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VC\ЕРЦ\Перерасчет по отоплению 2024\"/>
    </mc:Choice>
  </mc:AlternateContent>
  <workbookProtection workbookPassword="942F" lockStructure="1"/>
  <bookViews>
    <workbookView xWindow="0" yWindow="0" windowWidth="28800" windowHeight="12144" tabRatio="884"/>
  </bookViews>
  <sheets>
    <sheet name="Расшифровка" sheetId="2" r:id="rId1"/>
    <sheet name="1112 " sheetId="16" state="hidden" r:id="rId2"/>
    <sheet name="расш" sheetId="3" state="hidden" r:id="rId3"/>
    <sheet name="Площадь" sheetId="4" state="hidden" r:id="rId4"/>
    <sheet name="Общие показания" sheetId="5" state="hidden" r:id="rId5"/>
    <sheet name="РАСЧЕТ" sheetId="7" state="hidden" r:id="rId6"/>
    <sheet name="ЛК 31.0324" sheetId="15" state="hidden" r:id="rId7"/>
    <sheet name="01" sheetId="11" state="hidden" r:id="rId8"/>
    <sheet name="02" sheetId="12" state="hidden" r:id="rId9"/>
    <sheet name="03" sheetId="13" state="hidden" r:id="rId10"/>
    <sheet name="Пример" sheetId="14" state="hidden" r:id="rId11"/>
    <sheet name="Подогрев 24" sheetId="17" state="hidden" r:id="rId12"/>
  </sheets>
  <externalReferences>
    <externalReference r:id="rId13"/>
  </externalReferences>
  <definedNames>
    <definedName name="_xlnm._FilterDatabase" localSheetId="7" hidden="1">'01'!$A$1:$I$1191</definedName>
    <definedName name="_xlnm._FilterDatabase" localSheetId="1" hidden="1">'1112 '!$A$11:$AQ$1229</definedName>
    <definedName name="_xlnm._FilterDatabase" localSheetId="6" hidden="1">'ЛК 31.0324'!$B$1:$B$1336</definedName>
    <definedName name="_xlnm._FilterDatabase" localSheetId="4" hidden="1">'Общие показания'!$A$1:$P$713</definedName>
    <definedName name="_xlnm._FilterDatabase" localSheetId="10" hidden="1">Пример!$A$14:$AS$3601</definedName>
    <definedName name="_xlnm._FilterDatabase" localSheetId="5" hidden="1">РАСЧЕТ!$A$2:$BK$1224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5" i="2" l="1"/>
  <c r="E16" i="3"/>
  <c r="D16" i="3"/>
  <c r="B15" i="2"/>
  <c r="B16" i="2" s="1"/>
  <c r="E11" i="2"/>
  <c r="G11" i="2" s="1"/>
  <c r="I11" i="2" s="1"/>
  <c r="H11" i="2"/>
  <c r="B22" i="2" l="1"/>
  <c r="B20" i="2"/>
  <c r="B21" i="2" s="1"/>
  <c r="B18" i="2"/>
  <c r="B17" i="2"/>
  <c r="C96" i="7"/>
  <c r="B23" i="2" l="1"/>
  <c r="P3" i="3"/>
  <c r="P2" i="3"/>
  <c r="P1" i="3"/>
  <c r="B24" i="2" l="1"/>
  <c r="F5" i="3"/>
  <c r="F4" i="3"/>
  <c r="F3" i="3"/>
  <c r="E531" i="5" l="1"/>
  <c r="P531" i="5" s="1"/>
  <c r="E602" i="5"/>
  <c r="P602" i="5" s="1"/>
  <c r="E5" i="3" l="1"/>
  <c r="E3" i="3" l="1"/>
  <c r="H3" i="3" s="1"/>
  <c r="AV1223" i="7" l="1"/>
  <c r="AV1" i="7" l="1"/>
  <c r="AV1221" i="7" s="1"/>
  <c r="I16" i="3" l="1"/>
  <c r="BI125" i="7"/>
  <c r="BI3" i="7"/>
  <c r="BI126" i="7"/>
  <c r="BI127" i="7"/>
  <c r="BI128" i="7"/>
  <c r="BI4" i="7"/>
  <c r="BI5" i="7"/>
  <c r="BI129" i="7"/>
  <c r="BI130" i="7"/>
  <c r="BI131" i="7"/>
  <c r="BI132" i="7"/>
  <c r="BI133" i="7"/>
  <c r="BI6" i="7"/>
  <c r="BI7" i="7"/>
  <c r="BI134" i="7"/>
  <c r="BI135" i="7"/>
  <c r="BI136" i="7"/>
  <c r="BI137" i="7"/>
  <c r="BI8" i="7"/>
  <c r="BI138" i="7"/>
  <c r="BI139" i="7"/>
  <c r="BI140" i="7"/>
  <c r="BI141" i="7"/>
  <c r="BI9" i="7"/>
  <c r="BI142" i="7"/>
  <c r="BI10" i="7"/>
  <c r="BI143" i="7"/>
  <c r="BI144" i="7"/>
  <c r="BI145" i="7"/>
  <c r="BI146" i="7"/>
  <c r="BI147" i="7"/>
  <c r="BI148" i="7"/>
  <c r="BI149" i="7"/>
  <c r="BI150" i="7"/>
  <c r="BI151" i="7"/>
  <c r="BI152" i="7"/>
  <c r="BI153" i="7"/>
  <c r="BI154" i="7"/>
  <c r="BI155" i="7"/>
  <c r="BI156" i="7"/>
  <c r="BI157" i="7"/>
  <c r="BI158" i="7"/>
  <c r="BI159" i="7"/>
  <c r="BI160" i="7"/>
  <c r="BI161" i="7"/>
  <c r="BI162" i="7"/>
  <c r="BI163" i="7"/>
  <c r="BI164" i="7"/>
  <c r="BI165" i="7"/>
  <c r="BI166" i="7"/>
  <c r="BI167" i="7"/>
  <c r="BI168" i="7"/>
  <c r="BI169" i="7"/>
  <c r="BI170" i="7"/>
  <c r="BI171" i="7"/>
  <c r="BI172" i="7"/>
  <c r="BI173" i="7"/>
  <c r="BI174" i="7"/>
  <c r="BI175" i="7"/>
  <c r="BI176" i="7"/>
  <c r="BI177" i="7"/>
  <c r="BI11" i="7"/>
  <c r="BI12" i="7"/>
  <c r="BI178" i="7"/>
  <c r="BI179" i="7"/>
  <c r="BI180" i="7"/>
  <c r="BI181" i="7"/>
  <c r="BI182" i="7"/>
  <c r="BI183" i="7"/>
  <c r="BI184" i="7"/>
  <c r="BI185" i="7"/>
  <c r="BI13" i="7"/>
  <c r="BI186" i="7"/>
  <c r="BI187" i="7"/>
  <c r="BI188" i="7"/>
  <c r="BI189" i="7"/>
  <c r="BI190" i="7"/>
  <c r="BI191" i="7"/>
  <c r="BI192" i="7"/>
  <c r="BI193" i="7"/>
  <c r="BI194" i="7"/>
  <c r="BI195" i="7"/>
  <c r="BI196" i="7"/>
  <c r="BI197" i="7"/>
  <c r="BI198" i="7"/>
  <c r="BI199" i="7"/>
  <c r="BI200" i="7"/>
  <c r="BI201" i="7"/>
  <c r="BI202" i="7"/>
  <c r="BI203" i="7"/>
  <c r="BI204" i="7"/>
  <c r="BI205" i="7"/>
  <c r="BI14" i="7"/>
  <c r="BI206" i="7"/>
  <c r="BI207" i="7"/>
  <c r="BI208" i="7"/>
  <c r="BI209" i="7"/>
  <c r="BI15" i="7"/>
  <c r="BI210" i="7"/>
  <c r="BI211" i="7"/>
  <c r="BI212" i="7"/>
  <c r="BI16" i="7"/>
  <c r="BI17" i="7"/>
  <c r="BI18" i="7"/>
  <c r="BI213" i="7"/>
  <c r="BI214" i="7"/>
  <c r="BI215" i="7"/>
  <c r="BI216" i="7"/>
  <c r="BI217" i="7"/>
  <c r="BI218" i="7"/>
  <c r="BI219" i="7"/>
  <c r="BI220" i="7"/>
  <c r="BI221" i="7"/>
  <c r="BI222" i="7"/>
  <c r="BI223" i="7"/>
  <c r="BI224" i="7"/>
  <c r="BI225" i="7"/>
  <c r="BI226" i="7"/>
  <c r="BI227" i="7"/>
  <c r="BI228" i="7"/>
  <c r="BI229" i="7"/>
  <c r="BI230" i="7"/>
  <c r="BI231" i="7"/>
  <c r="BI232" i="7"/>
  <c r="BI233" i="7"/>
  <c r="BI234" i="7"/>
  <c r="BI235" i="7"/>
  <c r="BI236" i="7"/>
  <c r="BI237" i="7"/>
  <c r="BI238" i="7"/>
  <c r="BI239" i="7"/>
  <c r="BI240" i="7"/>
  <c r="BI241" i="7"/>
  <c r="BI242" i="7"/>
  <c r="BI243" i="7"/>
  <c r="BI244" i="7"/>
  <c r="BI245" i="7"/>
  <c r="BI246" i="7"/>
  <c r="BI247" i="7"/>
  <c r="BI248" i="7"/>
  <c r="BI249" i="7"/>
  <c r="BI250" i="7"/>
  <c r="BI251" i="7"/>
  <c r="BI252" i="7"/>
  <c r="BI253" i="7"/>
  <c r="BI254" i="7"/>
  <c r="BI255" i="7"/>
  <c r="BI256" i="7"/>
  <c r="BI257" i="7"/>
  <c r="BI258" i="7"/>
  <c r="BI259" i="7"/>
  <c r="BI19" i="7"/>
  <c r="BI260" i="7"/>
  <c r="BI261" i="7"/>
  <c r="BI262" i="7"/>
  <c r="BI263" i="7"/>
  <c r="BI264" i="7"/>
  <c r="BI265" i="7"/>
  <c r="BI266" i="7"/>
  <c r="BI267" i="7"/>
  <c r="BI268" i="7"/>
  <c r="BI269" i="7"/>
  <c r="BI270" i="7"/>
  <c r="BI271" i="7"/>
  <c r="BI272" i="7"/>
  <c r="BI273" i="7"/>
  <c r="BI20" i="7"/>
  <c r="BI21" i="7"/>
  <c r="BI274" i="7"/>
  <c r="BI275" i="7"/>
  <c r="BI276" i="7"/>
  <c r="BI277" i="7"/>
  <c r="BI278" i="7"/>
  <c r="BI279" i="7"/>
  <c r="BI280" i="7"/>
  <c r="BI281" i="7"/>
  <c r="BI282" i="7"/>
  <c r="BI283" i="7"/>
  <c r="BI22" i="7"/>
  <c r="BI23" i="7"/>
  <c r="BI24" i="7"/>
  <c r="BI284" i="7"/>
  <c r="BI25" i="7"/>
  <c r="BI285" i="7"/>
  <c r="BI286" i="7"/>
  <c r="BI26" i="7"/>
  <c r="BI27" i="7"/>
  <c r="BI287" i="7"/>
  <c r="BI288" i="7"/>
  <c r="BI289" i="7"/>
  <c r="BI290" i="7"/>
  <c r="BI291" i="7"/>
  <c r="BI292" i="7"/>
  <c r="BI293" i="7"/>
  <c r="BI294" i="7"/>
  <c r="BI295" i="7"/>
  <c r="BI296" i="7"/>
  <c r="BI297" i="7"/>
  <c r="BI298" i="7"/>
  <c r="BI299" i="7"/>
  <c r="BI300" i="7"/>
  <c r="BI301" i="7"/>
  <c r="BI302" i="7"/>
  <c r="BI303" i="7"/>
  <c r="BI304" i="7"/>
  <c r="BI305" i="7"/>
  <c r="BI306" i="7"/>
  <c r="BI307" i="7"/>
  <c r="BI308" i="7"/>
  <c r="BI309" i="7"/>
  <c r="BI310" i="7"/>
  <c r="BI311" i="7"/>
  <c r="BI312" i="7"/>
  <c r="BI313" i="7"/>
  <c r="BI314" i="7"/>
  <c r="BI315" i="7"/>
  <c r="BI316" i="7"/>
  <c r="BI317" i="7"/>
  <c r="BI318" i="7"/>
  <c r="BI28" i="7"/>
  <c r="BI29" i="7"/>
  <c r="BI319" i="7"/>
  <c r="BI320" i="7"/>
  <c r="BI321" i="7"/>
  <c r="BI322" i="7"/>
  <c r="BI323" i="7"/>
  <c r="BI324" i="7"/>
  <c r="BI30" i="7"/>
  <c r="BI31" i="7"/>
  <c r="BI325" i="7"/>
  <c r="BI326" i="7"/>
  <c r="BI327" i="7"/>
  <c r="BI328" i="7"/>
  <c r="BI329" i="7"/>
  <c r="BI330" i="7"/>
  <c r="BI331" i="7"/>
  <c r="BI332" i="7"/>
  <c r="BI333" i="7"/>
  <c r="BI334" i="7"/>
  <c r="BI335" i="7"/>
  <c r="BI336" i="7"/>
  <c r="BI337" i="7"/>
  <c r="BI338" i="7"/>
  <c r="BI339" i="7"/>
  <c r="BI340" i="7"/>
  <c r="BI341" i="7"/>
  <c r="BI342" i="7"/>
  <c r="BI343" i="7"/>
  <c r="BI32" i="7"/>
  <c r="BI33" i="7"/>
  <c r="BI344" i="7"/>
  <c r="BI345" i="7"/>
  <c r="BI346" i="7"/>
  <c r="BI347" i="7"/>
  <c r="BI348" i="7"/>
  <c r="BI349" i="7"/>
  <c r="BI34" i="7"/>
  <c r="BI350" i="7"/>
  <c r="BI351" i="7"/>
  <c r="BI352" i="7"/>
  <c r="BI353" i="7"/>
  <c r="BI354" i="7"/>
  <c r="BI355" i="7"/>
  <c r="BI356" i="7"/>
  <c r="BI357" i="7"/>
  <c r="BI358" i="7"/>
  <c r="BI359" i="7"/>
  <c r="BI360" i="7"/>
  <c r="BI361" i="7"/>
  <c r="BI362" i="7"/>
  <c r="BI363" i="7"/>
  <c r="BI35" i="7"/>
  <c r="BI36" i="7"/>
  <c r="BI364" i="7"/>
  <c r="BI365" i="7"/>
  <c r="BI366" i="7"/>
  <c r="BI367" i="7"/>
  <c r="BI368" i="7"/>
  <c r="BI369" i="7"/>
  <c r="BI370" i="7"/>
  <c r="BI371" i="7"/>
  <c r="BI372" i="7"/>
  <c r="BI373" i="7"/>
  <c r="BI374" i="7"/>
  <c r="BI375" i="7"/>
  <c r="BI376" i="7"/>
  <c r="BI377" i="7"/>
  <c r="BI378" i="7"/>
  <c r="BI379" i="7"/>
  <c r="BI380" i="7"/>
  <c r="BI381" i="7"/>
  <c r="BI382" i="7"/>
  <c r="BI383" i="7"/>
  <c r="BI384" i="7"/>
  <c r="BI385" i="7"/>
  <c r="BI386" i="7"/>
  <c r="BI387" i="7"/>
  <c r="BI388" i="7"/>
  <c r="BI389" i="7"/>
  <c r="BI390" i="7"/>
  <c r="BI391" i="7"/>
  <c r="BI392" i="7"/>
  <c r="BI393" i="7"/>
  <c r="BI37" i="7"/>
  <c r="BI38" i="7"/>
  <c r="BI39" i="7"/>
  <c r="BI40" i="7"/>
  <c r="BI394" i="7"/>
  <c r="BI395" i="7"/>
  <c r="BI41" i="7"/>
  <c r="BI396" i="7"/>
  <c r="BI397" i="7"/>
  <c r="BI398" i="7"/>
  <c r="BI42" i="7"/>
  <c r="BI43" i="7"/>
  <c r="BI44" i="7"/>
  <c r="BI45" i="7"/>
  <c r="BI399" i="7"/>
  <c r="BI46" i="7"/>
  <c r="BI47" i="7"/>
  <c r="BI400" i="7"/>
  <c r="BI401" i="7"/>
  <c r="BI402" i="7"/>
  <c r="BI403" i="7"/>
  <c r="BI404" i="7"/>
  <c r="BI405" i="7"/>
  <c r="BI406" i="7"/>
  <c r="BI407" i="7"/>
  <c r="BI48" i="7"/>
  <c r="BI49" i="7"/>
  <c r="BI408" i="7"/>
  <c r="BI50" i="7"/>
  <c r="BI51" i="7"/>
  <c r="BI409" i="7"/>
  <c r="BI410" i="7"/>
  <c r="BI52" i="7"/>
  <c r="BI411" i="7"/>
  <c r="BI53" i="7"/>
  <c r="BI412" i="7"/>
  <c r="BI54" i="7"/>
  <c r="BI413" i="7"/>
  <c r="BI414" i="7"/>
  <c r="BI55" i="7"/>
  <c r="BI56" i="7"/>
  <c r="BI415" i="7"/>
  <c r="BI57" i="7"/>
  <c r="BI58" i="7"/>
  <c r="BI416" i="7"/>
  <c r="BI59" i="7"/>
  <c r="BI417" i="7"/>
  <c r="BI60" i="7"/>
  <c r="BI418" i="7"/>
  <c r="BI61" i="7"/>
  <c r="BI62" i="7"/>
  <c r="BI419" i="7"/>
  <c r="BI420" i="7"/>
  <c r="BI421" i="7"/>
  <c r="BI422" i="7"/>
  <c r="BI423" i="7"/>
  <c r="BI424" i="7"/>
  <c r="BI425" i="7"/>
  <c r="BI426" i="7"/>
  <c r="BI427" i="7"/>
  <c r="BI428" i="7"/>
  <c r="BI429" i="7"/>
  <c r="BI430" i="7"/>
  <c r="BI431" i="7"/>
  <c r="BI432" i="7"/>
  <c r="BI433" i="7"/>
  <c r="BI434" i="7"/>
  <c r="BI435" i="7"/>
  <c r="BI436" i="7"/>
  <c r="BI437" i="7"/>
  <c r="BI438" i="7"/>
  <c r="BI439" i="7"/>
  <c r="BI440" i="7"/>
  <c r="BI441" i="7"/>
  <c r="BI442" i="7"/>
  <c r="BI443" i="7"/>
  <c r="BI444" i="7"/>
  <c r="BI445" i="7"/>
  <c r="BI446" i="7"/>
  <c r="BI447" i="7"/>
  <c r="BI448" i="7"/>
  <c r="BI449" i="7"/>
  <c r="BI450" i="7"/>
  <c r="BI451" i="7"/>
  <c r="BI452" i="7"/>
  <c r="BI453" i="7"/>
  <c r="BI454" i="7"/>
  <c r="BI455" i="7"/>
  <c r="BI456" i="7"/>
  <c r="BI457" i="7"/>
  <c r="BI458" i="7"/>
  <c r="BI459" i="7"/>
  <c r="BI460" i="7"/>
  <c r="BI461" i="7"/>
  <c r="BI462" i="7"/>
  <c r="BI463" i="7"/>
  <c r="BI464" i="7"/>
  <c r="BI465" i="7"/>
  <c r="BI466" i="7"/>
  <c r="BI467" i="7"/>
  <c r="BI468" i="7"/>
  <c r="BI469" i="7"/>
  <c r="BI470" i="7"/>
  <c r="BI471" i="7"/>
  <c r="BI472" i="7"/>
  <c r="BI473" i="7"/>
  <c r="BI474" i="7"/>
  <c r="BI475" i="7"/>
  <c r="BI476" i="7"/>
  <c r="BI477" i="7"/>
  <c r="BI478" i="7"/>
  <c r="BI479" i="7"/>
  <c r="BI480" i="7"/>
  <c r="BI481" i="7"/>
  <c r="BI482" i="7"/>
  <c r="BI483" i="7"/>
  <c r="BI484" i="7"/>
  <c r="BI485" i="7"/>
  <c r="BI486" i="7"/>
  <c r="BI487" i="7"/>
  <c r="BI488" i="7"/>
  <c r="BI489" i="7"/>
  <c r="BI490" i="7"/>
  <c r="BI491" i="7"/>
  <c r="BI492" i="7"/>
  <c r="BI63" i="7"/>
  <c r="BI64" i="7"/>
  <c r="BI493" i="7"/>
  <c r="BI494" i="7"/>
  <c r="BI495" i="7"/>
  <c r="BI496" i="7"/>
  <c r="BI497" i="7"/>
  <c r="BI498" i="7"/>
  <c r="BI499" i="7"/>
  <c r="BI500" i="7"/>
  <c r="BI501" i="7"/>
  <c r="BI502" i="7"/>
  <c r="BI503" i="7"/>
  <c r="BI504" i="7"/>
  <c r="BI65" i="7"/>
  <c r="BI505" i="7"/>
  <c r="BI506" i="7"/>
  <c r="BI507" i="7"/>
  <c r="BI508" i="7"/>
  <c r="BI509" i="7"/>
  <c r="BI510" i="7"/>
  <c r="BI511" i="7"/>
  <c r="BI512" i="7"/>
  <c r="BI513" i="7"/>
  <c r="BI514" i="7"/>
  <c r="BI515" i="7"/>
  <c r="BI516" i="7"/>
  <c r="BI517" i="7"/>
  <c r="BI518" i="7"/>
  <c r="BI519" i="7"/>
  <c r="BI520" i="7"/>
  <c r="BI521" i="7"/>
  <c r="BI522" i="7"/>
  <c r="BI66" i="7"/>
  <c r="BI67" i="7"/>
  <c r="BI523" i="7"/>
  <c r="BI524" i="7"/>
  <c r="BI68" i="7"/>
  <c r="BI69" i="7"/>
  <c r="BI70" i="7"/>
  <c r="BI71" i="7"/>
  <c r="BI72" i="7"/>
  <c r="BI73" i="7"/>
  <c r="BI74" i="7"/>
  <c r="BI75" i="7"/>
  <c r="BI76" i="7"/>
  <c r="BI77" i="7"/>
  <c r="BI78" i="7"/>
  <c r="BI79" i="7"/>
  <c r="BI80" i="7"/>
  <c r="BI81" i="7"/>
  <c r="BI82" i="7"/>
  <c r="BI83" i="7"/>
  <c r="BI84" i="7"/>
  <c r="BI85" i="7"/>
  <c r="BI86" i="7"/>
  <c r="BI87" i="7"/>
  <c r="BI124" i="7"/>
  <c r="BI527" i="7" l="1"/>
  <c r="BI528" i="7"/>
  <c r="BI529" i="7"/>
  <c r="BI530" i="7"/>
  <c r="BI531" i="7"/>
  <c r="BI532" i="7"/>
  <c r="BI533" i="7"/>
  <c r="BI534" i="7"/>
  <c r="BI535" i="7"/>
  <c r="BI536" i="7"/>
  <c r="BI537" i="7"/>
  <c r="BI538" i="7"/>
  <c r="BI539" i="7"/>
  <c r="BI540" i="7"/>
  <c r="BI541" i="7"/>
  <c r="BI542" i="7"/>
  <c r="BI543" i="7"/>
  <c r="BI544" i="7"/>
  <c r="BI545" i="7"/>
  <c r="BI546" i="7"/>
  <c r="BI547" i="7"/>
  <c r="BI548" i="7"/>
  <c r="BI549" i="7"/>
  <c r="BI550" i="7"/>
  <c r="BI551" i="7"/>
  <c r="BI552" i="7"/>
  <c r="BI553" i="7"/>
  <c r="BI554" i="7"/>
  <c r="BI555" i="7"/>
  <c r="BI556" i="7"/>
  <c r="BI557" i="7"/>
  <c r="BI558" i="7"/>
  <c r="BI559" i="7"/>
  <c r="BI560" i="7"/>
  <c r="BI561" i="7"/>
  <c r="BI562" i="7"/>
  <c r="BI563" i="7"/>
  <c r="BI564" i="7"/>
  <c r="BI565" i="7"/>
  <c r="BI566" i="7"/>
  <c r="BI567" i="7"/>
  <c r="BI568" i="7"/>
  <c r="BI569" i="7"/>
  <c r="BI570" i="7"/>
  <c r="BI571" i="7"/>
  <c r="BI572" i="7"/>
  <c r="BI573" i="7"/>
  <c r="BI574" i="7"/>
  <c r="BI575" i="7"/>
  <c r="BI576" i="7"/>
  <c r="BI577" i="7"/>
  <c r="BI578" i="7"/>
  <c r="BI579" i="7"/>
  <c r="BI580" i="7"/>
  <c r="BI581" i="7"/>
  <c r="BI582" i="7"/>
  <c r="BI583" i="7"/>
  <c r="BI584" i="7"/>
  <c r="BI585" i="7"/>
  <c r="BI586" i="7"/>
  <c r="BI587" i="7"/>
  <c r="BI588" i="7"/>
  <c r="BI589" i="7"/>
  <c r="BI590" i="7"/>
  <c r="BI591" i="7"/>
  <c r="BI592" i="7"/>
  <c r="BI593" i="7"/>
  <c r="BI594" i="7"/>
  <c r="BI595" i="7"/>
  <c r="BI596" i="7"/>
  <c r="BI597" i="7"/>
  <c r="BI598" i="7"/>
  <c r="BI599" i="7"/>
  <c r="BI600" i="7"/>
  <c r="BI601" i="7"/>
  <c r="BI602" i="7"/>
  <c r="BI88" i="7"/>
  <c r="BI603" i="7"/>
  <c r="BI604" i="7"/>
  <c r="BI605" i="7"/>
  <c r="BI606" i="7"/>
  <c r="BI607" i="7"/>
  <c r="BI608" i="7"/>
  <c r="BI609" i="7"/>
  <c r="BI610" i="7"/>
  <c r="BI611" i="7"/>
  <c r="BI612" i="7"/>
  <c r="BI613" i="7"/>
  <c r="BI614" i="7"/>
  <c r="BI615" i="7"/>
  <c r="BI616" i="7"/>
  <c r="BI617" i="7"/>
  <c r="BI618" i="7"/>
  <c r="BI619" i="7"/>
  <c r="BI620" i="7"/>
  <c r="BI621" i="7"/>
  <c r="BI622" i="7"/>
  <c r="BI623" i="7"/>
  <c r="BI624" i="7"/>
  <c r="BI625" i="7"/>
  <c r="BI626" i="7"/>
  <c r="BI627" i="7"/>
  <c r="BI628" i="7"/>
  <c r="BI629" i="7"/>
  <c r="BI630" i="7"/>
  <c r="BI631" i="7"/>
  <c r="BI632" i="7"/>
  <c r="BI633" i="7"/>
  <c r="BI634" i="7"/>
  <c r="BI635" i="7"/>
  <c r="BI636" i="7"/>
  <c r="BI637" i="7"/>
  <c r="BI638" i="7"/>
  <c r="BI639" i="7"/>
  <c r="BI640" i="7"/>
  <c r="BI641" i="7"/>
  <c r="BI642" i="7"/>
  <c r="BI643" i="7"/>
  <c r="BI644" i="7"/>
  <c r="BI645" i="7"/>
  <c r="BI646" i="7"/>
  <c r="BI647" i="7"/>
  <c r="BI648" i="7"/>
  <c r="BI649" i="7"/>
  <c r="BI650" i="7"/>
  <c r="BI651" i="7"/>
  <c r="BI652" i="7"/>
  <c r="BI653" i="7"/>
  <c r="BI654" i="7"/>
  <c r="BI655" i="7"/>
  <c r="BI656" i="7"/>
  <c r="BI657" i="7"/>
  <c r="BI658" i="7"/>
  <c r="BI659" i="7"/>
  <c r="BI660" i="7"/>
  <c r="BI661" i="7"/>
  <c r="BI662" i="7"/>
  <c r="BI663" i="7"/>
  <c r="BI664" i="7"/>
  <c r="BI665" i="7"/>
  <c r="BI666" i="7"/>
  <c r="BI667" i="7"/>
  <c r="BI668" i="7"/>
  <c r="BI669" i="7"/>
  <c r="BI670" i="7"/>
  <c r="BI671" i="7"/>
  <c r="BI672" i="7"/>
  <c r="BI673" i="7"/>
  <c r="BI674" i="7"/>
  <c r="BI675" i="7"/>
  <c r="BI676" i="7"/>
  <c r="BI89" i="7"/>
  <c r="BI677" i="7"/>
  <c r="BI678" i="7"/>
  <c r="BI679" i="7"/>
  <c r="BI680" i="7"/>
  <c r="BI681" i="7"/>
  <c r="BI682" i="7"/>
  <c r="BI683" i="7"/>
  <c r="BI684" i="7"/>
  <c r="BI685" i="7"/>
  <c r="BI686" i="7"/>
  <c r="BI687" i="7"/>
  <c r="BI688" i="7"/>
  <c r="BI689" i="7"/>
  <c r="BI690" i="7"/>
  <c r="BI90" i="7"/>
  <c r="BI91" i="7"/>
  <c r="BI691" i="7"/>
  <c r="BI692" i="7"/>
  <c r="BI693" i="7"/>
  <c r="BI694" i="7"/>
  <c r="BI695" i="7"/>
  <c r="BI696" i="7"/>
  <c r="BI697" i="7"/>
  <c r="BI92" i="7"/>
  <c r="BI93" i="7"/>
  <c r="BI94" i="7"/>
  <c r="BI698" i="7"/>
  <c r="BI699" i="7"/>
  <c r="BI95" i="7"/>
  <c r="BI700" i="7"/>
  <c r="BI701" i="7"/>
  <c r="BI702" i="7"/>
  <c r="BI703" i="7"/>
  <c r="BI97" i="7"/>
  <c r="BI98" i="7"/>
  <c r="BI704" i="7"/>
  <c r="BI705" i="7"/>
  <c r="BI706" i="7"/>
  <c r="BI707" i="7"/>
  <c r="BI708" i="7"/>
  <c r="BI709" i="7"/>
  <c r="BI710" i="7"/>
  <c r="BI711" i="7"/>
  <c r="BI712" i="7"/>
  <c r="BI713" i="7"/>
  <c r="BI714" i="7"/>
  <c r="BI715" i="7"/>
  <c r="BI99" i="7"/>
  <c r="BI716" i="7"/>
  <c r="BI717" i="7"/>
  <c r="BI718" i="7"/>
  <c r="BI719" i="7"/>
  <c r="BI720" i="7"/>
  <c r="BI721" i="7"/>
  <c r="BI722" i="7"/>
  <c r="BI723" i="7"/>
  <c r="BI724" i="7"/>
  <c r="BI725" i="7"/>
  <c r="BI726" i="7"/>
  <c r="BI727" i="7"/>
  <c r="BI728" i="7"/>
  <c r="BI729" i="7"/>
  <c r="BI730" i="7"/>
  <c r="BI731" i="7"/>
  <c r="BI732" i="7"/>
  <c r="BI733" i="7"/>
  <c r="BI734" i="7"/>
  <c r="BI735" i="7"/>
  <c r="BI100" i="7"/>
  <c r="BI101" i="7"/>
  <c r="BI736" i="7"/>
  <c r="BI737" i="7"/>
  <c r="BI738" i="7"/>
  <c r="BI739" i="7"/>
  <c r="BI740" i="7"/>
  <c r="BI741" i="7"/>
  <c r="BI742" i="7"/>
  <c r="BI743" i="7"/>
  <c r="BI744" i="7"/>
  <c r="BI745" i="7"/>
  <c r="BI746" i="7"/>
  <c r="BI747" i="7"/>
  <c r="BI748" i="7"/>
  <c r="BI749" i="7"/>
  <c r="BI750" i="7"/>
  <c r="BI751" i="7"/>
  <c r="BI752" i="7"/>
  <c r="BI753" i="7"/>
  <c r="BI754" i="7"/>
  <c r="BI755" i="7"/>
  <c r="BI756" i="7"/>
  <c r="BI757" i="7"/>
  <c r="BI758" i="7"/>
  <c r="BI759" i="7"/>
  <c r="BI760" i="7"/>
  <c r="BI761" i="7"/>
  <c r="BI762" i="7"/>
  <c r="BI763" i="7"/>
  <c r="BI764" i="7"/>
  <c r="BI765" i="7"/>
  <c r="BI766" i="7"/>
  <c r="BI767" i="7"/>
  <c r="BI768" i="7"/>
  <c r="BI769" i="7"/>
  <c r="BI770" i="7"/>
  <c r="BI771" i="7"/>
  <c r="BI772" i="7"/>
  <c r="BI773" i="7"/>
  <c r="BI774" i="7"/>
  <c r="BI775" i="7"/>
  <c r="BI776" i="7"/>
  <c r="BI777" i="7"/>
  <c r="BI778" i="7"/>
  <c r="BI779" i="7"/>
  <c r="BI780" i="7"/>
  <c r="BI781" i="7"/>
  <c r="BI782" i="7"/>
  <c r="BI783" i="7"/>
  <c r="BI784" i="7"/>
  <c r="BI785" i="7"/>
  <c r="BI786" i="7"/>
  <c r="BI787" i="7"/>
  <c r="BI788" i="7"/>
  <c r="BI789" i="7"/>
  <c r="BI790" i="7"/>
  <c r="BI791" i="7"/>
  <c r="BI792" i="7"/>
  <c r="BI793" i="7"/>
  <c r="BI794" i="7"/>
  <c r="BI795" i="7"/>
  <c r="BI796" i="7"/>
  <c r="BI797" i="7"/>
  <c r="BI798" i="7"/>
  <c r="BI799" i="7"/>
  <c r="BI800" i="7"/>
  <c r="BI801" i="7"/>
  <c r="BI802" i="7"/>
  <c r="BI803" i="7"/>
  <c r="BI804" i="7"/>
  <c r="BI805" i="7"/>
  <c r="BI806" i="7"/>
  <c r="BI807" i="7"/>
  <c r="BI808" i="7"/>
  <c r="BI809" i="7"/>
  <c r="BI810" i="7"/>
  <c r="BI811" i="7"/>
  <c r="BI812" i="7"/>
  <c r="BI813" i="7"/>
  <c r="BI814" i="7"/>
  <c r="BI815" i="7"/>
  <c r="BI816" i="7"/>
  <c r="BI817" i="7"/>
  <c r="BI818" i="7"/>
  <c r="BI819" i="7"/>
  <c r="BI820" i="7"/>
  <c r="BI821" i="7"/>
  <c r="BI822" i="7"/>
  <c r="BI823" i="7"/>
  <c r="BI824" i="7"/>
  <c r="BI825" i="7"/>
  <c r="BI826" i="7"/>
  <c r="BI827" i="7"/>
  <c r="BI828" i="7"/>
  <c r="BI829" i="7"/>
  <c r="BI830" i="7"/>
  <c r="BI831" i="7"/>
  <c r="BI832" i="7"/>
  <c r="BI833" i="7"/>
  <c r="BI834" i="7"/>
  <c r="BI835" i="7"/>
  <c r="BI836" i="7"/>
  <c r="BI837" i="7"/>
  <c r="BI838" i="7"/>
  <c r="BI839" i="7"/>
  <c r="BI840" i="7"/>
  <c r="BI841" i="7"/>
  <c r="BI842" i="7"/>
  <c r="BI843" i="7"/>
  <c r="BI844" i="7"/>
  <c r="BI845" i="7"/>
  <c r="BI846" i="7"/>
  <c r="BI847" i="7"/>
  <c r="BI848" i="7"/>
  <c r="BI849" i="7"/>
  <c r="BI850" i="7"/>
  <c r="BI851" i="7"/>
  <c r="BI852" i="7"/>
  <c r="BI853" i="7"/>
  <c r="BI854" i="7"/>
  <c r="BI855" i="7"/>
  <c r="BI856" i="7"/>
  <c r="BI857" i="7"/>
  <c r="BI858" i="7"/>
  <c r="BI859" i="7"/>
  <c r="BI860" i="7"/>
  <c r="BI861" i="7"/>
  <c r="BI862" i="7"/>
  <c r="BI863" i="7"/>
  <c r="BI864" i="7"/>
  <c r="BI865" i="7"/>
  <c r="BI866" i="7"/>
  <c r="BI867" i="7"/>
  <c r="BI868" i="7"/>
  <c r="BI869" i="7"/>
  <c r="BI870" i="7"/>
  <c r="BI871" i="7"/>
  <c r="BI872" i="7"/>
  <c r="BI873" i="7"/>
  <c r="BI874" i="7"/>
  <c r="BI875" i="7"/>
  <c r="BI876" i="7"/>
  <c r="BI877" i="7"/>
  <c r="BI878" i="7"/>
  <c r="BI879" i="7"/>
  <c r="BI880" i="7"/>
  <c r="BI881" i="7"/>
  <c r="BI882" i="7"/>
  <c r="BI883" i="7"/>
  <c r="BI884" i="7"/>
  <c r="BI885" i="7"/>
  <c r="BI886" i="7"/>
  <c r="BI887" i="7"/>
  <c r="BI888" i="7"/>
  <c r="BI889" i="7"/>
  <c r="BI890" i="7"/>
  <c r="BI891" i="7"/>
  <c r="BI892" i="7"/>
  <c r="BI893" i="7"/>
  <c r="BI894" i="7"/>
  <c r="BI895" i="7"/>
  <c r="BI896" i="7"/>
  <c r="BI897" i="7"/>
  <c r="BI898" i="7"/>
  <c r="BI899" i="7"/>
  <c r="BI900" i="7"/>
  <c r="BI901" i="7"/>
  <c r="BI902" i="7"/>
  <c r="BI903" i="7"/>
  <c r="BI904" i="7"/>
  <c r="BI905" i="7"/>
  <c r="BI906" i="7"/>
  <c r="BI907" i="7"/>
  <c r="BI908" i="7"/>
  <c r="BI909" i="7"/>
  <c r="BI910" i="7"/>
  <c r="BI911" i="7"/>
  <c r="BI912" i="7"/>
  <c r="BI913" i="7"/>
  <c r="BI914" i="7"/>
  <c r="BI102" i="7"/>
  <c r="BI915" i="7"/>
  <c r="BI916" i="7"/>
  <c r="BI917" i="7"/>
  <c r="BI918" i="7"/>
  <c r="BI919" i="7"/>
  <c r="BI920" i="7"/>
  <c r="BI921" i="7"/>
  <c r="BI922" i="7"/>
  <c r="BI923" i="7"/>
  <c r="BI924" i="7"/>
  <c r="BI925" i="7"/>
  <c r="BI926" i="7"/>
  <c r="BI927" i="7"/>
  <c r="BI928" i="7"/>
  <c r="BI929" i="7"/>
  <c r="BI930" i="7"/>
  <c r="BI931" i="7"/>
  <c r="BI932" i="7"/>
  <c r="BI933" i="7"/>
  <c r="BI934" i="7"/>
  <c r="BI935" i="7"/>
  <c r="BI936" i="7"/>
  <c r="BI937" i="7"/>
  <c r="BI938" i="7"/>
  <c r="BI939" i="7"/>
  <c r="BI940" i="7"/>
  <c r="BI941" i="7"/>
  <c r="BI942" i="7"/>
  <c r="BI943" i="7"/>
  <c r="BI944" i="7"/>
  <c r="BI945" i="7"/>
  <c r="BI946" i="7"/>
  <c r="BI947" i="7"/>
  <c r="BI948" i="7"/>
  <c r="BI949" i="7"/>
  <c r="BI950" i="7"/>
  <c r="BI103" i="7"/>
  <c r="BI104" i="7"/>
  <c r="BI951" i="7"/>
  <c r="BI952" i="7"/>
  <c r="BI105" i="7"/>
  <c r="BI106" i="7"/>
  <c r="BI953" i="7"/>
  <c r="BI107" i="7"/>
  <c r="BI108" i="7"/>
  <c r="BI954" i="7"/>
  <c r="BI955" i="7"/>
  <c r="BI956" i="7"/>
  <c r="BI957" i="7"/>
  <c r="BI958" i="7"/>
  <c r="BI959" i="7"/>
  <c r="BI960" i="7"/>
  <c r="BI961" i="7"/>
  <c r="BI962" i="7"/>
  <c r="BI963" i="7"/>
  <c r="BI964" i="7"/>
  <c r="BI965" i="7"/>
  <c r="BI966" i="7"/>
  <c r="BI967" i="7"/>
  <c r="BI968" i="7"/>
  <c r="BI969" i="7"/>
  <c r="BI970" i="7"/>
  <c r="BI971" i="7"/>
  <c r="BI972" i="7"/>
  <c r="BI973" i="7"/>
  <c r="BI974" i="7"/>
  <c r="BI975" i="7"/>
  <c r="BI976" i="7"/>
  <c r="BI977" i="7"/>
  <c r="BI978" i="7"/>
  <c r="BI979" i="7"/>
  <c r="BI980" i="7"/>
  <c r="BI981" i="7"/>
  <c r="BI982" i="7"/>
  <c r="BI983" i="7"/>
  <c r="BI984" i="7"/>
  <c r="BI985" i="7"/>
  <c r="BI986" i="7"/>
  <c r="BI987" i="7"/>
  <c r="BI988" i="7"/>
  <c r="BI989" i="7"/>
  <c r="BI990" i="7"/>
  <c r="BI991" i="7"/>
  <c r="BI992" i="7"/>
  <c r="BI993" i="7"/>
  <c r="BI994" i="7"/>
  <c r="BI995" i="7"/>
  <c r="BI996" i="7"/>
  <c r="BI997" i="7"/>
  <c r="BI998" i="7"/>
  <c r="BI999" i="7"/>
  <c r="BI1000" i="7"/>
  <c r="BI1001" i="7"/>
  <c r="BI1002" i="7"/>
  <c r="BI1003" i="7"/>
  <c r="BI1004" i="7"/>
  <c r="BI1005" i="7"/>
  <c r="BI1006" i="7"/>
  <c r="BI1007" i="7"/>
  <c r="BI1008" i="7"/>
  <c r="BI1009" i="7"/>
  <c r="BI1010" i="7"/>
  <c r="BI1011" i="7"/>
  <c r="BI1012" i="7"/>
  <c r="BI1013" i="7"/>
  <c r="BI1014" i="7"/>
  <c r="BI1015" i="7"/>
  <c r="BI1016" i="7"/>
  <c r="BI1017" i="7"/>
  <c r="BI1018" i="7"/>
  <c r="BI1019" i="7"/>
  <c r="BI1020" i="7"/>
  <c r="BI1021" i="7"/>
  <c r="BI1022" i="7"/>
  <c r="BI1023" i="7"/>
  <c r="BI1024" i="7"/>
  <c r="BI1025" i="7"/>
  <c r="BI1026" i="7"/>
  <c r="BI1027" i="7"/>
  <c r="BI1028" i="7"/>
  <c r="BI1029" i="7"/>
  <c r="BI1030" i="7"/>
  <c r="BI1031" i="7"/>
  <c r="BI1032" i="7"/>
  <c r="BI1033" i="7"/>
  <c r="BI1034" i="7"/>
  <c r="BI1035" i="7"/>
  <c r="BI1036" i="7"/>
  <c r="BI1037" i="7"/>
  <c r="BI1038" i="7"/>
  <c r="BI1039" i="7"/>
  <c r="BI1040" i="7"/>
  <c r="BI1041" i="7"/>
  <c r="BI1042" i="7"/>
  <c r="BI1043" i="7"/>
  <c r="BI1044" i="7"/>
  <c r="BI1045" i="7"/>
  <c r="BI1046" i="7"/>
  <c r="BI1047" i="7"/>
  <c r="BI1048" i="7"/>
  <c r="BI1049" i="7"/>
  <c r="BI1050" i="7"/>
  <c r="BI1051" i="7"/>
  <c r="BI1052" i="7"/>
  <c r="BI1053" i="7"/>
  <c r="BI1054" i="7"/>
  <c r="BI1055" i="7"/>
  <c r="BI109" i="7"/>
  <c r="BI110" i="7"/>
  <c r="BI1056" i="7"/>
  <c r="BI1057" i="7"/>
  <c r="BI1058" i="7"/>
  <c r="BI1059" i="7"/>
  <c r="BI1060" i="7"/>
  <c r="BI1061" i="7"/>
  <c r="BI1062" i="7"/>
  <c r="BI1063" i="7"/>
  <c r="BI1064" i="7"/>
  <c r="BI1065" i="7"/>
  <c r="BI1066" i="7"/>
  <c r="BI1067" i="7"/>
  <c r="BI1068" i="7"/>
  <c r="BI1069" i="7"/>
  <c r="BI1070" i="7"/>
  <c r="BI1071" i="7"/>
  <c r="BI1072" i="7"/>
  <c r="BI111" i="7"/>
  <c r="BI112" i="7"/>
  <c r="BI1073" i="7"/>
  <c r="BI1074" i="7"/>
  <c r="BI1075" i="7"/>
  <c r="BI1076" i="7"/>
  <c r="BI1077" i="7"/>
  <c r="BI1078" i="7"/>
  <c r="BI1079" i="7"/>
  <c r="BI1080" i="7"/>
  <c r="BI1081" i="7"/>
  <c r="BI1082" i="7"/>
  <c r="BI1083" i="7"/>
  <c r="BI1084" i="7"/>
  <c r="BI1085" i="7"/>
  <c r="BI1086" i="7"/>
  <c r="BI1087" i="7"/>
  <c r="BI1088" i="7"/>
  <c r="BI1089" i="7"/>
  <c r="BI1090" i="7"/>
  <c r="BI1091" i="7"/>
  <c r="BI1092" i="7"/>
  <c r="BI1093" i="7"/>
  <c r="BI1094" i="7"/>
  <c r="BI1095" i="7"/>
  <c r="BI1096" i="7"/>
  <c r="BI1097" i="7"/>
  <c r="BI1098" i="7"/>
  <c r="BI1099" i="7"/>
  <c r="BI1100" i="7"/>
  <c r="BI1101" i="7"/>
  <c r="BI1102" i="7"/>
  <c r="BI1103" i="7"/>
  <c r="BI1104" i="7"/>
  <c r="BI1105" i="7"/>
  <c r="BI1106" i="7"/>
  <c r="BI1107" i="7"/>
  <c r="BI1108" i="7"/>
  <c r="BI1109" i="7"/>
  <c r="BI1110" i="7"/>
  <c r="BI1111" i="7"/>
  <c r="BI1112" i="7"/>
  <c r="BI1113" i="7"/>
  <c r="BI1114" i="7"/>
  <c r="BI1115" i="7"/>
  <c r="BI1116" i="7"/>
  <c r="BI1117" i="7"/>
  <c r="BI1118" i="7"/>
  <c r="BI1119" i="7"/>
  <c r="BI1120" i="7"/>
  <c r="BI1121" i="7"/>
  <c r="BI1122" i="7"/>
  <c r="BI1123" i="7"/>
  <c r="BI1124" i="7"/>
  <c r="BI1125" i="7"/>
  <c r="BI1126" i="7"/>
  <c r="BI113" i="7"/>
  <c r="BI114" i="7"/>
  <c r="BI1127" i="7"/>
  <c r="BI1128" i="7"/>
  <c r="BI1129" i="7"/>
  <c r="BI1130" i="7"/>
  <c r="BI1131" i="7"/>
  <c r="BI1132" i="7"/>
  <c r="BI1133" i="7"/>
  <c r="BI1134" i="7"/>
  <c r="BI1135" i="7"/>
  <c r="BI1136" i="7"/>
  <c r="BI1137" i="7"/>
  <c r="BI1138" i="7"/>
  <c r="BI1139" i="7"/>
  <c r="BI1140" i="7"/>
  <c r="BI1141" i="7"/>
  <c r="BI1142" i="7"/>
  <c r="BI1143" i="7"/>
  <c r="BI1144" i="7"/>
  <c r="BI1145" i="7"/>
  <c r="BI1146" i="7"/>
  <c r="BI1147" i="7"/>
  <c r="BI1148" i="7"/>
  <c r="BI1149" i="7"/>
  <c r="BI1150" i="7"/>
  <c r="BI1151" i="7"/>
  <c r="BI1152" i="7"/>
  <c r="BI1153" i="7"/>
  <c r="BI1154" i="7"/>
  <c r="BI1155" i="7"/>
  <c r="BI1156" i="7"/>
  <c r="BI1157" i="7"/>
  <c r="BI1158" i="7"/>
  <c r="BI1159" i="7"/>
  <c r="BI1160" i="7"/>
  <c r="BI1161" i="7"/>
  <c r="BI1162" i="7"/>
  <c r="BI1163" i="7"/>
  <c r="BI1164" i="7"/>
  <c r="BI1165" i="7"/>
  <c r="BI1166" i="7"/>
  <c r="BI1167" i="7"/>
  <c r="BI1168" i="7"/>
  <c r="BI1169" i="7"/>
  <c r="BI1170" i="7"/>
  <c r="BI1171" i="7"/>
  <c r="BI1172" i="7"/>
  <c r="BI1173" i="7"/>
  <c r="BI1174" i="7"/>
  <c r="BI1175" i="7"/>
  <c r="BI1176" i="7"/>
  <c r="BI1177" i="7"/>
  <c r="BI1178" i="7"/>
  <c r="BI1179" i="7"/>
  <c r="BI1180" i="7"/>
  <c r="BI1181" i="7"/>
  <c r="BI1182" i="7"/>
  <c r="BI1183" i="7"/>
  <c r="BI1184" i="7"/>
  <c r="BI1185" i="7"/>
  <c r="BI1186" i="7"/>
  <c r="BI1187" i="7"/>
  <c r="BI1188" i="7"/>
  <c r="BI1189" i="7"/>
  <c r="BI1190" i="7"/>
  <c r="BI1191" i="7"/>
  <c r="BI1192" i="7"/>
  <c r="BI115" i="7"/>
  <c r="BI116" i="7"/>
  <c r="BI1193" i="7"/>
  <c r="BI1194" i="7"/>
  <c r="BI117" i="7"/>
  <c r="BI118" i="7"/>
  <c r="BI1195" i="7"/>
  <c r="BI1196" i="7"/>
  <c r="BI1197" i="7"/>
  <c r="BI1198" i="7"/>
  <c r="BI1199" i="7"/>
  <c r="BI1200" i="7"/>
  <c r="BI1201" i="7"/>
  <c r="BI1202" i="7"/>
  <c r="BI1203" i="7"/>
  <c r="BI1204" i="7"/>
  <c r="BI1205" i="7"/>
  <c r="BI1206" i="7"/>
  <c r="BI1207" i="7"/>
  <c r="BI1208" i="7"/>
  <c r="BI1209" i="7"/>
  <c r="BI1210" i="7"/>
  <c r="BI1211" i="7"/>
  <c r="BI1212" i="7"/>
  <c r="BI1213" i="7"/>
  <c r="BI1214" i="7"/>
  <c r="BI1215" i="7"/>
  <c r="BI1216" i="7"/>
  <c r="BI1217" i="7"/>
  <c r="BI1218" i="7"/>
  <c r="BI1219" i="7"/>
  <c r="BI1220" i="7"/>
  <c r="BI119" i="7"/>
  <c r="BI120" i="7"/>
  <c r="BI121" i="7"/>
  <c r="BI122" i="7"/>
  <c r="BI123" i="7"/>
  <c r="BI526" i="7"/>
  <c r="U1" i="7"/>
  <c r="T1" i="7"/>
  <c r="V1" i="7"/>
  <c r="E4" i="3"/>
  <c r="V125" i="7" l="1"/>
  <c r="V129" i="7"/>
  <c r="V133" i="7"/>
  <c r="V137" i="7"/>
  <c r="V141" i="7"/>
  <c r="V145" i="7"/>
  <c r="V149" i="7"/>
  <c r="V153" i="7"/>
  <c r="V157" i="7"/>
  <c r="V161" i="7"/>
  <c r="V165" i="7"/>
  <c r="V169" i="7"/>
  <c r="V173" i="7"/>
  <c r="V177" i="7"/>
  <c r="V181" i="7"/>
  <c r="V185" i="7"/>
  <c r="V189" i="7"/>
  <c r="V193" i="7"/>
  <c r="V197" i="7"/>
  <c r="V201" i="7"/>
  <c r="V205" i="7"/>
  <c r="V209" i="7"/>
  <c r="V213" i="7"/>
  <c r="V217" i="7"/>
  <c r="V221" i="7"/>
  <c r="V225" i="7"/>
  <c r="V229" i="7"/>
  <c r="V233" i="7"/>
  <c r="V237" i="7"/>
  <c r="V241" i="7"/>
  <c r="V245" i="7"/>
  <c r="V249" i="7"/>
  <c r="V253" i="7"/>
  <c r="V257" i="7"/>
  <c r="V261" i="7"/>
  <c r="V265" i="7"/>
  <c r="V269" i="7"/>
  <c r="V273" i="7"/>
  <c r="V277" i="7"/>
  <c r="V281" i="7"/>
  <c r="V285" i="7"/>
  <c r="V289" i="7"/>
  <c r="V293" i="7"/>
  <c r="V297" i="7"/>
  <c r="V301" i="7"/>
  <c r="V305" i="7"/>
  <c r="V309" i="7"/>
  <c r="V313" i="7"/>
  <c r="V317" i="7"/>
  <c r="V321" i="7"/>
  <c r="V325" i="7"/>
  <c r="V329" i="7"/>
  <c r="V333" i="7"/>
  <c r="V337" i="7"/>
  <c r="V341" i="7"/>
  <c r="V345" i="7"/>
  <c r="V349" i="7"/>
  <c r="V353" i="7"/>
  <c r="V357" i="7"/>
  <c r="V361" i="7"/>
  <c r="V365" i="7"/>
  <c r="V369" i="7"/>
  <c r="V373" i="7"/>
  <c r="V377" i="7"/>
  <c r="V381" i="7"/>
  <c r="V385" i="7"/>
  <c r="V389" i="7"/>
  <c r="V393" i="7"/>
  <c r="V397" i="7"/>
  <c r="V401" i="7"/>
  <c r="V405" i="7"/>
  <c r="V409" i="7"/>
  <c r="V413" i="7"/>
  <c r="V417" i="7"/>
  <c r="V421" i="7"/>
  <c r="V425" i="7"/>
  <c r="V429" i="7"/>
  <c r="V433" i="7"/>
  <c r="V437" i="7"/>
  <c r="V441" i="7"/>
  <c r="V445" i="7"/>
  <c r="V449" i="7"/>
  <c r="V453" i="7"/>
  <c r="V457" i="7"/>
  <c r="V461" i="7"/>
  <c r="V465" i="7"/>
  <c r="V469" i="7"/>
  <c r="V473" i="7"/>
  <c r="V477" i="7"/>
  <c r="V481" i="7"/>
  <c r="V485" i="7"/>
  <c r="V489" i="7"/>
  <c r="V493" i="7"/>
  <c r="V497" i="7"/>
  <c r="V501" i="7"/>
  <c r="V505" i="7"/>
  <c r="V509" i="7"/>
  <c r="V513" i="7"/>
  <c r="V517" i="7"/>
  <c r="V521" i="7"/>
  <c r="V525" i="7"/>
  <c r="V7" i="7"/>
  <c r="V11" i="7"/>
  <c r="V15" i="7"/>
  <c r="V19" i="7"/>
  <c r="V23" i="7"/>
  <c r="V27" i="7"/>
  <c r="V31" i="7"/>
  <c r="V35" i="7"/>
  <c r="V39" i="7"/>
  <c r="V43" i="7"/>
  <c r="V47" i="7"/>
  <c r="V51" i="7"/>
  <c r="V55" i="7"/>
  <c r="V59" i="7"/>
  <c r="V63" i="7"/>
  <c r="V67" i="7"/>
  <c r="V71" i="7"/>
  <c r="V79" i="7"/>
  <c r="V126" i="7"/>
  <c r="V130" i="7"/>
  <c r="V134" i="7"/>
  <c r="V138" i="7"/>
  <c r="V142" i="7"/>
  <c r="V146" i="7"/>
  <c r="V150" i="7"/>
  <c r="V154" i="7"/>
  <c r="V158" i="7"/>
  <c r="V162" i="7"/>
  <c r="V166" i="7"/>
  <c r="V170" i="7"/>
  <c r="V174" i="7"/>
  <c r="V178" i="7"/>
  <c r="V182" i="7"/>
  <c r="V186" i="7"/>
  <c r="V190" i="7"/>
  <c r="V194" i="7"/>
  <c r="V198" i="7"/>
  <c r="V202" i="7"/>
  <c r="V206" i="7"/>
  <c r="V210" i="7"/>
  <c r="V214" i="7"/>
  <c r="V218" i="7"/>
  <c r="V222" i="7"/>
  <c r="V226" i="7"/>
  <c r="V230" i="7"/>
  <c r="V234" i="7"/>
  <c r="V238" i="7"/>
  <c r="V242" i="7"/>
  <c r="V246" i="7"/>
  <c r="V250" i="7"/>
  <c r="V254" i="7"/>
  <c r="V258" i="7"/>
  <c r="V262" i="7"/>
  <c r="V266" i="7"/>
  <c r="V270" i="7"/>
  <c r="V274" i="7"/>
  <c r="V278" i="7"/>
  <c r="V282" i="7"/>
  <c r="V286" i="7"/>
  <c r="V290" i="7"/>
  <c r="V294" i="7"/>
  <c r="V298" i="7"/>
  <c r="V302" i="7"/>
  <c r="V306" i="7"/>
  <c r="V310" i="7"/>
  <c r="V314" i="7"/>
  <c r="V318" i="7"/>
  <c r="V322" i="7"/>
  <c r="V326" i="7"/>
  <c r="V330" i="7"/>
  <c r="V334" i="7"/>
  <c r="V338" i="7"/>
  <c r="V342" i="7"/>
  <c r="V346" i="7"/>
  <c r="V350" i="7"/>
  <c r="V354" i="7"/>
  <c r="V358" i="7"/>
  <c r="V362" i="7"/>
  <c r="V366" i="7"/>
  <c r="V370" i="7"/>
  <c r="V374" i="7"/>
  <c r="V378" i="7"/>
  <c r="V382" i="7"/>
  <c r="V386" i="7"/>
  <c r="V390" i="7"/>
  <c r="V394" i="7"/>
  <c r="V398" i="7"/>
  <c r="V402" i="7"/>
  <c r="V406" i="7"/>
  <c r="V410" i="7"/>
  <c r="V414" i="7"/>
  <c r="V418" i="7"/>
  <c r="V422" i="7"/>
  <c r="V426" i="7"/>
  <c r="V430" i="7"/>
  <c r="V434" i="7"/>
  <c r="V438" i="7"/>
  <c r="V442" i="7"/>
  <c r="V446" i="7"/>
  <c r="V450" i="7"/>
  <c r="V454" i="7"/>
  <c r="V458" i="7"/>
  <c r="V462" i="7"/>
  <c r="V466" i="7"/>
  <c r="V470" i="7"/>
  <c r="V474" i="7"/>
  <c r="V478" i="7"/>
  <c r="V482" i="7"/>
  <c r="V486" i="7"/>
  <c r="V490" i="7"/>
  <c r="V494" i="7"/>
  <c r="V498" i="7"/>
  <c r="V502" i="7"/>
  <c r="V506" i="7"/>
  <c r="V510" i="7"/>
  <c r="V514" i="7"/>
  <c r="V518" i="7"/>
  <c r="V522" i="7"/>
  <c r="V4" i="7"/>
  <c r="V8" i="7"/>
  <c r="V12" i="7"/>
  <c r="V16" i="7"/>
  <c r="V20" i="7"/>
  <c r="V24" i="7"/>
  <c r="V28" i="7"/>
  <c r="V32" i="7"/>
  <c r="V36" i="7"/>
  <c r="V40" i="7"/>
  <c r="V44" i="7"/>
  <c r="V48" i="7"/>
  <c r="V52" i="7"/>
  <c r="V56" i="7"/>
  <c r="V60" i="7"/>
  <c r="V64" i="7"/>
  <c r="V68" i="7"/>
  <c r="V72" i="7"/>
  <c r="V76" i="7"/>
  <c r="V80" i="7"/>
  <c r="V84" i="7"/>
  <c r="V496" i="7"/>
  <c r="V500" i="7"/>
  <c r="V512" i="7"/>
  <c r="V524" i="7"/>
  <c r="V10" i="7"/>
  <c r="V18" i="7"/>
  <c r="V26" i="7"/>
  <c r="V34" i="7"/>
  <c r="V42" i="7"/>
  <c r="V50" i="7"/>
  <c r="V58" i="7"/>
  <c r="V66" i="7"/>
  <c r="V74" i="7"/>
  <c r="V82" i="7"/>
  <c r="V75" i="7"/>
  <c r="V87" i="7"/>
  <c r="V127" i="7"/>
  <c r="V131" i="7"/>
  <c r="V135" i="7"/>
  <c r="V139" i="7"/>
  <c r="V143" i="7"/>
  <c r="V147" i="7"/>
  <c r="V151" i="7"/>
  <c r="V155" i="7"/>
  <c r="V159" i="7"/>
  <c r="V163" i="7"/>
  <c r="V167" i="7"/>
  <c r="V171" i="7"/>
  <c r="V175" i="7"/>
  <c r="V179" i="7"/>
  <c r="V183" i="7"/>
  <c r="V187" i="7"/>
  <c r="V191" i="7"/>
  <c r="V195" i="7"/>
  <c r="V199" i="7"/>
  <c r="V203" i="7"/>
  <c r="V207" i="7"/>
  <c r="V211" i="7"/>
  <c r="V215" i="7"/>
  <c r="V219" i="7"/>
  <c r="V223" i="7"/>
  <c r="V227" i="7"/>
  <c r="V231" i="7"/>
  <c r="V235" i="7"/>
  <c r="V239" i="7"/>
  <c r="V243" i="7"/>
  <c r="V247" i="7"/>
  <c r="V251" i="7"/>
  <c r="V255" i="7"/>
  <c r="V259" i="7"/>
  <c r="V263" i="7"/>
  <c r="V267" i="7"/>
  <c r="V271" i="7"/>
  <c r="V275" i="7"/>
  <c r="V279" i="7"/>
  <c r="V283" i="7"/>
  <c r="V287" i="7"/>
  <c r="V291" i="7"/>
  <c r="V295" i="7"/>
  <c r="V299" i="7"/>
  <c r="V303" i="7"/>
  <c r="V307" i="7"/>
  <c r="V311" i="7"/>
  <c r="V315" i="7"/>
  <c r="V319" i="7"/>
  <c r="V323" i="7"/>
  <c r="V327" i="7"/>
  <c r="V331" i="7"/>
  <c r="V335" i="7"/>
  <c r="V339" i="7"/>
  <c r="V343" i="7"/>
  <c r="V347" i="7"/>
  <c r="V351" i="7"/>
  <c r="V355" i="7"/>
  <c r="V359" i="7"/>
  <c r="V363" i="7"/>
  <c r="V367" i="7"/>
  <c r="V371" i="7"/>
  <c r="V375" i="7"/>
  <c r="V379" i="7"/>
  <c r="V383" i="7"/>
  <c r="V387" i="7"/>
  <c r="V391" i="7"/>
  <c r="V395" i="7"/>
  <c r="V399" i="7"/>
  <c r="V403" i="7"/>
  <c r="V407" i="7"/>
  <c r="V411" i="7"/>
  <c r="V415" i="7"/>
  <c r="V419" i="7"/>
  <c r="V423" i="7"/>
  <c r="V427" i="7"/>
  <c r="V431" i="7"/>
  <c r="V435" i="7"/>
  <c r="V439" i="7"/>
  <c r="V443" i="7"/>
  <c r="V447" i="7"/>
  <c r="V451" i="7"/>
  <c r="V455" i="7"/>
  <c r="V459" i="7"/>
  <c r="V463" i="7"/>
  <c r="V467" i="7"/>
  <c r="V471" i="7"/>
  <c r="V475" i="7"/>
  <c r="V479" i="7"/>
  <c r="V483" i="7"/>
  <c r="V487" i="7"/>
  <c r="V491" i="7"/>
  <c r="V495" i="7"/>
  <c r="V499" i="7"/>
  <c r="V503" i="7"/>
  <c r="V507" i="7"/>
  <c r="V511" i="7"/>
  <c r="V515" i="7"/>
  <c r="V519" i="7"/>
  <c r="V523" i="7"/>
  <c r="V5" i="7"/>
  <c r="V9" i="7"/>
  <c r="V13" i="7"/>
  <c r="V17" i="7"/>
  <c r="V21" i="7"/>
  <c r="V25" i="7"/>
  <c r="V29" i="7"/>
  <c r="V33" i="7"/>
  <c r="V37" i="7"/>
  <c r="V41" i="7"/>
  <c r="V45" i="7"/>
  <c r="V49" i="7"/>
  <c r="V53" i="7"/>
  <c r="V57" i="7"/>
  <c r="V61" i="7"/>
  <c r="V65" i="7"/>
  <c r="V69" i="7"/>
  <c r="V73" i="7"/>
  <c r="V77" i="7"/>
  <c r="V81" i="7"/>
  <c r="V85" i="7"/>
  <c r="V492" i="7"/>
  <c r="V504" i="7"/>
  <c r="V508" i="7"/>
  <c r="V516" i="7"/>
  <c r="V520" i="7"/>
  <c r="V6" i="7"/>
  <c r="V14" i="7"/>
  <c r="V22" i="7"/>
  <c r="V30" i="7"/>
  <c r="V38" i="7"/>
  <c r="V46" i="7"/>
  <c r="V54" i="7"/>
  <c r="V62" i="7"/>
  <c r="V70" i="7"/>
  <c r="V78" i="7"/>
  <c r="V86" i="7"/>
  <c r="V83" i="7"/>
  <c r="V124" i="7"/>
  <c r="V128" i="7"/>
  <c r="V132" i="7"/>
  <c r="V136" i="7"/>
  <c r="V140" i="7"/>
  <c r="V144" i="7"/>
  <c r="V148" i="7"/>
  <c r="V152" i="7"/>
  <c r="V156" i="7"/>
  <c r="V160" i="7"/>
  <c r="V164" i="7"/>
  <c r="V168" i="7"/>
  <c r="V172" i="7"/>
  <c r="V176" i="7"/>
  <c r="V180" i="7"/>
  <c r="V184" i="7"/>
  <c r="V188" i="7"/>
  <c r="V192" i="7"/>
  <c r="V196" i="7"/>
  <c r="V200" i="7"/>
  <c r="V204" i="7"/>
  <c r="V208" i="7"/>
  <c r="V212" i="7"/>
  <c r="V216" i="7"/>
  <c r="V220" i="7"/>
  <c r="V224" i="7"/>
  <c r="V228" i="7"/>
  <c r="V232" i="7"/>
  <c r="V236" i="7"/>
  <c r="V240" i="7"/>
  <c r="V244" i="7"/>
  <c r="V248" i="7"/>
  <c r="V252" i="7"/>
  <c r="V256" i="7"/>
  <c r="V260" i="7"/>
  <c r="V264" i="7"/>
  <c r="V268" i="7"/>
  <c r="V272" i="7"/>
  <c r="V276" i="7"/>
  <c r="V280" i="7"/>
  <c r="V284" i="7"/>
  <c r="V288" i="7"/>
  <c r="V292" i="7"/>
  <c r="V296" i="7"/>
  <c r="V300" i="7"/>
  <c r="V304" i="7"/>
  <c r="V308" i="7"/>
  <c r="V312" i="7"/>
  <c r="V316" i="7"/>
  <c r="V320" i="7"/>
  <c r="V324" i="7"/>
  <c r="V328" i="7"/>
  <c r="V332" i="7"/>
  <c r="V336" i="7"/>
  <c r="V340" i="7"/>
  <c r="V344" i="7"/>
  <c r="V348" i="7"/>
  <c r="V352" i="7"/>
  <c r="V356" i="7"/>
  <c r="V360" i="7"/>
  <c r="V364" i="7"/>
  <c r="V368" i="7"/>
  <c r="V372" i="7"/>
  <c r="V376" i="7"/>
  <c r="V380" i="7"/>
  <c r="V384" i="7"/>
  <c r="V388" i="7"/>
  <c r="V392" i="7"/>
  <c r="V396" i="7"/>
  <c r="V400" i="7"/>
  <c r="V404" i="7"/>
  <c r="V408" i="7"/>
  <c r="V412" i="7"/>
  <c r="V416" i="7"/>
  <c r="V420" i="7"/>
  <c r="V424" i="7"/>
  <c r="V428" i="7"/>
  <c r="V432" i="7"/>
  <c r="V436" i="7"/>
  <c r="V440" i="7"/>
  <c r="V444" i="7"/>
  <c r="V448" i="7"/>
  <c r="V452" i="7"/>
  <c r="V456" i="7"/>
  <c r="V460" i="7"/>
  <c r="V464" i="7"/>
  <c r="V468" i="7"/>
  <c r="V472" i="7"/>
  <c r="V476" i="7"/>
  <c r="V480" i="7"/>
  <c r="V484" i="7"/>
  <c r="V488" i="7"/>
  <c r="G5" i="3"/>
  <c r="H5" i="3"/>
  <c r="AX1223" i="7" s="1"/>
  <c r="G4" i="3"/>
  <c r="H4" i="3"/>
  <c r="F16" i="3"/>
  <c r="AA1228" i="7" s="1"/>
  <c r="G3" i="3"/>
  <c r="D3" i="5"/>
  <c r="D5" i="5"/>
  <c r="D6" i="5"/>
  <c r="D7" i="5"/>
  <c r="D8" i="5"/>
  <c r="D9" i="5"/>
  <c r="D10" i="5"/>
  <c r="E11" i="5"/>
  <c r="P11" i="5" s="1"/>
  <c r="D12" i="5"/>
  <c r="E12" i="5" s="1"/>
  <c r="P12" i="5" s="1"/>
  <c r="D13" i="5"/>
  <c r="D14" i="5"/>
  <c r="D15" i="5"/>
  <c r="E15" i="5" s="1"/>
  <c r="P15" i="5" s="1"/>
  <c r="D19" i="5"/>
  <c r="E19" i="5" s="1"/>
  <c r="P19" i="5" s="1"/>
  <c r="D20" i="5"/>
  <c r="D21" i="5"/>
  <c r="E21" i="5" s="1"/>
  <c r="P21" i="5" s="1"/>
  <c r="D22" i="5"/>
  <c r="E22" i="5" s="1"/>
  <c r="P22" i="5" s="1"/>
  <c r="D23" i="5"/>
  <c r="D24" i="5"/>
  <c r="D25" i="5"/>
  <c r="D26" i="5"/>
  <c r="D27" i="5"/>
  <c r="E27" i="5" s="1"/>
  <c r="P27" i="5" s="1"/>
  <c r="D28" i="5"/>
  <c r="E28" i="5" s="1"/>
  <c r="P28" i="5" s="1"/>
  <c r="D29" i="5"/>
  <c r="E29" i="5" s="1"/>
  <c r="P29" i="5" s="1"/>
  <c r="D30" i="5"/>
  <c r="D31" i="5"/>
  <c r="D32" i="5"/>
  <c r="D33" i="5"/>
  <c r="E33" i="5" s="1"/>
  <c r="P33" i="5" s="1"/>
  <c r="D34" i="5"/>
  <c r="D35" i="5"/>
  <c r="D38" i="5"/>
  <c r="D39" i="5"/>
  <c r="D40" i="5"/>
  <c r="E40" i="5" s="1"/>
  <c r="P40" i="5" s="1"/>
  <c r="D41" i="5"/>
  <c r="D42" i="5"/>
  <c r="D44" i="5"/>
  <c r="E44" i="5" s="1"/>
  <c r="P44" i="5" s="1"/>
  <c r="D45" i="5"/>
  <c r="D46" i="5"/>
  <c r="E46" i="5" s="1"/>
  <c r="P46" i="5" s="1"/>
  <c r="D47" i="5"/>
  <c r="D48" i="5"/>
  <c r="D49" i="5"/>
  <c r="E49" i="5" s="1"/>
  <c r="P49" i="5" s="1"/>
  <c r="D50" i="5"/>
  <c r="E50" i="5" s="1"/>
  <c r="P50" i="5" s="1"/>
  <c r="D51" i="5"/>
  <c r="E51" i="5" s="1"/>
  <c r="P51" i="5" s="1"/>
  <c r="D52" i="5"/>
  <c r="D53" i="5"/>
  <c r="D54" i="5"/>
  <c r="D55" i="5"/>
  <c r="E55" i="5" s="1"/>
  <c r="P55" i="5" s="1"/>
  <c r="D56" i="5"/>
  <c r="E56" i="5" s="1"/>
  <c r="P56" i="5" s="1"/>
  <c r="D57" i="5"/>
  <c r="E57" i="5" s="1"/>
  <c r="P57" i="5" s="1"/>
  <c r="D58" i="5"/>
  <c r="D59" i="5"/>
  <c r="E59" i="5" s="1"/>
  <c r="P59" i="5" s="1"/>
  <c r="D60" i="5"/>
  <c r="E60" i="5" s="1"/>
  <c r="P60" i="5" s="1"/>
  <c r="D61" i="5"/>
  <c r="D62" i="5"/>
  <c r="D63" i="5"/>
  <c r="D64" i="5"/>
  <c r="D65" i="5"/>
  <c r="D66" i="5"/>
  <c r="E66" i="5" s="1"/>
  <c r="P66" i="5" s="1"/>
  <c r="D67" i="5"/>
  <c r="D68" i="5"/>
  <c r="E68" i="5" s="1"/>
  <c r="P68" i="5" s="1"/>
  <c r="D69" i="5"/>
  <c r="D70" i="5"/>
  <c r="D71" i="5"/>
  <c r="D72" i="5"/>
  <c r="E72" i="5" s="1"/>
  <c r="P72" i="5" s="1"/>
  <c r="D73" i="5"/>
  <c r="E73" i="5" s="1"/>
  <c r="P73" i="5" s="1"/>
  <c r="D74" i="5"/>
  <c r="D75" i="5"/>
  <c r="E75" i="5" s="1"/>
  <c r="P75" i="5" s="1"/>
  <c r="D77" i="5"/>
  <c r="D78" i="5"/>
  <c r="D79" i="5"/>
  <c r="E79" i="5" s="1"/>
  <c r="P79" i="5" s="1"/>
  <c r="D80" i="5"/>
  <c r="E80" i="5" s="1"/>
  <c r="P80" i="5" s="1"/>
  <c r="D81" i="5"/>
  <c r="D82" i="5"/>
  <c r="D83" i="5"/>
  <c r="E83" i="5" s="1"/>
  <c r="P83" i="5" s="1"/>
  <c r="D84" i="5"/>
  <c r="D85" i="5"/>
  <c r="D86" i="5"/>
  <c r="D88" i="5"/>
  <c r="D89" i="5"/>
  <c r="D90" i="5"/>
  <c r="D91" i="5"/>
  <c r="D92" i="5"/>
  <c r="E93" i="5"/>
  <c r="P93" i="5" s="1"/>
  <c r="D94" i="5"/>
  <c r="D95" i="5"/>
  <c r="D96" i="5"/>
  <c r="D97" i="5"/>
  <c r="D98" i="5"/>
  <c r="D99" i="5"/>
  <c r="E99" i="5" s="1"/>
  <c r="P99" i="5" s="1"/>
  <c r="D100" i="5"/>
  <c r="E100" i="5" s="1"/>
  <c r="P100" i="5" s="1"/>
  <c r="D101" i="5"/>
  <c r="D102" i="5"/>
  <c r="D103" i="5"/>
  <c r="D104" i="5"/>
  <c r="E104" i="5" s="1"/>
  <c r="P104" i="5" s="1"/>
  <c r="D105" i="5"/>
  <c r="E105" i="5" s="1"/>
  <c r="P105" i="5" s="1"/>
  <c r="D106" i="5"/>
  <c r="D107" i="5"/>
  <c r="D108" i="5"/>
  <c r="D109" i="5"/>
  <c r="E109" i="5" s="1"/>
  <c r="P109" i="5" s="1"/>
  <c r="D111" i="5"/>
  <c r="E111" i="5" s="1"/>
  <c r="P111" i="5" s="1"/>
  <c r="D112" i="5"/>
  <c r="D113" i="5"/>
  <c r="D114" i="5"/>
  <c r="D115" i="5"/>
  <c r="D116" i="5"/>
  <c r="E116" i="5" s="1"/>
  <c r="P116" i="5" s="1"/>
  <c r="D117" i="5"/>
  <c r="D118" i="5"/>
  <c r="E118" i="5" s="1"/>
  <c r="P118" i="5" s="1"/>
  <c r="D119" i="5"/>
  <c r="E119" i="5" s="1"/>
  <c r="P119" i="5" s="1"/>
  <c r="D120" i="5"/>
  <c r="D121" i="5"/>
  <c r="E121" i="5" s="1"/>
  <c r="P121" i="5" s="1"/>
  <c r="D122" i="5"/>
  <c r="D123" i="5"/>
  <c r="D125" i="5"/>
  <c r="D126" i="5"/>
  <c r="E126" i="5" s="1"/>
  <c r="P126" i="5" s="1"/>
  <c r="D127" i="5"/>
  <c r="D128" i="5"/>
  <c r="D129" i="5"/>
  <c r="D130" i="5"/>
  <c r="D131" i="5"/>
  <c r="E131" i="5" s="1"/>
  <c r="P131" i="5" s="1"/>
  <c r="D134" i="5"/>
  <c r="D135" i="5"/>
  <c r="E135" i="5" s="1"/>
  <c r="P135" i="5" s="1"/>
  <c r="D136" i="5"/>
  <c r="D137" i="5"/>
  <c r="E137" i="5" s="1"/>
  <c r="P137" i="5" s="1"/>
  <c r="D138" i="5"/>
  <c r="E138" i="5" s="1"/>
  <c r="P138" i="5" s="1"/>
  <c r="D139" i="5"/>
  <c r="D140" i="5"/>
  <c r="D141" i="5"/>
  <c r="D142" i="5"/>
  <c r="D143" i="5"/>
  <c r="D145" i="5"/>
  <c r="D146" i="5"/>
  <c r="E146" i="5" s="1"/>
  <c r="P146" i="5" s="1"/>
  <c r="D147" i="5"/>
  <c r="D148" i="5"/>
  <c r="D149" i="5"/>
  <c r="D150" i="5"/>
  <c r="D151" i="5"/>
  <c r="D152" i="5"/>
  <c r="E152" i="5" s="1"/>
  <c r="P152" i="5" s="1"/>
  <c r="D153" i="5"/>
  <c r="E153" i="5" s="1"/>
  <c r="P153" i="5" s="1"/>
  <c r="D154" i="5"/>
  <c r="E154" i="5" s="1"/>
  <c r="P154" i="5" s="1"/>
  <c r="D155" i="5"/>
  <c r="D156" i="5"/>
  <c r="D157" i="5"/>
  <c r="D158" i="5"/>
  <c r="E158" i="5" s="1"/>
  <c r="P158" i="5" s="1"/>
  <c r="D159" i="5"/>
  <c r="D160" i="5"/>
  <c r="E160" i="5" s="1"/>
  <c r="P160" i="5" s="1"/>
  <c r="D161" i="5"/>
  <c r="D162" i="5"/>
  <c r="D163" i="5"/>
  <c r="D164" i="5"/>
  <c r="E164" i="5" s="1"/>
  <c r="P164" i="5" s="1"/>
  <c r="D165" i="5"/>
  <c r="D166" i="5"/>
  <c r="D167" i="5"/>
  <c r="D168" i="5"/>
  <c r="D169" i="5"/>
  <c r="D170" i="5"/>
  <c r="D171" i="5"/>
  <c r="D172" i="5"/>
  <c r="D173" i="5"/>
  <c r="D174" i="5"/>
  <c r="D175" i="5"/>
  <c r="D177" i="5"/>
  <c r="D178" i="5"/>
  <c r="D179" i="5"/>
  <c r="D180" i="5"/>
  <c r="E180" i="5" s="1"/>
  <c r="P180" i="5" s="1"/>
  <c r="D181" i="5"/>
  <c r="D182" i="5"/>
  <c r="D183" i="5"/>
  <c r="E183" i="5" s="1"/>
  <c r="P183" i="5" s="1"/>
  <c r="D184" i="5"/>
  <c r="D186" i="5"/>
  <c r="D187" i="5"/>
  <c r="D188" i="5"/>
  <c r="E188" i="5" s="1"/>
  <c r="P188" i="5" s="1"/>
  <c r="D189" i="5"/>
  <c r="E189" i="5" s="1"/>
  <c r="P189" i="5" s="1"/>
  <c r="D190" i="5"/>
  <c r="E191" i="5"/>
  <c r="P191" i="5" s="1"/>
  <c r="D193" i="5"/>
  <c r="E193" i="5" s="1"/>
  <c r="P193" i="5" s="1"/>
  <c r="D194" i="5"/>
  <c r="D195" i="5"/>
  <c r="E195" i="5" s="1"/>
  <c r="P195" i="5" s="1"/>
  <c r="D196" i="5"/>
  <c r="E196" i="5" s="1"/>
  <c r="P196" i="5" s="1"/>
  <c r="D197" i="5"/>
  <c r="D198" i="5"/>
  <c r="E198" i="5" s="1"/>
  <c r="P198" i="5" s="1"/>
  <c r="D199" i="5"/>
  <c r="E199" i="5" s="1"/>
  <c r="P199" i="5" s="1"/>
  <c r="D200" i="5"/>
  <c r="E200" i="5" s="1"/>
  <c r="P200" i="5" s="1"/>
  <c r="D201" i="5"/>
  <c r="D202" i="5"/>
  <c r="E202" i="5" s="1"/>
  <c r="P202" i="5" s="1"/>
  <c r="D203" i="5"/>
  <c r="D204" i="5"/>
  <c r="E204" i="5" s="1"/>
  <c r="P204" i="5" s="1"/>
  <c r="D206" i="5"/>
  <c r="E206" i="5" s="1"/>
  <c r="P206" i="5" s="1"/>
  <c r="D207" i="5"/>
  <c r="E207" i="5" s="1"/>
  <c r="P207" i="5" s="1"/>
  <c r="D208" i="5"/>
  <c r="D209" i="5"/>
  <c r="D210" i="5"/>
  <c r="D211" i="5"/>
  <c r="E211" i="5" s="1"/>
  <c r="P211" i="5" s="1"/>
  <c r="D212" i="5"/>
  <c r="D214" i="5"/>
  <c r="D215" i="5"/>
  <c r="E215" i="5" s="1"/>
  <c r="P215" i="5" s="1"/>
  <c r="D216" i="5"/>
  <c r="E216" i="5" s="1"/>
  <c r="P216" i="5" s="1"/>
  <c r="D217" i="5"/>
  <c r="D218" i="5"/>
  <c r="D219" i="5"/>
  <c r="E220" i="5"/>
  <c r="P220" i="5" s="1"/>
  <c r="D221" i="5"/>
  <c r="E221" i="5" s="1"/>
  <c r="P221" i="5" s="1"/>
  <c r="D222" i="5"/>
  <c r="D223" i="5"/>
  <c r="E223" i="5" s="1"/>
  <c r="P223" i="5" s="1"/>
  <c r="D225" i="5"/>
  <c r="D226" i="5"/>
  <c r="E226" i="5" s="1"/>
  <c r="P226" i="5" s="1"/>
  <c r="D227" i="5"/>
  <c r="D228" i="5"/>
  <c r="E228" i="5" s="1"/>
  <c r="P228" i="5" s="1"/>
  <c r="D229" i="5"/>
  <c r="E229" i="5" s="1"/>
  <c r="P229" i="5" s="1"/>
  <c r="D230" i="5"/>
  <c r="D231" i="5"/>
  <c r="D232" i="5"/>
  <c r="D233" i="5"/>
  <c r="D234" i="5"/>
  <c r="E234" i="5" s="1"/>
  <c r="P234" i="5" s="1"/>
  <c r="D235" i="5"/>
  <c r="E235" i="5" s="1"/>
  <c r="P235" i="5" s="1"/>
  <c r="D236" i="5"/>
  <c r="D237" i="5"/>
  <c r="E237" i="5" s="1"/>
  <c r="P237" i="5" s="1"/>
  <c r="D238" i="5"/>
  <c r="E238" i="5" s="1"/>
  <c r="P238" i="5" s="1"/>
  <c r="D239" i="5"/>
  <c r="D240" i="5"/>
  <c r="D241" i="5"/>
  <c r="D242" i="5"/>
  <c r="D243" i="5"/>
  <c r="D244" i="5"/>
  <c r="D245" i="5"/>
  <c r="E245" i="5" s="1"/>
  <c r="P245" i="5" s="1"/>
  <c r="D246" i="5"/>
  <c r="D247" i="5"/>
  <c r="D248" i="5"/>
  <c r="E248" i="5" s="1"/>
  <c r="P248" i="5" s="1"/>
  <c r="D249" i="5"/>
  <c r="D250" i="5"/>
  <c r="E250" i="5" s="1"/>
  <c r="P250" i="5" s="1"/>
  <c r="D251" i="5"/>
  <c r="D252" i="5"/>
  <c r="D253" i="5"/>
  <c r="D254" i="5"/>
  <c r="E254" i="5" s="1"/>
  <c r="P254" i="5" s="1"/>
  <c r="D255" i="5"/>
  <c r="D256" i="5"/>
  <c r="D257" i="5"/>
  <c r="D258" i="5"/>
  <c r="E258" i="5" s="1"/>
  <c r="P258" i="5" s="1"/>
  <c r="D259" i="5"/>
  <c r="E259" i="5" s="1"/>
  <c r="P259" i="5" s="1"/>
  <c r="D260" i="5"/>
  <c r="D261" i="5"/>
  <c r="E261" i="5" s="1"/>
  <c r="P261" i="5" s="1"/>
  <c r="D262" i="5"/>
  <c r="E262" i="5" s="1"/>
  <c r="P262" i="5" s="1"/>
  <c r="D263" i="5"/>
  <c r="D264" i="5"/>
  <c r="D265" i="5"/>
  <c r="D266" i="5"/>
  <c r="E266" i="5" s="1"/>
  <c r="P266" i="5" s="1"/>
  <c r="D267" i="5"/>
  <c r="D269" i="5"/>
  <c r="D270" i="5"/>
  <c r="E270" i="5" s="1"/>
  <c r="P270" i="5" s="1"/>
  <c r="D271" i="5"/>
  <c r="D272" i="5"/>
  <c r="D273" i="5"/>
  <c r="D274" i="5"/>
  <c r="E274" i="5" s="1"/>
  <c r="P274" i="5" s="1"/>
  <c r="D275" i="5"/>
  <c r="D276" i="5"/>
  <c r="E276" i="5" s="1"/>
  <c r="P276" i="5" s="1"/>
  <c r="D277" i="5"/>
  <c r="D279" i="5"/>
  <c r="E279" i="5" s="1"/>
  <c r="P279" i="5" s="1"/>
  <c r="D281" i="5"/>
  <c r="D282" i="5"/>
  <c r="E282" i="5" s="1"/>
  <c r="P282" i="5" s="1"/>
  <c r="D284" i="5"/>
  <c r="E284" i="5" s="1"/>
  <c r="P284" i="5" s="1"/>
  <c r="D285" i="5"/>
  <c r="D286" i="5"/>
  <c r="D287" i="5"/>
  <c r="E288" i="5"/>
  <c r="P288" i="5" s="1"/>
  <c r="D290" i="5"/>
  <c r="E290" i="5" s="1"/>
  <c r="P290" i="5" s="1"/>
  <c r="D291" i="5"/>
  <c r="D292" i="5"/>
  <c r="D293" i="5"/>
  <c r="E293" i="5" s="1"/>
  <c r="P293" i="5" s="1"/>
  <c r="D294" i="5"/>
  <c r="D295" i="5"/>
  <c r="D296" i="5"/>
  <c r="D297" i="5"/>
  <c r="D298" i="5"/>
  <c r="D300" i="5"/>
  <c r="D301" i="5"/>
  <c r="E301" i="5" s="1"/>
  <c r="P301" i="5" s="1"/>
  <c r="D302" i="5"/>
  <c r="E302" i="5" s="1"/>
  <c r="P302" i="5" s="1"/>
  <c r="D303" i="5"/>
  <c r="E303" i="5" s="1"/>
  <c r="P303" i="5" s="1"/>
  <c r="D304" i="5"/>
  <c r="D305" i="5"/>
  <c r="D306" i="5"/>
  <c r="D307" i="5"/>
  <c r="E307" i="5" s="1"/>
  <c r="P307" i="5" s="1"/>
  <c r="D308" i="5"/>
  <c r="D309" i="5"/>
  <c r="E309" i="5" s="1"/>
  <c r="P309" i="5" s="1"/>
  <c r="D310" i="5"/>
  <c r="D311" i="5"/>
  <c r="D312" i="5"/>
  <c r="D313" i="5"/>
  <c r="D314" i="5"/>
  <c r="E314" i="5" s="1"/>
  <c r="P314" i="5" s="1"/>
  <c r="D315" i="5"/>
  <c r="E315" i="5" s="1"/>
  <c r="P315" i="5" s="1"/>
  <c r="D316" i="5"/>
  <c r="D317" i="5"/>
  <c r="D318" i="5"/>
  <c r="E318" i="5" s="1"/>
  <c r="P318" i="5" s="1"/>
  <c r="D319" i="5"/>
  <c r="E319" i="5" s="1"/>
  <c r="P319" i="5" s="1"/>
  <c r="D320" i="5"/>
  <c r="E320" i="5" s="1"/>
  <c r="P320" i="5" s="1"/>
  <c r="D321" i="5"/>
  <c r="D322" i="5"/>
  <c r="E322" i="5" s="1"/>
  <c r="P322" i="5" s="1"/>
  <c r="D323" i="5"/>
  <c r="D324" i="5"/>
  <c r="D325" i="5"/>
  <c r="D326" i="5"/>
  <c r="E326" i="5" s="1"/>
  <c r="P326" i="5" s="1"/>
  <c r="D327" i="5"/>
  <c r="E327" i="5" s="1"/>
  <c r="P327" i="5" s="1"/>
  <c r="D328" i="5"/>
  <c r="E328" i="5" s="1"/>
  <c r="P328" i="5" s="1"/>
  <c r="D329" i="5"/>
  <c r="D330" i="5"/>
  <c r="D331" i="5"/>
  <c r="E331" i="5" s="1"/>
  <c r="P331" i="5" s="1"/>
  <c r="D332" i="5"/>
  <c r="E332" i="5" s="1"/>
  <c r="P332" i="5" s="1"/>
  <c r="D333" i="5"/>
  <c r="E333" i="5" s="1"/>
  <c r="P333" i="5" s="1"/>
  <c r="D334" i="5"/>
  <c r="D336" i="5"/>
  <c r="D337" i="5"/>
  <c r="E337" i="5" s="1"/>
  <c r="P337" i="5" s="1"/>
  <c r="D338" i="5"/>
  <c r="E338" i="5" s="1"/>
  <c r="P338" i="5" s="1"/>
  <c r="E339" i="5"/>
  <c r="P339" i="5" s="1"/>
  <c r="D340" i="5"/>
  <c r="D341" i="5"/>
  <c r="D342" i="5"/>
  <c r="D343" i="5"/>
  <c r="E343" i="5" s="1"/>
  <c r="P343" i="5" s="1"/>
  <c r="D344" i="5"/>
  <c r="D345" i="5"/>
  <c r="D346" i="5"/>
  <c r="D347" i="5"/>
  <c r="D348" i="5"/>
  <c r="E348" i="5" s="1"/>
  <c r="P348" i="5" s="1"/>
  <c r="D349" i="5"/>
  <c r="D350" i="5"/>
  <c r="D351" i="5"/>
  <c r="D352" i="5"/>
  <c r="D353" i="5"/>
  <c r="D354" i="5"/>
  <c r="D355" i="5"/>
  <c r="D356" i="5"/>
  <c r="D357" i="5"/>
  <c r="D358" i="5"/>
  <c r="E358" i="5" s="1"/>
  <c r="P358" i="5" s="1"/>
  <c r="D359" i="5"/>
  <c r="D360" i="5"/>
  <c r="E360" i="5" s="1"/>
  <c r="P360" i="5" s="1"/>
  <c r="D361" i="5"/>
  <c r="E361" i="5" s="1"/>
  <c r="P361" i="5" s="1"/>
  <c r="D363" i="5"/>
  <c r="E363" i="5" s="1"/>
  <c r="P363" i="5" s="1"/>
  <c r="D365" i="5"/>
  <c r="E365" i="5" s="1"/>
  <c r="P365" i="5" s="1"/>
  <c r="D367" i="5"/>
  <c r="D368" i="5"/>
  <c r="D369" i="5"/>
  <c r="D370" i="5"/>
  <c r="D371" i="5"/>
  <c r="D372" i="5"/>
  <c r="D373" i="5"/>
  <c r="D376" i="5"/>
  <c r="D377" i="5"/>
  <c r="D378" i="5"/>
  <c r="D379" i="5"/>
  <c r="D380" i="5"/>
  <c r="D381" i="5"/>
  <c r="D382" i="5"/>
  <c r="D383" i="5"/>
  <c r="D384" i="5"/>
  <c r="D385" i="5"/>
  <c r="E385" i="5" s="1"/>
  <c r="P385" i="5" s="1"/>
  <c r="D386" i="5"/>
  <c r="E386" i="5" s="1"/>
  <c r="P386" i="5" s="1"/>
  <c r="D387" i="5"/>
  <c r="D388" i="5"/>
  <c r="E388" i="5" s="1"/>
  <c r="P388" i="5" s="1"/>
  <c r="D389" i="5"/>
  <c r="D391" i="5"/>
  <c r="E391" i="5" s="1"/>
  <c r="P391" i="5" s="1"/>
  <c r="D392" i="5"/>
  <c r="E392" i="5" s="1"/>
  <c r="P392" i="5" s="1"/>
  <c r="D393" i="5"/>
  <c r="E393" i="5" s="1"/>
  <c r="P393" i="5" s="1"/>
  <c r="D394" i="5"/>
  <c r="D395" i="5"/>
  <c r="D396" i="5"/>
  <c r="E396" i="5" s="1"/>
  <c r="P396" i="5" s="1"/>
  <c r="D397" i="5"/>
  <c r="D398" i="5"/>
  <c r="E398" i="5" s="1"/>
  <c r="P398" i="5" s="1"/>
  <c r="D399" i="5"/>
  <c r="E399" i="5" s="1"/>
  <c r="P399" i="5" s="1"/>
  <c r="D400" i="5"/>
  <c r="E400" i="5" s="1"/>
  <c r="P400" i="5" s="1"/>
  <c r="D401" i="5"/>
  <c r="D402" i="5"/>
  <c r="E402" i="5" s="1"/>
  <c r="P402" i="5" s="1"/>
  <c r="D403" i="5"/>
  <c r="D404" i="5"/>
  <c r="D405" i="5"/>
  <c r="D406" i="5"/>
  <c r="D407" i="5"/>
  <c r="D408" i="5"/>
  <c r="D409" i="5"/>
  <c r="E409" i="5" s="1"/>
  <c r="P409" i="5" s="1"/>
  <c r="D410" i="5"/>
  <c r="D411" i="5"/>
  <c r="D412" i="5"/>
  <c r="E412" i="5" s="1"/>
  <c r="P412" i="5" s="1"/>
  <c r="D413" i="5"/>
  <c r="D414" i="5"/>
  <c r="E414" i="5" s="1"/>
  <c r="P414" i="5" s="1"/>
  <c r="D415" i="5"/>
  <c r="D416" i="5"/>
  <c r="D417" i="5"/>
  <c r="E417" i="5" s="1"/>
  <c r="P417" i="5" s="1"/>
  <c r="D418" i="5"/>
  <c r="D419" i="5"/>
  <c r="E420" i="5"/>
  <c r="P420" i="5" s="1"/>
  <c r="D421" i="5"/>
  <c r="D422" i="5"/>
  <c r="E422" i="5" s="1"/>
  <c r="P422" i="5" s="1"/>
  <c r="D423" i="5"/>
  <c r="E423" i="5" s="1"/>
  <c r="P423" i="5" s="1"/>
  <c r="D424" i="5"/>
  <c r="D425" i="5"/>
  <c r="D426" i="5"/>
  <c r="E426" i="5" s="1"/>
  <c r="P426" i="5" s="1"/>
  <c r="D427" i="5"/>
  <c r="E427" i="5" s="1"/>
  <c r="P427" i="5" s="1"/>
  <c r="D428" i="5"/>
  <c r="D429" i="5"/>
  <c r="E429" i="5" s="1"/>
  <c r="P429" i="5" s="1"/>
  <c r="D430" i="5"/>
  <c r="D431" i="5"/>
  <c r="D432" i="5"/>
  <c r="D434" i="5"/>
  <c r="D435" i="5"/>
  <c r="D436" i="5"/>
  <c r="E436" i="5" s="1"/>
  <c r="P436" i="5" s="1"/>
  <c r="D437" i="5"/>
  <c r="D438" i="5"/>
  <c r="D439" i="5"/>
  <c r="D440" i="5"/>
  <c r="E440" i="5" s="1"/>
  <c r="P440" i="5" s="1"/>
  <c r="D441" i="5"/>
  <c r="D442" i="5"/>
  <c r="E442" i="5" s="1"/>
  <c r="P442" i="5" s="1"/>
  <c r="D443" i="5"/>
  <c r="D444" i="5"/>
  <c r="D445" i="5"/>
  <c r="D446" i="5"/>
  <c r="D448" i="5"/>
  <c r="E448" i="5" s="1"/>
  <c r="P448" i="5" s="1"/>
  <c r="D449" i="5"/>
  <c r="D450" i="5"/>
  <c r="D451" i="5"/>
  <c r="E451" i="5" s="1"/>
  <c r="P451" i="5" s="1"/>
  <c r="D452" i="5"/>
  <c r="D453" i="5"/>
  <c r="D454" i="5"/>
  <c r="E454" i="5" s="1"/>
  <c r="P454" i="5" s="1"/>
  <c r="D455" i="5"/>
  <c r="D456" i="5"/>
  <c r="D457" i="5"/>
  <c r="D458" i="5"/>
  <c r="E458" i="5" s="1"/>
  <c r="P458" i="5" s="1"/>
  <c r="D460" i="5"/>
  <c r="D461" i="5"/>
  <c r="E461" i="5" s="1"/>
  <c r="P461" i="5" s="1"/>
  <c r="D462" i="5"/>
  <c r="D463" i="5"/>
  <c r="D465" i="5"/>
  <c r="D466" i="5"/>
  <c r="E466" i="5" s="1"/>
  <c r="P466" i="5" s="1"/>
  <c r="D467" i="5"/>
  <c r="E467" i="5" s="1"/>
  <c r="P467" i="5" s="1"/>
  <c r="D468" i="5"/>
  <c r="E468" i="5" s="1"/>
  <c r="P468" i="5" s="1"/>
  <c r="D469" i="5"/>
  <c r="D470" i="5"/>
  <c r="D471" i="5"/>
  <c r="D472" i="5"/>
  <c r="D473" i="5"/>
  <c r="E473" i="5" s="1"/>
  <c r="P473" i="5" s="1"/>
  <c r="D474" i="5"/>
  <c r="D475" i="5"/>
  <c r="D476" i="5"/>
  <c r="E476" i="5" s="1"/>
  <c r="P476" i="5" s="1"/>
  <c r="D477" i="5"/>
  <c r="D478" i="5"/>
  <c r="E478" i="5" s="1"/>
  <c r="P478" i="5" s="1"/>
  <c r="D479" i="5"/>
  <c r="E479" i="5" s="1"/>
  <c r="P479" i="5" s="1"/>
  <c r="D480" i="5"/>
  <c r="D481" i="5"/>
  <c r="D482" i="5"/>
  <c r="D483" i="5"/>
  <c r="E483" i="5" s="1"/>
  <c r="P483" i="5" s="1"/>
  <c r="D484" i="5"/>
  <c r="D485" i="5"/>
  <c r="E485" i="5" s="1"/>
  <c r="P485" i="5" s="1"/>
  <c r="D486" i="5"/>
  <c r="D487" i="5"/>
  <c r="E487" i="5" s="1"/>
  <c r="P487" i="5" s="1"/>
  <c r="D488" i="5"/>
  <c r="E488" i="5" s="1"/>
  <c r="P488" i="5" s="1"/>
  <c r="D489" i="5"/>
  <c r="E489" i="5" s="1"/>
  <c r="P489" i="5" s="1"/>
  <c r="D491" i="5"/>
  <c r="E491" i="5" s="1"/>
  <c r="P491" i="5" s="1"/>
  <c r="D492" i="5"/>
  <c r="D493" i="5"/>
  <c r="D494" i="5"/>
  <c r="D495" i="5"/>
  <c r="E495" i="5" s="1"/>
  <c r="P495" i="5" s="1"/>
  <c r="D496" i="5"/>
  <c r="D497" i="5"/>
  <c r="E497" i="5" s="1"/>
  <c r="P497" i="5" s="1"/>
  <c r="E498" i="5"/>
  <c r="P498" i="5" s="1"/>
  <c r="D499" i="5"/>
  <c r="D500" i="5"/>
  <c r="E500" i="5" s="1"/>
  <c r="P500" i="5" s="1"/>
  <c r="D501" i="5"/>
  <c r="D502" i="5"/>
  <c r="D503" i="5"/>
  <c r="E503" i="5" s="1"/>
  <c r="P503" i="5" s="1"/>
  <c r="D504" i="5"/>
  <c r="E504" i="5" s="1"/>
  <c r="P504" i="5" s="1"/>
  <c r="E505" i="5"/>
  <c r="P505" i="5" s="1"/>
  <c r="D507" i="5"/>
  <c r="E508" i="5"/>
  <c r="P508" i="5" s="1"/>
  <c r="D509" i="5"/>
  <c r="D511" i="5"/>
  <c r="D512" i="5"/>
  <c r="D513" i="5"/>
  <c r="D514" i="5"/>
  <c r="E515" i="5"/>
  <c r="P515" i="5" s="1"/>
  <c r="D516" i="5"/>
  <c r="E516" i="5" s="1"/>
  <c r="P516" i="5" s="1"/>
  <c r="D517" i="5"/>
  <c r="D518" i="5"/>
  <c r="D519" i="5"/>
  <c r="E519" i="5" s="1"/>
  <c r="P519" i="5" s="1"/>
  <c r="D520" i="5"/>
  <c r="E520" i="5" s="1"/>
  <c r="P520" i="5" s="1"/>
  <c r="D521" i="5"/>
  <c r="D522" i="5"/>
  <c r="D523" i="5"/>
  <c r="E523" i="5" s="1"/>
  <c r="P523" i="5" s="1"/>
  <c r="D524" i="5"/>
  <c r="D525" i="5"/>
  <c r="E525" i="5" s="1"/>
  <c r="P525" i="5" s="1"/>
  <c r="D526" i="5"/>
  <c r="D527" i="5"/>
  <c r="D528" i="5"/>
  <c r="D529" i="5"/>
  <c r="E529" i="5" s="1"/>
  <c r="P529" i="5" s="1"/>
  <c r="D530" i="5"/>
  <c r="D532" i="5"/>
  <c r="D533" i="5"/>
  <c r="D534" i="5"/>
  <c r="E534" i="5" s="1"/>
  <c r="P534" i="5" s="1"/>
  <c r="D535" i="5"/>
  <c r="D536" i="5"/>
  <c r="D537" i="5"/>
  <c r="E537" i="5" s="1"/>
  <c r="P537" i="5" s="1"/>
  <c r="D538" i="5"/>
  <c r="E538" i="5" s="1"/>
  <c r="P538" i="5" s="1"/>
  <c r="D539" i="5"/>
  <c r="D540" i="5"/>
  <c r="D541" i="5"/>
  <c r="E541" i="5" s="1"/>
  <c r="P541" i="5" s="1"/>
  <c r="D542" i="5"/>
  <c r="D543" i="5"/>
  <c r="D544" i="5"/>
  <c r="E544" i="5" s="1"/>
  <c r="P544" i="5" s="1"/>
  <c r="D545" i="5"/>
  <c r="E545" i="5" s="1"/>
  <c r="P545" i="5" s="1"/>
  <c r="D546" i="5"/>
  <c r="E547" i="5"/>
  <c r="P547" i="5" s="1"/>
  <c r="D548" i="5"/>
  <c r="E548" i="5" s="1"/>
  <c r="P548" i="5" s="1"/>
  <c r="D549" i="5"/>
  <c r="D550" i="5"/>
  <c r="D551" i="5"/>
  <c r="D552" i="5"/>
  <c r="D553" i="5"/>
  <c r="D554" i="5"/>
  <c r="D555" i="5"/>
  <c r="D556" i="5"/>
  <c r="D557" i="5"/>
  <c r="E557" i="5" s="1"/>
  <c r="P557" i="5" s="1"/>
  <c r="D558" i="5"/>
  <c r="D559" i="5"/>
  <c r="D560" i="5"/>
  <c r="E560" i="5" s="1"/>
  <c r="P560" i="5" s="1"/>
  <c r="D561" i="5"/>
  <c r="E561" i="5" s="1"/>
  <c r="P561" i="5" s="1"/>
  <c r="D562" i="5"/>
  <c r="E562" i="5" s="1"/>
  <c r="P562" i="5" s="1"/>
  <c r="D563" i="5"/>
  <c r="D564" i="5"/>
  <c r="E564" i="5" s="1"/>
  <c r="P564" i="5" s="1"/>
  <c r="D565" i="5"/>
  <c r="E565" i="5" s="1"/>
  <c r="P565" i="5" s="1"/>
  <c r="D566" i="5"/>
  <c r="E566" i="5" s="1"/>
  <c r="P566" i="5" s="1"/>
  <c r="D567" i="5"/>
  <c r="D568" i="5"/>
  <c r="D569" i="5"/>
  <c r="E569" i="5" s="1"/>
  <c r="P569" i="5" s="1"/>
  <c r="D570" i="5"/>
  <c r="D571" i="5"/>
  <c r="E571" i="5" s="1"/>
  <c r="P571" i="5" s="1"/>
  <c r="D572" i="5"/>
  <c r="D573" i="5"/>
  <c r="D574" i="5"/>
  <c r="D575" i="5"/>
  <c r="E575" i="5" s="1"/>
  <c r="P575" i="5" s="1"/>
  <c r="D576" i="5"/>
  <c r="D577" i="5"/>
  <c r="E577" i="5" s="1"/>
  <c r="P577" i="5" s="1"/>
  <c r="D578" i="5"/>
  <c r="E578" i="5" s="1"/>
  <c r="P578" i="5" s="1"/>
  <c r="D579" i="5"/>
  <c r="E579" i="5" s="1"/>
  <c r="P579" i="5" s="1"/>
  <c r="D580" i="5"/>
  <c r="E580" i="5" s="1"/>
  <c r="P580" i="5" s="1"/>
  <c r="D581" i="5"/>
  <c r="E581" i="5" s="1"/>
  <c r="P581" i="5" s="1"/>
  <c r="D582" i="5"/>
  <c r="D583" i="5"/>
  <c r="D584" i="5"/>
  <c r="D585" i="5"/>
  <c r="D586" i="5"/>
  <c r="E586" i="5" s="1"/>
  <c r="P586" i="5" s="1"/>
  <c r="D587" i="5"/>
  <c r="E587" i="5" s="1"/>
  <c r="P587" i="5" s="1"/>
  <c r="D588" i="5"/>
  <c r="D589" i="5"/>
  <c r="D590" i="5"/>
  <c r="D591" i="5"/>
  <c r="D592" i="5"/>
  <c r="D593" i="5"/>
  <c r="E593" i="5" s="1"/>
  <c r="P593" i="5" s="1"/>
  <c r="D594" i="5"/>
  <c r="E595" i="5"/>
  <c r="P595" i="5" s="1"/>
  <c r="D596" i="5"/>
  <c r="D597" i="5"/>
  <c r="D598" i="5"/>
  <c r="E598" i="5" s="1"/>
  <c r="P598" i="5" s="1"/>
  <c r="D599" i="5"/>
  <c r="E599" i="5" s="1"/>
  <c r="P599" i="5" s="1"/>
  <c r="D601" i="5"/>
  <c r="D603" i="5"/>
  <c r="D605" i="5"/>
  <c r="D606" i="5"/>
  <c r="D607" i="5"/>
  <c r="D608" i="5"/>
  <c r="E608" i="5" s="1"/>
  <c r="P608" i="5" s="1"/>
  <c r="D609" i="5"/>
  <c r="D610" i="5"/>
  <c r="E610" i="5" s="1"/>
  <c r="P610" i="5" s="1"/>
  <c r="D611" i="5"/>
  <c r="E611" i="5" s="1"/>
  <c r="P611" i="5" s="1"/>
  <c r="D612" i="5"/>
  <c r="D613" i="5"/>
  <c r="D614" i="5"/>
  <c r="D615" i="5"/>
  <c r="D616" i="5"/>
  <c r="E616" i="5" s="1"/>
  <c r="P616" i="5" s="1"/>
  <c r="D617" i="5"/>
  <c r="D618" i="5"/>
  <c r="E618" i="5" s="1"/>
  <c r="P618" i="5" s="1"/>
  <c r="D619" i="5"/>
  <c r="E619" i="5" s="1"/>
  <c r="P619" i="5" s="1"/>
  <c r="D620" i="5"/>
  <c r="E620" i="5" s="1"/>
  <c r="P620" i="5" s="1"/>
  <c r="D621" i="5"/>
  <c r="D622" i="5"/>
  <c r="D623" i="5"/>
  <c r="E623" i="5" s="1"/>
  <c r="P623" i="5" s="1"/>
  <c r="D624" i="5"/>
  <c r="E624" i="5" s="1"/>
  <c r="P624" i="5" s="1"/>
  <c r="D625" i="5"/>
  <c r="E625" i="5" s="1"/>
  <c r="P625" i="5" s="1"/>
  <c r="D626" i="5"/>
  <c r="D627" i="5"/>
  <c r="D628" i="5"/>
  <c r="D629" i="5"/>
  <c r="E629" i="5" s="1"/>
  <c r="P629" i="5" s="1"/>
  <c r="D630" i="5"/>
  <c r="D631" i="5"/>
  <c r="D632" i="5"/>
  <c r="D633" i="5"/>
  <c r="D634" i="5"/>
  <c r="E634" i="5" s="1"/>
  <c r="P634" i="5" s="1"/>
  <c r="E635" i="5"/>
  <c r="P635" i="5" s="1"/>
  <c r="D636" i="5"/>
  <c r="D637" i="5"/>
  <c r="D638" i="5"/>
  <c r="E638" i="5" s="1"/>
  <c r="P638" i="5" s="1"/>
  <c r="D639" i="5"/>
  <c r="D640" i="5"/>
  <c r="E640" i="5" s="1"/>
  <c r="P640" i="5" s="1"/>
  <c r="D641" i="5"/>
  <c r="E641" i="5" s="1"/>
  <c r="P641" i="5" s="1"/>
  <c r="D642" i="5"/>
  <c r="D643" i="5"/>
  <c r="E643" i="5" s="1"/>
  <c r="P643" i="5" s="1"/>
  <c r="D645" i="5"/>
  <c r="E645" i="5" s="1"/>
  <c r="P645" i="5" s="1"/>
  <c r="D646" i="5"/>
  <c r="E646" i="5" s="1"/>
  <c r="P646" i="5" s="1"/>
  <c r="D647" i="5"/>
  <c r="D648" i="5"/>
  <c r="E648" i="5" s="1"/>
  <c r="P648" i="5" s="1"/>
  <c r="D649" i="5"/>
  <c r="E649" i="5" s="1"/>
  <c r="P649" i="5" s="1"/>
  <c r="D650" i="5"/>
  <c r="E650" i="5" s="1"/>
  <c r="P650" i="5" s="1"/>
  <c r="D651" i="5"/>
  <c r="E651" i="5" s="1"/>
  <c r="P651" i="5" s="1"/>
  <c r="D652" i="5"/>
  <c r="D653" i="5"/>
  <c r="E653" i="5" s="1"/>
  <c r="P653" i="5" s="1"/>
  <c r="D654" i="5"/>
  <c r="D655" i="5"/>
  <c r="E655" i="5" s="1"/>
  <c r="P655" i="5" s="1"/>
  <c r="D656" i="5"/>
  <c r="E656" i="5" s="1"/>
  <c r="P656" i="5" s="1"/>
  <c r="D657" i="5"/>
  <c r="D658" i="5"/>
  <c r="D659" i="5"/>
  <c r="E659" i="5" s="1"/>
  <c r="P659" i="5" s="1"/>
  <c r="D660" i="5"/>
  <c r="D661" i="5"/>
  <c r="D663" i="5"/>
  <c r="D664" i="5"/>
  <c r="D665" i="5"/>
  <c r="D666" i="5"/>
  <c r="D667" i="5"/>
  <c r="D668" i="5"/>
  <c r="E668" i="5" s="1"/>
  <c r="P668" i="5" s="1"/>
  <c r="D669" i="5"/>
  <c r="E669" i="5" s="1"/>
  <c r="P669" i="5" s="1"/>
  <c r="D670" i="5"/>
  <c r="E670" i="5" s="1"/>
  <c r="P670" i="5" s="1"/>
  <c r="D671" i="5"/>
  <c r="D672" i="5"/>
  <c r="D673" i="5"/>
  <c r="D674" i="5"/>
  <c r="D675" i="5"/>
  <c r="E675" i="5" s="1"/>
  <c r="P675" i="5" s="1"/>
  <c r="D676" i="5"/>
  <c r="D677" i="5"/>
  <c r="E677" i="5" s="1"/>
  <c r="P677" i="5" s="1"/>
  <c r="D678" i="5"/>
  <c r="E678" i="5" s="1"/>
  <c r="P678" i="5" s="1"/>
  <c r="D679" i="5"/>
  <c r="E679" i="5" s="1"/>
  <c r="P679" i="5" s="1"/>
  <c r="D680" i="5"/>
  <c r="D681" i="5"/>
  <c r="E681" i="5" s="1"/>
  <c r="P681" i="5" s="1"/>
  <c r="D682" i="5"/>
  <c r="E682" i="5" s="1"/>
  <c r="P682" i="5" s="1"/>
  <c r="D683" i="5"/>
  <c r="D684" i="5"/>
  <c r="D685" i="5"/>
  <c r="D687" i="5"/>
  <c r="D688" i="5"/>
  <c r="D689" i="5"/>
  <c r="E689" i="5" s="1"/>
  <c r="P689" i="5" s="1"/>
  <c r="D690" i="5"/>
  <c r="D691" i="5"/>
  <c r="E691" i="5" s="1"/>
  <c r="P691" i="5" s="1"/>
  <c r="D692" i="5"/>
  <c r="D693" i="5"/>
  <c r="E693" i="5" s="1"/>
  <c r="P693" i="5" s="1"/>
  <c r="D694" i="5"/>
  <c r="D696" i="5"/>
  <c r="D703" i="5"/>
  <c r="D705" i="5"/>
  <c r="D706" i="5"/>
  <c r="D707" i="5"/>
  <c r="D708" i="5"/>
  <c r="D709" i="5"/>
  <c r="D710" i="5"/>
  <c r="E710" i="5" s="1"/>
  <c r="P710" i="5" s="1"/>
  <c r="D711" i="5"/>
  <c r="D712" i="5"/>
  <c r="D713" i="5"/>
  <c r="D2" i="5"/>
  <c r="E715" i="5" l="1"/>
  <c r="AW1223" i="7"/>
  <c r="H16" i="3"/>
  <c r="C529" i="7"/>
  <c r="C530" i="7"/>
  <c r="C531" i="7"/>
  <c r="C532" i="7"/>
  <c r="C533" i="7"/>
  <c r="C534" i="7"/>
  <c r="C535" i="7"/>
  <c r="C536" i="7"/>
  <c r="C537" i="7"/>
  <c r="C538" i="7"/>
  <c r="C539" i="7"/>
  <c r="C540" i="7"/>
  <c r="C541" i="7"/>
  <c r="C542" i="7"/>
  <c r="C543" i="7"/>
  <c r="C544" i="7"/>
  <c r="C545" i="7"/>
  <c r="C546" i="7"/>
  <c r="C547" i="7"/>
  <c r="C548" i="7"/>
  <c r="C549" i="7"/>
  <c r="C550" i="7"/>
  <c r="C551" i="7"/>
  <c r="C552" i="7"/>
  <c r="C553" i="7"/>
  <c r="C554" i="7"/>
  <c r="C555" i="7"/>
  <c r="C556" i="7"/>
  <c r="C557" i="7"/>
  <c r="C558" i="7"/>
  <c r="C559" i="7"/>
  <c r="C560" i="7"/>
  <c r="C561" i="7"/>
  <c r="C562" i="7"/>
  <c r="C563" i="7"/>
  <c r="C564" i="7"/>
  <c r="C565" i="7"/>
  <c r="C566" i="7"/>
  <c r="C567" i="7"/>
  <c r="C568" i="7"/>
  <c r="C569" i="7"/>
  <c r="C570" i="7"/>
  <c r="C571" i="7"/>
  <c r="C572" i="7"/>
  <c r="C573" i="7"/>
  <c r="C574" i="7"/>
  <c r="C575" i="7"/>
  <c r="C576" i="7"/>
  <c r="C577" i="7"/>
  <c r="C578" i="7"/>
  <c r="C579" i="7"/>
  <c r="C580" i="7"/>
  <c r="C581" i="7"/>
  <c r="C582" i="7"/>
  <c r="C583" i="7"/>
  <c r="C584" i="7"/>
  <c r="C585" i="7"/>
  <c r="C586" i="7"/>
  <c r="C587" i="7"/>
  <c r="C588" i="7"/>
  <c r="C589" i="7"/>
  <c r="C590" i="7"/>
  <c r="C591" i="7"/>
  <c r="C592" i="7"/>
  <c r="C593" i="7"/>
  <c r="C594" i="7"/>
  <c r="C595" i="7"/>
  <c r="C596" i="7"/>
  <c r="C597" i="7"/>
  <c r="C598" i="7"/>
  <c r="C599" i="7"/>
  <c r="C600" i="7"/>
  <c r="C601" i="7"/>
  <c r="C602" i="7"/>
  <c r="C88" i="7"/>
  <c r="C603" i="7"/>
  <c r="C604" i="7"/>
  <c r="C605" i="7"/>
  <c r="C606" i="7"/>
  <c r="C607" i="7"/>
  <c r="C608" i="7"/>
  <c r="C609" i="7"/>
  <c r="C610" i="7"/>
  <c r="C611" i="7"/>
  <c r="C612" i="7"/>
  <c r="C613" i="7"/>
  <c r="C614" i="7"/>
  <c r="C615" i="7"/>
  <c r="C616" i="7"/>
  <c r="C617" i="7"/>
  <c r="C618" i="7"/>
  <c r="C619" i="7"/>
  <c r="C620" i="7"/>
  <c r="C621" i="7"/>
  <c r="C622" i="7"/>
  <c r="C623" i="7"/>
  <c r="C624" i="7"/>
  <c r="C625" i="7"/>
  <c r="C626" i="7"/>
  <c r="C627" i="7"/>
  <c r="C628" i="7"/>
  <c r="C629" i="7"/>
  <c r="C630" i="7"/>
  <c r="C631" i="7"/>
  <c r="C632" i="7"/>
  <c r="C633" i="7"/>
  <c r="C634" i="7"/>
  <c r="C635" i="7"/>
  <c r="C636" i="7"/>
  <c r="C637" i="7"/>
  <c r="C638" i="7"/>
  <c r="C639" i="7"/>
  <c r="C640" i="7"/>
  <c r="C641" i="7"/>
  <c r="C642" i="7"/>
  <c r="C643" i="7"/>
  <c r="C644" i="7"/>
  <c r="C645" i="7"/>
  <c r="C646" i="7"/>
  <c r="C647" i="7"/>
  <c r="C648" i="7"/>
  <c r="C649" i="7"/>
  <c r="C650" i="7"/>
  <c r="C651" i="7"/>
  <c r="C652" i="7"/>
  <c r="C653" i="7"/>
  <c r="C654" i="7"/>
  <c r="C655" i="7"/>
  <c r="C656" i="7"/>
  <c r="C657" i="7"/>
  <c r="C658" i="7"/>
  <c r="C659" i="7"/>
  <c r="C660" i="7"/>
  <c r="C661" i="7"/>
  <c r="C662" i="7"/>
  <c r="C663" i="7"/>
  <c r="C664" i="7"/>
  <c r="C665" i="7"/>
  <c r="C666" i="7"/>
  <c r="C667" i="7"/>
  <c r="C668" i="7"/>
  <c r="C669" i="7"/>
  <c r="C670" i="7"/>
  <c r="C671" i="7"/>
  <c r="C672" i="7"/>
  <c r="C673" i="7"/>
  <c r="C674" i="7"/>
  <c r="C675" i="7"/>
  <c r="C676" i="7"/>
  <c r="C89" i="7"/>
  <c r="C677" i="7"/>
  <c r="C678" i="7"/>
  <c r="C679" i="7"/>
  <c r="C680" i="7"/>
  <c r="C681" i="7"/>
  <c r="C682" i="7"/>
  <c r="C683" i="7"/>
  <c r="C684" i="7"/>
  <c r="C685" i="7"/>
  <c r="C686" i="7"/>
  <c r="C687" i="7"/>
  <c r="C688" i="7"/>
  <c r="C689" i="7"/>
  <c r="C690" i="7"/>
  <c r="C90" i="7"/>
  <c r="C91" i="7"/>
  <c r="C691" i="7"/>
  <c r="C692" i="7"/>
  <c r="C693" i="7"/>
  <c r="C694" i="7"/>
  <c r="C695" i="7"/>
  <c r="C696" i="7"/>
  <c r="C697" i="7"/>
  <c r="C92" i="7"/>
  <c r="C93" i="7"/>
  <c r="C94" i="7"/>
  <c r="C698" i="7"/>
  <c r="C699" i="7"/>
  <c r="C95" i="7"/>
  <c r="C700" i="7"/>
  <c r="C701" i="7"/>
  <c r="C702" i="7"/>
  <c r="C703" i="7"/>
  <c r="C97" i="7"/>
  <c r="C98" i="7"/>
  <c r="C704" i="7"/>
  <c r="C705" i="7"/>
  <c r="C706" i="7"/>
  <c r="C707" i="7"/>
  <c r="C708" i="7"/>
  <c r="C709" i="7"/>
  <c r="C710" i="7"/>
  <c r="C711" i="7"/>
  <c r="C712" i="7"/>
  <c r="C713" i="7"/>
  <c r="C714" i="7"/>
  <c r="C715" i="7"/>
  <c r="C99" i="7"/>
  <c r="C716" i="7"/>
  <c r="C717" i="7"/>
  <c r="C718" i="7"/>
  <c r="C719" i="7"/>
  <c r="C720" i="7"/>
  <c r="C721" i="7"/>
  <c r="C722" i="7"/>
  <c r="C723" i="7"/>
  <c r="C724" i="7"/>
  <c r="C725" i="7"/>
  <c r="C726" i="7"/>
  <c r="C727" i="7"/>
  <c r="C728" i="7"/>
  <c r="C729" i="7"/>
  <c r="C730" i="7"/>
  <c r="C731" i="7"/>
  <c r="C732" i="7"/>
  <c r="C733" i="7"/>
  <c r="C734" i="7"/>
  <c r="C735" i="7"/>
  <c r="C100" i="7"/>
  <c r="C101" i="7"/>
  <c r="C736" i="7"/>
  <c r="C737" i="7"/>
  <c r="C738" i="7"/>
  <c r="C739" i="7"/>
  <c r="C740" i="7"/>
  <c r="C741" i="7"/>
  <c r="C742" i="7"/>
  <c r="C743" i="7"/>
  <c r="C744" i="7"/>
  <c r="C745" i="7"/>
  <c r="C746" i="7"/>
  <c r="C747" i="7"/>
  <c r="C748" i="7"/>
  <c r="C749" i="7"/>
  <c r="C750" i="7"/>
  <c r="C751" i="7"/>
  <c r="C752" i="7"/>
  <c r="C753" i="7"/>
  <c r="C754" i="7"/>
  <c r="C755" i="7"/>
  <c r="C756" i="7"/>
  <c r="C757" i="7"/>
  <c r="C758" i="7"/>
  <c r="C759" i="7"/>
  <c r="C760" i="7"/>
  <c r="C761" i="7"/>
  <c r="C762" i="7"/>
  <c r="C763" i="7"/>
  <c r="C764" i="7"/>
  <c r="C765" i="7"/>
  <c r="C766" i="7"/>
  <c r="C767" i="7"/>
  <c r="C768" i="7"/>
  <c r="C769" i="7"/>
  <c r="C770" i="7"/>
  <c r="C771" i="7"/>
  <c r="C772" i="7"/>
  <c r="C773" i="7"/>
  <c r="C774" i="7"/>
  <c r="C775" i="7"/>
  <c r="C776" i="7"/>
  <c r="C777" i="7"/>
  <c r="C778" i="7"/>
  <c r="C779" i="7"/>
  <c r="C780" i="7"/>
  <c r="C781" i="7"/>
  <c r="C782" i="7"/>
  <c r="C783" i="7"/>
  <c r="C784" i="7"/>
  <c r="C785" i="7"/>
  <c r="C786" i="7"/>
  <c r="C787" i="7"/>
  <c r="C788" i="7"/>
  <c r="C789" i="7"/>
  <c r="C790" i="7"/>
  <c r="C791" i="7"/>
  <c r="C792" i="7"/>
  <c r="C793" i="7"/>
  <c r="C794" i="7"/>
  <c r="C795" i="7"/>
  <c r="C796" i="7"/>
  <c r="C797" i="7"/>
  <c r="C798" i="7"/>
  <c r="C799" i="7"/>
  <c r="C800" i="7"/>
  <c r="C801" i="7"/>
  <c r="C802" i="7"/>
  <c r="C803" i="7"/>
  <c r="C804" i="7"/>
  <c r="C805" i="7"/>
  <c r="C806" i="7"/>
  <c r="C807" i="7"/>
  <c r="C808" i="7"/>
  <c r="C809" i="7"/>
  <c r="C810" i="7"/>
  <c r="C811" i="7"/>
  <c r="C812" i="7"/>
  <c r="C813" i="7"/>
  <c r="C814" i="7"/>
  <c r="C815" i="7"/>
  <c r="C816" i="7"/>
  <c r="C817" i="7"/>
  <c r="C818" i="7"/>
  <c r="C819" i="7"/>
  <c r="C820" i="7"/>
  <c r="C821" i="7"/>
  <c r="C822" i="7"/>
  <c r="C823" i="7"/>
  <c r="C824" i="7"/>
  <c r="C825" i="7"/>
  <c r="C826" i="7"/>
  <c r="C827" i="7"/>
  <c r="C828" i="7"/>
  <c r="C829" i="7"/>
  <c r="C830" i="7"/>
  <c r="C831" i="7"/>
  <c r="C832" i="7"/>
  <c r="C833" i="7"/>
  <c r="C834" i="7"/>
  <c r="C835" i="7"/>
  <c r="C836" i="7"/>
  <c r="C837" i="7"/>
  <c r="C838" i="7"/>
  <c r="C839" i="7"/>
  <c r="C840" i="7"/>
  <c r="C841" i="7"/>
  <c r="C842" i="7"/>
  <c r="C843" i="7"/>
  <c r="C844" i="7"/>
  <c r="C845" i="7"/>
  <c r="C846" i="7"/>
  <c r="C847" i="7"/>
  <c r="C848" i="7"/>
  <c r="C849" i="7"/>
  <c r="C850" i="7"/>
  <c r="C851" i="7"/>
  <c r="C852" i="7"/>
  <c r="C853" i="7"/>
  <c r="C854" i="7"/>
  <c r="C855" i="7"/>
  <c r="C856" i="7"/>
  <c r="C857" i="7"/>
  <c r="C858" i="7"/>
  <c r="C859" i="7"/>
  <c r="C860" i="7"/>
  <c r="C861" i="7"/>
  <c r="C862" i="7"/>
  <c r="C863" i="7"/>
  <c r="C864" i="7"/>
  <c r="C865" i="7"/>
  <c r="C866" i="7"/>
  <c r="C867" i="7"/>
  <c r="C868" i="7"/>
  <c r="C869" i="7"/>
  <c r="C870" i="7"/>
  <c r="C871" i="7"/>
  <c r="C872" i="7"/>
  <c r="C873" i="7"/>
  <c r="C874" i="7"/>
  <c r="C875" i="7"/>
  <c r="C876" i="7"/>
  <c r="C877" i="7"/>
  <c r="C878" i="7"/>
  <c r="C879" i="7"/>
  <c r="C880" i="7"/>
  <c r="C881" i="7"/>
  <c r="C882" i="7"/>
  <c r="C883" i="7"/>
  <c r="C884" i="7"/>
  <c r="C885" i="7"/>
  <c r="C886" i="7"/>
  <c r="C887" i="7"/>
  <c r="C888" i="7"/>
  <c r="C889" i="7"/>
  <c r="C890" i="7"/>
  <c r="C891" i="7"/>
  <c r="C892" i="7"/>
  <c r="C893" i="7"/>
  <c r="C894" i="7"/>
  <c r="C895" i="7"/>
  <c r="C896" i="7"/>
  <c r="C897" i="7"/>
  <c r="C898" i="7"/>
  <c r="C899" i="7"/>
  <c r="C900" i="7"/>
  <c r="C901" i="7"/>
  <c r="C902" i="7"/>
  <c r="C903" i="7"/>
  <c r="C904" i="7"/>
  <c r="C905" i="7"/>
  <c r="C906" i="7"/>
  <c r="C907" i="7"/>
  <c r="C908" i="7"/>
  <c r="C909" i="7"/>
  <c r="C910" i="7"/>
  <c r="C911" i="7"/>
  <c r="C912" i="7"/>
  <c r="C913" i="7"/>
  <c r="C914" i="7"/>
  <c r="C102" i="7"/>
  <c r="C915" i="7"/>
  <c r="C916" i="7"/>
  <c r="C917" i="7"/>
  <c r="C918" i="7"/>
  <c r="C919" i="7"/>
  <c r="C920" i="7"/>
  <c r="C921" i="7"/>
  <c r="C922" i="7"/>
  <c r="C923" i="7"/>
  <c r="C924" i="7"/>
  <c r="C925" i="7"/>
  <c r="C926" i="7"/>
  <c r="C927" i="7"/>
  <c r="C928" i="7"/>
  <c r="C929" i="7"/>
  <c r="C930" i="7"/>
  <c r="C931" i="7"/>
  <c r="C932" i="7"/>
  <c r="C933" i="7"/>
  <c r="C934" i="7"/>
  <c r="C935" i="7"/>
  <c r="C936" i="7"/>
  <c r="C937" i="7"/>
  <c r="C938" i="7"/>
  <c r="C939" i="7"/>
  <c r="C940" i="7"/>
  <c r="C941" i="7"/>
  <c r="C942" i="7"/>
  <c r="C943" i="7"/>
  <c r="C944" i="7"/>
  <c r="C945" i="7"/>
  <c r="C946" i="7"/>
  <c r="C947" i="7"/>
  <c r="C948" i="7"/>
  <c r="C949" i="7"/>
  <c r="C950" i="7"/>
  <c r="C103" i="7"/>
  <c r="C104" i="7"/>
  <c r="C951" i="7"/>
  <c r="C952" i="7"/>
  <c r="C105" i="7"/>
  <c r="C106" i="7"/>
  <c r="C953" i="7"/>
  <c r="C107" i="7"/>
  <c r="C108" i="7"/>
  <c r="C954" i="7"/>
  <c r="C955" i="7"/>
  <c r="C956" i="7"/>
  <c r="C957" i="7"/>
  <c r="C958" i="7"/>
  <c r="C959" i="7"/>
  <c r="C960" i="7"/>
  <c r="C961" i="7"/>
  <c r="C962" i="7"/>
  <c r="C963" i="7"/>
  <c r="C964" i="7"/>
  <c r="C965" i="7"/>
  <c r="C966" i="7"/>
  <c r="C967" i="7"/>
  <c r="C968" i="7"/>
  <c r="C969" i="7"/>
  <c r="C970" i="7"/>
  <c r="C971" i="7"/>
  <c r="C972" i="7"/>
  <c r="C973" i="7"/>
  <c r="C974" i="7"/>
  <c r="C975" i="7"/>
  <c r="C976" i="7"/>
  <c r="C977" i="7"/>
  <c r="C978" i="7"/>
  <c r="C979" i="7"/>
  <c r="C980" i="7"/>
  <c r="C981" i="7"/>
  <c r="C982" i="7"/>
  <c r="C983" i="7"/>
  <c r="C984" i="7"/>
  <c r="C985" i="7"/>
  <c r="C986" i="7"/>
  <c r="C987" i="7"/>
  <c r="C988" i="7"/>
  <c r="C989" i="7"/>
  <c r="C990" i="7"/>
  <c r="C991" i="7"/>
  <c r="C992" i="7"/>
  <c r="C993" i="7"/>
  <c r="C994" i="7"/>
  <c r="C995" i="7"/>
  <c r="C996" i="7"/>
  <c r="C997" i="7"/>
  <c r="C998" i="7"/>
  <c r="C999" i="7"/>
  <c r="C1000" i="7"/>
  <c r="C1001" i="7"/>
  <c r="C1002" i="7"/>
  <c r="C1003" i="7"/>
  <c r="C1004" i="7"/>
  <c r="C1005" i="7"/>
  <c r="C1006" i="7"/>
  <c r="C1007" i="7"/>
  <c r="C1008" i="7"/>
  <c r="C1009" i="7"/>
  <c r="C1010" i="7"/>
  <c r="C1011" i="7"/>
  <c r="C1012" i="7"/>
  <c r="C1013" i="7"/>
  <c r="C1014" i="7"/>
  <c r="C1015" i="7"/>
  <c r="C1016" i="7"/>
  <c r="C1017" i="7"/>
  <c r="C1018" i="7"/>
  <c r="C1019" i="7"/>
  <c r="C1020" i="7"/>
  <c r="C1021" i="7"/>
  <c r="C1022" i="7"/>
  <c r="C1023" i="7"/>
  <c r="C1024" i="7"/>
  <c r="C1025" i="7"/>
  <c r="C1026" i="7"/>
  <c r="C1027" i="7"/>
  <c r="C1028" i="7"/>
  <c r="C1029" i="7"/>
  <c r="C1030" i="7"/>
  <c r="C1031" i="7"/>
  <c r="C1032" i="7"/>
  <c r="C1033" i="7"/>
  <c r="C1034" i="7"/>
  <c r="C1035" i="7"/>
  <c r="C1036" i="7"/>
  <c r="C1037" i="7"/>
  <c r="C1038" i="7"/>
  <c r="C1039" i="7"/>
  <c r="C1040" i="7"/>
  <c r="C1041" i="7"/>
  <c r="C1042" i="7"/>
  <c r="C1043" i="7"/>
  <c r="C1044" i="7"/>
  <c r="C1045" i="7"/>
  <c r="C1046" i="7"/>
  <c r="C1047" i="7"/>
  <c r="C1048" i="7"/>
  <c r="C1049" i="7"/>
  <c r="C1050" i="7"/>
  <c r="C1051" i="7"/>
  <c r="C1052" i="7"/>
  <c r="C1053" i="7"/>
  <c r="C1054" i="7"/>
  <c r="C1055" i="7"/>
  <c r="C109" i="7"/>
  <c r="C110" i="7"/>
  <c r="C1056" i="7"/>
  <c r="C1057" i="7"/>
  <c r="C1058" i="7"/>
  <c r="C1059" i="7"/>
  <c r="C1060" i="7"/>
  <c r="C1061" i="7"/>
  <c r="C1062" i="7"/>
  <c r="C1063" i="7"/>
  <c r="C1064" i="7"/>
  <c r="C1065" i="7"/>
  <c r="C1066" i="7"/>
  <c r="C1067" i="7"/>
  <c r="C1068" i="7"/>
  <c r="C1069" i="7"/>
  <c r="C1070" i="7"/>
  <c r="C1071" i="7"/>
  <c r="C1072" i="7"/>
  <c r="C111" i="7"/>
  <c r="C112" i="7"/>
  <c r="C1073" i="7"/>
  <c r="C1074" i="7"/>
  <c r="C1075" i="7"/>
  <c r="C1076" i="7"/>
  <c r="C1077" i="7"/>
  <c r="C1078" i="7"/>
  <c r="C1079" i="7"/>
  <c r="C1080" i="7"/>
  <c r="C1081" i="7"/>
  <c r="C1082" i="7"/>
  <c r="C1083" i="7"/>
  <c r="C1084" i="7"/>
  <c r="C1085" i="7"/>
  <c r="C1086" i="7"/>
  <c r="C1087" i="7"/>
  <c r="C1088" i="7"/>
  <c r="C1089" i="7"/>
  <c r="C1090" i="7"/>
  <c r="C1091" i="7"/>
  <c r="C1092" i="7"/>
  <c r="C1093" i="7"/>
  <c r="C1094" i="7"/>
  <c r="C1095" i="7"/>
  <c r="C1096" i="7"/>
  <c r="C1097" i="7"/>
  <c r="C1098" i="7"/>
  <c r="C1099" i="7"/>
  <c r="C1100" i="7"/>
  <c r="C1101" i="7"/>
  <c r="C1102" i="7"/>
  <c r="C1103" i="7"/>
  <c r="C1104" i="7"/>
  <c r="C1105" i="7"/>
  <c r="C1106" i="7"/>
  <c r="C1107" i="7"/>
  <c r="C1108" i="7"/>
  <c r="C1109" i="7"/>
  <c r="C1110" i="7"/>
  <c r="C1111" i="7"/>
  <c r="C1112" i="7"/>
  <c r="C1113" i="7"/>
  <c r="C1114" i="7"/>
  <c r="C1115" i="7"/>
  <c r="C1116" i="7"/>
  <c r="C1117" i="7"/>
  <c r="C1118" i="7"/>
  <c r="C1119" i="7"/>
  <c r="C1120" i="7"/>
  <c r="C1121" i="7"/>
  <c r="C1122" i="7"/>
  <c r="C1123" i="7"/>
  <c r="C1124" i="7"/>
  <c r="C1125" i="7"/>
  <c r="C1126" i="7"/>
  <c r="C113" i="7"/>
  <c r="C114" i="7"/>
  <c r="C1127" i="7"/>
  <c r="C1128" i="7"/>
  <c r="C1129" i="7"/>
  <c r="C1130" i="7"/>
  <c r="C1131" i="7"/>
  <c r="C1132" i="7"/>
  <c r="C1133" i="7"/>
  <c r="C1134" i="7"/>
  <c r="C1135" i="7"/>
  <c r="C1136" i="7"/>
  <c r="C1137" i="7"/>
  <c r="C1138" i="7"/>
  <c r="C1139" i="7"/>
  <c r="C1140" i="7"/>
  <c r="C1141" i="7"/>
  <c r="C1142" i="7"/>
  <c r="C1143" i="7"/>
  <c r="C1144" i="7"/>
  <c r="C1145" i="7"/>
  <c r="C1146" i="7"/>
  <c r="C1147" i="7"/>
  <c r="C1148" i="7"/>
  <c r="C1149" i="7"/>
  <c r="C1150" i="7"/>
  <c r="C1151" i="7"/>
  <c r="C1152" i="7"/>
  <c r="C1153" i="7"/>
  <c r="C1154" i="7"/>
  <c r="C1155" i="7"/>
  <c r="C1156" i="7"/>
  <c r="C1157" i="7"/>
  <c r="C1158" i="7"/>
  <c r="C1159" i="7"/>
  <c r="C1160" i="7"/>
  <c r="C1161" i="7"/>
  <c r="C1162" i="7"/>
  <c r="C1163" i="7"/>
  <c r="C1164" i="7"/>
  <c r="C1165" i="7"/>
  <c r="C1166" i="7"/>
  <c r="C1167" i="7"/>
  <c r="C1168" i="7"/>
  <c r="C1169" i="7"/>
  <c r="C1170" i="7"/>
  <c r="C1171" i="7"/>
  <c r="C1172" i="7"/>
  <c r="C1173" i="7"/>
  <c r="C1174" i="7"/>
  <c r="C1175" i="7"/>
  <c r="C1176" i="7"/>
  <c r="C1177" i="7"/>
  <c r="C1178" i="7"/>
  <c r="C1179" i="7"/>
  <c r="C1180" i="7"/>
  <c r="C1181" i="7"/>
  <c r="C1182" i="7"/>
  <c r="C1183" i="7"/>
  <c r="C1184" i="7"/>
  <c r="C1185" i="7"/>
  <c r="C1186" i="7"/>
  <c r="C1187" i="7"/>
  <c r="C1188" i="7"/>
  <c r="C1189" i="7"/>
  <c r="C1190" i="7"/>
  <c r="C1191" i="7"/>
  <c r="C1192" i="7"/>
  <c r="C115" i="7"/>
  <c r="C116" i="7"/>
  <c r="C1193" i="7"/>
  <c r="C1194" i="7"/>
  <c r="C117" i="7"/>
  <c r="C118" i="7"/>
  <c r="C1195" i="7"/>
  <c r="C1196" i="7"/>
  <c r="C1197" i="7"/>
  <c r="C1198" i="7"/>
  <c r="C1199" i="7"/>
  <c r="C1200" i="7"/>
  <c r="C1201" i="7"/>
  <c r="C1202" i="7"/>
  <c r="C1203" i="7"/>
  <c r="C1204" i="7"/>
  <c r="C1205" i="7"/>
  <c r="C1206" i="7"/>
  <c r="C1207" i="7"/>
  <c r="C1208" i="7"/>
  <c r="C1209" i="7"/>
  <c r="C1210" i="7"/>
  <c r="C1211" i="7"/>
  <c r="C1212" i="7"/>
  <c r="C1213" i="7"/>
  <c r="C1214" i="7"/>
  <c r="C1215" i="7"/>
  <c r="C1216" i="7"/>
  <c r="C1217" i="7"/>
  <c r="C1218" i="7"/>
  <c r="C1219" i="7"/>
  <c r="C1220" i="7"/>
  <c r="C119" i="7"/>
  <c r="C120" i="7"/>
  <c r="C121" i="7"/>
  <c r="C122" i="7"/>
  <c r="C123" i="7"/>
  <c r="C527" i="7"/>
  <c r="C528" i="7"/>
  <c r="C526" i="7"/>
  <c r="C132" i="7"/>
  <c r="C133" i="7"/>
  <c r="C6" i="7"/>
  <c r="C7" i="7"/>
  <c r="C134" i="7"/>
  <c r="C135" i="7"/>
  <c r="C136" i="7"/>
  <c r="C137" i="7"/>
  <c r="C8" i="7"/>
  <c r="C138" i="7"/>
  <c r="C139" i="7"/>
  <c r="C140" i="7"/>
  <c r="C141" i="7"/>
  <c r="C9" i="7"/>
  <c r="C142" i="7"/>
  <c r="C10" i="7"/>
  <c r="C143" i="7"/>
  <c r="C144" i="7"/>
  <c r="C145" i="7"/>
  <c r="C146" i="7"/>
  <c r="C147" i="7"/>
  <c r="C148" i="7"/>
  <c r="C149" i="7"/>
  <c r="C150" i="7"/>
  <c r="C151" i="7"/>
  <c r="C152" i="7"/>
  <c r="C153" i="7"/>
  <c r="C154" i="7"/>
  <c r="C155" i="7"/>
  <c r="C156" i="7"/>
  <c r="C157" i="7"/>
  <c r="C158" i="7"/>
  <c r="C159" i="7"/>
  <c r="C160" i="7"/>
  <c r="C161" i="7"/>
  <c r="C162" i="7"/>
  <c r="C163" i="7"/>
  <c r="C164" i="7"/>
  <c r="C165" i="7"/>
  <c r="C166" i="7"/>
  <c r="C167" i="7"/>
  <c r="C168" i="7"/>
  <c r="C169" i="7"/>
  <c r="C170" i="7"/>
  <c r="C171" i="7"/>
  <c r="C172" i="7"/>
  <c r="C173" i="7"/>
  <c r="C174" i="7"/>
  <c r="C175" i="7"/>
  <c r="C176" i="7"/>
  <c r="C177" i="7"/>
  <c r="C11" i="7"/>
  <c r="C12" i="7"/>
  <c r="C178" i="7"/>
  <c r="C179" i="7"/>
  <c r="C180" i="7"/>
  <c r="C181" i="7"/>
  <c r="C182" i="7"/>
  <c r="C183" i="7"/>
  <c r="C184" i="7"/>
  <c r="C185" i="7"/>
  <c r="C13" i="7"/>
  <c r="C186" i="7"/>
  <c r="C187" i="7"/>
  <c r="C188" i="7"/>
  <c r="C189" i="7"/>
  <c r="C190" i="7"/>
  <c r="C191" i="7"/>
  <c r="C192" i="7"/>
  <c r="C193" i="7"/>
  <c r="C194" i="7"/>
  <c r="C195" i="7"/>
  <c r="C196" i="7"/>
  <c r="C197" i="7"/>
  <c r="C198" i="7"/>
  <c r="C199" i="7"/>
  <c r="C200" i="7"/>
  <c r="C201" i="7"/>
  <c r="C202" i="7"/>
  <c r="C203" i="7"/>
  <c r="C204" i="7"/>
  <c r="C205" i="7"/>
  <c r="C14" i="7"/>
  <c r="C206" i="7"/>
  <c r="C207" i="7"/>
  <c r="C208" i="7"/>
  <c r="C209" i="7"/>
  <c r="C15" i="7"/>
  <c r="C210" i="7"/>
  <c r="C211" i="7"/>
  <c r="C212" i="7"/>
  <c r="C16" i="7"/>
  <c r="C17" i="7"/>
  <c r="C18" i="7"/>
  <c r="C213" i="7"/>
  <c r="C214" i="7"/>
  <c r="C215" i="7"/>
  <c r="C216" i="7"/>
  <c r="C217" i="7"/>
  <c r="C218" i="7"/>
  <c r="C219" i="7"/>
  <c r="C220" i="7"/>
  <c r="C221" i="7"/>
  <c r="C222" i="7"/>
  <c r="C223" i="7"/>
  <c r="C224" i="7"/>
  <c r="C225" i="7"/>
  <c r="C226" i="7"/>
  <c r="C227" i="7"/>
  <c r="C228" i="7"/>
  <c r="C229" i="7"/>
  <c r="C230" i="7"/>
  <c r="C231" i="7"/>
  <c r="C232" i="7"/>
  <c r="C233" i="7"/>
  <c r="C234" i="7"/>
  <c r="C235" i="7"/>
  <c r="C236" i="7"/>
  <c r="C237" i="7"/>
  <c r="C238" i="7"/>
  <c r="C239" i="7"/>
  <c r="C240" i="7"/>
  <c r="C241" i="7"/>
  <c r="C242" i="7"/>
  <c r="C243" i="7"/>
  <c r="C244" i="7"/>
  <c r="C245" i="7"/>
  <c r="C246" i="7"/>
  <c r="C247" i="7"/>
  <c r="C248" i="7"/>
  <c r="C249" i="7"/>
  <c r="C250" i="7"/>
  <c r="C251" i="7"/>
  <c r="C252" i="7"/>
  <c r="C253" i="7"/>
  <c r="C254" i="7"/>
  <c r="C255" i="7"/>
  <c r="C256" i="7"/>
  <c r="C257" i="7"/>
  <c r="C258" i="7"/>
  <c r="C259" i="7"/>
  <c r="C19" i="7"/>
  <c r="C260" i="7"/>
  <c r="C261" i="7"/>
  <c r="C262" i="7"/>
  <c r="C263" i="7"/>
  <c r="C264" i="7"/>
  <c r="C265" i="7"/>
  <c r="C266" i="7"/>
  <c r="C267" i="7"/>
  <c r="C268" i="7"/>
  <c r="C269" i="7"/>
  <c r="C270" i="7"/>
  <c r="C271" i="7"/>
  <c r="C272" i="7"/>
  <c r="C273" i="7"/>
  <c r="C20" i="7"/>
  <c r="C21" i="7"/>
  <c r="C274" i="7"/>
  <c r="C275" i="7"/>
  <c r="C276" i="7"/>
  <c r="C277" i="7"/>
  <c r="C278" i="7"/>
  <c r="C279" i="7"/>
  <c r="C280" i="7"/>
  <c r="C281" i="7"/>
  <c r="C282" i="7"/>
  <c r="C283" i="7"/>
  <c r="C22" i="7"/>
  <c r="C23" i="7"/>
  <c r="C24" i="7"/>
  <c r="C284" i="7"/>
  <c r="C25" i="7"/>
  <c r="C285" i="7"/>
  <c r="C286" i="7"/>
  <c r="C26" i="7"/>
  <c r="C27" i="7"/>
  <c r="C287" i="7"/>
  <c r="C288" i="7"/>
  <c r="C289" i="7"/>
  <c r="C290" i="7"/>
  <c r="C291" i="7"/>
  <c r="C292" i="7"/>
  <c r="C293" i="7"/>
  <c r="C294" i="7"/>
  <c r="C295" i="7"/>
  <c r="C296" i="7"/>
  <c r="C297" i="7"/>
  <c r="C298" i="7"/>
  <c r="C299" i="7"/>
  <c r="C300" i="7"/>
  <c r="C301" i="7"/>
  <c r="C302" i="7"/>
  <c r="C303" i="7"/>
  <c r="C304" i="7"/>
  <c r="C305" i="7"/>
  <c r="C306" i="7"/>
  <c r="C307" i="7"/>
  <c r="C308" i="7"/>
  <c r="C309" i="7"/>
  <c r="C310" i="7"/>
  <c r="C311" i="7"/>
  <c r="C312" i="7"/>
  <c r="C313" i="7"/>
  <c r="C314" i="7"/>
  <c r="C315" i="7"/>
  <c r="C316" i="7"/>
  <c r="C317" i="7"/>
  <c r="C318" i="7"/>
  <c r="C28" i="7"/>
  <c r="C29" i="7"/>
  <c r="C319" i="7"/>
  <c r="C320" i="7"/>
  <c r="C321" i="7"/>
  <c r="C322" i="7"/>
  <c r="C323" i="7"/>
  <c r="C324" i="7"/>
  <c r="C30" i="7"/>
  <c r="C31" i="7"/>
  <c r="C325" i="7"/>
  <c r="C326" i="7"/>
  <c r="C327" i="7"/>
  <c r="C328" i="7"/>
  <c r="C329" i="7"/>
  <c r="C330" i="7"/>
  <c r="C331" i="7"/>
  <c r="C332" i="7"/>
  <c r="C333" i="7"/>
  <c r="C334" i="7"/>
  <c r="C335" i="7"/>
  <c r="C336" i="7"/>
  <c r="C337" i="7"/>
  <c r="C338" i="7"/>
  <c r="C339" i="7"/>
  <c r="C340" i="7"/>
  <c r="C341" i="7"/>
  <c r="C342" i="7"/>
  <c r="C343" i="7"/>
  <c r="C32" i="7"/>
  <c r="C33" i="7"/>
  <c r="C344" i="7"/>
  <c r="C345" i="7"/>
  <c r="C346" i="7"/>
  <c r="C347" i="7"/>
  <c r="C348" i="7"/>
  <c r="C349" i="7"/>
  <c r="C34" i="7"/>
  <c r="C350" i="7"/>
  <c r="C351" i="7"/>
  <c r="C352" i="7"/>
  <c r="C353" i="7"/>
  <c r="C354" i="7"/>
  <c r="C355" i="7"/>
  <c r="C356" i="7"/>
  <c r="C357" i="7"/>
  <c r="C358" i="7"/>
  <c r="C359" i="7"/>
  <c r="C360" i="7"/>
  <c r="C361" i="7"/>
  <c r="C362" i="7"/>
  <c r="C363" i="7"/>
  <c r="C35" i="7"/>
  <c r="C36" i="7"/>
  <c r="C364" i="7"/>
  <c r="C365" i="7"/>
  <c r="C366" i="7"/>
  <c r="C367" i="7"/>
  <c r="C368" i="7"/>
  <c r="C369" i="7"/>
  <c r="C370" i="7"/>
  <c r="C371" i="7"/>
  <c r="C372" i="7"/>
  <c r="C373" i="7"/>
  <c r="C374" i="7"/>
  <c r="C375" i="7"/>
  <c r="C376" i="7"/>
  <c r="C377" i="7"/>
  <c r="C378" i="7"/>
  <c r="C379" i="7"/>
  <c r="C380" i="7"/>
  <c r="C381" i="7"/>
  <c r="C382" i="7"/>
  <c r="C383" i="7"/>
  <c r="C384" i="7"/>
  <c r="C385" i="7"/>
  <c r="C386" i="7"/>
  <c r="C387" i="7"/>
  <c r="C388" i="7"/>
  <c r="C389" i="7"/>
  <c r="C390" i="7"/>
  <c r="C391" i="7"/>
  <c r="C392" i="7"/>
  <c r="C393" i="7"/>
  <c r="C37" i="7"/>
  <c r="C38" i="7"/>
  <c r="C39" i="7"/>
  <c r="C40" i="7"/>
  <c r="C394" i="7"/>
  <c r="C395" i="7"/>
  <c r="C41" i="7"/>
  <c r="C396" i="7"/>
  <c r="C397" i="7"/>
  <c r="C398" i="7"/>
  <c r="C42" i="7"/>
  <c r="C43" i="7"/>
  <c r="C44" i="7"/>
  <c r="C45" i="7"/>
  <c r="C399" i="7"/>
  <c r="C46" i="7"/>
  <c r="C47" i="7"/>
  <c r="C400" i="7"/>
  <c r="C401" i="7"/>
  <c r="C402" i="7"/>
  <c r="C403" i="7"/>
  <c r="C404" i="7"/>
  <c r="C405" i="7"/>
  <c r="C406" i="7"/>
  <c r="C407" i="7"/>
  <c r="C48" i="7"/>
  <c r="C49" i="7"/>
  <c r="C408" i="7"/>
  <c r="C50" i="7"/>
  <c r="C51" i="7"/>
  <c r="C409" i="7"/>
  <c r="C410" i="7"/>
  <c r="C52" i="7"/>
  <c r="C411" i="7"/>
  <c r="C53" i="7"/>
  <c r="C412" i="7"/>
  <c r="C54" i="7"/>
  <c r="C413" i="7"/>
  <c r="C414" i="7"/>
  <c r="C55" i="7"/>
  <c r="C56" i="7"/>
  <c r="C415" i="7"/>
  <c r="C57" i="7"/>
  <c r="C58" i="7"/>
  <c r="C416" i="7"/>
  <c r="C59" i="7"/>
  <c r="C417" i="7"/>
  <c r="C60" i="7"/>
  <c r="C418" i="7"/>
  <c r="C61" i="7"/>
  <c r="C62" i="7"/>
  <c r="C419" i="7"/>
  <c r="C420" i="7"/>
  <c r="C421" i="7"/>
  <c r="C422" i="7"/>
  <c r="C423" i="7"/>
  <c r="C424" i="7"/>
  <c r="C425" i="7"/>
  <c r="C426" i="7"/>
  <c r="C427" i="7"/>
  <c r="C428" i="7"/>
  <c r="C429" i="7"/>
  <c r="C430" i="7"/>
  <c r="C431" i="7"/>
  <c r="C432" i="7"/>
  <c r="C433" i="7"/>
  <c r="C434" i="7"/>
  <c r="C435" i="7"/>
  <c r="C436" i="7"/>
  <c r="C437" i="7"/>
  <c r="C438" i="7"/>
  <c r="C439" i="7"/>
  <c r="C440" i="7"/>
  <c r="C441" i="7"/>
  <c r="C442" i="7"/>
  <c r="C443" i="7"/>
  <c r="C444" i="7"/>
  <c r="C445" i="7"/>
  <c r="C446" i="7"/>
  <c r="C447" i="7"/>
  <c r="C448" i="7"/>
  <c r="C449" i="7"/>
  <c r="C450" i="7"/>
  <c r="C451" i="7"/>
  <c r="C452" i="7"/>
  <c r="C453" i="7"/>
  <c r="C454" i="7"/>
  <c r="C455" i="7"/>
  <c r="C456" i="7"/>
  <c r="C457" i="7"/>
  <c r="C458" i="7"/>
  <c r="C459" i="7"/>
  <c r="C460" i="7"/>
  <c r="C461" i="7"/>
  <c r="C462" i="7"/>
  <c r="C463" i="7"/>
  <c r="C464" i="7"/>
  <c r="C465" i="7"/>
  <c r="C466" i="7"/>
  <c r="C467" i="7"/>
  <c r="C468" i="7"/>
  <c r="C469" i="7"/>
  <c r="C470" i="7"/>
  <c r="C471" i="7"/>
  <c r="C472" i="7"/>
  <c r="C473" i="7"/>
  <c r="C474" i="7"/>
  <c r="C475" i="7"/>
  <c r="C476" i="7"/>
  <c r="C477" i="7"/>
  <c r="C478" i="7"/>
  <c r="C479" i="7"/>
  <c r="C480" i="7"/>
  <c r="C481" i="7"/>
  <c r="C482" i="7"/>
  <c r="C483" i="7"/>
  <c r="C484" i="7"/>
  <c r="C485" i="7"/>
  <c r="C486" i="7"/>
  <c r="C487" i="7"/>
  <c r="C488" i="7"/>
  <c r="C489" i="7"/>
  <c r="C490" i="7"/>
  <c r="C491" i="7"/>
  <c r="C492" i="7"/>
  <c r="C63" i="7"/>
  <c r="C64" i="7"/>
  <c r="C493" i="7"/>
  <c r="C494" i="7"/>
  <c r="C495" i="7"/>
  <c r="C496" i="7"/>
  <c r="C497" i="7"/>
  <c r="C498" i="7"/>
  <c r="C499" i="7"/>
  <c r="C500" i="7"/>
  <c r="C501" i="7"/>
  <c r="C502" i="7"/>
  <c r="C503" i="7"/>
  <c r="C504" i="7"/>
  <c r="C65" i="7"/>
  <c r="C505" i="7"/>
  <c r="C506" i="7"/>
  <c r="C507" i="7"/>
  <c r="C508" i="7"/>
  <c r="C509" i="7"/>
  <c r="C510" i="7"/>
  <c r="C511" i="7"/>
  <c r="C512" i="7"/>
  <c r="C513" i="7"/>
  <c r="C514" i="7"/>
  <c r="C515" i="7"/>
  <c r="C516" i="7"/>
  <c r="C517" i="7"/>
  <c r="C518" i="7"/>
  <c r="C519" i="7"/>
  <c r="C520" i="7"/>
  <c r="C521" i="7"/>
  <c r="C522" i="7"/>
  <c r="C66" i="7"/>
  <c r="C67" i="7"/>
  <c r="C523" i="7"/>
  <c r="C524" i="7"/>
  <c r="C68" i="7"/>
  <c r="C69" i="7"/>
  <c r="C70" i="7"/>
  <c r="C71" i="7"/>
  <c r="C72" i="7"/>
  <c r="C73" i="7"/>
  <c r="C74" i="7"/>
  <c r="C75" i="7"/>
  <c r="C76" i="7"/>
  <c r="C77" i="7"/>
  <c r="C78" i="7"/>
  <c r="C79" i="7"/>
  <c r="C80" i="7"/>
  <c r="C81" i="7"/>
  <c r="C82" i="7"/>
  <c r="C83" i="7"/>
  <c r="C84" i="7"/>
  <c r="C85" i="7"/>
  <c r="C86" i="7"/>
  <c r="C87" i="7"/>
  <c r="C3" i="7"/>
  <c r="C126" i="7"/>
  <c r="C127" i="7"/>
  <c r="C128" i="7"/>
  <c r="C4" i="7"/>
  <c r="C5" i="7"/>
  <c r="C129" i="7"/>
  <c r="C130" i="7"/>
  <c r="C131" i="7"/>
  <c r="C125" i="7"/>
  <c r="C124" i="7"/>
  <c r="BI1222" i="7" l="1"/>
  <c r="AM1222" i="7"/>
  <c r="AN1222" i="7"/>
  <c r="AO1222" i="7"/>
  <c r="AP1222" i="7"/>
  <c r="AQ1222" i="7"/>
  <c r="Y1222" i="7"/>
  <c r="Z1222" i="7"/>
  <c r="AA1222" i="7"/>
  <c r="AB1222" i="7"/>
  <c r="AC1222" i="7"/>
  <c r="Q538" i="7"/>
  <c r="Q541" i="7"/>
  <c r="Q540" i="7"/>
  <c r="Q435" i="7"/>
  <c r="Q434" i="7"/>
  <c r="Q391" i="7"/>
  <c r="Q390" i="7"/>
  <c r="Q35" i="7"/>
  <c r="Q363" i="7"/>
  <c r="Q20" i="7"/>
  <c r="Q273" i="7"/>
  <c r="Q165" i="7"/>
  <c r="Q164" i="7"/>
  <c r="Q115" i="7"/>
  <c r="Q1094" i="7"/>
  <c r="Q1030" i="7"/>
  <c r="Q99" i="7"/>
  <c r="Q901" i="7"/>
  <c r="Q824" i="7"/>
  <c r="Q977" i="7"/>
  <c r="Q913" i="7"/>
  <c r="Q885" i="7"/>
  <c r="Q849" i="7"/>
  <c r="Q808" i="7"/>
  <c r="Q683" i="7"/>
  <c r="Q600" i="7"/>
  <c r="Q1165" i="7"/>
  <c r="Q1163" i="7"/>
  <c r="Q1153" i="7"/>
  <c r="Q1144" i="7"/>
  <c r="Q1032" i="7"/>
  <c r="Q1015" i="7"/>
  <c r="Q963" i="7"/>
  <c r="Q929" i="7"/>
  <c r="Q916" i="7"/>
  <c r="Q790" i="7"/>
  <c r="Q759" i="7"/>
  <c r="Q709" i="7"/>
  <c r="Q697" i="7"/>
  <c r="Q604" i="7"/>
  <c r="Q575" i="7"/>
  <c r="Q558" i="7"/>
  <c r="Q546" i="7"/>
  <c r="Q426" i="7"/>
  <c r="Q1177" i="7"/>
  <c r="Q1151" i="7"/>
  <c r="Q1114" i="7"/>
  <c r="Q1104" i="7"/>
  <c r="Q858" i="7"/>
  <c r="Q591" i="7"/>
  <c r="Q432" i="7"/>
  <c r="Q233" i="7"/>
  <c r="Q1214" i="7"/>
  <c r="Q1200" i="7"/>
  <c r="Q1185" i="7"/>
  <c r="Q1101" i="7"/>
  <c r="Q111" i="7"/>
  <c r="Q921" i="7"/>
  <c r="Q679" i="7"/>
  <c r="Q642" i="7"/>
  <c r="Q447" i="7"/>
  <c r="Q229" i="7"/>
  <c r="Q931" i="7"/>
  <c r="Q906" i="7"/>
  <c r="Q872" i="7"/>
  <c r="Q630" i="7"/>
  <c r="Q555" i="7"/>
  <c r="Q550" i="7"/>
  <c r="Q520" i="7"/>
  <c r="Q441" i="7"/>
  <c r="Q40" i="7"/>
  <c r="Q384" i="7"/>
  <c r="Q376" i="7"/>
  <c r="Q372" i="7"/>
  <c r="Q361" i="7"/>
  <c r="Q355" i="7"/>
  <c r="Q351" i="7"/>
  <c r="Q336" i="7"/>
  <c r="Q300" i="7"/>
  <c r="Q240" i="7"/>
  <c r="Q235" i="7"/>
  <c r="Q224" i="7"/>
  <c r="Q194" i="7"/>
  <c r="Q117" i="7"/>
  <c r="Q1142" i="7"/>
  <c r="Q1107" i="7"/>
  <c r="Q1083" i="7"/>
  <c r="Q1062" i="7"/>
  <c r="Q814" i="7"/>
  <c r="Q793" i="7"/>
  <c r="Q763" i="7"/>
  <c r="Q658" i="7"/>
  <c r="Q244" i="7"/>
  <c r="Q162" i="7"/>
  <c r="Q1175" i="7"/>
  <c r="Q1173" i="7"/>
  <c r="Q1140" i="7"/>
  <c r="Q1136" i="7"/>
  <c r="Q1078" i="7"/>
  <c r="Q1026" i="7"/>
  <c r="Q992" i="7"/>
  <c r="Q981" i="7"/>
  <c r="Q971" i="7"/>
  <c r="Q104" i="7"/>
  <c r="Q946" i="7"/>
  <c r="Q890" i="7"/>
  <c r="Q738" i="7"/>
  <c r="Q614" i="7"/>
  <c r="Q579" i="7"/>
  <c r="Q83" i="7"/>
  <c r="Q497" i="7"/>
  <c r="Q475" i="7"/>
  <c r="Q473" i="7"/>
  <c r="Q459" i="7"/>
  <c r="Q453" i="7"/>
  <c r="Q424" i="7"/>
  <c r="Q388" i="7"/>
  <c r="Q357" i="7"/>
  <c r="Q256" i="7"/>
  <c r="Q254" i="7"/>
  <c r="Q216" i="7"/>
  <c r="Q17" i="7"/>
  <c r="Q212" i="7"/>
  <c r="Q154" i="7"/>
  <c r="Q152" i="7"/>
  <c r="Q148" i="7"/>
  <c r="Q1205" i="7"/>
  <c r="Q1089" i="7"/>
  <c r="Q1066" i="7"/>
  <c r="Q1051" i="7"/>
  <c r="Q1009" i="7"/>
  <c r="Q108" i="7"/>
  <c r="Q819" i="7"/>
  <c r="Q812" i="7"/>
  <c r="Q810" i="7"/>
  <c r="Q719" i="7"/>
  <c r="Q628" i="7"/>
  <c r="Q526" i="7"/>
  <c r="Q81" i="7"/>
  <c r="Q524" i="7"/>
  <c r="Q67" i="7"/>
  <c r="Q522" i="7"/>
  <c r="Q518" i="7"/>
  <c r="Q508" i="7"/>
  <c r="Q65" i="7"/>
  <c r="Q499" i="7"/>
  <c r="Q63" i="7"/>
  <c r="Q491" i="7"/>
  <c r="Q489" i="7"/>
  <c r="Q485" i="7"/>
  <c r="Q463" i="7"/>
  <c r="Q461" i="7"/>
  <c r="Q451" i="7"/>
  <c r="Q430" i="7"/>
  <c r="Q428" i="7"/>
  <c r="Q401" i="7"/>
  <c r="Q47" i="7"/>
  <c r="Q399" i="7"/>
  <c r="Q44" i="7"/>
  <c r="Q42" i="7"/>
  <c r="Q41" i="7"/>
  <c r="Q393" i="7"/>
  <c r="Q382" i="7"/>
  <c r="Q380" i="7"/>
  <c r="Q374" i="7"/>
  <c r="Q364" i="7"/>
  <c r="Q34" i="7"/>
  <c r="Q346" i="7"/>
  <c r="Q338" i="7"/>
  <c r="Q326" i="7"/>
  <c r="Q324" i="7"/>
  <c r="Q29" i="7"/>
  <c r="Q318" i="7"/>
  <c r="Q294" i="7"/>
  <c r="Q298" i="7"/>
  <c r="Q292" i="7"/>
  <c r="Q22" i="7"/>
  <c r="Q280" i="7"/>
  <c r="Q278" i="7"/>
  <c r="Q274" i="7"/>
  <c r="Q271" i="7"/>
  <c r="Q267" i="7"/>
  <c r="Q265" i="7"/>
  <c r="Q14" i="7"/>
  <c r="Q192" i="7"/>
  <c r="Q190" i="7"/>
  <c r="Q174" i="7"/>
  <c r="Q168" i="7"/>
  <c r="Q150" i="7"/>
  <c r="Q137" i="7"/>
  <c r="Q135" i="7"/>
  <c r="Q133" i="7"/>
  <c r="Q131" i="7"/>
  <c r="Q129" i="7"/>
  <c r="Q127" i="7"/>
  <c r="Q1189" i="7"/>
  <c r="Q1116" i="7"/>
  <c r="Q1099" i="7"/>
  <c r="Q109" i="7"/>
  <c r="Q827" i="7"/>
  <c r="Q769" i="7"/>
  <c r="Q752" i="7"/>
  <c r="Q677" i="7"/>
  <c r="Q622" i="7"/>
  <c r="Q79" i="7"/>
  <c r="Q75" i="7"/>
  <c r="Q73" i="7"/>
  <c r="Q71" i="7"/>
  <c r="Q69" i="7"/>
  <c r="Q516" i="7"/>
  <c r="Q514" i="7"/>
  <c r="Q512" i="7"/>
  <c r="Q510" i="7"/>
  <c r="Q506" i="7"/>
  <c r="Q503" i="7"/>
  <c r="Q501" i="7"/>
  <c r="Q495" i="7"/>
  <c r="Q493" i="7"/>
  <c r="Q487" i="7"/>
  <c r="Q483" i="7"/>
  <c r="Q481" i="7"/>
  <c r="Q479" i="7"/>
  <c r="Q477" i="7"/>
  <c r="Q471" i="7"/>
  <c r="Q469" i="7"/>
  <c r="Q467" i="7"/>
  <c r="Q465" i="7"/>
  <c r="Q457" i="7"/>
  <c r="Q455" i="7"/>
  <c r="Q449" i="7"/>
  <c r="Q445" i="7"/>
  <c r="Q443" i="7"/>
  <c r="Q439" i="7"/>
  <c r="Q437" i="7"/>
  <c r="Q422" i="7"/>
  <c r="Q420" i="7"/>
  <c r="Q62" i="7"/>
  <c r="Q418" i="7"/>
  <c r="Q417" i="7"/>
  <c r="Q416" i="7"/>
  <c r="Q57" i="7"/>
  <c r="Q414" i="7"/>
  <c r="Q54" i="7"/>
  <c r="Q53" i="7"/>
  <c r="Q52" i="7"/>
  <c r="Q409" i="7"/>
  <c r="Q50" i="7"/>
  <c r="Q49" i="7"/>
  <c r="Q407" i="7"/>
  <c r="Q405" i="7"/>
  <c r="Q403" i="7"/>
  <c r="Q38" i="7"/>
  <c r="Q397" i="7"/>
  <c r="Q386" i="7"/>
  <c r="Q378" i="7"/>
  <c r="Q368" i="7"/>
  <c r="Q366" i="7"/>
  <c r="Q359" i="7"/>
  <c r="Q348" i="7"/>
  <c r="Q344" i="7"/>
  <c r="Q32" i="7"/>
  <c r="Q342" i="7"/>
  <c r="Q340" i="7"/>
  <c r="Q334" i="7"/>
  <c r="Q332" i="7"/>
  <c r="Q330" i="7"/>
  <c r="Q328" i="7"/>
  <c r="Q31" i="7"/>
  <c r="Q322" i="7"/>
  <c r="Q320" i="7"/>
  <c r="Q316" i="7"/>
  <c r="Q314" i="7"/>
  <c r="Q312" i="7"/>
  <c r="Q310" i="7"/>
  <c r="Q308" i="7"/>
  <c r="Q306" i="7"/>
  <c r="Q304" i="7"/>
  <c r="Q302" i="7"/>
  <c r="Q296" i="7"/>
  <c r="Q290" i="7"/>
  <c r="Q288" i="7"/>
  <c r="Q27" i="7"/>
  <c r="Q286" i="7"/>
  <c r="Q25" i="7"/>
  <c r="Q24" i="7"/>
  <c r="Q282" i="7"/>
  <c r="Q276" i="7"/>
  <c r="Q263" i="7"/>
  <c r="Q261" i="7"/>
  <c r="Q19" i="7"/>
  <c r="Q258" i="7"/>
  <c r="Q252" i="7"/>
  <c r="Q250" i="7"/>
  <c r="Q248" i="7"/>
  <c r="Q246" i="7"/>
  <c r="Q242" i="7"/>
  <c r="Q238" i="7"/>
  <c r="Q231" i="7"/>
  <c r="Q226" i="7"/>
  <c r="Q221" i="7"/>
  <c r="Q218" i="7"/>
  <c r="Q213" i="7"/>
  <c r="Q15" i="7"/>
  <c r="Q208" i="7"/>
  <c r="Q204" i="7"/>
  <c r="Q201" i="7"/>
  <c r="Q199" i="7"/>
  <c r="Q196" i="7"/>
  <c r="Q188" i="7"/>
  <c r="Q185" i="7"/>
  <c r="Q183" i="7"/>
  <c r="Q180" i="7"/>
  <c r="Q12" i="7"/>
  <c r="Q176" i="7"/>
  <c r="Q172" i="7"/>
  <c r="Q170" i="7"/>
  <c r="Q160" i="7"/>
  <c r="Q158" i="7"/>
  <c r="Q156" i="7"/>
  <c r="Q146" i="7"/>
  <c r="Q144" i="7"/>
  <c r="Q10" i="7"/>
  <c r="Q140" i="7"/>
  <c r="Q138" i="7"/>
  <c r="Q7" i="7"/>
  <c r="Q4" i="7"/>
  <c r="Q3" i="7"/>
  <c r="Q1213" i="7"/>
  <c r="Q1204" i="7"/>
  <c r="Q1199" i="7"/>
  <c r="Q1194" i="7"/>
  <c r="Q1192" i="7"/>
  <c r="Q1190" i="7"/>
  <c r="Q1188" i="7"/>
  <c r="Q1184" i="7"/>
  <c r="Q1176" i="7"/>
  <c r="Q1174" i="7"/>
  <c r="Q1172" i="7"/>
  <c r="Q1164" i="7"/>
  <c r="Q1162" i="7"/>
  <c r="Q1152" i="7"/>
  <c r="Q1150" i="7"/>
  <c r="Q1143" i="7"/>
  <c r="Q1141" i="7"/>
  <c r="Q1139" i="7"/>
  <c r="Q1135" i="7"/>
  <c r="Q1115" i="7"/>
  <c r="Q1113" i="7"/>
  <c r="Q1106" i="7"/>
  <c r="Q1103" i="7"/>
  <c r="Q1100" i="7"/>
  <c r="Q1098" i="7"/>
  <c r="Q1093" i="7"/>
  <c r="Q1088" i="7"/>
  <c r="Q1086" i="7"/>
  <c r="Q1082" i="7"/>
  <c r="Q1077" i="7"/>
  <c r="Q1072" i="7"/>
  <c r="Q1065" i="7"/>
  <c r="Q1061" i="7"/>
  <c r="Q1055" i="7"/>
  <c r="Q1050" i="7"/>
  <c r="Q1031" i="7"/>
  <c r="Q1029" i="7"/>
  <c r="Q1025" i="7"/>
  <c r="Q1020" i="7"/>
  <c r="Q1014" i="7"/>
  <c r="Q1008" i="7"/>
  <c r="Q991" i="7"/>
  <c r="Q980" i="7"/>
  <c r="Q976" i="7"/>
  <c r="Q970" i="7"/>
  <c r="Q962" i="7"/>
  <c r="Q107" i="7"/>
  <c r="Q103" i="7"/>
  <c r="Q945" i="7"/>
  <c r="Q930" i="7"/>
  <c r="Q928" i="7"/>
  <c r="Q920" i="7"/>
  <c r="Q915" i="7"/>
  <c r="Q912" i="7"/>
  <c r="Q905" i="7"/>
  <c r="Q900" i="7"/>
  <c r="Q889" i="7"/>
  <c r="Q884" i="7"/>
  <c r="Q871" i="7"/>
  <c r="Q857" i="7"/>
  <c r="Q848" i="7"/>
  <c r="Q826" i="7"/>
  <c r="Q823" i="7"/>
  <c r="Q818" i="7"/>
  <c r="Q813" i="7"/>
  <c r="Q811" i="7"/>
  <c r="Q809" i="7"/>
  <c r="Q807" i="7"/>
  <c r="Q792" i="7"/>
  <c r="Q789" i="7"/>
  <c r="Q784" i="7"/>
  <c r="Q768" i="7"/>
  <c r="Q762" i="7"/>
  <c r="Q758" i="7"/>
  <c r="Q751" i="7"/>
  <c r="Q743" i="7"/>
  <c r="Q737" i="7"/>
  <c r="Q718" i="7"/>
  <c r="Q715" i="7"/>
  <c r="Q708" i="7"/>
  <c r="Q696" i="7"/>
  <c r="Q682" i="7"/>
  <c r="Q678" i="7"/>
  <c r="Q89" i="7"/>
  <c r="Q657" i="7"/>
  <c r="Q641" i="7"/>
  <c r="Q638" i="7"/>
  <c r="Q629" i="7"/>
  <c r="Q627" i="7"/>
  <c r="Q621" i="7"/>
  <c r="Q613" i="7"/>
  <c r="Q603" i="7"/>
  <c r="Q599" i="7"/>
  <c r="Q590" i="7"/>
  <c r="Q578" i="7"/>
  <c r="Q574" i="7"/>
  <c r="Q557" i="7"/>
  <c r="Q554" i="7"/>
  <c r="Q549" i="7"/>
  <c r="Q545" i="7"/>
  <c r="Q539" i="7"/>
  <c r="Q537" i="7"/>
  <c r="Q87" i="7"/>
  <c r="Q82" i="7"/>
  <c r="Q80" i="7"/>
  <c r="Q78" i="7"/>
  <c r="Q76" i="7"/>
  <c r="Q74" i="7"/>
  <c r="Q72" i="7"/>
  <c r="Q70" i="7"/>
  <c r="Q68" i="7"/>
  <c r="Q523" i="7"/>
  <c r="Q66" i="7"/>
  <c r="Q521" i="7"/>
  <c r="Q519" i="7"/>
  <c r="Q517" i="7"/>
  <c r="Q515" i="7"/>
  <c r="Q513" i="7"/>
  <c r="Q511" i="7"/>
  <c r="Q509" i="7"/>
  <c r="Q507" i="7"/>
  <c r="Q505" i="7"/>
  <c r="Q504" i="7"/>
  <c r="Q502" i="7"/>
  <c r="Q500" i="7"/>
  <c r="Q498" i="7"/>
  <c r="Q496" i="7"/>
  <c r="Q494" i="7"/>
  <c r="Q64" i="7"/>
  <c r="Q492" i="7"/>
  <c r="Q490" i="7"/>
  <c r="Q488" i="7"/>
  <c r="Q486" i="7"/>
  <c r="Q484" i="7"/>
  <c r="Q482" i="7"/>
  <c r="Q480" i="7"/>
  <c r="Q478" i="7"/>
  <c r="Q476" i="7"/>
  <c r="Q474" i="7"/>
  <c r="Q472" i="7"/>
  <c r="Q470" i="7"/>
  <c r="Q468" i="7"/>
  <c r="Q466" i="7"/>
  <c r="Q464" i="7"/>
  <c r="Q462" i="7"/>
  <c r="Q460" i="7"/>
  <c r="Q458" i="7"/>
  <c r="Q456" i="7"/>
  <c r="Q454" i="7"/>
  <c r="Q452" i="7"/>
  <c r="Q450" i="7"/>
  <c r="Q448" i="7"/>
  <c r="Q446" i="7"/>
  <c r="Q444" i="7"/>
  <c r="Q442" i="7"/>
  <c r="Q440" i="7"/>
  <c r="Q438" i="7"/>
  <c r="Q436" i="7"/>
  <c r="Q433" i="7"/>
  <c r="Q431" i="7"/>
  <c r="Q429" i="7"/>
  <c r="Q427" i="7"/>
  <c r="Q425" i="7"/>
  <c r="Q423" i="7"/>
  <c r="Q421" i="7"/>
  <c r="Q419" i="7"/>
  <c r="Q61" i="7"/>
  <c r="Q60" i="7"/>
  <c r="Q59" i="7"/>
  <c r="Q58" i="7"/>
  <c r="Q415" i="7"/>
  <c r="Q55" i="7"/>
  <c r="Q413" i="7"/>
  <c r="Q412" i="7"/>
  <c r="Q411" i="7"/>
  <c r="Q410" i="7"/>
  <c r="Q51" i="7"/>
  <c r="Q408" i="7"/>
  <c r="Q48" i="7"/>
  <c r="Q406" i="7"/>
  <c r="Q404" i="7"/>
  <c r="Q402" i="7"/>
  <c r="Q400" i="7"/>
  <c r="Q46" i="7"/>
  <c r="Q45" i="7"/>
  <c r="Q43" i="7"/>
  <c r="Q398" i="7"/>
  <c r="Q396" i="7"/>
  <c r="Q395" i="7"/>
  <c r="Q39" i="7"/>
  <c r="Q37" i="7"/>
  <c r="Q392" i="7"/>
  <c r="Q389" i="7"/>
  <c r="Q387" i="7"/>
  <c r="Q385" i="7"/>
  <c r="Q383" i="7"/>
  <c r="Q381" i="7"/>
  <c r="Q379" i="7"/>
  <c r="Q377" i="7"/>
  <c r="Q375" i="7"/>
  <c r="Q373" i="7"/>
  <c r="Q371" i="7"/>
  <c r="Q369" i="7"/>
  <c r="Q367" i="7"/>
  <c r="Q365" i="7"/>
  <c r="Q36" i="7"/>
  <c r="Q362" i="7"/>
  <c r="Q360" i="7"/>
  <c r="Q358" i="7"/>
  <c r="Q356" i="7"/>
  <c r="Q354" i="7"/>
  <c r="Q352" i="7"/>
  <c r="Q350" i="7"/>
  <c r="Q349" i="7"/>
  <c r="Q347" i="7"/>
  <c r="Q345" i="7"/>
  <c r="Q33" i="7"/>
  <c r="Q343" i="7"/>
  <c r="Q341" i="7"/>
  <c r="Q339" i="7"/>
  <c r="Q337" i="7"/>
  <c r="Q335" i="7"/>
  <c r="Q333" i="7"/>
  <c r="Q331" i="7"/>
  <c r="Q329" i="7"/>
  <c r="Q327" i="7"/>
  <c r="Q325" i="7"/>
  <c r="Q30" i="7"/>
  <c r="Q323" i="7"/>
  <c r="Q321" i="7"/>
  <c r="Q319" i="7"/>
  <c r="Q28" i="7"/>
  <c r="Q317" i="7"/>
  <c r="Q315" i="7"/>
  <c r="Q313" i="7"/>
  <c r="Q311" i="7"/>
  <c r="Q309" i="7"/>
  <c r="Q307" i="7"/>
  <c r="Q305" i="7"/>
  <c r="Q303" i="7"/>
  <c r="Q301" i="7"/>
  <c r="Q299" i="7"/>
  <c r="Q297" i="7"/>
  <c r="Q295" i="7"/>
  <c r="Q293" i="7"/>
  <c r="Q291" i="7"/>
  <c r="Q289" i="7"/>
  <c r="Q287" i="7"/>
  <c r="Q26" i="7"/>
  <c r="Q285" i="7"/>
  <c r="Q284" i="7"/>
  <c r="Q23" i="7"/>
  <c r="Q283" i="7"/>
  <c r="Q281" i="7"/>
  <c r="Q279" i="7"/>
  <c r="Q277" i="7"/>
  <c r="Q275" i="7"/>
  <c r="Q21" i="7"/>
  <c r="Q272" i="7"/>
  <c r="Q270" i="7"/>
  <c r="Q268" i="7"/>
  <c r="Q266" i="7"/>
  <c r="Q264" i="7"/>
  <c r="Q262" i="7"/>
  <c r="Q260" i="7"/>
  <c r="Q259" i="7"/>
  <c r="Q257" i="7"/>
  <c r="Q255" i="7"/>
  <c r="Q253" i="7"/>
  <c r="Q251" i="7"/>
  <c r="Q249" i="7"/>
  <c r="Q247" i="7"/>
  <c r="Q245" i="7"/>
  <c r="Q243" i="7"/>
  <c r="Q241" i="7"/>
  <c r="Q239" i="7"/>
  <c r="Q237" i="7"/>
  <c r="Q234" i="7"/>
  <c r="Q232" i="7"/>
  <c r="Q230" i="7"/>
  <c r="Q228" i="7"/>
  <c r="Q225" i="7"/>
  <c r="Q223" i="7"/>
  <c r="Q220" i="7"/>
  <c r="Q217" i="7"/>
  <c r="Q215" i="7"/>
  <c r="Q18" i="7"/>
  <c r="Q16" i="7"/>
  <c r="Q211" i="7"/>
  <c r="Q209" i="7"/>
  <c r="Q207" i="7"/>
  <c r="Q205" i="7"/>
  <c r="Q203" i="7"/>
  <c r="Q200" i="7"/>
  <c r="Q198" i="7"/>
  <c r="Q195" i="7"/>
  <c r="Q193" i="7"/>
  <c r="Q191" i="7"/>
  <c r="Q189" i="7"/>
  <c r="Q187" i="7"/>
  <c r="Q13" i="7"/>
  <c r="Q184" i="7"/>
  <c r="Q182" i="7"/>
  <c r="Q179" i="7"/>
  <c r="Q11" i="7"/>
  <c r="Q175" i="7"/>
  <c r="Q173" i="7"/>
  <c r="Q171" i="7"/>
  <c r="Q169" i="7"/>
  <c r="Q167" i="7"/>
  <c r="Q163" i="7"/>
  <c r="Q161" i="7"/>
  <c r="Q159" i="7"/>
  <c r="Q157" i="7"/>
  <c r="Q155" i="7"/>
  <c r="Q153" i="7"/>
  <c r="Q151" i="7"/>
  <c r="Q149" i="7"/>
  <c r="Q147" i="7"/>
  <c r="Q145" i="7"/>
  <c r="Q143" i="7"/>
  <c r="Q142" i="7"/>
  <c r="Q141" i="7"/>
  <c r="Q139" i="7"/>
  <c r="Q8" i="7"/>
  <c r="Q136" i="7"/>
  <c r="Q134" i="7"/>
  <c r="Q6" i="7"/>
  <c r="Q132" i="7"/>
  <c r="Q130" i="7"/>
  <c r="Q5" i="7"/>
  <c r="Q128" i="7"/>
  <c r="Q126" i="7"/>
  <c r="Q125" i="7"/>
  <c r="Q123" i="7"/>
  <c r="Q122" i="7"/>
  <c r="Q121" i="7"/>
  <c r="Q120" i="7"/>
  <c r="Q119" i="7"/>
  <c r="Q1220" i="7"/>
  <c r="Q1219" i="7"/>
  <c r="Q1218" i="7"/>
  <c r="Q1217" i="7"/>
  <c r="Q1216" i="7"/>
  <c r="Q1215" i="7"/>
  <c r="Q1212" i="7"/>
  <c r="Q1211" i="7"/>
  <c r="Q1210" i="7"/>
  <c r="Q1209" i="7"/>
  <c r="Q1208" i="7"/>
  <c r="Q1207" i="7"/>
  <c r="Q1206" i="7"/>
  <c r="Q1203" i="7"/>
  <c r="Q1202" i="7"/>
  <c r="Q1201" i="7"/>
  <c r="Q1198" i="7"/>
  <c r="Q1197" i="7"/>
  <c r="Q1196" i="7"/>
  <c r="Q1195" i="7"/>
  <c r="Q118" i="7"/>
  <c r="Q1193" i="7"/>
  <c r="Q116" i="7"/>
  <c r="Q1187" i="7"/>
  <c r="Q1186" i="7"/>
  <c r="Q1183" i="7"/>
  <c r="Q1182" i="7"/>
  <c r="Q1181" i="7"/>
  <c r="Q1180" i="7"/>
  <c r="Q1179" i="7"/>
  <c r="Q1178" i="7"/>
  <c r="Q1171" i="7"/>
  <c r="Q1170" i="7"/>
  <c r="Q1169" i="7"/>
  <c r="Q1168" i="7"/>
  <c r="Q1167" i="7"/>
  <c r="Q1166" i="7"/>
  <c r="Q1161" i="7"/>
  <c r="Q1160" i="7"/>
  <c r="Q1159" i="7"/>
  <c r="Q1158" i="7"/>
  <c r="Q1157" i="7"/>
  <c r="Q1156" i="7"/>
  <c r="Q1155" i="7"/>
  <c r="Q1154" i="7"/>
  <c r="Q1149" i="7"/>
  <c r="Q1148" i="7"/>
  <c r="Q1147" i="7"/>
  <c r="Q1146" i="7"/>
  <c r="Q1145" i="7"/>
  <c r="Q1138" i="7"/>
  <c r="Q1137" i="7"/>
  <c r="Q1134" i="7"/>
  <c r="Q1133" i="7"/>
  <c r="Q1132" i="7"/>
  <c r="Q1131" i="7"/>
  <c r="Q1130" i="7"/>
  <c r="Q1129" i="7"/>
  <c r="Q1128" i="7"/>
  <c r="Q1127" i="7"/>
  <c r="Q114" i="7"/>
  <c r="Q113" i="7"/>
  <c r="Q1126" i="7"/>
  <c r="Q1125" i="7"/>
  <c r="Q1124" i="7"/>
  <c r="Q1123" i="7"/>
  <c r="Q1122" i="7"/>
  <c r="Q1121" i="7"/>
  <c r="Q1120" i="7"/>
  <c r="Q1119" i="7"/>
  <c r="Q1118" i="7"/>
  <c r="Q1117" i="7"/>
  <c r="Q1112" i="7"/>
  <c r="Q1111" i="7"/>
  <c r="Q1110" i="7"/>
  <c r="Q1109" i="7"/>
  <c r="Q1108" i="7"/>
  <c r="Q1105" i="7"/>
  <c r="Q1102" i="7"/>
  <c r="Q1097" i="7"/>
  <c r="Q1096" i="7"/>
  <c r="Q1095" i="7"/>
  <c r="Q1092" i="7"/>
  <c r="Q1091" i="7"/>
  <c r="Q1090" i="7"/>
  <c r="Q1087" i="7"/>
  <c r="Q1085" i="7"/>
  <c r="Q1084" i="7"/>
  <c r="Q1081" i="7"/>
  <c r="Q1080" i="7"/>
  <c r="Q1079" i="7"/>
  <c r="Q1076" i="7"/>
  <c r="Q1075" i="7"/>
  <c r="Q1074" i="7"/>
  <c r="Q1073" i="7"/>
  <c r="Q112" i="7"/>
  <c r="Q1071" i="7"/>
  <c r="Q1070" i="7"/>
  <c r="Q1069" i="7"/>
  <c r="Q1068" i="7"/>
  <c r="Q1067" i="7"/>
  <c r="Q1064" i="7"/>
  <c r="Q1063" i="7"/>
  <c r="Q1060" i="7"/>
  <c r="Q1059" i="7"/>
  <c r="Q1058" i="7"/>
  <c r="Q1057" i="7"/>
  <c r="Q1056" i="7"/>
  <c r="Q110" i="7"/>
  <c r="Q1054" i="7"/>
  <c r="Q1053" i="7"/>
  <c r="Q1052" i="7"/>
  <c r="Q1049" i="7"/>
  <c r="Q1048" i="7"/>
  <c r="Q1047" i="7"/>
  <c r="Q1046" i="7"/>
  <c r="Q1045" i="7"/>
  <c r="Q1044" i="7"/>
  <c r="Q1043" i="7"/>
  <c r="Q1042" i="7"/>
  <c r="Q1041" i="7"/>
  <c r="Q1040" i="7"/>
  <c r="Q1039" i="7"/>
  <c r="Q1038" i="7"/>
  <c r="Q1037" i="7"/>
  <c r="Q1036" i="7"/>
  <c r="Q1035" i="7"/>
  <c r="Q1034" i="7"/>
  <c r="Q1033" i="7"/>
  <c r="Q1028" i="7"/>
  <c r="Q1027" i="7"/>
  <c r="Q1024" i="7"/>
  <c r="Q1023" i="7"/>
  <c r="Q1022" i="7"/>
  <c r="Q1021" i="7"/>
  <c r="Q1019" i="7"/>
  <c r="Q1018" i="7"/>
  <c r="Q1017" i="7"/>
  <c r="Q1016" i="7"/>
  <c r="Q1013" i="7"/>
  <c r="Q1012" i="7"/>
  <c r="Q1011" i="7"/>
  <c r="Q1010" i="7"/>
  <c r="Q1007" i="7"/>
  <c r="Q1006" i="7"/>
  <c r="Q1005" i="7"/>
  <c r="Q1004" i="7"/>
  <c r="Q1003" i="7"/>
  <c r="Q1002" i="7"/>
  <c r="Q1001" i="7"/>
  <c r="Q1000" i="7"/>
  <c r="Q999" i="7"/>
  <c r="Q998" i="7"/>
  <c r="Q997" i="7"/>
  <c r="Q996" i="7"/>
  <c r="Q995" i="7"/>
  <c r="Q994" i="7"/>
  <c r="Q993" i="7"/>
  <c r="Q990" i="7"/>
  <c r="Q989" i="7"/>
  <c r="Q988" i="7"/>
  <c r="Q987" i="7"/>
  <c r="Q986" i="7"/>
  <c r="Q985" i="7"/>
  <c r="Q984" i="7"/>
  <c r="Q983" i="7"/>
  <c r="Q982" i="7"/>
  <c r="Q979" i="7"/>
  <c r="Q978" i="7"/>
  <c r="Q975" i="7"/>
  <c r="Q974" i="7"/>
  <c r="Q973" i="7"/>
  <c r="Q972" i="7"/>
  <c r="Q969" i="7"/>
  <c r="Q968" i="7"/>
  <c r="Q967" i="7"/>
  <c r="Q966" i="7"/>
  <c r="Q965" i="7"/>
  <c r="Q964" i="7"/>
  <c r="Q961" i="7"/>
  <c r="Q960" i="7"/>
  <c r="Q959" i="7"/>
  <c r="Q958" i="7"/>
  <c r="Q957" i="7"/>
  <c r="Q956" i="7"/>
  <c r="Q955" i="7"/>
  <c r="Q954" i="7"/>
  <c r="Q953" i="7"/>
  <c r="Q106" i="7"/>
  <c r="Q105" i="7"/>
  <c r="Q952" i="7"/>
  <c r="Q951" i="7"/>
  <c r="Q950" i="7"/>
  <c r="Q949" i="7"/>
  <c r="Q948" i="7"/>
  <c r="Q947" i="7"/>
  <c r="Q944" i="7"/>
  <c r="Q943" i="7"/>
  <c r="Q942" i="7"/>
  <c r="Q941" i="7"/>
  <c r="Q940" i="7"/>
  <c r="Q939" i="7"/>
  <c r="Q938" i="7"/>
  <c r="Q937" i="7"/>
  <c r="Q936" i="7"/>
  <c r="Q935" i="7"/>
  <c r="Q934" i="7"/>
  <c r="Q933" i="7"/>
  <c r="Q932" i="7"/>
  <c r="Q927" i="7"/>
  <c r="Q926" i="7"/>
  <c r="Q925" i="7"/>
  <c r="Q924" i="7"/>
  <c r="Q923" i="7"/>
  <c r="Q922" i="7"/>
  <c r="Q919" i="7"/>
  <c r="Q918" i="7"/>
  <c r="Q917" i="7"/>
  <c r="Q102" i="7"/>
  <c r="Q914" i="7"/>
  <c r="Q911" i="7"/>
  <c r="Q910" i="7"/>
  <c r="Q909" i="7"/>
  <c r="Q908" i="7"/>
  <c r="Q907" i="7"/>
  <c r="Q904" i="7"/>
  <c r="Q903" i="7"/>
  <c r="Q902" i="7"/>
  <c r="Q899" i="7"/>
  <c r="Q898" i="7"/>
  <c r="Q897" i="7"/>
  <c r="Q896" i="7"/>
  <c r="Q895" i="7"/>
  <c r="Q894" i="7"/>
  <c r="Q893" i="7"/>
  <c r="Q892" i="7"/>
  <c r="Q891" i="7"/>
  <c r="Q888" i="7"/>
  <c r="Q887" i="7"/>
  <c r="Q886" i="7"/>
  <c r="Q883" i="7"/>
  <c r="Q882" i="7"/>
  <c r="Q881" i="7"/>
  <c r="Q880" i="7"/>
  <c r="Q879" i="7"/>
  <c r="Q878" i="7"/>
  <c r="Q877" i="7"/>
  <c r="Q876" i="7"/>
  <c r="Q875" i="7"/>
  <c r="Q874" i="7"/>
  <c r="Q873" i="7"/>
  <c r="Q870" i="7"/>
  <c r="Q869" i="7"/>
  <c r="Q868" i="7"/>
  <c r="Q867" i="7"/>
  <c r="Q866" i="7"/>
  <c r="Q865" i="7"/>
  <c r="Q864" i="7"/>
  <c r="Q863" i="7"/>
  <c r="Q862" i="7"/>
  <c r="Q861" i="7"/>
  <c r="Q860" i="7"/>
  <c r="Q859" i="7"/>
  <c r="Q856" i="7"/>
  <c r="Q855" i="7"/>
  <c r="Q854" i="7"/>
  <c r="Q853" i="7"/>
  <c r="Q852" i="7"/>
  <c r="Q851" i="7"/>
  <c r="Q850" i="7"/>
  <c r="Q847" i="7"/>
  <c r="Q846" i="7"/>
  <c r="Q845" i="7"/>
  <c r="Q844" i="7"/>
  <c r="Q843" i="7"/>
  <c r="Q842" i="7"/>
  <c r="Q841" i="7"/>
  <c r="Q840" i="7"/>
  <c r="Q839" i="7"/>
  <c r="Q838" i="7"/>
  <c r="Q837" i="7"/>
  <c r="Q836" i="7"/>
  <c r="Q835" i="7"/>
  <c r="Q834" i="7"/>
  <c r="Q833" i="7"/>
  <c r="Q832" i="7"/>
  <c r="Q831" i="7"/>
  <c r="Q830" i="7"/>
  <c r="Q829" i="7"/>
  <c r="Q828" i="7"/>
  <c r="Q825" i="7"/>
  <c r="Q822" i="7"/>
  <c r="Q821" i="7"/>
  <c r="Q820" i="7"/>
  <c r="Q817" i="7"/>
  <c r="Q816" i="7"/>
  <c r="Q815" i="7"/>
  <c r="Q806" i="7"/>
  <c r="Q805" i="7"/>
  <c r="Q804" i="7"/>
  <c r="Q803" i="7"/>
  <c r="Q802" i="7"/>
  <c r="Q801" i="7"/>
  <c r="Q800" i="7"/>
  <c r="Q799" i="7"/>
  <c r="Q798" i="7"/>
  <c r="Q797" i="7"/>
  <c r="Q796" i="7"/>
  <c r="Q795" i="7"/>
  <c r="Q794" i="7"/>
  <c r="Q791" i="7"/>
  <c r="Q788" i="7"/>
  <c r="Q787" i="7"/>
  <c r="Q786" i="7"/>
  <c r="Q785" i="7"/>
  <c r="Q783" i="7"/>
  <c r="Q782" i="7"/>
  <c r="Q781" i="7"/>
  <c r="Q780" i="7"/>
  <c r="Q779" i="7"/>
  <c r="Q778" i="7"/>
  <c r="Q777" i="7"/>
  <c r="Q776" i="7"/>
  <c r="Q775" i="7"/>
  <c r="Q774" i="7"/>
  <c r="Q773" i="7"/>
  <c r="Q772" i="7"/>
  <c r="Q771" i="7"/>
  <c r="Q770" i="7"/>
  <c r="Q767" i="7"/>
  <c r="Q766" i="7"/>
  <c r="Q765" i="7"/>
  <c r="Q764" i="7"/>
  <c r="Q761" i="7"/>
  <c r="Q760" i="7"/>
  <c r="Q757" i="7"/>
  <c r="Q756" i="7"/>
  <c r="Q755" i="7"/>
  <c r="Q754" i="7"/>
  <c r="Q753" i="7"/>
  <c r="Q750" i="7"/>
  <c r="Q749" i="7"/>
  <c r="Q748" i="7"/>
  <c r="Q747" i="7"/>
  <c r="Q746" i="7"/>
  <c r="Q745" i="7"/>
  <c r="Q744" i="7"/>
  <c r="Q742" i="7"/>
  <c r="Q741" i="7"/>
  <c r="Q740" i="7"/>
  <c r="Q739" i="7"/>
  <c r="Q736" i="7"/>
  <c r="Q101" i="7"/>
  <c r="Q100" i="7"/>
  <c r="Q735" i="7"/>
  <c r="Q734" i="7"/>
  <c r="Q733" i="7"/>
  <c r="Q732" i="7"/>
  <c r="Q731" i="7"/>
  <c r="Q730" i="7"/>
  <c r="Q729" i="7"/>
  <c r="Q728" i="7"/>
  <c r="Q727" i="7"/>
  <c r="Q726" i="7"/>
  <c r="Q725" i="7"/>
  <c r="Q724" i="7"/>
  <c r="Q723" i="7"/>
  <c r="Q722" i="7"/>
  <c r="Q721" i="7"/>
  <c r="Q720" i="7"/>
  <c r="Q717" i="7"/>
  <c r="Q716" i="7"/>
  <c r="Q714" i="7"/>
  <c r="Q713" i="7"/>
  <c r="Q712" i="7"/>
  <c r="Q711" i="7"/>
  <c r="Q710" i="7"/>
  <c r="Q707" i="7"/>
  <c r="Q706" i="7"/>
  <c r="Q705" i="7"/>
  <c r="Q704" i="7"/>
  <c r="Q98" i="7"/>
  <c r="Q97" i="7"/>
  <c r="Q703" i="7"/>
  <c r="Q702" i="7"/>
  <c r="Q701" i="7"/>
  <c r="Q700" i="7"/>
  <c r="Q95" i="7"/>
  <c r="Q699" i="7"/>
  <c r="Q698" i="7"/>
  <c r="Q94" i="7"/>
  <c r="Q93" i="7"/>
  <c r="Q92" i="7"/>
  <c r="Q695" i="7"/>
  <c r="Q694" i="7"/>
  <c r="Q693" i="7"/>
  <c r="Q692" i="7"/>
  <c r="Q691" i="7"/>
  <c r="Q91" i="7"/>
  <c r="Q90" i="7"/>
  <c r="Q690" i="7"/>
  <c r="Q689" i="7"/>
  <c r="Q688" i="7"/>
  <c r="Q687" i="7"/>
  <c r="Q686" i="7"/>
  <c r="Q685" i="7"/>
  <c r="Q684" i="7"/>
  <c r="Q681" i="7"/>
  <c r="Q680" i="7"/>
  <c r="Q676" i="7"/>
  <c r="Q675" i="7"/>
  <c r="Q674" i="7"/>
  <c r="Q673" i="7"/>
  <c r="Q672" i="7"/>
  <c r="Q671" i="7"/>
  <c r="Q670" i="7"/>
  <c r="Q669" i="7"/>
  <c r="Q668" i="7"/>
  <c r="Q667" i="7"/>
  <c r="Q666" i="7"/>
  <c r="Q665" i="7"/>
  <c r="Q664" i="7"/>
  <c r="Q663" i="7"/>
  <c r="Q662" i="7"/>
  <c r="Q661" i="7"/>
  <c r="Q660" i="7"/>
  <c r="Q659" i="7"/>
  <c r="Q656" i="7"/>
  <c r="Q655" i="7"/>
  <c r="Q654" i="7"/>
  <c r="Q653" i="7"/>
  <c r="Q652" i="7"/>
  <c r="Q651" i="7"/>
  <c r="Q650" i="7"/>
  <c r="Q649" i="7"/>
  <c r="Q648" i="7"/>
  <c r="Q647" i="7"/>
  <c r="Q646" i="7"/>
  <c r="Q645" i="7"/>
  <c r="Q644" i="7"/>
  <c r="Q643" i="7"/>
  <c r="Q640" i="7"/>
  <c r="Q639" i="7"/>
  <c r="Q637" i="7"/>
  <c r="Q636" i="7"/>
  <c r="Q635" i="7"/>
  <c r="Q634" i="7"/>
  <c r="Q633" i="7"/>
  <c r="Q632" i="7"/>
  <c r="Q631" i="7"/>
  <c r="Q626" i="7"/>
  <c r="Q625" i="7"/>
  <c r="Q624" i="7"/>
  <c r="Q623" i="7"/>
  <c r="Q620" i="7"/>
  <c r="Q619" i="7"/>
  <c r="Q618" i="7"/>
  <c r="Q617" i="7"/>
  <c r="Q616" i="7"/>
  <c r="Q615" i="7"/>
  <c r="Q612" i="7"/>
  <c r="Q611" i="7"/>
  <c r="Q610" i="7"/>
  <c r="Q609" i="7"/>
  <c r="Q608" i="7"/>
  <c r="Q607" i="7"/>
  <c r="Q606" i="7"/>
  <c r="Q605" i="7"/>
  <c r="Q88" i="7"/>
  <c r="Q602" i="7"/>
  <c r="Q601" i="7"/>
  <c r="Q598" i="7"/>
  <c r="Q597" i="7"/>
  <c r="Q596" i="7"/>
  <c r="Q595" i="7"/>
  <c r="Q594" i="7"/>
  <c r="Q593" i="7"/>
  <c r="Q592" i="7"/>
  <c r="Q589" i="7"/>
  <c r="Q588" i="7"/>
  <c r="Q587" i="7"/>
  <c r="Q586" i="7"/>
  <c r="Q585" i="7"/>
  <c r="Q584" i="7"/>
  <c r="Q583" i="7"/>
  <c r="Q582" i="7"/>
  <c r="Q581" i="7"/>
  <c r="Q580" i="7"/>
  <c r="Q577" i="7"/>
  <c r="Q576" i="7"/>
  <c r="Q573" i="7"/>
  <c r="Q572" i="7"/>
  <c r="Q571" i="7"/>
  <c r="Q570" i="7"/>
  <c r="Q569" i="7"/>
  <c r="Q568" i="7"/>
  <c r="Q567" i="7"/>
  <c r="Q566" i="7"/>
  <c r="Q565" i="7"/>
  <c r="Q564" i="7"/>
  <c r="Q563" i="7"/>
  <c r="Q562" i="7"/>
  <c r="Q561" i="7"/>
  <c r="Q560" i="7"/>
  <c r="Q559" i="7"/>
  <c r="Q556" i="7"/>
  <c r="Q553" i="7"/>
  <c r="Q552" i="7"/>
  <c r="Q551" i="7"/>
  <c r="Q548" i="7"/>
  <c r="Q547" i="7"/>
  <c r="Q544" i="7"/>
  <c r="Q543" i="7"/>
  <c r="Q542" i="7"/>
  <c r="Q536" i="7"/>
  <c r="Q535" i="7"/>
  <c r="Q534" i="7"/>
  <c r="Q533" i="7"/>
  <c r="Q532" i="7"/>
  <c r="Q531" i="7"/>
  <c r="Q530" i="7"/>
  <c r="Q529" i="7"/>
  <c r="Q528" i="7"/>
  <c r="Q527" i="7"/>
  <c r="Q86" i="7"/>
  <c r="Q85" i="7"/>
  <c r="Q84" i="7"/>
  <c r="Q394" i="7"/>
  <c r="Q236" i="7"/>
  <c r="Q227" i="7"/>
  <c r="Q222" i="7"/>
  <c r="Q219" i="7"/>
  <c r="Q214" i="7"/>
  <c r="Q210" i="7"/>
  <c r="Q206" i="7"/>
  <c r="Q202" i="7"/>
  <c r="Q197" i="7"/>
  <c r="Q181" i="7"/>
  <c r="Q178" i="7"/>
  <c r="Q177" i="7"/>
  <c r="Q166" i="7"/>
  <c r="Q186" i="7" l="1"/>
  <c r="Q9" i="7"/>
  <c r="Q56" i="7"/>
  <c r="Q269" i="7"/>
  <c r="Q370" i="7"/>
  <c r="Q1191" i="7"/>
  <c r="Q353" i="7"/>
  <c r="Q77" i="7"/>
  <c r="H624" i="5"/>
  <c r="R591" i="7" s="1"/>
  <c r="V591" i="7" s="1"/>
  <c r="H417" i="5"/>
  <c r="R986" i="7" s="1"/>
  <c r="V986" i="7" s="1"/>
  <c r="H577" i="5"/>
  <c r="R1127" i="7" s="1"/>
  <c r="V1127" i="7" s="1"/>
  <c r="B3" i="5"/>
  <c r="B4" i="5"/>
  <c r="B5" i="5"/>
  <c r="B6" i="5"/>
  <c r="B7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B38" i="5"/>
  <c r="B39" i="5"/>
  <c r="B40" i="5"/>
  <c r="B41" i="5"/>
  <c r="B42" i="5"/>
  <c r="B43" i="5"/>
  <c r="B44" i="5"/>
  <c r="B45" i="5"/>
  <c r="B46" i="5"/>
  <c r="B47" i="5"/>
  <c r="B48" i="5"/>
  <c r="B49" i="5"/>
  <c r="B50" i="5"/>
  <c r="B51" i="5"/>
  <c r="B52" i="5"/>
  <c r="B53" i="5"/>
  <c r="B54" i="5"/>
  <c r="B55" i="5"/>
  <c r="B56" i="5"/>
  <c r="B57" i="5"/>
  <c r="B58" i="5"/>
  <c r="B59" i="5"/>
  <c r="B60" i="5"/>
  <c r="B61" i="5"/>
  <c r="B62" i="5"/>
  <c r="B63" i="5"/>
  <c r="B64" i="5"/>
  <c r="B65" i="5"/>
  <c r="B66" i="5"/>
  <c r="B67" i="5"/>
  <c r="B68" i="5"/>
  <c r="B69" i="5"/>
  <c r="B70" i="5"/>
  <c r="B71" i="5"/>
  <c r="B72" i="5"/>
  <c r="B73" i="5"/>
  <c r="B74" i="5"/>
  <c r="B75" i="5"/>
  <c r="B76" i="5"/>
  <c r="B77" i="5"/>
  <c r="B78" i="5"/>
  <c r="B79" i="5"/>
  <c r="B80" i="5"/>
  <c r="B81" i="5"/>
  <c r="B82" i="5"/>
  <c r="B83" i="5"/>
  <c r="B84" i="5"/>
  <c r="B85" i="5"/>
  <c r="B86" i="5"/>
  <c r="B87" i="5"/>
  <c r="B88" i="5"/>
  <c r="B89" i="5"/>
  <c r="B90" i="5"/>
  <c r="B91" i="5"/>
  <c r="B92" i="5"/>
  <c r="B93" i="5"/>
  <c r="B94" i="5"/>
  <c r="B95" i="5"/>
  <c r="B96" i="5"/>
  <c r="B97" i="5"/>
  <c r="B98" i="5"/>
  <c r="B99" i="5"/>
  <c r="B100" i="5"/>
  <c r="B101" i="5"/>
  <c r="B102" i="5"/>
  <c r="B103" i="5"/>
  <c r="B104" i="5"/>
  <c r="B105" i="5"/>
  <c r="B106" i="5"/>
  <c r="B107" i="5"/>
  <c r="B108" i="5"/>
  <c r="B109" i="5"/>
  <c r="B110" i="5"/>
  <c r="B111" i="5"/>
  <c r="B112" i="5"/>
  <c r="B113" i="5"/>
  <c r="B114" i="5"/>
  <c r="B115" i="5"/>
  <c r="B116" i="5"/>
  <c r="B117" i="5"/>
  <c r="B118" i="5"/>
  <c r="B119" i="5"/>
  <c r="B120" i="5"/>
  <c r="B121" i="5"/>
  <c r="B122" i="5"/>
  <c r="B123" i="5"/>
  <c r="B124" i="5"/>
  <c r="B125" i="5"/>
  <c r="B126" i="5"/>
  <c r="B127" i="5"/>
  <c r="B128" i="5"/>
  <c r="B129" i="5"/>
  <c r="B130" i="5"/>
  <c r="B131" i="5"/>
  <c r="B132" i="5"/>
  <c r="B133" i="5"/>
  <c r="B134" i="5"/>
  <c r="B135" i="5"/>
  <c r="B136" i="5"/>
  <c r="B137" i="5"/>
  <c r="B138" i="5"/>
  <c r="B139" i="5"/>
  <c r="B140" i="5"/>
  <c r="B141" i="5"/>
  <c r="B142" i="5"/>
  <c r="B143" i="5"/>
  <c r="B144" i="5"/>
  <c r="B145" i="5"/>
  <c r="B146" i="5"/>
  <c r="B147" i="5"/>
  <c r="B148" i="5"/>
  <c r="B149" i="5"/>
  <c r="B150" i="5"/>
  <c r="B151" i="5"/>
  <c r="B152" i="5"/>
  <c r="B153" i="5"/>
  <c r="B154" i="5"/>
  <c r="B155" i="5"/>
  <c r="B156" i="5"/>
  <c r="B157" i="5"/>
  <c r="B158" i="5"/>
  <c r="B159" i="5"/>
  <c r="B160" i="5"/>
  <c r="B161" i="5"/>
  <c r="B162" i="5"/>
  <c r="B163" i="5"/>
  <c r="B164" i="5"/>
  <c r="B165" i="5"/>
  <c r="B166" i="5"/>
  <c r="B167" i="5"/>
  <c r="B168" i="5"/>
  <c r="B169" i="5"/>
  <c r="B170" i="5"/>
  <c r="B171" i="5"/>
  <c r="B172" i="5"/>
  <c r="B173" i="5"/>
  <c r="B174" i="5"/>
  <c r="B175" i="5"/>
  <c r="B176" i="5"/>
  <c r="B177" i="5"/>
  <c r="B178" i="5"/>
  <c r="B179" i="5"/>
  <c r="B180" i="5"/>
  <c r="B181" i="5"/>
  <c r="B182" i="5"/>
  <c r="B183" i="5"/>
  <c r="B184" i="5"/>
  <c r="B185" i="5"/>
  <c r="B186" i="5"/>
  <c r="B187" i="5"/>
  <c r="B188" i="5"/>
  <c r="B189" i="5"/>
  <c r="B190" i="5"/>
  <c r="B191" i="5"/>
  <c r="B192" i="5"/>
  <c r="B193" i="5"/>
  <c r="B194" i="5"/>
  <c r="B195" i="5"/>
  <c r="B196" i="5"/>
  <c r="B197" i="5"/>
  <c r="B198" i="5"/>
  <c r="B199" i="5"/>
  <c r="B200" i="5"/>
  <c r="B201" i="5"/>
  <c r="B202" i="5"/>
  <c r="B203" i="5"/>
  <c r="B204" i="5"/>
  <c r="B205" i="5"/>
  <c r="B206" i="5"/>
  <c r="B207" i="5"/>
  <c r="B208" i="5"/>
  <c r="B209" i="5"/>
  <c r="B210" i="5"/>
  <c r="B211" i="5"/>
  <c r="B212" i="5"/>
  <c r="B213" i="5"/>
  <c r="B214" i="5"/>
  <c r="B215" i="5"/>
  <c r="B216" i="5"/>
  <c r="B217" i="5"/>
  <c r="B218" i="5"/>
  <c r="B219" i="5"/>
  <c r="B220" i="5"/>
  <c r="B221" i="5"/>
  <c r="B222" i="5"/>
  <c r="B223" i="5"/>
  <c r="B224" i="5"/>
  <c r="B225" i="5"/>
  <c r="B226" i="5"/>
  <c r="B227" i="5"/>
  <c r="B228" i="5"/>
  <c r="B229" i="5"/>
  <c r="B230" i="5"/>
  <c r="B231" i="5"/>
  <c r="B232" i="5"/>
  <c r="B233" i="5"/>
  <c r="B234" i="5"/>
  <c r="B235" i="5"/>
  <c r="B236" i="5"/>
  <c r="B237" i="5"/>
  <c r="B238" i="5"/>
  <c r="B239" i="5"/>
  <c r="B240" i="5"/>
  <c r="B241" i="5"/>
  <c r="B242" i="5"/>
  <c r="B243" i="5"/>
  <c r="B244" i="5"/>
  <c r="B245" i="5"/>
  <c r="B246" i="5"/>
  <c r="B247" i="5"/>
  <c r="B248" i="5"/>
  <c r="B249" i="5"/>
  <c r="B250" i="5"/>
  <c r="B251" i="5"/>
  <c r="B252" i="5"/>
  <c r="B253" i="5"/>
  <c r="B254" i="5"/>
  <c r="B255" i="5"/>
  <c r="B256" i="5"/>
  <c r="B257" i="5"/>
  <c r="B258" i="5"/>
  <c r="B259" i="5"/>
  <c r="B260" i="5"/>
  <c r="B261" i="5"/>
  <c r="B262" i="5"/>
  <c r="B263" i="5"/>
  <c r="B264" i="5"/>
  <c r="B265" i="5"/>
  <c r="B266" i="5"/>
  <c r="B267" i="5"/>
  <c r="B268" i="5"/>
  <c r="B269" i="5"/>
  <c r="B270" i="5"/>
  <c r="B271" i="5"/>
  <c r="B272" i="5"/>
  <c r="B273" i="5"/>
  <c r="B274" i="5"/>
  <c r="B275" i="5"/>
  <c r="B276" i="5"/>
  <c r="B277" i="5"/>
  <c r="B278" i="5"/>
  <c r="B279" i="5"/>
  <c r="B280" i="5"/>
  <c r="B281" i="5"/>
  <c r="B282" i="5"/>
  <c r="B283" i="5"/>
  <c r="B284" i="5"/>
  <c r="B285" i="5"/>
  <c r="B286" i="5"/>
  <c r="B287" i="5"/>
  <c r="B288" i="5"/>
  <c r="B289" i="5"/>
  <c r="B290" i="5"/>
  <c r="B291" i="5"/>
  <c r="B292" i="5"/>
  <c r="B293" i="5"/>
  <c r="B294" i="5"/>
  <c r="B295" i="5"/>
  <c r="B296" i="5"/>
  <c r="B297" i="5"/>
  <c r="B298" i="5"/>
  <c r="B299" i="5"/>
  <c r="B300" i="5"/>
  <c r="B301" i="5"/>
  <c r="B302" i="5"/>
  <c r="B303" i="5"/>
  <c r="B304" i="5"/>
  <c r="B305" i="5"/>
  <c r="B306" i="5"/>
  <c r="B307" i="5"/>
  <c r="B308" i="5"/>
  <c r="B309" i="5"/>
  <c r="B310" i="5"/>
  <c r="B311" i="5"/>
  <c r="B312" i="5"/>
  <c r="B313" i="5"/>
  <c r="B314" i="5"/>
  <c r="B315" i="5"/>
  <c r="B316" i="5"/>
  <c r="B317" i="5"/>
  <c r="B318" i="5"/>
  <c r="B319" i="5"/>
  <c r="B320" i="5"/>
  <c r="B321" i="5"/>
  <c r="B322" i="5"/>
  <c r="B323" i="5"/>
  <c r="B324" i="5"/>
  <c r="B325" i="5"/>
  <c r="B326" i="5"/>
  <c r="B327" i="5"/>
  <c r="B328" i="5"/>
  <c r="B329" i="5"/>
  <c r="B330" i="5"/>
  <c r="B331" i="5"/>
  <c r="B332" i="5"/>
  <c r="B333" i="5"/>
  <c r="B334" i="5"/>
  <c r="B335" i="5"/>
  <c r="B336" i="5"/>
  <c r="B337" i="5"/>
  <c r="B338" i="5"/>
  <c r="B339" i="5"/>
  <c r="B340" i="5"/>
  <c r="B341" i="5"/>
  <c r="B342" i="5"/>
  <c r="B343" i="5"/>
  <c r="B344" i="5"/>
  <c r="B345" i="5"/>
  <c r="B346" i="5"/>
  <c r="B347" i="5"/>
  <c r="B348" i="5"/>
  <c r="B349" i="5"/>
  <c r="B350" i="5"/>
  <c r="B351" i="5"/>
  <c r="B352" i="5"/>
  <c r="B353" i="5"/>
  <c r="B354" i="5"/>
  <c r="B355" i="5"/>
  <c r="B356" i="5"/>
  <c r="B357" i="5"/>
  <c r="B358" i="5"/>
  <c r="B359" i="5"/>
  <c r="B360" i="5"/>
  <c r="B361" i="5"/>
  <c r="B362" i="5"/>
  <c r="B363" i="5"/>
  <c r="B364" i="5"/>
  <c r="B365" i="5"/>
  <c r="B366" i="5"/>
  <c r="B367" i="5"/>
  <c r="B368" i="5"/>
  <c r="B369" i="5"/>
  <c r="B370" i="5"/>
  <c r="B371" i="5"/>
  <c r="B372" i="5"/>
  <c r="B373" i="5"/>
  <c r="B374" i="5"/>
  <c r="B375" i="5"/>
  <c r="B376" i="5"/>
  <c r="B377" i="5"/>
  <c r="B378" i="5"/>
  <c r="B379" i="5"/>
  <c r="B380" i="5"/>
  <c r="B381" i="5"/>
  <c r="B382" i="5"/>
  <c r="B383" i="5"/>
  <c r="B384" i="5"/>
  <c r="B385" i="5"/>
  <c r="B386" i="5"/>
  <c r="B387" i="5"/>
  <c r="B388" i="5"/>
  <c r="B389" i="5"/>
  <c r="B390" i="5"/>
  <c r="B391" i="5"/>
  <c r="B392" i="5"/>
  <c r="B393" i="5"/>
  <c r="B394" i="5"/>
  <c r="B395" i="5"/>
  <c r="B396" i="5"/>
  <c r="B397" i="5"/>
  <c r="B398" i="5"/>
  <c r="B399" i="5"/>
  <c r="B400" i="5"/>
  <c r="B401" i="5"/>
  <c r="B402" i="5"/>
  <c r="B403" i="5"/>
  <c r="B404" i="5"/>
  <c r="B405" i="5"/>
  <c r="B406" i="5"/>
  <c r="B407" i="5"/>
  <c r="B408" i="5"/>
  <c r="B409" i="5"/>
  <c r="B410" i="5"/>
  <c r="B411" i="5"/>
  <c r="B412" i="5"/>
  <c r="B413" i="5"/>
  <c r="B414" i="5"/>
  <c r="B415" i="5"/>
  <c r="B416" i="5"/>
  <c r="B417" i="5"/>
  <c r="B418" i="5"/>
  <c r="B419" i="5"/>
  <c r="B420" i="5"/>
  <c r="B421" i="5"/>
  <c r="B422" i="5"/>
  <c r="B423" i="5"/>
  <c r="B424" i="5"/>
  <c r="B425" i="5"/>
  <c r="B426" i="5"/>
  <c r="B427" i="5"/>
  <c r="B428" i="5"/>
  <c r="B429" i="5"/>
  <c r="B430" i="5"/>
  <c r="B431" i="5"/>
  <c r="B432" i="5"/>
  <c r="B433" i="5"/>
  <c r="B434" i="5"/>
  <c r="B435" i="5"/>
  <c r="B436" i="5"/>
  <c r="B437" i="5"/>
  <c r="B438" i="5"/>
  <c r="B439" i="5"/>
  <c r="B440" i="5"/>
  <c r="B441" i="5"/>
  <c r="B442" i="5"/>
  <c r="B443" i="5"/>
  <c r="B444" i="5"/>
  <c r="B445" i="5"/>
  <c r="B446" i="5"/>
  <c r="B447" i="5"/>
  <c r="B448" i="5"/>
  <c r="B449" i="5"/>
  <c r="B450" i="5"/>
  <c r="B451" i="5"/>
  <c r="B452" i="5"/>
  <c r="B453" i="5"/>
  <c r="B454" i="5"/>
  <c r="B455" i="5"/>
  <c r="B456" i="5"/>
  <c r="B457" i="5"/>
  <c r="B458" i="5"/>
  <c r="B459" i="5"/>
  <c r="B460" i="5"/>
  <c r="B461" i="5"/>
  <c r="B462" i="5"/>
  <c r="B463" i="5"/>
  <c r="B464" i="5"/>
  <c r="B465" i="5"/>
  <c r="B466" i="5"/>
  <c r="B467" i="5"/>
  <c r="B468" i="5"/>
  <c r="B469" i="5"/>
  <c r="B470" i="5"/>
  <c r="B471" i="5"/>
  <c r="B472" i="5"/>
  <c r="B473" i="5"/>
  <c r="B474" i="5"/>
  <c r="B475" i="5"/>
  <c r="B476" i="5"/>
  <c r="B477" i="5"/>
  <c r="B478" i="5"/>
  <c r="B479" i="5"/>
  <c r="B480" i="5"/>
  <c r="B481" i="5"/>
  <c r="B482" i="5"/>
  <c r="B483" i="5"/>
  <c r="B484" i="5"/>
  <c r="B485" i="5"/>
  <c r="B486" i="5"/>
  <c r="B487" i="5"/>
  <c r="B488" i="5"/>
  <c r="B489" i="5"/>
  <c r="B490" i="5"/>
  <c r="B491" i="5"/>
  <c r="B492" i="5"/>
  <c r="B493" i="5"/>
  <c r="B494" i="5"/>
  <c r="B495" i="5"/>
  <c r="B496" i="5"/>
  <c r="B497" i="5"/>
  <c r="B498" i="5"/>
  <c r="B499" i="5"/>
  <c r="B500" i="5"/>
  <c r="B501" i="5"/>
  <c r="B502" i="5"/>
  <c r="B503" i="5"/>
  <c r="B504" i="5"/>
  <c r="B505" i="5"/>
  <c r="B506" i="5"/>
  <c r="B507" i="5"/>
  <c r="B508" i="5"/>
  <c r="B509" i="5"/>
  <c r="B510" i="5"/>
  <c r="B511" i="5"/>
  <c r="B512" i="5"/>
  <c r="B513" i="5"/>
  <c r="B514" i="5"/>
  <c r="B515" i="5"/>
  <c r="B516" i="5"/>
  <c r="B517" i="5"/>
  <c r="B518" i="5"/>
  <c r="B519" i="5"/>
  <c r="B520" i="5"/>
  <c r="B521" i="5"/>
  <c r="B522" i="5"/>
  <c r="B523" i="5"/>
  <c r="B524" i="5"/>
  <c r="B525" i="5"/>
  <c r="B526" i="5"/>
  <c r="B527" i="5"/>
  <c r="B528" i="5"/>
  <c r="B529" i="5"/>
  <c r="B530" i="5"/>
  <c r="B531" i="5"/>
  <c r="F531" i="5" s="1"/>
  <c r="B532" i="5"/>
  <c r="B533" i="5"/>
  <c r="B534" i="5"/>
  <c r="B535" i="5"/>
  <c r="B536" i="5"/>
  <c r="B537" i="5"/>
  <c r="B538" i="5"/>
  <c r="B539" i="5"/>
  <c r="B540" i="5"/>
  <c r="B541" i="5"/>
  <c r="B542" i="5"/>
  <c r="B543" i="5"/>
  <c r="B544" i="5"/>
  <c r="B545" i="5"/>
  <c r="B546" i="5"/>
  <c r="B547" i="5"/>
  <c r="B548" i="5"/>
  <c r="B549" i="5"/>
  <c r="B550" i="5"/>
  <c r="B551" i="5"/>
  <c r="B552" i="5"/>
  <c r="B553" i="5"/>
  <c r="B554" i="5"/>
  <c r="B555" i="5"/>
  <c r="B556" i="5"/>
  <c r="B557" i="5"/>
  <c r="B558" i="5"/>
  <c r="B559" i="5"/>
  <c r="B560" i="5"/>
  <c r="B561" i="5"/>
  <c r="B562" i="5"/>
  <c r="B563" i="5"/>
  <c r="B564" i="5"/>
  <c r="B565" i="5"/>
  <c r="B566" i="5"/>
  <c r="B567" i="5"/>
  <c r="B568" i="5"/>
  <c r="B569" i="5"/>
  <c r="B570" i="5"/>
  <c r="B571" i="5"/>
  <c r="B572" i="5"/>
  <c r="B573" i="5"/>
  <c r="B574" i="5"/>
  <c r="B575" i="5"/>
  <c r="B576" i="5"/>
  <c r="B577" i="5"/>
  <c r="B578" i="5"/>
  <c r="B579" i="5"/>
  <c r="B580" i="5"/>
  <c r="B581" i="5"/>
  <c r="B582" i="5"/>
  <c r="B583" i="5"/>
  <c r="B584" i="5"/>
  <c r="B585" i="5"/>
  <c r="B586" i="5"/>
  <c r="B587" i="5"/>
  <c r="B588" i="5"/>
  <c r="B589" i="5"/>
  <c r="B590" i="5"/>
  <c r="B591" i="5"/>
  <c r="B592" i="5"/>
  <c r="B593" i="5"/>
  <c r="B594" i="5"/>
  <c r="B595" i="5"/>
  <c r="B596" i="5"/>
  <c r="B597" i="5"/>
  <c r="B598" i="5"/>
  <c r="B599" i="5"/>
  <c r="B600" i="5"/>
  <c r="B601" i="5"/>
  <c r="B602" i="5"/>
  <c r="F602" i="5" s="1"/>
  <c r="B603" i="5"/>
  <c r="B604" i="5"/>
  <c r="B605" i="5"/>
  <c r="B606" i="5"/>
  <c r="B607" i="5"/>
  <c r="B608" i="5"/>
  <c r="B609" i="5"/>
  <c r="B610" i="5"/>
  <c r="B611" i="5"/>
  <c r="B612" i="5"/>
  <c r="B613" i="5"/>
  <c r="B614" i="5"/>
  <c r="B615" i="5"/>
  <c r="B616" i="5"/>
  <c r="B617" i="5"/>
  <c r="B618" i="5"/>
  <c r="B619" i="5"/>
  <c r="B620" i="5"/>
  <c r="B621" i="5"/>
  <c r="B622" i="5"/>
  <c r="B623" i="5"/>
  <c r="B624" i="5"/>
  <c r="B625" i="5"/>
  <c r="B626" i="5"/>
  <c r="B627" i="5"/>
  <c r="B628" i="5"/>
  <c r="B629" i="5"/>
  <c r="B630" i="5"/>
  <c r="B631" i="5"/>
  <c r="B632" i="5"/>
  <c r="B633" i="5"/>
  <c r="B634" i="5"/>
  <c r="B635" i="5"/>
  <c r="B636" i="5"/>
  <c r="B637" i="5"/>
  <c r="B638" i="5"/>
  <c r="B639" i="5"/>
  <c r="B640" i="5"/>
  <c r="B641" i="5"/>
  <c r="B642" i="5"/>
  <c r="B643" i="5"/>
  <c r="B644" i="5"/>
  <c r="B645" i="5"/>
  <c r="B646" i="5"/>
  <c r="B647" i="5"/>
  <c r="B648" i="5"/>
  <c r="B649" i="5"/>
  <c r="B650" i="5"/>
  <c r="B651" i="5"/>
  <c r="B652" i="5"/>
  <c r="B653" i="5"/>
  <c r="B654" i="5"/>
  <c r="B655" i="5"/>
  <c r="B656" i="5"/>
  <c r="B657" i="5"/>
  <c r="B658" i="5"/>
  <c r="B659" i="5"/>
  <c r="B660" i="5"/>
  <c r="B661" i="5"/>
  <c r="B662" i="5"/>
  <c r="B663" i="5"/>
  <c r="B664" i="5"/>
  <c r="B665" i="5"/>
  <c r="B666" i="5"/>
  <c r="B667" i="5"/>
  <c r="B668" i="5"/>
  <c r="B669" i="5"/>
  <c r="B670" i="5"/>
  <c r="B671" i="5"/>
  <c r="B672" i="5"/>
  <c r="B673" i="5"/>
  <c r="B674" i="5"/>
  <c r="B675" i="5"/>
  <c r="B676" i="5"/>
  <c r="B677" i="5"/>
  <c r="B678" i="5"/>
  <c r="B679" i="5"/>
  <c r="B680" i="5"/>
  <c r="B681" i="5"/>
  <c r="B682" i="5"/>
  <c r="B683" i="5"/>
  <c r="B684" i="5"/>
  <c r="B685" i="5"/>
  <c r="B686" i="5"/>
  <c r="B687" i="5"/>
  <c r="B688" i="5"/>
  <c r="B689" i="5"/>
  <c r="B690" i="5"/>
  <c r="B691" i="5"/>
  <c r="B692" i="5"/>
  <c r="B693" i="5"/>
  <c r="B694" i="5"/>
  <c r="B695" i="5"/>
  <c r="B696" i="5"/>
  <c r="B697" i="5"/>
  <c r="B698" i="5"/>
  <c r="B699" i="5"/>
  <c r="B700" i="5"/>
  <c r="B701" i="5"/>
  <c r="B702" i="5"/>
  <c r="B703" i="5"/>
  <c r="B704" i="5"/>
  <c r="B705" i="5"/>
  <c r="B706" i="5"/>
  <c r="B707" i="5"/>
  <c r="B708" i="5"/>
  <c r="B709" i="5"/>
  <c r="B710" i="5"/>
  <c r="B711" i="5"/>
  <c r="B712" i="5"/>
  <c r="B713" i="5"/>
  <c r="B2" i="5"/>
  <c r="U1127" i="7" l="1"/>
  <c r="U986" i="7"/>
  <c r="U591" i="7"/>
  <c r="F678" i="5"/>
  <c r="F638" i="5"/>
  <c r="F598" i="5"/>
  <c r="F586" i="5"/>
  <c r="F691" i="5"/>
  <c r="F675" i="5"/>
  <c r="F659" i="5"/>
  <c r="F655" i="5"/>
  <c r="F651" i="5"/>
  <c r="F643" i="5"/>
  <c r="F619" i="5"/>
  <c r="F611" i="5"/>
  <c r="F599" i="5"/>
  <c r="F587" i="5"/>
  <c r="F579" i="5"/>
  <c r="F575" i="5"/>
  <c r="F571" i="5"/>
  <c r="F519" i="5"/>
  <c r="F495" i="5"/>
  <c r="F491" i="5"/>
  <c r="F483" i="5"/>
  <c r="F479" i="5"/>
  <c r="F467" i="5"/>
  <c r="F451" i="5"/>
  <c r="F427" i="5"/>
  <c r="F423" i="5"/>
  <c r="F399" i="5"/>
  <c r="F391" i="5"/>
  <c r="F343" i="5"/>
  <c r="F331" i="5"/>
  <c r="F315" i="5"/>
  <c r="F307" i="5"/>
  <c r="F259" i="5"/>
  <c r="F235" i="5"/>
  <c r="F223" i="5"/>
  <c r="F215" i="5"/>
  <c r="F211" i="5"/>
  <c r="F207" i="5"/>
  <c r="F195" i="5"/>
  <c r="F183" i="5"/>
  <c r="F135" i="5"/>
  <c r="F131" i="5"/>
  <c r="F119" i="5"/>
  <c r="F111" i="5"/>
  <c r="F99" i="5"/>
  <c r="F83" i="5"/>
  <c r="F75" i="5"/>
  <c r="F55" i="5"/>
  <c r="F27" i="5"/>
  <c r="F15" i="5"/>
  <c r="F146" i="5"/>
  <c r="F126" i="5"/>
  <c r="F118" i="5"/>
  <c r="F66" i="5"/>
  <c r="F46" i="5"/>
  <c r="F646" i="5"/>
  <c r="F618" i="5"/>
  <c r="F578" i="5"/>
  <c r="F538" i="5"/>
  <c r="F466" i="5"/>
  <c r="F458" i="5"/>
  <c r="F442" i="5"/>
  <c r="F426" i="5"/>
  <c r="F422" i="5"/>
  <c r="F414" i="5"/>
  <c r="F402" i="5"/>
  <c r="F398" i="5"/>
  <c r="F386" i="5"/>
  <c r="F326" i="5"/>
  <c r="F318" i="5"/>
  <c r="F314" i="5"/>
  <c r="F282" i="5"/>
  <c r="F274" i="5"/>
  <c r="F266" i="5"/>
  <c r="F258" i="5"/>
  <c r="F254" i="5"/>
  <c r="F250" i="5"/>
  <c r="F238" i="5"/>
  <c r="F206" i="5"/>
  <c r="F202" i="5"/>
  <c r="F681" i="5"/>
  <c r="F677" i="5"/>
  <c r="F669" i="5"/>
  <c r="F649" i="5"/>
  <c r="F629" i="5"/>
  <c r="F625" i="5"/>
  <c r="F593" i="5"/>
  <c r="F577" i="5"/>
  <c r="F569" i="5"/>
  <c r="F565" i="5"/>
  <c r="F561" i="5"/>
  <c r="F557" i="5"/>
  <c r="F545" i="5"/>
  <c r="F541" i="5"/>
  <c r="F537" i="5"/>
  <c r="F529" i="5"/>
  <c r="F525" i="5"/>
  <c r="F497" i="5"/>
  <c r="F489" i="5"/>
  <c r="F485" i="5"/>
  <c r="F473" i="5"/>
  <c r="F461" i="5"/>
  <c r="F417" i="5"/>
  <c r="F409" i="5"/>
  <c r="F393" i="5"/>
  <c r="F385" i="5"/>
  <c r="F365" i="5"/>
  <c r="F361" i="5"/>
  <c r="F337" i="5"/>
  <c r="F309" i="5"/>
  <c r="F301" i="5"/>
  <c r="F293" i="5"/>
  <c r="F261" i="5"/>
  <c r="F245" i="5"/>
  <c r="F237" i="5"/>
  <c r="F229" i="5"/>
  <c r="F221" i="5"/>
  <c r="F189" i="5"/>
  <c r="F137" i="5"/>
  <c r="F121" i="5"/>
  <c r="F105" i="5"/>
  <c r="F73" i="5"/>
  <c r="F57" i="5"/>
  <c r="F49" i="5"/>
  <c r="F33" i="5"/>
  <c r="F710" i="5"/>
  <c r="F682" i="5"/>
  <c r="F562" i="5"/>
  <c r="F534" i="5"/>
  <c r="F668" i="5"/>
  <c r="F656" i="5"/>
  <c r="F648" i="5"/>
  <c r="F624" i="5"/>
  <c r="F620" i="5"/>
  <c r="F616" i="5"/>
  <c r="F580" i="5"/>
  <c r="F564" i="5"/>
  <c r="F548" i="5"/>
  <c r="F544" i="5"/>
  <c r="F520" i="5"/>
  <c r="F516" i="5"/>
  <c r="F508" i="5"/>
  <c r="F500" i="5"/>
  <c r="F488" i="5"/>
  <c r="F476" i="5"/>
  <c r="F468" i="5"/>
  <c r="F448" i="5"/>
  <c r="F440" i="5"/>
  <c r="F436" i="5"/>
  <c r="F412" i="5"/>
  <c r="F400" i="5"/>
  <c r="F396" i="5"/>
  <c r="F392" i="5"/>
  <c r="F360" i="5"/>
  <c r="F348" i="5"/>
  <c r="F332" i="5"/>
  <c r="F328" i="5"/>
  <c r="F276" i="5"/>
  <c r="F248" i="5"/>
  <c r="F220" i="5"/>
  <c r="F216" i="5"/>
  <c r="F204" i="5"/>
  <c r="F200" i="5"/>
  <c r="F180" i="5"/>
  <c r="F164" i="5"/>
  <c r="F160" i="5"/>
  <c r="F116" i="5"/>
  <c r="F104" i="5"/>
  <c r="F100" i="5"/>
  <c r="F80" i="5"/>
  <c r="F72" i="5"/>
  <c r="F68" i="5"/>
  <c r="F44" i="5"/>
  <c r="F40" i="5"/>
  <c r="F28" i="5"/>
  <c r="F12" i="5"/>
  <c r="F623" i="5"/>
  <c r="F515" i="5"/>
  <c r="F487" i="5"/>
  <c r="F339" i="5"/>
  <c r="F327" i="5"/>
  <c r="F191" i="5"/>
  <c r="F670" i="5"/>
  <c r="F650" i="5"/>
  <c r="F634" i="5"/>
  <c r="F610" i="5"/>
  <c r="F566" i="5"/>
  <c r="F498" i="5"/>
  <c r="F478" i="5"/>
  <c r="F454" i="5"/>
  <c r="F358" i="5"/>
  <c r="F338" i="5"/>
  <c r="F322" i="5"/>
  <c r="F302" i="5"/>
  <c r="F290" i="5"/>
  <c r="F270" i="5"/>
  <c r="F262" i="5"/>
  <c r="F234" i="5"/>
  <c r="F226" i="5"/>
  <c r="F198" i="5"/>
  <c r="F158" i="5"/>
  <c r="F154" i="5"/>
  <c r="F138" i="5"/>
  <c r="F50" i="5"/>
  <c r="F22" i="5"/>
  <c r="F523" i="5"/>
  <c r="F319" i="5"/>
  <c r="F279" i="5"/>
  <c r="F79" i="5"/>
  <c r="F689" i="5"/>
  <c r="F653" i="5"/>
  <c r="F645" i="5"/>
  <c r="F641" i="5"/>
  <c r="F581" i="5"/>
  <c r="F505" i="5"/>
  <c r="F429" i="5"/>
  <c r="F333" i="5"/>
  <c r="F193" i="5"/>
  <c r="F153" i="5"/>
  <c r="F109" i="5"/>
  <c r="F93" i="5"/>
  <c r="F29" i="5"/>
  <c r="F21" i="5"/>
  <c r="F679" i="5"/>
  <c r="F595" i="5"/>
  <c r="F547" i="5"/>
  <c r="F503" i="5"/>
  <c r="F363" i="5"/>
  <c r="F303" i="5"/>
  <c r="F199" i="5"/>
  <c r="F59" i="5"/>
  <c r="F51" i="5"/>
  <c r="F19" i="5"/>
  <c r="F693" i="5"/>
  <c r="F640" i="5"/>
  <c r="F608" i="5"/>
  <c r="F560" i="5"/>
  <c r="F504" i="5"/>
  <c r="F420" i="5"/>
  <c r="F388" i="5"/>
  <c r="F320" i="5"/>
  <c r="F288" i="5"/>
  <c r="F284" i="5"/>
  <c r="F228" i="5"/>
  <c r="F196" i="5"/>
  <c r="F188" i="5"/>
  <c r="F152" i="5"/>
  <c r="F60" i="5"/>
  <c r="F56" i="5"/>
  <c r="F635" i="5"/>
  <c r="F11" i="5"/>
  <c r="I624" i="5"/>
  <c r="I417" i="5"/>
  <c r="I577" i="5"/>
  <c r="H202" i="5"/>
  <c r="R553" i="7" s="1"/>
  <c r="V553" i="7" s="1"/>
  <c r="H44" i="5"/>
  <c r="R661" i="7" s="1"/>
  <c r="V661" i="7" s="1"/>
  <c r="H204" i="5"/>
  <c r="R798" i="7" s="1"/>
  <c r="V798" i="7" s="1"/>
  <c r="H195" i="5"/>
  <c r="R790" i="7" s="1"/>
  <c r="V790" i="7" s="1"/>
  <c r="H402" i="5"/>
  <c r="R573" i="7" s="1"/>
  <c r="V573" i="7" s="1"/>
  <c r="H656" i="5"/>
  <c r="R1197" i="7" s="1"/>
  <c r="V1197" i="7" s="1"/>
  <c r="H638" i="5"/>
  <c r="R1182" i="7" s="1"/>
  <c r="V1182" i="7" s="1"/>
  <c r="H426" i="5"/>
  <c r="R994" i="7" s="1"/>
  <c r="V994" i="7" s="1"/>
  <c r="H423" i="5"/>
  <c r="R992" i="7" s="1"/>
  <c r="V992" i="7" s="1"/>
  <c r="H221" i="5"/>
  <c r="R814" i="7" s="1"/>
  <c r="V814" i="7" s="1"/>
  <c r="H183" i="5"/>
  <c r="R779" i="7" s="1"/>
  <c r="V779" i="7" s="1"/>
  <c r="H46" i="5"/>
  <c r="R667" i="7" s="1"/>
  <c r="V667" i="7" s="1"/>
  <c r="H620" i="5"/>
  <c r="R1166" i="7" s="1"/>
  <c r="V1166" i="7" s="1"/>
  <c r="H386" i="5"/>
  <c r="R958" i="7" s="1"/>
  <c r="V958" i="7" s="1"/>
  <c r="H348" i="5"/>
  <c r="R926" i="7" s="1"/>
  <c r="V926" i="7" s="1"/>
  <c r="H544" i="5"/>
  <c r="R1099" i="7" s="1"/>
  <c r="V1099" i="7" s="1"/>
  <c r="H332" i="5"/>
  <c r="R914" i="7" s="1"/>
  <c r="V914" i="7" s="1"/>
  <c r="H538" i="5"/>
  <c r="R1093" i="7" s="1"/>
  <c r="V1093" i="7" s="1"/>
  <c r="H121" i="5"/>
  <c r="R724" i="7" s="1"/>
  <c r="V724" i="7" s="1"/>
  <c r="H508" i="5"/>
  <c r="R1067" i="7" s="1"/>
  <c r="V1067" i="7" s="1"/>
  <c r="H282" i="5"/>
  <c r="R868" i="7" s="1"/>
  <c r="V868" i="7" s="1"/>
  <c r="H116" i="5"/>
  <c r="R719" i="7" s="1"/>
  <c r="V719" i="7" s="1"/>
  <c r="H276" i="5"/>
  <c r="R863" i="7" s="1"/>
  <c r="V863" i="7" s="1"/>
  <c r="H105" i="5"/>
  <c r="R711" i="7" s="1"/>
  <c r="V711" i="7" s="1"/>
  <c r="H476" i="5"/>
  <c r="R1039" i="7" s="1"/>
  <c r="V1039" i="7" s="1"/>
  <c r="H274" i="5"/>
  <c r="R861" i="7" s="1"/>
  <c r="V861" i="7" s="1"/>
  <c r="H99" i="5"/>
  <c r="R706" i="7" s="1"/>
  <c r="V706" i="7" s="1"/>
  <c r="H259" i="5"/>
  <c r="R847" i="7" s="1"/>
  <c r="V847" i="7" s="1"/>
  <c r="H83" i="5"/>
  <c r="R694" i="7" s="1"/>
  <c r="V694" i="7" s="1"/>
  <c r="H458" i="5"/>
  <c r="R576" i="7" s="1"/>
  <c r="V576" i="7" s="1"/>
  <c r="H80" i="5"/>
  <c r="R542" i="7" s="1"/>
  <c r="V542" i="7" s="1"/>
  <c r="H238" i="5"/>
  <c r="R828" i="7" s="1"/>
  <c r="V828" i="7" s="1"/>
  <c r="H682" i="5"/>
  <c r="R613" i="7" s="1"/>
  <c r="V613" i="7" s="1"/>
  <c r="H618" i="5"/>
  <c r="R1164" i="7" s="1"/>
  <c r="V1164" i="7" s="1"/>
  <c r="H545" i="5"/>
  <c r="R1100" i="7" s="1"/>
  <c r="V1100" i="7" s="1"/>
  <c r="H495" i="5"/>
  <c r="R1057" i="7" s="1"/>
  <c r="V1057" i="7" s="1"/>
  <c r="H461" i="5"/>
  <c r="R1025" i="7" s="1"/>
  <c r="V1025" i="7" s="1"/>
  <c r="H393" i="5"/>
  <c r="R964" i="7" s="1"/>
  <c r="V964" i="7" s="1"/>
  <c r="H331" i="5"/>
  <c r="R913" i="7" s="1"/>
  <c r="V913" i="7" s="1"/>
  <c r="H100" i="5"/>
  <c r="R707" i="7" s="1"/>
  <c r="V707" i="7" s="1"/>
  <c r="H57" i="5"/>
  <c r="R673" i="7" s="1"/>
  <c r="V673" i="7" s="1"/>
  <c r="H668" i="5"/>
  <c r="R600" i="7" s="1"/>
  <c r="V600" i="7" s="1"/>
  <c r="H180" i="5"/>
  <c r="R551" i="7" s="1"/>
  <c r="V551" i="7" s="1"/>
  <c r="H625" i="5"/>
  <c r="R1170" i="7" s="1"/>
  <c r="V1170" i="7" s="1"/>
  <c r="H579" i="5"/>
  <c r="R1129" i="7" s="1"/>
  <c r="V1129" i="7" s="1"/>
  <c r="H541" i="5"/>
  <c r="R1095" i="7" s="1"/>
  <c r="V1095" i="7" s="1"/>
  <c r="H491" i="5"/>
  <c r="R579" i="7" s="1"/>
  <c r="V579" i="7" s="1"/>
  <c r="H422" i="5"/>
  <c r="R991" i="7" s="1"/>
  <c r="V991" i="7" s="1"/>
  <c r="H326" i="5"/>
  <c r="R908" i="7" s="1"/>
  <c r="V908" i="7" s="1"/>
  <c r="H200" i="5"/>
  <c r="R795" i="7" s="1"/>
  <c r="V795" i="7" s="1"/>
  <c r="H137" i="5"/>
  <c r="R737" i="7" s="1"/>
  <c r="V737" i="7" s="1"/>
  <c r="H391" i="5"/>
  <c r="R570" i="7" s="1"/>
  <c r="V570" i="7" s="1"/>
  <c r="H318" i="5"/>
  <c r="R901" i="7" s="1"/>
  <c r="V901" i="7" s="1"/>
  <c r="H659" i="5"/>
  <c r="R1202" i="7" s="1"/>
  <c r="V1202" i="7" s="1"/>
  <c r="H537" i="5"/>
  <c r="R1091" i="7" s="1"/>
  <c r="V1091" i="7" s="1"/>
  <c r="H488" i="5"/>
  <c r="R1050" i="7" s="1"/>
  <c r="V1050" i="7" s="1"/>
  <c r="H385" i="5"/>
  <c r="R957" i="7" s="1"/>
  <c r="V957" i="7" s="1"/>
  <c r="H266" i="5"/>
  <c r="R854" i="7" s="1"/>
  <c r="V854" i="7" s="1"/>
  <c r="H189" i="5"/>
  <c r="R785" i="7" s="1"/>
  <c r="V785" i="7" s="1"/>
  <c r="H131" i="5"/>
  <c r="R732" i="7" s="1"/>
  <c r="V732" i="7" s="1"/>
  <c r="H314" i="5"/>
  <c r="R897" i="7" s="1"/>
  <c r="V897" i="7" s="1"/>
  <c r="H448" i="5"/>
  <c r="R1013" i="7" s="1"/>
  <c r="V1013" i="7" s="1"/>
  <c r="H586" i="5"/>
  <c r="R1135" i="7" s="1"/>
  <c r="V1135" i="7" s="1"/>
  <c r="H655" i="5"/>
  <c r="R1196" i="7" s="1"/>
  <c r="V1196" i="7" s="1"/>
  <c r="H571" i="5"/>
  <c r="R1122" i="7" s="1"/>
  <c r="V1122" i="7" s="1"/>
  <c r="H483" i="5"/>
  <c r="R1045" i="7" s="1"/>
  <c r="V1045" i="7" s="1"/>
  <c r="H414" i="5"/>
  <c r="R983" i="7" s="1"/>
  <c r="V983" i="7" s="1"/>
  <c r="H220" i="5"/>
  <c r="R813" i="7" s="1"/>
  <c r="V813" i="7" s="1"/>
  <c r="H223" i="5"/>
  <c r="R816" i="7" s="1"/>
  <c r="V816" i="7" s="1"/>
  <c r="H442" i="5"/>
  <c r="R1009" i="7" s="1"/>
  <c r="V1009" i="7" s="1"/>
  <c r="H392" i="5"/>
  <c r="R963" i="7" s="1"/>
  <c r="V963" i="7" s="1"/>
  <c r="H328" i="5"/>
  <c r="R910" i="7" s="1"/>
  <c r="V910" i="7" s="1"/>
  <c r="H575" i="5"/>
  <c r="R1126" i="7" s="1"/>
  <c r="V1126" i="7" s="1"/>
  <c r="H479" i="5"/>
  <c r="R1042" i="7" s="1"/>
  <c r="V1042" i="7" s="1"/>
  <c r="H427" i="5"/>
  <c r="R995" i="7" s="1"/>
  <c r="V995" i="7" s="1"/>
  <c r="H409" i="5"/>
  <c r="R979" i="7" s="1"/>
  <c r="V979" i="7" s="1"/>
  <c r="H229" i="5"/>
  <c r="R820" i="7" s="1"/>
  <c r="V820" i="7" s="1"/>
  <c r="H669" i="5"/>
  <c r="R602" i="7" s="1"/>
  <c r="V602" i="7" s="1"/>
  <c r="H557" i="5"/>
  <c r="R531" i="7" s="1"/>
  <c r="V531" i="7" s="1"/>
  <c r="H525" i="5"/>
  <c r="R1081" i="7" s="1"/>
  <c r="V1081" i="7" s="1"/>
  <c r="H315" i="5"/>
  <c r="R898" i="7" s="1"/>
  <c r="V898" i="7" s="1"/>
  <c r="H258" i="5"/>
  <c r="R558" i="7" s="1"/>
  <c r="V558" i="7" s="1"/>
  <c r="H160" i="5"/>
  <c r="R758" i="7" s="1"/>
  <c r="V758" i="7" s="1"/>
  <c r="H261" i="5"/>
  <c r="R849" i="7" s="1"/>
  <c r="V849" i="7" s="1"/>
  <c r="H651" i="5"/>
  <c r="R1193" i="7" s="1"/>
  <c r="V1193" i="7" s="1"/>
  <c r="H619" i="5"/>
  <c r="R1165" i="7" s="1"/>
  <c r="V1165" i="7" s="1"/>
  <c r="H587" i="5"/>
  <c r="R1136" i="7" s="1"/>
  <c r="V1136" i="7" s="1"/>
  <c r="H237" i="5"/>
  <c r="R827" i="7" s="1"/>
  <c r="V827" i="7" s="1"/>
  <c r="H119" i="5"/>
  <c r="R722" i="7" s="1"/>
  <c r="V722" i="7" s="1"/>
  <c r="H15" i="5"/>
  <c r="R634" i="7" s="1"/>
  <c r="V634" i="7" s="1"/>
  <c r="H309" i="5"/>
  <c r="R893" i="7" s="1"/>
  <c r="V893" i="7" s="1"/>
  <c r="H40" i="5"/>
  <c r="R658" i="7" s="1"/>
  <c r="V658" i="7" s="1"/>
  <c r="H681" i="5"/>
  <c r="R612" i="7" s="1"/>
  <c r="V612" i="7" s="1"/>
  <c r="H649" i="5"/>
  <c r="R1192" i="7" s="1"/>
  <c r="V1192" i="7" s="1"/>
  <c r="H569" i="5"/>
  <c r="R586" i="7" s="1"/>
  <c r="V586" i="7" s="1"/>
  <c r="H489" i="5"/>
  <c r="R1051" i="7" s="1"/>
  <c r="V1051" i="7" s="1"/>
  <c r="H473" i="5"/>
  <c r="R1036" i="7" s="1"/>
  <c r="V1036" i="7" s="1"/>
  <c r="H365" i="5"/>
  <c r="R942" i="7" s="1"/>
  <c r="V942" i="7" s="1"/>
  <c r="H254" i="5"/>
  <c r="R843" i="7" s="1"/>
  <c r="V843" i="7" s="1"/>
  <c r="H235" i="5"/>
  <c r="R826" i="7" s="1"/>
  <c r="V826" i="7" s="1"/>
  <c r="H215" i="5"/>
  <c r="R808" i="7" s="1"/>
  <c r="V808" i="7" s="1"/>
  <c r="H440" i="5"/>
  <c r="R1007" i="7" s="1"/>
  <c r="V1007" i="7" s="1"/>
  <c r="H216" i="5"/>
  <c r="R809" i="7" s="1"/>
  <c r="V809" i="7" s="1"/>
  <c r="H648" i="5"/>
  <c r="R1191" i="7" s="1"/>
  <c r="V1191" i="7" s="1"/>
  <c r="H616" i="5"/>
  <c r="R1162" i="7" s="1"/>
  <c r="V1162" i="7" s="1"/>
  <c r="H520" i="5"/>
  <c r="R1077" i="7" s="1"/>
  <c r="V1077" i="7" s="1"/>
  <c r="H436" i="5"/>
  <c r="R1003" i="7" s="1"/>
  <c r="V1003" i="7" s="1"/>
  <c r="H400" i="5"/>
  <c r="R971" i="7" s="1"/>
  <c r="V971" i="7" s="1"/>
  <c r="H135" i="5"/>
  <c r="R736" i="7" s="1"/>
  <c r="V736" i="7" s="1"/>
  <c r="H33" i="5"/>
  <c r="R651" i="7" s="1"/>
  <c r="V651" i="7" s="1"/>
  <c r="H12" i="5"/>
  <c r="R632" i="7" s="1"/>
  <c r="V632" i="7" s="1"/>
  <c r="H360" i="5"/>
  <c r="R937" i="7" s="1"/>
  <c r="V937" i="7" s="1"/>
  <c r="H118" i="5"/>
  <c r="R721" i="7" s="1"/>
  <c r="V721" i="7" s="1"/>
  <c r="H599" i="5"/>
  <c r="R1147" i="7" s="1"/>
  <c r="V1147" i="7" s="1"/>
  <c r="H519" i="5"/>
  <c r="R1076" i="7" s="1"/>
  <c r="V1076" i="7" s="1"/>
  <c r="H399" i="5"/>
  <c r="R969" i="7" s="1"/>
  <c r="V969" i="7" s="1"/>
  <c r="H307" i="5"/>
  <c r="R891" i="7" s="1"/>
  <c r="V891" i="7" s="1"/>
  <c r="H211" i="5"/>
  <c r="R805" i="7" s="1"/>
  <c r="V805" i="7" s="1"/>
  <c r="H75" i="5"/>
  <c r="R689" i="7" s="1"/>
  <c r="V689" i="7" s="1"/>
  <c r="H55" i="5"/>
  <c r="R671" i="7" s="1"/>
  <c r="V671" i="7" s="1"/>
  <c r="H710" i="5"/>
  <c r="R1212" i="7" s="1"/>
  <c r="V1212" i="7" s="1"/>
  <c r="H678" i="5"/>
  <c r="R608" i="7" s="1"/>
  <c r="V608" i="7" s="1"/>
  <c r="H646" i="5"/>
  <c r="R593" i="7" s="1"/>
  <c r="V593" i="7" s="1"/>
  <c r="H598" i="5"/>
  <c r="R1146" i="7" s="1"/>
  <c r="V1146" i="7" s="1"/>
  <c r="H534" i="5"/>
  <c r="R1090" i="7" s="1"/>
  <c r="V1090" i="7" s="1"/>
  <c r="H398" i="5"/>
  <c r="R970" i="7" s="1"/>
  <c r="V970" i="7" s="1"/>
  <c r="H343" i="5"/>
  <c r="R922" i="7" s="1"/>
  <c r="V922" i="7" s="1"/>
  <c r="H248" i="5"/>
  <c r="R837" i="7" s="1"/>
  <c r="V837" i="7" s="1"/>
  <c r="H677" i="5"/>
  <c r="R610" i="7" s="1"/>
  <c r="V610" i="7" s="1"/>
  <c r="H629" i="5"/>
  <c r="R1174" i="7" s="1"/>
  <c r="V1174" i="7" s="1"/>
  <c r="H565" i="5"/>
  <c r="R1117" i="7" s="1"/>
  <c r="V1117" i="7" s="1"/>
  <c r="H485" i="5"/>
  <c r="R1047" i="7" s="1"/>
  <c r="V1047" i="7" s="1"/>
  <c r="H451" i="5"/>
  <c r="R1015" i="7" s="1"/>
  <c r="V1015" i="7" s="1"/>
  <c r="H361" i="5"/>
  <c r="R938" i="7" s="1"/>
  <c r="V938" i="7" s="1"/>
  <c r="H250" i="5"/>
  <c r="R839" i="7" s="1"/>
  <c r="V839" i="7" s="1"/>
  <c r="H111" i="5"/>
  <c r="R716" i="7" s="1"/>
  <c r="V716" i="7" s="1"/>
  <c r="H73" i="5"/>
  <c r="R686" i="7" s="1"/>
  <c r="V686" i="7" s="1"/>
  <c r="H293" i="5"/>
  <c r="R877" i="7" s="1"/>
  <c r="V877" i="7" s="1"/>
  <c r="H245" i="5"/>
  <c r="R835" i="7" s="1"/>
  <c r="V835" i="7" s="1"/>
  <c r="H72" i="5"/>
  <c r="R685" i="7" s="1"/>
  <c r="V685" i="7" s="1"/>
  <c r="H580" i="5"/>
  <c r="R587" i="7" s="1"/>
  <c r="V587" i="7" s="1"/>
  <c r="H564" i="5"/>
  <c r="R1116" i="7" s="1"/>
  <c r="V1116" i="7" s="1"/>
  <c r="H548" i="5"/>
  <c r="R1102" i="7" s="1"/>
  <c r="V1102" i="7" s="1"/>
  <c r="H516" i="5"/>
  <c r="R1073" i="7" s="1"/>
  <c r="V1073" i="7" s="1"/>
  <c r="H500" i="5"/>
  <c r="R1060" i="7" s="1"/>
  <c r="V1060" i="7" s="1"/>
  <c r="H468" i="5"/>
  <c r="R1032" i="7" s="1"/>
  <c r="V1032" i="7" s="1"/>
  <c r="H396" i="5"/>
  <c r="R967" i="7" s="1"/>
  <c r="V967" i="7" s="1"/>
  <c r="H691" i="5"/>
  <c r="R621" i="7" s="1"/>
  <c r="V621" i="7" s="1"/>
  <c r="H675" i="5"/>
  <c r="R607" i="7" s="1"/>
  <c r="V607" i="7" s="1"/>
  <c r="H643" i="5"/>
  <c r="R1187" i="7" s="1"/>
  <c r="V1187" i="7" s="1"/>
  <c r="H611" i="5"/>
  <c r="R1158" i="7" s="1"/>
  <c r="V1158" i="7" s="1"/>
  <c r="H467" i="5"/>
  <c r="R1031" i="7" s="1"/>
  <c r="V1031" i="7" s="1"/>
  <c r="H207" i="5"/>
  <c r="R801" i="7" s="1"/>
  <c r="V801" i="7" s="1"/>
  <c r="H68" i="5"/>
  <c r="R682" i="7" s="1"/>
  <c r="V682" i="7" s="1"/>
  <c r="H49" i="5"/>
  <c r="R664" i="7" s="1"/>
  <c r="V664" i="7" s="1"/>
  <c r="H28" i="5"/>
  <c r="R646" i="7" s="1"/>
  <c r="V646" i="7" s="1"/>
  <c r="H104" i="5"/>
  <c r="R710" i="7" s="1"/>
  <c r="V710" i="7" s="1"/>
  <c r="H578" i="5"/>
  <c r="R1128" i="7" s="1"/>
  <c r="V1128" i="7" s="1"/>
  <c r="H562" i="5"/>
  <c r="R1114" i="7" s="1"/>
  <c r="V1114" i="7" s="1"/>
  <c r="H466" i="5"/>
  <c r="R1030" i="7" s="1"/>
  <c r="V1030" i="7" s="1"/>
  <c r="H412" i="5"/>
  <c r="R982" i="7" s="1"/>
  <c r="V982" i="7" s="1"/>
  <c r="H206" i="5"/>
  <c r="R800" i="7" s="1"/>
  <c r="V800" i="7" s="1"/>
  <c r="H146" i="5"/>
  <c r="R746" i="7" s="1"/>
  <c r="V746" i="7" s="1"/>
  <c r="H27" i="5"/>
  <c r="R645" i="7" s="1"/>
  <c r="V645" i="7" s="1"/>
  <c r="H593" i="5"/>
  <c r="R1140" i="7" s="1"/>
  <c r="V1140" i="7" s="1"/>
  <c r="H561" i="5"/>
  <c r="R1113" i="7" s="1"/>
  <c r="V1113" i="7" s="1"/>
  <c r="H529" i="5"/>
  <c r="R1084" i="7" s="1"/>
  <c r="V1084" i="7" s="1"/>
  <c r="H497" i="5"/>
  <c r="R1056" i="7" s="1"/>
  <c r="V1056" i="7" s="1"/>
  <c r="H337" i="5"/>
  <c r="R916" i="7" s="1"/>
  <c r="V916" i="7" s="1"/>
  <c r="H301" i="5"/>
  <c r="R886" i="7" s="1"/>
  <c r="V886" i="7" s="1"/>
  <c r="H164" i="5"/>
  <c r="R762" i="7" s="1"/>
  <c r="V762" i="7" s="1"/>
  <c r="H126" i="5"/>
  <c r="R728" i="7" s="1"/>
  <c r="V728" i="7" s="1"/>
  <c r="H66" i="5"/>
  <c r="R680" i="7" s="1"/>
  <c r="V680" i="7" s="1"/>
  <c r="AW1" i="7"/>
  <c r="AX1" i="7" s="1"/>
  <c r="F715" i="5" l="1"/>
  <c r="G715" i="5" s="1"/>
  <c r="G43" i="5" s="1"/>
  <c r="H43" i="5" s="1"/>
  <c r="U1128" i="7"/>
  <c r="U682" i="7"/>
  <c r="U1116" i="7"/>
  <c r="U938" i="7"/>
  <c r="U608" i="7"/>
  <c r="U1077" i="7"/>
  <c r="U1192" i="7"/>
  <c r="U634" i="7"/>
  <c r="U558" i="7"/>
  <c r="U1042" i="7"/>
  <c r="U1045" i="7"/>
  <c r="U854" i="7"/>
  <c r="U795" i="7"/>
  <c r="U1095" i="7"/>
  <c r="U964" i="7"/>
  <c r="U576" i="7"/>
  <c r="U1093" i="7"/>
  <c r="U958" i="7"/>
  <c r="U814" i="7"/>
  <c r="U661" i="7"/>
  <c r="U916" i="7"/>
  <c r="U982" i="7"/>
  <c r="U710" i="7"/>
  <c r="U801" i="7"/>
  <c r="U607" i="7"/>
  <c r="U1060" i="7"/>
  <c r="U587" i="7"/>
  <c r="U686" i="7"/>
  <c r="U1015" i="7"/>
  <c r="U610" i="7"/>
  <c r="U1090" i="7"/>
  <c r="U1212" i="7"/>
  <c r="U891" i="7"/>
  <c r="U721" i="7"/>
  <c r="U736" i="7"/>
  <c r="U1162" i="7"/>
  <c r="U808" i="7"/>
  <c r="U1036" i="7"/>
  <c r="U612" i="7"/>
  <c r="U722" i="7"/>
  <c r="U1193" i="7"/>
  <c r="U898" i="7"/>
  <c r="U820" i="7"/>
  <c r="U1126" i="7"/>
  <c r="U816" i="7"/>
  <c r="U1122" i="7"/>
  <c r="U897" i="7"/>
  <c r="U957" i="7"/>
  <c r="U901" i="7"/>
  <c r="U908" i="7"/>
  <c r="U1129" i="7"/>
  <c r="U673" i="7"/>
  <c r="U1025" i="7"/>
  <c r="U613" i="7"/>
  <c r="U694" i="7"/>
  <c r="U1039" i="7"/>
  <c r="U868" i="7"/>
  <c r="U914" i="7"/>
  <c r="U1166" i="7"/>
  <c r="U992" i="7"/>
  <c r="U573" i="7"/>
  <c r="U553" i="7"/>
  <c r="U886" i="7"/>
  <c r="U800" i="7"/>
  <c r="U1032" i="7"/>
  <c r="U1174" i="7"/>
  <c r="U1147" i="7"/>
  <c r="U651" i="7"/>
  <c r="U942" i="7"/>
  <c r="U602" i="7"/>
  <c r="U1202" i="7"/>
  <c r="U600" i="7"/>
  <c r="U1164" i="7"/>
  <c r="U861" i="7"/>
  <c r="U719" i="7"/>
  <c r="U1197" i="7"/>
  <c r="U680" i="7"/>
  <c r="U1140" i="7"/>
  <c r="U728" i="7"/>
  <c r="U1056" i="7"/>
  <c r="U645" i="7"/>
  <c r="U1030" i="7"/>
  <c r="U646" i="7"/>
  <c r="U1031" i="7"/>
  <c r="U621" i="7"/>
  <c r="U1073" i="7"/>
  <c r="U685" i="7"/>
  <c r="U716" i="7"/>
  <c r="U1047" i="7"/>
  <c r="U837" i="7"/>
  <c r="U1146" i="7"/>
  <c r="U671" i="7"/>
  <c r="U969" i="7"/>
  <c r="U937" i="7"/>
  <c r="U971" i="7"/>
  <c r="U1191" i="7"/>
  <c r="U826" i="7"/>
  <c r="U1051" i="7"/>
  <c r="U658" i="7"/>
  <c r="U827" i="7"/>
  <c r="U849" i="7"/>
  <c r="U1081" i="7"/>
  <c r="U979" i="7"/>
  <c r="U910" i="7"/>
  <c r="U813" i="7"/>
  <c r="U1196" i="7"/>
  <c r="U732" i="7"/>
  <c r="U1050" i="7"/>
  <c r="U570" i="7"/>
  <c r="U991" i="7"/>
  <c r="U1170" i="7"/>
  <c r="U707" i="7"/>
  <c r="U1057" i="7"/>
  <c r="U828" i="7"/>
  <c r="U847" i="7"/>
  <c r="U711" i="7"/>
  <c r="U1067" i="7"/>
  <c r="U1099" i="7"/>
  <c r="U667" i="7"/>
  <c r="U994" i="7"/>
  <c r="U790" i="7"/>
  <c r="U1113" i="7"/>
  <c r="U1187" i="7"/>
  <c r="U877" i="7"/>
  <c r="U970" i="7"/>
  <c r="U805" i="7"/>
  <c r="U1007" i="7"/>
  <c r="U1165" i="7"/>
  <c r="U1009" i="7"/>
  <c r="U1013" i="7"/>
  <c r="U762" i="7"/>
  <c r="U1084" i="7"/>
  <c r="U746" i="7"/>
  <c r="U1114" i="7"/>
  <c r="U664" i="7"/>
  <c r="U1158" i="7"/>
  <c r="U967" i="7"/>
  <c r="U1102" i="7"/>
  <c r="U835" i="7"/>
  <c r="U839" i="7"/>
  <c r="U1117" i="7"/>
  <c r="U922" i="7"/>
  <c r="U593" i="7"/>
  <c r="U689" i="7"/>
  <c r="U1076" i="7"/>
  <c r="U632" i="7"/>
  <c r="U1003" i="7"/>
  <c r="U809" i="7"/>
  <c r="U843" i="7"/>
  <c r="U586" i="7"/>
  <c r="U893" i="7"/>
  <c r="U1136" i="7"/>
  <c r="U758" i="7"/>
  <c r="U531" i="7"/>
  <c r="U995" i="7"/>
  <c r="U963" i="7"/>
  <c r="U983" i="7"/>
  <c r="U1135" i="7"/>
  <c r="U785" i="7"/>
  <c r="U1091" i="7"/>
  <c r="U737" i="7"/>
  <c r="U579" i="7"/>
  <c r="U551" i="7"/>
  <c r="U913" i="7"/>
  <c r="U1100" i="7"/>
  <c r="U542" i="7"/>
  <c r="U706" i="7"/>
  <c r="U863" i="7"/>
  <c r="U724" i="7"/>
  <c r="U926" i="7"/>
  <c r="U779" i="7"/>
  <c r="U1182" i="7"/>
  <c r="U798" i="7"/>
  <c r="AZ126" i="7"/>
  <c r="AZ5" i="7"/>
  <c r="AZ132" i="7"/>
  <c r="AZ134" i="7"/>
  <c r="AZ8" i="7"/>
  <c r="AZ141" i="7"/>
  <c r="AZ143" i="7"/>
  <c r="AZ147" i="7"/>
  <c r="AZ151" i="7"/>
  <c r="AZ155" i="7"/>
  <c r="AZ159" i="7"/>
  <c r="AZ163" i="7"/>
  <c r="AZ167" i="7"/>
  <c r="AZ171" i="7"/>
  <c r="AZ175" i="7"/>
  <c r="AZ12" i="7"/>
  <c r="AZ181" i="7"/>
  <c r="AZ129" i="7"/>
  <c r="AZ130" i="7"/>
  <c r="AZ131" i="7"/>
  <c r="AZ9" i="7"/>
  <c r="AZ142" i="7"/>
  <c r="AZ10" i="7"/>
  <c r="AZ156" i="7"/>
  <c r="AZ157" i="7"/>
  <c r="AZ158" i="7"/>
  <c r="AZ172" i="7"/>
  <c r="AZ173" i="7"/>
  <c r="AZ174" i="7"/>
  <c r="AZ13" i="7"/>
  <c r="AZ189" i="7"/>
  <c r="AZ193" i="7"/>
  <c r="AZ197" i="7"/>
  <c r="AZ201" i="7"/>
  <c r="AZ205" i="7"/>
  <c r="AZ208" i="7"/>
  <c r="AZ211" i="7"/>
  <c r="AZ18" i="7"/>
  <c r="AZ216" i="7"/>
  <c r="AZ220" i="7"/>
  <c r="AZ224" i="7"/>
  <c r="AZ228" i="7"/>
  <c r="AZ232" i="7"/>
  <c r="AZ236" i="7"/>
  <c r="AZ240" i="7"/>
  <c r="AZ244" i="7"/>
  <c r="AZ248" i="7"/>
  <c r="AZ252" i="7"/>
  <c r="AZ256" i="7"/>
  <c r="AZ19" i="7"/>
  <c r="AZ4" i="7"/>
  <c r="AZ6" i="7"/>
  <c r="AZ135" i="7"/>
  <c r="AZ146" i="7"/>
  <c r="AZ149" i="7"/>
  <c r="AZ152" i="7"/>
  <c r="AZ166" i="7"/>
  <c r="AZ169" i="7"/>
  <c r="AZ176" i="7"/>
  <c r="AZ186" i="7"/>
  <c r="AZ187" i="7"/>
  <c r="AZ188" i="7"/>
  <c r="AZ202" i="7"/>
  <c r="AZ203" i="7"/>
  <c r="AZ204" i="7"/>
  <c r="AZ213" i="7"/>
  <c r="AZ214" i="7"/>
  <c r="AZ215" i="7"/>
  <c r="AZ229" i="7"/>
  <c r="AZ230" i="7"/>
  <c r="AZ231" i="7"/>
  <c r="AZ245" i="7"/>
  <c r="AZ246" i="7"/>
  <c r="AZ247" i="7"/>
  <c r="AZ260" i="7"/>
  <c r="AZ261" i="7"/>
  <c r="AZ265" i="7"/>
  <c r="AZ269" i="7"/>
  <c r="AZ273" i="7"/>
  <c r="AZ275" i="7"/>
  <c r="AZ279" i="7"/>
  <c r="AZ283" i="7"/>
  <c r="AZ284" i="7"/>
  <c r="AZ26" i="7"/>
  <c r="AZ289" i="7"/>
  <c r="AZ293" i="7"/>
  <c r="AZ297" i="7"/>
  <c r="AZ301" i="7"/>
  <c r="AZ305" i="7"/>
  <c r="AZ309" i="7"/>
  <c r="AZ313" i="7"/>
  <c r="AZ317" i="7"/>
  <c r="AZ319" i="7"/>
  <c r="AZ323" i="7"/>
  <c r="AZ325" i="7"/>
  <c r="AZ329" i="7"/>
  <c r="AZ333" i="7"/>
  <c r="AZ337" i="7"/>
  <c r="AZ341" i="7"/>
  <c r="AZ33" i="7"/>
  <c r="AZ347" i="7"/>
  <c r="AZ350" i="7"/>
  <c r="AZ354" i="7"/>
  <c r="AZ358" i="7"/>
  <c r="AZ362" i="7"/>
  <c r="AZ364" i="7"/>
  <c r="AZ368" i="7"/>
  <c r="AZ372" i="7"/>
  <c r="AZ376" i="7"/>
  <c r="AZ380" i="7"/>
  <c r="AZ384" i="7"/>
  <c r="AZ388" i="7"/>
  <c r="AZ392" i="7"/>
  <c r="AZ39" i="7"/>
  <c r="AZ41" i="7"/>
  <c r="AZ42" i="7"/>
  <c r="AZ399" i="7"/>
  <c r="AZ401" i="7"/>
  <c r="AZ3" i="7"/>
  <c r="AZ127" i="7"/>
  <c r="AZ136" i="7"/>
  <c r="AZ139" i="7"/>
  <c r="AZ150" i="7"/>
  <c r="AZ154" i="7"/>
  <c r="AZ184" i="7"/>
  <c r="AZ190" i="7"/>
  <c r="AZ200" i="7"/>
  <c r="AZ206" i="7"/>
  <c r="AZ209" i="7"/>
  <c r="AZ219" i="7"/>
  <c r="AZ222" i="7"/>
  <c r="AZ225" i="7"/>
  <c r="AZ239" i="7"/>
  <c r="AZ242" i="7"/>
  <c r="AZ249" i="7"/>
  <c r="AZ259" i="7"/>
  <c r="AZ262" i="7"/>
  <c r="AZ263" i="7"/>
  <c r="AZ264" i="7"/>
  <c r="AZ276" i="7"/>
  <c r="AZ277" i="7"/>
  <c r="AZ278" i="7"/>
  <c r="AZ27" i="7"/>
  <c r="AZ287" i="7"/>
  <c r="AZ288" i="7"/>
  <c r="AZ302" i="7"/>
  <c r="AZ303" i="7"/>
  <c r="AZ304" i="7"/>
  <c r="AZ318" i="7"/>
  <c r="AZ28" i="7"/>
  <c r="AZ29" i="7"/>
  <c r="AZ330" i="7"/>
  <c r="AZ331" i="7"/>
  <c r="AZ332" i="7"/>
  <c r="AZ344" i="7"/>
  <c r="AZ345" i="7"/>
  <c r="AZ346" i="7"/>
  <c r="AZ359" i="7"/>
  <c r="AZ360" i="7"/>
  <c r="AZ361" i="7"/>
  <c r="AZ373" i="7"/>
  <c r="AZ374" i="7"/>
  <c r="AZ375" i="7"/>
  <c r="AZ389" i="7"/>
  <c r="AZ390" i="7"/>
  <c r="AZ391" i="7"/>
  <c r="AZ43" i="7"/>
  <c r="AZ44" i="7"/>
  <c r="AZ45" i="7"/>
  <c r="AZ406" i="7"/>
  <c r="AZ408" i="7"/>
  <c r="AZ410" i="7"/>
  <c r="AZ412" i="7"/>
  <c r="AZ55" i="7"/>
  <c r="AZ58" i="7"/>
  <c r="AZ60" i="7"/>
  <c r="AZ419" i="7"/>
  <c r="AZ423" i="7"/>
  <c r="AZ427" i="7"/>
  <c r="AZ431" i="7"/>
  <c r="AZ435" i="7"/>
  <c r="AZ439" i="7"/>
  <c r="AZ443" i="7"/>
  <c r="AZ447" i="7"/>
  <c r="AZ451" i="7"/>
  <c r="AZ455" i="7"/>
  <c r="AZ459" i="7"/>
  <c r="AZ463" i="7"/>
  <c r="AZ467" i="7"/>
  <c r="AZ471" i="7"/>
  <c r="AZ475" i="7"/>
  <c r="AZ479" i="7"/>
  <c r="AZ483" i="7"/>
  <c r="AZ487" i="7"/>
  <c r="AZ491" i="7"/>
  <c r="AZ493" i="7"/>
  <c r="AZ497" i="7"/>
  <c r="AZ501" i="7"/>
  <c r="AZ65" i="7"/>
  <c r="AZ508" i="7"/>
  <c r="AZ512" i="7"/>
  <c r="AZ516" i="7"/>
  <c r="AZ520" i="7"/>
  <c r="AZ67" i="7"/>
  <c r="AZ69" i="7"/>
  <c r="AZ73" i="7"/>
  <c r="AZ77" i="7"/>
  <c r="AZ81" i="7"/>
  <c r="AZ85" i="7"/>
  <c r="AZ527" i="7"/>
  <c r="AZ531" i="7"/>
  <c r="AZ535" i="7"/>
  <c r="AZ539" i="7"/>
  <c r="AZ543" i="7"/>
  <c r="AZ547" i="7"/>
  <c r="AZ551" i="7"/>
  <c r="AZ555" i="7"/>
  <c r="AZ559" i="7"/>
  <c r="AZ563" i="7"/>
  <c r="AZ567" i="7"/>
  <c r="AZ571" i="7"/>
  <c r="AZ575" i="7"/>
  <c r="AZ579" i="7"/>
  <c r="AZ583" i="7"/>
  <c r="AZ587" i="7"/>
  <c r="AZ591" i="7"/>
  <c r="AZ595" i="7"/>
  <c r="AZ599" i="7"/>
  <c r="AZ88" i="7"/>
  <c r="AZ606" i="7"/>
  <c r="AZ610" i="7"/>
  <c r="AZ614" i="7"/>
  <c r="AZ618" i="7"/>
  <c r="AZ622" i="7"/>
  <c r="AZ626" i="7"/>
  <c r="AZ630" i="7"/>
  <c r="AZ634" i="7"/>
  <c r="AZ638" i="7"/>
  <c r="AZ642" i="7"/>
  <c r="AZ646" i="7"/>
  <c r="AZ650" i="7"/>
  <c r="AZ654" i="7"/>
  <c r="AZ658" i="7"/>
  <c r="AZ662" i="7"/>
  <c r="AZ666" i="7"/>
  <c r="AZ670" i="7"/>
  <c r="AZ674" i="7"/>
  <c r="AZ677" i="7"/>
  <c r="AZ681" i="7"/>
  <c r="AZ685" i="7"/>
  <c r="AZ689" i="7"/>
  <c r="AZ691" i="7"/>
  <c r="AZ695" i="7"/>
  <c r="AZ93" i="7"/>
  <c r="AZ128" i="7"/>
  <c r="AZ138" i="7"/>
  <c r="AZ161" i="7"/>
  <c r="AZ164" i="7"/>
  <c r="AZ182" i="7"/>
  <c r="AZ14" i="7"/>
  <c r="AZ218" i="7"/>
  <c r="AZ233" i="7"/>
  <c r="AZ235" i="7"/>
  <c r="AZ237" i="7"/>
  <c r="AZ241" i="7"/>
  <c r="AZ250" i="7"/>
  <c r="AZ254" i="7"/>
  <c r="AZ258" i="7"/>
  <c r="AZ272" i="7"/>
  <c r="AZ21" i="7"/>
  <c r="AZ280" i="7"/>
  <c r="AZ286" i="7"/>
  <c r="AZ291" i="7"/>
  <c r="AZ294" i="7"/>
  <c r="AZ308" i="7"/>
  <c r="AZ311" i="7"/>
  <c r="AZ314" i="7"/>
  <c r="AZ31" i="7"/>
  <c r="AZ327" i="7"/>
  <c r="AZ334" i="7"/>
  <c r="AZ32" i="7"/>
  <c r="AZ349" i="7"/>
  <c r="AZ351" i="7"/>
  <c r="AZ36" i="7"/>
  <c r="AZ366" i="7"/>
  <c r="AZ369" i="7"/>
  <c r="AZ383" i="7"/>
  <c r="AZ386" i="7"/>
  <c r="AZ393" i="7"/>
  <c r="AZ398" i="7"/>
  <c r="AZ47" i="7"/>
  <c r="AZ402" i="7"/>
  <c r="AZ50" i="7"/>
  <c r="AZ51" i="7"/>
  <c r="AZ409" i="7"/>
  <c r="AZ416" i="7"/>
  <c r="AZ59" i="7"/>
  <c r="AZ417" i="7"/>
  <c r="AZ428" i="7"/>
  <c r="AZ429" i="7"/>
  <c r="AZ430" i="7"/>
  <c r="AZ444" i="7"/>
  <c r="AZ445" i="7"/>
  <c r="AZ446" i="7"/>
  <c r="AZ460" i="7"/>
  <c r="AZ461" i="7"/>
  <c r="AZ462" i="7"/>
  <c r="AZ476" i="7"/>
  <c r="AZ477" i="7"/>
  <c r="AZ478" i="7"/>
  <c r="AZ492" i="7"/>
  <c r="AZ63" i="7"/>
  <c r="AZ64" i="7"/>
  <c r="AZ505" i="7"/>
  <c r="AZ506" i="7"/>
  <c r="AZ507" i="7"/>
  <c r="AZ521" i="7"/>
  <c r="AZ522" i="7"/>
  <c r="AZ66" i="7"/>
  <c r="AZ78" i="7"/>
  <c r="AZ79" i="7"/>
  <c r="AZ80" i="7"/>
  <c r="AZ532" i="7"/>
  <c r="AZ533" i="7"/>
  <c r="AZ534" i="7"/>
  <c r="AZ548" i="7"/>
  <c r="AZ549" i="7"/>
  <c r="AZ550" i="7"/>
  <c r="AZ564" i="7"/>
  <c r="AZ565" i="7"/>
  <c r="AZ566" i="7"/>
  <c r="AZ580" i="7"/>
  <c r="AZ581" i="7"/>
  <c r="AZ582" i="7"/>
  <c r="AZ596" i="7"/>
  <c r="AZ597" i="7"/>
  <c r="AZ598" i="7"/>
  <c r="AZ611" i="7"/>
  <c r="AZ612" i="7"/>
  <c r="AZ613" i="7"/>
  <c r="AZ627" i="7"/>
  <c r="AZ628" i="7"/>
  <c r="AZ629" i="7"/>
  <c r="AZ643" i="7"/>
  <c r="AZ644" i="7"/>
  <c r="AZ645" i="7"/>
  <c r="AZ659" i="7"/>
  <c r="AZ660" i="7"/>
  <c r="AZ661" i="7"/>
  <c r="AZ675" i="7"/>
  <c r="AZ676" i="7"/>
  <c r="AZ89" i="7"/>
  <c r="AZ690" i="7"/>
  <c r="AZ90" i="7"/>
  <c r="AZ91" i="7"/>
  <c r="AZ701" i="7"/>
  <c r="AZ98" i="7"/>
  <c r="AZ707" i="7"/>
  <c r="AZ711" i="7"/>
  <c r="AZ715" i="7"/>
  <c r="AZ718" i="7"/>
  <c r="AZ722" i="7"/>
  <c r="AZ726" i="7"/>
  <c r="AZ730" i="7"/>
  <c r="AZ734" i="7"/>
  <c r="AZ736" i="7"/>
  <c r="AZ740" i="7"/>
  <c r="AZ744" i="7"/>
  <c r="AZ748" i="7"/>
  <c r="AZ752" i="7"/>
  <c r="AZ756" i="7"/>
  <c r="AZ760" i="7"/>
  <c r="AZ764" i="7"/>
  <c r="AZ768" i="7"/>
  <c r="AZ772" i="7"/>
  <c r="AZ776" i="7"/>
  <c r="AZ780" i="7"/>
  <c r="AZ784" i="7"/>
  <c r="AZ788" i="7"/>
  <c r="AZ792" i="7"/>
  <c r="AZ796" i="7"/>
  <c r="AZ800" i="7"/>
  <c r="AZ804" i="7"/>
  <c r="AZ808" i="7"/>
  <c r="AZ812" i="7"/>
  <c r="AZ816" i="7"/>
  <c r="AZ820" i="7"/>
  <c r="AZ824" i="7"/>
  <c r="AZ828" i="7"/>
  <c r="AZ832" i="7"/>
  <c r="AZ836" i="7"/>
  <c r="AZ840" i="7"/>
  <c r="AZ844" i="7"/>
  <c r="AZ848" i="7"/>
  <c r="AZ852" i="7"/>
  <c r="AZ856" i="7"/>
  <c r="AZ860" i="7"/>
  <c r="AZ864" i="7"/>
  <c r="AZ868" i="7"/>
  <c r="AZ872" i="7"/>
  <c r="AZ876" i="7"/>
  <c r="AZ880" i="7"/>
  <c r="AZ884" i="7"/>
  <c r="AZ888" i="7"/>
  <c r="AZ892" i="7"/>
  <c r="AZ896" i="7"/>
  <c r="AZ900" i="7"/>
  <c r="AZ904" i="7"/>
  <c r="AZ908" i="7"/>
  <c r="AZ912" i="7"/>
  <c r="AZ915" i="7"/>
  <c r="AZ919" i="7"/>
  <c r="AZ923" i="7"/>
  <c r="AZ927" i="7"/>
  <c r="AZ931" i="7"/>
  <c r="AZ935" i="7"/>
  <c r="AZ939" i="7"/>
  <c r="AZ943" i="7"/>
  <c r="AZ947" i="7"/>
  <c r="AZ103" i="7"/>
  <c r="AZ105" i="7"/>
  <c r="AZ108" i="7"/>
  <c r="AZ957" i="7"/>
  <c r="AZ961" i="7"/>
  <c r="AZ965" i="7"/>
  <c r="AZ969" i="7"/>
  <c r="AZ973" i="7"/>
  <c r="AZ977" i="7"/>
  <c r="AZ981" i="7"/>
  <c r="AZ985" i="7"/>
  <c r="AZ989" i="7"/>
  <c r="AZ993" i="7"/>
  <c r="AZ997" i="7"/>
  <c r="AZ1001" i="7"/>
  <c r="AZ1005" i="7"/>
  <c r="AZ1009" i="7"/>
  <c r="AZ1013" i="7"/>
  <c r="AZ1017" i="7"/>
  <c r="AZ1021" i="7"/>
  <c r="AZ1025" i="7"/>
  <c r="AZ1029" i="7"/>
  <c r="AZ1033" i="7"/>
  <c r="AZ1037" i="7"/>
  <c r="AZ1041" i="7"/>
  <c r="AZ1045" i="7"/>
  <c r="AZ1049" i="7"/>
  <c r="AZ1053" i="7"/>
  <c r="AZ110" i="7"/>
  <c r="AZ1059" i="7"/>
  <c r="AZ1063" i="7"/>
  <c r="AZ1067" i="7"/>
  <c r="AZ1071" i="7"/>
  <c r="AZ1073" i="7"/>
  <c r="AZ1077" i="7"/>
  <c r="AZ1081" i="7"/>
  <c r="AZ1085" i="7"/>
  <c r="AZ1089" i="7"/>
  <c r="AZ1093" i="7"/>
  <c r="AZ1097" i="7"/>
  <c r="AZ1101" i="7"/>
  <c r="AZ1105" i="7"/>
  <c r="AZ1109" i="7"/>
  <c r="AZ1113" i="7"/>
  <c r="AZ1117" i="7"/>
  <c r="AZ1121" i="7"/>
  <c r="AZ1125" i="7"/>
  <c r="AZ1127" i="7"/>
  <c r="AZ1131" i="7"/>
  <c r="AZ1135" i="7"/>
  <c r="AZ1139" i="7"/>
  <c r="AZ1143" i="7"/>
  <c r="AZ1147" i="7"/>
  <c r="AZ1151" i="7"/>
  <c r="AZ1155" i="7"/>
  <c r="AZ1159" i="7"/>
  <c r="AZ1163" i="7"/>
  <c r="AZ1167" i="7"/>
  <c r="AZ1171" i="7"/>
  <c r="AZ1175" i="7"/>
  <c r="AZ1179" i="7"/>
  <c r="AZ1183" i="7"/>
  <c r="AZ1187" i="7"/>
  <c r="AZ1191" i="7"/>
  <c r="AZ1193" i="7"/>
  <c r="AZ1195" i="7"/>
  <c r="AZ1199" i="7"/>
  <c r="AZ1203" i="7"/>
  <c r="AZ1207" i="7"/>
  <c r="AZ1211" i="7"/>
  <c r="AZ1215" i="7"/>
  <c r="AZ1219" i="7"/>
  <c r="AZ121" i="7"/>
  <c r="AZ198" i="7"/>
  <c r="AZ207" i="7"/>
  <c r="AZ17" i="7"/>
  <c r="AZ221" i="7"/>
  <c r="AZ223" i="7"/>
  <c r="AZ226" i="7"/>
  <c r="AZ251" i="7"/>
  <c r="AZ266" i="7"/>
  <c r="AZ268" i="7"/>
  <c r="AZ270" i="7"/>
  <c r="AZ20" i="7"/>
  <c r="AZ281" i="7"/>
  <c r="AZ23" i="7"/>
  <c r="AZ285" i="7"/>
  <c r="AZ292" i="7"/>
  <c r="AZ296" i="7"/>
  <c r="AZ298" i="7"/>
  <c r="AZ300" i="7"/>
  <c r="AZ315" i="7"/>
  <c r="AZ328" i="7"/>
  <c r="AZ363" i="7"/>
  <c r="AZ365" i="7"/>
  <c r="AZ378" i="7"/>
  <c r="AZ382" i="7"/>
  <c r="AZ38" i="7"/>
  <c r="AZ40" i="7"/>
  <c r="AZ395" i="7"/>
  <c r="AZ396" i="7"/>
  <c r="AZ403" i="7"/>
  <c r="AZ49" i="7"/>
  <c r="AZ411" i="7"/>
  <c r="AZ54" i="7"/>
  <c r="AZ62" i="7"/>
  <c r="AZ421" i="7"/>
  <c r="AZ424" i="7"/>
  <c r="AZ438" i="7"/>
  <c r="AZ441" i="7"/>
  <c r="AZ448" i="7"/>
  <c r="AZ458" i="7"/>
  <c r="AZ465" i="7"/>
  <c r="AZ468" i="7"/>
  <c r="AZ482" i="7"/>
  <c r="AZ485" i="7"/>
  <c r="AZ488" i="7"/>
  <c r="AZ500" i="7"/>
  <c r="AZ503" i="7"/>
  <c r="AZ509" i="7"/>
  <c r="AZ519" i="7"/>
  <c r="AZ524" i="7"/>
  <c r="AZ70" i="7"/>
  <c r="AZ84" i="7"/>
  <c r="AZ87" i="7"/>
  <c r="AZ528" i="7"/>
  <c r="AZ542" i="7"/>
  <c r="AZ545" i="7"/>
  <c r="AZ552" i="7"/>
  <c r="AZ562" i="7"/>
  <c r="AZ569" i="7"/>
  <c r="AZ572" i="7"/>
  <c r="AZ586" i="7"/>
  <c r="AZ589" i="7"/>
  <c r="AZ592" i="7"/>
  <c r="AZ605" i="7"/>
  <c r="AZ608" i="7"/>
  <c r="AZ615" i="7"/>
  <c r="AZ625" i="7"/>
  <c r="AZ632" i="7"/>
  <c r="AZ635" i="7"/>
  <c r="AZ649" i="7"/>
  <c r="AZ652" i="7"/>
  <c r="AZ655" i="7"/>
  <c r="AZ669" i="7"/>
  <c r="AZ672" i="7"/>
  <c r="AZ678" i="7"/>
  <c r="AZ688" i="7"/>
  <c r="AZ693" i="7"/>
  <c r="AZ696" i="7"/>
  <c r="AZ702" i="7"/>
  <c r="AZ703" i="7"/>
  <c r="AZ97" i="7"/>
  <c r="AZ99" i="7"/>
  <c r="AZ716" i="7"/>
  <c r="AZ717" i="7"/>
  <c r="AZ731" i="7"/>
  <c r="AZ732" i="7"/>
  <c r="AZ733" i="7"/>
  <c r="AZ745" i="7"/>
  <c r="AZ746" i="7"/>
  <c r="AZ747" i="7"/>
  <c r="AZ761" i="7"/>
  <c r="AZ762" i="7"/>
  <c r="AZ763" i="7"/>
  <c r="AZ777" i="7"/>
  <c r="AZ778" i="7"/>
  <c r="AZ779" i="7"/>
  <c r="AZ793" i="7"/>
  <c r="AZ794" i="7"/>
  <c r="AZ795" i="7"/>
  <c r="AZ809" i="7"/>
  <c r="AZ810" i="7"/>
  <c r="AZ811" i="7"/>
  <c r="AZ825" i="7"/>
  <c r="AZ826" i="7"/>
  <c r="AZ827" i="7"/>
  <c r="AZ841" i="7"/>
  <c r="AZ842" i="7"/>
  <c r="AZ843" i="7"/>
  <c r="AZ857" i="7"/>
  <c r="AZ858" i="7"/>
  <c r="AZ859" i="7"/>
  <c r="AZ873" i="7"/>
  <c r="AZ874" i="7"/>
  <c r="AZ875" i="7"/>
  <c r="AZ889" i="7"/>
  <c r="AZ890" i="7"/>
  <c r="AZ891" i="7"/>
  <c r="AZ905" i="7"/>
  <c r="AZ906" i="7"/>
  <c r="AZ907" i="7"/>
  <c r="AZ920" i="7"/>
  <c r="AZ921" i="7"/>
  <c r="AZ922" i="7"/>
  <c r="AZ936" i="7"/>
  <c r="AZ937" i="7"/>
  <c r="AZ938" i="7"/>
  <c r="AZ104" i="7"/>
  <c r="AZ951" i="7"/>
  <c r="AZ952" i="7"/>
  <c r="AZ962" i="7"/>
  <c r="AZ963" i="7"/>
  <c r="AZ964" i="7"/>
  <c r="AZ978" i="7"/>
  <c r="AZ979" i="7"/>
  <c r="AZ980" i="7"/>
  <c r="AZ994" i="7"/>
  <c r="AZ995" i="7"/>
  <c r="AZ996" i="7"/>
  <c r="AZ1010" i="7"/>
  <c r="AZ1011" i="7"/>
  <c r="AZ1012" i="7"/>
  <c r="AZ1026" i="7"/>
  <c r="AZ1027" i="7"/>
  <c r="AZ1028" i="7"/>
  <c r="AZ1042" i="7"/>
  <c r="AZ1043" i="7"/>
  <c r="AZ1044" i="7"/>
  <c r="AZ1056" i="7"/>
  <c r="AZ1057" i="7"/>
  <c r="AZ1058" i="7"/>
  <c r="AZ1072" i="7"/>
  <c r="AZ111" i="7"/>
  <c r="AZ112" i="7"/>
  <c r="AZ1086" i="7"/>
  <c r="AZ1087" i="7"/>
  <c r="AZ1088" i="7"/>
  <c r="AZ1102" i="7"/>
  <c r="AZ1103" i="7"/>
  <c r="AZ1104" i="7"/>
  <c r="AZ1118" i="7"/>
  <c r="AZ1119" i="7"/>
  <c r="AZ1120" i="7"/>
  <c r="AZ1132" i="7"/>
  <c r="AZ1133" i="7"/>
  <c r="AZ1134" i="7"/>
  <c r="AZ1148" i="7"/>
  <c r="AZ1149" i="7"/>
  <c r="AZ1150" i="7"/>
  <c r="AZ1164" i="7"/>
  <c r="AZ1165" i="7"/>
  <c r="AZ1166" i="7"/>
  <c r="AZ1180" i="7"/>
  <c r="AZ1181" i="7"/>
  <c r="AZ1182" i="7"/>
  <c r="AZ1194" i="7"/>
  <c r="AZ117" i="7"/>
  <c r="AZ118" i="7"/>
  <c r="AZ1208" i="7"/>
  <c r="AZ1209" i="7"/>
  <c r="AZ1210" i="7"/>
  <c r="AZ122" i="7"/>
  <c r="AZ123" i="7"/>
  <c r="AZ125" i="7"/>
  <c r="AZ7" i="7"/>
  <c r="AZ137" i="7"/>
  <c r="AZ144" i="7"/>
  <c r="AZ168" i="7"/>
  <c r="AZ179" i="7"/>
  <c r="AZ183" i="7"/>
  <c r="AZ185" i="7"/>
  <c r="AZ194" i="7"/>
  <c r="AZ210" i="7"/>
  <c r="AZ217" i="7"/>
  <c r="AZ227" i="7"/>
  <c r="AZ255" i="7"/>
  <c r="AZ267" i="7"/>
  <c r="AZ271" i="7"/>
  <c r="AZ282" i="7"/>
  <c r="AZ22" i="7"/>
  <c r="AZ24" i="7"/>
  <c r="AZ25" i="7"/>
  <c r="AZ295" i="7"/>
  <c r="AZ299" i="7"/>
  <c r="AZ133" i="7"/>
  <c r="AZ148" i="7"/>
  <c r="AZ162" i="7"/>
  <c r="AZ180" i="7"/>
  <c r="AZ195" i="7"/>
  <c r="AZ16" i="7"/>
  <c r="AZ290" i="7"/>
  <c r="AZ312" i="7"/>
  <c r="AZ320" i="7"/>
  <c r="AZ326" i="7"/>
  <c r="AZ336" i="7"/>
  <c r="AZ353" i="7"/>
  <c r="AZ356" i="7"/>
  <c r="AZ379" i="7"/>
  <c r="AZ37" i="7"/>
  <c r="AZ397" i="7"/>
  <c r="AZ52" i="7"/>
  <c r="AZ61" i="7"/>
  <c r="AZ432" i="7"/>
  <c r="AZ434" i="7"/>
  <c r="AZ436" i="7"/>
  <c r="AZ440" i="7"/>
  <c r="AZ449" i="7"/>
  <c r="AZ453" i="7"/>
  <c r="AZ457" i="7"/>
  <c r="AZ466" i="7"/>
  <c r="AZ470" i="7"/>
  <c r="AZ472" i="7"/>
  <c r="AZ474" i="7"/>
  <c r="AZ489" i="7"/>
  <c r="AZ504" i="7"/>
  <c r="AZ82" i="7"/>
  <c r="AZ86" i="7"/>
  <c r="AZ537" i="7"/>
  <c r="AZ541" i="7"/>
  <c r="AZ554" i="7"/>
  <c r="AZ556" i="7"/>
  <c r="AZ558" i="7"/>
  <c r="AZ560" i="7"/>
  <c r="AZ573" i="7"/>
  <c r="AZ577" i="7"/>
  <c r="AZ590" i="7"/>
  <c r="AZ594" i="7"/>
  <c r="AZ631" i="7"/>
  <c r="AZ648" i="7"/>
  <c r="AZ663" i="7"/>
  <c r="AZ665" i="7"/>
  <c r="AZ667" i="7"/>
  <c r="AZ671" i="7"/>
  <c r="AZ679" i="7"/>
  <c r="AZ683" i="7"/>
  <c r="AZ687" i="7"/>
  <c r="AZ694" i="7"/>
  <c r="AZ92" i="7"/>
  <c r="AZ94" i="7"/>
  <c r="AZ699" i="7"/>
  <c r="AZ710" i="7"/>
  <c r="AZ713" i="7"/>
  <c r="AZ719" i="7"/>
  <c r="AZ729" i="7"/>
  <c r="AZ100" i="7"/>
  <c r="AZ737" i="7"/>
  <c r="AZ751" i="7"/>
  <c r="AZ754" i="7"/>
  <c r="AZ757" i="7"/>
  <c r="AZ771" i="7"/>
  <c r="AZ774" i="7"/>
  <c r="AZ781" i="7"/>
  <c r="AZ791" i="7"/>
  <c r="AZ798" i="7"/>
  <c r="AZ801" i="7"/>
  <c r="AZ815" i="7"/>
  <c r="AZ818" i="7"/>
  <c r="AZ821" i="7"/>
  <c r="AZ835" i="7"/>
  <c r="AZ838" i="7"/>
  <c r="AZ845" i="7"/>
  <c r="AZ855" i="7"/>
  <c r="AZ862" i="7"/>
  <c r="AZ865" i="7"/>
  <c r="AZ879" i="7"/>
  <c r="AZ882" i="7"/>
  <c r="AZ885" i="7"/>
  <c r="AZ899" i="7"/>
  <c r="AZ902" i="7"/>
  <c r="AZ909" i="7"/>
  <c r="AZ918" i="7"/>
  <c r="AZ925" i="7"/>
  <c r="AZ928" i="7"/>
  <c r="AZ942" i="7"/>
  <c r="AZ945" i="7"/>
  <c r="AZ948" i="7"/>
  <c r="AZ956" i="7"/>
  <c r="AZ959" i="7"/>
  <c r="AZ966" i="7"/>
  <c r="AZ976" i="7"/>
  <c r="AZ983" i="7"/>
  <c r="AZ986" i="7"/>
  <c r="AZ1000" i="7"/>
  <c r="AZ1003" i="7"/>
  <c r="AZ1006" i="7"/>
  <c r="AZ1020" i="7"/>
  <c r="AZ1023" i="7"/>
  <c r="AZ1030" i="7"/>
  <c r="AZ1040" i="7"/>
  <c r="AZ1047" i="7"/>
  <c r="AZ1050" i="7"/>
  <c r="AZ1062" i="7"/>
  <c r="AZ1065" i="7"/>
  <c r="AZ1068" i="7"/>
  <c r="AZ1080" i="7"/>
  <c r="AZ1083" i="7"/>
  <c r="AZ1090" i="7"/>
  <c r="AZ1100" i="7"/>
  <c r="AZ1107" i="7"/>
  <c r="AZ1110" i="7"/>
  <c r="AZ1124" i="7"/>
  <c r="AZ113" i="7"/>
  <c r="AZ1128" i="7"/>
  <c r="AZ1142" i="7"/>
  <c r="AZ1145" i="7"/>
  <c r="AZ1152" i="7"/>
  <c r="AZ1162" i="7"/>
  <c r="AZ1169" i="7"/>
  <c r="AZ1172" i="7"/>
  <c r="AZ1186" i="7"/>
  <c r="AZ1189" i="7"/>
  <c r="AZ1192" i="7"/>
  <c r="AZ1202" i="7"/>
  <c r="AZ1205" i="7"/>
  <c r="AZ1212" i="7"/>
  <c r="AZ120" i="7"/>
  <c r="AZ170" i="7"/>
  <c r="AZ177" i="7"/>
  <c r="AZ191" i="7"/>
  <c r="AZ196" i="7"/>
  <c r="AZ15" i="7"/>
  <c r="AZ257" i="7"/>
  <c r="AZ274" i="7"/>
  <c r="AZ306" i="7"/>
  <c r="AZ310" i="7"/>
  <c r="AZ321" i="7"/>
  <c r="AZ339" i="7"/>
  <c r="AZ342" i="7"/>
  <c r="AZ35" i="7"/>
  <c r="AZ367" i="7"/>
  <c r="AZ377" i="7"/>
  <c r="AZ385" i="7"/>
  <c r="AZ387" i="7"/>
  <c r="AZ140" i="7"/>
  <c r="AZ165" i="7"/>
  <c r="AZ11" i="7"/>
  <c r="AZ243" i="7"/>
  <c r="AZ253" i="7"/>
  <c r="AZ307" i="7"/>
  <c r="AZ340" i="7"/>
  <c r="AZ348" i="7"/>
  <c r="AZ352" i="7"/>
  <c r="AZ357" i="7"/>
  <c r="AZ370" i="7"/>
  <c r="AZ414" i="7"/>
  <c r="AZ418" i="7"/>
  <c r="AZ426" i="7"/>
  <c r="AZ454" i="7"/>
  <c r="AZ464" i="7"/>
  <c r="AZ469" i="7"/>
  <c r="AZ495" i="7"/>
  <c r="AZ514" i="7"/>
  <c r="AZ517" i="7"/>
  <c r="AZ83" i="7"/>
  <c r="AZ526" i="7"/>
  <c r="AZ536" i="7"/>
  <c r="AZ544" i="7"/>
  <c r="AZ546" i="7"/>
  <c r="AZ574" i="7"/>
  <c r="AZ584" i="7"/>
  <c r="AZ602" i="7"/>
  <c r="AZ616" i="7"/>
  <c r="AZ621" i="7"/>
  <c r="AZ624" i="7"/>
  <c r="AZ636" i="7"/>
  <c r="AZ639" i="7"/>
  <c r="AZ664" i="7"/>
  <c r="AZ153" i="7"/>
  <c r="AZ178" i="7"/>
  <c r="AZ199" i="7"/>
  <c r="AZ234" i="7"/>
  <c r="AZ322" i="7"/>
  <c r="AZ335" i="7"/>
  <c r="AZ371" i="7"/>
  <c r="AZ381" i="7"/>
  <c r="AZ400" i="7"/>
  <c r="AZ404" i="7"/>
  <c r="AZ415" i="7"/>
  <c r="AZ437" i="7"/>
  <c r="AZ442" i="7"/>
  <c r="AZ452" i="7"/>
  <c r="AZ480" i="7"/>
  <c r="AZ490" i="7"/>
  <c r="AZ498" i="7"/>
  <c r="AZ515" i="7"/>
  <c r="AZ523" i="7"/>
  <c r="AZ68" i="7"/>
  <c r="AZ71" i="7"/>
  <c r="AZ76" i="7"/>
  <c r="AZ529" i="7"/>
  <c r="AZ557" i="7"/>
  <c r="AZ585" i="7"/>
  <c r="AZ600" i="7"/>
  <c r="AZ604" i="7"/>
  <c r="AZ607" i="7"/>
  <c r="AZ609" i="7"/>
  <c r="AZ619" i="7"/>
  <c r="AZ637" i="7"/>
  <c r="AZ647" i="7"/>
  <c r="AZ657" i="7"/>
  <c r="AZ145" i="7"/>
  <c r="AZ192" i="7"/>
  <c r="AZ238" i="7"/>
  <c r="AZ316" i="7"/>
  <c r="AZ324" i="7"/>
  <c r="AZ34" i="7"/>
  <c r="AZ394" i="7"/>
  <c r="AZ407" i="7"/>
  <c r="AZ53" i="7"/>
  <c r="AZ57" i="7"/>
  <c r="AZ420" i="7"/>
  <c r="AZ422" i="7"/>
  <c r="AZ425" i="7"/>
  <c r="AZ450" i="7"/>
  <c r="AZ473" i="7"/>
  <c r="AZ496" i="7"/>
  <c r="AZ499" i="7"/>
  <c r="AZ510" i="7"/>
  <c r="AZ513" i="7"/>
  <c r="AZ518" i="7"/>
  <c r="AZ74" i="7"/>
  <c r="AZ530" i="7"/>
  <c r="AZ540" i="7"/>
  <c r="AZ568" i="7"/>
  <c r="AZ570" i="7"/>
  <c r="AZ578" i="7"/>
  <c r="AZ588" i="7"/>
  <c r="AZ593" i="7"/>
  <c r="AZ617" i="7"/>
  <c r="AZ620" i="7"/>
  <c r="AZ640" i="7"/>
  <c r="AZ668" i="7"/>
  <c r="AZ673" i="7"/>
  <c r="AZ46" i="7"/>
  <c r="AZ413" i="7"/>
  <c r="AZ456" i="7"/>
  <c r="AZ486" i="7"/>
  <c r="AZ494" i="7"/>
  <c r="AZ75" i="7"/>
  <c r="AZ553" i="7"/>
  <c r="AZ603" i="7"/>
  <c r="AZ623" i="7"/>
  <c r="AZ633" i="7"/>
  <c r="AZ653" i="7"/>
  <c r="AZ704" i="7"/>
  <c r="AZ706" i="7"/>
  <c r="AZ708" i="7"/>
  <c r="AZ712" i="7"/>
  <c r="AZ720" i="7"/>
  <c r="AZ724" i="7"/>
  <c r="AZ728" i="7"/>
  <c r="AZ101" i="7"/>
  <c r="AZ739" i="7"/>
  <c r="AZ741" i="7"/>
  <c r="AZ743" i="7"/>
  <c r="AZ758" i="7"/>
  <c r="AZ775" i="7"/>
  <c r="AZ813" i="7"/>
  <c r="AZ817" i="7"/>
  <c r="AZ830" i="7"/>
  <c r="AZ834" i="7"/>
  <c r="AZ847" i="7"/>
  <c r="AZ849" i="7"/>
  <c r="AZ851" i="7"/>
  <c r="AZ853" i="7"/>
  <c r="AZ866" i="7"/>
  <c r="AZ870" i="7"/>
  <c r="AZ883" i="7"/>
  <c r="AZ887" i="7"/>
  <c r="AZ924" i="7"/>
  <c r="AZ160" i="7"/>
  <c r="AZ338" i="7"/>
  <c r="AZ355" i="7"/>
  <c r="AZ56" i="7"/>
  <c r="AZ576" i="7"/>
  <c r="AZ656" i="7"/>
  <c r="AZ682" i="7"/>
  <c r="AZ698" i="7"/>
  <c r="AZ95" i="7"/>
  <c r="AZ714" i="7"/>
  <c r="AZ749" i="7"/>
  <c r="AZ753" i="7"/>
  <c r="AZ766" i="7"/>
  <c r="AZ770" i="7"/>
  <c r="AZ783" i="7"/>
  <c r="AZ785" i="7"/>
  <c r="AZ787" i="7"/>
  <c r="AZ789" i="7"/>
  <c r="AZ802" i="7"/>
  <c r="AZ806" i="7"/>
  <c r="AZ819" i="7"/>
  <c r="AZ823" i="7"/>
  <c r="AZ861" i="7"/>
  <c r="AZ878" i="7"/>
  <c r="AZ893" i="7"/>
  <c r="AZ895" i="7"/>
  <c r="AZ897" i="7"/>
  <c r="AZ901" i="7"/>
  <c r="AZ910" i="7"/>
  <c r="AZ914" i="7"/>
  <c r="AZ212" i="7"/>
  <c r="AZ30" i="7"/>
  <c r="AZ343" i="7"/>
  <c r="AZ405" i="7"/>
  <c r="AZ481" i="7"/>
  <c r="AZ538" i="7"/>
  <c r="AZ686" i="7"/>
  <c r="AZ705" i="7"/>
  <c r="AZ709" i="7"/>
  <c r="AZ721" i="7"/>
  <c r="AZ723" i="7"/>
  <c r="AZ725" i="7"/>
  <c r="AZ727" i="7"/>
  <c r="AZ738" i="7"/>
  <c r="AZ742" i="7"/>
  <c r="AZ755" i="7"/>
  <c r="AZ759" i="7"/>
  <c r="AZ797" i="7"/>
  <c r="AZ814" i="7"/>
  <c r="AZ829" i="7"/>
  <c r="AZ831" i="7"/>
  <c r="AZ833" i="7"/>
  <c r="AZ837" i="7"/>
  <c r="AZ846" i="7"/>
  <c r="AZ850" i="7"/>
  <c r="AZ854" i="7"/>
  <c r="AZ863" i="7"/>
  <c r="AZ867" i="7"/>
  <c r="AZ869" i="7"/>
  <c r="AZ871" i="7"/>
  <c r="AZ886" i="7"/>
  <c r="AZ903" i="7"/>
  <c r="AZ502" i="7"/>
  <c r="AZ561" i="7"/>
  <c r="AZ601" i="7"/>
  <c r="AZ641" i="7"/>
  <c r="AZ697" i="7"/>
  <c r="AZ750" i="7"/>
  <c r="AZ765" i="7"/>
  <c r="AZ773" i="7"/>
  <c r="AZ803" i="7"/>
  <c r="AZ894" i="7"/>
  <c r="AZ916" i="7"/>
  <c r="AZ926" i="7"/>
  <c r="AZ930" i="7"/>
  <c r="AZ932" i="7"/>
  <c r="AZ934" i="7"/>
  <c r="AZ949" i="7"/>
  <c r="AZ960" i="7"/>
  <c r="AZ998" i="7"/>
  <c r="AZ1002" i="7"/>
  <c r="AZ1015" i="7"/>
  <c r="AZ1019" i="7"/>
  <c r="AZ1032" i="7"/>
  <c r="AZ1034" i="7"/>
  <c r="AZ1036" i="7"/>
  <c r="AZ1038" i="7"/>
  <c r="AZ1051" i="7"/>
  <c r="AZ1055" i="7"/>
  <c r="AZ1066" i="7"/>
  <c r="AZ1070" i="7"/>
  <c r="AZ1106" i="7"/>
  <c r="AZ1123" i="7"/>
  <c r="AZ1136" i="7"/>
  <c r="AZ1138" i="7"/>
  <c r="AZ1140" i="7"/>
  <c r="AZ1144" i="7"/>
  <c r="AZ1153" i="7"/>
  <c r="AZ1157" i="7"/>
  <c r="AZ1161" i="7"/>
  <c r="AZ1170" i="7"/>
  <c r="AZ1174" i="7"/>
  <c r="AZ1176" i="7"/>
  <c r="AZ1178" i="7"/>
  <c r="AZ115" i="7"/>
  <c r="AZ1206" i="7"/>
  <c r="AZ48" i="7"/>
  <c r="AZ433" i="7"/>
  <c r="AZ511" i="7"/>
  <c r="AZ651" i="7"/>
  <c r="AZ680" i="7"/>
  <c r="AZ767" i="7"/>
  <c r="AZ782" i="7"/>
  <c r="AZ790" i="7"/>
  <c r="AZ805" i="7"/>
  <c r="AZ881" i="7"/>
  <c r="AZ911" i="7"/>
  <c r="AZ917" i="7"/>
  <c r="AZ940" i="7"/>
  <c r="AZ944" i="7"/>
  <c r="AZ953" i="7"/>
  <c r="AZ955" i="7"/>
  <c r="AZ968" i="7"/>
  <c r="AZ970" i="7"/>
  <c r="AZ972" i="7"/>
  <c r="AZ974" i="7"/>
  <c r="AZ987" i="7"/>
  <c r="AZ991" i="7"/>
  <c r="AZ1004" i="7"/>
  <c r="AZ1008" i="7"/>
  <c r="AZ1046" i="7"/>
  <c r="AZ1061" i="7"/>
  <c r="AZ1074" i="7"/>
  <c r="AZ1076" i="7"/>
  <c r="AZ1078" i="7"/>
  <c r="AZ1082" i="7"/>
  <c r="AZ1091" i="7"/>
  <c r="AZ1095" i="7"/>
  <c r="AZ1099" i="7"/>
  <c r="AZ1108" i="7"/>
  <c r="AZ1112" i="7"/>
  <c r="AZ1114" i="7"/>
  <c r="AZ1116" i="7"/>
  <c r="AZ1129" i="7"/>
  <c r="AZ1146" i="7"/>
  <c r="AZ1184" i="7"/>
  <c r="AZ1188" i="7"/>
  <c r="AZ1197" i="7"/>
  <c r="AZ1201" i="7"/>
  <c r="AZ1214" i="7"/>
  <c r="AZ1216" i="7"/>
  <c r="AZ1218" i="7"/>
  <c r="AZ1220" i="7"/>
  <c r="AZ484" i="7"/>
  <c r="AZ684" i="7"/>
  <c r="AZ692" i="7"/>
  <c r="AZ769" i="7"/>
  <c r="AZ799" i="7"/>
  <c r="AZ807" i="7"/>
  <c r="AZ822" i="7"/>
  <c r="AZ898" i="7"/>
  <c r="AZ913" i="7"/>
  <c r="AZ929" i="7"/>
  <c r="AZ933" i="7"/>
  <c r="AZ946" i="7"/>
  <c r="AZ950" i="7"/>
  <c r="AZ982" i="7"/>
  <c r="AZ999" i="7"/>
  <c r="AZ1014" i="7"/>
  <c r="AZ1016" i="7"/>
  <c r="AZ1018" i="7"/>
  <c r="AZ1022" i="7"/>
  <c r="AZ1031" i="7"/>
  <c r="AZ1035" i="7"/>
  <c r="AZ1039" i="7"/>
  <c r="AZ1048" i="7"/>
  <c r="AZ1052" i="7"/>
  <c r="AZ1054" i="7"/>
  <c r="AZ109" i="7"/>
  <c r="AZ1069" i="7"/>
  <c r="AZ1084" i="7"/>
  <c r="AZ1122" i="7"/>
  <c r="AZ1126" i="7"/>
  <c r="AZ1137" i="7"/>
  <c r="AZ1141" i="7"/>
  <c r="AZ1154" i="7"/>
  <c r="AZ1156" i="7"/>
  <c r="AZ1158" i="7"/>
  <c r="AZ1160" i="7"/>
  <c r="AZ1173" i="7"/>
  <c r="AZ1177" i="7"/>
  <c r="AZ1190" i="7"/>
  <c r="AZ116" i="7"/>
  <c r="AZ72" i="7"/>
  <c r="AZ735" i="7"/>
  <c r="AZ102" i="7"/>
  <c r="AZ107" i="7"/>
  <c r="AZ967" i="7"/>
  <c r="AZ975" i="7"/>
  <c r="AZ990" i="7"/>
  <c r="AZ1064" i="7"/>
  <c r="AZ1092" i="7"/>
  <c r="AZ1115" i="7"/>
  <c r="AZ1200" i="7"/>
  <c r="AZ954" i="7"/>
  <c r="AZ984" i="7"/>
  <c r="AZ992" i="7"/>
  <c r="AZ1007" i="7"/>
  <c r="AZ1079" i="7"/>
  <c r="AZ1094" i="7"/>
  <c r="AZ1130" i="7"/>
  <c r="AZ1168" i="7"/>
  <c r="AZ1217" i="7"/>
  <c r="AZ839" i="7"/>
  <c r="AZ971" i="7"/>
  <c r="AZ1024" i="7"/>
  <c r="AZ1060" i="7"/>
  <c r="AZ1096" i="7"/>
  <c r="AZ1111" i="7"/>
  <c r="AZ1185" i="7"/>
  <c r="AZ1196" i="7"/>
  <c r="AZ1204" i="7"/>
  <c r="AZ786" i="7"/>
  <c r="AZ700" i="7"/>
  <c r="AZ106" i="7"/>
  <c r="AZ1098" i="7"/>
  <c r="AZ114" i="7"/>
  <c r="AZ1213" i="7"/>
  <c r="AZ877" i="7"/>
  <c r="AZ1198" i="7"/>
  <c r="AZ958" i="7"/>
  <c r="AZ988" i="7"/>
  <c r="AZ1075" i="7"/>
  <c r="AZ119" i="7"/>
  <c r="AZ941" i="7"/>
  <c r="I146" i="5"/>
  <c r="I467" i="5"/>
  <c r="I564" i="5"/>
  <c r="I250" i="5"/>
  <c r="I343" i="5"/>
  <c r="I75" i="5"/>
  <c r="I436" i="5"/>
  <c r="I587" i="5"/>
  <c r="I669" i="5"/>
  <c r="I442" i="5"/>
  <c r="I655" i="5"/>
  <c r="I508" i="5"/>
  <c r="I221" i="5"/>
  <c r="I206" i="5"/>
  <c r="I611" i="5"/>
  <c r="I580" i="5"/>
  <c r="I398" i="5"/>
  <c r="I211" i="5"/>
  <c r="I520" i="5"/>
  <c r="I473" i="5"/>
  <c r="I619" i="5"/>
  <c r="I229" i="5"/>
  <c r="I223" i="5"/>
  <c r="I385" i="5"/>
  <c r="I137" i="5"/>
  <c r="I579" i="5"/>
  <c r="I331" i="5"/>
  <c r="I238" i="5"/>
  <c r="I121" i="5"/>
  <c r="I195" i="5"/>
  <c r="I307" i="5"/>
  <c r="I204" i="5"/>
  <c r="I393" i="5"/>
  <c r="I562" i="5"/>
  <c r="I649" i="5"/>
  <c r="I220" i="5"/>
  <c r="I458" i="5"/>
  <c r="I44" i="5"/>
  <c r="I164" i="5"/>
  <c r="I578" i="5"/>
  <c r="I72" i="5"/>
  <c r="I485" i="5"/>
  <c r="I599" i="5"/>
  <c r="I681" i="5"/>
  <c r="I261" i="5"/>
  <c r="I537" i="5"/>
  <c r="I461" i="5"/>
  <c r="I83" i="5"/>
  <c r="I332" i="5"/>
  <c r="I412" i="5"/>
  <c r="I489" i="5"/>
  <c r="I80" i="5"/>
  <c r="I675" i="5"/>
  <c r="I648" i="5"/>
  <c r="I586" i="5"/>
  <c r="I118" i="5"/>
  <c r="I258" i="5"/>
  <c r="I423" i="5"/>
  <c r="I248" i="5"/>
  <c r="I545" i="5"/>
  <c r="I361" i="5"/>
  <c r="I466" i="5"/>
  <c r="I569" i="5"/>
  <c r="I126" i="5"/>
  <c r="I593" i="5"/>
  <c r="I68" i="5"/>
  <c r="I396" i="5"/>
  <c r="I293" i="5"/>
  <c r="I215" i="5"/>
  <c r="I119" i="5"/>
  <c r="I131" i="5"/>
  <c r="I391" i="5"/>
  <c r="I57" i="5"/>
  <c r="I105" i="5"/>
  <c r="I651" i="5"/>
  <c r="I399" i="5"/>
  <c r="I488" i="5"/>
  <c r="I519" i="5"/>
  <c r="I202" i="5"/>
  <c r="I104" i="5"/>
  <c r="I598" i="5"/>
  <c r="I427" i="5"/>
  <c r="I326" i="5"/>
  <c r="I495" i="5"/>
  <c r="I348" i="5"/>
  <c r="I677" i="5"/>
  <c r="I309" i="5"/>
  <c r="I414" i="5"/>
  <c r="I28" i="5"/>
  <c r="I245" i="5"/>
  <c r="I422" i="5"/>
  <c r="I386" i="5"/>
  <c r="I49" i="5"/>
  <c r="I710" i="5"/>
  <c r="I15" i="5"/>
  <c r="I620" i="5"/>
  <c r="I525" i="5"/>
  <c r="I638" i="5"/>
  <c r="I643" i="5"/>
  <c r="I66" i="5"/>
  <c r="I451" i="5"/>
  <c r="I625" i="5"/>
  <c r="I538" i="5"/>
  <c r="I534" i="5"/>
  <c r="I40" i="5"/>
  <c r="I409" i="5"/>
  <c r="I314" i="5"/>
  <c r="I259" i="5"/>
  <c r="I544" i="5"/>
  <c r="I337" i="5"/>
  <c r="I629" i="5"/>
  <c r="I160" i="5"/>
  <c r="I659" i="5"/>
  <c r="I180" i="5"/>
  <c r="I497" i="5"/>
  <c r="I646" i="5"/>
  <c r="I440" i="5"/>
  <c r="I479" i="5"/>
  <c r="I668" i="5"/>
  <c r="I99" i="5"/>
  <c r="I529" i="5"/>
  <c r="I678" i="5"/>
  <c r="I274" i="5"/>
  <c r="I561" i="5"/>
  <c r="I315" i="5"/>
  <c r="I483" i="5"/>
  <c r="I318" i="5"/>
  <c r="I235" i="5"/>
  <c r="I328" i="5"/>
  <c r="I276" i="5"/>
  <c r="I46" i="5"/>
  <c r="I207" i="5"/>
  <c r="I500" i="5"/>
  <c r="I73" i="5"/>
  <c r="I33" i="5"/>
  <c r="I254" i="5"/>
  <c r="I237" i="5"/>
  <c r="I557" i="5"/>
  <c r="I189" i="5"/>
  <c r="I491" i="5"/>
  <c r="I100" i="5"/>
  <c r="I618" i="5"/>
  <c r="I656" i="5"/>
  <c r="I616" i="5"/>
  <c r="I200" i="5"/>
  <c r="I691" i="5"/>
  <c r="I448" i="5"/>
  <c r="I301" i="5"/>
  <c r="I565" i="5"/>
  <c r="I216" i="5"/>
  <c r="I426" i="5"/>
  <c r="I360" i="5"/>
  <c r="I575" i="5"/>
  <c r="I476" i="5"/>
  <c r="I468" i="5"/>
  <c r="I12" i="5"/>
  <c r="I516" i="5"/>
  <c r="I111" i="5"/>
  <c r="I135" i="5"/>
  <c r="I365" i="5"/>
  <c r="I392" i="5"/>
  <c r="I571" i="5"/>
  <c r="I116" i="5"/>
  <c r="I183" i="5"/>
  <c r="I402" i="5"/>
  <c r="I27" i="5"/>
  <c r="I548" i="5"/>
  <c r="I55" i="5"/>
  <c r="I400" i="5"/>
  <c r="I266" i="5"/>
  <c r="I541" i="5"/>
  <c r="I682" i="5"/>
  <c r="I282" i="5"/>
  <c r="AZ124" i="7"/>
  <c r="G2" i="5" l="1"/>
  <c r="G4" i="5"/>
  <c r="G713" i="5"/>
  <c r="H713" i="5" s="1"/>
  <c r="R1216" i="7" s="1"/>
  <c r="V1216" i="7" s="1"/>
  <c r="G708" i="5"/>
  <c r="H708" i="5" s="1"/>
  <c r="R1201" i="7" s="1"/>
  <c r="V1201" i="7" s="1"/>
  <c r="G703" i="5"/>
  <c r="H703" i="5" s="1"/>
  <c r="R1218" i="7" s="1"/>
  <c r="V1218" i="7" s="1"/>
  <c r="G690" i="5"/>
  <c r="H690" i="5" s="1"/>
  <c r="R620" i="7" s="1"/>
  <c r="V620" i="7" s="1"/>
  <c r="G684" i="5"/>
  <c r="H684" i="5" s="1"/>
  <c r="R614" i="7" s="1"/>
  <c r="V614" i="7" s="1"/>
  <c r="G674" i="5"/>
  <c r="H674" i="5" s="1"/>
  <c r="R605" i="7" s="1"/>
  <c r="V605" i="7" s="1"/>
  <c r="G667" i="5"/>
  <c r="H667" i="5" s="1"/>
  <c r="R601" i="7" s="1"/>
  <c r="V601" i="7" s="1"/>
  <c r="G663" i="5"/>
  <c r="H663" i="5" s="1"/>
  <c r="R596" i="7" s="1"/>
  <c r="V596" i="7" s="1"/>
  <c r="G657" i="5"/>
  <c r="H657" i="5" s="1"/>
  <c r="R594" i="7" s="1"/>
  <c r="V594" i="7" s="1"/>
  <c r="G642" i="5"/>
  <c r="H642" i="5" s="1"/>
  <c r="R1186" i="7" s="1"/>
  <c r="V1186" i="7" s="1"/>
  <c r="G633" i="5"/>
  <c r="H633" i="5" s="1"/>
  <c r="R1177" i="7" s="1"/>
  <c r="V1177" i="7" s="1"/>
  <c r="G628" i="5"/>
  <c r="H628" i="5" s="1"/>
  <c r="R1173" i="7" s="1"/>
  <c r="V1173" i="7" s="1"/>
  <c r="G621" i="5"/>
  <c r="H621" i="5" s="1"/>
  <c r="R1167" i="7" s="1"/>
  <c r="V1167" i="7" s="1"/>
  <c r="G613" i="5"/>
  <c r="H613" i="5" s="1"/>
  <c r="R589" i="7" s="1"/>
  <c r="V589" i="7" s="1"/>
  <c r="G606" i="5"/>
  <c r="H606" i="5" s="1"/>
  <c r="R1153" i="7" s="1"/>
  <c r="V1153" i="7" s="1"/>
  <c r="G597" i="5"/>
  <c r="H597" i="5" s="1"/>
  <c r="R1145" i="7" s="1"/>
  <c r="V1145" i="7" s="1"/>
  <c r="G591" i="5"/>
  <c r="H591" i="5" s="1"/>
  <c r="R588" i="7" s="1"/>
  <c r="V588" i="7" s="1"/>
  <c r="G585" i="5"/>
  <c r="H585" i="5" s="1"/>
  <c r="R1133" i="7" s="1"/>
  <c r="V1133" i="7" s="1"/>
  <c r="G576" i="5"/>
  <c r="H576" i="5" s="1"/>
  <c r="G570" i="5"/>
  <c r="H570" i="5" s="1"/>
  <c r="R1121" i="7" s="1"/>
  <c r="V1121" i="7" s="1"/>
  <c r="G559" i="5"/>
  <c r="H559" i="5" s="1"/>
  <c r="R1111" i="7" s="1"/>
  <c r="V1111" i="7" s="1"/>
  <c r="G554" i="5"/>
  <c r="H554" i="5" s="1"/>
  <c r="R1108" i="7" s="1"/>
  <c r="V1108" i="7" s="1"/>
  <c r="G550" i="5"/>
  <c r="H550" i="5" s="1"/>
  <c r="R1104" i="7" s="1"/>
  <c r="V1104" i="7" s="1"/>
  <c r="G542" i="5"/>
  <c r="H542" i="5" s="1"/>
  <c r="R1096" i="7" s="1"/>
  <c r="V1096" i="7" s="1"/>
  <c r="G535" i="5"/>
  <c r="G530" i="5"/>
  <c r="H530" i="5" s="1"/>
  <c r="R1086" i="7" s="1"/>
  <c r="V1086" i="7" s="1"/>
  <c r="G524" i="5"/>
  <c r="H524" i="5" s="1"/>
  <c r="R582" i="7" s="1"/>
  <c r="V582" i="7" s="1"/>
  <c r="G517" i="5"/>
  <c r="H517" i="5" s="1"/>
  <c r="R1074" i="7" s="1"/>
  <c r="V1074" i="7" s="1"/>
  <c r="G511" i="5"/>
  <c r="H511" i="5" s="1"/>
  <c r="R1071" i="7" s="1"/>
  <c r="V1071" i="7" s="1"/>
  <c r="G501" i="5"/>
  <c r="H501" i="5" s="1"/>
  <c r="R1061" i="7" s="1"/>
  <c r="V1061" i="7" s="1"/>
  <c r="G493" i="5"/>
  <c r="H493" i="5" s="1"/>
  <c r="R1054" i="7" s="1"/>
  <c r="V1054" i="7" s="1"/>
  <c r="G482" i="5"/>
  <c r="H482" i="5" s="1"/>
  <c r="R1044" i="7" s="1"/>
  <c r="V1044" i="7" s="1"/>
  <c r="G475" i="5"/>
  <c r="H475" i="5" s="1"/>
  <c r="R1038" i="7" s="1"/>
  <c r="V1038" i="7" s="1"/>
  <c r="G470" i="5"/>
  <c r="H470" i="5" s="1"/>
  <c r="R1033" i="7" s="1"/>
  <c r="V1033" i="7" s="1"/>
  <c r="G712" i="5"/>
  <c r="H712" i="5" s="1"/>
  <c r="R1214" i="7" s="1"/>
  <c r="V1214" i="7" s="1"/>
  <c r="G707" i="5"/>
  <c r="H707" i="5" s="1"/>
  <c r="R1200" i="7" s="1"/>
  <c r="V1200" i="7" s="1"/>
  <c r="G696" i="5"/>
  <c r="H696" i="5" s="1"/>
  <c r="R1220" i="7" s="1"/>
  <c r="V1220" i="7" s="1"/>
  <c r="G688" i="5"/>
  <c r="H688" i="5" s="1"/>
  <c r="R618" i="7" s="1"/>
  <c r="V618" i="7" s="1"/>
  <c r="G683" i="5"/>
  <c r="H683" i="5" s="1"/>
  <c r="R534" i="7" s="1"/>
  <c r="V534" i="7" s="1"/>
  <c r="G673" i="5"/>
  <c r="H673" i="5" s="1"/>
  <c r="R604" i="7" s="1"/>
  <c r="V604" i="7" s="1"/>
  <c r="G666" i="5"/>
  <c r="H666" i="5" s="1"/>
  <c r="R599" i="7" s="1"/>
  <c r="V599" i="7" s="1"/>
  <c r="G661" i="5"/>
  <c r="H661" i="5" s="1"/>
  <c r="R532" i="7" s="1"/>
  <c r="V532" i="7" s="1"/>
  <c r="G654" i="5"/>
  <c r="H654" i="5" s="1"/>
  <c r="R1195" i="7" s="1"/>
  <c r="V1195" i="7" s="1"/>
  <c r="G639" i="5"/>
  <c r="H639" i="5" s="1"/>
  <c r="R1183" i="7" s="1"/>
  <c r="V1183" i="7" s="1"/>
  <c r="G632" i="5"/>
  <c r="H632" i="5" s="1"/>
  <c r="R1180" i="7" s="1"/>
  <c r="V1180" i="7" s="1"/>
  <c r="G627" i="5"/>
  <c r="H627" i="5" s="1"/>
  <c r="G617" i="5"/>
  <c r="H617" i="5" s="1"/>
  <c r="R1163" i="7" s="1"/>
  <c r="V1163" i="7" s="1"/>
  <c r="G612" i="5"/>
  <c r="H612" i="5" s="1"/>
  <c r="R1159" i="7" s="1"/>
  <c r="V1159" i="7" s="1"/>
  <c r="G605" i="5"/>
  <c r="H605" i="5" s="1"/>
  <c r="R1152" i="7" s="1"/>
  <c r="V1152" i="7" s="1"/>
  <c r="G596" i="5"/>
  <c r="H596" i="5" s="1"/>
  <c r="R1143" i="7" s="1"/>
  <c r="V1143" i="7" s="1"/>
  <c r="G590" i="5"/>
  <c r="H590" i="5" s="1"/>
  <c r="R1138" i="7" s="1"/>
  <c r="V1138" i="7" s="1"/>
  <c r="G584" i="5"/>
  <c r="H584" i="5" s="1"/>
  <c r="R1134" i="7" s="1"/>
  <c r="V1134" i="7" s="1"/>
  <c r="G574" i="5"/>
  <c r="H574" i="5" s="1"/>
  <c r="R1125" i="7" s="1"/>
  <c r="V1125" i="7" s="1"/>
  <c r="G568" i="5"/>
  <c r="H568" i="5" s="1"/>
  <c r="R1120" i="7" s="1"/>
  <c r="V1120" i="7" s="1"/>
  <c r="G558" i="5"/>
  <c r="H558" i="5" s="1"/>
  <c r="G553" i="5"/>
  <c r="H553" i="5" s="1"/>
  <c r="R1106" i="7" s="1"/>
  <c r="V1106" i="7" s="1"/>
  <c r="G549" i="5"/>
  <c r="G540" i="5"/>
  <c r="H540" i="5" s="1"/>
  <c r="R1098" i="7" s="1"/>
  <c r="V1098" i="7" s="1"/>
  <c r="G533" i="5"/>
  <c r="H533" i="5" s="1"/>
  <c r="R1089" i="7" s="1"/>
  <c r="V1089" i="7" s="1"/>
  <c r="G528" i="5"/>
  <c r="H528" i="5" s="1"/>
  <c r="R1083" i="7" s="1"/>
  <c r="V1083" i="7" s="1"/>
  <c r="G522" i="5"/>
  <c r="H522" i="5" s="1"/>
  <c r="R1079" i="7" s="1"/>
  <c r="V1079" i="7" s="1"/>
  <c r="G514" i="5"/>
  <c r="H514" i="5" s="1"/>
  <c r="R1072" i="7" s="1"/>
  <c r="V1072" i="7" s="1"/>
  <c r="G509" i="5"/>
  <c r="H509" i="5" s="1"/>
  <c r="R1068" i="7" s="1"/>
  <c r="V1068" i="7" s="1"/>
  <c r="G499" i="5"/>
  <c r="H499" i="5" s="1"/>
  <c r="R1059" i="7" s="1"/>
  <c r="V1059" i="7" s="1"/>
  <c r="G492" i="5"/>
  <c r="H492" i="5" s="1"/>
  <c r="R1053" i="7" s="1"/>
  <c r="V1053" i="7" s="1"/>
  <c r="G481" i="5"/>
  <c r="H481" i="5" s="1"/>
  <c r="R1043" i="7" s="1"/>
  <c r="V1043" i="7" s="1"/>
  <c r="G474" i="5"/>
  <c r="H474" i="5" s="1"/>
  <c r="R1037" i="7" s="1"/>
  <c r="V1037" i="7" s="1"/>
  <c r="G469" i="5"/>
  <c r="H469" i="5" s="1"/>
  <c r="R577" i="7" s="1"/>
  <c r="V577" i="7" s="1"/>
  <c r="G460" i="5"/>
  <c r="H460" i="5" s="1"/>
  <c r="R1024" i="7" s="1"/>
  <c r="V1024" i="7" s="1"/>
  <c r="G453" i="5"/>
  <c r="H453" i="5" s="1"/>
  <c r="G446" i="5"/>
  <c r="H446" i="5" s="1"/>
  <c r="R530" i="7" s="1"/>
  <c r="V530" i="7" s="1"/>
  <c r="G441" i="5"/>
  <c r="H441" i="5" s="1"/>
  <c r="G435" i="5"/>
  <c r="H435" i="5" s="1"/>
  <c r="R574" i="7" s="1"/>
  <c r="V574" i="7" s="1"/>
  <c r="G430" i="5"/>
  <c r="H430" i="5" s="1"/>
  <c r="R998" i="7" s="1"/>
  <c r="V998" i="7" s="1"/>
  <c r="G421" i="5"/>
  <c r="H421" i="5" s="1"/>
  <c r="G415" i="5"/>
  <c r="H415" i="5" s="1"/>
  <c r="R984" i="7" s="1"/>
  <c r="V984" i="7" s="1"/>
  <c r="G408" i="5"/>
  <c r="H408" i="5" s="1"/>
  <c r="R978" i="7" s="1"/>
  <c r="V978" i="7" s="1"/>
  <c r="G404" i="5"/>
  <c r="H404" i="5" s="1"/>
  <c r="R974" i="7" s="1"/>
  <c r="V974" i="7" s="1"/>
  <c r="G395" i="5"/>
  <c r="H395" i="5" s="1"/>
  <c r="R966" i="7" s="1"/>
  <c r="V966" i="7" s="1"/>
  <c r="G384" i="5"/>
  <c r="H384" i="5" s="1"/>
  <c r="R956" i="7" s="1"/>
  <c r="V956" i="7" s="1"/>
  <c r="G380" i="5"/>
  <c r="H380" i="5" s="1"/>
  <c r="R569" i="7" s="1"/>
  <c r="V569" i="7" s="1"/>
  <c r="G376" i="5"/>
  <c r="H376" i="5" s="1"/>
  <c r="R952" i="7" s="1"/>
  <c r="V952" i="7" s="1"/>
  <c r="G370" i="5"/>
  <c r="H370" i="5" s="1"/>
  <c r="R946" i="7" s="1"/>
  <c r="V946" i="7" s="1"/>
  <c r="G359" i="5"/>
  <c r="H359" i="5" s="1"/>
  <c r="R936" i="7" s="1"/>
  <c r="V936" i="7" s="1"/>
  <c r="G354" i="5"/>
  <c r="H354" i="5" s="1"/>
  <c r="R932" i="7" s="1"/>
  <c r="V932" i="7" s="1"/>
  <c r="G350" i="5"/>
  <c r="H350" i="5" s="1"/>
  <c r="R928" i="7" s="1"/>
  <c r="V928" i="7" s="1"/>
  <c r="G345" i="5"/>
  <c r="H345" i="5" s="1"/>
  <c r="R924" i="7" s="1"/>
  <c r="V924" i="7" s="1"/>
  <c r="G340" i="5"/>
  <c r="H340" i="5" s="1"/>
  <c r="R919" i="7" s="1"/>
  <c r="V919" i="7" s="1"/>
  <c r="G329" i="5"/>
  <c r="H329" i="5" s="1"/>
  <c r="R911" i="7" s="1"/>
  <c r="V911" i="7" s="1"/>
  <c r="G321" i="5"/>
  <c r="H321" i="5" s="1"/>
  <c r="R904" i="7" s="1"/>
  <c r="V904" i="7" s="1"/>
  <c r="G312" i="5"/>
  <c r="H312" i="5" s="1"/>
  <c r="R896" i="7" s="1"/>
  <c r="V896" i="7" s="1"/>
  <c r="G306" i="5"/>
  <c r="H306" i="5" s="1"/>
  <c r="R890" i="7" s="1"/>
  <c r="V890" i="7" s="1"/>
  <c r="G298" i="5"/>
  <c r="H298" i="5" s="1"/>
  <c r="R883" i="7" s="1"/>
  <c r="V883" i="7" s="1"/>
  <c r="G294" i="5"/>
  <c r="H294" i="5" s="1"/>
  <c r="G286" i="5"/>
  <c r="H286" i="5" s="1"/>
  <c r="G275" i="5"/>
  <c r="H275" i="5" s="1"/>
  <c r="R862" i="7" s="1"/>
  <c r="V862" i="7" s="1"/>
  <c r="G269" i="5"/>
  <c r="H269" i="5" s="1"/>
  <c r="R559" i="7" s="1"/>
  <c r="V559" i="7" s="1"/>
  <c r="G263" i="5"/>
  <c r="H263" i="5" s="1"/>
  <c r="R851" i="7" s="1"/>
  <c r="V851" i="7" s="1"/>
  <c r="G255" i="5"/>
  <c r="H255" i="5" s="1"/>
  <c r="R844" i="7" s="1"/>
  <c r="V844" i="7" s="1"/>
  <c r="G249" i="5"/>
  <c r="H249" i="5" s="1"/>
  <c r="R838" i="7" s="1"/>
  <c r="V838" i="7" s="1"/>
  <c r="G243" i="5"/>
  <c r="H243" i="5" s="1"/>
  <c r="R834" i="7" s="1"/>
  <c r="V834" i="7" s="1"/>
  <c r="G239" i="5"/>
  <c r="H239" i="5" s="1"/>
  <c r="R829" i="7" s="1"/>
  <c r="V829" i="7" s="1"/>
  <c r="G231" i="5"/>
  <c r="H231" i="5" s="1"/>
  <c r="R822" i="7" s="1"/>
  <c r="V822" i="7" s="1"/>
  <c r="G222" i="5"/>
  <c r="H222" i="5" s="1"/>
  <c r="R815" i="7" s="1"/>
  <c r="V815" i="7" s="1"/>
  <c r="G214" i="5"/>
  <c r="H214" i="5" s="1"/>
  <c r="G208" i="5"/>
  <c r="H208" i="5" s="1"/>
  <c r="G194" i="5"/>
  <c r="G184" i="5"/>
  <c r="H184" i="5" s="1"/>
  <c r="R780" i="7" s="1"/>
  <c r="V780" i="7" s="1"/>
  <c r="G178" i="5"/>
  <c r="H178" i="5" s="1"/>
  <c r="R775" i="7" s="1"/>
  <c r="V775" i="7" s="1"/>
  <c r="G173" i="5"/>
  <c r="H173" i="5" s="1"/>
  <c r="R770" i="7" s="1"/>
  <c r="V770" i="7" s="1"/>
  <c r="G169" i="5"/>
  <c r="H169" i="5" s="1"/>
  <c r="R550" i="7" s="1"/>
  <c r="V550" i="7" s="1"/>
  <c r="G165" i="5"/>
  <c r="H165" i="5" s="1"/>
  <c r="R763" i="7" s="1"/>
  <c r="V763" i="7" s="1"/>
  <c r="G159" i="5"/>
  <c r="H159" i="5" s="1"/>
  <c r="R757" i="7" s="1"/>
  <c r="V757" i="7" s="1"/>
  <c r="G151" i="5"/>
  <c r="H151" i="5" s="1"/>
  <c r="R750" i="7" s="1"/>
  <c r="V750" i="7" s="1"/>
  <c r="G147" i="5"/>
  <c r="H147" i="5" s="1"/>
  <c r="G141" i="5"/>
  <c r="H141" i="5" s="1"/>
  <c r="R741" i="7" s="1"/>
  <c r="V741" i="7" s="1"/>
  <c r="G134" i="5"/>
  <c r="H134" i="5" s="1"/>
  <c r="G127" i="5"/>
  <c r="H127" i="5" s="1"/>
  <c r="R729" i="7" s="1"/>
  <c r="V729" i="7" s="1"/>
  <c r="G120" i="5"/>
  <c r="H120" i="5" s="1"/>
  <c r="R723" i="7" s="1"/>
  <c r="V723" i="7" s="1"/>
  <c r="G711" i="5"/>
  <c r="H711" i="5" s="1"/>
  <c r="R1213" i="7" s="1"/>
  <c r="V1213" i="7" s="1"/>
  <c r="G706" i="5"/>
  <c r="H706" i="5" s="1"/>
  <c r="R1209" i="7" s="1"/>
  <c r="V1209" i="7" s="1"/>
  <c r="G694" i="5"/>
  <c r="H694" i="5" s="1"/>
  <c r="R1203" i="7" s="1"/>
  <c r="V1203" i="7" s="1"/>
  <c r="G687" i="5"/>
  <c r="H687" i="5" s="1"/>
  <c r="R617" i="7" s="1"/>
  <c r="V617" i="7" s="1"/>
  <c r="G680" i="5"/>
  <c r="H680" i="5" s="1"/>
  <c r="R611" i="7" s="1"/>
  <c r="V611" i="7" s="1"/>
  <c r="G672" i="5"/>
  <c r="H672" i="5" s="1"/>
  <c r="R533" i="7" s="1"/>
  <c r="V533" i="7" s="1"/>
  <c r="G665" i="5"/>
  <c r="H665" i="5" s="1"/>
  <c r="R598" i="7" s="1"/>
  <c r="V598" i="7" s="1"/>
  <c r="G660" i="5"/>
  <c r="H660" i="5" s="1"/>
  <c r="G652" i="5"/>
  <c r="H652" i="5" s="1"/>
  <c r="R1194" i="7" s="1"/>
  <c r="V1194" i="7" s="1"/>
  <c r="G637" i="5"/>
  <c r="H637" i="5" s="1"/>
  <c r="R1181" i="7" s="1"/>
  <c r="V1181" i="7" s="1"/>
  <c r="G631" i="5"/>
  <c r="H631" i="5" s="1"/>
  <c r="R1176" i="7" s="1"/>
  <c r="V1176" i="7" s="1"/>
  <c r="G626" i="5"/>
  <c r="H626" i="5" s="1"/>
  <c r="R1171" i="7" s="1"/>
  <c r="V1171" i="7" s="1"/>
  <c r="G615" i="5"/>
  <c r="H615" i="5" s="1"/>
  <c r="R1161" i="7" s="1"/>
  <c r="V1161" i="7" s="1"/>
  <c r="G609" i="5"/>
  <c r="H609" i="5" s="1"/>
  <c r="R1156" i="7" s="1"/>
  <c r="V1156" i="7" s="1"/>
  <c r="G603" i="5"/>
  <c r="H603" i="5" s="1"/>
  <c r="R1150" i="7" s="1"/>
  <c r="V1150" i="7" s="1"/>
  <c r="G594" i="5"/>
  <c r="H594" i="5" s="1"/>
  <c r="R1142" i="7" s="1"/>
  <c r="V1142" i="7" s="1"/>
  <c r="G589" i="5"/>
  <c r="H589" i="5" s="1"/>
  <c r="G583" i="5"/>
  <c r="H583" i="5" s="1"/>
  <c r="R1132" i="7" s="1"/>
  <c r="V1132" i="7" s="1"/>
  <c r="G573" i="5"/>
  <c r="H573" i="5" s="1"/>
  <c r="R1124" i="7" s="1"/>
  <c r="V1124" i="7" s="1"/>
  <c r="G567" i="5"/>
  <c r="H567" i="5" s="1"/>
  <c r="R1119" i="7" s="1"/>
  <c r="V1119" i="7" s="1"/>
  <c r="G556" i="5"/>
  <c r="H556" i="5" s="1"/>
  <c r="R1110" i="7" s="1"/>
  <c r="V1110" i="7" s="1"/>
  <c r="G552" i="5"/>
  <c r="H552" i="5" s="1"/>
  <c r="R1107" i="7" s="1"/>
  <c r="V1107" i="7" s="1"/>
  <c r="G546" i="5"/>
  <c r="H546" i="5" s="1"/>
  <c r="R584" i="7" s="1"/>
  <c r="V584" i="7" s="1"/>
  <c r="G539" i="5"/>
  <c r="H539" i="5" s="1"/>
  <c r="R1094" i="7" s="1"/>
  <c r="V1094" i="7" s="1"/>
  <c r="G532" i="5"/>
  <c r="H532" i="5" s="1"/>
  <c r="R1088" i="7" s="1"/>
  <c r="V1088" i="7" s="1"/>
  <c r="G527" i="5"/>
  <c r="H527" i="5" s="1"/>
  <c r="R1082" i="7" s="1"/>
  <c r="V1082" i="7" s="1"/>
  <c r="G521" i="5"/>
  <c r="H521" i="5" s="1"/>
  <c r="R1078" i="7" s="1"/>
  <c r="V1078" i="7" s="1"/>
  <c r="G513" i="5"/>
  <c r="H513" i="5" s="1"/>
  <c r="R581" i="7" s="1"/>
  <c r="V581" i="7" s="1"/>
  <c r="G507" i="5"/>
  <c r="H507" i="5" s="1"/>
  <c r="R1066" i="7" s="1"/>
  <c r="V1066" i="7" s="1"/>
  <c r="G496" i="5"/>
  <c r="H496" i="5" s="1"/>
  <c r="G486" i="5"/>
  <c r="H486" i="5" s="1"/>
  <c r="R1048" i="7" s="1"/>
  <c r="V1048" i="7" s="1"/>
  <c r="G480" i="5"/>
  <c r="H480" i="5" s="1"/>
  <c r="R578" i="7" s="1"/>
  <c r="V578" i="7" s="1"/>
  <c r="G472" i="5"/>
  <c r="H472" i="5" s="1"/>
  <c r="R1035" i="7" s="1"/>
  <c r="V1035" i="7" s="1"/>
  <c r="G709" i="5"/>
  <c r="H709" i="5" s="1"/>
  <c r="R1211" i="7" s="1"/>
  <c r="V1211" i="7" s="1"/>
  <c r="G705" i="5"/>
  <c r="H705" i="5" s="1"/>
  <c r="R1204" i="7" s="1"/>
  <c r="V1204" i="7" s="1"/>
  <c r="G692" i="5"/>
  <c r="H692" i="5" s="1"/>
  <c r="R622" i="7" s="1"/>
  <c r="V622" i="7" s="1"/>
  <c r="G685" i="5"/>
  <c r="H685" i="5" s="1"/>
  <c r="R615" i="7" s="1"/>
  <c r="V615" i="7" s="1"/>
  <c r="G676" i="5"/>
  <c r="H676" i="5" s="1"/>
  <c r="R606" i="7" s="1"/>
  <c r="V606" i="7" s="1"/>
  <c r="G671" i="5"/>
  <c r="H671" i="5" s="1"/>
  <c r="R603" i="7" s="1"/>
  <c r="V603" i="7" s="1"/>
  <c r="G664" i="5"/>
  <c r="H664" i="5" s="1"/>
  <c r="R597" i="7" s="1"/>
  <c r="V597" i="7" s="1"/>
  <c r="G658" i="5"/>
  <c r="H658" i="5" s="1"/>
  <c r="R1198" i="7" s="1"/>
  <c r="V1198" i="7" s="1"/>
  <c r="G647" i="5"/>
  <c r="H647" i="5" s="1"/>
  <c r="G636" i="5"/>
  <c r="H636" i="5" s="1"/>
  <c r="G630" i="5"/>
  <c r="H630" i="5" s="1"/>
  <c r="R1175" i="7" s="1"/>
  <c r="V1175" i="7" s="1"/>
  <c r="G622" i="5"/>
  <c r="H622" i="5" s="1"/>
  <c r="R1168" i="7" s="1"/>
  <c r="V1168" i="7" s="1"/>
  <c r="G614" i="5"/>
  <c r="H614" i="5" s="1"/>
  <c r="R1160" i="7" s="1"/>
  <c r="V1160" i="7" s="1"/>
  <c r="G607" i="5"/>
  <c r="H607" i="5" s="1"/>
  <c r="R1154" i="7" s="1"/>
  <c r="V1154" i="7" s="1"/>
  <c r="G601" i="5"/>
  <c r="H601" i="5" s="1"/>
  <c r="R1149" i="7" s="1"/>
  <c r="V1149" i="7" s="1"/>
  <c r="G592" i="5"/>
  <c r="H592" i="5" s="1"/>
  <c r="R1139" i="7" s="1"/>
  <c r="V1139" i="7" s="1"/>
  <c r="G588" i="5"/>
  <c r="H588" i="5" s="1"/>
  <c r="R1137" i="7" s="1"/>
  <c r="V1137" i="7" s="1"/>
  <c r="G582" i="5"/>
  <c r="H582" i="5" s="1"/>
  <c r="R1131" i="7" s="1"/>
  <c r="V1131" i="7" s="1"/>
  <c r="G572" i="5"/>
  <c r="H572" i="5" s="1"/>
  <c r="R1123" i="7" s="1"/>
  <c r="V1123" i="7" s="1"/>
  <c r="G563" i="5"/>
  <c r="H563" i="5" s="1"/>
  <c r="R1115" i="7" s="1"/>
  <c r="V1115" i="7" s="1"/>
  <c r="G555" i="5"/>
  <c r="H555" i="5" s="1"/>
  <c r="R1109" i="7" s="1"/>
  <c r="V1109" i="7" s="1"/>
  <c r="G551" i="5"/>
  <c r="H551" i="5" s="1"/>
  <c r="R1105" i="7" s="1"/>
  <c r="V1105" i="7" s="1"/>
  <c r="G543" i="5"/>
  <c r="H543" i="5" s="1"/>
  <c r="R1097" i="7" s="1"/>
  <c r="V1097" i="7" s="1"/>
  <c r="G536" i="5"/>
  <c r="H536" i="5" s="1"/>
  <c r="R1092" i="7" s="1"/>
  <c r="V1092" i="7" s="1"/>
  <c r="H531" i="5"/>
  <c r="R1087" i="7" s="1"/>
  <c r="V1087" i="7" s="1"/>
  <c r="G526" i="5"/>
  <c r="H526" i="5" s="1"/>
  <c r="R1085" i="7" s="1"/>
  <c r="V1085" i="7" s="1"/>
  <c r="G518" i="5"/>
  <c r="H518" i="5" s="1"/>
  <c r="G512" i="5"/>
  <c r="H512" i="5" s="1"/>
  <c r="R1070" i="7" s="1"/>
  <c r="V1070" i="7" s="1"/>
  <c r="G502" i="5"/>
  <c r="H502" i="5" s="1"/>
  <c r="R580" i="7" s="1"/>
  <c r="V580" i="7" s="1"/>
  <c r="G494" i="5"/>
  <c r="H494" i="5" s="1"/>
  <c r="G484" i="5"/>
  <c r="H484" i="5" s="1"/>
  <c r="R1046" i="7" s="1"/>
  <c r="V1046" i="7" s="1"/>
  <c r="G477" i="5"/>
  <c r="H477" i="5" s="1"/>
  <c r="R1040" i="7" s="1"/>
  <c r="V1040" i="7" s="1"/>
  <c r="G471" i="5"/>
  <c r="H471" i="5" s="1"/>
  <c r="R1034" i="7" s="1"/>
  <c r="V1034" i="7" s="1"/>
  <c r="G463" i="5"/>
  <c r="H463" i="5" s="1"/>
  <c r="R1027" i="7" s="1"/>
  <c r="V1027" i="7" s="1"/>
  <c r="G456" i="5"/>
  <c r="H456" i="5" s="1"/>
  <c r="R1021" i="7" s="1"/>
  <c r="V1021" i="7" s="1"/>
  <c r="G450" i="5"/>
  <c r="H450" i="5" s="1"/>
  <c r="R1016" i="7" s="1"/>
  <c r="V1016" i="7" s="1"/>
  <c r="G444" i="5"/>
  <c r="H444" i="5" s="1"/>
  <c r="R1011" i="7" s="1"/>
  <c r="V1011" i="7" s="1"/>
  <c r="G438" i="5"/>
  <c r="H438" i="5" s="1"/>
  <c r="R1005" i="7" s="1"/>
  <c r="V1005" i="7" s="1"/>
  <c r="G432" i="5"/>
  <c r="H432" i="5" s="1"/>
  <c r="R1000" i="7" s="1"/>
  <c r="V1000" i="7" s="1"/>
  <c r="G425" i="5"/>
  <c r="H425" i="5" s="1"/>
  <c r="R993" i="7" s="1"/>
  <c r="V993" i="7" s="1"/>
  <c r="G418" i="5"/>
  <c r="H418" i="5" s="1"/>
  <c r="R987" i="7" s="1"/>
  <c r="V987" i="7" s="1"/>
  <c r="G411" i="5"/>
  <c r="H411" i="5" s="1"/>
  <c r="R981" i="7" s="1"/>
  <c r="V981" i="7" s="1"/>
  <c r="G406" i="5"/>
  <c r="H406" i="5" s="1"/>
  <c r="G401" i="5"/>
  <c r="H401" i="5" s="1"/>
  <c r="R972" i="7" s="1"/>
  <c r="V972" i="7" s="1"/>
  <c r="G389" i="5"/>
  <c r="H389" i="5" s="1"/>
  <c r="R961" i="7" s="1"/>
  <c r="V961" i="7" s="1"/>
  <c r="G382" i="5"/>
  <c r="H382" i="5" s="1"/>
  <c r="R954" i="7" s="1"/>
  <c r="V954" i="7" s="1"/>
  <c r="G378" i="5"/>
  <c r="H378" i="5" s="1"/>
  <c r="G372" i="5"/>
  <c r="H372" i="5" s="1"/>
  <c r="R948" i="7" s="1"/>
  <c r="V948" i="7" s="1"/>
  <c r="G368" i="5"/>
  <c r="H368" i="5" s="1"/>
  <c r="R945" i="7" s="1"/>
  <c r="V945" i="7" s="1"/>
  <c r="G356" i="5"/>
  <c r="H356" i="5" s="1"/>
  <c r="R934" i="7" s="1"/>
  <c r="V934" i="7" s="1"/>
  <c r="G352" i="5"/>
  <c r="H352" i="5" s="1"/>
  <c r="G347" i="5"/>
  <c r="H347" i="5" s="1"/>
  <c r="R566" i="7" s="1"/>
  <c r="V566" i="7" s="1"/>
  <c r="G342" i="5"/>
  <c r="H342" i="5" s="1"/>
  <c r="R921" i="7" s="1"/>
  <c r="V921" i="7" s="1"/>
  <c r="G334" i="5"/>
  <c r="H334" i="5" s="1"/>
  <c r="G324" i="5"/>
  <c r="H324" i="5" s="1"/>
  <c r="R564" i="7" s="1"/>
  <c r="V564" i="7" s="1"/>
  <c r="G316" i="5"/>
  <c r="H316" i="5" s="1"/>
  <c r="R899" i="7" s="1"/>
  <c r="V899" i="7" s="1"/>
  <c r="G310" i="5"/>
  <c r="H310" i="5" s="1"/>
  <c r="R894" i="7" s="1"/>
  <c r="V894" i="7" s="1"/>
  <c r="G304" i="5"/>
  <c r="H304" i="5" s="1"/>
  <c r="R888" i="7" s="1"/>
  <c r="V888" i="7" s="1"/>
  <c r="G296" i="5"/>
  <c r="H296" i="5" s="1"/>
  <c r="R880" i="7" s="1"/>
  <c r="V880" i="7" s="1"/>
  <c r="G291" i="5"/>
  <c r="H291" i="5" s="1"/>
  <c r="R561" i="7" s="1"/>
  <c r="V561" i="7" s="1"/>
  <c r="G281" i="5"/>
  <c r="H281" i="5" s="1"/>
  <c r="G272" i="5"/>
  <c r="H272" i="5" s="1"/>
  <c r="R859" i="7" s="1"/>
  <c r="V859" i="7" s="1"/>
  <c r="G265" i="5"/>
  <c r="H265" i="5" s="1"/>
  <c r="R853" i="7" s="1"/>
  <c r="V853" i="7" s="1"/>
  <c r="G257" i="5"/>
  <c r="H257" i="5" s="1"/>
  <c r="R846" i="7" s="1"/>
  <c r="V846" i="7" s="1"/>
  <c r="G252" i="5"/>
  <c r="H252" i="5" s="1"/>
  <c r="R841" i="7" s="1"/>
  <c r="V841" i="7" s="1"/>
  <c r="G246" i="5"/>
  <c r="H246" i="5" s="1"/>
  <c r="R836" i="7" s="1"/>
  <c r="V836" i="7" s="1"/>
  <c r="G241" i="5"/>
  <c r="H241" i="5" s="1"/>
  <c r="R831" i="7" s="1"/>
  <c r="V831" i="7" s="1"/>
  <c r="G233" i="5"/>
  <c r="H233" i="5" s="1"/>
  <c r="R824" i="7" s="1"/>
  <c r="V824" i="7" s="1"/>
  <c r="G227" i="5"/>
  <c r="H227" i="5" s="1"/>
  <c r="R818" i="7" s="1"/>
  <c r="V818" i="7" s="1"/>
  <c r="G218" i="5"/>
  <c r="H218" i="5" s="1"/>
  <c r="G210" i="5"/>
  <c r="H210" i="5" s="1"/>
  <c r="R804" i="7" s="1"/>
  <c r="V804" i="7" s="1"/>
  <c r="G201" i="5"/>
  <c r="H201" i="5" s="1"/>
  <c r="R796" i="7" s="1"/>
  <c r="V796" i="7" s="1"/>
  <c r="G187" i="5"/>
  <c r="H187" i="5" s="1"/>
  <c r="R783" i="7" s="1"/>
  <c r="V783" i="7" s="1"/>
  <c r="G181" i="5"/>
  <c r="H181" i="5" s="1"/>
  <c r="R777" i="7" s="1"/>
  <c r="V777" i="7" s="1"/>
  <c r="G175" i="5"/>
  <c r="H175" i="5" s="1"/>
  <c r="R772" i="7" s="1"/>
  <c r="V772" i="7" s="1"/>
  <c r="G171" i="5"/>
  <c r="H171" i="5" s="1"/>
  <c r="R768" i="7" s="1"/>
  <c r="V768" i="7" s="1"/>
  <c r="G167" i="5"/>
  <c r="H167" i="5" s="1"/>
  <c r="R765" i="7" s="1"/>
  <c r="V765" i="7" s="1"/>
  <c r="G162" i="5"/>
  <c r="H162" i="5" s="1"/>
  <c r="R760" i="7" s="1"/>
  <c r="V760" i="7" s="1"/>
  <c r="G156" i="5"/>
  <c r="H156" i="5" s="1"/>
  <c r="R755" i="7" s="1"/>
  <c r="V755" i="7" s="1"/>
  <c r="G149" i="5"/>
  <c r="H149" i="5" s="1"/>
  <c r="R748" i="7" s="1"/>
  <c r="V748" i="7" s="1"/>
  <c r="G143" i="5"/>
  <c r="H143" i="5" s="1"/>
  <c r="R743" i="7" s="1"/>
  <c r="V743" i="7" s="1"/>
  <c r="G139" i="5"/>
  <c r="H139" i="5" s="1"/>
  <c r="R739" i="7" s="1"/>
  <c r="V739" i="7" s="1"/>
  <c r="G129" i="5"/>
  <c r="H129" i="5" s="1"/>
  <c r="R731" i="7" s="1"/>
  <c r="V731" i="7" s="1"/>
  <c r="G123" i="5"/>
  <c r="H123" i="5" s="1"/>
  <c r="G115" i="5"/>
  <c r="H115" i="5" s="1"/>
  <c r="R718" i="7" s="1"/>
  <c r="V718" i="7" s="1"/>
  <c r="G465" i="5"/>
  <c r="H465" i="5" s="1"/>
  <c r="R1029" i="7" s="1"/>
  <c r="V1029" i="7" s="1"/>
  <c r="G452" i="5"/>
  <c r="H452" i="5" s="1"/>
  <c r="R1017" i="7" s="1"/>
  <c r="V1017" i="7" s="1"/>
  <c r="G439" i="5"/>
  <c r="H439" i="5" s="1"/>
  <c r="G428" i="5"/>
  <c r="H428" i="5" s="1"/>
  <c r="R996" i="7" s="1"/>
  <c r="V996" i="7" s="1"/>
  <c r="G413" i="5"/>
  <c r="H413" i="5" s="1"/>
  <c r="R571" i="7" s="1"/>
  <c r="V571" i="7" s="1"/>
  <c r="G403" i="5"/>
  <c r="H403" i="5" s="1"/>
  <c r="R973" i="7" s="1"/>
  <c r="V973" i="7" s="1"/>
  <c r="G383" i="5"/>
  <c r="H383" i="5" s="1"/>
  <c r="R955" i="7" s="1"/>
  <c r="V955" i="7" s="1"/>
  <c r="G373" i="5"/>
  <c r="H373" i="5" s="1"/>
  <c r="R949" i="7" s="1"/>
  <c r="V949" i="7" s="1"/>
  <c r="G357" i="5"/>
  <c r="H357" i="5" s="1"/>
  <c r="R935" i="7" s="1"/>
  <c r="V935" i="7" s="1"/>
  <c r="G349" i="5"/>
  <c r="H349" i="5" s="1"/>
  <c r="R927" i="7" s="1"/>
  <c r="V927" i="7" s="1"/>
  <c r="G336" i="5"/>
  <c r="H336" i="5" s="1"/>
  <c r="R565" i="7" s="1"/>
  <c r="V565" i="7" s="1"/>
  <c r="G317" i="5"/>
  <c r="H317" i="5" s="1"/>
  <c r="R900" i="7" s="1"/>
  <c r="V900" i="7" s="1"/>
  <c r="G305" i="5"/>
  <c r="H305" i="5" s="1"/>
  <c r="R889" i="7" s="1"/>
  <c r="V889" i="7" s="1"/>
  <c r="G292" i="5"/>
  <c r="H292" i="5" s="1"/>
  <c r="R881" i="7" s="1"/>
  <c r="V881" i="7" s="1"/>
  <c r="G273" i="5"/>
  <c r="H273" i="5" s="1"/>
  <c r="R860" i="7" s="1"/>
  <c r="V860" i="7" s="1"/>
  <c r="G260" i="5"/>
  <c r="H260" i="5" s="1"/>
  <c r="R848" i="7" s="1"/>
  <c r="V848" i="7" s="1"/>
  <c r="G247" i="5"/>
  <c r="H247" i="5" s="1"/>
  <c r="R557" i="7" s="1"/>
  <c r="V557" i="7" s="1"/>
  <c r="G236" i="5"/>
  <c r="H236" i="5" s="1"/>
  <c r="G219" i="5"/>
  <c r="H219" i="5" s="1"/>
  <c r="R812" i="7" s="1"/>
  <c r="V812" i="7" s="1"/>
  <c r="G203" i="5"/>
  <c r="H203" i="5" s="1"/>
  <c r="R797" i="7" s="1"/>
  <c r="V797" i="7" s="1"/>
  <c r="G182" i="5"/>
  <c r="H182" i="5" s="1"/>
  <c r="R778" i="7" s="1"/>
  <c r="V778" i="7" s="1"/>
  <c r="G172" i="5"/>
  <c r="H172" i="5" s="1"/>
  <c r="G163" i="5"/>
  <c r="H163" i="5" s="1"/>
  <c r="R761" i="7" s="1"/>
  <c r="V761" i="7" s="1"/>
  <c r="G150" i="5"/>
  <c r="H150" i="5" s="1"/>
  <c r="R749" i="7" s="1"/>
  <c r="V749" i="7" s="1"/>
  <c r="G113" i="5"/>
  <c r="H113" i="5" s="1"/>
  <c r="R527" i="7" s="1"/>
  <c r="V527" i="7" s="1"/>
  <c r="G106" i="5"/>
  <c r="H106" i="5" s="1"/>
  <c r="R712" i="7" s="1"/>
  <c r="V712" i="7" s="1"/>
  <c r="G98" i="5"/>
  <c r="H98" i="5" s="1"/>
  <c r="R705" i="7" s="1"/>
  <c r="V705" i="7" s="1"/>
  <c r="G84" i="5"/>
  <c r="H84" i="5" s="1"/>
  <c r="R696" i="7" s="1"/>
  <c r="V696" i="7" s="1"/>
  <c r="G47" i="5"/>
  <c r="H47" i="5" s="1"/>
  <c r="R539" i="7" s="1"/>
  <c r="V539" i="7" s="1"/>
  <c r="G462" i="5"/>
  <c r="H462" i="5" s="1"/>
  <c r="R1026" i="7" s="1"/>
  <c r="V1026" i="7" s="1"/>
  <c r="G449" i="5"/>
  <c r="H449" i="5" s="1"/>
  <c r="R1014" i="7" s="1"/>
  <c r="V1014" i="7" s="1"/>
  <c r="G437" i="5"/>
  <c r="H437" i="5" s="1"/>
  <c r="G424" i="5"/>
  <c r="H424" i="5" s="1"/>
  <c r="R572" i="7" s="1"/>
  <c r="V572" i="7" s="1"/>
  <c r="G410" i="5"/>
  <c r="H410" i="5" s="1"/>
  <c r="R980" i="7" s="1"/>
  <c r="V980" i="7" s="1"/>
  <c r="G397" i="5"/>
  <c r="H397" i="5" s="1"/>
  <c r="R968" i="7" s="1"/>
  <c r="V968" i="7" s="1"/>
  <c r="G381" i="5"/>
  <c r="H381" i="5" s="1"/>
  <c r="G371" i="5"/>
  <c r="H371" i="5" s="1"/>
  <c r="R947" i="7" s="1"/>
  <c r="V947" i="7" s="1"/>
  <c r="G355" i="5"/>
  <c r="H355" i="5" s="1"/>
  <c r="R933" i="7" s="1"/>
  <c r="V933" i="7" s="1"/>
  <c r="G346" i="5"/>
  <c r="H346" i="5" s="1"/>
  <c r="R925" i="7" s="1"/>
  <c r="V925" i="7" s="1"/>
  <c r="G330" i="5"/>
  <c r="H330" i="5" s="1"/>
  <c r="R912" i="7" s="1"/>
  <c r="V912" i="7" s="1"/>
  <c r="G313" i="5"/>
  <c r="H313" i="5" s="1"/>
  <c r="R563" i="7" s="1"/>
  <c r="V563" i="7" s="1"/>
  <c r="G300" i="5"/>
  <c r="H300" i="5" s="1"/>
  <c r="R885" i="7" s="1"/>
  <c r="V885" i="7" s="1"/>
  <c r="G287" i="5"/>
  <c r="H287" i="5" s="1"/>
  <c r="G271" i="5"/>
  <c r="H271" i="5" s="1"/>
  <c r="R858" i="7" s="1"/>
  <c r="V858" i="7" s="1"/>
  <c r="G256" i="5"/>
  <c r="H256" i="5" s="1"/>
  <c r="R845" i="7" s="1"/>
  <c r="V845" i="7" s="1"/>
  <c r="G244" i="5"/>
  <c r="H244" i="5" s="1"/>
  <c r="R833" i="7" s="1"/>
  <c r="V833" i="7" s="1"/>
  <c r="G232" i="5"/>
  <c r="H232" i="5" s="1"/>
  <c r="R823" i="7" s="1"/>
  <c r="V823" i="7" s="1"/>
  <c r="G217" i="5"/>
  <c r="H217" i="5" s="1"/>
  <c r="R810" i="7" s="1"/>
  <c r="V810" i="7" s="1"/>
  <c r="G197" i="5"/>
  <c r="H197" i="5" s="1"/>
  <c r="R792" i="7" s="1"/>
  <c r="V792" i="7" s="1"/>
  <c r="G179" i="5"/>
  <c r="H179" i="5" s="1"/>
  <c r="R776" i="7" s="1"/>
  <c r="V776" i="7" s="1"/>
  <c r="G170" i="5"/>
  <c r="H170" i="5" s="1"/>
  <c r="R766" i="7" s="1"/>
  <c r="V766" i="7" s="1"/>
  <c r="G161" i="5"/>
  <c r="H161" i="5" s="1"/>
  <c r="G148" i="5"/>
  <c r="H148" i="5" s="1"/>
  <c r="R747" i="7" s="1"/>
  <c r="V747" i="7" s="1"/>
  <c r="G136" i="5"/>
  <c r="H136" i="5" s="1"/>
  <c r="R547" i="7" s="1"/>
  <c r="V547" i="7" s="1"/>
  <c r="G122" i="5"/>
  <c r="H122" i="5" s="1"/>
  <c r="R725" i="7" s="1"/>
  <c r="V725" i="7" s="1"/>
  <c r="G112" i="5"/>
  <c r="H112" i="5" s="1"/>
  <c r="R717" i="7" s="1"/>
  <c r="V717" i="7" s="1"/>
  <c r="G103" i="5"/>
  <c r="H103" i="5" s="1"/>
  <c r="R709" i="7" s="1"/>
  <c r="V709" i="7" s="1"/>
  <c r="G97" i="5"/>
  <c r="H97" i="5" s="1"/>
  <c r="R704" i="7" s="1"/>
  <c r="V704" i="7" s="1"/>
  <c r="G92" i="5"/>
  <c r="H92" i="5" s="1"/>
  <c r="R700" i="7" s="1"/>
  <c r="V700" i="7" s="1"/>
  <c r="G88" i="5"/>
  <c r="H88" i="5" s="1"/>
  <c r="G82" i="5"/>
  <c r="H82" i="5" s="1"/>
  <c r="R693" i="7" s="1"/>
  <c r="V693" i="7" s="1"/>
  <c r="G74" i="5"/>
  <c r="H74" i="5" s="1"/>
  <c r="R687" i="7" s="1"/>
  <c r="V687" i="7" s="1"/>
  <c r="G67" i="5"/>
  <c r="H67" i="5" s="1"/>
  <c r="R681" i="7" s="1"/>
  <c r="V681" i="7" s="1"/>
  <c r="G62" i="5"/>
  <c r="H62" i="5" s="1"/>
  <c r="G53" i="5"/>
  <c r="H53" i="5" s="1"/>
  <c r="R669" i="7" s="1"/>
  <c r="V669" i="7" s="1"/>
  <c r="G45" i="5"/>
  <c r="H45" i="5" s="1"/>
  <c r="R662" i="7" s="1"/>
  <c r="V662" i="7" s="1"/>
  <c r="G38" i="5"/>
  <c r="H38" i="5" s="1"/>
  <c r="R655" i="7" s="1"/>
  <c r="V655" i="7" s="1"/>
  <c r="G31" i="5"/>
  <c r="H31" i="5" s="1"/>
  <c r="R648" i="7" s="1"/>
  <c r="V648" i="7" s="1"/>
  <c r="G24" i="5"/>
  <c r="H24" i="5" s="1"/>
  <c r="R643" i="7" s="1"/>
  <c r="V643" i="7" s="1"/>
  <c r="G13" i="5"/>
  <c r="H13" i="5" s="1"/>
  <c r="G7" i="5"/>
  <c r="H7" i="5" s="1"/>
  <c r="R628" i="7" s="1"/>
  <c r="V628" i="7" s="1"/>
  <c r="G443" i="5"/>
  <c r="H443" i="5" s="1"/>
  <c r="R1010" i="7" s="1"/>
  <c r="V1010" i="7" s="1"/>
  <c r="G431" i="5"/>
  <c r="H431" i="5" s="1"/>
  <c r="R999" i="7" s="1"/>
  <c r="V999" i="7" s="1"/>
  <c r="G405" i="5"/>
  <c r="H405" i="5" s="1"/>
  <c r="R975" i="7" s="1"/>
  <c r="V975" i="7" s="1"/>
  <c r="G367" i="5"/>
  <c r="H367" i="5" s="1"/>
  <c r="R944" i="7" s="1"/>
  <c r="V944" i="7" s="1"/>
  <c r="G341" i="5"/>
  <c r="H341" i="5" s="1"/>
  <c r="G308" i="5"/>
  <c r="H308" i="5" s="1"/>
  <c r="R892" i="7" s="1"/>
  <c r="V892" i="7" s="1"/>
  <c r="G277" i="5"/>
  <c r="H277" i="5" s="1"/>
  <c r="R864" i="7" s="1"/>
  <c r="V864" i="7" s="1"/>
  <c r="G240" i="5"/>
  <c r="H240" i="5" s="1"/>
  <c r="G209" i="5"/>
  <c r="H209" i="5" s="1"/>
  <c r="G174" i="5"/>
  <c r="H174" i="5" s="1"/>
  <c r="R771" i="7" s="1"/>
  <c r="V771" i="7" s="1"/>
  <c r="G155" i="5"/>
  <c r="H155" i="5" s="1"/>
  <c r="R754" i="7" s="1"/>
  <c r="V754" i="7" s="1"/>
  <c r="G128" i="5"/>
  <c r="H128" i="5" s="1"/>
  <c r="R730" i="7" s="1"/>
  <c r="V730" i="7" s="1"/>
  <c r="G107" i="5"/>
  <c r="H107" i="5" s="1"/>
  <c r="R713" i="7" s="1"/>
  <c r="V713" i="7" s="1"/>
  <c r="G101" i="5"/>
  <c r="H101" i="5" s="1"/>
  <c r="G90" i="5"/>
  <c r="H90" i="5" s="1"/>
  <c r="R699" i="7" s="1"/>
  <c r="V699" i="7" s="1"/>
  <c r="G70" i="5"/>
  <c r="H70" i="5" s="1"/>
  <c r="R683" i="7" s="1"/>
  <c r="V683" i="7" s="1"/>
  <c r="G64" i="5"/>
  <c r="H64" i="5" s="1"/>
  <c r="G48" i="5"/>
  <c r="H48" i="5" s="1"/>
  <c r="R663" i="7" s="1"/>
  <c r="V663" i="7" s="1"/>
  <c r="G34" i="5"/>
  <c r="H34" i="5" s="1"/>
  <c r="R652" i="7" s="1"/>
  <c r="V652" i="7" s="1"/>
  <c r="G20" i="5"/>
  <c r="H20" i="5" s="1"/>
  <c r="R639" i="7" s="1"/>
  <c r="V639" i="7" s="1"/>
  <c r="G125" i="5"/>
  <c r="H125" i="5" s="1"/>
  <c r="R546" i="7" s="1"/>
  <c r="V546" i="7" s="1"/>
  <c r="G89" i="5"/>
  <c r="H89" i="5" s="1"/>
  <c r="R698" i="7" s="1"/>
  <c r="V698" i="7" s="1"/>
  <c r="G69" i="5"/>
  <c r="H69" i="5" s="1"/>
  <c r="R540" i="7" s="1"/>
  <c r="V540" i="7" s="1"/>
  <c r="G54" i="5"/>
  <c r="H54" i="5" s="1"/>
  <c r="G32" i="5"/>
  <c r="H32" i="5" s="1"/>
  <c r="R650" i="7" s="1"/>
  <c r="V650" i="7" s="1"/>
  <c r="G25" i="5"/>
  <c r="H25" i="5" s="1"/>
  <c r="R537" i="7" s="1"/>
  <c r="V537" i="7" s="1"/>
  <c r="G8" i="5"/>
  <c r="H8" i="5" s="1"/>
  <c r="R627" i="7" s="1"/>
  <c r="V627" i="7" s="1"/>
  <c r="G457" i="5"/>
  <c r="H457" i="5" s="1"/>
  <c r="R1022" i="7" s="1"/>
  <c r="V1022" i="7" s="1"/>
  <c r="G445" i="5"/>
  <c r="H445" i="5" s="1"/>
  <c r="R1012" i="7" s="1"/>
  <c r="V1012" i="7" s="1"/>
  <c r="G434" i="5"/>
  <c r="H434" i="5" s="1"/>
  <c r="G419" i="5"/>
  <c r="H419" i="5" s="1"/>
  <c r="R988" i="7" s="1"/>
  <c r="V988" i="7" s="1"/>
  <c r="G407" i="5"/>
  <c r="H407" i="5" s="1"/>
  <c r="R977" i="7" s="1"/>
  <c r="V977" i="7" s="1"/>
  <c r="G394" i="5"/>
  <c r="H394" i="5" s="1"/>
  <c r="R965" i="7" s="1"/>
  <c r="V965" i="7" s="1"/>
  <c r="G379" i="5"/>
  <c r="H379" i="5" s="1"/>
  <c r="R953" i="7" s="1"/>
  <c r="V953" i="7" s="1"/>
  <c r="G369" i="5"/>
  <c r="H369" i="5" s="1"/>
  <c r="R568" i="7" s="1"/>
  <c r="V568" i="7" s="1"/>
  <c r="G353" i="5"/>
  <c r="H353" i="5" s="1"/>
  <c r="R931" i="7" s="1"/>
  <c r="V931" i="7" s="1"/>
  <c r="G344" i="5"/>
  <c r="H344" i="5" s="1"/>
  <c r="R923" i="7" s="1"/>
  <c r="V923" i="7" s="1"/>
  <c r="G325" i="5"/>
  <c r="H325" i="5" s="1"/>
  <c r="R907" i="7" s="1"/>
  <c r="V907" i="7" s="1"/>
  <c r="G311" i="5"/>
  <c r="H311" i="5" s="1"/>
  <c r="R895" i="7" s="1"/>
  <c r="V895" i="7" s="1"/>
  <c r="G297" i="5"/>
  <c r="H297" i="5" s="1"/>
  <c r="G285" i="5"/>
  <c r="H285" i="5" s="1"/>
  <c r="R871" i="7" s="1"/>
  <c r="V871" i="7" s="1"/>
  <c r="G267" i="5"/>
  <c r="H267" i="5" s="1"/>
  <c r="R855" i="7" s="1"/>
  <c r="V855" i="7" s="1"/>
  <c r="G253" i="5"/>
  <c r="H253" i="5" s="1"/>
  <c r="R842" i="7" s="1"/>
  <c r="V842" i="7" s="1"/>
  <c r="G242" i="5"/>
  <c r="H242" i="5" s="1"/>
  <c r="R832" i="7" s="1"/>
  <c r="V832" i="7" s="1"/>
  <c r="G230" i="5"/>
  <c r="H230" i="5" s="1"/>
  <c r="G212" i="5"/>
  <c r="H212" i="5" s="1"/>
  <c r="R806" i="7" s="1"/>
  <c r="V806" i="7" s="1"/>
  <c r="G190" i="5"/>
  <c r="H190" i="5" s="1"/>
  <c r="R786" i="7" s="1"/>
  <c r="V786" i="7" s="1"/>
  <c r="G177" i="5"/>
  <c r="H177" i="5" s="1"/>
  <c r="R774" i="7" s="1"/>
  <c r="V774" i="7" s="1"/>
  <c r="G168" i="5"/>
  <c r="H168" i="5" s="1"/>
  <c r="R767" i="7" s="1"/>
  <c r="V767" i="7" s="1"/>
  <c r="G157" i="5"/>
  <c r="H157" i="5" s="1"/>
  <c r="G145" i="5"/>
  <c r="H145" i="5" s="1"/>
  <c r="G130" i="5"/>
  <c r="H130" i="5" s="1"/>
  <c r="R734" i="7" s="1"/>
  <c r="V734" i="7" s="1"/>
  <c r="G117" i="5"/>
  <c r="H117" i="5" s="1"/>
  <c r="G108" i="5"/>
  <c r="H108" i="5" s="1"/>
  <c r="R714" i="7" s="1"/>
  <c r="V714" i="7" s="1"/>
  <c r="G102" i="5"/>
  <c r="H102" i="5" s="1"/>
  <c r="R544" i="7" s="1"/>
  <c r="V544" i="7" s="1"/>
  <c r="G96" i="5"/>
  <c r="H96" i="5" s="1"/>
  <c r="G91" i="5"/>
  <c r="H91" i="5" s="1"/>
  <c r="R543" i="7" s="1"/>
  <c r="V543" i="7" s="1"/>
  <c r="G86" i="5"/>
  <c r="H86" i="5" s="1"/>
  <c r="G81" i="5"/>
  <c r="H81" i="5" s="1"/>
  <c r="R692" i="7" s="1"/>
  <c r="V692" i="7" s="1"/>
  <c r="G71" i="5"/>
  <c r="H71" i="5" s="1"/>
  <c r="R684" i="7" s="1"/>
  <c r="V684" i="7" s="1"/>
  <c r="G65" i="5"/>
  <c r="H65" i="5" s="1"/>
  <c r="R679" i="7" s="1"/>
  <c r="V679" i="7" s="1"/>
  <c r="G61" i="5"/>
  <c r="H61" i="5" s="1"/>
  <c r="R676" i="7" s="1"/>
  <c r="V676" i="7" s="1"/>
  <c r="G52" i="5"/>
  <c r="H52" i="5" s="1"/>
  <c r="R668" i="7" s="1"/>
  <c r="V668" i="7" s="1"/>
  <c r="G42" i="5"/>
  <c r="H42" i="5" s="1"/>
  <c r="R659" i="7" s="1"/>
  <c r="V659" i="7" s="1"/>
  <c r="G35" i="5"/>
  <c r="H35" i="5" s="1"/>
  <c r="R653" i="7" s="1"/>
  <c r="V653" i="7" s="1"/>
  <c r="G30" i="5"/>
  <c r="H30" i="5" s="1"/>
  <c r="R649" i="7" s="1"/>
  <c r="V649" i="7" s="1"/>
  <c r="G23" i="5"/>
  <c r="H23" i="5" s="1"/>
  <c r="R642" i="7" s="1"/>
  <c r="V642" i="7" s="1"/>
  <c r="G10" i="5"/>
  <c r="H10" i="5" s="1"/>
  <c r="G6" i="5"/>
  <c r="H6" i="5" s="1"/>
  <c r="R626" i="7" s="1"/>
  <c r="V626" i="7" s="1"/>
  <c r="G455" i="5"/>
  <c r="H455" i="5" s="1"/>
  <c r="R1020" i="7" s="1"/>
  <c r="V1020" i="7" s="1"/>
  <c r="G416" i="5"/>
  <c r="H416" i="5" s="1"/>
  <c r="R985" i="7" s="1"/>
  <c r="V985" i="7" s="1"/>
  <c r="G387" i="5"/>
  <c r="H387" i="5" s="1"/>
  <c r="R959" i="7" s="1"/>
  <c r="V959" i="7" s="1"/>
  <c r="G377" i="5"/>
  <c r="H377" i="5" s="1"/>
  <c r="R951" i="7" s="1"/>
  <c r="V951" i="7" s="1"/>
  <c r="G351" i="5"/>
  <c r="H351" i="5" s="1"/>
  <c r="R929" i="7" s="1"/>
  <c r="V929" i="7" s="1"/>
  <c r="G323" i="5"/>
  <c r="H323" i="5" s="1"/>
  <c r="R906" i="7" s="1"/>
  <c r="V906" i="7" s="1"/>
  <c r="G295" i="5"/>
  <c r="H295" i="5" s="1"/>
  <c r="R879" i="7" s="1"/>
  <c r="V879" i="7" s="1"/>
  <c r="G264" i="5"/>
  <c r="H264" i="5" s="1"/>
  <c r="R852" i="7" s="1"/>
  <c r="V852" i="7" s="1"/>
  <c r="G251" i="5"/>
  <c r="H251" i="5" s="1"/>
  <c r="R840" i="7" s="1"/>
  <c r="V840" i="7" s="1"/>
  <c r="G225" i="5"/>
  <c r="H225" i="5" s="1"/>
  <c r="R555" i="7" s="1"/>
  <c r="V555" i="7" s="1"/>
  <c r="G186" i="5"/>
  <c r="H186" i="5" s="1"/>
  <c r="R782" i="7" s="1"/>
  <c r="V782" i="7" s="1"/>
  <c r="G166" i="5"/>
  <c r="H166" i="5" s="1"/>
  <c r="R764" i="7" s="1"/>
  <c r="V764" i="7" s="1"/>
  <c r="G142" i="5"/>
  <c r="H142" i="5" s="1"/>
  <c r="R742" i="7" s="1"/>
  <c r="V742" i="7" s="1"/>
  <c r="G114" i="5"/>
  <c r="H114" i="5" s="1"/>
  <c r="R545" i="7" s="1"/>
  <c r="V545" i="7" s="1"/>
  <c r="G95" i="5"/>
  <c r="H95" i="5" s="1"/>
  <c r="R703" i="7" s="1"/>
  <c r="V703" i="7" s="1"/>
  <c r="G85" i="5"/>
  <c r="H85" i="5" s="1"/>
  <c r="G78" i="5"/>
  <c r="H78" i="5" s="1"/>
  <c r="R691" i="7" s="1"/>
  <c r="V691" i="7" s="1"/>
  <c r="G58" i="5"/>
  <c r="H58" i="5" s="1"/>
  <c r="R541" i="7" s="1"/>
  <c r="V541" i="7" s="1"/>
  <c r="G41" i="5"/>
  <c r="H41" i="5" s="1"/>
  <c r="R657" i="7" s="1"/>
  <c r="V657" i="7" s="1"/>
  <c r="G26" i="5"/>
  <c r="H26" i="5" s="1"/>
  <c r="R644" i="7" s="1"/>
  <c r="V644" i="7" s="1"/>
  <c r="G9" i="5"/>
  <c r="H9" i="5" s="1"/>
  <c r="R629" i="7" s="1"/>
  <c r="V629" i="7" s="1"/>
  <c r="G5" i="5"/>
  <c r="H5" i="5" s="1"/>
  <c r="G140" i="5"/>
  <c r="H140" i="5" s="1"/>
  <c r="R740" i="7" s="1"/>
  <c r="V740" i="7" s="1"/>
  <c r="G94" i="5"/>
  <c r="H94" i="5" s="1"/>
  <c r="G77" i="5"/>
  <c r="H77" i="5" s="1"/>
  <c r="R690" i="7" s="1"/>
  <c r="V690" i="7" s="1"/>
  <c r="G63" i="5"/>
  <c r="H63" i="5" s="1"/>
  <c r="R677" i="7" s="1"/>
  <c r="V677" i="7" s="1"/>
  <c r="G39" i="5"/>
  <c r="H39" i="5" s="1"/>
  <c r="G14" i="5"/>
  <c r="H14" i="5" s="1"/>
  <c r="R536" i="7" s="1"/>
  <c r="V536" i="7" s="1"/>
  <c r="AZ1222" i="7"/>
  <c r="BA3" i="7"/>
  <c r="BA4" i="7"/>
  <c r="BA131" i="7"/>
  <c r="BA7" i="7"/>
  <c r="BA137" i="7"/>
  <c r="BA140" i="7"/>
  <c r="BA10" i="7"/>
  <c r="BA146" i="7"/>
  <c r="BA150" i="7"/>
  <c r="BA154" i="7"/>
  <c r="BA158" i="7"/>
  <c r="BA162" i="7"/>
  <c r="BA166" i="7"/>
  <c r="BA170" i="7"/>
  <c r="BA174" i="7"/>
  <c r="BA11" i="7"/>
  <c r="BA180" i="7"/>
  <c r="BA132" i="7"/>
  <c r="BA133" i="7"/>
  <c r="BA6" i="7"/>
  <c r="BA143" i="7"/>
  <c r="BA144" i="7"/>
  <c r="BA145" i="7"/>
  <c r="BA159" i="7"/>
  <c r="BA160" i="7"/>
  <c r="BA161" i="7"/>
  <c r="BA175" i="7"/>
  <c r="BA176" i="7"/>
  <c r="BA177" i="7"/>
  <c r="BA185" i="7"/>
  <c r="BA188" i="7"/>
  <c r="BA192" i="7"/>
  <c r="BA196" i="7"/>
  <c r="BA200" i="7"/>
  <c r="BA204" i="7"/>
  <c r="BA207" i="7"/>
  <c r="BA210" i="7"/>
  <c r="BA17" i="7"/>
  <c r="BA215" i="7"/>
  <c r="BA219" i="7"/>
  <c r="BA223" i="7"/>
  <c r="BA227" i="7"/>
  <c r="BA231" i="7"/>
  <c r="BA235" i="7"/>
  <c r="BA239" i="7"/>
  <c r="BA243" i="7"/>
  <c r="BA247" i="7"/>
  <c r="BA251" i="7"/>
  <c r="BA255" i="7"/>
  <c r="BA259" i="7"/>
  <c r="BA126" i="7"/>
  <c r="BA136" i="7"/>
  <c r="BA138" i="7"/>
  <c r="BA141" i="7"/>
  <c r="BA153" i="7"/>
  <c r="BA156" i="7"/>
  <c r="BA163" i="7"/>
  <c r="BA173" i="7"/>
  <c r="BA178" i="7"/>
  <c r="BA181" i="7"/>
  <c r="BA189" i="7"/>
  <c r="BA190" i="7"/>
  <c r="BA191" i="7"/>
  <c r="BA205" i="7"/>
  <c r="BA14" i="7"/>
  <c r="BA206" i="7"/>
  <c r="BA216" i="7"/>
  <c r="BA217" i="7"/>
  <c r="BA218" i="7"/>
  <c r="BA232" i="7"/>
  <c r="BA233" i="7"/>
  <c r="BA234" i="7"/>
  <c r="BA248" i="7"/>
  <c r="BA249" i="7"/>
  <c r="BA250" i="7"/>
  <c r="BA264" i="7"/>
  <c r="BA268" i="7"/>
  <c r="BA272" i="7"/>
  <c r="BA274" i="7"/>
  <c r="BA278" i="7"/>
  <c r="BA282" i="7"/>
  <c r="BA24" i="7"/>
  <c r="BA286" i="7"/>
  <c r="BA288" i="7"/>
  <c r="BA292" i="7"/>
  <c r="BA296" i="7"/>
  <c r="BA300" i="7"/>
  <c r="BA304" i="7"/>
  <c r="BA308" i="7"/>
  <c r="BA312" i="7"/>
  <c r="BA316" i="7"/>
  <c r="BA29" i="7"/>
  <c r="BA322" i="7"/>
  <c r="BA31" i="7"/>
  <c r="BA328" i="7"/>
  <c r="BA332" i="7"/>
  <c r="BA336" i="7"/>
  <c r="BA340" i="7"/>
  <c r="BA32" i="7"/>
  <c r="BA346" i="7"/>
  <c r="BA34" i="7"/>
  <c r="BA353" i="7"/>
  <c r="BA357" i="7"/>
  <c r="BA361" i="7"/>
  <c r="BA36" i="7"/>
  <c r="BA367" i="7"/>
  <c r="BA371" i="7"/>
  <c r="BA375" i="7"/>
  <c r="BA379" i="7"/>
  <c r="BA383" i="7"/>
  <c r="BA387" i="7"/>
  <c r="BA391" i="7"/>
  <c r="BA38" i="7"/>
  <c r="BA395" i="7"/>
  <c r="BA398" i="7"/>
  <c r="BA45" i="7"/>
  <c r="BA400" i="7"/>
  <c r="BA134" i="7"/>
  <c r="BA8" i="7"/>
  <c r="BA148" i="7"/>
  <c r="BA152" i="7"/>
  <c r="BA165" i="7"/>
  <c r="BA167" i="7"/>
  <c r="BA169" i="7"/>
  <c r="BA171" i="7"/>
  <c r="BA182" i="7"/>
  <c r="BA187" i="7"/>
  <c r="BA194" i="7"/>
  <c r="BA197" i="7"/>
  <c r="BA15" i="7"/>
  <c r="BA212" i="7"/>
  <c r="BA18" i="7"/>
  <c r="BA226" i="7"/>
  <c r="BA229" i="7"/>
  <c r="BA236" i="7"/>
  <c r="BA246" i="7"/>
  <c r="BA253" i="7"/>
  <c r="BA256" i="7"/>
  <c r="BA265" i="7"/>
  <c r="BA266" i="7"/>
  <c r="BA267" i="7"/>
  <c r="BA279" i="7"/>
  <c r="BA280" i="7"/>
  <c r="BA281" i="7"/>
  <c r="BA289" i="7"/>
  <c r="BA290" i="7"/>
  <c r="BA291" i="7"/>
  <c r="BA305" i="7"/>
  <c r="BA306" i="7"/>
  <c r="BA307" i="7"/>
  <c r="BA319" i="7"/>
  <c r="BA320" i="7"/>
  <c r="BA321" i="7"/>
  <c r="BA333" i="7"/>
  <c r="BA334" i="7"/>
  <c r="BA335" i="7"/>
  <c r="BA347" i="7"/>
  <c r="BA348" i="7"/>
  <c r="BA349" i="7"/>
  <c r="BA362" i="7"/>
  <c r="BA363" i="7"/>
  <c r="BA35" i="7"/>
  <c r="BA376" i="7"/>
  <c r="BA377" i="7"/>
  <c r="BA378" i="7"/>
  <c r="BA392" i="7"/>
  <c r="BA393" i="7"/>
  <c r="BA37" i="7"/>
  <c r="BA399" i="7"/>
  <c r="BA46" i="7"/>
  <c r="BA47" i="7"/>
  <c r="BA405" i="7"/>
  <c r="BA49" i="7"/>
  <c r="BA409" i="7"/>
  <c r="BA53" i="7"/>
  <c r="BA414" i="7"/>
  <c r="BA57" i="7"/>
  <c r="BA417" i="7"/>
  <c r="BA62" i="7"/>
  <c r="BA422" i="7"/>
  <c r="BA426" i="7"/>
  <c r="BA430" i="7"/>
  <c r="BA434" i="7"/>
  <c r="BA438" i="7"/>
  <c r="BA442" i="7"/>
  <c r="BA446" i="7"/>
  <c r="BA450" i="7"/>
  <c r="BA454" i="7"/>
  <c r="BA458" i="7"/>
  <c r="BA462" i="7"/>
  <c r="BA466" i="7"/>
  <c r="BA470" i="7"/>
  <c r="BA474" i="7"/>
  <c r="BA478" i="7"/>
  <c r="BA482" i="7"/>
  <c r="BA486" i="7"/>
  <c r="BA490" i="7"/>
  <c r="BA64" i="7"/>
  <c r="BA496" i="7"/>
  <c r="BA500" i="7"/>
  <c r="BA504" i="7"/>
  <c r="BA507" i="7"/>
  <c r="BA511" i="7"/>
  <c r="BA515" i="7"/>
  <c r="BA519" i="7"/>
  <c r="BA66" i="7"/>
  <c r="BA68" i="7"/>
  <c r="BA72" i="7"/>
  <c r="BA76" i="7"/>
  <c r="BA80" i="7"/>
  <c r="BA84" i="7"/>
  <c r="BA526" i="7"/>
  <c r="BA530" i="7"/>
  <c r="BA534" i="7"/>
  <c r="BA538" i="7"/>
  <c r="BA542" i="7"/>
  <c r="BA546" i="7"/>
  <c r="BA550" i="7"/>
  <c r="BA554" i="7"/>
  <c r="BA558" i="7"/>
  <c r="BA562" i="7"/>
  <c r="BA566" i="7"/>
  <c r="BA570" i="7"/>
  <c r="BA574" i="7"/>
  <c r="BA578" i="7"/>
  <c r="BA582" i="7"/>
  <c r="BA586" i="7"/>
  <c r="BA590" i="7"/>
  <c r="BA594" i="7"/>
  <c r="BA598" i="7"/>
  <c r="BA602" i="7"/>
  <c r="BA605" i="7"/>
  <c r="BA609" i="7"/>
  <c r="BA613" i="7"/>
  <c r="BA617" i="7"/>
  <c r="BA621" i="7"/>
  <c r="BA625" i="7"/>
  <c r="BA629" i="7"/>
  <c r="BA633" i="7"/>
  <c r="BA637" i="7"/>
  <c r="BA641" i="7"/>
  <c r="BA645" i="7"/>
  <c r="BA649" i="7"/>
  <c r="BA653" i="7"/>
  <c r="BA657" i="7"/>
  <c r="BA661" i="7"/>
  <c r="BA665" i="7"/>
  <c r="BA669" i="7"/>
  <c r="BA673" i="7"/>
  <c r="BA89" i="7"/>
  <c r="BA680" i="7"/>
  <c r="BA684" i="7"/>
  <c r="BA688" i="7"/>
  <c r="BA91" i="7"/>
  <c r="BA694" i="7"/>
  <c r="BA92" i="7"/>
  <c r="BA5" i="7"/>
  <c r="BA142" i="7"/>
  <c r="BA151" i="7"/>
  <c r="BA12" i="7"/>
  <c r="BA179" i="7"/>
  <c r="BA184" i="7"/>
  <c r="BA13" i="7"/>
  <c r="BA198" i="7"/>
  <c r="BA202" i="7"/>
  <c r="BA16" i="7"/>
  <c r="BA214" i="7"/>
  <c r="BA252" i="7"/>
  <c r="BA262" i="7"/>
  <c r="BA269" i="7"/>
  <c r="BA277" i="7"/>
  <c r="BA22" i="7"/>
  <c r="BA284" i="7"/>
  <c r="BA295" i="7"/>
  <c r="BA298" i="7"/>
  <c r="BA301" i="7"/>
  <c r="BA315" i="7"/>
  <c r="BA318" i="7"/>
  <c r="BA323" i="7"/>
  <c r="BA331" i="7"/>
  <c r="BA338" i="7"/>
  <c r="BA341" i="7"/>
  <c r="BA352" i="7"/>
  <c r="BA355" i="7"/>
  <c r="BA358" i="7"/>
  <c r="BA370" i="7"/>
  <c r="BA373" i="7"/>
  <c r="BA380" i="7"/>
  <c r="BA390" i="7"/>
  <c r="BA40" i="7"/>
  <c r="BA41" i="7"/>
  <c r="BA403" i="7"/>
  <c r="BA410" i="7"/>
  <c r="BA52" i="7"/>
  <c r="BA411" i="7"/>
  <c r="BA60" i="7"/>
  <c r="BA418" i="7"/>
  <c r="BA61" i="7"/>
  <c r="BA431" i="7"/>
  <c r="BA432" i="7"/>
  <c r="BA433" i="7"/>
  <c r="BA447" i="7"/>
  <c r="BA448" i="7"/>
  <c r="BA449" i="7"/>
  <c r="BA463" i="7"/>
  <c r="BA464" i="7"/>
  <c r="BA465" i="7"/>
  <c r="BA479" i="7"/>
  <c r="BA480" i="7"/>
  <c r="BA481" i="7"/>
  <c r="BA493" i="7"/>
  <c r="BA494" i="7"/>
  <c r="BA495" i="7"/>
  <c r="BA508" i="7"/>
  <c r="BA509" i="7"/>
  <c r="BA510" i="7"/>
  <c r="BA67" i="7"/>
  <c r="BA523" i="7"/>
  <c r="BA524" i="7"/>
  <c r="BA81" i="7"/>
  <c r="BA82" i="7"/>
  <c r="BA83" i="7"/>
  <c r="BA535" i="7"/>
  <c r="BA536" i="7"/>
  <c r="BA537" i="7"/>
  <c r="BA551" i="7"/>
  <c r="BA552" i="7"/>
  <c r="BA553" i="7"/>
  <c r="BA567" i="7"/>
  <c r="BA568" i="7"/>
  <c r="BA569" i="7"/>
  <c r="BA583" i="7"/>
  <c r="BA584" i="7"/>
  <c r="BA585" i="7"/>
  <c r="BA599" i="7"/>
  <c r="BA600" i="7"/>
  <c r="BA601" i="7"/>
  <c r="BA614" i="7"/>
  <c r="BA615" i="7"/>
  <c r="BA616" i="7"/>
  <c r="BA630" i="7"/>
  <c r="BA631" i="7"/>
  <c r="BA632" i="7"/>
  <c r="BA646" i="7"/>
  <c r="BA647" i="7"/>
  <c r="BA648" i="7"/>
  <c r="BA662" i="7"/>
  <c r="BA663" i="7"/>
  <c r="BA664" i="7"/>
  <c r="BA677" i="7"/>
  <c r="BA678" i="7"/>
  <c r="BA679" i="7"/>
  <c r="BA691" i="7"/>
  <c r="BA692" i="7"/>
  <c r="BA693" i="7"/>
  <c r="BA700" i="7"/>
  <c r="BA97" i="7"/>
  <c r="BA706" i="7"/>
  <c r="BA710" i="7"/>
  <c r="BA714" i="7"/>
  <c r="BA717" i="7"/>
  <c r="BA721" i="7"/>
  <c r="BA725" i="7"/>
  <c r="BA729" i="7"/>
  <c r="BA733" i="7"/>
  <c r="BA101" i="7"/>
  <c r="BA739" i="7"/>
  <c r="BA743" i="7"/>
  <c r="BA747" i="7"/>
  <c r="BA751" i="7"/>
  <c r="BA755" i="7"/>
  <c r="BA759" i="7"/>
  <c r="BA763" i="7"/>
  <c r="BA767" i="7"/>
  <c r="BA771" i="7"/>
  <c r="BA775" i="7"/>
  <c r="BA779" i="7"/>
  <c r="BA783" i="7"/>
  <c r="BA787" i="7"/>
  <c r="BA791" i="7"/>
  <c r="BA795" i="7"/>
  <c r="BA799" i="7"/>
  <c r="BA803" i="7"/>
  <c r="BA807" i="7"/>
  <c r="BA811" i="7"/>
  <c r="BA815" i="7"/>
  <c r="BA819" i="7"/>
  <c r="BA823" i="7"/>
  <c r="BA827" i="7"/>
  <c r="BA831" i="7"/>
  <c r="BA835" i="7"/>
  <c r="BA839" i="7"/>
  <c r="BA843" i="7"/>
  <c r="BA847" i="7"/>
  <c r="BA851" i="7"/>
  <c r="BA855" i="7"/>
  <c r="BA859" i="7"/>
  <c r="BA863" i="7"/>
  <c r="BA867" i="7"/>
  <c r="BA871" i="7"/>
  <c r="BA875" i="7"/>
  <c r="BA879" i="7"/>
  <c r="BA883" i="7"/>
  <c r="BA887" i="7"/>
  <c r="BA891" i="7"/>
  <c r="BA895" i="7"/>
  <c r="BA899" i="7"/>
  <c r="BA903" i="7"/>
  <c r="BA907" i="7"/>
  <c r="BA911" i="7"/>
  <c r="BA102" i="7"/>
  <c r="BA918" i="7"/>
  <c r="BA922" i="7"/>
  <c r="BA926" i="7"/>
  <c r="BA930" i="7"/>
  <c r="BA934" i="7"/>
  <c r="BA938" i="7"/>
  <c r="BA942" i="7"/>
  <c r="BA946" i="7"/>
  <c r="BA950" i="7"/>
  <c r="BA952" i="7"/>
  <c r="BA107" i="7"/>
  <c r="BA956" i="7"/>
  <c r="BA960" i="7"/>
  <c r="BA964" i="7"/>
  <c r="BA968" i="7"/>
  <c r="BA972" i="7"/>
  <c r="BA976" i="7"/>
  <c r="BA980" i="7"/>
  <c r="BA984" i="7"/>
  <c r="BA988" i="7"/>
  <c r="BA992" i="7"/>
  <c r="BA996" i="7"/>
  <c r="BA1000" i="7"/>
  <c r="BA1004" i="7"/>
  <c r="BA1008" i="7"/>
  <c r="BA1012" i="7"/>
  <c r="BA1016" i="7"/>
  <c r="BA1020" i="7"/>
  <c r="BA1024" i="7"/>
  <c r="BA1028" i="7"/>
  <c r="BA1032" i="7"/>
  <c r="BA1036" i="7"/>
  <c r="BA1040" i="7"/>
  <c r="BA1044" i="7"/>
  <c r="BA1048" i="7"/>
  <c r="BA1052" i="7"/>
  <c r="BA109" i="7"/>
  <c r="BA1058" i="7"/>
  <c r="BA1062" i="7"/>
  <c r="BA1066" i="7"/>
  <c r="BA1070" i="7"/>
  <c r="BA112" i="7"/>
  <c r="BA1076" i="7"/>
  <c r="BA1080" i="7"/>
  <c r="BA1084" i="7"/>
  <c r="BA1088" i="7"/>
  <c r="BA1092" i="7"/>
  <c r="BA1096" i="7"/>
  <c r="BA1100" i="7"/>
  <c r="BA1104" i="7"/>
  <c r="BA1108" i="7"/>
  <c r="BA1112" i="7"/>
  <c r="BA1116" i="7"/>
  <c r="BA1120" i="7"/>
  <c r="BA1124" i="7"/>
  <c r="BA114" i="7"/>
  <c r="BA1130" i="7"/>
  <c r="BA1134" i="7"/>
  <c r="BA1138" i="7"/>
  <c r="BA1142" i="7"/>
  <c r="BA1146" i="7"/>
  <c r="BA1150" i="7"/>
  <c r="BA1154" i="7"/>
  <c r="BA1158" i="7"/>
  <c r="BA1162" i="7"/>
  <c r="BA1166" i="7"/>
  <c r="BA1170" i="7"/>
  <c r="BA1174" i="7"/>
  <c r="BA1178" i="7"/>
  <c r="BA1182" i="7"/>
  <c r="BA1186" i="7"/>
  <c r="BA1190" i="7"/>
  <c r="BA116" i="7"/>
  <c r="BA118" i="7"/>
  <c r="BA1198" i="7"/>
  <c r="BA1202" i="7"/>
  <c r="BA1206" i="7"/>
  <c r="BA1210" i="7"/>
  <c r="BA1214" i="7"/>
  <c r="BA1218" i="7"/>
  <c r="BA120" i="7"/>
  <c r="BA130" i="7"/>
  <c r="BA135" i="7"/>
  <c r="BA149" i="7"/>
  <c r="BA193" i="7"/>
  <c r="BA195" i="7"/>
  <c r="BA203" i="7"/>
  <c r="BA211" i="7"/>
  <c r="BA213" i="7"/>
  <c r="BA238" i="7"/>
  <c r="BA241" i="7"/>
  <c r="BA260" i="7"/>
  <c r="BA283" i="7"/>
  <c r="BA294" i="7"/>
  <c r="BA309" i="7"/>
  <c r="BA311" i="7"/>
  <c r="BA313" i="7"/>
  <c r="BA317" i="7"/>
  <c r="BA324" i="7"/>
  <c r="BA326" i="7"/>
  <c r="BA330" i="7"/>
  <c r="BA339" i="7"/>
  <c r="BA343" i="7"/>
  <c r="BA33" i="7"/>
  <c r="BA345" i="7"/>
  <c r="BA359" i="7"/>
  <c r="BA374" i="7"/>
  <c r="BA401" i="7"/>
  <c r="BA406" i="7"/>
  <c r="BA413" i="7"/>
  <c r="BA56" i="7"/>
  <c r="BA58" i="7"/>
  <c r="BA425" i="7"/>
  <c r="BA428" i="7"/>
  <c r="BA435" i="7"/>
  <c r="BA445" i="7"/>
  <c r="BA452" i="7"/>
  <c r="BA455" i="7"/>
  <c r="BA469" i="7"/>
  <c r="BA472" i="7"/>
  <c r="BA475" i="7"/>
  <c r="BA489" i="7"/>
  <c r="BA492" i="7"/>
  <c r="BA497" i="7"/>
  <c r="BA506" i="7"/>
  <c r="BA513" i="7"/>
  <c r="BA516" i="7"/>
  <c r="BA71" i="7"/>
  <c r="BA74" i="7"/>
  <c r="BA77" i="7"/>
  <c r="BA529" i="7"/>
  <c r="BA532" i="7"/>
  <c r="BA539" i="7"/>
  <c r="BA549" i="7"/>
  <c r="BA556" i="7"/>
  <c r="BA559" i="7"/>
  <c r="BA573" i="7"/>
  <c r="BA576" i="7"/>
  <c r="BA579" i="7"/>
  <c r="BA593" i="7"/>
  <c r="BA596" i="7"/>
  <c r="BA88" i="7"/>
  <c r="BA612" i="7"/>
  <c r="BA619" i="7"/>
  <c r="BA622" i="7"/>
  <c r="BA636" i="7"/>
  <c r="BA639" i="7"/>
  <c r="BA642" i="7"/>
  <c r="BA656" i="7"/>
  <c r="BA659" i="7"/>
  <c r="BA666" i="7"/>
  <c r="BA676" i="7"/>
  <c r="BA682" i="7"/>
  <c r="BA685" i="7"/>
  <c r="BA697" i="7"/>
  <c r="BA94" i="7"/>
  <c r="BA98" i="7"/>
  <c r="BA704" i="7"/>
  <c r="BA705" i="7"/>
  <c r="BA718" i="7"/>
  <c r="BA719" i="7"/>
  <c r="BA720" i="7"/>
  <c r="BA734" i="7"/>
  <c r="BA735" i="7"/>
  <c r="BA100" i="7"/>
  <c r="BA748" i="7"/>
  <c r="BA749" i="7"/>
  <c r="BA750" i="7"/>
  <c r="BA764" i="7"/>
  <c r="BA765" i="7"/>
  <c r="BA766" i="7"/>
  <c r="BA780" i="7"/>
  <c r="BA781" i="7"/>
  <c r="BA782" i="7"/>
  <c r="BA796" i="7"/>
  <c r="BA797" i="7"/>
  <c r="BA798" i="7"/>
  <c r="BA812" i="7"/>
  <c r="BA813" i="7"/>
  <c r="BA814" i="7"/>
  <c r="BA828" i="7"/>
  <c r="BA829" i="7"/>
  <c r="BA830" i="7"/>
  <c r="BA844" i="7"/>
  <c r="BA845" i="7"/>
  <c r="BA846" i="7"/>
  <c r="BA860" i="7"/>
  <c r="BA861" i="7"/>
  <c r="BA862" i="7"/>
  <c r="BA876" i="7"/>
  <c r="BA877" i="7"/>
  <c r="BA878" i="7"/>
  <c r="BA892" i="7"/>
  <c r="BA893" i="7"/>
  <c r="BA894" i="7"/>
  <c r="BA908" i="7"/>
  <c r="BA909" i="7"/>
  <c r="BA910" i="7"/>
  <c r="BA923" i="7"/>
  <c r="BA924" i="7"/>
  <c r="BA925" i="7"/>
  <c r="BA939" i="7"/>
  <c r="BA940" i="7"/>
  <c r="BA941" i="7"/>
  <c r="BA105" i="7"/>
  <c r="BA106" i="7"/>
  <c r="BA953" i="7"/>
  <c r="BA965" i="7"/>
  <c r="BA966" i="7"/>
  <c r="BA967" i="7"/>
  <c r="BA981" i="7"/>
  <c r="BA982" i="7"/>
  <c r="BA983" i="7"/>
  <c r="BA997" i="7"/>
  <c r="BA998" i="7"/>
  <c r="BA999" i="7"/>
  <c r="BA1013" i="7"/>
  <c r="BA1014" i="7"/>
  <c r="BA1015" i="7"/>
  <c r="BA1029" i="7"/>
  <c r="BA1030" i="7"/>
  <c r="BA1031" i="7"/>
  <c r="BA1045" i="7"/>
  <c r="BA1046" i="7"/>
  <c r="BA1047" i="7"/>
  <c r="BA1059" i="7"/>
  <c r="BA1060" i="7"/>
  <c r="BA1061" i="7"/>
  <c r="BA1073" i="7"/>
  <c r="BA1074" i="7"/>
  <c r="BA1075" i="7"/>
  <c r="BA1089" i="7"/>
  <c r="BA1090" i="7"/>
  <c r="BA1091" i="7"/>
  <c r="BA1105" i="7"/>
  <c r="BA1106" i="7"/>
  <c r="BA1107" i="7"/>
  <c r="BA1121" i="7"/>
  <c r="BA1122" i="7"/>
  <c r="BA1123" i="7"/>
  <c r="BA1135" i="7"/>
  <c r="BA1136" i="7"/>
  <c r="BA1137" i="7"/>
  <c r="BA1151" i="7"/>
  <c r="BA1152" i="7"/>
  <c r="BA1153" i="7"/>
  <c r="BA1167" i="7"/>
  <c r="BA1168" i="7"/>
  <c r="BA1169" i="7"/>
  <c r="BA1183" i="7"/>
  <c r="BA1184" i="7"/>
  <c r="BA1185" i="7"/>
  <c r="BA1195" i="7"/>
  <c r="BA1196" i="7"/>
  <c r="BA1197" i="7"/>
  <c r="BA1211" i="7"/>
  <c r="BA1212" i="7"/>
  <c r="BA1213" i="7"/>
  <c r="BA127" i="7"/>
  <c r="BA129" i="7"/>
  <c r="BA139" i="7"/>
  <c r="BA9" i="7"/>
  <c r="BA147" i="7"/>
  <c r="BA157" i="7"/>
  <c r="BA164" i="7"/>
  <c r="BA199" i="7"/>
  <c r="BA208" i="7"/>
  <c r="BA222" i="7"/>
  <c r="BA237" i="7"/>
  <c r="BA242" i="7"/>
  <c r="BA245" i="7"/>
  <c r="BA257" i="7"/>
  <c r="BA19" i="7"/>
  <c r="BA263" i="7"/>
  <c r="BA293" i="7"/>
  <c r="BA297" i="7"/>
  <c r="BA310" i="7"/>
  <c r="BA128" i="7"/>
  <c r="BA155" i="7"/>
  <c r="BA168" i="7"/>
  <c r="BA209" i="7"/>
  <c r="BA220" i="7"/>
  <c r="BA225" i="7"/>
  <c r="BA230" i="7"/>
  <c r="BA240" i="7"/>
  <c r="BA271" i="7"/>
  <c r="BA21" i="7"/>
  <c r="BA25" i="7"/>
  <c r="BA27" i="7"/>
  <c r="BA30" i="7"/>
  <c r="BA344" i="7"/>
  <c r="BA366" i="7"/>
  <c r="BA369" i="7"/>
  <c r="BA381" i="7"/>
  <c r="BA384" i="7"/>
  <c r="BA389" i="7"/>
  <c r="BA42" i="7"/>
  <c r="BA407" i="7"/>
  <c r="BA50" i="7"/>
  <c r="BA415" i="7"/>
  <c r="BA59" i="7"/>
  <c r="BA451" i="7"/>
  <c r="BA468" i="7"/>
  <c r="BA483" i="7"/>
  <c r="BA485" i="7"/>
  <c r="BA487" i="7"/>
  <c r="BA491" i="7"/>
  <c r="BA498" i="7"/>
  <c r="BA502" i="7"/>
  <c r="BA505" i="7"/>
  <c r="BA514" i="7"/>
  <c r="BA518" i="7"/>
  <c r="BA520" i="7"/>
  <c r="BA522" i="7"/>
  <c r="BA78" i="7"/>
  <c r="BA533" i="7"/>
  <c r="BA571" i="7"/>
  <c r="BA575" i="7"/>
  <c r="BA588" i="7"/>
  <c r="BA592" i="7"/>
  <c r="BA604" i="7"/>
  <c r="BA606" i="7"/>
  <c r="BA608" i="7"/>
  <c r="BA610" i="7"/>
  <c r="BA623" i="7"/>
  <c r="BA627" i="7"/>
  <c r="BA640" i="7"/>
  <c r="BA644" i="7"/>
  <c r="BA681" i="7"/>
  <c r="BA696" i="7"/>
  <c r="BA95" i="7"/>
  <c r="BA702" i="7"/>
  <c r="BA707" i="7"/>
  <c r="BA716" i="7"/>
  <c r="BA723" i="7"/>
  <c r="BA726" i="7"/>
  <c r="BA738" i="7"/>
  <c r="BA741" i="7"/>
  <c r="BA744" i="7"/>
  <c r="BA758" i="7"/>
  <c r="BA761" i="7"/>
  <c r="BA768" i="7"/>
  <c r="BA778" i="7"/>
  <c r="BA785" i="7"/>
  <c r="BA788" i="7"/>
  <c r="BA802" i="7"/>
  <c r="BA805" i="7"/>
  <c r="BA808" i="7"/>
  <c r="BA822" i="7"/>
  <c r="BA825" i="7"/>
  <c r="BA832" i="7"/>
  <c r="BA842" i="7"/>
  <c r="BA849" i="7"/>
  <c r="BA852" i="7"/>
  <c r="BA866" i="7"/>
  <c r="BA869" i="7"/>
  <c r="BA872" i="7"/>
  <c r="BA886" i="7"/>
  <c r="BA889" i="7"/>
  <c r="BA896" i="7"/>
  <c r="BA906" i="7"/>
  <c r="BA913" i="7"/>
  <c r="BA915" i="7"/>
  <c r="BA929" i="7"/>
  <c r="BA932" i="7"/>
  <c r="BA935" i="7"/>
  <c r="BA949" i="7"/>
  <c r="BA104" i="7"/>
  <c r="BA108" i="7"/>
  <c r="BA963" i="7"/>
  <c r="BA970" i="7"/>
  <c r="BA973" i="7"/>
  <c r="BA987" i="7"/>
  <c r="BA990" i="7"/>
  <c r="BA993" i="7"/>
  <c r="BA1007" i="7"/>
  <c r="BA1010" i="7"/>
  <c r="BA1017" i="7"/>
  <c r="BA1027" i="7"/>
  <c r="BA1034" i="7"/>
  <c r="BA1037" i="7"/>
  <c r="BA1051" i="7"/>
  <c r="BA1054" i="7"/>
  <c r="BA110" i="7"/>
  <c r="BA1069" i="7"/>
  <c r="BA1072" i="7"/>
  <c r="BA1077" i="7"/>
  <c r="BA1087" i="7"/>
  <c r="BA1094" i="7"/>
  <c r="BA1097" i="7"/>
  <c r="BA1111" i="7"/>
  <c r="BA1114" i="7"/>
  <c r="BA1117" i="7"/>
  <c r="BA1129" i="7"/>
  <c r="BA1132" i="7"/>
  <c r="BA1139" i="7"/>
  <c r="BA1149" i="7"/>
  <c r="BA1156" i="7"/>
  <c r="BA1159" i="7"/>
  <c r="BA1173" i="7"/>
  <c r="BA1176" i="7"/>
  <c r="BA1179" i="7"/>
  <c r="BA115" i="7"/>
  <c r="BA1194" i="7"/>
  <c r="BA1199" i="7"/>
  <c r="BA1209" i="7"/>
  <c r="BA1216" i="7"/>
  <c r="BA1219" i="7"/>
  <c r="BA186" i="7"/>
  <c r="BA201" i="7"/>
  <c r="BA221" i="7"/>
  <c r="BA261" i="7"/>
  <c r="BA23" i="7"/>
  <c r="BA285" i="7"/>
  <c r="BA287" i="7"/>
  <c r="BA302" i="7"/>
  <c r="BA329" i="7"/>
  <c r="BA351" i="7"/>
  <c r="BA354" i="7"/>
  <c r="BA356" i="7"/>
  <c r="BA364" i="7"/>
  <c r="BA372" i="7"/>
  <c r="BA382" i="7"/>
  <c r="BA397" i="7"/>
  <c r="BA43" i="7"/>
  <c r="BA275" i="7"/>
  <c r="BA299" i="7"/>
  <c r="BA365" i="7"/>
  <c r="BA385" i="7"/>
  <c r="BA48" i="7"/>
  <c r="BA412" i="7"/>
  <c r="BA421" i="7"/>
  <c r="BA436" i="7"/>
  <c r="BA441" i="7"/>
  <c r="BA444" i="7"/>
  <c r="BA456" i="7"/>
  <c r="BA459" i="7"/>
  <c r="BA484" i="7"/>
  <c r="BA65" i="7"/>
  <c r="BA70" i="7"/>
  <c r="BA73" i="7"/>
  <c r="BA75" i="7"/>
  <c r="BA85" i="7"/>
  <c r="BA531" i="7"/>
  <c r="BA541" i="7"/>
  <c r="BA561" i="7"/>
  <c r="BA564" i="7"/>
  <c r="BA589" i="7"/>
  <c r="BA603" i="7"/>
  <c r="BA611" i="7"/>
  <c r="BA626" i="7"/>
  <c r="BA651" i="7"/>
  <c r="BA654" i="7"/>
  <c r="BA674" i="7"/>
  <c r="BA683" i="7"/>
  <c r="BA224" i="7"/>
  <c r="BA244" i="7"/>
  <c r="BA254" i="7"/>
  <c r="BA270" i="7"/>
  <c r="BA276" i="7"/>
  <c r="BA26" i="7"/>
  <c r="BA314" i="7"/>
  <c r="BA28" i="7"/>
  <c r="BA325" i="7"/>
  <c r="BA386" i="7"/>
  <c r="BA39" i="7"/>
  <c r="BA396" i="7"/>
  <c r="BA44" i="7"/>
  <c r="BA54" i="7"/>
  <c r="BA419" i="7"/>
  <c r="BA424" i="7"/>
  <c r="BA427" i="7"/>
  <c r="BA429" i="7"/>
  <c r="BA439" i="7"/>
  <c r="BA457" i="7"/>
  <c r="BA467" i="7"/>
  <c r="BA477" i="7"/>
  <c r="BA503" i="7"/>
  <c r="BA512" i="7"/>
  <c r="BA517" i="7"/>
  <c r="BA86" i="7"/>
  <c r="BA544" i="7"/>
  <c r="BA547" i="7"/>
  <c r="BA572" i="7"/>
  <c r="BA577" i="7"/>
  <c r="BA587" i="7"/>
  <c r="BA595" i="7"/>
  <c r="BA597" i="7"/>
  <c r="BA624" i="7"/>
  <c r="BA634" i="7"/>
  <c r="BA652" i="7"/>
  <c r="BA667" i="7"/>
  <c r="BA125" i="7"/>
  <c r="BA172" i="7"/>
  <c r="BA183" i="7"/>
  <c r="BA228" i="7"/>
  <c r="BA258" i="7"/>
  <c r="BA273" i="7"/>
  <c r="BA303" i="7"/>
  <c r="BA327" i="7"/>
  <c r="BA337" i="7"/>
  <c r="BA342" i="7"/>
  <c r="BA388" i="7"/>
  <c r="BA404" i="7"/>
  <c r="BA51" i="7"/>
  <c r="BA55" i="7"/>
  <c r="BA416" i="7"/>
  <c r="BA437" i="7"/>
  <c r="BA440" i="7"/>
  <c r="BA460" i="7"/>
  <c r="BA488" i="7"/>
  <c r="BA63" i="7"/>
  <c r="BA501" i="7"/>
  <c r="BA69" i="7"/>
  <c r="BA79" i="7"/>
  <c r="BA527" i="7"/>
  <c r="BA545" i="7"/>
  <c r="BA555" i="7"/>
  <c r="BA557" i="7"/>
  <c r="BA560" i="7"/>
  <c r="BA565" i="7"/>
  <c r="BA580" i="7"/>
  <c r="BA607" i="7"/>
  <c r="BA635" i="7"/>
  <c r="BA650" i="7"/>
  <c r="BA655" i="7"/>
  <c r="BA658" i="7"/>
  <c r="BA660" i="7"/>
  <c r="BA670" i="7"/>
  <c r="BA350" i="7"/>
  <c r="BA368" i="7"/>
  <c r="BA408" i="7"/>
  <c r="BA476" i="7"/>
  <c r="BA543" i="7"/>
  <c r="BA563" i="7"/>
  <c r="BA643" i="7"/>
  <c r="BA672" i="7"/>
  <c r="BA687" i="7"/>
  <c r="BA695" i="7"/>
  <c r="BA722" i="7"/>
  <c r="BA737" i="7"/>
  <c r="BA752" i="7"/>
  <c r="BA754" i="7"/>
  <c r="BA756" i="7"/>
  <c r="BA760" i="7"/>
  <c r="BA769" i="7"/>
  <c r="BA773" i="7"/>
  <c r="BA777" i="7"/>
  <c r="BA786" i="7"/>
  <c r="BA790" i="7"/>
  <c r="BA792" i="7"/>
  <c r="BA794" i="7"/>
  <c r="BA809" i="7"/>
  <c r="BA826" i="7"/>
  <c r="BA864" i="7"/>
  <c r="BA868" i="7"/>
  <c r="BA881" i="7"/>
  <c r="BA885" i="7"/>
  <c r="BA898" i="7"/>
  <c r="BA900" i="7"/>
  <c r="BA902" i="7"/>
  <c r="BA904" i="7"/>
  <c r="BA916" i="7"/>
  <c r="BA920" i="7"/>
  <c r="BA20" i="7"/>
  <c r="BA402" i="7"/>
  <c r="BA87" i="7"/>
  <c r="BA690" i="7"/>
  <c r="BA701" i="7"/>
  <c r="BA708" i="7"/>
  <c r="BA712" i="7"/>
  <c r="BA99" i="7"/>
  <c r="BA724" i="7"/>
  <c r="BA728" i="7"/>
  <c r="BA730" i="7"/>
  <c r="BA732" i="7"/>
  <c r="BA745" i="7"/>
  <c r="BA762" i="7"/>
  <c r="BA800" i="7"/>
  <c r="BA804" i="7"/>
  <c r="BA817" i="7"/>
  <c r="BA821" i="7"/>
  <c r="BA834" i="7"/>
  <c r="BA836" i="7"/>
  <c r="BA838" i="7"/>
  <c r="BA840" i="7"/>
  <c r="BA853" i="7"/>
  <c r="BA857" i="7"/>
  <c r="BA870" i="7"/>
  <c r="BA874" i="7"/>
  <c r="BA912" i="7"/>
  <c r="BA360" i="7"/>
  <c r="BA394" i="7"/>
  <c r="BA420" i="7"/>
  <c r="BA461" i="7"/>
  <c r="BA471" i="7"/>
  <c r="BA499" i="7"/>
  <c r="BA528" i="7"/>
  <c r="BA548" i="7"/>
  <c r="BA618" i="7"/>
  <c r="BA628" i="7"/>
  <c r="BA638" i="7"/>
  <c r="BA668" i="7"/>
  <c r="BA675" i="7"/>
  <c r="BA90" i="7"/>
  <c r="BA93" i="7"/>
  <c r="BA698" i="7"/>
  <c r="BA703" i="7"/>
  <c r="BA736" i="7"/>
  <c r="BA740" i="7"/>
  <c r="BA753" i="7"/>
  <c r="BA757" i="7"/>
  <c r="BA770" i="7"/>
  <c r="BA772" i="7"/>
  <c r="BA774" i="7"/>
  <c r="BA776" i="7"/>
  <c r="BA789" i="7"/>
  <c r="BA793" i="7"/>
  <c r="BA806" i="7"/>
  <c r="BA810" i="7"/>
  <c r="BA848" i="7"/>
  <c r="BA865" i="7"/>
  <c r="BA880" i="7"/>
  <c r="BA882" i="7"/>
  <c r="BA884" i="7"/>
  <c r="BA888" i="7"/>
  <c r="BA897" i="7"/>
  <c r="BA901" i="7"/>
  <c r="BA905" i="7"/>
  <c r="BA914" i="7"/>
  <c r="BA917" i="7"/>
  <c r="BA919" i="7"/>
  <c r="BA921" i="7"/>
  <c r="BA423" i="7"/>
  <c r="BA689" i="7"/>
  <c r="BA715" i="7"/>
  <c r="BA742" i="7"/>
  <c r="BA818" i="7"/>
  <c r="BA833" i="7"/>
  <c r="BA841" i="7"/>
  <c r="BA856" i="7"/>
  <c r="BA928" i="7"/>
  <c r="BA943" i="7"/>
  <c r="BA945" i="7"/>
  <c r="BA947" i="7"/>
  <c r="BA103" i="7"/>
  <c r="BA954" i="7"/>
  <c r="BA958" i="7"/>
  <c r="BA962" i="7"/>
  <c r="BA971" i="7"/>
  <c r="BA975" i="7"/>
  <c r="BA977" i="7"/>
  <c r="BA979" i="7"/>
  <c r="BA994" i="7"/>
  <c r="BA1011" i="7"/>
  <c r="BA1049" i="7"/>
  <c r="BA1053" i="7"/>
  <c r="BA1064" i="7"/>
  <c r="BA1068" i="7"/>
  <c r="BA1079" i="7"/>
  <c r="BA1081" i="7"/>
  <c r="BA1083" i="7"/>
  <c r="BA1085" i="7"/>
  <c r="BA1098" i="7"/>
  <c r="BA1102" i="7"/>
  <c r="BA1115" i="7"/>
  <c r="BA1119" i="7"/>
  <c r="BA1155" i="7"/>
  <c r="BA1172" i="7"/>
  <c r="BA1187" i="7"/>
  <c r="BA1189" i="7"/>
  <c r="BA1191" i="7"/>
  <c r="BA1193" i="7"/>
  <c r="BA1200" i="7"/>
  <c r="BA1204" i="7"/>
  <c r="BA1208" i="7"/>
  <c r="BA1217" i="7"/>
  <c r="BA119" i="7"/>
  <c r="BA121" i="7"/>
  <c r="BA123" i="7"/>
  <c r="BA473" i="7"/>
  <c r="BA709" i="7"/>
  <c r="BA731" i="7"/>
  <c r="BA820" i="7"/>
  <c r="BA850" i="7"/>
  <c r="BA858" i="7"/>
  <c r="BA873" i="7"/>
  <c r="BA936" i="7"/>
  <c r="BA951" i="7"/>
  <c r="BA985" i="7"/>
  <c r="BA989" i="7"/>
  <c r="BA1002" i="7"/>
  <c r="BA1006" i="7"/>
  <c r="BA1019" i="7"/>
  <c r="BA1021" i="7"/>
  <c r="BA1023" i="7"/>
  <c r="BA1025" i="7"/>
  <c r="BA1038" i="7"/>
  <c r="BA1042" i="7"/>
  <c r="BA1055" i="7"/>
  <c r="BA1057" i="7"/>
  <c r="BA1093" i="7"/>
  <c r="BA1110" i="7"/>
  <c r="BA1125" i="7"/>
  <c r="BA113" i="7"/>
  <c r="BA1127" i="7"/>
  <c r="BA1131" i="7"/>
  <c r="BA1140" i="7"/>
  <c r="BA1144" i="7"/>
  <c r="BA1148" i="7"/>
  <c r="BA1157" i="7"/>
  <c r="BA1161" i="7"/>
  <c r="BA1163" i="7"/>
  <c r="BA1165" i="7"/>
  <c r="BA1180" i="7"/>
  <c r="BA117" i="7"/>
  <c r="BA443" i="7"/>
  <c r="BA521" i="7"/>
  <c r="BA540" i="7"/>
  <c r="BA581" i="7"/>
  <c r="BA620" i="7"/>
  <c r="BA699" i="7"/>
  <c r="BA711" i="7"/>
  <c r="BA746" i="7"/>
  <c r="BA784" i="7"/>
  <c r="BA837" i="7"/>
  <c r="BA890" i="7"/>
  <c r="BA927" i="7"/>
  <c r="BA931" i="7"/>
  <c r="BA944" i="7"/>
  <c r="BA948" i="7"/>
  <c r="BA955" i="7"/>
  <c r="BA957" i="7"/>
  <c r="BA959" i="7"/>
  <c r="BA961" i="7"/>
  <c r="BA974" i="7"/>
  <c r="BA978" i="7"/>
  <c r="BA991" i="7"/>
  <c r="BA995" i="7"/>
  <c r="BA1033" i="7"/>
  <c r="BA1050" i="7"/>
  <c r="BA1063" i="7"/>
  <c r="BA1065" i="7"/>
  <c r="BA1067" i="7"/>
  <c r="BA1071" i="7"/>
  <c r="BA1078" i="7"/>
  <c r="BA1082" i="7"/>
  <c r="BA1086" i="7"/>
  <c r="BA1095" i="7"/>
  <c r="BA1099" i="7"/>
  <c r="BA1101" i="7"/>
  <c r="BA1103" i="7"/>
  <c r="BA1118" i="7"/>
  <c r="BA1133" i="7"/>
  <c r="BA1171" i="7"/>
  <c r="BA1175" i="7"/>
  <c r="BA1188" i="7"/>
  <c r="BA1192" i="7"/>
  <c r="BA1201" i="7"/>
  <c r="BA1203" i="7"/>
  <c r="BA1205" i="7"/>
  <c r="BA1207" i="7"/>
  <c r="BA1220" i="7"/>
  <c r="BA122" i="7"/>
  <c r="BA671" i="7"/>
  <c r="BA824" i="7"/>
  <c r="BA854" i="7"/>
  <c r="BA1005" i="7"/>
  <c r="BA1035" i="7"/>
  <c r="BA1043" i="7"/>
  <c r="BA1056" i="7"/>
  <c r="BA1128" i="7"/>
  <c r="BA1143" i="7"/>
  <c r="BA1181" i="7"/>
  <c r="BA1215" i="7"/>
  <c r="BA686" i="7"/>
  <c r="BA713" i="7"/>
  <c r="BA801" i="7"/>
  <c r="BA937" i="7"/>
  <c r="BA969" i="7"/>
  <c r="BA1022" i="7"/>
  <c r="BA111" i="7"/>
  <c r="BA1109" i="7"/>
  <c r="BA1145" i="7"/>
  <c r="BA1160" i="7"/>
  <c r="BA453" i="7"/>
  <c r="BA591" i="7"/>
  <c r="BA986" i="7"/>
  <c r="BA1001" i="7"/>
  <c r="BA1009" i="7"/>
  <c r="BA1039" i="7"/>
  <c r="BA1126" i="7"/>
  <c r="BA1147" i="7"/>
  <c r="BA1177" i="7"/>
  <c r="BA1003" i="7"/>
  <c r="BA816" i="7"/>
  <c r="BA1041" i="7"/>
  <c r="BA1026" i="7"/>
  <c r="BA1113" i="7"/>
  <c r="BA1141" i="7"/>
  <c r="BA727" i="7"/>
  <c r="BA933" i="7"/>
  <c r="BA1018" i="7"/>
  <c r="BA1164" i="7"/>
  <c r="BA124" i="7"/>
  <c r="H679" i="5"/>
  <c r="R609" i="7" s="1"/>
  <c r="V609" i="7" s="1"/>
  <c r="H51" i="5"/>
  <c r="R666" i="7" s="1"/>
  <c r="V666" i="7" s="1"/>
  <c r="H4" i="5"/>
  <c r="R624" i="7" s="1"/>
  <c r="V624" i="7" s="1"/>
  <c r="G299" i="5"/>
  <c r="H299" i="5" s="1"/>
  <c r="R884" i="7" s="1"/>
  <c r="V884" i="7" s="1"/>
  <c r="H153" i="5"/>
  <c r="R752" i="7" s="1"/>
  <c r="V752" i="7" s="1"/>
  <c r="G76" i="5"/>
  <c r="H76" i="5" s="1"/>
  <c r="R688" i="7" s="1"/>
  <c r="V688" i="7" s="1"/>
  <c r="G3" i="5"/>
  <c r="H523" i="5"/>
  <c r="R1080" i="7" s="1"/>
  <c r="V1080" i="7" s="1"/>
  <c r="G447" i="5"/>
  <c r="H447" i="5" s="1"/>
  <c r="R575" i="7" s="1"/>
  <c r="V575" i="7" s="1"/>
  <c r="G364" i="5"/>
  <c r="H364" i="5" s="1"/>
  <c r="R941" i="7" s="1"/>
  <c r="V941" i="7" s="1"/>
  <c r="H152" i="5"/>
  <c r="R751" i="7" s="1"/>
  <c r="V751" i="7" s="1"/>
  <c r="H650" i="5"/>
  <c r="H339" i="5"/>
  <c r="R918" i="7" s="1"/>
  <c r="V918" i="7" s="1"/>
  <c r="H188" i="5"/>
  <c r="R784" i="7" s="1"/>
  <c r="V784" i="7" s="1"/>
  <c r="G144" i="5"/>
  <c r="H144" i="5" s="1"/>
  <c r="R744" i="7" s="1"/>
  <c r="V744" i="7" s="1"/>
  <c r="H21" i="5"/>
  <c r="R640" i="7" s="1"/>
  <c r="V640" i="7" s="1"/>
  <c r="G697" i="5"/>
  <c r="H697" i="5" s="1"/>
  <c r="R1205" i="7" s="1"/>
  <c r="V1205" i="7" s="1"/>
  <c r="G699" i="5"/>
  <c r="H623" i="5"/>
  <c r="R1169" i="7" s="1"/>
  <c r="V1169" i="7" s="1"/>
  <c r="G600" i="5"/>
  <c r="H600" i="5" s="1"/>
  <c r="R1148" i="7" s="1"/>
  <c r="V1148" i="7" s="1"/>
  <c r="G362" i="5"/>
  <c r="H362" i="5" s="1"/>
  <c r="R939" i="7" s="1"/>
  <c r="V939" i="7" s="1"/>
  <c r="H270" i="5"/>
  <c r="R857" i="7" s="1"/>
  <c r="V857" i="7" s="1"/>
  <c r="G124" i="5"/>
  <c r="H124" i="5" s="1"/>
  <c r="R727" i="7" s="1"/>
  <c r="V727" i="7" s="1"/>
  <c r="R660" i="7"/>
  <c r="V660" i="7" s="1"/>
  <c r="H22" i="5"/>
  <c r="R641" i="7" s="1"/>
  <c r="V641" i="7" s="1"/>
  <c r="G268" i="5"/>
  <c r="H268" i="5" s="1"/>
  <c r="R856" i="7" s="1"/>
  <c r="V856" i="7" s="1"/>
  <c r="H645" i="5"/>
  <c r="R1189" i="7" s="1"/>
  <c r="V1189" i="7" s="1"/>
  <c r="G213" i="5"/>
  <c r="H213" i="5" s="1"/>
  <c r="R554" i="7" s="1"/>
  <c r="V554" i="7" s="1"/>
  <c r="H515" i="5"/>
  <c r="H93" i="5"/>
  <c r="R701" i="7" s="1"/>
  <c r="V701" i="7" s="1"/>
  <c r="G464" i="5"/>
  <c r="H464" i="5" s="1"/>
  <c r="R1028" i="7" s="1"/>
  <c r="V1028" i="7" s="1"/>
  <c r="H19" i="5"/>
  <c r="R638" i="7" s="1"/>
  <c r="V638" i="7" s="1"/>
  <c r="H358" i="5"/>
  <c r="R567" i="7" s="1"/>
  <c r="V567" i="7" s="1"/>
  <c r="H338" i="5"/>
  <c r="R917" i="7" s="1"/>
  <c r="V917" i="7" s="1"/>
  <c r="H56" i="5"/>
  <c r="R672" i="7" s="1"/>
  <c r="V672" i="7" s="1"/>
  <c r="H279" i="5"/>
  <c r="R866" i="7" s="1"/>
  <c r="V866" i="7" s="1"/>
  <c r="H454" i="5"/>
  <c r="R1019" i="7" s="1"/>
  <c r="V1019" i="7" s="1"/>
  <c r="G644" i="5"/>
  <c r="H644" i="5" s="1"/>
  <c r="R1188" i="7" s="1"/>
  <c r="V1188" i="7" s="1"/>
  <c r="H196" i="5"/>
  <c r="R791" i="7" s="1"/>
  <c r="V791" i="7" s="1"/>
  <c r="H288" i="5"/>
  <c r="R874" i="7" s="1"/>
  <c r="V874" i="7" s="1"/>
  <c r="H333" i="5"/>
  <c r="R915" i="7" s="1"/>
  <c r="V915" i="7" s="1"/>
  <c r="H290" i="5"/>
  <c r="R876" i="7" s="1"/>
  <c r="V876" i="7" s="1"/>
  <c r="G390" i="5"/>
  <c r="H390" i="5" s="1"/>
  <c r="R962" i="7" s="1"/>
  <c r="V962" i="7" s="1"/>
  <c r="G132" i="5"/>
  <c r="H132" i="5" s="1"/>
  <c r="R733" i="7" s="1"/>
  <c r="V733" i="7" s="1"/>
  <c r="G17" i="5"/>
  <c r="H17" i="5" s="1"/>
  <c r="R636" i="7" s="1"/>
  <c r="V636" i="7" s="1"/>
  <c r="H79" i="5"/>
  <c r="G18" i="5"/>
  <c r="H18" i="5" s="1"/>
  <c r="R637" i="7" s="1"/>
  <c r="V637" i="7" s="1"/>
  <c r="H635" i="5"/>
  <c r="R592" i="7" s="1"/>
  <c r="V592" i="7" s="1"/>
  <c r="H59" i="5"/>
  <c r="R674" i="7" s="1"/>
  <c r="V674" i="7" s="1"/>
  <c r="G374" i="5"/>
  <c r="H374" i="5" s="1"/>
  <c r="R950" i="7" s="1"/>
  <c r="V950" i="7" s="1"/>
  <c r="G433" i="5"/>
  <c r="H433" i="5" s="1"/>
  <c r="R1001" i="7" s="1"/>
  <c r="V1001" i="7" s="1"/>
  <c r="G701" i="5"/>
  <c r="H701" i="5" s="1"/>
  <c r="R1208" i="7" s="1"/>
  <c r="V1208" i="7" s="1"/>
  <c r="H11" i="5"/>
  <c r="R631" i="7" s="1"/>
  <c r="V631" i="7" s="1"/>
  <c r="H505" i="5"/>
  <c r="R1064" i="7" s="1"/>
  <c r="V1064" i="7" s="1"/>
  <c r="G695" i="5"/>
  <c r="H695" i="5" s="1"/>
  <c r="R1215" i="7" s="1"/>
  <c r="V1215" i="7" s="1"/>
  <c r="G704" i="5"/>
  <c r="G224" i="5"/>
  <c r="H224" i="5" s="1"/>
  <c r="R528" i="7" s="1"/>
  <c r="V528" i="7" s="1"/>
  <c r="G366" i="5"/>
  <c r="H366" i="5" s="1"/>
  <c r="R943" i="7" s="1"/>
  <c r="V943" i="7" s="1"/>
  <c r="G205" i="5"/>
  <c r="H205" i="5" s="1"/>
  <c r="R799" i="7" s="1"/>
  <c r="V799" i="7" s="1"/>
  <c r="H234" i="5"/>
  <c r="R825" i="7" s="1"/>
  <c r="V825" i="7" s="1"/>
  <c r="G133" i="5"/>
  <c r="H133" i="5" s="1"/>
  <c r="R735" i="7" s="1"/>
  <c r="V735" i="7" s="1"/>
  <c r="H504" i="5"/>
  <c r="R1063" i="7" s="1"/>
  <c r="V1063" i="7" s="1"/>
  <c r="H199" i="5"/>
  <c r="R794" i="7" s="1"/>
  <c r="V794" i="7" s="1"/>
  <c r="G36" i="5"/>
  <c r="H36" i="5" s="1"/>
  <c r="R538" i="7" s="1"/>
  <c r="V538" i="7" s="1"/>
  <c r="G192" i="5"/>
  <c r="H192" i="5" s="1"/>
  <c r="R787" i="7" s="1"/>
  <c r="V787" i="7" s="1"/>
  <c r="H610" i="5"/>
  <c r="R1157" i="7" s="1"/>
  <c r="V1157" i="7" s="1"/>
  <c r="H653" i="5"/>
  <c r="H693" i="5"/>
  <c r="R623" i="7" s="1"/>
  <c r="V623" i="7" s="1"/>
  <c r="G278" i="5"/>
  <c r="H278" i="5" s="1"/>
  <c r="R865" i="7" s="1"/>
  <c r="V865" i="7" s="1"/>
  <c r="H498" i="5"/>
  <c r="R1058" i="7" s="1"/>
  <c r="V1058" i="7" s="1"/>
  <c r="G176" i="5"/>
  <c r="H176" i="5" s="1"/>
  <c r="R773" i="7" s="1"/>
  <c r="V773" i="7" s="1"/>
  <c r="G459" i="5"/>
  <c r="H459" i="5" s="1"/>
  <c r="R1023" i="7" s="1"/>
  <c r="V1023" i="7" s="1"/>
  <c r="H154" i="5"/>
  <c r="R753" i="7" s="1"/>
  <c r="V753" i="7" s="1"/>
  <c r="H194" i="5"/>
  <c r="R789" i="7" s="1"/>
  <c r="V789" i="7" s="1"/>
  <c r="G37" i="5"/>
  <c r="H37" i="5" s="1"/>
  <c r="R654" i="7" s="1"/>
  <c r="V654" i="7" s="1"/>
  <c r="H262" i="5"/>
  <c r="R850" i="7" s="1"/>
  <c r="V850" i="7" s="1"/>
  <c r="H420" i="5"/>
  <c r="R989" i="7" s="1"/>
  <c r="V989" i="7" s="1"/>
  <c r="H595" i="5"/>
  <c r="R1144" i="7" s="1"/>
  <c r="V1144" i="7" s="1"/>
  <c r="G289" i="5"/>
  <c r="H289" i="5" s="1"/>
  <c r="R875" i="7" s="1"/>
  <c r="V875" i="7" s="1"/>
  <c r="H640" i="5"/>
  <c r="R1184" i="7" s="1"/>
  <c r="V1184" i="7" s="1"/>
  <c r="H302" i="5"/>
  <c r="R562" i="7" s="1"/>
  <c r="V562" i="7" s="1"/>
  <c r="H109" i="5"/>
  <c r="R715" i="7" s="1"/>
  <c r="V715" i="7" s="1"/>
  <c r="H138" i="5"/>
  <c r="R738" i="7" s="1"/>
  <c r="V738" i="7" s="1"/>
  <c r="H581" i="5"/>
  <c r="R1130" i="7" s="1"/>
  <c r="V1130" i="7" s="1"/>
  <c r="G87" i="5"/>
  <c r="H87" i="5" s="1"/>
  <c r="H198" i="5"/>
  <c r="R793" i="7" s="1"/>
  <c r="V793" i="7" s="1"/>
  <c r="H608" i="5"/>
  <c r="R1155" i="7" s="1"/>
  <c r="V1155" i="7" s="1"/>
  <c r="G702" i="5"/>
  <c r="H702" i="5" s="1"/>
  <c r="R1210" i="7" s="1"/>
  <c r="V1210" i="7" s="1"/>
  <c r="H284" i="5"/>
  <c r="R870" i="7" s="1"/>
  <c r="V870" i="7" s="1"/>
  <c r="H2" i="5"/>
  <c r="H549" i="5"/>
  <c r="R1103" i="7" s="1"/>
  <c r="V1103" i="7" s="1"/>
  <c r="H388" i="5"/>
  <c r="R960" i="7" s="1"/>
  <c r="V960" i="7" s="1"/>
  <c r="H547" i="5"/>
  <c r="R1101" i="7" s="1"/>
  <c r="V1101" i="7" s="1"/>
  <c r="G686" i="5"/>
  <c r="H686" i="5" s="1"/>
  <c r="R616" i="7" s="1"/>
  <c r="V616" i="7" s="1"/>
  <c r="H363" i="5"/>
  <c r="R940" i="7" s="1"/>
  <c r="V940" i="7" s="1"/>
  <c r="G698" i="5"/>
  <c r="H698" i="5" s="1"/>
  <c r="R1206" i="7" s="1"/>
  <c r="V1206" i="7" s="1"/>
  <c r="G280" i="5"/>
  <c r="H280" i="5" s="1"/>
  <c r="R560" i="7" s="1"/>
  <c r="V560" i="7" s="1"/>
  <c r="H535" i="5"/>
  <c r="R583" i="7" s="1"/>
  <c r="V583" i="7" s="1"/>
  <c r="G335" i="5"/>
  <c r="H335" i="5" s="1"/>
  <c r="R529" i="7" s="1"/>
  <c r="V529" i="7" s="1"/>
  <c r="H670" i="5"/>
  <c r="H158" i="5"/>
  <c r="R549" i="7" s="1"/>
  <c r="V549" i="7" s="1"/>
  <c r="G185" i="5"/>
  <c r="H185" i="5" s="1"/>
  <c r="R781" i="7" s="1"/>
  <c r="V781" i="7" s="1"/>
  <c r="H487" i="5"/>
  <c r="R1049" i="7" s="1"/>
  <c r="V1049" i="7" s="1"/>
  <c r="H503" i="5"/>
  <c r="R1062" i="7" s="1"/>
  <c r="V1062" i="7" s="1"/>
  <c r="H689" i="5"/>
  <c r="R619" i="7" s="1"/>
  <c r="V619" i="7" s="1"/>
  <c r="H560" i="5"/>
  <c r="R1112" i="7" s="1"/>
  <c r="V1112" i="7" s="1"/>
  <c r="G16" i="5"/>
  <c r="H16" i="5" s="1"/>
  <c r="R635" i="7" s="1"/>
  <c r="V635" i="7" s="1"/>
  <c r="H319" i="5"/>
  <c r="R902" i="7" s="1"/>
  <c r="V902" i="7" s="1"/>
  <c r="G110" i="5"/>
  <c r="H110" i="5" s="1"/>
  <c r="H29" i="5"/>
  <c r="R647" i="7" s="1"/>
  <c r="V647" i="7" s="1"/>
  <c r="G283" i="5"/>
  <c r="H283" i="5" s="1"/>
  <c r="R869" i="7" s="1"/>
  <c r="V869" i="7" s="1"/>
  <c r="H634" i="5"/>
  <c r="R1178" i="7" s="1"/>
  <c r="V1178" i="7" s="1"/>
  <c r="G662" i="5"/>
  <c r="H662" i="5" s="1"/>
  <c r="R595" i="7" s="1"/>
  <c r="V595" i="7" s="1"/>
  <c r="H193" i="5"/>
  <c r="R788" i="7" s="1"/>
  <c r="V788" i="7" s="1"/>
  <c r="H303" i="5"/>
  <c r="R887" i="7" s="1"/>
  <c r="V887" i="7" s="1"/>
  <c r="H602" i="5"/>
  <c r="R590" i="7" s="1"/>
  <c r="V590" i="7" s="1"/>
  <c r="H641" i="5"/>
  <c r="R1185" i="7" s="1"/>
  <c r="V1185" i="7" s="1"/>
  <c r="H322" i="5"/>
  <c r="R905" i="7" s="1"/>
  <c r="V905" i="7" s="1"/>
  <c r="H429" i="5"/>
  <c r="R997" i="7" s="1"/>
  <c r="V997" i="7" s="1"/>
  <c r="H60" i="5"/>
  <c r="R675" i="7" s="1"/>
  <c r="V675" i="7" s="1"/>
  <c r="H191" i="5"/>
  <c r="R552" i="7" s="1"/>
  <c r="V552" i="7" s="1"/>
  <c r="H478" i="5"/>
  <c r="R1041" i="7" s="1"/>
  <c r="V1041" i="7" s="1"/>
  <c r="H226" i="5"/>
  <c r="R817" i="7" s="1"/>
  <c r="V817" i="7" s="1"/>
  <c r="G604" i="5"/>
  <c r="H604" i="5" s="1"/>
  <c r="R1151" i="7" s="1"/>
  <c r="V1151" i="7" s="1"/>
  <c r="G490" i="5"/>
  <c r="H490" i="5" s="1"/>
  <c r="R1052" i="7" s="1"/>
  <c r="V1052" i="7" s="1"/>
  <c r="G375" i="5"/>
  <c r="H375" i="5" s="1"/>
  <c r="H50" i="5"/>
  <c r="R665" i="7" s="1"/>
  <c r="V665" i="7" s="1"/>
  <c r="H327" i="5"/>
  <c r="R909" i="7" s="1"/>
  <c r="V909" i="7" s="1"/>
  <c r="H566" i="5"/>
  <c r="R1118" i="7" s="1"/>
  <c r="V1118" i="7" s="1"/>
  <c r="H228" i="5"/>
  <c r="R819" i="7" s="1"/>
  <c r="V819" i="7" s="1"/>
  <c r="H320" i="5"/>
  <c r="R903" i="7" s="1"/>
  <c r="V903" i="7" s="1"/>
  <c r="G510" i="5"/>
  <c r="H510" i="5" s="1"/>
  <c r="R1069" i="7" s="1"/>
  <c r="V1069" i="7" s="1"/>
  <c r="G700" i="5"/>
  <c r="H700" i="5" s="1"/>
  <c r="R1217" i="7" s="1"/>
  <c r="V1217" i="7" s="1"/>
  <c r="G506" i="5"/>
  <c r="H506" i="5" s="1"/>
  <c r="R1065" i="7" s="1"/>
  <c r="V1065" i="7" s="1"/>
  <c r="R1207" i="7" l="1"/>
  <c r="V1207" i="7" s="1"/>
  <c r="H699" i="5"/>
  <c r="H704" i="5"/>
  <c r="H3" i="5"/>
  <c r="R535" i="7" s="1"/>
  <c r="V535" i="7" s="1"/>
  <c r="U581" i="7"/>
  <c r="U1151" i="7"/>
  <c r="U1185" i="7"/>
  <c r="U869" i="7"/>
  <c r="U934" i="7"/>
  <c r="U1068" i="7"/>
  <c r="U1130" i="7"/>
  <c r="U1023" i="7"/>
  <c r="U1208" i="7"/>
  <c r="U950" i="7"/>
  <c r="U603" i="7"/>
  <c r="U962" i="7"/>
  <c r="U1029" i="7"/>
  <c r="U563" i="7"/>
  <c r="U1078" i="7"/>
  <c r="U784" i="7"/>
  <c r="U729" i="7"/>
  <c r="U709" i="7"/>
  <c r="U1200" i="7"/>
  <c r="U1044" i="7"/>
  <c r="U1074" i="7"/>
  <c r="U1096" i="7"/>
  <c r="U1121" i="7"/>
  <c r="U1145" i="7"/>
  <c r="U1173" i="7"/>
  <c r="U596" i="7"/>
  <c r="U620" i="7"/>
  <c r="U1069" i="7"/>
  <c r="U1131" i="7"/>
  <c r="U1108" i="7"/>
  <c r="U902" i="7"/>
  <c r="U529" i="7"/>
  <c r="U1101" i="7"/>
  <c r="U974" i="7"/>
  <c r="U1144" i="7"/>
  <c r="U654" i="7"/>
  <c r="U1086" i="7"/>
  <c r="U787" i="7"/>
  <c r="U1020" i="7"/>
  <c r="U924" i="7"/>
  <c r="U740" i="7"/>
  <c r="U657" i="7"/>
  <c r="U782" i="7"/>
  <c r="U879" i="7"/>
  <c r="U659" i="7"/>
  <c r="U734" i="7"/>
  <c r="U832" i="7"/>
  <c r="U931" i="7"/>
  <c r="U1022" i="7"/>
  <c r="U639" i="7"/>
  <c r="U683" i="7"/>
  <c r="U730" i="7"/>
  <c r="U628" i="7"/>
  <c r="U681" i="7"/>
  <c r="U700" i="7"/>
  <c r="U766" i="7"/>
  <c r="U925" i="7"/>
  <c r="U968" i="7"/>
  <c r="U705" i="7"/>
  <c r="U812" i="7"/>
  <c r="U860" i="7"/>
  <c r="U955" i="7"/>
  <c r="U768" i="7"/>
  <c r="U824" i="7"/>
  <c r="U846" i="7"/>
  <c r="U899" i="7"/>
  <c r="U948" i="7"/>
  <c r="U993" i="7"/>
  <c r="U1016" i="7"/>
  <c r="U1070" i="7"/>
  <c r="U1115" i="7"/>
  <c r="U1168" i="7"/>
  <c r="U1198" i="7"/>
  <c r="U1035" i="7"/>
  <c r="U1066" i="7"/>
  <c r="U1213" i="7"/>
  <c r="U741" i="7"/>
  <c r="U780" i="7"/>
  <c r="U815" i="7"/>
  <c r="U862" i="7"/>
  <c r="U919" i="7"/>
  <c r="U956" i="7"/>
  <c r="U984" i="7"/>
  <c r="U1059" i="7"/>
  <c r="U1106" i="7"/>
  <c r="U1134" i="7"/>
  <c r="U1183" i="7"/>
  <c r="U907" i="7"/>
  <c r="U935" i="7"/>
  <c r="U649" i="7"/>
  <c r="U817" i="7"/>
  <c r="T1203" i="7"/>
  <c r="U1203" i="7"/>
  <c r="U781" i="7"/>
  <c r="U1204" i="7"/>
  <c r="U960" i="7"/>
  <c r="U1103" i="7"/>
  <c r="U793" i="7"/>
  <c r="U1027" i="7"/>
  <c r="U589" i="7"/>
  <c r="U865" i="7"/>
  <c r="U1063" i="7"/>
  <c r="U799" i="7"/>
  <c r="U822" i="7"/>
  <c r="U954" i="7"/>
  <c r="U637" i="7"/>
  <c r="U859" i="7"/>
  <c r="U851" i="7"/>
  <c r="U915" i="7"/>
  <c r="U791" i="7"/>
  <c r="U672" i="7"/>
  <c r="U638" i="7"/>
  <c r="U1120" i="7"/>
  <c r="U856" i="7"/>
  <c r="U836" i="7"/>
  <c r="U1123" i="7"/>
  <c r="U1205" i="7"/>
  <c r="U918" i="7"/>
  <c r="U751" i="7"/>
  <c r="U575" i="7"/>
  <c r="U688" i="7"/>
  <c r="U1150" i="7"/>
  <c r="U609" i="7"/>
  <c r="U677" i="7"/>
  <c r="U541" i="7"/>
  <c r="U545" i="7"/>
  <c r="U555" i="7"/>
  <c r="U906" i="7"/>
  <c r="U985" i="7"/>
  <c r="U642" i="7"/>
  <c r="U668" i="7"/>
  <c r="U692" i="7"/>
  <c r="U544" i="7"/>
  <c r="U786" i="7"/>
  <c r="U842" i="7"/>
  <c r="U895" i="7"/>
  <c r="U568" i="7"/>
  <c r="U988" i="7"/>
  <c r="U627" i="7"/>
  <c r="U540" i="7"/>
  <c r="U652" i="7"/>
  <c r="U699" i="7"/>
  <c r="U754" i="7"/>
  <c r="U864" i="7"/>
  <c r="U975" i="7"/>
  <c r="U662" i="7"/>
  <c r="U687" i="7"/>
  <c r="U704" i="7"/>
  <c r="U547" i="7"/>
  <c r="U776" i="7"/>
  <c r="U833" i="7"/>
  <c r="U885" i="7"/>
  <c r="U933" i="7"/>
  <c r="U980" i="7"/>
  <c r="U1026" i="7"/>
  <c r="U712" i="7"/>
  <c r="U881" i="7"/>
  <c r="U927" i="7"/>
  <c r="U973" i="7"/>
  <c r="U1017" i="7"/>
  <c r="U731" i="7"/>
  <c r="U755" i="7"/>
  <c r="U772" i="7"/>
  <c r="U804" i="7"/>
  <c r="U831" i="7"/>
  <c r="U853" i="7"/>
  <c r="U880" i="7"/>
  <c r="U564" i="7"/>
  <c r="U1000" i="7"/>
  <c r="U1021" i="7"/>
  <c r="U1046" i="7"/>
  <c r="U1097" i="7"/>
  <c r="U1149" i="7"/>
  <c r="U1175" i="7"/>
  <c r="U597" i="7"/>
  <c r="U622" i="7"/>
  <c r="U578" i="7"/>
  <c r="U1094" i="7"/>
  <c r="U1119" i="7"/>
  <c r="U1142" i="7"/>
  <c r="U1171" i="7"/>
  <c r="U617" i="7"/>
  <c r="U723" i="7"/>
  <c r="U550" i="7"/>
  <c r="U844" i="7"/>
  <c r="U896" i="7"/>
  <c r="U946" i="7"/>
  <c r="U966" i="7"/>
  <c r="U530" i="7"/>
  <c r="U1037" i="7"/>
  <c r="U1089" i="7"/>
  <c r="U1138" i="7"/>
  <c r="U1163" i="7"/>
  <c r="U1195" i="7"/>
  <c r="U534" i="7"/>
  <c r="U1214" i="7"/>
  <c r="U1054" i="7"/>
  <c r="U582" i="7"/>
  <c r="U1104" i="7"/>
  <c r="U1153" i="7"/>
  <c r="U1177" i="7"/>
  <c r="U601" i="7"/>
  <c r="U1218" i="7"/>
  <c r="U592" i="7"/>
  <c r="U1133" i="7"/>
  <c r="U866" i="7"/>
  <c r="U1189" i="7"/>
  <c r="U727" i="7"/>
  <c r="U571" i="7"/>
  <c r="U537" i="7"/>
  <c r="U703" i="7"/>
  <c r="U959" i="7"/>
  <c r="U684" i="7"/>
  <c r="U774" i="7"/>
  <c r="U977" i="7"/>
  <c r="U944" i="7"/>
  <c r="U655" i="7"/>
  <c r="U725" i="7"/>
  <c r="U823" i="7"/>
  <c r="U1014" i="7"/>
  <c r="U761" i="7"/>
  <c r="U565" i="7"/>
  <c r="U748" i="7"/>
  <c r="U796" i="7"/>
  <c r="U561" i="7"/>
  <c r="U566" i="7"/>
  <c r="U972" i="7"/>
  <c r="U1040" i="7"/>
  <c r="U1092" i="7"/>
  <c r="U1139" i="7"/>
  <c r="U615" i="7"/>
  <c r="U1088" i="7"/>
  <c r="U1110" i="7"/>
  <c r="U1161" i="7"/>
  <c r="U1194" i="7"/>
  <c r="U611" i="7"/>
  <c r="U763" i="7"/>
  <c r="U838" i="7"/>
  <c r="U890" i="7"/>
  <c r="U936" i="7"/>
  <c r="U577" i="7"/>
  <c r="U1083" i="7"/>
  <c r="U1159" i="7"/>
  <c r="U604" i="7"/>
  <c r="U829" i="7"/>
  <c r="U819" i="7"/>
  <c r="U1043" i="7"/>
  <c r="U675" i="7"/>
  <c r="U947" i="7"/>
  <c r="U855" i="7"/>
  <c r="U595" i="7"/>
  <c r="U714" i="7"/>
  <c r="U635" i="7"/>
  <c r="U1206" i="7"/>
  <c r="U771" i="7"/>
  <c r="U1124" i="7"/>
  <c r="U738" i="7"/>
  <c r="U989" i="7"/>
  <c r="U618" i="7"/>
  <c r="U1064" i="7"/>
  <c r="U557" i="7"/>
  <c r="U1065" i="7"/>
  <c r="U903" i="7"/>
  <c r="U1201" i="7"/>
  <c r="U598" i="7"/>
  <c r="U1085" i="7"/>
  <c r="U1052" i="7"/>
  <c r="U1041" i="7"/>
  <c r="U806" i="7"/>
  <c r="U997" i="7"/>
  <c r="U892" i="7"/>
  <c r="U691" i="7"/>
  <c r="U698" i="7"/>
  <c r="U647" i="7"/>
  <c r="U1112" i="7"/>
  <c r="U1062" i="7"/>
  <c r="U549" i="7"/>
  <c r="U583" i="7"/>
  <c r="U940" i="7"/>
  <c r="U616" i="7"/>
  <c r="U778" i="7"/>
  <c r="U1210" i="7"/>
  <c r="U981" i="7"/>
  <c r="U1184" i="7"/>
  <c r="U850" i="7"/>
  <c r="U789" i="7"/>
  <c r="U773" i="7"/>
  <c r="U669" i="7"/>
  <c r="U928" i="7"/>
  <c r="U538" i="7"/>
  <c r="U735" i="7"/>
  <c r="U943" i="7"/>
  <c r="U1215" i="7"/>
  <c r="U631" i="7"/>
  <c r="U845" i="7"/>
  <c r="U777" i="7"/>
  <c r="U998" i="7"/>
  <c r="U636" i="7"/>
  <c r="U792" i="7"/>
  <c r="U693" i="7"/>
  <c r="U1188" i="7"/>
  <c r="U917" i="7"/>
  <c r="U1028" i="7"/>
  <c r="U1143" i="7"/>
  <c r="U641" i="7"/>
  <c r="U857" i="7"/>
  <c r="U1148" i="7"/>
  <c r="U640" i="7"/>
  <c r="U770" i="7"/>
  <c r="U1080" i="7"/>
  <c r="U752" i="7"/>
  <c r="U624" i="7"/>
  <c r="U742" i="7"/>
  <c r="U840" i="7"/>
  <c r="U953" i="7"/>
  <c r="U663" i="7"/>
  <c r="U999" i="7"/>
  <c r="U747" i="7"/>
  <c r="U539" i="7"/>
  <c r="U1005" i="7"/>
  <c r="U1154" i="7"/>
  <c r="U904" i="7"/>
  <c r="U532" i="7"/>
  <c r="U1033" i="7"/>
  <c r="U909" i="7"/>
  <c r="U665" i="7"/>
  <c r="U888" i="7"/>
  <c r="U590" i="7"/>
  <c r="U788" i="7"/>
  <c r="U1049" i="7"/>
  <c r="U560" i="7"/>
  <c r="U952" i="7"/>
  <c r="U690" i="7"/>
  <c r="U562" i="7"/>
  <c r="U1058" i="7"/>
  <c r="U1176" i="7"/>
  <c r="U605" i="7"/>
  <c r="U1217" i="7"/>
  <c r="T527" i="7"/>
  <c r="U527" i="7"/>
  <c r="U1118" i="7"/>
  <c r="U1186" i="7"/>
  <c r="U760" i="7"/>
  <c r="U739" i="7"/>
  <c r="U552" i="7"/>
  <c r="U1048" i="7"/>
  <c r="U905" i="7"/>
  <c r="U629" i="7"/>
  <c r="U887" i="7"/>
  <c r="U1178" i="7"/>
  <c r="U619" i="7"/>
  <c r="U1061" i="7"/>
  <c r="U584" i="7"/>
  <c r="U676" i="7"/>
  <c r="U929" i="7"/>
  <c r="U1105" i="7"/>
  <c r="U870" i="7"/>
  <c r="U1155" i="7"/>
  <c r="U572" i="7"/>
  <c r="U715" i="7"/>
  <c r="U875" i="7"/>
  <c r="U750" i="7"/>
  <c r="U753" i="7"/>
  <c r="U889" i="7"/>
  <c r="U623" i="7"/>
  <c r="U1157" i="7"/>
  <c r="U794" i="7"/>
  <c r="U825" i="7"/>
  <c r="U528" i="7"/>
  <c r="U1072" i="7"/>
  <c r="U1098" i="7"/>
  <c r="U1001" i="7"/>
  <c r="U674" i="7"/>
  <c r="U733" i="7"/>
  <c r="U876" i="7"/>
  <c r="U874" i="7"/>
  <c r="U1019" i="7"/>
  <c r="U567" i="7"/>
  <c r="U701" i="7"/>
  <c r="U554" i="7"/>
  <c r="U660" i="7"/>
  <c r="U939" i="7"/>
  <c r="U1169" i="7"/>
  <c r="U744" i="7"/>
  <c r="U643" i="7"/>
  <c r="U941" i="7"/>
  <c r="U884" i="7"/>
  <c r="U666" i="7"/>
  <c r="U536" i="7"/>
  <c r="U644" i="7"/>
  <c r="U764" i="7"/>
  <c r="U852" i="7"/>
  <c r="U951" i="7"/>
  <c r="U626" i="7"/>
  <c r="U653" i="7"/>
  <c r="U679" i="7"/>
  <c r="U543" i="7"/>
  <c r="U767" i="7"/>
  <c r="U871" i="7"/>
  <c r="U923" i="7"/>
  <c r="U965" i="7"/>
  <c r="U1012" i="7"/>
  <c r="U650" i="7"/>
  <c r="U546" i="7"/>
  <c r="U713" i="7"/>
  <c r="U1010" i="7"/>
  <c r="U648" i="7"/>
  <c r="U717" i="7"/>
  <c r="U810" i="7"/>
  <c r="U858" i="7"/>
  <c r="U912" i="7"/>
  <c r="U696" i="7"/>
  <c r="U749" i="7"/>
  <c r="U797" i="7"/>
  <c r="U848" i="7"/>
  <c r="U900" i="7"/>
  <c r="U949" i="7"/>
  <c r="U996" i="7"/>
  <c r="U718" i="7"/>
  <c r="U743" i="7"/>
  <c r="U765" i="7"/>
  <c r="U783" i="7"/>
  <c r="U818" i="7"/>
  <c r="U841" i="7"/>
  <c r="U894" i="7"/>
  <c r="U921" i="7"/>
  <c r="U945" i="7"/>
  <c r="U961" i="7"/>
  <c r="U987" i="7"/>
  <c r="U1011" i="7"/>
  <c r="U1034" i="7"/>
  <c r="U580" i="7"/>
  <c r="U1087" i="7"/>
  <c r="U1109" i="7"/>
  <c r="U1137" i="7"/>
  <c r="U1160" i="7"/>
  <c r="U606" i="7"/>
  <c r="U1211" i="7"/>
  <c r="U1082" i="7"/>
  <c r="U1107" i="7"/>
  <c r="U1132" i="7"/>
  <c r="U1156" i="7"/>
  <c r="U1181" i="7"/>
  <c r="U533" i="7"/>
  <c r="U1209" i="7"/>
  <c r="U757" i="7"/>
  <c r="U775" i="7"/>
  <c r="U834" i="7"/>
  <c r="U559" i="7"/>
  <c r="U883" i="7"/>
  <c r="U911" i="7"/>
  <c r="U932" i="7"/>
  <c r="U569" i="7"/>
  <c r="U978" i="7"/>
  <c r="U574" i="7"/>
  <c r="U1024" i="7"/>
  <c r="U1053" i="7"/>
  <c r="U1079" i="7"/>
  <c r="U1125" i="7"/>
  <c r="U1152" i="7"/>
  <c r="U1180" i="7"/>
  <c r="U599" i="7"/>
  <c r="U1220" i="7"/>
  <c r="U1038" i="7"/>
  <c r="U1071" i="7"/>
  <c r="U1111" i="7"/>
  <c r="U588" i="7"/>
  <c r="U1167" i="7"/>
  <c r="U594" i="7"/>
  <c r="U614" i="7"/>
  <c r="U1216" i="7"/>
  <c r="R102" i="7"/>
  <c r="V102" i="7" s="1"/>
  <c r="R123" i="7"/>
  <c r="V123" i="7" s="1"/>
  <c r="R104" i="7"/>
  <c r="V104" i="7" s="1"/>
  <c r="R103" i="7"/>
  <c r="V103" i="7" s="1"/>
  <c r="R97" i="7"/>
  <c r="V97" i="7" s="1"/>
  <c r="R98" i="7"/>
  <c r="V98" i="7" s="1"/>
  <c r="I297" i="5"/>
  <c r="R882" i="7"/>
  <c r="V882" i="7" s="1"/>
  <c r="I287" i="5"/>
  <c r="R873" i="7"/>
  <c r="V873" i="7" s="1"/>
  <c r="I441" i="5"/>
  <c r="R1008" i="7"/>
  <c r="V1008" i="7" s="1"/>
  <c r="R92" i="7"/>
  <c r="V92" i="7" s="1"/>
  <c r="R93" i="7"/>
  <c r="V93" i="7" s="1"/>
  <c r="R116" i="7"/>
  <c r="V116" i="7" s="1"/>
  <c r="R115" i="7"/>
  <c r="V115" i="7" s="1"/>
  <c r="I5" i="5"/>
  <c r="R625" i="7"/>
  <c r="V625" i="7" s="1"/>
  <c r="I145" i="5"/>
  <c r="R745" i="7"/>
  <c r="V745" i="7" s="1"/>
  <c r="I518" i="5"/>
  <c r="R1075" i="7"/>
  <c r="V1075" i="7" s="1"/>
  <c r="I660" i="5"/>
  <c r="R1199" i="7"/>
  <c r="V1199" i="7" s="1"/>
  <c r="I147" i="5"/>
  <c r="R548" i="7"/>
  <c r="V548" i="7" s="1"/>
  <c r="I286" i="5"/>
  <c r="R872" i="7"/>
  <c r="V872" i="7" s="1"/>
  <c r="I421" i="5"/>
  <c r="R990" i="7"/>
  <c r="V990" i="7" s="1"/>
  <c r="I558" i="5"/>
  <c r="R585" i="7"/>
  <c r="V585" i="7" s="1"/>
  <c r="R114" i="7"/>
  <c r="V114" i="7" s="1"/>
  <c r="R113" i="7"/>
  <c r="V113" i="7" s="1"/>
  <c r="R118" i="7"/>
  <c r="V118" i="7" s="1"/>
  <c r="R117" i="7"/>
  <c r="V117" i="7" s="1"/>
  <c r="I39" i="5"/>
  <c r="R656" i="7"/>
  <c r="V656" i="7" s="1"/>
  <c r="I10" i="5"/>
  <c r="R630" i="7"/>
  <c r="V630" i="7" s="1"/>
  <c r="I54" i="5"/>
  <c r="R670" i="7"/>
  <c r="V670" i="7" s="1"/>
  <c r="I240" i="5"/>
  <c r="R830" i="7"/>
  <c r="V830" i="7" s="1"/>
  <c r="I439" i="5"/>
  <c r="R1006" i="7"/>
  <c r="V1006" i="7" s="1"/>
  <c r="I123" i="5"/>
  <c r="R726" i="7"/>
  <c r="V726" i="7" s="1"/>
  <c r="I589" i="5"/>
  <c r="R1141" i="7"/>
  <c r="V1141" i="7" s="1"/>
  <c r="I2" i="5"/>
  <c r="R526" i="7"/>
  <c r="I13" i="5"/>
  <c r="R633" i="7"/>
  <c r="V633" i="7" s="1"/>
  <c r="I172" i="5"/>
  <c r="R769" i="7"/>
  <c r="V769" i="7" s="1"/>
  <c r="I236" i="5"/>
  <c r="R556" i="7"/>
  <c r="V556" i="7" s="1"/>
  <c r="I352" i="5"/>
  <c r="R930" i="7"/>
  <c r="V930" i="7" s="1"/>
  <c r="R106" i="7"/>
  <c r="V106" i="7" s="1"/>
  <c r="R105" i="7"/>
  <c r="V105" i="7" s="1"/>
  <c r="I406" i="5"/>
  <c r="R976" i="7"/>
  <c r="V976" i="7" s="1"/>
  <c r="R99" i="7"/>
  <c r="V99" i="7" s="1"/>
  <c r="R119" i="7"/>
  <c r="V119" i="7" s="1"/>
  <c r="R88" i="7"/>
  <c r="V88" i="7" s="1"/>
  <c r="R120" i="7"/>
  <c r="V120" i="7" s="1"/>
  <c r="R121" i="7"/>
  <c r="V121" i="7" s="1"/>
  <c r="R90" i="7"/>
  <c r="V90" i="7" s="1"/>
  <c r="R91" i="7"/>
  <c r="V91" i="7" s="1"/>
  <c r="I86" i="5"/>
  <c r="R697" i="7"/>
  <c r="V697" i="7" s="1"/>
  <c r="I157" i="5"/>
  <c r="R756" i="7"/>
  <c r="V756" i="7" s="1"/>
  <c r="I434" i="5"/>
  <c r="R1002" i="7"/>
  <c r="V1002" i="7" s="1"/>
  <c r="I101" i="5"/>
  <c r="R708" i="7"/>
  <c r="V708" i="7" s="1"/>
  <c r="I218" i="5"/>
  <c r="R811" i="7"/>
  <c r="V811" i="7" s="1"/>
  <c r="I494" i="5"/>
  <c r="R1055" i="7"/>
  <c r="V1055" i="7" s="1"/>
  <c r="I636" i="5"/>
  <c r="R1179" i="7"/>
  <c r="V1179" i="7" s="1"/>
  <c r="I208" i="5"/>
  <c r="R802" i="7"/>
  <c r="V802" i="7" s="1"/>
  <c r="I294" i="5"/>
  <c r="R878" i="7"/>
  <c r="V878" i="7" s="1"/>
  <c r="I453" i="5"/>
  <c r="R1018" i="7"/>
  <c r="V1018" i="7" s="1"/>
  <c r="I627" i="5"/>
  <c r="R1172" i="7"/>
  <c r="V1172" i="7" s="1"/>
  <c r="R111" i="7"/>
  <c r="V111" i="7" s="1"/>
  <c r="R112" i="7"/>
  <c r="V112" i="7" s="1"/>
  <c r="I94" i="5"/>
  <c r="R702" i="7"/>
  <c r="V702" i="7" s="1"/>
  <c r="I85" i="5"/>
  <c r="R695" i="7"/>
  <c r="V695" i="7" s="1"/>
  <c r="I117" i="5"/>
  <c r="R720" i="7"/>
  <c r="V720" i="7" s="1"/>
  <c r="I230" i="5"/>
  <c r="R821" i="7"/>
  <c r="V821" i="7" s="1"/>
  <c r="I64" i="5"/>
  <c r="R678" i="7"/>
  <c r="V678" i="7" s="1"/>
  <c r="I209" i="5"/>
  <c r="R803" i="7"/>
  <c r="V803" i="7" s="1"/>
  <c r="I341" i="5"/>
  <c r="R920" i="7"/>
  <c r="V920" i="7" s="1"/>
  <c r="R89" i="7"/>
  <c r="V89" i="7" s="1"/>
  <c r="R122" i="7"/>
  <c r="V122" i="7" s="1"/>
  <c r="I88" i="5"/>
  <c r="R94" i="7"/>
  <c r="V94" i="7" s="1"/>
  <c r="R95" i="7"/>
  <c r="V95" i="7" s="1"/>
  <c r="I161" i="5"/>
  <c r="R759" i="7"/>
  <c r="V759" i="7" s="1"/>
  <c r="R107" i="7"/>
  <c r="V107" i="7" s="1"/>
  <c r="R108" i="7"/>
  <c r="V108" i="7" s="1"/>
  <c r="I437" i="5"/>
  <c r="R1004" i="7"/>
  <c r="V1004" i="7" s="1"/>
  <c r="I281" i="5"/>
  <c r="R867" i="7"/>
  <c r="V867" i="7" s="1"/>
  <c r="I647" i="5"/>
  <c r="R1190" i="7"/>
  <c r="V1190" i="7" s="1"/>
  <c r="R109" i="7"/>
  <c r="V109" i="7" s="1"/>
  <c r="R110" i="7"/>
  <c r="V110" i="7" s="1"/>
  <c r="R101" i="7"/>
  <c r="V101" i="7" s="1"/>
  <c r="R100" i="7"/>
  <c r="V100" i="7" s="1"/>
  <c r="I214" i="5"/>
  <c r="R807" i="7"/>
  <c r="V807" i="7" s="1"/>
  <c r="I20" i="5"/>
  <c r="I401" i="5"/>
  <c r="I384" i="5"/>
  <c r="I469" i="5"/>
  <c r="I673" i="5"/>
  <c r="I663" i="5"/>
  <c r="I416" i="5"/>
  <c r="I74" i="5"/>
  <c r="I292" i="5"/>
  <c r="I626" i="5"/>
  <c r="I446" i="5"/>
  <c r="I474" i="5"/>
  <c r="I590" i="5"/>
  <c r="I142" i="5"/>
  <c r="I251" i="5"/>
  <c r="I379" i="5"/>
  <c r="I48" i="5"/>
  <c r="I431" i="5"/>
  <c r="I148" i="5"/>
  <c r="I438" i="5"/>
  <c r="I607" i="5"/>
  <c r="I321" i="5"/>
  <c r="I661" i="5"/>
  <c r="I470" i="5"/>
  <c r="I91" i="5"/>
  <c r="I150" i="5"/>
  <c r="I531" i="5"/>
  <c r="I559" i="5"/>
  <c r="I621" i="5"/>
  <c r="BA1222" i="7"/>
  <c r="BB125" i="7"/>
  <c r="BB128" i="7"/>
  <c r="BB130" i="7"/>
  <c r="BB6" i="7"/>
  <c r="BB136" i="7"/>
  <c r="BB139" i="7"/>
  <c r="BB142" i="7"/>
  <c r="BB145" i="7"/>
  <c r="BB149" i="7"/>
  <c r="BB153" i="7"/>
  <c r="BB157" i="7"/>
  <c r="BB161" i="7"/>
  <c r="BB165" i="7"/>
  <c r="BB169" i="7"/>
  <c r="BB173" i="7"/>
  <c r="BB177" i="7"/>
  <c r="BB179" i="7"/>
  <c r="BB7" i="7"/>
  <c r="BB134" i="7"/>
  <c r="BB135" i="7"/>
  <c r="BB146" i="7"/>
  <c r="BB147" i="7"/>
  <c r="BB148" i="7"/>
  <c r="BB162" i="7"/>
  <c r="BB163" i="7"/>
  <c r="BB164" i="7"/>
  <c r="BB11" i="7"/>
  <c r="BB12" i="7"/>
  <c r="BB178" i="7"/>
  <c r="BB184" i="7"/>
  <c r="BB187" i="7"/>
  <c r="BB191" i="7"/>
  <c r="BB195" i="7"/>
  <c r="BB199" i="7"/>
  <c r="BB203" i="7"/>
  <c r="BB206" i="7"/>
  <c r="BB15" i="7"/>
  <c r="BB16" i="7"/>
  <c r="BB214" i="7"/>
  <c r="BB218" i="7"/>
  <c r="BB222" i="7"/>
  <c r="BB226" i="7"/>
  <c r="BB230" i="7"/>
  <c r="BB234" i="7"/>
  <c r="BB238" i="7"/>
  <c r="BB242" i="7"/>
  <c r="BB246" i="7"/>
  <c r="BB250" i="7"/>
  <c r="BB254" i="7"/>
  <c r="BB258" i="7"/>
  <c r="BB127" i="7"/>
  <c r="BB5" i="7"/>
  <c r="BB131" i="7"/>
  <c r="BB9" i="7"/>
  <c r="BB143" i="7"/>
  <c r="BB150" i="7"/>
  <c r="BB160" i="7"/>
  <c r="BB167" i="7"/>
  <c r="BB170" i="7"/>
  <c r="BB182" i="7"/>
  <c r="BB192" i="7"/>
  <c r="BB193" i="7"/>
  <c r="BB194" i="7"/>
  <c r="BB207" i="7"/>
  <c r="BB208" i="7"/>
  <c r="BB209" i="7"/>
  <c r="BB219" i="7"/>
  <c r="BB220" i="7"/>
  <c r="BB221" i="7"/>
  <c r="BB235" i="7"/>
  <c r="BB236" i="7"/>
  <c r="BB237" i="7"/>
  <c r="BB251" i="7"/>
  <c r="BB252" i="7"/>
  <c r="BB253" i="7"/>
  <c r="BB263" i="7"/>
  <c r="BB267" i="7"/>
  <c r="BB271" i="7"/>
  <c r="BB21" i="7"/>
  <c r="BB277" i="7"/>
  <c r="BB281" i="7"/>
  <c r="BB23" i="7"/>
  <c r="BB285" i="7"/>
  <c r="BB287" i="7"/>
  <c r="BB291" i="7"/>
  <c r="BB295" i="7"/>
  <c r="BB299" i="7"/>
  <c r="BB303" i="7"/>
  <c r="BB307" i="7"/>
  <c r="BB311" i="7"/>
  <c r="BB315" i="7"/>
  <c r="BB28" i="7"/>
  <c r="BB321" i="7"/>
  <c r="BB30" i="7"/>
  <c r="BB327" i="7"/>
  <c r="BB331" i="7"/>
  <c r="BB335" i="7"/>
  <c r="BB339" i="7"/>
  <c r="BB343" i="7"/>
  <c r="BB345" i="7"/>
  <c r="BB349" i="7"/>
  <c r="BB352" i="7"/>
  <c r="BB356" i="7"/>
  <c r="BB360" i="7"/>
  <c r="BB35" i="7"/>
  <c r="BB366" i="7"/>
  <c r="BB370" i="7"/>
  <c r="BB374" i="7"/>
  <c r="BB378" i="7"/>
  <c r="BB382" i="7"/>
  <c r="BB386" i="7"/>
  <c r="BB390" i="7"/>
  <c r="BB37" i="7"/>
  <c r="BB394" i="7"/>
  <c r="BB397" i="7"/>
  <c r="BB44" i="7"/>
  <c r="BB47" i="7"/>
  <c r="BB403" i="7"/>
  <c r="BB132" i="7"/>
  <c r="BB144" i="7"/>
  <c r="BB180" i="7"/>
  <c r="BB185" i="7"/>
  <c r="BB198" i="7"/>
  <c r="BB201" i="7"/>
  <c r="BB204" i="7"/>
  <c r="BB213" i="7"/>
  <c r="BB216" i="7"/>
  <c r="BB223" i="7"/>
  <c r="BB233" i="7"/>
  <c r="BB240" i="7"/>
  <c r="BB243" i="7"/>
  <c r="BB257" i="7"/>
  <c r="BB19" i="7"/>
  <c r="BB268" i="7"/>
  <c r="BB269" i="7"/>
  <c r="BB270" i="7"/>
  <c r="BB282" i="7"/>
  <c r="BB283" i="7"/>
  <c r="BB22" i="7"/>
  <c r="BB292" i="7"/>
  <c r="BB293" i="7"/>
  <c r="BB294" i="7"/>
  <c r="BB308" i="7"/>
  <c r="BB309" i="7"/>
  <c r="BB310" i="7"/>
  <c r="BB322" i="7"/>
  <c r="BB323" i="7"/>
  <c r="BB324" i="7"/>
  <c r="BB336" i="7"/>
  <c r="BB337" i="7"/>
  <c r="BB338" i="7"/>
  <c r="BB34" i="7"/>
  <c r="BB350" i="7"/>
  <c r="BB351" i="7"/>
  <c r="BB36" i="7"/>
  <c r="BB364" i="7"/>
  <c r="BB365" i="7"/>
  <c r="BB379" i="7"/>
  <c r="BB380" i="7"/>
  <c r="BB381" i="7"/>
  <c r="BB38" i="7"/>
  <c r="BB39" i="7"/>
  <c r="BB40" i="7"/>
  <c r="BB400" i="7"/>
  <c r="BB401" i="7"/>
  <c r="BB402" i="7"/>
  <c r="BB404" i="7"/>
  <c r="BB48" i="7"/>
  <c r="BB51" i="7"/>
  <c r="BB411" i="7"/>
  <c r="BB413" i="7"/>
  <c r="BB415" i="7"/>
  <c r="BB59" i="7"/>
  <c r="BB61" i="7"/>
  <c r="BB421" i="7"/>
  <c r="BB425" i="7"/>
  <c r="BB429" i="7"/>
  <c r="BB433" i="7"/>
  <c r="BB437" i="7"/>
  <c r="BB441" i="7"/>
  <c r="BB445" i="7"/>
  <c r="BB449" i="7"/>
  <c r="BB453" i="7"/>
  <c r="BB457" i="7"/>
  <c r="BB461" i="7"/>
  <c r="BB465" i="7"/>
  <c r="BB469" i="7"/>
  <c r="BB473" i="7"/>
  <c r="BB477" i="7"/>
  <c r="BB481" i="7"/>
  <c r="BB485" i="7"/>
  <c r="BB489" i="7"/>
  <c r="BB63" i="7"/>
  <c r="BB495" i="7"/>
  <c r="BB499" i="7"/>
  <c r="BB503" i="7"/>
  <c r="BB506" i="7"/>
  <c r="BB510" i="7"/>
  <c r="BB514" i="7"/>
  <c r="BB518" i="7"/>
  <c r="BB522" i="7"/>
  <c r="BB524" i="7"/>
  <c r="BB71" i="7"/>
  <c r="BB75" i="7"/>
  <c r="BB79" i="7"/>
  <c r="BB83" i="7"/>
  <c r="BB87" i="7"/>
  <c r="BB529" i="7"/>
  <c r="BB533" i="7"/>
  <c r="BB537" i="7"/>
  <c r="BB541" i="7"/>
  <c r="BB545" i="7"/>
  <c r="BB549" i="7"/>
  <c r="BB553" i="7"/>
  <c r="BB557" i="7"/>
  <c r="BB561" i="7"/>
  <c r="BB565" i="7"/>
  <c r="BB569" i="7"/>
  <c r="BB573" i="7"/>
  <c r="BB577" i="7"/>
  <c r="BB581" i="7"/>
  <c r="BB585" i="7"/>
  <c r="BB589" i="7"/>
  <c r="BB593" i="7"/>
  <c r="BB597" i="7"/>
  <c r="BB601" i="7"/>
  <c r="BB604" i="7"/>
  <c r="BB608" i="7"/>
  <c r="BB612" i="7"/>
  <c r="BB616" i="7"/>
  <c r="BB620" i="7"/>
  <c r="BB624" i="7"/>
  <c r="BB628" i="7"/>
  <c r="BB632" i="7"/>
  <c r="BB636" i="7"/>
  <c r="BB640" i="7"/>
  <c r="BB644" i="7"/>
  <c r="BB648" i="7"/>
  <c r="BB652" i="7"/>
  <c r="BB656" i="7"/>
  <c r="BB660" i="7"/>
  <c r="BB664" i="7"/>
  <c r="BB668" i="7"/>
  <c r="BB672" i="7"/>
  <c r="BB676" i="7"/>
  <c r="BB679" i="7"/>
  <c r="BB683" i="7"/>
  <c r="BB687" i="7"/>
  <c r="BB90" i="7"/>
  <c r="BB693" i="7"/>
  <c r="BB697" i="7"/>
  <c r="BB698" i="7"/>
  <c r="BB3" i="7"/>
  <c r="BB133" i="7"/>
  <c r="BB140" i="7"/>
  <c r="BB156" i="7"/>
  <c r="BB166" i="7"/>
  <c r="BB168" i="7"/>
  <c r="BB171" i="7"/>
  <c r="BB176" i="7"/>
  <c r="BB196" i="7"/>
  <c r="BB200" i="7"/>
  <c r="BB211" i="7"/>
  <c r="BB18" i="7"/>
  <c r="BB225" i="7"/>
  <c r="BB227" i="7"/>
  <c r="BB229" i="7"/>
  <c r="BB231" i="7"/>
  <c r="BB244" i="7"/>
  <c r="BB248" i="7"/>
  <c r="BB260" i="7"/>
  <c r="BB266" i="7"/>
  <c r="BB273" i="7"/>
  <c r="BB274" i="7"/>
  <c r="BB25" i="7"/>
  <c r="BB26" i="7"/>
  <c r="BB288" i="7"/>
  <c r="BB302" i="7"/>
  <c r="BB305" i="7"/>
  <c r="BB312" i="7"/>
  <c r="BB320" i="7"/>
  <c r="BB325" i="7"/>
  <c r="BB328" i="7"/>
  <c r="BB342" i="7"/>
  <c r="BB33" i="7"/>
  <c r="BB346" i="7"/>
  <c r="BB359" i="7"/>
  <c r="BB362" i="7"/>
  <c r="BB367" i="7"/>
  <c r="BB377" i="7"/>
  <c r="BB384" i="7"/>
  <c r="BB387" i="7"/>
  <c r="BB396" i="7"/>
  <c r="BB42" i="7"/>
  <c r="BB45" i="7"/>
  <c r="BB53" i="7"/>
  <c r="BB412" i="7"/>
  <c r="BB54" i="7"/>
  <c r="BB62" i="7"/>
  <c r="BB419" i="7"/>
  <c r="BB420" i="7"/>
  <c r="BB434" i="7"/>
  <c r="BB435" i="7"/>
  <c r="BB436" i="7"/>
  <c r="BB450" i="7"/>
  <c r="BB451" i="7"/>
  <c r="BB452" i="7"/>
  <c r="BB466" i="7"/>
  <c r="BB467" i="7"/>
  <c r="BB468" i="7"/>
  <c r="BB482" i="7"/>
  <c r="BB483" i="7"/>
  <c r="BB484" i="7"/>
  <c r="BB496" i="7"/>
  <c r="BB497" i="7"/>
  <c r="BB498" i="7"/>
  <c r="BB511" i="7"/>
  <c r="BB512" i="7"/>
  <c r="BB513" i="7"/>
  <c r="BB68" i="7"/>
  <c r="BB69" i="7"/>
  <c r="BB70" i="7"/>
  <c r="BB84" i="7"/>
  <c r="BB85" i="7"/>
  <c r="BB86" i="7"/>
  <c r="BB538" i="7"/>
  <c r="BB539" i="7"/>
  <c r="BB540" i="7"/>
  <c r="BB554" i="7"/>
  <c r="BB555" i="7"/>
  <c r="BB556" i="7"/>
  <c r="BB570" i="7"/>
  <c r="BB571" i="7"/>
  <c r="BB572" i="7"/>
  <c r="BB586" i="7"/>
  <c r="BB587" i="7"/>
  <c r="BB588" i="7"/>
  <c r="BB602" i="7"/>
  <c r="BB88" i="7"/>
  <c r="BB603" i="7"/>
  <c r="BB617" i="7"/>
  <c r="BB618" i="7"/>
  <c r="BB619" i="7"/>
  <c r="BB633" i="7"/>
  <c r="BB634" i="7"/>
  <c r="BB635" i="7"/>
  <c r="BB649" i="7"/>
  <c r="BB650" i="7"/>
  <c r="BB651" i="7"/>
  <c r="BB665" i="7"/>
  <c r="BB666" i="7"/>
  <c r="BB667" i="7"/>
  <c r="BB680" i="7"/>
  <c r="BB681" i="7"/>
  <c r="BB682" i="7"/>
  <c r="BB694" i="7"/>
  <c r="BB695" i="7"/>
  <c r="BB696" i="7"/>
  <c r="BB95" i="7"/>
  <c r="BB703" i="7"/>
  <c r="BB705" i="7"/>
  <c r="BB709" i="7"/>
  <c r="BB713" i="7"/>
  <c r="BB716" i="7"/>
  <c r="BB720" i="7"/>
  <c r="BB724" i="7"/>
  <c r="BB728" i="7"/>
  <c r="BB732" i="7"/>
  <c r="BB100" i="7"/>
  <c r="BB738" i="7"/>
  <c r="BB742" i="7"/>
  <c r="BB746" i="7"/>
  <c r="BB750" i="7"/>
  <c r="BB754" i="7"/>
  <c r="BB758" i="7"/>
  <c r="BB762" i="7"/>
  <c r="BB766" i="7"/>
  <c r="BB770" i="7"/>
  <c r="BB774" i="7"/>
  <c r="BB778" i="7"/>
  <c r="BB782" i="7"/>
  <c r="BB786" i="7"/>
  <c r="BB790" i="7"/>
  <c r="BB794" i="7"/>
  <c r="BB798" i="7"/>
  <c r="BB802" i="7"/>
  <c r="BB806" i="7"/>
  <c r="BB810" i="7"/>
  <c r="BB814" i="7"/>
  <c r="BB818" i="7"/>
  <c r="BB822" i="7"/>
  <c r="BB826" i="7"/>
  <c r="BB830" i="7"/>
  <c r="BB834" i="7"/>
  <c r="BB838" i="7"/>
  <c r="BB842" i="7"/>
  <c r="BB846" i="7"/>
  <c r="BB850" i="7"/>
  <c r="BB854" i="7"/>
  <c r="BB858" i="7"/>
  <c r="BB862" i="7"/>
  <c r="BB866" i="7"/>
  <c r="BB870" i="7"/>
  <c r="BB874" i="7"/>
  <c r="BB878" i="7"/>
  <c r="BB882" i="7"/>
  <c r="BB886" i="7"/>
  <c r="BB890" i="7"/>
  <c r="BB894" i="7"/>
  <c r="BB898" i="7"/>
  <c r="BB902" i="7"/>
  <c r="BB906" i="7"/>
  <c r="BB910" i="7"/>
  <c r="BB914" i="7"/>
  <c r="BB917" i="7"/>
  <c r="BB921" i="7"/>
  <c r="BB925" i="7"/>
  <c r="BB929" i="7"/>
  <c r="BB933" i="7"/>
  <c r="BB937" i="7"/>
  <c r="BB941" i="7"/>
  <c r="BB945" i="7"/>
  <c r="BB949" i="7"/>
  <c r="BB951" i="7"/>
  <c r="BB953" i="7"/>
  <c r="BB955" i="7"/>
  <c r="BB959" i="7"/>
  <c r="BB963" i="7"/>
  <c r="BB967" i="7"/>
  <c r="BB971" i="7"/>
  <c r="BB975" i="7"/>
  <c r="BB979" i="7"/>
  <c r="BB983" i="7"/>
  <c r="BB987" i="7"/>
  <c r="BB991" i="7"/>
  <c r="BB995" i="7"/>
  <c r="BB999" i="7"/>
  <c r="BB1003" i="7"/>
  <c r="BB1007" i="7"/>
  <c r="BB1011" i="7"/>
  <c r="BB1015" i="7"/>
  <c r="BB1019" i="7"/>
  <c r="BB1023" i="7"/>
  <c r="BB1027" i="7"/>
  <c r="BB1031" i="7"/>
  <c r="BB1035" i="7"/>
  <c r="BB1039" i="7"/>
  <c r="BB1043" i="7"/>
  <c r="BB1047" i="7"/>
  <c r="BB1051" i="7"/>
  <c r="BB1055" i="7"/>
  <c r="BB1057" i="7"/>
  <c r="BB1061" i="7"/>
  <c r="BB1065" i="7"/>
  <c r="BB1069" i="7"/>
  <c r="BB111" i="7"/>
  <c r="BB1075" i="7"/>
  <c r="BB1079" i="7"/>
  <c r="BB1083" i="7"/>
  <c r="BB1087" i="7"/>
  <c r="BB1091" i="7"/>
  <c r="BB1095" i="7"/>
  <c r="BB1099" i="7"/>
  <c r="BB1103" i="7"/>
  <c r="BB1107" i="7"/>
  <c r="BB1111" i="7"/>
  <c r="BB1115" i="7"/>
  <c r="BB1119" i="7"/>
  <c r="BB1123" i="7"/>
  <c r="BB113" i="7"/>
  <c r="BB1129" i="7"/>
  <c r="BB1133" i="7"/>
  <c r="BB1137" i="7"/>
  <c r="BB1141" i="7"/>
  <c r="BB1145" i="7"/>
  <c r="BB1149" i="7"/>
  <c r="BB1153" i="7"/>
  <c r="BB1157" i="7"/>
  <c r="BB1161" i="7"/>
  <c r="BB1165" i="7"/>
  <c r="BB1169" i="7"/>
  <c r="BB1173" i="7"/>
  <c r="BB1177" i="7"/>
  <c r="BB1181" i="7"/>
  <c r="BB1185" i="7"/>
  <c r="BB1189" i="7"/>
  <c r="BB115" i="7"/>
  <c r="BB117" i="7"/>
  <c r="BB1197" i="7"/>
  <c r="BB1201" i="7"/>
  <c r="BB1205" i="7"/>
  <c r="BB1209" i="7"/>
  <c r="BB1213" i="7"/>
  <c r="BB1217" i="7"/>
  <c r="BB119" i="7"/>
  <c r="BB123" i="7"/>
  <c r="BB4" i="7"/>
  <c r="BB8" i="7"/>
  <c r="BB141" i="7"/>
  <c r="BB10" i="7"/>
  <c r="BB152" i="7"/>
  <c r="BB155" i="7"/>
  <c r="BB159" i="7"/>
  <c r="BB172" i="7"/>
  <c r="BB183" i="7"/>
  <c r="BB13" i="7"/>
  <c r="BB190" i="7"/>
  <c r="BB205" i="7"/>
  <c r="BB228" i="7"/>
  <c r="BB256" i="7"/>
  <c r="BB262" i="7"/>
  <c r="BB264" i="7"/>
  <c r="BB275" i="7"/>
  <c r="BB279" i="7"/>
  <c r="BB27" i="7"/>
  <c r="BB290" i="7"/>
  <c r="BB31" i="7"/>
  <c r="BB341" i="7"/>
  <c r="BB353" i="7"/>
  <c r="BB355" i="7"/>
  <c r="BB357" i="7"/>
  <c r="BB361" i="7"/>
  <c r="BB368" i="7"/>
  <c r="BB372" i="7"/>
  <c r="BB376" i="7"/>
  <c r="BB385" i="7"/>
  <c r="BB389" i="7"/>
  <c r="BB391" i="7"/>
  <c r="BB393" i="7"/>
  <c r="BB399" i="7"/>
  <c r="BB407" i="7"/>
  <c r="BB408" i="7"/>
  <c r="BB409" i="7"/>
  <c r="BB416" i="7"/>
  <c r="BB60" i="7"/>
  <c r="BB422" i="7"/>
  <c r="BB432" i="7"/>
  <c r="BB439" i="7"/>
  <c r="BB442" i="7"/>
  <c r="BB456" i="7"/>
  <c r="BB459" i="7"/>
  <c r="BB462" i="7"/>
  <c r="BB476" i="7"/>
  <c r="BB479" i="7"/>
  <c r="BB486" i="7"/>
  <c r="BB494" i="7"/>
  <c r="BB501" i="7"/>
  <c r="BB504" i="7"/>
  <c r="BB517" i="7"/>
  <c r="BB520" i="7"/>
  <c r="BB66" i="7"/>
  <c r="BB78" i="7"/>
  <c r="BB81" i="7"/>
  <c r="BB526" i="7"/>
  <c r="BB536" i="7"/>
  <c r="BB543" i="7"/>
  <c r="BB546" i="7"/>
  <c r="BB560" i="7"/>
  <c r="BB563" i="7"/>
  <c r="BB566" i="7"/>
  <c r="BB580" i="7"/>
  <c r="BB583" i="7"/>
  <c r="BB590" i="7"/>
  <c r="BB600" i="7"/>
  <c r="BB606" i="7"/>
  <c r="BB609" i="7"/>
  <c r="BB623" i="7"/>
  <c r="BB626" i="7"/>
  <c r="BB629" i="7"/>
  <c r="BB643" i="7"/>
  <c r="BB646" i="7"/>
  <c r="BB653" i="7"/>
  <c r="BB663" i="7"/>
  <c r="BB670" i="7"/>
  <c r="BB673" i="7"/>
  <c r="BB686" i="7"/>
  <c r="BB689" i="7"/>
  <c r="BB91" i="7"/>
  <c r="BB706" i="7"/>
  <c r="BB707" i="7"/>
  <c r="BB708" i="7"/>
  <c r="BB721" i="7"/>
  <c r="BB722" i="7"/>
  <c r="BB723" i="7"/>
  <c r="BB101" i="7"/>
  <c r="BB736" i="7"/>
  <c r="BB737" i="7"/>
  <c r="BB751" i="7"/>
  <c r="BB752" i="7"/>
  <c r="BB753" i="7"/>
  <c r="BB767" i="7"/>
  <c r="BB768" i="7"/>
  <c r="BB769" i="7"/>
  <c r="BB783" i="7"/>
  <c r="BB784" i="7"/>
  <c r="BB785" i="7"/>
  <c r="BB799" i="7"/>
  <c r="BB800" i="7"/>
  <c r="BB801" i="7"/>
  <c r="BB815" i="7"/>
  <c r="BB816" i="7"/>
  <c r="BB817" i="7"/>
  <c r="BB831" i="7"/>
  <c r="BB832" i="7"/>
  <c r="BB833" i="7"/>
  <c r="BB847" i="7"/>
  <c r="BB848" i="7"/>
  <c r="BB849" i="7"/>
  <c r="BB863" i="7"/>
  <c r="BB864" i="7"/>
  <c r="BB865" i="7"/>
  <c r="BB879" i="7"/>
  <c r="BB880" i="7"/>
  <c r="BB881" i="7"/>
  <c r="BB895" i="7"/>
  <c r="BB896" i="7"/>
  <c r="BB897" i="7"/>
  <c r="BB911" i="7"/>
  <c r="BB912" i="7"/>
  <c r="BB913" i="7"/>
  <c r="BB926" i="7"/>
  <c r="BB927" i="7"/>
  <c r="BB928" i="7"/>
  <c r="BB942" i="7"/>
  <c r="BB943" i="7"/>
  <c r="BB944" i="7"/>
  <c r="BB107" i="7"/>
  <c r="BB108" i="7"/>
  <c r="BB954" i="7"/>
  <c r="BB968" i="7"/>
  <c r="BB969" i="7"/>
  <c r="BB970" i="7"/>
  <c r="BB984" i="7"/>
  <c r="BB985" i="7"/>
  <c r="BB986" i="7"/>
  <c r="BB1000" i="7"/>
  <c r="BB1001" i="7"/>
  <c r="BB1002" i="7"/>
  <c r="BB1016" i="7"/>
  <c r="BB1017" i="7"/>
  <c r="BB1018" i="7"/>
  <c r="BB1032" i="7"/>
  <c r="BB1033" i="7"/>
  <c r="BB1034" i="7"/>
  <c r="BB1048" i="7"/>
  <c r="BB1049" i="7"/>
  <c r="BB1050" i="7"/>
  <c r="BB1062" i="7"/>
  <c r="BB1063" i="7"/>
  <c r="BB1064" i="7"/>
  <c r="BB1076" i="7"/>
  <c r="BB1077" i="7"/>
  <c r="BB1078" i="7"/>
  <c r="BB1092" i="7"/>
  <c r="BB1093" i="7"/>
  <c r="BB1094" i="7"/>
  <c r="BB1108" i="7"/>
  <c r="BB1109" i="7"/>
  <c r="BB1110" i="7"/>
  <c r="BB1124" i="7"/>
  <c r="BB1125" i="7"/>
  <c r="BB1126" i="7"/>
  <c r="BB1138" i="7"/>
  <c r="BB1139" i="7"/>
  <c r="BB1140" i="7"/>
  <c r="BB1154" i="7"/>
  <c r="BB1155" i="7"/>
  <c r="BB1156" i="7"/>
  <c r="BB1170" i="7"/>
  <c r="BB1171" i="7"/>
  <c r="BB1172" i="7"/>
  <c r="BB1186" i="7"/>
  <c r="BB1187" i="7"/>
  <c r="BB1188" i="7"/>
  <c r="BB1198" i="7"/>
  <c r="BB1199" i="7"/>
  <c r="BB1200" i="7"/>
  <c r="BB1214" i="7"/>
  <c r="BB1215" i="7"/>
  <c r="BB1216" i="7"/>
  <c r="BB154" i="7"/>
  <c r="BB174" i="7"/>
  <c r="BB186" i="7"/>
  <c r="BB189" i="7"/>
  <c r="BB212" i="7"/>
  <c r="BB224" i="7"/>
  <c r="BB232" i="7"/>
  <c r="BB247" i="7"/>
  <c r="BB261" i="7"/>
  <c r="BB265" i="7"/>
  <c r="BB20" i="7"/>
  <c r="BB276" i="7"/>
  <c r="BB278" i="7"/>
  <c r="BB280" i="7"/>
  <c r="BB289" i="7"/>
  <c r="BB306" i="7"/>
  <c r="BB137" i="7"/>
  <c r="BB175" i="7"/>
  <c r="BB215" i="7"/>
  <c r="BB245" i="7"/>
  <c r="BB255" i="7"/>
  <c r="BB297" i="7"/>
  <c r="BB301" i="7"/>
  <c r="BB314" i="7"/>
  <c r="BB317" i="7"/>
  <c r="BB333" i="7"/>
  <c r="BB358" i="7"/>
  <c r="BB363" i="7"/>
  <c r="BB371" i="7"/>
  <c r="BB395" i="7"/>
  <c r="BB46" i="7"/>
  <c r="BB405" i="7"/>
  <c r="BB49" i="7"/>
  <c r="BB55" i="7"/>
  <c r="BB58" i="7"/>
  <c r="BB424" i="7"/>
  <c r="BB426" i="7"/>
  <c r="BB428" i="7"/>
  <c r="BB430" i="7"/>
  <c r="BB443" i="7"/>
  <c r="BB447" i="7"/>
  <c r="BB460" i="7"/>
  <c r="BB464" i="7"/>
  <c r="BB500" i="7"/>
  <c r="BB516" i="7"/>
  <c r="BB72" i="7"/>
  <c r="BB74" i="7"/>
  <c r="BB76" i="7"/>
  <c r="BB80" i="7"/>
  <c r="BB527" i="7"/>
  <c r="BB531" i="7"/>
  <c r="BB535" i="7"/>
  <c r="BB544" i="7"/>
  <c r="BB548" i="7"/>
  <c r="BB550" i="7"/>
  <c r="BB552" i="7"/>
  <c r="BB567" i="7"/>
  <c r="BB584" i="7"/>
  <c r="BB621" i="7"/>
  <c r="BB625" i="7"/>
  <c r="BB638" i="7"/>
  <c r="BB642" i="7"/>
  <c r="BB655" i="7"/>
  <c r="BB657" i="7"/>
  <c r="BB659" i="7"/>
  <c r="BB661" i="7"/>
  <c r="BB674" i="7"/>
  <c r="BB677" i="7"/>
  <c r="BB690" i="7"/>
  <c r="BB692" i="7"/>
  <c r="BB704" i="7"/>
  <c r="BB711" i="7"/>
  <c r="BB714" i="7"/>
  <c r="BB727" i="7"/>
  <c r="BB730" i="7"/>
  <c r="BB733" i="7"/>
  <c r="BB745" i="7"/>
  <c r="BB748" i="7"/>
  <c r="BB755" i="7"/>
  <c r="BB765" i="7"/>
  <c r="BB772" i="7"/>
  <c r="BB775" i="7"/>
  <c r="BB789" i="7"/>
  <c r="BB792" i="7"/>
  <c r="BB795" i="7"/>
  <c r="BB809" i="7"/>
  <c r="BB812" i="7"/>
  <c r="BB819" i="7"/>
  <c r="BB829" i="7"/>
  <c r="BB836" i="7"/>
  <c r="BB839" i="7"/>
  <c r="BB853" i="7"/>
  <c r="BB856" i="7"/>
  <c r="BB859" i="7"/>
  <c r="BB873" i="7"/>
  <c r="BB876" i="7"/>
  <c r="BB883" i="7"/>
  <c r="BB893" i="7"/>
  <c r="BB900" i="7"/>
  <c r="BB903" i="7"/>
  <c r="BB916" i="7"/>
  <c r="BB919" i="7"/>
  <c r="BB922" i="7"/>
  <c r="BB936" i="7"/>
  <c r="BB939" i="7"/>
  <c r="BB946" i="7"/>
  <c r="BB106" i="7"/>
  <c r="BB957" i="7"/>
  <c r="BB960" i="7"/>
  <c r="BB974" i="7"/>
  <c r="BB977" i="7"/>
  <c r="BB980" i="7"/>
  <c r="BB994" i="7"/>
  <c r="BB997" i="7"/>
  <c r="BB1004" i="7"/>
  <c r="BB1014" i="7"/>
  <c r="BB1021" i="7"/>
  <c r="BB1024" i="7"/>
  <c r="BB1038" i="7"/>
  <c r="BB1041" i="7"/>
  <c r="BB1044" i="7"/>
  <c r="BB1056" i="7"/>
  <c r="BB1059" i="7"/>
  <c r="BB1066" i="7"/>
  <c r="BB1074" i="7"/>
  <c r="BB1081" i="7"/>
  <c r="BB1084" i="7"/>
  <c r="BB1098" i="7"/>
  <c r="BB1101" i="7"/>
  <c r="BB1104" i="7"/>
  <c r="BB1118" i="7"/>
  <c r="BB1121" i="7"/>
  <c r="BB114" i="7"/>
  <c r="BB1136" i="7"/>
  <c r="BB1143" i="7"/>
  <c r="BB1146" i="7"/>
  <c r="BB1160" i="7"/>
  <c r="BB1163" i="7"/>
  <c r="BB1166" i="7"/>
  <c r="BB1180" i="7"/>
  <c r="BB1183" i="7"/>
  <c r="BB1190" i="7"/>
  <c r="BB1196" i="7"/>
  <c r="BB1203" i="7"/>
  <c r="BB1206" i="7"/>
  <c r="BB1220" i="7"/>
  <c r="BB121" i="7"/>
  <c r="BB138" i="7"/>
  <c r="BB181" i="7"/>
  <c r="BB14" i="7"/>
  <c r="BB17" i="7"/>
  <c r="BB241" i="7"/>
  <c r="BB272" i="7"/>
  <c r="BB298" i="7"/>
  <c r="BB29" i="7"/>
  <c r="BB326" i="7"/>
  <c r="BB334" i="7"/>
  <c r="BB32" i="7"/>
  <c r="BB344" i="7"/>
  <c r="BB347" i="7"/>
  <c r="BB369" i="7"/>
  <c r="BB392" i="7"/>
  <c r="BB129" i="7"/>
  <c r="BB151" i="7"/>
  <c r="BB197" i="7"/>
  <c r="BB286" i="7"/>
  <c r="BB313" i="7"/>
  <c r="BB318" i="7"/>
  <c r="BB329" i="7"/>
  <c r="BB375" i="7"/>
  <c r="BB41" i="7"/>
  <c r="BB43" i="7"/>
  <c r="BB56" i="7"/>
  <c r="BB423" i="7"/>
  <c r="BB431" i="7"/>
  <c r="BB446" i="7"/>
  <c r="BB471" i="7"/>
  <c r="BB474" i="7"/>
  <c r="BB64" i="7"/>
  <c r="BB502" i="7"/>
  <c r="BB509" i="7"/>
  <c r="BB519" i="7"/>
  <c r="BB521" i="7"/>
  <c r="BB67" i="7"/>
  <c r="BB528" i="7"/>
  <c r="BB551" i="7"/>
  <c r="BB576" i="7"/>
  <c r="BB579" i="7"/>
  <c r="BB591" i="7"/>
  <c r="BB594" i="7"/>
  <c r="BB599" i="7"/>
  <c r="BB613" i="7"/>
  <c r="BB631" i="7"/>
  <c r="BB641" i="7"/>
  <c r="BB669" i="7"/>
  <c r="BB671" i="7"/>
  <c r="BB678" i="7"/>
  <c r="BB188" i="7"/>
  <c r="BB300" i="7"/>
  <c r="BB330" i="7"/>
  <c r="BB340" i="7"/>
  <c r="BB348" i="7"/>
  <c r="BB406" i="7"/>
  <c r="BB50" i="7"/>
  <c r="BB414" i="7"/>
  <c r="BB417" i="7"/>
  <c r="BB418" i="7"/>
  <c r="BB444" i="7"/>
  <c r="BB454" i="7"/>
  <c r="BB472" i="7"/>
  <c r="BB487" i="7"/>
  <c r="BB492" i="7"/>
  <c r="BB493" i="7"/>
  <c r="BB65" i="7"/>
  <c r="BB507" i="7"/>
  <c r="BB73" i="7"/>
  <c r="BB534" i="7"/>
  <c r="BB559" i="7"/>
  <c r="BB562" i="7"/>
  <c r="BB564" i="7"/>
  <c r="BB574" i="7"/>
  <c r="BB582" i="7"/>
  <c r="BB592" i="7"/>
  <c r="BB611" i="7"/>
  <c r="BB614" i="7"/>
  <c r="BB639" i="7"/>
  <c r="BB654" i="7"/>
  <c r="BB662" i="7"/>
  <c r="BB158" i="7"/>
  <c r="BB202" i="7"/>
  <c r="BB210" i="7"/>
  <c r="BB217" i="7"/>
  <c r="BB24" i="7"/>
  <c r="BB319" i="7"/>
  <c r="BB332" i="7"/>
  <c r="BB354" i="7"/>
  <c r="BB398" i="7"/>
  <c r="BB410" i="7"/>
  <c r="BB427" i="7"/>
  <c r="BB455" i="7"/>
  <c r="BB470" i="7"/>
  <c r="BB475" i="7"/>
  <c r="BB478" i="7"/>
  <c r="BB480" i="7"/>
  <c r="BB490" i="7"/>
  <c r="BB505" i="7"/>
  <c r="BB515" i="7"/>
  <c r="BB523" i="7"/>
  <c r="BB532" i="7"/>
  <c r="BB542" i="7"/>
  <c r="BB547" i="7"/>
  <c r="BB575" i="7"/>
  <c r="BB595" i="7"/>
  <c r="BB598" i="7"/>
  <c r="BB622" i="7"/>
  <c r="BB627" i="7"/>
  <c r="BB637" i="7"/>
  <c r="BB645" i="7"/>
  <c r="BB647" i="7"/>
  <c r="BB675" i="7"/>
  <c r="BB316" i="7"/>
  <c r="BB388" i="7"/>
  <c r="BB89" i="7"/>
  <c r="BB684" i="7"/>
  <c r="BB94" i="7"/>
  <c r="BB699" i="7"/>
  <c r="BB700" i="7"/>
  <c r="BB702" i="7"/>
  <c r="BB97" i="7"/>
  <c r="BB715" i="7"/>
  <c r="BB718" i="7"/>
  <c r="BB731" i="7"/>
  <c r="BB735" i="7"/>
  <c r="BB771" i="7"/>
  <c r="BB788" i="7"/>
  <c r="BB803" i="7"/>
  <c r="BB805" i="7"/>
  <c r="BB807" i="7"/>
  <c r="BB811" i="7"/>
  <c r="BB820" i="7"/>
  <c r="BB824" i="7"/>
  <c r="BB828" i="7"/>
  <c r="BB837" i="7"/>
  <c r="BB841" i="7"/>
  <c r="BB843" i="7"/>
  <c r="BB845" i="7"/>
  <c r="BB860" i="7"/>
  <c r="BB877" i="7"/>
  <c r="BB102" i="7"/>
  <c r="BB918" i="7"/>
  <c r="BB239" i="7"/>
  <c r="BB296" i="7"/>
  <c r="BB373" i="7"/>
  <c r="BB438" i="7"/>
  <c r="BB448" i="7"/>
  <c r="BB458" i="7"/>
  <c r="BB488" i="7"/>
  <c r="BB77" i="7"/>
  <c r="BB596" i="7"/>
  <c r="BB605" i="7"/>
  <c r="BB615" i="7"/>
  <c r="BB685" i="7"/>
  <c r="BB92" i="7"/>
  <c r="BB710" i="7"/>
  <c r="BB726" i="7"/>
  <c r="BB739" i="7"/>
  <c r="BB741" i="7"/>
  <c r="BB743" i="7"/>
  <c r="BB747" i="7"/>
  <c r="BB756" i="7"/>
  <c r="BB760" i="7"/>
  <c r="BB764" i="7"/>
  <c r="BB773" i="7"/>
  <c r="BB777" i="7"/>
  <c r="BB779" i="7"/>
  <c r="BB781" i="7"/>
  <c r="BB796" i="7"/>
  <c r="BB813" i="7"/>
  <c r="BB851" i="7"/>
  <c r="BB855" i="7"/>
  <c r="BB868" i="7"/>
  <c r="BB872" i="7"/>
  <c r="BB885" i="7"/>
  <c r="BB887" i="7"/>
  <c r="BB889" i="7"/>
  <c r="BB891" i="7"/>
  <c r="BB904" i="7"/>
  <c r="BB908" i="7"/>
  <c r="BB126" i="7"/>
  <c r="BB249" i="7"/>
  <c r="BB304" i="7"/>
  <c r="BB52" i="7"/>
  <c r="BB57" i="7"/>
  <c r="BB440" i="7"/>
  <c r="BB491" i="7"/>
  <c r="BB508" i="7"/>
  <c r="BB558" i="7"/>
  <c r="BB568" i="7"/>
  <c r="BB578" i="7"/>
  <c r="BB607" i="7"/>
  <c r="BB658" i="7"/>
  <c r="BB688" i="7"/>
  <c r="BB691" i="7"/>
  <c r="BB701" i="7"/>
  <c r="BB98" i="7"/>
  <c r="BB712" i="7"/>
  <c r="BB99" i="7"/>
  <c r="BB717" i="7"/>
  <c r="BB719" i="7"/>
  <c r="BB734" i="7"/>
  <c r="BB749" i="7"/>
  <c r="BB787" i="7"/>
  <c r="BB791" i="7"/>
  <c r="BB804" i="7"/>
  <c r="BB808" i="7"/>
  <c r="BB821" i="7"/>
  <c r="BB823" i="7"/>
  <c r="BB825" i="7"/>
  <c r="BB827" i="7"/>
  <c r="BB840" i="7"/>
  <c r="BB844" i="7"/>
  <c r="BB857" i="7"/>
  <c r="BB861" i="7"/>
  <c r="BB899" i="7"/>
  <c r="BB915" i="7"/>
  <c r="BB463" i="7"/>
  <c r="BB82" i="7"/>
  <c r="BB729" i="7"/>
  <c r="BB757" i="7"/>
  <c r="BB780" i="7"/>
  <c r="BB871" i="7"/>
  <c r="BB901" i="7"/>
  <c r="BB909" i="7"/>
  <c r="BB923" i="7"/>
  <c r="BB956" i="7"/>
  <c r="BB973" i="7"/>
  <c r="BB988" i="7"/>
  <c r="BB990" i="7"/>
  <c r="BB992" i="7"/>
  <c r="BB996" i="7"/>
  <c r="BB1005" i="7"/>
  <c r="BB1009" i="7"/>
  <c r="BB1013" i="7"/>
  <c r="BB1022" i="7"/>
  <c r="BB1026" i="7"/>
  <c r="BB1028" i="7"/>
  <c r="BB1030" i="7"/>
  <c r="BB1045" i="7"/>
  <c r="BB1060" i="7"/>
  <c r="BB1096" i="7"/>
  <c r="BB1100" i="7"/>
  <c r="BB1113" i="7"/>
  <c r="BB1117" i="7"/>
  <c r="BB1128" i="7"/>
  <c r="BB1130" i="7"/>
  <c r="BB1132" i="7"/>
  <c r="BB1134" i="7"/>
  <c r="BB1147" i="7"/>
  <c r="BB1151" i="7"/>
  <c r="BB1164" i="7"/>
  <c r="BB1168" i="7"/>
  <c r="BB1202" i="7"/>
  <c r="BB1219" i="7"/>
  <c r="BB259" i="7"/>
  <c r="BB530" i="7"/>
  <c r="BB610" i="7"/>
  <c r="BB93" i="7"/>
  <c r="BB744" i="7"/>
  <c r="BB759" i="7"/>
  <c r="BB797" i="7"/>
  <c r="BB835" i="7"/>
  <c r="BB888" i="7"/>
  <c r="BB920" i="7"/>
  <c r="BB924" i="7"/>
  <c r="BB930" i="7"/>
  <c r="BB932" i="7"/>
  <c r="BB934" i="7"/>
  <c r="BB938" i="7"/>
  <c r="BB947" i="7"/>
  <c r="BB103" i="7"/>
  <c r="BB105" i="7"/>
  <c r="BB958" i="7"/>
  <c r="BB962" i="7"/>
  <c r="BB964" i="7"/>
  <c r="BB966" i="7"/>
  <c r="BB981" i="7"/>
  <c r="BB998" i="7"/>
  <c r="BB1036" i="7"/>
  <c r="BB1040" i="7"/>
  <c r="BB1053" i="7"/>
  <c r="BB110" i="7"/>
  <c r="BB1068" i="7"/>
  <c r="BB1070" i="7"/>
  <c r="BB1072" i="7"/>
  <c r="BB112" i="7"/>
  <c r="BB1085" i="7"/>
  <c r="BB1089" i="7"/>
  <c r="BB1102" i="7"/>
  <c r="BB1106" i="7"/>
  <c r="BB1142" i="7"/>
  <c r="BB1159" i="7"/>
  <c r="BB1174" i="7"/>
  <c r="BB1176" i="7"/>
  <c r="BB1178" i="7"/>
  <c r="BB1182" i="7"/>
  <c r="BB1191" i="7"/>
  <c r="BB1193" i="7"/>
  <c r="BB1195" i="7"/>
  <c r="BB1204" i="7"/>
  <c r="BB1208" i="7"/>
  <c r="BB1210" i="7"/>
  <c r="BB1212" i="7"/>
  <c r="BB284" i="7"/>
  <c r="BB725" i="7"/>
  <c r="BB761" i="7"/>
  <c r="BB776" i="7"/>
  <c r="BB852" i="7"/>
  <c r="BB867" i="7"/>
  <c r="BB875" i="7"/>
  <c r="BB905" i="7"/>
  <c r="BB940" i="7"/>
  <c r="BB972" i="7"/>
  <c r="BB976" i="7"/>
  <c r="BB989" i="7"/>
  <c r="BB993" i="7"/>
  <c r="BB1006" i="7"/>
  <c r="BB1008" i="7"/>
  <c r="BB1010" i="7"/>
  <c r="BB1012" i="7"/>
  <c r="BB1025" i="7"/>
  <c r="BB1029" i="7"/>
  <c r="BB1042" i="7"/>
  <c r="BB1046" i="7"/>
  <c r="BB1080" i="7"/>
  <c r="BB1097" i="7"/>
  <c r="BB1112" i="7"/>
  <c r="BB1114" i="7"/>
  <c r="BB1116" i="7"/>
  <c r="BB1120" i="7"/>
  <c r="BB1127" i="7"/>
  <c r="BB1131" i="7"/>
  <c r="BB1135" i="7"/>
  <c r="BB1144" i="7"/>
  <c r="BB1148" i="7"/>
  <c r="BB1150" i="7"/>
  <c r="BB1152" i="7"/>
  <c r="BB1167" i="7"/>
  <c r="BB1184" i="7"/>
  <c r="BB1218" i="7"/>
  <c r="BB120" i="7"/>
  <c r="BB383" i="7"/>
  <c r="BB763" i="7"/>
  <c r="BB793" i="7"/>
  <c r="BB884" i="7"/>
  <c r="BB935" i="7"/>
  <c r="BB950" i="7"/>
  <c r="BB982" i="7"/>
  <c r="BB1020" i="7"/>
  <c r="BB1071" i="7"/>
  <c r="BB1122" i="7"/>
  <c r="BB1158" i="7"/>
  <c r="BB1194" i="7"/>
  <c r="BB1207" i="7"/>
  <c r="BB740" i="7"/>
  <c r="BB892" i="7"/>
  <c r="BB104" i="7"/>
  <c r="BB961" i="7"/>
  <c r="BB1037" i="7"/>
  <c r="BB1052" i="7"/>
  <c r="BB1058" i="7"/>
  <c r="BB1086" i="7"/>
  <c r="BB1175" i="7"/>
  <c r="BB118" i="7"/>
  <c r="BB122" i="7"/>
  <c r="BB869" i="7"/>
  <c r="BB931" i="7"/>
  <c r="BB952" i="7"/>
  <c r="BB978" i="7"/>
  <c r="BB1054" i="7"/>
  <c r="BB1067" i="7"/>
  <c r="BB1073" i="7"/>
  <c r="BB1088" i="7"/>
  <c r="BB1162" i="7"/>
  <c r="BB1192" i="7"/>
  <c r="BB1211" i="7"/>
  <c r="BB630" i="7"/>
  <c r="BB907" i="7"/>
  <c r="BB948" i="7"/>
  <c r="BB1090" i="7"/>
  <c r="BB1179" i="7"/>
  <c r="BB965" i="7"/>
  <c r="BB109" i="7"/>
  <c r="BB1105" i="7"/>
  <c r="BB116" i="7"/>
  <c r="BB1082" i="7"/>
  <c r="I14" i="5"/>
  <c r="I522" i="5"/>
  <c r="I375" i="5"/>
  <c r="I481" i="5"/>
  <c r="I177" i="5"/>
  <c r="I482" i="5"/>
  <c r="I110" i="5"/>
  <c r="I487" i="5"/>
  <c r="I372" i="5"/>
  <c r="I686" i="5"/>
  <c r="I233" i="5"/>
  <c r="I198" i="5"/>
  <c r="I128" i="5"/>
  <c r="I459" i="5"/>
  <c r="I472" i="5"/>
  <c r="I353" i="5"/>
  <c r="I685" i="5"/>
  <c r="I455" i="5"/>
  <c r="I612" i="5"/>
  <c r="I79" i="5"/>
  <c r="I394" i="5"/>
  <c r="I279" i="5"/>
  <c r="I120" i="5"/>
  <c r="I69" i="5"/>
  <c r="I499" i="5"/>
  <c r="I188" i="5"/>
  <c r="I650" i="5"/>
  <c r="I630" i="5"/>
  <c r="I26" i="5"/>
  <c r="I506" i="5"/>
  <c r="I242" i="5"/>
  <c r="I608" i="5"/>
  <c r="I234" i="5"/>
  <c r="I465" i="5"/>
  <c r="I413" i="5"/>
  <c r="I700" i="5"/>
  <c r="I304" i="5"/>
  <c r="I501" i="5"/>
  <c r="I480" i="5"/>
  <c r="I192" i="5"/>
  <c r="I264" i="5"/>
  <c r="I444" i="5"/>
  <c r="I370" i="5"/>
  <c r="I205" i="5"/>
  <c r="I585" i="5"/>
  <c r="I471" i="5"/>
  <c r="I171" i="5"/>
  <c r="I432" i="5"/>
  <c r="I185" i="5"/>
  <c r="I166" i="5"/>
  <c r="I106" i="5"/>
  <c r="I87" i="5"/>
  <c r="I428" i="5"/>
  <c r="I53" i="5"/>
  <c r="I366" i="5"/>
  <c r="I505" i="5"/>
  <c r="I374" i="5"/>
  <c r="I107" i="5"/>
  <c r="I56" i="5"/>
  <c r="I515" i="5"/>
  <c r="I124" i="5"/>
  <c r="I521" i="5"/>
  <c r="I217" i="5"/>
  <c r="I24" i="5"/>
  <c r="I51" i="5"/>
  <c r="I712" i="5"/>
  <c r="I319" i="5"/>
  <c r="I289" i="5"/>
  <c r="I320" i="5"/>
  <c r="I397" i="5"/>
  <c r="I601" i="5"/>
  <c r="I486" i="5"/>
  <c r="I38" i="5"/>
  <c r="I387" i="5"/>
  <c r="I560" i="5"/>
  <c r="I347" i="5"/>
  <c r="I312" i="5"/>
  <c r="I257" i="5"/>
  <c r="I284" i="5"/>
  <c r="I658" i="5"/>
  <c r="I595" i="5"/>
  <c r="I334" i="5"/>
  <c r="I425" i="5"/>
  <c r="I310" i="5"/>
  <c r="I224" i="5"/>
  <c r="I555" i="5"/>
  <c r="I552" i="5"/>
  <c r="I449" i="5"/>
  <c r="I333" i="5"/>
  <c r="I338" i="5"/>
  <c r="I168" i="5"/>
  <c r="I190" i="5"/>
  <c r="I623" i="5"/>
  <c r="I291" i="5"/>
  <c r="I127" i="5"/>
  <c r="I102" i="5"/>
  <c r="I679" i="5"/>
  <c r="I429" i="5"/>
  <c r="I32" i="5"/>
  <c r="I109" i="5"/>
  <c r="I231" i="5"/>
  <c r="I584" i="5"/>
  <c r="I645" i="5"/>
  <c r="I517" i="5"/>
  <c r="I6" i="5"/>
  <c r="I606" i="5"/>
  <c r="I705" i="5"/>
  <c r="I311" i="5"/>
  <c r="I167" i="5"/>
  <c r="I165" i="5"/>
  <c r="I18" i="5"/>
  <c r="I644" i="5"/>
  <c r="I22" i="5"/>
  <c r="I144" i="5"/>
  <c r="I597" i="5"/>
  <c r="I684" i="5"/>
  <c r="I381" i="5"/>
  <c r="I368" i="5"/>
  <c r="I463" i="5"/>
  <c r="I514" i="5"/>
  <c r="I496" i="5"/>
  <c r="I512" i="5"/>
  <c r="I692" i="5"/>
  <c r="I657" i="5"/>
  <c r="I666" i="5"/>
  <c r="I592" i="5"/>
  <c r="I424" i="5"/>
  <c r="I637" i="5"/>
  <c r="I574" i="5"/>
  <c r="I591" i="5"/>
  <c r="I711" i="5"/>
  <c r="I588" i="5"/>
  <c r="I542" i="5"/>
  <c r="I600" i="5"/>
  <c r="I269" i="5"/>
  <c r="I76" i="5"/>
  <c r="I175" i="5"/>
  <c r="I113" i="5"/>
  <c r="I490" i="5"/>
  <c r="I389" i="5"/>
  <c r="I225" i="5"/>
  <c r="I210" i="5"/>
  <c r="I581" i="5"/>
  <c r="I306" i="5"/>
  <c r="I199" i="5"/>
  <c r="I540" i="5"/>
  <c r="I179" i="5"/>
  <c r="I358" i="5"/>
  <c r="I219" i="5"/>
  <c r="I152" i="5"/>
  <c r="I478" i="5"/>
  <c r="I503" i="5"/>
  <c r="I707" i="5"/>
  <c r="I357" i="5"/>
  <c r="I322" i="5"/>
  <c r="I29" i="5"/>
  <c r="I509" i="5"/>
  <c r="I563" i="5"/>
  <c r="I154" i="5"/>
  <c r="I492" i="5"/>
  <c r="I163" i="5"/>
  <c r="I93" i="5"/>
  <c r="I502" i="5"/>
  <c r="I354" i="5"/>
  <c r="I84" i="5"/>
  <c r="I4" i="5"/>
  <c r="I373" i="5"/>
  <c r="I308" i="5"/>
  <c r="I16" i="5"/>
  <c r="I535" i="5"/>
  <c r="I395" i="5"/>
  <c r="I98" i="5"/>
  <c r="I484" i="5"/>
  <c r="I11" i="5"/>
  <c r="I17" i="5"/>
  <c r="I277" i="5"/>
  <c r="I170" i="5"/>
  <c r="I71" i="5"/>
  <c r="I30" i="5"/>
  <c r="I664" i="5"/>
  <c r="I324" i="5"/>
  <c r="I140" i="5"/>
  <c r="I546" i="5"/>
  <c r="I77" i="5"/>
  <c r="I420" i="5"/>
  <c r="I186" i="5"/>
  <c r="I704" i="5"/>
  <c r="I181" i="5"/>
  <c r="I82" i="5"/>
  <c r="I568" i="5"/>
  <c r="I652" i="5"/>
  <c r="I316" i="5"/>
  <c r="I153" i="5"/>
  <c r="I513" i="5"/>
  <c r="I526" i="5"/>
  <c r="I139" i="5"/>
  <c r="I713" i="5"/>
  <c r="I9" i="5"/>
  <c r="I70" i="5"/>
  <c r="I689" i="5"/>
  <c r="I45" i="5"/>
  <c r="I533" i="5"/>
  <c r="I547" i="5"/>
  <c r="I573" i="5"/>
  <c r="I265" i="5"/>
  <c r="I262" i="5"/>
  <c r="I511" i="5"/>
  <c r="I530" i="5"/>
  <c r="I631" i="5"/>
  <c r="I369" i="5"/>
  <c r="I253" i="5"/>
  <c r="I706" i="5"/>
  <c r="I132" i="5"/>
  <c r="I462" i="5"/>
  <c r="I313" i="5"/>
  <c r="I187" i="5"/>
  <c r="I246" i="5"/>
  <c r="I680" i="5"/>
  <c r="I339" i="5"/>
  <c r="I173" i="5"/>
  <c r="I252" i="5"/>
  <c r="I191" i="5"/>
  <c r="I283" i="5"/>
  <c r="I273" i="5"/>
  <c r="I452" i="5"/>
  <c r="I556" i="5"/>
  <c r="I275" i="5"/>
  <c r="I654" i="5"/>
  <c r="I351" i="5"/>
  <c r="I640" i="5"/>
  <c r="I35" i="5"/>
  <c r="I671" i="5"/>
  <c r="I143" i="5"/>
  <c r="I155" i="5"/>
  <c r="I355" i="5"/>
  <c r="I445" i="5"/>
  <c r="I576" i="5"/>
  <c r="I156" i="5"/>
  <c r="I605" i="5"/>
  <c r="I610" i="5"/>
  <c r="I674" i="5"/>
  <c r="I34" i="5"/>
  <c r="I197" i="5"/>
  <c r="I227" i="5"/>
  <c r="I268" i="5"/>
  <c r="I380" i="5"/>
  <c r="I95" i="5"/>
  <c r="I543" i="5"/>
  <c r="I447" i="5"/>
  <c r="I550" i="5"/>
  <c r="I239" i="5"/>
  <c r="I371" i="5"/>
  <c r="I7" i="5"/>
  <c r="I125" i="5"/>
  <c r="I31" i="5"/>
  <c r="I247" i="5"/>
  <c r="I632" i="5"/>
  <c r="I244" i="5"/>
  <c r="I554" i="5"/>
  <c r="I228" i="5"/>
  <c r="I162" i="5"/>
  <c r="I604" i="5"/>
  <c r="I203" i="5"/>
  <c r="I602" i="5"/>
  <c r="I405" i="5"/>
  <c r="I356" i="5"/>
  <c r="I158" i="5"/>
  <c r="I201" i="5"/>
  <c r="I182" i="5"/>
  <c r="I702" i="5"/>
  <c r="I178" i="5"/>
  <c r="I583" i="5"/>
  <c r="I672" i="5"/>
  <c r="I460" i="5"/>
  <c r="I133" i="5"/>
  <c r="I52" i="5"/>
  <c r="I382" i="5"/>
  <c r="I553" i="5"/>
  <c r="I390" i="5"/>
  <c r="I687" i="5"/>
  <c r="I19" i="5"/>
  <c r="I213" i="5"/>
  <c r="I295" i="5"/>
  <c r="I697" i="5"/>
  <c r="I378" i="5"/>
  <c r="I298" i="5"/>
  <c r="I345" i="5"/>
  <c r="I327" i="5"/>
  <c r="I363" i="5"/>
  <c r="I350" i="5"/>
  <c r="I435" i="5"/>
  <c r="I67" i="5"/>
  <c r="I524" i="5"/>
  <c r="I184" i="5"/>
  <c r="I62" i="5"/>
  <c r="I296" i="5"/>
  <c r="I594" i="5"/>
  <c r="I194" i="5"/>
  <c r="I695" i="5"/>
  <c r="I65" i="5"/>
  <c r="I419" i="5"/>
  <c r="I615" i="5"/>
  <c r="I454" i="5"/>
  <c r="I169" i="5"/>
  <c r="I523" i="5"/>
  <c r="I510" i="5"/>
  <c r="I641" i="5"/>
  <c r="I336" i="5"/>
  <c r="I267" i="5"/>
  <c r="I670" i="5"/>
  <c r="I411" i="5"/>
  <c r="I141" i="5"/>
  <c r="I532" i="5"/>
  <c r="I63" i="5"/>
  <c r="I263" i="5"/>
  <c r="I288" i="5"/>
  <c r="I407" i="5"/>
  <c r="I617" i="5"/>
  <c r="I317" i="5"/>
  <c r="I21" i="5"/>
  <c r="I408" i="5"/>
  <c r="I344" i="5"/>
  <c r="I383" i="5"/>
  <c r="I609" i="5"/>
  <c r="I634" i="5"/>
  <c r="I376" i="5"/>
  <c r="I613" i="5"/>
  <c r="I256" i="5"/>
  <c r="I635" i="5"/>
  <c r="I362" i="5"/>
  <c r="I114" i="5"/>
  <c r="I696" i="5"/>
  <c r="I260" i="5"/>
  <c r="I703" i="5"/>
  <c r="I271" i="5"/>
  <c r="I78" i="5"/>
  <c r="I108" i="5"/>
  <c r="I418" i="5"/>
  <c r="I241" i="5"/>
  <c r="I61" i="5"/>
  <c r="I549" i="5"/>
  <c r="I450" i="5"/>
  <c r="I302" i="5"/>
  <c r="I329" i="5"/>
  <c r="I278" i="5"/>
  <c r="I527" i="5"/>
  <c r="I539" i="5"/>
  <c r="I536" i="5"/>
  <c r="I433" i="5"/>
  <c r="I285" i="5"/>
  <c r="I290" i="5"/>
  <c r="I196" i="5"/>
  <c r="I464" i="5"/>
  <c r="I676" i="5"/>
  <c r="I410" i="5"/>
  <c r="I122" i="5"/>
  <c r="I570" i="5"/>
  <c r="I475" i="5"/>
  <c r="I603" i="5"/>
  <c r="I665" i="5"/>
  <c r="I582" i="5"/>
  <c r="I97" i="5"/>
  <c r="I303" i="5"/>
  <c r="I477" i="5"/>
  <c r="I136" i="5"/>
  <c r="I174" i="5"/>
  <c r="I404" i="5"/>
  <c r="I688" i="5"/>
  <c r="I430" i="5"/>
  <c r="I43" i="5"/>
  <c r="I622" i="5"/>
  <c r="I232" i="5"/>
  <c r="I642" i="5"/>
  <c r="I212" i="5"/>
  <c r="I193" i="5"/>
  <c r="I58" i="5"/>
  <c r="I96" i="5"/>
  <c r="I567" i="5"/>
  <c r="I693" i="5"/>
  <c r="I36" i="5"/>
  <c r="I330" i="5"/>
  <c r="I272" i="5"/>
  <c r="I667" i="5"/>
  <c r="I149" i="5"/>
  <c r="I572" i="5"/>
  <c r="I47" i="5"/>
  <c r="I25" i="5"/>
  <c r="I103" i="5"/>
  <c r="I50" i="5"/>
  <c r="I323" i="5"/>
  <c r="I255" i="5"/>
  <c r="I683" i="5"/>
  <c r="I528" i="5"/>
  <c r="I662" i="5"/>
  <c r="I403" i="5"/>
  <c r="I493" i="5"/>
  <c r="I280" i="5"/>
  <c r="I388" i="5"/>
  <c r="I222" i="5"/>
  <c r="I138" i="5"/>
  <c r="I151" i="5"/>
  <c r="I176" i="5"/>
  <c r="I507" i="5"/>
  <c r="I504" i="5"/>
  <c r="I115" i="5"/>
  <c r="I701" i="5"/>
  <c r="I614" i="5"/>
  <c r="I628" i="5"/>
  <c r="I159" i="5"/>
  <c r="I377" i="5"/>
  <c r="I596" i="5"/>
  <c r="I270" i="5"/>
  <c r="I699" i="5"/>
  <c r="I359" i="5"/>
  <c r="I249" i="5"/>
  <c r="I299" i="5"/>
  <c r="I325" i="5"/>
  <c r="I708" i="5"/>
  <c r="I349" i="5"/>
  <c r="I60" i="5"/>
  <c r="I89" i="5"/>
  <c r="I134" i="5"/>
  <c r="I90" i="5"/>
  <c r="I23" i="5"/>
  <c r="I367" i="5"/>
  <c r="I456" i="5"/>
  <c r="I305" i="5"/>
  <c r="I709" i="5"/>
  <c r="I346" i="5"/>
  <c r="I633" i="5"/>
  <c r="I566" i="5"/>
  <c r="I129" i="5"/>
  <c r="I226" i="5"/>
  <c r="I130" i="5"/>
  <c r="I92" i="5"/>
  <c r="I690" i="5"/>
  <c r="I694" i="5"/>
  <c r="I335" i="5"/>
  <c r="I698" i="5"/>
  <c r="I551" i="5"/>
  <c r="I112" i="5"/>
  <c r="I300" i="5"/>
  <c r="I37" i="5"/>
  <c r="I498" i="5"/>
  <c r="I653" i="5"/>
  <c r="I457" i="5"/>
  <c r="I342" i="5"/>
  <c r="I639" i="5"/>
  <c r="I59" i="5"/>
  <c r="I8" i="5"/>
  <c r="I81" i="5"/>
  <c r="I41" i="5"/>
  <c r="I243" i="5"/>
  <c r="I340" i="5"/>
  <c r="I42" i="5"/>
  <c r="I443" i="5"/>
  <c r="I364" i="5"/>
  <c r="I415" i="5"/>
  <c r="BB124" i="7"/>
  <c r="AF1" i="7"/>
  <c r="AE1" i="7"/>
  <c r="AD1" i="7"/>
  <c r="V526" i="7" l="1"/>
  <c r="I3" i="5"/>
  <c r="U1207" i="7"/>
  <c r="H715" i="5"/>
  <c r="R1219" i="7"/>
  <c r="R1221" i="7" s="1"/>
  <c r="S1223" i="7" s="1"/>
  <c r="U535" i="7"/>
  <c r="U122" i="7"/>
  <c r="U821" i="7"/>
  <c r="U695" i="7"/>
  <c r="U802" i="7"/>
  <c r="U109" i="7"/>
  <c r="U107" i="7"/>
  <c r="U94" i="7"/>
  <c r="U920" i="7"/>
  <c r="U678" i="7"/>
  <c r="U720" i="7"/>
  <c r="U702" i="7"/>
  <c r="U1172" i="7"/>
  <c r="U878" i="7"/>
  <c r="U1179" i="7"/>
  <c r="U811" i="7"/>
  <c r="U1002" i="7"/>
  <c r="U697" i="7"/>
  <c r="U121" i="7"/>
  <c r="U99" i="7"/>
  <c r="U106" i="7"/>
  <c r="U1141" i="7"/>
  <c r="U1006" i="7"/>
  <c r="U670" i="7"/>
  <c r="U656" i="7"/>
  <c r="U113" i="7"/>
  <c r="U990" i="7"/>
  <c r="U548" i="7"/>
  <c r="U1075" i="7"/>
  <c r="U625" i="7"/>
  <c r="U93" i="7"/>
  <c r="U873" i="7"/>
  <c r="U98" i="7"/>
  <c r="U123" i="7"/>
  <c r="U1055" i="7"/>
  <c r="U100" i="7"/>
  <c r="U1190" i="7"/>
  <c r="U1004" i="7"/>
  <c r="U759" i="7"/>
  <c r="U120" i="7"/>
  <c r="U976" i="7"/>
  <c r="U930" i="7"/>
  <c r="U769" i="7"/>
  <c r="U526" i="7"/>
  <c r="U114" i="7"/>
  <c r="U92" i="7"/>
  <c r="U97" i="7"/>
  <c r="U102" i="7"/>
  <c r="U803" i="7"/>
  <c r="U1018" i="7"/>
  <c r="U708" i="7"/>
  <c r="U756" i="7"/>
  <c r="U91" i="7"/>
  <c r="U726" i="7"/>
  <c r="U117" i="7"/>
  <c r="U585" i="7"/>
  <c r="U872" i="7"/>
  <c r="U1199" i="7"/>
  <c r="U745" i="7"/>
  <c r="U115" i="7"/>
  <c r="U1008" i="7"/>
  <c r="U882" i="7"/>
  <c r="U103" i="7"/>
  <c r="U101" i="7"/>
  <c r="U112" i="7"/>
  <c r="U88" i="7"/>
  <c r="U830" i="7"/>
  <c r="U630" i="7"/>
  <c r="U807" i="7"/>
  <c r="U110" i="7"/>
  <c r="U867" i="7"/>
  <c r="U108" i="7"/>
  <c r="U95" i="7"/>
  <c r="U89" i="7"/>
  <c r="U111" i="7"/>
  <c r="U90" i="7"/>
  <c r="T119" i="7"/>
  <c r="U119" i="7"/>
  <c r="U105" i="7"/>
  <c r="U556" i="7"/>
  <c r="U633" i="7"/>
  <c r="U118" i="7"/>
  <c r="U116" i="7"/>
  <c r="U104" i="7"/>
  <c r="T122" i="7"/>
  <c r="T121" i="7"/>
  <c r="T123" i="7"/>
  <c r="T120" i="7"/>
  <c r="T526" i="7"/>
  <c r="AD203" i="7"/>
  <c r="AD248" i="7"/>
  <c r="AD126" i="7"/>
  <c r="AD145" i="7"/>
  <c r="AD201" i="7"/>
  <c r="AD142" i="7"/>
  <c r="AD151" i="7"/>
  <c r="AD167" i="7"/>
  <c r="AD193" i="7"/>
  <c r="AD136" i="7"/>
  <c r="AD159" i="7"/>
  <c r="AD153" i="7"/>
  <c r="AD182" i="7"/>
  <c r="AD160" i="7"/>
  <c r="AD217" i="7"/>
  <c r="AD289" i="7"/>
  <c r="AD179" i="7"/>
  <c r="AD255" i="7"/>
  <c r="AD287" i="7"/>
  <c r="AD154" i="7"/>
  <c r="AD207" i="7"/>
  <c r="AD270" i="7"/>
  <c r="AD313" i="7"/>
  <c r="AD135" i="7"/>
  <c r="AD295" i="7"/>
  <c r="AD208" i="7"/>
  <c r="AD267" i="7"/>
  <c r="AD19" i="7"/>
  <c r="AD305" i="7"/>
  <c r="AD137" i="7"/>
  <c r="AD321" i="7"/>
  <c r="AD158" i="7"/>
  <c r="AD258" i="7"/>
  <c r="AD337" i="7"/>
  <c r="AD383" i="7"/>
  <c r="AD17" i="7"/>
  <c r="AD277" i="7"/>
  <c r="AD323" i="7"/>
  <c r="AD355" i="7"/>
  <c r="AD244" i="7"/>
  <c r="AD317" i="7"/>
  <c r="AD200" i="7"/>
  <c r="AD274" i="7"/>
  <c r="AD251" i="7"/>
  <c r="AD292" i="7"/>
  <c r="AD392" i="7"/>
  <c r="AD235" i="7"/>
  <c r="AD35" i="7"/>
  <c r="AD413" i="7"/>
  <c r="AD333" i="7"/>
  <c r="AD51" i="7"/>
  <c r="AD293" i="7"/>
  <c r="AD330" i="7"/>
  <c r="AD378" i="7"/>
  <c r="AD48" i="7"/>
  <c r="AD206" i="7"/>
  <c r="AD23" i="7"/>
  <c r="AD368" i="7"/>
  <c r="AD359" i="7"/>
  <c r="AD61" i="7"/>
  <c r="AD492" i="7"/>
  <c r="AD345" i="7"/>
  <c r="AD401" i="7"/>
  <c r="AD437" i="7"/>
  <c r="AD356" i="7"/>
  <c r="AD429" i="7"/>
  <c r="AD253" i="7"/>
  <c r="AD328" i="7"/>
  <c r="AD369" i="7"/>
  <c r="AD245" i="7"/>
  <c r="AD379" i="7"/>
  <c r="AD57" i="7"/>
  <c r="AD463" i="7"/>
  <c r="AD402" i="7"/>
  <c r="AD457" i="7"/>
  <c r="AD178" i="7"/>
  <c r="AD341" i="7"/>
  <c r="AD442" i="7"/>
  <c r="AD494" i="7"/>
  <c r="AD71" i="7"/>
  <c r="AD334" i="7"/>
  <c r="AD474" i="7"/>
  <c r="AD209" i="7"/>
  <c r="AD430" i="7"/>
  <c r="AD223" i="7"/>
  <c r="AD250" i="7"/>
  <c r="AD128" i="7"/>
  <c r="AD173" i="7"/>
  <c r="AD132" i="7"/>
  <c r="AD143" i="7"/>
  <c r="AD161" i="7"/>
  <c r="AD171" i="7"/>
  <c r="AD195" i="7"/>
  <c r="AD139" i="7"/>
  <c r="AD169" i="7"/>
  <c r="AD180" i="7"/>
  <c r="AD211" i="7"/>
  <c r="AD190" i="7"/>
  <c r="AD228" i="7"/>
  <c r="AD304" i="7"/>
  <c r="AD185" i="7"/>
  <c r="AD263" i="7"/>
  <c r="AD3" i="7"/>
  <c r="AD166" i="7"/>
  <c r="AD213" i="7"/>
  <c r="AD285" i="7"/>
  <c r="AD148" i="7"/>
  <c r="AD214" i="7"/>
  <c r="AD312" i="7"/>
  <c r="AD229" i="7"/>
  <c r="AD281" i="7"/>
  <c r="AD273" i="7"/>
  <c r="AD310" i="7"/>
  <c r="AD212" i="7"/>
  <c r="AD18" i="7"/>
  <c r="AD181" i="7"/>
  <c r="AD21" i="7"/>
  <c r="AD342" i="7"/>
  <c r="AD385" i="7"/>
  <c r="AD232" i="7"/>
  <c r="AD298" i="7"/>
  <c r="AD329" i="7"/>
  <c r="AD10" i="7"/>
  <c r="AD261" i="7"/>
  <c r="AD320" i="7"/>
  <c r="AD210" i="7"/>
  <c r="AD308" i="7"/>
  <c r="AD183" i="7"/>
  <c r="AD327" i="7"/>
  <c r="AD144" i="7"/>
  <c r="AD242" i="7"/>
  <c r="AD42" i="7"/>
  <c r="AD174" i="7"/>
  <c r="AD361" i="7"/>
  <c r="AD62" i="7"/>
  <c r="AD297" i="7"/>
  <c r="AD348" i="7"/>
  <c r="AD386" i="7"/>
  <c r="AD408" i="7"/>
  <c r="AD249" i="7"/>
  <c r="AD303" i="7"/>
  <c r="AD252" i="7"/>
  <c r="AD45" i="7"/>
  <c r="AD435" i="7"/>
  <c r="AD508" i="7"/>
  <c r="AD349" i="7"/>
  <c r="AD404" i="7"/>
  <c r="AD450" i="7"/>
  <c r="AD375" i="7"/>
  <c r="AD431" i="7"/>
  <c r="AD296" i="7"/>
  <c r="AD343" i="7"/>
  <c r="AD382" i="7"/>
  <c r="AD316" i="7"/>
  <c r="AD43" i="7"/>
  <c r="AD425" i="7"/>
  <c r="AD465" i="7"/>
  <c r="AD407" i="7"/>
  <c r="AD459" i="7"/>
  <c r="AD268" i="7"/>
  <c r="AD367" i="7"/>
  <c r="AD454" i="7"/>
  <c r="AD499" i="7"/>
  <c r="AD78" i="7"/>
  <c r="AD393" i="7"/>
  <c r="AD489" i="7"/>
  <c r="AD241" i="7"/>
  <c r="AD436" i="7"/>
  <c r="AD264" i="7"/>
  <c r="AD175" i="7"/>
  <c r="AD147" i="7"/>
  <c r="AD189" i="7"/>
  <c r="AD141" i="7"/>
  <c r="AD127" i="7"/>
  <c r="AD196" i="7"/>
  <c r="AD306" i="7"/>
  <c r="AD272" i="7"/>
  <c r="AD172" i="7"/>
  <c r="AD300" i="7"/>
  <c r="AD220" i="7"/>
  <c r="AD243" i="7"/>
  <c r="AD24" i="7"/>
  <c r="AD262" i="7"/>
  <c r="AD186" i="7"/>
  <c r="AD366" i="7"/>
  <c r="AD236" i="7"/>
  <c r="AD332" i="7"/>
  <c r="AD280" i="7"/>
  <c r="AD216" i="7"/>
  <c r="AD221" i="7"/>
  <c r="AD12" i="7"/>
  <c r="AD410" i="7"/>
  <c r="AD41" i="7"/>
  <c r="AD28" i="7"/>
  <c r="AD391" i="7"/>
  <c r="AD266" i="7"/>
  <c r="AD309" i="7"/>
  <c r="AD439" i="7"/>
  <c r="AD363" i="7"/>
  <c r="AD7" i="7"/>
  <c r="AD448" i="7"/>
  <c r="AD352" i="7"/>
  <c r="AD346" i="7"/>
  <c r="AD427" i="7"/>
  <c r="AD60" i="7"/>
  <c r="AD27" i="7"/>
  <c r="AD466" i="7"/>
  <c r="AD578" i="7"/>
  <c r="AD504" i="7"/>
  <c r="AD519" i="7"/>
  <c r="AD290" i="7"/>
  <c r="AD46" i="7"/>
  <c r="AD64" i="7"/>
  <c r="AD347" i="7"/>
  <c r="AD458" i="7"/>
  <c r="AD502" i="7"/>
  <c r="AD424" i="7"/>
  <c r="AD467" i="7"/>
  <c r="AD524" i="7"/>
  <c r="AD406" i="7"/>
  <c r="AD284" i="7"/>
  <c r="AD44" i="7"/>
  <c r="AD238" i="7"/>
  <c r="AD500" i="7"/>
  <c r="AD486" i="7"/>
  <c r="AD789" i="7"/>
  <c r="AD462" i="7"/>
  <c r="AD198" i="7"/>
  <c r="AD419" i="7"/>
  <c r="AD493" i="7"/>
  <c r="AD344" i="7"/>
  <c r="AD70" i="7"/>
  <c r="AD523" i="7"/>
  <c r="AD399" i="7"/>
  <c r="AD491" i="7"/>
  <c r="AD38" i="7"/>
  <c r="AD501" i="7"/>
  <c r="AD438" i="7"/>
  <c r="AD376" i="7"/>
  <c r="AD476" i="7"/>
  <c r="AD629" i="7"/>
  <c r="AD513" i="7"/>
  <c r="AD107" i="7"/>
  <c r="AD678" i="7"/>
  <c r="AD75" i="7"/>
  <c r="AD434" i="7"/>
  <c r="AD82" i="7"/>
  <c r="AD418" i="7"/>
  <c r="AD422" i="7"/>
  <c r="AD1008" i="7"/>
  <c r="AD737" i="7"/>
  <c r="AD599" i="7"/>
  <c r="AD72" i="7"/>
  <c r="AD177" i="7"/>
  <c r="AD125" i="7"/>
  <c r="AD199" i="7"/>
  <c r="AD149" i="7"/>
  <c r="AD191" i="7"/>
  <c r="AD157" i="7"/>
  <c r="AD4" i="7"/>
  <c r="AD202" i="7"/>
  <c r="AD11" i="7"/>
  <c r="AD26" i="7"/>
  <c r="AD205" i="7"/>
  <c r="AD302" i="7"/>
  <c r="AD278" i="7"/>
  <c r="AD254" i="7"/>
  <c r="AD288" i="7"/>
  <c r="AD276" i="7"/>
  <c r="AD219" i="7"/>
  <c r="AD381" i="7"/>
  <c r="AD247" i="7"/>
  <c r="AD33" i="7"/>
  <c r="AD22" i="7"/>
  <c r="AD265" i="7"/>
  <c r="AD269" i="7"/>
  <c r="AD162" i="7"/>
  <c r="AD411" i="7"/>
  <c r="AD397" i="7"/>
  <c r="AD326" i="7"/>
  <c r="AD394" i="7"/>
  <c r="AD275" i="7"/>
  <c r="AD314" i="7"/>
  <c r="AD479" i="7"/>
  <c r="AD37" i="7"/>
  <c r="AD315" i="7"/>
  <c r="AD170" i="7"/>
  <c r="AD360" i="7"/>
  <c r="AD372" i="7"/>
  <c r="AD461" i="7"/>
  <c r="AD444" i="7"/>
  <c r="AD318" i="7"/>
  <c r="AD484" i="7"/>
  <c r="AD239" i="7"/>
  <c r="AD521" i="7"/>
  <c r="AD69" i="7"/>
  <c r="AD358" i="7"/>
  <c r="AD409" i="7"/>
  <c r="AD497" i="7"/>
  <c r="AD53" i="7"/>
  <c r="AD464" i="7"/>
  <c r="AD517" i="7"/>
  <c r="AD446" i="7"/>
  <c r="AD487" i="7"/>
  <c r="AD74" i="7"/>
  <c r="AD414" i="7"/>
  <c r="AD354" i="7"/>
  <c r="AD364" i="7"/>
  <c r="AD25" i="7"/>
  <c r="AD682" i="7"/>
  <c r="AD603" i="7"/>
  <c r="AD50" i="7"/>
  <c r="AD496" i="7"/>
  <c r="AD256" i="7"/>
  <c r="AD453" i="7"/>
  <c r="AD507" i="7"/>
  <c r="AD371" i="7"/>
  <c r="AD80" i="7"/>
  <c r="AD77" i="7"/>
  <c r="AD426" i="7"/>
  <c r="AD522" i="7"/>
  <c r="AD398" i="7"/>
  <c r="AD87" i="7"/>
  <c r="AD488" i="7"/>
  <c r="AD52" i="7"/>
  <c r="AD56" i="7"/>
  <c r="AD696" i="7"/>
  <c r="AD68" i="7"/>
  <c r="AD400" i="7"/>
  <c r="AD460" i="7"/>
  <c r="AD715" i="7"/>
  <c r="AD813" i="7"/>
  <c r="AD657" i="7"/>
  <c r="AD451" i="7"/>
  <c r="AD539" i="7"/>
  <c r="AD1055" i="7"/>
  <c r="AD991" i="7"/>
  <c r="AD818" i="7"/>
  <c r="AD225" i="7"/>
  <c r="AD6" i="7"/>
  <c r="AD197" i="7"/>
  <c r="AD138" i="7"/>
  <c r="AD226" i="7"/>
  <c r="AD215" i="7"/>
  <c r="AD188" i="7"/>
  <c r="AD30" i="7"/>
  <c r="AD291" i="7"/>
  <c r="AD301" i="7"/>
  <c r="AD351" i="7"/>
  <c r="AD335" i="7"/>
  <c r="AD279" i="7"/>
  <c r="AD365" i="7"/>
  <c r="AD140" i="7"/>
  <c r="AD510" i="7"/>
  <c r="AD388" i="7"/>
  <c r="AD155" i="7"/>
  <c r="AD469" i="7"/>
  <c r="AD40" i="7"/>
  <c r="AD396" i="7"/>
  <c r="AD76" i="7"/>
  <c r="AD59" i="7"/>
  <c r="AD415" i="7"/>
  <c r="AD81" i="7"/>
  <c r="AD506" i="7"/>
  <c r="AD440" i="7"/>
  <c r="AD231" i="7"/>
  <c r="AD286" i="7"/>
  <c r="AD441" i="7"/>
  <c r="AD357" i="7"/>
  <c r="AD73" i="7"/>
  <c r="AD65" i="7"/>
  <c r="AD443" i="7"/>
  <c r="AD417" i="7"/>
  <c r="AD498" i="7"/>
  <c r="AD423" i="7"/>
  <c r="AD905" i="7"/>
  <c r="AD473" i="7"/>
  <c r="AD485" i="7"/>
  <c r="AD516" i="7"/>
  <c r="AD67" i="7"/>
  <c r="AD478" i="7"/>
  <c r="AD809" i="7"/>
  <c r="AD1031" i="7"/>
  <c r="AD920" i="7"/>
  <c r="AD1188" i="7"/>
  <c r="AD1088" i="7"/>
  <c r="AD1072" i="7"/>
  <c r="AD1093" i="7"/>
  <c r="AD976" i="7"/>
  <c r="AD912" i="7"/>
  <c r="AD1172" i="7"/>
  <c r="AD1065" i="7"/>
  <c r="AD549" i="7"/>
  <c r="AD1135" i="7"/>
  <c r="AD227" i="7"/>
  <c r="AD163" i="7"/>
  <c r="AD187" i="7"/>
  <c r="AD246" i="7"/>
  <c r="AD13" i="7"/>
  <c r="AD338" i="7"/>
  <c r="AD307" i="7"/>
  <c r="AD194" i="7"/>
  <c r="AD233" i="7"/>
  <c r="AD283" i="7"/>
  <c r="AD16" i="7"/>
  <c r="AD416" i="7"/>
  <c r="AD420" i="7"/>
  <c r="AD47" i="7"/>
  <c r="AD495" i="7"/>
  <c r="AD445" i="7"/>
  <c r="AD384" i="7"/>
  <c r="AD15" i="7"/>
  <c r="AD32" i="7"/>
  <c r="AD156" i="7"/>
  <c r="AD390" i="7"/>
  <c r="AD395" i="7"/>
  <c r="AD574" i="7"/>
  <c r="AD483" i="7"/>
  <c r="AD518" i="7"/>
  <c r="AD129" i="7"/>
  <c r="AD373" i="7"/>
  <c r="AD470" i="7"/>
  <c r="AD481" i="7"/>
  <c r="AD387" i="7"/>
  <c r="AD503" i="7"/>
  <c r="AD1077" i="7"/>
  <c r="AD89" i="7"/>
  <c r="AD456" i="7"/>
  <c r="AD103" i="7"/>
  <c r="AD1082" i="7"/>
  <c r="AD708" i="7"/>
  <c r="AD758" i="7"/>
  <c r="AD1194" i="7"/>
  <c r="AD1141" i="7"/>
  <c r="AD1199" i="7"/>
  <c r="AD1098" i="7"/>
  <c r="AD130" i="7"/>
  <c r="AD257" i="7"/>
  <c r="AD353" i="7"/>
  <c r="AD259" i="7"/>
  <c r="AD230" i="7"/>
  <c r="AD176" i="7"/>
  <c r="AD324" i="7"/>
  <c r="AD471" i="7"/>
  <c r="AD36" i="7"/>
  <c r="AD58" i="7"/>
  <c r="AD511" i="7"/>
  <c r="AD34" i="7"/>
  <c r="AD432" i="7"/>
  <c r="AD428" i="7"/>
  <c r="AD520" i="7"/>
  <c r="AD5" i="7"/>
  <c r="AD165" i="7"/>
  <c r="AD150" i="7"/>
  <c r="AD131" i="7"/>
  <c r="AD222" i="7"/>
  <c r="AD133" i="7"/>
  <c r="AD164" i="7"/>
  <c r="AD240" i="7"/>
  <c r="AD362" i="7"/>
  <c r="AD204" i="7"/>
  <c r="AD271" i="7"/>
  <c r="AD168" i="7"/>
  <c r="AD319" i="7"/>
  <c r="AD55" i="7"/>
  <c r="AD405" i="7"/>
  <c r="AD29" i="7"/>
  <c r="AD389" i="7"/>
  <c r="AD421" i="7"/>
  <c r="AD449" i="7"/>
  <c r="AD374" i="7"/>
  <c r="AD294" i="7"/>
  <c r="AD641" i="7"/>
  <c r="AD627" i="7"/>
  <c r="AD557" i="7"/>
  <c r="AD554" i="7"/>
  <c r="AD331" i="7"/>
  <c r="AD350" i="7"/>
  <c r="AD377" i="7"/>
  <c r="AD490" i="7"/>
  <c r="AD63" i="7"/>
  <c r="AD826" i="7"/>
  <c r="AD540" i="7"/>
  <c r="AD884" i="7"/>
  <c r="AD762" i="7"/>
  <c r="AD1190" i="7"/>
  <c r="AD339" i="7"/>
  <c r="AD928" i="7"/>
  <c r="AD930" i="7"/>
  <c r="AD1143" i="7"/>
  <c r="AD1184" i="7"/>
  <c r="AD1106" i="7"/>
  <c r="AD945" i="7"/>
  <c r="AD134" i="7"/>
  <c r="AD9" i="7"/>
  <c r="AD192" i="7"/>
  <c r="AD218" i="7"/>
  <c r="AD14" i="7"/>
  <c r="AD49" i="7"/>
  <c r="AD512" i="7"/>
  <c r="AD455" i="7"/>
  <c r="AD472" i="7"/>
  <c r="AD452" i="7"/>
  <c r="AD260" i="7"/>
  <c r="AD403" i="7"/>
  <c r="AD751" i="7"/>
  <c r="AD505" i="7"/>
  <c r="AD509" i="7"/>
  <c r="AD980" i="7"/>
  <c r="AD613" i="7"/>
  <c r="AD8" i="7"/>
  <c r="AD325" i="7"/>
  <c r="AD340" i="7"/>
  <c r="AD234" i="7"/>
  <c r="AD146" i="7"/>
  <c r="AD412" i="7"/>
  <c r="AD480" i="7"/>
  <c r="AD299" i="7"/>
  <c r="AD79" i="7"/>
  <c r="AD807" i="7"/>
  <c r="AD1115" i="7"/>
  <c r="AD31" i="7"/>
  <c r="AD1139" i="7"/>
  <c r="AD871" i="7"/>
  <c r="AD1029" i="7"/>
  <c r="AD1164" i="7"/>
  <c r="AD970" i="7"/>
  <c r="AD1061" i="7"/>
  <c r="AD311" i="7"/>
  <c r="AD54" i="7"/>
  <c r="AD515" i="7"/>
  <c r="AD468" i="7"/>
  <c r="AD792" i="7"/>
  <c r="AD1014" i="7"/>
  <c r="AD237" i="7"/>
  <c r="AD433" i="7"/>
  <c r="AD915" i="7"/>
  <c r="AD322" i="7"/>
  <c r="AD962" i="7"/>
  <c r="AD1050" i="7"/>
  <c r="AD1213" i="7"/>
  <c r="AD184" i="7"/>
  <c r="AD224" i="7"/>
  <c r="AD370" i="7"/>
  <c r="AD482" i="7"/>
  <c r="AD477" i="7"/>
  <c r="AD447" i="7"/>
  <c r="AD336" i="7"/>
  <c r="AD39" i="7"/>
  <c r="AD20" i="7"/>
  <c r="AD66" i="7"/>
  <c r="AD475" i="7"/>
  <c r="AD621" i="7"/>
  <c r="AD811" i="7"/>
  <c r="AD1100" i="7"/>
  <c r="AD152" i="7"/>
  <c r="AD282" i="7"/>
  <c r="AD380" i="7"/>
  <c r="AD514" i="7"/>
  <c r="AD1162" i="7"/>
  <c r="AD86" i="7"/>
  <c r="AE1184" i="7"/>
  <c r="AE1141" i="7"/>
  <c r="AE1139" i="7"/>
  <c r="AE12" i="7"/>
  <c r="AE252" i="7"/>
  <c r="AE125" i="7"/>
  <c r="AE130" i="7"/>
  <c r="AE199" i="7"/>
  <c r="AE8" i="7"/>
  <c r="AE149" i="7"/>
  <c r="AE165" i="7"/>
  <c r="AE191" i="7"/>
  <c r="AE134" i="7"/>
  <c r="AE153" i="7"/>
  <c r="AE210" i="7"/>
  <c r="AE219" i="7"/>
  <c r="AE276" i="7"/>
  <c r="AE157" i="7"/>
  <c r="AE202" i="7"/>
  <c r="AE20" i="7"/>
  <c r="AE179" i="7"/>
  <c r="AE255" i="7"/>
  <c r="AE287" i="7"/>
  <c r="AE154" i="7"/>
  <c r="AE17" i="7"/>
  <c r="AE168" i="7"/>
  <c r="AE307" i="7"/>
  <c r="AE270" i="7"/>
  <c r="AE312" i="7"/>
  <c r="AE188" i="7"/>
  <c r="AE229" i="7"/>
  <c r="AE281" i="7"/>
  <c r="AE232" i="7"/>
  <c r="AE298" i="7"/>
  <c r="AE170" i="7"/>
  <c r="AE215" i="7"/>
  <c r="AE283" i="7"/>
  <c r="AE359" i="7"/>
  <c r="AE158" i="7"/>
  <c r="AE304" i="7"/>
  <c r="AE383" i="7"/>
  <c r="AE236" i="7"/>
  <c r="AE311" i="7"/>
  <c r="AE355" i="7"/>
  <c r="AE244" i="7"/>
  <c r="AE200" i="7"/>
  <c r="AE159" i="7"/>
  <c r="AE343" i="7"/>
  <c r="AE183" i="7"/>
  <c r="AE315" i="7"/>
  <c r="AE358" i="7"/>
  <c r="AE55" i="7"/>
  <c r="AE259" i="7"/>
  <c r="AE42" i="7"/>
  <c r="AE184" i="7"/>
  <c r="AE321" i="7"/>
  <c r="AE397" i="7"/>
  <c r="AE230" i="7"/>
  <c r="AE271" i="7"/>
  <c r="AE218" i="7"/>
  <c r="AE289" i="7"/>
  <c r="AE356" i="7"/>
  <c r="AE29" i="7"/>
  <c r="AE415" i="7"/>
  <c r="AE64" i="7"/>
  <c r="AE148" i="7"/>
  <c r="AE365" i="7"/>
  <c r="AE416" i="7"/>
  <c r="AE349" i="7"/>
  <c r="AE404" i="7"/>
  <c r="AE450" i="7"/>
  <c r="AE296" i="7"/>
  <c r="AE360" i="7"/>
  <c r="AE53" i="7"/>
  <c r="AE245" i="7"/>
  <c r="AE372" i="7"/>
  <c r="AE57" i="7"/>
  <c r="AE463" i="7"/>
  <c r="AE497" i="7"/>
  <c r="AE351" i="7"/>
  <c r="AE491" i="7"/>
  <c r="AE268" i="7"/>
  <c r="AE420" i="7"/>
  <c r="AE494" i="7"/>
  <c r="AE71" i="7"/>
  <c r="AE334" i="7"/>
  <c r="AE474" i="7"/>
  <c r="AE521" i="7"/>
  <c r="AE394" i="7"/>
  <c r="AE510" i="7"/>
  <c r="AE282" i="7"/>
  <c r="AE409" i="7"/>
  <c r="AE508" i="7"/>
  <c r="AE347" i="7"/>
  <c r="AE464" i="7"/>
  <c r="AE517" i="7"/>
  <c r="AE348" i="7"/>
  <c r="AE406" i="7"/>
  <c r="AE354" i="7"/>
  <c r="AE451" i="7"/>
  <c r="AE403" i="7"/>
  <c r="AE286" i="7"/>
  <c r="AE486" i="7"/>
  <c r="AE317" i="7"/>
  <c r="AE447" i="7"/>
  <c r="AE574" i="7"/>
  <c r="AE453" i="7"/>
  <c r="AE507" i="7"/>
  <c r="AE511" i="7"/>
  <c r="AE294" i="7"/>
  <c r="AE362" i="7"/>
  <c r="AE449" i="7"/>
  <c r="AE522" i="7"/>
  <c r="AE398" i="7"/>
  <c r="AE501" i="7"/>
  <c r="AE39" i="7"/>
  <c r="AE428" i="7"/>
  <c r="AE205" i="7"/>
  <c r="AE177" i="7"/>
  <c r="AE5" i="7"/>
  <c r="AE201" i="7"/>
  <c r="AE143" i="7"/>
  <c r="AE163" i="7"/>
  <c r="AE193" i="7"/>
  <c r="AE139" i="7"/>
  <c r="AE13" i="7"/>
  <c r="AE239" i="7"/>
  <c r="AE138" i="7"/>
  <c r="AE196" i="7"/>
  <c r="AE4" i="7"/>
  <c r="AE226" i="7"/>
  <c r="AE26" i="7"/>
  <c r="AE144" i="7"/>
  <c r="AE235" i="7"/>
  <c r="AE290" i="7"/>
  <c r="AE278" i="7"/>
  <c r="AE340" i="7"/>
  <c r="AE223" i="7"/>
  <c r="AE325" i="7"/>
  <c r="AE249" i="7"/>
  <c r="AE156" i="7"/>
  <c r="AE224" i="7"/>
  <c r="AE345" i="7"/>
  <c r="AE389" i="7"/>
  <c r="AE337" i="7"/>
  <c r="AE137" i="7"/>
  <c r="AE301" i="7"/>
  <c r="AE10" i="7"/>
  <c r="AE280" i="7"/>
  <c r="AE152" i="7"/>
  <c r="AE34" i="7"/>
  <c r="AE25" i="7"/>
  <c r="AE324" i="7"/>
  <c r="AE127" i="7"/>
  <c r="AE285" i="7"/>
  <c r="AE413" i="7"/>
  <c r="AE333" i="7"/>
  <c r="AE62" i="7"/>
  <c r="AE237" i="7"/>
  <c r="AE225" i="7"/>
  <c r="AE308" i="7"/>
  <c r="AE27" i="7"/>
  <c r="AE422" i="7"/>
  <c r="AE70" i="7"/>
  <c r="AE309" i="7"/>
  <c r="AE61" i="7"/>
  <c r="AE37" i="7"/>
  <c r="AE437" i="7"/>
  <c r="AE319" i="7"/>
  <c r="AE382" i="7"/>
  <c r="AE234" i="7"/>
  <c r="AE379" i="7"/>
  <c r="AE427" i="7"/>
  <c r="AE471" i="7"/>
  <c r="AE373" i="7"/>
  <c r="AE87" i="7"/>
  <c r="AE405" i="7"/>
  <c r="AE499" i="7"/>
  <c r="AE578" i="7"/>
  <c r="AE445" i="7"/>
  <c r="AE241" i="7"/>
  <c r="AE430" i="7"/>
  <c r="AE227" i="7"/>
  <c r="AE59" i="7"/>
  <c r="AE146" i="7"/>
  <c r="AE458" i="7"/>
  <c r="AE557" i="7"/>
  <c r="AE212" i="7"/>
  <c r="AE292" i="7"/>
  <c r="AE456" i="7"/>
  <c r="AE76" i="7"/>
  <c r="AE457" i="7"/>
  <c r="AE330" i="7"/>
  <c r="AE487" i="7"/>
  <c r="AE419" i="7"/>
  <c r="AE73" i="7"/>
  <c r="AE80" i="7"/>
  <c r="AE523" i="7"/>
  <c r="AE459" i="7"/>
  <c r="AE74" i="7"/>
  <c r="AE432" i="7"/>
  <c r="AE48" i="7"/>
  <c r="AE621" i="7"/>
  <c r="AE498" i="7"/>
  <c r="AE513" i="7"/>
  <c r="AE429" i="7"/>
  <c r="AE460" i="7"/>
  <c r="AE715" i="7"/>
  <c r="AE390" i="7"/>
  <c r="AE77" i="7"/>
  <c r="AE509" i="7"/>
  <c r="AE488" i="7"/>
  <c r="AE549" i="7"/>
  <c r="AE912" i="7"/>
  <c r="AE107" i="7"/>
  <c r="AE376" i="7"/>
  <c r="AE818" i="7"/>
  <c r="AE970" i="7"/>
  <c r="AE79" i="7"/>
  <c r="AE1050" i="7"/>
  <c r="AE103" i="7"/>
  <c r="AE811" i="7"/>
  <c r="AE1135" i="7"/>
  <c r="AE1188" i="7"/>
  <c r="AE1029" i="7"/>
  <c r="AE1172" i="7"/>
  <c r="AE905" i="7"/>
  <c r="AE1098" i="7"/>
  <c r="AE206" i="7"/>
  <c r="AE203" i="7"/>
  <c r="AE145" i="7"/>
  <c r="AE132" i="7"/>
  <c r="AE147" i="7"/>
  <c r="AE167" i="7"/>
  <c r="AE195" i="7"/>
  <c r="AE141" i="7"/>
  <c r="AE135" i="7"/>
  <c r="AE248" i="7"/>
  <c r="AE150" i="7"/>
  <c r="AE217" i="7"/>
  <c r="AE169" i="7"/>
  <c r="AE246" i="7"/>
  <c r="AE3" i="7"/>
  <c r="AE180" i="7"/>
  <c r="AE140" i="7"/>
  <c r="AE314" i="7"/>
  <c r="AE295" i="7"/>
  <c r="AE342" i="7"/>
  <c r="AE243" i="7"/>
  <c r="AE338" i="7"/>
  <c r="AE293" i="7"/>
  <c r="AE174" i="7"/>
  <c r="AE250" i="7"/>
  <c r="AE357" i="7"/>
  <c r="AE186" i="7"/>
  <c r="AE366" i="7"/>
  <c r="AE164" i="7"/>
  <c r="AE329" i="7"/>
  <c r="AE194" i="7"/>
  <c r="AE22" i="7"/>
  <c r="AE166" i="7"/>
  <c r="AE375" i="7"/>
  <c r="AE306" i="7"/>
  <c r="AE44" i="7"/>
  <c r="AE162" i="7"/>
  <c r="AE35" i="7"/>
  <c r="AE19" i="7"/>
  <c r="AE361" i="7"/>
  <c r="AE204" i="7"/>
  <c r="AE341" i="7"/>
  <c r="AE275" i="7"/>
  <c r="AE30" i="7"/>
  <c r="AE344" i="7"/>
  <c r="AE452" i="7"/>
  <c r="AE81" i="7"/>
  <c r="AE391" i="7"/>
  <c r="AE435" i="7"/>
  <c r="AE401" i="7"/>
  <c r="AE7" i="7"/>
  <c r="AE328" i="7"/>
  <c r="AE40" i="7"/>
  <c r="AE310" i="7"/>
  <c r="AE43" i="7"/>
  <c r="AE461" i="7"/>
  <c r="AE221" i="7"/>
  <c r="AE418" i="7"/>
  <c r="AE178" i="7"/>
  <c r="AE442" i="7"/>
  <c r="AE512" i="7"/>
  <c r="AE269" i="7"/>
  <c r="AE479" i="7"/>
  <c r="AE353" i="7"/>
  <c r="AE436" i="7"/>
  <c r="AE313" i="7"/>
  <c r="AE455" i="7"/>
  <c r="AE335" i="7"/>
  <c r="AE472" i="7"/>
  <c r="AE627" i="7"/>
  <c r="AE374" i="7"/>
  <c r="AE380" i="7"/>
  <c r="AE478" i="7"/>
  <c r="AE682" i="7"/>
  <c r="AE603" i="7"/>
  <c r="AE50" i="7"/>
  <c r="AE496" i="7"/>
  <c r="AE475" i="7"/>
  <c r="AE599" i="7"/>
  <c r="AE696" i="7"/>
  <c r="AE386" i="7"/>
  <c r="AE480" i="7"/>
  <c r="AE38" i="7"/>
  <c r="AE438" i="7"/>
  <c r="AE440" i="7"/>
  <c r="AE758" i="7"/>
  <c r="AE629" i="7"/>
  <c r="AE68" i="7"/>
  <c r="AE481" i="7"/>
  <c r="AE473" i="7"/>
  <c r="AE299" i="7"/>
  <c r="AE60" i="7"/>
  <c r="AE82" i="7"/>
  <c r="AE554" i="7"/>
  <c r="AE495" i="7"/>
  <c r="AE89" i="7"/>
  <c r="AE1106" i="7"/>
  <c r="AE980" i="7"/>
  <c r="AE737" i="7"/>
  <c r="AE176" i="7"/>
  <c r="AE976" i="7"/>
  <c r="AE871" i="7"/>
  <c r="AE762" i="7"/>
  <c r="AE1190" i="7"/>
  <c r="AE920" i="7"/>
  <c r="AE1213" i="7"/>
  <c r="AE1164" i="7"/>
  <c r="AE1162" i="7"/>
  <c r="AE1199" i="7"/>
  <c r="AE991" i="7"/>
  <c r="AE1014" i="7"/>
  <c r="AE231" i="7"/>
  <c r="AE173" i="7"/>
  <c r="AE151" i="7"/>
  <c r="AE197" i="7"/>
  <c r="AE187" i="7"/>
  <c r="AE160" i="7"/>
  <c r="AE11" i="7"/>
  <c r="AE131" i="7"/>
  <c r="AE251" i="7"/>
  <c r="AE300" i="7"/>
  <c r="AE254" i="7"/>
  <c r="AE323" i="7"/>
  <c r="AE264" i="7"/>
  <c r="AE258" i="7"/>
  <c r="AE247" i="7"/>
  <c r="AE240" i="7"/>
  <c r="AE273" i="7"/>
  <c r="AE318" i="7"/>
  <c r="AE242" i="7"/>
  <c r="AE279" i="7"/>
  <c r="AE297" i="7"/>
  <c r="AE23" i="7"/>
  <c r="AE378" i="7"/>
  <c r="AE222" i="7"/>
  <c r="AE439" i="7"/>
  <c r="AE388" i="7"/>
  <c r="AE446" i="7"/>
  <c r="AE47" i="7"/>
  <c r="AE256" i="7"/>
  <c r="AE28" i="7"/>
  <c r="AE66" i="7"/>
  <c r="AE489" i="7"/>
  <c r="AE519" i="7"/>
  <c r="AE482" i="7"/>
  <c r="AE477" i="7"/>
  <c r="AE414" i="7"/>
  <c r="AE490" i="7"/>
  <c r="AE641" i="7"/>
  <c r="AE198" i="7"/>
  <c r="AE371" i="7"/>
  <c r="AE426" i="7"/>
  <c r="AE407" i="7"/>
  <c r="AE339" i="7"/>
  <c r="AE377" i="7"/>
  <c r="AE678" i="7"/>
  <c r="AE387" i="7"/>
  <c r="AE476" i="7"/>
  <c r="AE67" i="7"/>
  <c r="AE423" i="7"/>
  <c r="AE503" i="7"/>
  <c r="AE809" i="7"/>
  <c r="AE1065" i="7"/>
  <c r="AE945" i="7"/>
  <c r="AE1072" i="7"/>
  <c r="AE792" i="7"/>
  <c r="AE266" i="7"/>
  <c r="AE175" i="7"/>
  <c r="AE161" i="7"/>
  <c r="AE136" i="7"/>
  <c r="AE211" i="7"/>
  <c r="AE190" i="7"/>
  <c r="AE185" i="7"/>
  <c r="AE9" i="7"/>
  <c r="AE21" i="7"/>
  <c r="AE327" i="7"/>
  <c r="AE267" i="7"/>
  <c r="AE336" i="7"/>
  <c r="AE284" i="7"/>
  <c r="AE288" i="7"/>
  <c r="AE277" i="7"/>
  <c r="AE261" i="7"/>
  <c r="AE305" i="7"/>
  <c r="AE320" i="7"/>
  <c r="AE274" i="7"/>
  <c r="AE302" i="7"/>
  <c r="AE16" i="7"/>
  <c r="AE303" i="7"/>
  <c r="AE395" i="7"/>
  <c r="AE262" i="7"/>
  <c r="AE363" i="7"/>
  <c r="AE24" i="7"/>
  <c r="AE467" i="7"/>
  <c r="AE425" i="7"/>
  <c r="AE331" i="7"/>
  <c r="AE367" i="7"/>
  <c r="AE78" i="7"/>
  <c r="AE69" i="7"/>
  <c r="AE539" i="7"/>
  <c r="AE502" i="7"/>
  <c r="AE260" i="7"/>
  <c r="AE500" i="7"/>
  <c r="AE58" i="7"/>
  <c r="AE515" i="7"/>
  <c r="AE443" i="7"/>
  <c r="AE540" i="7"/>
  <c r="AE350" i="7"/>
  <c r="AE657" i="7"/>
  <c r="AE72" i="7"/>
  <c r="AE813" i="7"/>
  <c r="AE884" i="7"/>
  <c r="AE930" i="7"/>
  <c r="AE807" i="7"/>
  <c r="AE126" i="7"/>
  <c r="AE171" i="7"/>
  <c r="AE263" i="7"/>
  <c r="AE214" i="7"/>
  <c r="AE192" i="7"/>
  <c r="AE14" i="7"/>
  <c r="AE181" i="7"/>
  <c r="AE332" i="7"/>
  <c r="AE172" i="7"/>
  <c r="AE41" i="7"/>
  <c r="AE45" i="7"/>
  <c r="AE448" i="7"/>
  <c r="AE393" i="7"/>
  <c r="AE408" i="7"/>
  <c r="AE326" i="7"/>
  <c r="AE65" i="7"/>
  <c r="AE400" i="7"/>
  <c r="AE520" i="7"/>
  <c r="AE485" i="7"/>
  <c r="AE52" i="7"/>
  <c r="AE364" i="7"/>
  <c r="AE613" i="7"/>
  <c r="AE1031" i="7"/>
  <c r="AE1061" i="7"/>
  <c r="AE142" i="7"/>
  <c r="AE189" i="7"/>
  <c r="AE291" i="7"/>
  <c r="AE233" i="7"/>
  <c r="AE220" i="7"/>
  <c r="AE208" i="7"/>
  <c r="AE238" i="7"/>
  <c r="AE209" i="7"/>
  <c r="AE385" i="7"/>
  <c r="AE216" i="7"/>
  <c r="AE412" i="7"/>
  <c r="AE411" i="7"/>
  <c r="AE51" i="7"/>
  <c r="AE207" i="7"/>
  <c r="AE369" i="7"/>
  <c r="AE514" i="7"/>
  <c r="AE484" i="7"/>
  <c r="AE396" i="7"/>
  <c r="AE46" i="7"/>
  <c r="AE421" i="7"/>
  <c r="AE424" i="7"/>
  <c r="AE431" i="7"/>
  <c r="AE493" i="7"/>
  <c r="AE322" i="7"/>
  <c r="AE470" i="7"/>
  <c r="AE1055" i="7"/>
  <c r="AE516" i="7"/>
  <c r="AE789" i="7"/>
  <c r="AE1115" i="7"/>
  <c r="AE1088" i="7"/>
  <c r="AE504" i="7"/>
  <c r="AE751" i="7"/>
  <c r="AE417" i="7"/>
  <c r="AE505" i="7"/>
  <c r="AE434" i="7"/>
  <c r="AE826" i="7"/>
  <c r="AE1100" i="7"/>
  <c r="AE915" i="7"/>
  <c r="AE6" i="7"/>
  <c r="AE155" i="7"/>
  <c r="AE265" i="7"/>
  <c r="AE228" i="7"/>
  <c r="AE15" i="7"/>
  <c r="AE368" i="7"/>
  <c r="AE381" i="7"/>
  <c r="AE18" i="7"/>
  <c r="AE399" i="7"/>
  <c r="AE410" i="7"/>
  <c r="AE32" i="7"/>
  <c r="AE133" i="7"/>
  <c r="AE454" i="7"/>
  <c r="AE49" i="7"/>
  <c r="AE352" i="7"/>
  <c r="AE316" i="7"/>
  <c r="AE465" i="7"/>
  <c r="AE466" i="7"/>
  <c r="AE36" i="7"/>
  <c r="AE384" i="7"/>
  <c r="AE129" i="7"/>
  <c r="AE392" i="7"/>
  <c r="AE441" i="7"/>
  <c r="AE483" i="7"/>
  <c r="AE492" i="7"/>
  <c r="AE444" i="7"/>
  <c r="AE962" i="7"/>
  <c r="AE1008" i="7"/>
  <c r="AE1077" i="7"/>
  <c r="AE928" i="7"/>
  <c r="AE1194" i="7"/>
  <c r="AE1082" i="7"/>
  <c r="AE128" i="7"/>
  <c r="AE182" i="7"/>
  <c r="AE257" i="7"/>
  <c r="AE272" i="7"/>
  <c r="AE370" i="7"/>
  <c r="AE33" i="7"/>
  <c r="AE253" i="7"/>
  <c r="AE213" i="7"/>
  <c r="AE506" i="7"/>
  <c r="AE54" i="7"/>
  <c r="AE433" i="7"/>
  <c r="AE346" i="7"/>
  <c r="AE469" i="7"/>
  <c r="AE402" i="7"/>
  <c r="AE31" i="7"/>
  <c r="AE462" i="7"/>
  <c r="AE518" i="7"/>
  <c r="AE524" i="7"/>
  <c r="AE56" i="7"/>
  <c r="AE75" i="7"/>
  <c r="AE63" i="7"/>
  <c r="AE468" i="7"/>
  <c r="AE708" i="7"/>
  <c r="AE1093" i="7"/>
  <c r="AE1143" i="7"/>
  <c r="AE86" i="7"/>
  <c r="BB1222" i="7"/>
  <c r="BC127" i="7"/>
  <c r="BC129" i="7"/>
  <c r="BC133" i="7"/>
  <c r="BC135" i="7"/>
  <c r="BC138" i="7"/>
  <c r="BC9" i="7"/>
  <c r="BC144" i="7"/>
  <c r="BC148" i="7"/>
  <c r="BC152" i="7"/>
  <c r="BC156" i="7"/>
  <c r="BC160" i="7"/>
  <c r="BC164" i="7"/>
  <c r="BC168" i="7"/>
  <c r="BC172" i="7"/>
  <c r="BC176" i="7"/>
  <c r="BC178" i="7"/>
  <c r="BC182" i="7"/>
  <c r="BC125" i="7"/>
  <c r="BC3" i="7"/>
  <c r="BC126" i="7"/>
  <c r="BC136" i="7"/>
  <c r="BC137" i="7"/>
  <c r="BC8" i="7"/>
  <c r="BC149" i="7"/>
  <c r="BC150" i="7"/>
  <c r="BC151" i="7"/>
  <c r="BC165" i="7"/>
  <c r="BC166" i="7"/>
  <c r="BC167" i="7"/>
  <c r="BC179" i="7"/>
  <c r="BC180" i="7"/>
  <c r="BC181" i="7"/>
  <c r="BC183" i="7"/>
  <c r="BC186" i="7"/>
  <c r="BC190" i="7"/>
  <c r="BC194" i="7"/>
  <c r="BC198" i="7"/>
  <c r="BC202" i="7"/>
  <c r="BC14" i="7"/>
  <c r="BC209" i="7"/>
  <c r="BC212" i="7"/>
  <c r="BC213" i="7"/>
  <c r="BC217" i="7"/>
  <c r="BC221" i="7"/>
  <c r="BC225" i="7"/>
  <c r="BC229" i="7"/>
  <c r="BC233" i="7"/>
  <c r="BC237" i="7"/>
  <c r="BC241" i="7"/>
  <c r="BC245" i="7"/>
  <c r="BC249" i="7"/>
  <c r="BC253" i="7"/>
  <c r="BC257" i="7"/>
  <c r="BC260" i="7"/>
  <c r="BC132" i="7"/>
  <c r="BC7" i="7"/>
  <c r="BC139" i="7"/>
  <c r="BC147" i="7"/>
  <c r="BC154" i="7"/>
  <c r="BC157" i="7"/>
  <c r="BC171" i="7"/>
  <c r="BC174" i="7"/>
  <c r="BC177" i="7"/>
  <c r="BC195" i="7"/>
  <c r="BC196" i="7"/>
  <c r="BC197" i="7"/>
  <c r="BC15" i="7"/>
  <c r="BC210" i="7"/>
  <c r="BC211" i="7"/>
  <c r="BC222" i="7"/>
  <c r="BC223" i="7"/>
  <c r="BC224" i="7"/>
  <c r="BC238" i="7"/>
  <c r="BC239" i="7"/>
  <c r="BC240" i="7"/>
  <c r="BC254" i="7"/>
  <c r="BC255" i="7"/>
  <c r="BC256" i="7"/>
  <c r="BC262" i="7"/>
  <c r="BC266" i="7"/>
  <c r="BC270" i="7"/>
  <c r="BC20" i="7"/>
  <c r="BC276" i="7"/>
  <c r="BC280" i="7"/>
  <c r="BC22" i="7"/>
  <c r="BC25" i="7"/>
  <c r="BC27" i="7"/>
  <c r="BC290" i="7"/>
  <c r="BC294" i="7"/>
  <c r="BC298" i="7"/>
  <c r="BC302" i="7"/>
  <c r="BC306" i="7"/>
  <c r="BC310" i="7"/>
  <c r="BC314" i="7"/>
  <c r="BC318" i="7"/>
  <c r="BC320" i="7"/>
  <c r="BC324" i="7"/>
  <c r="BC326" i="7"/>
  <c r="BC330" i="7"/>
  <c r="BC334" i="7"/>
  <c r="BC338" i="7"/>
  <c r="BC342" i="7"/>
  <c r="BC344" i="7"/>
  <c r="BC348" i="7"/>
  <c r="BC351" i="7"/>
  <c r="BC355" i="7"/>
  <c r="BC359" i="7"/>
  <c r="BC363" i="7"/>
  <c r="BC365" i="7"/>
  <c r="BC369" i="7"/>
  <c r="BC373" i="7"/>
  <c r="BC377" i="7"/>
  <c r="BC381" i="7"/>
  <c r="BC385" i="7"/>
  <c r="BC389" i="7"/>
  <c r="BC393" i="7"/>
  <c r="BC40" i="7"/>
  <c r="BC396" i="7"/>
  <c r="BC43" i="7"/>
  <c r="BC46" i="7"/>
  <c r="BC402" i="7"/>
  <c r="BC128" i="7"/>
  <c r="BC5" i="7"/>
  <c r="BC130" i="7"/>
  <c r="BC6" i="7"/>
  <c r="BC140" i="7"/>
  <c r="BC10" i="7"/>
  <c r="BC146" i="7"/>
  <c r="BC155" i="7"/>
  <c r="BC159" i="7"/>
  <c r="BC161" i="7"/>
  <c r="BC163" i="7"/>
  <c r="BC11" i="7"/>
  <c r="BC13" i="7"/>
  <c r="BC188" i="7"/>
  <c r="BC191" i="7"/>
  <c r="BC205" i="7"/>
  <c r="BC207" i="7"/>
  <c r="BC16" i="7"/>
  <c r="BC220" i="7"/>
  <c r="BC227" i="7"/>
  <c r="BC230" i="7"/>
  <c r="BC244" i="7"/>
  <c r="BC247" i="7"/>
  <c r="BC250" i="7"/>
  <c r="BC271" i="7"/>
  <c r="BC272" i="7"/>
  <c r="BC273" i="7"/>
  <c r="BC23" i="7"/>
  <c r="BC24" i="7"/>
  <c r="BC284" i="7"/>
  <c r="BC295" i="7"/>
  <c r="BC296" i="7"/>
  <c r="BC297" i="7"/>
  <c r="BC311" i="7"/>
  <c r="BC312" i="7"/>
  <c r="BC313" i="7"/>
  <c r="BC30" i="7"/>
  <c r="BC31" i="7"/>
  <c r="BC325" i="7"/>
  <c r="BC339" i="7"/>
  <c r="BC340" i="7"/>
  <c r="BC341" i="7"/>
  <c r="BC352" i="7"/>
  <c r="BC353" i="7"/>
  <c r="BC354" i="7"/>
  <c r="BC366" i="7"/>
  <c r="BC367" i="7"/>
  <c r="BC368" i="7"/>
  <c r="BC382" i="7"/>
  <c r="BC383" i="7"/>
  <c r="BC384" i="7"/>
  <c r="BC394" i="7"/>
  <c r="BC395" i="7"/>
  <c r="BC41" i="7"/>
  <c r="BC403" i="7"/>
  <c r="BC407" i="7"/>
  <c r="BC50" i="7"/>
  <c r="BC52" i="7"/>
  <c r="BC54" i="7"/>
  <c r="BC56" i="7"/>
  <c r="BC416" i="7"/>
  <c r="BC418" i="7"/>
  <c r="BC420" i="7"/>
  <c r="BC424" i="7"/>
  <c r="BC428" i="7"/>
  <c r="BC432" i="7"/>
  <c r="BC436" i="7"/>
  <c r="BC440" i="7"/>
  <c r="BC444" i="7"/>
  <c r="BC448" i="7"/>
  <c r="BC452" i="7"/>
  <c r="BC456" i="7"/>
  <c r="BC460" i="7"/>
  <c r="BC464" i="7"/>
  <c r="BC468" i="7"/>
  <c r="BC472" i="7"/>
  <c r="BC476" i="7"/>
  <c r="BC480" i="7"/>
  <c r="BC484" i="7"/>
  <c r="BC488" i="7"/>
  <c r="BC492" i="7"/>
  <c r="BC494" i="7"/>
  <c r="BC498" i="7"/>
  <c r="BC502" i="7"/>
  <c r="BC505" i="7"/>
  <c r="BC509" i="7"/>
  <c r="BC513" i="7"/>
  <c r="BC517" i="7"/>
  <c r="BC521" i="7"/>
  <c r="BC523" i="7"/>
  <c r="BC70" i="7"/>
  <c r="BC74" i="7"/>
  <c r="BC78" i="7"/>
  <c r="BC82" i="7"/>
  <c r="BC86" i="7"/>
  <c r="BC528" i="7"/>
  <c r="BC532" i="7"/>
  <c r="BC536" i="7"/>
  <c r="BC540" i="7"/>
  <c r="BC544" i="7"/>
  <c r="BC548" i="7"/>
  <c r="BC552" i="7"/>
  <c r="BC556" i="7"/>
  <c r="BC560" i="7"/>
  <c r="BC564" i="7"/>
  <c r="BC568" i="7"/>
  <c r="BC572" i="7"/>
  <c r="BC576" i="7"/>
  <c r="BC580" i="7"/>
  <c r="BC584" i="7"/>
  <c r="BC588" i="7"/>
  <c r="BC592" i="7"/>
  <c r="BC596" i="7"/>
  <c r="BC600" i="7"/>
  <c r="BC603" i="7"/>
  <c r="BC607" i="7"/>
  <c r="BC611" i="7"/>
  <c r="BC615" i="7"/>
  <c r="BC619" i="7"/>
  <c r="BC623" i="7"/>
  <c r="BC627" i="7"/>
  <c r="BC631" i="7"/>
  <c r="BC635" i="7"/>
  <c r="BC639" i="7"/>
  <c r="BC643" i="7"/>
  <c r="BC647" i="7"/>
  <c r="BC651" i="7"/>
  <c r="BC655" i="7"/>
  <c r="BC659" i="7"/>
  <c r="BC663" i="7"/>
  <c r="BC667" i="7"/>
  <c r="BC671" i="7"/>
  <c r="BC675" i="7"/>
  <c r="BC678" i="7"/>
  <c r="BC682" i="7"/>
  <c r="BC686" i="7"/>
  <c r="BC690" i="7"/>
  <c r="BC692" i="7"/>
  <c r="BC696" i="7"/>
  <c r="BC94" i="7"/>
  <c r="BC143" i="7"/>
  <c r="BC153" i="7"/>
  <c r="BC158" i="7"/>
  <c r="BC192" i="7"/>
  <c r="BC208" i="7"/>
  <c r="BC242" i="7"/>
  <c r="BC246" i="7"/>
  <c r="BC259" i="7"/>
  <c r="BC263" i="7"/>
  <c r="BC275" i="7"/>
  <c r="BC278" i="7"/>
  <c r="BC281" i="7"/>
  <c r="BC289" i="7"/>
  <c r="BC292" i="7"/>
  <c r="BC299" i="7"/>
  <c r="BC309" i="7"/>
  <c r="BC316" i="7"/>
  <c r="BC28" i="7"/>
  <c r="BC329" i="7"/>
  <c r="BC332" i="7"/>
  <c r="BC335" i="7"/>
  <c r="BC347" i="7"/>
  <c r="BC34" i="7"/>
  <c r="BC356" i="7"/>
  <c r="BC364" i="7"/>
  <c r="BC371" i="7"/>
  <c r="BC374" i="7"/>
  <c r="BC388" i="7"/>
  <c r="BC391" i="7"/>
  <c r="BC37" i="7"/>
  <c r="BC399" i="7"/>
  <c r="BC400" i="7"/>
  <c r="BC404" i="7"/>
  <c r="BC405" i="7"/>
  <c r="BC406" i="7"/>
  <c r="BC413" i="7"/>
  <c r="BC414" i="7"/>
  <c r="BC55" i="7"/>
  <c r="BC421" i="7"/>
  <c r="BC422" i="7"/>
  <c r="BC423" i="7"/>
  <c r="BC437" i="7"/>
  <c r="BC438" i="7"/>
  <c r="BC439" i="7"/>
  <c r="BC453" i="7"/>
  <c r="BC454" i="7"/>
  <c r="BC455" i="7"/>
  <c r="BC469" i="7"/>
  <c r="BC470" i="7"/>
  <c r="BC471" i="7"/>
  <c r="BC485" i="7"/>
  <c r="BC486" i="7"/>
  <c r="BC487" i="7"/>
  <c r="BC499" i="7"/>
  <c r="BC500" i="7"/>
  <c r="BC501" i="7"/>
  <c r="BC514" i="7"/>
  <c r="BC515" i="7"/>
  <c r="BC516" i="7"/>
  <c r="BC71" i="7"/>
  <c r="BC72" i="7"/>
  <c r="BC73" i="7"/>
  <c r="BC87" i="7"/>
  <c r="BC526" i="7"/>
  <c r="BC527" i="7"/>
  <c r="BC541" i="7"/>
  <c r="BC542" i="7"/>
  <c r="BC543" i="7"/>
  <c r="BC557" i="7"/>
  <c r="BC558" i="7"/>
  <c r="BC559" i="7"/>
  <c r="BC573" i="7"/>
  <c r="BC574" i="7"/>
  <c r="BC575" i="7"/>
  <c r="BC589" i="7"/>
  <c r="BC590" i="7"/>
  <c r="BC591" i="7"/>
  <c r="BC604" i="7"/>
  <c r="BC605" i="7"/>
  <c r="BC606" i="7"/>
  <c r="BC620" i="7"/>
  <c r="BC621" i="7"/>
  <c r="BC622" i="7"/>
  <c r="BC636" i="7"/>
  <c r="BC637" i="7"/>
  <c r="BC638" i="7"/>
  <c r="BC652" i="7"/>
  <c r="BC653" i="7"/>
  <c r="BC654" i="7"/>
  <c r="BC668" i="7"/>
  <c r="BC669" i="7"/>
  <c r="BC670" i="7"/>
  <c r="BC683" i="7"/>
  <c r="BC684" i="7"/>
  <c r="BC685" i="7"/>
  <c r="BC697" i="7"/>
  <c r="BC92" i="7"/>
  <c r="BC93" i="7"/>
  <c r="BC699" i="7"/>
  <c r="BC702" i="7"/>
  <c r="BC704" i="7"/>
  <c r="BC708" i="7"/>
  <c r="BC712" i="7"/>
  <c r="BC99" i="7"/>
  <c r="BC719" i="7"/>
  <c r="BC723" i="7"/>
  <c r="BC727" i="7"/>
  <c r="BC731" i="7"/>
  <c r="BC735" i="7"/>
  <c r="BC737" i="7"/>
  <c r="BC741" i="7"/>
  <c r="BC745" i="7"/>
  <c r="BC749" i="7"/>
  <c r="BC753" i="7"/>
  <c r="BC757" i="7"/>
  <c r="BC761" i="7"/>
  <c r="BC765" i="7"/>
  <c r="BC769" i="7"/>
  <c r="BC773" i="7"/>
  <c r="BC777" i="7"/>
  <c r="BC781" i="7"/>
  <c r="BC785" i="7"/>
  <c r="BC789" i="7"/>
  <c r="BC793" i="7"/>
  <c r="BC797" i="7"/>
  <c r="BC801" i="7"/>
  <c r="BC805" i="7"/>
  <c r="BC809" i="7"/>
  <c r="BC813" i="7"/>
  <c r="BC817" i="7"/>
  <c r="BC821" i="7"/>
  <c r="BC825" i="7"/>
  <c r="BC829" i="7"/>
  <c r="BC833" i="7"/>
  <c r="BC837" i="7"/>
  <c r="BC841" i="7"/>
  <c r="BC845" i="7"/>
  <c r="BC849" i="7"/>
  <c r="BC853" i="7"/>
  <c r="BC857" i="7"/>
  <c r="BC861" i="7"/>
  <c r="BC865" i="7"/>
  <c r="BC869" i="7"/>
  <c r="BC873" i="7"/>
  <c r="BC877" i="7"/>
  <c r="BC881" i="7"/>
  <c r="BC885" i="7"/>
  <c r="BC889" i="7"/>
  <c r="BC893" i="7"/>
  <c r="BC897" i="7"/>
  <c r="BC901" i="7"/>
  <c r="BC905" i="7"/>
  <c r="BC909" i="7"/>
  <c r="BC913" i="7"/>
  <c r="BC916" i="7"/>
  <c r="BC920" i="7"/>
  <c r="BC924" i="7"/>
  <c r="BC928" i="7"/>
  <c r="BC932" i="7"/>
  <c r="BC936" i="7"/>
  <c r="BC940" i="7"/>
  <c r="BC944" i="7"/>
  <c r="BC948" i="7"/>
  <c r="BC104" i="7"/>
  <c r="BC106" i="7"/>
  <c r="BC954" i="7"/>
  <c r="BC958" i="7"/>
  <c r="BC962" i="7"/>
  <c r="BC966" i="7"/>
  <c r="BC970" i="7"/>
  <c r="BC974" i="7"/>
  <c r="BC978" i="7"/>
  <c r="BC982" i="7"/>
  <c r="BC986" i="7"/>
  <c r="BC990" i="7"/>
  <c r="BC994" i="7"/>
  <c r="BC998" i="7"/>
  <c r="BC1002" i="7"/>
  <c r="BC1006" i="7"/>
  <c r="BC1010" i="7"/>
  <c r="BC1014" i="7"/>
  <c r="BC1018" i="7"/>
  <c r="BC1022" i="7"/>
  <c r="BC1026" i="7"/>
  <c r="BC1030" i="7"/>
  <c r="BC1034" i="7"/>
  <c r="BC1038" i="7"/>
  <c r="BC1042" i="7"/>
  <c r="BC1046" i="7"/>
  <c r="BC1050" i="7"/>
  <c r="BC1054" i="7"/>
  <c r="BC1056" i="7"/>
  <c r="BC1060" i="7"/>
  <c r="BC1064" i="7"/>
  <c r="BC1068" i="7"/>
  <c r="BC1072" i="7"/>
  <c r="BC1074" i="7"/>
  <c r="BC1078" i="7"/>
  <c r="BC1082" i="7"/>
  <c r="BC1086" i="7"/>
  <c r="BC1090" i="7"/>
  <c r="BC1094" i="7"/>
  <c r="BC1098" i="7"/>
  <c r="BC1102" i="7"/>
  <c r="BC1106" i="7"/>
  <c r="BC1110" i="7"/>
  <c r="BC1114" i="7"/>
  <c r="BC1118" i="7"/>
  <c r="BC1122" i="7"/>
  <c r="BC1126" i="7"/>
  <c r="BC1128" i="7"/>
  <c r="BC1132" i="7"/>
  <c r="BC1136" i="7"/>
  <c r="BC1140" i="7"/>
  <c r="BC1144" i="7"/>
  <c r="BC1148" i="7"/>
  <c r="BC1152" i="7"/>
  <c r="BC1156" i="7"/>
  <c r="BC1160" i="7"/>
  <c r="BC1164" i="7"/>
  <c r="BC1168" i="7"/>
  <c r="BC1172" i="7"/>
  <c r="BC1176" i="7"/>
  <c r="BC1180" i="7"/>
  <c r="BC1184" i="7"/>
  <c r="BC1188" i="7"/>
  <c r="BC1192" i="7"/>
  <c r="BC1194" i="7"/>
  <c r="BC1196" i="7"/>
  <c r="BC1200" i="7"/>
  <c r="BC1204" i="7"/>
  <c r="BC1208" i="7"/>
  <c r="BC1212" i="7"/>
  <c r="BC1216" i="7"/>
  <c r="BC1220" i="7"/>
  <c r="BC122" i="7"/>
  <c r="BC145" i="7"/>
  <c r="BC162" i="7"/>
  <c r="BC169" i="7"/>
  <c r="BC175" i="7"/>
  <c r="BC12" i="7"/>
  <c r="BC200" i="7"/>
  <c r="BC215" i="7"/>
  <c r="BC218" i="7"/>
  <c r="BC243" i="7"/>
  <c r="BC248" i="7"/>
  <c r="BC258" i="7"/>
  <c r="BC21" i="7"/>
  <c r="BC277" i="7"/>
  <c r="BC286" i="7"/>
  <c r="BC288" i="7"/>
  <c r="BC301" i="7"/>
  <c r="BC303" i="7"/>
  <c r="BC305" i="7"/>
  <c r="BC307" i="7"/>
  <c r="BC29" i="7"/>
  <c r="BC322" i="7"/>
  <c r="BC333" i="7"/>
  <c r="BC337" i="7"/>
  <c r="BC370" i="7"/>
  <c r="BC387" i="7"/>
  <c r="BC397" i="7"/>
  <c r="BC42" i="7"/>
  <c r="BC44" i="7"/>
  <c r="BC47" i="7"/>
  <c r="BC410" i="7"/>
  <c r="BC53" i="7"/>
  <c r="BC415" i="7"/>
  <c r="BC419" i="7"/>
  <c r="BC426" i="7"/>
  <c r="BC429" i="7"/>
  <c r="BC443" i="7"/>
  <c r="BC446" i="7"/>
  <c r="BC449" i="7"/>
  <c r="BC463" i="7"/>
  <c r="BC466" i="7"/>
  <c r="BC473" i="7"/>
  <c r="BC483" i="7"/>
  <c r="BC490" i="7"/>
  <c r="BC63" i="7"/>
  <c r="BC65" i="7"/>
  <c r="BC507" i="7"/>
  <c r="BC510" i="7"/>
  <c r="BC67" i="7"/>
  <c r="BC68" i="7"/>
  <c r="BC75" i="7"/>
  <c r="BC85" i="7"/>
  <c r="BC530" i="7"/>
  <c r="BC533" i="7"/>
  <c r="BC547" i="7"/>
  <c r="BC550" i="7"/>
  <c r="BC553" i="7"/>
  <c r="BC567" i="7"/>
  <c r="BC570" i="7"/>
  <c r="BC577" i="7"/>
  <c r="BC587" i="7"/>
  <c r="BC594" i="7"/>
  <c r="BC597" i="7"/>
  <c r="BC610" i="7"/>
  <c r="BC613" i="7"/>
  <c r="BC616" i="7"/>
  <c r="BC630" i="7"/>
  <c r="BC633" i="7"/>
  <c r="BC640" i="7"/>
  <c r="BC650" i="7"/>
  <c r="BC657" i="7"/>
  <c r="BC660" i="7"/>
  <c r="BC674" i="7"/>
  <c r="BC89" i="7"/>
  <c r="BC679" i="7"/>
  <c r="BC691" i="7"/>
  <c r="BC694" i="7"/>
  <c r="BC698" i="7"/>
  <c r="BC709" i="7"/>
  <c r="BC710" i="7"/>
  <c r="BC711" i="7"/>
  <c r="BC724" i="7"/>
  <c r="BC725" i="7"/>
  <c r="BC726" i="7"/>
  <c r="BC738" i="7"/>
  <c r="BC739" i="7"/>
  <c r="BC740" i="7"/>
  <c r="BC754" i="7"/>
  <c r="BC755" i="7"/>
  <c r="BC756" i="7"/>
  <c r="BC770" i="7"/>
  <c r="BC771" i="7"/>
  <c r="BC772" i="7"/>
  <c r="BC786" i="7"/>
  <c r="BC787" i="7"/>
  <c r="BC788" i="7"/>
  <c r="BC802" i="7"/>
  <c r="BC803" i="7"/>
  <c r="BC804" i="7"/>
  <c r="BC818" i="7"/>
  <c r="BC819" i="7"/>
  <c r="BC820" i="7"/>
  <c r="BC834" i="7"/>
  <c r="BC835" i="7"/>
  <c r="BC836" i="7"/>
  <c r="BC850" i="7"/>
  <c r="BC851" i="7"/>
  <c r="BC852" i="7"/>
  <c r="BC866" i="7"/>
  <c r="BC867" i="7"/>
  <c r="BC868" i="7"/>
  <c r="BC882" i="7"/>
  <c r="BC883" i="7"/>
  <c r="BC884" i="7"/>
  <c r="BC898" i="7"/>
  <c r="BC899" i="7"/>
  <c r="BC900" i="7"/>
  <c r="BC914" i="7"/>
  <c r="BC102" i="7"/>
  <c r="BC915" i="7"/>
  <c r="BC929" i="7"/>
  <c r="BC930" i="7"/>
  <c r="BC931" i="7"/>
  <c r="BC945" i="7"/>
  <c r="BC946" i="7"/>
  <c r="BC947" i="7"/>
  <c r="BC955" i="7"/>
  <c r="BC956" i="7"/>
  <c r="BC957" i="7"/>
  <c r="BC971" i="7"/>
  <c r="BC972" i="7"/>
  <c r="BC973" i="7"/>
  <c r="BC987" i="7"/>
  <c r="BC988" i="7"/>
  <c r="BC989" i="7"/>
  <c r="BC1003" i="7"/>
  <c r="BC1004" i="7"/>
  <c r="BC1005" i="7"/>
  <c r="BC1019" i="7"/>
  <c r="BC1020" i="7"/>
  <c r="BC1021" i="7"/>
  <c r="BC1035" i="7"/>
  <c r="BC1036" i="7"/>
  <c r="BC1037" i="7"/>
  <c r="BC1051" i="7"/>
  <c r="BC1052" i="7"/>
  <c r="BC1053" i="7"/>
  <c r="BC1065" i="7"/>
  <c r="BC1066" i="7"/>
  <c r="BC1067" i="7"/>
  <c r="BC1079" i="7"/>
  <c r="BC1080" i="7"/>
  <c r="BC1081" i="7"/>
  <c r="BC1095" i="7"/>
  <c r="BC1096" i="7"/>
  <c r="BC1097" i="7"/>
  <c r="BC1111" i="7"/>
  <c r="BC1112" i="7"/>
  <c r="BC1113" i="7"/>
  <c r="BC113" i="7"/>
  <c r="BC114" i="7"/>
  <c r="BC1127" i="7"/>
  <c r="BC1141" i="7"/>
  <c r="BC1142" i="7"/>
  <c r="BC1143" i="7"/>
  <c r="BC1157" i="7"/>
  <c r="BC1158" i="7"/>
  <c r="BC1159" i="7"/>
  <c r="BC1173" i="7"/>
  <c r="BC1174" i="7"/>
  <c r="BC1175" i="7"/>
  <c r="BC1189" i="7"/>
  <c r="BC1190" i="7"/>
  <c r="BC1191" i="7"/>
  <c r="BC1201" i="7"/>
  <c r="BC1202" i="7"/>
  <c r="BC1203" i="7"/>
  <c r="BC1217" i="7"/>
  <c r="BC1218" i="7"/>
  <c r="BC1219" i="7"/>
  <c r="BC170" i="7"/>
  <c r="BC201" i="7"/>
  <c r="BC204" i="7"/>
  <c r="BC17" i="7"/>
  <c r="BC214" i="7"/>
  <c r="BC219" i="7"/>
  <c r="BC234" i="7"/>
  <c r="BC252" i="7"/>
  <c r="BC274" i="7"/>
  <c r="BC285" i="7"/>
  <c r="BC26" i="7"/>
  <c r="BC287" i="7"/>
  <c r="BC291" i="7"/>
  <c r="BC300" i="7"/>
  <c r="BC304" i="7"/>
  <c r="BC308" i="7"/>
  <c r="BC142" i="7"/>
  <c r="BC185" i="7"/>
  <c r="BC189" i="7"/>
  <c r="BC199" i="7"/>
  <c r="BC235" i="7"/>
  <c r="BC19" i="7"/>
  <c r="BC267" i="7"/>
  <c r="BC293" i="7"/>
  <c r="BC328" i="7"/>
  <c r="BC343" i="7"/>
  <c r="BC346" i="7"/>
  <c r="BC349" i="7"/>
  <c r="BC350" i="7"/>
  <c r="BC360" i="7"/>
  <c r="BC376" i="7"/>
  <c r="BC386" i="7"/>
  <c r="BC39" i="7"/>
  <c r="BC412" i="7"/>
  <c r="BC441" i="7"/>
  <c r="BC445" i="7"/>
  <c r="BC458" i="7"/>
  <c r="BC462" i="7"/>
  <c r="BC475" i="7"/>
  <c r="BC477" i="7"/>
  <c r="BC479" i="7"/>
  <c r="BC481" i="7"/>
  <c r="BC64" i="7"/>
  <c r="BC496" i="7"/>
  <c r="BC508" i="7"/>
  <c r="BC512" i="7"/>
  <c r="BC529" i="7"/>
  <c r="BC546" i="7"/>
  <c r="BC561" i="7"/>
  <c r="BC563" i="7"/>
  <c r="BC565" i="7"/>
  <c r="BC569" i="7"/>
  <c r="BC578" i="7"/>
  <c r="BC582" i="7"/>
  <c r="BC586" i="7"/>
  <c r="BC595" i="7"/>
  <c r="BC599" i="7"/>
  <c r="BC601" i="7"/>
  <c r="BC88" i="7"/>
  <c r="BC617" i="7"/>
  <c r="BC634" i="7"/>
  <c r="BC672" i="7"/>
  <c r="BC676" i="7"/>
  <c r="BC688" i="7"/>
  <c r="BC91" i="7"/>
  <c r="BC700" i="7"/>
  <c r="BC703" i="7"/>
  <c r="BC715" i="7"/>
  <c r="BC717" i="7"/>
  <c r="BC720" i="7"/>
  <c r="BC734" i="7"/>
  <c r="BC101" i="7"/>
  <c r="BC742" i="7"/>
  <c r="BC752" i="7"/>
  <c r="BC759" i="7"/>
  <c r="BC762" i="7"/>
  <c r="BC776" i="7"/>
  <c r="BC779" i="7"/>
  <c r="BC782" i="7"/>
  <c r="BC796" i="7"/>
  <c r="BC799" i="7"/>
  <c r="BC806" i="7"/>
  <c r="BC816" i="7"/>
  <c r="BC823" i="7"/>
  <c r="BC826" i="7"/>
  <c r="BC840" i="7"/>
  <c r="BC843" i="7"/>
  <c r="BC846" i="7"/>
  <c r="BC860" i="7"/>
  <c r="BC863" i="7"/>
  <c r="BC870" i="7"/>
  <c r="BC880" i="7"/>
  <c r="BC887" i="7"/>
  <c r="BC890" i="7"/>
  <c r="BC904" i="7"/>
  <c r="BC907" i="7"/>
  <c r="BC910" i="7"/>
  <c r="BC923" i="7"/>
  <c r="BC926" i="7"/>
  <c r="BC933" i="7"/>
  <c r="BC943" i="7"/>
  <c r="BC950" i="7"/>
  <c r="BC951" i="7"/>
  <c r="BC961" i="7"/>
  <c r="BC964" i="7"/>
  <c r="BC967" i="7"/>
  <c r="BC981" i="7"/>
  <c r="BC984" i="7"/>
  <c r="BC991" i="7"/>
  <c r="BC1001" i="7"/>
  <c r="BC1008" i="7"/>
  <c r="BC1011" i="7"/>
  <c r="BC1025" i="7"/>
  <c r="BC1028" i="7"/>
  <c r="BC1031" i="7"/>
  <c r="BC1045" i="7"/>
  <c r="BC1048" i="7"/>
  <c r="BC1055" i="7"/>
  <c r="BC1063" i="7"/>
  <c r="BC1070" i="7"/>
  <c r="BC111" i="7"/>
  <c r="BC1085" i="7"/>
  <c r="BC1088" i="7"/>
  <c r="BC1091" i="7"/>
  <c r="BC1105" i="7"/>
  <c r="BC1108" i="7"/>
  <c r="BC1115" i="7"/>
  <c r="BC1125" i="7"/>
  <c r="BC1130" i="7"/>
  <c r="BC1133" i="7"/>
  <c r="BC1147" i="7"/>
  <c r="BC1150" i="7"/>
  <c r="BC1153" i="7"/>
  <c r="BC1167" i="7"/>
  <c r="BC1170" i="7"/>
  <c r="BC1177" i="7"/>
  <c r="BC1187" i="7"/>
  <c r="BC116" i="7"/>
  <c r="BC117" i="7"/>
  <c r="BC1207" i="7"/>
  <c r="BC1210" i="7"/>
  <c r="BC1213" i="7"/>
  <c r="BC4" i="7"/>
  <c r="BC216" i="7"/>
  <c r="BC226" i="7"/>
  <c r="BC231" i="7"/>
  <c r="BC236" i="7"/>
  <c r="BC251" i="7"/>
  <c r="BC264" i="7"/>
  <c r="BC268" i="7"/>
  <c r="BC315" i="7"/>
  <c r="BC317" i="7"/>
  <c r="BC323" i="7"/>
  <c r="BC331" i="7"/>
  <c r="BC336" i="7"/>
  <c r="BC358" i="7"/>
  <c r="BC361" i="7"/>
  <c r="BC379" i="7"/>
  <c r="BC45" i="7"/>
  <c r="BC187" i="7"/>
  <c r="BC206" i="7"/>
  <c r="BC18" i="7"/>
  <c r="BC232" i="7"/>
  <c r="BC261" i="7"/>
  <c r="BC269" i="7"/>
  <c r="BC282" i="7"/>
  <c r="BC321" i="7"/>
  <c r="BC32" i="7"/>
  <c r="BC380" i="7"/>
  <c r="BC390" i="7"/>
  <c r="BC38" i="7"/>
  <c r="BC408" i="7"/>
  <c r="BC409" i="7"/>
  <c r="BC57" i="7"/>
  <c r="BC59" i="7"/>
  <c r="BC62" i="7"/>
  <c r="BC433" i="7"/>
  <c r="BC451" i="7"/>
  <c r="BC461" i="7"/>
  <c r="BC489" i="7"/>
  <c r="BC491" i="7"/>
  <c r="BC497" i="7"/>
  <c r="BC506" i="7"/>
  <c r="BC511" i="7"/>
  <c r="BC77" i="7"/>
  <c r="BC80" i="7"/>
  <c r="BC538" i="7"/>
  <c r="BC566" i="7"/>
  <c r="BC571" i="7"/>
  <c r="BC581" i="7"/>
  <c r="BC608" i="7"/>
  <c r="BC618" i="7"/>
  <c r="BC628" i="7"/>
  <c r="BC646" i="7"/>
  <c r="BC656" i="7"/>
  <c r="BC658" i="7"/>
  <c r="BC661" i="7"/>
  <c r="BC666" i="7"/>
  <c r="BC680" i="7"/>
  <c r="BC131" i="7"/>
  <c r="BC141" i="7"/>
  <c r="BC283" i="7"/>
  <c r="BC33" i="7"/>
  <c r="BC357" i="7"/>
  <c r="BC362" i="7"/>
  <c r="BC375" i="7"/>
  <c r="BC48" i="7"/>
  <c r="BC411" i="7"/>
  <c r="BC58" i="7"/>
  <c r="BC431" i="7"/>
  <c r="BC434" i="7"/>
  <c r="BC459" i="7"/>
  <c r="BC474" i="7"/>
  <c r="BC482" i="7"/>
  <c r="BC495" i="7"/>
  <c r="BC519" i="7"/>
  <c r="BC522" i="7"/>
  <c r="BC83" i="7"/>
  <c r="BC531" i="7"/>
  <c r="BC539" i="7"/>
  <c r="BC549" i="7"/>
  <c r="BC551" i="7"/>
  <c r="BC554" i="7"/>
  <c r="BC579" i="7"/>
  <c r="BC602" i="7"/>
  <c r="BC626" i="7"/>
  <c r="BC629" i="7"/>
  <c r="BC641" i="7"/>
  <c r="BC644" i="7"/>
  <c r="BC649" i="7"/>
  <c r="BC664" i="7"/>
  <c r="BC134" i="7"/>
  <c r="BC265" i="7"/>
  <c r="BC345" i="7"/>
  <c r="BC35" i="7"/>
  <c r="BC372" i="7"/>
  <c r="BC392" i="7"/>
  <c r="BC401" i="7"/>
  <c r="BC49" i="7"/>
  <c r="BC417" i="7"/>
  <c r="BC61" i="7"/>
  <c r="BC442" i="7"/>
  <c r="BC447" i="7"/>
  <c r="BC457" i="7"/>
  <c r="BC465" i="7"/>
  <c r="BC467" i="7"/>
  <c r="BC493" i="7"/>
  <c r="BC503" i="7"/>
  <c r="BC520" i="7"/>
  <c r="BC76" i="7"/>
  <c r="BC81" i="7"/>
  <c r="BC84" i="7"/>
  <c r="BC534" i="7"/>
  <c r="BC537" i="7"/>
  <c r="BC562" i="7"/>
  <c r="BC585" i="7"/>
  <c r="BC609" i="7"/>
  <c r="BC612" i="7"/>
  <c r="BC614" i="7"/>
  <c r="BC624" i="7"/>
  <c r="BC632" i="7"/>
  <c r="BC642" i="7"/>
  <c r="BC662" i="7"/>
  <c r="BC665" i="7"/>
  <c r="BC193" i="7"/>
  <c r="BC228" i="7"/>
  <c r="BC60" i="7"/>
  <c r="BC425" i="7"/>
  <c r="BC435" i="7"/>
  <c r="BC504" i="7"/>
  <c r="BC66" i="7"/>
  <c r="BC583" i="7"/>
  <c r="BC593" i="7"/>
  <c r="BC681" i="7"/>
  <c r="BC689" i="7"/>
  <c r="BC713" i="7"/>
  <c r="BC716" i="7"/>
  <c r="BC729" i="7"/>
  <c r="BC733" i="7"/>
  <c r="BC744" i="7"/>
  <c r="BC746" i="7"/>
  <c r="BC748" i="7"/>
  <c r="BC750" i="7"/>
  <c r="BC763" i="7"/>
  <c r="BC767" i="7"/>
  <c r="BC780" i="7"/>
  <c r="BC784" i="7"/>
  <c r="BC822" i="7"/>
  <c r="BC839" i="7"/>
  <c r="BC854" i="7"/>
  <c r="BC856" i="7"/>
  <c r="BC858" i="7"/>
  <c r="BC862" i="7"/>
  <c r="BC871" i="7"/>
  <c r="BC875" i="7"/>
  <c r="BC879" i="7"/>
  <c r="BC888" i="7"/>
  <c r="BC892" i="7"/>
  <c r="BC894" i="7"/>
  <c r="BC896" i="7"/>
  <c r="BC911" i="7"/>
  <c r="BC203" i="7"/>
  <c r="BC319" i="7"/>
  <c r="BC51" i="7"/>
  <c r="BC427" i="7"/>
  <c r="BC478" i="7"/>
  <c r="BC524" i="7"/>
  <c r="BC535" i="7"/>
  <c r="BC545" i="7"/>
  <c r="BC555" i="7"/>
  <c r="BC625" i="7"/>
  <c r="BC645" i="7"/>
  <c r="BC673" i="7"/>
  <c r="BC677" i="7"/>
  <c r="BC687" i="7"/>
  <c r="BC693" i="7"/>
  <c r="BC695" i="7"/>
  <c r="BC97" i="7"/>
  <c r="BC706" i="7"/>
  <c r="BC718" i="7"/>
  <c r="BC722" i="7"/>
  <c r="BC758" i="7"/>
  <c r="BC775" i="7"/>
  <c r="BC790" i="7"/>
  <c r="BC792" i="7"/>
  <c r="BC794" i="7"/>
  <c r="BC798" i="7"/>
  <c r="BC807" i="7"/>
  <c r="BC811" i="7"/>
  <c r="BC815" i="7"/>
  <c r="BC824" i="7"/>
  <c r="BC828" i="7"/>
  <c r="BC830" i="7"/>
  <c r="BC832" i="7"/>
  <c r="BC847" i="7"/>
  <c r="BC864" i="7"/>
  <c r="BC902" i="7"/>
  <c r="BC906" i="7"/>
  <c r="BC173" i="7"/>
  <c r="BC279" i="7"/>
  <c r="BC378" i="7"/>
  <c r="BC430" i="7"/>
  <c r="BC450" i="7"/>
  <c r="BC518" i="7"/>
  <c r="BC69" i="7"/>
  <c r="BC79" i="7"/>
  <c r="BC598" i="7"/>
  <c r="BC648" i="7"/>
  <c r="BC95" i="7"/>
  <c r="BC714" i="7"/>
  <c r="BC728" i="7"/>
  <c r="BC730" i="7"/>
  <c r="BC732" i="7"/>
  <c r="BC100" i="7"/>
  <c r="BC743" i="7"/>
  <c r="BC747" i="7"/>
  <c r="BC751" i="7"/>
  <c r="BC760" i="7"/>
  <c r="BC764" i="7"/>
  <c r="BC766" i="7"/>
  <c r="BC768" i="7"/>
  <c r="BC783" i="7"/>
  <c r="BC800" i="7"/>
  <c r="BC838" i="7"/>
  <c r="BC842" i="7"/>
  <c r="BC855" i="7"/>
  <c r="BC859" i="7"/>
  <c r="BC872" i="7"/>
  <c r="BC874" i="7"/>
  <c r="BC876" i="7"/>
  <c r="BC878" i="7"/>
  <c r="BC891" i="7"/>
  <c r="BC895" i="7"/>
  <c r="BC908" i="7"/>
  <c r="BC912" i="7"/>
  <c r="BC327" i="7"/>
  <c r="BC398" i="7"/>
  <c r="BC701" i="7"/>
  <c r="BC707" i="7"/>
  <c r="BC721" i="7"/>
  <c r="BC795" i="7"/>
  <c r="BC810" i="7"/>
  <c r="BC848" i="7"/>
  <c r="BC886" i="7"/>
  <c r="BC919" i="7"/>
  <c r="BC935" i="7"/>
  <c r="BC937" i="7"/>
  <c r="BC939" i="7"/>
  <c r="BC941" i="7"/>
  <c r="BC952" i="7"/>
  <c r="BC107" i="7"/>
  <c r="BC965" i="7"/>
  <c r="BC969" i="7"/>
  <c r="BC1007" i="7"/>
  <c r="BC1024" i="7"/>
  <c r="BC1039" i="7"/>
  <c r="BC1041" i="7"/>
  <c r="BC1043" i="7"/>
  <c r="BC1047" i="7"/>
  <c r="BC109" i="7"/>
  <c r="BC1058" i="7"/>
  <c r="BC1062" i="7"/>
  <c r="BC1071" i="7"/>
  <c r="BC1073" i="7"/>
  <c r="BC1075" i="7"/>
  <c r="BC1077" i="7"/>
  <c r="BC1092" i="7"/>
  <c r="BC1109" i="7"/>
  <c r="BC1145" i="7"/>
  <c r="BC1149" i="7"/>
  <c r="BC1162" i="7"/>
  <c r="BC1166" i="7"/>
  <c r="BC1179" i="7"/>
  <c r="BC1181" i="7"/>
  <c r="BC1183" i="7"/>
  <c r="BC1185" i="7"/>
  <c r="BC118" i="7"/>
  <c r="BC1198" i="7"/>
  <c r="BC1211" i="7"/>
  <c r="BC1215" i="7"/>
  <c r="BC90" i="7"/>
  <c r="BC736" i="7"/>
  <c r="BC774" i="7"/>
  <c r="BC812" i="7"/>
  <c r="BC827" i="7"/>
  <c r="BC903" i="7"/>
  <c r="BC949" i="7"/>
  <c r="BC960" i="7"/>
  <c r="BC975" i="7"/>
  <c r="BC977" i="7"/>
  <c r="BC979" i="7"/>
  <c r="BC983" i="7"/>
  <c r="BC992" i="7"/>
  <c r="BC996" i="7"/>
  <c r="BC1000" i="7"/>
  <c r="BC1009" i="7"/>
  <c r="BC1013" i="7"/>
  <c r="BC1015" i="7"/>
  <c r="BC1017" i="7"/>
  <c r="BC1032" i="7"/>
  <c r="BC1049" i="7"/>
  <c r="BC1083" i="7"/>
  <c r="BC1087" i="7"/>
  <c r="BC1100" i="7"/>
  <c r="BC1104" i="7"/>
  <c r="BC1117" i="7"/>
  <c r="BC1119" i="7"/>
  <c r="BC1121" i="7"/>
  <c r="BC1123" i="7"/>
  <c r="BC1134" i="7"/>
  <c r="BC1138" i="7"/>
  <c r="BC1151" i="7"/>
  <c r="BC1155" i="7"/>
  <c r="BC115" i="7"/>
  <c r="BC1206" i="7"/>
  <c r="BC119" i="7"/>
  <c r="BC121" i="7"/>
  <c r="BC123" i="7"/>
  <c r="BC36" i="7"/>
  <c r="BC98" i="7"/>
  <c r="BC791" i="7"/>
  <c r="BC814" i="7"/>
  <c r="BC844" i="7"/>
  <c r="BC917" i="7"/>
  <c r="BC921" i="7"/>
  <c r="BC925" i="7"/>
  <c r="BC934" i="7"/>
  <c r="BC938" i="7"/>
  <c r="BC942" i="7"/>
  <c r="BC103" i="7"/>
  <c r="BC105" i="7"/>
  <c r="BC953" i="7"/>
  <c r="BC108" i="7"/>
  <c r="BC968" i="7"/>
  <c r="BC985" i="7"/>
  <c r="BC1023" i="7"/>
  <c r="BC1027" i="7"/>
  <c r="BC1040" i="7"/>
  <c r="BC1044" i="7"/>
  <c r="BC110" i="7"/>
  <c r="BC1057" i="7"/>
  <c r="BC1059" i="7"/>
  <c r="BC1061" i="7"/>
  <c r="BC112" i="7"/>
  <c r="BC1076" i="7"/>
  <c r="BC1089" i="7"/>
  <c r="BC1093" i="7"/>
  <c r="BC1129" i="7"/>
  <c r="BC1146" i="7"/>
  <c r="BC1161" i="7"/>
  <c r="BC1163" i="7"/>
  <c r="BC1165" i="7"/>
  <c r="BC1169" i="7"/>
  <c r="BC1178" i="7"/>
  <c r="BC1182" i="7"/>
  <c r="BC1186" i="7"/>
  <c r="BC1193" i="7"/>
  <c r="BC1195" i="7"/>
  <c r="BC1197" i="7"/>
  <c r="BC1199" i="7"/>
  <c r="BC1214" i="7"/>
  <c r="BC705" i="7"/>
  <c r="BC927" i="7"/>
  <c r="BC959" i="7"/>
  <c r="BC997" i="7"/>
  <c r="BC1012" i="7"/>
  <c r="BC1084" i="7"/>
  <c r="BC1099" i="7"/>
  <c r="BC1107" i="7"/>
  <c r="BC1135" i="7"/>
  <c r="BC120" i="7"/>
  <c r="BC831" i="7"/>
  <c r="BC918" i="7"/>
  <c r="BC976" i="7"/>
  <c r="BC999" i="7"/>
  <c r="BC1029" i="7"/>
  <c r="BC1101" i="7"/>
  <c r="BC1116" i="7"/>
  <c r="BC1124" i="7"/>
  <c r="BC1137" i="7"/>
  <c r="BC1209" i="7"/>
  <c r="BC184" i="7"/>
  <c r="BC778" i="7"/>
  <c r="BC808" i="7"/>
  <c r="BC922" i="7"/>
  <c r="BC963" i="7"/>
  <c r="BC993" i="7"/>
  <c r="BC1016" i="7"/>
  <c r="BC1103" i="7"/>
  <c r="BC1131" i="7"/>
  <c r="BC1139" i="7"/>
  <c r="BC1154" i="7"/>
  <c r="BC1033" i="7"/>
  <c r="BC1120" i="7"/>
  <c r="BC1205" i="7"/>
  <c r="BC980" i="7"/>
  <c r="BC1069" i="7"/>
  <c r="BC995" i="7"/>
  <c r="BC1171" i="7"/>
  <c r="AF85" i="7"/>
  <c r="W130" i="7"/>
  <c r="W132" i="7"/>
  <c r="W145" i="7"/>
  <c r="W149" i="7"/>
  <c r="W173" i="7"/>
  <c r="W175" i="7"/>
  <c r="W191" i="7"/>
  <c r="W193" i="7"/>
  <c r="W195" i="7"/>
  <c r="W197" i="7"/>
  <c r="W199" i="7"/>
  <c r="W201" i="7"/>
  <c r="W221" i="7"/>
  <c r="W242" i="7"/>
  <c r="W6" i="7"/>
  <c r="W136" i="7"/>
  <c r="W8" i="7"/>
  <c r="W139" i="7"/>
  <c r="W141" i="7"/>
  <c r="W142" i="7"/>
  <c r="W143" i="7"/>
  <c r="W147" i="7"/>
  <c r="W151" i="7"/>
  <c r="W161" i="7"/>
  <c r="W163" i="7"/>
  <c r="W165" i="7"/>
  <c r="W167" i="7"/>
  <c r="W169" i="7"/>
  <c r="W171" i="7"/>
  <c r="W187" i="7"/>
  <c r="W189" i="7"/>
  <c r="W134" i="7"/>
  <c r="W153" i="7"/>
  <c r="W155" i="7"/>
  <c r="W157" i="7"/>
  <c r="W159" i="7"/>
  <c r="W184" i="7"/>
  <c r="W180" i="7"/>
  <c r="W182" i="7"/>
  <c r="W13" i="7"/>
  <c r="W178" i="7"/>
  <c r="W209" i="7"/>
  <c r="W3" i="7"/>
  <c r="W129" i="7"/>
  <c r="W138" i="7"/>
  <c r="W160" i="7"/>
  <c r="W11" i="7"/>
  <c r="W185" i="7"/>
  <c r="W190" i="7"/>
  <c r="W196" i="7"/>
  <c r="W202" i="7"/>
  <c r="W125" i="7"/>
  <c r="W128" i="7"/>
  <c r="W166" i="7"/>
  <c r="W179" i="7"/>
  <c r="W215" i="7"/>
  <c r="W226" i="7"/>
  <c r="W237" i="7"/>
  <c r="W246" i="7"/>
  <c r="W255" i="7"/>
  <c r="W263" i="7"/>
  <c r="W272" i="7"/>
  <c r="W287" i="7"/>
  <c r="W4" i="7"/>
  <c r="W131" i="7"/>
  <c r="W9" i="7"/>
  <c r="W154" i="7"/>
  <c r="W172" i="7"/>
  <c r="W205" i="7"/>
  <c r="W207" i="7"/>
  <c r="W213" i="7"/>
  <c r="W261" i="7"/>
  <c r="W270" i="7"/>
  <c r="W285" i="7"/>
  <c r="W144" i="7"/>
  <c r="W17" i="7"/>
  <c r="W224" i="7"/>
  <c r="W244" i="7"/>
  <c r="W253" i="7"/>
  <c r="W284" i="7"/>
  <c r="W298" i="7"/>
  <c r="W311" i="7"/>
  <c r="W176" i="7"/>
  <c r="W183" i="7"/>
  <c r="W188" i="7"/>
  <c r="W194" i="7"/>
  <c r="W200" i="7"/>
  <c r="W14" i="7"/>
  <c r="W212" i="7"/>
  <c r="W220" i="7"/>
  <c r="W231" i="7"/>
  <c r="W192" i="7"/>
  <c r="W208" i="7"/>
  <c r="W229" i="7"/>
  <c r="W281" i="7"/>
  <c r="W300" i="7"/>
  <c r="W305" i="7"/>
  <c r="W325" i="7"/>
  <c r="W177" i="7"/>
  <c r="W211" i="7"/>
  <c r="W217" i="7"/>
  <c r="W223" i="7"/>
  <c r="W19" i="7"/>
  <c r="W273" i="7"/>
  <c r="W24" i="7"/>
  <c r="W288" i="7"/>
  <c r="W310" i="7"/>
  <c r="W30" i="7"/>
  <c r="W133" i="7"/>
  <c r="W150" i="7"/>
  <c r="W232" i="7"/>
  <c r="W235" i="7"/>
  <c r="W238" i="7"/>
  <c r="W249" i="7"/>
  <c r="W257" i="7"/>
  <c r="W276" i="7"/>
  <c r="W293" i="7"/>
  <c r="W323" i="7"/>
  <c r="W336" i="7"/>
  <c r="W156" i="7"/>
  <c r="W170" i="7"/>
  <c r="W181" i="7"/>
  <c r="W218" i="7"/>
  <c r="W241" i="7"/>
  <c r="W265" i="7"/>
  <c r="W268" i="7"/>
  <c r="W22" i="7"/>
  <c r="W303" i="7"/>
  <c r="W28" i="7"/>
  <c r="W332" i="7"/>
  <c r="W334" i="7"/>
  <c r="W5" i="7"/>
  <c r="W162" i="7"/>
  <c r="W12" i="7"/>
  <c r="W135" i="7"/>
  <c r="W10" i="7"/>
  <c r="W164" i="7"/>
  <c r="W236" i="7"/>
  <c r="W243" i="7"/>
  <c r="W247" i="7"/>
  <c r="W254" i="7"/>
  <c r="W277" i="7"/>
  <c r="W304" i="7"/>
  <c r="W355" i="7"/>
  <c r="W364" i="7"/>
  <c r="W137" i="7"/>
  <c r="W240" i="7"/>
  <c r="W280" i="7"/>
  <c r="W317" i="7"/>
  <c r="W320" i="7"/>
  <c r="W351" i="7"/>
  <c r="W353" i="7"/>
  <c r="W379" i="7"/>
  <c r="W210" i="7"/>
  <c r="W216" i="7"/>
  <c r="W228" i="7"/>
  <c r="W274" i="7"/>
  <c r="W308" i="7"/>
  <c r="W314" i="7"/>
  <c r="W31" i="7"/>
  <c r="W340" i="7"/>
  <c r="W35" i="7"/>
  <c r="W152" i="7"/>
  <c r="W18" i="7"/>
  <c r="W233" i="7"/>
  <c r="W251" i="7"/>
  <c r="W269" i="7"/>
  <c r="W206" i="7"/>
  <c r="W225" i="7"/>
  <c r="W262" i="7"/>
  <c r="W289" i="7"/>
  <c r="W29" i="7"/>
  <c r="W321" i="7"/>
  <c r="W330" i="7"/>
  <c r="W348" i="7"/>
  <c r="W358" i="7"/>
  <c r="W360" i="7"/>
  <c r="W371" i="7"/>
  <c r="W373" i="7"/>
  <c r="W390" i="7"/>
  <c r="W127" i="7"/>
  <c r="W174" i="7"/>
  <c r="W230" i="7"/>
  <c r="W21" i="7"/>
  <c r="W279" i="7"/>
  <c r="W361" i="7"/>
  <c r="W378" i="7"/>
  <c r="W383" i="7"/>
  <c r="W41" i="7"/>
  <c r="W397" i="7"/>
  <c r="W51" i="7"/>
  <c r="W62" i="7"/>
  <c r="W204" i="7"/>
  <c r="W271" i="7"/>
  <c r="W297" i="7"/>
  <c r="W302" i="7"/>
  <c r="W326" i="7"/>
  <c r="W350" i="7"/>
  <c r="W365" i="7"/>
  <c r="W370" i="7"/>
  <c r="W386" i="7"/>
  <c r="W391" i="7"/>
  <c r="W394" i="7"/>
  <c r="W48" i="7"/>
  <c r="W408" i="7"/>
  <c r="W16" i="7"/>
  <c r="W248" i="7"/>
  <c r="W264" i="7"/>
  <c r="W275" i="7"/>
  <c r="W341" i="7"/>
  <c r="W32" i="7"/>
  <c r="W345" i="7"/>
  <c r="W406" i="7"/>
  <c r="W417" i="7"/>
  <c r="W418" i="7"/>
  <c r="W266" i="7"/>
  <c r="W23" i="7"/>
  <c r="W140" i="7"/>
  <c r="W307" i="7"/>
  <c r="W312" i="7"/>
  <c r="W260" i="7"/>
  <c r="W286" i="7"/>
  <c r="W294" i="7"/>
  <c r="W316" i="7"/>
  <c r="W327" i="7"/>
  <c r="W36" i="7"/>
  <c r="W148" i="7"/>
  <c r="W168" i="7"/>
  <c r="W301" i="7"/>
  <c r="W337" i="7"/>
  <c r="W342" i="7"/>
  <c r="W349" i="7"/>
  <c r="W363" i="7"/>
  <c r="W404" i="7"/>
  <c r="W410" i="7"/>
  <c r="W433" i="7"/>
  <c r="W437" i="7"/>
  <c r="W450" i="7"/>
  <c r="W477" i="7"/>
  <c r="W503" i="7"/>
  <c r="W65" i="7"/>
  <c r="W68" i="7"/>
  <c r="W79" i="7"/>
  <c r="W7" i="7"/>
  <c r="W203" i="7"/>
  <c r="W295" i="7"/>
  <c r="W315" i="7"/>
  <c r="W338" i="7"/>
  <c r="W356" i="7"/>
  <c r="W375" i="7"/>
  <c r="W388" i="7"/>
  <c r="W53" i="7"/>
  <c r="W420" i="7"/>
  <c r="W429" i="7"/>
  <c r="W431" i="7"/>
  <c r="W448" i="7"/>
  <c r="W186" i="7"/>
  <c r="W234" i="7"/>
  <c r="W296" i="7"/>
  <c r="W319" i="7"/>
  <c r="W324" i="7"/>
  <c r="W328" i="7"/>
  <c r="W343" i="7"/>
  <c r="W352" i="7"/>
  <c r="W369" i="7"/>
  <c r="W372" i="7"/>
  <c r="W382" i="7"/>
  <c r="W40" i="7"/>
  <c r="W47" i="7"/>
  <c r="W57" i="7"/>
  <c r="W446" i="7"/>
  <c r="W245" i="7"/>
  <c r="W346" i="7"/>
  <c r="W385" i="7"/>
  <c r="W214" i="7"/>
  <c r="W333" i="7"/>
  <c r="W376" i="7"/>
  <c r="W392" i="7"/>
  <c r="W402" i="7"/>
  <c r="W407" i="7"/>
  <c r="W52" i="7"/>
  <c r="W60" i="7"/>
  <c r="W423" i="7"/>
  <c r="W442" i="7"/>
  <c r="W444" i="7"/>
  <c r="W457" i="7"/>
  <c r="W459" i="7"/>
  <c r="W256" i="7"/>
  <c r="W278" i="7"/>
  <c r="W339" i="7"/>
  <c r="W34" i="7"/>
  <c r="W366" i="7"/>
  <c r="W493" i="7"/>
  <c r="W158" i="7"/>
  <c r="W239" i="7"/>
  <c r="W393" i="7"/>
  <c r="W396" i="7"/>
  <c r="W430" i="7"/>
  <c r="W436" i="7"/>
  <c r="W445" i="7"/>
  <c r="W489" i="7"/>
  <c r="W521" i="7"/>
  <c r="W642" i="7"/>
  <c r="W389" i="7"/>
  <c r="W43" i="7"/>
  <c r="W401" i="7"/>
  <c r="W409" i="7"/>
  <c r="W411" i="7"/>
  <c r="W413" i="7"/>
  <c r="W469" i="7"/>
  <c r="W479" i="7"/>
  <c r="W64" i="7"/>
  <c r="W510" i="7"/>
  <c r="W519" i="7"/>
  <c r="W69" i="7"/>
  <c r="W76" i="7"/>
  <c r="W550" i="7"/>
  <c r="W614" i="7"/>
  <c r="W222" i="7"/>
  <c r="W282" i="7"/>
  <c r="W290" i="7"/>
  <c r="W347" i="7"/>
  <c r="W384" i="7"/>
  <c r="W46" i="7"/>
  <c r="W49" i="7"/>
  <c r="W59" i="7"/>
  <c r="W427" i="7"/>
  <c r="W455" i="7"/>
  <c r="W458" i="7"/>
  <c r="W461" i="7"/>
  <c r="W464" i="7"/>
  <c r="W497" i="7"/>
  <c r="W517" i="7"/>
  <c r="W146" i="7"/>
  <c r="W15" i="7"/>
  <c r="W227" i="7"/>
  <c r="W313" i="7"/>
  <c r="W368" i="7"/>
  <c r="W415" i="7"/>
  <c r="W421" i="7"/>
  <c r="W439" i="7"/>
  <c r="W472" i="7"/>
  <c r="W482" i="7"/>
  <c r="W502" i="7"/>
  <c r="W508" i="7"/>
  <c r="W20" i="7"/>
  <c r="W335" i="7"/>
  <c r="W37" i="7"/>
  <c r="W424" i="7"/>
  <c r="W449" i="7"/>
  <c r="W452" i="7"/>
  <c r="W467" i="7"/>
  <c r="W487" i="7"/>
  <c r="W506" i="7"/>
  <c r="W515" i="7"/>
  <c r="W524" i="7"/>
  <c r="W555" i="7"/>
  <c r="W258" i="7"/>
  <c r="W291" i="7"/>
  <c r="W374" i="7"/>
  <c r="W414" i="7"/>
  <c r="W61" i="7"/>
  <c r="W434" i="7"/>
  <c r="W440" i="7"/>
  <c r="W492" i="7"/>
  <c r="W495" i="7"/>
  <c r="W259" i="7"/>
  <c r="W283" i="7"/>
  <c r="W354" i="7"/>
  <c r="W359" i="7"/>
  <c r="W380" i="7"/>
  <c r="W44" i="7"/>
  <c r="W292" i="7"/>
  <c r="W33" i="7"/>
  <c r="W38" i="7"/>
  <c r="W398" i="7"/>
  <c r="W25" i="7"/>
  <c r="W250" i="7"/>
  <c r="W395" i="7"/>
  <c r="W435" i="7"/>
  <c r="W462" i="7"/>
  <c r="W474" i="7"/>
  <c r="W486" i="7"/>
  <c r="W496" i="7"/>
  <c r="W99" i="7"/>
  <c r="W309" i="7"/>
  <c r="W367" i="7"/>
  <c r="W381" i="7"/>
  <c r="W50" i="7"/>
  <c r="W441" i="7"/>
  <c r="W447" i="7"/>
  <c r="W466" i="7"/>
  <c r="W507" i="7"/>
  <c r="W198" i="7"/>
  <c r="W252" i="7"/>
  <c r="W329" i="7"/>
  <c r="W344" i="7"/>
  <c r="W357" i="7"/>
  <c r="W45" i="7"/>
  <c r="W58" i="7"/>
  <c r="W419" i="7"/>
  <c r="W453" i="7"/>
  <c r="W475" i="7"/>
  <c r="W483" i="7"/>
  <c r="W504" i="7"/>
  <c r="W73" i="7"/>
  <c r="W26" i="7"/>
  <c r="W471" i="7"/>
  <c r="W511" i="7"/>
  <c r="W514" i="7"/>
  <c r="W518" i="7"/>
  <c r="W523" i="7"/>
  <c r="W70" i="7"/>
  <c r="W77" i="7"/>
  <c r="W80" i="7"/>
  <c r="W27" i="7"/>
  <c r="W399" i="7"/>
  <c r="W54" i="7"/>
  <c r="W426" i="7"/>
  <c r="W630" i="7"/>
  <c r="W432" i="7"/>
  <c r="W443" i="7"/>
  <c r="W480" i="7"/>
  <c r="W491" i="7"/>
  <c r="W501" i="7"/>
  <c r="W522" i="7"/>
  <c r="W126" i="7"/>
  <c r="W331" i="7"/>
  <c r="W362" i="7"/>
  <c r="W405" i="7"/>
  <c r="W416" i="7"/>
  <c r="W463" i="7"/>
  <c r="W438" i="7"/>
  <c r="W468" i="7"/>
  <c r="W488" i="7"/>
  <c r="W498" i="7"/>
  <c r="W81" i="7"/>
  <c r="W267" i="7"/>
  <c r="W318" i="7"/>
  <c r="W428" i="7"/>
  <c r="W476" i="7"/>
  <c r="W484" i="7"/>
  <c r="W219" i="7"/>
  <c r="W299" i="7"/>
  <c r="W400" i="7"/>
  <c r="W55" i="7"/>
  <c r="W422" i="7"/>
  <c r="W387" i="7"/>
  <c r="W377" i="7"/>
  <c r="W412" i="7"/>
  <c r="W505" i="7"/>
  <c r="W513" i="7"/>
  <c r="W546" i="7"/>
  <c r="W575" i="7"/>
  <c r="W793" i="7"/>
  <c r="W481" i="7"/>
  <c r="W490" i="7"/>
  <c r="W520" i="7"/>
  <c r="W709" i="7"/>
  <c r="W858" i="7"/>
  <c r="W901" i="7"/>
  <c r="W971" i="7"/>
  <c r="W56" i="7"/>
  <c r="W460" i="7"/>
  <c r="W473" i="7"/>
  <c r="W75" i="7"/>
  <c r="W485" i="7"/>
  <c r="W63" i="7"/>
  <c r="W697" i="7"/>
  <c r="W759" i="7"/>
  <c r="W403" i="7"/>
  <c r="W499" i="7"/>
  <c r="W558" i="7"/>
  <c r="W500" i="7"/>
  <c r="W509" i="7"/>
  <c r="W516" i="7"/>
  <c r="W306" i="7"/>
  <c r="W39" i="7"/>
  <c r="W451" i="7"/>
  <c r="W465" i="7"/>
  <c r="W66" i="7"/>
  <c r="W71" i="7"/>
  <c r="W538" i="7"/>
  <c r="W679" i="7"/>
  <c r="W478" i="7"/>
  <c r="W591" i="7"/>
  <c r="W921" i="7"/>
  <c r="W67" i="7"/>
  <c r="W931" i="7"/>
  <c r="W470" i="7"/>
  <c r="W790" i="7"/>
  <c r="W111" i="7"/>
  <c r="W425" i="7"/>
  <c r="W824" i="7"/>
  <c r="W827" i="7"/>
  <c r="W72" i="7"/>
  <c r="W738" i="7"/>
  <c r="W42" i="7"/>
  <c r="W454" i="7"/>
  <c r="W74" i="7"/>
  <c r="W456" i="7"/>
  <c r="W78" i="7"/>
  <c r="W108" i="7"/>
  <c r="W814" i="7"/>
  <c r="W929" i="7"/>
  <c r="W1062" i="7"/>
  <c r="W579" i="7"/>
  <c r="W906" i="7"/>
  <c r="W963" i="7"/>
  <c r="W946" i="7"/>
  <c r="W1015" i="7"/>
  <c r="W1142" i="7"/>
  <c r="W1144" i="7"/>
  <c r="W1165" i="7"/>
  <c r="W117" i="7"/>
  <c r="W1032" i="7"/>
  <c r="W1163" i="7"/>
  <c r="W512" i="7"/>
  <c r="W752" i="7"/>
  <c r="W763" i="7"/>
  <c r="W1101" i="7"/>
  <c r="W322" i="7"/>
  <c r="W1078" i="7"/>
  <c r="W916" i="7"/>
  <c r="W981" i="7"/>
  <c r="W872" i="7"/>
  <c r="W1107" i="7"/>
  <c r="W1104" i="7"/>
  <c r="W1136" i="7"/>
  <c r="W1153" i="7"/>
  <c r="W1214" i="7"/>
  <c r="W1116" i="7"/>
  <c r="W104" i="7"/>
  <c r="W1151" i="7"/>
  <c r="W1177" i="7"/>
  <c r="W1030" i="7"/>
  <c r="W494" i="7"/>
  <c r="W1026" i="7"/>
  <c r="W1175" i="7"/>
  <c r="W1099" i="7"/>
  <c r="W1185" i="7"/>
  <c r="W890" i="7"/>
  <c r="W1083" i="7"/>
  <c r="W992" i="7"/>
  <c r="W1200" i="7"/>
  <c r="W1114" i="7"/>
  <c r="W115" i="7"/>
  <c r="W1173" i="7"/>
  <c r="W1140" i="7"/>
  <c r="W106" i="7"/>
  <c r="W1041" i="7"/>
  <c r="W700" i="7"/>
  <c r="W1150" i="7"/>
  <c r="W568" i="7"/>
  <c r="W703" i="7"/>
  <c r="W529" i="7"/>
  <c r="W1024" i="7"/>
  <c r="W832" i="7"/>
  <c r="W868" i="7"/>
  <c r="W887" i="7"/>
  <c r="W681" i="7"/>
  <c r="W634" i="7"/>
  <c r="W1195" i="7"/>
  <c r="W712" i="7"/>
  <c r="W1158" i="7"/>
  <c r="W527" i="7"/>
  <c r="W799" i="7"/>
  <c r="W993" i="7"/>
  <c r="W583" i="7"/>
  <c r="W944" i="7"/>
  <c r="W654" i="7"/>
  <c r="W996" i="7"/>
  <c r="W1067" i="7"/>
  <c r="W603" i="7"/>
  <c r="W732" i="7"/>
  <c r="W831" i="7"/>
  <c r="W809" i="7"/>
  <c r="W903" i="7"/>
  <c r="W1118" i="7"/>
  <c r="W902" i="7"/>
  <c r="W1077" i="7"/>
  <c r="W684" i="7"/>
  <c r="W955" i="7"/>
  <c r="W818" i="7"/>
  <c r="W680" i="7"/>
  <c r="W969" i="7"/>
  <c r="W123" i="7"/>
  <c r="W565" i="7"/>
  <c r="W1012" i="7"/>
  <c r="W1159" i="7"/>
  <c r="W695" i="7"/>
  <c r="W580" i="7"/>
  <c r="W635" i="7"/>
  <c r="W624" i="7"/>
  <c r="W1115" i="7"/>
  <c r="W1094" i="7"/>
  <c r="W756" i="7"/>
  <c r="W665" i="7"/>
  <c r="W923" i="7"/>
  <c r="W543" i="7"/>
  <c r="W615" i="7"/>
  <c r="W742" i="7"/>
  <c r="W816" i="7"/>
  <c r="W1027" i="7"/>
  <c r="W813" i="7"/>
  <c r="W667" i="7"/>
  <c r="W974" i="7"/>
  <c r="W1102" i="7"/>
  <c r="W610" i="7"/>
  <c r="W1074" i="7"/>
  <c r="W715" i="7"/>
  <c r="W594" i="7"/>
  <c r="W606" i="7"/>
  <c r="W878" i="7"/>
  <c r="W750" i="7"/>
  <c r="W1093" i="7"/>
  <c r="W707" i="7"/>
  <c r="W1043" i="7"/>
  <c r="W757" i="7"/>
  <c r="W1007" i="7"/>
  <c r="W1155" i="7"/>
  <c r="W563" i="7"/>
  <c r="W93" i="7"/>
  <c r="W835" i="7"/>
  <c r="W905" i="7"/>
  <c r="W1098" i="7"/>
  <c r="W118" i="7"/>
  <c r="W766" i="7"/>
  <c r="W1057" i="7"/>
  <c r="W755" i="7"/>
  <c r="W970" i="7"/>
  <c r="W1059" i="7"/>
  <c r="W1109" i="7"/>
  <c r="W758" i="7"/>
  <c r="W633" i="7"/>
  <c r="W601" i="7"/>
  <c r="W791" i="7"/>
  <c r="W1170" i="7"/>
  <c r="W674" i="7"/>
  <c r="W770" i="7"/>
  <c r="W646" i="7"/>
  <c r="W843" i="7"/>
  <c r="W641" i="7"/>
  <c r="W939" i="7"/>
  <c r="W689" i="7"/>
  <c r="W658" i="7"/>
  <c r="W1192" i="7"/>
  <c r="W952" i="7"/>
  <c r="W705" i="7"/>
  <c r="W922" i="7"/>
  <c r="W1132" i="7"/>
  <c r="W1174" i="7"/>
  <c r="W612" i="7"/>
  <c r="W954" i="7"/>
  <c r="W973" i="7"/>
  <c r="W743" i="7"/>
  <c r="W1046" i="7"/>
  <c r="W668" i="7"/>
  <c r="W957" i="7"/>
  <c r="W723" i="7"/>
  <c r="W655" i="7"/>
  <c r="W822" i="7"/>
  <c r="W638" i="7"/>
  <c r="W1130" i="7"/>
  <c r="W826" i="7"/>
  <c r="W576" i="7"/>
  <c r="W794" i="7"/>
  <c r="W989" i="7"/>
  <c r="W1023" i="7"/>
  <c r="W597" i="7"/>
  <c r="W904" i="7"/>
  <c r="W1025" i="7"/>
  <c r="W1097" i="7"/>
  <c r="W662" i="7"/>
  <c r="W122" i="7"/>
  <c r="W919" i="7"/>
  <c r="W620" i="7"/>
  <c r="W595" i="7"/>
  <c r="W776" i="7"/>
  <c r="W851" i="7"/>
  <c r="W991" i="7"/>
  <c r="W777" i="7"/>
  <c r="W539" i="7"/>
  <c r="W833" i="7"/>
  <c r="W600" i="7"/>
  <c r="W1100" i="7"/>
  <c r="W847" i="7"/>
  <c r="W1095" i="7"/>
  <c r="W1076" i="7"/>
  <c r="W708" i="7"/>
  <c r="W1044" i="7"/>
  <c r="W1211" i="7"/>
  <c r="W706" i="7"/>
  <c r="W1137" i="7"/>
  <c r="W560" i="7"/>
  <c r="W792" i="7"/>
  <c r="W92" i="7"/>
  <c r="W584" i="7"/>
  <c r="W927" i="7"/>
  <c r="W1123" i="7"/>
  <c r="W740" i="7"/>
  <c r="W628" i="7"/>
  <c r="W1207" i="7"/>
  <c r="W783" i="7"/>
  <c r="W747" i="7"/>
  <c r="W735" i="7"/>
  <c r="W532" i="7"/>
  <c r="W91" i="7"/>
  <c r="W774" i="7"/>
  <c r="W1021" i="7"/>
  <c r="W1006" i="7"/>
  <c r="W1194" i="7"/>
  <c r="W990" i="7"/>
  <c r="W581" i="7"/>
  <c r="W650" i="7"/>
  <c r="W710" i="7"/>
  <c r="W778" i="7"/>
  <c r="W852" i="7"/>
  <c r="W924" i="7"/>
  <c r="W817" i="7"/>
  <c r="W1135" i="7"/>
  <c r="W599" i="7"/>
  <c r="W779" i="7"/>
  <c r="W956" i="7"/>
  <c r="W737" i="7"/>
  <c r="W885" i="7"/>
  <c r="W940" i="7"/>
  <c r="W1096" i="7"/>
  <c r="W724" i="7"/>
  <c r="W1131" i="7"/>
  <c r="W972" i="7"/>
  <c r="W598" i="7"/>
  <c r="W1008" i="7"/>
  <c r="W1178" i="7"/>
  <c r="W729" i="7"/>
  <c r="W1011" i="7"/>
  <c r="W629" i="7"/>
  <c r="W652" i="7"/>
  <c r="W854" i="7"/>
  <c r="W994" i="7"/>
  <c r="W1122" i="7"/>
  <c r="W653" i="7"/>
  <c r="W855" i="7"/>
  <c r="W882" i="7"/>
  <c r="W1176" i="7"/>
  <c r="W632" i="7"/>
  <c r="W544" i="7"/>
  <c r="W1157" i="7"/>
  <c r="W566" i="7"/>
  <c r="W663" i="7"/>
  <c r="W953" i="7"/>
  <c r="W1063" i="7"/>
  <c r="W780" i="7"/>
  <c r="W839" i="7"/>
  <c r="W928" i="7"/>
  <c r="W530" i="7"/>
  <c r="W823" i="7"/>
  <c r="W1035" i="7"/>
  <c r="W1014" i="7"/>
  <c r="W840" i="7"/>
  <c r="W571" i="7"/>
  <c r="W968" i="7"/>
  <c r="W1210" i="7"/>
  <c r="W796" i="7"/>
  <c r="W1009" i="7"/>
  <c r="W920" i="7"/>
  <c r="W866" i="7"/>
  <c r="W542" i="7"/>
  <c r="W870" i="7"/>
  <c r="W762" i="7"/>
  <c r="W1179" i="7"/>
  <c r="W764" i="7"/>
  <c r="W873" i="7"/>
  <c r="W988" i="7"/>
  <c r="W561" i="7"/>
  <c r="W619" i="7"/>
  <c r="W1181" i="7"/>
  <c r="W690" i="7"/>
  <c r="W894" i="7"/>
  <c r="W1108" i="7"/>
  <c r="W1051" i="7"/>
  <c r="W1199" i="7"/>
  <c r="W621" i="7"/>
  <c r="W734" i="7"/>
  <c r="W877" i="7"/>
  <c r="W1017" i="7"/>
  <c r="W114" i="7"/>
  <c r="W1001" i="7"/>
  <c r="W900" i="7"/>
  <c r="W694" i="7"/>
  <c r="W553" i="7"/>
  <c r="W536" i="7"/>
  <c r="W795" i="7"/>
  <c r="W819" i="7"/>
  <c r="W1196" i="7"/>
  <c r="W687" i="7"/>
  <c r="W958" i="7"/>
  <c r="W1048" i="7"/>
  <c r="W1138" i="7"/>
  <c r="W907" i="7"/>
  <c r="W765" i="7"/>
  <c r="W1013" i="7"/>
  <c r="W748" i="7"/>
  <c r="W1050" i="7"/>
  <c r="W622" i="7"/>
  <c r="W749" i="7"/>
  <c r="W950" i="7"/>
  <c r="W1087" i="7"/>
  <c r="W590" i="7"/>
  <c r="W720" i="7"/>
  <c r="W862" i="7"/>
  <c r="W935" i="7"/>
  <c r="W987" i="7"/>
  <c r="W938" i="7"/>
  <c r="W1022" i="7"/>
  <c r="W596" i="7"/>
  <c r="W941" i="7"/>
  <c r="W886" i="7"/>
  <c r="W1042" i="7"/>
  <c r="W1154" i="7"/>
  <c r="W541" i="7"/>
  <c r="W562" i="7"/>
  <c r="W1029" i="7"/>
  <c r="W602" i="7"/>
  <c r="W977" i="7"/>
  <c r="W1066" i="7"/>
  <c r="W775" i="7"/>
  <c r="W548" i="7"/>
  <c r="W856" i="7"/>
  <c r="W1033" i="7"/>
  <c r="W1105" i="7"/>
  <c r="W1034" i="7"/>
  <c r="W960" i="7"/>
  <c r="W1141" i="7"/>
  <c r="W913" i="7"/>
  <c r="W961" i="7"/>
  <c r="W875" i="7"/>
  <c r="W90" i="7"/>
  <c r="W825" i="7"/>
  <c r="W1054" i="7"/>
  <c r="W964" i="7"/>
  <c r="W951" i="7"/>
  <c r="W1072" i="7"/>
  <c r="W719" i="7"/>
  <c r="W1152" i="7"/>
  <c r="W540" i="7"/>
  <c r="W798" i="7"/>
  <c r="W1213" i="7"/>
  <c r="W781" i="7"/>
  <c r="W711" i="7"/>
  <c r="W1121" i="7"/>
  <c r="W637" i="7"/>
  <c r="W95" i="7"/>
  <c r="W947" i="7"/>
  <c r="W1198" i="7"/>
  <c r="W980" i="7"/>
  <c r="W1126" i="7"/>
  <c r="W1201" i="7"/>
  <c r="W1184" i="7"/>
  <c r="W718" i="7"/>
  <c r="W666" i="7"/>
  <c r="W564" i="7"/>
  <c r="W889" i="7"/>
  <c r="W578" i="7"/>
  <c r="W613" i="7"/>
  <c r="W925" i="7"/>
  <c r="W618" i="7"/>
  <c r="W648" i="7"/>
  <c r="W649" i="7"/>
  <c r="W943" i="7"/>
  <c r="W837" i="7"/>
  <c r="W782" i="7"/>
  <c r="W841" i="7"/>
  <c r="W930" i="7"/>
  <c r="W552" i="7"/>
  <c r="W623" i="7"/>
  <c r="W895" i="7"/>
  <c r="W1036" i="7"/>
  <c r="W113" i="7"/>
  <c r="W100" i="7"/>
  <c r="W559" i="7"/>
  <c r="W786" i="7"/>
  <c r="W867" i="7"/>
  <c r="W869" i="7"/>
  <c r="W1045" i="7"/>
  <c r="W1005" i="7"/>
  <c r="W685" i="7"/>
  <c r="W1064" i="7"/>
  <c r="W699" i="7"/>
  <c r="W891" i="7"/>
  <c r="W976" i="7"/>
  <c r="W1065" i="7"/>
  <c r="W761" i="7"/>
  <c r="W714" i="7"/>
  <c r="W874" i="7"/>
  <c r="W1124" i="7"/>
  <c r="W569" i="7"/>
  <c r="W767" i="7"/>
  <c r="W1052" i="7"/>
  <c r="W769" i="7"/>
  <c r="W962" i="7"/>
  <c r="W1202" i="7"/>
  <c r="W533" i="7"/>
  <c r="W607" i="7"/>
  <c r="W805" i="7"/>
  <c r="W1004" i="7"/>
  <c r="W1172" i="7"/>
  <c r="W1061" i="7"/>
  <c r="W1208" i="7"/>
  <c r="W1010" i="7"/>
  <c r="W908" i="7"/>
  <c r="W849" i="7"/>
  <c r="W1058" i="7"/>
  <c r="W683" i="7"/>
  <c r="W582" i="7"/>
  <c r="W686" i="7"/>
  <c r="W959" i="7"/>
  <c r="W1125" i="7"/>
  <c r="W997" i="7"/>
  <c r="W1182" i="7"/>
  <c r="W701" i="7"/>
  <c r="W912" i="7"/>
  <c r="W1218" i="7"/>
  <c r="W702" i="7"/>
  <c r="W914" i="7"/>
  <c r="W691" i="7"/>
  <c r="W751" i="7"/>
  <c r="W804" i="7"/>
  <c r="W884" i="7"/>
  <c r="W1060" i="7"/>
  <c r="W1079" i="7"/>
  <c r="W1075" i="7"/>
  <c r="W713" i="7"/>
  <c r="W820" i="7"/>
  <c r="W1082" i="7"/>
  <c r="W1180" i="7"/>
  <c r="W537" i="7"/>
  <c r="W848" i="7"/>
  <c r="W616" i="7"/>
  <c r="W871" i="7"/>
  <c r="W567" i="7"/>
  <c r="W800" i="7"/>
  <c r="W1216" i="7"/>
  <c r="W549" i="7"/>
  <c r="W801" i="7"/>
  <c r="W810" i="7"/>
  <c r="W617" i="7"/>
  <c r="W669" i="7"/>
  <c r="W850" i="7"/>
  <c r="W797" i="7"/>
  <c r="W585" i="7"/>
  <c r="W716" i="7"/>
  <c r="W998" i="7"/>
  <c r="W551" i="7"/>
  <c r="W588" i="7"/>
  <c r="W1038" i="7"/>
  <c r="W1187" i="7"/>
  <c r="W1088" i="7"/>
  <c r="W677" i="7"/>
  <c r="W722" i="7"/>
  <c r="W1169" i="7"/>
  <c r="W739" i="7"/>
  <c r="W909" i="7"/>
  <c r="W853" i="7"/>
  <c r="W698" i="7"/>
  <c r="W746" i="7"/>
  <c r="W978" i="7"/>
  <c r="W1139" i="7"/>
  <c r="W1217" i="7"/>
  <c r="W1162" i="7"/>
  <c r="W803" i="7"/>
  <c r="W1127" i="7"/>
  <c r="W788" i="7"/>
  <c r="W1002" i="7"/>
  <c r="W1148" i="7"/>
  <c r="W808" i="7"/>
  <c r="W937" i="7"/>
  <c r="W1119" i="7"/>
  <c r="W611" i="7"/>
  <c r="W730" i="7"/>
  <c r="W682" i="7"/>
  <c r="W911" i="7"/>
  <c r="W876" i="7"/>
  <c r="W1016" i="7"/>
  <c r="W934" i="7"/>
  <c r="W643" i="7"/>
  <c r="W1110" i="7"/>
  <c r="W592" i="7"/>
  <c r="W863" i="7"/>
  <c r="W1212" i="7"/>
  <c r="W609" i="7"/>
  <c r="W1191" i="7"/>
  <c r="W1209" i="7"/>
  <c r="W647" i="7"/>
  <c r="W725" i="7"/>
  <c r="W836" i="7"/>
  <c r="W88" i="7"/>
  <c r="W1160" i="7"/>
  <c r="W1183" i="7"/>
  <c r="W587" i="7"/>
  <c r="W1070" i="7"/>
  <c r="W879" i="7"/>
  <c r="W109" i="7"/>
  <c r="W660" i="7"/>
  <c r="W721" i="7"/>
  <c r="W936" i="7"/>
  <c r="W1020" i="7"/>
  <c r="W1091" i="7"/>
  <c r="W535" i="7"/>
  <c r="W1092" i="7"/>
  <c r="W671" i="7"/>
  <c r="W1133" i="7"/>
  <c r="W733" i="7"/>
  <c r="W1085" i="7"/>
  <c r="W605" i="7"/>
  <c r="W842" i="7"/>
  <c r="W554" i="7"/>
  <c r="W659" i="7"/>
  <c r="W1055" i="7"/>
  <c r="W1204" i="7"/>
  <c r="W102" i="7"/>
  <c r="W608" i="7"/>
  <c r="W676" i="7"/>
  <c r="W1146" i="7"/>
  <c r="W89" i="7"/>
  <c r="W736" i="7"/>
  <c r="W881" i="7"/>
  <c r="W105" i="7"/>
  <c r="W812" i="7"/>
  <c r="W547" i="7"/>
  <c r="W945" i="7"/>
  <c r="W883" i="7"/>
  <c r="W744" i="7"/>
  <c r="W784" i="7"/>
  <c r="W717" i="7"/>
  <c r="W896" i="7"/>
  <c r="W675" i="7"/>
  <c r="W771" i="7"/>
  <c r="W965" i="7"/>
  <c r="W806" i="7"/>
  <c r="W1168" i="7"/>
  <c r="W807" i="7"/>
  <c r="W589" i="7"/>
  <c r="W942" i="7"/>
  <c r="W811" i="7"/>
  <c r="W741" i="7"/>
  <c r="W1080" i="7"/>
  <c r="W726" i="7"/>
  <c r="W821" i="7"/>
  <c r="W639" i="7"/>
  <c r="W982" i="7"/>
  <c r="W984" i="7"/>
  <c r="W1189" i="7"/>
  <c r="W103" i="7"/>
  <c r="W1186" i="7"/>
  <c r="W627" i="7"/>
  <c r="W1190" i="7"/>
  <c r="W745" i="7"/>
  <c r="W995" i="7"/>
  <c r="W1197" i="7"/>
  <c r="W834" i="7"/>
  <c r="W1028" i="7"/>
  <c r="W1069" i="7"/>
  <c r="W1166" i="7"/>
  <c r="W534" i="7"/>
  <c r="W101" i="7"/>
  <c r="W880" i="7"/>
  <c r="W1112" i="7"/>
  <c r="W1188" i="7"/>
  <c r="W557" i="7"/>
  <c r="W693" i="7"/>
  <c r="W899" i="7"/>
  <c r="W967" i="7"/>
  <c r="W1040" i="7"/>
  <c r="W1113" i="7"/>
  <c r="W678" i="7"/>
  <c r="W586" i="7"/>
  <c r="W107" i="7"/>
  <c r="W1171" i="7"/>
  <c r="W815" i="7"/>
  <c r="W1049" i="7"/>
  <c r="W802" i="7"/>
  <c r="W672" i="7"/>
  <c r="W1000" i="7"/>
  <c r="W915" i="7"/>
  <c r="W983" i="7"/>
  <c r="W1203" i="7"/>
  <c r="W626" i="7"/>
  <c r="W1039" i="7"/>
  <c r="W1205" i="7"/>
  <c r="W830" i="7"/>
  <c r="W1206" i="7"/>
  <c r="W975" i="7"/>
  <c r="W1117" i="7"/>
  <c r="W696" i="7"/>
  <c r="W688" i="7"/>
  <c r="W893" i="7"/>
  <c r="W656" i="7"/>
  <c r="W1086" i="7"/>
  <c r="W657" i="7"/>
  <c r="W1193" i="7"/>
  <c r="W631" i="7"/>
  <c r="W1134" i="7"/>
  <c r="W728" i="7"/>
  <c r="W860" i="7"/>
  <c r="W1111" i="7"/>
  <c r="W864" i="7"/>
  <c r="W1084" i="7"/>
  <c r="W531" i="7"/>
  <c r="W1147" i="7"/>
  <c r="W772" i="7"/>
  <c r="W917" i="7"/>
  <c r="W1056" i="7"/>
  <c r="W1156" i="7"/>
  <c r="W670" i="7"/>
  <c r="W1143" i="7"/>
  <c r="W570" i="7"/>
  <c r="W97" i="7"/>
  <c r="W1018" i="7"/>
  <c r="W918" i="7"/>
  <c r="W966" i="7"/>
  <c r="W1089" i="7"/>
  <c r="W593" i="7"/>
  <c r="W754" i="7"/>
  <c r="W1073" i="7"/>
  <c r="W664" i="7"/>
  <c r="W838" i="7"/>
  <c r="W731" i="7"/>
  <c r="W857" i="7"/>
  <c r="W948" i="7"/>
  <c r="W640" i="7"/>
  <c r="W933" i="7"/>
  <c r="W1167" i="7"/>
  <c r="W1128" i="7"/>
  <c r="W773" i="7"/>
  <c r="W926" i="7"/>
  <c r="W577" i="7"/>
  <c r="W979" i="7"/>
  <c r="W644" i="7"/>
  <c r="W829" i="7"/>
  <c r="W1068" i="7"/>
  <c r="W859" i="7"/>
  <c r="W999" i="7"/>
  <c r="W1071" i="7"/>
  <c r="W1019" i="7"/>
  <c r="W985" i="7"/>
  <c r="W861" i="7"/>
  <c r="W888" i="7"/>
  <c r="W673" i="7"/>
  <c r="W787" i="7"/>
  <c r="W645" i="7"/>
  <c r="W789" i="7"/>
  <c r="W651" i="7"/>
  <c r="W1106" i="7"/>
  <c r="W932" i="7"/>
  <c r="W1161" i="7"/>
  <c r="W119" i="7"/>
  <c r="W556" i="7"/>
  <c r="W692" i="7"/>
  <c r="W845" i="7"/>
  <c r="W1129" i="7"/>
  <c r="W865" i="7"/>
  <c r="W727" i="7"/>
  <c r="W1081" i="7"/>
  <c r="W1031" i="7"/>
  <c r="W545" i="7"/>
  <c r="W892" i="7"/>
  <c r="W1053" i="7"/>
  <c r="W828" i="7"/>
  <c r="W1220" i="7"/>
  <c r="W116" i="7"/>
  <c r="W94" i="7"/>
  <c r="W949" i="7"/>
  <c r="W661" i="7"/>
  <c r="W986" i="7"/>
  <c r="W1149" i="7"/>
  <c r="W1120" i="7"/>
  <c r="W1215" i="7"/>
  <c r="W704" i="7"/>
  <c r="W1003" i="7"/>
  <c r="W1103" i="7"/>
  <c r="W625" i="7"/>
  <c r="W910" i="7"/>
  <c r="W1037" i="7"/>
  <c r="W112" i="7"/>
  <c r="W574" i="7"/>
  <c r="W121" i="7"/>
  <c r="W844" i="7"/>
  <c r="W1047" i="7"/>
  <c r="W897" i="7"/>
  <c r="W573" i="7"/>
  <c r="W120" i="7"/>
  <c r="W768" i="7"/>
  <c r="W526" i="7"/>
  <c r="W604" i="7"/>
  <c r="W98" i="7"/>
  <c r="W785" i="7"/>
  <c r="W1090" i="7"/>
  <c r="W846" i="7"/>
  <c r="W753" i="7"/>
  <c r="W1145" i="7"/>
  <c r="W1164" i="7"/>
  <c r="W636" i="7"/>
  <c r="W760" i="7"/>
  <c r="W572" i="7"/>
  <c r="W898" i="7"/>
  <c r="W528" i="7"/>
  <c r="W110" i="7"/>
  <c r="AF208" i="7"/>
  <c r="AF229" i="7"/>
  <c r="AF235" i="7"/>
  <c r="AF254" i="7"/>
  <c r="AF268" i="7"/>
  <c r="AF12" i="7"/>
  <c r="AF177" i="7"/>
  <c r="AF203" i="7"/>
  <c r="AF125" i="7"/>
  <c r="AF126" i="7"/>
  <c r="AF128" i="7"/>
  <c r="AF5" i="7"/>
  <c r="AF130" i="7"/>
  <c r="AF145" i="7"/>
  <c r="AF173" i="7"/>
  <c r="AF175" i="7"/>
  <c r="AF199" i="7"/>
  <c r="AF201" i="7"/>
  <c r="AF132" i="7"/>
  <c r="AF6" i="7"/>
  <c r="AF8" i="7"/>
  <c r="AF142" i="7"/>
  <c r="AF143" i="7"/>
  <c r="AF147" i="7"/>
  <c r="AF149" i="7"/>
  <c r="AF151" i="7"/>
  <c r="AF134" i="7"/>
  <c r="AF136" i="7"/>
  <c r="AF139" i="7"/>
  <c r="AF141" i="7"/>
  <c r="AF157" i="7"/>
  <c r="AF159" i="7"/>
  <c r="AF169" i="7"/>
  <c r="AF184" i="7"/>
  <c r="AF187" i="7"/>
  <c r="AF212" i="7"/>
  <c r="AF153" i="7"/>
  <c r="AF155" i="7"/>
  <c r="AF146" i="7"/>
  <c r="AF156" i="7"/>
  <c r="AF206" i="7"/>
  <c r="AF209" i="7"/>
  <c r="AF135" i="7"/>
  <c r="AF182" i="7"/>
  <c r="AF230" i="7"/>
  <c r="AF250" i="7"/>
  <c r="AF259" i="7"/>
  <c r="AF274" i="7"/>
  <c r="AF278" i="7"/>
  <c r="AF280" i="7"/>
  <c r="AF308" i="7"/>
  <c r="AF163" i="7"/>
  <c r="AF193" i="7"/>
  <c r="AF211" i="7"/>
  <c r="AF219" i="7"/>
  <c r="AF239" i="7"/>
  <c r="AF248" i="7"/>
  <c r="AF265" i="7"/>
  <c r="AF276" i="7"/>
  <c r="AF138" i="7"/>
  <c r="AF150" i="7"/>
  <c r="AF160" i="7"/>
  <c r="AF190" i="7"/>
  <c r="AF196" i="7"/>
  <c r="AF202" i="7"/>
  <c r="AF217" i="7"/>
  <c r="AF228" i="7"/>
  <c r="AF257" i="7"/>
  <c r="AF20" i="7"/>
  <c r="AF289" i="7"/>
  <c r="AF304" i="7"/>
  <c r="AF306" i="7"/>
  <c r="AF4" i="7"/>
  <c r="AF224" i="7"/>
  <c r="AF144" i="7"/>
  <c r="AF164" i="7"/>
  <c r="AF180" i="7"/>
  <c r="AF17" i="7"/>
  <c r="AF234" i="7"/>
  <c r="AF264" i="7"/>
  <c r="AF283" i="7"/>
  <c r="AF25" i="7"/>
  <c r="AF26" i="7"/>
  <c r="AF302" i="7"/>
  <c r="AF318" i="7"/>
  <c r="AF140" i="7"/>
  <c r="AF168" i="7"/>
  <c r="AF205" i="7"/>
  <c r="AF251" i="7"/>
  <c r="AF21" i="7"/>
  <c r="AF290" i="7"/>
  <c r="AF307" i="7"/>
  <c r="AF314" i="7"/>
  <c r="AF329" i="7"/>
  <c r="AF344" i="7"/>
  <c r="AF214" i="7"/>
  <c r="AF220" i="7"/>
  <c r="AF226" i="7"/>
  <c r="AF246" i="7"/>
  <c r="AF270" i="7"/>
  <c r="AF295" i="7"/>
  <c r="AF300" i="7"/>
  <c r="AF312" i="7"/>
  <c r="AF327" i="7"/>
  <c r="AF340" i="7"/>
  <c r="AF342" i="7"/>
  <c r="AF165" i="7"/>
  <c r="AF185" i="7"/>
  <c r="AF19" i="7"/>
  <c r="AF273" i="7"/>
  <c r="AF24" i="7"/>
  <c r="AF285" i="7"/>
  <c r="AF288" i="7"/>
  <c r="AF305" i="7"/>
  <c r="AF310" i="7"/>
  <c r="AF30" i="7"/>
  <c r="AF133" i="7"/>
  <c r="AF137" i="7"/>
  <c r="AF13" i="7"/>
  <c r="AF189" i="7"/>
  <c r="AF129" i="7"/>
  <c r="AF170" i="7"/>
  <c r="AF176" i="7"/>
  <c r="AF192" i="7"/>
  <c r="AF198" i="7"/>
  <c r="AF204" i="7"/>
  <c r="AF15" i="7"/>
  <c r="AF286" i="7"/>
  <c r="AF297" i="7"/>
  <c r="AF316" i="7"/>
  <c r="AF28" i="7"/>
  <c r="AF326" i="7"/>
  <c r="AF334" i="7"/>
  <c r="AF347" i="7"/>
  <c r="AF372" i="7"/>
  <c r="AF387" i="7"/>
  <c r="AF181" i="7"/>
  <c r="AF243" i="7"/>
  <c r="AF284" i="7"/>
  <c r="AF291" i="7"/>
  <c r="AF345" i="7"/>
  <c r="AF357" i="7"/>
  <c r="AF359" i="7"/>
  <c r="AF368" i="7"/>
  <c r="AF370" i="7"/>
  <c r="AF389" i="7"/>
  <c r="AF158" i="7"/>
  <c r="AF186" i="7"/>
  <c r="AF14" i="7"/>
  <c r="AF232" i="7"/>
  <c r="AF258" i="7"/>
  <c r="AF298" i="7"/>
  <c r="AF323" i="7"/>
  <c r="AF337" i="7"/>
  <c r="AF131" i="7"/>
  <c r="AF236" i="7"/>
  <c r="AF247" i="7"/>
  <c r="AF255" i="7"/>
  <c r="AF272" i="7"/>
  <c r="AF277" i="7"/>
  <c r="AF301" i="7"/>
  <c r="AF3" i="7"/>
  <c r="AF10" i="7"/>
  <c r="AF171" i="7"/>
  <c r="AF11" i="7"/>
  <c r="AF194" i="7"/>
  <c r="AF210" i="7"/>
  <c r="AF240" i="7"/>
  <c r="AF244" i="7"/>
  <c r="AF261" i="7"/>
  <c r="AF188" i="7"/>
  <c r="AF200" i="7"/>
  <c r="AF18" i="7"/>
  <c r="AF216" i="7"/>
  <c r="AF233" i="7"/>
  <c r="AF281" i="7"/>
  <c r="AF31" i="7"/>
  <c r="AF35" i="7"/>
  <c r="AF377" i="7"/>
  <c r="AF152" i="7"/>
  <c r="AF166" i="7"/>
  <c r="AF148" i="7"/>
  <c r="AF183" i="7"/>
  <c r="AF215" i="7"/>
  <c r="AF222" i="7"/>
  <c r="AF292" i="7"/>
  <c r="AF311" i="7"/>
  <c r="AF352" i="7"/>
  <c r="AF355" i="7"/>
  <c r="AF367" i="7"/>
  <c r="AF375" i="7"/>
  <c r="AF388" i="7"/>
  <c r="AF393" i="7"/>
  <c r="AF47" i="7"/>
  <c r="AF401" i="7"/>
  <c r="AF253" i="7"/>
  <c r="AF287" i="7"/>
  <c r="AF315" i="7"/>
  <c r="AF320" i="7"/>
  <c r="AF324" i="7"/>
  <c r="AF358" i="7"/>
  <c r="AF383" i="7"/>
  <c r="AF44" i="7"/>
  <c r="AF399" i="7"/>
  <c r="AF412" i="7"/>
  <c r="AF55" i="7"/>
  <c r="AF420" i="7"/>
  <c r="AF127" i="7"/>
  <c r="AF162" i="7"/>
  <c r="AF174" i="7"/>
  <c r="AF242" i="7"/>
  <c r="AF22" i="7"/>
  <c r="AF42" i="7"/>
  <c r="AF410" i="7"/>
  <c r="AF411" i="7"/>
  <c r="AF413" i="7"/>
  <c r="AF195" i="7"/>
  <c r="AF223" i="7"/>
  <c r="AF279" i="7"/>
  <c r="AF293" i="7"/>
  <c r="AF330" i="7"/>
  <c r="AF16" i="7"/>
  <c r="AF237" i="7"/>
  <c r="AF249" i="7"/>
  <c r="AF266" i="7"/>
  <c r="AF271" i="7"/>
  <c r="AF341" i="7"/>
  <c r="AF32" i="7"/>
  <c r="AF350" i="7"/>
  <c r="AF353" i="7"/>
  <c r="AF260" i="7"/>
  <c r="AF269" i="7"/>
  <c r="AF23" i="7"/>
  <c r="AF294" i="7"/>
  <c r="AF331" i="7"/>
  <c r="AF406" i="7"/>
  <c r="AF424" i="7"/>
  <c r="AF441" i="7"/>
  <c r="AF443" i="7"/>
  <c r="AF456" i="7"/>
  <c r="AF481" i="7"/>
  <c r="AF494" i="7"/>
  <c r="AF512" i="7"/>
  <c r="AF514" i="7"/>
  <c r="AF72" i="7"/>
  <c r="AF213" i="7"/>
  <c r="AF252" i="7"/>
  <c r="AF27" i="7"/>
  <c r="AF29" i="7"/>
  <c r="AF332" i="7"/>
  <c r="AF378" i="7"/>
  <c r="AF395" i="7"/>
  <c r="AF415" i="7"/>
  <c r="AF422" i="7"/>
  <c r="AF452" i="7"/>
  <c r="AF454" i="7"/>
  <c r="AF154" i="7"/>
  <c r="AF225" i="7"/>
  <c r="AF262" i="7"/>
  <c r="AF309" i="7"/>
  <c r="AF338" i="7"/>
  <c r="AF365" i="7"/>
  <c r="AF391" i="7"/>
  <c r="AF397" i="7"/>
  <c r="AF45" i="7"/>
  <c r="AF54" i="7"/>
  <c r="AF416" i="7"/>
  <c r="AF61" i="7"/>
  <c r="AF435" i="7"/>
  <c r="AF439" i="7"/>
  <c r="AF303" i="7"/>
  <c r="AF349" i="7"/>
  <c r="AF356" i="7"/>
  <c r="AF363" i="7"/>
  <c r="AF7" i="7"/>
  <c r="AF172" i="7"/>
  <c r="AF207" i="7"/>
  <c r="AF343" i="7"/>
  <c r="AF51" i="7"/>
  <c r="AF429" i="7"/>
  <c r="AF431" i="7"/>
  <c r="AF448" i="7"/>
  <c r="AF296" i="7"/>
  <c r="AF319" i="7"/>
  <c r="AF328" i="7"/>
  <c r="AF333" i="7"/>
  <c r="AF360" i="7"/>
  <c r="AF369" i="7"/>
  <c r="AF382" i="7"/>
  <c r="AF385" i="7"/>
  <c r="AF40" i="7"/>
  <c r="AF41" i="7"/>
  <c r="AF53" i="7"/>
  <c r="AF446" i="7"/>
  <c r="AF467" i="7"/>
  <c r="AF473" i="7"/>
  <c r="AF475" i="7"/>
  <c r="AF484" i="7"/>
  <c r="AF486" i="7"/>
  <c r="AF499" i="7"/>
  <c r="AF501" i="7"/>
  <c r="AF238" i="7"/>
  <c r="AF299" i="7"/>
  <c r="AF426" i="7"/>
  <c r="AF451" i="7"/>
  <c r="AF460" i="7"/>
  <c r="AF476" i="7"/>
  <c r="AF505" i="7"/>
  <c r="AF523" i="7"/>
  <c r="AF554" i="7"/>
  <c r="AF221" i="7"/>
  <c r="AF256" i="7"/>
  <c r="AF351" i="7"/>
  <c r="AF373" i="7"/>
  <c r="AF418" i="7"/>
  <c r="AF491" i="7"/>
  <c r="AF87" i="7"/>
  <c r="AF178" i="7"/>
  <c r="AF43" i="7"/>
  <c r="AF405" i="7"/>
  <c r="AF442" i="7"/>
  <c r="AF466" i="7"/>
  <c r="AF469" i="7"/>
  <c r="AF66" i="7"/>
  <c r="AF71" i="7"/>
  <c r="AF78" i="7"/>
  <c r="AF578" i="7"/>
  <c r="AF325" i="7"/>
  <c r="AF379" i="7"/>
  <c r="AF396" i="7"/>
  <c r="AF49" i="7"/>
  <c r="AF427" i="7"/>
  <c r="AF433" i="7"/>
  <c r="AF445" i="7"/>
  <c r="AF461" i="7"/>
  <c r="AF474" i="7"/>
  <c r="AF479" i="7"/>
  <c r="AF489" i="7"/>
  <c r="AF504" i="7"/>
  <c r="AF521" i="7"/>
  <c r="AF241" i="7"/>
  <c r="AF36" i="7"/>
  <c r="AF394" i="7"/>
  <c r="AF402" i="7"/>
  <c r="AF430" i="7"/>
  <c r="AF436" i="7"/>
  <c r="AF64" i="7"/>
  <c r="AF497" i="7"/>
  <c r="AF510" i="7"/>
  <c r="AF519" i="7"/>
  <c r="AF69" i="7"/>
  <c r="AF76" i="7"/>
  <c r="AF179" i="7"/>
  <c r="AF227" i="7"/>
  <c r="AF245" i="7"/>
  <c r="AF282" i="7"/>
  <c r="AF313" i="7"/>
  <c r="AF384" i="7"/>
  <c r="AF37" i="7"/>
  <c r="AF46" i="7"/>
  <c r="AF409" i="7"/>
  <c r="AF59" i="7"/>
  <c r="AF455" i="7"/>
  <c r="AF482" i="7"/>
  <c r="AF508" i="7"/>
  <c r="AF81" i="7"/>
  <c r="AF539" i="7"/>
  <c r="AF574" i="7"/>
  <c r="AF629" i="7"/>
  <c r="AF321" i="7"/>
  <c r="AF335" i="7"/>
  <c r="AF408" i="7"/>
  <c r="AF57" i="7"/>
  <c r="AF421" i="7"/>
  <c r="AF348" i="7"/>
  <c r="AF62" i="7"/>
  <c r="AF161" i="7"/>
  <c r="AF33" i="7"/>
  <c r="AF374" i="7"/>
  <c r="AF191" i="7"/>
  <c r="AF263" i="7"/>
  <c r="AF275" i="7"/>
  <c r="AF380" i="7"/>
  <c r="AF390" i="7"/>
  <c r="AF425" i="7"/>
  <c r="AF470" i="7"/>
  <c r="AF520" i="7"/>
  <c r="AF67" i="7"/>
  <c r="AF540" i="7"/>
  <c r="AF621" i="7"/>
  <c r="AF197" i="7"/>
  <c r="AF478" i="7"/>
  <c r="AF490" i="7"/>
  <c r="AF381" i="7"/>
  <c r="AF403" i="7"/>
  <c r="AF500" i="7"/>
  <c r="AF682" i="7"/>
  <c r="AF392" i="7"/>
  <c r="AF457" i="7"/>
  <c r="AF317" i="7"/>
  <c r="AF404" i="7"/>
  <c r="AF50" i="7"/>
  <c r="AF447" i="7"/>
  <c r="AF462" i="7"/>
  <c r="AF487" i="7"/>
  <c r="AF496" i="7"/>
  <c r="AF557" i="7"/>
  <c r="AF346" i="7"/>
  <c r="AF361" i="7"/>
  <c r="AF58" i="7"/>
  <c r="AF419" i="7"/>
  <c r="AF437" i="7"/>
  <c r="AF453" i="7"/>
  <c r="AF458" i="7"/>
  <c r="AF471" i="7"/>
  <c r="AF483" i="7"/>
  <c r="AF493" i="7"/>
  <c r="AF507" i="7"/>
  <c r="AF70" i="7"/>
  <c r="AF73" i="7"/>
  <c r="AF599" i="7"/>
  <c r="AF218" i="7"/>
  <c r="AF371" i="7"/>
  <c r="AF511" i="7"/>
  <c r="AF515" i="7"/>
  <c r="AF34" i="7"/>
  <c r="AF414" i="7"/>
  <c r="AF463" i="7"/>
  <c r="AF472" i="7"/>
  <c r="AF65" i="7"/>
  <c r="AF518" i="7"/>
  <c r="AF77" i="7"/>
  <c r="AF362" i="7"/>
  <c r="AF386" i="7"/>
  <c r="AF449" i="7"/>
  <c r="AF459" i="7"/>
  <c r="AF480" i="7"/>
  <c r="AF492" i="7"/>
  <c r="AF267" i="7"/>
  <c r="AF336" i="7"/>
  <c r="AF38" i="7"/>
  <c r="AF398" i="7"/>
  <c r="AF407" i="7"/>
  <c r="AF417" i="7"/>
  <c r="AF432" i="7"/>
  <c r="AF464" i="7"/>
  <c r="AF167" i="7"/>
  <c r="AF339" i="7"/>
  <c r="AF364" i="7"/>
  <c r="AF400" i="7"/>
  <c r="AF60" i="7"/>
  <c r="AF434" i="7"/>
  <c r="AF80" i="7"/>
  <c r="AF103" i="7"/>
  <c r="AF428" i="7"/>
  <c r="AF696" i="7"/>
  <c r="AF758" i="7"/>
  <c r="AF962" i="7"/>
  <c r="AF498" i="7"/>
  <c r="AF506" i="7"/>
  <c r="AF513" i="7"/>
  <c r="AF68" i="7"/>
  <c r="AF56" i="7"/>
  <c r="AF603" i="7"/>
  <c r="AF678" i="7"/>
  <c r="AF751" i="7"/>
  <c r="AF522" i="7"/>
  <c r="AF75" i="7"/>
  <c r="AF9" i="7"/>
  <c r="AF354" i="7"/>
  <c r="AF450" i="7"/>
  <c r="AF627" i="7"/>
  <c r="AF485" i="7"/>
  <c r="AF63" i="7"/>
  <c r="AF502" i="7"/>
  <c r="AF82" i="7"/>
  <c r="AF48" i="7"/>
  <c r="AF465" i="7"/>
  <c r="AF477" i="7"/>
  <c r="AF657" i="7"/>
  <c r="AF322" i="7"/>
  <c r="AF440" i="7"/>
  <c r="AF517" i="7"/>
  <c r="AF468" i="7"/>
  <c r="AF809" i="7"/>
  <c r="AF1014" i="7"/>
  <c r="AF366" i="7"/>
  <c r="AF708" i="7"/>
  <c r="AF912" i="7"/>
  <c r="AF1106" i="7"/>
  <c r="AF423" i="7"/>
  <c r="AF826" i="7"/>
  <c r="AF107" i="7"/>
  <c r="AF524" i="7"/>
  <c r="AF376" i="7"/>
  <c r="AF438" i="7"/>
  <c r="AF737" i="7"/>
  <c r="AF39" i="7"/>
  <c r="AF503" i="7"/>
  <c r="AF715" i="7"/>
  <c r="AF871" i="7"/>
  <c r="AF231" i="7"/>
  <c r="AF509" i="7"/>
  <c r="AF444" i="7"/>
  <c r="AF613" i="7"/>
  <c r="AF52" i="7"/>
  <c r="AF818" i="7"/>
  <c r="AF905" i="7"/>
  <c r="AF928" i="7"/>
  <c r="AF970" i="7"/>
  <c r="AF976" i="7"/>
  <c r="AF89" i="7"/>
  <c r="AF884" i="7"/>
  <c r="AF1008" i="7"/>
  <c r="AF79" i="7"/>
  <c r="AF1031" i="7"/>
  <c r="AF789" i="7"/>
  <c r="AF495" i="7"/>
  <c r="AF641" i="7"/>
  <c r="AF762" i="7"/>
  <c r="AF813" i="7"/>
  <c r="AF1065" i="7"/>
  <c r="AF1100" i="7"/>
  <c r="AF516" i="7"/>
  <c r="AF807" i="7"/>
  <c r="AF1029" i="7"/>
  <c r="AF1055" i="7"/>
  <c r="AF1098" i="7"/>
  <c r="AF74" i="7"/>
  <c r="AF549" i="7"/>
  <c r="AF792" i="7"/>
  <c r="AF915" i="7"/>
  <c r="AF488" i="7"/>
  <c r="AF1061" i="7"/>
  <c r="AF1135" i="7"/>
  <c r="AF1213" i="7"/>
  <c r="AF1093" i="7"/>
  <c r="AF1115" i="7"/>
  <c r="AF1188" i="7"/>
  <c r="AF920" i="7"/>
  <c r="AF1164" i="7"/>
  <c r="AF930" i="7"/>
  <c r="AF1050" i="7"/>
  <c r="AF1077" i="7"/>
  <c r="AF1162" i="7"/>
  <c r="AF1194" i="7"/>
  <c r="AF1143" i="7"/>
  <c r="AF1072" i="7"/>
  <c r="AF811" i="7"/>
  <c r="AF1082" i="7"/>
  <c r="AF1141" i="7"/>
  <c r="AF1184" i="7"/>
  <c r="AF1199" i="7"/>
  <c r="AF991" i="7"/>
  <c r="AF1190" i="7"/>
  <c r="AF1172" i="7"/>
  <c r="AF945" i="7"/>
  <c r="AF980" i="7"/>
  <c r="AF1139" i="7"/>
  <c r="AF1088" i="7"/>
  <c r="AF86" i="7"/>
  <c r="BC124" i="7"/>
  <c r="AF124" i="7"/>
  <c r="AE124" i="7"/>
  <c r="AD124" i="7"/>
  <c r="W124" i="7"/>
  <c r="V1219" i="7" l="1"/>
  <c r="W1219" i="7"/>
  <c r="U1219" i="7"/>
  <c r="BC1222" i="7"/>
  <c r="BD126" i="7"/>
  <c r="BD5" i="7"/>
  <c r="BD132" i="7"/>
  <c r="BD134" i="7"/>
  <c r="BD8" i="7"/>
  <c r="BD141" i="7"/>
  <c r="BD143" i="7"/>
  <c r="BD147" i="7"/>
  <c r="BD151" i="7"/>
  <c r="BD155" i="7"/>
  <c r="BD159" i="7"/>
  <c r="BD163" i="7"/>
  <c r="BD167" i="7"/>
  <c r="BD171" i="7"/>
  <c r="BD175" i="7"/>
  <c r="BD12" i="7"/>
  <c r="BD181" i="7"/>
  <c r="BD127" i="7"/>
  <c r="BD128" i="7"/>
  <c r="BD4" i="7"/>
  <c r="BD138" i="7"/>
  <c r="BD139" i="7"/>
  <c r="BD140" i="7"/>
  <c r="BD152" i="7"/>
  <c r="BD153" i="7"/>
  <c r="BD154" i="7"/>
  <c r="BD168" i="7"/>
  <c r="BD169" i="7"/>
  <c r="BD170" i="7"/>
  <c r="BD182" i="7"/>
  <c r="BD13" i="7"/>
  <c r="BD189" i="7"/>
  <c r="BD193" i="7"/>
  <c r="BD197" i="7"/>
  <c r="BD201" i="7"/>
  <c r="BD205" i="7"/>
  <c r="BD208" i="7"/>
  <c r="BD211" i="7"/>
  <c r="BD18" i="7"/>
  <c r="BD216" i="7"/>
  <c r="BD220" i="7"/>
  <c r="BD224" i="7"/>
  <c r="BD228" i="7"/>
  <c r="BD232" i="7"/>
  <c r="BD236" i="7"/>
  <c r="BD240" i="7"/>
  <c r="BD244" i="7"/>
  <c r="BD248" i="7"/>
  <c r="BD252" i="7"/>
  <c r="BD256" i="7"/>
  <c r="BD19" i="7"/>
  <c r="BD125" i="7"/>
  <c r="BD129" i="7"/>
  <c r="BD137" i="7"/>
  <c r="BD142" i="7"/>
  <c r="BD144" i="7"/>
  <c r="BD158" i="7"/>
  <c r="BD161" i="7"/>
  <c r="BD164" i="7"/>
  <c r="BD11" i="7"/>
  <c r="BD179" i="7"/>
  <c r="BD183" i="7"/>
  <c r="BD184" i="7"/>
  <c r="BD185" i="7"/>
  <c r="BD198" i="7"/>
  <c r="BD199" i="7"/>
  <c r="BD200" i="7"/>
  <c r="BD212" i="7"/>
  <c r="BD16" i="7"/>
  <c r="BD17" i="7"/>
  <c r="BD225" i="7"/>
  <c r="BD226" i="7"/>
  <c r="BD227" i="7"/>
  <c r="BD241" i="7"/>
  <c r="BD242" i="7"/>
  <c r="BD243" i="7"/>
  <c r="BD257" i="7"/>
  <c r="BD258" i="7"/>
  <c r="BD259" i="7"/>
  <c r="BD261" i="7"/>
  <c r="BD265" i="7"/>
  <c r="BD269" i="7"/>
  <c r="BD273" i="7"/>
  <c r="BD275" i="7"/>
  <c r="BD279" i="7"/>
  <c r="BD283" i="7"/>
  <c r="BD284" i="7"/>
  <c r="BD26" i="7"/>
  <c r="BD289" i="7"/>
  <c r="BD293" i="7"/>
  <c r="BD297" i="7"/>
  <c r="BD301" i="7"/>
  <c r="BD305" i="7"/>
  <c r="BD309" i="7"/>
  <c r="BD313" i="7"/>
  <c r="BD317" i="7"/>
  <c r="BD319" i="7"/>
  <c r="BD323" i="7"/>
  <c r="BD325" i="7"/>
  <c r="BD329" i="7"/>
  <c r="BD333" i="7"/>
  <c r="BD337" i="7"/>
  <c r="BD341" i="7"/>
  <c r="BD33" i="7"/>
  <c r="BD347" i="7"/>
  <c r="BD350" i="7"/>
  <c r="BD354" i="7"/>
  <c r="BD358" i="7"/>
  <c r="BD362" i="7"/>
  <c r="BD364" i="7"/>
  <c r="BD368" i="7"/>
  <c r="BD372" i="7"/>
  <c r="BD376" i="7"/>
  <c r="BD380" i="7"/>
  <c r="BD384" i="7"/>
  <c r="BD388" i="7"/>
  <c r="BD392" i="7"/>
  <c r="BD39" i="7"/>
  <c r="BD41" i="7"/>
  <c r="BD42" i="7"/>
  <c r="BD399" i="7"/>
  <c r="BD401" i="7"/>
  <c r="BD9" i="7"/>
  <c r="BD157" i="7"/>
  <c r="BD172" i="7"/>
  <c r="BD174" i="7"/>
  <c r="BD176" i="7"/>
  <c r="BD178" i="7"/>
  <c r="BD192" i="7"/>
  <c r="BD195" i="7"/>
  <c r="BD202" i="7"/>
  <c r="BD210" i="7"/>
  <c r="BD214" i="7"/>
  <c r="BD217" i="7"/>
  <c r="BD231" i="7"/>
  <c r="BD234" i="7"/>
  <c r="BD237" i="7"/>
  <c r="BD251" i="7"/>
  <c r="BD254" i="7"/>
  <c r="BD260" i="7"/>
  <c r="BD20" i="7"/>
  <c r="BD21" i="7"/>
  <c r="BD274" i="7"/>
  <c r="BD25" i="7"/>
  <c r="BD285" i="7"/>
  <c r="BD286" i="7"/>
  <c r="BD298" i="7"/>
  <c r="BD299" i="7"/>
  <c r="BD300" i="7"/>
  <c r="BD314" i="7"/>
  <c r="BD315" i="7"/>
  <c r="BD316" i="7"/>
  <c r="BD326" i="7"/>
  <c r="BD327" i="7"/>
  <c r="BD328" i="7"/>
  <c r="BD342" i="7"/>
  <c r="BD343" i="7"/>
  <c r="BD32" i="7"/>
  <c r="BD355" i="7"/>
  <c r="BD356" i="7"/>
  <c r="BD357" i="7"/>
  <c r="BD369" i="7"/>
  <c r="BD370" i="7"/>
  <c r="BD371" i="7"/>
  <c r="BD385" i="7"/>
  <c r="BD386" i="7"/>
  <c r="BD387" i="7"/>
  <c r="BD396" i="7"/>
  <c r="BD397" i="7"/>
  <c r="BD398" i="7"/>
  <c r="BD406" i="7"/>
  <c r="BD408" i="7"/>
  <c r="BD410" i="7"/>
  <c r="BD412" i="7"/>
  <c r="BD55" i="7"/>
  <c r="BD58" i="7"/>
  <c r="BD60" i="7"/>
  <c r="BD419" i="7"/>
  <c r="BD423" i="7"/>
  <c r="BD427" i="7"/>
  <c r="BD431" i="7"/>
  <c r="BD435" i="7"/>
  <c r="BD439" i="7"/>
  <c r="BD443" i="7"/>
  <c r="BD447" i="7"/>
  <c r="BD451" i="7"/>
  <c r="BD455" i="7"/>
  <c r="BD459" i="7"/>
  <c r="BD463" i="7"/>
  <c r="BD467" i="7"/>
  <c r="BD471" i="7"/>
  <c r="BD475" i="7"/>
  <c r="BD479" i="7"/>
  <c r="BD483" i="7"/>
  <c r="BD487" i="7"/>
  <c r="BD491" i="7"/>
  <c r="BD493" i="7"/>
  <c r="BD497" i="7"/>
  <c r="BD501" i="7"/>
  <c r="BD65" i="7"/>
  <c r="BD508" i="7"/>
  <c r="BD512" i="7"/>
  <c r="BD516" i="7"/>
  <c r="BD520" i="7"/>
  <c r="BD67" i="7"/>
  <c r="BD69" i="7"/>
  <c r="BD73" i="7"/>
  <c r="BD77" i="7"/>
  <c r="BD81" i="7"/>
  <c r="BD85" i="7"/>
  <c r="BD527" i="7"/>
  <c r="BD531" i="7"/>
  <c r="BD535" i="7"/>
  <c r="BD539" i="7"/>
  <c r="BD543" i="7"/>
  <c r="BD547" i="7"/>
  <c r="BD551" i="7"/>
  <c r="BD555" i="7"/>
  <c r="BD559" i="7"/>
  <c r="BD563" i="7"/>
  <c r="BD567" i="7"/>
  <c r="BD571" i="7"/>
  <c r="BD575" i="7"/>
  <c r="BD579" i="7"/>
  <c r="BD583" i="7"/>
  <c r="BD587" i="7"/>
  <c r="BD591" i="7"/>
  <c r="BD595" i="7"/>
  <c r="BD599" i="7"/>
  <c r="BD88" i="7"/>
  <c r="BD606" i="7"/>
  <c r="BD610" i="7"/>
  <c r="BD614" i="7"/>
  <c r="BD618" i="7"/>
  <c r="BD622" i="7"/>
  <c r="BD626" i="7"/>
  <c r="BD630" i="7"/>
  <c r="BD634" i="7"/>
  <c r="BD638" i="7"/>
  <c r="BD642" i="7"/>
  <c r="BD646" i="7"/>
  <c r="BD650" i="7"/>
  <c r="BD654" i="7"/>
  <c r="BD658" i="7"/>
  <c r="BD662" i="7"/>
  <c r="BD666" i="7"/>
  <c r="BD670" i="7"/>
  <c r="BD674" i="7"/>
  <c r="BD677" i="7"/>
  <c r="BD681" i="7"/>
  <c r="BD685" i="7"/>
  <c r="BD689" i="7"/>
  <c r="BD691" i="7"/>
  <c r="BD695" i="7"/>
  <c r="BD93" i="7"/>
  <c r="BD130" i="7"/>
  <c r="BD7" i="7"/>
  <c r="BD136" i="7"/>
  <c r="BD145" i="7"/>
  <c r="BD148" i="7"/>
  <c r="BD173" i="7"/>
  <c r="BD186" i="7"/>
  <c r="BD188" i="7"/>
  <c r="BD190" i="7"/>
  <c r="BD194" i="7"/>
  <c r="BD203" i="7"/>
  <c r="BD206" i="7"/>
  <c r="BD15" i="7"/>
  <c r="BD215" i="7"/>
  <c r="BD219" i="7"/>
  <c r="BD221" i="7"/>
  <c r="BD223" i="7"/>
  <c r="BD238" i="7"/>
  <c r="BD255" i="7"/>
  <c r="BD264" i="7"/>
  <c r="BD267" i="7"/>
  <c r="BD270" i="7"/>
  <c r="BD282" i="7"/>
  <c r="BD23" i="7"/>
  <c r="BD27" i="7"/>
  <c r="BD296" i="7"/>
  <c r="BD303" i="7"/>
  <c r="BD306" i="7"/>
  <c r="BD29" i="7"/>
  <c r="BD321" i="7"/>
  <c r="BD324" i="7"/>
  <c r="BD336" i="7"/>
  <c r="BD339" i="7"/>
  <c r="BD344" i="7"/>
  <c r="BD353" i="7"/>
  <c r="BD360" i="7"/>
  <c r="BD363" i="7"/>
  <c r="BD375" i="7"/>
  <c r="BD378" i="7"/>
  <c r="BD381" i="7"/>
  <c r="BD38" i="7"/>
  <c r="BD394" i="7"/>
  <c r="BD43" i="7"/>
  <c r="BD407" i="7"/>
  <c r="BD48" i="7"/>
  <c r="BD49" i="7"/>
  <c r="BD56" i="7"/>
  <c r="BD415" i="7"/>
  <c r="BD57" i="7"/>
  <c r="BD424" i="7"/>
  <c r="BD425" i="7"/>
  <c r="BD426" i="7"/>
  <c r="BD440" i="7"/>
  <c r="BD441" i="7"/>
  <c r="BD442" i="7"/>
  <c r="BD456" i="7"/>
  <c r="BD457" i="7"/>
  <c r="BD458" i="7"/>
  <c r="BD472" i="7"/>
  <c r="BD473" i="7"/>
  <c r="BD474" i="7"/>
  <c r="BD488" i="7"/>
  <c r="BD489" i="7"/>
  <c r="BD490" i="7"/>
  <c r="BD502" i="7"/>
  <c r="BD503" i="7"/>
  <c r="BD504" i="7"/>
  <c r="BD517" i="7"/>
  <c r="BD518" i="7"/>
  <c r="BD519" i="7"/>
  <c r="BD74" i="7"/>
  <c r="BD75" i="7"/>
  <c r="BD76" i="7"/>
  <c r="BD528" i="7"/>
  <c r="BD529" i="7"/>
  <c r="BD530" i="7"/>
  <c r="BD544" i="7"/>
  <c r="BD545" i="7"/>
  <c r="BD546" i="7"/>
  <c r="BD560" i="7"/>
  <c r="BD561" i="7"/>
  <c r="BD562" i="7"/>
  <c r="BD576" i="7"/>
  <c r="BD577" i="7"/>
  <c r="BD578" i="7"/>
  <c r="BD592" i="7"/>
  <c r="BD593" i="7"/>
  <c r="BD594" i="7"/>
  <c r="BD607" i="7"/>
  <c r="BD608" i="7"/>
  <c r="BD609" i="7"/>
  <c r="BD623" i="7"/>
  <c r="BD624" i="7"/>
  <c r="BD625" i="7"/>
  <c r="BD639" i="7"/>
  <c r="BD640" i="7"/>
  <c r="BD641" i="7"/>
  <c r="BD655" i="7"/>
  <c r="BD656" i="7"/>
  <c r="BD657" i="7"/>
  <c r="BD671" i="7"/>
  <c r="BD672" i="7"/>
  <c r="BD673" i="7"/>
  <c r="BD686" i="7"/>
  <c r="BD687" i="7"/>
  <c r="BD688" i="7"/>
  <c r="BD94" i="7"/>
  <c r="BD698" i="7"/>
  <c r="BD701" i="7"/>
  <c r="BD98" i="7"/>
  <c r="BD707" i="7"/>
  <c r="BD711" i="7"/>
  <c r="BD715" i="7"/>
  <c r="BD718" i="7"/>
  <c r="BD722" i="7"/>
  <c r="BD726" i="7"/>
  <c r="BD730" i="7"/>
  <c r="BD734" i="7"/>
  <c r="BD736" i="7"/>
  <c r="BD740" i="7"/>
  <c r="BD744" i="7"/>
  <c r="BD748" i="7"/>
  <c r="BD752" i="7"/>
  <c r="BD756" i="7"/>
  <c r="BD760" i="7"/>
  <c r="BD764" i="7"/>
  <c r="BD768" i="7"/>
  <c r="BD772" i="7"/>
  <c r="BD776" i="7"/>
  <c r="BD780" i="7"/>
  <c r="BD784" i="7"/>
  <c r="BD788" i="7"/>
  <c r="BD792" i="7"/>
  <c r="BD796" i="7"/>
  <c r="BD800" i="7"/>
  <c r="BD804" i="7"/>
  <c r="BD808" i="7"/>
  <c r="BD812" i="7"/>
  <c r="BD816" i="7"/>
  <c r="BD820" i="7"/>
  <c r="BD824" i="7"/>
  <c r="BD828" i="7"/>
  <c r="BD832" i="7"/>
  <c r="BD836" i="7"/>
  <c r="BD840" i="7"/>
  <c r="BD844" i="7"/>
  <c r="BD848" i="7"/>
  <c r="BD852" i="7"/>
  <c r="BD856" i="7"/>
  <c r="BD860" i="7"/>
  <c r="BD864" i="7"/>
  <c r="BD868" i="7"/>
  <c r="BD872" i="7"/>
  <c r="BD876" i="7"/>
  <c r="BD880" i="7"/>
  <c r="BD884" i="7"/>
  <c r="BD888" i="7"/>
  <c r="BD892" i="7"/>
  <c r="BD896" i="7"/>
  <c r="BD900" i="7"/>
  <c r="BD904" i="7"/>
  <c r="BD908" i="7"/>
  <c r="BD912" i="7"/>
  <c r="BD915" i="7"/>
  <c r="BD919" i="7"/>
  <c r="BD923" i="7"/>
  <c r="BD927" i="7"/>
  <c r="BD931" i="7"/>
  <c r="BD935" i="7"/>
  <c r="BD939" i="7"/>
  <c r="BD943" i="7"/>
  <c r="BD947" i="7"/>
  <c r="BD103" i="7"/>
  <c r="BD105" i="7"/>
  <c r="BD108" i="7"/>
  <c r="BD957" i="7"/>
  <c r="BD961" i="7"/>
  <c r="BD965" i="7"/>
  <c r="BD969" i="7"/>
  <c r="BD973" i="7"/>
  <c r="BD977" i="7"/>
  <c r="BD981" i="7"/>
  <c r="BD985" i="7"/>
  <c r="BD989" i="7"/>
  <c r="BD993" i="7"/>
  <c r="BD997" i="7"/>
  <c r="BD1001" i="7"/>
  <c r="BD1005" i="7"/>
  <c r="BD1009" i="7"/>
  <c r="BD1013" i="7"/>
  <c r="BD1017" i="7"/>
  <c r="BD1021" i="7"/>
  <c r="BD1025" i="7"/>
  <c r="BD1029" i="7"/>
  <c r="BD1033" i="7"/>
  <c r="BD1037" i="7"/>
  <c r="BD1041" i="7"/>
  <c r="BD1045" i="7"/>
  <c r="BD1049" i="7"/>
  <c r="BD1053" i="7"/>
  <c r="BD110" i="7"/>
  <c r="BD1059" i="7"/>
  <c r="BD1063" i="7"/>
  <c r="BD1067" i="7"/>
  <c r="BD1071" i="7"/>
  <c r="BD1073" i="7"/>
  <c r="BD1077" i="7"/>
  <c r="BD1081" i="7"/>
  <c r="BD1085" i="7"/>
  <c r="BD1089" i="7"/>
  <c r="BD1093" i="7"/>
  <c r="BD1097" i="7"/>
  <c r="BD1101" i="7"/>
  <c r="BD1105" i="7"/>
  <c r="BD1109" i="7"/>
  <c r="BD1113" i="7"/>
  <c r="BD1117" i="7"/>
  <c r="BD1121" i="7"/>
  <c r="BD1125" i="7"/>
  <c r="BD1127" i="7"/>
  <c r="BD1131" i="7"/>
  <c r="BD1135" i="7"/>
  <c r="BD1139" i="7"/>
  <c r="BD1143" i="7"/>
  <c r="BD1147" i="7"/>
  <c r="BD1151" i="7"/>
  <c r="BD1155" i="7"/>
  <c r="BD1159" i="7"/>
  <c r="BD1163" i="7"/>
  <c r="BD1167" i="7"/>
  <c r="BD1171" i="7"/>
  <c r="BD1175" i="7"/>
  <c r="BD1179" i="7"/>
  <c r="BD1183" i="7"/>
  <c r="BD1187" i="7"/>
  <c r="BD1191" i="7"/>
  <c r="BD1193" i="7"/>
  <c r="BD1195" i="7"/>
  <c r="BD1199" i="7"/>
  <c r="BD1203" i="7"/>
  <c r="BD1207" i="7"/>
  <c r="BD1211" i="7"/>
  <c r="BD1215" i="7"/>
  <c r="BD1219" i="7"/>
  <c r="BD121" i="7"/>
  <c r="BD3" i="7"/>
  <c r="BD133" i="7"/>
  <c r="BD165" i="7"/>
  <c r="BD180" i="7"/>
  <c r="BD187" i="7"/>
  <c r="BD209" i="7"/>
  <c r="BD230" i="7"/>
  <c r="BD233" i="7"/>
  <c r="BD235" i="7"/>
  <c r="BD245" i="7"/>
  <c r="BD253" i="7"/>
  <c r="BD271" i="7"/>
  <c r="BD24" i="7"/>
  <c r="BD318" i="7"/>
  <c r="BD320" i="7"/>
  <c r="BD331" i="7"/>
  <c r="BD335" i="7"/>
  <c r="BD346" i="7"/>
  <c r="BD348" i="7"/>
  <c r="BD34" i="7"/>
  <c r="BD351" i="7"/>
  <c r="BD35" i="7"/>
  <c r="BD366" i="7"/>
  <c r="BD379" i="7"/>
  <c r="BD383" i="7"/>
  <c r="BD404" i="7"/>
  <c r="BD50" i="7"/>
  <c r="BD414" i="7"/>
  <c r="BD59" i="7"/>
  <c r="BD418" i="7"/>
  <c r="BD430" i="7"/>
  <c r="BD433" i="7"/>
  <c r="BD436" i="7"/>
  <c r="BD450" i="7"/>
  <c r="BD453" i="7"/>
  <c r="BD460" i="7"/>
  <c r="BD470" i="7"/>
  <c r="BD477" i="7"/>
  <c r="BD480" i="7"/>
  <c r="BD64" i="7"/>
  <c r="BD495" i="7"/>
  <c r="BD498" i="7"/>
  <c r="BD511" i="7"/>
  <c r="BD514" i="7"/>
  <c r="BD521" i="7"/>
  <c r="BD72" i="7"/>
  <c r="BD79" i="7"/>
  <c r="BD82" i="7"/>
  <c r="BD534" i="7"/>
  <c r="BD537" i="7"/>
  <c r="BD540" i="7"/>
  <c r="BD554" i="7"/>
  <c r="BD557" i="7"/>
  <c r="BD564" i="7"/>
  <c r="BD574" i="7"/>
  <c r="BD581" i="7"/>
  <c r="BD584" i="7"/>
  <c r="BD598" i="7"/>
  <c r="BD601" i="7"/>
  <c r="BD603" i="7"/>
  <c r="BD617" i="7"/>
  <c r="BD620" i="7"/>
  <c r="BD627" i="7"/>
  <c r="BD637" i="7"/>
  <c r="BD644" i="7"/>
  <c r="BD647" i="7"/>
  <c r="BD661" i="7"/>
  <c r="BD664" i="7"/>
  <c r="BD667" i="7"/>
  <c r="BD680" i="7"/>
  <c r="BD683" i="7"/>
  <c r="BD690" i="7"/>
  <c r="BD92" i="7"/>
  <c r="BD699" i="7"/>
  <c r="BD95" i="7"/>
  <c r="BD700" i="7"/>
  <c r="BD712" i="7"/>
  <c r="BD713" i="7"/>
  <c r="BD714" i="7"/>
  <c r="BD727" i="7"/>
  <c r="BD728" i="7"/>
  <c r="BD729" i="7"/>
  <c r="BD741" i="7"/>
  <c r="BD742" i="7"/>
  <c r="BD743" i="7"/>
  <c r="BD757" i="7"/>
  <c r="BD758" i="7"/>
  <c r="BD759" i="7"/>
  <c r="BD773" i="7"/>
  <c r="BD774" i="7"/>
  <c r="BD775" i="7"/>
  <c r="BD789" i="7"/>
  <c r="BD790" i="7"/>
  <c r="BD791" i="7"/>
  <c r="BD805" i="7"/>
  <c r="BD806" i="7"/>
  <c r="BD807" i="7"/>
  <c r="BD821" i="7"/>
  <c r="BD822" i="7"/>
  <c r="BD823" i="7"/>
  <c r="BD837" i="7"/>
  <c r="BD838" i="7"/>
  <c r="BD839" i="7"/>
  <c r="BD853" i="7"/>
  <c r="BD854" i="7"/>
  <c r="BD855" i="7"/>
  <c r="BD869" i="7"/>
  <c r="BD870" i="7"/>
  <c r="BD871" i="7"/>
  <c r="BD885" i="7"/>
  <c r="BD886" i="7"/>
  <c r="BD887" i="7"/>
  <c r="BD901" i="7"/>
  <c r="BD902" i="7"/>
  <c r="BD903" i="7"/>
  <c r="BD916" i="7"/>
  <c r="BD917" i="7"/>
  <c r="BD918" i="7"/>
  <c r="BD932" i="7"/>
  <c r="BD933" i="7"/>
  <c r="BD934" i="7"/>
  <c r="BD948" i="7"/>
  <c r="BD949" i="7"/>
  <c r="BD950" i="7"/>
  <c r="BD958" i="7"/>
  <c r="BD959" i="7"/>
  <c r="BD960" i="7"/>
  <c r="BD974" i="7"/>
  <c r="BD975" i="7"/>
  <c r="BD976" i="7"/>
  <c r="BD990" i="7"/>
  <c r="BD991" i="7"/>
  <c r="BD992" i="7"/>
  <c r="BD1006" i="7"/>
  <c r="BD1007" i="7"/>
  <c r="BD1008" i="7"/>
  <c r="BD1022" i="7"/>
  <c r="BD1023" i="7"/>
  <c r="BD1024" i="7"/>
  <c r="BD1038" i="7"/>
  <c r="BD1039" i="7"/>
  <c r="BD1040" i="7"/>
  <c r="BD1054" i="7"/>
  <c r="BD1055" i="7"/>
  <c r="BD109" i="7"/>
  <c r="BD1068" i="7"/>
  <c r="BD1069" i="7"/>
  <c r="BD1070" i="7"/>
  <c r="BD1082" i="7"/>
  <c r="BD1083" i="7"/>
  <c r="BD1084" i="7"/>
  <c r="BD1098" i="7"/>
  <c r="BD1099" i="7"/>
  <c r="BD1100" i="7"/>
  <c r="BD1114" i="7"/>
  <c r="BD1115" i="7"/>
  <c r="BD1116" i="7"/>
  <c r="BD1128" i="7"/>
  <c r="BD1129" i="7"/>
  <c r="BD1130" i="7"/>
  <c r="BD1144" i="7"/>
  <c r="BD1145" i="7"/>
  <c r="BD1146" i="7"/>
  <c r="BD1160" i="7"/>
  <c r="BD1161" i="7"/>
  <c r="BD1162" i="7"/>
  <c r="BD1176" i="7"/>
  <c r="BD1177" i="7"/>
  <c r="BD1178" i="7"/>
  <c r="BD1192" i="7"/>
  <c r="BD115" i="7"/>
  <c r="BD116" i="7"/>
  <c r="BD1204" i="7"/>
  <c r="BD1205" i="7"/>
  <c r="BD1206" i="7"/>
  <c r="BD1220" i="7"/>
  <c r="BD119" i="7"/>
  <c r="BD120" i="7"/>
  <c r="BD131" i="7"/>
  <c r="BD150" i="7"/>
  <c r="BD160" i="7"/>
  <c r="BD177" i="7"/>
  <c r="BD191" i="7"/>
  <c r="BD196" i="7"/>
  <c r="BD14" i="7"/>
  <c r="BD229" i="7"/>
  <c r="BD239" i="7"/>
  <c r="BD249" i="7"/>
  <c r="BD268" i="7"/>
  <c r="BD272" i="7"/>
  <c r="BD302" i="7"/>
  <c r="BD204" i="7"/>
  <c r="BD250" i="7"/>
  <c r="BD263" i="7"/>
  <c r="BD276" i="7"/>
  <c r="BD280" i="7"/>
  <c r="BD22" i="7"/>
  <c r="BD304" i="7"/>
  <c r="BD308" i="7"/>
  <c r="BD28" i="7"/>
  <c r="BD322" i="7"/>
  <c r="BD330" i="7"/>
  <c r="BD338" i="7"/>
  <c r="BD340" i="7"/>
  <c r="BD36" i="7"/>
  <c r="BD373" i="7"/>
  <c r="BD391" i="7"/>
  <c r="BD44" i="7"/>
  <c r="BD400" i="7"/>
  <c r="BD403" i="7"/>
  <c r="BD51" i="7"/>
  <c r="BD411" i="7"/>
  <c r="BD413" i="7"/>
  <c r="BD417" i="7"/>
  <c r="BD62" i="7"/>
  <c r="BD420" i="7"/>
  <c r="BD422" i="7"/>
  <c r="BD437" i="7"/>
  <c r="BD454" i="7"/>
  <c r="BD492" i="7"/>
  <c r="BD494" i="7"/>
  <c r="BD506" i="7"/>
  <c r="BD510" i="7"/>
  <c r="BD66" i="7"/>
  <c r="BD523" i="7"/>
  <c r="BD68" i="7"/>
  <c r="BD70" i="7"/>
  <c r="BD83" i="7"/>
  <c r="BD87" i="7"/>
  <c r="BD538" i="7"/>
  <c r="BD542" i="7"/>
  <c r="BD580" i="7"/>
  <c r="BD597" i="7"/>
  <c r="BD611" i="7"/>
  <c r="BD613" i="7"/>
  <c r="BD615" i="7"/>
  <c r="BD619" i="7"/>
  <c r="BD628" i="7"/>
  <c r="BD632" i="7"/>
  <c r="BD636" i="7"/>
  <c r="BD645" i="7"/>
  <c r="BD649" i="7"/>
  <c r="BD651" i="7"/>
  <c r="BD653" i="7"/>
  <c r="BD668" i="7"/>
  <c r="BD684" i="7"/>
  <c r="BD97" i="7"/>
  <c r="BD705" i="7"/>
  <c r="BD708" i="7"/>
  <c r="BD721" i="7"/>
  <c r="BD724" i="7"/>
  <c r="BD731" i="7"/>
  <c r="BD739" i="7"/>
  <c r="BD746" i="7"/>
  <c r="BD749" i="7"/>
  <c r="BD763" i="7"/>
  <c r="BD766" i="7"/>
  <c r="BD769" i="7"/>
  <c r="BD783" i="7"/>
  <c r="BD786" i="7"/>
  <c r="BD793" i="7"/>
  <c r="BD803" i="7"/>
  <c r="BD810" i="7"/>
  <c r="BD813" i="7"/>
  <c r="BD827" i="7"/>
  <c r="BD830" i="7"/>
  <c r="BD833" i="7"/>
  <c r="BD847" i="7"/>
  <c r="BD850" i="7"/>
  <c r="BD857" i="7"/>
  <c r="BD867" i="7"/>
  <c r="BD874" i="7"/>
  <c r="BD877" i="7"/>
  <c r="BD891" i="7"/>
  <c r="BD894" i="7"/>
  <c r="BD897" i="7"/>
  <c r="BD911" i="7"/>
  <c r="BD914" i="7"/>
  <c r="BD920" i="7"/>
  <c r="BD930" i="7"/>
  <c r="BD937" i="7"/>
  <c r="BD940" i="7"/>
  <c r="BD952" i="7"/>
  <c r="BD953" i="7"/>
  <c r="BD954" i="7"/>
  <c r="BD968" i="7"/>
  <c r="BD971" i="7"/>
  <c r="BD978" i="7"/>
  <c r="BD988" i="7"/>
  <c r="BD995" i="7"/>
  <c r="BD998" i="7"/>
  <c r="BD1012" i="7"/>
  <c r="BD1015" i="7"/>
  <c r="BD1018" i="7"/>
  <c r="BD1032" i="7"/>
  <c r="BD1035" i="7"/>
  <c r="BD1042" i="7"/>
  <c r="BD1052" i="7"/>
  <c r="BD1057" i="7"/>
  <c r="BD1060" i="7"/>
  <c r="BD112" i="7"/>
  <c r="BD1075" i="7"/>
  <c r="BD1078" i="7"/>
  <c r="BD1092" i="7"/>
  <c r="BD1095" i="7"/>
  <c r="BD1102" i="7"/>
  <c r="BD1112" i="7"/>
  <c r="BD1119" i="7"/>
  <c r="BD1122" i="7"/>
  <c r="BD1134" i="7"/>
  <c r="BD1137" i="7"/>
  <c r="BD1140" i="7"/>
  <c r="BD1154" i="7"/>
  <c r="BD1157" i="7"/>
  <c r="BD1164" i="7"/>
  <c r="BD1174" i="7"/>
  <c r="BD1181" i="7"/>
  <c r="BD1184" i="7"/>
  <c r="BD118" i="7"/>
  <c r="BD1197" i="7"/>
  <c r="BD1200" i="7"/>
  <c r="BD1214" i="7"/>
  <c r="BD1217" i="7"/>
  <c r="BD122" i="7"/>
  <c r="BD6" i="7"/>
  <c r="BD10" i="7"/>
  <c r="BD149" i="7"/>
  <c r="BD156" i="7"/>
  <c r="BD162" i="7"/>
  <c r="BD246" i="7"/>
  <c r="BD277" i="7"/>
  <c r="BD281" i="7"/>
  <c r="BD290" i="7"/>
  <c r="BD294" i="7"/>
  <c r="BD312" i="7"/>
  <c r="BD30" i="7"/>
  <c r="BD349" i="7"/>
  <c r="BD374" i="7"/>
  <c r="BD389" i="7"/>
  <c r="BD37" i="7"/>
  <c r="BD40" i="7"/>
  <c r="BD395" i="7"/>
  <c r="BD46" i="7"/>
  <c r="BD222" i="7"/>
  <c r="BD291" i="7"/>
  <c r="BD31" i="7"/>
  <c r="BD334" i="7"/>
  <c r="BD361" i="7"/>
  <c r="BD47" i="7"/>
  <c r="BD402" i="7"/>
  <c r="BD405" i="7"/>
  <c r="BD52" i="7"/>
  <c r="BD428" i="7"/>
  <c r="BD438" i="7"/>
  <c r="BD448" i="7"/>
  <c r="BD466" i="7"/>
  <c r="BD476" i="7"/>
  <c r="BD478" i="7"/>
  <c r="BD481" i="7"/>
  <c r="BD486" i="7"/>
  <c r="BD499" i="7"/>
  <c r="BD524" i="7"/>
  <c r="BD533" i="7"/>
  <c r="BD548" i="7"/>
  <c r="BD553" i="7"/>
  <c r="BD556" i="7"/>
  <c r="BD558" i="7"/>
  <c r="BD568" i="7"/>
  <c r="BD586" i="7"/>
  <c r="BD596" i="7"/>
  <c r="BD605" i="7"/>
  <c r="BD633" i="7"/>
  <c r="BD643" i="7"/>
  <c r="BD648" i="7"/>
  <c r="BD676" i="7"/>
  <c r="BD166" i="7"/>
  <c r="BD207" i="7"/>
  <c r="BD213" i="7"/>
  <c r="BD262" i="7"/>
  <c r="BD292" i="7"/>
  <c r="BD307" i="7"/>
  <c r="BD352" i="7"/>
  <c r="BD365" i="7"/>
  <c r="BD390" i="7"/>
  <c r="BD409" i="7"/>
  <c r="BD421" i="7"/>
  <c r="BD446" i="7"/>
  <c r="BD449" i="7"/>
  <c r="BD461" i="7"/>
  <c r="BD464" i="7"/>
  <c r="BD469" i="7"/>
  <c r="BD484" i="7"/>
  <c r="BD500" i="7"/>
  <c r="BD509" i="7"/>
  <c r="BD78" i="7"/>
  <c r="BD80" i="7"/>
  <c r="BD526" i="7"/>
  <c r="BD536" i="7"/>
  <c r="BD541" i="7"/>
  <c r="BD566" i="7"/>
  <c r="BD569" i="7"/>
  <c r="BD589" i="7"/>
  <c r="BD616" i="7"/>
  <c r="BD621" i="7"/>
  <c r="BD631" i="7"/>
  <c r="BD659" i="7"/>
  <c r="BD669" i="7"/>
  <c r="BD247" i="7"/>
  <c r="BD278" i="7"/>
  <c r="BD287" i="7"/>
  <c r="BD295" i="7"/>
  <c r="BD310" i="7"/>
  <c r="BD359" i="7"/>
  <c r="BD367" i="7"/>
  <c r="BD377" i="7"/>
  <c r="BD382" i="7"/>
  <c r="BD45" i="7"/>
  <c r="BD54" i="7"/>
  <c r="BD429" i="7"/>
  <c r="BD432" i="7"/>
  <c r="BD434" i="7"/>
  <c r="BD444" i="7"/>
  <c r="BD452" i="7"/>
  <c r="BD462" i="7"/>
  <c r="BD482" i="7"/>
  <c r="BD485" i="7"/>
  <c r="BD507" i="7"/>
  <c r="BD522" i="7"/>
  <c r="BD71" i="7"/>
  <c r="BD86" i="7"/>
  <c r="BD549" i="7"/>
  <c r="BD552" i="7"/>
  <c r="BD572" i="7"/>
  <c r="BD582" i="7"/>
  <c r="BD590" i="7"/>
  <c r="BD600" i="7"/>
  <c r="BD602" i="7"/>
  <c r="BD604" i="7"/>
  <c r="BD629" i="7"/>
  <c r="BD652" i="7"/>
  <c r="BD89" i="7"/>
  <c r="BD679" i="7"/>
  <c r="BD146" i="7"/>
  <c r="BD266" i="7"/>
  <c r="BD288" i="7"/>
  <c r="BD332" i="7"/>
  <c r="BD445" i="7"/>
  <c r="BD465" i="7"/>
  <c r="BD513" i="7"/>
  <c r="BD84" i="7"/>
  <c r="BD532" i="7"/>
  <c r="BD573" i="7"/>
  <c r="BD612" i="7"/>
  <c r="BD663" i="7"/>
  <c r="BD90" i="7"/>
  <c r="BD692" i="7"/>
  <c r="BD697" i="7"/>
  <c r="BD709" i="7"/>
  <c r="BD725" i="7"/>
  <c r="BD761" i="7"/>
  <c r="BD765" i="7"/>
  <c r="BD778" i="7"/>
  <c r="BD782" i="7"/>
  <c r="BD795" i="7"/>
  <c r="BD797" i="7"/>
  <c r="BD799" i="7"/>
  <c r="BD801" i="7"/>
  <c r="BD814" i="7"/>
  <c r="BD818" i="7"/>
  <c r="BD831" i="7"/>
  <c r="BD835" i="7"/>
  <c r="BD873" i="7"/>
  <c r="BD890" i="7"/>
  <c r="BD905" i="7"/>
  <c r="BD907" i="7"/>
  <c r="BD909" i="7"/>
  <c r="BD913" i="7"/>
  <c r="BD921" i="7"/>
  <c r="BD393" i="7"/>
  <c r="BD61" i="7"/>
  <c r="BD468" i="7"/>
  <c r="BD496" i="7"/>
  <c r="BD505" i="7"/>
  <c r="BD515" i="7"/>
  <c r="BD565" i="7"/>
  <c r="BD585" i="7"/>
  <c r="BD635" i="7"/>
  <c r="BD665" i="7"/>
  <c r="BD91" i="7"/>
  <c r="BD702" i="7"/>
  <c r="BD704" i="7"/>
  <c r="BD716" i="7"/>
  <c r="BD720" i="7"/>
  <c r="BD733" i="7"/>
  <c r="BD735" i="7"/>
  <c r="BD101" i="7"/>
  <c r="BD737" i="7"/>
  <c r="BD750" i="7"/>
  <c r="BD754" i="7"/>
  <c r="BD767" i="7"/>
  <c r="BD771" i="7"/>
  <c r="BD809" i="7"/>
  <c r="BD826" i="7"/>
  <c r="BD841" i="7"/>
  <c r="BD843" i="7"/>
  <c r="BD845" i="7"/>
  <c r="BD849" i="7"/>
  <c r="BD858" i="7"/>
  <c r="BD862" i="7"/>
  <c r="BD866" i="7"/>
  <c r="BD875" i="7"/>
  <c r="BD879" i="7"/>
  <c r="BD881" i="7"/>
  <c r="BD883" i="7"/>
  <c r="BD898" i="7"/>
  <c r="BD102" i="7"/>
  <c r="BD588" i="7"/>
  <c r="BD678" i="7"/>
  <c r="BD682" i="7"/>
  <c r="BD693" i="7"/>
  <c r="BD696" i="7"/>
  <c r="BD706" i="7"/>
  <c r="BD710" i="7"/>
  <c r="BD745" i="7"/>
  <c r="BD762" i="7"/>
  <c r="BD777" i="7"/>
  <c r="BD779" i="7"/>
  <c r="BD781" i="7"/>
  <c r="BD785" i="7"/>
  <c r="BD794" i="7"/>
  <c r="BD798" i="7"/>
  <c r="BD802" i="7"/>
  <c r="BD811" i="7"/>
  <c r="BD815" i="7"/>
  <c r="BD817" i="7"/>
  <c r="BD819" i="7"/>
  <c r="BD834" i="7"/>
  <c r="BD851" i="7"/>
  <c r="BD889" i="7"/>
  <c r="BD893" i="7"/>
  <c r="BD906" i="7"/>
  <c r="BD910" i="7"/>
  <c r="BD922" i="7"/>
  <c r="BD924" i="7"/>
  <c r="BD218" i="7"/>
  <c r="BD675" i="7"/>
  <c r="BD100" i="7"/>
  <c r="BD787" i="7"/>
  <c r="BD825" i="7"/>
  <c r="BD863" i="7"/>
  <c r="BD878" i="7"/>
  <c r="BD104" i="7"/>
  <c r="BD106" i="7"/>
  <c r="BD963" i="7"/>
  <c r="BD967" i="7"/>
  <c r="BD980" i="7"/>
  <c r="BD982" i="7"/>
  <c r="BD984" i="7"/>
  <c r="BD986" i="7"/>
  <c r="BD999" i="7"/>
  <c r="BD1003" i="7"/>
  <c r="BD1016" i="7"/>
  <c r="BD1020" i="7"/>
  <c r="BD1056" i="7"/>
  <c r="BD111" i="7"/>
  <c r="BD1086" i="7"/>
  <c r="BD1088" i="7"/>
  <c r="BD1090" i="7"/>
  <c r="BD1094" i="7"/>
  <c r="BD1103" i="7"/>
  <c r="BD1107" i="7"/>
  <c r="BD1111" i="7"/>
  <c r="BD1120" i="7"/>
  <c r="BD1124" i="7"/>
  <c r="BD1126" i="7"/>
  <c r="BD114" i="7"/>
  <c r="BD1141" i="7"/>
  <c r="BD1158" i="7"/>
  <c r="BD1194" i="7"/>
  <c r="BD1196" i="7"/>
  <c r="BD1209" i="7"/>
  <c r="BD1213" i="7"/>
  <c r="BD345" i="7"/>
  <c r="BD570" i="7"/>
  <c r="BD703" i="7"/>
  <c r="BD99" i="7"/>
  <c r="BD723" i="7"/>
  <c r="BD751" i="7"/>
  <c r="BD842" i="7"/>
  <c r="BD865" i="7"/>
  <c r="BD895" i="7"/>
  <c r="BD926" i="7"/>
  <c r="BD928" i="7"/>
  <c r="BD941" i="7"/>
  <c r="BD945" i="7"/>
  <c r="BD107" i="7"/>
  <c r="BD956" i="7"/>
  <c r="BD994" i="7"/>
  <c r="BD1011" i="7"/>
  <c r="BD1026" i="7"/>
  <c r="BD1028" i="7"/>
  <c r="BD1030" i="7"/>
  <c r="BD1034" i="7"/>
  <c r="BD1043" i="7"/>
  <c r="BD1047" i="7"/>
  <c r="BD1051" i="7"/>
  <c r="BD1058" i="7"/>
  <c r="BD1062" i="7"/>
  <c r="BD1064" i="7"/>
  <c r="BD1066" i="7"/>
  <c r="BD1079" i="7"/>
  <c r="BD1096" i="7"/>
  <c r="BD1132" i="7"/>
  <c r="BD1136" i="7"/>
  <c r="BD1149" i="7"/>
  <c r="BD1153" i="7"/>
  <c r="BD1166" i="7"/>
  <c r="BD1168" i="7"/>
  <c r="BD1170" i="7"/>
  <c r="BD1172" i="7"/>
  <c r="BD1185" i="7"/>
  <c r="BD1189" i="7"/>
  <c r="BD1198" i="7"/>
  <c r="BD1202" i="7"/>
  <c r="BD135" i="7"/>
  <c r="BD53" i="7"/>
  <c r="BD660" i="7"/>
  <c r="BD717" i="7"/>
  <c r="BD732" i="7"/>
  <c r="BD738" i="7"/>
  <c r="BD753" i="7"/>
  <c r="BD829" i="7"/>
  <c r="BD859" i="7"/>
  <c r="BD882" i="7"/>
  <c r="BD936" i="7"/>
  <c r="BD951" i="7"/>
  <c r="BD962" i="7"/>
  <c r="BD964" i="7"/>
  <c r="BD966" i="7"/>
  <c r="BD970" i="7"/>
  <c r="BD979" i="7"/>
  <c r="BD983" i="7"/>
  <c r="BD987" i="7"/>
  <c r="BD996" i="7"/>
  <c r="BD1000" i="7"/>
  <c r="BD1002" i="7"/>
  <c r="BD1004" i="7"/>
  <c r="BD1019" i="7"/>
  <c r="BD1036" i="7"/>
  <c r="BD1072" i="7"/>
  <c r="BD1074" i="7"/>
  <c r="BD1087" i="7"/>
  <c r="BD1091" i="7"/>
  <c r="BD1104" i="7"/>
  <c r="BD1106" i="7"/>
  <c r="BD1108" i="7"/>
  <c r="BD1110" i="7"/>
  <c r="BD1123" i="7"/>
  <c r="BD113" i="7"/>
  <c r="BD1138" i="7"/>
  <c r="BD1142" i="7"/>
  <c r="BD1180" i="7"/>
  <c r="BD117" i="7"/>
  <c r="BD1208" i="7"/>
  <c r="BD1210" i="7"/>
  <c r="BD1212" i="7"/>
  <c r="BD1216" i="7"/>
  <c r="BD123" i="7"/>
  <c r="BD942" i="7"/>
  <c r="BD1027" i="7"/>
  <c r="BD1050" i="7"/>
  <c r="BD1076" i="7"/>
  <c r="BD1150" i="7"/>
  <c r="BD1165" i="7"/>
  <c r="BD1173" i="7"/>
  <c r="BD1188" i="7"/>
  <c r="BD416" i="7"/>
  <c r="BD550" i="7"/>
  <c r="BD770" i="7"/>
  <c r="BD861" i="7"/>
  <c r="BD929" i="7"/>
  <c r="BD944" i="7"/>
  <c r="BD1014" i="7"/>
  <c r="BD1044" i="7"/>
  <c r="BD1065" i="7"/>
  <c r="BD1152" i="7"/>
  <c r="BD1182" i="7"/>
  <c r="BD1190" i="7"/>
  <c r="BD1201" i="7"/>
  <c r="BD694" i="7"/>
  <c r="BD719" i="7"/>
  <c r="BD747" i="7"/>
  <c r="BD899" i="7"/>
  <c r="BD938" i="7"/>
  <c r="BD946" i="7"/>
  <c r="BD955" i="7"/>
  <c r="BD1031" i="7"/>
  <c r="BD1046" i="7"/>
  <c r="BD1080" i="7"/>
  <c r="BD1118" i="7"/>
  <c r="BD1169" i="7"/>
  <c r="BD1218" i="7"/>
  <c r="BD972" i="7"/>
  <c r="BD1061" i="7"/>
  <c r="BD1148" i="7"/>
  <c r="BD925" i="7"/>
  <c r="BD1010" i="7"/>
  <c r="BD1156" i="7"/>
  <c r="BD1186" i="7"/>
  <c r="BD63" i="7"/>
  <c r="BD755" i="7"/>
  <c r="BD311" i="7"/>
  <c r="BD846" i="7"/>
  <c r="BD1048" i="7"/>
  <c r="BD1133" i="7"/>
  <c r="AE85" i="7"/>
  <c r="AD85" i="7"/>
  <c r="AE84" i="7"/>
  <c r="AD84" i="7"/>
  <c r="AF84" i="7"/>
  <c r="AG1194" i="7"/>
  <c r="AG737" i="7"/>
  <c r="AG50" i="7"/>
  <c r="AG385" i="7"/>
  <c r="AG47" i="7"/>
  <c r="AG316" i="7"/>
  <c r="AG184" i="7"/>
  <c r="AG1115" i="7"/>
  <c r="AG549" i="7"/>
  <c r="AG1008" i="7"/>
  <c r="AG503" i="7"/>
  <c r="AG468" i="7"/>
  <c r="AG75" i="7"/>
  <c r="AG434" i="7"/>
  <c r="AG459" i="7"/>
  <c r="AG73" i="7"/>
  <c r="AG462" i="7"/>
  <c r="AG67" i="7"/>
  <c r="AG408" i="7"/>
  <c r="AG282" i="7"/>
  <c r="AG521" i="7"/>
  <c r="AG66" i="7"/>
  <c r="AG505" i="7"/>
  <c r="AG41" i="7"/>
  <c r="AG172" i="7"/>
  <c r="AG309" i="7"/>
  <c r="AG514" i="7"/>
  <c r="AG32" i="7"/>
  <c r="AG22" i="7"/>
  <c r="AG253" i="7"/>
  <c r="AG152" i="7"/>
  <c r="AG171" i="7"/>
  <c r="AG186" i="7"/>
  <c r="AG326" i="7"/>
  <c r="AG30" i="7"/>
  <c r="AG270" i="7"/>
  <c r="AG302" i="7"/>
  <c r="AG257" i="7"/>
  <c r="AG163" i="7"/>
  <c r="AG212" i="7"/>
  <c r="AG6" i="7"/>
  <c r="AG254" i="7"/>
  <c r="AG1093" i="7"/>
  <c r="AG74" i="7"/>
  <c r="AG884" i="7"/>
  <c r="AG39" i="7"/>
  <c r="AG517" i="7"/>
  <c r="AG522" i="7"/>
  <c r="AG60" i="7"/>
  <c r="AG449" i="7"/>
  <c r="AG70" i="7"/>
  <c r="AG447" i="7"/>
  <c r="AG520" i="7"/>
  <c r="AG335" i="7"/>
  <c r="AG245" i="7"/>
  <c r="AG504" i="7"/>
  <c r="AG469" i="7"/>
  <c r="AG476" i="7"/>
  <c r="AG40" i="7"/>
  <c r="AG7" i="7"/>
  <c r="AG262" i="7"/>
  <c r="AG512" i="7"/>
  <c r="AG341" i="7"/>
  <c r="AG242" i="7"/>
  <c r="AG401" i="7"/>
  <c r="AG377" i="7"/>
  <c r="AG10" i="7"/>
  <c r="AG158" i="7"/>
  <c r="AG28" i="7"/>
  <c r="AG310" i="7"/>
  <c r="AG246" i="7"/>
  <c r="AG26" i="7"/>
  <c r="AG228" i="7"/>
  <c r="AG308" i="7"/>
  <c r="AG187" i="7"/>
  <c r="AG321" i="7"/>
  <c r="AG271" i="7"/>
  <c r="AG305" i="7"/>
  <c r="AG229" i="7"/>
  <c r="AG438" i="7"/>
  <c r="AG159" i="7"/>
  <c r="AG507" i="7"/>
  <c r="AG174" i="7"/>
  <c r="AG280" i="7"/>
  <c r="AG404" i="7"/>
  <c r="AG451" i="7"/>
  <c r="AG393" i="7"/>
  <c r="AG278" i="7"/>
  <c r="AG1077" i="7"/>
  <c r="AG1029" i="7"/>
  <c r="AG976" i="7"/>
  <c r="AG376" i="7"/>
  <c r="AG657" i="7"/>
  <c r="AG603" i="7"/>
  <c r="AG339" i="7"/>
  <c r="AG77" i="7"/>
  <c r="AG483" i="7"/>
  <c r="AG317" i="7"/>
  <c r="AG390" i="7"/>
  <c r="AG574" i="7"/>
  <c r="AG76" i="7"/>
  <c r="AG474" i="7"/>
  <c r="AG405" i="7"/>
  <c r="AG426" i="7"/>
  <c r="AG369" i="7"/>
  <c r="AG349" i="7"/>
  <c r="AG454" i="7"/>
  <c r="AG456" i="7"/>
  <c r="AG249" i="7"/>
  <c r="AG127" i="7"/>
  <c r="AG388" i="7"/>
  <c r="AG281" i="7"/>
  <c r="AG277" i="7"/>
  <c r="AG368" i="7"/>
  <c r="AG286" i="7"/>
  <c r="AG285" i="7"/>
  <c r="AG214" i="7"/>
  <c r="AG264" i="7"/>
  <c r="AG196" i="7"/>
  <c r="AG274" i="7"/>
  <c r="AG470" i="7"/>
  <c r="AG494" i="7"/>
  <c r="AG389" i="7"/>
  <c r="AG201" i="7"/>
  <c r="AG1162" i="7"/>
  <c r="AG678" i="7"/>
  <c r="AG442" i="7"/>
  <c r="AG162" i="7"/>
  <c r="AG202" i="7"/>
  <c r="AG930" i="7"/>
  <c r="AG516" i="7"/>
  <c r="AG928" i="7"/>
  <c r="AG107" i="7"/>
  <c r="AG465" i="7"/>
  <c r="AG68" i="7"/>
  <c r="AG464" i="7"/>
  <c r="AG65" i="7"/>
  <c r="AG458" i="7"/>
  <c r="AG392" i="7"/>
  <c r="AG275" i="7"/>
  <c r="AG81" i="7"/>
  <c r="AG519" i="7"/>
  <c r="AG445" i="7"/>
  <c r="AG178" i="7"/>
  <c r="AG238" i="7"/>
  <c r="AG439" i="7"/>
  <c r="AG422" i="7"/>
  <c r="AG55" i="7"/>
  <c r="AG255" i="7"/>
  <c r="AG204" i="7"/>
  <c r="AG273" i="7"/>
  <c r="AG329" i="7"/>
  <c r="AG17" i="7"/>
  <c r="AG250" i="7"/>
  <c r="AG141" i="7"/>
  <c r="AG145" i="7"/>
  <c r="AG386" i="7"/>
  <c r="AG179" i="7"/>
  <c r="AG220" i="7"/>
  <c r="AG160" i="7"/>
  <c r="AG1098" i="7"/>
  <c r="AG227" i="7"/>
  <c r="AG35" i="7"/>
  <c r="AG322" i="7"/>
  <c r="AG382" i="7"/>
  <c r="AG31" i="7"/>
  <c r="AG169" i="7"/>
  <c r="AG489" i="7"/>
  <c r="AG364" i="7"/>
  <c r="AG283" i="7"/>
  <c r="AG1135" i="7"/>
  <c r="AG357" i="7"/>
  <c r="AG813" i="7"/>
  <c r="AG52" i="7"/>
  <c r="AG423" i="7"/>
  <c r="AG502" i="7"/>
  <c r="AG498" i="7"/>
  <c r="AG407" i="7"/>
  <c r="AG414" i="7"/>
  <c r="AG419" i="7"/>
  <c r="AG403" i="7"/>
  <c r="AG374" i="7"/>
  <c r="AG455" i="7"/>
  <c r="AG466" i="7"/>
  <c r="AG425" i="7"/>
  <c r="AG301" i="7"/>
  <c r="AG333" i="7"/>
  <c r="AG16" i="7"/>
  <c r="AG440" i="7"/>
  <c r="AG225" i="7"/>
  <c r="AG25" i="7"/>
  <c r="AG1055" i="7"/>
  <c r="AG493" i="7"/>
  <c r="AG479" i="7"/>
  <c r="AG481" i="7"/>
  <c r="AG288" i="7"/>
  <c r="AG216" i="7"/>
  <c r="AG217" i="7"/>
  <c r="AG266" i="7"/>
  <c r="AG751" i="7"/>
  <c r="AG363" i="7"/>
  <c r="AG226" i="7"/>
  <c r="AG362" i="7"/>
  <c r="AG356" i="7"/>
  <c r="AG370" i="7"/>
  <c r="AG208" i="7"/>
  <c r="AG441" i="7"/>
  <c r="AG400" i="7"/>
  <c r="AG460" i="7"/>
  <c r="AG3" i="7"/>
  <c r="AG89" i="7"/>
  <c r="AG629" i="7"/>
  <c r="AG154" i="7"/>
  <c r="AG297" i="7"/>
  <c r="AG199" i="7"/>
  <c r="AG367" i="7"/>
  <c r="AG132" i="7"/>
  <c r="AG235" i="7"/>
  <c r="AG175" i="7"/>
  <c r="AG1172" i="7"/>
  <c r="AG1050" i="7"/>
  <c r="AG1213" i="7"/>
  <c r="AG807" i="7"/>
  <c r="AG970" i="7"/>
  <c r="AG524" i="7"/>
  <c r="AG477" i="7"/>
  <c r="AG56" i="7"/>
  <c r="AG167" i="7"/>
  <c r="AG518" i="7"/>
  <c r="AG471" i="7"/>
  <c r="AG457" i="7"/>
  <c r="AG380" i="7"/>
  <c r="AG539" i="7"/>
  <c r="AG69" i="7"/>
  <c r="AG461" i="7"/>
  <c r="AG43" i="7"/>
  <c r="AG299" i="7"/>
  <c r="AG360" i="7"/>
  <c r="AG303" i="7"/>
  <c r="AG452" i="7"/>
  <c r="AG443" i="7"/>
  <c r="AG237" i="7"/>
  <c r="AG420" i="7"/>
  <c r="AG375" i="7"/>
  <c r="AG233" i="7"/>
  <c r="AG272" i="7"/>
  <c r="AG359" i="7"/>
  <c r="AG15" i="7"/>
  <c r="AG24" i="7"/>
  <c r="AG344" i="7"/>
  <c r="AG234" i="7"/>
  <c r="AG190" i="7"/>
  <c r="AG259" i="7"/>
  <c r="AG157" i="7"/>
  <c r="AG173" i="7"/>
  <c r="AG86" i="7"/>
  <c r="AG1199" i="7"/>
  <c r="AG1100" i="7"/>
  <c r="AG905" i="7"/>
  <c r="AG826" i="7"/>
  <c r="AG48" i="7"/>
  <c r="AG513" i="7"/>
  <c r="AG432" i="7"/>
  <c r="AG472" i="7"/>
  <c r="AG453" i="7"/>
  <c r="AG682" i="7"/>
  <c r="AG263" i="7"/>
  <c r="AG508" i="7"/>
  <c r="AG510" i="7"/>
  <c r="AG433" i="7"/>
  <c r="AG87" i="7"/>
  <c r="AG501" i="7"/>
  <c r="AG328" i="7"/>
  <c r="AG435" i="7"/>
  <c r="AG415" i="7"/>
  <c r="AG424" i="7"/>
  <c r="AG330" i="7"/>
  <c r="AG412" i="7"/>
  <c r="AG355" i="7"/>
  <c r="AG18" i="7"/>
  <c r="AG247" i="7"/>
  <c r="AG345" i="7"/>
  <c r="AG198" i="7"/>
  <c r="AG19" i="7"/>
  <c r="AG314" i="7"/>
  <c r="AG180" i="7"/>
  <c r="AG150" i="7"/>
  <c r="AG230" i="7"/>
  <c r="AG139" i="7"/>
  <c r="AG130" i="7"/>
  <c r="AG1065" i="7"/>
  <c r="AG818" i="7"/>
  <c r="AG82" i="7"/>
  <c r="AG506" i="7"/>
  <c r="AG417" i="7"/>
  <c r="AG463" i="7"/>
  <c r="AG437" i="7"/>
  <c r="AG500" i="7"/>
  <c r="AG191" i="7"/>
  <c r="AG482" i="7"/>
  <c r="AG497" i="7"/>
  <c r="AG427" i="7"/>
  <c r="AG491" i="7"/>
  <c r="AG499" i="7"/>
  <c r="AG319" i="7"/>
  <c r="AG61" i="7"/>
  <c r="AG395" i="7"/>
  <c r="AG406" i="7"/>
  <c r="AG293" i="7"/>
  <c r="AG399" i="7"/>
  <c r="AG352" i="7"/>
  <c r="AG200" i="7"/>
  <c r="AG236" i="7"/>
  <c r="AG291" i="7"/>
  <c r="AG192" i="7"/>
  <c r="AG185" i="7"/>
  <c r="AG307" i="7"/>
  <c r="AG164" i="7"/>
  <c r="AG138" i="7"/>
  <c r="AG182" i="7"/>
  <c r="AG136" i="7"/>
  <c r="AG5" i="7"/>
  <c r="AG64" i="7"/>
  <c r="AG49" i="7"/>
  <c r="AG418" i="7"/>
  <c r="AG486" i="7"/>
  <c r="AG296" i="7"/>
  <c r="AG416" i="7"/>
  <c r="AG378" i="7"/>
  <c r="AG331" i="7"/>
  <c r="AG279" i="7"/>
  <c r="AG44" i="7"/>
  <c r="AG311" i="7"/>
  <c r="AG188" i="7"/>
  <c r="AG131" i="7"/>
  <c r="AG284" i="7"/>
  <c r="AG176" i="7"/>
  <c r="AG165" i="7"/>
  <c r="AG290" i="7"/>
  <c r="AG144" i="7"/>
  <c r="AG276" i="7"/>
  <c r="AG135" i="7"/>
  <c r="AG134" i="7"/>
  <c r="AG128" i="7"/>
  <c r="AG1088" i="7"/>
  <c r="AG980" i="7"/>
  <c r="AG1184" i="7"/>
  <c r="AG762" i="7"/>
  <c r="AG613" i="7"/>
  <c r="AG1106" i="7"/>
  <c r="AG63" i="7"/>
  <c r="AG962" i="7"/>
  <c r="AG398" i="7"/>
  <c r="AG34" i="7"/>
  <c r="AG58" i="7"/>
  <c r="AG381" i="7"/>
  <c r="AG33" i="7"/>
  <c r="AG59" i="7"/>
  <c r="AG436" i="7"/>
  <c r="AG396" i="7"/>
  <c r="AG373" i="7"/>
  <c r="AG484" i="7"/>
  <c r="AG448" i="7"/>
  <c r="AG54" i="7"/>
  <c r="AG332" i="7"/>
  <c r="AG294" i="7"/>
  <c r="AG223" i="7"/>
  <c r="AG383" i="7"/>
  <c r="AG292" i="7"/>
  <c r="AG261" i="7"/>
  <c r="AG337" i="7"/>
  <c r="AG243" i="7"/>
  <c r="AG170" i="7"/>
  <c r="AG342" i="7"/>
  <c r="AG21" i="7"/>
  <c r="AG224" i="7"/>
  <c r="AG265" i="7"/>
  <c r="AG209" i="7"/>
  <c r="AG151" i="7"/>
  <c r="AG126" i="7"/>
  <c r="AG1141" i="7"/>
  <c r="AG641" i="7"/>
  <c r="AG444" i="7"/>
  <c r="AG912" i="7"/>
  <c r="AG485" i="7"/>
  <c r="AG758" i="7"/>
  <c r="AG38" i="7"/>
  <c r="AG515" i="7"/>
  <c r="AG361" i="7"/>
  <c r="AG490" i="7"/>
  <c r="AG161" i="7"/>
  <c r="AG409" i="7"/>
  <c r="AG430" i="7"/>
  <c r="AG379" i="7"/>
  <c r="AG351" i="7"/>
  <c r="AG475" i="7"/>
  <c r="AG431" i="7"/>
  <c r="AG45" i="7"/>
  <c r="AG29" i="7"/>
  <c r="AG23" i="7"/>
  <c r="AG195" i="7"/>
  <c r="AG358" i="7"/>
  <c r="AG222" i="7"/>
  <c r="AG244" i="7"/>
  <c r="AG323" i="7"/>
  <c r="AG181" i="7"/>
  <c r="AG129" i="7"/>
  <c r="AG340" i="7"/>
  <c r="AG251" i="7"/>
  <c r="AG4" i="7"/>
  <c r="AG248" i="7"/>
  <c r="AG206" i="7"/>
  <c r="AG149" i="7"/>
  <c r="AG125" i="7"/>
  <c r="AG945" i="7"/>
  <c r="AG1082" i="7"/>
  <c r="AG1061" i="7"/>
  <c r="AG495" i="7"/>
  <c r="AG509" i="7"/>
  <c r="AG708" i="7"/>
  <c r="AG627" i="7"/>
  <c r="AG696" i="7"/>
  <c r="AG336" i="7"/>
  <c r="AG511" i="7"/>
  <c r="AG346" i="7"/>
  <c r="AG478" i="7"/>
  <c r="AG62" i="7"/>
  <c r="AG46" i="7"/>
  <c r="AG402" i="7"/>
  <c r="AG325" i="7"/>
  <c r="AG256" i="7"/>
  <c r="AG473" i="7"/>
  <c r="AG429" i="7"/>
  <c r="AG397" i="7"/>
  <c r="AG27" i="7"/>
  <c r="AG269" i="7"/>
  <c r="AG413" i="7"/>
  <c r="AG324" i="7"/>
  <c r="AG215" i="7"/>
  <c r="AG240" i="7"/>
  <c r="AG298" i="7"/>
  <c r="AG387" i="7"/>
  <c r="AG189" i="7"/>
  <c r="AG327" i="7"/>
  <c r="AG205" i="7"/>
  <c r="AG306" i="7"/>
  <c r="AG239" i="7"/>
  <c r="AG156" i="7"/>
  <c r="AG147" i="7"/>
  <c r="AG203" i="7"/>
  <c r="AG1190" i="7"/>
  <c r="AG811" i="7"/>
  <c r="AG1164" i="7"/>
  <c r="AG488" i="7"/>
  <c r="AG789" i="7"/>
  <c r="AG231" i="7"/>
  <c r="AG366" i="7"/>
  <c r="AG450" i="7"/>
  <c r="AG428" i="7"/>
  <c r="AG267" i="7"/>
  <c r="AG371" i="7"/>
  <c r="AG557" i="7"/>
  <c r="AG197" i="7"/>
  <c r="AG348" i="7"/>
  <c r="AG37" i="7"/>
  <c r="AG394" i="7"/>
  <c r="AG578" i="7"/>
  <c r="AG221" i="7"/>
  <c r="AG467" i="7"/>
  <c r="AG51" i="7"/>
  <c r="AG391" i="7"/>
  <c r="AG252" i="7"/>
  <c r="AG260" i="7"/>
  <c r="AG411" i="7"/>
  <c r="AG320" i="7"/>
  <c r="AG183" i="7"/>
  <c r="AG210" i="7"/>
  <c r="AG258" i="7"/>
  <c r="AG372" i="7"/>
  <c r="AG13" i="7"/>
  <c r="AG312" i="7"/>
  <c r="AG168" i="7"/>
  <c r="AG304" i="7"/>
  <c r="AG219" i="7"/>
  <c r="AG146" i="7"/>
  <c r="AG143" i="7"/>
  <c r="AG177" i="7"/>
  <c r="AG991" i="7"/>
  <c r="AG1072" i="7"/>
  <c r="AG920" i="7"/>
  <c r="AG915" i="7"/>
  <c r="AG1031" i="7"/>
  <c r="AG871" i="7"/>
  <c r="AG1014" i="7"/>
  <c r="AG354" i="7"/>
  <c r="AG103" i="7"/>
  <c r="AG492" i="7"/>
  <c r="AG218" i="7"/>
  <c r="AG496" i="7"/>
  <c r="AG621" i="7"/>
  <c r="AG421" i="7"/>
  <c r="AG384" i="7"/>
  <c r="AG36" i="7"/>
  <c r="AG78" i="7"/>
  <c r="AG554" i="7"/>
  <c r="AG446" i="7"/>
  <c r="AG343" i="7"/>
  <c r="AG365" i="7"/>
  <c r="AG213" i="7"/>
  <c r="AG353" i="7"/>
  <c r="AG410" i="7"/>
  <c r="AG315" i="7"/>
  <c r="AG148" i="7"/>
  <c r="AG194" i="7"/>
  <c r="AG232" i="7"/>
  <c r="AG347" i="7"/>
  <c r="AG137" i="7"/>
  <c r="AG300" i="7"/>
  <c r="AG140" i="7"/>
  <c r="AG289" i="7"/>
  <c r="AG211" i="7"/>
  <c r="AG155" i="7"/>
  <c r="AG142" i="7"/>
  <c r="AG12" i="7"/>
  <c r="AG1139" i="7"/>
  <c r="AG1143" i="7"/>
  <c r="AG1188" i="7"/>
  <c r="AG792" i="7"/>
  <c r="AG79" i="7"/>
  <c r="AG715" i="7"/>
  <c r="AG809" i="7"/>
  <c r="AG9" i="7"/>
  <c r="AG80" i="7"/>
  <c r="AG480" i="7"/>
  <c r="AG599" i="7"/>
  <c r="AG487" i="7"/>
  <c r="AG540" i="7"/>
  <c r="AG57" i="7"/>
  <c r="AG313" i="7"/>
  <c r="AG241" i="7"/>
  <c r="AG71" i="7"/>
  <c r="AG523" i="7"/>
  <c r="AG53" i="7"/>
  <c r="AG207" i="7"/>
  <c r="AG338" i="7"/>
  <c r="AG72" i="7"/>
  <c r="AG350" i="7"/>
  <c r="AG42" i="7"/>
  <c r="AG287" i="7"/>
  <c r="AG166" i="7"/>
  <c r="AG11" i="7"/>
  <c r="AG14" i="7"/>
  <c r="AG334" i="7"/>
  <c r="AG133" i="7"/>
  <c r="AG295" i="7"/>
  <c r="AG318" i="7"/>
  <c r="AG20" i="7"/>
  <c r="AG193" i="7"/>
  <c r="AG153" i="7"/>
  <c r="AG8" i="7"/>
  <c r="AG268" i="7"/>
  <c r="W1222" i="7"/>
  <c r="BD124" i="7"/>
  <c r="BD1222" i="7" l="1"/>
  <c r="AG84" i="7"/>
  <c r="AG85" i="7"/>
  <c r="AD83" i="7" l="1"/>
  <c r="AF83" i="7"/>
  <c r="AE83" i="7"/>
  <c r="AG83" i="7" l="1"/>
  <c r="V3" i="7" l="1"/>
  <c r="Q124" i="7"/>
  <c r="AD1222" i="7" l="1"/>
  <c r="AE1222" i="7"/>
  <c r="AF1222" i="7"/>
  <c r="U124" i="7"/>
  <c r="U134" i="7"/>
  <c r="U153" i="7"/>
  <c r="U155" i="7"/>
  <c r="U157" i="7"/>
  <c r="U159" i="7"/>
  <c r="U184" i="7"/>
  <c r="U212" i="7"/>
  <c r="U180" i="7"/>
  <c r="U182" i="7"/>
  <c r="U13" i="7"/>
  <c r="U178" i="7"/>
  <c r="U209" i="7"/>
  <c r="U127" i="7"/>
  <c r="U4" i="7"/>
  <c r="U131" i="7"/>
  <c r="U174" i="7"/>
  <c r="U176" i="7"/>
  <c r="U202" i="7"/>
  <c r="U204" i="7"/>
  <c r="U3" i="7"/>
  <c r="U129" i="7"/>
  <c r="U133" i="7"/>
  <c r="U10" i="7"/>
  <c r="U144" i="7"/>
  <c r="U146" i="7"/>
  <c r="U148" i="7"/>
  <c r="U130" i="7"/>
  <c r="U9" i="7"/>
  <c r="U154" i="7"/>
  <c r="U172" i="7"/>
  <c r="U187" i="7"/>
  <c r="U193" i="7"/>
  <c r="U205" i="7"/>
  <c r="U143" i="7"/>
  <c r="U163" i="7"/>
  <c r="U199" i="7"/>
  <c r="U207" i="7"/>
  <c r="U213" i="7"/>
  <c r="U224" i="7"/>
  <c r="U253" i="7"/>
  <c r="U284" i="7"/>
  <c r="U298" i="7"/>
  <c r="U6" i="7"/>
  <c r="U169" i="7"/>
  <c r="U175" i="7"/>
  <c r="U15" i="7"/>
  <c r="U17" i="7"/>
  <c r="U222" i="7"/>
  <c r="U233" i="7"/>
  <c r="U235" i="7"/>
  <c r="U242" i="7"/>
  <c r="U244" i="7"/>
  <c r="U268" i="7"/>
  <c r="U283" i="7"/>
  <c r="U23" i="7"/>
  <c r="U7" i="7"/>
  <c r="U147" i="7"/>
  <c r="U158" i="7"/>
  <c r="U164" i="7"/>
  <c r="U19" i="7"/>
  <c r="U275" i="7"/>
  <c r="U279" i="7"/>
  <c r="U281" i="7"/>
  <c r="U309" i="7"/>
  <c r="U136" i="7"/>
  <c r="U137" i="7"/>
  <c r="U139" i="7"/>
  <c r="U152" i="7"/>
  <c r="U161" i="7"/>
  <c r="U12" i="7"/>
  <c r="U197" i="7"/>
  <c r="U150" i="7"/>
  <c r="U217" i="7"/>
  <c r="U226" i="7"/>
  <c r="U232" i="7"/>
  <c r="U238" i="7"/>
  <c r="U246" i="7"/>
  <c r="U249" i="7"/>
  <c r="U257" i="7"/>
  <c r="U270" i="7"/>
  <c r="U276" i="7"/>
  <c r="U293" i="7"/>
  <c r="U323" i="7"/>
  <c r="U317" i="7"/>
  <c r="U319" i="7"/>
  <c r="U321" i="7"/>
  <c r="U128" i="7"/>
  <c r="U145" i="7"/>
  <c r="U156" i="7"/>
  <c r="U11" i="7"/>
  <c r="U181" i="7"/>
  <c r="U185" i="7"/>
  <c r="U201" i="7"/>
  <c r="U14" i="7"/>
  <c r="U241" i="7"/>
  <c r="U262" i="7"/>
  <c r="U265" i="7"/>
  <c r="U22" i="7"/>
  <c r="U285" i="7"/>
  <c r="U303" i="7"/>
  <c r="U28" i="7"/>
  <c r="U332" i="7"/>
  <c r="U334" i="7"/>
  <c r="U33" i="7"/>
  <c r="U347" i="7"/>
  <c r="U349" i="7"/>
  <c r="U5" i="7"/>
  <c r="U141" i="7"/>
  <c r="U162" i="7"/>
  <c r="U227" i="7"/>
  <c r="U230" i="7"/>
  <c r="U255" i="7"/>
  <c r="U258" i="7"/>
  <c r="U296" i="7"/>
  <c r="U301" i="7"/>
  <c r="U313" i="7"/>
  <c r="U328" i="7"/>
  <c r="U330" i="7"/>
  <c r="U341" i="7"/>
  <c r="U343" i="7"/>
  <c r="U166" i="7"/>
  <c r="U149" i="7"/>
  <c r="U216" i="7"/>
  <c r="U228" i="7"/>
  <c r="U240" i="7"/>
  <c r="U288" i="7"/>
  <c r="U314" i="7"/>
  <c r="U31" i="7"/>
  <c r="U340" i="7"/>
  <c r="U35" i="7"/>
  <c r="U377" i="7"/>
  <c r="U194" i="7"/>
  <c r="U200" i="7"/>
  <c r="U210" i="7"/>
  <c r="U220" i="7"/>
  <c r="U251" i="7"/>
  <c r="U261" i="7"/>
  <c r="U269" i="7"/>
  <c r="U272" i="7"/>
  <c r="U274" i="7"/>
  <c r="U308" i="7"/>
  <c r="U34" i="7"/>
  <c r="U362" i="7"/>
  <c r="U375" i="7"/>
  <c r="U392" i="7"/>
  <c r="U151" i="7"/>
  <c r="U18" i="7"/>
  <c r="U26" i="7"/>
  <c r="U292" i="7"/>
  <c r="U295" i="7"/>
  <c r="U327" i="7"/>
  <c r="U335" i="7"/>
  <c r="U125" i="7"/>
  <c r="U165" i="7"/>
  <c r="U171" i="7"/>
  <c r="U177" i="7"/>
  <c r="U183" i="7"/>
  <c r="U206" i="7"/>
  <c r="U225" i="7"/>
  <c r="U289" i="7"/>
  <c r="U305" i="7"/>
  <c r="U8" i="7"/>
  <c r="U188" i="7"/>
  <c r="U221" i="7"/>
  <c r="U229" i="7"/>
  <c r="U259" i="7"/>
  <c r="U266" i="7"/>
  <c r="U273" i="7"/>
  <c r="U126" i="7"/>
  <c r="U132" i="7"/>
  <c r="U138" i="7"/>
  <c r="U237" i="7"/>
  <c r="U248" i="7"/>
  <c r="U252" i="7"/>
  <c r="U27" i="7"/>
  <c r="U299" i="7"/>
  <c r="U315" i="7"/>
  <c r="U333" i="7"/>
  <c r="U356" i="7"/>
  <c r="U367" i="7"/>
  <c r="U382" i="7"/>
  <c r="U189" i="7"/>
  <c r="U195" i="7"/>
  <c r="U192" i="7"/>
  <c r="U16" i="7"/>
  <c r="U264" i="7"/>
  <c r="U271" i="7"/>
  <c r="U302" i="7"/>
  <c r="U32" i="7"/>
  <c r="U345" i="7"/>
  <c r="U348" i="7"/>
  <c r="U350" i="7"/>
  <c r="U386" i="7"/>
  <c r="U406" i="7"/>
  <c r="U417" i="7"/>
  <c r="U418" i="7"/>
  <c r="U236" i="7"/>
  <c r="U337" i="7"/>
  <c r="U373" i="7"/>
  <c r="U381" i="7"/>
  <c r="U39" i="7"/>
  <c r="U404" i="7"/>
  <c r="U57" i="7"/>
  <c r="U416" i="7"/>
  <c r="U140" i="7"/>
  <c r="U223" i="7"/>
  <c r="U307" i="7"/>
  <c r="U312" i="7"/>
  <c r="U368" i="7"/>
  <c r="U376" i="7"/>
  <c r="U37" i="7"/>
  <c r="U402" i="7"/>
  <c r="U218" i="7"/>
  <c r="U254" i="7"/>
  <c r="U286" i="7"/>
  <c r="U196" i="7"/>
  <c r="U231" i="7"/>
  <c r="U260" i="7"/>
  <c r="U294" i="7"/>
  <c r="U29" i="7"/>
  <c r="U30" i="7"/>
  <c r="U167" i="7"/>
  <c r="U243" i="7"/>
  <c r="U256" i="7"/>
  <c r="U338" i="7"/>
  <c r="U346" i="7"/>
  <c r="U186" i="7"/>
  <c r="U203" i="7"/>
  <c r="U234" i="7"/>
  <c r="U277" i="7"/>
  <c r="U352" i="7"/>
  <c r="U365" i="7"/>
  <c r="U372" i="7"/>
  <c r="U391" i="7"/>
  <c r="U40" i="7"/>
  <c r="U397" i="7"/>
  <c r="U47" i="7"/>
  <c r="U446" i="7"/>
  <c r="U467" i="7"/>
  <c r="U471" i="7"/>
  <c r="U473" i="7"/>
  <c r="U475" i="7"/>
  <c r="U484" i="7"/>
  <c r="U486" i="7"/>
  <c r="U499" i="7"/>
  <c r="U66" i="7"/>
  <c r="U245" i="7"/>
  <c r="U324" i="7"/>
  <c r="U360" i="7"/>
  <c r="U369" i="7"/>
  <c r="U385" i="7"/>
  <c r="U43" i="7"/>
  <c r="U55" i="7"/>
  <c r="U425" i="7"/>
  <c r="U427" i="7"/>
  <c r="U461" i="7"/>
  <c r="U463" i="7"/>
  <c r="U465" i="7"/>
  <c r="U469" i="7"/>
  <c r="U170" i="7"/>
  <c r="U214" i="7"/>
  <c r="U407" i="7"/>
  <c r="U51" i="7"/>
  <c r="U52" i="7"/>
  <c r="U60" i="7"/>
  <c r="U423" i="7"/>
  <c r="U442" i="7"/>
  <c r="U444" i="7"/>
  <c r="U457" i="7"/>
  <c r="U459" i="7"/>
  <c r="U278" i="7"/>
  <c r="U24" i="7"/>
  <c r="U287" i="7"/>
  <c r="U316" i="7"/>
  <c r="U339" i="7"/>
  <c r="U366" i="7"/>
  <c r="U379" i="7"/>
  <c r="U190" i="7"/>
  <c r="U263" i="7"/>
  <c r="U310" i="7"/>
  <c r="U389" i="7"/>
  <c r="U398" i="7"/>
  <c r="U399" i="7"/>
  <c r="U62" i="7"/>
  <c r="U440" i="7"/>
  <c r="U453" i="7"/>
  <c r="U455" i="7"/>
  <c r="U173" i="7"/>
  <c r="U208" i="7"/>
  <c r="U20" i="7"/>
  <c r="U290" i="7"/>
  <c r="U304" i="7"/>
  <c r="U353" i="7"/>
  <c r="U357" i="7"/>
  <c r="U36" i="7"/>
  <c r="U38" i="7"/>
  <c r="U405" i="7"/>
  <c r="U413" i="7"/>
  <c r="U56" i="7"/>
  <c r="U59" i="7"/>
  <c r="U421" i="7"/>
  <c r="U434" i="7"/>
  <c r="U436" i="7"/>
  <c r="U438" i="7"/>
  <c r="U451" i="7"/>
  <c r="U478" i="7"/>
  <c r="U504" i="7"/>
  <c r="U505" i="7"/>
  <c r="U135" i="7"/>
  <c r="U191" i="7"/>
  <c r="U215" i="7"/>
  <c r="U142" i="7"/>
  <c r="U282" i="7"/>
  <c r="U311" i="7"/>
  <c r="U358" i="7"/>
  <c r="U388" i="7"/>
  <c r="U46" i="7"/>
  <c r="U49" i="7"/>
  <c r="U420" i="7"/>
  <c r="U458" i="7"/>
  <c r="U464" i="7"/>
  <c r="U497" i="7"/>
  <c r="U517" i="7"/>
  <c r="U325" i="7"/>
  <c r="U378" i="7"/>
  <c r="U384" i="7"/>
  <c r="U415" i="7"/>
  <c r="U433" i="7"/>
  <c r="U439" i="7"/>
  <c r="U472" i="7"/>
  <c r="U482" i="7"/>
  <c r="U502" i="7"/>
  <c r="U508" i="7"/>
  <c r="U74" i="7"/>
  <c r="U81" i="7"/>
  <c r="U300" i="7"/>
  <c r="U394" i="7"/>
  <c r="U424" i="7"/>
  <c r="U449" i="7"/>
  <c r="U452" i="7"/>
  <c r="U477" i="7"/>
  <c r="U487" i="7"/>
  <c r="U506" i="7"/>
  <c r="U515" i="7"/>
  <c r="U524" i="7"/>
  <c r="U342" i="7"/>
  <c r="U374" i="7"/>
  <c r="U53" i="7"/>
  <c r="U414" i="7"/>
  <c r="U61" i="7"/>
  <c r="U492" i="7"/>
  <c r="U495" i="7"/>
  <c r="U179" i="7"/>
  <c r="U291" i="7"/>
  <c r="U354" i="7"/>
  <c r="U380" i="7"/>
  <c r="U44" i="7"/>
  <c r="U408" i="7"/>
  <c r="U470" i="7"/>
  <c r="U485" i="7"/>
  <c r="U500" i="7"/>
  <c r="U513" i="7"/>
  <c r="U67" i="7"/>
  <c r="U72" i="7"/>
  <c r="U79" i="7"/>
  <c r="U211" i="7"/>
  <c r="U320" i="7"/>
  <c r="U326" i="7"/>
  <c r="U359" i="7"/>
  <c r="U390" i="7"/>
  <c r="U428" i="7"/>
  <c r="U443" i="7"/>
  <c r="U462" i="7"/>
  <c r="U480" i="7"/>
  <c r="U490" i="7"/>
  <c r="U364" i="7"/>
  <c r="U403" i="7"/>
  <c r="U412" i="7"/>
  <c r="U160" i="7"/>
  <c r="U21" i="7"/>
  <c r="U322" i="7"/>
  <c r="U370" i="7"/>
  <c r="U395" i="7"/>
  <c r="U410" i="7"/>
  <c r="U247" i="7"/>
  <c r="U25" i="7"/>
  <c r="U329" i="7"/>
  <c r="U336" i="7"/>
  <c r="U361" i="7"/>
  <c r="U198" i="7"/>
  <c r="U344" i="7"/>
  <c r="U355" i="7"/>
  <c r="U45" i="7"/>
  <c r="U58" i="7"/>
  <c r="U419" i="7"/>
  <c r="U483" i="7"/>
  <c r="U64" i="7"/>
  <c r="U507" i="7"/>
  <c r="U510" i="7"/>
  <c r="U69" i="7"/>
  <c r="U73" i="7"/>
  <c r="U76" i="7"/>
  <c r="U431" i="7"/>
  <c r="U493" i="7"/>
  <c r="U511" i="7"/>
  <c r="U514" i="7"/>
  <c r="U518" i="7"/>
  <c r="U521" i="7"/>
  <c r="U70" i="7"/>
  <c r="U80" i="7"/>
  <c r="U371" i="7"/>
  <c r="U41" i="7"/>
  <c r="U54" i="7"/>
  <c r="U426" i="7"/>
  <c r="U523" i="7"/>
  <c r="U77" i="7"/>
  <c r="U432" i="7"/>
  <c r="U437" i="7"/>
  <c r="U491" i="7"/>
  <c r="U65" i="7"/>
  <c r="U522" i="7"/>
  <c r="U331" i="7"/>
  <c r="U479" i="7"/>
  <c r="U501" i="7"/>
  <c r="U393" i="7"/>
  <c r="U396" i="7"/>
  <c r="U468" i="7"/>
  <c r="U498" i="7"/>
  <c r="U267" i="7"/>
  <c r="U318" i="7"/>
  <c r="U383" i="7"/>
  <c r="U409" i="7"/>
  <c r="U448" i="7"/>
  <c r="U476" i="7"/>
  <c r="U488" i="7"/>
  <c r="U400" i="7"/>
  <c r="U422" i="7"/>
  <c r="U494" i="7"/>
  <c r="U219" i="7"/>
  <c r="U297" i="7"/>
  <c r="U454" i="7"/>
  <c r="U509" i="7"/>
  <c r="U306" i="7"/>
  <c r="U351" i="7"/>
  <c r="U445" i="7"/>
  <c r="U460" i="7"/>
  <c r="U75" i="7"/>
  <c r="U280" i="7"/>
  <c r="U429" i="7"/>
  <c r="U387" i="7"/>
  <c r="U447" i="7"/>
  <c r="U430" i="7"/>
  <c r="U450" i="7"/>
  <c r="U63" i="7"/>
  <c r="U401" i="7"/>
  <c r="U516" i="7"/>
  <c r="U474" i="7"/>
  <c r="U71" i="7"/>
  <c r="U168" i="7"/>
  <c r="U48" i="7"/>
  <c r="U435" i="7"/>
  <c r="U363" i="7"/>
  <c r="U78" i="7"/>
  <c r="U456" i="7"/>
  <c r="U520" i="7"/>
  <c r="U496" i="7"/>
  <c r="U503" i="7"/>
  <c r="U68" i="7"/>
  <c r="U441" i="7"/>
  <c r="U481" i="7"/>
  <c r="U239" i="7"/>
  <c r="U42" i="7"/>
  <c r="U512" i="7"/>
  <c r="U466" i="7"/>
  <c r="U250" i="7"/>
  <c r="U489" i="7"/>
  <c r="U519" i="7"/>
  <c r="U50" i="7"/>
  <c r="U411" i="7"/>
  <c r="T124" i="7"/>
  <c r="T180" i="7"/>
  <c r="T182" i="7"/>
  <c r="T13" i="7"/>
  <c r="T210" i="7"/>
  <c r="T238" i="7"/>
  <c r="T259" i="7"/>
  <c r="T271" i="7"/>
  <c r="T273" i="7"/>
  <c r="T178" i="7"/>
  <c r="T209" i="7"/>
  <c r="T11" i="7"/>
  <c r="T14" i="7"/>
  <c r="T207" i="7"/>
  <c r="T127" i="7"/>
  <c r="T4" i="7"/>
  <c r="T131" i="7"/>
  <c r="T3" i="7"/>
  <c r="T129" i="7"/>
  <c r="T133" i="7"/>
  <c r="T10" i="7"/>
  <c r="T144" i="7"/>
  <c r="T146" i="7"/>
  <c r="T148" i="7"/>
  <c r="T162" i="7"/>
  <c r="T164" i="7"/>
  <c r="T196" i="7"/>
  <c r="T200" i="7"/>
  <c r="T7" i="7"/>
  <c r="T135" i="7"/>
  <c r="T138" i="7"/>
  <c r="T140" i="7"/>
  <c r="T9" i="7"/>
  <c r="T150" i="7"/>
  <c r="T152" i="7"/>
  <c r="T158" i="7"/>
  <c r="T143" i="7"/>
  <c r="T163" i="7"/>
  <c r="T199" i="7"/>
  <c r="T6" i="7"/>
  <c r="T157" i="7"/>
  <c r="T169" i="7"/>
  <c r="T175" i="7"/>
  <c r="T15" i="7"/>
  <c r="T17" i="7"/>
  <c r="T222" i="7"/>
  <c r="T233" i="7"/>
  <c r="T235" i="7"/>
  <c r="T242" i="7"/>
  <c r="T244" i="7"/>
  <c r="T268" i="7"/>
  <c r="T283" i="7"/>
  <c r="T23" i="7"/>
  <c r="T294" i="7"/>
  <c r="T296" i="7"/>
  <c r="T147" i="7"/>
  <c r="T19" i="7"/>
  <c r="T275" i="7"/>
  <c r="T279" i="7"/>
  <c r="T281" i="7"/>
  <c r="T136" i="7"/>
  <c r="T183" i="7"/>
  <c r="T188" i="7"/>
  <c r="T194" i="7"/>
  <c r="T220" i="7"/>
  <c r="T231" i="7"/>
  <c r="T240" i="7"/>
  <c r="T251" i="7"/>
  <c r="T266" i="7"/>
  <c r="T277" i="7"/>
  <c r="T292" i="7"/>
  <c r="T151" i="7"/>
  <c r="T126" i="7"/>
  <c r="T5" i="7"/>
  <c r="T167" i="7"/>
  <c r="T173" i="7"/>
  <c r="T208" i="7"/>
  <c r="T214" i="7"/>
  <c r="T216" i="7"/>
  <c r="T227" i="7"/>
  <c r="T205" i="7"/>
  <c r="T317" i="7"/>
  <c r="T319" i="7"/>
  <c r="T321" i="7"/>
  <c r="T128" i="7"/>
  <c r="T137" i="7"/>
  <c r="T145" i="7"/>
  <c r="T156" i="7"/>
  <c r="T174" i="7"/>
  <c r="T181" i="7"/>
  <c r="T185" i="7"/>
  <c r="T197" i="7"/>
  <c r="T201" i="7"/>
  <c r="T241" i="7"/>
  <c r="T262" i="7"/>
  <c r="T265" i="7"/>
  <c r="T22" i="7"/>
  <c r="T285" i="7"/>
  <c r="T298" i="7"/>
  <c r="T303" i="7"/>
  <c r="T28" i="7"/>
  <c r="T332" i="7"/>
  <c r="T334" i="7"/>
  <c r="T33" i="7"/>
  <c r="T161" i="7"/>
  <c r="T165" i="7"/>
  <c r="T170" i="7"/>
  <c r="T212" i="7"/>
  <c r="T18" i="7"/>
  <c r="T218" i="7"/>
  <c r="T252" i="7"/>
  <c r="T274" i="7"/>
  <c r="T27" i="7"/>
  <c r="T291" i="7"/>
  <c r="T308" i="7"/>
  <c r="T315" i="7"/>
  <c r="T345" i="7"/>
  <c r="T12" i="7"/>
  <c r="T189" i="7"/>
  <c r="T193" i="7"/>
  <c r="T198" i="7"/>
  <c r="T202" i="7"/>
  <c r="T215" i="7"/>
  <c r="T221" i="7"/>
  <c r="T236" i="7"/>
  <c r="T247" i="7"/>
  <c r="T339" i="7"/>
  <c r="T142" i="7"/>
  <c r="T203" i="7"/>
  <c r="T206" i="7"/>
  <c r="T16" i="7"/>
  <c r="T232" i="7"/>
  <c r="T261" i="7"/>
  <c r="T269" i="7"/>
  <c r="T272" i="7"/>
  <c r="T323" i="7"/>
  <c r="T34" i="7"/>
  <c r="T362" i="7"/>
  <c r="T375" i="7"/>
  <c r="T392" i="7"/>
  <c r="T255" i="7"/>
  <c r="T26" i="7"/>
  <c r="T295" i="7"/>
  <c r="T327" i="7"/>
  <c r="T335" i="7"/>
  <c r="T343" i="7"/>
  <c r="T388" i="7"/>
  <c r="T125" i="7"/>
  <c r="T130" i="7"/>
  <c r="T171" i="7"/>
  <c r="T177" i="7"/>
  <c r="T225" i="7"/>
  <c r="T289" i="7"/>
  <c r="T305" i="7"/>
  <c r="T29" i="7"/>
  <c r="T348" i="7"/>
  <c r="T358" i="7"/>
  <c r="T360" i="7"/>
  <c r="T8" i="7"/>
  <c r="T187" i="7"/>
  <c r="T229" i="7"/>
  <c r="T25" i="7"/>
  <c r="T132" i="7"/>
  <c r="T159" i="7"/>
  <c r="T166" i="7"/>
  <c r="T237" i="7"/>
  <c r="T248" i="7"/>
  <c r="T172" i="7"/>
  <c r="T195" i="7"/>
  <c r="T211" i="7"/>
  <c r="T230" i="7"/>
  <c r="T245" i="7"/>
  <c r="T256" i="7"/>
  <c r="T278" i="7"/>
  <c r="T302" i="7"/>
  <c r="T309" i="7"/>
  <c r="T312" i="7"/>
  <c r="T344" i="7"/>
  <c r="T354" i="7"/>
  <c r="T365" i="7"/>
  <c r="T380" i="7"/>
  <c r="T160" i="7"/>
  <c r="T330" i="7"/>
  <c r="T337" i="7"/>
  <c r="T373" i="7"/>
  <c r="T381" i="7"/>
  <c r="T39" i="7"/>
  <c r="T404" i="7"/>
  <c r="T57" i="7"/>
  <c r="T416" i="7"/>
  <c r="T139" i="7"/>
  <c r="T184" i="7"/>
  <c r="T223" i="7"/>
  <c r="T293" i="7"/>
  <c r="T307" i="7"/>
  <c r="T341" i="7"/>
  <c r="T356" i="7"/>
  <c r="T368" i="7"/>
  <c r="T376" i="7"/>
  <c r="T37" i="7"/>
  <c r="T402" i="7"/>
  <c r="T149" i="7"/>
  <c r="T217" i="7"/>
  <c r="T254" i="7"/>
  <c r="T286" i="7"/>
  <c r="T288" i="7"/>
  <c r="T316" i="7"/>
  <c r="T353" i="7"/>
  <c r="T36" i="7"/>
  <c r="T384" i="7"/>
  <c r="T389" i="7"/>
  <c r="T46" i="7"/>
  <c r="T400" i="7"/>
  <c r="T56" i="7"/>
  <c r="T423" i="7"/>
  <c r="T425" i="7"/>
  <c r="T176" i="7"/>
  <c r="T249" i="7"/>
  <c r="T260" i="7"/>
  <c r="T153" i="7"/>
  <c r="T224" i="7"/>
  <c r="T243" i="7"/>
  <c r="T299" i="7"/>
  <c r="T338" i="7"/>
  <c r="T154" i="7"/>
  <c r="T186" i="7"/>
  <c r="T280" i="7"/>
  <c r="T313" i="7"/>
  <c r="T322" i="7"/>
  <c r="T331" i="7"/>
  <c r="T349" i="7"/>
  <c r="T366" i="7"/>
  <c r="T324" i="7"/>
  <c r="T328" i="7"/>
  <c r="T369" i="7"/>
  <c r="T382" i="7"/>
  <c r="T385" i="7"/>
  <c r="T43" i="7"/>
  <c r="T55" i="7"/>
  <c r="T427" i="7"/>
  <c r="T461" i="7"/>
  <c r="T463" i="7"/>
  <c r="T465" i="7"/>
  <c r="T469" i="7"/>
  <c r="T497" i="7"/>
  <c r="T517" i="7"/>
  <c r="T519" i="7"/>
  <c r="T521" i="7"/>
  <c r="T75" i="7"/>
  <c r="T270" i="7"/>
  <c r="T407" i="7"/>
  <c r="T51" i="7"/>
  <c r="T52" i="7"/>
  <c r="T60" i="7"/>
  <c r="T442" i="7"/>
  <c r="T444" i="7"/>
  <c r="T457" i="7"/>
  <c r="T459" i="7"/>
  <c r="T253" i="7"/>
  <c r="T24" i="7"/>
  <c r="T287" i="7"/>
  <c r="T333" i="7"/>
  <c r="T346" i="7"/>
  <c r="T379" i="7"/>
  <c r="T41" i="7"/>
  <c r="T155" i="7"/>
  <c r="T190" i="7"/>
  <c r="T204" i="7"/>
  <c r="T226" i="7"/>
  <c r="T263" i="7"/>
  <c r="T310" i="7"/>
  <c r="T20" i="7"/>
  <c r="T290" i="7"/>
  <c r="T304" i="7"/>
  <c r="T30" i="7"/>
  <c r="T357" i="7"/>
  <c r="T35" i="7"/>
  <c r="T38" i="7"/>
  <c r="T405" i="7"/>
  <c r="T413" i="7"/>
  <c r="T59" i="7"/>
  <c r="T421" i="7"/>
  <c r="T434" i="7"/>
  <c r="T436" i="7"/>
  <c r="T438" i="7"/>
  <c r="T451" i="7"/>
  <c r="T284" i="7"/>
  <c r="T32" i="7"/>
  <c r="T408" i="7"/>
  <c r="T409" i="7"/>
  <c r="T430" i="7"/>
  <c r="T432" i="7"/>
  <c r="T489" i="7"/>
  <c r="T491" i="7"/>
  <c r="T325" i="7"/>
  <c r="T347" i="7"/>
  <c r="T378" i="7"/>
  <c r="T415" i="7"/>
  <c r="T433" i="7"/>
  <c r="T439" i="7"/>
  <c r="T472" i="7"/>
  <c r="T482" i="7"/>
  <c r="T502" i="7"/>
  <c r="T508" i="7"/>
  <c r="T74" i="7"/>
  <c r="T81" i="7"/>
  <c r="T546" i="7"/>
  <c r="T300" i="7"/>
  <c r="T394" i="7"/>
  <c r="T424" i="7"/>
  <c r="T449" i="7"/>
  <c r="T452" i="7"/>
  <c r="T455" i="7"/>
  <c r="T477" i="7"/>
  <c r="T487" i="7"/>
  <c r="T506" i="7"/>
  <c r="T515" i="7"/>
  <c r="T524" i="7"/>
  <c r="T555" i="7"/>
  <c r="T257" i="7"/>
  <c r="T342" i="7"/>
  <c r="T352" i="7"/>
  <c r="T374" i="7"/>
  <c r="T53" i="7"/>
  <c r="T414" i="7"/>
  <c r="T61" i="7"/>
  <c r="T492" i="7"/>
  <c r="T495" i="7"/>
  <c r="T179" i="7"/>
  <c r="T258" i="7"/>
  <c r="T301" i="7"/>
  <c r="T44" i="7"/>
  <c r="T467" i="7"/>
  <c r="T470" i="7"/>
  <c r="T485" i="7"/>
  <c r="T500" i="7"/>
  <c r="T513" i="7"/>
  <c r="T67" i="7"/>
  <c r="T320" i="7"/>
  <c r="T326" i="7"/>
  <c r="T359" i="7"/>
  <c r="T390" i="7"/>
  <c r="T406" i="7"/>
  <c r="T428" i="7"/>
  <c r="T440" i="7"/>
  <c r="T443" i="7"/>
  <c r="T446" i="7"/>
  <c r="T462" i="7"/>
  <c r="T480" i="7"/>
  <c r="T490" i="7"/>
  <c r="T364" i="7"/>
  <c r="T397" i="7"/>
  <c r="T403" i="7"/>
  <c r="T412" i="7"/>
  <c r="T475" i="7"/>
  <c r="T493" i="7"/>
  <c r="T498" i="7"/>
  <c r="T65" i="7"/>
  <c r="T511" i="7"/>
  <c r="T522" i="7"/>
  <c r="T70" i="7"/>
  <c r="T77" i="7"/>
  <c r="T228" i="7"/>
  <c r="T246" i="7"/>
  <c r="T21" i="7"/>
  <c r="T370" i="7"/>
  <c r="T395" i="7"/>
  <c r="T398" i="7"/>
  <c r="T47" i="7"/>
  <c r="T410" i="7"/>
  <c r="T417" i="7"/>
  <c r="T62" i="7"/>
  <c r="T431" i="7"/>
  <c r="T437" i="7"/>
  <c r="T314" i="7"/>
  <c r="T329" i="7"/>
  <c r="T336" i="7"/>
  <c r="T361" i="7"/>
  <c r="T386" i="7"/>
  <c r="T50" i="7"/>
  <c r="T422" i="7"/>
  <c r="T191" i="7"/>
  <c r="T306" i="7"/>
  <c r="T371" i="7"/>
  <c r="T213" i="7"/>
  <c r="T250" i="7"/>
  <c r="T168" i="7"/>
  <c r="T192" i="7"/>
  <c r="T504" i="7"/>
  <c r="T514" i="7"/>
  <c r="T518" i="7"/>
  <c r="T80" i="7"/>
  <c r="T614" i="7"/>
  <c r="T391" i="7"/>
  <c r="T54" i="7"/>
  <c r="T426" i="7"/>
  <c r="T453" i="7"/>
  <c r="T523" i="7"/>
  <c r="T622" i="7"/>
  <c r="T630" i="7"/>
  <c r="T311" i="7"/>
  <c r="T471" i="7"/>
  <c r="T541" i="7"/>
  <c r="T769" i="7"/>
  <c r="T399" i="7"/>
  <c r="T479" i="7"/>
  <c r="T501" i="7"/>
  <c r="T264" i="7"/>
  <c r="T393" i="7"/>
  <c r="T396" i="7"/>
  <c r="T458" i="7"/>
  <c r="T468" i="7"/>
  <c r="T538" i="7"/>
  <c r="T575" i="7"/>
  <c r="T267" i="7"/>
  <c r="T318" i="7"/>
  <c r="T383" i="7"/>
  <c r="T448" i="7"/>
  <c r="T476" i="7"/>
  <c r="T488" i="7"/>
  <c r="T642" i="7"/>
  <c r="T420" i="7"/>
  <c r="T484" i="7"/>
  <c r="T494" i="7"/>
  <c r="T219" i="7"/>
  <c r="T297" i="7"/>
  <c r="T372" i="7"/>
  <c r="T454" i="7"/>
  <c r="T509" i="7"/>
  <c r="T512" i="7"/>
  <c r="T516" i="7"/>
  <c r="T71" i="7"/>
  <c r="T134" i="7"/>
  <c r="T350" i="7"/>
  <c r="T464" i="7"/>
  <c r="T473" i="7"/>
  <c r="T505" i="7"/>
  <c r="T141" i="7"/>
  <c r="T363" i="7"/>
  <c r="T387" i="7"/>
  <c r="T450" i="7"/>
  <c r="T460" i="7"/>
  <c r="T239" i="7"/>
  <c r="T377" i="7"/>
  <c r="T429" i="7"/>
  <c r="T445" i="7"/>
  <c r="T719" i="7"/>
  <c r="T808" i="7"/>
  <c r="T824" i="7"/>
  <c r="T276" i="7"/>
  <c r="T45" i="7"/>
  <c r="T104" i="7"/>
  <c r="T340" i="7"/>
  <c r="T447" i="7"/>
  <c r="T697" i="7"/>
  <c r="T63" i="7"/>
  <c r="T558" i="7"/>
  <c r="T282" i="7"/>
  <c r="T401" i="7"/>
  <c r="T483" i="7"/>
  <c r="T499" i="7"/>
  <c r="T69" i="7"/>
  <c r="T351" i="7"/>
  <c r="T58" i="7"/>
  <c r="T474" i="7"/>
  <c r="T507" i="7"/>
  <c r="T679" i="7"/>
  <c r="T752" i="7"/>
  <c r="T827" i="7"/>
  <c r="T66" i="7"/>
  <c r="T76" i="7"/>
  <c r="T48" i="7"/>
  <c r="T435" i="7"/>
  <c r="T683" i="7"/>
  <c r="T99" i="7"/>
  <c r="T355" i="7"/>
  <c r="T418" i="7"/>
  <c r="T78" i="7"/>
  <c r="T64" i="7"/>
  <c r="T503" i="7"/>
  <c r="T72" i="7"/>
  <c r="T591" i="7"/>
  <c r="T234" i="7"/>
  <c r="T510" i="7"/>
  <c r="T79" i="7"/>
  <c r="T540" i="7"/>
  <c r="T496" i="7"/>
  <c r="T929" i="7"/>
  <c r="T946" i="7"/>
  <c r="T1089" i="7"/>
  <c r="T810" i="7"/>
  <c r="T1015" i="7"/>
  <c r="T367" i="7"/>
  <c r="T913" i="7"/>
  <c r="T478" i="7"/>
  <c r="T709" i="7"/>
  <c r="T68" i="7"/>
  <c r="T600" i="7"/>
  <c r="T738" i="7"/>
  <c r="T849" i="7"/>
  <c r="T40" i="7"/>
  <c r="T441" i="7"/>
  <c r="T481" i="7"/>
  <c r="T42" i="7"/>
  <c r="T486" i="7"/>
  <c r="T73" i="7"/>
  <c r="T579" i="7"/>
  <c r="T550" i="7"/>
  <c r="T456" i="7"/>
  <c r="T819" i="7"/>
  <c r="T906" i="7"/>
  <c r="T1026" i="7"/>
  <c r="T971" i="7"/>
  <c r="T977" i="7"/>
  <c r="T466" i="7"/>
  <c r="T677" i="7"/>
  <c r="T858" i="7"/>
  <c r="T872" i="7"/>
  <c r="T885" i="7"/>
  <c r="T1009" i="7"/>
  <c r="T31" i="7"/>
  <c r="T812" i="7"/>
  <c r="T1136" i="7"/>
  <c r="T115" i="7"/>
  <c r="T763" i="7"/>
  <c r="T890" i="7"/>
  <c r="T1151" i="7"/>
  <c r="T1153" i="7"/>
  <c r="T790" i="7"/>
  <c r="T814" i="7"/>
  <c r="T1066" i="7"/>
  <c r="T1101" i="7"/>
  <c r="T520" i="7"/>
  <c r="T1104" i="7"/>
  <c r="T963" i="7"/>
  <c r="T992" i="7"/>
  <c r="T931" i="7"/>
  <c r="T901" i="7"/>
  <c r="T1107" i="7"/>
  <c r="T1191" i="7"/>
  <c r="T1062" i="7"/>
  <c r="T108" i="7"/>
  <c r="T1214" i="7"/>
  <c r="T759" i="7"/>
  <c r="T1094" i="7"/>
  <c r="T1116" i="7"/>
  <c r="T1189" i="7"/>
  <c r="T921" i="7"/>
  <c r="T1165" i="7"/>
  <c r="T1177" i="7"/>
  <c r="T1030" i="7"/>
  <c r="T109" i="7"/>
  <c r="T1051" i="7"/>
  <c r="T1078" i="7"/>
  <c r="T49" i="7"/>
  <c r="T1163" i="7"/>
  <c r="T1175" i="7"/>
  <c r="T411" i="7"/>
  <c r="T916" i="7"/>
  <c r="T1032" i="7"/>
  <c r="T981" i="7"/>
  <c r="T1099" i="7"/>
  <c r="T1142" i="7"/>
  <c r="T1185" i="7"/>
  <c r="T1083" i="7"/>
  <c r="T419" i="7"/>
  <c r="T111" i="7"/>
  <c r="T1200" i="7"/>
  <c r="T1114" i="7"/>
  <c r="T1144" i="7"/>
  <c r="T793" i="7"/>
  <c r="T1173" i="7"/>
  <c r="T117" i="7"/>
  <c r="T1140" i="7"/>
  <c r="T610" i="7"/>
  <c r="T715" i="7"/>
  <c r="T559" i="7"/>
  <c r="T878" i="7"/>
  <c r="T750" i="7"/>
  <c r="T1022" i="7"/>
  <c r="T707" i="7"/>
  <c r="T107" i="7"/>
  <c r="T1193" i="7"/>
  <c r="T757" i="7"/>
  <c r="T1007" i="7"/>
  <c r="T1155" i="7"/>
  <c r="T665" i="7"/>
  <c r="T1027" i="7"/>
  <c r="T1098" i="7"/>
  <c r="T1176" i="7"/>
  <c r="T920" i="7"/>
  <c r="T667" i="7"/>
  <c r="T562" i="7"/>
  <c r="T815" i="7"/>
  <c r="T836" i="7"/>
  <c r="T1010" i="7"/>
  <c r="T1029" i="7"/>
  <c r="T945" i="7"/>
  <c r="T953" i="7"/>
  <c r="T116" i="7"/>
  <c r="T834" i="7"/>
  <c r="T651" i="7"/>
  <c r="T744" i="7"/>
  <c r="T585" i="7"/>
  <c r="T928" i="7"/>
  <c r="T1160" i="7"/>
  <c r="T979" i="7"/>
  <c r="T106" i="7"/>
  <c r="T755" i="7"/>
  <c r="T606" i="7"/>
  <c r="T1115" i="7"/>
  <c r="T970" i="7"/>
  <c r="T868" i="7"/>
  <c r="T887" i="7"/>
  <c r="T601" i="7"/>
  <c r="T681" i="7"/>
  <c r="T1212" i="7"/>
  <c r="T762" i="7"/>
  <c r="T1179" i="7"/>
  <c r="T745" i="7"/>
  <c r="T820" i="7"/>
  <c r="T891" i="7"/>
  <c r="T780" i="7"/>
  <c r="T88" i="7"/>
  <c r="T947" i="7"/>
  <c r="T1013" i="7"/>
  <c r="T1084" i="7"/>
  <c r="T1170" i="7"/>
  <c r="T1057" i="7"/>
  <c r="T843" i="7"/>
  <c r="T831" i="7"/>
  <c r="T903" i="7"/>
  <c r="T1043" i="7"/>
  <c r="T1118" i="7"/>
  <c r="T1209" i="7"/>
  <c r="T902" i="7"/>
  <c r="T1077" i="7"/>
  <c r="T955" i="7"/>
  <c r="T889" i="7"/>
  <c r="T603" i="7"/>
  <c r="T732" i="7"/>
  <c r="T689" i="7"/>
  <c r="T1192" i="7"/>
  <c r="T641" i="7"/>
  <c r="T758" i="7"/>
  <c r="T954" i="7"/>
  <c r="T760" i="7"/>
  <c r="T791" i="7"/>
  <c r="T1074" i="7"/>
  <c r="T594" i="7"/>
  <c r="T658" i="7"/>
  <c r="T770" i="7"/>
  <c r="T1093" i="7"/>
  <c r="T756" i="7"/>
  <c r="T1132" i="7"/>
  <c r="T597" i="7"/>
  <c r="T904" i="7"/>
  <c r="T1025" i="7"/>
  <c r="T1097" i="7"/>
  <c r="T563" i="7"/>
  <c r="T93" i="7"/>
  <c r="T835" i="7"/>
  <c r="T905" i="7"/>
  <c r="T1045" i="7"/>
  <c r="T1120" i="7"/>
  <c r="T611" i="7"/>
  <c r="T1042" i="7"/>
  <c r="T919" i="7"/>
  <c r="T1130" i="7"/>
  <c r="T766" i="7"/>
  <c r="T822" i="7"/>
  <c r="T674" i="7"/>
  <c r="T646" i="7"/>
  <c r="T638" i="7"/>
  <c r="T794" i="7"/>
  <c r="T1211" i="7"/>
  <c r="T1137" i="7"/>
  <c r="T628" i="7"/>
  <c r="T1207" i="7"/>
  <c r="T662" i="7"/>
  <c r="T532" i="7"/>
  <c r="T91" i="7"/>
  <c r="T774" i="7"/>
  <c r="T1188" i="7"/>
  <c r="T939" i="7"/>
  <c r="T922" i="7"/>
  <c r="T1059" i="7"/>
  <c r="T1154" i="7"/>
  <c r="T595" i="7"/>
  <c r="T1174" i="7"/>
  <c r="T549" i="7"/>
  <c r="T783" i="7"/>
  <c r="T723" i="7"/>
  <c r="T655" i="7"/>
  <c r="T735" i="7"/>
  <c r="T804" i="7"/>
  <c r="T826" i="7"/>
  <c r="T705" i="7"/>
  <c r="T576" i="7"/>
  <c r="T867" i="7"/>
  <c r="T989" i="7"/>
  <c r="T1023" i="7"/>
  <c r="T941" i="7"/>
  <c r="T1134" i="7"/>
  <c r="T706" i="7"/>
  <c r="T1152" i="7"/>
  <c r="T1135" i="7"/>
  <c r="T728" i="7"/>
  <c r="T925" i="7"/>
  <c r="T586" i="7"/>
  <c r="T620" i="7"/>
  <c r="T724" i="7"/>
  <c r="T1131" i="7"/>
  <c r="T1119" i="7"/>
  <c r="T991" i="7"/>
  <c r="T1061" i="7"/>
  <c r="T777" i="7"/>
  <c r="T729" i="7"/>
  <c r="T539" i="7"/>
  <c r="T1157" i="7"/>
  <c r="T854" i="7"/>
  <c r="T994" i="7"/>
  <c r="T1122" i="7"/>
  <c r="T653" i="7"/>
  <c r="T713" i="7"/>
  <c r="T976" i="7"/>
  <c r="T682" i="7"/>
  <c r="T847" i="7"/>
  <c r="T968" i="7"/>
  <c r="T1095" i="7"/>
  <c r="T940" i="7"/>
  <c r="T1076" i="7"/>
  <c r="T1172" i="7"/>
  <c r="T1044" i="7"/>
  <c r="T851" i="7"/>
  <c r="T1011" i="7"/>
  <c r="T1196" i="7"/>
  <c r="T866" i="7"/>
  <c r="T1171" i="7"/>
  <c r="T833" i="7"/>
  <c r="T92" i="7"/>
  <c r="T652" i="7"/>
  <c r="T987" i="7"/>
  <c r="T671" i="7"/>
  <c r="T840" i="7"/>
  <c r="T900" i="7"/>
  <c r="T747" i="7"/>
  <c r="T1004" i="7"/>
  <c r="T786" i="7"/>
  <c r="T589" i="7"/>
  <c r="T536" i="7"/>
  <c r="T795" i="7"/>
  <c r="T1210" i="7"/>
  <c r="T942" i="7"/>
  <c r="T1156" i="7"/>
  <c r="T1208" i="7"/>
  <c r="T564" i="7"/>
  <c r="T888" i="7"/>
  <c r="T578" i="7"/>
  <c r="T956" i="7"/>
  <c r="T781" i="7"/>
  <c r="T700" i="7"/>
  <c r="T615" i="7"/>
  <c r="T668" i="7"/>
  <c r="T542" i="7"/>
  <c r="T958" i="7"/>
  <c r="T1048" i="7"/>
  <c r="T850" i="7"/>
  <c r="T528" i="7"/>
  <c r="T960" i="7"/>
  <c r="T1141" i="7"/>
  <c r="T748" i="7"/>
  <c r="T694" i="7"/>
  <c r="T553" i="7"/>
  <c r="T882" i="7"/>
  <c r="T886" i="7"/>
  <c r="T633" i="7"/>
  <c r="T632" i="7"/>
  <c r="T1178" i="7"/>
  <c r="T1195" i="7"/>
  <c r="T584" i="7"/>
  <c r="T687" i="7"/>
  <c r="T1138" i="7"/>
  <c r="T580" i="7"/>
  <c r="T1121" i="7"/>
  <c r="T95" i="7"/>
  <c r="T856" i="7"/>
  <c r="T1105" i="7"/>
  <c r="T823" i="7"/>
  <c r="T961" i="7"/>
  <c r="T1035" i="7"/>
  <c r="T1201" i="7"/>
  <c r="T875" i="7"/>
  <c r="T803" i="7"/>
  <c r="T787" i="7"/>
  <c r="T571" i="7"/>
  <c r="T1096" i="7"/>
  <c r="T832" i="7"/>
  <c r="T650" i="7"/>
  <c r="T816" i="7"/>
  <c r="T969" i="7"/>
  <c r="T599" i="7"/>
  <c r="T870" i="7"/>
  <c r="T798" i="7"/>
  <c r="T764" i="7"/>
  <c r="T695" i="7"/>
  <c r="T711" i="7"/>
  <c r="T635" i="7"/>
  <c r="T690" i="7"/>
  <c r="T894" i="7"/>
  <c r="T1108" i="7"/>
  <c r="T552" i="7"/>
  <c r="T623" i="7"/>
  <c r="T877" i="7"/>
  <c r="T1017" i="7"/>
  <c r="T659" i="7"/>
  <c r="T624" i="7"/>
  <c r="T818" i="7"/>
  <c r="T634" i="7"/>
  <c r="T699" i="7"/>
  <c r="T873" i="7"/>
  <c r="T1159" i="7"/>
  <c r="T988" i="7"/>
  <c r="T561" i="7"/>
  <c r="T943" i="7"/>
  <c r="T837" i="7"/>
  <c r="T782" i="7"/>
  <c r="T530" i="7"/>
  <c r="T767" i="7"/>
  <c r="T1126" i="7"/>
  <c r="T1050" i="7"/>
  <c r="T749" i="7"/>
  <c r="T962" i="7"/>
  <c r="T1036" i="7"/>
  <c r="T1184" i="7"/>
  <c r="T533" i="7"/>
  <c r="T607" i="7"/>
  <c r="T100" i="7"/>
  <c r="T805" i="7"/>
  <c r="T879" i="7"/>
  <c r="T1041" i="7"/>
  <c r="T938" i="7"/>
  <c r="T596" i="7"/>
  <c r="T923" i="7"/>
  <c r="T666" i="7"/>
  <c r="T852" i="7"/>
  <c r="T1008" i="7"/>
  <c r="T560" i="7"/>
  <c r="T1005" i="7"/>
  <c r="T613" i="7"/>
  <c r="T1064" i="7"/>
  <c r="T602" i="7"/>
  <c r="T1065" i="7"/>
  <c r="T648" i="7"/>
  <c r="T548" i="7"/>
  <c r="T874" i="7"/>
  <c r="T1033" i="7"/>
  <c r="T1034" i="7"/>
  <c r="T997" i="7"/>
  <c r="T1182" i="7"/>
  <c r="T569" i="7"/>
  <c r="T701" i="7"/>
  <c r="T912" i="7"/>
  <c r="T621" i="7"/>
  <c r="T90" i="7"/>
  <c r="T825" i="7"/>
  <c r="T1109" i="7"/>
  <c r="T972" i="7"/>
  <c r="T1213" i="7"/>
  <c r="T799" i="7"/>
  <c r="T1180" i="7"/>
  <c r="T118" i="7"/>
  <c r="T775" i="7"/>
  <c r="T1058" i="7"/>
  <c r="T582" i="7"/>
  <c r="T686" i="7"/>
  <c r="T567" i="7"/>
  <c r="T1216" i="7"/>
  <c r="T1202" i="7"/>
  <c r="T675" i="7"/>
  <c r="T990" i="7"/>
  <c r="T684" i="7"/>
  <c r="T908" i="7"/>
  <c r="T618" i="7"/>
  <c r="T537" i="7"/>
  <c r="T696" i="7"/>
  <c r="T649" i="7"/>
  <c r="T637" i="7"/>
  <c r="T841" i="7"/>
  <c r="T1143" i="7"/>
  <c r="T1085" i="7"/>
  <c r="T570" i="7"/>
  <c r="T640" i="7"/>
  <c r="T702" i="7"/>
  <c r="T895" i="7"/>
  <c r="T113" i="7"/>
  <c r="T1000" i="7"/>
  <c r="T718" i="7"/>
  <c r="T869" i="7"/>
  <c r="T743" i="7"/>
  <c r="T957" i="7"/>
  <c r="T629" i="7"/>
  <c r="T685" i="7"/>
  <c r="T565" i="7"/>
  <c r="T1081" i="7"/>
  <c r="T909" i="7"/>
  <c r="T995" i="7"/>
  <c r="T1082" i="7"/>
  <c r="T761" i="7"/>
  <c r="T993" i="7"/>
  <c r="T654" i="7"/>
  <c r="T714" i="7"/>
  <c r="T800" i="7"/>
  <c r="T1049" i="7"/>
  <c r="T1124" i="7"/>
  <c r="T859" i="7"/>
  <c r="T980" i="7"/>
  <c r="T1052" i="7"/>
  <c r="T639" i="7"/>
  <c r="T768" i="7"/>
  <c r="T982" i="7"/>
  <c r="T554" i="7"/>
  <c r="T828" i="7"/>
  <c r="T1150" i="7"/>
  <c r="T529" i="7"/>
  <c r="T710" i="7"/>
  <c r="T680" i="7"/>
  <c r="T617" i="7"/>
  <c r="T636" i="7"/>
  <c r="T1117" i="7"/>
  <c r="T731" i="7"/>
  <c r="T959" i="7"/>
  <c r="T1139" i="7"/>
  <c r="T1125" i="7"/>
  <c r="T778" i="7"/>
  <c r="T725" i="7"/>
  <c r="T779" i="7"/>
  <c r="T1158" i="7"/>
  <c r="T1103" i="7"/>
  <c r="T663" i="7"/>
  <c r="T698" i="7"/>
  <c r="T1014" i="7"/>
  <c r="T1219" i="7"/>
  <c r="T643" i="7"/>
  <c r="T751" i="7"/>
  <c r="T592" i="7"/>
  <c r="T660" i="7"/>
  <c r="T721" i="7"/>
  <c r="T863" i="7"/>
  <c r="T936" i="7"/>
  <c r="T535" i="7"/>
  <c r="T609" i="7"/>
  <c r="T1003" i="7"/>
  <c r="T809" i="7"/>
  <c r="T1060" i="7"/>
  <c r="T796" i="7"/>
  <c r="T1123" i="7"/>
  <c r="T733" i="7"/>
  <c r="T1070" i="7"/>
  <c r="T862" i="7"/>
  <c r="T1038" i="7"/>
  <c r="T1146" i="7"/>
  <c r="T89" i="7"/>
  <c r="T736" i="7"/>
  <c r="T1021" i="7"/>
  <c r="T1092" i="7"/>
  <c r="T1169" i="7"/>
  <c r="T974" i="7"/>
  <c r="T739" i="7"/>
  <c r="T712" i="7"/>
  <c r="T853" i="7"/>
  <c r="T765" i="7"/>
  <c r="T978" i="7"/>
  <c r="T1162" i="7"/>
  <c r="T717" i="7"/>
  <c r="T950" i="7"/>
  <c r="T965" i="7"/>
  <c r="T1127" i="7"/>
  <c r="T1204" i="7"/>
  <c r="T788" i="7"/>
  <c r="T1002" i="7"/>
  <c r="T1168" i="7"/>
  <c r="T807" i="7"/>
  <c r="T924" i="7"/>
  <c r="T1046" i="7"/>
  <c r="T730" i="7"/>
  <c r="T927" i="7"/>
  <c r="T848" i="7"/>
  <c r="T726" i="7"/>
  <c r="T821" i="7"/>
  <c r="T911" i="7"/>
  <c r="T876" i="7"/>
  <c r="T588" i="7"/>
  <c r="T842" i="7"/>
  <c r="T1054" i="7"/>
  <c r="T771" i="7"/>
  <c r="T1110" i="7"/>
  <c r="T105" i="7"/>
  <c r="T1190" i="7"/>
  <c r="T1198" i="7"/>
  <c r="T647" i="7"/>
  <c r="T619" i="7"/>
  <c r="T1181" i="7"/>
  <c r="T1016" i="7"/>
  <c r="T1183" i="7"/>
  <c r="T587" i="7"/>
  <c r="T1087" i="7"/>
  <c r="T896" i="7"/>
  <c r="T1166" i="7"/>
  <c r="T534" i="7"/>
  <c r="T101" i="7"/>
  <c r="T952" i="7"/>
  <c r="T1020" i="7"/>
  <c r="T103" i="7"/>
  <c r="T557" i="7"/>
  <c r="T1040" i="7"/>
  <c r="T1113" i="7"/>
  <c r="T1133" i="7"/>
  <c r="T543" i="7"/>
  <c r="T792" i="7"/>
  <c r="T1197" i="7"/>
  <c r="T907" i="7"/>
  <c r="T1068" i="7"/>
  <c r="T604" i="7"/>
  <c r="T932" i="7"/>
  <c r="T1218" i="7"/>
  <c r="T860" i="7"/>
  <c r="T572" i="7"/>
  <c r="T1055" i="7"/>
  <c r="T1147" i="7"/>
  <c r="T102" i="7"/>
  <c r="T608" i="7"/>
  <c r="T676" i="7"/>
  <c r="T1091" i="7"/>
  <c r="T754" i="7"/>
  <c r="T881" i="7"/>
  <c r="T967" i="7"/>
  <c r="T1194" i="7"/>
  <c r="T547" i="7"/>
  <c r="T883" i="7"/>
  <c r="T996" i="7"/>
  <c r="T784" i="7"/>
  <c r="T605" i="7"/>
  <c r="T734" i="7"/>
  <c r="T691" i="7"/>
  <c r="T806" i="7"/>
  <c r="T880" i="7"/>
  <c r="T830" i="7"/>
  <c r="T568" i="7"/>
  <c r="T581" i="7"/>
  <c r="T811" i="7"/>
  <c r="T1075" i="7"/>
  <c r="T741" i="7"/>
  <c r="T1080" i="7"/>
  <c r="T926" i="7"/>
  <c r="T871" i="7"/>
  <c r="T670" i="7"/>
  <c r="T839" i="7"/>
  <c r="T1161" i="7"/>
  <c r="T999" i="7"/>
  <c r="T964" i="7"/>
  <c r="T897" i="7"/>
  <c r="T984" i="7"/>
  <c r="T1186" i="7"/>
  <c r="T627" i="7"/>
  <c r="T1206" i="7"/>
  <c r="T861" i="7"/>
  <c r="T598" i="7"/>
  <c r="T1079" i="7"/>
  <c r="T566" i="7"/>
  <c r="T944" i="7"/>
  <c r="T688" i="7"/>
  <c r="T1086" i="7"/>
  <c r="T1199" i="7"/>
  <c r="T1145" i="7"/>
  <c r="T590" i="7"/>
  <c r="T97" i="7"/>
  <c r="T1090" i="7"/>
  <c r="T1167" i="7"/>
  <c r="T556" i="7"/>
  <c r="T692" i="7"/>
  <c r="T753" i="7"/>
  <c r="T645" i="7"/>
  <c r="T986" i="7"/>
  <c r="T678" i="7"/>
  <c r="T865" i="7"/>
  <c r="T664" i="7"/>
  <c r="T1100" i="7"/>
  <c r="T1063" i="7"/>
  <c r="T892" i="7"/>
  <c r="T1067" i="7"/>
  <c r="T1106" i="7"/>
  <c r="T949" i="7"/>
  <c r="T672" i="7"/>
  <c r="T669" i="7"/>
  <c r="T935" i="7"/>
  <c r="T1037" i="7"/>
  <c r="T626" i="7"/>
  <c r="T1112" i="7"/>
  <c r="T1018" i="7"/>
  <c r="T574" i="7"/>
  <c r="T722" i="7"/>
  <c r="T914" i="7"/>
  <c r="T934" i="7"/>
  <c r="T899" i="7"/>
  <c r="T740" i="7"/>
  <c r="T893" i="7"/>
  <c r="T951" i="7"/>
  <c r="T644" i="7"/>
  <c r="T772" i="7"/>
  <c r="T966" i="7"/>
  <c r="T1128" i="7"/>
  <c r="T703" i="7"/>
  <c r="T737" i="7"/>
  <c r="T838" i="7"/>
  <c r="T577" i="7"/>
  <c r="T802" i="7"/>
  <c r="T930" i="7"/>
  <c r="T918" i="7"/>
  <c r="T631" i="7"/>
  <c r="T612" i="7"/>
  <c r="T720" i="7"/>
  <c r="T1001" i="7"/>
  <c r="T985" i="7"/>
  <c r="T1088" i="7"/>
  <c r="T593" i="7"/>
  <c r="T708" i="7"/>
  <c r="T776" i="7"/>
  <c r="T813" i="7"/>
  <c r="T857" i="7"/>
  <c r="T657" i="7"/>
  <c r="T933" i="7"/>
  <c r="T1187" i="7"/>
  <c r="T1148" i="7"/>
  <c r="T773" i="7"/>
  <c r="T1073" i="7"/>
  <c r="T884" i="7"/>
  <c r="T817" i="7"/>
  <c r="T975" i="7"/>
  <c r="T855" i="7"/>
  <c r="T746" i="7"/>
  <c r="T1217" i="7"/>
  <c r="T948" i="7"/>
  <c r="T829" i="7"/>
  <c r="T937" i="7"/>
  <c r="T1129" i="7"/>
  <c r="T801" i="7"/>
  <c r="T1012" i="7"/>
  <c r="T616" i="7"/>
  <c r="T545" i="7"/>
  <c r="T1019" i="7"/>
  <c r="T1006" i="7"/>
  <c r="T673" i="7"/>
  <c r="T1071" i="7"/>
  <c r="T1205" i="7"/>
  <c r="T789" i="7"/>
  <c r="T1024" i="7"/>
  <c r="T845" i="7"/>
  <c r="T1039" i="7"/>
  <c r="T1149" i="7"/>
  <c r="T727" i="7"/>
  <c r="T1031" i="7"/>
  <c r="T910" i="7"/>
  <c r="T1053" i="7"/>
  <c r="T114" i="7"/>
  <c r="T844" i="7"/>
  <c r="T1072" i="7"/>
  <c r="T983" i="7"/>
  <c r="T110" i="7"/>
  <c r="T1220" i="7"/>
  <c r="T1047" i="7"/>
  <c r="T1069" i="7"/>
  <c r="T785" i="7"/>
  <c r="T1164" i="7"/>
  <c r="T625" i="7"/>
  <c r="T1111" i="7"/>
  <c r="T917" i="7"/>
  <c r="T112" i="7"/>
  <c r="T1215" i="7"/>
  <c r="T94" i="7"/>
  <c r="T551" i="7"/>
  <c r="T797" i="7"/>
  <c r="T573" i="7"/>
  <c r="T661" i="7"/>
  <c r="T1028" i="7"/>
  <c r="T693" i="7"/>
  <c r="T704" i="7"/>
  <c r="T864" i="7"/>
  <c r="T1102" i="7"/>
  <c r="T531" i="7"/>
  <c r="T915" i="7"/>
  <c r="T98" i="7"/>
  <c r="T846" i="7"/>
  <c r="T544" i="7"/>
  <c r="T656" i="7"/>
  <c r="T742" i="7"/>
  <c r="T583" i="7"/>
  <c r="T998" i="7"/>
  <c r="T898" i="7"/>
  <c r="T1056" i="7"/>
  <c r="T716" i="7"/>
  <c r="T973" i="7"/>
  <c r="V1222" i="7"/>
  <c r="AG1" i="7"/>
  <c r="K5" i="3" l="1"/>
  <c r="L5" i="3" s="1"/>
  <c r="M5" i="3" s="1"/>
  <c r="X1201" i="7"/>
  <c r="X303" i="7"/>
  <c r="AF1223" i="7"/>
  <c r="X1192" i="7"/>
  <c r="X456" i="7"/>
  <c r="X184" i="7"/>
  <c r="X75" i="7"/>
  <c r="X899" i="7"/>
  <c r="X880" i="7"/>
  <c r="X919" i="7"/>
  <c r="X1093" i="7"/>
  <c r="X550" i="7"/>
  <c r="X1015" i="7"/>
  <c r="X191" i="7"/>
  <c r="X295" i="7"/>
  <c r="X254" i="7"/>
  <c r="X387" i="7"/>
  <c r="X77" i="7"/>
  <c r="X443" i="7"/>
  <c r="X258" i="7"/>
  <c r="X190" i="7"/>
  <c r="X407" i="7"/>
  <c r="X369" i="7"/>
  <c r="X375" i="7"/>
  <c r="X215" i="7"/>
  <c r="X170" i="7"/>
  <c r="X336" i="7"/>
  <c r="X618" i="7"/>
  <c r="X66" i="7"/>
  <c r="X447" i="7"/>
  <c r="X501" i="7"/>
  <c r="X329" i="7"/>
  <c r="X428" i="7"/>
  <c r="X526" i="7"/>
  <c r="X378" i="7"/>
  <c r="X26" i="7"/>
  <c r="X733" i="7"/>
  <c r="X1170" i="7"/>
  <c r="X270" i="7"/>
  <c r="X799" i="7"/>
  <c r="X79" i="7"/>
  <c r="X827" i="7"/>
  <c r="X511" i="7"/>
  <c r="X495" i="7"/>
  <c r="X452" i="7"/>
  <c r="X413" i="7"/>
  <c r="X366" i="7"/>
  <c r="X37" i="7"/>
  <c r="X337" i="7"/>
  <c r="X323" i="7"/>
  <c r="X193" i="7"/>
  <c r="X148" i="7"/>
  <c r="X426" i="7"/>
  <c r="X222" i="7"/>
  <c r="X697" i="7"/>
  <c r="X1041" i="7"/>
  <c r="X849" i="7"/>
  <c r="X752" i="7"/>
  <c r="X330" i="7"/>
  <c r="X189" i="7"/>
  <c r="X199" i="7"/>
  <c r="X259" i="7"/>
  <c r="X553" i="7"/>
  <c r="X658" i="7"/>
  <c r="X301" i="7"/>
  <c r="X11" i="7"/>
  <c r="X739" i="7"/>
  <c r="X759" i="7"/>
  <c r="X264" i="7"/>
  <c r="X477" i="7"/>
  <c r="X155" i="7"/>
  <c r="X211" i="7"/>
  <c r="X583" i="7"/>
  <c r="X1168" i="7"/>
  <c r="X724" i="7"/>
  <c r="X955" i="7"/>
  <c r="X952" i="7"/>
  <c r="X850" i="7"/>
  <c r="X1154" i="7"/>
  <c r="X646" i="7"/>
  <c r="X464" i="7"/>
  <c r="X769" i="7"/>
  <c r="X504" i="7"/>
  <c r="X498" i="7"/>
  <c r="X517" i="7"/>
  <c r="X12" i="7"/>
  <c r="X332" i="7"/>
  <c r="X277" i="7"/>
  <c r="X163" i="7"/>
  <c r="X864" i="7"/>
  <c r="X382" i="7"/>
  <c r="X392" i="7"/>
  <c r="X1218" i="7"/>
  <c r="X828" i="7"/>
  <c r="X684" i="7"/>
  <c r="X988" i="7"/>
  <c r="X350" i="7"/>
  <c r="X210" i="7"/>
  <c r="X468" i="7"/>
  <c r="X1006" i="7"/>
  <c r="X922" i="7"/>
  <c r="X1140" i="7"/>
  <c r="X1185" i="7"/>
  <c r="X971" i="7"/>
  <c r="X357" i="7"/>
  <c r="X321" i="7"/>
  <c r="X283" i="7"/>
  <c r="X133" i="7"/>
  <c r="X247" i="7"/>
  <c r="X204" i="7"/>
  <c r="X404" i="7"/>
  <c r="X221" i="7"/>
  <c r="X165" i="7"/>
  <c r="X797" i="7"/>
  <c r="X101" i="7"/>
  <c r="X1059" i="7"/>
  <c r="X928" i="7"/>
  <c r="X600" i="7"/>
  <c r="X1073" i="7"/>
  <c r="X627" i="7"/>
  <c r="X604" i="7"/>
  <c r="X1166" i="7"/>
  <c r="X863" i="7"/>
  <c r="X635" i="7"/>
  <c r="X787" i="7"/>
  <c r="X653" i="7"/>
  <c r="X939" i="7"/>
  <c r="X1083" i="7"/>
  <c r="X1142" i="7"/>
  <c r="X709" i="7"/>
  <c r="X354" i="7"/>
  <c r="X268" i="7"/>
  <c r="X129" i="7"/>
  <c r="X484" i="7"/>
  <c r="X711" i="7"/>
  <c r="X803" i="7"/>
  <c r="X1099" i="7"/>
  <c r="X213" i="7"/>
  <c r="X81" i="7"/>
  <c r="X186" i="7"/>
  <c r="X285" i="7"/>
  <c r="X579" i="7"/>
  <c r="X439" i="7"/>
  <c r="X923" i="7"/>
  <c r="X1215" i="7"/>
  <c r="X1178" i="7"/>
  <c r="X851" i="7"/>
  <c r="X1130" i="7"/>
  <c r="X681" i="7"/>
  <c r="X834" i="7"/>
  <c r="X1155" i="7"/>
  <c r="X573" i="7"/>
  <c r="X906" i="7"/>
  <c r="X1111" i="7"/>
  <c r="X533" i="7"/>
  <c r="X122" i="7"/>
  <c r="X907" i="7"/>
  <c r="X875" i="7"/>
  <c r="X116" i="7"/>
  <c r="X915" i="7"/>
  <c r="X97" i="7"/>
  <c r="X689" i="7"/>
  <c r="X565" i="7"/>
  <c r="X1157" i="7"/>
  <c r="X51" i="7"/>
  <c r="X245" i="7"/>
  <c r="X197" i="7"/>
  <c r="X1007" i="7"/>
  <c r="X798" i="7"/>
  <c r="X611" i="7"/>
  <c r="X1050" i="7"/>
  <c r="X107" i="7"/>
  <c r="X703" i="7"/>
  <c r="X1211" i="7"/>
  <c r="X88" i="7"/>
  <c r="X1012" i="7"/>
  <c r="X601" i="7"/>
  <c r="X1220" i="7"/>
  <c r="X1156" i="7"/>
  <c r="X520" i="7"/>
  <c r="X638" i="7"/>
  <c r="X334" i="7"/>
  <c r="X548" i="7"/>
  <c r="X861" i="7"/>
  <c r="X771" i="7"/>
  <c r="X648" i="7"/>
  <c r="X884" i="7"/>
  <c r="X489" i="7"/>
  <c r="X975" i="7"/>
  <c r="X1108" i="7"/>
  <c r="X1173" i="7"/>
  <c r="X846" i="7"/>
  <c r="X773" i="7"/>
  <c r="X1068" i="7"/>
  <c r="X896" i="7"/>
  <c r="X32" i="7"/>
  <c r="X1123" i="7"/>
  <c r="X940" i="7"/>
  <c r="X297" i="7"/>
  <c r="X236" i="7"/>
  <c r="X361" i="7"/>
  <c r="X487" i="7"/>
  <c r="X196" i="7"/>
  <c r="X161" i="7"/>
  <c r="X1002" i="7"/>
  <c r="X1171" i="7"/>
  <c r="X33" i="7"/>
  <c r="X645" i="7"/>
  <c r="X1019" i="7"/>
  <c r="X753" i="7"/>
  <c r="X547" i="7"/>
  <c r="X534" i="7"/>
  <c r="X1204" i="7"/>
  <c r="X584" i="7"/>
  <c r="X620" i="7"/>
  <c r="X999" i="7"/>
  <c r="X1087" i="7"/>
  <c r="X613" i="7"/>
  <c r="X786" i="7"/>
  <c r="X1044" i="7"/>
  <c r="X91" i="7"/>
  <c r="X924" i="7"/>
  <c r="X654" i="7"/>
  <c r="X232" i="7"/>
  <c r="X791" i="7"/>
  <c r="X983" i="7"/>
  <c r="X741" i="7"/>
  <c r="X894" i="7"/>
  <c r="X867" i="7"/>
  <c r="X1072" i="7"/>
  <c r="X1021" i="7"/>
  <c r="X1101" i="7"/>
  <c r="X811" i="7"/>
  <c r="X822" i="7"/>
  <c r="X873" i="7"/>
  <c r="X958" i="7"/>
  <c r="X586" i="7"/>
  <c r="X542" i="7"/>
  <c r="X1043" i="7"/>
  <c r="X587" i="7"/>
  <c r="X1128" i="7"/>
  <c r="X967" i="7"/>
  <c r="X728" i="7"/>
  <c r="X981" i="7"/>
  <c r="X951" i="7"/>
  <c r="X965" i="7"/>
  <c r="X1148" i="7"/>
  <c r="X994" i="7"/>
  <c r="X641" i="7"/>
  <c r="X1103" i="7"/>
  <c r="X216" i="7"/>
  <c r="X1121" i="7"/>
  <c r="X1023" i="7"/>
  <c r="X800" i="7"/>
  <c r="X895" i="7"/>
  <c r="X563" i="7"/>
  <c r="X466" i="7"/>
  <c r="X145" i="7"/>
  <c r="X476" i="7"/>
  <c r="X1080" i="7"/>
  <c r="X529" i="7"/>
  <c r="X541" i="7"/>
  <c r="X15" i="7"/>
  <c r="X1003" i="7"/>
  <c r="X1210" i="7"/>
  <c r="X874" i="7"/>
  <c r="X1112" i="7"/>
  <c r="X1169" i="7"/>
  <c r="X761" i="7"/>
  <c r="X93" i="7"/>
  <c r="X780" i="7"/>
  <c r="X224" i="7"/>
  <c r="X286" i="7"/>
  <c r="X18" i="7"/>
  <c r="X160" i="7"/>
  <c r="X772" i="7"/>
  <c r="X1097" i="7"/>
  <c r="X1206" i="7"/>
  <c r="X1054" i="7"/>
  <c r="X736" i="7"/>
  <c r="X554" i="7"/>
  <c r="X990" i="7"/>
  <c r="X1065" i="7"/>
  <c r="X795" i="7"/>
  <c r="X576" i="7"/>
  <c r="X585" i="7"/>
  <c r="X1027" i="7"/>
  <c r="X677" i="7"/>
  <c r="X373" i="7"/>
  <c r="X195" i="7"/>
  <c r="X126" i="7"/>
  <c r="X660" i="7"/>
  <c r="X112" i="7"/>
  <c r="X685" i="7"/>
  <c r="X1026" i="7"/>
  <c r="X380" i="7"/>
  <c r="X128" i="7"/>
  <c r="X266" i="7"/>
  <c r="X23" i="7"/>
  <c r="X10" i="7"/>
  <c r="X431" i="7"/>
  <c r="X469" i="7"/>
  <c r="X790" i="7"/>
  <c r="X590" i="7"/>
  <c r="X410" i="7"/>
  <c r="X1049" i="7"/>
  <c r="X411" i="7"/>
  <c r="X371" i="7"/>
  <c r="X1105" i="7"/>
  <c r="X647" i="7"/>
  <c r="X722" i="7"/>
  <c r="X997" i="7"/>
  <c r="X594" i="7"/>
  <c r="X1189" i="7"/>
  <c r="X644" i="7"/>
  <c r="X1025" i="7"/>
  <c r="X108" i="7"/>
  <c r="X639" i="7"/>
  <c r="X717" i="7"/>
  <c r="X192" i="7"/>
  <c r="X543" i="7"/>
  <c r="X957" i="7"/>
  <c r="X1042" i="7"/>
  <c r="X341" i="7"/>
  <c r="X100" i="7"/>
  <c r="X842" i="7"/>
  <c r="X1132" i="7"/>
  <c r="X423" i="7"/>
  <c r="X676" i="7"/>
  <c r="X701" i="7"/>
  <c r="X16" i="7"/>
  <c r="X319" i="7"/>
  <c r="X182" i="7"/>
  <c r="X927" i="7"/>
  <c r="X1126" i="7"/>
  <c r="X655" i="7"/>
  <c r="X622" i="7"/>
  <c r="X352" i="7"/>
  <c r="X384" i="7"/>
  <c r="X25" i="7"/>
  <c r="X343" i="7"/>
  <c r="X291" i="7"/>
  <c r="X231" i="7"/>
  <c r="X150" i="7"/>
  <c r="X180" i="7"/>
  <c r="X935" i="7"/>
  <c r="X972" i="7"/>
  <c r="X89" i="7"/>
  <c r="X691" i="7"/>
  <c r="X916" i="7"/>
  <c r="X389" i="7"/>
  <c r="X785" i="7"/>
  <c r="X1217" i="7"/>
  <c r="X838" i="7"/>
  <c r="X121" i="7"/>
  <c r="X1086" i="7"/>
  <c r="X712" i="7"/>
  <c r="X1219" i="7"/>
  <c r="X636" i="7"/>
  <c r="X1182" i="7"/>
  <c r="X666" i="7"/>
  <c r="X870" i="7"/>
  <c r="X1061" i="7"/>
  <c r="X1175" i="7"/>
  <c r="X1136" i="7"/>
  <c r="X499" i="7"/>
  <c r="X509" i="7"/>
  <c r="X538" i="7"/>
  <c r="X523" i="7"/>
  <c r="X408" i="7"/>
  <c r="X36" i="7"/>
  <c r="X229" i="7"/>
  <c r="X220" i="7"/>
  <c r="X1214" i="7"/>
  <c r="X551" i="7"/>
  <c r="X783" i="7"/>
  <c r="X454" i="7"/>
  <c r="X306" i="7"/>
  <c r="X327" i="7"/>
  <c r="X705" i="7"/>
  <c r="X372" i="7"/>
  <c r="X284" i="7"/>
  <c r="X238" i="7"/>
  <c r="X848" i="7"/>
  <c r="X1124" i="7"/>
  <c r="X704" i="7"/>
  <c r="X1060" i="7"/>
  <c r="X782" i="7"/>
  <c r="X95" i="7"/>
  <c r="X1119" i="7"/>
  <c r="X1028" i="7"/>
  <c r="X865" i="7"/>
  <c r="X993" i="7"/>
  <c r="X960" i="7"/>
  <c r="X992" i="7"/>
  <c r="X282" i="7"/>
  <c r="X54" i="7"/>
  <c r="X263" i="7"/>
  <c r="X135" i="7"/>
  <c r="X904" i="7"/>
  <c r="X149" i="7"/>
  <c r="X721" i="7"/>
  <c r="X1109" i="7"/>
  <c r="X399" i="7"/>
  <c r="X556" i="7"/>
  <c r="X349" i="7"/>
  <c r="X633" i="7"/>
  <c r="X843" i="7"/>
  <c r="X1151" i="7"/>
  <c r="X269" i="7"/>
  <c r="X582" i="7"/>
  <c r="X900" i="7"/>
  <c r="X1165" i="7"/>
  <c r="X630" i="7"/>
  <c r="X158" i="7"/>
  <c r="X13" i="7"/>
  <c r="X1191" i="7"/>
  <c r="X445" i="7"/>
  <c r="X512" i="7"/>
  <c r="X307" i="7"/>
  <c r="X1164" i="7"/>
  <c r="X776" i="7"/>
  <c r="X888" i="7"/>
  <c r="X1137" i="7"/>
  <c r="X1013" i="7"/>
  <c r="X1107" i="7"/>
  <c r="X398" i="7"/>
  <c r="X344" i="7"/>
  <c r="X708" i="7"/>
  <c r="X670" i="7"/>
  <c r="X1046" i="7"/>
  <c r="X530" i="7"/>
  <c r="X991" i="7"/>
  <c r="X355" i="7"/>
  <c r="X131" i="7"/>
  <c r="X90" i="7"/>
  <c r="X853" i="7"/>
  <c r="X716" i="7"/>
  <c r="X1190" i="7"/>
  <c r="X680" i="7"/>
  <c r="X835" i="7"/>
  <c r="X364" i="7"/>
  <c r="X485" i="7"/>
  <c r="X948" i="7"/>
  <c r="X869" i="7"/>
  <c r="X1055" i="7"/>
  <c r="X938" i="7"/>
  <c r="X1009" i="7"/>
  <c r="X442" i="7"/>
  <c r="X138" i="7"/>
  <c r="X448" i="7"/>
  <c r="X608" i="7"/>
  <c r="X784" i="7"/>
  <c r="X103" i="7"/>
  <c r="X1174" i="7"/>
  <c r="X572" i="7"/>
  <c r="X908" i="7"/>
  <c r="X528" i="7"/>
  <c r="X391" i="7"/>
  <c r="X331" i="7"/>
  <c r="X673" i="7"/>
  <c r="X598" i="7"/>
  <c r="X1150" i="7"/>
  <c r="X561" i="7"/>
  <c r="X832" i="7"/>
  <c r="X1200" i="7"/>
  <c r="X441" i="7"/>
  <c r="X63" i="7"/>
  <c r="X515" i="7"/>
  <c r="X472" i="7"/>
  <c r="X226" i="7"/>
  <c r="X385" i="7"/>
  <c r="X57" i="7"/>
  <c r="X358" i="7"/>
  <c r="X946" i="7"/>
  <c r="X288" i="7"/>
  <c r="X817" i="7"/>
  <c r="X966" i="7"/>
  <c r="X626" i="7"/>
  <c r="X986" i="7"/>
  <c r="X996" i="7"/>
  <c r="X1110" i="7"/>
  <c r="X1092" i="7"/>
  <c r="X609" i="7"/>
  <c r="X1158" i="7"/>
  <c r="X1082" i="7"/>
  <c r="X702" i="7"/>
  <c r="X879" i="7"/>
  <c r="X1138" i="7"/>
  <c r="X682" i="7"/>
  <c r="X1077" i="7"/>
  <c r="X820" i="7"/>
  <c r="X1160" i="7"/>
  <c r="X929" i="7"/>
  <c r="X48" i="7"/>
  <c r="X494" i="7"/>
  <c r="X393" i="7"/>
  <c r="X386" i="7"/>
  <c r="X462" i="7"/>
  <c r="X44" i="7"/>
  <c r="X438" i="7"/>
  <c r="X52" i="7"/>
  <c r="X256" i="7"/>
  <c r="X255" i="7"/>
  <c r="X208" i="7"/>
  <c r="X136" i="7"/>
  <c r="X7" i="7"/>
  <c r="X14" i="7"/>
  <c r="X544" i="7"/>
  <c r="X545" i="7"/>
  <c r="X669" i="7"/>
  <c r="X1127" i="7"/>
  <c r="X778" i="7"/>
  <c r="X982" i="7"/>
  <c r="X602" i="7"/>
  <c r="X607" i="7"/>
  <c r="X1195" i="7"/>
  <c r="X766" i="7"/>
  <c r="X744" i="7"/>
  <c r="X1030" i="7"/>
  <c r="X505" i="7"/>
  <c r="X642" i="7"/>
  <c r="X479" i="7"/>
  <c r="X179" i="7"/>
  <c r="X305" i="7"/>
  <c r="X94" i="7"/>
  <c r="X1053" i="7"/>
  <c r="X616" i="7"/>
  <c r="X612" i="7"/>
  <c r="X588" i="7"/>
  <c r="X675" i="7"/>
  <c r="X1064" i="7"/>
  <c r="X699" i="7"/>
  <c r="X1122" i="7"/>
  <c r="X826" i="7"/>
  <c r="X1188" i="7"/>
  <c r="X597" i="7"/>
  <c r="X1212" i="7"/>
  <c r="X814" i="7"/>
  <c r="X977" i="7"/>
  <c r="X738" i="7"/>
  <c r="X510" i="7"/>
  <c r="X104" i="7"/>
  <c r="X473" i="7"/>
  <c r="X488" i="7"/>
  <c r="X41" i="7"/>
  <c r="X176" i="7"/>
  <c r="X289" i="7"/>
  <c r="X34" i="7"/>
  <c r="X174" i="7"/>
  <c r="X157" i="7"/>
  <c r="X273" i="7"/>
  <c r="X1203" i="7"/>
  <c r="X860" i="7"/>
  <c r="X640" i="7"/>
  <c r="X1005" i="7"/>
  <c r="X629" i="7"/>
  <c r="X483" i="7"/>
  <c r="X225" i="7"/>
  <c r="X241" i="7"/>
  <c r="X257" i="7"/>
  <c r="X1090" i="7"/>
  <c r="X881" i="7"/>
  <c r="X911" i="7"/>
  <c r="X925" i="7"/>
  <c r="X1062" i="7"/>
  <c r="X507" i="7"/>
  <c r="X276" i="7"/>
  <c r="X492" i="7"/>
  <c r="X346" i="7"/>
  <c r="X376" i="7"/>
  <c r="X248" i="7"/>
  <c r="X183" i="7"/>
  <c r="X614" i="7"/>
  <c r="X825" i="7"/>
  <c r="X624" i="7"/>
  <c r="X700" i="7"/>
  <c r="X824" i="7"/>
  <c r="X134" i="7"/>
  <c r="X471" i="7"/>
  <c r="X359" i="7"/>
  <c r="X61" i="7"/>
  <c r="X424" i="7"/>
  <c r="X38" i="7"/>
  <c r="X333" i="7"/>
  <c r="X368" i="7"/>
  <c r="X137" i="7"/>
  <c r="X144" i="7"/>
  <c r="X801" i="7"/>
  <c r="X735" i="7"/>
  <c r="X43" i="7"/>
  <c r="X1149" i="7"/>
  <c r="X937" i="7"/>
  <c r="X1067" i="7"/>
  <c r="X806" i="7"/>
  <c r="X1091" i="7"/>
  <c r="X1016" i="7"/>
  <c r="X726" i="7"/>
  <c r="X859" i="7"/>
  <c r="X637" i="7"/>
  <c r="X749" i="7"/>
  <c r="X1035" i="7"/>
  <c r="X747" i="7"/>
  <c r="X1135" i="7"/>
  <c r="X732" i="7"/>
  <c r="X1057" i="7"/>
  <c r="X945" i="7"/>
  <c r="X1193" i="7"/>
  <c r="X1114" i="7"/>
  <c r="X1032" i="7"/>
  <c r="X819" i="7"/>
  <c r="X478" i="7"/>
  <c r="X71" i="7"/>
  <c r="X311" i="7"/>
  <c r="X168" i="7"/>
  <c r="X417" i="7"/>
  <c r="X326" i="7"/>
  <c r="X414" i="7"/>
  <c r="X394" i="7"/>
  <c r="X35" i="7"/>
  <c r="X287" i="7"/>
  <c r="X497" i="7"/>
  <c r="X322" i="7"/>
  <c r="X400" i="7"/>
  <c r="X356" i="7"/>
  <c r="X345" i="7"/>
  <c r="X720" i="7"/>
  <c r="X40" i="7"/>
  <c r="X272" i="7"/>
  <c r="X659" i="7"/>
  <c r="X729" i="7"/>
  <c r="X1207" i="7"/>
  <c r="X1029" i="7"/>
  <c r="X763" i="7"/>
  <c r="X913" i="7"/>
  <c r="X64" i="7"/>
  <c r="X719" i="7"/>
  <c r="X516" i="7"/>
  <c r="X250" i="7"/>
  <c r="X475" i="7"/>
  <c r="X320" i="7"/>
  <c r="X300" i="7"/>
  <c r="X313" i="7"/>
  <c r="X315" i="7"/>
  <c r="X251" i="7"/>
  <c r="X845" i="7"/>
  <c r="X813" i="7"/>
  <c r="X1063" i="7"/>
  <c r="X1199" i="7"/>
  <c r="X1161" i="7"/>
  <c r="X619" i="7"/>
  <c r="X643" i="7"/>
  <c r="X1117" i="7"/>
  <c r="X696" i="7"/>
  <c r="X1058" i="7"/>
  <c r="X852" i="7"/>
  <c r="X1017" i="7"/>
  <c r="X578" i="7"/>
  <c r="X840" i="7"/>
  <c r="X1076" i="7"/>
  <c r="X777" i="7"/>
  <c r="X706" i="7"/>
  <c r="X628" i="7"/>
  <c r="X603" i="7"/>
  <c r="X1115" i="7"/>
  <c r="X1010" i="7"/>
  <c r="X707" i="7"/>
  <c r="X117" i="7"/>
  <c r="X921" i="7"/>
  <c r="X367" i="7"/>
  <c r="X69" i="7"/>
  <c r="X575" i="7"/>
  <c r="X47" i="7"/>
  <c r="X67" i="7"/>
  <c r="X374" i="7"/>
  <c r="X546" i="7"/>
  <c r="X430" i="7"/>
  <c r="X30" i="7"/>
  <c r="X253" i="7"/>
  <c r="X465" i="7"/>
  <c r="X280" i="7"/>
  <c r="X132" i="7"/>
  <c r="X388" i="7"/>
  <c r="X308" i="7"/>
  <c r="X298" i="7"/>
  <c r="X240" i="7"/>
  <c r="X152" i="7"/>
  <c r="X765" i="7"/>
  <c r="X963" i="7"/>
  <c r="X419" i="7"/>
  <c r="X1196" i="7"/>
  <c r="X406" i="7"/>
  <c r="X151" i="7"/>
  <c r="X1187" i="7"/>
  <c r="X727" i="7"/>
  <c r="X792" i="7"/>
  <c r="X821" i="7"/>
  <c r="X1039" i="7"/>
  <c r="X857" i="7"/>
  <c r="X1181" i="7"/>
  <c r="X1008" i="7"/>
  <c r="X734" i="7"/>
  <c r="X1056" i="7"/>
  <c r="X1069" i="7"/>
  <c r="X1024" i="7"/>
  <c r="X123" i="7"/>
  <c r="X688" i="7"/>
  <c r="X605" i="7"/>
  <c r="X1040" i="7"/>
  <c r="X1198" i="7"/>
  <c r="X617" i="7"/>
  <c r="X714" i="7"/>
  <c r="X718" i="7"/>
  <c r="X118" i="7"/>
  <c r="X623" i="7"/>
  <c r="X599" i="7"/>
  <c r="X748" i="7"/>
  <c r="X564" i="7"/>
  <c r="X1095" i="7"/>
  <c r="X905" i="7"/>
  <c r="X947" i="7"/>
  <c r="X606" i="7"/>
  <c r="X1163" i="7"/>
  <c r="X901" i="7"/>
  <c r="X812" i="7"/>
  <c r="X73" i="7"/>
  <c r="X377" i="7"/>
  <c r="X453" i="7"/>
  <c r="X395" i="7"/>
  <c r="X397" i="7"/>
  <c r="X500" i="7"/>
  <c r="X342" i="7"/>
  <c r="X290" i="7"/>
  <c r="X461" i="7"/>
  <c r="X154" i="7"/>
  <c r="X223" i="7"/>
  <c r="X335" i="7"/>
  <c r="X203" i="7"/>
  <c r="X22" i="7"/>
  <c r="X205" i="7"/>
  <c r="X242" i="7"/>
  <c r="X9" i="7"/>
  <c r="X153" i="7"/>
  <c r="X844" i="7"/>
  <c r="X206" i="7"/>
  <c r="X3" i="7"/>
  <c r="X1141" i="7"/>
  <c r="X549" i="7"/>
  <c r="X889" i="7"/>
  <c r="X755" i="7"/>
  <c r="X750" i="7"/>
  <c r="X49" i="7"/>
  <c r="X1116" i="7"/>
  <c r="X931" i="7"/>
  <c r="X486" i="7"/>
  <c r="X810" i="7"/>
  <c r="X99" i="7"/>
  <c r="X370" i="7"/>
  <c r="X508" i="7"/>
  <c r="X20" i="7"/>
  <c r="X444" i="7"/>
  <c r="X309" i="7"/>
  <c r="X274" i="7"/>
  <c r="X265" i="7"/>
  <c r="X227" i="7"/>
  <c r="X194" i="7"/>
  <c r="X235" i="7"/>
  <c r="X4" i="7"/>
  <c r="X950" i="7"/>
  <c r="X1052" i="7"/>
  <c r="X854" i="7"/>
  <c r="X933" i="7"/>
  <c r="X754" i="7"/>
  <c r="X1102" i="7"/>
  <c r="X829" i="7"/>
  <c r="X802" i="7"/>
  <c r="X892" i="7"/>
  <c r="X1145" i="7"/>
  <c r="X1100" i="7"/>
  <c r="X102" i="7"/>
  <c r="X767" i="7"/>
  <c r="X877" i="7"/>
  <c r="X694" i="7"/>
  <c r="X671" i="7"/>
  <c r="X723" i="7"/>
  <c r="X836" i="7"/>
  <c r="X1022" i="7"/>
  <c r="X418" i="7"/>
  <c r="X429" i="7"/>
  <c r="X409" i="7"/>
  <c r="X304" i="7"/>
  <c r="X459" i="7"/>
  <c r="X463" i="7"/>
  <c r="X293" i="7"/>
  <c r="X317" i="7"/>
  <c r="X244" i="7"/>
  <c r="X1047" i="7"/>
  <c r="X593" i="7"/>
  <c r="X664" i="7"/>
  <c r="X944" i="7"/>
  <c r="X1147" i="7"/>
  <c r="X557" i="7"/>
  <c r="X974" i="7"/>
  <c r="X698" i="7"/>
  <c r="X1000" i="7"/>
  <c r="X1180" i="7"/>
  <c r="X1034" i="7"/>
  <c r="X596" i="7"/>
  <c r="X969" i="7"/>
  <c r="X1208" i="7"/>
  <c r="X652" i="7"/>
  <c r="X941" i="7"/>
  <c r="X1074" i="7"/>
  <c r="X562" i="7"/>
  <c r="X998" i="7"/>
  <c r="X1205" i="7"/>
  <c r="X1018" i="7"/>
  <c r="X926" i="7"/>
  <c r="X105" i="7"/>
  <c r="X807" i="7"/>
  <c r="X809" i="7"/>
  <c r="X710" i="7"/>
  <c r="X92" i="7"/>
  <c r="X1131" i="7"/>
  <c r="X794" i="7"/>
  <c r="X878" i="7"/>
  <c r="X1078" i="7"/>
  <c r="X1094" i="7"/>
  <c r="X42" i="7"/>
  <c r="X1089" i="7"/>
  <c r="X683" i="7"/>
  <c r="X458" i="7"/>
  <c r="X422" i="7"/>
  <c r="X490" i="7"/>
  <c r="X470" i="7"/>
  <c r="X310" i="7"/>
  <c r="X299" i="7"/>
  <c r="X316" i="7"/>
  <c r="X139" i="7"/>
  <c r="X8" i="7"/>
  <c r="X339" i="7"/>
  <c r="X252" i="7"/>
  <c r="X188" i="7"/>
  <c r="X233" i="7"/>
  <c r="X1096" i="7"/>
  <c r="X28" i="7"/>
  <c r="X1113" i="7"/>
  <c r="X730" i="7"/>
  <c r="X1045" i="7"/>
  <c r="X403" i="7"/>
  <c r="X513" i="7"/>
  <c r="X536" i="7"/>
  <c r="X855" i="7"/>
  <c r="X1088" i="7"/>
  <c r="X566" i="7"/>
  <c r="X837" i="7"/>
  <c r="X816" i="7"/>
  <c r="X555" i="7"/>
  <c r="X751" i="7"/>
  <c r="X815" i="7"/>
  <c r="T1222" i="7"/>
  <c r="K3" i="3" s="1"/>
  <c r="X457" i="7"/>
  <c r="X552" i="7"/>
  <c r="X401" i="7"/>
  <c r="X427" i="7"/>
  <c r="X1033" i="7"/>
  <c r="X106" i="7"/>
  <c r="X460" i="7"/>
  <c r="X21" i="7"/>
  <c r="X502" i="7"/>
  <c r="X55" i="7"/>
  <c r="X302" i="7"/>
  <c r="X127" i="7"/>
  <c r="X661" i="7"/>
  <c r="X110" i="7"/>
  <c r="X1071" i="7"/>
  <c r="X985" i="7"/>
  <c r="X1079" i="7"/>
  <c r="X1213" i="7"/>
  <c r="X943" i="7"/>
  <c r="X650" i="7"/>
  <c r="X580" i="7"/>
  <c r="X942" i="7"/>
  <c r="X833" i="7"/>
  <c r="X847" i="7"/>
  <c r="X989" i="7"/>
  <c r="X595" i="7"/>
  <c r="X891" i="7"/>
  <c r="X979" i="7"/>
  <c r="X920" i="7"/>
  <c r="X1051" i="7"/>
  <c r="X885" i="7"/>
  <c r="X481" i="7"/>
  <c r="X558" i="7"/>
  <c r="X450" i="7"/>
  <c r="X219" i="7"/>
  <c r="X396" i="7"/>
  <c r="X50" i="7"/>
  <c r="X246" i="7"/>
  <c r="X480" i="7"/>
  <c r="X467" i="7"/>
  <c r="X524" i="7"/>
  <c r="X482" i="7"/>
  <c r="X60" i="7"/>
  <c r="X243" i="7"/>
  <c r="X416" i="7"/>
  <c r="X278" i="7"/>
  <c r="X360" i="7"/>
  <c r="X218" i="7"/>
  <c r="X214" i="7"/>
  <c r="X207" i="7"/>
  <c r="X898" i="7"/>
  <c r="X1167" i="7"/>
  <c r="X1020" i="7"/>
  <c r="X351" i="7"/>
  <c r="X260" i="7"/>
  <c r="X760" i="7"/>
  <c r="X872" i="7"/>
  <c r="X775" i="7"/>
  <c r="X742" i="7"/>
  <c r="X1001" i="7"/>
  <c r="X1037" i="7"/>
  <c r="X1075" i="7"/>
  <c r="X883" i="7"/>
  <c r="X788" i="7"/>
  <c r="X535" i="7"/>
  <c r="X779" i="7"/>
  <c r="X995" i="7"/>
  <c r="X805" i="7"/>
  <c r="X690" i="7"/>
  <c r="X687" i="7"/>
  <c r="X976" i="7"/>
  <c r="X674" i="7"/>
  <c r="X954" i="7"/>
  <c r="X902" i="7"/>
  <c r="X745" i="7"/>
  <c r="X1098" i="7"/>
  <c r="X793" i="7"/>
  <c r="X111" i="7"/>
  <c r="X858" i="7"/>
  <c r="X496" i="7"/>
  <c r="X76" i="7"/>
  <c r="X363" i="7"/>
  <c r="X446" i="7"/>
  <c r="X506" i="7"/>
  <c r="X436" i="7"/>
  <c r="X348" i="7"/>
  <c r="X281" i="7"/>
  <c r="X200" i="7"/>
  <c r="X574" i="7"/>
  <c r="X1084" i="7"/>
  <c r="X1070" i="7"/>
  <c r="X713" i="7"/>
  <c r="X770" i="7"/>
  <c r="X651" i="7"/>
  <c r="X68" i="7"/>
  <c r="X415" i="7"/>
  <c r="X142" i="7"/>
  <c r="X324" i="7"/>
  <c r="X365" i="7"/>
  <c r="X381" i="7"/>
  <c r="X27" i="7"/>
  <c r="X119" i="7"/>
  <c r="X1176" i="7"/>
  <c r="X228" i="7"/>
  <c r="X198" i="7"/>
  <c r="X656" i="7"/>
  <c r="X936" i="7"/>
  <c r="X725" i="7"/>
  <c r="X909" i="7"/>
  <c r="X570" i="7"/>
  <c r="X1159" i="7"/>
  <c r="X571" i="7"/>
  <c r="X1048" i="7"/>
  <c r="X758" i="7"/>
  <c r="X1209" i="7"/>
  <c r="X1179" i="7"/>
  <c r="X610" i="7"/>
  <c r="X109" i="7"/>
  <c r="X540" i="7"/>
  <c r="X141" i="7"/>
  <c r="X420" i="7"/>
  <c r="X433" i="7"/>
  <c r="X434" i="7"/>
  <c r="X217" i="7"/>
  <c r="X39" i="7"/>
  <c r="X230" i="7"/>
  <c r="X29" i="7"/>
  <c r="X185" i="7"/>
  <c r="X167" i="7"/>
  <c r="X279" i="7"/>
  <c r="X175" i="7"/>
  <c r="X209" i="7"/>
  <c r="X746" i="7"/>
  <c r="X537" i="7"/>
  <c r="X932" i="7"/>
  <c r="X569" i="7"/>
  <c r="X634" i="7"/>
  <c r="X1134" i="7"/>
  <c r="X115" i="7"/>
  <c r="X212" i="7"/>
  <c r="X412" i="7"/>
  <c r="X693" i="7"/>
  <c r="X968" i="7"/>
  <c r="X715" i="7"/>
  <c r="X1104" i="7"/>
  <c r="X201" i="7"/>
  <c r="X17" i="7"/>
  <c r="X114" i="7"/>
  <c r="X692" i="7"/>
  <c r="X581" i="7"/>
  <c r="X1194" i="7"/>
  <c r="X527" i="7"/>
  <c r="X1011" i="7"/>
  <c r="X1118" i="7"/>
  <c r="X762" i="7"/>
  <c r="X665" i="7"/>
  <c r="X1066" i="7"/>
  <c r="X80" i="7"/>
  <c r="X70" i="7"/>
  <c r="X440" i="7"/>
  <c r="X421" i="7"/>
  <c r="X328" i="7"/>
  <c r="X249" i="7"/>
  <c r="X362" i="7"/>
  <c r="X181" i="7"/>
  <c r="X5" i="7"/>
  <c r="X275" i="7"/>
  <c r="X169" i="7"/>
  <c r="X164" i="7"/>
  <c r="X178" i="7"/>
  <c r="X1036" i="7"/>
  <c r="X818" i="7"/>
  <c r="X678" i="7"/>
  <c r="X737" i="7"/>
  <c r="X78" i="7"/>
  <c r="X893" i="7"/>
  <c r="X984" i="7"/>
  <c r="X876" i="7"/>
  <c r="X1143" i="7"/>
  <c r="X1184" i="7"/>
  <c r="X668" i="7"/>
  <c r="X589" i="7"/>
  <c r="X120" i="7"/>
  <c r="X774" i="7"/>
  <c r="X903" i="7"/>
  <c r="X234" i="7"/>
  <c r="X679" i="7"/>
  <c r="X45" i="7"/>
  <c r="X514" i="7"/>
  <c r="X437" i="7"/>
  <c r="X347" i="7"/>
  <c r="X379" i="7"/>
  <c r="X521" i="7"/>
  <c r="X425" i="7"/>
  <c r="X172" i="7"/>
  <c r="X156" i="7"/>
  <c r="X147" i="7"/>
  <c r="X6" i="7"/>
  <c r="X271" i="7"/>
  <c r="X1197" i="7"/>
  <c r="X625" i="7"/>
  <c r="X1125" i="7"/>
  <c r="X866" i="7"/>
  <c r="X868" i="7"/>
  <c r="X882" i="7"/>
  <c r="X402" i="7"/>
  <c r="X74" i="7"/>
  <c r="X239" i="7"/>
  <c r="X187" i="7"/>
  <c r="X140" i="7"/>
  <c r="X124" i="7"/>
  <c r="X672" i="7"/>
  <c r="X1186" i="7"/>
  <c r="X568" i="7"/>
  <c r="X768" i="7"/>
  <c r="X518" i="7"/>
  <c r="X314" i="7"/>
  <c r="X522" i="7"/>
  <c r="X839" i="7"/>
  <c r="X98" i="7"/>
  <c r="X910" i="7"/>
  <c r="X631" i="7"/>
  <c r="X1031" i="7"/>
  <c r="X740" i="7"/>
  <c r="X949" i="7"/>
  <c r="X897" i="7"/>
  <c r="X1038" i="7"/>
  <c r="X592" i="7"/>
  <c r="X841" i="7"/>
  <c r="X1216" i="7"/>
  <c r="X695" i="7"/>
  <c r="X632" i="7"/>
  <c r="X615" i="7"/>
  <c r="X804" i="7"/>
  <c r="X756" i="7"/>
  <c r="X1153" i="7"/>
  <c r="X591" i="7"/>
  <c r="X65" i="7"/>
  <c r="X390" i="7"/>
  <c r="X449" i="7"/>
  <c r="X325" i="7"/>
  <c r="X405" i="7"/>
  <c r="X519" i="7"/>
  <c r="X177" i="7"/>
  <c r="X292" i="7"/>
  <c r="X146" i="7"/>
  <c r="X577" i="7"/>
  <c r="X830" i="7"/>
  <c r="X959" i="7"/>
  <c r="X559" i="7"/>
  <c r="X831" i="7"/>
  <c r="X503" i="7"/>
  <c r="X435" i="7"/>
  <c r="X856" i="7"/>
  <c r="X455" i="7"/>
  <c r="X59" i="7"/>
  <c r="X19" i="7"/>
  <c r="X162" i="7"/>
  <c r="X934" i="7"/>
  <c r="X353" i="7"/>
  <c r="X917" i="7"/>
  <c r="X1129" i="7"/>
  <c r="X918" i="7"/>
  <c r="X1106" i="7"/>
  <c r="X964" i="7"/>
  <c r="X1183" i="7"/>
  <c r="X1162" i="7"/>
  <c r="X862" i="7"/>
  <c r="X1139" i="7"/>
  <c r="X980" i="7"/>
  <c r="X567" i="7"/>
  <c r="X621" i="7"/>
  <c r="X560" i="7"/>
  <c r="X962" i="7"/>
  <c r="X1004" i="7"/>
  <c r="X532" i="7"/>
  <c r="X887" i="7"/>
  <c r="X953" i="7"/>
  <c r="X757" i="7"/>
  <c r="X1144" i="7"/>
  <c r="X72" i="7"/>
  <c r="X474" i="7"/>
  <c r="X383" i="7"/>
  <c r="X62" i="7"/>
  <c r="X491" i="7"/>
  <c r="X56" i="7"/>
  <c r="X237" i="7"/>
  <c r="X171" i="7"/>
  <c r="X294" i="7"/>
  <c r="X1014" i="7"/>
  <c r="X686" i="7"/>
  <c r="X1202" i="7"/>
  <c r="X667" i="7"/>
  <c r="X823" i="7"/>
  <c r="X973" i="7"/>
  <c r="X296" i="7"/>
  <c r="X143" i="7"/>
  <c r="X202" i="7"/>
  <c r="X987" i="7"/>
  <c r="X1146" i="7"/>
  <c r="X1081" i="7"/>
  <c r="X531" i="7"/>
  <c r="X657" i="7"/>
  <c r="X930" i="7"/>
  <c r="X978" i="7"/>
  <c r="X912" i="7"/>
  <c r="X764" i="7"/>
  <c r="X886" i="7"/>
  <c r="X781" i="7"/>
  <c r="X662" i="7"/>
  <c r="X1177" i="7"/>
  <c r="X890" i="7"/>
  <c r="X58" i="7"/>
  <c r="X808" i="7"/>
  <c r="X318" i="7"/>
  <c r="X493" i="7"/>
  <c r="X166" i="7"/>
  <c r="X130" i="7"/>
  <c r="X261" i="7"/>
  <c r="X113" i="7"/>
  <c r="X796" i="7"/>
  <c r="X451" i="7"/>
  <c r="X338" i="7"/>
  <c r="X340" i="7"/>
  <c r="X1120" i="7"/>
  <c r="X789" i="7"/>
  <c r="X871" i="7"/>
  <c r="X1085" i="7"/>
  <c r="X914" i="7"/>
  <c r="X1133" i="7"/>
  <c r="X731" i="7"/>
  <c r="X743" i="7"/>
  <c r="X649" i="7"/>
  <c r="X961" i="7"/>
  <c r="X956" i="7"/>
  <c r="X1172" i="7"/>
  <c r="X1152" i="7"/>
  <c r="X970" i="7"/>
  <c r="X267" i="7"/>
  <c r="X53" i="7"/>
  <c r="X432" i="7"/>
  <c r="X46" i="7"/>
  <c r="X159" i="7"/>
  <c r="X125" i="7"/>
  <c r="X663" i="7"/>
  <c r="X539" i="7"/>
  <c r="X173" i="7"/>
  <c r="X24" i="7"/>
  <c r="X312" i="7"/>
  <c r="X31" i="7"/>
  <c r="X262" i="7"/>
  <c r="U1222" i="7"/>
  <c r="K4" i="3" s="1"/>
  <c r="L4" i="3" s="1"/>
  <c r="M4" i="3" s="1"/>
  <c r="L3" i="3" l="1"/>
  <c r="M3" i="3" s="1"/>
  <c r="AI1" i="7" s="1"/>
  <c r="AI96" i="7" s="1"/>
  <c r="K6" i="3"/>
  <c r="X1222" i="7"/>
  <c r="AI1201" i="7" l="1"/>
  <c r="AV1201" i="7" s="1"/>
  <c r="H1186" i="11" s="1"/>
  <c r="I1186" i="11" s="1"/>
  <c r="L6" i="3"/>
  <c r="AK1" i="7"/>
  <c r="AL1" i="7"/>
  <c r="BG1224" i="7" l="1"/>
  <c r="AK525" i="7"/>
  <c r="AK1221" i="7"/>
  <c r="AK131" i="7"/>
  <c r="AX131" i="7" s="1"/>
  <c r="G420" i="13" s="1"/>
  <c r="H420" i="13" s="1"/>
  <c r="AK511" i="7"/>
  <c r="AX511" i="7" s="1"/>
  <c r="G288" i="13" s="1"/>
  <c r="H288" i="13" s="1"/>
  <c r="AK75" i="7"/>
  <c r="AK518" i="7"/>
  <c r="AX518" i="7" s="1"/>
  <c r="G381" i="13" s="1"/>
  <c r="H381" i="13" s="1"/>
  <c r="AK503" i="7"/>
  <c r="AX503" i="7" s="1"/>
  <c r="G394" i="13" s="1"/>
  <c r="H394" i="13" s="1"/>
  <c r="AK489" i="7"/>
  <c r="AX489" i="7" s="1"/>
  <c r="G254" i="13" s="1"/>
  <c r="H254" i="13" s="1"/>
  <c r="AK473" i="7"/>
  <c r="AK457" i="7"/>
  <c r="AX457" i="7" s="1"/>
  <c r="G198" i="13" s="1"/>
  <c r="H198" i="13" s="1"/>
  <c r="AK441" i="7"/>
  <c r="AX441" i="7" s="1"/>
  <c r="G165" i="13" s="1"/>
  <c r="H165" i="13" s="1"/>
  <c r="AK425" i="7"/>
  <c r="AX425" i="7" s="1"/>
  <c r="G82" i="13" s="1"/>
  <c r="H82" i="13" s="1"/>
  <c r="AK415" i="7"/>
  <c r="AK48" i="7"/>
  <c r="AX48" i="7" s="1"/>
  <c r="G46" i="13" s="1"/>
  <c r="H46" i="13" s="1"/>
  <c r="AK398" i="7"/>
  <c r="AX398" i="7" s="1"/>
  <c r="G31" i="13" s="1"/>
  <c r="H31" i="13" s="1"/>
  <c r="AK387" i="7"/>
  <c r="AX387" i="7" s="1"/>
  <c r="G1" i="13" s="1"/>
  <c r="H1" i="13" s="1"/>
  <c r="AK371" i="7"/>
  <c r="AK357" i="7"/>
  <c r="AX357" i="7" s="1"/>
  <c r="G123" i="13" s="1"/>
  <c r="H123" i="13" s="1"/>
  <c r="AK32" i="7"/>
  <c r="AX32" i="7" s="1"/>
  <c r="G105" i="13" s="1"/>
  <c r="H105" i="13" s="1"/>
  <c r="AK328" i="7"/>
  <c r="AX328" i="7" s="1"/>
  <c r="G75" i="13" s="1"/>
  <c r="H75" i="13" s="1"/>
  <c r="AK316" i="7"/>
  <c r="AK300" i="7"/>
  <c r="AX300" i="7" s="1"/>
  <c r="G233" i="13" s="1"/>
  <c r="H233" i="13" s="1"/>
  <c r="AK286" i="7"/>
  <c r="AX286" i="7" s="1"/>
  <c r="G188" i="13" s="1"/>
  <c r="H188" i="13" s="1"/>
  <c r="AK274" i="7"/>
  <c r="AX274" i="7" s="1"/>
  <c r="G141" i="13" s="1"/>
  <c r="H141" i="13" s="1"/>
  <c r="AK260" i="7"/>
  <c r="AK245" i="7"/>
  <c r="AX245" i="7" s="1"/>
  <c r="G310" i="13" s="1"/>
  <c r="H310" i="13" s="1"/>
  <c r="AK229" i="7"/>
  <c r="AX229" i="7" s="1"/>
  <c r="G438" i="13" s="1"/>
  <c r="H438" i="13" s="1"/>
  <c r="AK213" i="7"/>
  <c r="AX213" i="7" s="1"/>
  <c r="G364" i="13" s="1"/>
  <c r="H364" i="13" s="1"/>
  <c r="AK202" i="7"/>
  <c r="AK186" i="7"/>
  <c r="AX186" i="7" s="1"/>
  <c r="G308" i="13" s="1"/>
  <c r="H308" i="13" s="1"/>
  <c r="AK173" i="7"/>
  <c r="AX173" i="7" s="1"/>
  <c r="G293" i="13" s="1"/>
  <c r="H293" i="13" s="1"/>
  <c r="AK157" i="7"/>
  <c r="AX157" i="7" s="1"/>
  <c r="G272" i="13" s="1"/>
  <c r="H272" i="13" s="1"/>
  <c r="AK142" i="7"/>
  <c r="AK528" i="7"/>
  <c r="AX528" i="7" s="1"/>
  <c r="G685" i="13" s="1"/>
  <c r="H685" i="13" s="1"/>
  <c r="AK1211" i="7"/>
  <c r="AX1211" i="7" s="1"/>
  <c r="G1175" i="13" s="1"/>
  <c r="H1175" i="13" s="1"/>
  <c r="AK1195" i="7"/>
  <c r="AX1195" i="7" s="1"/>
  <c r="G1120" i="13" s="1"/>
  <c r="H1120" i="13" s="1"/>
  <c r="AK1183" i="7"/>
  <c r="AK66" i="7"/>
  <c r="AX66" i="7" s="1"/>
  <c r="G388" i="13" s="1"/>
  <c r="H388" i="13" s="1"/>
  <c r="AK124" i="7"/>
  <c r="AX124" i="7" s="1"/>
  <c r="G407" i="13" s="1"/>
  <c r="H407" i="13" s="1"/>
  <c r="AK82" i="7"/>
  <c r="AX82" i="7" s="1"/>
  <c r="G342" i="13" s="1"/>
  <c r="H342" i="13" s="1"/>
  <c r="AK523" i="7"/>
  <c r="AK509" i="7"/>
  <c r="AX509" i="7" s="1"/>
  <c r="G277" i="13" s="1"/>
  <c r="H277" i="13" s="1"/>
  <c r="AK494" i="7"/>
  <c r="AX494" i="7" s="1"/>
  <c r="G437" i="13" s="1"/>
  <c r="H437" i="13" s="1"/>
  <c r="AK480" i="7"/>
  <c r="AX480" i="7" s="1"/>
  <c r="G357" i="13" s="1"/>
  <c r="H357" i="13" s="1"/>
  <c r="AK464" i="7"/>
  <c r="AK448" i="7"/>
  <c r="AX448" i="7" s="1"/>
  <c r="G192" i="13" s="1"/>
  <c r="H192" i="13" s="1"/>
  <c r="AK432" i="7"/>
  <c r="AX432" i="7" s="1"/>
  <c r="G92" i="13" s="1"/>
  <c r="H92" i="13" s="1"/>
  <c r="AK418" i="7"/>
  <c r="AX418" i="7" s="1"/>
  <c r="G69" i="13" s="1"/>
  <c r="H69" i="13" s="1"/>
  <c r="AK52" i="7"/>
  <c r="AK47" i="7"/>
  <c r="AX47" i="7" s="1"/>
  <c r="G37" i="13" s="1"/>
  <c r="H37" i="13" s="1"/>
  <c r="AK37" i="7"/>
  <c r="AX37" i="7" s="1"/>
  <c r="G22" i="13" s="1"/>
  <c r="H22" i="13" s="1"/>
  <c r="AK378" i="7"/>
  <c r="AX378" i="7" s="1"/>
  <c r="G150" i="13" s="1"/>
  <c r="H150" i="13" s="1"/>
  <c r="AK35" i="7"/>
  <c r="AK349" i="7"/>
  <c r="AX349" i="7" s="1"/>
  <c r="G114" i="13" s="1"/>
  <c r="H114" i="13" s="1"/>
  <c r="AK335" i="7"/>
  <c r="AX335" i="7" s="1"/>
  <c r="G96" i="13" s="1"/>
  <c r="H96" i="13" s="1"/>
  <c r="AK321" i="7"/>
  <c r="AX321" i="7" s="1"/>
  <c r="G11" i="13" s="1"/>
  <c r="H11" i="13" s="1"/>
  <c r="AK307" i="7"/>
  <c r="AK291" i="7"/>
  <c r="AX291" i="7" s="1"/>
  <c r="G203" i="13" s="1"/>
  <c r="H203" i="13" s="1"/>
  <c r="AK281" i="7"/>
  <c r="AX281" i="7" s="1"/>
  <c r="G179" i="13" s="1"/>
  <c r="H179" i="13" s="1"/>
  <c r="AK267" i="7"/>
  <c r="AX267" i="7" s="1"/>
  <c r="G48" i="13" s="1"/>
  <c r="H48" i="13" s="1"/>
  <c r="AK252" i="7"/>
  <c r="AK236" i="7"/>
  <c r="AX236" i="7" s="1"/>
  <c r="G452" i="13" s="1"/>
  <c r="H452" i="13" s="1"/>
  <c r="AK220" i="7"/>
  <c r="AX220" i="7" s="1"/>
  <c r="G409" i="13" s="1"/>
  <c r="H409" i="13" s="1"/>
  <c r="AK208" i="7"/>
  <c r="AX208" i="7" s="1"/>
  <c r="G348" i="13" s="1"/>
  <c r="H348" i="13" s="1"/>
  <c r="AK193" i="7"/>
  <c r="AK178" i="7"/>
  <c r="AX178" i="7" s="1"/>
  <c r="G301" i="13" s="1"/>
  <c r="H301" i="13" s="1"/>
  <c r="AK164" i="7"/>
  <c r="AX164" i="7" s="1"/>
  <c r="G281" i="13" s="1"/>
  <c r="H281" i="13" s="1"/>
  <c r="AK148" i="7"/>
  <c r="AX148" i="7" s="1"/>
  <c r="G259" i="13" s="1"/>
  <c r="H259" i="13" s="1"/>
  <c r="AK135" i="7"/>
  <c r="AK1218" i="7"/>
  <c r="AX1218" i="7" s="1"/>
  <c r="G1169" i="13" s="1"/>
  <c r="H1169" i="13" s="1"/>
  <c r="AK1202" i="7"/>
  <c r="AX1202" i="7" s="1"/>
  <c r="G1125" i="13" s="1"/>
  <c r="H1125" i="13" s="1"/>
  <c r="AK1190" i="7"/>
  <c r="AX1190" i="7" s="1"/>
  <c r="G1112" i="13" s="1"/>
  <c r="H1112" i="13" s="1"/>
  <c r="AK84" i="7"/>
  <c r="AK5" i="7"/>
  <c r="AX5" i="7" s="1"/>
  <c r="AK77" i="7"/>
  <c r="AX77" i="7" s="1"/>
  <c r="G397" i="13" s="1"/>
  <c r="H397" i="13" s="1"/>
  <c r="AK520" i="7"/>
  <c r="AX520" i="7" s="1"/>
  <c r="G383" i="13" s="1"/>
  <c r="H383" i="13" s="1"/>
  <c r="AK65" i="7"/>
  <c r="AK491" i="7"/>
  <c r="AX491" i="7" s="1"/>
  <c r="G379" i="13" s="1"/>
  <c r="H379" i="13" s="1"/>
  <c r="AK475" i="7"/>
  <c r="AX475" i="7" s="1"/>
  <c r="G241" i="13" s="1"/>
  <c r="H241" i="13" s="1"/>
  <c r="AK459" i="7"/>
  <c r="AX459" i="7" s="1"/>
  <c r="G212" i="13" s="1"/>
  <c r="H212" i="13" s="1"/>
  <c r="AK443" i="7"/>
  <c r="AK427" i="7"/>
  <c r="AX427" i="7" s="1"/>
  <c r="G85" i="13" s="1"/>
  <c r="H85" i="13" s="1"/>
  <c r="AK58" i="7"/>
  <c r="AX58" i="7" s="1"/>
  <c r="G65" i="13" s="1"/>
  <c r="H65" i="13" s="1"/>
  <c r="AK408" i="7"/>
  <c r="AX408" i="7" s="1"/>
  <c r="G49" i="13" s="1"/>
  <c r="H49" i="13" s="1"/>
  <c r="AK43" i="7"/>
  <c r="AK389" i="7"/>
  <c r="AX389" i="7" s="1"/>
  <c r="G16" i="13" s="1"/>
  <c r="H16" i="13" s="1"/>
  <c r="AK373" i="7"/>
  <c r="AX373" i="7" s="1"/>
  <c r="G143" i="13" s="1"/>
  <c r="H143" i="13" s="1"/>
  <c r="AK359" i="7"/>
  <c r="AX359" i="7" s="1"/>
  <c r="G126" i="13" s="1"/>
  <c r="H126" i="13" s="1"/>
  <c r="AK344" i="7"/>
  <c r="AK330" i="7"/>
  <c r="AX330" i="7" s="1"/>
  <c r="G79" i="13" s="1"/>
  <c r="H79" i="13" s="1"/>
  <c r="AK318" i="7"/>
  <c r="AX318" i="7" s="1"/>
  <c r="G7" i="13" s="1"/>
  <c r="H7" i="13" s="1"/>
  <c r="AK302" i="7"/>
  <c r="AX302" i="7" s="1"/>
  <c r="G236" i="13" s="1"/>
  <c r="H236" i="13" s="1"/>
  <c r="AK27" i="7"/>
  <c r="AK276" i="7"/>
  <c r="AX276" i="7" s="1"/>
  <c r="G152" i="13" s="1"/>
  <c r="H152" i="13" s="1"/>
  <c r="AK262" i="7"/>
  <c r="AX262" i="7" s="1"/>
  <c r="G221" i="13" s="1"/>
  <c r="H221" i="13" s="1"/>
  <c r="AK247" i="7"/>
  <c r="AX247" i="7" s="1"/>
  <c r="G312" i="13" s="1"/>
  <c r="H312" i="13" s="1"/>
  <c r="AK231" i="7"/>
  <c r="AK215" i="7"/>
  <c r="AX215" i="7" s="1"/>
  <c r="G366" i="13" s="1"/>
  <c r="H366" i="13" s="1"/>
  <c r="AK204" i="7"/>
  <c r="AX204" i="7" s="1"/>
  <c r="G341" i="13" s="1"/>
  <c r="H341" i="13" s="1"/>
  <c r="AK188" i="7"/>
  <c r="AX188" i="7" s="1"/>
  <c r="G317" i="13" s="1"/>
  <c r="H317" i="13" s="1"/>
  <c r="AK175" i="7"/>
  <c r="AK159" i="7"/>
  <c r="AX159" i="7" s="1"/>
  <c r="G274" i="13" s="1"/>
  <c r="H274" i="13" s="1"/>
  <c r="AK143" i="7"/>
  <c r="AX143" i="7" s="1"/>
  <c r="G458" i="13" s="1"/>
  <c r="H458" i="13" s="1"/>
  <c r="AK132" i="7"/>
  <c r="AX132" i="7" s="1"/>
  <c r="G423" i="13" s="1"/>
  <c r="H423" i="13" s="1"/>
  <c r="AK1213" i="7"/>
  <c r="AK1197" i="7"/>
  <c r="AX1197" i="7" s="1"/>
  <c r="G1122" i="13" s="1"/>
  <c r="H1122" i="13" s="1"/>
  <c r="AK1185" i="7"/>
  <c r="AX1185" i="7" s="1"/>
  <c r="G1106" i="13" s="1"/>
  <c r="H1106" i="13" s="1"/>
  <c r="AK515" i="7"/>
  <c r="AX515" i="7" s="1"/>
  <c r="G369" i="13" s="1"/>
  <c r="H369" i="13" s="1"/>
  <c r="AK490" i="7"/>
  <c r="AK474" i="7"/>
  <c r="AX474" i="7" s="1"/>
  <c r="G238" i="13" s="1"/>
  <c r="H238" i="13" s="1"/>
  <c r="AK458" i="7"/>
  <c r="AX458" i="7" s="1"/>
  <c r="G208" i="13" s="1"/>
  <c r="H208" i="13" s="1"/>
  <c r="AK442" i="7"/>
  <c r="AX442" i="7" s="1"/>
  <c r="G167" i="13" s="1"/>
  <c r="H167" i="13" s="1"/>
  <c r="AK426" i="7"/>
  <c r="AX426" i="7" s="1"/>
  <c r="G83" i="13" s="1"/>
  <c r="H83" i="13" s="1"/>
  <c r="AK57" i="7"/>
  <c r="AX57" i="7" s="1"/>
  <c r="AK49" i="7"/>
  <c r="AX49" i="7" s="1"/>
  <c r="G47" i="13" s="1"/>
  <c r="H47" i="13" s="1"/>
  <c r="AK42" i="7"/>
  <c r="AX42" i="7" s="1"/>
  <c r="G33" i="13" s="1"/>
  <c r="H33" i="13" s="1"/>
  <c r="AK388" i="7"/>
  <c r="AX388" i="7" s="1"/>
  <c r="G15" i="13" s="1"/>
  <c r="H15" i="13" s="1"/>
  <c r="AK372" i="7"/>
  <c r="AX372" i="7" s="1"/>
  <c r="G142" i="13" s="1"/>
  <c r="H142" i="13" s="1"/>
  <c r="AK358" i="7"/>
  <c r="AX358" i="7" s="1"/>
  <c r="G125" i="13" s="1"/>
  <c r="H125" i="13" s="1"/>
  <c r="AK33" i="7"/>
  <c r="AX33" i="7" s="1"/>
  <c r="G106" i="13" s="1"/>
  <c r="H106" i="13" s="1"/>
  <c r="AK329" i="7"/>
  <c r="AK317" i="7"/>
  <c r="AK301" i="7"/>
  <c r="AX301" i="7" s="1"/>
  <c r="G234" i="13" s="1"/>
  <c r="H234" i="13" s="1"/>
  <c r="AK26" i="7"/>
  <c r="AX26" i="7" s="1"/>
  <c r="G189" i="13" s="1"/>
  <c r="H189" i="13" s="1"/>
  <c r="AK275" i="7"/>
  <c r="AK261" i="7"/>
  <c r="AK246" i="7"/>
  <c r="AX246" i="7" s="1"/>
  <c r="G313" i="13" s="1"/>
  <c r="H313" i="13" s="1"/>
  <c r="AK230" i="7"/>
  <c r="AX230" i="7" s="1"/>
  <c r="G439" i="13" s="1"/>
  <c r="H439" i="13" s="1"/>
  <c r="AK214" i="7"/>
  <c r="AX214" i="7" s="1"/>
  <c r="G365" i="13" s="1"/>
  <c r="H365" i="13" s="1"/>
  <c r="AK203" i="7"/>
  <c r="AX203" i="7" s="1"/>
  <c r="G337" i="13" s="1"/>
  <c r="H337" i="13" s="1"/>
  <c r="AK187" i="7"/>
  <c r="AX187" i="7" s="1"/>
  <c r="G316" i="13" s="1"/>
  <c r="H316" i="13" s="1"/>
  <c r="AK174" i="7"/>
  <c r="AX174" i="7" s="1"/>
  <c r="G294" i="13" s="1"/>
  <c r="H294" i="13" s="1"/>
  <c r="AK158" i="7"/>
  <c r="AX158" i="7" s="1"/>
  <c r="G273" i="13" s="1"/>
  <c r="H273" i="13" s="1"/>
  <c r="AK10" i="7"/>
  <c r="AX10" i="7" s="1"/>
  <c r="G456" i="13" s="1"/>
  <c r="H456" i="13" s="1"/>
  <c r="AK76" i="7"/>
  <c r="AX76" i="7" s="1"/>
  <c r="G428" i="13" s="1"/>
  <c r="H428" i="13" s="1"/>
  <c r="AK128" i="7"/>
  <c r="AX128" i="7" s="1"/>
  <c r="G416" i="13" s="1"/>
  <c r="H416" i="13" s="1"/>
  <c r="AK71" i="7"/>
  <c r="AX71" i="7" s="1"/>
  <c r="AK514" i="7"/>
  <c r="AX514" i="7" s="1"/>
  <c r="G346" i="13" s="1"/>
  <c r="H346" i="13" s="1"/>
  <c r="AK499" i="7"/>
  <c r="AX499" i="7" s="1"/>
  <c r="G387" i="13" s="1"/>
  <c r="H387" i="13" s="1"/>
  <c r="AK485" i="7"/>
  <c r="AX485" i="7" s="1"/>
  <c r="G373" i="13" s="1"/>
  <c r="H373" i="13" s="1"/>
  <c r="AK469" i="7"/>
  <c r="AX469" i="7" s="1"/>
  <c r="G225" i="13" s="1"/>
  <c r="H225" i="13" s="1"/>
  <c r="AK453" i="7"/>
  <c r="AX453" i="7" s="1"/>
  <c r="G202" i="13" s="1"/>
  <c r="H202" i="13" s="1"/>
  <c r="AK437" i="7"/>
  <c r="AX437" i="7" s="1"/>
  <c r="G159" i="13" s="1"/>
  <c r="H159" i="13" s="1"/>
  <c r="AK421" i="7"/>
  <c r="AX421" i="7" s="1"/>
  <c r="G76" i="13" s="1"/>
  <c r="H76" i="13" s="1"/>
  <c r="AK413" i="7"/>
  <c r="AX413" i="7" s="1"/>
  <c r="G59" i="13" s="1"/>
  <c r="H59" i="13" s="1"/>
  <c r="AK404" i="7"/>
  <c r="AX404" i="7" s="1"/>
  <c r="G42" i="13" s="1"/>
  <c r="H42" i="13" s="1"/>
  <c r="AK395" i="7"/>
  <c r="AX395" i="7" s="1"/>
  <c r="G25" i="13" s="1"/>
  <c r="H25" i="13" s="1"/>
  <c r="AK383" i="7"/>
  <c r="AX383" i="7" s="1"/>
  <c r="G157" i="13" s="1"/>
  <c r="H157" i="13" s="1"/>
  <c r="AK367" i="7"/>
  <c r="AX367" i="7" s="1"/>
  <c r="G136" i="13" s="1"/>
  <c r="H136" i="13" s="1"/>
  <c r="AK353" i="7"/>
  <c r="AX353" i="7" s="1"/>
  <c r="G117" i="13" s="1"/>
  <c r="H117" i="13" s="1"/>
  <c r="AK340" i="7"/>
  <c r="AX340" i="7" s="1"/>
  <c r="G101" i="13" s="1"/>
  <c r="H101" i="13" s="1"/>
  <c r="AK31" i="7"/>
  <c r="AX31" i="7" s="1"/>
  <c r="G30" i="13" s="1"/>
  <c r="H30" i="13" s="1"/>
  <c r="AK312" i="7"/>
  <c r="AX312" i="7" s="1"/>
  <c r="G252" i="13" s="1"/>
  <c r="H252" i="13" s="1"/>
  <c r="AK296" i="7"/>
  <c r="AX296" i="7" s="1"/>
  <c r="G224" i="13" s="1"/>
  <c r="H224" i="13" s="1"/>
  <c r="AK24" i="7"/>
  <c r="AX24" i="7" s="1"/>
  <c r="G185" i="13" s="1"/>
  <c r="H185" i="13" s="1"/>
  <c r="AK272" i="7"/>
  <c r="AX272" i="7" s="1"/>
  <c r="G107" i="13" s="1"/>
  <c r="H107" i="13" s="1"/>
  <c r="AK257" i="7"/>
  <c r="AK241" i="7"/>
  <c r="AK225" i="7"/>
  <c r="AX225" i="7" s="1"/>
  <c r="G431" i="13" s="1"/>
  <c r="H431" i="13" s="1"/>
  <c r="AK212" i="7"/>
  <c r="AX212" i="7" s="1"/>
  <c r="G353" i="13" s="1"/>
  <c r="H353" i="13" s="1"/>
  <c r="AK198" i="7"/>
  <c r="AX198" i="7" s="1"/>
  <c r="G329" i="13" s="1"/>
  <c r="H329" i="13" s="1"/>
  <c r="AK183" i="7"/>
  <c r="AX183" i="7" s="1"/>
  <c r="G306" i="13" s="1"/>
  <c r="H306" i="13" s="1"/>
  <c r="AK169" i="7"/>
  <c r="AX169" i="7" s="1"/>
  <c r="G289" i="13" s="1"/>
  <c r="H289" i="13" s="1"/>
  <c r="AK153" i="7"/>
  <c r="AX153" i="7" s="1"/>
  <c r="G268" i="13" s="1"/>
  <c r="H268" i="13" s="1"/>
  <c r="AK139" i="7"/>
  <c r="AX139" i="7" s="1"/>
  <c r="G448" i="13" s="1"/>
  <c r="H448" i="13" s="1"/>
  <c r="AK121" i="7"/>
  <c r="AK1207" i="7"/>
  <c r="AX1207" i="7" s="1"/>
  <c r="G1165" i="13" s="1"/>
  <c r="H1165" i="13" s="1"/>
  <c r="AK1193" i="7"/>
  <c r="AX1193" i="7" s="1"/>
  <c r="G1116" i="13" s="1"/>
  <c r="H1116" i="13" s="1"/>
  <c r="AK1179" i="7"/>
  <c r="AX1179" i="7" s="1"/>
  <c r="G1101" i="13" s="1"/>
  <c r="H1101" i="13" s="1"/>
  <c r="AK507" i="7"/>
  <c r="AX507" i="7" s="1"/>
  <c r="G255" i="13" s="1"/>
  <c r="H255" i="13" s="1"/>
  <c r="AK129" i="7"/>
  <c r="AX129" i="7" s="1"/>
  <c r="G418" i="13" s="1"/>
  <c r="H418" i="13" s="1"/>
  <c r="AK78" i="7"/>
  <c r="AX78" i="7" s="1"/>
  <c r="G410" i="13" s="1"/>
  <c r="H410" i="13" s="1"/>
  <c r="AK521" i="7"/>
  <c r="AX521" i="7" s="1"/>
  <c r="G384" i="13" s="1"/>
  <c r="H384" i="13" s="1"/>
  <c r="AK505" i="7"/>
  <c r="AX505" i="7" s="1"/>
  <c r="G398" i="13" s="1"/>
  <c r="H398" i="13" s="1"/>
  <c r="AK492" i="7"/>
  <c r="AX492" i="7" s="1"/>
  <c r="G391" i="13" s="1"/>
  <c r="H391" i="13" s="1"/>
  <c r="AK476" i="7"/>
  <c r="AX476" i="7" s="1"/>
  <c r="G242" i="13" s="1"/>
  <c r="H242" i="13" s="1"/>
  <c r="AK460" i="7"/>
  <c r="AX460" i="7" s="1"/>
  <c r="G213" i="13" s="1"/>
  <c r="H213" i="13" s="1"/>
  <c r="AK444" i="7"/>
  <c r="AX444" i="7" s="1"/>
  <c r="G172" i="13" s="1"/>
  <c r="H172" i="13" s="1"/>
  <c r="AK428" i="7"/>
  <c r="AX428" i="7" s="1"/>
  <c r="G86" i="13" s="1"/>
  <c r="H86" i="13" s="1"/>
  <c r="AK416" i="7"/>
  <c r="AX416" i="7" s="1"/>
  <c r="G66" i="13" s="1"/>
  <c r="H66" i="13" s="1"/>
  <c r="AK50" i="7"/>
  <c r="AK44" i="7"/>
  <c r="AX44" i="7" s="1"/>
  <c r="AK390" i="7"/>
  <c r="AX390" i="7" s="1"/>
  <c r="G17" i="13" s="1"/>
  <c r="H17" i="13" s="1"/>
  <c r="AK374" i="7"/>
  <c r="AX374" i="7" s="1"/>
  <c r="G144" i="13" s="1"/>
  <c r="H144" i="13" s="1"/>
  <c r="AK360" i="7"/>
  <c r="AX360" i="7" s="1"/>
  <c r="G127" i="13" s="1"/>
  <c r="H127" i="13" s="1"/>
  <c r="AK345" i="7"/>
  <c r="AX345" i="7" s="1"/>
  <c r="G109" i="13" s="1"/>
  <c r="H109" i="13" s="1"/>
  <c r="AK331" i="7"/>
  <c r="AX331" i="7" s="1"/>
  <c r="G88" i="13" s="1"/>
  <c r="H88" i="13" s="1"/>
  <c r="AK28" i="7"/>
  <c r="AX28" i="7" s="1"/>
  <c r="AK303" i="7"/>
  <c r="AX303" i="7" s="1"/>
  <c r="G235" i="13" s="1"/>
  <c r="H235" i="13" s="1"/>
  <c r="AK287" i="7"/>
  <c r="AX287" i="7" s="1"/>
  <c r="G191" i="13" s="1"/>
  <c r="H191" i="13" s="1"/>
  <c r="AK277" i="7"/>
  <c r="AX277" i="7" s="1"/>
  <c r="G170" i="13" s="1"/>
  <c r="H170" i="13" s="1"/>
  <c r="AK263" i="7"/>
  <c r="AX263" i="7" s="1"/>
  <c r="G232" i="13" s="1"/>
  <c r="H232" i="13" s="1"/>
  <c r="AK248" i="7"/>
  <c r="AX248" i="7" s="1"/>
  <c r="G327" i="13" s="1"/>
  <c r="H327" i="13" s="1"/>
  <c r="AK232" i="7"/>
  <c r="AX232" i="7" s="1"/>
  <c r="G442" i="13" s="1"/>
  <c r="H442" i="13" s="1"/>
  <c r="AK216" i="7"/>
  <c r="AX216" i="7" s="1"/>
  <c r="G403" i="13" s="1"/>
  <c r="H403" i="13" s="1"/>
  <c r="AK205" i="7"/>
  <c r="AX205" i="7" s="1"/>
  <c r="G339" i="13" s="1"/>
  <c r="H339" i="13" s="1"/>
  <c r="AK189" i="7"/>
  <c r="AK176" i="7"/>
  <c r="AX176" i="7" s="1"/>
  <c r="G296" i="13" s="1"/>
  <c r="H296" i="13" s="1"/>
  <c r="AK160" i="7"/>
  <c r="AX160" i="7" s="1"/>
  <c r="G275" i="13" s="1"/>
  <c r="H275" i="13" s="1"/>
  <c r="AK144" i="7"/>
  <c r="AX144" i="7" s="1"/>
  <c r="G459" i="13" s="1"/>
  <c r="H459" i="13" s="1"/>
  <c r="AK133" i="7"/>
  <c r="AX133" i="7" s="1"/>
  <c r="G424" i="13" s="1"/>
  <c r="H424" i="13" s="1"/>
  <c r="AK1214" i="7"/>
  <c r="AX1214" i="7" s="1"/>
  <c r="G1178" i="13" s="1"/>
  <c r="H1178" i="13" s="1"/>
  <c r="AK1198" i="7"/>
  <c r="AX1198" i="7" s="1"/>
  <c r="G1124" i="13" s="1"/>
  <c r="H1124" i="13" s="1"/>
  <c r="AK1186" i="7"/>
  <c r="AX1186" i="7" s="1"/>
  <c r="G1107" i="13" s="1"/>
  <c r="H1107" i="13" s="1"/>
  <c r="AK519" i="7"/>
  <c r="AX519" i="7" s="1"/>
  <c r="G382" i="13" s="1"/>
  <c r="H382" i="13" s="1"/>
  <c r="AK126" i="7"/>
  <c r="AX126" i="7" s="1"/>
  <c r="G413" i="13" s="1"/>
  <c r="H413" i="13" s="1"/>
  <c r="AK73" i="7"/>
  <c r="AX73" i="7" s="1"/>
  <c r="G115" i="13" s="1"/>
  <c r="H115" i="13" s="1"/>
  <c r="AK516" i="7"/>
  <c r="AX516" i="7" s="1"/>
  <c r="G374" i="13" s="1"/>
  <c r="H374" i="13" s="1"/>
  <c r="AK501" i="7"/>
  <c r="AX501" i="7" s="1"/>
  <c r="G392" i="13" s="1"/>
  <c r="H392" i="13" s="1"/>
  <c r="AK487" i="7"/>
  <c r="AX487" i="7" s="1"/>
  <c r="G377" i="13" s="1"/>
  <c r="H377" i="13" s="1"/>
  <c r="AK471" i="7"/>
  <c r="AX471" i="7" s="1"/>
  <c r="G228" i="13" s="1"/>
  <c r="H228" i="13" s="1"/>
  <c r="AK455" i="7"/>
  <c r="AX455" i="7" s="1"/>
  <c r="G205" i="13" s="1"/>
  <c r="H205" i="13" s="1"/>
  <c r="AK439" i="7"/>
  <c r="AK423" i="7"/>
  <c r="AX423" i="7" s="1"/>
  <c r="G80" i="13" s="1"/>
  <c r="H80" i="13" s="1"/>
  <c r="AK55" i="7"/>
  <c r="AX55" i="7" s="1"/>
  <c r="G62" i="13" s="1"/>
  <c r="H62" i="13" s="1"/>
  <c r="AK406" i="7"/>
  <c r="AX406" i="7" s="1"/>
  <c r="G44" i="13" s="1"/>
  <c r="H44" i="13" s="1"/>
  <c r="AK396" i="7"/>
  <c r="AX396" i="7" s="1"/>
  <c r="G27" i="13" s="1"/>
  <c r="H27" i="13" s="1"/>
  <c r="AK385" i="7"/>
  <c r="AX385" i="7" s="1"/>
  <c r="G166" i="13" s="1"/>
  <c r="H166" i="13" s="1"/>
  <c r="AK369" i="7"/>
  <c r="AX369" i="7" s="1"/>
  <c r="G138" i="13" s="1"/>
  <c r="H138" i="13" s="1"/>
  <c r="AK355" i="7"/>
  <c r="AX355" i="7" s="1"/>
  <c r="G122" i="13" s="1"/>
  <c r="H122" i="13" s="1"/>
  <c r="AK342" i="7"/>
  <c r="AK326" i="7"/>
  <c r="AX326" i="7" s="1"/>
  <c r="G34" i="13" s="1"/>
  <c r="H34" i="13" s="1"/>
  <c r="AK314" i="7"/>
  <c r="AX314" i="7" s="1"/>
  <c r="G4" i="13" s="1"/>
  <c r="H4" i="13" s="1"/>
  <c r="AK298" i="7"/>
  <c r="AX298" i="7" s="1"/>
  <c r="G229" i="13" s="1"/>
  <c r="H229" i="13" s="1"/>
  <c r="AK25" i="7"/>
  <c r="AK20" i="7"/>
  <c r="AX20" i="7" s="1"/>
  <c r="AK259" i="7"/>
  <c r="AX259" i="7" s="1"/>
  <c r="G175" i="13" s="1"/>
  <c r="H175" i="13" s="1"/>
  <c r="AK243" i="7"/>
  <c r="AX243" i="7" s="1"/>
  <c r="G286" i="13" s="1"/>
  <c r="H286" i="13" s="1"/>
  <c r="AK227" i="7"/>
  <c r="AX227" i="7" s="1"/>
  <c r="G435" i="13" s="1"/>
  <c r="H435" i="13" s="1"/>
  <c r="AK17" i="7"/>
  <c r="AX17" i="7" s="1"/>
  <c r="G360" i="13" s="1"/>
  <c r="H360" i="13" s="1"/>
  <c r="AK200" i="7"/>
  <c r="AX200" i="7" s="1"/>
  <c r="G332" i="13" s="1"/>
  <c r="H332" i="13" s="1"/>
  <c r="AK185" i="7"/>
  <c r="AX185" i="7" s="1"/>
  <c r="G309" i="13" s="1"/>
  <c r="H309" i="13" s="1"/>
  <c r="AK171" i="7"/>
  <c r="AK155" i="7"/>
  <c r="AX155" i="7" s="1"/>
  <c r="G270" i="13" s="1"/>
  <c r="H270" i="13" s="1"/>
  <c r="AK141" i="7"/>
  <c r="AX141" i="7" s="1"/>
  <c r="G455" i="13" s="1"/>
  <c r="H455" i="13" s="1"/>
  <c r="AK123" i="7"/>
  <c r="AX123" i="7" s="1"/>
  <c r="G795" i="13" s="1"/>
  <c r="H795" i="13" s="1"/>
  <c r="AK1209" i="7"/>
  <c r="AX1209" i="7" s="1"/>
  <c r="G1172" i="13" s="1"/>
  <c r="H1172" i="13" s="1"/>
  <c r="AK117" i="7"/>
  <c r="AX117" i="7" s="1"/>
  <c r="G1118" i="13" s="1"/>
  <c r="H1118" i="13" s="1"/>
  <c r="AK1181" i="7"/>
  <c r="AX1181" i="7" s="1"/>
  <c r="G1102" i="13" s="1"/>
  <c r="H1102" i="13" s="1"/>
  <c r="AK500" i="7"/>
  <c r="AX500" i="7" s="1"/>
  <c r="G390" i="13" s="1"/>
  <c r="H390" i="13" s="1"/>
  <c r="AK486" i="7"/>
  <c r="AX486" i="7" s="1"/>
  <c r="G375" i="13" s="1"/>
  <c r="H375" i="13" s="1"/>
  <c r="AK470" i="7"/>
  <c r="AX470" i="7" s="1"/>
  <c r="G227" i="13" s="1"/>
  <c r="H227" i="13" s="1"/>
  <c r="AK454" i="7"/>
  <c r="AX454" i="7" s="1"/>
  <c r="G204" i="13" s="1"/>
  <c r="H204" i="13" s="1"/>
  <c r="AK438" i="7"/>
  <c r="AX438" i="7" s="1"/>
  <c r="G161" i="13" s="1"/>
  <c r="H161" i="13" s="1"/>
  <c r="AK422" i="7"/>
  <c r="AX422" i="7" s="1"/>
  <c r="G77" i="13" s="1"/>
  <c r="H77" i="13" s="1"/>
  <c r="AK414" i="7"/>
  <c r="AX414" i="7" s="1"/>
  <c r="G60" i="13" s="1"/>
  <c r="H60" i="13" s="1"/>
  <c r="AK405" i="7"/>
  <c r="AX405" i="7" s="1"/>
  <c r="G43" i="13" s="1"/>
  <c r="H43" i="13" s="1"/>
  <c r="AK41" i="7"/>
  <c r="AX41" i="7" s="1"/>
  <c r="AK384" i="7"/>
  <c r="AX384" i="7" s="1"/>
  <c r="G160" i="13" s="1"/>
  <c r="H160" i="13" s="1"/>
  <c r="AK368" i="7"/>
  <c r="AX368" i="7" s="1"/>
  <c r="G137" i="13" s="1"/>
  <c r="H137" i="13" s="1"/>
  <c r="AK354" i="7"/>
  <c r="AX354" i="7" s="1"/>
  <c r="G121" i="13" s="1"/>
  <c r="H121" i="13" s="1"/>
  <c r="AK341" i="7"/>
  <c r="AX341" i="7" s="1"/>
  <c r="G102" i="13" s="1"/>
  <c r="H102" i="13" s="1"/>
  <c r="AK325" i="7"/>
  <c r="AK313" i="7"/>
  <c r="AX313" i="7" s="1"/>
  <c r="G3" i="13" s="1"/>
  <c r="H3" i="13" s="1"/>
  <c r="AK297" i="7"/>
  <c r="AX297" i="7" s="1"/>
  <c r="G226" i="13" s="1"/>
  <c r="H226" i="13" s="1"/>
  <c r="AK284" i="7"/>
  <c r="AX284" i="7" s="1"/>
  <c r="G182" i="13" s="1"/>
  <c r="H182" i="13" s="1"/>
  <c r="AK273" i="7"/>
  <c r="AX273" i="7" s="1"/>
  <c r="G119" i="13" s="1"/>
  <c r="H119" i="13" s="1"/>
  <c r="AK258" i="7"/>
  <c r="AX258" i="7" s="1"/>
  <c r="G118" i="13" s="1"/>
  <c r="H118" i="13" s="1"/>
  <c r="AK242" i="7"/>
  <c r="AX242" i="7" s="1"/>
  <c r="G278" i="13" s="1"/>
  <c r="H278" i="13" s="1"/>
  <c r="AK226" i="7"/>
  <c r="AX226" i="7" s="1"/>
  <c r="G433" i="13" s="1"/>
  <c r="H433" i="13" s="1"/>
  <c r="AK16" i="7"/>
  <c r="AX16" i="7" s="1"/>
  <c r="G358" i="13" s="1"/>
  <c r="H358" i="13" s="1"/>
  <c r="AK199" i="7"/>
  <c r="AX199" i="7" s="1"/>
  <c r="G330" i="13" s="1"/>
  <c r="H330" i="13" s="1"/>
  <c r="AK184" i="7"/>
  <c r="AX184" i="7" s="1"/>
  <c r="G307" i="13" s="1"/>
  <c r="H307" i="13" s="1"/>
  <c r="AK170" i="7"/>
  <c r="AX170" i="7" s="1"/>
  <c r="G290" i="13" s="1"/>
  <c r="H290" i="13" s="1"/>
  <c r="AK154" i="7"/>
  <c r="AK140" i="7"/>
  <c r="AX140" i="7" s="1"/>
  <c r="G450" i="13" s="1"/>
  <c r="H450" i="13" s="1"/>
  <c r="AK122" i="7"/>
  <c r="AX122" i="7" s="1"/>
  <c r="G521" i="13" s="1"/>
  <c r="H521" i="13" s="1"/>
  <c r="AK72" i="7"/>
  <c r="AX72" i="7" s="1"/>
  <c r="AK83" i="7"/>
  <c r="AX83" i="7" s="1"/>
  <c r="G359" i="13" s="1"/>
  <c r="H359" i="13" s="1"/>
  <c r="AK524" i="7"/>
  <c r="AX524" i="7" s="1"/>
  <c r="G401" i="13" s="1"/>
  <c r="H401" i="13" s="1"/>
  <c r="AK510" i="7"/>
  <c r="AX510" i="7" s="1"/>
  <c r="G400" i="13" s="1"/>
  <c r="H400" i="13" s="1"/>
  <c r="AK495" i="7"/>
  <c r="AX495" i="7" s="1"/>
  <c r="G449" i="13" s="1"/>
  <c r="H449" i="13" s="1"/>
  <c r="AK481" i="7"/>
  <c r="AX481" i="7" s="1"/>
  <c r="G334" i="13" s="1"/>
  <c r="H334" i="13" s="1"/>
  <c r="AK465" i="7"/>
  <c r="AX465" i="7" s="1"/>
  <c r="G218" i="13" s="1"/>
  <c r="H218" i="13" s="1"/>
  <c r="AK449" i="7"/>
  <c r="AX449" i="7" s="1"/>
  <c r="G194" i="13" s="1"/>
  <c r="H194" i="13" s="1"/>
  <c r="AK433" i="7"/>
  <c r="AX433" i="7" s="1"/>
  <c r="G145" i="13" s="1"/>
  <c r="H145" i="13" s="1"/>
  <c r="AK61" i="7"/>
  <c r="AX61" i="7" s="1"/>
  <c r="G71" i="13" s="1"/>
  <c r="H71" i="13" s="1"/>
  <c r="AK411" i="7"/>
  <c r="AX411" i="7" s="1"/>
  <c r="G56" i="13" s="1"/>
  <c r="H56" i="13" s="1"/>
  <c r="AK400" i="7"/>
  <c r="AX400" i="7" s="1"/>
  <c r="G38" i="13" s="1"/>
  <c r="H38" i="13" s="1"/>
  <c r="AK38" i="7"/>
  <c r="AX38" i="7" s="1"/>
  <c r="AK379" i="7"/>
  <c r="AX379" i="7" s="1"/>
  <c r="G151" i="13" s="1"/>
  <c r="H151" i="13" s="1"/>
  <c r="AK36" i="7"/>
  <c r="AX36" i="7" s="1"/>
  <c r="G132" i="13" s="1"/>
  <c r="H132" i="13" s="1"/>
  <c r="AK34" i="7"/>
  <c r="AX34" i="7" s="1"/>
  <c r="AK336" i="7"/>
  <c r="AX336" i="7" s="1"/>
  <c r="G97" i="13" s="1"/>
  <c r="H97" i="13" s="1"/>
  <c r="AK322" i="7"/>
  <c r="AX322" i="7" s="1"/>
  <c r="G12" i="13" s="1"/>
  <c r="H12" i="13" s="1"/>
  <c r="AK308" i="7"/>
  <c r="AX308" i="7" s="1"/>
  <c r="G246" i="13" s="1"/>
  <c r="H246" i="13" s="1"/>
  <c r="AK292" i="7"/>
  <c r="AX292" i="7" s="1"/>
  <c r="G206" i="13" s="1"/>
  <c r="H206" i="13" s="1"/>
  <c r="AK282" i="7"/>
  <c r="AX282" i="7" s="1"/>
  <c r="G180" i="13" s="1"/>
  <c r="H180" i="13" s="1"/>
  <c r="AK268" i="7"/>
  <c r="AX268" i="7" s="1"/>
  <c r="G61" i="13" s="1"/>
  <c r="H61" i="13" s="1"/>
  <c r="AK253" i="7"/>
  <c r="AX253" i="7" s="1"/>
  <c r="G347" i="13" s="1"/>
  <c r="H347" i="13" s="1"/>
  <c r="AK237" i="7"/>
  <c r="AX237" i="7" s="1"/>
  <c r="G453" i="13" s="1"/>
  <c r="H453" i="13" s="1"/>
  <c r="AK221" i="7"/>
  <c r="AX221" i="7" s="1"/>
  <c r="G412" i="13" s="1"/>
  <c r="H412" i="13" s="1"/>
  <c r="AK209" i="7"/>
  <c r="AX209" i="7" s="1"/>
  <c r="G349" i="13" s="1"/>
  <c r="H349" i="13" s="1"/>
  <c r="AK194" i="7"/>
  <c r="AX194" i="7" s="1"/>
  <c r="G324" i="13" s="1"/>
  <c r="H324" i="13" s="1"/>
  <c r="AK179" i="7"/>
  <c r="AX179" i="7" s="1"/>
  <c r="G302" i="13" s="1"/>
  <c r="H302" i="13" s="1"/>
  <c r="AK165" i="7"/>
  <c r="AX165" i="7" s="1"/>
  <c r="G282" i="13" s="1"/>
  <c r="H282" i="13" s="1"/>
  <c r="AK149" i="7"/>
  <c r="AX149" i="7" s="1"/>
  <c r="G260" i="13" s="1"/>
  <c r="H260" i="13" s="1"/>
  <c r="AK136" i="7"/>
  <c r="AX136" i="7" s="1"/>
  <c r="G434" i="13" s="1"/>
  <c r="H434" i="13" s="1"/>
  <c r="AK1219" i="7"/>
  <c r="AX1219" i="7" s="1"/>
  <c r="G1170" i="13" s="1"/>
  <c r="H1170" i="13" s="1"/>
  <c r="AK1203" i="7"/>
  <c r="AX1203" i="7" s="1"/>
  <c r="G1160" i="13" s="1"/>
  <c r="H1160" i="13" s="1"/>
  <c r="AK1191" i="7"/>
  <c r="AX1191" i="7" s="1"/>
  <c r="G1113" i="13" s="1"/>
  <c r="H1113" i="13" s="1"/>
  <c r="AK1175" i="7"/>
  <c r="AX1175" i="7" s="1"/>
  <c r="G1095" i="13" s="1"/>
  <c r="H1095" i="13" s="1"/>
  <c r="AK130" i="7"/>
  <c r="AX130" i="7" s="1"/>
  <c r="G419" i="13" s="1"/>
  <c r="H419" i="13" s="1"/>
  <c r="AK127" i="7"/>
  <c r="AX127" i="7" s="1"/>
  <c r="G415" i="13" s="1"/>
  <c r="H415" i="13" s="1"/>
  <c r="AK74" i="7"/>
  <c r="AX74" i="7" s="1"/>
  <c r="G187" i="13" s="1"/>
  <c r="H187" i="13" s="1"/>
  <c r="AK517" i="7"/>
  <c r="AX517" i="7" s="1"/>
  <c r="G376" i="13" s="1"/>
  <c r="H376" i="13" s="1"/>
  <c r="AK502" i="7"/>
  <c r="AX502" i="7" s="1"/>
  <c r="G393" i="13" s="1"/>
  <c r="H393" i="13" s="1"/>
  <c r="AK488" i="7"/>
  <c r="AX488" i="7" s="1"/>
  <c r="G378" i="13" s="1"/>
  <c r="H378" i="13" s="1"/>
  <c r="AK472" i="7"/>
  <c r="AK456" i="7"/>
  <c r="AX456" i="7" s="1"/>
  <c r="G207" i="13" s="1"/>
  <c r="H207" i="13" s="1"/>
  <c r="AK440" i="7"/>
  <c r="AX440" i="7" s="1"/>
  <c r="G164" i="13" s="1"/>
  <c r="H164" i="13" s="1"/>
  <c r="AK424" i="7"/>
  <c r="AX424" i="7" s="1"/>
  <c r="G81" i="13" s="1"/>
  <c r="H81" i="13" s="1"/>
  <c r="AK56" i="7"/>
  <c r="AX56" i="7" s="1"/>
  <c r="AK407" i="7"/>
  <c r="AX407" i="7" s="1"/>
  <c r="G45" i="13" s="1"/>
  <c r="H45" i="13" s="1"/>
  <c r="AK397" i="7"/>
  <c r="AX397" i="7" s="1"/>
  <c r="G28" i="13" s="1"/>
  <c r="H28" i="13" s="1"/>
  <c r="AK386" i="7"/>
  <c r="AX386" i="7" s="1"/>
  <c r="G169" i="13" s="1"/>
  <c r="H169" i="13" s="1"/>
  <c r="AK370" i="7"/>
  <c r="AX370" i="7" s="1"/>
  <c r="G139" i="13" s="1"/>
  <c r="H139" i="13" s="1"/>
  <c r="AK356" i="7"/>
  <c r="AX356" i="7" s="1"/>
  <c r="G124" i="13" s="1"/>
  <c r="H124" i="13" s="1"/>
  <c r="AK343" i="7"/>
  <c r="AX343" i="7" s="1"/>
  <c r="G104" i="13" s="1"/>
  <c r="H104" i="13" s="1"/>
  <c r="AK327" i="7"/>
  <c r="AX327" i="7" s="1"/>
  <c r="G70" i="13" s="1"/>
  <c r="H70" i="13" s="1"/>
  <c r="AK315" i="7"/>
  <c r="AK299" i="7"/>
  <c r="AX299" i="7" s="1"/>
  <c r="G230" i="13" s="1"/>
  <c r="H230" i="13" s="1"/>
  <c r="AK285" i="7"/>
  <c r="AX285" i="7" s="1"/>
  <c r="G186" i="13" s="1"/>
  <c r="H186" i="13" s="1"/>
  <c r="AK21" i="7"/>
  <c r="AX21" i="7" s="1"/>
  <c r="G130" i="13" s="1"/>
  <c r="H130" i="13" s="1"/>
  <c r="AK19" i="7"/>
  <c r="AX19" i="7" s="1"/>
  <c r="AK244" i="7"/>
  <c r="AX244" i="7" s="1"/>
  <c r="G287" i="13" s="1"/>
  <c r="H287" i="13" s="1"/>
  <c r="AK228" i="7"/>
  <c r="AX228" i="7" s="1"/>
  <c r="G436" i="13" s="1"/>
  <c r="H436" i="13" s="1"/>
  <c r="AK18" i="7"/>
  <c r="AX18" i="7" s="1"/>
  <c r="G362" i="13" s="1"/>
  <c r="H362" i="13" s="1"/>
  <c r="AK201" i="7"/>
  <c r="AX201" i="7" s="1"/>
  <c r="G333" i="13" s="1"/>
  <c r="H333" i="13" s="1"/>
  <c r="AK13" i="7"/>
  <c r="AX13" i="7" s="1"/>
  <c r="G314" i="13" s="1"/>
  <c r="H314" i="13" s="1"/>
  <c r="AK172" i="7"/>
  <c r="AX172" i="7" s="1"/>
  <c r="G292" i="13" s="1"/>
  <c r="H292" i="13" s="1"/>
  <c r="AK156" i="7"/>
  <c r="AX156" i="7" s="1"/>
  <c r="G271" i="13" s="1"/>
  <c r="H271" i="13" s="1"/>
  <c r="AK9" i="7"/>
  <c r="AK527" i="7"/>
  <c r="AX527" i="7" s="1"/>
  <c r="G573" i="13" s="1"/>
  <c r="H573" i="13" s="1"/>
  <c r="AK1210" i="7"/>
  <c r="AX1210" i="7" s="1"/>
  <c r="G1168" i="13" s="1"/>
  <c r="H1168" i="13" s="1"/>
  <c r="AK118" i="7"/>
  <c r="AX118" i="7" s="1"/>
  <c r="G1119" i="13" s="1"/>
  <c r="H1119" i="13" s="1"/>
  <c r="AK1182" i="7"/>
  <c r="AX1182" i="7" s="1"/>
  <c r="G1103" i="13" s="1"/>
  <c r="H1103" i="13" s="1"/>
  <c r="AK504" i="7"/>
  <c r="AX504" i="7" s="1"/>
  <c r="G395" i="13" s="1"/>
  <c r="H395" i="13" s="1"/>
  <c r="AK85" i="7"/>
  <c r="AX85" i="7" s="1"/>
  <c r="G363" i="13" s="1"/>
  <c r="H363" i="13" s="1"/>
  <c r="AK69" i="7"/>
  <c r="AX69" i="7" s="1"/>
  <c r="G58" i="13" s="1"/>
  <c r="H58" i="13" s="1"/>
  <c r="AK512" i="7"/>
  <c r="AX512" i="7" s="1"/>
  <c r="G311" i="13" s="1"/>
  <c r="H311" i="13" s="1"/>
  <c r="AK497" i="7"/>
  <c r="AX497" i="7" s="1"/>
  <c r="G380" i="13" s="1"/>
  <c r="H380" i="13" s="1"/>
  <c r="AK483" i="7"/>
  <c r="AX483" i="7" s="1"/>
  <c r="G371" i="13" s="1"/>
  <c r="H371" i="13" s="1"/>
  <c r="AK467" i="7"/>
  <c r="AX467" i="7" s="1"/>
  <c r="G222" i="13" s="1"/>
  <c r="H222" i="13" s="1"/>
  <c r="AK451" i="7"/>
  <c r="AX451" i="7" s="1"/>
  <c r="G196" i="13" s="1"/>
  <c r="H196" i="13" s="1"/>
  <c r="AK435" i="7"/>
  <c r="AX435" i="7" s="1"/>
  <c r="G156" i="13" s="1"/>
  <c r="H156" i="13" s="1"/>
  <c r="AK419" i="7"/>
  <c r="AX419" i="7" s="1"/>
  <c r="G72" i="13" s="1"/>
  <c r="H72" i="13" s="1"/>
  <c r="AK412" i="7"/>
  <c r="AX412" i="7" s="1"/>
  <c r="G55" i="13" s="1"/>
  <c r="H55" i="13" s="1"/>
  <c r="AK402" i="7"/>
  <c r="AX402" i="7" s="1"/>
  <c r="G40" i="13" s="1"/>
  <c r="H40" i="13" s="1"/>
  <c r="AK40" i="7"/>
  <c r="AX40" i="7" s="1"/>
  <c r="G23" i="13" s="1"/>
  <c r="H23" i="13" s="1"/>
  <c r="AK381" i="7"/>
  <c r="AX381" i="7" s="1"/>
  <c r="G154" i="13" s="1"/>
  <c r="H154" i="13" s="1"/>
  <c r="AK365" i="7"/>
  <c r="AX365" i="7" s="1"/>
  <c r="G134" i="13" s="1"/>
  <c r="H134" i="13" s="1"/>
  <c r="AK351" i="7"/>
  <c r="AX351" i="7" s="1"/>
  <c r="G116" i="13" s="1"/>
  <c r="H116" i="13" s="1"/>
  <c r="AK338" i="7"/>
  <c r="AX338" i="7" s="1"/>
  <c r="G99" i="13" s="1"/>
  <c r="H99" i="13" s="1"/>
  <c r="AK324" i="7"/>
  <c r="AX324" i="7" s="1"/>
  <c r="G21" i="13" s="1"/>
  <c r="H21" i="13" s="1"/>
  <c r="AK310" i="7"/>
  <c r="AX310" i="7" s="1"/>
  <c r="G250" i="13" s="1"/>
  <c r="H250" i="13" s="1"/>
  <c r="AK294" i="7"/>
  <c r="AX294" i="7" s="1"/>
  <c r="G211" i="13" s="1"/>
  <c r="H211" i="13" s="1"/>
  <c r="AK22" i="7"/>
  <c r="AX22" i="7" s="1"/>
  <c r="AK270" i="7"/>
  <c r="AX270" i="7" s="1"/>
  <c r="G84" i="13" s="1"/>
  <c r="H84" i="13" s="1"/>
  <c r="AK255" i="7"/>
  <c r="AX255" i="7" s="1"/>
  <c r="G355" i="13" s="1"/>
  <c r="H355" i="13" s="1"/>
  <c r="AK239" i="7"/>
  <c r="AX239" i="7" s="1"/>
  <c r="G263" i="13" s="1"/>
  <c r="H263" i="13" s="1"/>
  <c r="AK223" i="7"/>
  <c r="AX223" i="7" s="1"/>
  <c r="G422" i="13" s="1"/>
  <c r="H422" i="13" s="1"/>
  <c r="AK210" i="7"/>
  <c r="AX210" i="7" s="1"/>
  <c r="G350" i="13" s="1"/>
  <c r="H350" i="13" s="1"/>
  <c r="AK196" i="7"/>
  <c r="AX196" i="7" s="1"/>
  <c r="G326" i="13" s="1"/>
  <c r="H326" i="13" s="1"/>
  <c r="AK181" i="7"/>
  <c r="AX181" i="7" s="1"/>
  <c r="G304" i="13" s="1"/>
  <c r="H304" i="13" s="1"/>
  <c r="AK167" i="7"/>
  <c r="AX167" i="7" s="1"/>
  <c r="G284" i="13" s="1"/>
  <c r="H284" i="13" s="1"/>
  <c r="AK151" i="7"/>
  <c r="AX151" i="7" s="1"/>
  <c r="G262" i="13" s="1"/>
  <c r="H262" i="13" s="1"/>
  <c r="AK8" i="7"/>
  <c r="AX8" i="7" s="1"/>
  <c r="G446" i="13" s="1"/>
  <c r="H446" i="13" s="1"/>
  <c r="AK119" i="7"/>
  <c r="AX119" i="7" s="1"/>
  <c r="G570" i="13" s="1"/>
  <c r="H570" i="13" s="1"/>
  <c r="AK1205" i="7"/>
  <c r="AX1205" i="7" s="1"/>
  <c r="G1163" i="13" s="1"/>
  <c r="H1163" i="13" s="1"/>
  <c r="AK115" i="7"/>
  <c r="AX115" i="7" s="1"/>
  <c r="AK1177" i="7"/>
  <c r="AX1177" i="7" s="1"/>
  <c r="G1098" i="13" s="1"/>
  <c r="H1098" i="13" s="1"/>
  <c r="AK496" i="7"/>
  <c r="AX496" i="7" s="1"/>
  <c r="G402" i="13" s="1"/>
  <c r="H402" i="13" s="1"/>
  <c r="AK482" i="7"/>
  <c r="AX482" i="7" s="1"/>
  <c r="G370" i="13" s="1"/>
  <c r="H370" i="13" s="1"/>
  <c r="AK466" i="7"/>
  <c r="AX466" i="7" s="1"/>
  <c r="G219" i="13" s="1"/>
  <c r="H219" i="13" s="1"/>
  <c r="AK450" i="7"/>
  <c r="AX450" i="7" s="1"/>
  <c r="G195" i="13" s="1"/>
  <c r="H195" i="13" s="1"/>
  <c r="AK434" i="7"/>
  <c r="AX434" i="7" s="1"/>
  <c r="G149" i="13" s="1"/>
  <c r="H149" i="13" s="1"/>
  <c r="AK62" i="7"/>
  <c r="AX62" i="7" s="1"/>
  <c r="AK53" i="7"/>
  <c r="AX53" i="7" s="1"/>
  <c r="AK401" i="7"/>
  <c r="AX401" i="7" s="1"/>
  <c r="G39" i="13" s="1"/>
  <c r="H39" i="13" s="1"/>
  <c r="AK39" i="7"/>
  <c r="AX39" i="7" s="1"/>
  <c r="AK380" i="7"/>
  <c r="AX380" i="7" s="1"/>
  <c r="G153" i="13" s="1"/>
  <c r="H153" i="13" s="1"/>
  <c r="AK364" i="7"/>
  <c r="AX364" i="7" s="1"/>
  <c r="G133" i="13" s="1"/>
  <c r="H133" i="13" s="1"/>
  <c r="AK350" i="7"/>
  <c r="AX350" i="7" s="1"/>
  <c r="G112" i="13" s="1"/>
  <c r="H112" i="13" s="1"/>
  <c r="AK337" i="7"/>
  <c r="AX337" i="7" s="1"/>
  <c r="G98" i="13" s="1"/>
  <c r="H98" i="13" s="1"/>
  <c r="AK323" i="7"/>
  <c r="AX323" i="7" s="1"/>
  <c r="G14" i="13" s="1"/>
  <c r="H14" i="13" s="1"/>
  <c r="AK309" i="7"/>
  <c r="AX309" i="7" s="1"/>
  <c r="G249" i="13" s="1"/>
  <c r="H249" i="13" s="1"/>
  <c r="AK293" i="7"/>
  <c r="AX293" i="7" s="1"/>
  <c r="G209" i="13" s="1"/>
  <c r="H209" i="13" s="1"/>
  <c r="AK283" i="7"/>
  <c r="AX283" i="7" s="1"/>
  <c r="G181" i="13" s="1"/>
  <c r="H181" i="13" s="1"/>
  <c r="AK269" i="7"/>
  <c r="AX269" i="7" s="1"/>
  <c r="G73" i="13" s="1"/>
  <c r="H73" i="13" s="1"/>
  <c r="AK254" i="7"/>
  <c r="AX254" i="7" s="1"/>
  <c r="G354" i="13" s="1"/>
  <c r="H354" i="13" s="1"/>
  <c r="AK238" i="7"/>
  <c r="AX238" i="7" s="1"/>
  <c r="G454" i="13" s="1"/>
  <c r="H454" i="13" s="1"/>
  <c r="AK222" i="7"/>
  <c r="AX222" i="7" s="1"/>
  <c r="G421" i="13" s="1"/>
  <c r="H421" i="13" s="1"/>
  <c r="AK15" i="7"/>
  <c r="AX15" i="7" s="1"/>
  <c r="AK195" i="7"/>
  <c r="AX195" i="7" s="1"/>
  <c r="G325" i="13" s="1"/>
  <c r="H325" i="13" s="1"/>
  <c r="AK180" i="7"/>
  <c r="AX180" i="7" s="1"/>
  <c r="G303" i="13" s="1"/>
  <c r="H303" i="13" s="1"/>
  <c r="AK166" i="7"/>
  <c r="AK150" i="7"/>
  <c r="AX150" i="7" s="1"/>
  <c r="G261" i="13" s="1"/>
  <c r="H261" i="13" s="1"/>
  <c r="AK137" i="7"/>
  <c r="AX137" i="7" s="1"/>
  <c r="G445" i="13" s="1"/>
  <c r="H445" i="13" s="1"/>
  <c r="AK1220" i="7"/>
  <c r="AX1220" i="7" s="1"/>
  <c r="G1162" i="13" s="1"/>
  <c r="H1162" i="13" s="1"/>
  <c r="AK1204" i="7"/>
  <c r="AX1204" i="7" s="1"/>
  <c r="G1171" i="13" s="1"/>
  <c r="H1171" i="13" s="1"/>
  <c r="AK1192" i="7"/>
  <c r="AX1192" i="7" s="1"/>
  <c r="G1114" i="13" s="1"/>
  <c r="H1114" i="13" s="1"/>
  <c r="AK1176" i="7"/>
  <c r="AX1176" i="7" s="1"/>
  <c r="G1096" i="13" s="1"/>
  <c r="H1096" i="13" s="1"/>
  <c r="AK1160" i="7"/>
  <c r="AX1160" i="7" s="1"/>
  <c r="G1079" i="13" s="1"/>
  <c r="H1079" i="13" s="1"/>
  <c r="AK1144" i="7"/>
  <c r="AX1144" i="7" s="1"/>
  <c r="G1060" i="13" s="1"/>
  <c r="H1060" i="13" s="1"/>
  <c r="AK1128" i="7"/>
  <c r="AX1128" i="7" s="1"/>
  <c r="G1043" i="13" s="1"/>
  <c r="H1043" i="13" s="1"/>
  <c r="AK1171" i="7"/>
  <c r="AX1171" i="7" s="1"/>
  <c r="G1091" i="13" s="1"/>
  <c r="H1091" i="13" s="1"/>
  <c r="AK1155" i="7"/>
  <c r="AX1155" i="7" s="1"/>
  <c r="G1073" i="13" s="1"/>
  <c r="H1073" i="13" s="1"/>
  <c r="AK1139" i="7"/>
  <c r="AX1139" i="7" s="1"/>
  <c r="G1057" i="13" s="1"/>
  <c r="H1057" i="13" s="1"/>
  <c r="AK1125" i="7"/>
  <c r="AX1125" i="7" s="1"/>
  <c r="G1038" i="13" s="1"/>
  <c r="H1038" i="13" s="1"/>
  <c r="AK1109" i="7"/>
  <c r="AX1109" i="7" s="1"/>
  <c r="G1019" i="13" s="1"/>
  <c r="H1019" i="13" s="1"/>
  <c r="AK1093" i="7"/>
  <c r="AX1093" i="7" s="1"/>
  <c r="G1002" i="13" s="1"/>
  <c r="H1002" i="13" s="1"/>
  <c r="AK1077" i="7"/>
  <c r="AX1077" i="7" s="1"/>
  <c r="G984" i="13" s="1"/>
  <c r="H984" i="13" s="1"/>
  <c r="AK1063" i="7"/>
  <c r="AX1063" i="7" s="1"/>
  <c r="G968" i="13" s="1"/>
  <c r="H968" i="13" s="1"/>
  <c r="AK1049" i="7"/>
  <c r="AX1049" i="7" s="1"/>
  <c r="G951" i="13" s="1"/>
  <c r="H951" i="13" s="1"/>
  <c r="AK1033" i="7"/>
  <c r="AX1033" i="7" s="1"/>
  <c r="G934" i="13" s="1"/>
  <c r="H934" i="13" s="1"/>
  <c r="AK1017" i="7"/>
  <c r="AX1017" i="7" s="1"/>
  <c r="G916" i="13" s="1"/>
  <c r="H916" i="13" s="1"/>
  <c r="AK1001" i="7"/>
  <c r="AX1001" i="7" s="1"/>
  <c r="G897" i="13" s="1"/>
  <c r="H897" i="13" s="1"/>
  <c r="AK985" i="7"/>
  <c r="AX985" i="7" s="1"/>
  <c r="G880" i="13" s="1"/>
  <c r="H880" i="13" s="1"/>
  <c r="AK969" i="7"/>
  <c r="AX969" i="7" s="1"/>
  <c r="G863" i="13" s="1"/>
  <c r="H863" i="13" s="1"/>
  <c r="AK108" i="7"/>
  <c r="AX108" i="7" s="1"/>
  <c r="G845" i="13" s="1"/>
  <c r="H845" i="13" s="1"/>
  <c r="AK943" i="7"/>
  <c r="AX943" i="7" s="1"/>
  <c r="G828" i="13" s="1"/>
  <c r="H828" i="13" s="1"/>
  <c r="AK927" i="7"/>
  <c r="AX927" i="7" s="1"/>
  <c r="G811" i="13" s="1"/>
  <c r="H811" i="13" s="1"/>
  <c r="AK912" i="7"/>
  <c r="AX912" i="7" s="1"/>
  <c r="G791" i="13" s="1"/>
  <c r="H791" i="13" s="1"/>
  <c r="AK896" i="7"/>
  <c r="AX896" i="7" s="1"/>
  <c r="G773" i="13" s="1"/>
  <c r="H773" i="13" s="1"/>
  <c r="AK880" i="7"/>
  <c r="AX880" i="7" s="1"/>
  <c r="G757" i="13" s="1"/>
  <c r="H757" i="13" s="1"/>
  <c r="AK864" i="7"/>
  <c r="AX864" i="7" s="1"/>
  <c r="G738" i="13" s="1"/>
  <c r="H738" i="13" s="1"/>
  <c r="AK1174" i="7"/>
  <c r="AX1174" i="7" s="1"/>
  <c r="G1094" i="13" s="1"/>
  <c r="H1094" i="13" s="1"/>
  <c r="AK1158" i="7"/>
  <c r="AX1158" i="7" s="1"/>
  <c r="G1076" i="13" s="1"/>
  <c r="H1076" i="13" s="1"/>
  <c r="AK1142" i="7"/>
  <c r="AX1142" i="7" s="1"/>
  <c r="G1059" i="13" s="1"/>
  <c r="H1059" i="13" s="1"/>
  <c r="AK114" i="7"/>
  <c r="AX114" i="7" s="1"/>
  <c r="G1040" i="13" s="1"/>
  <c r="H1040" i="13" s="1"/>
  <c r="AK1112" i="7"/>
  <c r="AX1112" i="7" s="1"/>
  <c r="G1024" i="13" s="1"/>
  <c r="H1024" i="13" s="1"/>
  <c r="AK1096" i="7"/>
  <c r="AX1096" i="7" s="1"/>
  <c r="G1006" i="13" s="1"/>
  <c r="H1006" i="13" s="1"/>
  <c r="AK1080" i="7"/>
  <c r="AX1080" i="7" s="1"/>
  <c r="G987" i="13" s="1"/>
  <c r="H987" i="13" s="1"/>
  <c r="AK1066" i="7"/>
  <c r="AX1066" i="7" s="1"/>
  <c r="G971" i="13" s="1"/>
  <c r="H971" i="13" s="1"/>
  <c r="AK1052" i="7"/>
  <c r="AX1052" i="7" s="1"/>
  <c r="G954" i="13" s="1"/>
  <c r="H954" i="13" s="1"/>
  <c r="AK1036" i="7"/>
  <c r="AX1036" i="7" s="1"/>
  <c r="G937" i="13" s="1"/>
  <c r="H937" i="13" s="1"/>
  <c r="AK68" i="7"/>
  <c r="AX68" i="7" s="1"/>
  <c r="G68" i="13" s="1"/>
  <c r="H68" i="13" s="1"/>
  <c r="AK63" i="7"/>
  <c r="AK429" i="7"/>
  <c r="AX429" i="7" s="1"/>
  <c r="G89" i="13" s="1"/>
  <c r="H89" i="13" s="1"/>
  <c r="AK391" i="7"/>
  <c r="AX391" i="7" s="1"/>
  <c r="G18" i="13" s="1"/>
  <c r="H18" i="13" s="1"/>
  <c r="AK332" i="7"/>
  <c r="AX332" i="7" s="1"/>
  <c r="G93" i="13" s="1"/>
  <c r="H93" i="13" s="1"/>
  <c r="AK278" i="7"/>
  <c r="AX278" i="7" s="1"/>
  <c r="G171" i="13" s="1"/>
  <c r="H171" i="13" s="1"/>
  <c r="AK217" i="7"/>
  <c r="AX217" i="7" s="1"/>
  <c r="G404" i="13" s="1"/>
  <c r="H404" i="13" s="1"/>
  <c r="AK161" i="7"/>
  <c r="AX161" i="7" s="1"/>
  <c r="G276" i="13" s="1"/>
  <c r="H276" i="13" s="1"/>
  <c r="AK1199" i="7"/>
  <c r="AX1199" i="7" s="1"/>
  <c r="G1126" i="13" s="1"/>
  <c r="H1126" i="13" s="1"/>
  <c r="AK86" i="7"/>
  <c r="AX86" i="7" s="1"/>
  <c r="G26" i="13" s="1"/>
  <c r="H26" i="13" s="1"/>
  <c r="AK484" i="7"/>
  <c r="AX484" i="7" s="1"/>
  <c r="G372" i="13" s="1"/>
  <c r="H372" i="13" s="1"/>
  <c r="AK420" i="7"/>
  <c r="AX420" i="7" s="1"/>
  <c r="G74" i="13" s="1"/>
  <c r="H74" i="13" s="1"/>
  <c r="AK382" i="7"/>
  <c r="AX382" i="7" s="1"/>
  <c r="G155" i="13" s="1"/>
  <c r="H155" i="13" s="1"/>
  <c r="AK30" i="7"/>
  <c r="AX30" i="7" s="1"/>
  <c r="G29" i="13" s="1"/>
  <c r="H29" i="13" s="1"/>
  <c r="AK271" i="7"/>
  <c r="AX271" i="7" s="1"/>
  <c r="G95" i="13" s="1"/>
  <c r="H95" i="13" s="1"/>
  <c r="AK211" i="7"/>
  <c r="AX211" i="7" s="1"/>
  <c r="G352" i="13" s="1"/>
  <c r="H352" i="13" s="1"/>
  <c r="AK152" i="7"/>
  <c r="AX152" i="7" s="1"/>
  <c r="G265" i="13" s="1"/>
  <c r="H265" i="13" s="1"/>
  <c r="AK116" i="7"/>
  <c r="AX116" i="7" s="1"/>
  <c r="G1115" i="13" s="1"/>
  <c r="H1115" i="13" s="1"/>
  <c r="AK67" i="7"/>
  <c r="AX67" i="7" s="1"/>
  <c r="G389" i="13" s="1"/>
  <c r="H389" i="13" s="1"/>
  <c r="AK463" i="7"/>
  <c r="AX463" i="7" s="1"/>
  <c r="G216" i="13" s="1"/>
  <c r="H216" i="13" s="1"/>
  <c r="AK410" i="7"/>
  <c r="AX410" i="7" s="1"/>
  <c r="G52" i="13" s="1"/>
  <c r="H52" i="13" s="1"/>
  <c r="AK363" i="7"/>
  <c r="AX363" i="7" s="1"/>
  <c r="G131" i="13" s="1"/>
  <c r="H131" i="13" s="1"/>
  <c r="AK306" i="7"/>
  <c r="AX306" i="7" s="1"/>
  <c r="G244" i="13" s="1"/>
  <c r="H244" i="13" s="1"/>
  <c r="AK251" i="7"/>
  <c r="AX251" i="7" s="1"/>
  <c r="G338" i="13" s="1"/>
  <c r="H338" i="13" s="1"/>
  <c r="AK192" i="7"/>
  <c r="AX192" i="7" s="1"/>
  <c r="G321" i="13" s="1"/>
  <c r="H321" i="13" s="1"/>
  <c r="AK134" i="7"/>
  <c r="AX134" i="7" s="1"/>
  <c r="G430" i="13" s="1"/>
  <c r="H430" i="13" s="1"/>
  <c r="AK80" i="7"/>
  <c r="AX80" i="7" s="1"/>
  <c r="G447" i="13" s="1"/>
  <c r="H447" i="13" s="1"/>
  <c r="AK446" i="7"/>
  <c r="AX446" i="7" s="1"/>
  <c r="G174" i="13" s="1"/>
  <c r="H174" i="13" s="1"/>
  <c r="AK399" i="7"/>
  <c r="AX399" i="7" s="1"/>
  <c r="G36" i="13" s="1"/>
  <c r="H36" i="13" s="1"/>
  <c r="AK347" i="7"/>
  <c r="AX347" i="7" s="1"/>
  <c r="G111" i="13" s="1"/>
  <c r="H111" i="13" s="1"/>
  <c r="AK289" i="7"/>
  <c r="AX289" i="7" s="1"/>
  <c r="G200" i="13" s="1"/>
  <c r="H200" i="13" s="1"/>
  <c r="AK234" i="7"/>
  <c r="AX234" i="7" s="1"/>
  <c r="G444" i="13" s="1"/>
  <c r="H444" i="13" s="1"/>
  <c r="AK11" i="7"/>
  <c r="AX11" i="7" s="1"/>
  <c r="G298" i="13" s="1"/>
  <c r="H298" i="13" s="1"/>
  <c r="AK526" i="7"/>
  <c r="AX526" i="7" s="1"/>
  <c r="G460" i="13" s="1"/>
  <c r="H460" i="13" s="1"/>
  <c r="AK1200" i="7"/>
  <c r="AX1200" i="7" s="1"/>
  <c r="G1173" i="13" s="1"/>
  <c r="H1173" i="13" s="1"/>
  <c r="AK1184" i="7"/>
  <c r="AX1184" i="7" s="1"/>
  <c r="G1105" i="13" s="1"/>
  <c r="H1105" i="13" s="1"/>
  <c r="AK1164" i="7"/>
  <c r="AX1164" i="7" s="1"/>
  <c r="G1083" i="13" s="1"/>
  <c r="H1083" i="13" s="1"/>
  <c r="AK1140" i="7"/>
  <c r="AX1140" i="7" s="1"/>
  <c r="G1058" i="13" s="1"/>
  <c r="H1058" i="13" s="1"/>
  <c r="AK1122" i="7"/>
  <c r="AX1122" i="7" s="1"/>
  <c r="G1035" i="13" s="1"/>
  <c r="H1035" i="13" s="1"/>
  <c r="AK1159" i="7"/>
  <c r="AX1159" i="7" s="1"/>
  <c r="G1077" i="13" s="1"/>
  <c r="H1077" i="13" s="1"/>
  <c r="AK1135" i="7"/>
  <c r="AX1135" i="7" s="1"/>
  <c r="G1051" i="13" s="1"/>
  <c r="H1051" i="13" s="1"/>
  <c r="AK1117" i="7"/>
  <c r="AX1117" i="7" s="1"/>
  <c r="G1029" i="13" s="1"/>
  <c r="H1029" i="13" s="1"/>
  <c r="AK1097" i="7"/>
  <c r="AX1097" i="7" s="1"/>
  <c r="G1007" i="13" s="1"/>
  <c r="H1007" i="13" s="1"/>
  <c r="AK1073" i="7"/>
  <c r="AX1073" i="7" s="1"/>
  <c r="G980" i="13" s="1"/>
  <c r="H980" i="13" s="1"/>
  <c r="AK110" i="7"/>
  <c r="AX110" i="7" s="1"/>
  <c r="G960" i="13" s="1"/>
  <c r="H960" i="13" s="1"/>
  <c r="AK1037" i="7"/>
  <c r="AX1037" i="7" s="1"/>
  <c r="G938" i="13" s="1"/>
  <c r="H938" i="13" s="1"/>
  <c r="AK1013" i="7"/>
  <c r="AX1013" i="7" s="1"/>
  <c r="G912" i="13" s="1"/>
  <c r="H912" i="13" s="1"/>
  <c r="AK993" i="7"/>
  <c r="AK973" i="7"/>
  <c r="AX973" i="7" s="1"/>
  <c r="G867" i="13" s="1"/>
  <c r="H867" i="13" s="1"/>
  <c r="AK105" i="7"/>
  <c r="AX105" i="7" s="1"/>
  <c r="G841" i="13" s="1"/>
  <c r="H841" i="13" s="1"/>
  <c r="AK935" i="7"/>
  <c r="AX935" i="7" s="1"/>
  <c r="G819" i="13" s="1"/>
  <c r="H819" i="13" s="1"/>
  <c r="AK915" i="7"/>
  <c r="AX915" i="7" s="1"/>
  <c r="G794" i="13" s="1"/>
  <c r="H794" i="13" s="1"/>
  <c r="AK892" i="7"/>
  <c r="AX892" i="7" s="1"/>
  <c r="G769" i="13" s="1"/>
  <c r="H769" i="13" s="1"/>
  <c r="AK872" i="7"/>
  <c r="AX872" i="7" s="1"/>
  <c r="G747" i="13" s="1"/>
  <c r="H747" i="13" s="1"/>
  <c r="AK1178" i="7"/>
  <c r="AX1178" i="7" s="1"/>
  <c r="G1099" i="13" s="1"/>
  <c r="H1099" i="13" s="1"/>
  <c r="AK1154" i="7"/>
  <c r="AX1154" i="7" s="1"/>
  <c r="G1072" i="13" s="1"/>
  <c r="H1072" i="13" s="1"/>
  <c r="AK1134" i="7"/>
  <c r="AX1134" i="7" s="1"/>
  <c r="G1049" i="13" s="1"/>
  <c r="H1049" i="13" s="1"/>
  <c r="AK1116" i="7"/>
  <c r="AX1116" i="7" s="1"/>
  <c r="G1028" i="13" s="1"/>
  <c r="H1028" i="13" s="1"/>
  <c r="AK1092" i="7"/>
  <c r="AX1092" i="7" s="1"/>
  <c r="G1000" i="13" s="1"/>
  <c r="H1000" i="13" s="1"/>
  <c r="AK112" i="7"/>
  <c r="AX112" i="7" s="1"/>
  <c r="G979" i="13" s="1"/>
  <c r="H979" i="13" s="1"/>
  <c r="AK109" i="7"/>
  <c r="AX109" i="7" s="1"/>
  <c r="AK1032" i="7"/>
  <c r="AX1032" i="7" s="1"/>
  <c r="G932" i="13" s="1"/>
  <c r="H932" i="13" s="1"/>
  <c r="AK1016" i="7"/>
  <c r="AX1016" i="7" s="1"/>
  <c r="G914" i="13" s="1"/>
  <c r="H914" i="13" s="1"/>
  <c r="AK1000" i="7"/>
  <c r="AX1000" i="7" s="1"/>
  <c r="G896" i="13" s="1"/>
  <c r="H896" i="13" s="1"/>
  <c r="AK984" i="7"/>
  <c r="AX984" i="7" s="1"/>
  <c r="G879" i="13" s="1"/>
  <c r="H879" i="13" s="1"/>
  <c r="AK968" i="7"/>
  <c r="AX968" i="7" s="1"/>
  <c r="G861" i="13" s="1"/>
  <c r="H861" i="13" s="1"/>
  <c r="AK107" i="7"/>
  <c r="AX107" i="7" s="1"/>
  <c r="AK942" i="7"/>
  <c r="AX942" i="7" s="1"/>
  <c r="G827" i="13" s="1"/>
  <c r="H827" i="13" s="1"/>
  <c r="AK926" i="7"/>
  <c r="AX926" i="7" s="1"/>
  <c r="G810" i="13" s="1"/>
  <c r="H810" i="13" s="1"/>
  <c r="AK911" i="7"/>
  <c r="AX911" i="7" s="1"/>
  <c r="G790" i="13" s="1"/>
  <c r="H790" i="13" s="1"/>
  <c r="AK895" i="7"/>
  <c r="AX895" i="7" s="1"/>
  <c r="G772" i="13" s="1"/>
  <c r="H772" i="13" s="1"/>
  <c r="AK879" i="7"/>
  <c r="AX879" i="7" s="1"/>
  <c r="G756" i="13" s="1"/>
  <c r="H756" i="13" s="1"/>
  <c r="AK863" i="7"/>
  <c r="AX863" i="7" s="1"/>
  <c r="G737" i="13" s="1"/>
  <c r="H737" i="13" s="1"/>
  <c r="AK1169" i="7"/>
  <c r="AX1169" i="7" s="1"/>
  <c r="G1088" i="13" s="1"/>
  <c r="H1088" i="13" s="1"/>
  <c r="AK1153" i="7"/>
  <c r="AX1153" i="7" s="1"/>
  <c r="G1071" i="13" s="1"/>
  <c r="H1071" i="13" s="1"/>
  <c r="AK1137" i="7"/>
  <c r="AX1137" i="7" s="1"/>
  <c r="G1053" i="13" s="1"/>
  <c r="H1053" i="13" s="1"/>
  <c r="AK1123" i="7"/>
  <c r="AX1123" i="7" s="1"/>
  <c r="G1036" i="13" s="1"/>
  <c r="H1036" i="13" s="1"/>
  <c r="AK1107" i="7"/>
  <c r="AX1107" i="7" s="1"/>
  <c r="G1016" i="13" s="1"/>
  <c r="H1016" i="13" s="1"/>
  <c r="AK1091" i="7"/>
  <c r="AX1091" i="7" s="1"/>
  <c r="G1001" i="13" s="1"/>
  <c r="H1001" i="13" s="1"/>
  <c r="AK1075" i="7"/>
  <c r="AX1075" i="7" s="1"/>
  <c r="G982" i="13" s="1"/>
  <c r="H982" i="13" s="1"/>
  <c r="AK1061" i="7"/>
  <c r="AX1061" i="7" s="1"/>
  <c r="G965" i="13" s="1"/>
  <c r="H965" i="13" s="1"/>
  <c r="AK1047" i="7"/>
  <c r="AX1047" i="7" s="1"/>
  <c r="G949" i="13" s="1"/>
  <c r="H949" i="13" s="1"/>
  <c r="AK1031" i="7"/>
  <c r="AX1031" i="7" s="1"/>
  <c r="G931" i="13" s="1"/>
  <c r="H931" i="13" s="1"/>
  <c r="AK1015" i="7"/>
  <c r="AX1015" i="7" s="1"/>
  <c r="G915" i="13" s="1"/>
  <c r="H915" i="13" s="1"/>
  <c r="AK999" i="7"/>
  <c r="AX999" i="7" s="1"/>
  <c r="G895" i="13" s="1"/>
  <c r="H895" i="13" s="1"/>
  <c r="AK983" i="7"/>
  <c r="AX983" i="7" s="1"/>
  <c r="G878" i="13" s="1"/>
  <c r="H878" i="13" s="1"/>
  <c r="AK967" i="7"/>
  <c r="AX967" i="7" s="1"/>
  <c r="G860" i="13" s="1"/>
  <c r="H860" i="13" s="1"/>
  <c r="AK953" i="7"/>
  <c r="AK941" i="7"/>
  <c r="AX941" i="7" s="1"/>
  <c r="G826" i="13" s="1"/>
  <c r="H826" i="13" s="1"/>
  <c r="AK925" i="7"/>
  <c r="AX925" i="7" s="1"/>
  <c r="G808" i="13" s="1"/>
  <c r="H808" i="13" s="1"/>
  <c r="AK910" i="7"/>
  <c r="AX910" i="7" s="1"/>
  <c r="G789" i="13" s="1"/>
  <c r="H789" i="13" s="1"/>
  <c r="AK894" i="7"/>
  <c r="AX894" i="7" s="1"/>
  <c r="G771" i="13" s="1"/>
  <c r="H771" i="13" s="1"/>
  <c r="AK878" i="7"/>
  <c r="AX878" i="7" s="1"/>
  <c r="G755" i="13" s="1"/>
  <c r="H755" i="13" s="1"/>
  <c r="AK862" i="7"/>
  <c r="AX862" i="7" s="1"/>
  <c r="G736" i="13" s="1"/>
  <c r="H736" i="13" s="1"/>
  <c r="AK1110" i="7"/>
  <c r="AX1110" i="7" s="1"/>
  <c r="G1020" i="13" s="1"/>
  <c r="H1020" i="13" s="1"/>
  <c r="AK1094" i="7"/>
  <c r="AX1094" i="7" s="1"/>
  <c r="G1003" i="13" s="1"/>
  <c r="H1003" i="13" s="1"/>
  <c r="AK1078" i="7"/>
  <c r="AX1078" i="7" s="1"/>
  <c r="G985" i="13" s="1"/>
  <c r="H985" i="13" s="1"/>
  <c r="AK1064" i="7"/>
  <c r="AX1064" i="7" s="1"/>
  <c r="G969" i="13" s="1"/>
  <c r="H969" i="13" s="1"/>
  <c r="AK1050" i="7"/>
  <c r="AX1050" i="7" s="1"/>
  <c r="G952" i="13" s="1"/>
  <c r="H952" i="13" s="1"/>
  <c r="AK1034" i="7"/>
  <c r="AX1034" i="7" s="1"/>
  <c r="G935" i="13" s="1"/>
  <c r="H935" i="13" s="1"/>
  <c r="AK1018" i="7"/>
  <c r="AX1018" i="7" s="1"/>
  <c r="G917" i="13" s="1"/>
  <c r="H917" i="13" s="1"/>
  <c r="AK1002" i="7"/>
  <c r="AX1002" i="7" s="1"/>
  <c r="G898" i="13" s="1"/>
  <c r="H898" i="13" s="1"/>
  <c r="AK986" i="7"/>
  <c r="AX986" i="7" s="1"/>
  <c r="G881" i="13" s="1"/>
  <c r="H881" i="13" s="1"/>
  <c r="AK970" i="7"/>
  <c r="AX970" i="7" s="1"/>
  <c r="G862" i="13" s="1"/>
  <c r="H862" i="13" s="1"/>
  <c r="AK954" i="7"/>
  <c r="AX954" i="7" s="1"/>
  <c r="G846" i="13" s="1"/>
  <c r="H846" i="13" s="1"/>
  <c r="AK944" i="7"/>
  <c r="AX944" i="7" s="1"/>
  <c r="G829" i="13" s="1"/>
  <c r="H829" i="13" s="1"/>
  <c r="AK928" i="7"/>
  <c r="AX928" i="7" s="1"/>
  <c r="G812" i="13" s="1"/>
  <c r="H812" i="13" s="1"/>
  <c r="AK913" i="7"/>
  <c r="AX913" i="7" s="1"/>
  <c r="G792" i="13" s="1"/>
  <c r="H792" i="13" s="1"/>
  <c r="AK897" i="7"/>
  <c r="AX897" i="7" s="1"/>
  <c r="G775" i="13" s="1"/>
  <c r="H775" i="13" s="1"/>
  <c r="AK881" i="7"/>
  <c r="AX881" i="7" s="1"/>
  <c r="G753" i="13" s="1"/>
  <c r="H753" i="13" s="1"/>
  <c r="AK865" i="7"/>
  <c r="AX865" i="7" s="1"/>
  <c r="G739" i="13" s="1"/>
  <c r="H739" i="13" s="1"/>
  <c r="AK852" i="7"/>
  <c r="AX852" i="7" s="1"/>
  <c r="G725" i="13" s="1"/>
  <c r="H725" i="13" s="1"/>
  <c r="AK836" i="7"/>
  <c r="AX836" i="7" s="1"/>
  <c r="G707" i="13" s="1"/>
  <c r="H707" i="13" s="1"/>
  <c r="AK820" i="7"/>
  <c r="AX820" i="7" s="1"/>
  <c r="G690" i="13" s="1"/>
  <c r="H690" i="13" s="1"/>
  <c r="AK804" i="7"/>
  <c r="AX804" i="7" s="1"/>
  <c r="G671" i="13" s="1"/>
  <c r="H671" i="13" s="1"/>
  <c r="AK788" i="7"/>
  <c r="AX788" i="7" s="1"/>
  <c r="G654" i="13" s="1"/>
  <c r="H654" i="13" s="1"/>
  <c r="AK772" i="7"/>
  <c r="AX772" i="7" s="1"/>
  <c r="G636" i="13" s="1"/>
  <c r="H636" i="13" s="1"/>
  <c r="AK756" i="7"/>
  <c r="AX756" i="7" s="1"/>
  <c r="G618" i="13" s="1"/>
  <c r="H618" i="13" s="1"/>
  <c r="AK740" i="7"/>
  <c r="AX740" i="7" s="1"/>
  <c r="G601" i="13" s="1"/>
  <c r="H601" i="13" s="1"/>
  <c r="AK726" i="7"/>
  <c r="AX726" i="7" s="1"/>
  <c r="G583" i="13" s="1"/>
  <c r="H583" i="13" s="1"/>
  <c r="AK711" i="7"/>
  <c r="AX711" i="7" s="1"/>
  <c r="G564" i="13" s="1"/>
  <c r="H564" i="13" s="1"/>
  <c r="AK698" i="7"/>
  <c r="AX698" i="7" s="1"/>
  <c r="G548" i="13" s="1"/>
  <c r="H548" i="13" s="1"/>
  <c r="AK687" i="7"/>
  <c r="AX687" i="7" s="1"/>
  <c r="G533" i="13" s="1"/>
  <c r="H533" i="13" s="1"/>
  <c r="AK672" i="7"/>
  <c r="AX672" i="7" s="1"/>
  <c r="G514" i="13" s="1"/>
  <c r="H514" i="13" s="1"/>
  <c r="AK656" i="7"/>
  <c r="AX656" i="7" s="1"/>
  <c r="G497" i="13" s="1"/>
  <c r="H497" i="13" s="1"/>
  <c r="AK640" i="7"/>
  <c r="AX640" i="7" s="1"/>
  <c r="G479" i="13" s="1"/>
  <c r="H479" i="13" s="1"/>
  <c r="AK624" i="7"/>
  <c r="AX624" i="7" s="1"/>
  <c r="G462" i="13" s="1"/>
  <c r="H462" i="13" s="1"/>
  <c r="AK608" i="7"/>
  <c r="AX608" i="7" s="1"/>
  <c r="G1144" i="13" s="1"/>
  <c r="H1144" i="13" s="1"/>
  <c r="AK593" i="7"/>
  <c r="AX593" i="7" s="1"/>
  <c r="G1111" i="13" s="1"/>
  <c r="H1111" i="13" s="1"/>
  <c r="AK577" i="7"/>
  <c r="AX577" i="7" s="1"/>
  <c r="G933" i="13" s="1"/>
  <c r="H933" i="13" s="1"/>
  <c r="AK561" i="7"/>
  <c r="AX561" i="7" s="1"/>
  <c r="G752" i="13" s="1"/>
  <c r="H752" i="13" s="1"/>
  <c r="AK545" i="7"/>
  <c r="AX545" i="7" s="1"/>
  <c r="G574" i="13" s="1"/>
  <c r="H574" i="13" s="1"/>
  <c r="AK529" i="7"/>
  <c r="AX529" i="7" s="1"/>
  <c r="G797" i="13" s="1"/>
  <c r="H797" i="13" s="1"/>
  <c r="AK839" i="7"/>
  <c r="AX839" i="7" s="1"/>
  <c r="G711" i="13" s="1"/>
  <c r="H711" i="13" s="1"/>
  <c r="AK823" i="7"/>
  <c r="AX823" i="7" s="1"/>
  <c r="G693" i="13" s="1"/>
  <c r="H693" i="13" s="1"/>
  <c r="AK807" i="7"/>
  <c r="AX807" i="7" s="1"/>
  <c r="G675" i="13" s="1"/>
  <c r="H675" i="13" s="1"/>
  <c r="AK791" i="7"/>
  <c r="AX791" i="7" s="1"/>
  <c r="G657" i="13" s="1"/>
  <c r="H657" i="13" s="1"/>
  <c r="AK775" i="7"/>
  <c r="AX775" i="7" s="1"/>
  <c r="G639" i="13" s="1"/>
  <c r="H639" i="13" s="1"/>
  <c r="AK759" i="7"/>
  <c r="AX759" i="7" s="1"/>
  <c r="G622" i="13" s="1"/>
  <c r="H622" i="13" s="1"/>
  <c r="AK743" i="7"/>
  <c r="AX743" i="7" s="1"/>
  <c r="G604" i="13" s="1"/>
  <c r="H604" i="13" s="1"/>
  <c r="AK729" i="7"/>
  <c r="AX729" i="7" s="1"/>
  <c r="G587" i="13" s="1"/>
  <c r="H587" i="13" s="1"/>
  <c r="AK714" i="7"/>
  <c r="AX714" i="7" s="1"/>
  <c r="G567" i="13" s="1"/>
  <c r="H567" i="13" s="1"/>
  <c r="AK700" i="7"/>
  <c r="AX700" i="7" s="1"/>
  <c r="G551" i="13" s="1"/>
  <c r="H551" i="13" s="1"/>
  <c r="AK690" i="7"/>
  <c r="AX690" i="7" s="1"/>
  <c r="G536" i="13" s="1"/>
  <c r="H536" i="13" s="1"/>
  <c r="AK675" i="7"/>
  <c r="AX675" i="7" s="1"/>
  <c r="G518" i="13" s="1"/>
  <c r="H518" i="13" s="1"/>
  <c r="AK659" i="7"/>
  <c r="AX659" i="7" s="1"/>
  <c r="G500" i="13" s="1"/>
  <c r="H500" i="13" s="1"/>
  <c r="AK643" i="7"/>
  <c r="AX643" i="7" s="1"/>
  <c r="G482" i="13" s="1"/>
  <c r="H482" i="13" s="1"/>
  <c r="AK627" i="7"/>
  <c r="AX627" i="7" s="1"/>
  <c r="G466" i="13" s="1"/>
  <c r="H466" i="13" s="1"/>
  <c r="AK611" i="7"/>
  <c r="AX611" i="7" s="1"/>
  <c r="G1146" i="13" s="1"/>
  <c r="H1146" i="13" s="1"/>
  <c r="AK596" i="7"/>
  <c r="AX596" i="7" s="1"/>
  <c r="G1129" i="13" s="1"/>
  <c r="H1129" i="13" s="1"/>
  <c r="AK580" i="7"/>
  <c r="AX580" i="7" s="1"/>
  <c r="G966" i="13" s="1"/>
  <c r="H966" i="13" s="1"/>
  <c r="AK564" i="7"/>
  <c r="AX564" i="7" s="1"/>
  <c r="G785" i="13" s="1"/>
  <c r="H785" i="13" s="1"/>
  <c r="AK548" i="7"/>
  <c r="AX548" i="7" s="1"/>
  <c r="G608" i="13" s="1"/>
  <c r="H608" i="13" s="1"/>
  <c r="AK532" i="7"/>
  <c r="AX532" i="7" s="1"/>
  <c r="G1127" i="13" s="1"/>
  <c r="H1127" i="13" s="1"/>
  <c r="AK838" i="7"/>
  <c r="AX838" i="7" s="1"/>
  <c r="G710" i="13" s="1"/>
  <c r="H710" i="13" s="1"/>
  <c r="AK822" i="7"/>
  <c r="AX822" i="7" s="1"/>
  <c r="G692" i="13" s="1"/>
  <c r="H692" i="13" s="1"/>
  <c r="AK806" i="7"/>
  <c r="AX806" i="7" s="1"/>
  <c r="G673" i="13" s="1"/>
  <c r="H673" i="13" s="1"/>
  <c r="AK790" i="7"/>
  <c r="AX790" i="7" s="1"/>
  <c r="G656" i="13" s="1"/>
  <c r="H656" i="13" s="1"/>
  <c r="AK774" i="7"/>
  <c r="AX774" i="7" s="1"/>
  <c r="G638" i="13" s="1"/>
  <c r="H638" i="13" s="1"/>
  <c r="AK758" i="7"/>
  <c r="AX758" i="7" s="1"/>
  <c r="G621" i="13" s="1"/>
  <c r="H621" i="13" s="1"/>
  <c r="AK742" i="7"/>
  <c r="AX742" i="7" s="1"/>
  <c r="G603" i="13" s="1"/>
  <c r="H603" i="13" s="1"/>
  <c r="AK728" i="7"/>
  <c r="AX728" i="7" s="1"/>
  <c r="G586" i="13" s="1"/>
  <c r="H586" i="13" s="1"/>
  <c r="AK713" i="7"/>
  <c r="AX713" i="7" s="1"/>
  <c r="G566" i="13" s="1"/>
  <c r="H566" i="13" s="1"/>
  <c r="AK95" i="7"/>
  <c r="AX95" i="7" s="1"/>
  <c r="G547" i="13" s="1"/>
  <c r="H547" i="13" s="1"/>
  <c r="AK689" i="7"/>
  <c r="AX689" i="7" s="1"/>
  <c r="G534" i="13" s="1"/>
  <c r="H534" i="13" s="1"/>
  <c r="AK674" i="7"/>
  <c r="AX674" i="7" s="1"/>
  <c r="G517" i="13" s="1"/>
  <c r="H517" i="13" s="1"/>
  <c r="AK658" i="7"/>
  <c r="AX658" i="7" s="1"/>
  <c r="G498" i="13" s="1"/>
  <c r="H498" i="13" s="1"/>
  <c r="AK642" i="7"/>
  <c r="AX642" i="7" s="1"/>
  <c r="G481" i="13" s="1"/>
  <c r="H481" i="13" s="1"/>
  <c r="AK626" i="7"/>
  <c r="AX626" i="7" s="1"/>
  <c r="G464" i="13" s="1"/>
  <c r="H464" i="13" s="1"/>
  <c r="AK610" i="7"/>
  <c r="AX610" i="7" s="1"/>
  <c r="G1143" i="13" s="1"/>
  <c r="H1143" i="13" s="1"/>
  <c r="AK595" i="7"/>
  <c r="AX595" i="7" s="1"/>
  <c r="G1128" i="13" s="1"/>
  <c r="H1128" i="13" s="1"/>
  <c r="AK579" i="7"/>
  <c r="AX579" i="7" s="1"/>
  <c r="G955" i="13" s="1"/>
  <c r="H955" i="13" s="1"/>
  <c r="AK563" i="7"/>
  <c r="AX563" i="7" s="1"/>
  <c r="G774" i="13" s="1"/>
  <c r="H774" i="13" s="1"/>
  <c r="AK547" i="7"/>
  <c r="AX547" i="7" s="1"/>
  <c r="G597" i="13" s="1"/>
  <c r="H597" i="13" s="1"/>
  <c r="AK531" i="7"/>
  <c r="AX531" i="7" s="1"/>
  <c r="G1021" i="13" s="1"/>
  <c r="H1021" i="13" s="1"/>
  <c r="AK837" i="7"/>
  <c r="AK821" i="7"/>
  <c r="AX821" i="7" s="1"/>
  <c r="G691" i="13" s="1"/>
  <c r="H691" i="13" s="1"/>
  <c r="AK805" i="7"/>
  <c r="AX805" i="7" s="1"/>
  <c r="G672" i="13" s="1"/>
  <c r="H672" i="13" s="1"/>
  <c r="AK789" i="7"/>
  <c r="AX789" i="7" s="1"/>
  <c r="G655" i="13" s="1"/>
  <c r="H655" i="13" s="1"/>
  <c r="AK773" i="7"/>
  <c r="AX773" i="7" s="1"/>
  <c r="G637" i="13" s="1"/>
  <c r="H637" i="13" s="1"/>
  <c r="AK757" i="7"/>
  <c r="AX757" i="7" s="1"/>
  <c r="G620" i="13" s="1"/>
  <c r="H620" i="13" s="1"/>
  <c r="AK741" i="7"/>
  <c r="AX741" i="7" s="1"/>
  <c r="G602" i="13" s="1"/>
  <c r="H602" i="13" s="1"/>
  <c r="AK727" i="7"/>
  <c r="AX727" i="7" s="1"/>
  <c r="G584" i="13" s="1"/>
  <c r="H584" i="13" s="1"/>
  <c r="AK712" i="7"/>
  <c r="AX712" i="7" s="1"/>
  <c r="G565" i="13" s="1"/>
  <c r="H565" i="13" s="1"/>
  <c r="AK699" i="7"/>
  <c r="AX699" i="7" s="1"/>
  <c r="G549" i="13" s="1"/>
  <c r="H549" i="13" s="1"/>
  <c r="AK688" i="7"/>
  <c r="AX688" i="7" s="1"/>
  <c r="G535" i="13" s="1"/>
  <c r="H535" i="13" s="1"/>
  <c r="AK673" i="7"/>
  <c r="AX673" i="7" s="1"/>
  <c r="G515" i="13" s="1"/>
  <c r="H515" i="13" s="1"/>
  <c r="AK657" i="7"/>
  <c r="AX657" i="7" s="1"/>
  <c r="G499" i="13" s="1"/>
  <c r="H499" i="13" s="1"/>
  <c r="AK641" i="7"/>
  <c r="AX641" i="7" s="1"/>
  <c r="G480" i="13" s="1"/>
  <c r="H480" i="13" s="1"/>
  <c r="AK625" i="7"/>
  <c r="AX625" i="7" s="1"/>
  <c r="G463" i="13" s="1"/>
  <c r="H463" i="13" s="1"/>
  <c r="AK609" i="7"/>
  <c r="AX609" i="7" s="1"/>
  <c r="G1145" i="13" s="1"/>
  <c r="H1145" i="13" s="1"/>
  <c r="AK594" i="7"/>
  <c r="AX594" i="7" s="1"/>
  <c r="G1123" i="13" s="1"/>
  <c r="H1123" i="13" s="1"/>
  <c r="AK578" i="7"/>
  <c r="AX578" i="7" s="1"/>
  <c r="G944" i="13" s="1"/>
  <c r="H944" i="13" s="1"/>
  <c r="AK562" i="7"/>
  <c r="AX562" i="7" s="1"/>
  <c r="G763" i="13" s="1"/>
  <c r="H763" i="13" s="1"/>
  <c r="AK546" i="7"/>
  <c r="AX546" i="7" s="1"/>
  <c r="G585" i="13" s="1"/>
  <c r="H585" i="13" s="1"/>
  <c r="AK530" i="7"/>
  <c r="AX530" i="7" s="1"/>
  <c r="G910" i="13" s="1"/>
  <c r="H910" i="13" s="1"/>
  <c r="AK634" i="7"/>
  <c r="AX634" i="7" s="1"/>
  <c r="G473" i="13" s="1"/>
  <c r="H473" i="13" s="1"/>
  <c r="AK571" i="7"/>
  <c r="AX571" i="7" s="1"/>
  <c r="G877" i="13" s="1"/>
  <c r="H877" i="13" s="1"/>
  <c r="AK79" i="7"/>
  <c r="AX79" i="7" s="1"/>
  <c r="G427" i="13" s="1"/>
  <c r="H427" i="13" s="1"/>
  <c r="AK477" i="7"/>
  <c r="AX477" i="7" s="1"/>
  <c r="G247" i="13" s="1"/>
  <c r="H247" i="13" s="1"/>
  <c r="AK59" i="7"/>
  <c r="AX59" i="7" s="1"/>
  <c r="AK375" i="7"/>
  <c r="AX375" i="7" s="1"/>
  <c r="G146" i="13" s="1"/>
  <c r="H146" i="13" s="1"/>
  <c r="AK29" i="7"/>
  <c r="AX29" i="7" s="1"/>
  <c r="G8" i="13" s="1"/>
  <c r="H8" i="13" s="1"/>
  <c r="AK264" i="7"/>
  <c r="AX264" i="7" s="1"/>
  <c r="G243" i="13" s="1"/>
  <c r="H243" i="13" s="1"/>
  <c r="AK14" i="7"/>
  <c r="AX14" i="7" s="1"/>
  <c r="G343" i="13" s="1"/>
  <c r="H343" i="13" s="1"/>
  <c r="AK145" i="7"/>
  <c r="AX145" i="7" s="1"/>
  <c r="G256" i="13" s="1"/>
  <c r="H256" i="13" s="1"/>
  <c r="AK1187" i="7"/>
  <c r="AX1187" i="7" s="1"/>
  <c r="G1108" i="13" s="1"/>
  <c r="H1108" i="13" s="1"/>
  <c r="AK70" i="7"/>
  <c r="AX70" i="7" s="1"/>
  <c r="G54" i="13" s="1"/>
  <c r="H54" i="13" s="1"/>
  <c r="AK468" i="7"/>
  <c r="AX468" i="7" s="1"/>
  <c r="G223" i="13" s="1"/>
  <c r="H223" i="13" s="1"/>
  <c r="AK54" i="7"/>
  <c r="AX54" i="7" s="1"/>
  <c r="G57" i="13" s="1"/>
  <c r="H57" i="13" s="1"/>
  <c r="AK366" i="7"/>
  <c r="AX366" i="7" s="1"/>
  <c r="G135" i="13" s="1"/>
  <c r="H135" i="13" s="1"/>
  <c r="AK311" i="7"/>
  <c r="AX311" i="7" s="1"/>
  <c r="G251" i="13" s="1"/>
  <c r="H251" i="13" s="1"/>
  <c r="AK256" i="7"/>
  <c r="AX256" i="7" s="1"/>
  <c r="G356" i="13" s="1"/>
  <c r="H356" i="13" s="1"/>
  <c r="AK197" i="7"/>
  <c r="AX197" i="7" s="1"/>
  <c r="G328" i="13" s="1"/>
  <c r="H328" i="13" s="1"/>
  <c r="AK138" i="7"/>
  <c r="AX138" i="7" s="1"/>
  <c r="G440" i="13" s="1"/>
  <c r="H440" i="13" s="1"/>
  <c r="AK3" i="7"/>
  <c r="AX3" i="7" s="1"/>
  <c r="G411" i="13" s="1"/>
  <c r="H411" i="13" s="1"/>
  <c r="AK508" i="7"/>
  <c r="AX508" i="7" s="1"/>
  <c r="G266" i="13" s="1"/>
  <c r="H266" i="13" s="1"/>
  <c r="AK447" i="7"/>
  <c r="AX447" i="7" s="1"/>
  <c r="G176" i="13" s="1"/>
  <c r="H176" i="13" s="1"/>
  <c r="AK46" i="7"/>
  <c r="AX46" i="7" s="1"/>
  <c r="AK348" i="7"/>
  <c r="AX348" i="7" s="1"/>
  <c r="G113" i="13" s="1"/>
  <c r="H113" i="13" s="1"/>
  <c r="AK290" i="7"/>
  <c r="AX290" i="7" s="1"/>
  <c r="G201" i="13" s="1"/>
  <c r="H201" i="13" s="1"/>
  <c r="AK235" i="7"/>
  <c r="AX235" i="7" s="1"/>
  <c r="G451" i="13" s="1"/>
  <c r="H451" i="13" s="1"/>
  <c r="AK12" i="7"/>
  <c r="AX12" i="7" s="1"/>
  <c r="G299" i="13" s="1"/>
  <c r="H299" i="13" s="1"/>
  <c r="AK1217" i="7"/>
  <c r="AX1217" i="7" s="1"/>
  <c r="G1166" i="13" s="1"/>
  <c r="H1166" i="13" s="1"/>
  <c r="AK64" i="7"/>
  <c r="AX64" i="7" s="1"/>
  <c r="G414" i="13" s="1"/>
  <c r="H414" i="13" s="1"/>
  <c r="AK430" i="7"/>
  <c r="AX430" i="7" s="1"/>
  <c r="G90" i="13" s="1"/>
  <c r="H90" i="13" s="1"/>
  <c r="AK392" i="7"/>
  <c r="AX392" i="7" s="1"/>
  <c r="G19" i="13" s="1"/>
  <c r="H19" i="13" s="1"/>
  <c r="AK333" i="7"/>
  <c r="AX333" i="7" s="1"/>
  <c r="G87" i="13" s="1"/>
  <c r="H87" i="13" s="1"/>
  <c r="AK279" i="7"/>
  <c r="AX279" i="7" s="1"/>
  <c r="G177" i="13" s="1"/>
  <c r="H177" i="13" s="1"/>
  <c r="AK218" i="7"/>
  <c r="AX218" i="7" s="1"/>
  <c r="G405" i="13" s="1"/>
  <c r="H405" i="13" s="1"/>
  <c r="AK162" i="7"/>
  <c r="AX162" i="7" s="1"/>
  <c r="G279" i="13" s="1"/>
  <c r="H279" i="13" s="1"/>
  <c r="AK1216" i="7"/>
  <c r="AX1216" i="7" s="1"/>
  <c r="G1179" i="13" s="1"/>
  <c r="H1179" i="13" s="1"/>
  <c r="AK1196" i="7"/>
  <c r="AX1196" i="7" s="1"/>
  <c r="G1121" i="13" s="1"/>
  <c r="H1121" i="13" s="1"/>
  <c r="AK1180" i="7"/>
  <c r="AX1180" i="7" s="1"/>
  <c r="G1097" i="13" s="1"/>
  <c r="H1097" i="13" s="1"/>
  <c r="AK1156" i="7"/>
  <c r="AX1156" i="7" s="1"/>
  <c r="G1074" i="13" s="1"/>
  <c r="H1074" i="13" s="1"/>
  <c r="AK1136" i="7"/>
  <c r="AX1136" i="7" s="1"/>
  <c r="G1052" i="13" s="1"/>
  <c r="H1052" i="13" s="1"/>
  <c r="AK1118" i="7"/>
  <c r="AX1118" i="7" s="1"/>
  <c r="G1030" i="13" s="1"/>
  <c r="H1030" i="13" s="1"/>
  <c r="AK1151" i="7"/>
  <c r="AX1151" i="7" s="1"/>
  <c r="G1069" i="13" s="1"/>
  <c r="H1069" i="13" s="1"/>
  <c r="AK1131" i="7"/>
  <c r="AX1131" i="7" s="1"/>
  <c r="G1047" i="13" s="1"/>
  <c r="H1047" i="13" s="1"/>
  <c r="AK1113" i="7"/>
  <c r="AX1113" i="7" s="1"/>
  <c r="G1025" i="13" s="1"/>
  <c r="H1025" i="13" s="1"/>
  <c r="AK1089" i="7"/>
  <c r="AX1089" i="7" s="1"/>
  <c r="G997" i="13" s="1"/>
  <c r="H997" i="13" s="1"/>
  <c r="AK1071" i="7"/>
  <c r="AX1071" i="7" s="1"/>
  <c r="G975" i="13" s="1"/>
  <c r="H975" i="13" s="1"/>
  <c r="AK1053" i="7"/>
  <c r="AX1053" i="7" s="1"/>
  <c r="G956" i="13" s="1"/>
  <c r="H956" i="13" s="1"/>
  <c r="AK1029" i="7"/>
  <c r="AX1029" i="7" s="1"/>
  <c r="G929" i="13" s="1"/>
  <c r="H929" i="13" s="1"/>
  <c r="AK1009" i="7"/>
  <c r="AX1009" i="7" s="1"/>
  <c r="G906" i="13" s="1"/>
  <c r="H906" i="13" s="1"/>
  <c r="AK989" i="7"/>
  <c r="AX989" i="7" s="1"/>
  <c r="G884" i="13" s="1"/>
  <c r="H884" i="13" s="1"/>
  <c r="AK965" i="7"/>
  <c r="AX965" i="7" s="1"/>
  <c r="G858" i="13" s="1"/>
  <c r="H858" i="13" s="1"/>
  <c r="AK103" i="7"/>
  <c r="AX103" i="7" s="1"/>
  <c r="G838" i="13" s="1"/>
  <c r="H838" i="13" s="1"/>
  <c r="AK931" i="7"/>
  <c r="AX931" i="7" s="1"/>
  <c r="G815" i="13" s="1"/>
  <c r="H815" i="13" s="1"/>
  <c r="AK908" i="7"/>
  <c r="AX908" i="7" s="1"/>
  <c r="G787" i="13" s="1"/>
  <c r="H787" i="13" s="1"/>
  <c r="AK888" i="7"/>
  <c r="AX888" i="7" s="1"/>
  <c r="G765" i="13" s="1"/>
  <c r="H765" i="13" s="1"/>
  <c r="AK868" i="7"/>
  <c r="AX868" i="7" s="1"/>
  <c r="G743" i="13" s="1"/>
  <c r="H743" i="13" s="1"/>
  <c r="AK1170" i="7"/>
  <c r="AX1170" i="7" s="1"/>
  <c r="G1090" i="13" s="1"/>
  <c r="H1090" i="13" s="1"/>
  <c r="AK1150" i="7"/>
  <c r="AX1150" i="7" s="1"/>
  <c r="G1068" i="13" s="1"/>
  <c r="H1068" i="13" s="1"/>
  <c r="AK1130" i="7"/>
  <c r="AX1130" i="7" s="1"/>
  <c r="G1046" i="13" s="1"/>
  <c r="H1046" i="13" s="1"/>
  <c r="AK1108" i="7"/>
  <c r="AX1108" i="7" s="1"/>
  <c r="G1018" i="13" s="1"/>
  <c r="H1018" i="13" s="1"/>
  <c r="AK1088" i="7"/>
  <c r="AX1088" i="7" s="1"/>
  <c r="G996" i="13" s="1"/>
  <c r="H996" i="13" s="1"/>
  <c r="AK1070" i="7"/>
  <c r="AX1070" i="7" s="1"/>
  <c r="G976" i="13" s="1"/>
  <c r="H976" i="13" s="1"/>
  <c r="AK1048" i="7"/>
  <c r="AX1048" i="7" s="1"/>
  <c r="G950" i="13" s="1"/>
  <c r="H950" i="13" s="1"/>
  <c r="AK1028" i="7"/>
  <c r="AX1028" i="7" s="1"/>
  <c r="G928" i="13" s="1"/>
  <c r="H928" i="13" s="1"/>
  <c r="AK1012" i="7"/>
  <c r="AX1012" i="7" s="1"/>
  <c r="G909" i="13" s="1"/>
  <c r="H909" i="13" s="1"/>
  <c r="AK996" i="7"/>
  <c r="AX996" i="7" s="1"/>
  <c r="G892" i="13" s="1"/>
  <c r="H892" i="13" s="1"/>
  <c r="AK980" i="7"/>
  <c r="AX980" i="7" s="1"/>
  <c r="G874" i="13" s="1"/>
  <c r="H874" i="13" s="1"/>
  <c r="AK964" i="7"/>
  <c r="AX964" i="7" s="1"/>
  <c r="G857" i="13" s="1"/>
  <c r="H857" i="13" s="1"/>
  <c r="AK952" i="7"/>
  <c r="AX952" i="7" s="1"/>
  <c r="G839" i="13" s="1"/>
  <c r="H839" i="13" s="1"/>
  <c r="AK938" i="7"/>
  <c r="AX938" i="7" s="1"/>
  <c r="G823" i="13" s="1"/>
  <c r="H823" i="13" s="1"/>
  <c r="AK922" i="7"/>
  <c r="AX922" i="7" s="1"/>
  <c r="G805" i="13" s="1"/>
  <c r="H805" i="13" s="1"/>
  <c r="AK907" i="7"/>
  <c r="AX907" i="7" s="1"/>
  <c r="G786" i="13" s="1"/>
  <c r="H786" i="13" s="1"/>
  <c r="AK891" i="7"/>
  <c r="AX891" i="7" s="1"/>
  <c r="G768" i="13" s="1"/>
  <c r="H768" i="13" s="1"/>
  <c r="AK875" i="7"/>
  <c r="AX875" i="7" s="1"/>
  <c r="G750" i="13" s="1"/>
  <c r="H750" i="13" s="1"/>
  <c r="AK859" i="7"/>
  <c r="AX859" i="7" s="1"/>
  <c r="G733" i="13" s="1"/>
  <c r="H733" i="13" s="1"/>
  <c r="AK1165" i="7"/>
  <c r="AX1165" i="7" s="1"/>
  <c r="G1084" i="13" s="1"/>
  <c r="H1084" i="13" s="1"/>
  <c r="AK1149" i="7"/>
  <c r="AX1149" i="7" s="1"/>
  <c r="G1066" i="13" s="1"/>
  <c r="H1066" i="13" s="1"/>
  <c r="AK1133" i="7"/>
  <c r="AX1133" i="7" s="1"/>
  <c r="G1050" i="13" s="1"/>
  <c r="H1050" i="13" s="1"/>
  <c r="AK1119" i="7"/>
  <c r="AX1119" i="7" s="1"/>
  <c r="G1031" i="13" s="1"/>
  <c r="H1031" i="13" s="1"/>
  <c r="AK1103" i="7"/>
  <c r="AX1103" i="7" s="1"/>
  <c r="G1013" i="13" s="1"/>
  <c r="H1013" i="13" s="1"/>
  <c r="AK1087" i="7"/>
  <c r="AX1087" i="7" s="1"/>
  <c r="G995" i="13" s="1"/>
  <c r="H995" i="13" s="1"/>
  <c r="AK111" i="7"/>
  <c r="AX111" i="7" s="1"/>
  <c r="AK1057" i="7"/>
  <c r="AX1057" i="7" s="1"/>
  <c r="G959" i="13" s="1"/>
  <c r="H959" i="13" s="1"/>
  <c r="AK1043" i="7"/>
  <c r="AX1043" i="7" s="1"/>
  <c r="G945" i="13" s="1"/>
  <c r="H945" i="13" s="1"/>
  <c r="AK1027" i="7"/>
  <c r="AX1027" i="7" s="1"/>
  <c r="G927" i="13" s="1"/>
  <c r="H927" i="13" s="1"/>
  <c r="AK1011" i="7"/>
  <c r="AX1011" i="7" s="1"/>
  <c r="G908" i="13" s="1"/>
  <c r="H908" i="13" s="1"/>
  <c r="AK995" i="7"/>
  <c r="AX995" i="7" s="1"/>
  <c r="G891" i="13" s="1"/>
  <c r="H891" i="13" s="1"/>
  <c r="AK979" i="7"/>
  <c r="AX979" i="7" s="1"/>
  <c r="G873" i="13" s="1"/>
  <c r="H873" i="13" s="1"/>
  <c r="AK963" i="7"/>
  <c r="AX963" i="7" s="1"/>
  <c r="G856" i="13" s="1"/>
  <c r="H856" i="13" s="1"/>
  <c r="AK951" i="7"/>
  <c r="AX951" i="7" s="1"/>
  <c r="G840" i="13" s="1"/>
  <c r="H840" i="13" s="1"/>
  <c r="AK937" i="7"/>
  <c r="AX937" i="7" s="1"/>
  <c r="G822" i="13" s="1"/>
  <c r="H822" i="13" s="1"/>
  <c r="AK921" i="7"/>
  <c r="AX921" i="7" s="1"/>
  <c r="G804" i="13" s="1"/>
  <c r="H804" i="13" s="1"/>
  <c r="AK906" i="7"/>
  <c r="AX906" i="7" s="1"/>
  <c r="G784" i="13" s="1"/>
  <c r="H784" i="13" s="1"/>
  <c r="AK890" i="7"/>
  <c r="AX890" i="7" s="1"/>
  <c r="G767" i="13" s="1"/>
  <c r="H767" i="13" s="1"/>
  <c r="AK874" i="7"/>
  <c r="AX874" i="7" s="1"/>
  <c r="G749" i="13" s="1"/>
  <c r="H749" i="13" s="1"/>
  <c r="AK858" i="7"/>
  <c r="AX858" i="7" s="1"/>
  <c r="G732" i="13" s="1"/>
  <c r="H732" i="13" s="1"/>
  <c r="AK1106" i="7"/>
  <c r="AX1106" i="7" s="1"/>
  <c r="G1017" i="13" s="1"/>
  <c r="H1017" i="13" s="1"/>
  <c r="AK1090" i="7"/>
  <c r="AX1090" i="7" s="1"/>
  <c r="G998" i="13" s="1"/>
  <c r="H998" i="13" s="1"/>
  <c r="AK1074" i="7"/>
  <c r="AX1074" i="7" s="1"/>
  <c r="G981" i="13" s="1"/>
  <c r="H981" i="13" s="1"/>
  <c r="AK1060" i="7"/>
  <c r="AX1060" i="7" s="1"/>
  <c r="G964" i="13" s="1"/>
  <c r="H964" i="13" s="1"/>
  <c r="AK1046" i="7"/>
  <c r="AX1046" i="7" s="1"/>
  <c r="G948" i="13" s="1"/>
  <c r="H948" i="13" s="1"/>
  <c r="AK1030" i="7"/>
  <c r="AX1030" i="7" s="1"/>
  <c r="G930" i="13" s="1"/>
  <c r="H930" i="13" s="1"/>
  <c r="AK1014" i="7"/>
  <c r="AX1014" i="7" s="1"/>
  <c r="G913" i="13" s="1"/>
  <c r="H913" i="13" s="1"/>
  <c r="AK998" i="7"/>
  <c r="AX998" i="7" s="1"/>
  <c r="G894" i="13" s="1"/>
  <c r="H894" i="13" s="1"/>
  <c r="AK982" i="7"/>
  <c r="AX982" i="7" s="1"/>
  <c r="G876" i="13" s="1"/>
  <c r="H876" i="13" s="1"/>
  <c r="AK966" i="7"/>
  <c r="AX966" i="7" s="1"/>
  <c r="G859" i="13" s="1"/>
  <c r="H859" i="13" s="1"/>
  <c r="AK106" i="7"/>
  <c r="AX106" i="7" s="1"/>
  <c r="G842" i="13" s="1"/>
  <c r="H842" i="13" s="1"/>
  <c r="AK940" i="7"/>
  <c r="AX940" i="7" s="1"/>
  <c r="G825" i="13" s="1"/>
  <c r="H825" i="13" s="1"/>
  <c r="AK924" i="7"/>
  <c r="AX924" i="7" s="1"/>
  <c r="G807" i="13" s="1"/>
  <c r="H807" i="13" s="1"/>
  <c r="AK909" i="7"/>
  <c r="AX909" i="7" s="1"/>
  <c r="G788" i="13" s="1"/>
  <c r="H788" i="13" s="1"/>
  <c r="AK893" i="7"/>
  <c r="AX893" i="7" s="1"/>
  <c r="G770" i="13" s="1"/>
  <c r="H770" i="13" s="1"/>
  <c r="AK877" i="7"/>
  <c r="AX877" i="7" s="1"/>
  <c r="G754" i="13" s="1"/>
  <c r="H754" i="13" s="1"/>
  <c r="AK861" i="7"/>
  <c r="AX861" i="7" s="1"/>
  <c r="G735" i="13" s="1"/>
  <c r="H735" i="13" s="1"/>
  <c r="AK848" i="7"/>
  <c r="AX848" i="7" s="1"/>
  <c r="G721" i="13" s="1"/>
  <c r="H721" i="13" s="1"/>
  <c r="AK832" i="7"/>
  <c r="AX832" i="7" s="1"/>
  <c r="G703" i="13" s="1"/>
  <c r="H703" i="13" s="1"/>
  <c r="AK816" i="7"/>
  <c r="AX816" i="7" s="1"/>
  <c r="G684" i="13" s="1"/>
  <c r="H684" i="13" s="1"/>
  <c r="AK800" i="7"/>
  <c r="AX800" i="7" s="1"/>
  <c r="G667" i="13" s="1"/>
  <c r="H667" i="13" s="1"/>
  <c r="AK784" i="7"/>
  <c r="AX784" i="7" s="1"/>
  <c r="G649" i="13" s="1"/>
  <c r="H649" i="13" s="1"/>
  <c r="AK768" i="7"/>
  <c r="AX768" i="7" s="1"/>
  <c r="G632" i="13" s="1"/>
  <c r="H632" i="13" s="1"/>
  <c r="AK752" i="7"/>
  <c r="AX752" i="7" s="1"/>
  <c r="G614" i="13" s="1"/>
  <c r="H614" i="13" s="1"/>
  <c r="AK736" i="7"/>
  <c r="AX736" i="7" s="1"/>
  <c r="G596" i="13" s="1"/>
  <c r="H596" i="13" s="1"/>
  <c r="AK722" i="7"/>
  <c r="AX722" i="7" s="1"/>
  <c r="G579" i="13" s="1"/>
  <c r="H579" i="13" s="1"/>
  <c r="AK707" i="7"/>
  <c r="AX707" i="7" s="1"/>
  <c r="G559" i="13" s="1"/>
  <c r="H559" i="13" s="1"/>
  <c r="AK697" i="7"/>
  <c r="AX697" i="7" s="1"/>
  <c r="G545" i="13" s="1"/>
  <c r="H545" i="13" s="1"/>
  <c r="AK683" i="7"/>
  <c r="AX683" i="7" s="1"/>
  <c r="G529" i="13" s="1"/>
  <c r="H529" i="13" s="1"/>
  <c r="AK668" i="7"/>
  <c r="AX668" i="7" s="1"/>
  <c r="G510" i="13" s="1"/>
  <c r="H510" i="13" s="1"/>
  <c r="AK652" i="7"/>
  <c r="AX652" i="7" s="1"/>
  <c r="G492" i="13" s="1"/>
  <c r="H492" i="13" s="1"/>
  <c r="AK636" i="7"/>
  <c r="AX636" i="7" s="1"/>
  <c r="G475" i="13" s="1"/>
  <c r="H475" i="13" s="1"/>
  <c r="AK620" i="7"/>
  <c r="AX620" i="7" s="1"/>
  <c r="G1156" i="13" s="1"/>
  <c r="H1156" i="13" s="1"/>
  <c r="AK604" i="7"/>
  <c r="AX604" i="7" s="1"/>
  <c r="G1139" i="13" s="1"/>
  <c r="H1139" i="13" s="1"/>
  <c r="AK589" i="7"/>
  <c r="AX589" i="7" s="1"/>
  <c r="G1078" i="13" s="1"/>
  <c r="H1078" i="13" s="1"/>
  <c r="AK573" i="7"/>
  <c r="AX573" i="7" s="1"/>
  <c r="G866" i="13" s="1"/>
  <c r="H866" i="13" s="1"/>
  <c r="AK557" i="7"/>
  <c r="AX557" i="7" s="1"/>
  <c r="G708" i="13" s="1"/>
  <c r="H708" i="13" s="1"/>
  <c r="AK541" i="7"/>
  <c r="AK851" i="7"/>
  <c r="AX851" i="7" s="1"/>
  <c r="G724" i="13" s="1"/>
  <c r="H724" i="13" s="1"/>
  <c r="AK835" i="7"/>
  <c r="AX835" i="7" s="1"/>
  <c r="G706" i="13" s="1"/>
  <c r="H706" i="13" s="1"/>
  <c r="AK819" i="7"/>
  <c r="AX819" i="7" s="1"/>
  <c r="G689" i="13" s="1"/>
  <c r="H689" i="13" s="1"/>
  <c r="AK803" i="7"/>
  <c r="AX803" i="7" s="1"/>
  <c r="G670" i="13" s="1"/>
  <c r="H670" i="13" s="1"/>
  <c r="AK787" i="7"/>
  <c r="AX787" i="7" s="1"/>
  <c r="G653" i="13" s="1"/>
  <c r="H653" i="13" s="1"/>
  <c r="AK771" i="7"/>
  <c r="AX771" i="7" s="1"/>
  <c r="G635" i="13" s="1"/>
  <c r="H635" i="13" s="1"/>
  <c r="AK755" i="7"/>
  <c r="AX755" i="7" s="1"/>
  <c r="G617" i="13" s="1"/>
  <c r="H617" i="13" s="1"/>
  <c r="AK739" i="7"/>
  <c r="AX739" i="7" s="1"/>
  <c r="G600" i="13" s="1"/>
  <c r="H600" i="13" s="1"/>
  <c r="AK725" i="7"/>
  <c r="AX725" i="7" s="1"/>
  <c r="G582" i="13" s="1"/>
  <c r="H582" i="13" s="1"/>
  <c r="AK710" i="7"/>
  <c r="AX710" i="7" s="1"/>
  <c r="G563" i="13" s="1"/>
  <c r="H563" i="13" s="1"/>
  <c r="AK94" i="7"/>
  <c r="AX94" i="7" s="1"/>
  <c r="AK686" i="7"/>
  <c r="AX686" i="7" s="1"/>
  <c r="G532" i="13" s="1"/>
  <c r="H532" i="13" s="1"/>
  <c r="AK671" i="7"/>
  <c r="AX671" i="7" s="1"/>
  <c r="G513" i="13" s="1"/>
  <c r="H513" i="13" s="1"/>
  <c r="AK655" i="7"/>
  <c r="AX655" i="7" s="1"/>
  <c r="G496" i="13" s="1"/>
  <c r="H496" i="13" s="1"/>
  <c r="AK639" i="7"/>
  <c r="AX639" i="7" s="1"/>
  <c r="G478" i="13" s="1"/>
  <c r="H478" i="13" s="1"/>
  <c r="AK623" i="7"/>
  <c r="AX623" i="7" s="1"/>
  <c r="G1159" i="13" s="1"/>
  <c r="H1159" i="13" s="1"/>
  <c r="AK607" i="7"/>
  <c r="AX607" i="7" s="1"/>
  <c r="G1141" i="13" s="1"/>
  <c r="H1141" i="13" s="1"/>
  <c r="AK592" i="7"/>
  <c r="AX592" i="7" s="1"/>
  <c r="G1100" i="13" s="1"/>
  <c r="H1100" i="13" s="1"/>
  <c r="AK576" i="7"/>
  <c r="AX576" i="7" s="1"/>
  <c r="G922" i="13" s="1"/>
  <c r="H922" i="13" s="1"/>
  <c r="AK560" i="7"/>
  <c r="AX560" i="7" s="1"/>
  <c r="G741" i="13" s="1"/>
  <c r="H741" i="13" s="1"/>
  <c r="AK544" i="7"/>
  <c r="AX544" i="7" s="1"/>
  <c r="G561" i="13" s="1"/>
  <c r="H561" i="13" s="1"/>
  <c r="AK850" i="7"/>
  <c r="AX850" i="7" s="1"/>
  <c r="G723" i="13" s="1"/>
  <c r="H723" i="13" s="1"/>
  <c r="AK834" i="7"/>
  <c r="AX834" i="7" s="1"/>
  <c r="G704" i="13" s="1"/>
  <c r="H704" i="13" s="1"/>
  <c r="AK818" i="7"/>
  <c r="AX818" i="7" s="1"/>
  <c r="G688" i="13" s="1"/>
  <c r="H688" i="13" s="1"/>
  <c r="AK802" i="7"/>
  <c r="AX802" i="7" s="1"/>
  <c r="G669" i="13" s="1"/>
  <c r="H669" i="13" s="1"/>
  <c r="AK786" i="7"/>
  <c r="AX786" i="7" s="1"/>
  <c r="G651" i="13" s="1"/>
  <c r="H651" i="13" s="1"/>
  <c r="AK770" i="7"/>
  <c r="AX770" i="7" s="1"/>
  <c r="G634" i="13" s="1"/>
  <c r="H634" i="13" s="1"/>
  <c r="AK754" i="7"/>
  <c r="AX754" i="7" s="1"/>
  <c r="G616" i="13" s="1"/>
  <c r="H616" i="13" s="1"/>
  <c r="AK738" i="7"/>
  <c r="AX738" i="7" s="1"/>
  <c r="G599" i="13" s="1"/>
  <c r="H599" i="13" s="1"/>
  <c r="AK724" i="7"/>
  <c r="AX724" i="7" s="1"/>
  <c r="G581" i="13" s="1"/>
  <c r="H581" i="13" s="1"/>
  <c r="AK709" i="7"/>
  <c r="AX709" i="7" s="1"/>
  <c r="G562" i="13" s="1"/>
  <c r="H562" i="13" s="1"/>
  <c r="AK93" i="7"/>
  <c r="AX93" i="7" s="1"/>
  <c r="G546" i="13" s="1"/>
  <c r="H546" i="13" s="1"/>
  <c r="AK685" i="7"/>
  <c r="AX685" i="7" s="1"/>
  <c r="G531" i="13" s="1"/>
  <c r="H531" i="13" s="1"/>
  <c r="AK670" i="7"/>
  <c r="AX670" i="7" s="1"/>
  <c r="G512" i="13" s="1"/>
  <c r="H512" i="13" s="1"/>
  <c r="AK654" i="7"/>
  <c r="AX654" i="7" s="1"/>
  <c r="G495" i="13" s="1"/>
  <c r="H495" i="13" s="1"/>
  <c r="AK638" i="7"/>
  <c r="AX638" i="7" s="1"/>
  <c r="G477" i="13" s="1"/>
  <c r="H477" i="13" s="1"/>
  <c r="AK622" i="7"/>
  <c r="AX622" i="7" s="1"/>
  <c r="G1158" i="13" s="1"/>
  <c r="H1158" i="13" s="1"/>
  <c r="AK606" i="7"/>
  <c r="AX606" i="7" s="1"/>
  <c r="G1142" i="13" s="1"/>
  <c r="H1142" i="13" s="1"/>
  <c r="AK591" i="7"/>
  <c r="AX591" i="7" s="1"/>
  <c r="G1089" i="13" s="1"/>
  <c r="H1089" i="13" s="1"/>
  <c r="AK575" i="7"/>
  <c r="AX575" i="7" s="1"/>
  <c r="G911" i="13" s="1"/>
  <c r="H911" i="13" s="1"/>
  <c r="AK559" i="7"/>
  <c r="AX559" i="7" s="1"/>
  <c r="G730" i="13" s="1"/>
  <c r="H730" i="13" s="1"/>
  <c r="AK543" i="7"/>
  <c r="AX543" i="7" s="1"/>
  <c r="G550" i="13" s="1"/>
  <c r="H550" i="13" s="1"/>
  <c r="AK849" i="7"/>
  <c r="AX849" i="7" s="1"/>
  <c r="G722" i="13" s="1"/>
  <c r="H722" i="13" s="1"/>
  <c r="AK833" i="7"/>
  <c r="AX833" i="7" s="1"/>
  <c r="G705" i="13" s="1"/>
  <c r="H705" i="13" s="1"/>
  <c r="AK817" i="7"/>
  <c r="AX817" i="7" s="1"/>
  <c r="G687" i="13" s="1"/>
  <c r="H687" i="13" s="1"/>
  <c r="AK801" i="7"/>
  <c r="AX801" i="7" s="1"/>
  <c r="G668" i="13" s="1"/>
  <c r="H668" i="13" s="1"/>
  <c r="AK785" i="7"/>
  <c r="AX785" i="7" s="1"/>
  <c r="G650" i="13" s="1"/>
  <c r="H650" i="13" s="1"/>
  <c r="AK769" i="7"/>
  <c r="AX769" i="7" s="1"/>
  <c r="G633" i="13" s="1"/>
  <c r="H633" i="13" s="1"/>
  <c r="AK753" i="7"/>
  <c r="AX753" i="7" s="1"/>
  <c r="G615" i="13" s="1"/>
  <c r="H615" i="13" s="1"/>
  <c r="AK737" i="7"/>
  <c r="AX737" i="7" s="1"/>
  <c r="G598" i="13" s="1"/>
  <c r="H598" i="13" s="1"/>
  <c r="AK723" i="7"/>
  <c r="AX723" i="7" s="1"/>
  <c r="G580" i="13" s="1"/>
  <c r="H580" i="13" s="1"/>
  <c r="AK708" i="7"/>
  <c r="AX708" i="7" s="1"/>
  <c r="G560" i="13" s="1"/>
  <c r="H560" i="13" s="1"/>
  <c r="AK92" i="7"/>
  <c r="AX92" i="7" s="1"/>
  <c r="AK684" i="7"/>
  <c r="AX684" i="7" s="1"/>
  <c r="G530" i="13" s="1"/>
  <c r="H530" i="13" s="1"/>
  <c r="AK669" i="7"/>
  <c r="AX669" i="7" s="1"/>
  <c r="G511" i="13" s="1"/>
  <c r="H511" i="13" s="1"/>
  <c r="AK653" i="7"/>
  <c r="AX653" i="7" s="1"/>
  <c r="G493" i="13" s="1"/>
  <c r="H493" i="13" s="1"/>
  <c r="AK637" i="7"/>
  <c r="AX637" i="7" s="1"/>
  <c r="G476" i="13" s="1"/>
  <c r="H476" i="13" s="1"/>
  <c r="AK621" i="7"/>
  <c r="AX621" i="7" s="1"/>
  <c r="G1157" i="13" s="1"/>
  <c r="H1157" i="13" s="1"/>
  <c r="AK605" i="7"/>
  <c r="AX605" i="7" s="1"/>
  <c r="G1140" i="13" s="1"/>
  <c r="H1140" i="13" s="1"/>
  <c r="AK590" i="7"/>
  <c r="AX590" i="7" s="1"/>
  <c r="G1067" i="13" s="1"/>
  <c r="H1067" i="13" s="1"/>
  <c r="AK574" i="7"/>
  <c r="AX574" i="7" s="1"/>
  <c r="G899" i="13" s="1"/>
  <c r="H899" i="13" s="1"/>
  <c r="AK558" i="7"/>
  <c r="AX558" i="7" s="1"/>
  <c r="G719" i="13" s="1"/>
  <c r="H719" i="13" s="1"/>
  <c r="AK542" i="7"/>
  <c r="AX542" i="7" s="1"/>
  <c r="G539" i="13" s="1"/>
  <c r="H539" i="13" s="1"/>
  <c r="AK650" i="7"/>
  <c r="AX650" i="7" s="1"/>
  <c r="G490" i="13" s="1"/>
  <c r="H490" i="13" s="1"/>
  <c r="AK587" i="7"/>
  <c r="AX587" i="7" s="1"/>
  <c r="G1045" i="13" s="1"/>
  <c r="H1045" i="13" s="1"/>
  <c r="AK522" i="7"/>
  <c r="AX522" i="7" s="1"/>
  <c r="G386" i="13" s="1"/>
  <c r="H386" i="13" s="1"/>
  <c r="AK461" i="7"/>
  <c r="AX461" i="7" s="1"/>
  <c r="G214" i="13" s="1"/>
  <c r="H214" i="13" s="1"/>
  <c r="AK51" i="7"/>
  <c r="AX51" i="7" s="1"/>
  <c r="AK361" i="7"/>
  <c r="AX361" i="7" s="1"/>
  <c r="G128" i="13" s="1"/>
  <c r="H128" i="13" s="1"/>
  <c r="AK304" i="7"/>
  <c r="AX304" i="7" s="1"/>
  <c r="G239" i="13" s="1"/>
  <c r="H239" i="13" s="1"/>
  <c r="AK249" i="7"/>
  <c r="AX249" i="7" s="1"/>
  <c r="G331" i="13" s="1"/>
  <c r="H331" i="13" s="1"/>
  <c r="AK190" i="7"/>
  <c r="AX190" i="7" s="1"/>
  <c r="G319" i="13" s="1"/>
  <c r="H319" i="13" s="1"/>
  <c r="AK6" i="7"/>
  <c r="AX6" i="7" s="1"/>
  <c r="G426" i="13" s="1"/>
  <c r="H426" i="13" s="1"/>
  <c r="AK4" i="7"/>
  <c r="AX4" i="7" s="1"/>
  <c r="G417" i="13" s="1"/>
  <c r="H417" i="13" s="1"/>
  <c r="AK513" i="7"/>
  <c r="AX513" i="7" s="1"/>
  <c r="G323" i="13" s="1"/>
  <c r="H323" i="13" s="1"/>
  <c r="AK452" i="7"/>
  <c r="AX452" i="7" s="1"/>
  <c r="G197" i="13" s="1"/>
  <c r="H197" i="13" s="1"/>
  <c r="AK403" i="7"/>
  <c r="AX403" i="7" s="1"/>
  <c r="G41" i="13" s="1"/>
  <c r="H41" i="13" s="1"/>
  <c r="AK352" i="7"/>
  <c r="AX352" i="7" s="1"/>
  <c r="G120" i="13" s="1"/>
  <c r="H120" i="13" s="1"/>
  <c r="AK295" i="7"/>
  <c r="AX295" i="7" s="1"/>
  <c r="G220" i="13" s="1"/>
  <c r="H220" i="13" s="1"/>
  <c r="AK240" i="7"/>
  <c r="AX240" i="7" s="1"/>
  <c r="G264" i="13" s="1"/>
  <c r="H264" i="13" s="1"/>
  <c r="AK182" i="7"/>
  <c r="AX182" i="7" s="1"/>
  <c r="G305" i="13" s="1"/>
  <c r="H305" i="13" s="1"/>
  <c r="AK120" i="7"/>
  <c r="AX120" i="7" s="1"/>
  <c r="AK125" i="7"/>
  <c r="AX125" i="7" s="1"/>
  <c r="G408" i="13" s="1"/>
  <c r="H408" i="13" s="1"/>
  <c r="AK493" i="7"/>
  <c r="AX493" i="7" s="1"/>
  <c r="G425" i="13" s="1"/>
  <c r="H425" i="13" s="1"/>
  <c r="AK431" i="7"/>
  <c r="AX431" i="7" s="1"/>
  <c r="G91" i="13" s="1"/>
  <c r="H91" i="13" s="1"/>
  <c r="AK393" i="7"/>
  <c r="AX393" i="7" s="1"/>
  <c r="G20" i="13" s="1"/>
  <c r="H20" i="13" s="1"/>
  <c r="AK334" i="7"/>
  <c r="AX334" i="7" s="1"/>
  <c r="G94" i="13" s="1"/>
  <c r="H94" i="13" s="1"/>
  <c r="AK280" i="7"/>
  <c r="AX280" i="7" s="1"/>
  <c r="G178" i="13" s="1"/>
  <c r="H178" i="13" s="1"/>
  <c r="AK219" i="7"/>
  <c r="AX219" i="7" s="1"/>
  <c r="G406" i="13" s="1"/>
  <c r="H406" i="13" s="1"/>
  <c r="AK163" i="7"/>
  <c r="AX163" i="7" s="1"/>
  <c r="G280" i="13" s="1"/>
  <c r="H280" i="13" s="1"/>
  <c r="AK1201" i="7"/>
  <c r="AX1201" i="7" s="1"/>
  <c r="G1174" i="13" s="1"/>
  <c r="H1174" i="13" s="1"/>
  <c r="AK478" i="7"/>
  <c r="AX478" i="7" s="1"/>
  <c r="G248" i="13" s="1"/>
  <c r="H248" i="13" s="1"/>
  <c r="AK417" i="7"/>
  <c r="AX417" i="7" s="1"/>
  <c r="G64" i="13" s="1"/>
  <c r="H64" i="13" s="1"/>
  <c r="AK376" i="7"/>
  <c r="AX376" i="7" s="1"/>
  <c r="G147" i="13" s="1"/>
  <c r="H147" i="13" s="1"/>
  <c r="AK319" i="7"/>
  <c r="AX319" i="7" s="1"/>
  <c r="G9" i="13" s="1"/>
  <c r="H9" i="13" s="1"/>
  <c r="AK265" i="7"/>
  <c r="AX265" i="7" s="1"/>
  <c r="G2" i="13" s="1"/>
  <c r="H2" i="13" s="1"/>
  <c r="AK206" i="7"/>
  <c r="AX206" i="7" s="1"/>
  <c r="G344" i="13" s="1"/>
  <c r="H344" i="13" s="1"/>
  <c r="AK146" i="7"/>
  <c r="AX146" i="7" s="1"/>
  <c r="G257" i="13" s="1"/>
  <c r="H257" i="13" s="1"/>
  <c r="AK1212" i="7"/>
  <c r="AX1212" i="7" s="1"/>
  <c r="G1176" i="13" s="1"/>
  <c r="H1176" i="13" s="1"/>
  <c r="AK1194" i="7"/>
  <c r="AX1194" i="7" s="1"/>
  <c r="G1117" i="13" s="1"/>
  <c r="H1117" i="13" s="1"/>
  <c r="AK1172" i="7"/>
  <c r="AX1172" i="7" s="1"/>
  <c r="G1092" i="13" s="1"/>
  <c r="H1092" i="13" s="1"/>
  <c r="AK1152" i="7"/>
  <c r="AX1152" i="7" s="1"/>
  <c r="G1070" i="13" s="1"/>
  <c r="H1070" i="13" s="1"/>
  <c r="AK1132" i="7"/>
  <c r="AX1132" i="7" s="1"/>
  <c r="G1048" i="13" s="1"/>
  <c r="H1048" i="13" s="1"/>
  <c r="AK1167" i="7"/>
  <c r="AX1167" i="7" s="1"/>
  <c r="G1086" i="13" s="1"/>
  <c r="H1086" i="13" s="1"/>
  <c r="AK1147" i="7"/>
  <c r="AX1147" i="7" s="1"/>
  <c r="G1064" i="13" s="1"/>
  <c r="H1064" i="13" s="1"/>
  <c r="AK1127" i="7"/>
  <c r="AX1127" i="7" s="1"/>
  <c r="G1042" i="13" s="1"/>
  <c r="H1042" i="13" s="1"/>
  <c r="AK1105" i="7"/>
  <c r="AX1105" i="7" s="1"/>
  <c r="G1015" i="13" s="1"/>
  <c r="H1015" i="13" s="1"/>
  <c r="AK1085" i="7"/>
  <c r="AX1085" i="7" s="1"/>
  <c r="G990" i="13" s="1"/>
  <c r="H990" i="13" s="1"/>
  <c r="AK1067" i="7"/>
  <c r="AX1067" i="7" s="1"/>
  <c r="G972" i="13" s="1"/>
  <c r="H972" i="13" s="1"/>
  <c r="AK1045" i="7"/>
  <c r="AX1045" i="7" s="1"/>
  <c r="G947" i="13" s="1"/>
  <c r="H947" i="13" s="1"/>
  <c r="AK1025" i="7"/>
  <c r="AX1025" i="7" s="1"/>
  <c r="G925" i="13" s="1"/>
  <c r="H925" i="13" s="1"/>
  <c r="AK1005" i="7"/>
  <c r="AX1005" i="7" s="1"/>
  <c r="G902" i="13" s="1"/>
  <c r="H902" i="13" s="1"/>
  <c r="AK981" i="7"/>
  <c r="AX981" i="7" s="1"/>
  <c r="G875" i="13" s="1"/>
  <c r="H875" i="13" s="1"/>
  <c r="AK961" i="7"/>
  <c r="AX961" i="7" s="1"/>
  <c r="G853" i="13" s="1"/>
  <c r="H853" i="13" s="1"/>
  <c r="AK947" i="7"/>
  <c r="AX947" i="7" s="1"/>
  <c r="G833" i="13" s="1"/>
  <c r="H833" i="13" s="1"/>
  <c r="AK923" i="7"/>
  <c r="AX923" i="7" s="1"/>
  <c r="G806" i="13" s="1"/>
  <c r="H806" i="13" s="1"/>
  <c r="AK904" i="7"/>
  <c r="AX904" i="7" s="1"/>
  <c r="G782" i="13" s="1"/>
  <c r="H782" i="13" s="1"/>
  <c r="AK884" i="7"/>
  <c r="AX884" i="7" s="1"/>
  <c r="G760" i="13" s="1"/>
  <c r="H760" i="13" s="1"/>
  <c r="AK860" i="7"/>
  <c r="AX860" i="7" s="1"/>
  <c r="G734" i="13" s="1"/>
  <c r="H734" i="13" s="1"/>
  <c r="AK1166" i="7"/>
  <c r="AX1166" i="7" s="1"/>
  <c r="G1085" i="13" s="1"/>
  <c r="H1085" i="13" s="1"/>
  <c r="AK1146" i="7"/>
  <c r="AX1146" i="7" s="1"/>
  <c r="G1063" i="13" s="1"/>
  <c r="H1063" i="13" s="1"/>
  <c r="AK1124" i="7"/>
  <c r="AX1124" i="7" s="1"/>
  <c r="G1037" i="13" s="1"/>
  <c r="H1037" i="13" s="1"/>
  <c r="AK1104" i="7"/>
  <c r="AX1104" i="7" s="1"/>
  <c r="G1014" i="13" s="1"/>
  <c r="H1014" i="13" s="1"/>
  <c r="AK1084" i="7"/>
  <c r="AX1084" i="7" s="1"/>
  <c r="G993" i="13" s="1"/>
  <c r="H993" i="13" s="1"/>
  <c r="AK1062" i="7"/>
  <c r="AX1062" i="7" s="1"/>
  <c r="G967" i="13" s="1"/>
  <c r="H967" i="13" s="1"/>
  <c r="AK1044" i="7"/>
  <c r="AX1044" i="7" s="1"/>
  <c r="G946" i="13" s="1"/>
  <c r="H946" i="13" s="1"/>
  <c r="AK1024" i="7"/>
  <c r="AX1024" i="7" s="1"/>
  <c r="G924" i="13" s="1"/>
  <c r="H924" i="13" s="1"/>
  <c r="AK1008" i="7"/>
  <c r="AX1008" i="7" s="1"/>
  <c r="G905" i="13" s="1"/>
  <c r="H905" i="13" s="1"/>
  <c r="AK992" i="7"/>
  <c r="AX992" i="7" s="1"/>
  <c r="G887" i="13" s="1"/>
  <c r="H887" i="13" s="1"/>
  <c r="AK976" i="7"/>
  <c r="AX976" i="7" s="1"/>
  <c r="G870" i="13" s="1"/>
  <c r="H870" i="13" s="1"/>
  <c r="AK960" i="7"/>
  <c r="AX960" i="7" s="1"/>
  <c r="G852" i="13" s="1"/>
  <c r="H852" i="13" s="1"/>
  <c r="AK950" i="7"/>
  <c r="AX950" i="7" s="1"/>
  <c r="G836" i="13" s="1"/>
  <c r="H836" i="13" s="1"/>
  <c r="AK934" i="7"/>
  <c r="AX934" i="7" s="1"/>
  <c r="G818" i="13" s="1"/>
  <c r="H818" i="13" s="1"/>
  <c r="AK918" i="7"/>
  <c r="AX918" i="7" s="1"/>
  <c r="G801" i="13" s="1"/>
  <c r="H801" i="13" s="1"/>
  <c r="AK903" i="7"/>
  <c r="AX903" i="7" s="1"/>
  <c r="G781" i="13" s="1"/>
  <c r="H781" i="13" s="1"/>
  <c r="AK887" i="7"/>
  <c r="AX887" i="7" s="1"/>
  <c r="G764" i="13" s="1"/>
  <c r="H764" i="13" s="1"/>
  <c r="AK871" i="7"/>
  <c r="AX871" i="7" s="1"/>
  <c r="G746" i="13" s="1"/>
  <c r="H746" i="13" s="1"/>
  <c r="AK855" i="7"/>
  <c r="AX855" i="7" s="1"/>
  <c r="G728" i="13" s="1"/>
  <c r="H728" i="13" s="1"/>
  <c r="AK1161" i="7"/>
  <c r="AX1161" i="7" s="1"/>
  <c r="G1080" i="13" s="1"/>
  <c r="H1080" i="13" s="1"/>
  <c r="AK1145" i="7"/>
  <c r="AX1145" i="7" s="1"/>
  <c r="G1062" i="13" s="1"/>
  <c r="H1062" i="13" s="1"/>
  <c r="AK1129" i="7"/>
  <c r="AX1129" i="7" s="1"/>
  <c r="G1044" i="13" s="1"/>
  <c r="H1044" i="13" s="1"/>
  <c r="AK1115" i="7"/>
  <c r="AX1115" i="7" s="1"/>
  <c r="G1027" i="13" s="1"/>
  <c r="H1027" i="13" s="1"/>
  <c r="AK1099" i="7"/>
  <c r="AX1099" i="7" s="1"/>
  <c r="G1008" i="13" s="1"/>
  <c r="H1008" i="13" s="1"/>
  <c r="AK1083" i="7"/>
  <c r="AX1083" i="7" s="1"/>
  <c r="G992" i="13" s="1"/>
  <c r="H992" i="13" s="1"/>
  <c r="AK1069" i="7"/>
  <c r="AX1069" i="7" s="1"/>
  <c r="G974" i="13" s="1"/>
  <c r="H974" i="13" s="1"/>
  <c r="AK1055" i="7"/>
  <c r="AX1055" i="7" s="1"/>
  <c r="G958" i="13" s="1"/>
  <c r="H958" i="13" s="1"/>
  <c r="AK1039" i="7"/>
  <c r="AX1039" i="7" s="1"/>
  <c r="G940" i="13" s="1"/>
  <c r="H940" i="13" s="1"/>
  <c r="AK1023" i="7"/>
  <c r="AX1023" i="7" s="1"/>
  <c r="G923" i="13" s="1"/>
  <c r="H923" i="13" s="1"/>
  <c r="AK1007" i="7"/>
  <c r="AX1007" i="7" s="1"/>
  <c r="G904" i="13" s="1"/>
  <c r="H904" i="13" s="1"/>
  <c r="AK991" i="7"/>
  <c r="AX991" i="7" s="1"/>
  <c r="G886" i="13" s="1"/>
  <c r="H886" i="13" s="1"/>
  <c r="AK975" i="7"/>
  <c r="AX975" i="7" s="1"/>
  <c r="G869" i="13" s="1"/>
  <c r="H869" i="13" s="1"/>
  <c r="AK959" i="7"/>
  <c r="AX959" i="7" s="1"/>
  <c r="G851" i="13" s="1"/>
  <c r="H851" i="13" s="1"/>
  <c r="AK949" i="7"/>
  <c r="AX949" i="7" s="1"/>
  <c r="G835" i="13" s="1"/>
  <c r="H835" i="13" s="1"/>
  <c r="AK933" i="7"/>
  <c r="AX933" i="7" s="1"/>
  <c r="G817" i="13" s="1"/>
  <c r="H817" i="13" s="1"/>
  <c r="AK917" i="7"/>
  <c r="AX917" i="7" s="1"/>
  <c r="G800" i="13" s="1"/>
  <c r="H800" i="13" s="1"/>
  <c r="AK902" i="7"/>
  <c r="AX902" i="7" s="1"/>
  <c r="G780" i="13" s="1"/>
  <c r="H780" i="13" s="1"/>
  <c r="AK886" i="7"/>
  <c r="AX886" i="7" s="1"/>
  <c r="G762" i="13" s="1"/>
  <c r="H762" i="13" s="1"/>
  <c r="AK870" i="7"/>
  <c r="AX870" i="7" s="1"/>
  <c r="G745" i="13" s="1"/>
  <c r="H745" i="13" s="1"/>
  <c r="AK854" i="7"/>
  <c r="AX854" i="7" s="1"/>
  <c r="G727" i="13" s="1"/>
  <c r="H727" i="13" s="1"/>
  <c r="AK1102" i="7"/>
  <c r="AX1102" i="7" s="1"/>
  <c r="G1012" i="13" s="1"/>
  <c r="H1012" i="13" s="1"/>
  <c r="AK1086" i="7"/>
  <c r="AX1086" i="7" s="1"/>
  <c r="G994" i="13" s="1"/>
  <c r="H994" i="13" s="1"/>
  <c r="AK1072" i="7"/>
  <c r="AX1072" i="7" s="1"/>
  <c r="G978" i="13" s="1"/>
  <c r="H978" i="13" s="1"/>
  <c r="AK1056" i="7"/>
  <c r="AX1056" i="7" s="1"/>
  <c r="G961" i="13" s="1"/>
  <c r="H961" i="13" s="1"/>
  <c r="AK1042" i="7"/>
  <c r="AX1042" i="7" s="1"/>
  <c r="G943" i="13" s="1"/>
  <c r="H943" i="13" s="1"/>
  <c r="AK1026" i="7"/>
  <c r="AX1026" i="7" s="1"/>
  <c r="G926" i="13" s="1"/>
  <c r="H926" i="13" s="1"/>
  <c r="AK1010" i="7"/>
  <c r="AX1010" i="7" s="1"/>
  <c r="G907" i="13" s="1"/>
  <c r="H907" i="13" s="1"/>
  <c r="AK994" i="7"/>
  <c r="AX994" i="7" s="1"/>
  <c r="G890" i="13" s="1"/>
  <c r="H890" i="13" s="1"/>
  <c r="AK978" i="7"/>
  <c r="AX978" i="7" s="1"/>
  <c r="G872" i="13" s="1"/>
  <c r="H872" i="13" s="1"/>
  <c r="AK962" i="7"/>
  <c r="AX962" i="7" s="1"/>
  <c r="G854" i="13" s="1"/>
  <c r="H854" i="13" s="1"/>
  <c r="AK104" i="7"/>
  <c r="AX104" i="7" s="1"/>
  <c r="G837" i="13" s="1"/>
  <c r="H837" i="13" s="1"/>
  <c r="AK936" i="7"/>
  <c r="AX936" i="7" s="1"/>
  <c r="G821" i="13" s="1"/>
  <c r="H821" i="13" s="1"/>
  <c r="AK920" i="7"/>
  <c r="AX920" i="7" s="1"/>
  <c r="G803" i="13" s="1"/>
  <c r="H803" i="13" s="1"/>
  <c r="AK905" i="7"/>
  <c r="AX905" i="7" s="1"/>
  <c r="G783" i="13" s="1"/>
  <c r="H783" i="13" s="1"/>
  <c r="AK889" i="7"/>
  <c r="AX889" i="7" s="1"/>
  <c r="G766" i="13" s="1"/>
  <c r="H766" i="13" s="1"/>
  <c r="AK873" i="7"/>
  <c r="AX873" i="7" s="1"/>
  <c r="G748" i="13" s="1"/>
  <c r="H748" i="13" s="1"/>
  <c r="AK857" i="7"/>
  <c r="AX857" i="7" s="1"/>
  <c r="G731" i="13" s="1"/>
  <c r="H731" i="13" s="1"/>
  <c r="AK844" i="7"/>
  <c r="AX844" i="7" s="1"/>
  <c r="G716" i="13" s="1"/>
  <c r="H716" i="13" s="1"/>
  <c r="AK828" i="7"/>
  <c r="AX828" i="7" s="1"/>
  <c r="G699" i="13" s="1"/>
  <c r="H699" i="13" s="1"/>
  <c r="AK812" i="7"/>
  <c r="AX812" i="7" s="1"/>
  <c r="G680" i="13" s="1"/>
  <c r="H680" i="13" s="1"/>
  <c r="AK796" i="7"/>
  <c r="AX796" i="7" s="1"/>
  <c r="G662" i="13" s="1"/>
  <c r="H662" i="13" s="1"/>
  <c r="AK780" i="7"/>
  <c r="AX780" i="7" s="1"/>
  <c r="G645" i="13" s="1"/>
  <c r="H645" i="13" s="1"/>
  <c r="AK764" i="7"/>
  <c r="AX764" i="7" s="1"/>
  <c r="G627" i="13" s="1"/>
  <c r="H627" i="13" s="1"/>
  <c r="AK748" i="7"/>
  <c r="AX748" i="7" s="1"/>
  <c r="G610" i="13" s="1"/>
  <c r="H610" i="13" s="1"/>
  <c r="AK734" i="7"/>
  <c r="AX734" i="7" s="1"/>
  <c r="G590" i="13" s="1"/>
  <c r="H590" i="13" s="1"/>
  <c r="AK718" i="7"/>
  <c r="AX718" i="7" s="1"/>
  <c r="G575" i="13" s="1"/>
  <c r="H575" i="13" s="1"/>
  <c r="AK98" i="7"/>
  <c r="AX98" i="7" s="1"/>
  <c r="AK693" i="7"/>
  <c r="AX693" i="7" s="1"/>
  <c r="G541" i="13" s="1"/>
  <c r="H541" i="13" s="1"/>
  <c r="AK679" i="7"/>
  <c r="AX679" i="7" s="1"/>
  <c r="G524" i="13" s="1"/>
  <c r="H524" i="13" s="1"/>
  <c r="AK664" i="7"/>
  <c r="AX664" i="7" s="1"/>
  <c r="G507" i="13" s="1"/>
  <c r="H507" i="13" s="1"/>
  <c r="AK648" i="7"/>
  <c r="AX648" i="7" s="1"/>
  <c r="G489" i="13" s="1"/>
  <c r="H489" i="13" s="1"/>
  <c r="AK632" i="7"/>
  <c r="AX632" i="7" s="1"/>
  <c r="G470" i="13" s="1"/>
  <c r="H470" i="13" s="1"/>
  <c r="AK616" i="7"/>
  <c r="AX616" i="7" s="1"/>
  <c r="G1152" i="13" s="1"/>
  <c r="H1152" i="13" s="1"/>
  <c r="AK601" i="7"/>
  <c r="AX601" i="7" s="1"/>
  <c r="G1133" i="13" s="1"/>
  <c r="H1133" i="13" s="1"/>
  <c r="AK585" i="7"/>
  <c r="AX585" i="7" s="1"/>
  <c r="G1022" i="13" s="1"/>
  <c r="H1022" i="13" s="1"/>
  <c r="AK569" i="7"/>
  <c r="AX569" i="7" s="1"/>
  <c r="G844" i="13" s="1"/>
  <c r="H844" i="13" s="1"/>
  <c r="AK553" i="7"/>
  <c r="AX553" i="7" s="1"/>
  <c r="G663" i="13" s="1"/>
  <c r="H663" i="13" s="1"/>
  <c r="AK537" i="7"/>
  <c r="AX537" i="7" s="1"/>
  <c r="G483" i="13" s="1"/>
  <c r="H483" i="13" s="1"/>
  <c r="AK847" i="7"/>
  <c r="AX847" i="7" s="1"/>
  <c r="G720" i="13" s="1"/>
  <c r="H720" i="13" s="1"/>
  <c r="AK831" i="7"/>
  <c r="AX831" i="7" s="1"/>
  <c r="G702" i="13" s="1"/>
  <c r="H702" i="13" s="1"/>
  <c r="AK815" i="7"/>
  <c r="AX815" i="7" s="1"/>
  <c r="G683" i="13" s="1"/>
  <c r="H683" i="13" s="1"/>
  <c r="AK799" i="7"/>
  <c r="AX799" i="7" s="1"/>
  <c r="G666" i="13" s="1"/>
  <c r="H666" i="13" s="1"/>
  <c r="AK783" i="7"/>
  <c r="AX783" i="7" s="1"/>
  <c r="G648" i="13" s="1"/>
  <c r="H648" i="13" s="1"/>
  <c r="AK767" i="7"/>
  <c r="AX767" i="7" s="1"/>
  <c r="G629" i="13" s="1"/>
  <c r="H629" i="13" s="1"/>
  <c r="AK751" i="7"/>
  <c r="AX751" i="7" s="1"/>
  <c r="G613" i="13" s="1"/>
  <c r="H613" i="13" s="1"/>
  <c r="AK101" i="7"/>
  <c r="AX101" i="7" s="1"/>
  <c r="G595" i="13" s="1"/>
  <c r="H595" i="13" s="1"/>
  <c r="AK721" i="7"/>
  <c r="AX721" i="7" s="1"/>
  <c r="G578" i="13" s="1"/>
  <c r="H578" i="13" s="1"/>
  <c r="AK706" i="7"/>
  <c r="AX706" i="7" s="1"/>
  <c r="G558" i="13" s="1"/>
  <c r="H558" i="13" s="1"/>
  <c r="AK696" i="7"/>
  <c r="AX696" i="7" s="1"/>
  <c r="G543" i="13" s="1"/>
  <c r="H543" i="13" s="1"/>
  <c r="AK682" i="7"/>
  <c r="AX682" i="7" s="1"/>
  <c r="G527" i="13" s="1"/>
  <c r="H527" i="13" s="1"/>
  <c r="AK667" i="7"/>
  <c r="AX667" i="7" s="1"/>
  <c r="G504" i="13" s="1"/>
  <c r="H504" i="13" s="1"/>
  <c r="AK651" i="7"/>
  <c r="AX651" i="7" s="1"/>
  <c r="G491" i="13" s="1"/>
  <c r="H491" i="13" s="1"/>
  <c r="AK635" i="7"/>
  <c r="AX635" i="7" s="1"/>
  <c r="G474" i="13" s="1"/>
  <c r="H474" i="13" s="1"/>
  <c r="AK619" i="7"/>
  <c r="AX619" i="7" s="1"/>
  <c r="G1155" i="13" s="1"/>
  <c r="H1155" i="13" s="1"/>
  <c r="AK603" i="7"/>
  <c r="AX603" i="7" s="1"/>
  <c r="G1137" i="13" s="1"/>
  <c r="H1137" i="13" s="1"/>
  <c r="AK588" i="7"/>
  <c r="AX588" i="7" s="1"/>
  <c r="G1056" i="13" s="1"/>
  <c r="H1056" i="13" s="1"/>
  <c r="AK572" i="7"/>
  <c r="AX572" i="7" s="1"/>
  <c r="G888" i="13" s="1"/>
  <c r="H888" i="13" s="1"/>
  <c r="AK556" i="7"/>
  <c r="AX556" i="7" s="1"/>
  <c r="G697" i="13" s="1"/>
  <c r="H697" i="13" s="1"/>
  <c r="AK540" i="7"/>
  <c r="AX540" i="7" s="1"/>
  <c r="G528" i="13" s="1"/>
  <c r="H528" i="13" s="1"/>
  <c r="AK846" i="7"/>
  <c r="AX846" i="7" s="1"/>
  <c r="G718" i="13" s="1"/>
  <c r="H718" i="13" s="1"/>
  <c r="AK830" i="7"/>
  <c r="AX830" i="7" s="1"/>
  <c r="G701" i="13" s="1"/>
  <c r="H701" i="13" s="1"/>
  <c r="AK814" i="7"/>
  <c r="AX814" i="7" s="1"/>
  <c r="G682" i="13" s="1"/>
  <c r="H682" i="13" s="1"/>
  <c r="AK798" i="7"/>
  <c r="AX798" i="7" s="1"/>
  <c r="G665" i="13" s="1"/>
  <c r="H665" i="13" s="1"/>
  <c r="AK782" i="7"/>
  <c r="AX782" i="7" s="1"/>
  <c r="G647" i="13" s="1"/>
  <c r="H647" i="13" s="1"/>
  <c r="AK766" i="7"/>
  <c r="AX766" i="7" s="1"/>
  <c r="G631" i="13" s="1"/>
  <c r="H631" i="13" s="1"/>
  <c r="AK750" i="7"/>
  <c r="AX750" i="7" s="1"/>
  <c r="G612" i="13" s="1"/>
  <c r="H612" i="13" s="1"/>
  <c r="AK100" i="7"/>
  <c r="AX100" i="7" s="1"/>
  <c r="G594" i="13" s="1"/>
  <c r="H594" i="13" s="1"/>
  <c r="AK720" i="7"/>
  <c r="AX720" i="7" s="1"/>
  <c r="G577" i="13" s="1"/>
  <c r="H577" i="13" s="1"/>
  <c r="AK705" i="7"/>
  <c r="AX705" i="7" s="1"/>
  <c r="G557" i="13" s="1"/>
  <c r="H557" i="13" s="1"/>
  <c r="AK695" i="7"/>
  <c r="AX695" i="7" s="1"/>
  <c r="G544" i="13" s="1"/>
  <c r="H544" i="13" s="1"/>
  <c r="AK681" i="7"/>
  <c r="AX681" i="7" s="1"/>
  <c r="G526" i="13" s="1"/>
  <c r="H526" i="13" s="1"/>
  <c r="AK666" i="7"/>
  <c r="AX666" i="7" s="1"/>
  <c r="G509" i="13" s="1"/>
  <c r="H509" i="13" s="1"/>
  <c r="AK618" i="7"/>
  <c r="AX618" i="7" s="1"/>
  <c r="G1154" i="13" s="1"/>
  <c r="H1154" i="13" s="1"/>
  <c r="AK88" i="7"/>
  <c r="AX88" i="7" s="1"/>
  <c r="AK506" i="7"/>
  <c r="AX506" i="7" s="1"/>
  <c r="G399" i="13" s="1"/>
  <c r="H399" i="13" s="1"/>
  <c r="AK445" i="7"/>
  <c r="AX445" i="7" s="1"/>
  <c r="G173" i="13" s="1"/>
  <c r="H173" i="13" s="1"/>
  <c r="AK45" i="7"/>
  <c r="AX45" i="7" s="1"/>
  <c r="G35" i="13" s="1"/>
  <c r="H35" i="13" s="1"/>
  <c r="AK346" i="7"/>
  <c r="AX346" i="7" s="1"/>
  <c r="G110" i="13" s="1"/>
  <c r="H110" i="13" s="1"/>
  <c r="AK288" i="7"/>
  <c r="AX288" i="7" s="1"/>
  <c r="G193" i="13" s="1"/>
  <c r="H193" i="13" s="1"/>
  <c r="AK233" i="7"/>
  <c r="AX233" i="7" s="1"/>
  <c r="G443" i="13" s="1"/>
  <c r="H443" i="13" s="1"/>
  <c r="AK177" i="7"/>
  <c r="AX177" i="7" s="1"/>
  <c r="G297" i="13" s="1"/>
  <c r="H297" i="13" s="1"/>
  <c r="AK1215" i="7"/>
  <c r="AX1215" i="7" s="1"/>
  <c r="G1161" i="13" s="1"/>
  <c r="H1161" i="13" s="1"/>
  <c r="AK87" i="7"/>
  <c r="AX87" i="7" s="1"/>
  <c r="G53" i="13" s="1"/>
  <c r="H53" i="13" s="1"/>
  <c r="AK498" i="7"/>
  <c r="AX498" i="7" s="1"/>
  <c r="G385" i="13" s="1"/>
  <c r="H385" i="13" s="1"/>
  <c r="AK436" i="7"/>
  <c r="AX436" i="7" s="1"/>
  <c r="G158" i="13" s="1"/>
  <c r="H158" i="13" s="1"/>
  <c r="AK394" i="7"/>
  <c r="AX394" i="7" s="1"/>
  <c r="G24" i="13" s="1"/>
  <c r="H24" i="13" s="1"/>
  <c r="AK339" i="7"/>
  <c r="AX339" i="7" s="1"/>
  <c r="G100" i="13" s="1"/>
  <c r="H100" i="13" s="1"/>
  <c r="AK23" i="7"/>
  <c r="AX23" i="7" s="1"/>
  <c r="G183" i="13" s="1"/>
  <c r="H183" i="13" s="1"/>
  <c r="AK224" i="7"/>
  <c r="AX224" i="7" s="1"/>
  <c r="G429" i="13" s="1"/>
  <c r="H429" i="13" s="1"/>
  <c r="AK168" i="7"/>
  <c r="AX168" i="7" s="1"/>
  <c r="G285" i="13" s="1"/>
  <c r="H285" i="13" s="1"/>
  <c r="AK1206" i="7"/>
  <c r="AX1206" i="7" s="1"/>
  <c r="G1164" i="13" s="1"/>
  <c r="H1164" i="13" s="1"/>
  <c r="AK81" i="7"/>
  <c r="AX81" i="7" s="1"/>
  <c r="G315" i="13" s="1"/>
  <c r="H315" i="13" s="1"/>
  <c r="AK479" i="7"/>
  <c r="AX479" i="7" s="1"/>
  <c r="G300" i="13" s="1"/>
  <c r="H300" i="13" s="1"/>
  <c r="AK60" i="7"/>
  <c r="AX60" i="7" s="1"/>
  <c r="G67" i="13" s="1"/>
  <c r="H67" i="13" s="1"/>
  <c r="AK377" i="7"/>
  <c r="AX377" i="7" s="1"/>
  <c r="G148" i="13" s="1"/>
  <c r="H148" i="13" s="1"/>
  <c r="AK320" i="7"/>
  <c r="AX320" i="7" s="1"/>
  <c r="G10" i="13" s="1"/>
  <c r="H10" i="13" s="1"/>
  <c r="AK266" i="7"/>
  <c r="AX266" i="7" s="1"/>
  <c r="G13" i="13" s="1"/>
  <c r="H13" i="13" s="1"/>
  <c r="AK207" i="7"/>
  <c r="AX207" i="7" s="1"/>
  <c r="G345" i="13" s="1"/>
  <c r="H345" i="13" s="1"/>
  <c r="AK147" i="7"/>
  <c r="AX147" i="7" s="1"/>
  <c r="G258" i="13" s="1"/>
  <c r="H258" i="13" s="1"/>
  <c r="AK1189" i="7"/>
  <c r="AX1189" i="7" s="1"/>
  <c r="G1110" i="13" s="1"/>
  <c r="H1110" i="13" s="1"/>
  <c r="AK462" i="7"/>
  <c r="AX462" i="7" s="1"/>
  <c r="G215" i="13" s="1"/>
  <c r="H215" i="13" s="1"/>
  <c r="AK409" i="7"/>
  <c r="AX409" i="7" s="1"/>
  <c r="G51" i="13" s="1"/>
  <c r="H51" i="13" s="1"/>
  <c r="AK362" i="7"/>
  <c r="AX362" i="7" s="1"/>
  <c r="G129" i="13" s="1"/>
  <c r="H129" i="13" s="1"/>
  <c r="AK305" i="7"/>
  <c r="AX305" i="7" s="1"/>
  <c r="G240" i="13" s="1"/>
  <c r="H240" i="13" s="1"/>
  <c r="AK250" i="7"/>
  <c r="AX250" i="7" s="1"/>
  <c r="G336" i="13" s="1"/>
  <c r="H336" i="13" s="1"/>
  <c r="AK191" i="7"/>
  <c r="AX191" i="7" s="1"/>
  <c r="G320" i="13" s="1"/>
  <c r="H320" i="13" s="1"/>
  <c r="AK7" i="7"/>
  <c r="AX7" i="7" s="1"/>
  <c r="AK1208" i="7"/>
  <c r="AX1208" i="7" s="1"/>
  <c r="G1167" i="13" s="1"/>
  <c r="H1167" i="13" s="1"/>
  <c r="AK1188" i="7"/>
  <c r="AX1188" i="7" s="1"/>
  <c r="G1109" i="13" s="1"/>
  <c r="H1109" i="13" s="1"/>
  <c r="AK1168" i="7"/>
  <c r="AX1168" i="7" s="1"/>
  <c r="G1087" i="13" s="1"/>
  <c r="H1087" i="13" s="1"/>
  <c r="AK1148" i="7"/>
  <c r="AX1148" i="7" s="1"/>
  <c r="G1065" i="13" s="1"/>
  <c r="H1065" i="13" s="1"/>
  <c r="AK1126" i="7"/>
  <c r="AX1126" i="7" s="1"/>
  <c r="G1039" i="13" s="1"/>
  <c r="H1039" i="13" s="1"/>
  <c r="AK1163" i="7"/>
  <c r="AX1163" i="7" s="1"/>
  <c r="G1082" i="13" s="1"/>
  <c r="H1082" i="13" s="1"/>
  <c r="AK1143" i="7"/>
  <c r="AX1143" i="7" s="1"/>
  <c r="G1061" i="13" s="1"/>
  <c r="H1061" i="13" s="1"/>
  <c r="AK1121" i="7"/>
  <c r="AX1121" i="7" s="1"/>
  <c r="G1034" i="13" s="1"/>
  <c r="H1034" i="13" s="1"/>
  <c r="AK1101" i="7"/>
  <c r="AX1101" i="7" s="1"/>
  <c r="G1011" i="13" s="1"/>
  <c r="H1011" i="13" s="1"/>
  <c r="AK1081" i="7"/>
  <c r="AX1081" i="7" s="1"/>
  <c r="G989" i="13" s="1"/>
  <c r="H989" i="13" s="1"/>
  <c r="AK1059" i="7"/>
  <c r="AX1059" i="7" s="1"/>
  <c r="G963" i="13" s="1"/>
  <c r="H963" i="13" s="1"/>
  <c r="AK1041" i="7"/>
  <c r="AX1041" i="7" s="1"/>
  <c r="G942" i="13" s="1"/>
  <c r="H942" i="13" s="1"/>
  <c r="AK1021" i="7"/>
  <c r="AX1021" i="7" s="1"/>
  <c r="G920" i="13" s="1"/>
  <c r="H920" i="13" s="1"/>
  <c r="AK997" i="7"/>
  <c r="AX997" i="7" s="1"/>
  <c r="G893" i="13" s="1"/>
  <c r="H893" i="13" s="1"/>
  <c r="AK977" i="7"/>
  <c r="AX977" i="7" s="1"/>
  <c r="G871" i="13" s="1"/>
  <c r="H871" i="13" s="1"/>
  <c r="AK957" i="7"/>
  <c r="AX957" i="7" s="1"/>
  <c r="G849" i="13" s="1"/>
  <c r="H849" i="13" s="1"/>
  <c r="AK939" i="7"/>
  <c r="AX939" i="7" s="1"/>
  <c r="G824" i="13" s="1"/>
  <c r="H824" i="13" s="1"/>
  <c r="AK919" i="7"/>
  <c r="AX919" i="7" s="1"/>
  <c r="G802" i="13" s="1"/>
  <c r="H802" i="13" s="1"/>
  <c r="AK900" i="7"/>
  <c r="AX900" i="7" s="1"/>
  <c r="G778" i="13" s="1"/>
  <c r="H778" i="13" s="1"/>
  <c r="AK876" i="7"/>
  <c r="AX876" i="7" s="1"/>
  <c r="G751" i="13" s="1"/>
  <c r="H751" i="13" s="1"/>
  <c r="AK856" i="7"/>
  <c r="AX856" i="7" s="1"/>
  <c r="G729" i="13" s="1"/>
  <c r="H729" i="13" s="1"/>
  <c r="AK1162" i="7"/>
  <c r="AX1162" i="7" s="1"/>
  <c r="G1081" i="13" s="1"/>
  <c r="H1081" i="13" s="1"/>
  <c r="AK1138" i="7"/>
  <c r="AX1138" i="7" s="1"/>
  <c r="G1055" i="13" s="1"/>
  <c r="H1055" i="13" s="1"/>
  <c r="AK1120" i="7"/>
  <c r="AX1120" i="7" s="1"/>
  <c r="G1032" i="13" s="1"/>
  <c r="H1032" i="13" s="1"/>
  <c r="AK1100" i="7"/>
  <c r="AX1100" i="7" s="1"/>
  <c r="G1009" i="13" s="1"/>
  <c r="H1009" i="13" s="1"/>
  <c r="AK1076" i="7"/>
  <c r="AX1076" i="7" s="1"/>
  <c r="G983" i="13" s="1"/>
  <c r="H983" i="13" s="1"/>
  <c r="AK1058" i="7"/>
  <c r="AX1058" i="7" s="1"/>
  <c r="G962" i="13" s="1"/>
  <c r="H962" i="13" s="1"/>
  <c r="AK1040" i="7"/>
  <c r="AX1040" i="7" s="1"/>
  <c r="G941" i="13" s="1"/>
  <c r="H941" i="13" s="1"/>
  <c r="AK1020" i="7"/>
  <c r="AX1020" i="7" s="1"/>
  <c r="G919" i="13" s="1"/>
  <c r="H919" i="13" s="1"/>
  <c r="AK1004" i="7"/>
  <c r="AX1004" i="7" s="1"/>
  <c r="G901" i="13" s="1"/>
  <c r="H901" i="13" s="1"/>
  <c r="AK988" i="7"/>
  <c r="AX988" i="7" s="1"/>
  <c r="G883" i="13" s="1"/>
  <c r="H883" i="13" s="1"/>
  <c r="AK972" i="7"/>
  <c r="AX972" i="7" s="1"/>
  <c r="G865" i="13" s="1"/>
  <c r="H865" i="13" s="1"/>
  <c r="AK956" i="7"/>
  <c r="AX956" i="7" s="1"/>
  <c r="G848" i="13" s="1"/>
  <c r="H848" i="13" s="1"/>
  <c r="AK946" i="7"/>
  <c r="AX946" i="7" s="1"/>
  <c r="G832" i="13" s="1"/>
  <c r="H832" i="13" s="1"/>
  <c r="AK930" i="7"/>
  <c r="AX930" i="7" s="1"/>
  <c r="G814" i="13" s="1"/>
  <c r="H814" i="13" s="1"/>
  <c r="AK102" i="7"/>
  <c r="AX102" i="7" s="1"/>
  <c r="G796" i="13" s="1"/>
  <c r="H796" i="13" s="1"/>
  <c r="AK899" i="7"/>
  <c r="AX899" i="7" s="1"/>
  <c r="G777" i="13" s="1"/>
  <c r="H777" i="13" s="1"/>
  <c r="AK883" i="7"/>
  <c r="AX883" i="7" s="1"/>
  <c r="G759" i="13" s="1"/>
  <c r="H759" i="13" s="1"/>
  <c r="AK867" i="7"/>
  <c r="AX867" i="7" s="1"/>
  <c r="G742" i="13" s="1"/>
  <c r="H742" i="13" s="1"/>
  <c r="AK1173" i="7"/>
  <c r="AX1173" i="7" s="1"/>
  <c r="G1093" i="13" s="1"/>
  <c r="H1093" i="13" s="1"/>
  <c r="AK1157" i="7"/>
  <c r="AX1157" i="7" s="1"/>
  <c r="G1075" i="13" s="1"/>
  <c r="H1075" i="13" s="1"/>
  <c r="AK1141" i="7"/>
  <c r="AX1141" i="7" s="1"/>
  <c r="G1054" i="13" s="1"/>
  <c r="H1054" i="13" s="1"/>
  <c r="AK113" i="7"/>
  <c r="AX113" i="7" s="1"/>
  <c r="G1041" i="13" s="1"/>
  <c r="H1041" i="13" s="1"/>
  <c r="AK1111" i="7"/>
  <c r="AX1111" i="7" s="1"/>
  <c r="G1023" i="13" s="1"/>
  <c r="H1023" i="13" s="1"/>
  <c r="AK1095" i="7"/>
  <c r="AX1095" i="7" s="1"/>
  <c r="G1005" i="13" s="1"/>
  <c r="H1005" i="13" s="1"/>
  <c r="AK1079" i="7"/>
  <c r="AX1079" i="7" s="1"/>
  <c r="G986" i="13" s="1"/>
  <c r="H986" i="13" s="1"/>
  <c r="AK1065" i="7"/>
  <c r="AX1065" i="7" s="1"/>
  <c r="G970" i="13" s="1"/>
  <c r="H970" i="13" s="1"/>
  <c r="AK1051" i="7"/>
  <c r="AX1051" i="7" s="1"/>
  <c r="G953" i="13" s="1"/>
  <c r="H953" i="13" s="1"/>
  <c r="AK1035" i="7"/>
  <c r="AX1035" i="7" s="1"/>
  <c r="G936" i="13" s="1"/>
  <c r="H936" i="13" s="1"/>
  <c r="AK1019" i="7"/>
  <c r="AX1019" i="7" s="1"/>
  <c r="G918" i="13" s="1"/>
  <c r="H918" i="13" s="1"/>
  <c r="AK1003" i="7"/>
  <c r="AX1003" i="7" s="1"/>
  <c r="G900" i="13" s="1"/>
  <c r="H900" i="13" s="1"/>
  <c r="AK987" i="7"/>
  <c r="AX987" i="7" s="1"/>
  <c r="G882" i="13" s="1"/>
  <c r="H882" i="13" s="1"/>
  <c r="AK971" i="7"/>
  <c r="AX971" i="7" s="1"/>
  <c r="G864" i="13" s="1"/>
  <c r="H864" i="13" s="1"/>
  <c r="AK955" i="7"/>
  <c r="AX955" i="7" s="1"/>
  <c r="G847" i="13" s="1"/>
  <c r="H847" i="13" s="1"/>
  <c r="AK945" i="7"/>
  <c r="AX945" i="7" s="1"/>
  <c r="G830" i="13" s="1"/>
  <c r="H830" i="13" s="1"/>
  <c r="AK929" i="7"/>
  <c r="AX929" i="7" s="1"/>
  <c r="G813" i="13" s="1"/>
  <c r="H813" i="13" s="1"/>
  <c r="AK914" i="7"/>
  <c r="AX914" i="7" s="1"/>
  <c r="G793" i="13" s="1"/>
  <c r="H793" i="13" s="1"/>
  <c r="AK898" i="7"/>
  <c r="AX898" i="7" s="1"/>
  <c r="G776" i="13" s="1"/>
  <c r="H776" i="13" s="1"/>
  <c r="AK882" i="7"/>
  <c r="AX882" i="7" s="1"/>
  <c r="G758" i="13" s="1"/>
  <c r="H758" i="13" s="1"/>
  <c r="AK866" i="7"/>
  <c r="AX866" i="7" s="1"/>
  <c r="G740" i="13" s="1"/>
  <c r="H740" i="13" s="1"/>
  <c r="AK1114" i="7"/>
  <c r="AX1114" i="7" s="1"/>
  <c r="G1026" i="13" s="1"/>
  <c r="H1026" i="13" s="1"/>
  <c r="AK1098" i="7"/>
  <c r="AX1098" i="7" s="1"/>
  <c r="G1004" i="13" s="1"/>
  <c r="H1004" i="13" s="1"/>
  <c r="AK1082" i="7"/>
  <c r="AX1082" i="7" s="1"/>
  <c r="G991" i="13" s="1"/>
  <c r="H991" i="13" s="1"/>
  <c r="AK1068" i="7"/>
  <c r="AX1068" i="7" s="1"/>
  <c r="G973" i="13" s="1"/>
  <c r="H973" i="13" s="1"/>
  <c r="AK1054" i="7"/>
  <c r="AX1054" i="7" s="1"/>
  <c r="G957" i="13" s="1"/>
  <c r="H957" i="13" s="1"/>
  <c r="AK1038" i="7"/>
  <c r="AX1038" i="7" s="1"/>
  <c r="G939" i="13" s="1"/>
  <c r="H939" i="13" s="1"/>
  <c r="AK1022" i="7"/>
  <c r="AX1022" i="7" s="1"/>
  <c r="G921" i="13" s="1"/>
  <c r="H921" i="13" s="1"/>
  <c r="AK1006" i="7"/>
  <c r="AX1006" i="7" s="1"/>
  <c r="G903" i="13" s="1"/>
  <c r="H903" i="13" s="1"/>
  <c r="AK990" i="7"/>
  <c r="AX990" i="7" s="1"/>
  <c r="G885" i="13" s="1"/>
  <c r="H885" i="13" s="1"/>
  <c r="AK974" i="7"/>
  <c r="AX974" i="7" s="1"/>
  <c r="G868" i="13" s="1"/>
  <c r="H868" i="13" s="1"/>
  <c r="AK958" i="7"/>
  <c r="AX958" i="7" s="1"/>
  <c r="G850" i="13" s="1"/>
  <c r="H850" i="13" s="1"/>
  <c r="AK948" i="7"/>
  <c r="AX948" i="7" s="1"/>
  <c r="G834" i="13" s="1"/>
  <c r="H834" i="13" s="1"/>
  <c r="AK932" i="7"/>
  <c r="AX932" i="7" s="1"/>
  <c r="G816" i="13" s="1"/>
  <c r="H816" i="13" s="1"/>
  <c r="AK916" i="7"/>
  <c r="AX916" i="7" s="1"/>
  <c r="G799" i="13" s="1"/>
  <c r="H799" i="13" s="1"/>
  <c r="AK901" i="7"/>
  <c r="AX901" i="7" s="1"/>
  <c r="G779" i="13" s="1"/>
  <c r="H779" i="13" s="1"/>
  <c r="AK885" i="7"/>
  <c r="AX885" i="7" s="1"/>
  <c r="G761" i="13" s="1"/>
  <c r="H761" i="13" s="1"/>
  <c r="AK869" i="7"/>
  <c r="AX869" i="7" s="1"/>
  <c r="G744" i="13" s="1"/>
  <c r="H744" i="13" s="1"/>
  <c r="AK853" i="7"/>
  <c r="AX853" i="7" s="1"/>
  <c r="G726" i="13" s="1"/>
  <c r="H726" i="13" s="1"/>
  <c r="AK840" i="7"/>
  <c r="AX840" i="7" s="1"/>
  <c r="G712" i="13" s="1"/>
  <c r="H712" i="13" s="1"/>
  <c r="AK824" i="7"/>
  <c r="AX824" i="7" s="1"/>
  <c r="G694" i="13" s="1"/>
  <c r="H694" i="13" s="1"/>
  <c r="AK808" i="7"/>
  <c r="AX808" i="7" s="1"/>
  <c r="G676" i="13" s="1"/>
  <c r="H676" i="13" s="1"/>
  <c r="AK792" i="7"/>
  <c r="AX792" i="7" s="1"/>
  <c r="G658" i="13" s="1"/>
  <c r="H658" i="13" s="1"/>
  <c r="AK776" i="7"/>
  <c r="AX776" i="7" s="1"/>
  <c r="G640" i="13" s="1"/>
  <c r="H640" i="13" s="1"/>
  <c r="AK760" i="7"/>
  <c r="AX760" i="7" s="1"/>
  <c r="G623" i="13" s="1"/>
  <c r="H623" i="13" s="1"/>
  <c r="AK744" i="7"/>
  <c r="AX744" i="7" s="1"/>
  <c r="G605" i="13" s="1"/>
  <c r="H605" i="13" s="1"/>
  <c r="AK730" i="7"/>
  <c r="AX730" i="7" s="1"/>
  <c r="G588" i="13" s="1"/>
  <c r="H588" i="13" s="1"/>
  <c r="AK715" i="7"/>
  <c r="AX715" i="7" s="1"/>
  <c r="G568" i="13" s="1"/>
  <c r="H568" i="13" s="1"/>
  <c r="AK701" i="7"/>
  <c r="AX701" i="7" s="1"/>
  <c r="G552" i="13" s="1"/>
  <c r="H552" i="13" s="1"/>
  <c r="AK90" i="7"/>
  <c r="AX90" i="7" s="1"/>
  <c r="AK676" i="7"/>
  <c r="AX676" i="7" s="1"/>
  <c r="G519" i="13" s="1"/>
  <c r="H519" i="13" s="1"/>
  <c r="AK660" i="7"/>
  <c r="AX660" i="7" s="1"/>
  <c r="G501" i="13" s="1"/>
  <c r="H501" i="13" s="1"/>
  <c r="AK644" i="7"/>
  <c r="AX644" i="7" s="1"/>
  <c r="G484" i="13" s="1"/>
  <c r="H484" i="13" s="1"/>
  <c r="AK628" i="7"/>
  <c r="AX628" i="7" s="1"/>
  <c r="G465" i="13" s="1"/>
  <c r="H465" i="13" s="1"/>
  <c r="AK612" i="7"/>
  <c r="AX612" i="7" s="1"/>
  <c r="G1147" i="13" s="1"/>
  <c r="H1147" i="13" s="1"/>
  <c r="AK597" i="7"/>
  <c r="AX597" i="7" s="1"/>
  <c r="G1130" i="13" s="1"/>
  <c r="H1130" i="13" s="1"/>
  <c r="AK581" i="7"/>
  <c r="AX581" i="7" s="1"/>
  <c r="G977" i="13" s="1"/>
  <c r="H977" i="13" s="1"/>
  <c r="AK565" i="7"/>
  <c r="AX565" i="7" s="1"/>
  <c r="G798" i="13" s="1"/>
  <c r="H798" i="13" s="1"/>
  <c r="AK549" i="7"/>
  <c r="AX549" i="7" s="1"/>
  <c r="G619" i="13" s="1"/>
  <c r="H619" i="13" s="1"/>
  <c r="AK533" i="7"/>
  <c r="AX533" i="7" s="1"/>
  <c r="G1138" i="13" s="1"/>
  <c r="H1138" i="13" s="1"/>
  <c r="AK843" i="7"/>
  <c r="AX843" i="7" s="1"/>
  <c r="G715" i="13" s="1"/>
  <c r="H715" i="13" s="1"/>
  <c r="AK827" i="7"/>
  <c r="AX827" i="7" s="1"/>
  <c r="G698" i="13" s="1"/>
  <c r="H698" i="13" s="1"/>
  <c r="AK811" i="7"/>
  <c r="AX811" i="7" s="1"/>
  <c r="G679" i="13" s="1"/>
  <c r="H679" i="13" s="1"/>
  <c r="AK795" i="7"/>
  <c r="AX795" i="7" s="1"/>
  <c r="G661" i="13" s="1"/>
  <c r="H661" i="13" s="1"/>
  <c r="AK779" i="7"/>
  <c r="AX779" i="7" s="1"/>
  <c r="G644" i="13" s="1"/>
  <c r="H644" i="13" s="1"/>
  <c r="AK763" i="7"/>
  <c r="AX763" i="7" s="1"/>
  <c r="G626" i="13" s="1"/>
  <c r="H626" i="13" s="1"/>
  <c r="AK747" i="7"/>
  <c r="AX747" i="7" s="1"/>
  <c r="G609" i="13" s="1"/>
  <c r="H609" i="13" s="1"/>
  <c r="AK733" i="7"/>
  <c r="AX733" i="7" s="1"/>
  <c r="G592" i="13" s="1"/>
  <c r="H592" i="13" s="1"/>
  <c r="AK717" i="7"/>
  <c r="AX717" i="7" s="1"/>
  <c r="G572" i="13" s="1"/>
  <c r="H572" i="13" s="1"/>
  <c r="AK97" i="7"/>
  <c r="AX97" i="7" s="1"/>
  <c r="G555" i="13" s="1"/>
  <c r="H555" i="13" s="1"/>
  <c r="AK692" i="7"/>
  <c r="AX692" i="7" s="1"/>
  <c r="G540" i="13" s="1"/>
  <c r="H540" i="13" s="1"/>
  <c r="AK678" i="7"/>
  <c r="AX678" i="7" s="1"/>
  <c r="G523" i="13" s="1"/>
  <c r="H523" i="13" s="1"/>
  <c r="AK663" i="7"/>
  <c r="AX663" i="7" s="1"/>
  <c r="G506" i="13" s="1"/>
  <c r="H506" i="13" s="1"/>
  <c r="AK647" i="7"/>
  <c r="AX647" i="7" s="1"/>
  <c r="G487" i="13" s="1"/>
  <c r="H487" i="13" s="1"/>
  <c r="AK631" i="7"/>
  <c r="AX631" i="7" s="1"/>
  <c r="G469" i="13" s="1"/>
  <c r="H469" i="13" s="1"/>
  <c r="AK615" i="7"/>
  <c r="AX615" i="7" s="1"/>
  <c r="G1151" i="13" s="1"/>
  <c r="H1151" i="13" s="1"/>
  <c r="AK600" i="7"/>
  <c r="AX600" i="7" s="1"/>
  <c r="G1134" i="13" s="1"/>
  <c r="H1134" i="13" s="1"/>
  <c r="AK584" i="7"/>
  <c r="AX584" i="7" s="1"/>
  <c r="G1010" i="13" s="1"/>
  <c r="H1010" i="13" s="1"/>
  <c r="AK568" i="7"/>
  <c r="AX568" i="7" s="1"/>
  <c r="G831" i="13" s="1"/>
  <c r="H831" i="13" s="1"/>
  <c r="AK552" i="7"/>
  <c r="AX552" i="7" s="1"/>
  <c r="G652" i="13" s="1"/>
  <c r="H652" i="13" s="1"/>
  <c r="AK536" i="7"/>
  <c r="AX536" i="7" s="1"/>
  <c r="G472" i="13" s="1"/>
  <c r="H472" i="13" s="1"/>
  <c r="AK842" i="7"/>
  <c r="AX842" i="7" s="1"/>
  <c r="G714" i="13" s="1"/>
  <c r="H714" i="13" s="1"/>
  <c r="AK826" i="7"/>
  <c r="AX826" i="7" s="1"/>
  <c r="G696" i="13" s="1"/>
  <c r="H696" i="13" s="1"/>
  <c r="AK810" i="7"/>
  <c r="AX810" i="7" s="1"/>
  <c r="G678" i="13" s="1"/>
  <c r="H678" i="13" s="1"/>
  <c r="AK794" i="7"/>
  <c r="AX794" i="7" s="1"/>
  <c r="G660" i="13" s="1"/>
  <c r="H660" i="13" s="1"/>
  <c r="AK778" i="7"/>
  <c r="AX778" i="7" s="1"/>
  <c r="G643" i="13" s="1"/>
  <c r="H643" i="13" s="1"/>
  <c r="AK762" i="7"/>
  <c r="AX762" i="7" s="1"/>
  <c r="G625" i="13" s="1"/>
  <c r="H625" i="13" s="1"/>
  <c r="AK746" i="7"/>
  <c r="AX746" i="7" s="1"/>
  <c r="G607" i="13" s="1"/>
  <c r="H607" i="13" s="1"/>
  <c r="AK732" i="7"/>
  <c r="AX732" i="7" s="1"/>
  <c r="G591" i="13" s="1"/>
  <c r="H591" i="13" s="1"/>
  <c r="AK716" i="7"/>
  <c r="AX716" i="7" s="1"/>
  <c r="G571" i="13" s="1"/>
  <c r="H571" i="13" s="1"/>
  <c r="AK703" i="7"/>
  <c r="AX703" i="7" s="1"/>
  <c r="G554" i="13" s="1"/>
  <c r="H554" i="13" s="1"/>
  <c r="AK691" i="7"/>
  <c r="AX691" i="7" s="1"/>
  <c r="G537" i="13" s="1"/>
  <c r="H537" i="13" s="1"/>
  <c r="AK677" i="7"/>
  <c r="AX677" i="7" s="1"/>
  <c r="G522" i="13" s="1"/>
  <c r="H522" i="13" s="1"/>
  <c r="AK662" i="7"/>
  <c r="AX662" i="7" s="1"/>
  <c r="G503" i="13" s="1"/>
  <c r="H503" i="13" s="1"/>
  <c r="AK646" i="7"/>
  <c r="AX646" i="7" s="1"/>
  <c r="G486" i="13" s="1"/>
  <c r="H486" i="13" s="1"/>
  <c r="AK630" i="7"/>
  <c r="AX630" i="7" s="1"/>
  <c r="G468" i="13" s="1"/>
  <c r="H468" i="13" s="1"/>
  <c r="AK614" i="7"/>
  <c r="AX614" i="7" s="1"/>
  <c r="G1150" i="13" s="1"/>
  <c r="H1150" i="13" s="1"/>
  <c r="AK599" i="7"/>
  <c r="AX599" i="7" s="1"/>
  <c r="G1132" i="13" s="1"/>
  <c r="H1132" i="13" s="1"/>
  <c r="AK583" i="7"/>
  <c r="AX583" i="7" s="1"/>
  <c r="G999" i="13" s="1"/>
  <c r="H999" i="13" s="1"/>
  <c r="AK539" i="7"/>
  <c r="AX539" i="7" s="1"/>
  <c r="G505" i="13" s="1"/>
  <c r="H505" i="13" s="1"/>
  <c r="AK829" i="7"/>
  <c r="AX829" i="7" s="1"/>
  <c r="G700" i="13" s="1"/>
  <c r="H700" i="13" s="1"/>
  <c r="AK797" i="7"/>
  <c r="AX797" i="7" s="1"/>
  <c r="G664" i="13" s="1"/>
  <c r="H664" i="13" s="1"/>
  <c r="AK765" i="7"/>
  <c r="AX765" i="7" s="1"/>
  <c r="G628" i="13" s="1"/>
  <c r="H628" i="13" s="1"/>
  <c r="AK735" i="7"/>
  <c r="AX735" i="7" s="1"/>
  <c r="G593" i="13" s="1"/>
  <c r="H593" i="13" s="1"/>
  <c r="AK704" i="7"/>
  <c r="AX704" i="7" s="1"/>
  <c r="G556" i="13" s="1"/>
  <c r="H556" i="13" s="1"/>
  <c r="AK680" i="7"/>
  <c r="AX680" i="7" s="1"/>
  <c r="G525" i="13" s="1"/>
  <c r="H525" i="13" s="1"/>
  <c r="AK649" i="7"/>
  <c r="AX649" i="7" s="1"/>
  <c r="G488" i="13" s="1"/>
  <c r="H488" i="13" s="1"/>
  <c r="AK617" i="7"/>
  <c r="AX617" i="7" s="1"/>
  <c r="G1153" i="13" s="1"/>
  <c r="H1153" i="13" s="1"/>
  <c r="AK586" i="7"/>
  <c r="AX586" i="7" s="1"/>
  <c r="G1033" i="13" s="1"/>
  <c r="H1033" i="13" s="1"/>
  <c r="AK554" i="7"/>
  <c r="AX554" i="7" s="1"/>
  <c r="G674" i="13" s="1"/>
  <c r="H674" i="13" s="1"/>
  <c r="AK89" i="7"/>
  <c r="AX89" i="7" s="1"/>
  <c r="G520" i="13" s="1"/>
  <c r="H520" i="13" s="1"/>
  <c r="AK613" i="7"/>
  <c r="AX613" i="7" s="1"/>
  <c r="G1148" i="13" s="1"/>
  <c r="H1148" i="13" s="1"/>
  <c r="AK550" i="7"/>
  <c r="AX550" i="7" s="1"/>
  <c r="G630" i="13" s="1"/>
  <c r="H630" i="13" s="1"/>
  <c r="AK538" i="7"/>
  <c r="AX538" i="7" s="1"/>
  <c r="G494" i="13" s="1"/>
  <c r="H494" i="13" s="1"/>
  <c r="AK567" i="7"/>
  <c r="AX567" i="7" s="1"/>
  <c r="G820" i="13" s="1"/>
  <c r="H820" i="13" s="1"/>
  <c r="AK535" i="7"/>
  <c r="AX535" i="7" s="1"/>
  <c r="G461" i="13" s="1"/>
  <c r="H461" i="13" s="1"/>
  <c r="AK825" i="7"/>
  <c r="AX825" i="7" s="1"/>
  <c r="G695" i="13" s="1"/>
  <c r="H695" i="13" s="1"/>
  <c r="AK793" i="7"/>
  <c r="AX793" i="7" s="1"/>
  <c r="G659" i="13" s="1"/>
  <c r="H659" i="13" s="1"/>
  <c r="AK761" i="7"/>
  <c r="AX761" i="7" s="1"/>
  <c r="G624" i="13" s="1"/>
  <c r="H624" i="13" s="1"/>
  <c r="AK731" i="7"/>
  <c r="AX731" i="7" s="1"/>
  <c r="G589" i="13" s="1"/>
  <c r="H589" i="13" s="1"/>
  <c r="AK702" i="7"/>
  <c r="AX702" i="7" s="1"/>
  <c r="G553" i="13" s="1"/>
  <c r="H553" i="13" s="1"/>
  <c r="AK645" i="7"/>
  <c r="AX645" i="7" s="1"/>
  <c r="G485" i="13" s="1"/>
  <c r="H485" i="13" s="1"/>
  <c r="AK582" i="7"/>
  <c r="AX582" i="7" s="1"/>
  <c r="G988" i="13" s="1"/>
  <c r="H988" i="13" s="1"/>
  <c r="AK555" i="7"/>
  <c r="AX555" i="7" s="1"/>
  <c r="G686" i="13" s="1"/>
  <c r="H686" i="13" s="1"/>
  <c r="AK845" i="7"/>
  <c r="AX845" i="7" s="1"/>
  <c r="G717" i="13" s="1"/>
  <c r="H717" i="13" s="1"/>
  <c r="AK813" i="7"/>
  <c r="AX813" i="7" s="1"/>
  <c r="G681" i="13" s="1"/>
  <c r="H681" i="13" s="1"/>
  <c r="AK781" i="7"/>
  <c r="AX781" i="7" s="1"/>
  <c r="G646" i="13" s="1"/>
  <c r="H646" i="13" s="1"/>
  <c r="AK749" i="7"/>
  <c r="AX749" i="7" s="1"/>
  <c r="G611" i="13" s="1"/>
  <c r="H611" i="13" s="1"/>
  <c r="AK719" i="7"/>
  <c r="AX719" i="7" s="1"/>
  <c r="G576" i="13" s="1"/>
  <c r="H576" i="13" s="1"/>
  <c r="AK694" i="7"/>
  <c r="AX694" i="7" s="1"/>
  <c r="G542" i="13" s="1"/>
  <c r="H542" i="13" s="1"/>
  <c r="AK665" i="7"/>
  <c r="AX665" i="7" s="1"/>
  <c r="G508" i="13" s="1"/>
  <c r="H508" i="13" s="1"/>
  <c r="AK633" i="7"/>
  <c r="AX633" i="7" s="1"/>
  <c r="G471" i="13" s="1"/>
  <c r="H471" i="13" s="1"/>
  <c r="AK602" i="7"/>
  <c r="AX602" i="7" s="1"/>
  <c r="G1135" i="13" s="1"/>
  <c r="H1135" i="13" s="1"/>
  <c r="AK570" i="7"/>
  <c r="AX570" i="7" s="1"/>
  <c r="G855" i="13" s="1"/>
  <c r="H855" i="13" s="1"/>
  <c r="AK551" i="7"/>
  <c r="AX551" i="7" s="1"/>
  <c r="G641" i="13" s="1"/>
  <c r="H641" i="13" s="1"/>
  <c r="AK841" i="7"/>
  <c r="AX841" i="7" s="1"/>
  <c r="G713" i="13" s="1"/>
  <c r="H713" i="13" s="1"/>
  <c r="AK809" i="7"/>
  <c r="AX809" i="7" s="1"/>
  <c r="G677" i="13" s="1"/>
  <c r="H677" i="13" s="1"/>
  <c r="AK777" i="7"/>
  <c r="AX777" i="7" s="1"/>
  <c r="G642" i="13" s="1"/>
  <c r="H642" i="13" s="1"/>
  <c r="AK745" i="7"/>
  <c r="AX745" i="7" s="1"/>
  <c r="G606" i="13" s="1"/>
  <c r="H606" i="13" s="1"/>
  <c r="AK99" i="7"/>
  <c r="AX99" i="7" s="1"/>
  <c r="G569" i="13" s="1"/>
  <c r="H569" i="13" s="1"/>
  <c r="AK91" i="7"/>
  <c r="AX91" i="7" s="1"/>
  <c r="G538" i="13" s="1"/>
  <c r="H538" i="13" s="1"/>
  <c r="AK661" i="7"/>
  <c r="AX661" i="7" s="1"/>
  <c r="G502" i="13" s="1"/>
  <c r="H502" i="13" s="1"/>
  <c r="AK629" i="7"/>
  <c r="AX629" i="7" s="1"/>
  <c r="G467" i="13" s="1"/>
  <c r="H467" i="13" s="1"/>
  <c r="AK598" i="7"/>
  <c r="AX598" i="7" s="1"/>
  <c r="G1131" i="13" s="1"/>
  <c r="H1131" i="13" s="1"/>
  <c r="AK566" i="7"/>
  <c r="AX566" i="7" s="1"/>
  <c r="G809" i="13" s="1"/>
  <c r="H809" i="13" s="1"/>
  <c r="AK534" i="7"/>
  <c r="AX534" i="7" s="1"/>
  <c r="G1149" i="13" s="1"/>
  <c r="H1149" i="13" s="1"/>
  <c r="AX541" i="7"/>
  <c r="G516" i="13" s="1"/>
  <c r="H516" i="13" s="1"/>
  <c r="AX993" i="7"/>
  <c r="G889" i="13" s="1"/>
  <c r="H889" i="13" s="1"/>
  <c r="AX953" i="7"/>
  <c r="G843" i="13" s="1"/>
  <c r="H843" i="13" s="1"/>
  <c r="AX142" i="7"/>
  <c r="G457" i="13" s="1"/>
  <c r="H457" i="13" s="1"/>
  <c r="AX202" i="7"/>
  <c r="G335" i="13" s="1"/>
  <c r="H335" i="13" s="1"/>
  <c r="AX241" i="7"/>
  <c r="G267" i="13" s="1"/>
  <c r="H267" i="13" s="1"/>
  <c r="AX257" i="7"/>
  <c r="G367" i="13" s="1"/>
  <c r="H367" i="13" s="1"/>
  <c r="AX260" i="7"/>
  <c r="G199" i="13" s="1"/>
  <c r="H199" i="13" s="1"/>
  <c r="AX154" i="7"/>
  <c r="G269" i="13" s="1"/>
  <c r="H269" i="13" s="1"/>
  <c r="AX166" i="7"/>
  <c r="G283" i="13" s="1"/>
  <c r="H283" i="13" s="1"/>
  <c r="AX171" i="7"/>
  <c r="G291" i="13" s="1"/>
  <c r="H291" i="13" s="1"/>
  <c r="AX175" i="7"/>
  <c r="G295" i="13" s="1"/>
  <c r="H295" i="13" s="1"/>
  <c r="AX231" i="7"/>
  <c r="G441" i="13" s="1"/>
  <c r="H441" i="13" s="1"/>
  <c r="AX25" i="7"/>
  <c r="G184" i="13" s="1"/>
  <c r="H184" i="13" s="1"/>
  <c r="AX27" i="7"/>
  <c r="G190" i="13" s="1"/>
  <c r="H190" i="13" s="1"/>
  <c r="AX135" i="7"/>
  <c r="G432" i="13" s="1"/>
  <c r="H432" i="13" s="1"/>
  <c r="AX9" i="7"/>
  <c r="AX193" i="7"/>
  <c r="G322" i="13" s="1"/>
  <c r="H322" i="13" s="1"/>
  <c r="AX342" i="7"/>
  <c r="G103" i="13" s="1"/>
  <c r="H103" i="13" s="1"/>
  <c r="AX344" i="7"/>
  <c r="G108" i="13" s="1"/>
  <c r="H108" i="13" s="1"/>
  <c r="AX43" i="7"/>
  <c r="AX439" i="7"/>
  <c r="G162" i="13" s="1"/>
  <c r="H162" i="13" s="1"/>
  <c r="AX65" i="7"/>
  <c r="AX315" i="7"/>
  <c r="G5" i="13" s="1"/>
  <c r="H5" i="13" s="1"/>
  <c r="AX35" i="7"/>
  <c r="AX50" i="7"/>
  <c r="G50" i="13" s="1"/>
  <c r="H50" i="13" s="1"/>
  <c r="AX52" i="7"/>
  <c r="AX464" i="7"/>
  <c r="G217" i="13" s="1"/>
  <c r="H217" i="13" s="1"/>
  <c r="AX472" i="7"/>
  <c r="G231" i="13" s="1"/>
  <c r="H231" i="13" s="1"/>
  <c r="AX523" i="7"/>
  <c r="G396" i="13" s="1"/>
  <c r="H396" i="13" s="1"/>
  <c r="AX252" i="7"/>
  <c r="G340" i="13" s="1"/>
  <c r="H340" i="13" s="1"/>
  <c r="AX307" i="7"/>
  <c r="G245" i="13" s="1"/>
  <c r="H245" i="13" s="1"/>
  <c r="AX316" i="7"/>
  <c r="G253" i="13" s="1"/>
  <c r="H253" i="13" s="1"/>
  <c r="AX371" i="7"/>
  <c r="G140" i="13" s="1"/>
  <c r="H140" i="13" s="1"/>
  <c r="AX415" i="7"/>
  <c r="G63" i="13" s="1"/>
  <c r="H63" i="13" s="1"/>
  <c r="AX473" i="7"/>
  <c r="G237" i="13" s="1"/>
  <c r="H237" i="13" s="1"/>
  <c r="AX75" i="7"/>
  <c r="G351" i="13" s="1"/>
  <c r="H351" i="13" s="1"/>
  <c r="AX317" i="7"/>
  <c r="G6" i="13" s="1"/>
  <c r="H6" i="13" s="1"/>
  <c r="AX325" i="7"/>
  <c r="G32" i="13" s="1"/>
  <c r="H32" i="13" s="1"/>
  <c r="AX329" i="7"/>
  <c r="G78" i="13" s="1"/>
  <c r="H78" i="13" s="1"/>
  <c r="AX490" i="7"/>
  <c r="G368" i="13" s="1"/>
  <c r="H368" i="13" s="1"/>
  <c r="AX84" i="7"/>
  <c r="G361" i="13" s="1"/>
  <c r="H361" i="13" s="1"/>
  <c r="AI1195" i="7"/>
  <c r="AV1195" i="7" s="1"/>
  <c r="H1132" i="11" s="1"/>
  <c r="I1132" i="11" s="1"/>
  <c r="AX1183" i="7"/>
  <c r="G1104" i="13" s="1"/>
  <c r="H1104" i="13" s="1"/>
  <c r="AX121" i="7"/>
  <c r="G1136" i="13" s="1"/>
  <c r="H1136" i="13" s="1"/>
  <c r="AX1213" i="7"/>
  <c r="G1177" i="13" s="1"/>
  <c r="H1177" i="13" s="1"/>
  <c r="AX275" i="7"/>
  <c r="G163" i="13" s="1"/>
  <c r="H163" i="13" s="1"/>
  <c r="AX189" i="7"/>
  <c r="G318" i="13" s="1"/>
  <c r="H318" i="13" s="1"/>
  <c r="AX837" i="7"/>
  <c r="G709" i="13" s="1"/>
  <c r="H709" i="13" s="1"/>
  <c r="AX261" i="7"/>
  <c r="G210" i="13" s="1"/>
  <c r="H210" i="13" s="1"/>
  <c r="AX443" i="7"/>
  <c r="G168" i="13" s="1"/>
  <c r="H168" i="13" s="1"/>
  <c r="AL133" i="7"/>
  <c r="AL144" i="7"/>
  <c r="AL160" i="7"/>
  <c r="AL176" i="7"/>
  <c r="AL189" i="7"/>
  <c r="AL205" i="7"/>
  <c r="AL216" i="7"/>
  <c r="AL232" i="7"/>
  <c r="AL248" i="7"/>
  <c r="AL263" i="7"/>
  <c r="AL277" i="7"/>
  <c r="AL287" i="7"/>
  <c r="AL303" i="7"/>
  <c r="AL28" i="7"/>
  <c r="AL331" i="7"/>
  <c r="AL345" i="7"/>
  <c r="AL360" i="7"/>
  <c r="AL374" i="7"/>
  <c r="AL390" i="7"/>
  <c r="AL44" i="7"/>
  <c r="AL50" i="7"/>
  <c r="AL416" i="7"/>
  <c r="AL428" i="7"/>
  <c r="AL444" i="7"/>
  <c r="AL460" i="7"/>
  <c r="AL476" i="7"/>
  <c r="AL492" i="7"/>
  <c r="AL505" i="7"/>
  <c r="AL521" i="7"/>
  <c r="AL78" i="7"/>
  <c r="AL532" i="7"/>
  <c r="AL548" i="7"/>
  <c r="AL564" i="7"/>
  <c r="AL580" i="7"/>
  <c r="AL596" i="7"/>
  <c r="AL611" i="7"/>
  <c r="AL627" i="7"/>
  <c r="AL643" i="7"/>
  <c r="AL659" i="7"/>
  <c r="AL675" i="7"/>
  <c r="AL690" i="7"/>
  <c r="AL700" i="7"/>
  <c r="AL714" i="7"/>
  <c r="AL729" i="7"/>
  <c r="AL743" i="7"/>
  <c r="AL759" i="7"/>
  <c r="AL775" i="7"/>
  <c r="AL791" i="7"/>
  <c r="AL807" i="7"/>
  <c r="AL823" i="7"/>
  <c r="AL839" i="7"/>
  <c r="AL855" i="7"/>
  <c r="AL871" i="7"/>
  <c r="AL887" i="7"/>
  <c r="AL903" i="7"/>
  <c r="AL918" i="7"/>
  <c r="AL934" i="7"/>
  <c r="AL950" i="7"/>
  <c r="AL960" i="7"/>
  <c r="AL976" i="7"/>
  <c r="AL992" i="7"/>
  <c r="AL1008" i="7"/>
  <c r="AL1024" i="7"/>
  <c r="AL1040" i="7"/>
  <c r="AL109" i="7"/>
  <c r="AL1070" i="7"/>
  <c r="AL1084" i="7"/>
  <c r="AL1100" i="7"/>
  <c r="AL1116" i="7"/>
  <c r="AL1130" i="7"/>
  <c r="AL1146" i="7"/>
  <c r="AL1162" i="7"/>
  <c r="AL1178" i="7"/>
  <c r="AL116" i="7"/>
  <c r="AL1206" i="7"/>
  <c r="AL120" i="7"/>
  <c r="AL126" i="7"/>
  <c r="AL8" i="7"/>
  <c r="AL151" i="7"/>
  <c r="AL167" i="7"/>
  <c r="AL181" i="7"/>
  <c r="AL196" i="7"/>
  <c r="AL210" i="7"/>
  <c r="AL223" i="7"/>
  <c r="AL239" i="7"/>
  <c r="AL255" i="7"/>
  <c r="AL270" i="7"/>
  <c r="AL22" i="7"/>
  <c r="AL294" i="7"/>
  <c r="AL310" i="7"/>
  <c r="AL324" i="7"/>
  <c r="AL338" i="7"/>
  <c r="AL351" i="7"/>
  <c r="AL365" i="7"/>
  <c r="AL381" i="7"/>
  <c r="AL40" i="7"/>
  <c r="AL402" i="7"/>
  <c r="AL412" i="7"/>
  <c r="AL419" i="7"/>
  <c r="AL435" i="7"/>
  <c r="AL451" i="7"/>
  <c r="AL467" i="7"/>
  <c r="AL483" i="7"/>
  <c r="AL497" i="7"/>
  <c r="AL512" i="7"/>
  <c r="AL69" i="7"/>
  <c r="AL85" i="7"/>
  <c r="AL539" i="7"/>
  <c r="AL555" i="7"/>
  <c r="AL571" i="7"/>
  <c r="AL587" i="7"/>
  <c r="AL88" i="7"/>
  <c r="AL618" i="7"/>
  <c r="AL634" i="7"/>
  <c r="AL650" i="7"/>
  <c r="AL666" i="7"/>
  <c r="AL681" i="7"/>
  <c r="AL695" i="7"/>
  <c r="AL705" i="7"/>
  <c r="AL720" i="7"/>
  <c r="AL100" i="7"/>
  <c r="AL750" i="7"/>
  <c r="AL766" i="7"/>
  <c r="AL782" i="7"/>
  <c r="AL798" i="7"/>
  <c r="AL814" i="7"/>
  <c r="AL830" i="7"/>
  <c r="AL846" i="7"/>
  <c r="AL862" i="7"/>
  <c r="AL878" i="7"/>
  <c r="AL894" i="7"/>
  <c r="AL910" i="7"/>
  <c r="AL925" i="7"/>
  <c r="AL941" i="7"/>
  <c r="AL953" i="7"/>
  <c r="AL967" i="7"/>
  <c r="AL983" i="7"/>
  <c r="AL999" i="7"/>
  <c r="AL1015" i="7"/>
  <c r="AL1031" i="7"/>
  <c r="AL1047" i="7"/>
  <c r="AL1061" i="7"/>
  <c r="AL1075" i="7"/>
  <c r="AL1091" i="7"/>
  <c r="AL1107" i="7"/>
  <c r="AL1123" i="7"/>
  <c r="AL1137" i="7"/>
  <c r="AL1153" i="7"/>
  <c r="AL1169" i="7"/>
  <c r="AL1185" i="7"/>
  <c r="AL1197" i="7"/>
  <c r="AL1213" i="7"/>
  <c r="AL131" i="7"/>
  <c r="AL10" i="7"/>
  <c r="AL158" i="7"/>
  <c r="AL174" i="7"/>
  <c r="AL187" i="7"/>
  <c r="AL203" i="7"/>
  <c r="AL214" i="7"/>
  <c r="AL230" i="7"/>
  <c r="AL246" i="7"/>
  <c r="AL261" i="7"/>
  <c r="AL275" i="7"/>
  <c r="AL26" i="7"/>
  <c r="AL301" i="7"/>
  <c r="AL317" i="7"/>
  <c r="AL329" i="7"/>
  <c r="AL33" i="7"/>
  <c r="AL358" i="7"/>
  <c r="AL372" i="7"/>
  <c r="AL388" i="7"/>
  <c r="AL42" i="7"/>
  <c r="AL49" i="7"/>
  <c r="AL57" i="7"/>
  <c r="AL426" i="7"/>
  <c r="AL442" i="7"/>
  <c r="AL458" i="7"/>
  <c r="AL474" i="7"/>
  <c r="AL490" i="7"/>
  <c r="AL504" i="7"/>
  <c r="AL519" i="7"/>
  <c r="AL76" i="7"/>
  <c r="AL530" i="7"/>
  <c r="AL546" i="7"/>
  <c r="AL562" i="7"/>
  <c r="AL578" i="7"/>
  <c r="AL594" i="7"/>
  <c r="AL609" i="7"/>
  <c r="AL625" i="7"/>
  <c r="AL641" i="7"/>
  <c r="AL657" i="7"/>
  <c r="AL673" i="7"/>
  <c r="AL688" i="7"/>
  <c r="AL699" i="7"/>
  <c r="AL712" i="7"/>
  <c r="AL727" i="7"/>
  <c r="AL741" i="7"/>
  <c r="AL757" i="7"/>
  <c r="AL773" i="7"/>
  <c r="AL789" i="7"/>
  <c r="AL805" i="7"/>
  <c r="AL821" i="7"/>
  <c r="AL837" i="7"/>
  <c r="AL853" i="7"/>
  <c r="AL869" i="7"/>
  <c r="AL885" i="7"/>
  <c r="AL901" i="7"/>
  <c r="AL916" i="7"/>
  <c r="AL932" i="7"/>
  <c r="AL948" i="7"/>
  <c r="AL958" i="7"/>
  <c r="AL974" i="7"/>
  <c r="AL990" i="7"/>
  <c r="AL1006" i="7"/>
  <c r="AL1022" i="7"/>
  <c r="AL1038" i="7"/>
  <c r="AL1054" i="7"/>
  <c r="AL1068" i="7"/>
  <c r="AL1082" i="7"/>
  <c r="AL1098" i="7"/>
  <c r="AL1114" i="7"/>
  <c r="AL1128" i="7"/>
  <c r="AL1144" i="7"/>
  <c r="AL1160" i="7"/>
  <c r="AL1176" i="7"/>
  <c r="AL1192" i="7"/>
  <c r="AL1204" i="7"/>
  <c r="AL1220" i="7"/>
  <c r="AL125" i="7"/>
  <c r="AL136" i="7"/>
  <c r="AL149" i="7"/>
  <c r="AL165" i="7"/>
  <c r="AL179" i="7"/>
  <c r="AL194" i="7"/>
  <c r="AL209" i="7"/>
  <c r="AL221" i="7"/>
  <c r="AL237" i="7"/>
  <c r="AL253" i="7"/>
  <c r="AL268" i="7"/>
  <c r="AL282" i="7"/>
  <c r="AL292" i="7"/>
  <c r="AL308" i="7"/>
  <c r="AL322" i="7"/>
  <c r="AL336" i="7"/>
  <c r="AL34" i="7"/>
  <c r="AL36" i="7"/>
  <c r="AL379" i="7"/>
  <c r="AL38" i="7"/>
  <c r="AL400" i="7"/>
  <c r="AL411" i="7"/>
  <c r="AL61" i="7"/>
  <c r="AL433" i="7"/>
  <c r="AL449" i="7"/>
  <c r="AL465" i="7"/>
  <c r="AL481" i="7"/>
  <c r="AL495" i="7"/>
  <c r="AL510" i="7"/>
  <c r="AL524" i="7"/>
  <c r="AL83" i="7"/>
  <c r="AL537" i="7"/>
  <c r="AL553" i="7"/>
  <c r="AL569" i="7"/>
  <c r="AL585" i="7"/>
  <c r="AL601" i="7"/>
  <c r="AL616" i="7"/>
  <c r="AL632" i="7"/>
  <c r="AL648" i="7"/>
  <c r="AL664" i="7"/>
  <c r="AL679" i="7"/>
  <c r="AL693" i="7"/>
  <c r="AL98" i="7"/>
  <c r="AL718" i="7"/>
  <c r="AL734" i="7"/>
  <c r="AL748" i="7"/>
  <c r="AL764" i="7"/>
  <c r="AL780" i="7"/>
  <c r="AL796" i="7"/>
  <c r="AL812" i="7"/>
  <c r="AL828" i="7"/>
  <c r="AL844" i="7"/>
  <c r="AL860" i="7"/>
  <c r="AL876" i="7"/>
  <c r="AL892" i="7"/>
  <c r="AL908" i="7"/>
  <c r="AL923" i="7"/>
  <c r="AL939" i="7"/>
  <c r="AL105" i="7"/>
  <c r="AL965" i="7"/>
  <c r="AL981" i="7"/>
  <c r="AL997" i="7"/>
  <c r="AL1013" i="7"/>
  <c r="AL1029" i="7"/>
  <c r="AL129" i="7"/>
  <c r="AL9" i="7"/>
  <c r="AL156" i="7"/>
  <c r="AL172" i="7"/>
  <c r="AL13" i="7"/>
  <c r="AL201" i="7"/>
  <c r="AL18" i="7"/>
  <c r="AL228" i="7"/>
  <c r="AL244" i="7"/>
  <c r="AL19" i="7"/>
  <c r="AL21" i="7"/>
  <c r="AL285" i="7"/>
  <c r="AL299" i="7"/>
  <c r="AL315" i="7"/>
  <c r="AL327" i="7"/>
  <c r="AL343" i="7"/>
  <c r="AL356" i="7"/>
  <c r="AL370" i="7"/>
  <c r="AL386" i="7"/>
  <c r="AL397" i="7"/>
  <c r="AL407" i="7"/>
  <c r="AL56" i="7"/>
  <c r="AL424" i="7"/>
  <c r="AL440" i="7"/>
  <c r="AL456" i="7"/>
  <c r="AL472" i="7"/>
  <c r="AL488" i="7"/>
  <c r="AL502" i="7"/>
  <c r="AL517" i="7"/>
  <c r="AL74" i="7"/>
  <c r="AL528" i="7"/>
  <c r="AL544" i="7"/>
  <c r="AL560" i="7"/>
  <c r="AL576" i="7"/>
  <c r="AL592" i="7"/>
  <c r="AL607" i="7"/>
  <c r="AL623" i="7"/>
  <c r="AL639" i="7"/>
  <c r="AL655" i="7"/>
  <c r="AL671" i="7"/>
  <c r="AL686" i="7"/>
  <c r="AL94" i="7"/>
  <c r="AL710" i="7"/>
  <c r="AL725" i="7"/>
  <c r="AL739" i="7"/>
  <c r="AL755" i="7"/>
  <c r="AL771" i="7"/>
  <c r="AL787" i="7"/>
  <c r="AL803" i="7"/>
  <c r="AL134" i="7"/>
  <c r="AL147" i="7"/>
  <c r="AL163" i="7"/>
  <c r="AL12" i="7"/>
  <c r="AL192" i="7"/>
  <c r="AL207" i="7"/>
  <c r="AL219" i="7"/>
  <c r="AL235" i="7"/>
  <c r="AL251" i="7"/>
  <c r="AL266" i="7"/>
  <c r="AL280" i="7"/>
  <c r="AL290" i="7"/>
  <c r="AL306" i="7"/>
  <c r="AL320" i="7"/>
  <c r="AL334" i="7"/>
  <c r="AL348" i="7"/>
  <c r="AL363" i="7"/>
  <c r="AL377" i="7"/>
  <c r="AL393" i="7"/>
  <c r="AL46" i="7"/>
  <c r="AL410" i="7"/>
  <c r="AL60" i="7"/>
  <c r="AL431" i="7"/>
  <c r="AL447" i="7"/>
  <c r="AL463" i="7"/>
  <c r="AL479" i="7"/>
  <c r="AL493" i="7"/>
  <c r="AL508" i="7"/>
  <c r="AL67" i="7"/>
  <c r="AL81" i="7"/>
  <c r="AL535" i="7"/>
  <c r="AL551" i="7"/>
  <c r="AL567" i="7"/>
  <c r="AL583" i="7"/>
  <c r="AL599" i="7"/>
  <c r="AL614" i="7"/>
  <c r="AL630" i="7"/>
  <c r="AL646" i="7"/>
  <c r="AL4" i="7"/>
  <c r="AL140" i="7"/>
  <c r="AL154" i="7"/>
  <c r="AL170" i="7"/>
  <c r="AL184" i="7"/>
  <c r="AL199" i="7"/>
  <c r="AL16" i="7"/>
  <c r="AL226" i="7"/>
  <c r="AL242" i="7"/>
  <c r="AL258" i="7"/>
  <c r="AL273" i="7"/>
  <c r="AL284" i="7"/>
  <c r="AL297" i="7"/>
  <c r="AL313" i="7"/>
  <c r="AL325" i="7"/>
  <c r="AL341" i="7"/>
  <c r="AL354" i="7"/>
  <c r="AL368" i="7"/>
  <c r="AL384" i="7"/>
  <c r="AL41" i="7"/>
  <c r="AL405" i="7"/>
  <c r="AL414" i="7"/>
  <c r="AL422" i="7"/>
  <c r="AL438" i="7"/>
  <c r="AL454" i="7"/>
  <c r="AL470" i="7"/>
  <c r="AL486" i="7"/>
  <c r="AL500" i="7"/>
  <c r="AL515" i="7"/>
  <c r="AL72" i="7"/>
  <c r="AL526" i="7"/>
  <c r="AL542" i="7"/>
  <c r="AL558" i="7"/>
  <c r="AL574" i="7"/>
  <c r="AL590" i="7"/>
  <c r="AL605" i="7"/>
  <c r="AL621" i="7"/>
  <c r="AL637" i="7"/>
  <c r="AL653" i="7"/>
  <c r="AL669" i="7"/>
  <c r="AL684" i="7"/>
  <c r="AL92" i="7"/>
  <c r="AL708" i="7"/>
  <c r="AL723" i="7"/>
  <c r="AL737" i="7"/>
  <c r="AL753" i="7"/>
  <c r="AL769" i="7"/>
  <c r="AL785" i="7"/>
  <c r="AL801" i="7"/>
  <c r="AL6" i="7"/>
  <c r="AL145" i="7"/>
  <c r="AL161" i="7"/>
  <c r="AL177" i="7"/>
  <c r="AL190" i="7"/>
  <c r="AL14" i="7"/>
  <c r="AL217" i="7"/>
  <c r="AL233" i="7"/>
  <c r="AL249" i="7"/>
  <c r="AL264" i="7"/>
  <c r="AL278" i="7"/>
  <c r="AL288" i="7"/>
  <c r="AL304" i="7"/>
  <c r="AL29" i="7"/>
  <c r="AL332" i="7"/>
  <c r="AL346" i="7"/>
  <c r="AL361" i="7"/>
  <c r="AL375" i="7"/>
  <c r="AL391" i="7"/>
  <c r="AL45" i="7"/>
  <c r="AL51" i="7"/>
  <c r="AL59" i="7"/>
  <c r="AL429" i="7"/>
  <c r="AL445" i="7"/>
  <c r="AL461" i="7"/>
  <c r="AL477" i="7"/>
  <c r="AL63" i="7"/>
  <c r="AL506" i="7"/>
  <c r="AL522" i="7"/>
  <c r="AL79" i="7"/>
  <c r="AL533" i="7"/>
  <c r="AL549" i="7"/>
  <c r="AL565" i="7"/>
  <c r="AL581" i="7"/>
  <c r="AL597" i="7"/>
  <c r="AL612" i="7"/>
  <c r="AL628" i="7"/>
  <c r="AL644" i="7"/>
  <c r="AL660" i="7"/>
  <c r="AL676" i="7"/>
  <c r="AL90" i="7"/>
  <c r="AL701" i="7"/>
  <c r="AL715" i="7"/>
  <c r="AL730" i="7"/>
  <c r="AL744" i="7"/>
  <c r="AL760" i="7"/>
  <c r="AL776" i="7"/>
  <c r="AL792" i="7"/>
  <c r="AL808" i="7"/>
  <c r="AL824" i="7"/>
  <c r="AL840" i="7"/>
  <c r="AL856" i="7"/>
  <c r="AL872" i="7"/>
  <c r="AL888" i="7"/>
  <c r="AL904" i="7"/>
  <c r="AL919" i="7"/>
  <c r="AL935" i="7"/>
  <c r="AL103" i="7"/>
  <c r="AL961" i="7"/>
  <c r="AL977" i="7"/>
  <c r="AL993" i="7"/>
  <c r="AL1009" i="7"/>
  <c r="AL1025" i="7"/>
  <c r="AL1041" i="7"/>
  <c r="AL110" i="7"/>
  <c r="AL1071" i="7"/>
  <c r="AL1085" i="7"/>
  <c r="AL1101" i="7"/>
  <c r="AL1117" i="7"/>
  <c r="AL1131" i="7"/>
  <c r="AL1147" i="7"/>
  <c r="AL1163" i="7"/>
  <c r="AL1179" i="7"/>
  <c r="AL1193" i="7"/>
  <c r="AL1207" i="7"/>
  <c r="AL121" i="7"/>
  <c r="AL127" i="7"/>
  <c r="AL138" i="7"/>
  <c r="AL152" i="7"/>
  <c r="AL168" i="7"/>
  <c r="AL182" i="7"/>
  <c r="AL197" i="7"/>
  <c r="AL211" i="7"/>
  <c r="AL224" i="7"/>
  <c r="AL240" i="7"/>
  <c r="AL256" i="7"/>
  <c r="AL271" i="7"/>
  <c r="AL23" i="7"/>
  <c r="AL295" i="7"/>
  <c r="AL311" i="7"/>
  <c r="AL30" i="7"/>
  <c r="AL339" i="7"/>
  <c r="AL352" i="7"/>
  <c r="AL366" i="7"/>
  <c r="AL382" i="7"/>
  <c r="AL394" i="7"/>
  <c r="AL403" i="7"/>
  <c r="AL54" i="7"/>
  <c r="AL420" i="7"/>
  <c r="AL436" i="7"/>
  <c r="AL452" i="7"/>
  <c r="AL468" i="7"/>
  <c r="AL484" i="7"/>
  <c r="AL498" i="7"/>
  <c r="AL513" i="7"/>
  <c r="AL70" i="7"/>
  <c r="AL86" i="7"/>
  <c r="AL540" i="7"/>
  <c r="AL556" i="7"/>
  <c r="AL572" i="7"/>
  <c r="AL588" i="7"/>
  <c r="AL603" i="7"/>
  <c r="AL619" i="7"/>
  <c r="AL635" i="7"/>
  <c r="AL651" i="7"/>
  <c r="AL667" i="7"/>
  <c r="AL682" i="7"/>
  <c r="AL696" i="7"/>
  <c r="AL706" i="7"/>
  <c r="AL721" i="7"/>
  <c r="AL101" i="7"/>
  <c r="AL751" i="7"/>
  <c r="AL767" i="7"/>
  <c r="AL783" i="7"/>
  <c r="AL799" i="7"/>
  <c r="AL3" i="7"/>
  <c r="AL137" i="7"/>
  <c r="AL150" i="7"/>
  <c r="AL166" i="7"/>
  <c r="AL180" i="7"/>
  <c r="AL195" i="7"/>
  <c r="AL15" i="7"/>
  <c r="AL222" i="7"/>
  <c r="AL238" i="7"/>
  <c r="AL254" i="7"/>
  <c r="AL269" i="7"/>
  <c r="AL283" i="7"/>
  <c r="AL293" i="7"/>
  <c r="AL309" i="7"/>
  <c r="AL323" i="7"/>
  <c r="AL337" i="7"/>
  <c r="AL350" i="7"/>
  <c r="AL364" i="7"/>
  <c r="AL380" i="7"/>
  <c r="AL39" i="7"/>
  <c r="AL401" i="7"/>
  <c r="AL53" i="7"/>
  <c r="AL62" i="7"/>
  <c r="AL434" i="7"/>
  <c r="AL450" i="7"/>
  <c r="AL466" i="7"/>
  <c r="AL482" i="7"/>
  <c r="AL496" i="7"/>
  <c r="AL511" i="7"/>
  <c r="AL68" i="7"/>
  <c r="AL84" i="7"/>
  <c r="AL538" i="7"/>
  <c r="AL554" i="7"/>
  <c r="AL570" i="7"/>
  <c r="AL586" i="7"/>
  <c r="AL602" i="7"/>
  <c r="AL617" i="7"/>
  <c r="AL633" i="7"/>
  <c r="AL649" i="7"/>
  <c r="AL665" i="7"/>
  <c r="AL680" i="7"/>
  <c r="AL694" i="7"/>
  <c r="AL704" i="7"/>
  <c r="AL719" i="7"/>
  <c r="AL735" i="7"/>
  <c r="AL135" i="7"/>
  <c r="AL148" i="7"/>
  <c r="AL164" i="7"/>
  <c r="AL178" i="7"/>
  <c r="AL193" i="7"/>
  <c r="AL208" i="7"/>
  <c r="AL220" i="7"/>
  <c r="AL236" i="7"/>
  <c r="AL252" i="7"/>
  <c r="AL267" i="7"/>
  <c r="AL281" i="7"/>
  <c r="AL291" i="7"/>
  <c r="AL307" i="7"/>
  <c r="AL321" i="7"/>
  <c r="AL335" i="7"/>
  <c r="AL349" i="7"/>
  <c r="AL35" i="7"/>
  <c r="AL378" i="7"/>
  <c r="AL37" i="7"/>
  <c r="AL47" i="7"/>
  <c r="AL52" i="7"/>
  <c r="AL418" i="7"/>
  <c r="AL432" i="7"/>
  <c r="AL448" i="7"/>
  <c r="AL464" i="7"/>
  <c r="AL480" i="7"/>
  <c r="AL494" i="7"/>
  <c r="AL509" i="7"/>
  <c r="AL523" i="7"/>
  <c r="AL82" i="7"/>
  <c r="AL536" i="7"/>
  <c r="AL552" i="7"/>
  <c r="AL568" i="7"/>
  <c r="AL584" i="7"/>
  <c r="AL600" i="7"/>
  <c r="AL615" i="7"/>
  <c r="AL631" i="7"/>
  <c r="AL647" i="7"/>
  <c r="AL663" i="7"/>
  <c r="AL678" i="7"/>
  <c r="AL692" i="7"/>
  <c r="AL97" i="7"/>
  <c r="AL717" i="7"/>
  <c r="AL733" i="7"/>
  <c r="AL747" i="7"/>
  <c r="AL763" i="7"/>
  <c r="AL779" i="7"/>
  <c r="AL795" i="7"/>
  <c r="AL811" i="7"/>
  <c r="AL827" i="7"/>
  <c r="AL843" i="7"/>
  <c r="AL859" i="7"/>
  <c r="AL875" i="7"/>
  <c r="AL891" i="7"/>
  <c r="AL907" i="7"/>
  <c r="AL139" i="7"/>
  <c r="AL215" i="7"/>
  <c r="AL243" i="7"/>
  <c r="AL32" i="7"/>
  <c r="AL347" i="7"/>
  <c r="AL367" i="7"/>
  <c r="AL427" i="7"/>
  <c r="AL455" i="7"/>
  <c r="AL545" i="7"/>
  <c r="AL550" i="7"/>
  <c r="AL573" i="7"/>
  <c r="AL658" i="7"/>
  <c r="AL677" i="7"/>
  <c r="AL806" i="7"/>
  <c r="AL835" i="7"/>
  <c r="AL881" i="7"/>
  <c r="AL921" i="7"/>
  <c r="AL970" i="7"/>
  <c r="AL982" i="7"/>
  <c r="AL989" i="7"/>
  <c r="AL994" i="7"/>
  <c r="AL111" i="7"/>
  <c r="AL1078" i="7"/>
  <c r="AL1133" i="7"/>
  <c r="AL1140" i="7"/>
  <c r="AL117" i="7"/>
  <c r="AL1200" i="7"/>
  <c r="AL175" i="7"/>
  <c r="AL200" i="7"/>
  <c r="AL300" i="7"/>
  <c r="AL305" i="7"/>
  <c r="AL31" i="7"/>
  <c r="AL43" i="7"/>
  <c r="AL55" i="7"/>
  <c r="AL518" i="7"/>
  <c r="AL66" i="7"/>
  <c r="AL87" i="7"/>
  <c r="AL610" i="7"/>
  <c r="AL638" i="7"/>
  <c r="AL707" i="7"/>
  <c r="AL726" i="7"/>
  <c r="AL731" i="7"/>
  <c r="AL749" i="7"/>
  <c r="AL754" i="7"/>
  <c r="AL816" i="7"/>
  <c r="AL845" i="7"/>
  <c r="AL852" i="7"/>
  <c r="AL857" i="7"/>
  <c r="AL898" i="7"/>
  <c r="AL926" i="7"/>
  <c r="AL933" i="7"/>
  <c r="AL945" i="7"/>
  <c r="AL963" i="7"/>
  <c r="AL1018" i="7"/>
  <c r="AL1030" i="7"/>
  <c r="AL1037" i="7"/>
  <c r="AL1042" i="7"/>
  <c r="AL1049" i="7"/>
  <c r="AL1090" i="7"/>
  <c r="AL1097" i="7"/>
  <c r="AL1102" i="7"/>
  <c r="AL1109" i="7"/>
  <c r="AL1152" i="7"/>
  <c r="AL1159" i="7"/>
  <c r="AL1164" i="7"/>
  <c r="AL1171" i="7"/>
  <c r="AL1212" i="7"/>
  <c r="AL1219" i="7"/>
  <c r="AL122" i="7"/>
  <c r="AL132" i="7"/>
  <c r="AL155" i="7"/>
  <c r="AL260" i="7"/>
  <c r="AL265" i="7"/>
  <c r="AL24" i="7"/>
  <c r="AL359" i="7"/>
  <c r="AL385" i="7"/>
  <c r="AL473" i="7"/>
  <c r="AL478" i="7"/>
  <c r="AL499" i="7"/>
  <c r="AL563" i="7"/>
  <c r="AL591" i="7"/>
  <c r="AL685" i="7"/>
  <c r="AL95" i="7"/>
  <c r="AL716" i="7"/>
  <c r="AL774" i="7"/>
  <c r="AL784" i="7"/>
  <c r="AL833" i="7"/>
  <c r="AL874" i="7"/>
  <c r="AL879" i="7"/>
  <c r="AL886" i="7"/>
  <c r="AL102" i="7"/>
  <c r="AL938" i="7"/>
  <c r="AL968" i="7"/>
  <c r="AL975" i="7"/>
  <c r="AL987" i="7"/>
  <c r="AL1011" i="7"/>
  <c r="AL1059" i="7"/>
  <c r="AL1066" i="7"/>
  <c r="AL1076" i="7"/>
  <c r="AL1083" i="7"/>
  <c r="AL1121" i="7"/>
  <c r="AL114" i="7"/>
  <c r="AL1138" i="7"/>
  <c r="AL1145" i="7"/>
  <c r="AL1183" i="7"/>
  <c r="AL1190" i="7"/>
  <c r="AL1198" i="7"/>
  <c r="AL1205" i="7"/>
  <c r="AL213" i="7"/>
  <c r="AL218" i="7"/>
  <c r="AL241" i="7"/>
  <c r="AL318" i="7"/>
  <c r="AL342" i="7"/>
  <c r="AL425" i="7"/>
  <c r="AL430" i="7"/>
  <c r="AL453" i="7"/>
  <c r="AL77" i="7"/>
  <c r="AL543" i="7"/>
  <c r="AL656" i="7"/>
  <c r="AL661" i="7"/>
  <c r="AL794" i="7"/>
  <c r="AL804" i="7"/>
  <c r="AL809" i="7"/>
  <c r="AL850" i="7"/>
  <c r="AL896" i="7"/>
  <c r="AL943" i="7"/>
  <c r="AL956" i="7"/>
  <c r="AL980" i="7"/>
  <c r="AL1016" i="7"/>
  <c r="AL1023" i="7"/>
  <c r="AL1035" i="7"/>
  <c r="AL1088" i="7"/>
  <c r="AL1095" i="7"/>
  <c r="AL1150" i="7"/>
  <c r="AL1157" i="7"/>
  <c r="AL1210" i="7"/>
  <c r="AL1217" i="7"/>
  <c r="AL173" i="7"/>
  <c r="AL11" i="7"/>
  <c r="AL198" i="7"/>
  <c r="AL276" i="7"/>
  <c r="AL298" i="7"/>
  <c r="AL398" i="7"/>
  <c r="AL399" i="7"/>
  <c r="AL413" i="7"/>
  <c r="AL491" i="7"/>
  <c r="AL516" i="7"/>
  <c r="AL608" i="7"/>
  <c r="AL613" i="7"/>
  <c r="AL636" i="7"/>
  <c r="AL724" i="7"/>
  <c r="AL742" i="7"/>
  <c r="AL752" i="7"/>
  <c r="AL826" i="7"/>
  <c r="AL831" i="7"/>
  <c r="AL838" i="7"/>
  <c r="AL867" i="7"/>
  <c r="AL913" i="7"/>
  <c r="AL924" i="7"/>
  <c r="AL931" i="7"/>
  <c r="AL936" i="7"/>
  <c r="AL985" i="7"/>
  <c r="AL1004" i="7"/>
  <c r="AL1028" i="7"/>
  <c r="AL1057" i="7"/>
  <c r="AL1064" i="7"/>
  <c r="AL1119" i="7"/>
  <c r="AL1126" i="7"/>
  <c r="AL1181" i="7"/>
  <c r="AL1188" i="7"/>
  <c r="AL130" i="7"/>
  <c r="AL7" i="7"/>
  <c r="AL153" i="7"/>
  <c r="AL231" i="7"/>
  <c r="AL259" i="7"/>
  <c r="AL357" i="7"/>
  <c r="AL362" i="7"/>
  <c r="AL383" i="7"/>
  <c r="AL443" i="7"/>
  <c r="AL471" i="7"/>
  <c r="AL561" i="7"/>
  <c r="AL566" i="7"/>
  <c r="AL589" i="7"/>
  <c r="AL683" i="7"/>
  <c r="AL698" i="7"/>
  <c r="AL702" i="7"/>
  <c r="AL762" i="7"/>
  <c r="AL772" i="7"/>
  <c r="AL777" i="7"/>
  <c r="AL848" i="7"/>
  <c r="AL877" i="7"/>
  <c r="AL884" i="7"/>
  <c r="AL889" i="7"/>
  <c r="AL954" i="7"/>
  <c r="AL966" i="7"/>
  <c r="AL973" i="7"/>
  <c r="AL978" i="7"/>
  <c r="AL1033" i="7"/>
  <c r="AL1074" i="7"/>
  <c r="AL1081" i="7"/>
  <c r="AL1086" i="7"/>
  <c r="AL1093" i="7"/>
  <c r="AL1136" i="7"/>
  <c r="AL1143" i="7"/>
  <c r="AL1148" i="7"/>
  <c r="AL1155" i="7"/>
  <c r="AL1196" i="7"/>
  <c r="AL1203" i="7"/>
  <c r="AL1208" i="7"/>
  <c r="AL1215" i="7"/>
  <c r="AL188" i="7"/>
  <c r="AL17" i="7"/>
  <c r="AL316" i="7"/>
  <c r="AL319" i="7"/>
  <c r="AL340" i="7"/>
  <c r="AL408" i="7"/>
  <c r="AL423" i="7"/>
  <c r="AL75" i="7"/>
  <c r="AL80" i="7"/>
  <c r="AL541" i="7"/>
  <c r="AL626" i="7"/>
  <c r="AL654" i="7"/>
  <c r="AL674" i="7"/>
  <c r="AL691" i="7"/>
  <c r="AL797" i="7"/>
  <c r="AL802" i="7"/>
  <c r="AL819" i="7"/>
  <c r="AL865" i="7"/>
  <c r="AL906" i="7"/>
  <c r="AL911" i="7"/>
  <c r="AL917" i="7"/>
  <c r="AL929" i="7"/>
  <c r="AL951" i="7"/>
  <c r="AL1002" i="7"/>
  <c r="AL1014" i="7"/>
  <c r="AL1021" i="7"/>
  <c r="AL1026" i="7"/>
  <c r="AL1045" i="7"/>
  <c r="AL1052" i="7"/>
  <c r="AL1062" i="7"/>
  <c r="AL1069" i="7"/>
  <c r="AL1105" i="7"/>
  <c r="AL1112" i="7"/>
  <c r="AL1124" i="7"/>
  <c r="AL1129" i="7"/>
  <c r="AL1167" i="7"/>
  <c r="AL1174" i="7"/>
  <c r="AL1186" i="7"/>
  <c r="AL115" i="7"/>
  <c r="AL143" i="7"/>
  <c r="AL171" i="7"/>
  <c r="AL274" i="7"/>
  <c r="AL279" i="7"/>
  <c r="AL296" i="7"/>
  <c r="AL373" i="7"/>
  <c r="AL396" i="7"/>
  <c r="AL489" i="7"/>
  <c r="AL64" i="7"/>
  <c r="AL514" i="7"/>
  <c r="AL579" i="7"/>
  <c r="AL606" i="7"/>
  <c r="AL722" i="7"/>
  <c r="AL740" i="7"/>
  <c r="AL745" i="7"/>
  <c r="AL829" i="7"/>
  <c r="AL836" i="7"/>
  <c r="AL841" i="7"/>
  <c r="AL882" i="7"/>
  <c r="AL922" i="7"/>
  <c r="AL107" i="7"/>
  <c r="AL959" i="7"/>
  <c r="AL971" i="7"/>
  <c r="AL995" i="7"/>
  <c r="AL112" i="7"/>
  <c r="AL1079" i="7"/>
  <c r="AL1134" i="7"/>
  <c r="AL1141" i="7"/>
  <c r="AL118" i="7"/>
  <c r="AL1201" i="7"/>
  <c r="AL5" i="7"/>
  <c r="AL229" i="7"/>
  <c r="AL234" i="7"/>
  <c r="AL257" i="7"/>
  <c r="AL330" i="7"/>
  <c r="AL355" i="7"/>
  <c r="AL441" i="7"/>
  <c r="AL446" i="7"/>
  <c r="AL469" i="7"/>
  <c r="AL531" i="7"/>
  <c r="AL559" i="7"/>
  <c r="AL93" i="7"/>
  <c r="AL713" i="7"/>
  <c r="AL732" i="7"/>
  <c r="AL765" i="7"/>
  <c r="AL770" i="7"/>
  <c r="AL817" i="7"/>
  <c r="AL858" i="7"/>
  <c r="AL863" i="7"/>
  <c r="AL870" i="7"/>
  <c r="AL899" i="7"/>
  <c r="AL927" i="7"/>
  <c r="AL946" i="7"/>
  <c r="AL964" i="7"/>
  <c r="AL1000" i="7"/>
  <c r="AL1007" i="7"/>
  <c r="AL1019" i="7"/>
  <c r="AL1043" i="7"/>
  <c r="AL1050" i="7"/>
  <c r="AL1103" i="7"/>
  <c r="AL1110" i="7"/>
  <c r="AL1165" i="7"/>
  <c r="AL1172" i="7"/>
  <c r="AL123" i="7"/>
  <c r="AL186" i="7"/>
  <c r="AL191" i="7"/>
  <c r="AL212" i="7"/>
  <c r="AL27" i="7"/>
  <c r="AL314" i="7"/>
  <c r="AL48" i="7"/>
  <c r="AL409" i="7"/>
  <c r="AL421" i="7"/>
  <c r="AL65" i="7"/>
  <c r="AL73" i="7"/>
  <c r="AL624" i="7"/>
  <c r="AL629" i="7"/>
  <c r="AL652" i="7"/>
  <c r="AL672" i="7"/>
  <c r="AL89" i="7"/>
  <c r="AL790" i="7"/>
  <c r="AL800" i="7"/>
  <c r="AL834" i="7"/>
  <c r="AL880" i="7"/>
  <c r="AL909" i="7"/>
  <c r="AL915" i="7"/>
  <c r="AL920" i="7"/>
  <c r="AL969" i="7"/>
  <c r="AL988" i="7"/>
  <c r="AL1012" i="7"/>
  <c r="AL1060" i="7"/>
  <c r="AL1067" i="7"/>
  <c r="AL1072" i="7"/>
  <c r="AL1077" i="7"/>
  <c r="AL1122" i="7"/>
  <c r="AL1127" i="7"/>
  <c r="AL1132" i="7"/>
  <c r="AL1139" i="7"/>
  <c r="AL1184" i="7"/>
  <c r="AL1191" i="7"/>
  <c r="AL1194" i="7"/>
  <c r="AL1199" i="7"/>
  <c r="AL142" i="7"/>
  <c r="AL146" i="7"/>
  <c r="AL169" i="7"/>
  <c r="AL247" i="7"/>
  <c r="AL20" i="7"/>
  <c r="AL371" i="7"/>
  <c r="AL376" i="7"/>
  <c r="AL395" i="7"/>
  <c r="AL459" i="7"/>
  <c r="AL487" i="7"/>
  <c r="AL577" i="7"/>
  <c r="AL582" i="7"/>
  <c r="AL604" i="7"/>
  <c r="AL662" i="7"/>
  <c r="AL738" i="7"/>
  <c r="AL810" i="7"/>
  <c r="AL815" i="7"/>
  <c r="AL822" i="7"/>
  <c r="AL851" i="7"/>
  <c r="AL897" i="7"/>
  <c r="AL944" i="7"/>
  <c r="AL106" i="7"/>
  <c r="AL957" i="7"/>
  <c r="AL962" i="7"/>
  <c r="AL1017" i="7"/>
  <c r="AL1036" i="7"/>
  <c r="AL1048" i="7"/>
  <c r="AL1055" i="7"/>
  <c r="AL1089" i="7"/>
  <c r="AL1096" i="7"/>
  <c r="AL1108" i="7"/>
  <c r="AL1115" i="7"/>
  <c r="AL1151" i="7"/>
  <c r="AL1158" i="7"/>
  <c r="AL1170" i="7"/>
  <c r="AL1177" i="7"/>
  <c r="AL1211" i="7"/>
  <c r="AL1218" i="7"/>
  <c r="AL159" i="7"/>
  <c r="AL185" i="7"/>
  <c r="AL286" i="7"/>
  <c r="AL289" i="7"/>
  <c r="AL312" i="7"/>
  <c r="AL389" i="7"/>
  <c r="AL406" i="7"/>
  <c r="AL503" i="7"/>
  <c r="AL507" i="7"/>
  <c r="AL71" i="7"/>
  <c r="AL595" i="7"/>
  <c r="AL622" i="7"/>
  <c r="AL670" i="7"/>
  <c r="AL689" i="7"/>
  <c r="AL703" i="7"/>
  <c r="AL778" i="7"/>
  <c r="AL788" i="7"/>
  <c r="AL793" i="7"/>
  <c r="AL849" i="7"/>
  <c r="AL890" i="7"/>
  <c r="AL895" i="7"/>
  <c r="AL902" i="7"/>
  <c r="AL942" i="7"/>
  <c r="AL949" i="7"/>
  <c r="AL955" i="7"/>
  <c r="AL979" i="7"/>
  <c r="AL1034" i="7"/>
  <c r="AL1087" i="7"/>
  <c r="AL1094" i="7"/>
  <c r="AL1149" i="7"/>
  <c r="AL1156" i="7"/>
  <c r="AL1209" i="7"/>
  <c r="AL1216" i="7"/>
  <c r="AL141" i="7"/>
  <c r="AL245" i="7"/>
  <c r="AL250" i="7"/>
  <c r="AL272" i="7"/>
  <c r="AL344" i="7"/>
  <c r="AL369" i="7"/>
  <c r="AL457" i="7"/>
  <c r="AL462" i="7"/>
  <c r="AL485" i="7"/>
  <c r="AL547" i="7"/>
  <c r="AL575" i="7"/>
  <c r="AL736" i="7"/>
  <c r="AL813" i="7"/>
  <c r="AL820" i="7"/>
  <c r="AL825" i="7"/>
  <c r="AL866" i="7"/>
  <c r="AL912" i="7"/>
  <c r="AL930" i="7"/>
  <c r="AL952" i="7"/>
  <c r="AL984" i="7"/>
  <c r="AL991" i="7"/>
  <c r="AL1003" i="7"/>
  <c r="AL1027" i="7"/>
  <c r="AL1046" i="7"/>
  <c r="AL1053" i="7"/>
  <c r="AL1056" i="7"/>
  <c r="AL1063" i="7"/>
  <c r="AL1106" i="7"/>
  <c r="AL1113" i="7"/>
  <c r="AL1118" i="7"/>
  <c r="AL1125" i="7"/>
  <c r="AL1168" i="7"/>
  <c r="AL1175" i="7"/>
  <c r="AL1180" i="7"/>
  <c r="AL1187" i="7"/>
  <c r="AL202" i="7"/>
  <c r="AL206" i="7"/>
  <c r="AL225" i="7"/>
  <c r="AL302" i="7"/>
  <c r="AL326" i="7"/>
  <c r="AL415" i="7"/>
  <c r="AL417" i="7"/>
  <c r="AL437" i="7"/>
  <c r="AL520" i="7"/>
  <c r="AL527" i="7"/>
  <c r="AL640" i="7"/>
  <c r="AL645" i="7"/>
  <c r="AL709" i="7"/>
  <c r="AL728" i="7"/>
  <c r="AL746" i="7"/>
  <c r="AL756" i="7"/>
  <c r="AL761" i="7"/>
  <c r="AL842" i="7"/>
  <c r="AL847" i="7"/>
  <c r="AL854" i="7"/>
  <c r="AL883" i="7"/>
  <c r="AL108" i="7"/>
  <c r="AL972" i="7"/>
  <c r="AL711" i="7"/>
  <c r="AL996" i="7"/>
  <c r="AL1001" i="7"/>
  <c r="AL1104" i="7"/>
  <c r="AL864" i="7"/>
  <c r="AL1099" i="7"/>
  <c r="AL119" i="7"/>
  <c r="AL620" i="7"/>
  <c r="AL893" i="7"/>
  <c r="AL104" i="7"/>
  <c r="AL1073" i="7"/>
  <c r="AL1120" i="7"/>
  <c r="AL1195" i="7"/>
  <c r="AL162" i="7"/>
  <c r="AL204" i="7"/>
  <c r="AL914" i="7"/>
  <c r="AL947" i="7"/>
  <c r="AL986" i="7"/>
  <c r="AL1051" i="7"/>
  <c r="AL1173" i="7"/>
  <c r="AL157" i="7"/>
  <c r="AL534" i="7"/>
  <c r="AL668" i="7"/>
  <c r="AL262" i="7"/>
  <c r="AL353" i="7"/>
  <c r="AL529" i="7"/>
  <c r="AL937" i="7"/>
  <c r="AL1020" i="7"/>
  <c r="AL1065" i="7"/>
  <c r="AL1142" i="7"/>
  <c r="AL1189" i="7"/>
  <c r="AL439" i="7"/>
  <c r="AL1092" i="7"/>
  <c r="AL1214" i="7"/>
  <c r="AL557" i="7"/>
  <c r="AL99" i="7"/>
  <c r="AL832" i="7"/>
  <c r="AL598" i="7"/>
  <c r="AL642" i="7"/>
  <c r="AL697" i="7"/>
  <c r="AL404" i="7"/>
  <c r="AL501" i="7"/>
  <c r="AL593" i="7"/>
  <c r="AL940" i="7"/>
  <c r="AL1010" i="7"/>
  <c r="AL1044" i="7"/>
  <c r="AL1166" i="7"/>
  <c r="AL786" i="7"/>
  <c r="AL873" i="7"/>
  <c r="AL1005" i="7"/>
  <c r="AL1039" i="7"/>
  <c r="AL1161" i="7"/>
  <c r="AL333" i="7"/>
  <c r="AL781" i="7"/>
  <c r="AL818" i="7"/>
  <c r="AL868" i="7"/>
  <c r="AL1058" i="7"/>
  <c r="AL1135" i="7"/>
  <c r="AL1182" i="7"/>
  <c r="AL128" i="7"/>
  <c r="AL328" i="7"/>
  <c r="AL768" i="7"/>
  <c r="AL1111" i="7"/>
  <c r="AL227" i="7"/>
  <c r="AL91" i="7"/>
  <c r="AL905" i="7"/>
  <c r="AL392" i="7"/>
  <c r="AL58" i="7"/>
  <c r="AL687" i="7"/>
  <c r="AL900" i="7"/>
  <c r="AL998" i="7"/>
  <c r="AL1080" i="7"/>
  <c r="AL113" i="7"/>
  <c r="AL1202" i="7"/>
  <c r="AL183" i="7"/>
  <c r="AL25" i="7"/>
  <c r="AL387" i="7"/>
  <c r="AL758" i="7"/>
  <c r="AL861" i="7"/>
  <c r="AL928" i="7"/>
  <c r="AL1032" i="7"/>
  <c r="AL1154" i="7"/>
  <c r="AL475" i="7"/>
  <c r="AL124" i="7"/>
  <c r="AY124" i="7" s="1"/>
  <c r="AJ1" i="7"/>
  <c r="AX1222" i="7" l="1"/>
  <c r="AX1227" i="7" s="1"/>
  <c r="AJ531" i="7"/>
  <c r="AW531" i="7" s="1"/>
  <c r="AJ535" i="7"/>
  <c r="AJ539" i="7"/>
  <c r="AW539" i="7" s="1"/>
  <c r="AJ543" i="7"/>
  <c r="AW543" i="7" s="1"/>
  <c r="AJ547" i="7"/>
  <c r="AW547" i="7" s="1"/>
  <c r="AJ551" i="7"/>
  <c r="AW551" i="7" s="1"/>
  <c r="AJ555" i="7"/>
  <c r="AW555" i="7" s="1"/>
  <c r="AJ559" i="7"/>
  <c r="AW559" i="7" s="1"/>
  <c r="AJ563" i="7"/>
  <c r="AW563" i="7" s="1"/>
  <c r="AJ567" i="7"/>
  <c r="AJ528" i="7"/>
  <c r="AW528" i="7" s="1"/>
  <c r="AJ532" i="7"/>
  <c r="AW532" i="7" s="1"/>
  <c r="AJ536" i="7"/>
  <c r="AW536" i="7" s="1"/>
  <c r="AJ540" i="7"/>
  <c r="AJ544" i="7"/>
  <c r="AW544" i="7" s="1"/>
  <c r="AJ548" i="7"/>
  <c r="AW548" i="7" s="1"/>
  <c r="AJ552" i="7"/>
  <c r="AW552" i="7" s="1"/>
  <c r="AJ556" i="7"/>
  <c r="AJ560" i="7"/>
  <c r="AW560" i="7" s="1"/>
  <c r="AJ564" i="7"/>
  <c r="AW564" i="7" s="1"/>
  <c r="AJ568" i="7"/>
  <c r="AW568" i="7" s="1"/>
  <c r="AJ529" i="7"/>
  <c r="AJ533" i="7"/>
  <c r="AW533" i="7" s="1"/>
  <c r="AJ537" i="7"/>
  <c r="AW537" i="7" s="1"/>
  <c r="AJ541" i="7"/>
  <c r="AW541" i="7" s="1"/>
  <c r="AJ545" i="7"/>
  <c r="AJ549" i="7"/>
  <c r="AW549" i="7" s="1"/>
  <c r="AJ553" i="7"/>
  <c r="AW553" i="7" s="1"/>
  <c r="AJ557" i="7"/>
  <c r="AW557" i="7" s="1"/>
  <c r="AJ561" i="7"/>
  <c r="AJ565" i="7"/>
  <c r="AW565" i="7" s="1"/>
  <c r="AJ569" i="7"/>
  <c r="AW569" i="7" s="1"/>
  <c r="AJ530" i="7"/>
  <c r="AW530" i="7" s="1"/>
  <c r="AJ534" i="7"/>
  <c r="AJ538" i="7"/>
  <c r="AW538" i="7" s="1"/>
  <c r="AJ542" i="7"/>
  <c r="AW542" i="7" s="1"/>
  <c r="AJ546" i="7"/>
  <c r="AW546" i="7" s="1"/>
  <c r="AJ550" i="7"/>
  <c r="AW550" i="7" s="1"/>
  <c r="AJ554" i="7"/>
  <c r="AW554" i="7" s="1"/>
  <c r="AJ558" i="7"/>
  <c r="AW558" i="7" s="1"/>
  <c r="AJ562" i="7"/>
  <c r="AW562" i="7" s="1"/>
  <c r="AJ566" i="7"/>
  <c r="AW566" i="7" s="1"/>
  <c r="AJ572" i="7"/>
  <c r="AW572" i="7" s="1"/>
  <c r="AJ576" i="7"/>
  <c r="AW576" i="7" s="1"/>
  <c r="AJ580" i="7"/>
  <c r="AW580" i="7" s="1"/>
  <c r="AJ584" i="7"/>
  <c r="AJ588" i="7"/>
  <c r="AW588" i="7" s="1"/>
  <c r="AJ592" i="7"/>
  <c r="AW592" i="7" s="1"/>
  <c r="AJ596" i="7"/>
  <c r="AW596" i="7" s="1"/>
  <c r="AJ600" i="7"/>
  <c r="AW600" i="7" s="1"/>
  <c r="AJ603" i="7"/>
  <c r="AW603" i="7" s="1"/>
  <c r="AJ607" i="7"/>
  <c r="AW607" i="7" s="1"/>
  <c r="AJ611" i="7"/>
  <c r="AW611" i="7" s="1"/>
  <c r="AJ615" i="7"/>
  <c r="AJ619" i="7"/>
  <c r="AW619" i="7" s="1"/>
  <c r="AJ623" i="7"/>
  <c r="AW623" i="7" s="1"/>
  <c r="AJ627" i="7"/>
  <c r="AW627" i="7" s="1"/>
  <c r="AJ631" i="7"/>
  <c r="AW631" i="7" s="1"/>
  <c r="AJ635" i="7"/>
  <c r="AW635" i="7" s="1"/>
  <c r="AJ639" i="7"/>
  <c r="AW639" i="7" s="1"/>
  <c r="AJ643" i="7"/>
  <c r="AW643" i="7" s="1"/>
  <c r="AJ647" i="7"/>
  <c r="AJ651" i="7"/>
  <c r="AW651" i="7" s="1"/>
  <c r="AJ655" i="7"/>
  <c r="AW655" i="7" s="1"/>
  <c r="AJ659" i="7"/>
  <c r="AJ663" i="7"/>
  <c r="AW663" i="7" s="1"/>
  <c r="AJ667" i="7"/>
  <c r="AW667" i="7" s="1"/>
  <c r="AJ671" i="7"/>
  <c r="AW671" i="7" s="1"/>
  <c r="AJ675" i="7"/>
  <c r="AW675" i="7" s="1"/>
  <c r="AJ678" i="7"/>
  <c r="AJ682" i="7"/>
  <c r="AW682" i="7" s="1"/>
  <c r="AJ686" i="7"/>
  <c r="AW686" i="7" s="1"/>
  <c r="AJ690" i="7"/>
  <c r="AW690" i="7" s="1"/>
  <c r="AJ692" i="7"/>
  <c r="AW692" i="7" s="1"/>
  <c r="AJ696" i="7"/>
  <c r="AW696" i="7" s="1"/>
  <c r="AJ94" i="7"/>
  <c r="AW94" i="7" s="1"/>
  <c r="AJ700" i="7"/>
  <c r="AW700" i="7" s="1"/>
  <c r="AJ97" i="7"/>
  <c r="AW97" i="7" s="1"/>
  <c r="AJ706" i="7"/>
  <c r="AW706" i="7" s="1"/>
  <c r="AJ710" i="7"/>
  <c r="AW710" i="7" s="1"/>
  <c r="AJ714" i="7"/>
  <c r="AW714" i="7" s="1"/>
  <c r="AJ717" i="7"/>
  <c r="AJ721" i="7"/>
  <c r="AW721" i="7" s="1"/>
  <c r="AJ725" i="7"/>
  <c r="AW725" i="7" s="1"/>
  <c r="AJ729" i="7"/>
  <c r="AW729" i="7" s="1"/>
  <c r="AJ733" i="7"/>
  <c r="AW733" i="7" s="1"/>
  <c r="AJ101" i="7"/>
  <c r="AW101" i="7" s="1"/>
  <c r="AJ739" i="7"/>
  <c r="AW739" i="7" s="1"/>
  <c r="AJ743" i="7"/>
  <c r="AW743" i="7" s="1"/>
  <c r="AJ747" i="7"/>
  <c r="AW747" i="7" s="1"/>
  <c r="AJ751" i="7"/>
  <c r="AW751" i="7" s="1"/>
  <c r="AJ755" i="7"/>
  <c r="AW755" i="7" s="1"/>
  <c r="AJ759" i="7"/>
  <c r="AW759" i="7" s="1"/>
  <c r="AJ763" i="7"/>
  <c r="AW763" i="7" s="1"/>
  <c r="AJ767" i="7"/>
  <c r="AW767" i="7" s="1"/>
  <c r="AJ771" i="7"/>
  <c r="AW771" i="7" s="1"/>
  <c r="AJ775" i="7"/>
  <c r="AW775" i="7" s="1"/>
  <c r="AJ779" i="7"/>
  <c r="AW779" i="7" s="1"/>
  <c r="AJ783" i="7"/>
  <c r="AW783" i="7" s="1"/>
  <c r="AJ787" i="7"/>
  <c r="AW787" i="7" s="1"/>
  <c r="AJ791" i="7"/>
  <c r="AW791" i="7" s="1"/>
  <c r="AJ795" i="7"/>
  <c r="AW795" i="7" s="1"/>
  <c r="AJ799" i="7"/>
  <c r="AW799" i="7" s="1"/>
  <c r="AJ803" i="7"/>
  <c r="AW803" i="7" s="1"/>
  <c r="AJ807" i="7"/>
  <c r="AW807" i="7" s="1"/>
  <c r="AJ811" i="7"/>
  <c r="AW811" i="7" s="1"/>
  <c r="AJ815" i="7"/>
  <c r="AW815" i="7" s="1"/>
  <c r="AJ819" i="7"/>
  <c r="AW819" i="7" s="1"/>
  <c r="AJ823" i="7"/>
  <c r="AW823" i="7" s="1"/>
  <c r="AJ827" i="7"/>
  <c r="AJ831" i="7"/>
  <c r="AW831" i="7" s="1"/>
  <c r="AJ835" i="7"/>
  <c r="AW835" i="7" s="1"/>
  <c r="AJ839" i="7"/>
  <c r="AW839" i="7" s="1"/>
  <c r="AJ843" i="7"/>
  <c r="AW843" i="7" s="1"/>
  <c r="AJ847" i="7"/>
  <c r="AW847" i="7" s="1"/>
  <c r="AJ851" i="7"/>
  <c r="AW851" i="7" s="1"/>
  <c r="AJ855" i="7"/>
  <c r="AW855" i="7" s="1"/>
  <c r="AJ859" i="7"/>
  <c r="AW859" i="7" s="1"/>
  <c r="AJ863" i="7"/>
  <c r="AW863" i="7" s="1"/>
  <c r="AJ867" i="7"/>
  <c r="AW867" i="7" s="1"/>
  <c r="AJ871" i="7"/>
  <c r="AW871" i="7" s="1"/>
  <c r="AJ875" i="7"/>
  <c r="AW875" i="7" s="1"/>
  <c r="AJ879" i="7"/>
  <c r="AW879" i="7" s="1"/>
  <c r="AJ883" i="7"/>
  <c r="AW883" i="7" s="1"/>
  <c r="AJ887" i="7"/>
  <c r="AW887" i="7" s="1"/>
  <c r="AJ891" i="7"/>
  <c r="AW891" i="7" s="1"/>
  <c r="AJ895" i="7"/>
  <c r="AW895" i="7" s="1"/>
  <c r="AJ899" i="7"/>
  <c r="AW899" i="7" s="1"/>
  <c r="AJ903" i="7"/>
  <c r="AW903" i="7" s="1"/>
  <c r="AJ907" i="7"/>
  <c r="AJ911" i="7"/>
  <c r="AW911" i="7" s="1"/>
  <c r="AJ102" i="7"/>
  <c r="AW102" i="7" s="1"/>
  <c r="AJ918" i="7"/>
  <c r="AW918" i="7" s="1"/>
  <c r="AJ922" i="7"/>
  <c r="AJ926" i="7"/>
  <c r="AW926" i="7" s="1"/>
  <c r="AJ930" i="7"/>
  <c r="AW930" i="7" s="1"/>
  <c r="AJ934" i="7"/>
  <c r="AW934" i="7" s="1"/>
  <c r="AJ938" i="7"/>
  <c r="AJ942" i="7"/>
  <c r="AW942" i="7" s="1"/>
  <c r="AJ946" i="7"/>
  <c r="AW946" i="7" s="1"/>
  <c r="AJ950" i="7"/>
  <c r="AW950" i="7" s="1"/>
  <c r="AJ952" i="7"/>
  <c r="AW952" i="7" s="1"/>
  <c r="AJ107" i="7"/>
  <c r="AW107" i="7" s="1"/>
  <c r="AJ956" i="7"/>
  <c r="AW956" i="7" s="1"/>
  <c r="AJ960" i="7"/>
  <c r="AJ964" i="7"/>
  <c r="AW964" i="7" s="1"/>
  <c r="AJ968" i="7"/>
  <c r="AW968" i="7" s="1"/>
  <c r="AJ972" i="7"/>
  <c r="AW972" i="7" s="1"/>
  <c r="AJ976" i="7"/>
  <c r="AW976" i="7" s="1"/>
  <c r="AJ980" i="7"/>
  <c r="AW980" i="7" s="1"/>
  <c r="AJ984" i="7"/>
  <c r="AW984" i="7" s="1"/>
  <c r="AJ988" i="7"/>
  <c r="AW988" i="7" s="1"/>
  <c r="AJ992" i="7"/>
  <c r="AW992" i="7" s="1"/>
  <c r="AJ996" i="7"/>
  <c r="AJ1000" i="7"/>
  <c r="AW1000" i="7" s="1"/>
  <c r="AJ1004" i="7"/>
  <c r="AW1004" i="7" s="1"/>
  <c r="AJ1008" i="7"/>
  <c r="AW1008" i="7" s="1"/>
  <c r="AJ1012" i="7"/>
  <c r="AW1012" i="7" s="1"/>
  <c r="AJ1016" i="7"/>
  <c r="AW1016" i="7" s="1"/>
  <c r="AJ1020" i="7"/>
  <c r="AW1020" i="7" s="1"/>
  <c r="AJ1024" i="7"/>
  <c r="AW1024" i="7" s="1"/>
  <c r="AJ1028" i="7"/>
  <c r="AW1028" i="7" s="1"/>
  <c r="AJ1032" i="7"/>
  <c r="AW1032" i="7" s="1"/>
  <c r="AJ1036" i="7"/>
  <c r="AW1036" i="7" s="1"/>
  <c r="AJ1040" i="7"/>
  <c r="AW1040" i="7" s="1"/>
  <c r="AJ1044" i="7"/>
  <c r="AJ1048" i="7"/>
  <c r="AW1048" i="7" s="1"/>
  <c r="AJ1052" i="7"/>
  <c r="AW1052" i="7" s="1"/>
  <c r="AJ109" i="7"/>
  <c r="AW109" i="7" s="1"/>
  <c r="AJ1058" i="7"/>
  <c r="AW1058" i="7" s="1"/>
  <c r="AJ1062" i="7"/>
  <c r="AW1062" i="7" s="1"/>
  <c r="AJ1066" i="7"/>
  <c r="AW1066" i="7" s="1"/>
  <c r="AJ1070" i="7"/>
  <c r="AW1070" i="7" s="1"/>
  <c r="AJ112" i="7"/>
  <c r="AW112" i="7" s="1"/>
  <c r="AJ1076" i="7"/>
  <c r="AW1076" i="7" s="1"/>
  <c r="AJ1080" i="7"/>
  <c r="AW1080" i="7" s="1"/>
  <c r="AJ1084" i="7"/>
  <c r="AW1084" i="7" s="1"/>
  <c r="AJ1088" i="7"/>
  <c r="AW1088" i="7" s="1"/>
  <c r="AJ1092" i="7"/>
  <c r="AW1092" i="7" s="1"/>
  <c r="AJ1096" i="7"/>
  <c r="AW1096" i="7" s="1"/>
  <c r="AJ1100" i="7"/>
  <c r="AW1100" i="7" s="1"/>
  <c r="AJ1104" i="7"/>
  <c r="AW1104" i="7" s="1"/>
  <c r="AJ1108" i="7"/>
  <c r="AW1108" i="7" s="1"/>
  <c r="AJ1112" i="7"/>
  <c r="AW1112" i="7" s="1"/>
  <c r="AJ1116" i="7"/>
  <c r="AW1116" i="7" s="1"/>
  <c r="AJ1120" i="7"/>
  <c r="AW1120" i="7" s="1"/>
  <c r="AJ1124" i="7"/>
  <c r="AW1124" i="7" s="1"/>
  <c r="AJ114" i="7"/>
  <c r="AW114" i="7" s="1"/>
  <c r="AJ1130" i="7"/>
  <c r="AW1130" i="7" s="1"/>
  <c r="AJ1134" i="7"/>
  <c r="AW1134" i="7" s="1"/>
  <c r="AJ1138" i="7"/>
  <c r="AW1138" i="7" s="1"/>
  <c r="AJ1142" i="7"/>
  <c r="AW1142" i="7" s="1"/>
  <c r="AJ1146" i="7"/>
  <c r="AJ1150" i="7"/>
  <c r="AW1150" i="7" s="1"/>
  <c r="AJ1154" i="7"/>
  <c r="AW1154" i="7" s="1"/>
  <c r="AJ1158" i="7"/>
  <c r="AW1158" i="7" s="1"/>
  <c r="AJ1162" i="7"/>
  <c r="AW1162" i="7" s="1"/>
  <c r="AJ1166" i="7"/>
  <c r="AW1166" i="7" s="1"/>
  <c r="AJ1170" i="7"/>
  <c r="AW1170" i="7" s="1"/>
  <c r="AJ1174" i="7"/>
  <c r="AW1174" i="7" s="1"/>
  <c r="AJ1178" i="7"/>
  <c r="AW1178" i="7" s="1"/>
  <c r="AJ1182" i="7"/>
  <c r="AW1182" i="7" s="1"/>
  <c r="AJ1186" i="7"/>
  <c r="AW1186" i="7" s="1"/>
  <c r="AJ1190" i="7"/>
  <c r="AW1190" i="7" s="1"/>
  <c r="AJ116" i="7"/>
  <c r="AW116" i="7" s="1"/>
  <c r="AJ118" i="7"/>
  <c r="AW118" i="7" s="1"/>
  <c r="AJ1198" i="7"/>
  <c r="AW1198" i="7" s="1"/>
  <c r="AJ1202" i="7"/>
  <c r="AW1202" i="7" s="1"/>
  <c r="AJ1206" i="7"/>
  <c r="AW1206" i="7" s="1"/>
  <c r="AJ1210" i="7"/>
  <c r="AJ1214" i="7"/>
  <c r="AW1214" i="7" s="1"/>
  <c r="AJ1218" i="7"/>
  <c r="AW1218" i="7" s="1"/>
  <c r="AJ573" i="7"/>
  <c r="AW573" i="7" s="1"/>
  <c r="AJ577" i="7"/>
  <c r="AW577" i="7" s="1"/>
  <c r="AJ581" i="7"/>
  <c r="AW581" i="7" s="1"/>
  <c r="AJ585" i="7"/>
  <c r="AW585" i="7" s="1"/>
  <c r="AJ589" i="7"/>
  <c r="AW589" i="7" s="1"/>
  <c r="AJ593" i="7"/>
  <c r="AJ597" i="7"/>
  <c r="AW597" i="7" s="1"/>
  <c r="AJ601" i="7"/>
  <c r="AW601" i="7" s="1"/>
  <c r="AJ604" i="7"/>
  <c r="AW604" i="7" s="1"/>
  <c r="AJ608" i="7"/>
  <c r="AW608" i="7" s="1"/>
  <c r="AJ612" i="7"/>
  <c r="AW612" i="7" s="1"/>
  <c r="AJ616" i="7"/>
  <c r="AW616" i="7" s="1"/>
  <c r="AJ620" i="7"/>
  <c r="AW620" i="7" s="1"/>
  <c r="AJ624" i="7"/>
  <c r="AJ628" i="7"/>
  <c r="AW628" i="7" s="1"/>
  <c r="AJ632" i="7"/>
  <c r="AW632" i="7" s="1"/>
  <c r="AJ636" i="7"/>
  <c r="AW636" i="7" s="1"/>
  <c r="AJ640" i="7"/>
  <c r="AJ644" i="7"/>
  <c r="AW644" i="7" s="1"/>
  <c r="AJ648" i="7"/>
  <c r="AW648" i="7" s="1"/>
  <c r="AJ652" i="7"/>
  <c r="AW652" i="7" s="1"/>
  <c r="AJ656" i="7"/>
  <c r="AW656" i="7" s="1"/>
  <c r="AJ660" i="7"/>
  <c r="AW660" i="7" s="1"/>
  <c r="AJ664" i="7"/>
  <c r="AW664" i="7" s="1"/>
  <c r="AJ668" i="7"/>
  <c r="AW668" i="7" s="1"/>
  <c r="AJ672" i="7"/>
  <c r="AJ676" i="7"/>
  <c r="AW676" i="7" s="1"/>
  <c r="AJ679" i="7"/>
  <c r="AW679" i="7" s="1"/>
  <c r="AJ683" i="7"/>
  <c r="AW683" i="7" s="1"/>
  <c r="AJ687" i="7"/>
  <c r="AW687" i="7" s="1"/>
  <c r="AJ90" i="7"/>
  <c r="AW90" i="7" s="1"/>
  <c r="AJ693" i="7"/>
  <c r="AW693" i="7" s="1"/>
  <c r="AJ697" i="7"/>
  <c r="AW697" i="7" s="1"/>
  <c r="AJ698" i="7"/>
  <c r="AW698" i="7" s="1"/>
  <c r="AJ701" i="7"/>
  <c r="AW701" i="7" s="1"/>
  <c r="AJ98" i="7"/>
  <c r="AW98" i="7" s="1"/>
  <c r="AJ707" i="7"/>
  <c r="AW707" i="7" s="1"/>
  <c r="AJ711" i="7"/>
  <c r="AW711" i="7" s="1"/>
  <c r="AJ715" i="7"/>
  <c r="AW715" i="7" s="1"/>
  <c r="AJ718" i="7"/>
  <c r="AW718" i="7" s="1"/>
  <c r="AJ722" i="7"/>
  <c r="AW722" i="7" s="1"/>
  <c r="AJ726" i="7"/>
  <c r="AW726" i="7" s="1"/>
  <c r="AJ730" i="7"/>
  <c r="AW730" i="7" s="1"/>
  <c r="AJ734" i="7"/>
  <c r="AW734" i="7" s="1"/>
  <c r="AJ736" i="7"/>
  <c r="AW736" i="7" s="1"/>
  <c r="AJ740" i="7"/>
  <c r="AW740" i="7" s="1"/>
  <c r="AJ744" i="7"/>
  <c r="AW744" i="7" s="1"/>
  <c r="AJ748" i="7"/>
  <c r="AW748" i="7" s="1"/>
  <c r="AJ752" i="7"/>
  <c r="AW752" i="7" s="1"/>
  <c r="AJ756" i="7"/>
  <c r="AW756" i="7" s="1"/>
  <c r="AJ760" i="7"/>
  <c r="AW760" i="7" s="1"/>
  <c r="AJ764" i="7"/>
  <c r="AW764" i="7" s="1"/>
  <c r="AJ768" i="7"/>
  <c r="AW768" i="7" s="1"/>
  <c r="AJ772" i="7"/>
  <c r="AJ776" i="7"/>
  <c r="AW776" i="7" s="1"/>
  <c r="AJ780" i="7"/>
  <c r="AW780" i="7" s="1"/>
  <c r="AJ784" i="7"/>
  <c r="AJ788" i="7"/>
  <c r="AW788" i="7" s="1"/>
  <c r="AJ792" i="7"/>
  <c r="AW792" i="7" s="1"/>
  <c r="AJ796" i="7"/>
  <c r="AW796" i="7" s="1"/>
  <c r="AJ800" i="7"/>
  <c r="AW800" i="7" s="1"/>
  <c r="AJ804" i="7"/>
  <c r="AW804" i="7" s="1"/>
  <c r="AJ808" i="7"/>
  <c r="AW808" i="7" s="1"/>
  <c r="AJ812" i="7"/>
  <c r="AW812" i="7" s="1"/>
  <c r="AJ816" i="7"/>
  <c r="AW816" i="7" s="1"/>
  <c r="AJ820" i="7"/>
  <c r="AW820" i="7" s="1"/>
  <c r="AJ824" i="7"/>
  <c r="AW824" i="7" s="1"/>
  <c r="AJ828" i="7"/>
  <c r="AW828" i="7" s="1"/>
  <c r="AJ832" i="7"/>
  <c r="AW832" i="7" s="1"/>
  <c r="AJ836" i="7"/>
  <c r="AW836" i="7" s="1"/>
  <c r="AJ840" i="7"/>
  <c r="AW840" i="7" s="1"/>
  <c r="AJ844" i="7"/>
  <c r="AW844" i="7" s="1"/>
  <c r="AJ848" i="7"/>
  <c r="AW848" i="7" s="1"/>
  <c r="AJ852" i="7"/>
  <c r="AJ856" i="7"/>
  <c r="AW856" i="7" s="1"/>
  <c r="AJ860" i="7"/>
  <c r="AW860" i="7" s="1"/>
  <c r="AJ864" i="7"/>
  <c r="AW864" i="7" s="1"/>
  <c r="AJ868" i="7"/>
  <c r="AW868" i="7" s="1"/>
  <c r="AJ872" i="7"/>
  <c r="AW872" i="7" s="1"/>
  <c r="AJ876" i="7"/>
  <c r="AW876" i="7" s="1"/>
  <c r="AJ880" i="7"/>
  <c r="AW880" i="7" s="1"/>
  <c r="AJ884" i="7"/>
  <c r="AJ888" i="7"/>
  <c r="AW888" i="7" s="1"/>
  <c r="AJ892" i="7"/>
  <c r="AW892" i="7" s="1"/>
  <c r="AJ896" i="7"/>
  <c r="AW896" i="7" s="1"/>
  <c r="AJ900" i="7"/>
  <c r="AW900" i="7" s="1"/>
  <c r="AJ904" i="7"/>
  <c r="AW904" i="7" s="1"/>
  <c r="AJ908" i="7"/>
  <c r="AW908" i="7" s="1"/>
  <c r="AJ912" i="7"/>
  <c r="AW912" i="7" s="1"/>
  <c r="AJ915" i="7"/>
  <c r="AW915" i="7" s="1"/>
  <c r="AJ919" i="7"/>
  <c r="AW919" i="7" s="1"/>
  <c r="AJ923" i="7"/>
  <c r="AW923" i="7" s="1"/>
  <c r="AJ927" i="7"/>
  <c r="AW927" i="7" s="1"/>
  <c r="AJ931" i="7"/>
  <c r="AW931" i="7" s="1"/>
  <c r="AJ935" i="7"/>
  <c r="AW935" i="7" s="1"/>
  <c r="AJ939" i="7"/>
  <c r="AW939" i="7" s="1"/>
  <c r="AJ943" i="7"/>
  <c r="AW943" i="7" s="1"/>
  <c r="AJ947" i="7"/>
  <c r="AJ103" i="7"/>
  <c r="AW103" i="7" s="1"/>
  <c r="AJ105" i="7"/>
  <c r="AW105" i="7" s="1"/>
  <c r="AJ108" i="7"/>
  <c r="AW108" i="7" s="1"/>
  <c r="AJ957" i="7"/>
  <c r="AW957" i="7" s="1"/>
  <c r="AJ961" i="7"/>
  <c r="AW961" i="7" s="1"/>
  <c r="AJ965" i="7"/>
  <c r="AW965" i="7" s="1"/>
  <c r="AJ969" i="7"/>
  <c r="AW969" i="7" s="1"/>
  <c r="AJ973" i="7"/>
  <c r="AW973" i="7" s="1"/>
  <c r="AJ977" i="7"/>
  <c r="AW977" i="7" s="1"/>
  <c r="AJ981" i="7"/>
  <c r="AW981" i="7" s="1"/>
  <c r="AJ985" i="7"/>
  <c r="AW985" i="7" s="1"/>
  <c r="AJ989" i="7"/>
  <c r="AW989" i="7" s="1"/>
  <c r="AJ993" i="7"/>
  <c r="AW993" i="7" s="1"/>
  <c r="AJ997" i="7"/>
  <c r="AW997" i="7" s="1"/>
  <c r="AJ1001" i="7"/>
  <c r="AW1001" i="7" s="1"/>
  <c r="AJ1005" i="7"/>
  <c r="AJ1009" i="7"/>
  <c r="AW1009" i="7" s="1"/>
  <c r="AJ1013" i="7"/>
  <c r="AW1013" i="7" s="1"/>
  <c r="AJ1017" i="7"/>
  <c r="AW1017" i="7" s="1"/>
  <c r="AJ1021" i="7"/>
  <c r="AJ1025" i="7"/>
  <c r="AW1025" i="7" s="1"/>
  <c r="AJ1029" i="7"/>
  <c r="AW1029" i="7" s="1"/>
  <c r="AJ1033" i="7"/>
  <c r="AW1033" i="7" s="1"/>
  <c r="AJ1037" i="7"/>
  <c r="AW1037" i="7" s="1"/>
  <c r="AJ1041" i="7"/>
  <c r="AW1041" i="7" s="1"/>
  <c r="AJ1045" i="7"/>
  <c r="AW1045" i="7" s="1"/>
  <c r="AJ1049" i="7"/>
  <c r="AW1049" i="7" s="1"/>
  <c r="AJ1053" i="7"/>
  <c r="AJ110" i="7"/>
  <c r="AW110" i="7" s="1"/>
  <c r="AJ1059" i="7"/>
  <c r="AW1059" i="7" s="1"/>
  <c r="AJ1063" i="7"/>
  <c r="AW1063" i="7" s="1"/>
  <c r="AJ1067" i="7"/>
  <c r="AW1067" i="7" s="1"/>
  <c r="AJ1071" i="7"/>
  <c r="AW1071" i="7" s="1"/>
  <c r="AJ1073" i="7"/>
  <c r="AW1073" i="7" s="1"/>
  <c r="AJ1077" i="7"/>
  <c r="AW1077" i="7" s="1"/>
  <c r="AJ1081" i="7"/>
  <c r="AJ1085" i="7"/>
  <c r="AW1085" i="7" s="1"/>
  <c r="AJ1089" i="7"/>
  <c r="AW1089" i="7" s="1"/>
  <c r="AJ1093" i="7"/>
  <c r="AW1093" i="7" s="1"/>
  <c r="AJ1097" i="7"/>
  <c r="AW1097" i="7" s="1"/>
  <c r="AJ1101" i="7"/>
  <c r="AW1101" i="7" s="1"/>
  <c r="AJ1105" i="7"/>
  <c r="AW1105" i="7" s="1"/>
  <c r="AJ1109" i="7"/>
  <c r="AW1109" i="7" s="1"/>
  <c r="AJ1113" i="7"/>
  <c r="AW1113" i="7" s="1"/>
  <c r="AJ1117" i="7"/>
  <c r="AW1117" i="7" s="1"/>
  <c r="AJ1121" i="7"/>
  <c r="AW1121" i="7" s="1"/>
  <c r="AJ1125" i="7"/>
  <c r="AW1125" i="7" s="1"/>
  <c r="AJ1127" i="7"/>
  <c r="AJ1131" i="7"/>
  <c r="AW1131" i="7" s="1"/>
  <c r="AJ1135" i="7"/>
  <c r="AW1135" i="7" s="1"/>
  <c r="AJ1139" i="7"/>
  <c r="AW1139" i="7" s="1"/>
  <c r="AJ1143" i="7"/>
  <c r="AW1143" i="7" s="1"/>
  <c r="AJ1147" i="7"/>
  <c r="AW1147" i="7" s="1"/>
  <c r="AJ1151" i="7"/>
  <c r="AW1151" i="7" s="1"/>
  <c r="AJ1155" i="7"/>
  <c r="AW1155" i="7" s="1"/>
  <c r="AJ1159" i="7"/>
  <c r="AW1159" i="7" s="1"/>
  <c r="AJ1163" i="7"/>
  <c r="AW1163" i="7" s="1"/>
  <c r="AJ1167" i="7"/>
  <c r="AW1167" i="7" s="1"/>
  <c r="AJ1171" i="7"/>
  <c r="AW1171" i="7" s="1"/>
  <c r="AJ1175" i="7"/>
  <c r="AW1175" i="7" s="1"/>
  <c r="AJ1179" i="7"/>
  <c r="AW1179" i="7" s="1"/>
  <c r="AJ1183" i="7"/>
  <c r="AW1183" i="7" s="1"/>
  <c r="AJ1187" i="7"/>
  <c r="AW1187" i="7" s="1"/>
  <c r="AJ1191" i="7"/>
  <c r="AW1191" i="7" s="1"/>
  <c r="AJ1193" i="7"/>
  <c r="AW1193" i="7" s="1"/>
  <c r="AJ1195" i="7"/>
  <c r="AW1195" i="7" s="1"/>
  <c r="AJ1199" i="7"/>
  <c r="AW1199" i="7" s="1"/>
  <c r="AJ1203" i="7"/>
  <c r="AW1203" i="7" s="1"/>
  <c r="AJ1207" i="7"/>
  <c r="AW1207" i="7" s="1"/>
  <c r="AJ1211" i="7"/>
  <c r="AW1211" i="7" s="1"/>
  <c r="AJ1215" i="7"/>
  <c r="AW1215" i="7" s="1"/>
  <c r="AJ570" i="7"/>
  <c r="AW570" i="7" s="1"/>
  <c r="AJ574" i="7"/>
  <c r="AW574" i="7" s="1"/>
  <c r="AJ578" i="7"/>
  <c r="AW578" i="7" s="1"/>
  <c r="AJ582" i="7"/>
  <c r="AW582" i="7" s="1"/>
  <c r="AJ586" i="7"/>
  <c r="AW586" i="7" s="1"/>
  <c r="AJ590" i="7"/>
  <c r="AW590" i="7" s="1"/>
  <c r="AJ594" i="7"/>
  <c r="AW594" i="7" s="1"/>
  <c r="AJ598" i="7"/>
  <c r="AW598" i="7" s="1"/>
  <c r="AJ602" i="7"/>
  <c r="AW602" i="7" s="1"/>
  <c r="AJ605" i="7"/>
  <c r="AW605" i="7" s="1"/>
  <c r="AJ609" i="7"/>
  <c r="AW609" i="7" s="1"/>
  <c r="AJ613" i="7"/>
  <c r="AW613" i="7" s="1"/>
  <c r="AJ617" i="7"/>
  <c r="AW617" i="7" s="1"/>
  <c r="AJ621" i="7"/>
  <c r="AW621" i="7" s="1"/>
  <c r="AJ625" i="7"/>
  <c r="AW625" i="7" s="1"/>
  <c r="AJ629" i="7"/>
  <c r="AW629" i="7" s="1"/>
  <c r="AJ633" i="7"/>
  <c r="AW633" i="7" s="1"/>
  <c r="AJ637" i="7"/>
  <c r="AW637" i="7" s="1"/>
  <c r="AJ641" i="7"/>
  <c r="AW641" i="7" s="1"/>
  <c r="AJ645" i="7"/>
  <c r="AW645" i="7" s="1"/>
  <c r="AJ649" i="7"/>
  <c r="AJ653" i="7"/>
  <c r="AW653" i="7" s="1"/>
  <c r="AJ657" i="7"/>
  <c r="AW657" i="7" s="1"/>
  <c r="AJ661" i="7"/>
  <c r="AW661" i="7" s="1"/>
  <c r="AJ665" i="7"/>
  <c r="AW665" i="7" s="1"/>
  <c r="AJ669" i="7"/>
  <c r="AW669" i="7" s="1"/>
  <c r="AJ673" i="7"/>
  <c r="AW673" i="7" s="1"/>
  <c r="AJ89" i="7"/>
  <c r="AW89" i="7" s="1"/>
  <c r="AJ680" i="7"/>
  <c r="AW680" i="7" s="1"/>
  <c r="AJ684" i="7"/>
  <c r="AW684" i="7" s="1"/>
  <c r="AJ688" i="7"/>
  <c r="AW688" i="7" s="1"/>
  <c r="AJ91" i="7"/>
  <c r="AW91" i="7" s="1"/>
  <c r="AJ694" i="7"/>
  <c r="AJ92" i="7"/>
  <c r="AW92" i="7" s="1"/>
  <c r="AJ699" i="7"/>
  <c r="AW699" i="7" s="1"/>
  <c r="AJ702" i="7"/>
  <c r="AW702" i="7" s="1"/>
  <c r="AJ704" i="7"/>
  <c r="AW704" i="7" s="1"/>
  <c r="AJ708" i="7"/>
  <c r="AW708" i="7" s="1"/>
  <c r="AJ712" i="7"/>
  <c r="AW712" i="7" s="1"/>
  <c r="AJ99" i="7"/>
  <c r="AW99" i="7" s="1"/>
  <c r="AJ719" i="7"/>
  <c r="AW719" i="7" s="1"/>
  <c r="AJ723" i="7"/>
  <c r="AW723" i="7" s="1"/>
  <c r="AJ727" i="7"/>
  <c r="AW727" i="7" s="1"/>
  <c r="AJ731" i="7"/>
  <c r="AW731" i="7" s="1"/>
  <c r="AJ735" i="7"/>
  <c r="AW735" i="7" s="1"/>
  <c r="AJ737" i="7"/>
  <c r="AW737" i="7" s="1"/>
  <c r="AJ741" i="7"/>
  <c r="AW741" i="7" s="1"/>
  <c r="AJ745" i="7"/>
  <c r="AW745" i="7" s="1"/>
  <c r="AJ749" i="7"/>
  <c r="AW749" i="7" s="1"/>
  <c r="AJ753" i="7"/>
  <c r="AW753" i="7" s="1"/>
  <c r="AJ757" i="7"/>
  <c r="AW757" i="7" s="1"/>
  <c r="AJ761" i="7"/>
  <c r="AW761" i="7" s="1"/>
  <c r="AJ765" i="7"/>
  <c r="AW765" i="7" s="1"/>
  <c r="AJ769" i="7"/>
  <c r="AW769" i="7" s="1"/>
  <c r="AJ773" i="7"/>
  <c r="AW773" i="7" s="1"/>
  <c r="AJ777" i="7"/>
  <c r="AW777" i="7" s="1"/>
  <c r="AJ781" i="7"/>
  <c r="AW781" i="7" s="1"/>
  <c r="AJ785" i="7"/>
  <c r="AW785" i="7" s="1"/>
  <c r="AJ789" i="7"/>
  <c r="AW789" i="7" s="1"/>
  <c r="AJ793" i="7"/>
  <c r="AW793" i="7" s="1"/>
  <c r="AJ797" i="7"/>
  <c r="AW797" i="7" s="1"/>
  <c r="AJ801" i="7"/>
  <c r="AW801" i="7" s="1"/>
  <c r="AJ805" i="7"/>
  <c r="AW805" i="7" s="1"/>
  <c r="AJ809" i="7"/>
  <c r="AW809" i="7" s="1"/>
  <c r="AJ813" i="7"/>
  <c r="AJ817" i="7"/>
  <c r="AW817" i="7" s="1"/>
  <c r="AJ821" i="7"/>
  <c r="AW821" i="7" s="1"/>
  <c r="AJ825" i="7"/>
  <c r="AW825" i="7" s="1"/>
  <c r="AJ829" i="7"/>
  <c r="AW829" i="7" s="1"/>
  <c r="AJ833" i="7"/>
  <c r="AW833" i="7" s="1"/>
  <c r="AJ837" i="7"/>
  <c r="AW837" i="7" s="1"/>
  <c r="AJ841" i="7"/>
  <c r="AW841" i="7" s="1"/>
  <c r="AJ845" i="7"/>
  <c r="AW845" i="7" s="1"/>
  <c r="AJ849" i="7"/>
  <c r="AW849" i="7" s="1"/>
  <c r="AJ853" i="7"/>
  <c r="AW853" i="7" s="1"/>
  <c r="AJ857" i="7"/>
  <c r="AW857" i="7" s="1"/>
  <c r="AJ861" i="7"/>
  <c r="AW861" i="7" s="1"/>
  <c r="AJ865" i="7"/>
  <c r="AW865" i="7" s="1"/>
  <c r="AJ869" i="7"/>
  <c r="AW869" i="7" s="1"/>
  <c r="AJ873" i="7"/>
  <c r="AW873" i="7" s="1"/>
  <c r="AJ877" i="7"/>
  <c r="AJ881" i="7"/>
  <c r="AW881" i="7" s="1"/>
  <c r="AJ885" i="7"/>
  <c r="AW885" i="7" s="1"/>
  <c r="AJ889" i="7"/>
  <c r="AW889" i="7" s="1"/>
  <c r="AJ893" i="7"/>
  <c r="AW893" i="7" s="1"/>
  <c r="AJ897" i="7"/>
  <c r="AW897" i="7" s="1"/>
  <c r="AJ901" i="7"/>
  <c r="AW901" i="7" s="1"/>
  <c r="AJ905" i="7"/>
  <c r="AW905" i="7" s="1"/>
  <c r="AJ909" i="7"/>
  <c r="AW909" i="7" s="1"/>
  <c r="AJ913" i="7"/>
  <c r="AW913" i="7" s="1"/>
  <c r="AJ916" i="7"/>
  <c r="AW916" i="7" s="1"/>
  <c r="AJ920" i="7"/>
  <c r="AW920" i="7" s="1"/>
  <c r="AJ924" i="7"/>
  <c r="AW924" i="7" s="1"/>
  <c r="AJ928" i="7"/>
  <c r="AW928" i="7" s="1"/>
  <c r="AJ932" i="7"/>
  <c r="AW932" i="7" s="1"/>
  <c r="AJ936" i="7"/>
  <c r="AW936" i="7" s="1"/>
  <c r="AJ940" i="7"/>
  <c r="AW940" i="7" s="1"/>
  <c r="AJ944" i="7"/>
  <c r="AW944" i="7" s="1"/>
  <c r="AJ948" i="7"/>
  <c r="AW948" i="7" s="1"/>
  <c r="AJ104" i="7"/>
  <c r="AW104" i="7" s="1"/>
  <c r="AJ106" i="7"/>
  <c r="AW106" i="7" s="1"/>
  <c r="AJ954" i="7"/>
  <c r="AW954" i="7" s="1"/>
  <c r="AJ958" i="7"/>
  <c r="AW958" i="7" s="1"/>
  <c r="AJ962" i="7"/>
  <c r="AW962" i="7" s="1"/>
  <c r="AJ966" i="7"/>
  <c r="AW966" i="7" s="1"/>
  <c r="AJ970" i="7"/>
  <c r="AW970" i="7" s="1"/>
  <c r="AJ974" i="7"/>
  <c r="AW974" i="7" s="1"/>
  <c r="AJ978" i="7"/>
  <c r="AW978" i="7" s="1"/>
  <c r="AJ982" i="7"/>
  <c r="AW982" i="7" s="1"/>
  <c r="AJ986" i="7"/>
  <c r="AW986" i="7" s="1"/>
  <c r="AJ990" i="7"/>
  <c r="AW990" i="7" s="1"/>
  <c r="AJ994" i="7"/>
  <c r="AW994" i="7" s="1"/>
  <c r="AJ998" i="7"/>
  <c r="AW998" i="7" s="1"/>
  <c r="AJ1002" i="7"/>
  <c r="AW1002" i="7" s="1"/>
  <c r="AJ1006" i="7"/>
  <c r="AW1006" i="7" s="1"/>
  <c r="AJ1010" i="7"/>
  <c r="AW1010" i="7" s="1"/>
  <c r="AJ1014" i="7"/>
  <c r="AJ1018" i="7"/>
  <c r="AW1018" i="7" s="1"/>
  <c r="AJ1022" i="7"/>
  <c r="AW1022" i="7" s="1"/>
  <c r="AJ1026" i="7"/>
  <c r="AW1026" i="7" s="1"/>
  <c r="AJ1030" i="7"/>
  <c r="AW1030" i="7" s="1"/>
  <c r="AJ1034" i="7"/>
  <c r="AW1034" i="7" s="1"/>
  <c r="AJ1038" i="7"/>
  <c r="AW1038" i="7" s="1"/>
  <c r="AJ1042" i="7"/>
  <c r="AW1042" i="7" s="1"/>
  <c r="AJ1046" i="7"/>
  <c r="AW1046" i="7" s="1"/>
  <c r="AJ1050" i="7"/>
  <c r="AW1050" i="7" s="1"/>
  <c r="AJ1054" i="7"/>
  <c r="AW1054" i="7" s="1"/>
  <c r="AJ1056" i="7"/>
  <c r="AW1056" i="7" s="1"/>
  <c r="AJ1060" i="7"/>
  <c r="AW1060" i="7" s="1"/>
  <c r="AJ1064" i="7"/>
  <c r="AW1064" i="7" s="1"/>
  <c r="AJ1068" i="7"/>
  <c r="AW1068" i="7" s="1"/>
  <c r="AJ1072" i="7"/>
  <c r="AW1072" i="7" s="1"/>
  <c r="AJ1074" i="7"/>
  <c r="AW1074" i="7" s="1"/>
  <c r="AJ1078" i="7"/>
  <c r="AW1078" i="7" s="1"/>
  <c r="AJ1082" i="7"/>
  <c r="AW1082" i="7" s="1"/>
  <c r="AJ1086" i="7"/>
  <c r="AW1086" i="7" s="1"/>
  <c r="AJ1090" i="7"/>
  <c r="AJ1094" i="7"/>
  <c r="AW1094" i="7" s="1"/>
  <c r="AJ1098" i="7"/>
  <c r="AW1098" i="7" s="1"/>
  <c r="AJ1102" i="7"/>
  <c r="AW1102" i="7" s="1"/>
  <c r="AJ1106" i="7"/>
  <c r="AW1106" i="7" s="1"/>
  <c r="AJ1110" i="7"/>
  <c r="AW1110" i="7" s="1"/>
  <c r="AJ1114" i="7"/>
  <c r="AW1114" i="7" s="1"/>
  <c r="AJ1118" i="7"/>
  <c r="AW1118" i="7" s="1"/>
  <c r="AJ1122" i="7"/>
  <c r="AW1122" i="7" s="1"/>
  <c r="AJ1126" i="7"/>
  <c r="AW1126" i="7" s="1"/>
  <c r="AJ1128" i="7"/>
  <c r="AW1128" i="7" s="1"/>
  <c r="AJ1132" i="7"/>
  <c r="AW1132" i="7" s="1"/>
  <c r="AJ1136" i="7"/>
  <c r="AJ1140" i="7"/>
  <c r="AW1140" i="7" s="1"/>
  <c r="AJ1144" i="7"/>
  <c r="AW1144" i="7" s="1"/>
  <c r="AJ1148" i="7"/>
  <c r="AW1148" i="7" s="1"/>
  <c r="AJ1152" i="7"/>
  <c r="AW1152" i="7" s="1"/>
  <c r="AJ1156" i="7"/>
  <c r="AW1156" i="7" s="1"/>
  <c r="AJ1160" i="7"/>
  <c r="AW1160" i="7" s="1"/>
  <c r="AJ1164" i="7"/>
  <c r="AW1164" i="7" s="1"/>
  <c r="AJ1168" i="7"/>
  <c r="AW1168" i="7" s="1"/>
  <c r="AJ1172" i="7"/>
  <c r="AW1172" i="7" s="1"/>
  <c r="AJ1176" i="7"/>
  <c r="AW1176" i="7" s="1"/>
  <c r="AJ1180" i="7"/>
  <c r="AW1180" i="7" s="1"/>
  <c r="AJ1184" i="7"/>
  <c r="AW1184" i="7" s="1"/>
  <c r="AJ1188" i="7"/>
  <c r="AW1188" i="7" s="1"/>
  <c r="AJ1192" i="7"/>
  <c r="AW1192" i="7" s="1"/>
  <c r="AJ1194" i="7"/>
  <c r="AW1194" i="7" s="1"/>
  <c r="AJ1196" i="7"/>
  <c r="AW1196" i="7" s="1"/>
  <c r="AJ1200" i="7"/>
  <c r="AW1200" i="7" s="1"/>
  <c r="AJ1204" i="7"/>
  <c r="AW1204" i="7" s="1"/>
  <c r="AJ1208" i="7"/>
  <c r="AW1208" i="7" s="1"/>
  <c r="AJ1212" i="7"/>
  <c r="AW1212" i="7" s="1"/>
  <c r="AJ1216" i="7"/>
  <c r="AW1216" i="7" s="1"/>
  <c r="AJ571" i="7"/>
  <c r="AW571" i="7" s="1"/>
  <c r="AJ575" i="7"/>
  <c r="AW575" i="7" s="1"/>
  <c r="AJ579" i="7"/>
  <c r="AW579" i="7" s="1"/>
  <c r="AJ583" i="7"/>
  <c r="AW583" i="7" s="1"/>
  <c r="AJ587" i="7"/>
  <c r="AW587" i="7" s="1"/>
  <c r="AJ591" i="7"/>
  <c r="AW591" i="7" s="1"/>
  <c r="AJ595" i="7"/>
  <c r="AW595" i="7" s="1"/>
  <c r="AJ599" i="7"/>
  <c r="AW599" i="7" s="1"/>
  <c r="AJ88" i="7"/>
  <c r="AW88" i="7" s="1"/>
  <c r="AJ606" i="7"/>
  <c r="AW606" i="7" s="1"/>
  <c r="AJ610" i="7"/>
  <c r="AJ614" i="7"/>
  <c r="AW614" i="7" s="1"/>
  <c r="AJ618" i="7"/>
  <c r="AW618" i="7" s="1"/>
  <c r="AJ622" i="7"/>
  <c r="AW622" i="7" s="1"/>
  <c r="AJ626" i="7"/>
  <c r="AW626" i="7" s="1"/>
  <c r="AJ630" i="7"/>
  <c r="AW630" i="7" s="1"/>
  <c r="AJ634" i="7"/>
  <c r="AW634" i="7" s="1"/>
  <c r="AJ638" i="7"/>
  <c r="AW638" i="7" s="1"/>
  <c r="AJ642" i="7"/>
  <c r="AW642" i="7" s="1"/>
  <c r="AJ646" i="7"/>
  <c r="AW646" i="7" s="1"/>
  <c r="AJ650" i="7"/>
  <c r="AW650" i="7" s="1"/>
  <c r="AJ654" i="7"/>
  <c r="AW654" i="7" s="1"/>
  <c r="AJ658" i="7"/>
  <c r="AW658" i="7" s="1"/>
  <c r="AJ662" i="7"/>
  <c r="AW662" i="7" s="1"/>
  <c r="AJ666" i="7"/>
  <c r="AW666" i="7" s="1"/>
  <c r="AJ670" i="7"/>
  <c r="AW670" i="7" s="1"/>
  <c r="AJ674" i="7"/>
  <c r="AW674" i="7" s="1"/>
  <c r="AJ677" i="7"/>
  <c r="AW677" i="7" s="1"/>
  <c r="AJ681" i="7"/>
  <c r="AW681" i="7" s="1"/>
  <c r="AJ685" i="7"/>
  <c r="AW685" i="7" s="1"/>
  <c r="AJ689" i="7"/>
  <c r="AW689" i="7" s="1"/>
  <c r="AJ691" i="7"/>
  <c r="AW691" i="7" s="1"/>
  <c r="AJ695" i="7"/>
  <c r="AW695" i="7" s="1"/>
  <c r="AJ93" i="7"/>
  <c r="AW93" i="7" s="1"/>
  <c r="AJ95" i="7"/>
  <c r="AW95" i="7" s="1"/>
  <c r="AJ703" i="7"/>
  <c r="AW703" i="7" s="1"/>
  <c r="AJ705" i="7"/>
  <c r="AW705" i="7" s="1"/>
  <c r="AJ709" i="7"/>
  <c r="AW709" i="7" s="1"/>
  <c r="AJ713" i="7"/>
  <c r="AW713" i="7" s="1"/>
  <c r="AJ716" i="7"/>
  <c r="AW716" i="7" s="1"/>
  <c r="AJ720" i="7"/>
  <c r="AW720" i="7" s="1"/>
  <c r="AJ724" i="7"/>
  <c r="AW724" i="7" s="1"/>
  <c r="AJ728" i="7"/>
  <c r="AW728" i="7" s="1"/>
  <c r="AJ732" i="7"/>
  <c r="AW732" i="7" s="1"/>
  <c r="AJ100" i="7"/>
  <c r="AW100" i="7" s="1"/>
  <c r="AJ738" i="7"/>
  <c r="AW738" i="7" s="1"/>
  <c r="AJ742" i="7"/>
  <c r="AJ746" i="7"/>
  <c r="AW746" i="7" s="1"/>
  <c r="AJ750" i="7"/>
  <c r="AW750" i="7" s="1"/>
  <c r="AJ754" i="7"/>
  <c r="AW754" i="7" s="1"/>
  <c r="AJ758" i="7"/>
  <c r="AW758" i="7" s="1"/>
  <c r="AJ762" i="7"/>
  <c r="AW762" i="7" s="1"/>
  <c r="AJ766" i="7"/>
  <c r="AW766" i="7" s="1"/>
  <c r="AJ770" i="7"/>
  <c r="AW770" i="7" s="1"/>
  <c r="AJ774" i="7"/>
  <c r="AW774" i="7" s="1"/>
  <c r="AJ778" i="7"/>
  <c r="AW778" i="7" s="1"/>
  <c r="AJ782" i="7"/>
  <c r="AW782" i="7" s="1"/>
  <c r="AJ786" i="7"/>
  <c r="AW786" i="7" s="1"/>
  <c r="AJ790" i="7"/>
  <c r="AW790" i="7" s="1"/>
  <c r="AJ794" i="7"/>
  <c r="AW794" i="7" s="1"/>
  <c r="AJ798" i="7"/>
  <c r="AW798" i="7" s="1"/>
  <c r="AJ802" i="7"/>
  <c r="AW802" i="7" s="1"/>
  <c r="AJ806" i="7"/>
  <c r="AJ810" i="7"/>
  <c r="AW810" i="7" s="1"/>
  <c r="AJ814" i="7"/>
  <c r="AW814" i="7" s="1"/>
  <c r="AJ818" i="7"/>
  <c r="AW818" i="7" s="1"/>
  <c r="AJ822" i="7"/>
  <c r="AW822" i="7" s="1"/>
  <c r="AJ826" i="7"/>
  <c r="AW826" i="7" s="1"/>
  <c r="AJ830" i="7"/>
  <c r="AW830" i="7" s="1"/>
  <c r="AJ834" i="7"/>
  <c r="AW834" i="7" s="1"/>
  <c r="AJ838" i="7"/>
  <c r="AW838" i="7" s="1"/>
  <c r="AJ842" i="7"/>
  <c r="AW842" i="7" s="1"/>
  <c r="AJ846" i="7"/>
  <c r="AW846" i="7" s="1"/>
  <c r="AJ850" i="7"/>
  <c r="AW850" i="7" s="1"/>
  <c r="AJ854" i="7"/>
  <c r="AW854" i="7" s="1"/>
  <c r="AJ858" i="7"/>
  <c r="AW858" i="7" s="1"/>
  <c r="AJ862" i="7"/>
  <c r="AW862" i="7" s="1"/>
  <c r="AJ866" i="7"/>
  <c r="AW866" i="7" s="1"/>
  <c r="AJ870" i="7"/>
  <c r="AW870" i="7" s="1"/>
  <c r="AJ874" i="7"/>
  <c r="AW874" i="7" s="1"/>
  <c r="AJ878" i="7"/>
  <c r="AW878" i="7" s="1"/>
  <c r="AJ882" i="7"/>
  <c r="AW882" i="7" s="1"/>
  <c r="AJ886" i="7"/>
  <c r="AW886" i="7" s="1"/>
  <c r="AJ890" i="7"/>
  <c r="AW890" i="7" s="1"/>
  <c r="AJ894" i="7"/>
  <c r="AW894" i="7" s="1"/>
  <c r="AJ898" i="7"/>
  <c r="AW898" i="7" s="1"/>
  <c r="AJ902" i="7"/>
  <c r="AW902" i="7" s="1"/>
  <c r="AJ906" i="7"/>
  <c r="AW906" i="7" s="1"/>
  <c r="AJ910" i="7"/>
  <c r="AW910" i="7" s="1"/>
  <c r="AJ914" i="7"/>
  <c r="AW914" i="7" s="1"/>
  <c r="AJ917" i="7"/>
  <c r="AW917" i="7" s="1"/>
  <c r="AJ921" i="7"/>
  <c r="AW921" i="7" s="1"/>
  <c r="AJ925" i="7"/>
  <c r="AW925" i="7" s="1"/>
  <c r="AJ929" i="7"/>
  <c r="AW929" i="7" s="1"/>
  <c r="AJ933" i="7"/>
  <c r="AW933" i="7" s="1"/>
  <c r="AJ937" i="7"/>
  <c r="AW937" i="7" s="1"/>
  <c r="AJ941" i="7"/>
  <c r="AW941" i="7" s="1"/>
  <c r="AJ945" i="7"/>
  <c r="AW945" i="7" s="1"/>
  <c r="AJ949" i="7"/>
  <c r="AW949" i="7" s="1"/>
  <c r="AJ951" i="7"/>
  <c r="AW951" i="7" s="1"/>
  <c r="AJ953" i="7"/>
  <c r="AW953" i="7" s="1"/>
  <c r="AJ955" i="7"/>
  <c r="AW955" i="7" s="1"/>
  <c r="AJ959" i="7"/>
  <c r="AW959" i="7" s="1"/>
  <c r="AJ963" i="7"/>
  <c r="AW963" i="7" s="1"/>
  <c r="AJ967" i="7"/>
  <c r="AW967" i="7" s="1"/>
  <c r="AJ971" i="7"/>
  <c r="AW971" i="7" s="1"/>
  <c r="AJ975" i="7"/>
  <c r="AW975" i="7" s="1"/>
  <c r="AJ979" i="7"/>
  <c r="AW979" i="7" s="1"/>
  <c r="AJ983" i="7"/>
  <c r="AW983" i="7" s="1"/>
  <c r="AJ987" i="7"/>
  <c r="AW987" i="7" s="1"/>
  <c r="AJ991" i="7"/>
  <c r="AW991" i="7" s="1"/>
  <c r="AJ995" i="7"/>
  <c r="AW995" i="7" s="1"/>
  <c r="AJ999" i="7"/>
  <c r="AW999" i="7" s="1"/>
  <c r="AJ1003" i="7"/>
  <c r="AW1003" i="7" s="1"/>
  <c r="AJ1007" i="7"/>
  <c r="AW1007" i="7" s="1"/>
  <c r="AJ1011" i="7"/>
  <c r="AW1011" i="7" s="1"/>
  <c r="AJ1015" i="7"/>
  <c r="AW1015" i="7" s="1"/>
  <c r="AJ1019" i="7"/>
  <c r="AW1019" i="7" s="1"/>
  <c r="AJ1023" i="7"/>
  <c r="AW1023" i="7" s="1"/>
  <c r="AJ1027" i="7"/>
  <c r="AW1027" i="7" s="1"/>
  <c r="AJ1031" i="7"/>
  <c r="AW1031" i="7" s="1"/>
  <c r="AJ1035" i="7"/>
  <c r="AW1035" i="7" s="1"/>
  <c r="AJ1039" i="7"/>
  <c r="AW1039" i="7" s="1"/>
  <c r="AJ1043" i="7"/>
  <c r="AW1043" i="7" s="1"/>
  <c r="AJ1047" i="7"/>
  <c r="AW1047" i="7" s="1"/>
  <c r="AJ1051" i="7"/>
  <c r="AW1051" i="7" s="1"/>
  <c r="AJ1055" i="7"/>
  <c r="AW1055" i="7" s="1"/>
  <c r="AJ1057" i="7"/>
  <c r="AW1057" i="7" s="1"/>
  <c r="AJ1061" i="7"/>
  <c r="AW1061" i="7" s="1"/>
  <c r="AJ1065" i="7"/>
  <c r="AW1065" i="7" s="1"/>
  <c r="AJ1069" i="7"/>
  <c r="AW1069" i="7" s="1"/>
  <c r="AJ111" i="7"/>
  <c r="AW111" i="7" s="1"/>
  <c r="AJ1075" i="7"/>
  <c r="AW1075" i="7" s="1"/>
  <c r="AJ1079" i="7"/>
  <c r="AW1079" i="7" s="1"/>
  <c r="AJ1083" i="7"/>
  <c r="AW1083" i="7" s="1"/>
  <c r="AJ1087" i="7"/>
  <c r="AW1087" i="7" s="1"/>
  <c r="AJ1091" i="7"/>
  <c r="AW1091" i="7" s="1"/>
  <c r="AJ1095" i="7"/>
  <c r="AW1095" i="7" s="1"/>
  <c r="AJ1099" i="7"/>
  <c r="AW1099" i="7" s="1"/>
  <c r="AJ1103" i="7"/>
  <c r="AW1103" i="7" s="1"/>
  <c r="AJ1107" i="7"/>
  <c r="AW1107" i="7" s="1"/>
  <c r="AJ1111" i="7"/>
  <c r="AW1111" i="7" s="1"/>
  <c r="AJ1115" i="7"/>
  <c r="AW1115" i="7" s="1"/>
  <c r="AJ1119" i="7"/>
  <c r="AW1119" i="7" s="1"/>
  <c r="AJ1123" i="7"/>
  <c r="AW1123" i="7" s="1"/>
  <c r="AJ113" i="7"/>
  <c r="AW113" i="7" s="1"/>
  <c r="AJ1129" i="7"/>
  <c r="AW1129" i="7" s="1"/>
  <c r="AJ1133" i="7"/>
  <c r="AW1133" i="7" s="1"/>
  <c r="AJ1137" i="7"/>
  <c r="AW1137" i="7" s="1"/>
  <c r="AJ1141" i="7"/>
  <c r="AW1141" i="7" s="1"/>
  <c r="AJ1145" i="7"/>
  <c r="AW1145" i="7" s="1"/>
  <c r="AJ1149" i="7"/>
  <c r="AW1149" i="7" s="1"/>
  <c r="AJ1153" i="7"/>
  <c r="AW1153" i="7" s="1"/>
  <c r="AJ1157" i="7"/>
  <c r="AW1157" i="7" s="1"/>
  <c r="AJ1161" i="7"/>
  <c r="AW1161" i="7" s="1"/>
  <c r="AJ1165" i="7"/>
  <c r="AW1165" i="7" s="1"/>
  <c r="AJ1169" i="7"/>
  <c r="AW1169" i="7" s="1"/>
  <c r="AJ1173" i="7"/>
  <c r="AW1173" i="7" s="1"/>
  <c r="AJ1177" i="7"/>
  <c r="AW1177" i="7" s="1"/>
  <c r="AJ1181" i="7"/>
  <c r="AW1181" i="7" s="1"/>
  <c r="AJ1185" i="7"/>
  <c r="AW1185" i="7" s="1"/>
  <c r="AJ1189" i="7"/>
  <c r="AW1189" i="7" s="1"/>
  <c r="AJ115" i="7"/>
  <c r="AW115" i="7" s="1"/>
  <c r="AJ117" i="7"/>
  <c r="AW117" i="7" s="1"/>
  <c r="AJ1197" i="7"/>
  <c r="AW1197" i="7" s="1"/>
  <c r="AJ1201" i="7"/>
  <c r="AW1201" i="7" s="1"/>
  <c r="AJ1205" i="7"/>
  <c r="AW1205" i="7" s="1"/>
  <c r="AJ1209" i="7"/>
  <c r="AW1209" i="7" s="1"/>
  <c r="AJ1213" i="7"/>
  <c r="AW1213" i="7" s="1"/>
  <c r="AJ1217" i="7"/>
  <c r="AW1217" i="7" s="1"/>
  <c r="AJ120" i="7"/>
  <c r="AW120" i="7" s="1"/>
  <c r="AJ1221" i="7"/>
  <c r="AJ126" i="7"/>
  <c r="AW126" i="7" s="1"/>
  <c r="AJ5" i="7"/>
  <c r="AW5" i="7" s="1"/>
  <c r="AJ132" i="7"/>
  <c r="AW132" i="7" s="1"/>
  <c r="AJ134" i="7"/>
  <c r="AW134" i="7" s="1"/>
  <c r="AJ8" i="7"/>
  <c r="AW8" i="7" s="1"/>
  <c r="AJ141" i="7"/>
  <c r="AW141" i="7" s="1"/>
  <c r="AJ143" i="7"/>
  <c r="AW143" i="7" s="1"/>
  <c r="AJ147" i="7"/>
  <c r="AW147" i="7" s="1"/>
  <c r="AJ151" i="7"/>
  <c r="AW151" i="7" s="1"/>
  <c r="AJ155" i="7"/>
  <c r="AW155" i="7" s="1"/>
  <c r="AJ159" i="7"/>
  <c r="AW159" i="7" s="1"/>
  <c r="AJ163" i="7"/>
  <c r="AW163" i="7" s="1"/>
  <c r="AJ167" i="7"/>
  <c r="AW167" i="7" s="1"/>
  <c r="AJ171" i="7"/>
  <c r="AW171" i="7" s="1"/>
  <c r="AJ175" i="7"/>
  <c r="AW175" i="7" s="1"/>
  <c r="AJ12" i="7"/>
  <c r="AW12" i="7" s="1"/>
  <c r="AJ181" i="7"/>
  <c r="AW181" i="7" s="1"/>
  <c r="AJ185" i="7"/>
  <c r="AW185" i="7" s="1"/>
  <c r="AJ188" i="7"/>
  <c r="AW188" i="7" s="1"/>
  <c r="AJ192" i="7"/>
  <c r="AW192" i="7" s="1"/>
  <c r="AJ196" i="7"/>
  <c r="AW196" i="7" s="1"/>
  <c r="AJ200" i="7"/>
  <c r="AW200" i="7" s="1"/>
  <c r="AJ204" i="7"/>
  <c r="AW204" i="7" s="1"/>
  <c r="AJ207" i="7"/>
  <c r="AW207" i="7" s="1"/>
  <c r="AJ210" i="7"/>
  <c r="AW210" i="7" s="1"/>
  <c r="AJ17" i="7"/>
  <c r="AW17" i="7" s="1"/>
  <c r="AJ215" i="7"/>
  <c r="AW215" i="7" s="1"/>
  <c r="AJ219" i="7"/>
  <c r="AW219" i="7" s="1"/>
  <c r="AJ223" i="7"/>
  <c r="AW223" i="7" s="1"/>
  <c r="AJ227" i="7"/>
  <c r="AW227" i="7" s="1"/>
  <c r="AJ231" i="7"/>
  <c r="AW231" i="7" s="1"/>
  <c r="AJ235" i="7"/>
  <c r="AW235" i="7" s="1"/>
  <c r="AJ239" i="7"/>
  <c r="AW239" i="7" s="1"/>
  <c r="AJ243" i="7"/>
  <c r="AW243" i="7" s="1"/>
  <c r="AJ247" i="7"/>
  <c r="AW247" i="7" s="1"/>
  <c r="AJ251" i="7"/>
  <c r="AW251" i="7" s="1"/>
  <c r="AJ255" i="7"/>
  <c r="AW255" i="7" s="1"/>
  <c r="AJ259" i="7"/>
  <c r="AW259" i="7" s="1"/>
  <c r="AJ262" i="7"/>
  <c r="AW262" i="7" s="1"/>
  <c r="AJ266" i="7"/>
  <c r="AW266" i="7" s="1"/>
  <c r="AJ270" i="7"/>
  <c r="AW270" i="7" s="1"/>
  <c r="AJ20" i="7"/>
  <c r="AW20" i="7" s="1"/>
  <c r="AJ276" i="7"/>
  <c r="AW276" i="7" s="1"/>
  <c r="AJ280" i="7"/>
  <c r="AW280" i="7" s="1"/>
  <c r="AJ22" i="7"/>
  <c r="AW22" i="7" s="1"/>
  <c r="AJ25" i="7"/>
  <c r="AW25" i="7" s="1"/>
  <c r="AJ27" i="7"/>
  <c r="AW27" i="7" s="1"/>
  <c r="AJ290" i="7"/>
  <c r="AW290" i="7" s="1"/>
  <c r="AJ294" i="7"/>
  <c r="AW294" i="7" s="1"/>
  <c r="AJ298" i="7"/>
  <c r="AW298" i="7" s="1"/>
  <c r="AJ302" i="7"/>
  <c r="AW302" i="7" s="1"/>
  <c r="AJ306" i="7"/>
  <c r="AW306" i="7" s="1"/>
  <c r="AJ310" i="7"/>
  <c r="AW310" i="7" s="1"/>
  <c r="AJ314" i="7"/>
  <c r="AW314" i="7" s="1"/>
  <c r="AJ318" i="7"/>
  <c r="AW318" i="7" s="1"/>
  <c r="AJ320" i="7"/>
  <c r="AW320" i="7" s="1"/>
  <c r="AJ324" i="7"/>
  <c r="AW324" i="7" s="1"/>
  <c r="AJ326" i="7"/>
  <c r="AW326" i="7" s="1"/>
  <c r="AJ330" i="7"/>
  <c r="AW330" i="7" s="1"/>
  <c r="AJ334" i="7"/>
  <c r="AW334" i="7" s="1"/>
  <c r="AJ338" i="7"/>
  <c r="AW338" i="7" s="1"/>
  <c r="AJ342" i="7"/>
  <c r="AW342" i="7" s="1"/>
  <c r="AJ344" i="7"/>
  <c r="AW344" i="7" s="1"/>
  <c r="AJ348" i="7"/>
  <c r="AW348" i="7" s="1"/>
  <c r="AJ351" i="7"/>
  <c r="AW351" i="7" s="1"/>
  <c r="AJ355" i="7"/>
  <c r="AW355" i="7" s="1"/>
  <c r="AJ359" i="7"/>
  <c r="AW359" i="7" s="1"/>
  <c r="AJ363" i="7"/>
  <c r="AW363" i="7" s="1"/>
  <c r="AJ365" i="7"/>
  <c r="AW365" i="7" s="1"/>
  <c r="AJ369" i="7"/>
  <c r="AW369" i="7" s="1"/>
  <c r="AJ373" i="7"/>
  <c r="AW373" i="7" s="1"/>
  <c r="AJ377" i="7"/>
  <c r="AW377" i="7" s="1"/>
  <c r="AJ381" i="7"/>
  <c r="AW381" i="7" s="1"/>
  <c r="AJ385" i="7"/>
  <c r="AW385" i="7" s="1"/>
  <c r="AJ389" i="7"/>
  <c r="AW389" i="7" s="1"/>
  <c r="AJ393" i="7"/>
  <c r="AW393" i="7" s="1"/>
  <c r="AJ40" i="7"/>
  <c r="AW40" i="7" s="1"/>
  <c r="AJ396" i="7"/>
  <c r="AW396" i="7" s="1"/>
  <c r="AJ43" i="7"/>
  <c r="AW43" i="7" s="1"/>
  <c r="AJ46" i="7"/>
  <c r="AW46" i="7" s="1"/>
  <c r="AJ402" i="7"/>
  <c r="AW402" i="7" s="1"/>
  <c r="AJ406" i="7"/>
  <c r="AW406" i="7" s="1"/>
  <c r="AJ408" i="7"/>
  <c r="AW408" i="7" s="1"/>
  <c r="AJ410" i="7"/>
  <c r="AW410" i="7" s="1"/>
  <c r="AJ412" i="7"/>
  <c r="AW412" i="7" s="1"/>
  <c r="AJ55" i="7"/>
  <c r="AW55" i="7" s="1"/>
  <c r="AJ58" i="7"/>
  <c r="AW58" i="7" s="1"/>
  <c r="AJ60" i="7"/>
  <c r="AW60" i="7" s="1"/>
  <c r="AJ419" i="7"/>
  <c r="AW419" i="7" s="1"/>
  <c r="AJ423" i="7"/>
  <c r="AW423" i="7" s="1"/>
  <c r="AJ427" i="7"/>
  <c r="AW427" i="7" s="1"/>
  <c r="AJ431" i="7"/>
  <c r="AW431" i="7" s="1"/>
  <c r="AJ435" i="7"/>
  <c r="AW435" i="7" s="1"/>
  <c r="AJ439" i="7"/>
  <c r="AW439" i="7" s="1"/>
  <c r="AJ443" i="7"/>
  <c r="AW443" i="7" s="1"/>
  <c r="AJ447" i="7"/>
  <c r="AW447" i="7" s="1"/>
  <c r="AJ451" i="7"/>
  <c r="AW451" i="7" s="1"/>
  <c r="AJ455" i="7"/>
  <c r="AW455" i="7" s="1"/>
  <c r="AJ459" i="7"/>
  <c r="AW459" i="7" s="1"/>
  <c r="AJ463" i="7"/>
  <c r="AW463" i="7" s="1"/>
  <c r="AJ467" i="7"/>
  <c r="AW467" i="7" s="1"/>
  <c r="AJ471" i="7"/>
  <c r="AW471" i="7" s="1"/>
  <c r="AJ475" i="7"/>
  <c r="AW475" i="7" s="1"/>
  <c r="AJ479" i="7"/>
  <c r="AW479" i="7" s="1"/>
  <c r="AJ483" i="7"/>
  <c r="AW483" i="7" s="1"/>
  <c r="AJ487" i="7"/>
  <c r="AW487" i="7" s="1"/>
  <c r="AJ491" i="7"/>
  <c r="AW491" i="7" s="1"/>
  <c r="AJ493" i="7"/>
  <c r="AW493" i="7" s="1"/>
  <c r="AJ497" i="7"/>
  <c r="AW497" i="7" s="1"/>
  <c r="AJ501" i="7"/>
  <c r="AW501" i="7" s="1"/>
  <c r="AJ65" i="7"/>
  <c r="AW65" i="7" s="1"/>
  <c r="AJ508" i="7"/>
  <c r="AW508" i="7" s="1"/>
  <c r="AJ512" i="7"/>
  <c r="AW512" i="7" s="1"/>
  <c r="AJ516" i="7"/>
  <c r="AW516" i="7" s="1"/>
  <c r="AJ520" i="7"/>
  <c r="AW520" i="7" s="1"/>
  <c r="AJ67" i="7"/>
  <c r="AW67" i="7" s="1"/>
  <c r="AJ69" i="7"/>
  <c r="AW69" i="7" s="1"/>
  <c r="AJ73" i="7"/>
  <c r="AW73" i="7" s="1"/>
  <c r="AJ77" i="7"/>
  <c r="AW77" i="7" s="1"/>
  <c r="AJ81" i="7"/>
  <c r="AW81" i="7" s="1"/>
  <c r="AJ85" i="7"/>
  <c r="AW85" i="7" s="1"/>
  <c r="AJ124" i="7"/>
  <c r="AW124" i="7" s="1"/>
  <c r="AJ187" i="7"/>
  <c r="AW187" i="7" s="1"/>
  <c r="AJ199" i="7"/>
  <c r="AW199" i="7" s="1"/>
  <c r="AJ15" i="7"/>
  <c r="AW15" i="7" s="1"/>
  <c r="AJ214" i="7"/>
  <c r="AW214" i="7" s="1"/>
  <c r="AJ226" i="7"/>
  <c r="AW226" i="7" s="1"/>
  <c r="AJ234" i="7"/>
  <c r="AW234" i="7" s="1"/>
  <c r="AJ246" i="7"/>
  <c r="AW246" i="7" s="1"/>
  <c r="AJ261" i="7"/>
  <c r="AW261" i="7" s="1"/>
  <c r="AJ273" i="7"/>
  <c r="AW273" i="7" s="1"/>
  <c r="AJ283" i="7"/>
  <c r="AW283" i="7" s="1"/>
  <c r="AJ289" i="7"/>
  <c r="AW289" i="7" s="1"/>
  <c r="AJ301" i="7"/>
  <c r="AW301" i="7" s="1"/>
  <c r="AJ309" i="7"/>
  <c r="AW309" i="7" s="1"/>
  <c r="AJ319" i="7"/>
  <c r="AW319" i="7" s="1"/>
  <c r="AJ333" i="7"/>
  <c r="AW333" i="7" s="1"/>
  <c r="AJ33" i="7"/>
  <c r="AW33" i="7" s="1"/>
  <c r="AJ354" i="7"/>
  <c r="AW354" i="7" s="1"/>
  <c r="AJ364" i="7"/>
  <c r="AW364" i="7" s="1"/>
  <c r="AJ384" i="7"/>
  <c r="AW384" i="7" s="1"/>
  <c r="AJ392" i="7"/>
  <c r="AW392" i="7" s="1"/>
  <c r="AJ42" i="7"/>
  <c r="AJ409" i="7"/>
  <c r="AW409" i="7" s="1"/>
  <c r="AJ57" i="7"/>
  <c r="AW57" i="7" s="1"/>
  <c r="AJ422" i="7"/>
  <c r="AW422" i="7" s="1"/>
  <c r="AJ430" i="7"/>
  <c r="AW430" i="7" s="1"/>
  <c r="AJ442" i="7"/>
  <c r="AW442" i="7" s="1"/>
  <c r="AJ450" i="7"/>
  <c r="AW450" i="7" s="1"/>
  <c r="AJ458" i="7"/>
  <c r="AW458" i="7" s="1"/>
  <c r="AJ470" i="7"/>
  <c r="AW470" i="7" s="1"/>
  <c r="AJ482" i="7"/>
  <c r="AW482" i="7" s="1"/>
  <c r="AJ64" i="7"/>
  <c r="AW64" i="7" s="1"/>
  <c r="AJ500" i="7"/>
  <c r="AW500" i="7" s="1"/>
  <c r="AJ515" i="7"/>
  <c r="AW515" i="7" s="1"/>
  <c r="AJ68" i="7"/>
  <c r="AW68" i="7" s="1"/>
  <c r="AJ76" i="7"/>
  <c r="AW76" i="7" s="1"/>
  <c r="AJ84" i="7"/>
  <c r="AW84" i="7" s="1"/>
  <c r="AJ1219" i="7"/>
  <c r="AW1219" i="7" s="1"/>
  <c r="AJ121" i="7"/>
  <c r="AW121" i="7" s="1"/>
  <c r="AJ527" i="7"/>
  <c r="AW527" i="7" s="1"/>
  <c r="AJ127" i="7"/>
  <c r="AW127" i="7" s="1"/>
  <c r="AJ129" i="7"/>
  <c r="AW129" i="7" s="1"/>
  <c r="AJ133" i="7"/>
  <c r="AW133" i="7" s="1"/>
  <c r="AJ135" i="7"/>
  <c r="AW135" i="7" s="1"/>
  <c r="AJ138" i="7"/>
  <c r="AW138" i="7" s="1"/>
  <c r="AJ9" i="7"/>
  <c r="AW9" i="7" s="1"/>
  <c r="AJ144" i="7"/>
  <c r="AW144" i="7" s="1"/>
  <c r="AJ148" i="7"/>
  <c r="AW148" i="7" s="1"/>
  <c r="AJ152" i="7"/>
  <c r="AW152" i="7" s="1"/>
  <c r="AJ156" i="7"/>
  <c r="AW156" i="7" s="1"/>
  <c r="AJ160" i="7"/>
  <c r="AW160" i="7" s="1"/>
  <c r="AJ164" i="7"/>
  <c r="AW164" i="7" s="1"/>
  <c r="AJ168" i="7"/>
  <c r="AW168" i="7" s="1"/>
  <c r="AJ172" i="7"/>
  <c r="AW172" i="7" s="1"/>
  <c r="AJ176" i="7"/>
  <c r="AJ178" i="7"/>
  <c r="AW178" i="7" s="1"/>
  <c r="AJ182" i="7"/>
  <c r="AW182" i="7" s="1"/>
  <c r="AJ13" i="7"/>
  <c r="AW13" i="7" s="1"/>
  <c r="AJ189" i="7"/>
  <c r="AW189" i="7" s="1"/>
  <c r="AJ193" i="7"/>
  <c r="AW193" i="7" s="1"/>
  <c r="AJ197" i="7"/>
  <c r="AW197" i="7" s="1"/>
  <c r="AJ201" i="7"/>
  <c r="AW201" i="7" s="1"/>
  <c r="AJ205" i="7"/>
  <c r="AW205" i="7" s="1"/>
  <c r="AJ208" i="7"/>
  <c r="AW208" i="7" s="1"/>
  <c r="AJ211" i="7"/>
  <c r="AW211" i="7" s="1"/>
  <c r="AJ18" i="7"/>
  <c r="AW18" i="7" s="1"/>
  <c r="AJ216" i="7"/>
  <c r="AW216" i="7" s="1"/>
  <c r="AJ220" i="7"/>
  <c r="AW220" i="7" s="1"/>
  <c r="AJ224" i="7"/>
  <c r="AW224" i="7" s="1"/>
  <c r="AJ228" i="7"/>
  <c r="AW228" i="7" s="1"/>
  <c r="AJ232" i="7"/>
  <c r="AW232" i="7" s="1"/>
  <c r="AJ236" i="7"/>
  <c r="AW236" i="7" s="1"/>
  <c r="AJ240" i="7"/>
  <c r="AW240" i="7" s="1"/>
  <c r="AJ244" i="7"/>
  <c r="AW244" i="7" s="1"/>
  <c r="AJ248" i="7"/>
  <c r="AW248" i="7" s="1"/>
  <c r="AJ252" i="7"/>
  <c r="AW252" i="7" s="1"/>
  <c r="AJ256" i="7"/>
  <c r="AW256" i="7" s="1"/>
  <c r="AJ19" i="7"/>
  <c r="AW19" i="7" s="1"/>
  <c r="AJ263" i="7"/>
  <c r="AW263" i="7" s="1"/>
  <c r="AJ267" i="7"/>
  <c r="AW267" i="7" s="1"/>
  <c r="AJ271" i="7"/>
  <c r="AW271" i="7" s="1"/>
  <c r="AJ21" i="7"/>
  <c r="AW21" i="7" s="1"/>
  <c r="AJ277" i="7"/>
  <c r="AW277" i="7" s="1"/>
  <c r="AJ281" i="7"/>
  <c r="AW281" i="7" s="1"/>
  <c r="AJ23" i="7"/>
  <c r="AW23" i="7" s="1"/>
  <c r="AJ285" i="7"/>
  <c r="AW285" i="7" s="1"/>
  <c r="AJ287" i="7"/>
  <c r="AW287" i="7" s="1"/>
  <c r="AJ291" i="7"/>
  <c r="AW291" i="7" s="1"/>
  <c r="AJ295" i="7"/>
  <c r="AW295" i="7" s="1"/>
  <c r="AJ299" i="7"/>
  <c r="AW299" i="7" s="1"/>
  <c r="AJ303" i="7"/>
  <c r="AW303" i="7" s="1"/>
  <c r="AJ307" i="7"/>
  <c r="AW307" i="7" s="1"/>
  <c r="AJ311" i="7"/>
  <c r="AW311" i="7" s="1"/>
  <c r="AJ315" i="7"/>
  <c r="AW315" i="7" s="1"/>
  <c r="AJ28" i="7"/>
  <c r="AW28" i="7" s="1"/>
  <c r="AJ321" i="7"/>
  <c r="AW321" i="7" s="1"/>
  <c r="AJ30" i="7"/>
  <c r="AW30" i="7" s="1"/>
  <c r="AJ327" i="7"/>
  <c r="AW327" i="7" s="1"/>
  <c r="AJ331" i="7"/>
  <c r="AW331" i="7" s="1"/>
  <c r="AJ335" i="7"/>
  <c r="AW335" i="7" s="1"/>
  <c r="AJ339" i="7"/>
  <c r="AW339" i="7" s="1"/>
  <c r="AJ343" i="7"/>
  <c r="AW343" i="7" s="1"/>
  <c r="AJ345" i="7"/>
  <c r="AW345" i="7" s="1"/>
  <c r="AJ349" i="7"/>
  <c r="AW349" i="7" s="1"/>
  <c r="AJ352" i="7"/>
  <c r="AW352" i="7" s="1"/>
  <c r="AJ356" i="7"/>
  <c r="AW356" i="7" s="1"/>
  <c r="AJ360" i="7"/>
  <c r="AW360" i="7" s="1"/>
  <c r="AJ35" i="7"/>
  <c r="AW35" i="7" s="1"/>
  <c r="AJ366" i="7"/>
  <c r="AW366" i="7" s="1"/>
  <c r="AJ370" i="7"/>
  <c r="AW370" i="7" s="1"/>
  <c r="AJ374" i="7"/>
  <c r="AW374" i="7" s="1"/>
  <c r="AJ378" i="7"/>
  <c r="AW378" i="7" s="1"/>
  <c r="AJ382" i="7"/>
  <c r="AW382" i="7" s="1"/>
  <c r="AJ386" i="7"/>
  <c r="AW386" i="7" s="1"/>
  <c r="AJ390" i="7"/>
  <c r="AW390" i="7" s="1"/>
  <c r="AJ37" i="7"/>
  <c r="AW37" i="7" s="1"/>
  <c r="AJ394" i="7"/>
  <c r="AW394" i="7" s="1"/>
  <c r="AJ397" i="7"/>
  <c r="AW397" i="7" s="1"/>
  <c r="AJ44" i="7"/>
  <c r="AW44" i="7" s="1"/>
  <c r="AJ47" i="7"/>
  <c r="AW47" i="7" s="1"/>
  <c r="AJ403" i="7"/>
  <c r="AW403" i="7" s="1"/>
  <c r="AJ407" i="7"/>
  <c r="AW407" i="7" s="1"/>
  <c r="AJ50" i="7"/>
  <c r="AW50" i="7" s="1"/>
  <c r="AJ52" i="7"/>
  <c r="AW52" i="7" s="1"/>
  <c r="AJ54" i="7"/>
  <c r="AW54" i="7" s="1"/>
  <c r="AJ56" i="7"/>
  <c r="AW56" i="7" s="1"/>
  <c r="AJ416" i="7"/>
  <c r="AW416" i="7" s="1"/>
  <c r="AJ418" i="7"/>
  <c r="AW418" i="7" s="1"/>
  <c r="AJ420" i="7"/>
  <c r="AW420" i="7" s="1"/>
  <c r="AJ424" i="7"/>
  <c r="AW424" i="7" s="1"/>
  <c r="AJ428" i="7"/>
  <c r="AW428" i="7" s="1"/>
  <c r="AJ432" i="7"/>
  <c r="AW432" i="7" s="1"/>
  <c r="AJ436" i="7"/>
  <c r="AW436" i="7" s="1"/>
  <c r="AJ440" i="7"/>
  <c r="AW440" i="7" s="1"/>
  <c r="AJ444" i="7"/>
  <c r="AW444" i="7" s="1"/>
  <c r="AJ448" i="7"/>
  <c r="AW448" i="7" s="1"/>
  <c r="AJ452" i="7"/>
  <c r="AW452" i="7" s="1"/>
  <c r="AJ456" i="7"/>
  <c r="AW456" i="7" s="1"/>
  <c r="AJ460" i="7"/>
  <c r="AW460" i="7" s="1"/>
  <c r="AJ464" i="7"/>
  <c r="AW464" i="7" s="1"/>
  <c r="AJ468" i="7"/>
  <c r="AW468" i="7" s="1"/>
  <c r="AJ472" i="7"/>
  <c r="AW472" i="7" s="1"/>
  <c r="AJ476" i="7"/>
  <c r="AW476" i="7" s="1"/>
  <c r="AJ480" i="7"/>
  <c r="AW480" i="7" s="1"/>
  <c r="AJ484" i="7"/>
  <c r="AW484" i="7" s="1"/>
  <c r="AJ488" i="7"/>
  <c r="AW488" i="7" s="1"/>
  <c r="AJ492" i="7"/>
  <c r="AW492" i="7" s="1"/>
  <c r="AJ494" i="7"/>
  <c r="AW494" i="7" s="1"/>
  <c r="AJ498" i="7"/>
  <c r="AW498" i="7" s="1"/>
  <c r="AJ502" i="7"/>
  <c r="AW502" i="7" s="1"/>
  <c r="AJ505" i="7"/>
  <c r="AW505" i="7" s="1"/>
  <c r="AJ509" i="7"/>
  <c r="AW509" i="7" s="1"/>
  <c r="AJ513" i="7"/>
  <c r="AW513" i="7" s="1"/>
  <c r="AJ517" i="7"/>
  <c r="AW517" i="7" s="1"/>
  <c r="AJ521" i="7"/>
  <c r="AW521" i="7" s="1"/>
  <c r="AJ523" i="7"/>
  <c r="AW523" i="7" s="1"/>
  <c r="AJ70" i="7"/>
  <c r="AW70" i="7" s="1"/>
  <c r="AJ74" i="7"/>
  <c r="AW74" i="7" s="1"/>
  <c r="AJ78" i="7"/>
  <c r="AW78" i="7" s="1"/>
  <c r="AJ82" i="7"/>
  <c r="AW82" i="7" s="1"/>
  <c r="AJ86" i="7"/>
  <c r="AW86" i="7" s="1"/>
  <c r="AJ119" i="7"/>
  <c r="AW119" i="7" s="1"/>
  <c r="AJ3" i="7"/>
  <c r="AW3" i="7" s="1"/>
  <c r="AJ131" i="7"/>
  <c r="AW131" i="7" s="1"/>
  <c r="AJ137" i="7"/>
  <c r="AW137" i="7" s="1"/>
  <c r="AJ10" i="7"/>
  <c r="AW10" i="7" s="1"/>
  <c r="AJ150" i="7"/>
  <c r="AW150" i="7" s="1"/>
  <c r="AJ154" i="7"/>
  <c r="AW154" i="7" s="1"/>
  <c r="AJ162" i="7"/>
  <c r="AW162" i="7" s="1"/>
  <c r="AJ170" i="7"/>
  <c r="AW170" i="7" s="1"/>
  <c r="AJ11" i="7"/>
  <c r="AW11" i="7" s="1"/>
  <c r="AJ180" i="7"/>
  <c r="AW180" i="7" s="1"/>
  <c r="AJ191" i="7"/>
  <c r="AW191" i="7" s="1"/>
  <c r="AJ203" i="7"/>
  <c r="AW203" i="7" s="1"/>
  <c r="AJ218" i="7"/>
  <c r="AW218" i="7" s="1"/>
  <c r="AJ230" i="7"/>
  <c r="AW230" i="7" s="1"/>
  <c r="AJ250" i="7"/>
  <c r="AW250" i="7" s="1"/>
  <c r="AJ265" i="7"/>
  <c r="AW265" i="7" s="1"/>
  <c r="AJ279" i="7"/>
  <c r="AW279" i="7" s="1"/>
  <c r="AJ284" i="7"/>
  <c r="AW284" i="7" s="1"/>
  <c r="AJ293" i="7"/>
  <c r="AW293" i="7" s="1"/>
  <c r="AJ313" i="7"/>
  <c r="AW313" i="7" s="1"/>
  <c r="AJ317" i="7"/>
  <c r="AW317" i="7" s="1"/>
  <c r="AJ325" i="7"/>
  <c r="AW325" i="7" s="1"/>
  <c r="AJ337" i="7"/>
  <c r="AW337" i="7" s="1"/>
  <c r="AJ347" i="7"/>
  <c r="AW347" i="7" s="1"/>
  <c r="AJ358" i="7"/>
  <c r="AW358" i="7" s="1"/>
  <c r="AJ368" i="7"/>
  <c r="AW368" i="7" s="1"/>
  <c r="AJ376" i="7"/>
  <c r="AW376" i="7" s="1"/>
  <c r="AJ39" i="7"/>
  <c r="AW39" i="7" s="1"/>
  <c r="AJ399" i="7"/>
  <c r="AW399" i="7" s="1"/>
  <c r="AJ405" i="7"/>
  <c r="AW405" i="7" s="1"/>
  <c r="AJ53" i="7"/>
  <c r="AW53" i="7" s="1"/>
  <c r="AJ417" i="7"/>
  <c r="AW417" i="7" s="1"/>
  <c r="AJ426" i="7"/>
  <c r="AW426" i="7" s="1"/>
  <c r="AJ438" i="7"/>
  <c r="AW438" i="7" s="1"/>
  <c r="AJ454" i="7"/>
  <c r="AW454" i="7" s="1"/>
  <c r="AJ466" i="7"/>
  <c r="AW466" i="7" s="1"/>
  <c r="AJ478" i="7"/>
  <c r="AW478" i="7" s="1"/>
  <c r="AJ490" i="7"/>
  <c r="AW490" i="7" s="1"/>
  <c r="AJ496" i="7"/>
  <c r="AW496" i="7" s="1"/>
  <c r="AJ507" i="7"/>
  <c r="AW507" i="7" s="1"/>
  <c r="AJ519" i="7"/>
  <c r="AW519" i="7" s="1"/>
  <c r="AJ72" i="7"/>
  <c r="AW72" i="7" s="1"/>
  <c r="AJ80" i="7"/>
  <c r="AW80" i="7" s="1"/>
  <c r="AJ125" i="7"/>
  <c r="AW125" i="7" s="1"/>
  <c r="AJ1220" i="7"/>
  <c r="AW1220" i="7" s="1"/>
  <c r="AJ122" i="7"/>
  <c r="AW122" i="7" s="1"/>
  <c r="AJ526" i="7"/>
  <c r="AW526" i="7" s="1"/>
  <c r="AJ128" i="7"/>
  <c r="AW128" i="7" s="1"/>
  <c r="AJ130" i="7"/>
  <c r="AW130" i="7" s="1"/>
  <c r="AJ6" i="7"/>
  <c r="AW6" i="7" s="1"/>
  <c r="AJ136" i="7"/>
  <c r="AW136" i="7" s="1"/>
  <c r="AJ139" i="7"/>
  <c r="AW139" i="7" s="1"/>
  <c r="AJ142" i="7"/>
  <c r="AW142" i="7" s="1"/>
  <c r="AJ145" i="7"/>
  <c r="AW145" i="7" s="1"/>
  <c r="AJ149" i="7"/>
  <c r="AW149" i="7" s="1"/>
  <c r="AJ153" i="7"/>
  <c r="AW153" i="7" s="1"/>
  <c r="AJ157" i="7"/>
  <c r="AW157" i="7" s="1"/>
  <c r="AJ161" i="7"/>
  <c r="AW161" i="7" s="1"/>
  <c r="AJ165" i="7"/>
  <c r="AW165" i="7" s="1"/>
  <c r="AJ169" i="7"/>
  <c r="AW169" i="7" s="1"/>
  <c r="AJ173" i="7"/>
  <c r="AW173" i="7" s="1"/>
  <c r="AJ177" i="7"/>
  <c r="AW177" i="7" s="1"/>
  <c r="AJ179" i="7"/>
  <c r="AW179" i="7" s="1"/>
  <c r="AJ183" i="7"/>
  <c r="AW183" i="7" s="1"/>
  <c r="AJ186" i="7"/>
  <c r="AW186" i="7" s="1"/>
  <c r="AJ190" i="7"/>
  <c r="AW190" i="7" s="1"/>
  <c r="AJ194" i="7"/>
  <c r="AW194" i="7" s="1"/>
  <c r="AJ198" i="7"/>
  <c r="AW198" i="7" s="1"/>
  <c r="AJ202" i="7"/>
  <c r="AW202" i="7" s="1"/>
  <c r="AJ14" i="7"/>
  <c r="AW14" i="7" s="1"/>
  <c r="AJ209" i="7"/>
  <c r="AW209" i="7" s="1"/>
  <c r="AJ212" i="7"/>
  <c r="AW212" i="7" s="1"/>
  <c r="AJ213" i="7"/>
  <c r="AW213" i="7" s="1"/>
  <c r="AJ217" i="7"/>
  <c r="AW217" i="7" s="1"/>
  <c r="AJ221" i="7"/>
  <c r="AW221" i="7" s="1"/>
  <c r="AJ225" i="7"/>
  <c r="AW225" i="7" s="1"/>
  <c r="AJ229" i="7"/>
  <c r="AW229" i="7" s="1"/>
  <c r="AJ233" i="7"/>
  <c r="AW233" i="7" s="1"/>
  <c r="AJ237" i="7"/>
  <c r="AW237" i="7" s="1"/>
  <c r="AJ241" i="7"/>
  <c r="AW241" i="7" s="1"/>
  <c r="AJ245" i="7"/>
  <c r="AW245" i="7" s="1"/>
  <c r="AJ249" i="7"/>
  <c r="AW249" i="7" s="1"/>
  <c r="AJ253" i="7"/>
  <c r="AW253" i="7" s="1"/>
  <c r="AJ257" i="7"/>
  <c r="AW257" i="7" s="1"/>
  <c r="AJ260" i="7"/>
  <c r="AW260" i="7" s="1"/>
  <c r="AJ264" i="7"/>
  <c r="AW264" i="7" s="1"/>
  <c r="AJ268" i="7"/>
  <c r="AW268" i="7" s="1"/>
  <c r="AJ272" i="7"/>
  <c r="AW272" i="7" s="1"/>
  <c r="AJ274" i="7"/>
  <c r="AW274" i="7" s="1"/>
  <c r="AJ278" i="7"/>
  <c r="AW278" i="7" s="1"/>
  <c r="AJ282" i="7"/>
  <c r="AW282" i="7" s="1"/>
  <c r="AJ24" i="7"/>
  <c r="AW24" i="7" s="1"/>
  <c r="AJ286" i="7"/>
  <c r="AW286" i="7" s="1"/>
  <c r="AJ288" i="7"/>
  <c r="AW288" i="7" s="1"/>
  <c r="AJ292" i="7"/>
  <c r="AW292" i="7" s="1"/>
  <c r="AJ296" i="7"/>
  <c r="AW296" i="7" s="1"/>
  <c r="AJ300" i="7"/>
  <c r="AW300" i="7" s="1"/>
  <c r="AJ304" i="7"/>
  <c r="AW304" i="7" s="1"/>
  <c r="AJ308" i="7"/>
  <c r="AW308" i="7" s="1"/>
  <c r="AJ312" i="7"/>
  <c r="AW312" i="7" s="1"/>
  <c r="AJ316" i="7"/>
  <c r="AW316" i="7" s="1"/>
  <c r="AJ29" i="7"/>
  <c r="AW29" i="7" s="1"/>
  <c r="AJ322" i="7"/>
  <c r="AW322" i="7" s="1"/>
  <c r="AJ31" i="7"/>
  <c r="AW31" i="7" s="1"/>
  <c r="AJ328" i="7"/>
  <c r="AW328" i="7" s="1"/>
  <c r="AJ332" i="7"/>
  <c r="AW332" i="7" s="1"/>
  <c r="AJ336" i="7"/>
  <c r="AW336" i="7" s="1"/>
  <c r="AJ340" i="7"/>
  <c r="AW340" i="7" s="1"/>
  <c r="AJ32" i="7"/>
  <c r="AW32" i="7" s="1"/>
  <c r="AJ346" i="7"/>
  <c r="AW346" i="7" s="1"/>
  <c r="AJ34" i="7"/>
  <c r="AW34" i="7" s="1"/>
  <c r="AJ353" i="7"/>
  <c r="AW353" i="7" s="1"/>
  <c r="AJ357" i="7"/>
  <c r="AW357" i="7" s="1"/>
  <c r="AJ361" i="7"/>
  <c r="AW361" i="7" s="1"/>
  <c r="AJ36" i="7"/>
  <c r="AW36" i="7" s="1"/>
  <c r="AJ367" i="7"/>
  <c r="AW367" i="7" s="1"/>
  <c r="AJ371" i="7"/>
  <c r="AW371" i="7" s="1"/>
  <c r="AJ375" i="7"/>
  <c r="AW375" i="7" s="1"/>
  <c r="AJ379" i="7"/>
  <c r="AW379" i="7" s="1"/>
  <c r="AJ383" i="7"/>
  <c r="AW383" i="7" s="1"/>
  <c r="AJ387" i="7"/>
  <c r="AW387" i="7" s="1"/>
  <c r="AJ391" i="7"/>
  <c r="AW391" i="7" s="1"/>
  <c r="AJ38" i="7"/>
  <c r="AW38" i="7" s="1"/>
  <c r="AJ395" i="7"/>
  <c r="AW395" i="7" s="1"/>
  <c r="AJ398" i="7"/>
  <c r="AW398" i="7" s="1"/>
  <c r="AJ45" i="7"/>
  <c r="AW45" i="7" s="1"/>
  <c r="AJ400" i="7"/>
  <c r="AW400" i="7" s="1"/>
  <c r="AJ404" i="7"/>
  <c r="AW404" i="7" s="1"/>
  <c r="AJ48" i="7"/>
  <c r="AW48" i="7" s="1"/>
  <c r="AJ51" i="7"/>
  <c r="AW51" i="7" s="1"/>
  <c r="AJ411" i="7"/>
  <c r="AW411" i="7" s="1"/>
  <c r="AJ413" i="7"/>
  <c r="AW413" i="7" s="1"/>
  <c r="AJ415" i="7"/>
  <c r="AW415" i="7" s="1"/>
  <c r="AJ59" i="7"/>
  <c r="AW59" i="7" s="1"/>
  <c r="AJ61" i="7"/>
  <c r="AW61" i="7" s="1"/>
  <c r="AJ421" i="7"/>
  <c r="AW421" i="7" s="1"/>
  <c r="AJ425" i="7"/>
  <c r="AW425" i="7" s="1"/>
  <c r="AJ429" i="7"/>
  <c r="AW429" i="7" s="1"/>
  <c r="AJ433" i="7"/>
  <c r="AW433" i="7" s="1"/>
  <c r="AJ437" i="7"/>
  <c r="AW437" i="7" s="1"/>
  <c r="AJ441" i="7"/>
  <c r="AW441" i="7" s="1"/>
  <c r="AJ445" i="7"/>
  <c r="AW445" i="7" s="1"/>
  <c r="AJ449" i="7"/>
  <c r="AW449" i="7" s="1"/>
  <c r="AJ453" i="7"/>
  <c r="AW453" i="7" s="1"/>
  <c r="AJ457" i="7"/>
  <c r="AW457" i="7" s="1"/>
  <c r="AJ461" i="7"/>
  <c r="AW461" i="7" s="1"/>
  <c r="AJ465" i="7"/>
  <c r="AW465" i="7" s="1"/>
  <c r="AJ469" i="7"/>
  <c r="AW469" i="7" s="1"/>
  <c r="AJ473" i="7"/>
  <c r="AW473" i="7" s="1"/>
  <c r="AJ477" i="7"/>
  <c r="AW477" i="7" s="1"/>
  <c r="AJ481" i="7"/>
  <c r="AW481" i="7" s="1"/>
  <c r="AJ485" i="7"/>
  <c r="AW485" i="7" s="1"/>
  <c r="AJ489" i="7"/>
  <c r="AW489" i="7" s="1"/>
  <c r="AJ63" i="7"/>
  <c r="AJ495" i="7"/>
  <c r="AW495" i="7" s="1"/>
  <c r="AJ499" i="7"/>
  <c r="AW499" i="7" s="1"/>
  <c r="AJ503" i="7"/>
  <c r="AW503" i="7" s="1"/>
  <c r="AJ506" i="7"/>
  <c r="AW506" i="7" s="1"/>
  <c r="AJ510" i="7"/>
  <c r="AW510" i="7" s="1"/>
  <c r="AJ514" i="7"/>
  <c r="AW514" i="7" s="1"/>
  <c r="AJ518" i="7"/>
  <c r="AW518" i="7" s="1"/>
  <c r="AJ522" i="7"/>
  <c r="AW522" i="7" s="1"/>
  <c r="AJ524" i="7"/>
  <c r="AW524" i="7" s="1"/>
  <c r="AJ71" i="7"/>
  <c r="AW71" i="7" s="1"/>
  <c r="AJ75" i="7"/>
  <c r="AW75" i="7" s="1"/>
  <c r="AJ79" i="7"/>
  <c r="AW79" i="7" s="1"/>
  <c r="AJ83" i="7"/>
  <c r="AW83" i="7" s="1"/>
  <c r="AJ87" i="7"/>
  <c r="AW87" i="7" s="1"/>
  <c r="AJ123" i="7"/>
  <c r="AW123" i="7" s="1"/>
  <c r="AJ4" i="7"/>
  <c r="AW4" i="7" s="1"/>
  <c r="AJ7" i="7"/>
  <c r="AW7" i="7" s="1"/>
  <c r="AJ140" i="7"/>
  <c r="AW140" i="7" s="1"/>
  <c r="AJ146" i="7"/>
  <c r="AW146" i="7" s="1"/>
  <c r="AJ158" i="7"/>
  <c r="AW158" i="7" s="1"/>
  <c r="AJ166" i="7"/>
  <c r="AW166" i="7" s="1"/>
  <c r="AJ174" i="7"/>
  <c r="AW174" i="7" s="1"/>
  <c r="AJ184" i="7"/>
  <c r="AW184" i="7" s="1"/>
  <c r="AJ195" i="7"/>
  <c r="AW195" i="7" s="1"/>
  <c r="AJ206" i="7"/>
  <c r="AW206" i="7" s="1"/>
  <c r="AJ16" i="7"/>
  <c r="AW16" i="7" s="1"/>
  <c r="AJ222" i="7"/>
  <c r="AW222" i="7" s="1"/>
  <c r="AJ238" i="7"/>
  <c r="AW238" i="7" s="1"/>
  <c r="AJ242" i="7"/>
  <c r="AW242" i="7" s="1"/>
  <c r="AJ254" i="7"/>
  <c r="AW254" i="7" s="1"/>
  <c r="AJ258" i="7"/>
  <c r="AW258" i="7" s="1"/>
  <c r="AJ269" i="7"/>
  <c r="AW269" i="7" s="1"/>
  <c r="AJ275" i="7"/>
  <c r="AW275" i="7" s="1"/>
  <c r="AJ26" i="7"/>
  <c r="AW26" i="7" s="1"/>
  <c r="AJ297" i="7"/>
  <c r="AW297" i="7" s="1"/>
  <c r="AJ305" i="7"/>
  <c r="AW305" i="7" s="1"/>
  <c r="AJ323" i="7"/>
  <c r="AW323" i="7" s="1"/>
  <c r="AJ329" i="7"/>
  <c r="AW329" i="7" s="1"/>
  <c r="AJ341" i="7"/>
  <c r="AW341" i="7" s="1"/>
  <c r="AJ350" i="7"/>
  <c r="AW350" i="7" s="1"/>
  <c r="AJ362" i="7"/>
  <c r="AW362" i="7" s="1"/>
  <c r="AJ372" i="7"/>
  <c r="AW372" i="7" s="1"/>
  <c r="AJ380" i="7"/>
  <c r="AW380" i="7" s="1"/>
  <c r="AJ388" i="7"/>
  <c r="AW388" i="7" s="1"/>
  <c r="AJ41" i="7"/>
  <c r="AW41" i="7" s="1"/>
  <c r="AJ401" i="7"/>
  <c r="AW401" i="7" s="1"/>
  <c r="AJ49" i="7"/>
  <c r="AW49" i="7" s="1"/>
  <c r="AJ414" i="7"/>
  <c r="AW414" i="7" s="1"/>
  <c r="AJ62" i="7"/>
  <c r="AW62" i="7" s="1"/>
  <c r="AJ434" i="7"/>
  <c r="AW434" i="7" s="1"/>
  <c r="AJ446" i="7"/>
  <c r="AW446" i="7" s="1"/>
  <c r="AJ462" i="7"/>
  <c r="AW462" i="7" s="1"/>
  <c r="AJ474" i="7"/>
  <c r="AW474" i="7" s="1"/>
  <c r="AJ486" i="7"/>
  <c r="AW486" i="7" s="1"/>
  <c r="AJ504" i="7"/>
  <c r="AW504" i="7" s="1"/>
  <c r="AJ511" i="7"/>
  <c r="AW511" i="7" s="1"/>
  <c r="AJ66" i="7"/>
  <c r="AW66" i="7" s="1"/>
  <c r="AW42" i="7"/>
  <c r="AW176" i="7"/>
  <c r="AW1081" i="7"/>
  <c r="AW1021" i="7"/>
  <c r="AW960" i="7"/>
  <c r="AW567" i="7"/>
  <c r="AW907" i="7"/>
  <c r="AW1014" i="7"/>
  <c r="AW1090" i="7"/>
  <c r="AW647" i="7"/>
  <c r="AW659" i="7"/>
  <c r="AW584" i="7"/>
  <c r="AW922" i="7"/>
  <c r="AW640" i="7"/>
  <c r="AW1044" i="7"/>
  <c r="AW1005" i="7"/>
  <c r="AW938" i="7"/>
  <c r="AW717" i="7"/>
  <c r="AW827" i="7"/>
  <c r="AW535" i="7"/>
  <c r="AW996" i="7"/>
  <c r="AW1136" i="7"/>
  <c r="AW1210" i="7"/>
  <c r="AW615" i="7"/>
  <c r="AW556" i="7"/>
  <c r="AW593" i="7"/>
  <c r="AW672" i="7"/>
  <c r="AW877" i="7"/>
  <c r="AW534" i="7"/>
  <c r="AW784" i="7"/>
  <c r="AW649" i="7"/>
  <c r="AW529" i="7"/>
  <c r="AW772" i="7"/>
  <c r="AW1053" i="7"/>
  <c r="AW610" i="7"/>
  <c r="AW813" i="7"/>
  <c r="AW694" i="7"/>
  <c r="AW540" i="7"/>
  <c r="AW561" i="7"/>
  <c r="AW947" i="7"/>
  <c r="AW1127" i="7"/>
  <c r="AW742" i="7"/>
  <c r="AW1146" i="7"/>
  <c r="AW678" i="7"/>
  <c r="AW624" i="7"/>
  <c r="AW545" i="7"/>
  <c r="AW852" i="7"/>
  <c r="AW884" i="7"/>
  <c r="AW806" i="7"/>
  <c r="AY946" i="7"/>
  <c r="AY657" i="7"/>
  <c r="AY873" i="7"/>
  <c r="AY173" i="7"/>
  <c r="AY102" i="7"/>
  <c r="AY1037" i="7"/>
  <c r="AY921" i="7"/>
  <c r="AY139" i="7"/>
  <c r="AY678" i="7"/>
  <c r="AY448" i="7"/>
  <c r="AY236" i="7"/>
  <c r="AY617" i="7"/>
  <c r="AY401" i="7"/>
  <c r="AY180" i="7"/>
  <c r="AY635" i="7"/>
  <c r="AY54" i="7"/>
  <c r="AY197" i="7"/>
  <c r="AY1193" i="7"/>
  <c r="AY103" i="7"/>
  <c r="AY701" i="7"/>
  <c r="AY477" i="7"/>
  <c r="AY264" i="7"/>
  <c r="AY708" i="7"/>
  <c r="AY486" i="7"/>
  <c r="AY273" i="7"/>
  <c r="AY567" i="7"/>
  <c r="AY363" i="7"/>
  <c r="AY134" i="7"/>
  <c r="AY576" i="7"/>
  <c r="AY370" i="7"/>
  <c r="AY9" i="7"/>
  <c r="AY812" i="7"/>
  <c r="AY569" i="7"/>
  <c r="AY36" i="7"/>
  <c r="AY136" i="7"/>
  <c r="AY1128" i="7"/>
  <c r="AY885" i="7"/>
  <c r="AY641" i="7"/>
  <c r="AY57" i="7"/>
  <c r="AY203" i="7"/>
  <c r="AY1197" i="7"/>
  <c r="AY953" i="7"/>
  <c r="AY705" i="7"/>
  <c r="AY483" i="7"/>
  <c r="AY270" i="7"/>
  <c r="AY1024" i="7"/>
  <c r="AY775" i="7"/>
  <c r="AY532" i="7"/>
  <c r="AY331" i="7"/>
  <c r="AY302" i="7"/>
  <c r="AY651" i="7"/>
  <c r="AY89" i="7"/>
  <c r="AY967" i="7"/>
  <c r="AY942" i="7"/>
  <c r="AY1157" i="7"/>
  <c r="AY738" i="7"/>
  <c r="AY1181" i="7"/>
  <c r="AY166" i="7"/>
  <c r="AY255" i="7"/>
  <c r="AY668" i="7"/>
  <c r="AY870" i="7"/>
  <c r="AY853" i="7"/>
  <c r="AY976" i="7"/>
  <c r="AY849" i="7"/>
  <c r="AY286" i="7"/>
  <c r="AY1055" i="7"/>
  <c r="AY582" i="7"/>
  <c r="AY1060" i="7"/>
  <c r="AY73" i="7"/>
  <c r="AY123" i="7"/>
  <c r="AY858" i="7"/>
  <c r="AY229" i="7"/>
  <c r="AY107" i="7"/>
  <c r="AY296" i="7"/>
  <c r="AY1014" i="7"/>
  <c r="AY80" i="7"/>
  <c r="AY1215" i="7"/>
  <c r="AY954" i="7"/>
  <c r="AY383" i="7"/>
  <c r="AY1064" i="7"/>
  <c r="AY636" i="7"/>
  <c r="AY1035" i="7"/>
  <c r="AY430" i="7"/>
  <c r="AY1138" i="7"/>
  <c r="AY833" i="7"/>
  <c r="AY155" i="7"/>
  <c r="AY1219" i="7"/>
  <c r="AY945" i="7"/>
  <c r="AY66" i="7"/>
  <c r="AY677" i="7"/>
  <c r="AY859" i="7"/>
  <c r="AY615" i="7"/>
  <c r="AY47" i="7"/>
  <c r="AY178" i="7"/>
  <c r="AY554" i="7"/>
  <c r="AY350" i="7"/>
  <c r="AY3" i="7"/>
  <c r="AY572" i="7"/>
  <c r="AY366" i="7"/>
  <c r="AY138" i="7"/>
  <c r="AY1131" i="7"/>
  <c r="AY888" i="7"/>
  <c r="AY644" i="7"/>
  <c r="AY59" i="7"/>
  <c r="AY14" i="7"/>
  <c r="AY653" i="7"/>
  <c r="AY422" i="7"/>
  <c r="AY16" i="7"/>
  <c r="AY67" i="7"/>
  <c r="AY306" i="7"/>
  <c r="AY755" i="7"/>
  <c r="AY74" i="7"/>
  <c r="AY315" i="7"/>
  <c r="AY997" i="7"/>
  <c r="AY748" i="7"/>
  <c r="AY524" i="7"/>
  <c r="AY308" i="7"/>
  <c r="AY1068" i="7"/>
  <c r="AY821" i="7"/>
  <c r="AY578" i="7"/>
  <c r="AY372" i="7"/>
  <c r="AY10" i="7"/>
  <c r="AY1137" i="7"/>
  <c r="AY894" i="7"/>
  <c r="AY650" i="7"/>
  <c r="AY419" i="7"/>
  <c r="AY210" i="7"/>
  <c r="AY1206" i="7"/>
  <c r="AY960" i="7"/>
  <c r="AY714" i="7"/>
  <c r="AY492" i="7"/>
  <c r="AY277" i="7"/>
  <c r="AY810" i="7"/>
  <c r="AY656" i="7"/>
  <c r="AY1077" i="7"/>
  <c r="AY1150" i="7"/>
  <c r="AY1179" i="7"/>
  <c r="AY1072" i="7"/>
  <c r="AY208" i="7"/>
  <c r="AY239" i="7"/>
  <c r="AY137" i="7"/>
  <c r="AY505" i="7"/>
  <c r="AY91" i="7"/>
  <c r="AY157" i="7"/>
  <c r="AY1113" i="7"/>
  <c r="AY577" i="7"/>
  <c r="AY65" i="7"/>
  <c r="AY817" i="7"/>
  <c r="AY279" i="7"/>
  <c r="AY75" i="7"/>
  <c r="AY889" i="7"/>
  <c r="AY1023" i="7"/>
  <c r="AY132" i="7"/>
  <c r="AY843" i="7"/>
  <c r="AY538" i="7"/>
  <c r="AY352" i="7"/>
  <c r="AY872" i="7"/>
  <c r="AY414" i="7"/>
  <c r="AY517" i="7"/>
  <c r="AY510" i="7"/>
  <c r="AY562" i="7"/>
  <c r="AY878" i="7"/>
  <c r="AY196" i="7"/>
  <c r="AY476" i="7"/>
  <c r="AY1202" i="7"/>
  <c r="AY1058" i="7"/>
  <c r="AY1166" i="7"/>
  <c r="AY832" i="7"/>
  <c r="AY1189" i="7"/>
  <c r="AY1195" i="7"/>
  <c r="AY709" i="7"/>
  <c r="AY1063" i="7"/>
  <c r="AY575" i="7"/>
  <c r="AY1216" i="7"/>
  <c r="AY788" i="7"/>
  <c r="AY159" i="7"/>
  <c r="AY1036" i="7"/>
  <c r="AY487" i="7"/>
  <c r="AY988" i="7"/>
  <c r="AY421" i="7"/>
  <c r="AY1165" i="7"/>
  <c r="AY770" i="7"/>
  <c r="AY882" i="7"/>
  <c r="AY274" i="7"/>
  <c r="AY115" i="7"/>
  <c r="AY951" i="7"/>
  <c r="AY423" i="7"/>
  <c r="AY1203" i="7"/>
  <c r="AY884" i="7"/>
  <c r="AY357" i="7"/>
  <c r="AY1028" i="7"/>
  <c r="AY608" i="7"/>
  <c r="AY1016" i="7"/>
  <c r="AY342" i="7"/>
  <c r="AY1121" i="7"/>
  <c r="AY774" i="7"/>
  <c r="AY1171" i="7"/>
  <c r="AY926" i="7"/>
  <c r="AY55" i="7"/>
  <c r="AY1200" i="7"/>
  <c r="AY573" i="7"/>
  <c r="AY827" i="7"/>
  <c r="AY584" i="7"/>
  <c r="AY378" i="7"/>
  <c r="AY148" i="7"/>
  <c r="AY84" i="7"/>
  <c r="AY323" i="7"/>
  <c r="AY783" i="7"/>
  <c r="AY540" i="7"/>
  <c r="AY339" i="7"/>
  <c r="AY1101" i="7"/>
  <c r="AY856" i="7"/>
  <c r="AY612" i="7"/>
  <c r="AY45" i="7"/>
  <c r="AY177" i="7"/>
  <c r="AY621" i="7"/>
  <c r="AY405" i="7"/>
  <c r="AY184" i="7"/>
  <c r="AY493" i="7"/>
  <c r="AY280" i="7"/>
  <c r="AY725" i="7"/>
  <c r="AY502" i="7"/>
  <c r="AY285" i="7"/>
  <c r="AY965" i="7"/>
  <c r="AY718" i="7"/>
  <c r="AY495" i="7"/>
  <c r="AY282" i="7"/>
  <c r="AY1038" i="7"/>
  <c r="AY789" i="7"/>
  <c r="AY546" i="7"/>
  <c r="AY33" i="7"/>
  <c r="AY1107" i="7"/>
  <c r="AY862" i="7"/>
  <c r="AY618" i="7"/>
  <c r="AY402" i="7"/>
  <c r="AY181" i="7"/>
  <c r="AY1178" i="7"/>
  <c r="AY934" i="7"/>
  <c r="AY690" i="7"/>
  <c r="AY460" i="7"/>
  <c r="AY248" i="7"/>
  <c r="AY11" i="7"/>
  <c r="AY720" i="7"/>
  <c r="AY847" i="7"/>
  <c r="AY1052" i="7"/>
  <c r="AY206" i="7"/>
  <c r="AY695" i="7"/>
  <c r="AY761" i="7"/>
  <c r="AY609" i="7"/>
  <c r="AY642" i="7"/>
  <c r="AY364" i="7"/>
  <c r="AY729" i="7"/>
  <c r="AY598" i="7"/>
  <c r="AY185" i="7"/>
  <c r="AY1012" i="7"/>
  <c r="AY1002" i="7"/>
  <c r="AY613" i="7"/>
  <c r="AY933" i="7"/>
  <c r="AY600" i="7"/>
  <c r="AY556" i="7"/>
  <c r="AY51" i="7"/>
  <c r="AY290" i="7"/>
  <c r="AY292" i="7"/>
  <c r="AY131" i="7"/>
  <c r="AY412" i="7"/>
  <c r="AY950" i="7"/>
  <c r="AY700" i="7"/>
  <c r="AY1142" i="7"/>
  <c r="AY1056" i="7"/>
  <c r="AY547" i="7"/>
  <c r="AY1209" i="7"/>
  <c r="AY778" i="7"/>
  <c r="AY1017" i="7"/>
  <c r="AY459" i="7"/>
  <c r="AY969" i="7"/>
  <c r="AY409" i="7"/>
  <c r="AY1110" i="7"/>
  <c r="AY765" i="7"/>
  <c r="AY841" i="7"/>
  <c r="AY171" i="7"/>
  <c r="AY1186" i="7"/>
  <c r="AY929" i="7"/>
  <c r="AY408" i="7"/>
  <c r="AY1196" i="7"/>
  <c r="AY877" i="7"/>
  <c r="AY259" i="7"/>
  <c r="AY1004" i="7"/>
  <c r="AY516" i="7"/>
  <c r="AY980" i="7"/>
  <c r="AY318" i="7"/>
  <c r="AY1083" i="7"/>
  <c r="AY716" i="7"/>
  <c r="AY1164" i="7"/>
  <c r="AY898" i="7"/>
  <c r="AY43" i="7"/>
  <c r="AY117" i="7"/>
  <c r="AY550" i="7"/>
  <c r="AY811" i="7"/>
  <c r="AY568" i="7"/>
  <c r="AY35" i="7"/>
  <c r="AY135" i="7"/>
  <c r="AY68" i="7"/>
  <c r="AY309" i="7"/>
  <c r="AY767" i="7"/>
  <c r="AY86" i="7"/>
  <c r="AY30" i="7"/>
  <c r="AY1085" i="7"/>
  <c r="AY840" i="7"/>
  <c r="AY597" i="7"/>
  <c r="AY391" i="7"/>
  <c r="AY161" i="7"/>
  <c r="AY605" i="7"/>
  <c r="AY41" i="7"/>
  <c r="AY170" i="7"/>
  <c r="AY479" i="7"/>
  <c r="AY266" i="7"/>
  <c r="AY710" i="7"/>
  <c r="AY488" i="7"/>
  <c r="AY21" i="7"/>
  <c r="AY105" i="7"/>
  <c r="AY98" i="7"/>
  <c r="AY481" i="7"/>
  <c r="AY268" i="7"/>
  <c r="AY1022" i="7"/>
  <c r="AY773" i="7"/>
  <c r="AY530" i="7"/>
  <c r="AY329" i="7"/>
  <c r="AY1091" i="7"/>
  <c r="AY846" i="7"/>
  <c r="AY88" i="7"/>
  <c r="AY40" i="7"/>
  <c r="AY167" i="7"/>
  <c r="AY1162" i="7"/>
  <c r="AY918" i="7"/>
  <c r="AY675" i="7"/>
  <c r="AY444" i="7"/>
  <c r="AY232" i="7"/>
  <c r="AY1092" i="7"/>
  <c r="AY854" i="7"/>
  <c r="AY930" i="7"/>
  <c r="AY815" i="7"/>
  <c r="AY1127" i="7"/>
  <c r="AY1079" i="7"/>
  <c r="AY691" i="7"/>
  <c r="AY831" i="7"/>
  <c r="AY1210" i="7"/>
  <c r="AY1205" i="7"/>
  <c r="AY938" i="7"/>
  <c r="AY1042" i="7"/>
  <c r="AY215" i="7"/>
  <c r="AY252" i="7"/>
  <c r="AY633" i="7"/>
  <c r="AY420" i="7"/>
  <c r="AY961" i="7"/>
  <c r="AY278" i="7"/>
  <c r="AY500" i="7"/>
  <c r="AY377" i="7"/>
  <c r="AY592" i="7"/>
  <c r="AY386" i="7"/>
  <c r="AY156" i="7"/>
  <c r="AY379" i="7"/>
  <c r="AY149" i="7"/>
  <c r="AY1144" i="7"/>
  <c r="AY214" i="7"/>
  <c r="AY1213" i="7"/>
  <c r="AY548" i="7"/>
  <c r="AY183" i="7"/>
  <c r="AY439" i="7"/>
  <c r="AY1099" i="7"/>
  <c r="AY141" i="7"/>
  <c r="AY1115" i="7"/>
  <c r="AY1122" i="7"/>
  <c r="AY927" i="7"/>
  <c r="AY112" i="7"/>
  <c r="AY1033" i="7"/>
  <c r="AY826" i="7"/>
  <c r="AY1198" i="7"/>
  <c r="AY359" i="7"/>
  <c r="AY786" i="7"/>
  <c r="AY864" i="7"/>
  <c r="AY1168" i="7"/>
  <c r="AY866" i="7"/>
  <c r="AY1108" i="7"/>
  <c r="AY652" i="7"/>
  <c r="AY330" i="7"/>
  <c r="AY489" i="7"/>
  <c r="AY1045" i="7"/>
  <c r="AY561" i="7"/>
  <c r="AY752" i="7"/>
  <c r="AY543" i="7"/>
  <c r="AY886" i="7"/>
  <c r="AY881" i="7"/>
  <c r="AY432" i="7"/>
  <c r="AY220" i="7"/>
  <c r="AY39" i="7"/>
  <c r="AY182" i="7"/>
  <c r="AY935" i="7"/>
  <c r="AY90" i="7"/>
  <c r="AY461" i="7"/>
  <c r="AY92" i="7"/>
  <c r="AY258" i="7"/>
  <c r="AY551" i="7"/>
  <c r="AY348" i="7"/>
  <c r="AY803" i="7"/>
  <c r="AY560" i="7"/>
  <c r="AY129" i="7"/>
  <c r="AY553" i="7"/>
  <c r="AY34" i="7"/>
  <c r="AY125" i="7"/>
  <c r="AY1114" i="7"/>
  <c r="AY869" i="7"/>
  <c r="AY625" i="7"/>
  <c r="AY49" i="7"/>
  <c r="AY187" i="7"/>
  <c r="AY1185" i="7"/>
  <c r="AY28" i="7"/>
  <c r="AY697" i="7"/>
  <c r="AY1125" i="7"/>
  <c r="AY257" i="7"/>
  <c r="AY396" i="7"/>
  <c r="AY626" i="7"/>
  <c r="AY471" i="7"/>
  <c r="AY610" i="7"/>
  <c r="AY150" i="7"/>
  <c r="AY174" i="7"/>
  <c r="AY681" i="7"/>
  <c r="AY451" i="7"/>
  <c r="AY303" i="7"/>
  <c r="AY820" i="7"/>
  <c r="AY289" i="7"/>
  <c r="AY1089" i="7"/>
  <c r="AY1067" i="7"/>
  <c r="AY863" i="7"/>
  <c r="AY541" i="7"/>
  <c r="AY443" i="7"/>
  <c r="AY724" i="7"/>
  <c r="AY1145" i="7"/>
  <c r="AY122" i="7"/>
  <c r="AY806" i="7"/>
  <c r="AY631" i="7"/>
  <c r="AY588" i="7"/>
  <c r="AY1147" i="7"/>
  <c r="AY429" i="7"/>
  <c r="AY438" i="7"/>
  <c r="AY226" i="7"/>
  <c r="AY771" i="7"/>
  <c r="AY1013" i="7"/>
  <c r="AY83" i="7"/>
  <c r="AY1082" i="7"/>
  <c r="AY388" i="7"/>
  <c r="AY158" i="7"/>
  <c r="AY1153" i="7"/>
  <c r="AY287" i="7"/>
  <c r="AY1182" i="7"/>
  <c r="AY746" i="7"/>
  <c r="AY813" i="7"/>
  <c r="AY227" i="7"/>
  <c r="AY1135" i="7"/>
  <c r="AY728" i="7"/>
  <c r="AY1106" i="7"/>
  <c r="AY736" i="7"/>
  <c r="AY793" i="7"/>
  <c r="AY1048" i="7"/>
  <c r="AY1172" i="7"/>
  <c r="AY5" i="7"/>
  <c r="AY922" i="7"/>
  <c r="AY1208" i="7"/>
  <c r="AY362" i="7"/>
  <c r="AY1057" i="7"/>
  <c r="AY425" i="7"/>
  <c r="AY114" i="7"/>
  <c r="AY784" i="7"/>
  <c r="AY1212" i="7"/>
  <c r="AY518" i="7"/>
  <c r="AY658" i="7"/>
  <c r="AY37" i="7"/>
  <c r="AY164" i="7"/>
  <c r="AY337" i="7"/>
  <c r="AY799" i="7"/>
  <c r="AY127" i="7"/>
  <c r="AY1117" i="7"/>
  <c r="AY628" i="7"/>
  <c r="AY190" i="7"/>
  <c r="AY637" i="7"/>
  <c r="AY199" i="7"/>
  <c r="AY508" i="7"/>
  <c r="AY739" i="7"/>
  <c r="AY299" i="7"/>
  <c r="AY981" i="7"/>
  <c r="AY734" i="7"/>
  <c r="AY1054" i="7"/>
  <c r="AY805" i="7"/>
  <c r="AY358" i="7"/>
  <c r="AY1123" i="7"/>
  <c r="AY634" i="7"/>
  <c r="AY116" i="7"/>
  <c r="AY263" i="7"/>
  <c r="AY113" i="7"/>
  <c r="AY868" i="7"/>
  <c r="AY1044" i="7"/>
  <c r="AY99" i="7"/>
  <c r="AY1120" i="7"/>
  <c r="AY645" i="7"/>
  <c r="AY1080" i="7"/>
  <c r="AY818" i="7"/>
  <c r="AY1010" i="7"/>
  <c r="AY557" i="7"/>
  <c r="AY1065" i="7"/>
  <c r="AY1073" i="7"/>
  <c r="AY1104" i="7"/>
  <c r="AY640" i="7"/>
  <c r="AY1053" i="7"/>
  <c r="AY485" i="7"/>
  <c r="AY1156" i="7"/>
  <c r="AY703" i="7"/>
  <c r="AY962" i="7"/>
  <c r="AY395" i="7"/>
  <c r="AY920" i="7"/>
  <c r="AY48" i="7"/>
  <c r="AY1103" i="7"/>
  <c r="AY732" i="7"/>
  <c r="AY836" i="7"/>
  <c r="AY143" i="7"/>
  <c r="AY1174" i="7"/>
  <c r="AY917" i="7"/>
  <c r="AY340" i="7"/>
  <c r="AY1155" i="7"/>
  <c r="AY848" i="7"/>
  <c r="AY231" i="7"/>
  <c r="AY985" i="7"/>
  <c r="AY491" i="7"/>
  <c r="AY956" i="7"/>
  <c r="AY241" i="7"/>
  <c r="AY1076" i="7"/>
  <c r="AY95" i="7"/>
  <c r="AY1159" i="7"/>
  <c r="AY857" i="7"/>
  <c r="AY31" i="7"/>
  <c r="AY1140" i="7"/>
  <c r="AY545" i="7"/>
  <c r="AY795" i="7"/>
  <c r="AY552" i="7"/>
  <c r="AY349" i="7"/>
  <c r="AY735" i="7"/>
  <c r="AY511" i="7"/>
  <c r="AY293" i="7"/>
  <c r="AY751" i="7"/>
  <c r="AY70" i="7"/>
  <c r="AY311" i="7"/>
  <c r="AY1071" i="7"/>
  <c r="AY824" i="7"/>
  <c r="AY581" i="7"/>
  <c r="AY375" i="7"/>
  <c r="AY145" i="7"/>
  <c r="AY590" i="7"/>
  <c r="AY384" i="7"/>
  <c r="AY154" i="7"/>
  <c r="AY463" i="7"/>
  <c r="AY251" i="7"/>
  <c r="AY94" i="7"/>
  <c r="AY472" i="7"/>
  <c r="AY19" i="7"/>
  <c r="AY939" i="7"/>
  <c r="AY693" i="7"/>
  <c r="AY465" i="7"/>
  <c r="AY253" i="7"/>
  <c r="AY1006" i="7"/>
  <c r="AY757" i="7"/>
  <c r="AY76" i="7"/>
  <c r="AY317" i="7"/>
  <c r="AY1075" i="7"/>
  <c r="AY830" i="7"/>
  <c r="AY587" i="7"/>
  <c r="AY381" i="7"/>
  <c r="AY151" i="7"/>
  <c r="AY1146" i="7"/>
  <c r="AY903" i="7"/>
  <c r="AY659" i="7"/>
  <c r="AY428" i="7"/>
  <c r="AY216" i="7"/>
  <c r="AY119" i="7"/>
  <c r="AY1151" i="7"/>
  <c r="AY661" i="7"/>
  <c r="AY726" i="7"/>
  <c r="AY53" i="7"/>
  <c r="AY284" i="7"/>
  <c r="AY1040" i="7"/>
  <c r="AY1175" i="7"/>
  <c r="AY64" i="7"/>
  <c r="AY1188" i="7"/>
  <c r="AY902" i="7"/>
  <c r="AY995" i="7"/>
  <c r="AY654" i="7"/>
  <c r="AY1030" i="7"/>
  <c r="AY907" i="7"/>
  <c r="AY619" i="7"/>
  <c r="AY249" i="7"/>
  <c r="AY356" i="7"/>
  <c r="AY759" i="7"/>
  <c r="AY202" i="7"/>
  <c r="AY1096" i="7"/>
  <c r="AY629" i="7"/>
  <c r="AY971" i="7"/>
  <c r="AY1026" i="7"/>
  <c r="AY1126" i="7"/>
  <c r="AY1095" i="7"/>
  <c r="AY265" i="7"/>
  <c r="AY1018" i="7"/>
  <c r="AY891" i="7"/>
  <c r="AY380" i="7"/>
  <c r="AY394" i="7"/>
  <c r="AY168" i="7"/>
  <c r="AY676" i="7"/>
  <c r="AY233" i="7"/>
  <c r="AY454" i="7"/>
  <c r="AY242" i="7"/>
  <c r="AY334" i="7"/>
  <c r="AY544" i="7"/>
  <c r="AY1029" i="7"/>
  <c r="AY537" i="7"/>
  <c r="AY42" i="7"/>
  <c r="AY925" i="7"/>
  <c r="AY521" i="7"/>
  <c r="AY905" i="7"/>
  <c r="AY534" i="7"/>
  <c r="AY1118" i="7"/>
  <c r="AY890" i="7"/>
  <c r="AY604" i="7"/>
  <c r="AY624" i="7"/>
  <c r="AY234" i="7"/>
  <c r="AY959" i="7"/>
  <c r="AY1021" i="7"/>
  <c r="AY1119" i="7"/>
  <c r="AY1088" i="7"/>
  <c r="AY260" i="7"/>
  <c r="AY875" i="7"/>
  <c r="AY570" i="7"/>
  <c r="AY382" i="7"/>
  <c r="AY904" i="7"/>
  <c r="AY217" i="7"/>
  <c r="AY81" i="7"/>
  <c r="AY528" i="7"/>
  <c r="AY322" i="7"/>
  <c r="AY594" i="7"/>
  <c r="AY120" i="7"/>
  <c r="AY998" i="7"/>
  <c r="AY940" i="7"/>
  <c r="AY527" i="7"/>
  <c r="AY1046" i="7"/>
  <c r="AY689" i="7"/>
  <c r="AY376" i="7"/>
  <c r="AY915" i="7"/>
  <c r="AY829" i="7"/>
  <c r="AY319" i="7"/>
  <c r="AY777" i="7"/>
  <c r="AY936" i="7"/>
  <c r="AY685" i="7"/>
  <c r="AY1152" i="7"/>
  <c r="AY455" i="7"/>
  <c r="AY335" i="7"/>
  <c r="AY496" i="7"/>
  <c r="AY513" i="7"/>
  <c r="AY110" i="7"/>
  <c r="AY808" i="7"/>
  <c r="AY361" i="7"/>
  <c r="AY368" i="7"/>
  <c r="AY447" i="7"/>
  <c r="AY923" i="7"/>
  <c r="AY416" i="7"/>
  <c r="AY900" i="7"/>
  <c r="AY1173" i="7"/>
  <c r="AY996" i="7"/>
  <c r="AY520" i="7"/>
  <c r="AY1027" i="7"/>
  <c r="AY457" i="7"/>
  <c r="AY1094" i="7"/>
  <c r="AY670" i="7"/>
  <c r="AY1218" i="7"/>
  <c r="AY106" i="7"/>
  <c r="AY371" i="7"/>
  <c r="AY1194" i="7"/>
  <c r="AY909" i="7"/>
  <c r="AY27" i="7"/>
  <c r="AY1043" i="7"/>
  <c r="AY93" i="7"/>
  <c r="AY745" i="7"/>
  <c r="AY1129" i="7"/>
  <c r="AY906" i="7"/>
  <c r="AY316" i="7"/>
  <c r="AY1143" i="7"/>
  <c r="AY772" i="7"/>
  <c r="AY7" i="7"/>
  <c r="AY931" i="7"/>
  <c r="AY399" i="7"/>
  <c r="AY896" i="7"/>
  <c r="AY213" i="7"/>
  <c r="AY1059" i="7"/>
  <c r="AY591" i="7"/>
  <c r="AY1109" i="7"/>
  <c r="AY845" i="7"/>
  <c r="AY300" i="7"/>
  <c r="AY1078" i="7"/>
  <c r="AY427" i="7"/>
  <c r="AY763" i="7"/>
  <c r="AY82" i="7"/>
  <c r="AY321" i="7"/>
  <c r="AY704" i="7"/>
  <c r="AY482" i="7"/>
  <c r="AY269" i="7"/>
  <c r="AY721" i="7"/>
  <c r="AY498" i="7"/>
  <c r="AY23" i="7"/>
  <c r="AY1041" i="7"/>
  <c r="AY792" i="7"/>
  <c r="AY549" i="7"/>
  <c r="AY346" i="7"/>
  <c r="AY801" i="7"/>
  <c r="AY558" i="7"/>
  <c r="AY354" i="7"/>
  <c r="AY4" i="7"/>
  <c r="AY431" i="7"/>
  <c r="AY219" i="7"/>
  <c r="AY671" i="7"/>
  <c r="AY440" i="7"/>
  <c r="AY228" i="7"/>
  <c r="AY908" i="7"/>
  <c r="AY664" i="7"/>
  <c r="AY433" i="7"/>
  <c r="AY221" i="7"/>
  <c r="AY1220" i="7"/>
  <c r="AY974" i="7"/>
  <c r="AY727" i="7"/>
  <c r="AY504" i="7"/>
  <c r="AY26" i="7"/>
  <c r="AY1047" i="7"/>
  <c r="AY798" i="7"/>
  <c r="AY555" i="7"/>
  <c r="AY351" i="7"/>
  <c r="AY126" i="7"/>
  <c r="AY1116" i="7"/>
  <c r="AY871" i="7"/>
  <c r="AY627" i="7"/>
  <c r="AY50" i="7"/>
  <c r="AY189" i="7"/>
  <c r="AY1074" i="7"/>
  <c r="AY497" i="7"/>
  <c r="AY162" i="7"/>
  <c r="AY674" i="7"/>
  <c r="AY1190" i="7"/>
  <c r="AY941" i="7"/>
  <c r="AY879" i="7"/>
  <c r="AY992" i="7"/>
  <c r="AY963" i="7"/>
  <c r="AY666" i="7"/>
  <c r="AY1199" i="7"/>
  <c r="AY1148" i="7"/>
  <c r="AY943" i="7"/>
  <c r="AY305" i="7"/>
  <c r="AY101" i="7"/>
  <c r="AY6" i="7"/>
  <c r="AY686" i="7"/>
  <c r="AY679" i="7"/>
  <c r="AY237" i="7"/>
  <c r="AY741" i="7"/>
  <c r="AY519" i="7"/>
  <c r="AY301" i="7"/>
  <c r="AY1061" i="7"/>
  <c r="AY814" i="7"/>
  <c r="AY571" i="7"/>
  <c r="AY365" i="7"/>
  <c r="AY8" i="7"/>
  <c r="AY205" i="7"/>
  <c r="AY1032" i="7"/>
  <c r="AY333" i="7"/>
  <c r="AY593" i="7"/>
  <c r="AY937" i="7"/>
  <c r="AY893" i="7"/>
  <c r="AY928" i="7"/>
  <c r="AY687" i="7"/>
  <c r="AY1111" i="7"/>
  <c r="AY501" i="7"/>
  <c r="AY529" i="7"/>
  <c r="AY1051" i="7"/>
  <c r="AY620" i="7"/>
  <c r="AY711" i="7"/>
  <c r="AY437" i="7"/>
  <c r="AY1003" i="7"/>
  <c r="AY369" i="7"/>
  <c r="AY1087" i="7"/>
  <c r="AY622" i="7"/>
  <c r="AY1211" i="7"/>
  <c r="AY944" i="7"/>
  <c r="AY20" i="7"/>
  <c r="AY1191" i="7"/>
  <c r="AY880" i="7"/>
  <c r="AY212" i="7"/>
  <c r="AY1019" i="7"/>
  <c r="AY559" i="7"/>
  <c r="AY1201" i="7"/>
  <c r="AY740" i="7"/>
  <c r="AY1124" i="7"/>
  <c r="AY865" i="7"/>
  <c r="AY17" i="7"/>
  <c r="AY1136" i="7"/>
  <c r="AY762" i="7"/>
  <c r="AY130" i="7"/>
  <c r="AY924" i="7"/>
  <c r="AY398" i="7"/>
  <c r="AY850" i="7"/>
  <c r="AY1011" i="7"/>
  <c r="AY563" i="7"/>
  <c r="AY1102" i="7"/>
  <c r="AY816" i="7"/>
  <c r="AY200" i="7"/>
  <c r="AY111" i="7"/>
  <c r="AY367" i="7"/>
  <c r="AY747" i="7"/>
  <c r="AY523" i="7"/>
  <c r="AY307" i="7"/>
  <c r="AY694" i="7"/>
  <c r="AY466" i="7"/>
  <c r="AY254" i="7"/>
  <c r="AY706" i="7"/>
  <c r="AY484" i="7"/>
  <c r="AY271" i="7"/>
  <c r="AY1025" i="7"/>
  <c r="AY776" i="7"/>
  <c r="AY533" i="7"/>
  <c r="AY332" i="7"/>
  <c r="AY785" i="7"/>
  <c r="AY542" i="7"/>
  <c r="AY341" i="7"/>
  <c r="AY646" i="7"/>
  <c r="AY60" i="7"/>
  <c r="AY207" i="7"/>
  <c r="AY655" i="7"/>
  <c r="AY424" i="7"/>
  <c r="AY18" i="7"/>
  <c r="AY892" i="7"/>
  <c r="AY648" i="7"/>
  <c r="AY61" i="7"/>
  <c r="AY209" i="7"/>
  <c r="AY1204" i="7"/>
  <c r="AY958" i="7"/>
  <c r="AY712" i="7"/>
  <c r="AY490" i="7"/>
  <c r="AY275" i="7"/>
  <c r="AY1031" i="7"/>
  <c r="AY782" i="7"/>
  <c r="AY539" i="7"/>
  <c r="AY338" i="7"/>
  <c r="AY1100" i="7"/>
  <c r="AY855" i="7"/>
  <c r="AY611" i="7"/>
  <c r="AY44" i="7"/>
  <c r="AY176" i="7"/>
  <c r="AY245" i="7"/>
  <c r="AY514" i="7"/>
  <c r="AY385" i="7"/>
  <c r="AY692" i="7"/>
  <c r="AY211" i="7"/>
  <c r="AY63" i="7"/>
  <c r="AY583" i="7"/>
  <c r="AY828" i="7"/>
  <c r="AY901" i="7"/>
  <c r="AY791" i="7"/>
  <c r="AY225" i="7"/>
  <c r="AY406" i="7"/>
  <c r="AY672" i="7"/>
  <c r="AY355" i="7"/>
  <c r="AY566" i="7"/>
  <c r="AY707" i="7"/>
  <c r="AY842" i="7"/>
  <c r="AY899" i="7"/>
  <c r="AY24" i="7"/>
  <c r="AY638" i="7"/>
  <c r="AY663" i="7"/>
  <c r="AY403" i="7"/>
  <c r="AY470" i="7"/>
  <c r="AY796" i="7"/>
  <c r="AY78" i="7"/>
  <c r="AY895" i="7"/>
  <c r="AY662" i="7"/>
  <c r="AY742" i="7"/>
  <c r="AY77" i="7"/>
  <c r="AY1183" i="7"/>
  <c r="AY835" i="7"/>
  <c r="AY647" i="7"/>
  <c r="AY586" i="7"/>
  <c r="AY603" i="7"/>
  <c r="AY1163" i="7"/>
  <c r="AY919" i="7"/>
  <c r="AY445" i="7"/>
  <c r="AY684" i="7"/>
  <c r="AY535" i="7"/>
  <c r="AY787" i="7"/>
  <c r="AY343" i="7"/>
  <c r="AY780" i="7"/>
  <c r="AY336" i="7"/>
  <c r="AY1098" i="7"/>
  <c r="AY1169" i="7"/>
  <c r="AY743" i="7"/>
  <c r="AY373" i="7"/>
  <c r="AY966" i="7"/>
  <c r="AY453" i="7"/>
  <c r="AY874" i="7"/>
  <c r="AY87" i="7"/>
  <c r="AY52" i="7"/>
  <c r="AY152" i="7"/>
  <c r="AY660" i="7"/>
  <c r="AY669" i="7"/>
  <c r="AY320" i="7"/>
  <c r="AY327" i="7"/>
  <c r="AY764" i="7"/>
  <c r="AY837" i="7"/>
  <c r="AY223" i="7"/>
  <c r="AY1154" i="7"/>
  <c r="AY781" i="7"/>
  <c r="AY1020" i="7"/>
  <c r="AY104" i="7"/>
  <c r="AY1001" i="7"/>
  <c r="AY1149" i="7"/>
  <c r="AY314" i="7"/>
  <c r="AY713" i="7"/>
  <c r="AY1167" i="7"/>
  <c r="AY153" i="7"/>
  <c r="AY413" i="7"/>
  <c r="AY218" i="7"/>
  <c r="AY1066" i="7"/>
  <c r="AY852" i="7"/>
  <c r="AY1133" i="7"/>
  <c r="AY719" i="7"/>
  <c r="AY283" i="7"/>
  <c r="AY565" i="7"/>
  <c r="AY574" i="7"/>
  <c r="AY235" i="7"/>
  <c r="AY244" i="7"/>
  <c r="AY449" i="7"/>
  <c r="AY990" i="7"/>
  <c r="AY643" i="7"/>
  <c r="AY58" i="7"/>
  <c r="AY768" i="7"/>
  <c r="AY353" i="7"/>
  <c r="AY972" i="7"/>
  <c r="AY417" i="7"/>
  <c r="AY991" i="7"/>
  <c r="AY344" i="7"/>
  <c r="AY1034" i="7"/>
  <c r="AY595" i="7"/>
  <c r="AY1177" i="7"/>
  <c r="AY897" i="7"/>
  <c r="AY247" i="7"/>
  <c r="AY1184" i="7"/>
  <c r="AY834" i="7"/>
  <c r="AY191" i="7"/>
  <c r="AY1007" i="7"/>
  <c r="AY531" i="7"/>
  <c r="AY118" i="7"/>
  <c r="AY722" i="7"/>
  <c r="AY1112" i="7"/>
  <c r="AY819" i="7"/>
  <c r="AY188" i="7"/>
  <c r="AY1093" i="7"/>
  <c r="AY702" i="7"/>
  <c r="AY913" i="7"/>
  <c r="AY298" i="7"/>
  <c r="AY809" i="7"/>
  <c r="AY987" i="7"/>
  <c r="AY499" i="7"/>
  <c r="AY1097" i="7"/>
  <c r="AY754" i="7"/>
  <c r="AY175" i="7"/>
  <c r="AY994" i="7"/>
  <c r="AY347" i="7"/>
  <c r="AY733" i="7"/>
  <c r="AY509" i="7"/>
  <c r="AY291" i="7"/>
  <c r="AY680" i="7"/>
  <c r="AY450" i="7"/>
  <c r="AY238" i="7"/>
  <c r="AY696" i="7"/>
  <c r="AY468" i="7"/>
  <c r="AY256" i="7"/>
  <c r="AY1009" i="7"/>
  <c r="AY760" i="7"/>
  <c r="AY79" i="7"/>
  <c r="AY29" i="7"/>
  <c r="AY769" i="7"/>
  <c r="AY526" i="7"/>
  <c r="AY325" i="7"/>
  <c r="AY630" i="7"/>
  <c r="AY410" i="7"/>
  <c r="AY192" i="7"/>
  <c r="AY639" i="7"/>
  <c r="AY56" i="7"/>
  <c r="AY201" i="7"/>
  <c r="AY876" i="7"/>
  <c r="AY632" i="7"/>
  <c r="AY411" i="7"/>
  <c r="AY194" i="7"/>
  <c r="AY1192" i="7"/>
  <c r="AY948" i="7"/>
  <c r="AY699" i="7"/>
  <c r="AY474" i="7"/>
  <c r="AY261" i="7"/>
  <c r="AY1015" i="7"/>
  <c r="AY766" i="7"/>
  <c r="AY85" i="7"/>
  <c r="AY324" i="7"/>
  <c r="AY1084" i="7"/>
  <c r="AY839" i="7"/>
  <c r="AY596" i="7"/>
  <c r="AY390" i="7"/>
  <c r="AY160" i="7"/>
  <c r="AY25" i="7"/>
  <c r="AY1005" i="7"/>
  <c r="AY204" i="7"/>
  <c r="AY1180" i="7"/>
  <c r="AY503" i="7"/>
  <c r="AY142" i="7"/>
  <c r="AY441" i="7"/>
  <c r="AY1062" i="7"/>
  <c r="AY589" i="7"/>
  <c r="AY970" i="7"/>
  <c r="AY464" i="7"/>
  <c r="AY195" i="7"/>
  <c r="AY1207" i="7"/>
  <c r="AY715" i="7"/>
  <c r="AY723" i="7"/>
  <c r="AY147" i="7"/>
  <c r="AY585" i="7"/>
  <c r="AY426" i="7"/>
  <c r="AY345" i="7"/>
  <c r="AY912" i="7"/>
  <c r="AY467" i="7"/>
  <c r="AY825" i="7"/>
  <c r="AY973" i="7"/>
  <c r="AY475" i="7"/>
  <c r="AY910" i="7"/>
  <c r="AY462" i="7"/>
  <c r="AY536" i="7"/>
  <c r="AY140" i="7"/>
  <c r="AY887" i="7"/>
  <c r="AY984" i="7"/>
  <c r="AY979" i="7"/>
  <c r="AY1170" i="7"/>
  <c r="AY851" i="7"/>
  <c r="AY169" i="7"/>
  <c r="AY1139" i="7"/>
  <c r="AY800" i="7"/>
  <c r="AY186" i="7"/>
  <c r="AY1000" i="7"/>
  <c r="AY469" i="7"/>
  <c r="AY1141" i="7"/>
  <c r="AY606" i="7"/>
  <c r="AY1105" i="7"/>
  <c r="AY802" i="7"/>
  <c r="AY1086" i="7"/>
  <c r="AY698" i="7"/>
  <c r="AY867" i="7"/>
  <c r="AY276" i="7"/>
  <c r="AY804" i="7"/>
  <c r="AY975" i="7"/>
  <c r="AY478" i="7"/>
  <c r="AY1090" i="7"/>
  <c r="AY749" i="7"/>
  <c r="AY989" i="7"/>
  <c r="AY32" i="7"/>
  <c r="AY717" i="7"/>
  <c r="AY494" i="7"/>
  <c r="AY281" i="7"/>
  <c r="AY665" i="7"/>
  <c r="AY434" i="7"/>
  <c r="AY222" i="7"/>
  <c r="AY682" i="7"/>
  <c r="AY452" i="7"/>
  <c r="AY240" i="7"/>
  <c r="AY993" i="7"/>
  <c r="AY744" i="7"/>
  <c r="AY522" i="7"/>
  <c r="AY304" i="7"/>
  <c r="AY753" i="7"/>
  <c r="AY72" i="7"/>
  <c r="AY313" i="7"/>
  <c r="AY614" i="7"/>
  <c r="AY46" i="7"/>
  <c r="AY12" i="7"/>
  <c r="AY623" i="7"/>
  <c r="AY407" i="7"/>
  <c r="AY13" i="7"/>
  <c r="AY860" i="7"/>
  <c r="AY616" i="7"/>
  <c r="AY400" i="7"/>
  <c r="AY179" i="7"/>
  <c r="AY1176" i="7"/>
  <c r="AY932" i="7"/>
  <c r="AY688" i="7"/>
  <c r="AY458" i="7"/>
  <c r="AY246" i="7"/>
  <c r="AY999" i="7"/>
  <c r="AY750" i="7"/>
  <c r="AY69" i="7"/>
  <c r="AY310" i="7"/>
  <c r="AY1070" i="7"/>
  <c r="AY823" i="7"/>
  <c r="AY580" i="7"/>
  <c r="AY374" i="7"/>
  <c r="AY144" i="7"/>
  <c r="AY949" i="7"/>
  <c r="AY22" i="7"/>
  <c r="AY389" i="7"/>
  <c r="AY978" i="7"/>
  <c r="AY602" i="7"/>
  <c r="AY1008" i="7"/>
  <c r="AY312" i="7"/>
  <c r="AY418" i="7"/>
  <c r="AY756" i="7"/>
  <c r="AY193" i="7"/>
  <c r="AY435" i="7"/>
  <c r="AY957" i="7"/>
  <c r="AY1050" i="7"/>
  <c r="AY911" i="7"/>
  <c r="AY779" i="7"/>
  <c r="AY295" i="7"/>
  <c r="AY456" i="7"/>
  <c r="AY1130" i="7"/>
  <c r="AY861" i="7"/>
  <c r="AY404" i="7"/>
  <c r="AY986" i="7"/>
  <c r="AY758" i="7"/>
  <c r="AY392" i="7"/>
  <c r="AY328" i="7"/>
  <c r="AY1161" i="7"/>
  <c r="AY262" i="7"/>
  <c r="AY947" i="7"/>
  <c r="AY108" i="7"/>
  <c r="AY415" i="7"/>
  <c r="AY272" i="7"/>
  <c r="AY71" i="7"/>
  <c r="AY387" i="7"/>
  <c r="AY128" i="7"/>
  <c r="AY1039" i="7"/>
  <c r="AY1214" i="7"/>
  <c r="AY914" i="7"/>
  <c r="AY883" i="7"/>
  <c r="AY326" i="7"/>
  <c r="AY1187" i="7"/>
  <c r="AY952" i="7"/>
  <c r="AY250" i="7"/>
  <c r="AY955" i="7"/>
  <c r="AY507" i="7"/>
  <c r="AY1158" i="7"/>
  <c r="AY822" i="7"/>
  <c r="AY146" i="7"/>
  <c r="AY1132" i="7"/>
  <c r="AY790" i="7"/>
  <c r="AY964" i="7"/>
  <c r="AY446" i="7"/>
  <c r="AY1134" i="7"/>
  <c r="AY579" i="7"/>
  <c r="AY1069" i="7"/>
  <c r="AY797" i="7"/>
  <c r="AY1081" i="7"/>
  <c r="AY683" i="7"/>
  <c r="AY838" i="7"/>
  <c r="AY198" i="7"/>
  <c r="AY1217" i="7"/>
  <c r="AY794" i="7"/>
  <c r="AY968" i="7"/>
  <c r="AY473" i="7"/>
  <c r="AY1049" i="7"/>
  <c r="AY731" i="7"/>
  <c r="AY982" i="7"/>
  <c r="AY243" i="7"/>
  <c r="AY97" i="7"/>
  <c r="AY480" i="7"/>
  <c r="AY267" i="7"/>
  <c r="AY649" i="7"/>
  <c r="AY62" i="7"/>
  <c r="AY15" i="7"/>
  <c r="AY667" i="7"/>
  <c r="AY436" i="7"/>
  <c r="AY224" i="7"/>
  <c r="AY121" i="7"/>
  <c r="AY977" i="7"/>
  <c r="AY730" i="7"/>
  <c r="AY506" i="7"/>
  <c r="AY288" i="7"/>
  <c r="AY737" i="7"/>
  <c r="AY515" i="7"/>
  <c r="AY297" i="7"/>
  <c r="AY599" i="7"/>
  <c r="AY393" i="7"/>
  <c r="AY163" i="7"/>
  <c r="AY607" i="7"/>
  <c r="AY397" i="7"/>
  <c r="AY172" i="7"/>
  <c r="AY844" i="7"/>
  <c r="AY601" i="7"/>
  <c r="AY38" i="7"/>
  <c r="AY165" i="7"/>
  <c r="AY1160" i="7"/>
  <c r="AY916" i="7"/>
  <c r="AY673" i="7"/>
  <c r="AY442" i="7"/>
  <c r="AY230" i="7"/>
  <c r="AY983" i="7"/>
  <c r="AY100" i="7"/>
  <c r="AY512" i="7"/>
  <c r="AY294" i="7"/>
  <c r="AY109" i="7"/>
  <c r="AY807" i="7"/>
  <c r="AY564" i="7"/>
  <c r="AY360" i="7"/>
  <c r="AY133" i="7"/>
  <c r="AK1222" i="7"/>
  <c r="AL1222" i="7"/>
  <c r="AX1224" i="7" l="1"/>
  <c r="G949" i="12"/>
  <c r="H949" i="12" s="1"/>
  <c r="G724" i="12"/>
  <c r="H724" i="12" s="1"/>
  <c r="G542" i="12"/>
  <c r="H542" i="12" s="1"/>
  <c r="G1062" i="12"/>
  <c r="H1062" i="12" s="1"/>
  <c r="G831" i="12"/>
  <c r="H831" i="12" s="1"/>
  <c r="G823" i="12"/>
  <c r="H823" i="12" s="1"/>
  <c r="G382" i="12"/>
  <c r="H382" i="12" s="1"/>
  <c r="G1143" i="12"/>
  <c r="H1143" i="12" s="1"/>
  <c r="G795" i="12"/>
  <c r="H795" i="12" s="1"/>
  <c r="G396" i="12"/>
  <c r="H396" i="12" s="1"/>
  <c r="G756" i="12"/>
  <c r="H756" i="12" s="1"/>
  <c r="G867" i="12"/>
  <c r="H867" i="12" s="1"/>
  <c r="G696" i="12"/>
  <c r="H696" i="12" s="1"/>
  <c r="G1151" i="12"/>
  <c r="H1151" i="12" s="1"/>
  <c r="G890" i="12"/>
  <c r="H890" i="12" s="1"/>
  <c r="G868" i="12"/>
  <c r="H868" i="12" s="1"/>
  <c r="G944" i="12"/>
  <c r="H944" i="12" s="1"/>
  <c r="G1009" i="12"/>
  <c r="H1009" i="12" s="1"/>
  <c r="G997" i="12"/>
  <c r="H997" i="12" s="1"/>
  <c r="G888" i="12"/>
  <c r="H888" i="12" s="1"/>
  <c r="G918" i="12"/>
  <c r="H918" i="12" s="1"/>
  <c r="G299" i="12"/>
  <c r="H299" i="12" s="1"/>
  <c r="G394" i="12"/>
  <c r="H394" i="12" s="1"/>
  <c r="G176" i="12"/>
  <c r="H176" i="12" s="1"/>
  <c r="G49" i="12"/>
  <c r="H49" i="12" s="1"/>
  <c r="G155" i="12"/>
  <c r="H155" i="12" s="1"/>
  <c r="G103" i="12"/>
  <c r="H103" i="12" s="1"/>
  <c r="G229" i="12"/>
  <c r="H229" i="12" s="1"/>
  <c r="G120" i="12"/>
  <c r="H120" i="12" s="1"/>
  <c r="G420" i="12"/>
  <c r="H420" i="12" s="1"/>
  <c r="G310" i="12"/>
  <c r="H310" i="12" s="1"/>
  <c r="G260" i="12"/>
  <c r="H260" i="12" s="1"/>
  <c r="G353" i="12"/>
  <c r="H353" i="12" s="1"/>
  <c r="G380" i="12"/>
  <c r="H380" i="12" s="1"/>
  <c r="G393" i="12"/>
  <c r="H393" i="12" s="1"/>
  <c r="G257" i="12"/>
  <c r="H257" i="12" s="1"/>
  <c r="G240" i="12"/>
  <c r="H240" i="12" s="1"/>
  <c r="G201" i="12"/>
  <c r="H201" i="12" s="1"/>
  <c r="G167" i="12"/>
  <c r="H167" i="12" s="1"/>
  <c r="G83" i="12"/>
  <c r="H83" i="12" s="1"/>
  <c r="G64" i="12"/>
  <c r="H64" i="12" s="1"/>
  <c r="G48" i="12"/>
  <c r="H48" i="12" s="1"/>
  <c r="G33" i="12"/>
  <c r="H33" i="12" s="1"/>
  <c r="G1" i="12"/>
  <c r="H1" i="12" s="1"/>
  <c r="G142" i="12"/>
  <c r="H142" i="12" s="1"/>
  <c r="G125" i="12"/>
  <c r="H125" i="12" s="1"/>
  <c r="G106" i="12"/>
  <c r="H106" i="12" s="1"/>
  <c r="G76" i="12"/>
  <c r="H76" i="12" s="1"/>
  <c r="G256" i="12"/>
  <c r="H256" i="12" s="1"/>
  <c r="G236" i="12"/>
  <c r="H236" i="12" s="1"/>
  <c r="G191" i="12"/>
  <c r="H191" i="12" s="1"/>
  <c r="G143" i="12"/>
  <c r="H143" i="12" s="1"/>
  <c r="G202" i="12"/>
  <c r="H202" i="12" s="1"/>
  <c r="G313" i="12"/>
  <c r="H313" i="12" s="1"/>
  <c r="G437" i="12"/>
  <c r="H437" i="12" s="1"/>
  <c r="G363" i="12"/>
  <c r="H363" i="12" s="1"/>
  <c r="G337" i="12"/>
  <c r="H337" i="12" s="1"/>
  <c r="G311" i="12"/>
  <c r="H311" i="12" s="1"/>
  <c r="G296" i="12"/>
  <c r="H296" i="12" s="1"/>
  <c r="G275" i="12"/>
  <c r="H275" i="12" s="1"/>
  <c r="G455" i="12"/>
  <c r="H455" i="12" s="1"/>
  <c r="G418" i="12"/>
  <c r="H418" i="12" s="1"/>
  <c r="G1162" i="12"/>
  <c r="H1162" i="12" s="1"/>
  <c r="G381" i="12"/>
  <c r="H381" i="12" s="1"/>
  <c r="G251" i="12"/>
  <c r="H251" i="12" s="1"/>
  <c r="G84" i="12"/>
  <c r="H84" i="12" s="1"/>
  <c r="G38" i="12"/>
  <c r="H38" i="12" s="1"/>
  <c r="G127" i="12"/>
  <c r="H127" i="12" s="1"/>
  <c r="G6" i="12"/>
  <c r="H6" i="12" s="1"/>
  <c r="G179" i="12"/>
  <c r="H179" i="12" s="1"/>
  <c r="G405" i="12"/>
  <c r="H405" i="12" s="1"/>
  <c r="G301" i="12"/>
  <c r="H301" i="12" s="1"/>
  <c r="G264" i="12"/>
  <c r="H264" i="12" s="1"/>
  <c r="G410" i="12"/>
  <c r="H410" i="12" s="1"/>
  <c r="G383" i="12"/>
  <c r="H383" i="12" s="1"/>
  <c r="G398" i="12"/>
  <c r="H398" i="12" s="1"/>
  <c r="G390" i="12"/>
  <c r="H390" i="12" s="1"/>
  <c r="G245" i="12"/>
  <c r="H245" i="12" s="1"/>
  <c r="G216" i="12"/>
  <c r="H216" i="12" s="1"/>
  <c r="G174" i="12"/>
  <c r="H174" i="12" s="1"/>
  <c r="G87" i="12"/>
  <c r="H87" i="12" s="1"/>
  <c r="G67" i="12"/>
  <c r="H67" i="12" s="1"/>
  <c r="G52" i="12"/>
  <c r="H52" i="12" s="1"/>
  <c r="G18" i="12"/>
  <c r="H18" i="12" s="1"/>
  <c r="G146" i="12"/>
  <c r="H146" i="12" s="1"/>
  <c r="G129" i="12"/>
  <c r="H129" i="12" s="1"/>
  <c r="G110" i="12"/>
  <c r="H110" i="12" s="1"/>
  <c r="G89" i="12"/>
  <c r="H89" i="12" s="1"/>
  <c r="G8" i="12"/>
  <c r="H8" i="12" s="1"/>
  <c r="G238" i="12"/>
  <c r="H238" i="12" s="1"/>
  <c r="G194" i="12"/>
  <c r="H194" i="12" s="1"/>
  <c r="G172" i="12"/>
  <c r="H172" i="12" s="1"/>
  <c r="G235" i="12"/>
  <c r="H235" i="12" s="1"/>
  <c r="G329" i="12"/>
  <c r="H329" i="12" s="1"/>
  <c r="G441" i="12"/>
  <c r="H441" i="12" s="1"/>
  <c r="G403" i="12"/>
  <c r="H403" i="12" s="1"/>
  <c r="G341" i="12"/>
  <c r="H341" i="12" s="1"/>
  <c r="G320" i="12"/>
  <c r="H320" i="12" s="1"/>
  <c r="G278" i="12"/>
  <c r="H278" i="12" s="1"/>
  <c r="G457" i="12"/>
  <c r="H457" i="12" s="1"/>
  <c r="G423" i="12"/>
  <c r="H423" i="12" s="1"/>
  <c r="G69" i="12"/>
  <c r="H69" i="12" s="1"/>
  <c r="G369" i="12"/>
  <c r="H369" i="12" s="1"/>
  <c r="G169" i="12"/>
  <c r="H169" i="12" s="1"/>
  <c r="G53" i="12"/>
  <c r="H53" i="12" s="1"/>
  <c r="G135" i="12"/>
  <c r="H135" i="12" s="1"/>
  <c r="G10" i="12"/>
  <c r="H10" i="12" s="1"/>
  <c r="G183" i="12"/>
  <c r="H183" i="12" s="1"/>
  <c r="G443" i="12"/>
  <c r="H443" i="12" s="1"/>
  <c r="G332" i="12"/>
  <c r="H332" i="12" s="1"/>
  <c r="G388" i="12"/>
  <c r="H388" i="12" s="1"/>
  <c r="G269" i="12"/>
  <c r="H269" i="12" s="1"/>
  <c r="G424" i="12"/>
  <c r="H424" i="12" s="1"/>
  <c r="G303" i="12"/>
  <c r="H303" i="12" s="1"/>
  <c r="G219" i="12"/>
  <c r="H219" i="12" s="1"/>
  <c r="G178" i="12"/>
  <c r="H178" i="12" s="1"/>
  <c r="G92" i="12"/>
  <c r="H92" i="12" s="1"/>
  <c r="G68" i="12"/>
  <c r="H68" i="12" s="1"/>
  <c r="G54" i="12"/>
  <c r="H54" i="12" s="1"/>
  <c r="G21" i="12"/>
  <c r="H21" i="12" s="1"/>
  <c r="G150" i="12"/>
  <c r="H150" i="12" s="1"/>
  <c r="G133" i="12"/>
  <c r="H133" i="12" s="1"/>
  <c r="G114" i="12"/>
  <c r="H114" i="12" s="1"/>
  <c r="G95" i="12"/>
  <c r="H95" i="12" s="1"/>
  <c r="G11" i="12"/>
  <c r="H11" i="12" s="1"/>
  <c r="G247" i="12"/>
  <c r="H247" i="12" s="1"/>
  <c r="G204" i="12"/>
  <c r="H204" i="12" s="1"/>
  <c r="G180" i="12"/>
  <c r="H180" i="12" s="1"/>
  <c r="G14" i="12"/>
  <c r="H14" i="12" s="1"/>
  <c r="G340" i="12"/>
  <c r="H340" i="12" s="1"/>
  <c r="G449" i="12"/>
  <c r="H449" i="12" s="1"/>
  <c r="G406" i="12"/>
  <c r="H406" i="12" s="1"/>
  <c r="G346" i="12"/>
  <c r="H346" i="12" s="1"/>
  <c r="G323" i="12"/>
  <c r="H323" i="12" s="1"/>
  <c r="G302" i="12"/>
  <c r="H302" i="12" s="1"/>
  <c r="G283" i="12"/>
  <c r="H283" i="12" s="1"/>
  <c r="G261" i="12"/>
  <c r="H261" i="12" s="1"/>
  <c r="G429" i="12"/>
  <c r="H429" i="12" s="1"/>
  <c r="G1172" i="12"/>
  <c r="H1172" i="12" s="1"/>
  <c r="G1117" i="12"/>
  <c r="H1117" i="12" s="1"/>
  <c r="G1101" i="12"/>
  <c r="H1101" i="12" s="1"/>
  <c r="G1083" i="12"/>
  <c r="H1083" i="12" s="1"/>
  <c r="G1065" i="12"/>
  <c r="H1065" i="12" s="1"/>
  <c r="G1049" i="12"/>
  <c r="H1049" i="12" s="1"/>
  <c r="G1030" i="12"/>
  <c r="H1030" i="12" s="1"/>
  <c r="G1012" i="12"/>
  <c r="H1012" i="12" s="1"/>
  <c r="G994" i="12"/>
  <c r="H994" i="12" s="1"/>
  <c r="G977" i="12"/>
  <c r="H977" i="12" s="1"/>
  <c r="G957" i="12"/>
  <c r="H957" i="12" s="1"/>
  <c r="G943" i="12"/>
  <c r="H943" i="12" s="1"/>
  <c r="G925" i="12"/>
  <c r="H925" i="12" s="1"/>
  <c r="G906" i="12"/>
  <c r="H906" i="12" s="1"/>
  <c r="G889" i="12"/>
  <c r="H889" i="12" s="1"/>
  <c r="G871" i="12"/>
  <c r="H871" i="12" s="1"/>
  <c r="G854" i="12"/>
  <c r="H854" i="12" s="1"/>
  <c r="G838" i="12"/>
  <c r="H838" i="12" s="1"/>
  <c r="G820" i="12"/>
  <c r="H820" i="12" s="1"/>
  <c r="G802" i="12"/>
  <c r="H802" i="12" s="1"/>
  <c r="G783" i="12"/>
  <c r="H783" i="12" s="1"/>
  <c r="G766" i="12"/>
  <c r="H766" i="12" s="1"/>
  <c r="G748" i="12"/>
  <c r="H748" i="12" s="1"/>
  <c r="G731" i="12"/>
  <c r="H731" i="12" s="1"/>
  <c r="G713" i="12"/>
  <c r="H713" i="12" s="1"/>
  <c r="G695" i="12"/>
  <c r="H695" i="12" s="1"/>
  <c r="G677" i="12"/>
  <c r="H677" i="12" s="1"/>
  <c r="G659" i="12"/>
  <c r="H659" i="12" s="1"/>
  <c r="G642" i="12"/>
  <c r="H642" i="12" s="1"/>
  <c r="G624" i="12"/>
  <c r="H624" i="12" s="1"/>
  <c r="G606" i="12"/>
  <c r="H606" i="12" s="1"/>
  <c r="G590" i="12"/>
  <c r="H590" i="12" s="1"/>
  <c r="G570" i="12"/>
  <c r="H570" i="12" s="1"/>
  <c r="G552" i="12"/>
  <c r="H552" i="12" s="1"/>
  <c r="G534" i="12"/>
  <c r="H534" i="12" s="1"/>
  <c r="G519" i="12"/>
  <c r="H519" i="12" s="1"/>
  <c r="G501" i="12"/>
  <c r="H501" i="12" s="1"/>
  <c r="G484" i="12"/>
  <c r="H484" i="12" s="1"/>
  <c r="G466" i="12"/>
  <c r="H466" i="12" s="1"/>
  <c r="G1150" i="12"/>
  <c r="H1150" i="12" s="1"/>
  <c r="G1131" i="12"/>
  <c r="H1131" i="12" s="1"/>
  <c r="G998" i="12"/>
  <c r="H998" i="12" s="1"/>
  <c r="G1179" i="12"/>
  <c r="H1179" i="12" s="1"/>
  <c r="G1173" i="12"/>
  <c r="H1173" i="12" s="1"/>
  <c r="G1108" i="12"/>
  <c r="H1108" i="12" s="1"/>
  <c r="G1091" i="12"/>
  <c r="H1091" i="12" s="1"/>
  <c r="G1073" i="12"/>
  <c r="H1073" i="12" s="1"/>
  <c r="G1057" i="12"/>
  <c r="H1057" i="12" s="1"/>
  <c r="G1038" i="12"/>
  <c r="H1038" i="12" s="1"/>
  <c r="G1019" i="12"/>
  <c r="H1019" i="12" s="1"/>
  <c r="G1002" i="12"/>
  <c r="H1002" i="12" s="1"/>
  <c r="G984" i="12"/>
  <c r="H984" i="12" s="1"/>
  <c r="G967" i="12"/>
  <c r="H967" i="12" s="1"/>
  <c r="G950" i="12"/>
  <c r="H950" i="12" s="1"/>
  <c r="G933" i="12"/>
  <c r="H933" i="12" s="1"/>
  <c r="G915" i="12"/>
  <c r="H915" i="12" s="1"/>
  <c r="G896" i="12"/>
  <c r="H896" i="12" s="1"/>
  <c r="G879" i="12"/>
  <c r="H879" i="12" s="1"/>
  <c r="G860" i="12"/>
  <c r="H860" i="12" s="1"/>
  <c r="G844" i="12"/>
  <c r="H844" i="12" s="1"/>
  <c r="G827" i="12"/>
  <c r="H827" i="12" s="1"/>
  <c r="G810" i="12"/>
  <c r="H810" i="12" s="1"/>
  <c r="G791" i="12"/>
  <c r="H791" i="12" s="1"/>
  <c r="G774" i="12"/>
  <c r="H774" i="12" s="1"/>
  <c r="G752" i="12"/>
  <c r="H752" i="12" s="1"/>
  <c r="G738" i="12"/>
  <c r="H738" i="12" s="1"/>
  <c r="G721" i="12"/>
  <c r="H721" i="12" s="1"/>
  <c r="G704" i="12"/>
  <c r="H704" i="12" s="1"/>
  <c r="G686" i="12"/>
  <c r="H686" i="12" s="1"/>
  <c r="G667" i="12"/>
  <c r="H667" i="12" s="1"/>
  <c r="G649" i="12"/>
  <c r="H649" i="12" s="1"/>
  <c r="G632" i="12"/>
  <c r="H632" i="12" s="1"/>
  <c r="G614" i="12"/>
  <c r="H614" i="12" s="1"/>
  <c r="G597" i="12"/>
  <c r="H597" i="12" s="1"/>
  <c r="G579" i="12"/>
  <c r="H579" i="12" s="1"/>
  <c r="G559" i="12"/>
  <c r="H559" i="12" s="1"/>
  <c r="G543" i="12"/>
  <c r="H543" i="12" s="1"/>
  <c r="G527" i="12"/>
  <c r="H527" i="12" s="1"/>
  <c r="G509" i="12"/>
  <c r="H509" i="12" s="1"/>
  <c r="G491" i="12"/>
  <c r="H491" i="12" s="1"/>
  <c r="G474" i="12"/>
  <c r="H474" i="12" s="1"/>
  <c r="G1157" i="12"/>
  <c r="H1157" i="12" s="1"/>
  <c r="G1140" i="12"/>
  <c r="H1140" i="12" s="1"/>
  <c r="G1066" i="12"/>
  <c r="H1066" i="12" s="1"/>
  <c r="G897" i="12"/>
  <c r="H897" i="12" s="1"/>
  <c r="G1165" i="12"/>
  <c r="H1165" i="12" s="1"/>
  <c r="G1115" i="12"/>
  <c r="H1115" i="12" s="1"/>
  <c r="G1100" i="12"/>
  <c r="H1100" i="12" s="1"/>
  <c r="G1081" i="12"/>
  <c r="H1081" i="12" s="1"/>
  <c r="G1063" i="12"/>
  <c r="H1063" i="12" s="1"/>
  <c r="G1046" i="12"/>
  <c r="H1046" i="12" s="1"/>
  <c r="G1028" i="12"/>
  <c r="H1028" i="12" s="1"/>
  <c r="G1010" i="12"/>
  <c r="H1010" i="12" s="1"/>
  <c r="G989" i="12"/>
  <c r="H989" i="12" s="1"/>
  <c r="G973" i="12"/>
  <c r="H973" i="12" s="1"/>
  <c r="G958" i="12"/>
  <c r="H958" i="12" s="1"/>
  <c r="G940" i="12"/>
  <c r="H940" i="12" s="1"/>
  <c r="G923" i="12"/>
  <c r="H923" i="12" s="1"/>
  <c r="G904" i="12"/>
  <c r="H904" i="12" s="1"/>
  <c r="G887" i="12"/>
  <c r="H887" i="12" s="1"/>
  <c r="G869" i="12"/>
  <c r="H869" i="12" s="1"/>
  <c r="G851" i="12"/>
  <c r="H851" i="12" s="1"/>
  <c r="G836" i="12"/>
  <c r="H836" i="12" s="1"/>
  <c r="G817" i="12"/>
  <c r="H817" i="12" s="1"/>
  <c r="G800" i="12"/>
  <c r="H800" i="12" s="1"/>
  <c r="G781" i="12"/>
  <c r="H781" i="12" s="1"/>
  <c r="G764" i="12"/>
  <c r="H764" i="12" s="1"/>
  <c r="G746" i="12"/>
  <c r="H746" i="12" s="1"/>
  <c r="G728" i="12"/>
  <c r="H728" i="12" s="1"/>
  <c r="G711" i="12"/>
  <c r="H711" i="12" s="1"/>
  <c r="G693" i="12"/>
  <c r="H693" i="12" s="1"/>
  <c r="G675" i="12"/>
  <c r="H675" i="12" s="1"/>
  <c r="G657" i="12"/>
  <c r="H657" i="12" s="1"/>
  <c r="G639" i="12"/>
  <c r="H639" i="12" s="1"/>
  <c r="G622" i="12"/>
  <c r="H622" i="12" s="1"/>
  <c r="G604" i="12"/>
  <c r="H604" i="12" s="1"/>
  <c r="G587" i="12"/>
  <c r="H587" i="12" s="1"/>
  <c r="G567" i="12"/>
  <c r="H567" i="12" s="1"/>
  <c r="G550" i="12"/>
  <c r="H550" i="12" s="1"/>
  <c r="G517" i="12"/>
  <c r="H517" i="12" s="1"/>
  <c r="G499" i="12"/>
  <c r="H499" i="12" s="1"/>
  <c r="G482" i="12"/>
  <c r="H482" i="12" s="1"/>
  <c r="G463" i="12"/>
  <c r="H463" i="12" s="1"/>
  <c r="G1147" i="12"/>
  <c r="H1147" i="12" s="1"/>
  <c r="G1129" i="12"/>
  <c r="H1129" i="12" s="1"/>
  <c r="G975" i="12"/>
  <c r="H975" i="12" s="1"/>
  <c r="G1178" i="12"/>
  <c r="H1178" i="12" s="1"/>
  <c r="G1123" i="12"/>
  <c r="H1123" i="12" s="1"/>
  <c r="G1106" i="12"/>
  <c r="H1106" i="12" s="1"/>
  <c r="G1089" i="12"/>
  <c r="H1089" i="12" s="1"/>
  <c r="G1071" i="12"/>
  <c r="H1071" i="12" s="1"/>
  <c r="G1054" i="12"/>
  <c r="H1054" i="12" s="1"/>
  <c r="G1036" i="12"/>
  <c r="H1036" i="12" s="1"/>
  <c r="G1017" i="12"/>
  <c r="H1017" i="12" s="1"/>
  <c r="G999" i="12"/>
  <c r="H999" i="12" s="1"/>
  <c r="G982" i="12"/>
  <c r="H982" i="12" s="1"/>
  <c r="G965" i="12"/>
  <c r="H965" i="12" s="1"/>
  <c r="G948" i="12"/>
  <c r="H948" i="12" s="1"/>
  <c r="G930" i="12"/>
  <c r="H930" i="12" s="1"/>
  <c r="G912" i="12"/>
  <c r="H912" i="12" s="1"/>
  <c r="G894" i="12"/>
  <c r="H894" i="12" s="1"/>
  <c r="G877" i="12"/>
  <c r="H877" i="12" s="1"/>
  <c r="G859" i="12"/>
  <c r="H859" i="12" s="1"/>
  <c r="G825" i="12"/>
  <c r="H825" i="12" s="1"/>
  <c r="G808" i="12"/>
  <c r="H808" i="12" s="1"/>
  <c r="G789" i="12"/>
  <c r="H789" i="12" s="1"/>
  <c r="G771" i="12"/>
  <c r="H771" i="12" s="1"/>
  <c r="G755" i="12"/>
  <c r="H755" i="12" s="1"/>
  <c r="G736" i="12"/>
  <c r="H736" i="12" s="1"/>
  <c r="G719" i="12"/>
  <c r="H719" i="12" s="1"/>
  <c r="G701" i="12"/>
  <c r="H701" i="12" s="1"/>
  <c r="G682" i="12"/>
  <c r="H682" i="12" s="1"/>
  <c r="G665" i="12"/>
  <c r="H665" i="12" s="1"/>
  <c r="G647" i="12"/>
  <c r="H647" i="12" s="1"/>
  <c r="G628" i="12"/>
  <c r="H628" i="12" s="1"/>
  <c r="G612" i="12"/>
  <c r="H612" i="12" s="1"/>
  <c r="G594" i="12"/>
  <c r="H594" i="12" s="1"/>
  <c r="G577" i="12"/>
  <c r="H577" i="12" s="1"/>
  <c r="G557" i="12"/>
  <c r="H557" i="12" s="1"/>
  <c r="G540" i="12"/>
  <c r="H540" i="12" s="1"/>
  <c r="G524" i="12"/>
  <c r="H524" i="12" s="1"/>
  <c r="G502" i="12"/>
  <c r="H502" i="12" s="1"/>
  <c r="G489" i="12"/>
  <c r="H489" i="12" s="1"/>
  <c r="G472" i="12"/>
  <c r="H472" i="12" s="1"/>
  <c r="G1155" i="12"/>
  <c r="H1155" i="12" s="1"/>
  <c r="G1137" i="12"/>
  <c r="H1137" i="12" s="1"/>
  <c r="G1055" i="12"/>
  <c r="H1055" i="12" s="1"/>
  <c r="G886" i="12"/>
  <c r="H886" i="12" s="1"/>
  <c r="G673" i="12"/>
  <c r="H673" i="12" s="1"/>
  <c r="G492" i="12"/>
  <c r="H492" i="12" s="1"/>
  <c r="G796" i="12"/>
  <c r="H796" i="12" s="1"/>
  <c r="G618" i="12"/>
  <c r="H618" i="12" s="1"/>
  <c r="G1138" i="12"/>
  <c r="H1138" i="12" s="1"/>
  <c r="G740" i="12"/>
  <c r="H740" i="12" s="1"/>
  <c r="G560" i="12"/>
  <c r="H560" i="12" s="1"/>
  <c r="G684" i="12"/>
  <c r="H684" i="12" s="1"/>
  <c r="G685" i="12"/>
  <c r="H685" i="12" s="1"/>
  <c r="G503" i="12"/>
  <c r="H503" i="12" s="1"/>
  <c r="G672" i="12"/>
  <c r="H672" i="12" s="1"/>
  <c r="G573" i="12"/>
  <c r="H573" i="12" s="1"/>
  <c r="G864" i="12"/>
  <c r="H864" i="12" s="1"/>
  <c r="G902" i="12"/>
  <c r="H902" i="12" s="1"/>
  <c r="G751" i="12"/>
  <c r="H751" i="12" s="1"/>
  <c r="G1037" i="12"/>
  <c r="H1037" i="12" s="1"/>
  <c r="G680" i="12"/>
  <c r="H680" i="12" s="1"/>
  <c r="G1020" i="12"/>
  <c r="H1020" i="12" s="1"/>
  <c r="G486" i="12"/>
  <c r="H486" i="12" s="1"/>
  <c r="G1149" i="12"/>
  <c r="H1149" i="12" s="1"/>
  <c r="G763" i="12"/>
  <c r="H763" i="12" s="1"/>
  <c r="G512" i="12"/>
  <c r="H512" i="12" s="1"/>
  <c r="G490" i="12"/>
  <c r="H490" i="12" s="1"/>
  <c r="G1168" i="12"/>
  <c r="H1168" i="12" s="1"/>
  <c r="G459" i="12"/>
  <c r="H459" i="12" s="1"/>
  <c r="G566" i="12"/>
  <c r="H566" i="12" s="1"/>
  <c r="G1134" i="12"/>
  <c r="H1134" i="12" s="1"/>
  <c r="G939" i="12"/>
  <c r="H939" i="12" s="1"/>
  <c r="G911" i="12"/>
  <c r="H911" i="12" s="1"/>
  <c r="G1114" i="12"/>
  <c r="H1114" i="12" s="1"/>
  <c r="G988" i="12"/>
  <c r="H988" i="12" s="1"/>
  <c r="G35" i="12"/>
  <c r="H35" i="12" s="1"/>
  <c r="G374" i="12"/>
  <c r="H374" i="12" s="1"/>
  <c r="G151" i="12"/>
  <c r="H151" i="12" s="1"/>
  <c r="G41" i="12"/>
  <c r="H41" i="12" s="1"/>
  <c r="G144" i="12"/>
  <c r="H144" i="12" s="1"/>
  <c r="G79" i="12"/>
  <c r="H79" i="12" s="1"/>
  <c r="G192" i="12"/>
  <c r="H192" i="12" s="1"/>
  <c r="G356" i="12"/>
  <c r="H356" i="12" s="1"/>
  <c r="G360" i="12"/>
  <c r="H360" i="12" s="1"/>
  <c r="G297" i="12"/>
  <c r="H297" i="12" s="1"/>
  <c r="G448" i="12"/>
  <c r="H448" i="12" s="1"/>
  <c r="G28" i="12"/>
  <c r="H28" i="12" s="1"/>
  <c r="G347" i="12"/>
  <c r="H347" i="12" s="1"/>
  <c r="G386" i="12"/>
  <c r="H386" i="12" s="1"/>
  <c r="G372" i="12"/>
  <c r="H372" i="12" s="1"/>
  <c r="G228" i="12"/>
  <c r="H228" i="12" s="1"/>
  <c r="G205" i="12"/>
  <c r="H205" i="12" s="1"/>
  <c r="G161" i="12"/>
  <c r="H161" i="12" s="1"/>
  <c r="G77" i="12"/>
  <c r="H77" i="12" s="1"/>
  <c r="G60" i="12"/>
  <c r="H60" i="12" s="1"/>
  <c r="G44" i="12"/>
  <c r="H44" i="12" s="1"/>
  <c r="G26" i="12"/>
  <c r="H26" i="12" s="1"/>
  <c r="G159" i="12"/>
  <c r="H159" i="12" s="1"/>
  <c r="G138" i="12"/>
  <c r="H138" i="12" s="1"/>
  <c r="G119" i="12"/>
  <c r="H119" i="12" s="1"/>
  <c r="G102" i="12"/>
  <c r="H102" i="12" s="1"/>
  <c r="G32" i="12"/>
  <c r="H32" i="12" s="1"/>
  <c r="G255" i="12"/>
  <c r="H255" i="12" s="1"/>
  <c r="G227" i="12"/>
  <c r="H227" i="12" s="1"/>
  <c r="G187" i="12"/>
  <c r="H187" i="12" s="1"/>
  <c r="G108" i="12"/>
  <c r="H108" i="12" s="1"/>
  <c r="G366" i="12"/>
  <c r="H366" i="12" s="1"/>
  <c r="G270" i="12"/>
  <c r="H270" i="12" s="1"/>
  <c r="G430" i="12"/>
  <c r="H430" i="12" s="1"/>
  <c r="G355" i="12"/>
  <c r="H355" i="12" s="1"/>
  <c r="G331" i="12"/>
  <c r="H331" i="12" s="1"/>
  <c r="G309" i="12"/>
  <c r="H309" i="12" s="1"/>
  <c r="G292" i="12"/>
  <c r="H292" i="12" s="1"/>
  <c r="G271" i="12"/>
  <c r="H271" i="12" s="1"/>
  <c r="G446" i="12"/>
  <c r="H446" i="12" s="1"/>
  <c r="G415" i="12"/>
  <c r="H415" i="12" s="1"/>
  <c r="G408" i="12"/>
  <c r="H408" i="12" s="1"/>
  <c r="G258" i="12"/>
  <c r="H258" i="12" s="1"/>
  <c r="G222" i="12"/>
  <c r="H222" i="12" s="1"/>
  <c r="G65" i="12"/>
  <c r="H65" i="12" s="1"/>
  <c r="G112" i="12"/>
  <c r="H112" i="12" s="1"/>
  <c r="G3" i="12"/>
  <c r="H3" i="12" s="1"/>
  <c r="G2" i="12"/>
  <c r="H2" i="12" s="1"/>
  <c r="G339" i="12"/>
  <c r="H339" i="12" s="1"/>
  <c r="G293" i="12"/>
  <c r="H293" i="12" s="1"/>
  <c r="G454" i="12"/>
  <c r="H454" i="12" s="1"/>
  <c r="G569" i="12"/>
  <c r="H569" i="12" s="1"/>
  <c r="G190" i="12"/>
  <c r="H190" i="12" s="1"/>
  <c r="G375" i="12"/>
  <c r="H375" i="12" s="1"/>
  <c r="G392" i="12"/>
  <c r="H392" i="12" s="1"/>
  <c r="G377" i="12"/>
  <c r="H377" i="12" s="1"/>
  <c r="G234" i="12"/>
  <c r="H234" i="12" s="1"/>
  <c r="G210" i="12"/>
  <c r="H210" i="12" s="1"/>
  <c r="G166" i="12"/>
  <c r="H166" i="12" s="1"/>
  <c r="G82" i="12"/>
  <c r="H82" i="12" s="1"/>
  <c r="G30" i="12"/>
  <c r="H30" i="12" s="1"/>
  <c r="G141" i="12"/>
  <c r="H141" i="12" s="1"/>
  <c r="G126" i="12"/>
  <c r="H126" i="12" s="1"/>
  <c r="G105" i="12"/>
  <c r="H105" i="12" s="1"/>
  <c r="G71" i="12"/>
  <c r="H71" i="12" s="1"/>
  <c r="G5" i="12"/>
  <c r="H5" i="12" s="1"/>
  <c r="G233" i="12"/>
  <c r="H233" i="12" s="1"/>
  <c r="G188" i="12"/>
  <c r="H188" i="12" s="1"/>
  <c r="G132" i="12"/>
  <c r="H132" i="12" s="1"/>
  <c r="G189" i="12"/>
  <c r="H189" i="12" s="1"/>
  <c r="G290" i="12"/>
  <c r="H290" i="12" s="1"/>
  <c r="G435" i="12"/>
  <c r="H435" i="12" s="1"/>
  <c r="G362" i="12"/>
  <c r="H362" i="12" s="1"/>
  <c r="G335" i="12"/>
  <c r="H335" i="12" s="1"/>
  <c r="G317" i="12"/>
  <c r="H317" i="12" s="1"/>
  <c r="G295" i="12"/>
  <c r="H295" i="12" s="1"/>
  <c r="G274" i="12"/>
  <c r="H274" i="12" s="1"/>
  <c r="G417" i="12"/>
  <c r="H417" i="12" s="1"/>
  <c r="G1170" i="12"/>
  <c r="H1170" i="12" s="1"/>
  <c r="G368" i="12"/>
  <c r="H368" i="12" s="1"/>
  <c r="G230" i="12"/>
  <c r="H230" i="12" s="1"/>
  <c r="G91" i="12"/>
  <c r="H91" i="12" s="1"/>
  <c r="G123" i="12"/>
  <c r="H123" i="12" s="1"/>
  <c r="G252" i="12"/>
  <c r="H252" i="12" s="1"/>
  <c r="G121" i="12"/>
  <c r="H121" i="12" s="1"/>
  <c r="G432" i="12"/>
  <c r="H432" i="12" s="1"/>
  <c r="G318" i="12"/>
  <c r="H318" i="12" s="1"/>
  <c r="G397" i="12"/>
  <c r="H397" i="12" s="1"/>
  <c r="G378" i="12"/>
  <c r="H378" i="12" s="1"/>
  <c r="G244" i="12"/>
  <c r="H244" i="12" s="1"/>
  <c r="G215" i="12"/>
  <c r="H215" i="12" s="1"/>
  <c r="G170" i="12"/>
  <c r="H170" i="12" s="1"/>
  <c r="G86" i="12"/>
  <c r="H86" i="12" s="1"/>
  <c r="G66" i="12"/>
  <c r="H66" i="12" s="1"/>
  <c r="G51" i="12"/>
  <c r="H51" i="12" s="1"/>
  <c r="G17" i="12"/>
  <c r="H17" i="12" s="1"/>
  <c r="G145" i="12"/>
  <c r="H145" i="12" s="1"/>
  <c r="G128" i="12"/>
  <c r="H128" i="12" s="1"/>
  <c r="G109" i="12"/>
  <c r="H109" i="12" s="1"/>
  <c r="G80" i="12"/>
  <c r="H80" i="12" s="1"/>
  <c r="G7" i="12"/>
  <c r="H7" i="12" s="1"/>
  <c r="G193" i="12"/>
  <c r="H193" i="12" s="1"/>
  <c r="G154" i="12"/>
  <c r="H154" i="12" s="1"/>
  <c r="G224" i="12"/>
  <c r="H224" i="12" s="1"/>
  <c r="G315" i="12"/>
  <c r="H315" i="12" s="1"/>
  <c r="G440" i="12"/>
  <c r="H440" i="12" s="1"/>
  <c r="G343" i="12"/>
  <c r="H343" i="12" s="1"/>
  <c r="G319" i="12"/>
  <c r="H319" i="12" s="1"/>
  <c r="G298" i="12"/>
  <c r="H298" i="12" s="1"/>
  <c r="G277" i="12"/>
  <c r="H277" i="12" s="1"/>
  <c r="G456" i="12"/>
  <c r="H456" i="12" s="1"/>
  <c r="G422" i="12"/>
  <c r="H422" i="12" s="1"/>
  <c r="G1135" i="12"/>
  <c r="H1135" i="12" s="1"/>
  <c r="G1097" i="12"/>
  <c r="H1097" i="12" s="1"/>
  <c r="G1079" i="12"/>
  <c r="H1079" i="12" s="1"/>
  <c r="G1061" i="12"/>
  <c r="H1061" i="12" s="1"/>
  <c r="G1043" i="12"/>
  <c r="H1043" i="12" s="1"/>
  <c r="G1026" i="12"/>
  <c r="H1026" i="12" s="1"/>
  <c r="G1007" i="12"/>
  <c r="H1007" i="12" s="1"/>
  <c r="G991" i="12"/>
  <c r="H991" i="12" s="1"/>
  <c r="G972" i="12"/>
  <c r="H972" i="12" s="1"/>
  <c r="G956" i="12"/>
  <c r="H956" i="12" s="1"/>
  <c r="G938" i="12"/>
  <c r="H938" i="12" s="1"/>
  <c r="G921" i="12"/>
  <c r="H921" i="12" s="1"/>
  <c r="G884" i="12"/>
  <c r="H884" i="12" s="1"/>
  <c r="G849" i="12"/>
  <c r="H849" i="12" s="1"/>
  <c r="G833" i="12"/>
  <c r="H833" i="12" s="1"/>
  <c r="G779" i="12"/>
  <c r="H779" i="12" s="1"/>
  <c r="G761" i="12"/>
  <c r="H761" i="12" s="1"/>
  <c r="G726" i="12"/>
  <c r="H726" i="12" s="1"/>
  <c r="G709" i="12"/>
  <c r="H709" i="12" s="1"/>
  <c r="G691" i="12"/>
  <c r="H691" i="12" s="1"/>
  <c r="G655" i="12"/>
  <c r="H655" i="12" s="1"/>
  <c r="G637" i="12"/>
  <c r="H637" i="12" s="1"/>
  <c r="G620" i="12"/>
  <c r="H620" i="12" s="1"/>
  <c r="G585" i="12"/>
  <c r="H585" i="12" s="1"/>
  <c r="G565" i="12"/>
  <c r="H565" i="12" s="1"/>
  <c r="G545" i="12"/>
  <c r="H545" i="12" s="1"/>
  <c r="G531" i="12"/>
  <c r="H531" i="12" s="1"/>
  <c r="G515" i="12"/>
  <c r="H515" i="12" s="1"/>
  <c r="G496" i="12"/>
  <c r="H496" i="12" s="1"/>
  <c r="G479" i="12"/>
  <c r="H479" i="12" s="1"/>
  <c r="G462" i="12"/>
  <c r="H462" i="12" s="1"/>
  <c r="G1127" i="12"/>
  <c r="H1127" i="12" s="1"/>
  <c r="G953" i="12"/>
  <c r="H953" i="12" s="1"/>
  <c r="G1120" i="12"/>
  <c r="H1120" i="12" s="1"/>
  <c r="G1104" i="12"/>
  <c r="H1104" i="12" s="1"/>
  <c r="G1086" i="12"/>
  <c r="H1086" i="12" s="1"/>
  <c r="G1069" i="12"/>
  <c r="H1069" i="12" s="1"/>
  <c r="G1034" i="12"/>
  <c r="H1034" i="12" s="1"/>
  <c r="G1016" i="12"/>
  <c r="H1016" i="12" s="1"/>
  <c r="G980" i="12"/>
  <c r="H980" i="12" s="1"/>
  <c r="G962" i="12"/>
  <c r="H962" i="12" s="1"/>
  <c r="G946" i="12"/>
  <c r="H946" i="12" s="1"/>
  <c r="G928" i="12"/>
  <c r="H928" i="12" s="1"/>
  <c r="G892" i="12"/>
  <c r="H892" i="12" s="1"/>
  <c r="G874" i="12"/>
  <c r="H874" i="12" s="1"/>
  <c r="G857" i="12"/>
  <c r="H857" i="12" s="1"/>
  <c r="G840" i="12"/>
  <c r="H840" i="12" s="1"/>
  <c r="G805" i="12"/>
  <c r="H805" i="12" s="1"/>
  <c r="G787" i="12"/>
  <c r="H787" i="12" s="1"/>
  <c r="G769" i="12"/>
  <c r="H769" i="12" s="1"/>
  <c r="G734" i="12"/>
  <c r="H734" i="12" s="1"/>
  <c r="G699" i="12"/>
  <c r="H699" i="12" s="1"/>
  <c r="G663" i="12"/>
  <c r="H663" i="12" s="1"/>
  <c r="G645" i="12"/>
  <c r="H645" i="12" s="1"/>
  <c r="G627" i="12"/>
  <c r="H627" i="12" s="1"/>
  <c r="G592" i="12"/>
  <c r="H592" i="12" s="1"/>
  <c r="G575" i="12"/>
  <c r="H575" i="12" s="1"/>
  <c r="G555" i="12"/>
  <c r="H555" i="12" s="1"/>
  <c r="G522" i="12"/>
  <c r="H522" i="12" s="1"/>
  <c r="G506" i="12"/>
  <c r="H506" i="12" s="1"/>
  <c r="G469" i="12"/>
  <c r="H469" i="12" s="1"/>
  <c r="G1153" i="12"/>
  <c r="H1153" i="12" s="1"/>
  <c r="G1032" i="12"/>
  <c r="H1032" i="12" s="1"/>
  <c r="G853" i="12"/>
  <c r="H853" i="12" s="1"/>
  <c r="G1160" i="12"/>
  <c r="H1160" i="12" s="1"/>
  <c r="G1112" i="12"/>
  <c r="H1112" i="12" s="1"/>
  <c r="G1094" i="12"/>
  <c r="H1094" i="12" s="1"/>
  <c r="G1076" i="12"/>
  <c r="H1076" i="12" s="1"/>
  <c r="G1060" i="12"/>
  <c r="H1060" i="12" s="1"/>
  <c r="G1024" i="12"/>
  <c r="H1024" i="12" s="1"/>
  <c r="G1006" i="12"/>
  <c r="H1006" i="12" s="1"/>
  <c r="G970" i="12"/>
  <c r="H970" i="12" s="1"/>
  <c r="G936" i="12"/>
  <c r="H936" i="12" s="1"/>
  <c r="G882" i="12"/>
  <c r="H882" i="12" s="1"/>
  <c r="G865" i="12"/>
  <c r="H865" i="12" s="1"/>
  <c r="G847" i="12"/>
  <c r="H847" i="12" s="1"/>
  <c r="G813" i="12"/>
  <c r="H813" i="12" s="1"/>
  <c r="G793" i="12"/>
  <c r="H793" i="12" s="1"/>
  <c r="G777" i="12"/>
  <c r="H777" i="12" s="1"/>
  <c r="G742" i="12"/>
  <c r="H742" i="12" s="1"/>
  <c r="G706" i="12"/>
  <c r="H706" i="12" s="1"/>
  <c r="G689" i="12"/>
  <c r="H689" i="12" s="1"/>
  <c r="G670" i="12"/>
  <c r="H670" i="12" s="1"/>
  <c r="G653" i="12"/>
  <c r="H653" i="12" s="1"/>
  <c r="G617" i="12"/>
  <c r="H617" i="12" s="1"/>
  <c r="G600" i="12"/>
  <c r="H600" i="12" s="1"/>
  <c r="G582" i="12"/>
  <c r="H582" i="12" s="1"/>
  <c r="G563" i="12"/>
  <c r="H563" i="12" s="1"/>
  <c r="G546" i="12"/>
  <c r="H546" i="12" s="1"/>
  <c r="G530" i="12"/>
  <c r="H530" i="12" s="1"/>
  <c r="G495" i="12"/>
  <c r="H495" i="12" s="1"/>
  <c r="G1144" i="12"/>
  <c r="H1144" i="12" s="1"/>
  <c r="G931" i="12"/>
  <c r="H931" i="12" s="1"/>
  <c r="G1118" i="12"/>
  <c r="H1118" i="12" s="1"/>
  <c r="G1102" i="12"/>
  <c r="H1102" i="12" s="1"/>
  <c r="G1084" i="12"/>
  <c r="H1084" i="12" s="1"/>
  <c r="G1067" i="12"/>
  <c r="H1067" i="12" s="1"/>
  <c r="G1048" i="12"/>
  <c r="H1048" i="12" s="1"/>
  <c r="G1031" i="12"/>
  <c r="H1031" i="12" s="1"/>
  <c r="G1013" i="12"/>
  <c r="H1013" i="12" s="1"/>
  <c r="G995" i="12"/>
  <c r="H995" i="12" s="1"/>
  <c r="G978" i="12"/>
  <c r="H978" i="12" s="1"/>
  <c r="G960" i="12"/>
  <c r="H960" i="12" s="1"/>
  <c r="G926" i="12"/>
  <c r="H926" i="12" s="1"/>
  <c r="G907" i="12"/>
  <c r="H907" i="12" s="1"/>
  <c r="G872" i="12"/>
  <c r="H872" i="12" s="1"/>
  <c r="G855" i="12"/>
  <c r="H855" i="12" s="1"/>
  <c r="G837" i="12"/>
  <c r="H837" i="12" s="1"/>
  <c r="G767" i="12"/>
  <c r="H767" i="12" s="1"/>
  <c r="G749" i="12"/>
  <c r="H749" i="12" s="1"/>
  <c r="G732" i="12"/>
  <c r="H732" i="12" s="1"/>
  <c r="G714" i="12"/>
  <c r="H714" i="12" s="1"/>
  <c r="G678" i="12"/>
  <c r="H678" i="12" s="1"/>
  <c r="G660" i="12"/>
  <c r="H660" i="12" s="1"/>
  <c r="G643" i="12"/>
  <c r="H643" i="12" s="1"/>
  <c r="G625" i="12"/>
  <c r="H625" i="12" s="1"/>
  <c r="G608" i="12"/>
  <c r="H608" i="12" s="1"/>
  <c r="G591" i="12"/>
  <c r="H591" i="12" s="1"/>
  <c r="G554" i="12"/>
  <c r="H554" i="12" s="1"/>
  <c r="G537" i="12"/>
  <c r="H537" i="12" s="1"/>
  <c r="G504" i="12"/>
  <c r="H504" i="12" s="1"/>
  <c r="G467" i="12"/>
  <c r="H467" i="12" s="1"/>
  <c r="G1133" i="12"/>
  <c r="H1133" i="12" s="1"/>
  <c r="G807" i="12"/>
  <c r="H807" i="12" s="1"/>
  <c r="G629" i="12"/>
  <c r="H629" i="12" s="1"/>
  <c r="G640" i="12"/>
  <c r="H640" i="12" s="1"/>
  <c r="G759" i="12"/>
  <c r="H759" i="12" s="1"/>
  <c r="G460" i="12"/>
  <c r="H460" i="12" s="1"/>
  <c r="G365" i="12"/>
  <c r="H365" i="12" s="1"/>
  <c r="G602" i="12"/>
  <c r="H602" i="12" s="1"/>
  <c r="G525" i="12"/>
  <c r="H525" i="12" s="1"/>
  <c r="G1156" i="12"/>
  <c r="H1156" i="12" s="1"/>
  <c r="G1163" i="12"/>
  <c r="H1163" i="12" s="1"/>
  <c r="G954" i="12"/>
  <c r="H954" i="12" s="1"/>
  <c r="G914" i="12"/>
  <c r="H914" i="12" s="1"/>
  <c r="G710" i="12"/>
  <c r="H710" i="12" s="1"/>
  <c r="G798" i="12"/>
  <c r="H798" i="12" s="1"/>
  <c r="G1110" i="12"/>
  <c r="H1110" i="12" s="1"/>
  <c r="G1176" i="12"/>
  <c r="H1176" i="12" s="1"/>
  <c r="G1051" i="12"/>
  <c r="H1051" i="12" s="1"/>
  <c r="G697" i="12"/>
  <c r="H697" i="12" s="1"/>
  <c r="G821" i="12"/>
  <c r="H821" i="12" s="1"/>
  <c r="G477" i="12"/>
  <c r="H477" i="12" s="1"/>
  <c r="G498" i="12"/>
  <c r="H498" i="12" s="1"/>
  <c r="G785" i="12"/>
  <c r="H785" i="12" s="1"/>
  <c r="G850" i="12"/>
  <c r="H850" i="12" s="1"/>
  <c r="G610" i="12"/>
  <c r="H610" i="12" s="1"/>
  <c r="G387" i="12"/>
  <c r="H387" i="12" s="1"/>
  <c r="G241" i="12"/>
  <c r="H241" i="12" s="1"/>
  <c r="G131" i="12"/>
  <c r="H131" i="12" s="1"/>
  <c r="G15" i="12"/>
  <c r="H15" i="12" s="1"/>
  <c r="G165" i="12"/>
  <c r="H165" i="12" s="1"/>
  <c r="G281" i="12"/>
  <c r="H281" i="12" s="1"/>
  <c r="G345" i="12"/>
  <c r="H345" i="12" s="1"/>
  <c r="G286" i="12"/>
  <c r="H286" i="12" s="1"/>
  <c r="G426" i="12"/>
  <c r="H426" i="12" s="1"/>
  <c r="G401" i="12"/>
  <c r="H401" i="12" s="1"/>
  <c r="G400" i="12"/>
  <c r="H400" i="12" s="1"/>
  <c r="G447" i="12"/>
  <c r="H447" i="12" s="1"/>
  <c r="G336" i="12"/>
  <c r="H336" i="12" s="1"/>
  <c r="G221" i="12"/>
  <c r="H221" i="12" s="1"/>
  <c r="G197" i="12"/>
  <c r="H197" i="12" s="1"/>
  <c r="G147" i="12"/>
  <c r="H147" i="12" s="1"/>
  <c r="G72" i="12"/>
  <c r="H72" i="12" s="1"/>
  <c r="G57" i="12"/>
  <c r="H57" i="12" s="1"/>
  <c r="G40" i="12"/>
  <c r="H40" i="12" s="1"/>
  <c r="G153" i="12"/>
  <c r="H153" i="12" s="1"/>
  <c r="G134" i="12"/>
  <c r="H134" i="12" s="1"/>
  <c r="G116" i="12"/>
  <c r="H116" i="12" s="1"/>
  <c r="G98" i="12"/>
  <c r="H98" i="12" s="1"/>
  <c r="G13" i="12"/>
  <c r="H13" i="12" s="1"/>
  <c r="G249" i="12"/>
  <c r="H249" i="12" s="1"/>
  <c r="G209" i="12"/>
  <c r="H209" i="12" s="1"/>
  <c r="G182" i="12"/>
  <c r="H182" i="12" s="1"/>
  <c r="G62" i="12"/>
  <c r="H62" i="12" s="1"/>
  <c r="G348" i="12"/>
  <c r="H348" i="12" s="1"/>
  <c r="G451" i="12"/>
  <c r="H451" i="12" s="1"/>
  <c r="G411" i="12"/>
  <c r="H411" i="12" s="1"/>
  <c r="G350" i="12"/>
  <c r="H350" i="12" s="1"/>
  <c r="G326" i="12"/>
  <c r="H326" i="12" s="1"/>
  <c r="G305" i="12"/>
  <c r="H305" i="12" s="1"/>
  <c r="G285" i="12"/>
  <c r="H285" i="12" s="1"/>
  <c r="G263" i="12"/>
  <c r="H263" i="12" s="1"/>
  <c r="G433" i="12"/>
  <c r="H433" i="12" s="1"/>
  <c r="G458" i="12"/>
  <c r="H458" i="12" s="1"/>
  <c r="G402" i="12"/>
  <c r="H402" i="12" s="1"/>
  <c r="G207" i="12"/>
  <c r="H207" i="12" s="1"/>
  <c r="G149" i="12"/>
  <c r="H149" i="12" s="1"/>
  <c r="G99" i="12"/>
  <c r="H99" i="12" s="1"/>
  <c r="G212" i="12"/>
  <c r="H212" i="12" s="1"/>
  <c r="G338" i="12"/>
  <c r="H338" i="12" s="1"/>
  <c r="G322" i="12"/>
  <c r="H322" i="12" s="1"/>
  <c r="G282" i="12"/>
  <c r="H282" i="12" s="1"/>
  <c r="G444" i="12"/>
  <c r="H444" i="12" s="1"/>
  <c r="G55" i="12"/>
  <c r="H55" i="12" s="1"/>
  <c r="G325" i="12"/>
  <c r="H325" i="12" s="1"/>
  <c r="G384" i="12"/>
  <c r="H384" i="12" s="1"/>
  <c r="G371" i="12"/>
  <c r="H371" i="12" s="1"/>
  <c r="G226" i="12"/>
  <c r="H226" i="12" s="1"/>
  <c r="G200" i="12"/>
  <c r="H200" i="12" s="1"/>
  <c r="G160" i="12"/>
  <c r="H160" i="12" s="1"/>
  <c r="G75" i="12"/>
  <c r="H75" i="12" s="1"/>
  <c r="G58" i="12"/>
  <c r="H58" i="12" s="1"/>
  <c r="G43" i="12"/>
  <c r="H43" i="12" s="1"/>
  <c r="G25" i="12"/>
  <c r="H25" i="12" s="1"/>
  <c r="G157" i="12"/>
  <c r="H157" i="12" s="1"/>
  <c r="G137" i="12"/>
  <c r="H137" i="12" s="1"/>
  <c r="G122" i="12"/>
  <c r="H122" i="12" s="1"/>
  <c r="G101" i="12"/>
  <c r="H101" i="12" s="1"/>
  <c r="G31" i="12"/>
  <c r="H31" i="12" s="1"/>
  <c r="G254" i="12"/>
  <c r="H254" i="12" s="1"/>
  <c r="G223" i="12"/>
  <c r="H223" i="12" s="1"/>
  <c r="G185" i="12"/>
  <c r="H185" i="12" s="1"/>
  <c r="G96" i="12"/>
  <c r="H96" i="12" s="1"/>
  <c r="G358" i="12"/>
  <c r="H358" i="12" s="1"/>
  <c r="G267" i="12"/>
  <c r="H267" i="12" s="1"/>
  <c r="G428" i="12"/>
  <c r="H428" i="12" s="1"/>
  <c r="G354" i="12"/>
  <c r="H354" i="12" s="1"/>
  <c r="G330" i="12"/>
  <c r="H330" i="12" s="1"/>
  <c r="G308" i="12"/>
  <c r="H308" i="12" s="1"/>
  <c r="G288" i="12"/>
  <c r="H288" i="12" s="1"/>
  <c r="G268" i="12"/>
  <c r="H268" i="12" s="1"/>
  <c r="G439" i="12"/>
  <c r="H439" i="12" s="1"/>
  <c r="G414" i="12"/>
  <c r="H414" i="12" s="1"/>
  <c r="G389" i="12"/>
  <c r="H389" i="12" s="1"/>
  <c r="G211" i="12"/>
  <c r="H211" i="12" s="1"/>
  <c r="G78" i="12"/>
  <c r="H78" i="12" s="1"/>
  <c r="G20" i="12"/>
  <c r="H20" i="12" s="1"/>
  <c r="G107" i="12"/>
  <c r="H107" i="12" s="1"/>
  <c r="G237" i="12"/>
  <c r="H237" i="12" s="1"/>
  <c r="G213" i="12"/>
  <c r="H213" i="12" s="1"/>
  <c r="G364" i="12"/>
  <c r="H364" i="12" s="1"/>
  <c r="G407" i="12"/>
  <c r="H407" i="12" s="1"/>
  <c r="G117" i="12"/>
  <c r="H117" i="12" s="1"/>
  <c r="G373" i="12"/>
  <c r="H373" i="12" s="1"/>
  <c r="G391" i="12"/>
  <c r="H391" i="12" s="1"/>
  <c r="G376" i="12"/>
  <c r="H376" i="12" s="1"/>
  <c r="G231" i="12"/>
  <c r="H231" i="12" s="1"/>
  <c r="G208" i="12"/>
  <c r="H208" i="12" s="1"/>
  <c r="G164" i="12"/>
  <c r="H164" i="12" s="1"/>
  <c r="G81" i="12"/>
  <c r="H81" i="12" s="1"/>
  <c r="G63" i="12"/>
  <c r="H63" i="12" s="1"/>
  <c r="G46" i="12"/>
  <c r="H46" i="12" s="1"/>
  <c r="G29" i="12"/>
  <c r="H29" i="12" s="1"/>
  <c r="G168" i="12"/>
  <c r="H168" i="12" s="1"/>
  <c r="G140" i="12"/>
  <c r="H140" i="12" s="1"/>
  <c r="G124" i="12"/>
  <c r="H124" i="12" s="1"/>
  <c r="G104" i="12"/>
  <c r="H104" i="12" s="1"/>
  <c r="G36" i="12"/>
  <c r="H36" i="12" s="1"/>
  <c r="G4" i="12"/>
  <c r="H4" i="12" s="1"/>
  <c r="G232" i="12"/>
  <c r="H232" i="12" s="1"/>
  <c r="G186" i="12"/>
  <c r="H186" i="12" s="1"/>
  <c r="G177" i="12"/>
  <c r="H177" i="12" s="1"/>
  <c r="G289" i="12"/>
  <c r="H289" i="12" s="1"/>
  <c r="G434" i="12"/>
  <c r="H434" i="12" s="1"/>
  <c r="G361" i="12"/>
  <c r="H361" i="12" s="1"/>
  <c r="G334" i="12"/>
  <c r="H334" i="12" s="1"/>
  <c r="G312" i="12"/>
  <c r="H312" i="12" s="1"/>
  <c r="G294" i="12"/>
  <c r="H294" i="12" s="1"/>
  <c r="G273" i="12"/>
  <c r="H273" i="12" s="1"/>
  <c r="G453" i="12"/>
  <c r="H453" i="12" s="1"/>
  <c r="G1166" i="12"/>
  <c r="H1166" i="12" s="1"/>
  <c r="G1174" i="12"/>
  <c r="H1174" i="12" s="1"/>
  <c r="G1109" i="12"/>
  <c r="H1109" i="12" s="1"/>
  <c r="G1092" i="12"/>
  <c r="H1092" i="12" s="1"/>
  <c r="G1074" i="12"/>
  <c r="H1074" i="12" s="1"/>
  <c r="G1053" i="12"/>
  <c r="H1053" i="12" s="1"/>
  <c r="G1039" i="12"/>
  <c r="H1039" i="12" s="1"/>
  <c r="G1022" i="12"/>
  <c r="H1022" i="12" s="1"/>
  <c r="G1004" i="12"/>
  <c r="H1004" i="12" s="1"/>
  <c r="G985" i="12"/>
  <c r="H985" i="12" s="1"/>
  <c r="G968" i="12"/>
  <c r="H968" i="12" s="1"/>
  <c r="G951" i="12"/>
  <c r="H951" i="12" s="1"/>
  <c r="G934" i="12"/>
  <c r="H934" i="12" s="1"/>
  <c r="G916" i="12"/>
  <c r="H916" i="12" s="1"/>
  <c r="G898" i="12"/>
  <c r="H898" i="12" s="1"/>
  <c r="G880" i="12"/>
  <c r="H880" i="12" s="1"/>
  <c r="G862" i="12"/>
  <c r="H862" i="12" s="1"/>
  <c r="G845" i="12"/>
  <c r="H845" i="12" s="1"/>
  <c r="G828" i="12"/>
  <c r="H828" i="12" s="1"/>
  <c r="G811" i="12"/>
  <c r="H811" i="12" s="1"/>
  <c r="G792" i="12"/>
  <c r="H792" i="12" s="1"/>
  <c r="G775" i="12"/>
  <c r="H775" i="12" s="1"/>
  <c r="G757" i="12"/>
  <c r="H757" i="12" s="1"/>
  <c r="G739" i="12"/>
  <c r="H739" i="12" s="1"/>
  <c r="G722" i="12"/>
  <c r="H722" i="12" s="1"/>
  <c r="G703" i="12"/>
  <c r="H703" i="12" s="1"/>
  <c r="G687" i="12"/>
  <c r="H687" i="12" s="1"/>
  <c r="G668" i="12"/>
  <c r="H668" i="12" s="1"/>
  <c r="G650" i="12"/>
  <c r="H650" i="12" s="1"/>
  <c r="G633" i="12"/>
  <c r="H633" i="12" s="1"/>
  <c r="G615" i="12"/>
  <c r="H615" i="12" s="1"/>
  <c r="G598" i="12"/>
  <c r="H598" i="12" s="1"/>
  <c r="G580" i="12"/>
  <c r="H580" i="12" s="1"/>
  <c r="G561" i="12"/>
  <c r="H561" i="12" s="1"/>
  <c r="G544" i="12"/>
  <c r="H544" i="12" s="1"/>
  <c r="G528" i="12"/>
  <c r="H528" i="12" s="1"/>
  <c r="G510" i="12"/>
  <c r="H510" i="12" s="1"/>
  <c r="G493" i="12"/>
  <c r="H493" i="12" s="1"/>
  <c r="G475" i="12"/>
  <c r="H475" i="12" s="1"/>
  <c r="G1158" i="12"/>
  <c r="H1158" i="12" s="1"/>
  <c r="G1142" i="12"/>
  <c r="H1142" i="12" s="1"/>
  <c r="G1088" i="12"/>
  <c r="H1088" i="12" s="1"/>
  <c r="G909" i="12"/>
  <c r="H909" i="12" s="1"/>
  <c r="G1167" i="12"/>
  <c r="H1167" i="12" s="1"/>
  <c r="G1116" i="12"/>
  <c r="H1116" i="12" s="1"/>
  <c r="G1096" i="12"/>
  <c r="H1096" i="12" s="1"/>
  <c r="G1082" i="12"/>
  <c r="H1082" i="12" s="1"/>
  <c r="G1064" i="12"/>
  <c r="H1064" i="12" s="1"/>
  <c r="G1047" i="12"/>
  <c r="H1047" i="12" s="1"/>
  <c r="G1029" i="12"/>
  <c r="H1029" i="12" s="1"/>
  <c r="G1011" i="12"/>
  <c r="H1011" i="12" s="1"/>
  <c r="G993" i="12"/>
  <c r="H993" i="12" s="1"/>
  <c r="G976" i="12"/>
  <c r="H976" i="12" s="1"/>
  <c r="G959" i="12"/>
  <c r="H959" i="12" s="1"/>
  <c r="G941" i="12"/>
  <c r="H941" i="12" s="1"/>
  <c r="G924" i="12"/>
  <c r="H924" i="12" s="1"/>
  <c r="G905" i="12"/>
  <c r="H905" i="12" s="1"/>
  <c r="G870" i="12"/>
  <c r="H870" i="12" s="1"/>
  <c r="G852" i="12"/>
  <c r="H852" i="12" s="1"/>
  <c r="G835" i="12"/>
  <c r="H835" i="12" s="1"/>
  <c r="G819" i="12"/>
  <c r="H819" i="12" s="1"/>
  <c r="G801" i="12"/>
  <c r="H801" i="12" s="1"/>
  <c r="G782" i="12"/>
  <c r="H782" i="12" s="1"/>
  <c r="G765" i="12"/>
  <c r="H765" i="12" s="1"/>
  <c r="G747" i="12"/>
  <c r="H747" i="12" s="1"/>
  <c r="G730" i="12"/>
  <c r="H730" i="12" s="1"/>
  <c r="G712" i="12"/>
  <c r="H712" i="12" s="1"/>
  <c r="G694" i="12"/>
  <c r="H694" i="12" s="1"/>
  <c r="G676" i="12"/>
  <c r="H676" i="12" s="1"/>
  <c r="G658" i="12"/>
  <c r="H658" i="12" s="1"/>
  <c r="G641" i="12"/>
  <c r="H641" i="12" s="1"/>
  <c r="G623" i="12"/>
  <c r="H623" i="12" s="1"/>
  <c r="G605" i="12"/>
  <c r="H605" i="12" s="1"/>
  <c r="G588" i="12"/>
  <c r="H588" i="12" s="1"/>
  <c r="G568" i="12"/>
  <c r="H568" i="12" s="1"/>
  <c r="G551" i="12"/>
  <c r="H551" i="12" s="1"/>
  <c r="G535" i="12"/>
  <c r="H535" i="12" s="1"/>
  <c r="G518" i="12"/>
  <c r="H518" i="12" s="1"/>
  <c r="G500" i="12"/>
  <c r="H500" i="12" s="1"/>
  <c r="G483" i="12"/>
  <c r="H483" i="12" s="1"/>
  <c r="G465" i="12"/>
  <c r="H465" i="12" s="1"/>
  <c r="G1148" i="12"/>
  <c r="H1148" i="12" s="1"/>
  <c r="G1130" i="12"/>
  <c r="H1130" i="12" s="1"/>
  <c r="G987" i="12"/>
  <c r="H987" i="12" s="1"/>
  <c r="G1161" i="12"/>
  <c r="H1161" i="12" s="1"/>
  <c r="G1125" i="12"/>
  <c r="H1125" i="12" s="1"/>
  <c r="G1107" i="12"/>
  <c r="H1107" i="12" s="1"/>
  <c r="G1090" i="12"/>
  <c r="H1090" i="12" s="1"/>
  <c r="G1072" i="12"/>
  <c r="H1072" i="12" s="1"/>
  <c r="G1056" i="12"/>
  <c r="H1056" i="12" s="1"/>
  <c r="G1018" i="12"/>
  <c r="H1018" i="12" s="1"/>
  <c r="G1001" i="12"/>
  <c r="H1001" i="12" s="1"/>
  <c r="G983" i="12"/>
  <c r="H983" i="12" s="1"/>
  <c r="G966" i="12"/>
  <c r="H966" i="12" s="1"/>
  <c r="G932" i="12"/>
  <c r="H932" i="12" s="1"/>
  <c r="G895" i="12"/>
  <c r="H895" i="12" s="1"/>
  <c r="G878" i="12"/>
  <c r="H878" i="12" s="1"/>
  <c r="G861" i="12"/>
  <c r="H861" i="12" s="1"/>
  <c r="G843" i="12"/>
  <c r="H843" i="12" s="1"/>
  <c r="G826" i="12"/>
  <c r="H826" i="12" s="1"/>
  <c r="G809" i="12"/>
  <c r="H809" i="12" s="1"/>
  <c r="G790" i="12"/>
  <c r="H790" i="12" s="1"/>
  <c r="G772" i="12"/>
  <c r="H772" i="12" s="1"/>
  <c r="G737" i="12"/>
  <c r="H737" i="12" s="1"/>
  <c r="G720" i="12"/>
  <c r="H720" i="12" s="1"/>
  <c r="G702" i="12"/>
  <c r="H702" i="12" s="1"/>
  <c r="G683" i="12"/>
  <c r="H683" i="12" s="1"/>
  <c r="G631" i="12"/>
  <c r="H631" i="12" s="1"/>
  <c r="G613" i="12"/>
  <c r="H613" i="12" s="1"/>
  <c r="G595" i="12"/>
  <c r="H595" i="12" s="1"/>
  <c r="G578" i="12"/>
  <c r="H578" i="12" s="1"/>
  <c r="G558" i="12"/>
  <c r="H558" i="12" s="1"/>
  <c r="G526" i="12"/>
  <c r="H526" i="12" s="1"/>
  <c r="G508" i="12"/>
  <c r="H508" i="12" s="1"/>
  <c r="G473" i="12"/>
  <c r="H473" i="12" s="1"/>
  <c r="G1139" i="12"/>
  <c r="H1139" i="12" s="1"/>
  <c r="G1077" i="12"/>
  <c r="H1077" i="12" s="1"/>
  <c r="G1164" i="12"/>
  <c r="H1164" i="12" s="1"/>
  <c r="G1098" i="12"/>
  <c r="H1098" i="12" s="1"/>
  <c r="G1045" i="12"/>
  <c r="H1045" i="12" s="1"/>
  <c r="G1027" i="12"/>
  <c r="H1027" i="12" s="1"/>
  <c r="G1008" i="12"/>
  <c r="H1008" i="12" s="1"/>
  <c r="G992" i="12"/>
  <c r="H992" i="12" s="1"/>
  <c r="G974" i="12"/>
  <c r="H974" i="12" s="1"/>
  <c r="G922" i="12"/>
  <c r="H922" i="12" s="1"/>
  <c r="G903" i="12"/>
  <c r="H903" i="12" s="1"/>
  <c r="G885" i="12"/>
  <c r="H885" i="12" s="1"/>
  <c r="G834" i="12"/>
  <c r="H834" i="12" s="1"/>
  <c r="G816" i="12"/>
  <c r="H816" i="12" s="1"/>
  <c r="G799" i="12"/>
  <c r="H799" i="12" s="1"/>
  <c r="G780" i="12"/>
  <c r="H780" i="12" s="1"/>
  <c r="G745" i="12"/>
  <c r="H745" i="12" s="1"/>
  <c r="G727" i="12"/>
  <c r="H727" i="12" s="1"/>
  <c r="G692" i="12"/>
  <c r="H692" i="12" s="1"/>
  <c r="G674" i="12"/>
  <c r="H674" i="12" s="1"/>
  <c r="G656" i="12"/>
  <c r="H656" i="12" s="1"/>
  <c r="G638" i="12"/>
  <c r="H638" i="12" s="1"/>
  <c r="G621" i="12"/>
  <c r="H621" i="12" s="1"/>
  <c r="G603" i="12"/>
  <c r="H603" i="12" s="1"/>
  <c r="G586" i="12"/>
  <c r="H586" i="12" s="1"/>
  <c r="G549" i="12"/>
  <c r="H549" i="12" s="1"/>
  <c r="G533" i="12"/>
  <c r="H533" i="12" s="1"/>
  <c r="G516" i="12"/>
  <c r="H516" i="12" s="1"/>
  <c r="G480" i="12"/>
  <c r="H480" i="12" s="1"/>
  <c r="G1146" i="12"/>
  <c r="H1146" i="12" s="1"/>
  <c r="G1128" i="12"/>
  <c r="H1128" i="12" s="1"/>
  <c r="G964" i="12"/>
  <c r="H964" i="12" s="1"/>
  <c r="G762" i="12"/>
  <c r="H762" i="12" s="1"/>
  <c r="G584" i="12"/>
  <c r="H584" i="12" s="1"/>
  <c r="G908" i="12"/>
  <c r="H908" i="12" s="1"/>
  <c r="G514" i="12"/>
  <c r="H514" i="12" s="1"/>
  <c r="G829" i="12"/>
  <c r="H829" i="12" s="1"/>
  <c r="G651" i="12"/>
  <c r="H651" i="12" s="1"/>
  <c r="G470" i="12"/>
  <c r="H470" i="12" s="1"/>
  <c r="G773" i="12"/>
  <c r="H773" i="12" s="1"/>
  <c r="G596" i="12"/>
  <c r="H596" i="12" s="1"/>
  <c r="G666" i="12"/>
  <c r="H666" i="12" s="1"/>
  <c r="G815" i="12"/>
  <c r="H815" i="12" s="1"/>
  <c r="G520" i="12"/>
  <c r="H520" i="12" s="1"/>
  <c r="G1041" i="12"/>
  <c r="H1041" i="12" s="1"/>
  <c r="G539" i="12"/>
  <c r="H539" i="12" s="1"/>
  <c r="G239" i="12"/>
  <c r="H239" i="12" s="1"/>
  <c r="G744" i="12"/>
  <c r="H744" i="12" s="1"/>
  <c r="G635" i="12"/>
  <c r="H635" i="12" s="1"/>
  <c r="G648" i="12"/>
  <c r="H648" i="12" s="1"/>
  <c r="G753" i="12"/>
  <c r="H753" i="12" s="1"/>
  <c r="G171" i="12"/>
  <c r="H171" i="12" s="1"/>
  <c r="G47" i="12"/>
  <c r="H47" i="12" s="1"/>
  <c r="G1080" i="12"/>
  <c r="H1080" i="12" s="1"/>
  <c r="G716" i="12"/>
  <c r="H716" i="12" s="1"/>
  <c r="G571" i="12"/>
  <c r="H571" i="12" s="1"/>
  <c r="G900" i="12"/>
  <c r="H900" i="12" s="1"/>
  <c r="G803" i="12"/>
  <c r="H803" i="12" s="1"/>
  <c r="G485" i="12"/>
  <c r="H485" i="12" s="1"/>
  <c r="G818" i="12"/>
  <c r="H818" i="12" s="1"/>
  <c r="G464" i="12"/>
  <c r="H464" i="12" s="1"/>
  <c r="G707" i="12"/>
  <c r="H707" i="12" s="1"/>
  <c r="G291" i="12"/>
  <c r="H291" i="12" s="1"/>
  <c r="G218" i="12"/>
  <c r="H218" i="12" s="1"/>
  <c r="G61" i="12"/>
  <c r="H61" i="12" s="1"/>
  <c r="G16" i="12"/>
  <c r="H16" i="12" s="1"/>
  <c r="G113" i="12"/>
  <c r="H113" i="12" s="1"/>
  <c r="G243" i="12"/>
  <c r="H243" i="12" s="1"/>
  <c r="G74" i="12"/>
  <c r="H74" i="12" s="1"/>
  <c r="G452" i="12"/>
  <c r="H452" i="12" s="1"/>
  <c r="G327" i="12"/>
  <c r="H327" i="12" s="1"/>
  <c r="G276" i="12"/>
  <c r="H276" i="12" s="1"/>
  <c r="G416" i="12"/>
  <c r="H416" i="12" s="1"/>
  <c r="G385" i="12"/>
  <c r="H385" i="12" s="1"/>
  <c r="G399" i="12"/>
  <c r="H399" i="12" s="1"/>
  <c r="G250" i="12"/>
  <c r="H250" i="12" s="1"/>
  <c r="G217" i="12"/>
  <c r="H217" i="12" s="1"/>
  <c r="G175" i="12"/>
  <c r="H175" i="12" s="1"/>
  <c r="G90" i="12"/>
  <c r="H90" i="12" s="1"/>
  <c r="G37" i="12"/>
  <c r="H37" i="12" s="1"/>
  <c r="G19" i="12"/>
  <c r="H19" i="12" s="1"/>
  <c r="G148" i="12"/>
  <c r="H148" i="12" s="1"/>
  <c r="G130" i="12"/>
  <c r="H130" i="12" s="1"/>
  <c r="G111" i="12"/>
  <c r="H111" i="12" s="1"/>
  <c r="G94" i="12"/>
  <c r="H94" i="12" s="1"/>
  <c r="G9" i="12"/>
  <c r="H9" i="12" s="1"/>
  <c r="G242" i="12"/>
  <c r="H242" i="12" s="1"/>
  <c r="G196" i="12"/>
  <c r="H196" i="12" s="1"/>
  <c r="G173" i="12"/>
  <c r="H173" i="12" s="1"/>
  <c r="G246" i="12"/>
  <c r="H246" i="12" s="1"/>
  <c r="G333" i="12"/>
  <c r="H333" i="12" s="1"/>
  <c r="G442" i="12"/>
  <c r="H442" i="12" s="1"/>
  <c r="G404" i="12"/>
  <c r="H404" i="12" s="1"/>
  <c r="G344" i="12"/>
  <c r="H344" i="12" s="1"/>
  <c r="G321" i="12"/>
  <c r="H321" i="12" s="1"/>
  <c r="G300" i="12"/>
  <c r="H300" i="12" s="1"/>
  <c r="G279" i="12"/>
  <c r="H279" i="12" s="1"/>
  <c r="G259" i="12"/>
  <c r="H259" i="12" s="1"/>
  <c r="G425" i="12"/>
  <c r="H425" i="12" s="1"/>
  <c r="G27" i="12"/>
  <c r="H27" i="12" s="1"/>
  <c r="G367" i="12"/>
  <c r="H367" i="12" s="1"/>
  <c r="G163" i="12"/>
  <c r="H163" i="12" s="1"/>
  <c r="G45" i="12"/>
  <c r="H45" i="12" s="1"/>
  <c r="G139" i="12"/>
  <c r="H139" i="12" s="1"/>
  <c r="G34" i="12"/>
  <c r="H34" i="12" s="1"/>
  <c r="G184" i="12"/>
  <c r="H184" i="12" s="1"/>
  <c r="G438" i="12"/>
  <c r="H438" i="12" s="1"/>
  <c r="G306" i="12"/>
  <c r="H306" i="12" s="1"/>
  <c r="G272" i="12"/>
  <c r="H272" i="12" s="1"/>
  <c r="G419" i="12"/>
  <c r="H419" i="12" s="1"/>
  <c r="G395" i="12"/>
  <c r="H395" i="12" s="1"/>
  <c r="G280" i="12"/>
  <c r="H280" i="12" s="1"/>
  <c r="G436" i="12"/>
  <c r="H436" i="12" s="1"/>
  <c r="G359" i="12"/>
  <c r="H359" i="12" s="1"/>
  <c r="G220" i="12"/>
  <c r="H220" i="12" s="1"/>
  <c r="G195" i="12"/>
  <c r="H195" i="12" s="1"/>
  <c r="G93" i="12"/>
  <c r="H93" i="12" s="1"/>
  <c r="G70" i="12"/>
  <c r="H70" i="12" s="1"/>
  <c r="G39" i="12"/>
  <c r="H39" i="12" s="1"/>
  <c r="G23" i="12"/>
  <c r="H23" i="12" s="1"/>
  <c r="G152" i="12"/>
  <c r="H152" i="12" s="1"/>
  <c r="G115" i="12"/>
  <c r="H115" i="12" s="1"/>
  <c r="G97" i="12"/>
  <c r="H97" i="12" s="1"/>
  <c r="G12" i="12"/>
  <c r="H12" i="12" s="1"/>
  <c r="G248" i="12"/>
  <c r="H248" i="12" s="1"/>
  <c r="G206" i="12"/>
  <c r="H206" i="12" s="1"/>
  <c r="G181" i="12"/>
  <c r="H181" i="12" s="1"/>
  <c r="G50" i="12"/>
  <c r="H50" i="12" s="1"/>
  <c r="G342" i="12"/>
  <c r="H342" i="12" s="1"/>
  <c r="G450" i="12"/>
  <c r="H450" i="12" s="1"/>
  <c r="G409" i="12"/>
  <c r="H409" i="12" s="1"/>
  <c r="G349" i="12"/>
  <c r="H349" i="12" s="1"/>
  <c r="G324" i="12"/>
  <c r="H324" i="12" s="1"/>
  <c r="G304" i="12"/>
  <c r="H304" i="12" s="1"/>
  <c r="G284" i="12"/>
  <c r="H284" i="12" s="1"/>
  <c r="G262" i="12"/>
  <c r="H262" i="12" s="1"/>
  <c r="G431" i="12"/>
  <c r="H431" i="12" s="1"/>
  <c r="G572" i="12"/>
  <c r="H572" i="12" s="1"/>
  <c r="G427" i="12"/>
  <c r="H427" i="12" s="1"/>
  <c r="G413" i="12"/>
  <c r="H413" i="12" s="1"/>
  <c r="G198" i="12"/>
  <c r="H198" i="12" s="1"/>
  <c r="G162" i="12"/>
  <c r="H162" i="12" s="1"/>
  <c r="G88" i="12"/>
  <c r="H88" i="12" s="1"/>
  <c r="G203" i="12"/>
  <c r="H203" i="12" s="1"/>
  <c r="G316" i="12"/>
  <c r="H316" i="12" s="1"/>
  <c r="G352" i="12"/>
  <c r="H352" i="12" s="1"/>
  <c r="G59" i="12"/>
  <c r="H59" i="12" s="1"/>
  <c r="G314" i="12"/>
  <c r="H314" i="12" s="1"/>
  <c r="G379" i="12"/>
  <c r="H379" i="12" s="1"/>
  <c r="G370" i="12"/>
  <c r="H370" i="12" s="1"/>
  <c r="G225" i="12"/>
  <c r="H225" i="12" s="1"/>
  <c r="G199" i="12"/>
  <c r="H199" i="12" s="1"/>
  <c r="G158" i="12"/>
  <c r="H158" i="12" s="1"/>
  <c r="G73" i="12"/>
  <c r="H73" i="12" s="1"/>
  <c r="G56" i="12"/>
  <c r="H56" i="12" s="1"/>
  <c r="G42" i="12"/>
  <c r="H42" i="12" s="1"/>
  <c r="G24" i="12"/>
  <c r="H24" i="12" s="1"/>
  <c r="G156" i="12"/>
  <c r="H156" i="12" s="1"/>
  <c r="G136" i="12"/>
  <c r="H136" i="12" s="1"/>
  <c r="G118" i="12"/>
  <c r="H118" i="12" s="1"/>
  <c r="G100" i="12"/>
  <c r="H100" i="12" s="1"/>
  <c r="G22" i="12"/>
  <c r="H22" i="12" s="1"/>
  <c r="G253" i="12"/>
  <c r="H253" i="12" s="1"/>
  <c r="G214" i="12"/>
  <c r="H214" i="12" s="1"/>
  <c r="G85" i="12"/>
  <c r="H85" i="12" s="1"/>
  <c r="G357" i="12"/>
  <c r="H357" i="12" s="1"/>
  <c r="G266" i="12"/>
  <c r="H266" i="12" s="1"/>
  <c r="G421" i="12"/>
  <c r="H421" i="12" s="1"/>
  <c r="G351" i="12"/>
  <c r="H351" i="12" s="1"/>
  <c r="G328" i="12"/>
  <c r="H328" i="12" s="1"/>
  <c r="G307" i="12"/>
  <c r="H307" i="12" s="1"/>
  <c r="G287" i="12"/>
  <c r="H287" i="12" s="1"/>
  <c r="G265" i="12"/>
  <c r="H265" i="12" s="1"/>
  <c r="G445" i="12"/>
  <c r="H445" i="12" s="1"/>
  <c r="G412" i="12"/>
  <c r="H412" i="12" s="1"/>
  <c r="G1177" i="12"/>
  <c r="H1177" i="12" s="1"/>
  <c r="G1121" i="12"/>
  <c r="H1121" i="12" s="1"/>
  <c r="G1105" i="12"/>
  <c r="H1105" i="12" s="1"/>
  <c r="G1087" i="12"/>
  <c r="H1087" i="12" s="1"/>
  <c r="G1070" i="12"/>
  <c r="H1070" i="12" s="1"/>
  <c r="G1052" i="12"/>
  <c r="H1052" i="12" s="1"/>
  <c r="G1035" i="12"/>
  <c r="H1035" i="12" s="1"/>
  <c r="G1015" i="12"/>
  <c r="H1015" i="12" s="1"/>
  <c r="G1000" i="12"/>
  <c r="H1000" i="12" s="1"/>
  <c r="G981" i="12"/>
  <c r="H981" i="12" s="1"/>
  <c r="G963" i="12"/>
  <c r="H963" i="12" s="1"/>
  <c r="G947" i="12"/>
  <c r="H947" i="12" s="1"/>
  <c r="G929" i="12"/>
  <c r="H929" i="12" s="1"/>
  <c r="G913" i="12"/>
  <c r="H913" i="12" s="1"/>
  <c r="G893" i="12"/>
  <c r="H893" i="12" s="1"/>
  <c r="G876" i="12"/>
  <c r="H876" i="12" s="1"/>
  <c r="G858" i="12"/>
  <c r="H858" i="12" s="1"/>
  <c r="G841" i="12"/>
  <c r="H841" i="12" s="1"/>
  <c r="G824" i="12"/>
  <c r="H824" i="12" s="1"/>
  <c r="G806" i="12"/>
  <c r="H806" i="12" s="1"/>
  <c r="G788" i="12"/>
  <c r="H788" i="12" s="1"/>
  <c r="G770" i="12"/>
  <c r="H770" i="12" s="1"/>
  <c r="G754" i="12"/>
  <c r="H754" i="12" s="1"/>
  <c r="G735" i="12"/>
  <c r="H735" i="12" s="1"/>
  <c r="G717" i="12"/>
  <c r="H717" i="12" s="1"/>
  <c r="G700" i="12"/>
  <c r="H700" i="12" s="1"/>
  <c r="G681" i="12"/>
  <c r="H681" i="12" s="1"/>
  <c r="G664" i="12"/>
  <c r="H664" i="12" s="1"/>
  <c r="G646" i="12"/>
  <c r="H646" i="12" s="1"/>
  <c r="G630" i="12"/>
  <c r="H630" i="12" s="1"/>
  <c r="G611" i="12"/>
  <c r="H611" i="12" s="1"/>
  <c r="G593" i="12"/>
  <c r="H593" i="12" s="1"/>
  <c r="G576" i="12"/>
  <c r="H576" i="12" s="1"/>
  <c r="G556" i="12"/>
  <c r="H556" i="12" s="1"/>
  <c r="G541" i="12"/>
  <c r="H541" i="12" s="1"/>
  <c r="G523" i="12"/>
  <c r="H523" i="12" s="1"/>
  <c r="G507" i="12"/>
  <c r="H507" i="12" s="1"/>
  <c r="G488" i="12"/>
  <c r="H488" i="12" s="1"/>
  <c r="G471" i="12"/>
  <c r="H471" i="12" s="1"/>
  <c r="G1154" i="12"/>
  <c r="H1154" i="12" s="1"/>
  <c r="G1136" i="12"/>
  <c r="H1136" i="12" s="1"/>
  <c r="G1044" i="12"/>
  <c r="H1044" i="12" s="1"/>
  <c r="G875" i="12"/>
  <c r="H875" i="12" s="1"/>
  <c r="G1171" i="12"/>
  <c r="H1171" i="12" s="1"/>
  <c r="G1113" i="12"/>
  <c r="H1113" i="12" s="1"/>
  <c r="G1095" i="12"/>
  <c r="H1095" i="12" s="1"/>
  <c r="G1078" i="12"/>
  <c r="H1078" i="12" s="1"/>
  <c r="G1059" i="12"/>
  <c r="H1059" i="12" s="1"/>
  <c r="G1042" i="12"/>
  <c r="H1042" i="12" s="1"/>
  <c r="G1025" i="12"/>
  <c r="H1025" i="12" s="1"/>
  <c r="G1003" i="12"/>
  <c r="H1003" i="12" s="1"/>
  <c r="G990" i="12"/>
  <c r="H990" i="12" s="1"/>
  <c r="G971" i="12"/>
  <c r="H971" i="12" s="1"/>
  <c r="G955" i="12"/>
  <c r="H955" i="12" s="1"/>
  <c r="G937" i="12"/>
  <c r="H937" i="12" s="1"/>
  <c r="G919" i="12"/>
  <c r="H919" i="12" s="1"/>
  <c r="G901" i="12"/>
  <c r="H901" i="12" s="1"/>
  <c r="G883" i="12"/>
  <c r="H883" i="12" s="1"/>
  <c r="G866" i="12"/>
  <c r="H866" i="12" s="1"/>
  <c r="G848" i="12"/>
  <c r="H848" i="12" s="1"/>
  <c r="G832" i="12"/>
  <c r="H832" i="12" s="1"/>
  <c r="G814" i="12"/>
  <c r="H814" i="12" s="1"/>
  <c r="G797" i="12"/>
  <c r="H797" i="12" s="1"/>
  <c r="G778" i="12"/>
  <c r="H778" i="12" s="1"/>
  <c r="G760" i="12"/>
  <c r="H760" i="12" s="1"/>
  <c r="G743" i="12"/>
  <c r="H743" i="12" s="1"/>
  <c r="G725" i="12"/>
  <c r="H725" i="12" s="1"/>
  <c r="G708" i="12"/>
  <c r="H708" i="12" s="1"/>
  <c r="G690" i="12"/>
  <c r="H690" i="12" s="1"/>
  <c r="G671" i="12"/>
  <c r="H671" i="12" s="1"/>
  <c r="G654" i="12"/>
  <c r="H654" i="12" s="1"/>
  <c r="G636" i="12"/>
  <c r="H636" i="12" s="1"/>
  <c r="G619" i="12"/>
  <c r="H619" i="12" s="1"/>
  <c r="G601" i="12"/>
  <c r="H601" i="12" s="1"/>
  <c r="G583" i="12"/>
  <c r="H583" i="12" s="1"/>
  <c r="G564" i="12"/>
  <c r="H564" i="12" s="1"/>
  <c r="G547" i="12"/>
  <c r="H547" i="12" s="1"/>
  <c r="G532" i="12"/>
  <c r="H532" i="12" s="1"/>
  <c r="G513" i="12"/>
  <c r="H513" i="12" s="1"/>
  <c r="G497" i="12"/>
  <c r="H497" i="12" s="1"/>
  <c r="G478" i="12"/>
  <c r="H478" i="12" s="1"/>
  <c r="G461" i="12"/>
  <c r="H461" i="12" s="1"/>
  <c r="G1145" i="12"/>
  <c r="H1145" i="12" s="1"/>
  <c r="G1122" i="12"/>
  <c r="H1122" i="12" s="1"/>
  <c r="G942" i="12"/>
  <c r="H942" i="12" s="1"/>
  <c r="G1175" i="12"/>
  <c r="H1175" i="12" s="1"/>
  <c r="G1119" i="12"/>
  <c r="H1119" i="12" s="1"/>
  <c r="G1103" i="12"/>
  <c r="H1103" i="12" s="1"/>
  <c r="G1085" i="12"/>
  <c r="H1085" i="12" s="1"/>
  <c r="G1068" i="12"/>
  <c r="H1068" i="12" s="1"/>
  <c r="G1050" i="12"/>
  <c r="H1050" i="12" s="1"/>
  <c r="G1033" i="12"/>
  <c r="H1033" i="12" s="1"/>
  <c r="G1014" i="12"/>
  <c r="H1014" i="12" s="1"/>
  <c r="G996" i="12"/>
  <c r="H996" i="12" s="1"/>
  <c r="G979" i="12"/>
  <c r="H979" i="12" s="1"/>
  <c r="G961" i="12"/>
  <c r="H961" i="12" s="1"/>
  <c r="G945" i="12"/>
  <c r="H945" i="12" s="1"/>
  <c r="G927" i="12"/>
  <c r="H927" i="12" s="1"/>
  <c r="G910" i="12"/>
  <c r="H910" i="12" s="1"/>
  <c r="G891" i="12"/>
  <c r="H891" i="12" s="1"/>
  <c r="G873" i="12"/>
  <c r="H873" i="12" s="1"/>
  <c r="G856" i="12"/>
  <c r="H856" i="12" s="1"/>
  <c r="G839" i="12"/>
  <c r="H839" i="12" s="1"/>
  <c r="G822" i="12"/>
  <c r="H822" i="12" s="1"/>
  <c r="G804" i="12"/>
  <c r="H804" i="12" s="1"/>
  <c r="G786" i="12"/>
  <c r="H786" i="12" s="1"/>
  <c r="G768" i="12"/>
  <c r="H768" i="12" s="1"/>
  <c r="G750" i="12"/>
  <c r="H750" i="12" s="1"/>
  <c r="G733" i="12"/>
  <c r="H733" i="12" s="1"/>
  <c r="G715" i="12"/>
  <c r="H715" i="12" s="1"/>
  <c r="G698" i="12"/>
  <c r="H698" i="12" s="1"/>
  <c r="G679" i="12"/>
  <c r="H679" i="12" s="1"/>
  <c r="G661" i="12"/>
  <c r="H661" i="12" s="1"/>
  <c r="G644" i="12"/>
  <c r="H644" i="12" s="1"/>
  <c r="G626" i="12"/>
  <c r="H626" i="12" s="1"/>
  <c r="G609" i="12"/>
  <c r="H609" i="12" s="1"/>
  <c r="G589" i="12"/>
  <c r="H589" i="12" s="1"/>
  <c r="G574" i="12"/>
  <c r="H574" i="12" s="1"/>
  <c r="G553" i="12"/>
  <c r="H553" i="12" s="1"/>
  <c r="G538" i="12"/>
  <c r="H538" i="12" s="1"/>
  <c r="G521" i="12"/>
  <c r="H521" i="12" s="1"/>
  <c r="G505" i="12"/>
  <c r="H505" i="12" s="1"/>
  <c r="G487" i="12"/>
  <c r="H487" i="12" s="1"/>
  <c r="G468" i="12"/>
  <c r="H468" i="12" s="1"/>
  <c r="G1152" i="12"/>
  <c r="H1152" i="12" s="1"/>
  <c r="G1132" i="12"/>
  <c r="H1132" i="12" s="1"/>
  <c r="G1021" i="12"/>
  <c r="H1021" i="12" s="1"/>
  <c r="G1169" i="12"/>
  <c r="H1169" i="12" s="1"/>
  <c r="G1124" i="12"/>
  <c r="H1124" i="12" s="1"/>
  <c r="G1111" i="12"/>
  <c r="H1111" i="12" s="1"/>
  <c r="G1093" i="12"/>
  <c r="H1093" i="12" s="1"/>
  <c r="G1075" i="12"/>
  <c r="H1075" i="12" s="1"/>
  <c r="G1058" i="12"/>
  <c r="H1058" i="12" s="1"/>
  <c r="G1040" i="12"/>
  <c r="H1040" i="12" s="1"/>
  <c r="G1023" i="12"/>
  <c r="H1023" i="12" s="1"/>
  <c r="G1005" i="12"/>
  <c r="H1005" i="12" s="1"/>
  <c r="G986" i="12"/>
  <c r="H986" i="12" s="1"/>
  <c r="G969" i="12"/>
  <c r="H969" i="12" s="1"/>
  <c r="G952" i="12"/>
  <c r="H952" i="12" s="1"/>
  <c r="G935" i="12"/>
  <c r="H935" i="12" s="1"/>
  <c r="G917" i="12"/>
  <c r="H917" i="12" s="1"/>
  <c r="G899" i="12"/>
  <c r="H899" i="12" s="1"/>
  <c r="G881" i="12"/>
  <c r="H881" i="12" s="1"/>
  <c r="G863" i="12"/>
  <c r="H863" i="12" s="1"/>
  <c r="G846" i="12"/>
  <c r="H846" i="12" s="1"/>
  <c r="G830" i="12"/>
  <c r="H830" i="12" s="1"/>
  <c r="G812" i="12"/>
  <c r="H812" i="12" s="1"/>
  <c r="G794" i="12"/>
  <c r="H794" i="12" s="1"/>
  <c r="G776" i="12"/>
  <c r="H776" i="12" s="1"/>
  <c r="G758" i="12"/>
  <c r="H758" i="12" s="1"/>
  <c r="G741" i="12"/>
  <c r="H741" i="12" s="1"/>
  <c r="G723" i="12"/>
  <c r="H723" i="12" s="1"/>
  <c r="G705" i="12"/>
  <c r="H705" i="12" s="1"/>
  <c r="G688" i="12"/>
  <c r="H688" i="12" s="1"/>
  <c r="G669" i="12"/>
  <c r="H669" i="12" s="1"/>
  <c r="G652" i="12"/>
  <c r="H652" i="12" s="1"/>
  <c r="G634" i="12"/>
  <c r="H634" i="12" s="1"/>
  <c r="G616" i="12"/>
  <c r="H616" i="12" s="1"/>
  <c r="G599" i="12"/>
  <c r="H599" i="12" s="1"/>
  <c r="G581" i="12"/>
  <c r="H581" i="12" s="1"/>
  <c r="G562" i="12"/>
  <c r="H562" i="12" s="1"/>
  <c r="G529" i="12"/>
  <c r="H529" i="12" s="1"/>
  <c r="G511" i="12"/>
  <c r="H511" i="12" s="1"/>
  <c r="G494" i="12"/>
  <c r="H494" i="12" s="1"/>
  <c r="G476" i="12"/>
  <c r="H476" i="12" s="1"/>
  <c r="G1159" i="12"/>
  <c r="H1159" i="12" s="1"/>
  <c r="G1141" i="12"/>
  <c r="H1141" i="12" s="1"/>
  <c r="G1099" i="12"/>
  <c r="H1099" i="12" s="1"/>
  <c r="G920" i="12"/>
  <c r="H920" i="12" s="1"/>
  <c r="G718" i="12"/>
  <c r="H718" i="12" s="1"/>
  <c r="G536" i="12"/>
  <c r="H536" i="12" s="1"/>
  <c r="G842" i="12"/>
  <c r="H842" i="12" s="1"/>
  <c r="G662" i="12"/>
  <c r="H662" i="12" s="1"/>
  <c r="G481" i="12"/>
  <c r="H481" i="12" s="1"/>
  <c r="G784" i="12"/>
  <c r="H784" i="12" s="1"/>
  <c r="G607" i="12"/>
  <c r="H607" i="12" s="1"/>
  <c r="G1126" i="12"/>
  <c r="H1126" i="12" s="1"/>
  <c r="G729" i="12"/>
  <c r="H729" i="12" s="1"/>
  <c r="G548" i="12"/>
  <c r="H548" i="12" s="1"/>
  <c r="AI459" i="7"/>
  <c r="AV459" i="7" s="1"/>
  <c r="H224" i="11" s="1"/>
  <c r="I224" i="11" s="1"/>
  <c r="AI3" i="7"/>
  <c r="AV3" i="7" s="1"/>
  <c r="H417" i="11" s="1"/>
  <c r="I417" i="11" s="1"/>
  <c r="AI142" i="7"/>
  <c r="AV142" i="7" s="1"/>
  <c r="H464" i="11" s="1"/>
  <c r="I464" i="11" s="1"/>
  <c r="AI229" i="7"/>
  <c r="AV229" i="7" s="1"/>
  <c r="H445" i="11" s="1"/>
  <c r="I445" i="11" s="1"/>
  <c r="AI259" i="7"/>
  <c r="AV259" i="7" s="1"/>
  <c r="H186" i="11" s="1"/>
  <c r="I186" i="11" s="1"/>
  <c r="AI268" i="7"/>
  <c r="AV268" i="7" s="1"/>
  <c r="H67" i="11" s="1"/>
  <c r="I67" i="11" s="1"/>
  <c r="AI29" i="7"/>
  <c r="AV29" i="7" s="1"/>
  <c r="H9" i="11" s="1"/>
  <c r="I9" i="11" s="1"/>
  <c r="AI371" i="7"/>
  <c r="AV371" i="7" s="1"/>
  <c r="H151" i="11" s="1"/>
  <c r="I151" i="11" s="1"/>
  <c r="AI42" i="7"/>
  <c r="AV42" i="7" s="1"/>
  <c r="H37" i="11" s="1"/>
  <c r="I37" i="11" s="1"/>
  <c r="AI406" i="7"/>
  <c r="AV406" i="7" s="1"/>
  <c r="H50" i="11" s="1"/>
  <c r="I50" i="11" s="1"/>
  <c r="AI54" i="7"/>
  <c r="AV54" i="7" s="1"/>
  <c r="H64" i="11" s="1"/>
  <c r="I64" i="11" s="1"/>
  <c r="AI421" i="7"/>
  <c r="AV421" i="7" s="1"/>
  <c r="H85" i="11" s="1"/>
  <c r="I85" i="11" s="1"/>
  <c r="AI434" i="7"/>
  <c r="AV434" i="7" s="1"/>
  <c r="H160" i="11" s="1"/>
  <c r="I160" i="11" s="1"/>
  <c r="AI484" i="7"/>
  <c r="AV484" i="7" s="1"/>
  <c r="H379" i="11" s="1"/>
  <c r="I379" i="11" s="1"/>
  <c r="AI79" i="7"/>
  <c r="AV79" i="7" s="1"/>
  <c r="AI188" i="7"/>
  <c r="AV188" i="7" s="1"/>
  <c r="H328" i="11" s="1"/>
  <c r="I328" i="11" s="1"/>
  <c r="AI320" i="7"/>
  <c r="AV320" i="7" s="1"/>
  <c r="H11" i="11" s="1"/>
  <c r="I11" i="11" s="1"/>
  <c r="AI345" i="7"/>
  <c r="AV345" i="7" s="1"/>
  <c r="H118" i="11" s="1"/>
  <c r="I118" i="11" s="1"/>
  <c r="AI386" i="7"/>
  <c r="AV386" i="7" s="1"/>
  <c r="H180" i="11" s="1"/>
  <c r="I180" i="11" s="1"/>
  <c r="AI46" i="7"/>
  <c r="AV46" i="7" s="1"/>
  <c r="H42" i="11" s="1"/>
  <c r="I42" i="11" s="1"/>
  <c r="AI428" i="7"/>
  <c r="AV428" i="7" s="1"/>
  <c r="H95" i="11" s="1"/>
  <c r="I95" i="11" s="1"/>
  <c r="AI487" i="7"/>
  <c r="AV487" i="7" s="1"/>
  <c r="H384" i="11" s="1"/>
  <c r="I384" i="11" s="1"/>
  <c r="AI517" i="7"/>
  <c r="AV517" i="7" s="1"/>
  <c r="H383" i="11" s="1"/>
  <c r="I383" i="11" s="1"/>
  <c r="AI76" i="7"/>
  <c r="AV76" i="7" s="1"/>
  <c r="AI9" i="7"/>
  <c r="AV9" i="7" s="1"/>
  <c r="H462" i="11" s="1"/>
  <c r="I462" i="11" s="1"/>
  <c r="AI156" i="7"/>
  <c r="AV156" i="7" s="1"/>
  <c r="H283" i="11" s="1"/>
  <c r="I283" i="11" s="1"/>
  <c r="AI179" i="7"/>
  <c r="AV179" i="7" s="1"/>
  <c r="H314" i="11" s="1"/>
  <c r="I314" i="11" s="1"/>
  <c r="AI286" i="7"/>
  <c r="AV286" i="7" s="1"/>
  <c r="H200" i="11" s="1"/>
  <c r="I200" i="11" s="1"/>
  <c r="AI343" i="7"/>
  <c r="AV343" i="7" s="1"/>
  <c r="H113" i="11" s="1"/>
  <c r="I113" i="11" s="1"/>
  <c r="AI370" i="7"/>
  <c r="AV370" i="7" s="1"/>
  <c r="H150" i="11" s="1"/>
  <c r="I150" i="11" s="1"/>
  <c r="AI44" i="7"/>
  <c r="AV44" i="7" s="1"/>
  <c r="H39" i="11" s="1"/>
  <c r="I39" i="11" s="1"/>
  <c r="AI471" i="7"/>
  <c r="AV471" i="7" s="1"/>
  <c r="H240" i="11" s="1"/>
  <c r="I240" i="11" s="1"/>
  <c r="AI503" i="7"/>
  <c r="AV503" i="7" s="1"/>
  <c r="H401" i="11" s="1"/>
  <c r="I401" i="11" s="1"/>
  <c r="AI522" i="7"/>
  <c r="AV522" i="7" s="1"/>
  <c r="H393" i="11" s="1"/>
  <c r="I393" i="11" s="1"/>
  <c r="AI130" i="7"/>
  <c r="AV130" i="7" s="1"/>
  <c r="H427" i="11" s="1"/>
  <c r="I427" i="11" s="1"/>
  <c r="AI204" i="7"/>
  <c r="AV204" i="7" s="1"/>
  <c r="H352" i="11" s="1"/>
  <c r="I352" i="11" s="1"/>
  <c r="AI233" i="7"/>
  <c r="AV233" i="7" s="1"/>
  <c r="H450" i="11" s="1"/>
  <c r="I450" i="11" s="1"/>
  <c r="AI24" i="7"/>
  <c r="AV24" i="7" s="1"/>
  <c r="H197" i="11" s="1"/>
  <c r="I197" i="11" s="1"/>
  <c r="AI457" i="7"/>
  <c r="AV457" i="7" s="1"/>
  <c r="H210" i="11" s="1"/>
  <c r="I210" i="11" s="1"/>
  <c r="AI477" i="7"/>
  <c r="AV477" i="7" s="1"/>
  <c r="H259" i="11" s="1"/>
  <c r="I259" i="11" s="1"/>
  <c r="AI77" i="7"/>
  <c r="AV77" i="7" s="1"/>
  <c r="AI152" i="7"/>
  <c r="AV152" i="7" s="1"/>
  <c r="H277" i="11" s="1"/>
  <c r="I277" i="11" s="1"/>
  <c r="AI234" i="7"/>
  <c r="AV234" i="7" s="1"/>
  <c r="H451" i="11" s="1"/>
  <c r="I451" i="11" s="1"/>
  <c r="AI19" i="7"/>
  <c r="AV19" i="7" s="1"/>
  <c r="H199" i="11" s="1"/>
  <c r="I199" i="11" s="1"/>
  <c r="AI285" i="7"/>
  <c r="AV285" i="7" s="1"/>
  <c r="H198" i="11" s="1"/>
  <c r="I198" i="11" s="1"/>
  <c r="AI296" i="7"/>
  <c r="AV296" i="7" s="1"/>
  <c r="H236" i="11" s="1"/>
  <c r="I236" i="11" s="1"/>
  <c r="AI369" i="7"/>
  <c r="AV369" i="7" s="1"/>
  <c r="H149" i="11" s="1"/>
  <c r="I149" i="11" s="1"/>
  <c r="AI43" i="7"/>
  <c r="AV43" i="7" s="1"/>
  <c r="H36" i="11" s="1"/>
  <c r="I36" i="11" s="1"/>
  <c r="AI479" i="7"/>
  <c r="AV479" i="7" s="1"/>
  <c r="H312" i="11" s="1"/>
  <c r="I312" i="11" s="1"/>
  <c r="AI501" i="7"/>
  <c r="AV501" i="7" s="1"/>
  <c r="H399" i="11" s="1"/>
  <c r="I399" i="11" s="1"/>
  <c r="AI78" i="7"/>
  <c r="AV78" i="7" s="1"/>
  <c r="AI547" i="7"/>
  <c r="AV547" i="7" s="1"/>
  <c r="H606" i="11" s="1"/>
  <c r="I606" i="11" s="1"/>
  <c r="AI670" i="7"/>
  <c r="AV670" i="7" s="1"/>
  <c r="H519" i="11" s="1"/>
  <c r="I519" i="11" s="1"/>
  <c r="AI886" i="7"/>
  <c r="AV886" i="7" s="1"/>
  <c r="H771" i="11" s="1"/>
  <c r="I771" i="11" s="1"/>
  <c r="AI658" i="7"/>
  <c r="AV658" i="7" s="1"/>
  <c r="H505" i="11" s="1"/>
  <c r="I505" i="11" s="1"/>
  <c r="AI93" i="7"/>
  <c r="AV93" i="7" s="1"/>
  <c r="H554" i="11" s="1"/>
  <c r="I554" i="11" s="1"/>
  <c r="AI790" i="7"/>
  <c r="AV790" i="7" s="1"/>
  <c r="H665" i="11" s="1"/>
  <c r="I665" i="11" s="1"/>
  <c r="AI898" i="7"/>
  <c r="AV898" i="7" s="1"/>
  <c r="H785" i="11" s="1"/>
  <c r="I785" i="11" s="1"/>
  <c r="AI1075" i="7"/>
  <c r="AV1075" i="7" s="1"/>
  <c r="H993" i="11" s="1"/>
  <c r="I993" i="11" s="1"/>
  <c r="AI574" i="7"/>
  <c r="AV574" i="7" s="1"/>
  <c r="H908" i="11" s="1"/>
  <c r="I908" i="11" s="1"/>
  <c r="AI649" i="7"/>
  <c r="AV649" i="7" s="1"/>
  <c r="H495" i="11" s="1"/>
  <c r="I495" i="11" s="1"/>
  <c r="AI89" i="7"/>
  <c r="AV89" i="7" s="1"/>
  <c r="H527" i="11" s="1"/>
  <c r="I527" i="11" s="1"/>
  <c r="AI623" i="7"/>
  <c r="AV623" i="7" s="1"/>
  <c r="H1171" i="11" s="1"/>
  <c r="I1171" i="11" s="1"/>
  <c r="AI895" i="7"/>
  <c r="AV895" i="7" s="1"/>
  <c r="H781" i="11" s="1"/>
  <c r="I781" i="11" s="1"/>
  <c r="AI1028" i="7"/>
  <c r="AV1028" i="7" s="1"/>
  <c r="H937" i="11" s="1"/>
  <c r="I937" i="11" s="1"/>
  <c r="AI1170" i="7"/>
  <c r="AV1170" i="7" s="1"/>
  <c r="H1101" i="11" s="1"/>
  <c r="I1101" i="11" s="1"/>
  <c r="AI748" i="7"/>
  <c r="AV748" i="7" s="1"/>
  <c r="H619" i="11" s="1"/>
  <c r="I619" i="11" s="1"/>
  <c r="AI792" i="7"/>
  <c r="AV792" i="7" s="1"/>
  <c r="H667" i="11" s="1"/>
  <c r="I667" i="11" s="1"/>
  <c r="AI832" i="7"/>
  <c r="AV832" i="7" s="1"/>
  <c r="H712" i="11" s="1"/>
  <c r="I712" i="11" s="1"/>
  <c r="AI935" i="7"/>
  <c r="AV935" i="7" s="1"/>
  <c r="H827" i="11" s="1"/>
  <c r="I827" i="11" s="1"/>
  <c r="AI1098" i="7"/>
  <c r="AV1098" i="7" s="1"/>
  <c r="H1015" i="11" s="1"/>
  <c r="I1015" i="11" s="1"/>
  <c r="AI1200" i="7"/>
  <c r="AV1200" i="7" s="1"/>
  <c r="H1185" i="11" s="1"/>
  <c r="I1185" i="11" s="1"/>
  <c r="AI1205" i="7"/>
  <c r="AV1205" i="7" s="1"/>
  <c r="H1175" i="11" s="1"/>
  <c r="I1175" i="11" s="1"/>
  <c r="AI817" i="7"/>
  <c r="AV817" i="7" s="1"/>
  <c r="H696" i="11" s="1"/>
  <c r="I696" i="11" s="1"/>
  <c r="AI1204" i="7"/>
  <c r="AV1204" i="7" s="1"/>
  <c r="H1183" i="11" s="1"/>
  <c r="I1183" i="11" s="1"/>
  <c r="AI1171" i="7"/>
  <c r="AV1171" i="7" s="1"/>
  <c r="H1102" i="11" s="1"/>
  <c r="I1102" i="11" s="1"/>
  <c r="AI1114" i="7"/>
  <c r="AV1114" i="7" s="1"/>
  <c r="H1037" i="11" s="1"/>
  <c r="I1037" i="11" s="1"/>
  <c r="AI1183" i="7"/>
  <c r="AV1183" i="7" s="1"/>
  <c r="H1115" i="11" s="1"/>
  <c r="I1115" i="11" s="1"/>
  <c r="AI988" i="7"/>
  <c r="AV988" i="7" s="1"/>
  <c r="H892" i="11" s="1"/>
  <c r="I892" i="11" s="1"/>
  <c r="AI725" i="7"/>
  <c r="AV725" i="7" s="1"/>
  <c r="H591" i="11" s="1"/>
  <c r="I591" i="11" s="1"/>
  <c r="AI1011" i="7"/>
  <c r="AV1011" i="7" s="1"/>
  <c r="H917" i="11" s="1"/>
  <c r="I917" i="11" s="1"/>
  <c r="AI47" i="7"/>
  <c r="AV47" i="7" s="1"/>
  <c r="H43" i="11" s="1"/>
  <c r="I43" i="11" s="1"/>
  <c r="AI422" i="7"/>
  <c r="AV422" i="7" s="1"/>
  <c r="H86" i="11" s="1"/>
  <c r="I86" i="11" s="1"/>
  <c r="AI242" i="7"/>
  <c r="AV242" i="7" s="1"/>
  <c r="H290" i="11" s="1"/>
  <c r="I290" i="11" s="1"/>
  <c r="AI154" i="7"/>
  <c r="AV154" i="7" s="1"/>
  <c r="H281" i="11" s="1"/>
  <c r="I281" i="11" s="1"/>
  <c r="AI625" i="7"/>
  <c r="AV625" i="7" s="1"/>
  <c r="H470" i="11" s="1"/>
  <c r="I470" i="11" s="1"/>
  <c r="AI727" i="7"/>
  <c r="AV727" i="7" s="1"/>
  <c r="H593" i="11" s="1"/>
  <c r="I593" i="11" s="1"/>
  <c r="AI821" i="7"/>
  <c r="AV821" i="7" s="1"/>
  <c r="H700" i="11" s="1"/>
  <c r="I700" i="11" s="1"/>
  <c r="AI952" i="7"/>
  <c r="AV952" i="7" s="1"/>
  <c r="H847" i="11" s="1"/>
  <c r="I847" i="11" s="1"/>
  <c r="AI438" i="7"/>
  <c r="AV438" i="7" s="1"/>
  <c r="H172" i="11" s="1"/>
  <c r="I172" i="11" s="1"/>
  <c r="AI41" i="7"/>
  <c r="AV41" i="7" s="1"/>
  <c r="H29" i="11" s="1"/>
  <c r="I29" i="11" s="1"/>
  <c r="AI284" i="7"/>
  <c r="AV284" i="7" s="1"/>
  <c r="H193" i="11" s="1"/>
  <c r="I193" i="11" s="1"/>
  <c r="AI226" i="7"/>
  <c r="AV226" i="7" s="1"/>
  <c r="H440" i="11" s="1"/>
  <c r="I440" i="11" s="1"/>
  <c r="AI170" i="7"/>
  <c r="AV170" i="7" s="1"/>
  <c r="H302" i="11" s="1"/>
  <c r="I302" i="11" s="1"/>
  <c r="AI712" i="7"/>
  <c r="AV712" i="7" s="1"/>
  <c r="H575" i="11" s="1"/>
  <c r="I575" i="11" s="1"/>
  <c r="AI281" i="7"/>
  <c r="AV281" i="7" s="1"/>
  <c r="H190" i="11" s="1"/>
  <c r="I190" i="11" s="1"/>
  <c r="AI436" i="7"/>
  <c r="AV436" i="7" s="1"/>
  <c r="H169" i="11" s="1"/>
  <c r="I169" i="11" s="1"/>
  <c r="AI403" i="7"/>
  <c r="AV403" i="7" s="1"/>
  <c r="H47" i="11" s="1"/>
  <c r="I47" i="11" s="1"/>
  <c r="AI394" i="7"/>
  <c r="AV394" i="7" s="1"/>
  <c r="H27" i="11" s="1"/>
  <c r="I27" i="11" s="1"/>
  <c r="AI256" i="7"/>
  <c r="AV256" i="7" s="1"/>
  <c r="H366" i="11" s="1"/>
  <c r="I366" i="11" s="1"/>
  <c r="AI197" i="7"/>
  <c r="AV197" i="7" s="1"/>
  <c r="H339" i="11" s="1"/>
  <c r="I339" i="11" s="1"/>
  <c r="AI182" i="7"/>
  <c r="AV182" i="7" s="1"/>
  <c r="H317" i="11" s="1"/>
  <c r="I317" i="11" s="1"/>
  <c r="AI643" i="7"/>
  <c r="AV643" i="7" s="1"/>
  <c r="H489" i="11" s="1"/>
  <c r="I489" i="11" s="1"/>
  <c r="AI675" i="7"/>
  <c r="AV675" i="7" s="1"/>
  <c r="H525" i="11" s="1"/>
  <c r="I525" i="11" s="1"/>
  <c r="AI839" i="7"/>
  <c r="AV839" i="7" s="1"/>
  <c r="H720" i="11" s="1"/>
  <c r="I720" i="11" s="1"/>
  <c r="AI871" i="7"/>
  <c r="AV871" i="7" s="1"/>
  <c r="H755" i="11" s="1"/>
  <c r="I755" i="11" s="1"/>
  <c r="AI1040" i="7"/>
  <c r="AV1040" i="7" s="1"/>
  <c r="H950" i="11" s="1"/>
  <c r="I950" i="11" s="1"/>
  <c r="AI1084" i="7"/>
  <c r="AV1084" i="7" s="1"/>
  <c r="H1004" i="11" s="1"/>
  <c r="I1004" i="11" s="1"/>
  <c r="AI775" i="7"/>
  <c r="AV775" i="7" s="1"/>
  <c r="H648" i="11" s="1"/>
  <c r="I648" i="11" s="1"/>
  <c r="AI321" i="7"/>
  <c r="AV321" i="7" s="1"/>
  <c r="H12" i="11" s="1"/>
  <c r="I12" i="11" s="1"/>
  <c r="AI663" i="7"/>
  <c r="AV663" i="7" s="1"/>
  <c r="H513" i="11" s="1"/>
  <c r="I513" i="11" s="1"/>
  <c r="AI692" i="7"/>
  <c r="AV692" i="7" s="1"/>
  <c r="H547" i="11" s="1"/>
  <c r="I547" i="11" s="1"/>
  <c r="AI811" i="7"/>
  <c r="AV811" i="7" s="1"/>
  <c r="H688" i="11" s="1"/>
  <c r="I688" i="11" s="1"/>
  <c r="AI512" i="7"/>
  <c r="AV512" i="7" s="1"/>
  <c r="H323" i="11" s="1"/>
  <c r="I323" i="11" s="1"/>
  <c r="AI483" i="7"/>
  <c r="AV483" i="7" s="1"/>
  <c r="H378" i="11" s="1"/>
  <c r="I378" i="11" s="1"/>
  <c r="AI451" i="7"/>
  <c r="AV451" i="7" s="1"/>
  <c r="H208" i="11" s="1"/>
  <c r="I208" i="11" s="1"/>
  <c r="AI419" i="7"/>
  <c r="AV419" i="7" s="1"/>
  <c r="H81" i="11" s="1"/>
  <c r="I81" i="11" s="1"/>
  <c r="AI351" i="7"/>
  <c r="AV351" i="7" s="1"/>
  <c r="H125" i="11" s="1"/>
  <c r="I125" i="11" s="1"/>
  <c r="AI181" i="7"/>
  <c r="AV181" i="7" s="1"/>
  <c r="H316" i="11" s="1"/>
  <c r="I316" i="11" s="1"/>
  <c r="AI565" i="7"/>
  <c r="AV565" i="7" s="1"/>
  <c r="H806" i="11" s="1"/>
  <c r="I806" i="11" s="1"/>
  <c r="AI597" i="7"/>
  <c r="AV597" i="7" s="1"/>
  <c r="H1142" i="11" s="1"/>
  <c r="I1142" i="11" s="1"/>
  <c r="AI628" i="7"/>
  <c r="AV628" i="7" s="1"/>
  <c r="H472" i="11" s="1"/>
  <c r="I472" i="11" s="1"/>
  <c r="AI644" i="7"/>
  <c r="AV644" i="7" s="1"/>
  <c r="H491" i="11" s="1"/>
  <c r="I491" i="11" s="1"/>
  <c r="AI676" i="7"/>
  <c r="AV676" i="7" s="1"/>
  <c r="H526" i="11" s="1"/>
  <c r="I526" i="11" s="1"/>
  <c r="AI701" i="7"/>
  <c r="AV701" i="7" s="1"/>
  <c r="H561" i="11" s="1"/>
  <c r="I561" i="11" s="1"/>
  <c r="AI776" i="7"/>
  <c r="AV776" i="7" s="1"/>
  <c r="H649" i="11" s="1"/>
  <c r="I649" i="11" s="1"/>
  <c r="AI856" i="7"/>
  <c r="AV856" i="7" s="1"/>
  <c r="H738" i="11" s="1"/>
  <c r="I738" i="11" s="1"/>
  <c r="AI961" i="7"/>
  <c r="AV961" i="7" s="1"/>
  <c r="H862" i="11" s="1"/>
  <c r="I862" i="11" s="1"/>
  <c r="AI993" i="7"/>
  <c r="AV993" i="7" s="1"/>
  <c r="H898" i="11" s="1"/>
  <c r="I898" i="11" s="1"/>
  <c r="AI110" i="7"/>
  <c r="AV110" i="7" s="1"/>
  <c r="H970" i="11" s="1"/>
  <c r="I970" i="11" s="1"/>
  <c r="AI1101" i="7"/>
  <c r="AV1101" i="7" s="1"/>
  <c r="H1022" i="11" s="1"/>
  <c r="I1022" i="11" s="1"/>
  <c r="AI1117" i="7"/>
  <c r="AV1117" i="7" s="1"/>
  <c r="H1040" i="11" s="1"/>
  <c r="I1040" i="11" s="1"/>
  <c r="AI1163" i="7"/>
  <c r="AV1163" i="7" s="1"/>
  <c r="H1093" i="11" s="1"/>
  <c r="I1093" i="11" s="1"/>
  <c r="AI193" i="7"/>
  <c r="AV193" i="7" s="1"/>
  <c r="H333" i="11" s="1"/>
  <c r="I333" i="11" s="1"/>
  <c r="AI631" i="7"/>
  <c r="AV631" i="7" s="1"/>
  <c r="H476" i="11" s="1"/>
  <c r="I476" i="11" s="1"/>
  <c r="AI733" i="7"/>
  <c r="AV733" i="7" s="1"/>
  <c r="H601" i="11" s="1"/>
  <c r="I601" i="11" s="1"/>
  <c r="AI891" i="7"/>
  <c r="AV891" i="7" s="1"/>
  <c r="H777" i="11" s="1"/>
  <c r="I777" i="11" s="1"/>
  <c r="AI922" i="7"/>
  <c r="AV922" i="7" s="1"/>
  <c r="H813" i="11" s="1"/>
  <c r="I813" i="11" s="1"/>
  <c r="AI68" i="7"/>
  <c r="AV68" i="7" s="1"/>
  <c r="AI496" i="7"/>
  <c r="AV496" i="7" s="1"/>
  <c r="H409" i="11" s="1"/>
  <c r="I409" i="11" s="1"/>
  <c r="AI53" i="7"/>
  <c r="AV53" i="7" s="1"/>
  <c r="H63" i="11" s="1"/>
  <c r="I63" i="11" s="1"/>
  <c r="AI364" i="7"/>
  <c r="AV364" i="7" s="1"/>
  <c r="H144" i="11" s="1"/>
  <c r="I144" i="11" s="1"/>
  <c r="AI195" i="7"/>
  <c r="AV195" i="7" s="1"/>
  <c r="H336" i="11" s="1"/>
  <c r="I336" i="11" s="1"/>
  <c r="AI566" i="7"/>
  <c r="AV566" i="7" s="1"/>
  <c r="H817" i="11" s="1"/>
  <c r="I817" i="11" s="1"/>
  <c r="AI629" i="7"/>
  <c r="AV629" i="7" s="1"/>
  <c r="H474" i="11" s="1"/>
  <c r="I474" i="11" s="1"/>
  <c r="AI777" i="7"/>
  <c r="AV777" i="7" s="1"/>
  <c r="H651" i="11" s="1"/>
  <c r="I651" i="11" s="1"/>
  <c r="AI825" i="7"/>
  <c r="AV825" i="7" s="1"/>
  <c r="H704" i="11" s="1"/>
  <c r="I704" i="11" s="1"/>
  <c r="AI920" i="7"/>
  <c r="AV920" i="7" s="1"/>
  <c r="H811" i="11" s="1"/>
  <c r="I811" i="11" s="1"/>
  <c r="AI978" i="7"/>
  <c r="AV978" i="7" s="1"/>
  <c r="H881" i="11" s="1"/>
  <c r="I881" i="11" s="1"/>
  <c r="AI1042" i="7"/>
  <c r="AV1042" i="7" s="1"/>
  <c r="H952" i="11" s="1"/>
  <c r="I952" i="11" s="1"/>
  <c r="AI1102" i="7"/>
  <c r="AV1102" i="7" s="1"/>
  <c r="H1023" i="11" s="1"/>
  <c r="I1023" i="11" s="1"/>
  <c r="AI1194" i="7"/>
  <c r="AV1194" i="7" s="1"/>
  <c r="H1129" i="11" s="1"/>
  <c r="I1129" i="11" s="1"/>
  <c r="AI449" i="7"/>
  <c r="AV449" i="7" s="1"/>
  <c r="H206" i="11" s="1"/>
  <c r="I206" i="11" s="1"/>
  <c r="AI411" i="7"/>
  <c r="AV411" i="7" s="1"/>
  <c r="H62" i="11" s="1"/>
  <c r="I62" i="11" s="1"/>
  <c r="AI400" i="7"/>
  <c r="AV400" i="7" s="1"/>
  <c r="H44" i="11" s="1"/>
  <c r="I44" i="11" s="1"/>
  <c r="AI36" i="7"/>
  <c r="AV36" i="7" s="1"/>
  <c r="H143" i="11" s="1"/>
  <c r="I143" i="11" s="1"/>
  <c r="AI253" i="7"/>
  <c r="AV253" i="7" s="1"/>
  <c r="H357" i="11" s="1"/>
  <c r="I357" i="11" s="1"/>
  <c r="AI209" i="7"/>
  <c r="AV209" i="7" s="1"/>
  <c r="H359" i="11" s="1"/>
  <c r="I359" i="11" s="1"/>
  <c r="AI194" i="7"/>
  <c r="AV194" i="7" s="1"/>
  <c r="H335" i="11" s="1"/>
  <c r="I335" i="11" s="1"/>
  <c r="AI614" i="7"/>
  <c r="AV614" i="7" s="1"/>
  <c r="H1162" i="11" s="1"/>
  <c r="I1162" i="11" s="1"/>
  <c r="AI677" i="7"/>
  <c r="AV677" i="7" s="1"/>
  <c r="H528" i="11" s="1"/>
  <c r="I528" i="11" s="1"/>
  <c r="AI778" i="7"/>
  <c r="AV778" i="7" s="1"/>
  <c r="H652" i="11" s="1"/>
  <c r="I652" i="11" s="1"/>
  <c r="AI842" i="7"/>
  <c r="AV842" i="7" s="1"/>
  <c r="H723" i="11" s="1"/>
  <c r="I723" i="11" s="1"/>
  <c r="AI937" i="7"/>
  <c r="AV937" i="7" s="1"/>
  <c r="H830" i="11" s="1"/>
  <c r="I830" i="11" s="1"/>
  <c r="AI1027" i="7"/>
  <c r="AV1027" i="7" s="1"/>
  <c r="H936" i="11" s="1"/>
  <c r="I936" i="11" s="1"/>
  <c r="AI111" i="7"/>
  <c r="AV111" i="7" s="1"/>
  <c r="H989" i="11" s="1"/>
  <c r="I989" i="11" s="1"/>
  <c r="AI1149" i="7"/>
  <c r="AV1149" i="7" s="1"/>
  <c r="H1077" i="11" s="1"/>
  <c r="I1077" i="11" s="1"/>
  <c r="AI1181" i="7"/>
  <c r="AV1181" i="7" s="1"/>
  <c r="H1113" i="11" s="1"/>
  <c r="I1113" i="11" s="1"/>
  <c r="AI117" i="7"/>
  <c r="AV117" i="7" s="1"/>
  <c r="H1130" i="11" s="1"/>
  <c r="I1130" i="11" s="1"/>
  <c r="AI1166" i="7"/>
  <c r="AV1166" i="7" s="1"/>
  <c r="H1096" i="11" s="1"/>
  <c r="I1096" i="11" s="1"/>
  <c r="AI1182" i="7"/>
  <c r="AV1182" i="7" s="1"/>
  <c r="H1114" i="11" s="1"/>
  <c r="I1114" i="11" s="1"/>
  <c r="AI118" i="7"/>
  <c r="AV118" i="7" s="1"/>
  <c r="H1131" i="11" s="1"/>
  <c r="I1131" i="11" s="1"/>
  <c r="AI60" i="7"/>
  <c r="AV60" i="7" s="1"/>
  <c r="H76" i="11" s="1"/>
  <c r="I76" i="11" s="1"/>
  <c r="AI377" i="7"/>
  <c r="AV377" i="7" s="1"/>
  <c r="H159" i="11" s="1"/>
  <c r="I159" i="11" s="1"/>
  <c r="AI290" i="7"/>
  <c r="AV290" i="7" s="1"/>
  <c r="H213" i="11" s="1"/>
  <c r="I213" i="11" s="1"/>
  <c r="AI207" i="7"/>
  <c r="AV207" i="7" s="1"/>
  <c r="H355" i="11" s="1"/>
  <c r="I355" i="11" s="1"/>
  <c r="AI134" i="7"/>
  <c r="AV134" i="7" s="1"/>
  <c r="H437" i="11" s="1"/>
  <c r="I437" i="11" s="1"/>
  <c r="AI601" i="7"/>
  <c r="AV601" i="7" s="1"/>
  <c r="H1145" i="11" s="1"/>
  <c r="I1145" i="11" s="1"/>
  <c r="AI718" i="7"/>
  <c r="AV718" i="7" s="1"/>
  <c r="H584" i="11" s="1"/>
  <c r="I584" i="11" s="1"/>
  <c r="AI780" i="7"/>
  <c r="AV780" i="7" s="1"/>
  <c r="H654" i="11" s="1"/>
  <c r="I654" i="11" s="1"/>
  <c r="AI892" i="7"/>
  <c r="AV892" i="7" s="1"/>
  <c r="H778" i="11" s="1"/>
  <c r="I778" i="11" s="1"/>
  <c r="AI939" i="7"/>
  <c r="AV939" i="7" s="1"/>
  <c r="H832" i="11" s="1"/>
  <c r="I832" i="11" s="1"/>
  <c r="AI981" i="7"/>
  <c r="AV981" i="7" s="1"/>
  <c r="H884" i="11" s="1"/>
  <c r="I884" i="11" s="1"/>
  <c r="AI1167" i="7"/>
  <c r="AV1167" i="7" s="1"/>
  <c r="H1097" i="11" s="1"/>
  <c r="I1097" i="11" s="1"/>
  <c r="AI626" i="7"/>
  <c r="AV626" i="7" s="1"/>
  <c r="H471" i="11" s="1"/>
  <c r="I471" i="11" s="1"/>
  <c r="AI507" i="7"/>
  <c r="AV507" i="7" s="1"/>
  <c r="H267" i="11" s="1"/>
  <c r="I267" i="11" s="1"/>
  <c r="AI735" i="7"/>
  <c r="AV735" i="7" s="1"/>
  <c r="H602" i="11" s="1"/>
  <c r="I602" i="11" s="1"/>
  <c r="AI190" i="7"/>
  <c r="AV190" i="7" s="1"/>
  <c r="H330" i="11" s="1"/>
  <c r="I330" i="11" s="1"/>
  <c r="AI145" i="7"/>
  <c r="AV145" i="7" s="1"/>
  <c r="H268" i="11" s="1"/>
  <c r="I268" i="11" s="1"/>
  <c r="AI587" i="7"/>
  <c r="AV587" i="7" s="1"/>
  <c r="H1056" i="11" s="1"/>
  <c r="I1056" i="11" s="1"/>
  <c r="AI88" i="7"/>
  <c r="AV88" i="7" s="1"/>
  <c r="H1148" i="11" s="1"/>
  <c r="I1148" i="11" s="1"/>
  <c r="AI681" i="7"/>
  <c r="AV681" i="7" s="1"/>
  <c r="H532" i="11" s="1"/>
  <c r="I532" i="11" s="1"/>
  <c r="AI705" i="7"/>
  <c r="AV705" i="7" s="1"/>
  <c r="H567" i="11" s="1"/>
  <c r="I567" i="11" s="1"/>
  <c r="AI878" i="7"/>
  <c r="AV878" i="7" s="1"/>
  <c r="H764" i="11" s="1"/>
  <c r="I764" i="11" s="1"/>
  <c r="AI1015" i="7"/>
  <c r="AV1015" i="7" s="1"/>
  <c r="H924" i="11" s="1"/>
  <c r="I924" i="11" s="1"/>
  <c r="AI914" i="7"/>
  <c r="AV914" i="7" s="1"/>
  <c r="H802" i="11" s="1"/>
  <c r="I802" i="11" s="1"/>
  <c r="AI1152" i="7"/>
  <c r="AV1152" i="7" s="1"/>
  <c r="H1081" i="11" s="1"/>
  <c r="I1081" i="11" s="1"/>
  <c r="AI506" i="7"/>
  <c r="AV506" i="7" s="1"/>
  <c r="H406" i="11" s="1"/>
  <c r="I406" i="11" s="1"/>
  <c r="AI521" i="7"/>
  <c r="AV521" i="7" s="1"/>
  <c r="H391" i="11" s="1"/>
  <c r="I391" i="11" s="1"/>
  <c r="AI376" i="7"/>
  <c r="AV376" i="7" s="1"/>
  <c r="H158" i="11" s="1"/>
  <c r="I158" i="11" s="1"/>
  <c r="AI586" i="7"/>
  <c r="AV586" i="7" s="1"/>
  <c r="H1044" i="11" s="1"/>
  <c r="I1044" i="11" s="1"/>
  <c r="AI924" i="7"/>
  <c r="AV924" i="7" s="1"/>
  <c r="H815" i="11" s="1"/>
  <c r="I815" i="11" s="1"/>
  <c r="AI492" i="7"/>
  <c r="AV492" i="7" s="1"/>
  <c r="H398" i="11" s="1"/>
  <c r="I398" i="11" s="1"/>
  <c r="AI567" i="7"/>
  <c r="AV567" i="7" s="1"/>
  <c r="H828" i="11" s="1"/>
  <c r="I828" i="11" s="1"/>
  <c r="AI685" i="7"/>
  <c r="AV685" i="7" s="1"/>
  <c r="H537" i="11" s="1"/>
  <c r="I537" i="11" s="1"/>
  <c r="AI945" i="7"/>
  <c r="AV945" i="7" s="1"/>
  <c r="H838" i="11" s="1"/>
  <c r="I838" i="11" s="1"/>
  <c r="AI585" i="7"/>
  <c r="AV585" i="7" s="1"/>
  <c r="H1033" i="11" s="1"/>
  <c r="I1033" i="11" s="1"/>
  <c r="AI624" i="7"/>
  <c r="AV624" i="7" s="1"/>
  <c r="H469" i="11" s="1"/>
  <c r="I469" i="11" s="1"/>
  <c r="AI709" i="7"/>
  <c r="AV709" i="7" s="1"/>
  <c r="H572" i="11" s="1"/>
  <c r="I572" i="11" s="1"/>
  <c r="AI814" i="7"/>
  <c r="AV814" i="7" s="1"/>
  <c r="H691" i="11" s="1"/>
  <c r="I691" i="11" s="1"/>
  <c r="AI653" i="7"/>
  <c r="AV653" i="7" s="1"/>
  <c r="H500" i="11" s="1"/>
  <c r="I500" i="11" s="1"/>
  <c r="AI765" i="7"/>
  <c r="AV765" i="7" s="1"/>
  <c r="H637" i="11" s="1"/>
  <c r="I637" i="11" s="1"/>
  <c r="AI833" i="7"/>
  <c r="AV833" i="7" s="1"/>
  <c r="H714" i="11" s="1"/>
  <c r="I714" i="11" s="1"/>
  <c r="AI944" i="7"/>
  <c r="AV944" i="7" s="1"/>
  <c r="H837" i="11" s="1"/>
  <c r="I837" i="11" s="1"/>
  <c r="AI627" i="7"/>
  <c r="AV627" i="7" s="1"/>
  <c r="H473" i="11" s="1"/>
  <c r="I473" i="11" s="1"/>
  <c r="AI682" i="7"/>
  <c r="AV682" i="7" s="1"/>
  <c r="H533" i="11" s="1"/>
  <c r="I533" i="11" s="1"/>
  <c r="AI867" i="7"/>
  <c r="AV867" i="7" s="1"/>
  <c r="H751" i="11" s="1"/>
  <c r="I751" i="11" s="1"/>
  <c r="AI930" i="7"/>
  <c r="AV930" i="7" s="1"/>
  <c r="H822" i="11" s="1"/>
  <c r="I822" i="11" s="1"/>
  <c r="AI1080" i="7"/>
  <c r="AV1080" i="7" s="1"/>
  <c r="H998" i="11" s="1"/>
  <c r="I998" i="11" s="1"/>
  <c r="AI800" i="7"/>
  <c r="AV800" i="7" s="1"/>
  <c r="H676" i="11" s="1"/>
  <c r="I676" i="11" s="1"/>
  <c r="AI840" i="7"/>
  <c r="AV840" i="7" s="1"/>
  <c r="H721" i="11" s="1"/>
  <c r="I721" i="11" s="1"/>
  <c r="AI868" i="7"/>
  <c r="AV868" i="7" s="1"/>
  <c r="H752" i="11" s="1"/>
  <c r="I752" i="11" s="1"/>
  <c r="AI989" i="7"/>
  <c r="AV989" i="7" s="1"/>
  <c r="H893" i="11" s="1"/>
  <c r="I893" i="11" s="1"/>
  <c r="AI1089" i="7"/>
  <c r="AV1089" i="7" s="1"/>
  <c r="H1008" i="11" s="1"/>
  <c r="I1008" i="11" s="1"/>
  <c r="AI1135" i="7"/>
  <c r="AV1135" i="7" s="1"/>
  <c r="H1062" i="11" s="1"/>
  <c r="I1062" i="11" s="1"/>
  <c r="AI1219" i="7"/>
  <c r="AV1219" i="7" s="1"/>
  <c r="H1182" i="11" s="1"/>
  <c r="I1182" i="11" s="1"/>
  <c r="AI982" i="7"/>
  <c r="AV982" i="7" s="1"/>
  <c r="H885" i="11" s="1"/>
  <c r="I885" i="11" s="1"/>
  <c r="AI1126" i="7"/>
  <c r="AV1126" i="7" s="1"/>
  <c r="H1050" i="11" s="1"/>
  <c r="I1050" i="11" s="1"/>
  <c r="AI1168" i="7"/>
  <c r="AV1168" i="7" s="1"/>
  <c r="H1098" i="11" s="1"/>
  <c r="I1098" i="11" s="1"/>
  <c r="AI123" i="7"/>
  <c r="AV123" i="7" s="1"/>
  <c r="AI1064" i="7"/>
  <c r="AV1064" i="7" s="1"/>
  <c r="H979" i="11" s="1"/>
  <c r="I979" i="11" s="1"/>
  <c r="AI1081" i="7"/>
  <c r="AV1081" i="7" s="1"/>
  <c r="H1000" i="11" s="1"/>
  <c r="I1000" i="11" s="1"/>
  <c r="AI120" i="7"/>
  <c r="AV120" i="7" s="1"/>
  <c r="AI108" i="7"/>
  <c r="AV108" i="7" s="1"/>
  <c r="H854" i="11" s="1"/>
  <c r="I854" i="11" s="1"/>
  <c r="AI882" i="7"/>
  <c r="AV882" i="7" s="1"/>
  <c r="H767" i="11" s="1"/>
  <c r="I767" i="11" s="1"/>
  <c r="AI353" i="7"/>
  <c r="AV353" i="7" s="1"/>
  <c r="H126" i="11" s="1"/>
  <c r="I126" i="11" s="1"/>
  <c r="AI634" i="7"/>
  <c r="AV634" i="7" s="1"/>
  <c r="H480" i="11" s="1"/>
  <c r="I480" i="11" s="1"/>
  <c r="AI764" i="7"/>
  <c r="AV764" i="7" s="1"/>
  <c r="H636" i="11" s="1"/>
  <c r="I636" i="11" s="1"/>
  <c r="AI319" i="7"/>
  <c r="AV319" i="7" s="1"/>
  <c r="H10" i="11" s="1"/>
  <c r="I10" i="11" s="1"/>
  <c r="AI464" i="7"/>
  <c r="AV464" i="7" s="1"/>
  <c r="H229" i="11" s="1"/>
  <c r="I229" i="11" s="1"/>
  <c r="AI335" i="7"/>
  <c r="AV335" i="7" s="1"/>
  <c r="H105" i="11" s="1"/>
  <c r="I105" i="11" s="1"/>
  <c r="AI494" i="7"/>
  <c r="AV494" i="7" s="1"/>
  <c r="H444" i="11" s="1"/>
  <c r="I444" i="11" s="1"/>
  <c r="AI552" i="7"/>
  <c r="AV552" i="7" s="1"/>
  <c r="H661" i="11" s="1"/>
  <c r="I661" i="11" s="1"/>
  <c r="AI236" i="7"/>
  <c r="AV236" i="7" s="1"/>
  <c r="H458" i="11" s="1"/>
  <c r="I458" i="11" s="1"/>
  <c r="AI600" i="7"/>
  <c r="AV600" i="7" s="1"/>
  <c r="H1146" i="11" s="1"/>
  <c r="I1146" i="11" s="1"/>
  <c r="AI938" i="7"/>
  <c r="AV938" i="7" s="1"/>
  <c r="H831" i="11" s="1"/>
  <c r="I831" i="11" s="1"/>
  <c r="AI486" i="7"/>
  <c r="AV486" i="7" s="1"/>
  <c r="H382" i="11" s="1"/>
  <c r="I382" i="11" s="1"/>
  <c r="AI454" i="7"/>
  <c r="AV454" i="7" s="1"/>
  <c r="H216" i="11" s="1"/>
  <c r="I216" i="11" s="1"/>
  <c r="AI405" i="7"/>
  <c r="AV405" i="7" s="1"/>
  <c r="H49" i="11" s="1"/>
  <c r="I49" i="11" s="1"/>
  <c r="AI297" i="7"/>
  <c r="AV297" i="7" s="1"/>
  <c r="H238" i="11" s="1"/>
  <c r="I238" i="11" s="1"/>
  <c r="AI562" i="7"/>
  <c r="AV562" i="7" s="1"/>
  <c r="H772" i="11" s="1"/>
  <c r="I772" i="11" s="1"/>
  <c r="AI609" i="7"/>
  <c r="AV609" i="7" s="1"/>
  <c r="H1157" i="11" s="1"/>
  <c r="I1157" i="11" s="1"/>
  <c r="AI789" i="7"/>
  <c r="AV789" i="7" s="1"/>
  <c r="H664" i="11" s="1"/>
  <c r="I664" i="11" s="1"/>
  <c r="AI805" i="7"/>
  <c r="AV805" i="7" s="1"/>
  <c r="H681" i="11" s="1"/>
  <c r="I681" i="11" s="1"/>
  <c r="AI869" i="7"/>
  <c r="AV869" i="7" s="1"/>
  <c r="H753" i="11" s="1"/>
  <c r="I753" i="11" s="1"/>
  <c r="AI901" i="7"/>
  <c r="AV901" i="7" s="1"/>
  <c r="H788" i="11" s="1"/>
  <c r="I788" i="11" s="1"/>
  <c r="AI267" i="7"/>
  <c r="AV267" i="7" s="1"/>
  <c r="H54" i="11" s="1"/>
  <c r="I54" i="11" s="1"/>
  <c r="AI779" i="7"/>
  <c r="AV779" i="7" s="1"/>
  <c r="H653" i="11" s="1"/>
  <c r="I653" i="11" s="1"/>
  <c r="AI341" i="7"/>
  <c r="AV341" i="7" s="1"/>
  <c r="H111" i="11" s="1"/>
  <c r="I111" i="11" s="1"/>
  <c r="AI530" i="7"/>
  <c r="AV530" i="7" s="1"/>
  <c r="H919" i="11" s="1"/>
  <c r="I919" i="11" s="1"/>
  <c r="AI578" i="7"/>
  <c r="AV578" i="7" s="1"/>
  <c r="H953" i="11" s="1"/>
  <c r="I953" i="11" s="1"/>
  <c r="AI688" i="7"/>
  <c r="AV688" i="7" s="1"/>
  <c r="H541" i="11" s="1"/>
  <c r="I541" i="11" s="1"/>
  <c r="AI448" i="7"/>
  <c r="AV448" i="7" s="1"/>
  <c r="H204" i="11" s="1"/>
  <c r="I204" i="11" s="1"/>
  <c r="AI513" i="7"/>
  <c r="AV513" i="7" s="1"/>
  <c r="H334" i="11" s="1"/>
  <c r="I334" i="11" s="1"/>
  <c r="AI498" i="7"/>
  <c r="AV498" i="7" s="1"/>
  <c r="H392" i="11" s="1"/>
  <c r="I392" i="11" s="1"/>
  <c r="AI452" i="7"/>
  <c r="AV452" i="7" s="1"/>
  <c r="H209" i="11" s="1"/>
  <c r="I209" i="11" s="1"/>
  <c r="AI366" i="7"/>
  <c r="AV366" i="7" s="1"/>
  <c r="H146" i="11" s="1"/>
  <c r="I146" i="11" s="1"/>
  <c r="AI30" i="7"/>
  <c r="AV30" i="7" s="1"/>
  <c r="H32" i="11" s="1"/>
  <c r="I32" i="11" s="1"/>
  <c r="AI311" i="7"/>
  <c r="AV311" i="7" s="1"/>
  <c r="H263" i="11" s="1"/>
  <c r="I263" i="11" s="1"/>
  <c r="AI532" i="7"/>
  <c r="AV532" i="7" s="1"/>
  <c r="H1139" i="11" s="1"/>
  <c r="I1139" i="11" s="1"/>
  <c r="AI611" i="7"/>
  <c r="AV611" i="7" s="1"/>
  <c r="H1158" i="11" s="1"/>
  <c r="I1158" i="11" s="1"/>
  <c r="AI700" i="7"/>
  <c r="AV700" i="7" s="1"/>
  <c r="H560" i="11" s="1"/>
  <c r="I560" i="11" s="1"/>
  <c r="AI714" i="7"/>
  <c r="AV714" i="7" s="1"/>
  <c r="H577" i="11" s="1"/>
  <c r="I577" i="11" s="1"/>
  <c r="AI729" i="7"/>
  <c r="AV729" i="7" s="1"/>
  <c r="H596" i="11" s="1"/>
  <c r="I596" i="11" s="1"/>
  <c r="AI807" i="7"/>
  <c r="AV807" i="7" s="1"/>
  <c r="H684" i="11" s="1"/>
  <c r="I684" i="11" s="1"/>
  <c r="AI823" i="7"/>
  <c r="AV823" i="7" s="1"/>
  <c r="H702" i="11" s="1"/>
  <c r="I702" i="11" s="1"/>
  <c r="AI887" i="7"/>
  <c r="AV887" i="7" s="1"/>
  <c r="H773" i="11" s="1"/>
  <c r="I773" i="11" s="1"/>
  <c r="AI918" i="7"/>
  <c r="AV918" i="7" s="1"/>
  <c r="H809" i="11" s="1"/>
  <c r="I809" i="11" s="1"/>
  <c r="AI934" i="7"/>
  <c r="AV934" i="7" s="1"/>
  <c r="H826" i="11" s="1"/>
  <c r="I826" i="11" s="1"/>
  <c r="AI992" i="7"/>
  <c r="AV992" i="7" s="1"/>
  <c r="H896" i="11" s="1"/>
  <c r="I896" i="11" s="1"/>
  <c r="AI1008" i="7"/>
  <c r="AV1008" i="7" s="1"/>
  <c r="H914" i="11" s="1"/>
  <c r="I914" i="11" s="1"/>
  <c r="AI1130" i="7"/>
  <c r="AV1130" i="7" s="1"/>
  <c r="H1057" i="11" s="1"/>
  <c r="I1057" i="11" s="1"/>
  <c r="AI1146" i="7"/>
  <c r="AV1146" i="7" s="1"/>
  <c r="H1074" i="11" s="1"/>
  <c r="I1074" i="11" s="1"/>
  <c r="AI418" i="7"/>
  <c r="AV418" i="7" s="1"/>
  <c r="H77" i="11" s="1"/>
  <c r="I77" i="11" s="1"/>
  <c r="AI35" i="7"/>
  <c r="AV35" i="7" s="1"/>
  <c r="H142" i="11" s="1"/>
  <c r="I142" i="11" s="1"/>
  <c r="AI82" i="7"/>
  <c r="AV82" i="7" s="1"/>
  <c r="AI747" i="7"/>
  <c r="AV747" i="7" s="1"/>
  <c r="H618" i="11" s="1"/>
  <c r="I618" i="11" s="1"/>
  <c r="AI69" i="7"/>
  <c r="AV69" i="7" s="1"/>
  <c r="AI497" i="7"/>
  <c r="AV497" i="7" s="1"/>
  <c r="H387" i="11" s="1"/>
  <c r="I387" i="11" s="1"/>
  <c r="AI402" i="7"/>
  <c r="AV402" i="7" s="1"/>
  <c r="H46" i="11" s="1"/>
  <c r="I46" i="11" s="1"/>
  <c r="AI40" i="7"/>
  <c r="AV40" i="7" s="1"/>
  <c r="H26" i="11" s="1"/>
  <c r="I26" i="11" s="1"/>
  <c r="AI365" i="7"/>
  <c r="AV365" i="7" s="1"/>
  <c r="H145" i="11" s="1"/>
  <c r="I145" i="11" s="1"/>
  <c r="AI310" i="7"/>
  <c r="AV310" i="7" s="1"/>
  <c r="H262" i="11" s="1"/>
  <c r="I262" i="11" s="1"/>
  <c r="AI270" i="7"/>
  <c r="AV270" i="7" s="1"/>
  <c r="H93" i="11" s="1"/>
  <c r="I93" i="11" s="1"/>
  <c r="AI255" i="7"/>
  <c r="AV255" i="7" s="1"/>
  <c r="H365" i="11" s="1"/>
  <c r="I365" i="11" s="1"/>
  <c r="AI223" i="7"/>
  <c r="AV223" i="7" s="1"/>
  <c r="H430" i="11" s="1"/>
  <c r="I430" i="11" s="1"/>
  <c r="AI210" i="7"/>
  <c r="AV210" i="7" s="1"/>
  <c r="H360" i="11" s="1"/>
  <c r="I360" i="11" s="1"/>
  <c r="AI8" i="7"/>
  <c r="AV8" i="7" s="1"/>
  <c r="H453" i="11" s="1"/>
  <c r="I453" i="11" s="1"/>
  <c r="AI126" i="7"/>
  <c r="AV126" i="7" s="1"/>
  <c r="H419" i="11" s="1"/>
  <c r="I419" i="11" s="1"/>
  <c r="AI549" i="7"/>
  <c r="AV549" i="7" s="1"/>
  <c r="H628" i="11" s="1"/>
  <c r="I628" i="11" s="1"/>
  <c r="AI612" i="7"/>
  <c r="AV612" i="7" s="1"/>
  <c r="H1159" i="11" s="1"/>
  <c r="I1159" i="11" s="1"/>
  <c r="AI744" i="7"/>
  <c r="AV744" i="7" s="1"/>
  <c r="H614" i="11" s="1"/>
  <c r="I614" i="11" s="1"/>
  <c r="AI760" i="7"/>
  <c r="AV760" i="7" s="1"/>
  <c r="H632" i="11" s="1"/>
  <c r="I632" i="11" s="1"/>
  <c r="AI808" i="7"/>
  <c r="AV808" i="7" s="1"/>
  <c r="H685" i="11" s="1"/>
  <c r="I685" i="11" s="1"/>
  <c r="AI872" i="7"/>
  <c r="AV872" i="7" s="1"/>
  <c r="H756" i="11" s="1"/>
  <c r="I756" i="11" s="1"/>
  <c r="AI888" i="7"/>
  <c r="AV888" i="7" s="1"/>
  <c r="H774" i="11" s="1"/>
  <c r="I774" i="11" s="1"/>
  <c r="AI103" i="7"/>
  <c r="AV103" i="7" s="1"/>
  <c r="H846" i="11" s="1"/>
  <c r="I846" i="11" s="1"/>
  <c r="AI1009" i="7"/>
  <c r="AV1009" i="7" s="1"/>
  <c r="H915" i="11" s="1"/>
  <c r="I915" i="11" s="1"/>
  <c r="AI1207" i="7"/>
  <c r="AV1207" i="7" s="1"/>
  <c r="H1177" i="11" s="1"/>
  <c r="I1177" i="11" s="1"/>
  <c r="AI294" i="7"/>
  <c r="AV294" i="7" s="1"/>
  <c r="H223" i="11" s="1"/>
  <c r="I223" i="11" s="1"/>
  <c r="AI220" i="7"/>
  <c r="AV220" i="7" s="1"/>
  <c r="H416" i="11" s="1"/>
  <c r="I416" i="11" s="1"/>
  <c r="AI164" i="7"/>
  <c r="AV164" i="7" s="1"/>
  <c r="H293" i="11" s="1"/>
  <c r="I293" i="11" s="1"/>
  <c r="AI536" i="7"/>
  <c r="AV536" i="7" s="1"/>
  <c r="H479" i="11" s="1"/>
  <c r="I479" i="11" s="1"/>
  <c r="AI717" i="7"/>
  <c r="AV717" i="7" s="1"/>
  <c r="H581" i="11" s="1"/>
  <c r="I581" i="11" s="1"/>
  <c r="AI827" i="7"/>
  <c r="AV827" i="7" s="1"/>
  <c r="H707" i="11" s="1"/>
  <c r="I707" i="11" s="1"/>
  <c r="AI349" i="7"/>
  <c r="AV349" i="7" s="1"/>
  <c r="H123" i="11" s="1"/>
  <c r="I123" i="11" s="1"/>
  <c r="AI511" i="7"/>
  <c r="AV511" i="7" s="1"/>
  <c r="H300" i="11" s="1"/>
  <c r="I300" i="11" s="1"/>
  <c r="AI450" i="7"/>
  <c r="AV450" i="7" s="1"/>
  <c r="H207" i="11" s="1"/>
  <c r="I207" i="11" s="1"/>
  <c r="AI380" i="7"/>
  <c r="AV380" i="7" s="1"/>
  <c r="H164" i="11" s="1"/>
  <c r="I164" i="11" s="1"/>
  <c r="AI337" i="7"/>
  <c r="AV337" i="7" s="1"/>
  <c r="H107" i="11" s="1"/>
  <c r="I107" i="11" s="1"/>
  <c r="AI293" i="7"/>
  <c r="AV293" i="7" s="1"/>
  <c r="H221" i="11" s="1"/>
  <c r="I221" i="11" s="1"/>
  <c r="AI283" i="7"/>
  <c r="AV283" i="7" s="1"/>
  <c r="H192" i="11" s="1"/>
  <c r="I192" i="11" s="1"/>
  <c r="AI254" i="7"/>
  <c r="AV254" i="7" s="1"/>
  <c r="H364" i="11" s="1"/>
  <c r="I364" i="11" s="1"/>
  <c r="AI238" i="7"/>
  <c r="AV238" i="7" s="1"/>
  <c r="H460" i="11" s="1"/>
  <c r="I460" i="11" s="1"/>
  <c r="AI15" i="7"/>
  <c r="AV15" i="7" s="1"/>
  <c r="H361" i="11" s="1"/>
  <c r="I361" i="11" s="1"/>
  <c r="AI166" i="7"/>
  <c r="AV166" i="7" s="1"/>
  <c r="H295" i="11" s="1"/>
  <c r="I295" i="11" s="1"/>
  <c r="AI137" i="7"/>
  <c r="AV137" i="7" s="1"/>
  <c r="H452" i="11" s="1"/>
  <c r="I452" i="11" s="1"/>
  <c r="AI550" i="7"/>
  <c r="AV550" i="7" s="1"/>
  <c r="H639" i="11" s="1"/>
  <c r="I639" i="11" s="1"/>
  <c r="AI613" i="7"/>
  <c r="AV613" i="7" s="1"/>
  <c r="H1160" i="11" s="1"/>
  <c r="I1160" i="11" s="1"/>
  <c r="AI702" i="7"/>
  <c r="AV702" i="7" s="1"/>
  <c r="H562" i="11" s="1"/>
  <c r="I562" i="11" s="1"/>
  <c r="AI99" i="7"/>
  <c r="AV99" i="7" s="1"/>
  <c r="H579" i="11" s="1"/>
  <c r="I579" i="11" s="1"/>
  <c r="AI761" i="7"/>
  <c r="AV761" i="7" s="1"/>
  <c r="H633" i="11" s="1"/>
  <c r="I633" i="11" s="1"/>
  <c r="AI809" i="7"/>
  <c r="AV809" i="7" s="1"/>
  <c r="H686" i="11" s="1"/>
  <c r="I686" i="11" s="1"/>
  <c r="AI857" i="7"/>
  <c r="AV857" i="7" s="1"/>
  <c r="H740" i="11" s="1"/>
  <c r="I740" i="11" s="1"/>
  <c r="AI873" i="7"/>
  <c r="AV873" i="7" s="1"/>
  <c r="H757" i="11" s="1"/>
  <c r="I757" i="11" s="1"/>
  <c r="AI905" i="7"/>
  <c r="AV905" i="7" s="1"/>
  <c r="H792" i="11" s="1"/>
  <c r="I792" i="11" s="1"/>
  <c r="AI962" i="7"/>
  <c r="AV962" i="7" s="1"/>
  <c r="H863" i="11" s="1"/>
  <c r="I863" i="11" s="1"/>
  <c r="AI1026" i="7"/>
  <c r="AV1026" i="7" s="1"/>
  <c r="H935" i="11" s="1"/>
  <c r="I935" i="11" s="1"/>
  <c r="AI1086" i="7"/>
  <c r="AV1086" i="7" s="1"/>
  <c r="H1005" i="11" s="1"/>
  <c r="I1005" i="11" s="1"/>
  <c r="AI1132" i="7"/>
  <c r="AV1132" i="7" s="1"/>
  <c r="H1059" i="11" s="1"/>
  <c r="I1059" i="11" s="1"/>
  <c r="AI1180" i="7"/>
  <c r="AV1180" i="7" s="1"/>
  <c r="H1108" i="11" s="1"/>
  <c r="I1108" i="11" s="1"/>
  <c r="AI510" i="7"/>
  <c r="AV510" i="7" s="1"/>
  <c r="H407" i="11" s="1"/>
  <c r="I407" i="11" s="1"/>
  <c r="AI481" i="7"/>
  <c r="AV481" i="7" s="1"/>
  <c r="H345" i="11" s="1"/>
  <c r="I345" i="11" s="1"/>
  <c r="AI379" i="7"/>
  <c r="AV379" i="7" s="1"/>
  <c r="H162" i="11" s="1"/>
  <c r="I162" i="11" s="1"/>
  <c r="AI336" i="7"/>
  <c r="AV336" i="7" s="1"/>
  <c r="H106" i="11" s="1"/>
  <c r="I106" i="11" s="1"/>
  <c r="AI308" i="7"/>
  <c r="AV308" i="7" s="1"/>
  <c r="H258" i="11" s="1"/>
  <c r="I258" i="11" s="1"/>
  <c r="AI292" i="7"/>
  <c r="AV292" i="7" s="1"/>
  <c r="H218" i="11" s="1"/>
  <c r="I218" i="11" s="1"/>
  <c r="AI165" i="7"/>
  <c r="AV165" i="7" s="1"/>
  <c r="H294" i="11" s="1"/>
  <c r="I294" i="11" s="1"/>
  <c r="AI551" i="7"/>
  <c r="AV551" i="7" s="1"/>
  <c r="H650" i="11" s="1"/>
  <c r="I650" i="11" s="1"/>
  <c r="AI599" i="7"/>
  <c r="AV599" i="7" s="1"/>
  <c r="H1144" i="11" s="1"/>
  <c r="I1144" i="11" s="1"/>
  <c r="AI662" i="7"/>
  <c r="AV662" i="7" s="1"/>
  <c r="H510" i="11" s="1"/>
  <c r="I510" i="11" s="1"/>
  <c r="AI703" i="7"/>
  <c r="AV703" i="7" s="1"/>
  <c r="H563" i="11" s="1"/>
  <c r="I563" i="11" s="1"/>
  <c r="AI716" i="7"/>
  <c r="AV716" i="7" s="1"/>
  <c r="H580" i="11" s="1"/>
  <c r="I580" i="11" s="1"/>
  <c r="AI762" i="7"/>
  <c r="AV762" i="7" s="1"/>
  <c r="H634" i="11" s="1"/>
  <c r="I634" i="11" s="1"/>
  <c r="AI826" i="7"/>
  <c r="AV826" i="7" s="1"/>
  <c r="H705" i="11" s="1"/>
  <c r="I705" i="11" s="1"/>
  <c r="AI890" i="7"/>
  <c r="AV890" i="7" s="1"/>
  <c r="H776" i="11" s="1"/>
  <c r="I776" i="11" s="1"/>
  <c r="AI951" i="7"/>
  <c r="AV951" i="7" s="1"/>
  <c r="H848" i="11" s="1"/>
  <c r="I848" i="11" s="1"/>
  <c r="AI995" i="7"/>
  <c r="AV995" i="7" s="1"/>
  <c r="H900" i="11" s="1"/>
  <c r="I900" i="11" s="1"/>
  <c r="AI1119" i="7"/>
  <c r="AV1119" i="7" s="1"/>
  <c r="H1042" i="11" s="1"/>
  <c r="I1042" i="11" s="1"/>
  <c r="AI996" i="7"/>
  <c r="AV996" i="7" s="1"/>
  <c r="H901" i="11" s="1"/>
  <c r="I901" i="11" s="1"/>
  <c r="AI1012" i="7"/>
  <c r="AV1012" i="7" s="1"/>
  <c r="H918" i="11" s="1"/>
  <c r="I918" i="11" s="1"/>
  <c r="AI1104" i="7"/>
  <c r="AV1104" i="7" s="1"/>
  <c r="H1025" i="11" s="1"/>
  <c r="I1025" i="11" s="1"/>
  <c r="AI67" i="7"/>
  <c r="AV67" i="7" s="1"/>
  <c r="H396" i="11" s="1"/>
  <c r="I396" i="11" s="1"/>
  <c r="AI508" i="7"/>
  <c r="AV508" i="7" s="1"/>
  <c r="H278" i="11" s="1"/>
  <c r="I278" i="11" s="1"/>
  <c r="AI447" i="7"/>
  <c r="AV447" i="7" s="1"/>
  <c r="H187" i="11" s="1"/>
  <c r="I187" i="11" s="1"/>
  <c r="AI431" i="7"/>
  <c r="AV431" i="7" s="1"/>
  <c r="H100" i="11" s="1"/>
  <c r="I100" i="11" s="1"/>
  <c r="AI266" i="7"/>
  <c r="AV266" i="7" s="1"/>
  <c r="H14" i="11" s="1"/>
  <c r="I14" i="11" s="1"/>
  <c r="AI219" i="7"/>
  <c r="AV219" i="7" s="1"/>
  <c r="H413" i="11" s="1"/>
  <c r="I413" i="11" s="1"/>
  <c r="AI12" i="7"/>
  <c r="AV12" i="7" s="1"/>
  <c r="H311" i="11" s="1"/>
  <c r="I311" i="11" s="1"/>
  <c r="AI147" i="7"/>
  <c r="AV147" i="7" s="1"/>
  <c r="H270" i="11" s="1"/>
  <c r="I270" i="11" s="1"/>
  <c r="AI83" i="7"/>
  <c r="AV83" i="7" s="1"/>
  <c r="AI569" i="7"/>
  <c r="AV569" i="7" s="1"/>
  <c r="H852" i="11" s="1"/>
  <c r="I852" i="11" s="1"/>
  <c r="AI679" i="7"/>
  <c r="AV679" i="7" s="1"/>
  <c r="H530" i="11" s="1"/>
  <c r="I530" i="11" s="1"/>
  <c r="AI98" i="7"/>
  <c r="AV98" i="7" s="1"/>
  <c r="H564" i="11" s="1"/>
  <c r="I564" i="11" s="1"/>
  <c r="AI812" i="7"/>
  <c r="AV812" i="7" s="1"/>
  <c r="H689" i="11" s="1"/>
  <c r="I689" i="11" s="1"/>
  <c r="AI876" i="7"/>
  <c r="AV876" i="7" s="1"/>
  <c r="H760" i="11" s="1"/>
  <c r="I760" i="11" s="1"/>
  <c r="AI1045" i="7"/>
  <c r="AV1045" i="7" s="1"/>
  <c r="H956" i="11" s="1"/>
  <c r="I956" i="11" s="1"/>
  <c r="AI446" i="7"/>
  <c r="AV446" i="7" s="1"/>
  <c r="H185" i="11" s="1"/>
  <c r="I185" i="11" s="1"/>
  <c r="AI680" i="7"/>
  <c r="AV680" i="7" s="1"/>
  <c r="H531" i="11" s="1"/>
  <c r="I531" i="11" s="1"/>
  <c r="AI845" i="7"/>
  <c r="AV845" i="7" s="1"/>
  <c r="H726" i="11" s="1"/>
  <c r="I726" i="11" s="1"/>
  <c r="AI1196" i="7"/>
  <c r="AV1196" i="7" s="1"/>
  <c r="H1133" i="11" s="1"/>
  <c r="I1133" i="11" s="1"/>
  <c r="AI347" i="7"/>
  <c r="AV347" i="7" s="1"/>
  <c r="H120" i="11" s="1"/>
  <c r="I120" i="11" s="1"/>
  <c r="AI191" i="7"/>
  <c r="AV191" i="7" s="1"/>
  <c r="H331" i="11" s="1"/>
  <c r="I331" i="11" s="1"/>
  <c r="AI1136" i="7"/>
  <c r="AV1136" i="7" s="1"/>
  <c r="H1063" i="11" s="1"/>
  <c r="I1063" i="11" s="1"/>
  <c r="AI361" i="7"/>
  <c r="AV361" i="7" s="1"/>
  <c r="H137" i="11" s="1"/>
  <c r="I137" i="11" s="1"/>
  <c r="AI278" i="7"/>
  <c r="AV278" i="7" s="1"/>
  <c r="H182" i="11" s="1"/>
  <c r="I182" i="11" s="1"/>
  <c r="AI14" i="7"/>
  <c r="AV14" i="7" s="1"/>
  <c r="H353" i="11" s="1"/>
  <c r="I353" i="11" s="1"/>
  <c r="AI85" i="7"/>
  <c r="AV85" i="7" s="1"/>
  <c r="AI571" i="7"/>
  <c r="AV571" i="7" s="1"/>
  <c r="H886" i="11" s="1"/>
  <c r="I886" i="11" s="1"/>
  <c r="AI975" i="7"/>
  <c r="AV975" i="7" s="1"/>
  <c r="H878" i="11" s="1"/>
  <c r="I878" i="11" s="1"/>
  <c r="AI531" i="7"/>
  <c r="AV531" i="7" s="1"/>
  <c r="H1032" i="11" s="1"/>
  <c r="I1032" i="11" s="1"/>
  <c r="AI953" i="7"/>
  <c r="AV953" i="7" s="1"/>
  <c r="H851" i="11" s="1"/>
  <c r="I851" i="11" s="1"/>
  <c r="AI1169" i="7"/>
  <c r="AV1169" i="7" s="1"/>
  <c r="H1099" i="11" s="1"/>
  <c r="I1099" i="11" s="1"/>
  <c r="AI909" i="7"/>
  <c r="AV909" i="7" s="1"/>
  <c r="H797" i="11" s="1"/>
  <c r="I797" i="11" s="1"/>
  <c r="AI568" i="7"/>
  <c r="AV568" i="7" s="1"/>
  <c r="H839" i="11" s="1"/>
  <c r="I839" i="11" s="1"/>
  <c r="AI651" i="7"/>
  <c r="AV651" i="7" s="1"/>
  <c r="H498" i="11" s="1"/>
  <c r="I498" i="11" s="1"/>
  <c r="AI835" i="7"/>
  <c r="AV835" i="7" s="1"/>
  <c r="H715" i="11" s="1"/>
  <c r="I715" i="11" s="1"/>
  <c r="AI942" i="7"/>
  <c r="AV942" i="7" s="1"/>
  <c r="H835" i="11" s="1"/>
  <c r="I835" i="11" s="1"/>
  <c r="AI772" i="7"/>
  <c r="AV772" i="7" s="1"/>
  <c r="H645" i="11" s="1"/>
  <c r="I645" i="11" s="1"/>
  <c r="AI852" i="7"/>
  <c r="AV852" i="7" s="1"/>
  <c r="H734" i="11" s="1"/>
  <c r="I734" i="11" s="1"/>
  <c r="AI1063" i="7"/>
  <c r="AV1063" i="7" s="1"/>
  <c r="H978" i="11" s="1"/>
  <c r="I978" i="11" s="1"/>
  <c r="AI1155" i="7"/>
  <c r="AV1155" i="7" s="1"/>
  <c r="H1084" i="11" s="1"/>
  <c r="I1084" i="11" s="1"/>
  <c r="AI1191" i="7"/>
  <c r="AV1191" i="7" s="1"/>
  <c r="H1124" i="11" s="1"/>
  <c r="I1124" i="11" s="1"/>
  <c r="AI1034" i="7"/>
  <c r="AV1034" i="7" s="1"/>
  <c r="H944" i="11" s="1"/>
  <c r="I944" i="11" s="1"/>
  <c r="AI1068" i="7"/>
  <c r="AV1068" i="7" s="1"/>
  <c r="H983" i="11" s="1"/>
  <c r="I983" i="11" s="1"/>
  <c r="AI1184" i="7"/>
  <c r="AV1184" i="7" s="1"/>
  <c r="H1116" i="11" s="1"/>
  <c r="I1116" i="11" s="1"/>
  <c r="AI1216" i="7"/>
  <c r="AV1216" i="7" s="1"/>
  <c r="H1191" i="11" s="1"/>
  <c r="I1191" i="11" s="1"/>
  <c r="AI1197" i="7"/>
  <c r="AV1197" i="7" s="1"/>
  <c r="H1134" i="11" s="1"/>
  <c r="I1134" i="11" s="1"/>
  <c r="AI608" i="7"/>
  <c r="AV608" i="7" s="1"/>
  <c r="H1156" i="11" s="1"/>
  <c r="I1156" i="11" s="1"/>
  <c r="AI749" i="7"/>
  <c r="AV749" i="7" s="1"/>
  <c r="H620" i="11" s="1"/>
  <c r="I620" i="11" s="1"/>
  <c r="AI900" i="7"/>
  <c r="AV900" i="7" s="1"/>
  <c r="H787" i="11" s="1"/>
  <c r="I787" i="11" s="1"/>
  <c r="AI84" i="7"/>
  <c r="AV84" i="7" s="1"/>
  <c r="AI726" i="7"/>
  <c r="AV726" i="7" s="1"/>
  <c r="H592" i="11" s="1"/>
  <c r="I592" i="11" s="1"/>
  <c r="AI244" i="7"/>
  <c r="AV244" i="7" s="1"/>
  <c r="H299" i="11" s="1"/>
  <c r="I299" i="11" s="1"/>
  <c r="AI999" i="7"/>
  <c r="AV999" i="7" s="1"/>
  <c r="H904" i="11" s="1"/>
  <c r="I904" i="11" s="1"/>
  <c r="AI429" i="7"/>
  <c r="AV429" i="7" s="1"/>
  <c r="H98" i="11" s="1"/>
  <c r="I98" i="11" s="1"/>
  <c r="AI1091" i="7"/>
  <c r="AV1091" i="7" s="1"/>
  <c r="H1012" i="11" s="1"/>
  <c r="I1012" i="11" s="1"/>
  <c r="AI58" i="7"/>
  <c r="AV58" i="7" s="1"/>
  <c r="H73" i="11" s="1"/>
  <c r="I73" i="11" s="1"/>
  <c r="AI921" i="7"/>
  <c r="AV921" i="7" s="1"/>
  <c r="H812" i="11" s="1"/>
  <c r="I812" i="11" s="1"/>
  <c r="AI734" i="7"/>
  <c r="AV734" i="7" s="1"/>
  <c r="H599" i="11" s="1"/>
  <c r="I599" i="11" s="1"/>
  <c r="AI750" i="7"/>
  <c r="AV750" i="7" s="1"/>
  <c r="H621" i="11" s="1"/>
  <c r="I621" i="11" s="1"/>
  <c r="AI378" i="7"/>
  <c r="AV378" i="7" s="1"/>
  <c r="H161" i="11" s="1"/>
  <c r="I161" i="11" s="1"/>
  <c r="AI524" i="7"/>
  <c r="AV524" i="7" s="1"/>
  <c r="H408" i="11" s="1"/>
  <c r="I408" i="11" s="1"/>
  <c r="AI859" i="7"/>
  <c r="AV859" i="7" s="1"/>
  <c r="H742" i="11" s="1"/>
  <c r="I742" i="11" s="1"/>
  <c r="AI795" i="7"/>
  <c r="AV795" i="7" s="1"/>
  <c r="H670" i="11" s="1"/>
  <c r="I670" i="11" s="1"/>
  <c r="AI515" i="7"/>
  <c r="AV515" i="7" s="1"/>
  <c r="H376" i="11" s="1"/>
  <c r="I376" i="11" s="1"/>
  <c r="AI273" i="7"/>
  <c r="AV273" i="7" s="1"/>
  <c r="H128" i="11" s="1"/>
  <c r="I128" i="11" s="1"/>
  <c r="AI184" i="7"/>
  <c r="AV184" i="7" s="1"/>
  <c r="H319" i="11" s="1"/>
  <c r="I319" i="11" s="1"/>
  <c r="AI546" i="7"/>
  <c r="AV546" i="7" s="1"/>
  <c r="H594" i="11" s="1"/>
  <c r="I594" i="11" s="1"/>
  <c r="AI673" i="7"/>
  <c r="AV673" i="7" s="1"/>
  <c r="H522" i="11" s="1"/>
  <c r="I522" i="11" s="1"/>
  <c r="AI699" i="7"/>
  <c r="AV699" i="7" s="1"/>
  <c r="H558" i="11" s="1"/>
  <c r="I558" i="11" s="1"/>
  <c r="AI773" i="7"/>
  <c r="AV773" i="7" s="1"/>
  <c r="H646" i="11" s="1"/>
  <c r="I646" i="11" s="1"/>
  <c r="AI837" i="7"/>
  <c r="AV837" i="7" s="1"/>
  <c r="H718" i="11" s="1"/>
  <c r="I718" i="11" s="1"/>
  <c r="AI853" i="7"/>
  <c r="AV853" i="7" s="1"/>
  <c r="H735" i="11" s="1"/>
  <c r="I735" i="11" s="1"/>
  <c r="AI52" i="7"/>
  <c r="AV52" i="7" s="1"/>
  <c r="H60" i="11" s="1"/>
  <c r="I60" i="11" s="1"/>
  <c r="AI615" i="7"/>
  <c r="AV615" i="7" s="1"/>
  <c r="H1163" i="11" s="1"/>
  <c r="I1163" i="11" s="1"/>
  <c r="AI500" i="7"/>
  <c r="AV500" i="7" s="1"/>
  <c r="H397" i="11" s="1"/>
  <c r="I397" i="11" s="1"/>
  <c r="AI470" i="7"/>
  <c r="AV470" i="7" s="1"/>
  <c r="H239" i="11" s="1"/>
  <c r="I239" i="11" s="1"/>
  <c r="AI414" i="7"/>
  <c r="AV414" i="7" s="1"/>
  <c r="H66" i="11" s="1"/>
  <c r="I66" i="11" s="1"/>
  <c r="AI313" i="7"/>
  <c r="AV313" i="7" s="1"/>
  <c r="H3" i="11" s="1"/>
  <c r="I3" i="11" s="1"/>
  <c r="AI199" i="7"/>
  <c r="AV199" i="7" s="1"/>
  <c r="H341" i="11" s="1"/>
  <c r="I341" i="11" s="1"/>
  <c r="AI140" i="7"/>
  <c r="AV140" i="7" s="1"/>
  <c r="H456" i="11" s="1"/>
  <c r="I456" i="11" s="1"/>
  <c r="AI641" i="7"/>
  <c r="AV641" i="7" s="1"/>
  <c r="H487" i="11" s="1"/>
  <c r="I487" i="11" s="1"/>
  <c r="AI657" i="7"/>
  <c r="AV657" i="7" s="1"/>
  <c r="H506" i="11" s="1"/>
  <c r="I506" i="11" s="1"/>
  <c r="AI70" i="7"/>
  <c r="AV70" i="7" s="1"/>
  <c r="AI468" i="7"/>
  <c r="AV468" i="7" s="1"/>
  <c r="H235" i="11" s="1"/>
  <c r="I235" i="11" s="1"/>
  <c r="AI420" i="7"/>
  <c r="AV420" i="7" s="1"/>
  <c r="H83" i="11" s="1"/>
  <c r="I83" i="11" s="1"/>
  <c r="AI382" i="7"/>
  <c r="AV382" i="7" s="1"/>
  <c r="H166" i="11" s="1"/>
  <c r="I166" i="11" s="1"/>
  <c r="AI339" i="7"/>
  <c r="AV339" i="7" s="1"/>
  <c r="H109" i="11" s="1"/>
  <c r="I109" i="11" s="1"/>
  <c r="AI23" i="7"/>
  <c r="AV23" i="7" s="1"/>
  <c r="H195" i="11" s="1"/>
  <c r="I195" i="11" s="1"/>
  <c r="AI271" i="7"/>
  <c r="AV271" i="7" s="1"/>
  <c r="H104" i="11" s="1"/>
  <c r="I104" i="11" s="1"/>
  <c r="AI211" i="7"/>
  <c r="AV211" i="7" s="1"/>
  <c r="H362" i="11" s="1"/>
  <c r="I362" i="11" s="1"/>
  <c r="AI168" i="7"/>
  <c r="AV168" i="7" s="1"/>
  <c r="H297" i="11" s="1"/>
  <c r="I297" i="11" s="1"/>
  <c r="AI127" i="7"/>
  <c r="AV127" i="7" s="1"/>
  <c r="H422" i="11" s="1"/>
  <c r="I422" i="11" s="1"/>
  <c r="AI548" i="7"/>
  <c r="AV548" i="7" s="1"/>
  <c r="H617" i="11" s="1"/>
  <c r="I617" i="11" s="1"/>
  <c r="AI564" i="7"/>
  <c r="AV564" i="7" s="1"/>
  <c r="H794" i="11" s="1"/>
  <c r="I794" i="11" s="1"/>
  <c r="AI743" i="7"/>
  <c r="AV743" i="7" s="1"/>
  <c r="H613" i="11" s="1"/>
  <c r="I613" i="11" s="1"/>
  <c r="AI759" i="7"/>
  <c r="AV759" i="7" s="1"/>
  <c r="H631" i="11" s="1"/>
  <c r="I631" i="11" s="1"/>
  <c r="AI791" i="7"/>
  <c r="AV791" i="7" s="1"/>
  <c r="H666" i="11" s="1"/>
  <c r="I666" i="11" s="1"/>
  <c r="AI903" i="7"/>
  <c r="AV903" i="7" s="1"/>
  <c r="H790" i="11" s="1"/>
  <c r="I790" i="11" s="1"/>
  <c r="AI1024" i="7"/>
  <c r="AV1024" i="7" s="1"/>
  <c r="H933" i="11" s="1"/>
  <c r="I933" i="11" s="1"/>
  <c r="AI1070" i="7"/>
  <c r="AV1070" i="7" s="1"/>
  <c r="H986" i="11" s="1"/>
  <c r="I986" i="11" s="1"/>
  <c r="AI1116" i="7"/>
  <c r="AV1116" i="7" s="1"/>
  <c r="H1039" i="11" s="1"/>
  <c r="I1039" i="11" s="1"/>
  <c r="AI1162" i="7"/>
  <c r="AV1162" i="7" s="1"/>
  <c r="H1092" i="11" s="1"/>
  <c r="I1092" i="11" s="1"/>
  <c r="AI116" i="7"/>
  <c r="AV116" i="7" s="1"/>
  <c r="H1127" i="11" s="1"/>
  <c r="I1127" i="11" s="1"/>
  <c r="AI252" i="7"/>
  <c r="AV252" i="7" s="1"/>
  <c r="H351" i="11" s="1"/>
  <c r="I351" i="11" s="1"/>
  <c r="AI412" i="7"/>
  <c r="AV412" i="7" s="1"/>
  <c r="H61" i="11" s="1"/>
  <c r="I61" i="11" s="1"/>
  <c r="AI338" i="7"/>
  <c r="AV338" i="7" s="1"/>
  <c r="H108" i="11" s="1"/>
  <c r="I108" i="11" s="1"/>
  <c r="AI22" i="7"/>
  <c r="AV22" i="7" s="1"/>
  <c r="H194" i="11" s="1"/>
  <c r="I194" i="11" s="1"/>
  <c r="AI239" i="7"/>
  <c r="AV239" i="7" s="1"/>
  <c r="H275" i="11" s="1"/>
  <c r="I275" i="11" s="1"/>
  <c r="AI660" i="7"/>
  <c r="AV660" i="7" s="1"/>
  <c r="H508" i="11" s="1"/>
  <c r="I508" i="11" s="1"/>
  <c r="AI90" i="7"/>
  <c r="AV90" i="7" s="1"/>
  <c r="H545" i="11" s="1"/>
  <c r="I545" i="11" s="1"/>
  <c r="AI730" i="7"/>
  <c r="AV730" i="7" s="1"/>
  <c r="H597" i="11" s="1"/>
  <c r="I597" i="11" s="1"/>
  <c r="AI919" i="7"/>
  <c r="AV919" i="7" s="1"/>
  <c r="H810" i="11" s="1"/>
  <c r="I810" i="11" s="1"/>
  <c r="AI977" i="7"/>
  <c r="AV977" i="7" s="1"/>
  <c r="H880" i="11" s="1"/>
  <c r="I880" i="11" s="1"/>
  <c r="AI1041" i="7"/>
  <c r="AV1041" i="7" s="1"/>
  <c r="H951" i="11" s="1"/>
  <c r="I951" i="11" s="1"/>
  <c r="AI1131" i="7"/>
  <c r="AV1131" i="7" s="1"/>
  <c r="H1058" i="11" s="1"/>
  <c r="I1058" i="11" s="1"/>
  <c r="AI1147" i="7"/>
  <c r="AV1147" i="7" s="1"/>
  <c r="H1075" i="11" s="1"/>
  <c r="I1075" i="11" s="1"/>
  <c r="AI16" i="7"/>
  <c r="AV16" i="7" s="1"/>
  <c r="H368" i="11" s="1"/>
  <c r="I368" i="11" s="1"/>
  <c r="AI432" i="7"/>
  <c r="AV432" i="7" s="1"/>
  <c r="H101" i="11" s="1"/>
  <c r="I101" i="11" s="1"/>
  <c r="AI37" i="7"/>
  <c r="AV37" i="7" s="1"/>
  <c r="H24" i="11" s="1"/>
  <c r="I24" i="11" s="1"/>
  <c r="AI584" i="7"/>
  <c r="AV584" i="7" s="1"/>
  <c r="H1021" i="11" s="1"/>
  <c r="I1021" i="11" s="1"/>
  <c r="AI678" i="7"/>
  <c r="AV678" i="7" s="1"/>
  <c r="H529" i="11" s="1"/>
  <c r="I529" i="11" s="1"/>
  <c r="AI466" i="7"/>
  <c r="AV466" i="7" s="1"/>
  <c r="H231" i="11" s="1"/>
  <c r="I231" i="11" s="1"/>
  <c r="AI62" i="7"/>
  <c r="AV62" i="7" s="1"/>
  <c r="H79" i="11" s="1"/>
  <c r="I79" i="11" s="1"/>
  <c r="AI401" i="7"/>
  <c r="AV401" i="7" s="1"/>
  <c r="H45" i="11" s="1"/>
  <c r="I45" i="11" s="1"/>
  <c r="AI39" i="7"/>
  <c r="AV39" i="7" s="1"/>
  <c r="H25" i="11" s="1"/>
  <c r="I25" i="11" s="1"/>
  <c r="AI350" i="7"/>
  <c r="AV350" i="7" s="1"/>
  <c r="H121" i="11" s="1"/>
  <c r="I121" i="11" s="1"/>
  <c r="AI309" i="7"/>
  <c r="AV309" i="7" s="1"/>
  <c r="H261" i="11" s="1"/>
  <c r="I261" i="11" s="1"/>
  <c r="AI222" i="7"/>
  <c r="AV222" i="7" s="1"/>
  <c r="H429" i="11" s="1"/>
  <c r="I429" i="11" s="1"/>
  <c r="AI180" i="7"/>
  <c r="AV180" i="7" s="1"/>
  <c r="H315" i="11" s="1"/>
  <c r="I315" i="11" s="1"/>
  <c r="AI150" i="7"/>
  <c r="AV150" i="7" s="1"/>
  <c r="H273" i="11" s="1"/>
  <c r="I273" i="11" s="1"/>
  <c r="AI534" i="7"/>
  <c r="AV534" i="7" s="1"/>
  <c r="H1161" i="11" s="1"/>
  <c r="I1161" i="11" s="1"/>
  <c r="AI598" i="7"/>
  <c r="AV598" i="7" s="1"/>
  <c r="H1143" i="11" s="1"/>
  <c r="I1143" i="11" s="1"/>
  <c r="AI661" i="7"/>
  <c r="AV661" i="7" s="1"/>
  <c r="H509" i="11" s="1"/>
  <c r="I509" i="11" s="1"/>
  <c r="AI745" i="7"/>
  <c r="AV745" i="7" s="1"/>
  <c r="H615" i="11" s="1"/>
  <c r="I615" i="11" s="1"/>
  <c r="AI104" i="7"/>
  <c r="AV104" i="7" s="1"/>
  <c r="H845" i="11" s="1"/>
  <c r="I845" i="11" s="1"/>
  <c r="AI1010" i="7"/>
  <c r="AV1010" i="7" s="1"/>
  <c r="H916" i="11" s="1"/>
  <c r="I916" i="11" s="1"/>
  <c r="AI1072" i="7"/>
  <c r="AV1072" i="7" s="1"/>
  <c r="H988" i="11" s="1"/>
  <c r="I988" i="11" s="1"/>
  <c r="AI1118" i="7"/>
  <c r="AV1118" i="7" s="1"/>
  <c r="H1041" i="11" s="1"/>
  <c r="I1041" i="11" s="1"/>
  <c r="AI1164" i="7"/>
  <c r="AV1164" i="7" s="1"/>
  <c r="H1094" i="11" s="1"/>
  <c r="I1094" i="11" s="1"/>
  <c r="AI122" i="7"/>
  <c r="AV122" i="7" s="1"/>
  <c r="AI495" i="7"/>
  <c r="AV495" i="7" s="1"/>
  <c r="H455" i="11" s="1"/>
  <c r="I455" i="11" s="1"/>
  <c r="AI465" i="7"/>
  <c r="AV465" i="7" s="1"/>
  <c r="H230" i="11" s="1"/>
  <c r="I230" i="11" s="1"/>
  <c r="AI433" i="7"/>
  <c r="AV433" i="7" s="1"/>
  <c r="H156" i="11" s="1"/>
  <c r="I156" i="11" s="1"/>
  <c r="AI34" i="7"/>
  <c r="AV34" i="7" s="1"/>
  <c r="H124" i="11" s="1"/>
  <c r="I124" i="11" s="1"/>
  <c r="AI282" i="7"/>
  <c r="AV282" i="7" s="1"/>
  <c r="H191" i="11" s="1"/>
  <c r="I191" i="11" s="1"/>
  <c r="AI646" i="7"/>
  <c r="AV646" i="7" s="1"/>
  <c r="H493" i="11" s="1"/>
  <c r="I493" i="11" s="1"/>
  <c r="AI691" i="7"/>
  <c r="AV691" i="7" s="1"/>
  <c r="H543" i="11" s="1"/>
  <c r="I543" i="11" s="1"/>
  <c r="AI746" i="7"/>
  <c r="AV746" i="7" s="1"/>
  <c r="H616" i="11" s="1"/>
  <c r="I616" i="11" s="1"/>
  <c r="AI979" i="7"/>
  <c r="AV979" i="7" s="1"/>
  <c r="H882" i="11" s="1"/>
  <c r="I882" i="11" s="1"/>
  <c r="AI1057" i="7"/>
  <c r="AV1057" i="7" s="1"/>
  <c r="H968" i="11" s="1"/>
  <c r="I968" i="11" s="1"/>
  <c r="AI1103" i="7"/>
  <c r="AV1103" i="7" s="1"/>
  <c r="H1024" i="11" s="1"/>
  <c r="I1024" i="11" s="1"/>
  <c r="AI1133" i="7"/>
  <c r="AV1133" i="7" s="1"/>
  <c r="H1061" i="11" s="1"/>
  <c r="I1061" i="11" s="1"/>
  <c r="AI1165" i="7"/>
  <c r="AV1165" i="7" s="1"/>
  <c r="H1095" i="11" s="1"/>
  <c r="I1095" i="11" s="1"/>
  <c r="AI1209" i="7"/>
  <c r="AV1209" i="7" s="1"/>
  <c r="H1184" i="11" s="1"/>
  <c r="I1184" i="11" s="1"/>
  <c r="AI1120" i="7"/>
  <c r="AV1120" i="7" s="1"/>
  <c r="H1043" i="11" s="1"/>
  <c r="I1043" i="11" s="1"/>
  <c r="AI125" i="7"/>
  <c r="AV125" i="7" s="1"/>
  <c r="H415" i="11" s="1"/>
  <c r="I415" i="11" s="1"/>
  <c r="AI907" i="7"/>
  <c r="AV907" i="7" s="1"/>
  <c r="H795" i="11" s="1"/>
  <c r="I795" i="11" s="1"/>
  <c r="AI980" i="7"/>
  <c r="AV980" i="7" s="1"/>
  <c r="H883" i="11" s="1"/>
  <c r="I883" i="11" s="1"/>
  <c r="AI1044" i="7"/>
  <c r="AV1044" i="7" s="1"/>
  <c r="H955" i="11" s="1"/>
  <c r="I955" i="11" s="1"/>
  <c r="AI1088" i="7"/>
  <c r="AV1088" i="7" s="1"/>
  <c r="H1007" i="11" s="1"/>
  <c r="I1007" i="11" s="1"/>
  <c r="AI463" i="7"/>
  <c r="AV463" i="7" s="1"/>
  <c r="H228" i="11" s="1"/>
  <c r="I228" i="11" s="1"/>
  <c r="AI410" i="7"/>
  <c r="AV410" i="7" s="1"/>
  <c r="H59" i="11" s="1"/>
  <c r="I59" i="11" s="1"/>
  <c r="AI306" i="7"/>
  <c r="AV306" i="7" s="1"/>
  <c r="H256" i="11" s="1"/>
  <c r="I256" i="11" s="1"/>
  <c r="AI192" i="7"/>
  <c r="AV192" i="7" s="1"/>
  <c r="H332" i="11" s="1"/>
  <c r="I332" i="11" s="1"/>
  <c r="AI553" i="7"/>
  <c r="AV553" i="7" s="1"/>
  <c r="H672" i="11" s="1"/>
  <c r="I672" i="11" s="1"/>
  <c r="AI616" i="7"/>
  <c r="AV616" i="7" s="1"/>
  <c r="H1164" i="11" s="1"/>
  <c r="I1164" i="11" s="1"/>
  <c r="AI632" i="7"/>
  <c r="AV632" i="7" s="1"/>
  <c r="H477" i="11" s="1"/>
  <c r="I477" i="11" s="1"/>
  <c r="AI664" i="7"/>
  <c r="AV664" i="7" s="1"/>
  <c r="H514" i="11" s="1"/>
  <c r="I514" i="11" s="1"/>
  <c r="AI796" i="7"/>
  <c r="AV796" i="7" s="1"/>
  <c r="H671" i="11" s="1"/>
  <c r="I671" i="11" s="1"/>
  <c r="AI965" i="7"/>
  <c r="AV965" i="7" s="1"/>
  <c r="H867" i="11" s="1"/>
  <c r="I867" i="11" s="1"/>
  <c r="AI997" i="7"/>
  <c r="AV997" i="7" s="1"/>
  <c r="H902" i="11" s="1"/>
  <c r="I902" i="11" s="1"/>
  <c r="AI1059" i="7"/>
  <c r="AV1059" i="7" s="1"/>
  <c r="H973" i="11" s="1"/>
  <c r="I973" i="11" s="1"/>
  <c r="AI966" i="7"/>
  <c r="AV966" i="7" s="1"/>
  <c r="H868" i="11" s="1"/>
  <c r="I868" i="11" s="1"/>
  <c r="AI348" i="7"/>
  <c r="AV348" i="7" s="1"/>
  <c r="H122" i="11" s="1"/>
  <c r="I122" i="11" s="1"/>
  <c r="AI1122" i="7"/>
  <c r="AV1122" i="7" s="1"/>
  <c r="H1046" i="11" s="1"/>
  <c r="I1046" i="11" s="1"/>
  <c r="AI375" i="7"/>
  <c r="AV375" i="7" s="1"/>
  <c r="H157" i="11" s="1"/>
  <c r="I157" i="11" s="1"/>
  <c r="AI332" i="7"/>
  <c r="AV332" i="7" s="1"/>
  <c r="H102" i="11" s="1"/>
  <c r="I102" i="11" s="1"/>
  <c r="AI288" i="7"/>
  <c r="AV288" i="7" s="1"/>
  <c r="H205" i="11" s="1"/>
  <c r="I205" i="11" s="1"/>
  <c r="AI249" i="7"/>
  <c r="AV249" i="7" s="1"/>
  <c r="H342" i="11" s="1"/>
  <c r="I342" i="11" s="1"/>
  <c r="AI217" i="7"/>
  <c r="AV217" i="7" s="1"/>
  <c r="H411" i="11" s="1"/>
  <c r="I411" i="11" s="1"/>
  <c r="AI6" i="7"/>
  <c r="AV6" i="7" s="1"/>
  <c r="H434" i="11" s="1"/>
  <c r="I434" i="11" s="1"/>
  <c r="AI100" i="7"/>
  <c r="AV100" i="7" s="1"/>
  <c r="H603" i="11" s="1"/>
  <c r="I603" i="11" s="1"/>
  <c r="AI766" i="7"/>
  <c r="AV766" i="7" s="1"/>
  <c r="H640" i="11" s="1"/>
  <c r="I640" i="11" s="1"/>
  <c r="AI846" i="7"/>
  <c r="AV846" i="7" s="1"/>
  <c r="H727" i="11" s="1"/>
  <c r="I727" i="11" s="1"/>
  <c r="AI925" i="7"/>
  <c r="AV925" i="7" s="1"/>
  <c r="H816" i="11" s="1"/>
  <c r="I816" i="11" s="1"/>
  <c r="AI967" i="7"/>
  <c r="AV967" i="7" s="1"/>
  <c r="H869" i="11" s="1"/>
  <c r="I869" i="11" s="1"/>
  <c r="AI1061" i="7"/>
  <c r="AV1061" i="7" s="1"/>
  <c r="H975" i="11" s="1"/>
  <c r="I975" i="11" s="1"/>
  <c r="AI1123" i="7"/>
  <c r="AV1123" i="7" s="1"/>
  <c r="H1047" i="11" s="1"/>
  <c r="I1047" i="11" s="1"/>
  <c r="AI1202" i="7"/>
  <c r="AV1202" i="7" s="1"/>
  <c r="H1137" i="11" s="1"/>
  <c r="I1137" i="11" s="1"/>
  <c r="AI430" i="7"/>
  <c r="AV430" i="7" s="1"/>
  <c r="H99" i="11" s="1"/>
  <c r="I99" i="11" s="1"/>
  <c r="AI1154" i="7"/>
  <c r="AV1154" i="7" s="1"/>
  <c r="H1083" i="11" s="1"/>
  <c r="I1083" i="11" s="1"/>
  <c r="AI738" i="7"/>
  <c r="AV738" i="7" s="1"/>
  <c r="H608" i="11" s="1"/>
  <c r="I608" i="11" s="1"/>
  <c r="AI115" i="7"/>
  <c r="AV115" i="7" s="1"/>
  <c r="H1126" i="11" s="1"/>
  <c r="I1126" i="11" s="1"/>
  <c r="AI555" i="7"/>
  <c r="AV555" i="7" s="1"/>
  <c r="H695" i="11" s="1"/>
  <c r="I695" i="11" s="1"/>
  <c r="AI650" i="7"/>
  <c r="AV650" i="7" s="1"/>
  <c r="H497" i="11" s="1"/>
  <c r="I497" i="11" s="1"/>
  <c r="AI774" i="7"/>
  <c r="AV774" i="7" s="1"/>
  <c r="H647" i="11" s="1"/>
  <c r="I647" i="11" s="1"/>
  <c r="AI1137" i="7"/>
  <c r="AV1137" i="7" s="1"/>
  <c r="H1064" i="11" s="1"/>
  <c r="I1064" i="11" s="1"/>
  <c r="AI558" i="7"/>
  <c r="AV558" i="7" s="1"/>
  <c r="H728" i="11" s="1"/>
  <c r="I728" i="11" s="1"/>
  <c r="AI719" i="7"/>
  <c r="AV719" i="7" s="1"/>
  <c r="H585" i="11" s="1"/>
  <c r="I585" i="11" s="1"/>
  <c r="AI849" i="7"/>
  <c r="AV849" i="7" s="1"/>
  <c r="H731" i="11" s="1"/>
  <c r="I731" i="11" s="1"/>
  <c r="AI916" i="7"/>
  <c r="AV916" i="7" s="1"/>
  <c r="H807" i="11" s="1"/>
  <c r="I807" i="11" s="1"/>
  <c r="AI883" i="7"/>
  <c r="AV883" i="7" s="1"/>
  <c r="H768" i="11" s="1"/>
  <c r="I768" i="11" s="1"/>
  <c r="AI107" i="7"/>
  <c r="AV107" i="7" s="1"/>
  <c r="H853" i="11" s="1"/>
  <c r="I853" i="11" s="1"/>
  <c r="AI1112" i="7"/>
  <c r="AV1112" i="7" s="1"/>
  <c r="H1035" i="11" s="1"/>
  <c r="I1035" i="11" s="1"/>
  <c r="AI1021" i="7"/>
  <c r="AV1021" i="7" s="1"/>
  <c r="H929" i="11" s="1"/>
  <c r="I929" i="11" s="1"/>
  <c r="AI1203" i="7"/>
  <c r="AV1203" i="7" s="1"/>
  <c r="H1172" i="11" s="1"/>
  <c r="I1172" i="11" s="1"/>
  <c r="AI998" i="7"/>
  <c r="AV998" i="7" s="1"/>
  <c r="H903" i="11" s="1"/>
  <c r="I903" i="11" s="1"/>
  <c r="AI1006" i="7"/>
  <c r="AV1006" i="7" s="1"/>
  <c r="H912" i="11" s="1"/>
  <c r="I912" i="11" s="1"/>
  <c r="AI708" i="7"/>
  <c r="AV708" i="7" s="1"/>
  <c r="H570" i="11" s="1"/>
  <c r="I570" i="11" s="1"/>
  <c r="AI208" i="7"/>
  <c r="AV208" i="7" s="1"/>
  <c r="H358" i="11" s="1"/>
  <c r="I358" i="11" s="1"/>
  <c r="AI647" i="7"/>
  <c r="AV647" i="7" s="1"/>
  <c r="H494" i="11" s="1"/>
  <c r="I494" i="11" s="1"/>
  <c r="AI121" i="7"/>
  <c r="AV121" i="7" s="1"/>
  <c r="AI354" i="7"/>
  <c r="AV354" i="7" s="1"/>
  <c r="H130" i="11" s="1"/>
  <c r="I130" i="11" s="1"/>
  <c r="AI4" i="7"/>
  <c r="AV4" i="7" s="1"/>
  <c r="H425" i="11" s="1"/>
  <c r="I425" i="11" s="1"/>
  <c r="AI885" i="7"/>
  <c r="AV885" i="7" s="1"/>
  <c r="H770" i="11" s="1"/>
  <c r="I770" i="11" s="1"/>
  <c r="AI72" i="7"/>
  <c r="AV72" i="7" s="1"/>
  <c r="AI368" i="7"/>
  <c r="AV368" i="7" s="1"/>
  <c r="H148" i="11" s="1"/>
  <c r="I148" i="11" s="1"/>
  <c r="AI976" i="7"/>
  <c r="AV976" i="7" s="1"/>
  <c r="H879" i="11" s="1"/>
  <c r="I879" i="11" s="1"/>
  <c r="AI178" i="7"/>
  <c r="AV178" i="7" s="1"/>
  <c r="H313" i="11" s="1"/>
  <c r="I313" i="11" s="1"/>
  <c r="AI151" i="7"/>
  <c r="AV151" i="7" s="1"/>
  <c r="H274" i="11" s="1"/>
  <c r="I274" i="11" s="1"/>
  <c r="AI581" i="7"/>
  <c r="AV581" i="7" s="1"/>
  <c r="H987" i="11" s="1"/>
  <c r="I987" i="11" s="1"/>
  <c r="AI135" i="7"/>
  <c r="AV135" i="7" s="1"/>
  <c r="H439" i="11" s="1"/>
  <c r="I439" i="11" s="1"/>
  <c r="AI91" i="7"/>
  <c r="AV91" i="7" s="1"/>
  <c r="H544" i="11" s="1"/>
  <c r="I544" i="11" s="1"/>
  <c r="AI1208" i="7"/>
  <c r="AV1208" i="7" s="1"/>
  <c r="H1179" i="11" s="1"/>
  <c r="I1179" i="11" s="1"/>
  <c r="AI1210" i="7"/>
  <c r="AV1210" i="7" s="1"/>
  <c r="H1180" i="11" s="1"/>
  <c r="I1180" i="11" s="1"/>
  <c r="AI61" i="7"/>
  <c r="AV61" i="7" s="1"/>
  <c r="H80" i="11" s="1"/>
  <c r="I80" i="11" s="1"/>
  <c r="AI237" i="7"/>
  <c r="AV237" i="7" s="1"/>
  <c r="H459" i="11" s="1"/>
  <c r="I459" i="11" s="1"/>
  <c r="AI149" i="7"/>
  <c r="AV149" i="7" s="1"/>
  <c r="H272" i="11" s="1"/>
  <c r="I272" i="11" s="1"/>
  <c r="AI583" i="7"/>
  <c r="AV583" i="7" s="1"/>
  <c r="H1010" i="11" s="1"/>
  <c r="I1010" i="11" s="1"/>
  <c r="AI1043" i="7"/>
  <c r="AV1043" i="7" s="1"/>
  <c r="H954" i="11" s="1"/>
  <c r="I954" i="11" s="1"/>
  <c r="AI964" i="7"/>
  <c r="AV964" i="7" s="1"/>
  <c r="H866" i="11" s="1"/>
  <c r="I866" i="11" s="1"/>
  <c r="AI1058" i="7"/>
  <c r="AV1058" i="7" s="1"/>
  <c r="H972" i="11" s="1"/>
  <c r="I972" i="11" s="1"/>
  <c r="AI1150" i="7"/>
  <c r="AV1150" i="7" s="1"/>
  <c r="H1079" i="11" s="1"/>
  <c r="I1079" i="11" s="1"/>
  <c r="AI1029" i="7"/>
  <c r="AV1029" i="7" s="1"/>
  <c r="H938" i="11" s="1"/>
  <c r="I938" i="11" s="1"/>
  <c r="AI1151" i="7"/>
  <c r="AV1151" i="7" s="1"/>
  <c r="H1080" i="11" s="1"/>
  <c r="I1080" i="11" s="1"/>
  <c r="AI304" i="7"/>
  <c r="AV304" i="7" s="1"/>
  <c r="H251" i="11" s="1"/>
  <c r="I251" i="11" s="1"/>
  <c r="AI539" i="7"/>
  <c r="AV539" i="7" s="1"/>
  <c r="H512" i="11" s="1"/>
  <c r="I512" i="11" s="1"/>
  <c r="AI720" i="7"/>
  <c r="AV720" i="7" s="1"/>
  <c r="H586" i="11" s="1"/>
  <c r="I586" i="11" s="1"/>
  <c r="AI910" i="7"/>
  <c r="AV910" i="7" s="1"/>
  <c r="H798" i="11" s="1"/>
  <c r="I798" i="11" s="1"/>
  <c r="AI1000" i="7"/>
  <c r="AV1000" i="7" s="1"/>
  <c r="H905" i="11" s="1"/>
  <c r="I905" i="11" s="1"/>
  <c r="AI1092" i="7"/>
  <c r="AV1092" i="7" s="1"/>
  <c r="H1011" i="11" s="1"/>
  <c r="I1011" i="11" s="1"/>
  <c r="AI65" i="7"/>
  <c r="AV65" i="7" s="1"/>
  <c r="H404" i="11" s="1"/>
  <c r="I404" i="11" s="1"/>
  <c r="AI427" i="7"/>
  <c r="AV427" i="7" s="1"/>
  <c r="H94" i="11" s="1"/>
  <c r="I94" i="11" s="1"/>
  <c r="AI408" i="7"/>
  <c r="AV408" i="7" s="1"/>
  <c r="H55" i="11" s="1"/>
  <c r="I55" i="11" s="1"/>
  <c r="AI389" i="7"/>
  <c r="AV389" i="7" s="1"/>
  <c r="H17" i="11" s="1"/>
  <c r="I17" i="11" s="1"/>
  <c r="AI373" i="7"/>
  <c r="AV373" i="7" s="1"/>
  <c r="H154" i="11" s="1"/>
  <c r="I154" i="11" s="1"/>
  <c r="AI231" i="7"/>
  <c r="AV231" i="7" s="1"/>
  <c r="H448" i="11" s="1"/>
  <c r="I448" i="11" s="1"/>
  <c r="AI159" i="7"/>
  <c r="AV159" i="7" s="1"/>
  <c r="H286" i="11" s="1"/>
  <c r="I286" i="11" s="1"/>
  <c r="AI87" i="7"/>
  <c r="AV87" i="7" s="1"/>
  <c r="AI557" i="7"/>
  <c r="AV557" i="7" s="1"/>
  <c r="H717" i="11" s="1"/>
  <c r="I717" i="11" s="1"/>
  <c r="AI589" i="7"/>
  <c r="AV589" i="7" s="1"/>
  <c r="H1089" i="11" s="1"/>
  <c r="I1089" i="11" s="1"/>
  <c r="AI636" i="7"/>
  <c r="AV636" i="7" s="1"/>
  <c r="H482" i="11" s="1"/>
  <c r="I482" i="11" s="1"/>
  <c r="AI683" i="7"/>
  <c r="AV683" i="7" s="1"/>
  <c r="H535" i="11" s="1"/>
  <c r="I535" i="11" s="1"/>
  <c r="AI707" i="7"/>
  <c r="AV707" i="7" s="1"/>
  <c r="H569" i="11" s="1"/>
  <c r="I569" i="11" s="1"/>
  <c r="AI736" i="7"/>
  <c r="AV736" i="7" s="1"/>
  <c r="H605" i="11" s="1"/>
  <c r="I605" i="11" s="1"/>
  <c r="AI784" i="7"/>
  <c r="AV784" i="7" s="1"/>
  <c r="H658" i="11" s="1"/>
  <c r="I658" i="11" s="1"/>
  <c r="AI848" i="7"/>
  <c r="AV848" i="7" s="1"/>
  <c r="H730" i="11" s="1"/>
  <c r="I730" i="11" s="1"/>
  <c r="AI912" i="7"/>
  <c r="AV912" i="7" s="1"/>
  <c r="H800" i="11" s="1"/>
  <c r="I800" i="11" s="1"/>
  <c r="AI1001" i="7"/>
  <c r="AV1001" i="7" s="1"/>
  <c r="H906" i="11" s="1"/>
  <c r="I906" i="11" s="1"/>
  <c r="AI1093" i="7"/>
  <c r="AV1093" i="7" s="1"/>
  <c r="H1013" i="11" s="1"/>
  <c r="I1013" i="11" s="1"/>
  <c r="AI1139" i="7"/>
  <c r="AV1139" i="7" s="1"/>
  <c r="H1068" i="11" s="1"/>
  <c r="I1068" i="11" s="1"/>
  <c r="AI1111" i="7"/>
  <c r="AV1111" i="7" s="1"/>
  <c r="H1034" i="11" s="1"/>
  <c r="I1034" i="11" s="1"/>
  <c r="AI739" i="7"/>
  <c r="AV739" i="7" s="1"/>
  <c r="H609" i="11" s="1"/>
  <c r="I609" i="11" s="1"/>
  <c r="AI751" i="7"/>
  <c r="AV751" i="7" s="1"/>
  <c r="H622" i="11" s="1"/>
  <c r="I622" i="11" s="1"/>
  <c r="AI1214" i="7"/>
  <c r="AV1214" i="7" s="1"/>
  <c r="H1190" i="11" s="1"/>
  <c r="I1190" i="11" s="1"/>
  <c r="AI33" i="7"/>
  <c r="AV33" i="7" s="1"/>
  <c r="H115" i="11" s="1"/>
  <c r="I115" i="11" s="1"/>
  <c r="AI913" i="7"/>
  <c r="AV913" i="7" s="1"/>
  <c r="H801" i="11" s="1"/>
  <c r="I801" i="11" s="1"/>
  <c r="AI393" i="7"/>
  <c r="AV393" i="7" s="1"/>
  <c r="H21" i="11" s="1"/>
  <c r="I21" i="11" s="1"/>
  <c r="AI940" i="7"/>
  <c r="AV940" i="7" s="1"/>
  <c r="H833" i="11" s="1"/>
  <c r="I833" i="11" s="1"/>
  <c r="AI303" i="7"/>
  <c r="AV303" i="7" s="1"/>
  <c r="H247" i="11" s="1"/>
  <c r="I247" i="11" s="1"/>
  <c r="AI176" i="7"/>
  <c r="AV176" i="7" s="1"/>
  <c r="H308" i="11" s="1"/>
  <c r="I308" i="11" s="1"/>
  <c r="AI635" i="7"/>
  <c r="AV635" i="7" s="1"/>
  <c r="H481" i="11" s="1"/>
  <c r="I481" i="11" s="1"/>
  <c r="AI847" i="7"/>
  <c r="AV847" i="7" s="1"/>
  <c r="H729" i="11" s="1"/>
  <c r="I729" i="11" s="1"/>
  <c r="AI388" i="7"/>
  <c r="AV388" i="7" s="1"/>
  <c r="H16" i="11" s="1"/>
  <c r="I16" i="11" s="1"/>
  <c r="AI158" i="7"/>
  <c r="AV158" i="7" s="1"/>
  <c r="H285" i="11" s="1"/>
  <c r="I285" i="11" s="1"/>
  <c r="AI637" i="7"/>
  <c r="AV637" i="7" s="1"/>
  <c r="H483" i="11" s="1"/>
  <c r="I483" i="11" s="1"/>
  <c r="AI897" i="7"/>
  <c r="AV897" i="7" s="1"/>
  <c r="H784" i="11" s="1"/>
  <c r="I784" i="11" s="1"/>
  <c r="AI1140" i="7"/>
  <c r="AV1140" i="7" s="1"/>
  <c r="H1069" i="11" s="1"/>
  <c r="I1069" i="11" s="1"/>
  <c r="AI518" i="7"/>
  <c r="AV518" i="7" s="1"/>
  <c r="H388" i="11" s="1"/>
  <c r="I388" i="11" s="1"/>
  <c r="AI425" i="7"/>
  <c r="AV425" i="7" s="1"/>
  <c r="H91" i="11" s="1"/>
  <c r="I91" i="11" s="1"/>
  <c r="AI357" i="7"/>
  <c r="AV357" i="7" s="1"/>
  <c r="H132" i="11" s="1"/>
  <c r="I132" i="11" s="1"/>
  <c r="AI328" i="7"/>
  <c r="AV328" i="7" s="1"/>
  <c r="H84" i="11" s="1"/>
  <c r="I84" i="11" s="1"/>
  <c r="AI186" i="7"/>
  <c r="AV186" i="7" s="1"/>
  <c r="H320" i="11" s="1"/>
  <c r="I320" i="11" s="1"/>
  <c r="AI527" i="7"/>
  <c r="AV527" i="7" s="1"/>
  <c r="H582" i="11" s="1"/>
  <c r="I582" i="11" s="1"/>
  <c r="AI543" i="7"/>
  <c r="AV543" i="7" s="1"/>
  <c r="H559" i="11" s="1"/>
  <c r="I559" i="11" s="1"/>
  <c r="AI606" i="7"/>
  <c r="AV606" i="7" s="1"/>
  <c r="H1154" i="11" s="1"/>
  <c r="I1154" i="11" s="1"/>
  <c r="AI654" i="7"/>
  <c r="AV654" i="7" s="1"/>
  <c r="H502" i="11" s="1"/>
  <c r="I502" i="11" s="1"/>
  <c r="AI724" i="7"/>
  <c r="AV724" i="7" s="1"/>
  <c r="H590" i="11" s="1"/>
  <c r="I590" i="11" s="1"/>
  <c r="AI786" i="7"/>
  <c r="AV786" i="7" s="1"/>
  <c r="H660" i="11" s="1"/>
  <c r="I660" i="11" s="1"/>
  <c r="AI818" i="7"/>
  <c r="AV818" i="7" s="1"/>
  <c r="H697" i="11" s="1"/>
  <c r="I697" i="11" s="1"/>
  <c r="AI850" i="7"/>
  <c r="AV850" i="7" s="1"/>
  <c r="H732" i="11" s="1"/>
  <c r="I732" i="11" s="1"/>
  <c r="AI929" i="7"/>
  <c r="AV929" i="7" s="1"/>
  <c r="H821" i="11" s="1"/>
  <c r="I821" i="11" s="1"/>
  <c r="AI987" i="7"/>
  <c r="AV987" i="7" s="1"/>
  <c r="H891" i="11" s="1"/>
  <c r="I891" i="11" s="1"/>
  <c r="AI1035" i="7"/>
  <c r="AV1035" i="7" s="1"/>
  <c r="H945" i="11" s="1"/>
  <c r="I945" i="11" s="1"/>
  <c r="AI1095" i="7"/>
  <c r="AV1095" i="7" s="1"/>
  <c r="H1016" i="11" s="1"/>
  <c r="I1016" i="11" s="1"/>
  <c r="AI1217" i="7"/>
  <c r="AV1217" i="7" s="1"/>
  <c r="H1178" i="11" s="1"/>
  <c r="I1178" i="11" s="1"/>
  <c r="AI602" i="7"/>
  <c r="AV602" i="7" s="1"/>
  <c r="H1147" i="11" s="1"/>
  <c r="I1147" i="11" s="1"/>
  <c r="AI59" i="7"/>
  <c r="AV59" i="7" s="1"/>
  <c r="H75" i="11" s="1"/>
  <c r="I75" i="11" s="1"/>
  <c r="AI248" i="7"/>
  <c r="AV248" i="7" s="1"/>
  <c r="H338" i="11" s="1"/>
  <c r="I338" i="11" s="1"/>
  <c r="AI144" i="7"/>
  <c r="AV144" i="7" s="1"/>
  <c r="H466" i="11" s="1"/>
  <c r="I466" i="11" s="1"/>
  <c r="AI101" i="7"/>
  <c r="AV101" i="7" s="1"/>
  <c r="H604" i="11" s="1"/>
  <c r="I604" i="11" s="1"/>
  <c r="AI1032" i="7"/>
  <c r="AV1032" i="7" s="1"/>
  <c r="H941" i="11" s="1"/>
  <c r="I941" i="11" s="1"/>
  <c r="AI519" i="7"/>
  <c r="AV519" i="7" s="1"/>
  <c r="H389" i="11" s="1"/>
  <c r="I389" i="11" s="1"/>
  <c r="AI526" i="7"/>
  <c r="AV526" i="7" s="1"/>
  <c r="H467" i="11" s="1"/>
  <c r="I467" i="11" s="1"/>
  <c r="AI737" i="7"/>
  <c r="AV737" i="7" s="1"/>
  <c r="H607" i="11" s="1"/>
  <c r="I607" i="11" s="1"/>
  <c r="AI1110" i="7"/>
  <c r="AV1110" i="7" s="1"/>
  <c r="H1031" i="11" s="1"/>
  <c r="I1031" i="11" s="1"/>
  <c r="AI1172" i="7"/>
  <c r="AV1172" i="7" s="1"/>
  <c r="H1103" i="11" s="1"/>
  <c r="I1103" i="11" s="1"/>
  <c r="AI440" i="7"/>
  <c r="AV440" i="7" s="1"/>
  <c r="H175" i="11" s="1"/>
  <c r="I175" i="11" s="1"/>
  <c r="AI424" i="7"/>
  <c r="AV424" i="7" s="1"/>
  <c r="H90" i="11" s="1"/>
  <c r="I90" i="11" s="1"/>
  <c r="AI576" i="7"/>
  <c r="AV576" i="7" s="1"/>
  <c r="H931" i="11" s="1"/>
  <c r="I931" i="11" s="1"/>
  <c r="AI639" i="7"/>
  <c r="AV639" i="7" s="1"/>
  <c r="H485" i="11" s="1"/>
  <c r="I485" i="11" s="1"/>
  <c r="AI710" i="7"/>
  <c r="AV710" i="7" s="1"/>
  <c r="H573" i="11" s="1"/>
  <c r="I573" i="11" s="1"/>
  <c r="AI899" i="7"/>
  <c r="AV899" i="7" s="1"/>
  <c r="H786" i="11" s="1"/>
  <c r="I786" i="11" s="1"/>
  <c r="AI946" i="7"/>
  <c r="AV946" i="7" s="1"/>
  <c r="H840" i="11" s="1"/>
  <c r="I840" i="11" s="1"/>
  <c r="AI1004" i="7"/>
  <c r="AV1004" i="7" s="1"/>
  <c r="H910" i="11" s="1"/>
  <c r="I910" i="11" s="1"/>
  <c r="AI1052" i="7"/>
  <c r="AV1052" i="7" s="1"/>
  <c r="H963" i="11" s="1"/>
  <c r="I963" i="11" s="1"/>
  <c r="AI1190" i="7"/>
  <c r="AV1190" i="7" s="1"/>
  <c r="H1123" i="11" s="1"/>
  <c r="I1123" i="11" s="1"/>
  <c r="AI1161" i="7"/>
  <c r="AV1161" i="7" s="1"/>
  <c r="H1091" i="11" s="1"/>
  <c r="I1091" i="11" s="1"/>
  <c r="AI758" i="7"/>
  <c r="AV758" i="7" s="1"/>
  <c r="H630" i="11" s="1"/>
  <c r="I630" i="11" s="1"/>
  <c r="AI640" i="7"/>
  <c r="AV640" i="7" s="1"/>
  <c r="H486" i="11" s="1"/>
  <c r="I486" i="11" s="1"/>
  <c r="AI333" i="7"/>
  <c r="AV333" i="7" s="1"/>
  <c r="H96" i="11" s="1"/>
  <c r="I96" i="11" s="1"/>
  <c r="AI893" i="7"/>
  <c r="AV893" i="7" s="1"/>
  <c r="H779" i="11" s="1"/>
  <c r="I779" i="11" s="1"/>
  <c r="AI205" i="7"/>
  <c r="AV205" i="7" s="1"/>
  <c r="H350" i="11" s="1"/>
  <c r="I350" i="11" s="1"/>
  <c r="AI721" i="7"/>
  <c r="AV721" i="7" s="1"/>
  <c r="H587" i="11" s="1"/>
  <c r="I587" i="11" s="1"/>
  <c r="AI815" i="7"/>
  <c r="AV815" i="7" s="1"/>
  <c r="H692" i="11" s="1"/>
  <c r="I692" i="11" s="1"/>
  <c r="AI246" i="7"/>
  <c r="AV246" i="7" s="1"/>
  <c r="H325" i="11" s="1"/>
  <c r="I325" i="11" s="1"/>
  <c r="AI723" i="7"/>
  <c r="AV723" i="7" s="1"/>
  <c r="H589" i="11" s="1"/>
  <c r="I589" i="11" s="1"/>
  <c r="AI986" i="7"/>
  <c r="AV986" i="7" s="1"/>
  <c r="H890" i="11" s="1"/>
  <c r="I890" i="11" s="1"/>
  <c r="AI423" i="7"/>
  <c r="AV423" i="7" s="1"/>
  <c r="H89" i="11" s="1"/>
  <c r="I89" i="11" s="1"/>
  <c r="AI342" i="7"/>
  <c r="AV342" i="7" s="1"/>
  <c r="H112" i="11" s="1"/>
  <c r="I112" i="11" s="1"/>
  <c r="AI25" i="7"/>
  <c r="AV25" i="7" s="1"/>
  <c r="H196" i="11" s="1"/>
  <c r="I196" i="11" s="1"/>
  <c r="AI141" i="7"/>
  <c r="AV141" i="7" s="1"/>
  <c r="H461" i="11" s="1"/>
  <c r="I461" i="11" s="1"/>
  <c r="AI545" i="7"/>
  <c r="AV545" i="7" s="1"/>
  <c r="H583" i="11" s="1"/>
  <c r="I583" i="11" s="1"/>
  <c r="AI687" i="7"/>
  <c r="AV687" i="7" s="1"/>
  <c r="H539" i="11" s="1"/>
  <c r="I539" i="11" s="1"/>
  <c r="AI740" i="7"/>
  <c r="AV740" i="7" s="1"/>
  <c r="H610" i="11" s="1"/>
  <c r="I610" i="11" s="1"/>
  <c r="AI884" i="7"/>
  <c r="AV884" i="7" s="1"/>
  <c r="H769" i="11" s="1"/>
  <c r="I769" i="11" s="1"/>
  <c r="AI1053" i="7"/>
  <c r="AV1053" i="7" s="1"/>
  <c r="H965" i="11" s="1"/>
  <c r="I965" i="11" s="1"/>
  <c r="AI1159" i="7"/>
  <c r="AV1159" i="7" s="1"/>
  <c r="H1088" i="11" s="1"/>
  <c r="I1088" i="11" s="1"/>
  <c r="AI280" i="7"/>
  <c r="AV280" i="7" s="1"/>
  <c r="H189" i="11" s="1"/>
  <c r="I189" i="11" s="1"/>
  <c r="AI958" i="7"/>
  <c r="AV958" i="7" s="1"/>
  <c r="H859" i="11" s="1"/>
  <c r="I859" i="11" s="1"/>
  <c r="AI1082" i="7"/>
  <c r="AV1082" i="7" s="1"/>
  <c r="H1002" i="11" s="1"/>
  <c r="I1002" i="11" s="1"/>
  <c r="AI1176" i="7"/>
  <c r="AV1176" i="7" s="1"/>
  <c r="H1107" i="11" s="1"/>
  <c r="I1107" i="11" s="1"/>
  <c r="AI943" i="7"/>
  <c r="AV943" i="7" s="1"/>
  <c r="H836" i="11" s="1"/>
  <c r="I836" i="11" s="1"/>
  <c r="AI437" i="7"/>
  <c r="AV437" i="7" s="1"/>
  <c r="H170" i="11" s="1"/>
  <c r="I170" i="11" s="1"/>
  <c r="AI404" i="7"/>
  <c r="AV404" i="7" s="1"/>
  <c r="H48" i="11" s="1"/>
  <c r="I48" i="11" s="1"/>
  <c r="AI31" i="7"/>
  <c r="AV31" i="7" s="1"/>
  <c r="H33" i="11" s="1"/>
  <c r="I33" i="11" s="1"/>
  <c r="AI169" i="7"/>
  <c r="AV169" i="7" s="1"/>
  <c r="H301" i="11" s="1"/>
  <c r="I301" i="11" s="1"/>
  <c r="AI128" i="7"/>
  <c r="AV128" i="7" s="1"/>
  <c r="H423" i="11" s="1"/>
  <c r="I423" i="11" s="1"/>
  <c r="AI579" i="7"/>
  <c r="AV579" i="7" s="1"/>
  <c r="H964" i="11" s="1"/>
  <c r="I964" i="11" s="1"/>
  <c r="AI610" i="7"/>
  <c r="AV610" i="7" s="1"/>
  <c r="H1155" i="11" s="1"/>
  <c r="I1155" i="11" s="1"/>
  <c r="AI713" i="7"/>
  <c r="AV713" i="7" s="1"/>
  <c r="H576" i="11" s="1"/>
  <c r="I576" i="11" s="1"/>
  <c r="AI822" i="7"/>
  <c r="AV822" i="7" s="1"/>
  <c r="H701" i="11" s="1"/>
  <c r="I701" i="11" s="1"/>
  <c r="AI902" i="7"/>
  <c r="AV902" i="7" s="1"/>
  <c r="H789" i="11" s="1"/>
  <c r="I789" i="11" s="1"/>
  <c r="AI949" i="7"/>
  <c r="AV949" i="7" s="1"/>
  <c r="H843" i="11" s="1"/>
  <c r="I843" i="11" s="1"/>
  <c r="AI991" i="7"/>
  <c r="AV991" i="7" s="1"/>
  <c r="H895" i="11" s="1"/>
  <c r="I895" i="11" s="1"/>
  <c r="AI1023" i="7"/>
  <c r="AV1023" i="7" s="1"/>
  <c r="H932" i="11" s="1"/>
  <c r="I932" i="11" s="1"/>
  <c r="AI1069" i="7"/>
  <c r="AV1069" i="7" s="1"/>
  <c r="H984" i="11" s="1"/>
  <c r="I984" i="11" s="1"/>
  <c r="AI1099" i="7"/>
  <c r="AV1099" i="7" s="1"/>
  <c r="H1019" i="11" s="1"/>
  <c r="I1019" i="11" s="1"/>
  <c r="AI1129" i="7"/>
  <c r="AV1129" i="7" s="1"/>
  <c r="H1055" i="11" s="1"/>
  <c r="I1055" i="11" s="1"/>
  <c r="AI1138" i="7"/>
  <c r="AV1138" i="7" s="1"/>
  <c r="H1066" i="11" s="1"/>
  <c r="I1066" i="11" s="1"/>
  <c r="AI17" i="7"/>
  <c r="AV17" i="7" s="1"/>
  <c r="H369" i="11" s="1"/>
  <c r="I369" i="11" s="1"/>
  <c r="AI984" i="7"/>
  <c r="AV984" i="7" s="1"/>
  <c r="H888" i="11" s="1"/>
  <c r="I888" i="11" s="1"/>
  <c r="AI307" i="7"/>
  <c r="AV307" i="7" s="1"/>
  <c r="H257" i="11" s="1"/>
  <c r="I257" i="11" s="1"/>
  <c r="AI384" i="7"/>
  <c r="AV384" i="7" s="1"/>
  <c r="H171" i="11" s="1"/>
  <c r="I171" i="11" s="1"/>
  <c r="AI258" i="7"/>
  <c r="AV258" i="7" s="1"/>
  <c r="H127" i="11" s="1"/>
  <c r="I127" i="11" s="1"/>
  <c r="AI757" i="7"/>
  <c r="AV757" i="7" s="1"/>
  <c r="H629" i="11" s="1"/>
  <c r="I629" i="11" s="1"/>
  <c r="AI109" i="7"/>
  <c r="AV109" i="7" s="1"/>
  <c r="H969" i="11" s="1"/>
  <c r="I969" i="11" s="1"/>
  <c r="AI875" i="7"/>
  <c r="AV875" i="7" s="1"/>
  <c r="H759" i="11" s="1"/>
  <c r="I759" i="11" s="1"/>
  <c r="AI482" i="7"/>
  <c r="AV482" i="7" s="1"/>
  <c r="H377" i="11" s="1"/>
  <c r="I377" i="11" s="1"/>
  <c r="AI323" i="7"/>
  <c r="AV323" i="7" s="1"/>
  <c r="H15" i="11" s="1"/>
  <c r="I15" i="11" s="1"/>
  <c r="AI841" i="7"/>
  <c r="AV841" i="7" s="1"/>
  <c r="H722" i="11" s="1"/>
  <c r="I722" i="11" s="1"/>
  <c r="AI523" i="7"/>
  <c r="AV523" i="7" s="1"/>
  <c r="H403" i="11" s="1"/>
  <c r="I403" i="11" s="1"/>
  <c r="AI810" i="7"/>
  <c r="AV810" i="7" s="1"/>
  <c r="H687" i="11" s="1"/>
  <c r="I687" i="11" s="1"/>
  <c r="AI480" i="7"/>
  <c r="AV480" i="7" s="1"/>
  <c r="H367" i="11" s="1"/>
  <c r="I367" i="11" s="1"/>
  <c r="AI1134" i="7"/>
  <c r="AV1134" i="7" s="1"/>
  <c r="H1060" i="11" s="1"/>
  <c r="I1060" i="11" s="1"/>
  <c r="AI493" i="7"/>
  <c r="AV493" i="7" s="1"/>
  <c r="H433" i="11" s="1"/>
  <c r="I433" i="11" s="1"/>
  <c r="AI537" i="7"/>
  <c r="AV537" i="7" s="1"/>
  <c r="H490" i="11" s="1"/>
  <c r="I490" i="11" s="1"/>
  <c r="AI1076" i="7"/>
  <c r="AV1076" i="7" s="1"/>
  <c r="H994" i="11" s="1"/>
  <c r="I994" i="11" s="1"/>
  <c r="AI346" i="7"/>
  <c r="AV346" i="7" s="1"/>
  <c r="H119" i="11" s="1"/>
  <c r="I119" i="11" s="1"/>
  <c r="AI941" i="7"/>
  <c r="AV941" i="7" s="1"/>
  <c r="H834" i="11" s="1"/>
  <c r="I834" i="11" s="1"/>
  <c r="AI250" i="7"/>
  <c r="AV250" i="7" s="1"/>
  <c r="H347" i="11" s="1"/>
  <c r="I347" i="11" s="1"/>
  <c r="AI64" i="7"/>
  <c r="AV64" i="7" s="1"/>
  <c r="H421" i="11" s="1"/>
  <c r="I421" i="11" s="1"/>
  <c r="AI331" i="7"/>
  <c r="AV331" i="7" s="1"/>
  <c r="H97" i="11" s="1"/>
  <c r="I97" i="11" s="1"/>
  <c r="AI520" i="7"/>
  <c r="AV520" i="7" s="1"/>
  <c r="H390" i="11" s="1"/>
  <c r="I390" i="11" s="1"/>
  <c r="AI652" i="7"/>
  <c r="AV652" i="7" s="1"/>
  <c r="H499" i="11" s="1"/>
  <c r="I499" i="11" s="1"/>
  <c r="AI969" i="7"/>
  <c r="AV969" i="7" s="1"/>
  <c r="H872" i="11" s="1"/>
  <c r="I872" i="11" s="1"/>
  <c r="AI113" i="7"/>
  <c r="AV113" i="7" s="1"/>
  <c r="H1051" i="11" s="1"/>
  <c r="I1051" i="11" s="1"/>
  <c r="AI706" i="7"/>
  <c r="AV706" i="7" s="1"/>
  <c r="H568" i="11" s="1"/>
  <c r="I568" i="11" s="1"/>
  <c r="AI1188" i="7"/>
  <c r="AV1188" i="7" s="1"/>
  <c r="H1120" i="11" s="1"/>
  <c r="I1120" i="11" s="1"/>
  <c r="AI415" i="7"/>
  <c r="AV415" i="7" s="1"/>
  <c r="H70" i="11" s="1"/>
  <c r="I70" i="11" s="1"/>
  <c r="AI32" i="7"/>
  <c r="AV32" i="7" s="1"/>
  <c r="H114" i="11" s="1"/>
  <c r="I114" i="11" s="1"/>
  <c r="AI274" i="7"/>
  <c r="AV274" i="7" s="1"/>
  <c r="H152" i="11" s="1"/>
  <c r="I152" i="11" s="1"/>
  <c r="AI213" i="7"/>
  <c r="AV213" i="7" s="1"/>
  <c r="H371" i="11" s="1"/>
  <c r="I371" i="11" s="1"/>
  <c r="AI802" i="7"/>
  <c r="AV802" i="7" s="1"/>
  <c r="H678" i="11" s="1"/>
  <c r="I678" i="11" s="1"/>
  <c r="AI1079" i="7"/>
  <c r="AV1079" i="7" s="1"/>
  <c r="H997" i="11" s="1"/>
  <c r="I997" i="11" s="1"/>
  <c r="AI48" i="7"/>
  <c r="AV48" i="7" s="1"/>
  <c r="H52" i="11" s="1"/>
  <c r="I52" i="11" s="1"/>
  <c r="AI106" i="7"/>
  <c r="AV106" i="7" s="1"/>
  <c r="H850" i="11" s="1"/>
  <c r="I850" i="11" s="1"/>
  <c r="AI177" i="7"/>
  <c r="AV177" i="7" s="1"/>
  <c r="H309" i="11" s="1"/>
  <c r="I309" i="11" s="1"/>
  <c r="AI1047" i="7"/>
  <c r="AV1047" i="7" s="1"/>
  <c r="H958" i="11" s="1"/>
  <c r="I958" i="11" s="1"/>
  <c r="AI97" i="7"/>
  <c r="AV97" i="7" s="1"/>
  <c r="H565" i="11" s="1"/>
  <c r="I565" i="11" s="1"/>
  <c r="AI325" i="7"/>
  <c r="AV325" i="7" s="1"/>
  <c r="H35" i="11" s="1"/>
  <c r="I35" i="11" s="1"/>
  <c r="AI240" i="7"/>
  <c r="AV240" i="7" s="1"/>
  <c r="H276" i="11" s="1"/>
  <c r="I276" i="11" s="1"/>
  <c r="AI580" i="7"/>
  <c r="AV580" i="7" s="1"/>
  <c r="H976" i="11" s="1"/>
  <c r="I976" i="11" s="1"/>
  <c r="AI659" i="7"/>
  <c r="AV659" i="7" s="1"/>
  <c r="H507" i="11" s="1"/>
  <c r="I507" i="11" s="1"/>
  <c r="AI1100" i="7"/>
  <c r="AV1100" i="7" s="1"/>
  <c r="H1020" i="11" s="1"/>
  <c r="I1020" i="11" s="1"/>
  <c r="AI1178" i="7"/>
  <c r="AV1178" i="7" s="1"/>
  <c r="H1110" i="11" s="1"/>
  <c r="I1110" i="11" s="1"/>
  <c r="AI148" i="7"/>
  <c r="AV148" i="7" s="1"/>
  <c r="H271" i="11" s="1"/>
  <c r="I271" i="11" s="1"/>
  <c r="AI467" i="7"/>
  <c r="AV467" i="7" s="1"/>
  <c r="H234" i="11" s="1"/>
  <c r="I234" i="11" s="1"/>
  <c r="AI324" i="7"/>
  <c r="AV324" i="7" s="1"/>
  <c r="H22" i="11" s="1"/>
  <c r="I22" i="11" s="1"/>
  <c r="AI1071" i="7"/>
  <c r="AV1071" i="7" s="1"/>
  <c r="H985" i="11" s="1"/>
  <c r="I985" i="11" s="1"/>
  <c r="AI291" i="7"/>
  <c r="AV291" i="7" s="1"/>
  <c r="H215" i="11" s="1"/>
  <c r="I215" i="11" s="1"/>
  <c r="AI763" i="7"/>
  <c r="AV763" i="7" s="1"/>
  <c r="H635" i="11" s="1"/>
  <c r="I635" i="11" s="1"/>
  <c r="AI793" i="7"/>
  <c r="AV793" i="7" s="1"/>
  <c r="H668" i="11" s="1"/>
  <c r="I668" i="11" s="1"/>
  <c r="AI889" i="7"/>
  <c r="AV889" i="7" s="1"/>
  <c r="H775" i="11" s="1"/>
  <c r="I775" i="11" s="1"/>
  <c r="AI1056" i="7"/>
  <c r="AV1056" i="7" s="1"/>
  <c r="H971" i="11" s="1"/>
  <c r="I971" i="11" s="1"/>
  <c r="AI1148" i="7"/>
  <c r="AV1148" i="7" s="1"/>
  <c r="H1076" i="11" s="1"/>
  <c r="I1076" i="11" s="1"/>
  <c r="AI322" i="7"/>
  <c r="AV322" i="7" s="1"/>
  <c r="H13" i="11" s="1"/>
  <c r="I13" i="11" s="1"/>
  <c r="AI221" i="7"/>
  <c r="AV221" i="7" s="1"/>
  <c r="H418" i="11" s="1"/>
  <c r="I418" i="11" s="1"/>
  <c r="AI136" i="7"/>
  <c r="AV136" i="7" s="1"/>
  <c r="H441" i="11" s="1"/>
  <c r="I441" i="11" s="1"/>
  <c r="AI858" i="7"/>
  <c r="AV858" i="7" s="1"/>
  <c r="H741" i="11" s="1"/>
  <c r="I741" i="11" s="1"/>
  <c r="AI963" i="7"/>
  <c r="AV963" i="7" s="1"/>
  <c r="H865" i="11" s="1"/>
  <c r="I865" i="11" s="1"/>
  <c r="AI1025" i="7"/>
  <c r="AV1025" i="7" s="1"/>
  <c r="H934" i="11" s="1"/>
  <c r="I934" i="11" s="1"/>
  <c r="AI112" i="7"/>
  <c r="AV112" i="7" s="1"/>
  <c r="H990" i="11" s="1"/>
  <c r="I990" i="11" s="1"/>
  <c r="AI81" i="7"/>
  <c r="AV81" i="7" s="1"/>
  <c r="AI363" i="7"/>
  <c r="AV363" i="7" s="1"/>
  <c r="H141" i="11" s="1"/>
  <c r="I141" i="11" s="1"/>
  <c r="AI251" i="7"/>
  <c r="AV251" i="7" s="1"/>
  <c r="H349" i="11" s="1"/>
  <c r="I349" i="11" s="1"/>
  <c r="AI693" i="7"/>
  <c r="AV693" i="7" s="1"/>
  <c r="H548" i="11" s="1"/>
  <c r="I548" i="11" s="1"/>
  <c r="AI105" i="7"/>
  <c r="AV105" i="7" s="1"/>
  <c r="H849" i="11" s="1"/>
  <c r="I849" i="11" s="1"/>
  <c r="AI1014" i="7"/>
  <c r="AV1014" i="7" s="1"/>
  <c r="H922" i="11" s="1"/>
  <c r="I922" i="11" s="1"/>
  <c r="AI45" i="7"/>
  <c r="AV45" i="7" s="1"/>
  <c r="H40" i="11" s="1"/>
  <c r="I40" i="11" s="1"/>
  <c r="AI1185" i="7"/>
  <c r="AV1185" i="7" s="1"/>
  <c r="H1117" i="11" s="1"/>
  <c r="I1117" i="11" s="1"/>
  <c r="AI305" i="7"/>
  <c r="AV305" i="7" s="1"/>
  <c r="H252" i="11" s="1"/>
  <c r="I252" i="11" s="1"/>
  <c r="AI633" i="7"/>
  <c r="AV633" i="7" s="1"/>
  <c r="H478" i="11" s="1"/>
  <c r="I478" i="11" s="1"/>
  <c r="AI863" i="7"/>
  <c r="AV863" i="7" s="1"/>
  <c r="H746" i="11" s="1"/>
  <c r="I746" i="11" s="1"/>
  <c r="AI359" i="7"/>
  <c r="AV359" i="7" s="1"/>
  <c r="H135" i="11" s="1"/>
  <c r="I135" i="11" s="1"/>
  <c r="AI330" i="7"/>
  <c r="AV330" i="7" s="1"/>
  <c r="H88" i="11" s="1"/>
  <c r="I88" i="11" s="1"/>
  <c r="AI302" i="7"/>
  <c r="AV302" i="7" s="1"/>
  <c r="H248" i="11" s="1"/>
  <c r="I248" i="11" s="1"/>
  <c r="AI276" i="7"/>
  <c r="AV276" i="7" s="1"/>
  <c r="H163" i="11" s="1"/>
  <c r="I163" i="11" s="1"/>
  <c r="AI247" i="7"/>
  <c r="AV247" i="7" s="1"/>
  <c r="H324" i="11" s="1"/>
  <c r="I324" i="11" s="1"/>
  <c r="AI620" i="7"/>
  <c r="AV620" i="7" s="1"/>
  <c r="H1168" i="11" s="1"/>
  <c r="I1168" i="11" s="1"/>
  <c r="AI697" i="7"/>
  <c r="AV697" i="7" s="1"/>
  <c r="H552" i="11" s="1"/>
  <c r="I552" i="11" s="1"/>
  <c r="AI768" i="7"/>
  <c r="AV768" i="7" s="1"/>
  <c r="H641" i="11" s="1"/>
  <c r="I641" i="11" s="1"/>
  <c r="AI896" i="7"/>
  <c r="AV896" i="7" s="1"/>
  <c r="H782" i="11" s="1"/>
  <c r="I782" i="11" s="1"/>
  <c r="AI1109" i="7"/>
  <c r="AV1109" i="7" s="1"/>
  <c r="H1030" i="11" s="1"/>
  <c r="I1030" i="11" s="1"/>
  <c r="AI1187" i="7"/>
  <c r="AV1187" i="7" s="1"/>
  <c r="H1119" i="11" s="1"/>
  <c r="I1119" i="11" s="1"/>
  <c r="AI1215" i="7"/>
  <c r="AV1215" i="7" s="1"/>
  <c r="H1173" i="11" s="1"/>
  <c r="I1173" i="11" s="1"/>
  <c r="AI443" i="7"/>
  <c r="AV443" i="7" s="1"/>
  <c r="H179" i="11" s="1"/>
  <c r="I179" i="11" s="1"/>
  <c r="AI265" i="7"/>
  <c r="AV265" i="7" s="1"/>
  <c r="H2" i="11" s="1"/>
  <c r="I2" i="11" s="1"/>
  <c r="AI1046" i="7"/>
  <c r="AV1046" i="7" s="1"/>
  <c r="H957" i="11" s="1"/>
  <c r="I957" i="11" s="1"/>
  <c r="AI360" i="7"/>
  <c r="AV360" i="7" s="1"/>
  <c r="H136" i="11" s="1"/>
  <c r="I136" i="11" s="1"/>
  <c r="AI216" i="7"/>
  <c r="AV216" i="7" s="1"/>
  <c r="H410" i="11" s="1"/>
  <c r="I410" i="11" s="1"/>
  <c r="AI458" i="7"/>
  <c r="AV458" i="7" s="1"/>
  <c r="H220" i="11" s="1"/>
  <c r="I220" i="11" s="1"/>
  <c r="AI785" i="7"/>
  <c r="AV785" i="7" s="1"/>
  <c r="H659" i="11" s="1"/>
  <c r="I659" i="11" s="1"/>
  <c r="AI782" i="7"/>
  <c r="AV782" i="7" s="1"/>
  <c r="H656" i="11" s="1"/>
  <c r="I656" i="11" s="1"/>
  <c r="AI198" i="7"/>
  <c r="AV198" i="7" s="1"/>
  <c r="H340" i="11" s="1"/>
  <c r="I340" i="11" s="1"/>
  <c r="AI554" i="7"/>
  <c r="AV554" i="7" s="1"/>
  <c r="H683" i="11" s="1"/>
  <c r="I683" i="11" s="1"/>
  <c r="AI572" i="7"/>
  <c r="AV572" i="7" s="1"/>
  <c r="H897" i="11" s="1"/>
  <c r="I897" i="11" s="1"/>
  <c r="AI1062" i="7"/>
  <c r="AV1062" i="7" s="1"/>
  <c r="H977" i="11" s="1"/>
  <c r="I977" i="11" s="1"/>
  <c r="AI214" i="7"/>
  <c r="AV214" i="7" s="1"/>
  <c r="H372" i="11" s="1"/>
  <c r="I372" i="11" s="1"/>
  <c r="AI92" i="7"/>
  <c r="AV92" i="7" s="1"/>
  <c r="H553" i="11" s="1"/>
  <c r="I553" i="11" s="1"/>
  <c r="AI753" i="7"/>
  <c r="AV753" i="7" s="1"/>
  <c r="H624" i="11" s="1"/>
  <c r="I624" i="11" s="1"/>
  <c r="AI970" i="7"/>
  <c r="AV970" i="7" s="1"/>
  <c r="H871" i="11" s="1"/>
  <c r="I871" i="11" s="1"/>
  <c r="AI489" i="7"/>
  <c r="AV489" i="7" s="1"/>
  <c r="H266" i="11" s="1"/>
  <c r="I266" i="11" s="1"/>
  <c r="AI202" i="7"/>
  <c r="AV202" i="7" s="1"/>
  <c r="H346" i="11" s="1"/>
  <c r="I346" i="11" s="1"/>
  <c r="AI157" i="7"/>
  <c r="AV157" i="7" s="1"/>
  <c r="H284" i="11" s="1"/>
  <c r="I284" i="11" s="1"/>
  <c r="AI591" i="7"/>
  <c r="AV591" i="7" s="1"/>
  <c r="H1100" i="11" s="1"/>
  <c r="I1100" i="11" s="1"/>
  <c r="AI638" i="7"/>
  <c r="AV638" i="7" s="1"/>
  <c r="H484" i="11" s="1"/>
  <c r="I484" i="11" s="1"/>
  <c r="AI770" i="7"/>
  <c r="AV770" i="7" s="1"/>
  <c r="H643" i="11" s="1"/>
  <c r="I643" i="11" s="1"/>
  <c r="AI834" i="7"/>
  <c r="AV834" i="7" s="1"/>
  <c r="H713" i="11" s="1"/>
  <c r="I713" i="11" s="1"/>
  <c r="AI971" i="7"/>
  <c r="AV971" i="7" s="1"/>
  <c r="H873" i="11" s="1"/>
  <c r="I873" i="11" s="1"/>
  <c r="AI1065" i="7"/>
  <c r="AV1065" i="7" s="1"/>
  <c r="H980" i="11" s="1"/>
  <c r="I980" i="11" s="1"/>
  <c r="AI1141" i="7"/>
  <c r="AV1141" i="7" s="1"/>
  <c r="H1065" i="11" s="1"/>
  <c r="I1065" i="11" s="1"/>
  <c r="AI1173" i="7"/>
  <c r="AV1173" i="7" s="1"/>
  <c r="H1104" i="11" s="1"/>
  <c r="I1104" i="11" s="1"/>
  <c r="AI1189" i="7"/>
  <c r="AV1189" i="7" s="1"/>
  <c r="H1121" i="11" s="1"/>
  <c r="I1121" i="11" s="1"/>
  <c r="AI844" i="7"/>
  <c r="AV844" i="7" s="1"/>
  <c r="H725" i="11" s="1"/>
  <c r="I725" i="11" s="1"/>
  <c r="AI462" i="7"/>
  <c r="AV462" i="7" s="1"/>
  <c r="H227" i="11" s="1"/>
  <c r="I227" i="11" s="1"/>
  <c r="AI409" i="7"/>
  <c r="AV409" i="7" s="1"/>
  <c r="H58" i="11" s="1"/>
  <c r="I58" i="11" s="1"/>
  <c r="AI289" i="7"/>
  <c r="AV289" i="7" s="1"/>
  <c r="H212" i="11" s="1"/>
  <c r="I212" i="11" s="1"/>
  <c r="AI162" i="7"/>
  <c r="AV162" i="7" s="1"/>
  <c r="H291" i="11" s="1"/>
  <c r="I291" i="11" s="1"/>
  <c r="AI538" i="7"/>
  <c r="AV538" i="7" s="1"/>
  <c r="H501" i="11" s="1"/>
  <c r="I501" i="11" s="1"/>
  <c r="AI694" i="7"/>
  <c r="AV694" i="7" s="1"/>
  <c r="H549" i="11" s="1"/>
  <c r="I549" i="11" s="1"/>
  <c r="AI781" i="7"/>
  <c r="AV781" i="7" s="1"/>
  <c r="H655" i="11" s="1"/>
  <c r="I655" i="11" s="1"/>
  <c r="AI1106" i="7"/>
  <c r="AV1106" i="7" s="1"/>
  <c r="H1028" i="11" s="1"/>
  <c r="I1028" i="11" s="1"/>
  <c r="AI445" i="7"/>
  <c r="AV445" i="7" s="1"/>
  <c r="H184" i="11" s="1"/>
  <c r="I184" i="11" s="1"/>
  <c r="AI391" i="7"/>
  <c r="AV391" i="7" s="1"/>
  <c r="H19" i="11" s="1"/>
  <c r="I19" i="11" s="1"/>
  <c r="AI86" i="7"/>
  <c r="AV86" i="7" s="1"/>
  <c r="AI696" i="7"/>
  <c r="AV696" i="7" s="1"/>
  <c r="H550" i="11" s="1"/>
  <c r="I550" i="11" s="1"/>
  <c r="AI474" i="7"/>
  <c r="AV474" i="7" s="1"/>
  <c r="H250" i="11" s="1"/>
  <c r="I250" i="11" s="1"/>
  <c r="AI329" i="7"/>
  <c r="AV329" i="7" s="1"/>
  <c r="H87" i="11" s="1"/>
  <c r="I87" i="11" s="1"/>
  <c r="AI261" i="7"/>
  <c r="AV261" i="7" s="1"/>
  <c r="H222" i="11" s="1"/>
  <c r="I222" i="11" s="1"/>
  <c r="AI1002" i="7"/>
  <c r="AV1002" i="7" s="1"/>
  <c r="H907" i="11" s="1"/>
  <c r="I907" i="11" s="1"/>
  <c r="AI1156" i="7"/>
  <c r="AV1156" i="7" s="1"/>
  <c r="H1085" i="11" s="1"/>
  <c r="I1085" i="11" s="1"/>
  <c r="AI56" i="7"/>
  <c r="AV56" i="7" s="1"/>
  <c r="H68" i="11" s="1"/>
  <c r="I68" i="11" s="1"/>
  <c r="AI356" i="7"/>
  <c r="AV356" i="7" s="1"/>
  <c r="H133" i="11" s="1"/>
  <c r="I133" i="11" s="1"/>
  <c r="AI201" i="7"/>
  <c r="AV201" i="7" s="1"/>
  <c r="H344" i="11" s="1"/>
  <c r="I344" i="11" s="1"/>
  <c r="AI560" i="7"/>
  <c r="AV560" i="7" s="1"/>
  <c r="H750" i="11" s="1"/>
  <c r="I750" i="11" s="1"/>
  <c r="AI607" i="7"/>
  <c r="AV607" i="7" s="1"/>
  <c r="H1153" i="11" s="1"/>
  <c r="I1153" i="11" s="1"/>
  <c r="AI655" i="7"/>
  <c r="AV655" i="7" s="1"/>
  <c r="H503" i="11" s="1"/>
  <c r="I503" i="11" s="1"/>
  <c r="AI755" i="7"/>
  <c r="AV755" i="7" s="1"/>
  <c r="H626" i="11" s="1"/>
  <c r="I626" i="11" s="1"/>
  <c r="AI787" i="7"/>
  <c r="AV787" i="7" s="1"/>
  <c r="H662" i="11" s="1"/>
  <c r="I662" i="11" s="1"/>
  <c r="AI1096" i="7"/>
  <c r="AV1096" i="7" s="1"/>
  <c r="H1017" i="11" s="1"/>
  <c r="I1017" i="11" s="1"/>
  <c r="AI1174" i="7"/>
  <c r="AV1174" i="7" s="1"/>
  <c r="H1105" i="11" s="1"/>
  <c r="I1105" i="11" s="1"/>
  <c r="AI1142" i="7"/>
  <c r="AV1142" i="7" s="1"/>
  <c r="H1070" i="11" s="1"/>
  <c r="I1070" i="11" s="1"/>
  <c r="AI617" i="7"/>
  <c r="AV617" i="7" s="1"/>
  <c r="H1165" i="11" s="1"/>
  <c r="I1165" i="11" s="1"/>
  <c r="AI399" i="7"/>
  <c r="AV399" i="7" s="1"/>
  <c r="H41" i="11" s="1"/>
  <c r="I41" i="11" s="1"/>
  <c r="AI570" i="7"/>
  <c r="AV570" i="7" s="1"/>
  <c r="H864" i="11" s="1"/>
  <c r="I864" i="11" s="1"/>
  <c r="AI797" i="7"/>
  <c r="AV797" i="7" s="1"/>
  <c r="H673" i="11" s="1"/>
  <c r="I673" i="11" s="1"/>
  <c r="AI476" i="7"/>
  <c r="AV476" i="7" s="1"/>
  <c r="H254" i="11" s="1"/>
  <c r="I254" i="11" s="1"/>
  <c r="AI374" i="7"/>
  <c r="AV374" i="7" s="1"/>
  <c r="H155" i="11" s="1"/>
  <c r="I155" i="11" s="1"/>
  <c r="AI1016" i="7"/>
  <c r="AV1016" i="7" s="1"/>
  <c r="H923" i="11" s="1"/>
  <c r="I923" i="11" s="1"/>
  <c r="AI442" i="7"/>
  <c r="AV442" i="7" s="1"/>
  <c r="H178" i="11" s="1"/>
  <c r="I178" i="11" s="1"/>
  <c r="AI131" i="7"/>
  <c r="AV131" i="7" s="1"/>
  <c r="H428" i="11" s="1"/>
  <c r="I428" i="11" s="1"/>
  <c r="AI684" i="7"/>
  <c r="AV684" i="7" s="1"/>
  <c r="H536" i="11" s="1"/>
  <c r="I536" i="11" s="1"/>
  <c r="AI865" i="7"/>
  <c r="AV865" i="7" s="1"/>
  <c r="H748" i="11" s="1"/>
  <c r="I748" i="11" s="1"/>
  <c r="AI73" i="7"/>
  <c r="AV73" i="7" s="1"/>
  <c r="AI439" i="7"/>
  <c r="AV439" i="7" s="1"/>
  <c r="H173" i="11" s="1"/>
  <c r="I173" i="11" s="1"/>
  <c r="AI55" i="7"/>
  <c r="AV55" i="7" s="1"/>
  <c r="H69" i="11" s="1"/>
  <c r="I69" i="11" s="1"/>
  <c r="AI355" i="7"/>
  <c r="AV355" i="7" s="1"/>
  <c r="H131" i="11" s="1"/>
  <c r="I131" i="11" s="1"/>
  <c r="AI227" i="7"/>
  <c r="AV227" i="7" s="1"/>
  <c r="H442" i="11" s="1"/>
  <c r="I442" i="11" s="1"/>
  <c r="AI185" i="7"/>
  <c r="AV185" i="7" s="1"/>
  <c r="H321" i="11" s="1"/>
  <c r="I321" i="11" s="1"/>
  <c r="AI788" i="7"/>
  <c r="AV788" i="7" s="1"/>
  <c r="H663" i="11" s="1"/>
  <c r="I663" i="11" s="1"/>
  <c r="AI836" i="7"/>
  <c r="AV836" i="7" s="1"/>
  <c r="H716" i="11" s="1"/>
  <c r="I716" i="11" s="1"/>
  <c r="AI915" i="7"/>
  <c r="AV915" i="7" s="1"/>
  <c r="H803" i="11" s="1"/>
  <c r="I803" i="11" s="1"/>
  <c r="AI947" i="7"/>
  <c r="AV947" i="7" s="1"/>
  <c r="H841" i="11" s="1"/>
  <c r="I841" i="11" s="1"/>
  <c r="AI1037" i="7"/>
  <c r="AV1037" i="7" s="1"/>
  <c r="H947" i="11" s="1"/>
  <c r="I947" i="11" s="1"/>
  <c r="AI1127" i="7"/>
  <c r="AV1127" i="7" s="1"/>
  <c r="H1053" i="11" s="1"/>
  <c r="I1053" i="11" s="1"/>
  <c r="AI1212" i="7"/>
  <c r="AV1212" i="7" s="1"/>
  <c r="H1188" i="11" s="1"/>
  <c r="I1188" i="11" s="1"/>
  <c r="AI959" i="7"/>
  <c r="AV959" i="7" s="1"/>
  <c r="H860" i="11" s="1"/>
  <c r="I860" i="11" s="1"/>
  <c r="AI948" i="7"/>
  <c r="AV948" i="7" s="1"/>
  <c r="H842" i="11" s="1"/>
  <c r="I842" i="11" s="1"/>
  <c r="AI990" i="7"/>
  <c r="AV990" i="7" s="1"/>
  <c r="H894" i="11" s="1"/>
  <c r="I894" i="11" s="1"/>
  <c r="AI1022" i="7"/>
  <c r="AV1022" i="7" s="1"/>
  <c r="H930" i="11" s="1"/>
  <c r="I930" i="11" s="1"/>
  <c r="AI1054" i="7"/>
  <c r="AV1054" i="7" s="1"/>
  <c r="H966" i="11" s="1"/>
  <c r="I966" i="11" s="1"/>
  <c r="AI1160" i="7"/>
  <c r="AV1160" i="7" s="1"/>
  <c r="H1090" i="11" s="1"/>
  <c r="I1090" i="11" s="1"/>
  <c r="AI1050" i="7"/>
  <c r="AV1050" i="7" s="1"/>
  <c r="H961" i="11" s="1"/>
  <c r="I961" i="11" s="1"/>
  <c r="AI861" i="7"/>
  <c r="AV861" i="7" s="1"/>
  <c r="H744" i="11" s="1"/>
  <c r="I744" i="11" s="1"/>
  <c r="AI461" i="7"/>
  <c r="AV461" i="7" s="1"/>
  <c r="H226" i="11" s="1"/>
  <c r="I226" i="11" s="1"/>
  <c r="AI300" i="7"/>
  <c r="AV300" i="7" s="1"/>
  <c r="H245" i="11" s="1"/>
  <c r="I245" i="11" s="1"/>
  <c r="AI514" i="7"/>
  <c r="AV514" i="7" s="1"/>
  <c r="H356" i="11" s="1"/>
  <c r="I356" i="11" s="1"/>
  <c r="AI485" i="7"/>
  <c r="AV485" i="7" s="1"/>
  <c r="H380" i="11" s="1"/>
  <c r="I380" i="11" s="1"/>
  <c r="AI383" i="7"/>
  <c r="AV383" i="7" s="1"/>
  <c r="H168" i="11" s="1"/>
  <c r="I168" i="11" s="1"/>
  <c r="AI257" i="7"/>
  <c r="AV257" i="7" s="1"/>
  <c r="H374" i="11" s="1"/>
  <c r="I374" i="11" s="1"/>
  <c r="AI225" i="7"/>
  <c r="AV225" i="7" s="1"/>
  <c r="H438" i="11" s="1"/>
  <c r="I438" i="11" s="1"/>
  <c r="AI183" i="7"/>
  <c r="AV183" i="7" s="1"/>
  <c r="H318" i="11" s="1"/>
  <c r="I318" i="11" s="1"/>
  <c r="AI139" i="7"/>
  <c r="AV139" i="7" s="1"/>
  <c r="H454" i="11" s="1"/>
  <c r="I454" i="11" s="1"/>
  <c r="AI563" i="7"/>
  <c r="AV563" i="7" s="1"/>
  <c r="H783" i="11" s="1"/>
  <c r="I783" i="11" s="1"/>
  <c r="AI595" i="7"/>
  <c r="AV595" i="7" s="1"/>
  <c r="H1140" i="11" s="1"/>
  <c r="I1140" i="11" s="1"/>
  <c r="AI674" i="7"/>
  <c r="AV674" i="7" s="1"/>
  <c r="H524" i="11" s="1"/>
  <c r="I524" i="11" s="1"/>
  <c r="AI95" i="7"/>
  <c r="AV95" i="7" s="1"/>
  <c r="H555" i="11" s="1"/>
  <c r="I555" i="11" s="1"/>
  <c r="AI917" i="7"/>
  <c r="AV917" i="7" s="1"/>
  <c r="H808" i="11" s="1"/>
  <c r="I808" i="11" s="1"/>
  <c r="AI1007" i="7"/>
  <c r="AV1007" i="7" s="1"/>
  <c r="H913" i="11" s="1"/>
  <c r="I913" i="11" s="1"/>
  <c r="AI1211" i="7"/>
  <c r="AV1211" i="7" s="1"/>
  <c r="H1187" i="11" s="1"/>
  <c r="I1187" i="11" s="1"/>
  <c r="AI1121" i="7"/>
  <c r="AV1121" i="7" s="1"/>
  <c r="H1045" i="11" s="1"/>
  <c r="I1045" i="11" s="1"/>
  <c r="AI974" i="7"/>
  <c r="AV974" i="7" s="1"/>
  <c r="H877" i="11" s="1"/>
  <c r="I877" i="11" s="1"/>
  <c r="AI460" i="7"/>
  <c r="AV460" i="7" s="1"/>
  <c r="H225" i="11" s="1"/>
  <c r="I225" i="11" s="1"/>
  <c r="AI491" i="7"/>
  <c r="AV491" i="7" s="1"/>
  <c r="H386" i="11" s="1"/>
  <c r="I386" i="11" s="1"/>
  <c r="AI344" i="7"/>
  <c r="AV344" i="7" s="1"/>
  <c r="H117" i="11" s="1"/>
  <c r="I117" i="11" s="1"/>
  <c r="AI132" i="7"/>
  <c r="AV132" i="7" s="1"/>
  <c r="H431" i="11" s="1"/>
  <c r="I431" i="11" s="1"/>
  <c r="AI1125" i="7"/>
  <c r="AV1125" i="7" s="1"/>
  <c r="H1049" i="11" s="1"/>
  <c r="I1049" i="11" s="1"/>
  <c r="AI1019" i="7"/>
  <c r="AV1019" i="7" s="1"/>
  <c r="H927" i="11" s="1"/>
  <c r="I927" i="11" s="1"/>
  <c r="AI392" i="7"/>
  <c r="AV392" i="7" s="1"/>
  <c r="H20" i="11" s="1"/>
  <c r="I20" i="11" s="1"/>
  <c r="AI317" i="7"/>
  <c r="AV317" i="7" s="1"/>
  <c r="H6" i="11" s="1"/>
  <c r="I6" i="11" s="1"/>
  <c r="AI473" i="7"/>
  <c r="AV473" i="7" s="1"/>
  <c r="H249" i="11" s="1"/>
  <c r="I249" i="11" s="1"/>
  <c r="AI387" i="7"/>
  <c r="AV387" i="7" s="1"/>
  <c r="H1" i="11" s="1"/>
  <c r="I1" i="11" s="1"/>
  <c r="AI622" i="7"/>
  <c r="AV622" i="7" s="1"/>
  <c r="H1170" i="11" s="1"/>
  <c r="I1170" i="11" s="1"/>
  <c r="AI754" i="7"/>
  <c r="AV754" i="7" s="1"/>
  <c r="H625" i="11" s="1"/>
  <c r="I625" i="11" s="1"/>
  <c r="AI928" i="7"/>
  <c r="AV928" i="7" s="1"/>
  <c r="H820" i="11" s="1"/>
  <c r="I820" i="11" s="1"/>
  <c r="AI1113" i="7"/>
  <c r="AV1113" i="7" s="1"/>
  <c r="H1036" i="11" s="1"/>
  <c r="I1036" i="11" s="1"/>
  <c r="AI1074" i="7"/>
  <c r="AV1074" i="7" s="1"/>
  <c r="H992" i="11" s="1"/>
  <c r="I992" i="11" s="1"/>
  <c r="AI894" i="7"/>
  <c r="AV894" i="7" s="1"/>
  <c r="H780" i="11" s="1"/>
  <c r="I780" i="11" s="1"/>
  <c r="AI559" i="7"/>
  <c r="AV559" i="7" s="1"/>
  <c r="H739" i="11" s="1"/>
  <c r="I739" i="11" s="1"/>
  <c r="AI860" i="7"/>
  <c r="AV860" i="7" s="1"/>
  <c r="H743" i="11" s="1"/>
  <c r="I743" i="11" s="1"/>
  <c r="AI741" i="7"/>
  <c r="AV741" i="7" s="1"/>
  <c r="H611" i="11" s="1"/>
  <c r="I611" i="11" s="1"/>
  <c r="AI295" i="7"/>
  <c r="AV295" i="7" s="1"/>
  <c r="H232" i="11" s="1"/>
  <c r="I232" i="11" s="1"/>
  <c r="AI224" i="7"/>
  <c r="AV224" i="7" s="1"/>
  <c r="H436" i="11" s="1"/>
  <c r="I436" i="11" s="1"/>
  <c r="AI138" i="7"/>
  <c r="AV138" i="7" s="1"/>
  <c r="H447" i="11" s="1"/>
  <c r="I447" i="11" s="1"/>
  <c r="AI596" i="7"/>
  <c r="AV596" i="7" s="1"/>
  <c r="H1141" i="11" s="1"/>
  <c r="I1141" i="11" s="1"/>
  <c r="AI690" i="7"/>
  <c r="AV690" i="7" s="1"/>
  <c r="H542" i="11" s="1"/>
  <c r="I542" i="11" s="1"/>
  <c r="AI855" i="7"/>
  <c r="AV855" i="7" s="1"/>
  <c r="H737" i="11" s="1"/>
  <c r="I737" i="11" s="1"/>
  <c r="AI950" i="7"/>
  <c r="AV950" i="7" s="1"/>
  <c r="H844" i="11" s="1"/>
  <c r="I844" i="11" s="1"/>
  <c r="AI1206" i="7"/>
  <c r="AV1206" i="7" s="1"/>
  <c r="H1176" i="11" s="1"/>
  <c r="I1176" i="11" s="1"/>
  <c r="AI435" i="7"/>
  <c r="AV435" i="7" s="1"/>
  <c r="H167" i="11" s="1"/>
  <c r="I167" i="11" s="1"/>
  <c r="AI381" i="7"/>
  <c r="AV381" i="7" s="1"/>
  <c r="H165" i="11" s="1"/>
  <c r="I165" i="11" s="1"/>
  <c r="AI196" i="7"/>
  <c r="AV196" i="7" s="1"/>
  <c r="H337" i="11" s="1"/>
  <c r="I337" i="11" s="1"/>
  <c r="AI533" i="7"/>
  <c r="AV533" i="7" s="1"/>
  <c r="H1150" i="11" s="1"/>
  <c r="I1150" i="11" s="1"/>
  <c r="AI715" i="7"/>
  <c r="AV715" i="7" s="1"/>
  <c r="H578" i="11" s="1"/>
  <c r="I578" i="11" s="1"/>
  <c r="AI904" i="7"/>
  <c r="AV904" i="7" s="1"/>
  <c r="H791" i="11" s="1"/>
  <c r="I791" i="11" s="1"/>
  <c r="AI1085" i="7"/>
  <c r="AV1085" i="7" s="1"/>
  <c r="H1001" i="11" s="1"/>
  <c r="I1001" i="11" s="1"/>
  <c r="AI1179" i="7"/>
  <c r="AV1179" i="7" s="1"/>
  <c r="H1112" i="11" s="1"/>
  <c r="I1112" i="11" s="1"/>
  <c r="AI509" i="7"/>
  <c r="AV509" i="7" s="1"/>
  <c r="H289" i="11" s="1"/>
  <c r="I289" i="11" s="1"/>
  <c r="AI843" i="7"/>
  <c r="AV843" i="7" s="1"/>
  <c r="H724" i="11" s="1"/>
  <c r="I724" i="11" s="1"/>
  <c r="AI269" i="7"/>
  <c r="AV269" i="7" s="1"/>
  <c r="H82" i="11" s="1"/>
  <c r="I82" i="11" s="1"/>
  <c r="AI645" i="7"/>
  <c r="AV645" i="7" s="1"/>
  <c r="H492" i="11" s="1"/>
  <c r="I492" i="11" s="1"/>
  <c r="AI731" i="7"/>
  <c r="AV731" i="7" s="1"/>
  <c r="H598" i="11" s="1"/>
  <c r="I598" i="11" s="1"/>
  <c r="AI994" i="7"/>
  <c r="AV994" i="7" s="1"/>
  <c r="H899" i="11" s="1"/>
  <c r="I899" i="11" s="1"/>
  <c r="AI38" i="7"/>
  <c r="AV38" i="7" s="1"/>
  <c r="H23" i="11" s="1"/>
  <c r="I23" i="11" s="1"/>
  <c r="AI535" i="7"/>
  <c r="AV535" i="7" s="1"/>
  <c r="H468" i="11" s="1"/>
  <c r="I468" i="11" s="1"/>
  <c r="AI630" i="7"/>
  <c r="AV630" i="7" s="1"/>
  <c r="H475" i="11" s="1"/>
  <c r="I475" i="11" s="1"/>
  <c r="AI794" i="7"/>
  <c r="AV794" i="7" s="1"/>
  <c r="H669" i="11" s="1"/>
  <c r="I669" i="11" s="1"/>
  <c r="AI874" i="7"/>
  <c r="AV874" i="7" s="1"/>
  <c r="H758" i="11" s="1"/>
  <c r="I758" i="11" s="1"/>
  <c r="AI1087" i="7"/>
  <c r="AV1087" i="7" s="1"/>
  <c r="H1006" i="11" s="1"/>
  <c r="I1006" i="11" s="1"/>
  <c r="AI334" i="7"/>
  <c r="AV334" i="7" s="1"/>
  <c r="H103" i="11" s="1"/>
  <c r="I103" i="11" s="1"/>
  <c r="AI235" i="7"/>
  <c r="AV235" i="7" s="1"/>
  <c r="H457" i="11" s="1"/>
  <c r="I457" i="11" s="1"/>
  <c r="AI1073" i="7"/>
  <c r="AV1073" i="7" s="1"/>
  <c r="H991" i="11" s="1"/>
  <c r="I991" i="11" s="1"/>
  <c r="AI264" i="7"/>
  <c r="AV264" i="7" s="1"/>
  <c r="H255" i="11" s="1"/>
  <c r="I255" i="11" s="1"/>
  <c r="AI695" i="7"/>
  <c r="AV695" i="7" s="1"/>
  <c r="H551" i="11" s="1"/>
  <c r="I551" i="11" s="1"/>
  <c r="AI798" i="7"/>
  <c r="AV798" i="7" s="1"/>
  <c r="H674" i="11" s="1"/>
  <c r="I674" i="11" s="1"/>
  <c r="AI862" i="7"/>
  <c r="AV862" i="7" s="1"/>
  <c r="H745" i="11" s="1"/>
  <c r="I745" i="11" s="1"/>
  <c r="AI1031" i="7"/>
  <c r="AV1031" i="7" s="1"/>
  <c r="H940" i="11" s="1"/>
  <c r="I940" i="11" s="1"/>
  <c r="AI1107" i="7"/>
  <c r="AV1107" i="7" s="1"/>
  <c r="H1027" i="11" s="1"/>
  <c r="I1027" i="11" s="1"/>
  <c r="AI1153" i="7"/>
  <c r="AV1153" i="7" s="1"/>
  <c r="H1082" i="11" s="1"/>
  <c r="I1082" i="11" s="1"/>
  <c r="AI648" i="7"/>
  <c r="AV648" i="7" s="1"/>
  <c r="H496" i="11" s="1"/>
  <c r="I496" i="11" s="1"/>
  <c r="AI11" i="7"/>
  <c r="AV11" i="7" s="1"/>
  <c r="H310" i="11" s="1"/>
  <c r="I310" i="11" s="1"/>
  <c r="AI829" i="7"/>
  <c r="AV829" i="7" s="1"/>
  <c r="H709" i="11" s="1"/>
  <c r="I709" i="11" s="1"/>
  <c r="AI1090" i="7"/>
  <c r="AV1090" i="7" s="1"/>
  <c r="H1009" i="11" s="1"/>
  <c r="I1009" i="11" s="1"/>
  <c r="AI63" i="7"/>
  <c r="AV63" i="7" s="1"/>
  <c r="H420" i="11" s="1"/>
  <c r="I420" i="11" s="1"/>
  <c r="AI50" i="7"/>
  <c r="AV50" i="7" s="1"/>
  <c r="H57" i="11" s="1"/>
  <c r="I57" i="11" s="1"/>
  <c r="AI263" i="7"/>
  <c r="AV263" i="7" s="1"/>
  <c r="H244" i="11" s="1"/>
  <c r="I244" i="11" s="1"/>
  <c r="AI475" i="7"/>
  <c r="AV475" i="7" s="1"/>
  <c r="H253" i="11" s="1"/>
  <c r="I253" i="11" s="1"/>
  <c r="AI318" i="7"/>
  <c r="AV318" i="7" s="1"/>
  <c r="H7" i="11" s="1"/>
  <c r="I7" i="11" s="1"/>
  <c r="AI262" i="7"/>
  <c r="AV262" i="7" s="1"/>
  <c r="H233" i="11" s="1"/>
  <c r="I233" i="11" s="1"/>
  <c r="AI215" i="7"/>
  <c r="AV215" i="7" s="1"/>
  <c r="H373" i="11" s="1"/>
  <c r="I373" i="11" s="1"/>
  <c r="AI175" i="7"/>
  <c r="AV175" i="7" s="1"/>
  <c r="H307" i="11" s="1"/>
  <c r="I307" i="11" s="1"/>
  <c r="AI143" i="7"/>
  <c r="AV143" i="7" s="1"/>
  <c r="H465" i="11" s="1"/>
  <c r="I465" i="11" s="1"/>
  <c r="AI541" i="7"/>
  <c r="AV541" i="7" s="1"/>
  <c r="H523" i="11" s="1"/>
  <c r="I523" i="11" s="1"/>
  <c r="AI573" i="7"/>
  <c r="AV573" i="7" s="1"/>
  <c r="H875" i="11" s="1"/>
  <c r="I875" i="11" s="1"/>
  <c r="AI604" i="7"/>
  <c r="AV604" i="7" s="1"/>
  <c r="H1151" i="11" s="1"/>
  <c r="I1151" i="11" s="1"/>
  <c r="AI668" i="7"/>
  <c r="AV668" i="7" s="1"/>
  <c r="H517" i="11" s="1"/>
  <c r="I517" i="11" s="1"/>
  <c r="AI722" i="7"/>
  <c r="AV722" i="7" s="1"/>
  <c r="H588" i="11" s="1"/>
  <c r="I588" i="11" s="1"/>
  <c r="AI816" i="7"/>
  <c r="AV816" i="7" s="1"/>
  <c r="H693" i="11" s="1"/>
  <c r="I693" i="11" s="1"/>
  <c r="AI880" i="7"/>
  <c r="AV880" i="7" s="1"/>
  <c r="H766" i="11" s="1"/>
  <c r="I766" i="11" s="1"/>
  <c r="AI927" i="7"/>
  <c r="AV927" i="7" s="1"/>
  <c r="H819" i="11" s="1"/>
  <c r="I819" i="11" s="1"/>
  <c r="AI985" i="7"/>
  <c r="AV985" i="7" s="1"/>
  <c r="H889" i="11" s="1"/>
  <c r="I889" i="11" s="1"/>
  <c r="AI1049" i="7"/>
  <c r="AV1049" i="7" s="1"/>
  <c r="H960" i="11" s="1"/>
  <c r="I960" i="11" s="1"/>
  <c r="AI1077" i="7"/>
  <c r="AV1077" i="7" s="1"/>
  <c r="H995" i="11" s="1"/>
  <c r="I995" i="11" s="1"/>
  <c r="AI1199" i="7"/>
  <c r="AV1199" i="7" s="1"/>
  <c r="H1138" i="11" s="1"/>
  <c r="I1138" i="11" s="1"/>
  <c r="AI417" i="7"/>
  <c r="AV417" i="7" s="1"/>
  <c r="H71" i="11" s="1"/>
  <c r="I71" i="11" s="1"/>
  <c r="AI877" i="7"/>
  <c r="AV877" i="7" s="1"/>
  <c r="H763" i="11" s="1"/>
  <c r="I763" i="11" s="1"/>
  <c r="AI588" i="7"/>
  <c r="AV588" i="7" s="1"/>
  <c r="H1067" i="11" s="1"/>
  <c r="I1067" i="11" s="1"/>
  <c r="AI10" i="7"/>
  <c r="AV10" i="7" s="1"/>
  <c r="H463" i="11" s="1"/>
  <c r="I463" i="11" s="1"/>
  <c r="AI665" i="7"/>
  <c r="AV665" i="7" s="1"/>
  <c r="H515" i="11" s="1"/>
  <c r="I515" i="11" s="1"/>
  <c r="AI206" i="7"/>
  <c r="AV206" i="7" s="1"/>
  <c r="H354" i="11" s="1"/>
  <c r="I354" i="11" s="1"/>
  <c r="AI1060" i="7"/>
  <c r="AV1060" i="7" s="1"/>
  <c r="H974" i="11" s="1"/>
  <c r="I974" i="11" s="1"/>
  <c r="AI390" i="7"/>
  <c r="AV390" i="7" s="1"/>
  <c r="H18" i="11" s="1"/>
  <c r="I18" i="11" s="1"/>
  <c r="AI232" i="7"/>
  <c r="AV232" i="7" s="1"/>
  <c r="H449" i="11" s="1"/>
  <c r="I449" i="11" s="1"/>
  <c r="AI783" i="7"/>
  <c r="AV783" i="7" s="1"/>
  <c r="H657" i="11" s="1"/>
  <c r="I657" i="11" s="1"/>
  <c r="AI911" i="7"/>
  <c r="AV911" i="7" s="1"/>
  <c r="H799" i="11" s="1"/>
  <c r="I799" i="11" s="1"/>
  <c r="AI1186" i="7"/>
  <c r="AV1186" i="7" s="1"/>
  <c r="H1118" i="11" s="1"/>
  <c r="I1118" i="11" s="1"/>
  <c r="AI57" i="7"/>
  <c r="AV57" i="7" s="1"/>
  <c r="H72" i="11" s="1"/>
  <c r="I72" i="11" s="1"/>
  <c r="AI275" i="7"/>
  <c r="AV275" i="7" s="1"/>
  <c r="H174" i="11" s="1"/>
  <c r="I174" i="11" s="1"/>
  <c r="AI75" i="7"/>
  <c r="AV75" i="7" s="1"/>
  <c r="AI441" i="7"/>
  <c r="AV441" i="7" s="1"/>
  <c r="H176" i="11" s="1"/>
  <c r="I176" i="11" s="1"/>
  <c r="AI398" i="7"/>
  <c r="AV398" i="7" s="1"/>
  <c r="H34" i="11" s="1"/>
  <c r="I34" i="11" s="1"/>
  <c r="AI316" i="7"/>
  <c r="AV316" i="7" s="1"/>
  <c r="H265" i="11" s="1"/>
  <c r="I265" i="11" s="1"/>
  <c r="AI260" i="7"/>
  <c r="AV260" i="7" s="1"/>
  <c r="H211" i="11" s="1"/>
  <c r="I211" i="11" s="1"/>
  <c r="AI173" i="7"/>
  <c r="AV173" i="7" s="1"/>
  <c r="H305" i="11" s="1"/>
  <c r="I305" i="11" s="1"/>
  <c r="AI866" i="7"/>
  <c r="AV866" i="7" s="1"/>
  <c r="H749" i="11" s="1"/>
  <c r="I749" i="11" s="1"/>
  <c r="AI955" i="7"/>
  <c r="AV955" i="7" s="1"/>
  <c r="H856" i="11" s="1"/>
  <c r="I856" i="11" s="1"/>
  <c r="AI1003" i="7"/>
  <c r="AV1003" i="7" s="1"/>
  <c r="H909" i="11" s="1"/>
  <c r="I909" i="11" s="1"/>
  <c r="AI1018" i="7"/>
  <c r="AV1018" i="7" s="1"/>
  <c r="H926" i="11" s="1"/>
  <c r="I926" i="11" s="1"/>
  <c r="AI362" i="7"/>
  <c r="AV362" i="7" s="1"/>
  <c r="H138" i="11" s="1"/>
  <c r="I138" i="11" s="1"/>
  <c r="AI704" i="7"/>
  <c r="AV704" i="7" s="1"/>
  <c r="H566" i="11" s="1"/>
  <c r="I566" i="11" s="1"/>
  <c r="AI813" i="7"/>
  <c r="AV813" i="7" s="1"/>
  <c r="H690" i="11" s="1"/>
  <c r="I690" i="11" s="1"/>
  <c r="AI51" i="7"/>
  <c r="AV51" i="7" s="1"/>
  <c r="H56" i="11" s="1"/>
  <c r="I56" i="11" s="1"/>
  <c r="AI505" i="7"/>
  <c r="AV505" i="7" s="1"/>
  <c r="H405" i="11" s="1"/>
  <c r="I405" i="11" s="1"/>
  <c r="AI287" i="7"/>
  <c r="AV287" i="7" s="1"/>
  <c r="H203" i="11" s="1"/>
  <c r="I203" i="11" s="1"/>
  <c r="AI189" i="7"/>
  <c r="AV189" i="7" s="1"/>
  <c r="H329" i="11" s="1"/>
  <c r="I329" i="11" s="1"/>
  <c r="AI619" i="7"/>
  <c r="AV619" i="7" s="1"/>
  <c r="H1167" i="11" s="1"/>
  <c r="I1167" i="11" s="1"/>
  <c r="AI831" i="7"/>
  <c r="AV831" i="7" s="1"/>
  <c r="H711" i="11" s="1"/>
  <c r="I711" i="11" s="1"/>
  <c r="AI49" i="7"/>
  <c r="AV49" i="7" s="1"/>
  <c r="H53" i="11" s="1"/>
  <c r="I53" i="11" s="1"/>
  <c r="AI174" i="7"/>
  <c r="AV174" i="7" s="1"/>
  <c r="H306" i="11" s="1"/>
  <c r="I306" i="11" s="1"/>
  <c r="AI590" i="7"/>
  <c r="AV590" i="7" s="1"/>
  <c r="H1078" i="11" s="1"/>
  <c r="I1078" i="11" s="1"/>
  <c r="AI669" i="7"/>
  <c r="AV669" i="7" s="1"/>
  <c r="H518" i="11" s="1"/>
  <c r="I518" i="11" s="1"/>
  <c r="AI881" i="7"/>
  <c r="AV881" i="7" s="1"/>
  <c r="H762" i="11" s="1"/>
  <c r="I762" i="11" s="1"/>
  <c r="AI1078" i="7"/>
  <c r="AV1078" i="7" s="1"/>
  <c r="H996" i="11" s="1"/>
  <c r="I996" i="11" s="1"/>
  <c r="AI74" i="7"/>
  <c r="AV74" i="7" s="1"/>
  <c r="AI488" i="7"/>
  <c r="AV488" i="7" s="1"/>
  <c r="H385" i="11" s="1"/>
  <c r="I385" i="11" s="1"/>
  <c r="AI397" i="7"/>
  <c r="AV397" i="7" s="1"/>
  <c r="H31" i="11" s="1"/>
  <c r="I31" i="11" s="1"/>
  <c r="AI327" i="7"/>
  <c r="AV327" i="7" s="1"/>
  <c r="H78" i="11" s="1"/>
  <c r="I78" i="11" s="1"/>
  <c r="AI299" i="7"/>
  <c r="AV299" i="7" s="1"/>
  <c r="H242" i="11" s="1"/>
  <c r="I242" i="11" s="1"/>
  <c r="AI129" i="7"/>
  <c r="AV129" i="7" s="1"/>
  <c r="H426" i="11" s="1"/>
  <c r="I426" i="11" s="1"/>
  <c r="AI544" i="7"/>
  <c r="AV544" i="7" s="1"/>
  <c r="H571" i="11" s="1"/>
  <c r="I571" i="11" s="1"/>
  <c r="AI592" i="7"/>
  <c r="AV592" i="7" s="1"/>
  <c r="H1111" i="11" s="1"/>
  <c r="I1111" i="11" s="1"/>
  <c r="AI686" i="7"/>
  <c r="AV686" i="7" s="1"/>
  <c r="H538" i="11" s="1"/>
  <c r="I538" i="11" s="1"/>
  <c r="AI819" i="7"/>
  <c r="AV819" i="7" s="1"/>
  <c r="H698" i="11" s="1"/>
  <c r="I698" i="11" s="1"/>
  <c r="AI972" i="7"/>
  <c r="AV972" i="7" s="1"/>
  <c r="H874" i="11" s="1"/>
  <c r="I874" i="11" s="1"/>
  <c r="AI1036" i="7"/>
  <c r="AV1036" i="7" s="1"/>
  <c r="H946" i="11" s="1"/>
  <c r="I946" i="11" s="1"/>
  <c r="AI114" i="7"/>
  <c r="AV114" i="7" s="1"/>
  <c r="H1052" i="11" s="1"/>
  <c r="I1052" i="11" s="1"/>
  <c r="AI1158" i="7"/>
  <c r="AV1158" i="7" s="1"/>
  <c r="H1087" i="11" s="1"/>
  <c r="I1087" i="11" s="1"/>
  <c r="AI1105" i="7"/>
  <c r="AV1105" i="7" s="1"/>
  <c r="H1026" i="11" s="1"/>
  <c r="I1026" i="11" s="1"/>
  <c r="AI94" i="7"/>
  <c r="AV94" i="7" s="1"/>
  <c r="H556" i="11" s="1"/>
  <c r="I556" i="11" s="1"/>
  <c r="AI667" i="7"/>
  <c r="AV667" i="7" s="1"/>
  <c r="H511" i="11" s="1"/>
  <c r="I511" i="11" s="1"/>
  <c r="AI767" i="7"/>
  <c r="AV767" i="7" s="1"/>
  <c r="H638" i="11" s="1"/>
  <c r="I638" i="11" s="1"/>
  <c r="AI879" i="7"/>
  <c r="AV879" i="7" s="1"/>
  <c r="H765" i="11" s="1"/>
  <c r="I765" i="11" s="1"/>
  <c r="AI1048" i="7"/>
  <c r="AV1048" i="7" s="1"/>
  <c r="H959" i="11" s="1"/>
  <c r="I959" i="11" s="1"/>
  <c r="AI1198" i="7"/>
  <c r="AV1198" i="7" s="1"/>
  <c r="H1136" i="11" s="1"/>
  <c r="I1136" i="11" s="1"/>
  <c r="AI490" i="7"/>
  <c r="AV490" i="7" s="1"/>
  <c r="H375" i="11" s="1"/>
  <c r="I375" i="11" s="1"/>
  <c r="AI301" i="7"/>
  <c r="AV301" i="7" s="1"/>
  <c r="H246" i="11" s="1"/>
  <c r="I246" i="11" s="1"/>
  <c r="AI187" i="7"/>
  <c r="AV187" i="7" s="1"/>
  <c r="H327" i="11" s="1"/>
  <c r="I327" i="11" s="1"/>
  <c r="AI516" i="7"/>
  <c r="AV516" i="7" s="1"/>
  <c r="H381" i="11" s="1"/>
  <c r="I381" i="11" s="1"/>
  <c r="AI455" i="7"/>
  <c r="AV455" i="7" s="1"/>
  <c r="H217" i="11" s="1"/>
  <c r="I217" i="11" s="1"/>
  <c r="AI326" i="7"/>
  <c r="AV326" i="7" s="1"/>
  <c r="H38" i="11" s="1"/>
  <c r="I38" i="11" s="1"/>
  <c r="AI298" i="7"/>
  <c r="AV298" i="7" s="1"/>
  <c r="H241" i="11" s="1"/>
  <c r="I241" i="11" s="1"/>
  <c r="AI155" i="7"/>
  <c r="AV155" i="7" s="1"/>
  <c r="H282" i="11" s="1"/>
  <c r="I282" i="11" s="1"/>
  <c r="AI5" i="7"/>
  <c r="AV5" i="7" s="1"/>
  <c r="H424" i="11" s="1"/>
  <c r="I424" i="11" s="1"/>
  <c r="AI593" i="7"/>
  <c r="AV593" i="7" s="1"/>
  <c r="H1122" i="11" s="1"/>
  <c r="I1122" i="11" s="1"/>
  <c r="AI672" i="7"/>
  <c r="AV672" i="7" s="1"/>
  <c r="H521" i="11" s="1"/>
  <c r="I521" i="11" s="1"/>
  <c r="AI711" i="7"/>
  <c r="AV711" i="7" s="1"/>
  <c r="H574" i="11" s="1"/>
  <c r="I574" i="11" s="1"/>
  <c r="AI820" i="7"/>
  <c r="AV820" i="7" s="1"/>
  <c r="H699" i="11" s="1"/>
  <c r="I699" i="11" s="1"/>
  <c r="AI957" i="7"/>
  <c r="AV957" i="7" s="1"/>
  <c r="H858" i="11" s="1"/>
  <c r="I858" i="11" s="1"/>
  <c r="AI1097" i="7"/>
  <c r="AV1097" i="7" s="1"/>
  <c r="H1018" i="11" s="1"/>
  <c r="I1018" i="11" s="1"/>
  <c r="AI1175" i="7"/>
  <c r="AV1175" i="7" s="1"/>
  <c r="H1106" i="11" s="1"/>
  <c r="I1106" i="11" s="1"/>
  <c r="AI932" i="7"/>
  <c r="AV932" i="7" s="1"/>
  <c r="H824" i="11" s="1"/>
  <c r="I824" i="11" s="1"/>
  <c r="AI1038" i="7"/>
  <c r="AV1038" i="7" s="1"/>
  <c r="H948" i="11" s="1"/>
  <c r="I948" i="11" s="1"/>
  <c r="AI1033" i="7"/>
  <c r="AV1033" i="7" s="1"/>
  <c r="H943" i="11" s="1"/>
  <c r="I943" i="11" s="1"/>
  <c r="AI277" i="7"/>
  <c r="AV277" i="7" s="1"/>
  <c r="H181" i="11" s="1"/>
  <c r="I181" i="11" s="1"/>
  <c r="AI161" i="7"/>
  <c r="AV161" i="7" s="1"/>
  <c r="H288" i="11" s="1"/>
  <c r="I288" i="11" s="1"/>
  <c r="AI453" i="7"/>
  <c r="AV453" i="7" s="1"/>
  <c r="H214" i="11" s="1"/>
  <c r="I214" i="11" s="1"/>
  <c r="AI413" i="7"/>
  <c r="AV413" i="7" s="1"/>
  <c r="H65" i="11" s="1"/>
  <c r="I65" i="11" s="1"/>
  <c r="AI395" i="7"/>
  <c r="AV395" i="7" s="1"/>
  <c r="H28" i="11" s="1"/>
  <c r="I28" i="11" s="1"/>
  <c r="AI272" i="7"/>
  <c r="AV272" i="7" s="1"/>
  <c r="H116" i="11" s="1"/>
  <c r="I116" i="11" s="1"/>
  <c r="AI241" i="7"/>
  <c r="AV241" i="7" s="1"/>
  <c r="H279" i="11" s="1"/>
  <c r="I279" i="11" s="1"/>
  <c r="AI153" i="7"/>
  <c r="AV153" i="7" s="1"/>
  <c r="H280" i="11" s="1"/>
  <c r="I280" i="11" s="1"/>
  <c r="AI642" i="7"/>
  <c r="AV642" i="7" s="1"/>
  <c r="H488" i="11" s="1"/>
  <c r="I488" i="11" s="1"/>
  <c r="AI689" i="7"/>
  <c r="AV689" i="7" s="1"/>
  <c r="H540" i="11" s="1"/>
  <c r="I540" i="11" s="1"/>
  <c r="AI806" i="7"/>
  <c r="AV806" i="7" s="1"/>
  <c r="H682" i="11" s="1"/>
  <c r="I682" i="11" s="1"/>
  <c r="AI854" i="7"/>
  <c r="AV854" i="7" s="1"/>
  <c r="H736" i="11" s="1"/>
  <c r="I736" i="11" s="1"/>
  <c r="AI933" i="7"/>
  <c r="AV933" i="7" s="1"/>
  <c r="H825" i="11" s="1"/>
  <c r="I825" i="11" s="1"/>
  <c r="AI1055" i="7"/>
  <c r="AV1055" i="7" s="1"/>
  <c r="H967" i="11" s="1"/>
  <c r="I967" i="11" s="1"/>
  <c r="AI1083" i="7"/>
  <c r="AV1083" i="7" s="1"/>
  <c r="H1003" i="11" s="1"/>
  <c r="I1003" i="11" s="1"/>
  <c r="AI1115" i="7"/>
  <c r="AV1115" i="7" s="1"/>
  <c r="H1038" i="11" s="1"/>
  <c r="I1038" i="11" s="1"/>
  <c r="AI1177" i="7"/>
  <c r="AV1177" i="7" s="1"/>
  <c r="H1109" i="11" s="1"/>
  <c r="I1109" i="11" s="1"/>
  <c r="AI828" i="7"/>
  <c r="AV828" i="7" s="1"/>
  <c r="H708" i="11" s="1"/>
  <c r="I708" i="11" s="1"/>
  <c r="AI594" i="7"/>
  <c r="AV594" i="7" s="1"/>
  <c r="H1135" i="11" s="1"/>
  <c r="I1135" i="11" s="1"/>
  <c r="AI352" i="7"/>
  <c r="AV352" i="7" s="1"/>
  <c r="H129" i="11" s="1"/>
  <c r="I129" i="11" s="1"/>
  <c r="AI960" i="7"/>
  <c r="AV960" i="7" s="1"/>
  <c r="H861" i="11" s="1"/>
  <c r="I861" i="11" s="1"/>
  <c r="AI167" i="7"/>
  <c r="AV167" i="7" s="1"/>
  <c r="H296" i="11" s="1"/>
  <c r="I296" i="11" s="1"/>
  <c r="AI824" i="7"/>
  <c r="AV824" i="7" s="1"/>
  <c r="H703" i="11" s="1"/>
  <c r="I703" i="11" s="1"/>
  <c r="AI1193" i="7"/>
  <c r="AV1193" i="7" s="1"/>
  <c r="H1128" i="11" s="1"/>
  <c r="I1128" i="11" s="1"/>
  <c r="AI582" i="7"/>
  <c r="AV582" i="7" s="1"/>
  <c r="H999" i="11" s="1"/>
  <c r="I999" i="11" s="1"/>
  <c r="AI936" i="7"/>
  <c r="AV936" i="7" s="1"/>
  <c r="H829" i="11" s="1"/>
  <c r="I829" i="11" s="1"/>
  <c r="AI732" i="7"/>
  <c r="AV732" i="7" s="1"/>
  <c r="H600" i="11" s="1"/>
  <c r="I600" i="11" s="1"/>
  <c r="AI906" i="7"/>
  <c r="AV906" i="7" s="1"/>
  <c r="H793" i="11" s="1"/>
  <c r="I793" i="11" s="1"/>
  <c r="AI279" i="7"/>
  <c r="AV279" i="7" s="1"/>
  <c r="H188" i="11" s="1"/>
  <c r="I188" i="11" s="1"/>
  <c r="AI618" i="7"/>
  <c r="AV618" i="7" s="1"/>
  <c r="H1166" i="11" s="1"/>
  <c r="I1166" i="11" s="1"/>
  <c r="AI830" i="7"/>
  <c r="AV830" i="7" s="1"/>
  <c r="H710" i="11" s="1"/>
  <c r="I710" i="11" s="1"/>
  <c r="AI983" i="7"/>
  <c r="AV983" i="7" s="1"/>
  <c r="H887" i="11" s="1"/>
  <c r="I887" i="11" s="1"/>
  <c r="AI1213" i="7"/>
  <c r="AV1213" i="7" s="1"/>
  <c r="H1189" i="11" s="1"/>
  <c r="I1189" i="11" s="1"/>
  <c r="AI160" i="7"/>
  <c r="AV160" i="7" s="1"/>
  <c r="H287" i="11" s="1"/>
  <c r="I287" i="11" s="1"/>
  <c r="AI27" i="7"/>
  <c r="AV27" i="7" s="1"/>
  <c r="H202" i="11" s="1"/>
  <c r="I202" i="11" s="1"/>
  <c r="AI752" i="7"/>
  <c r="AV752" i="7" s="1"/>
  <c r="H623" i="11" s="1"/>
  <c r="I623" i="11" s="1"/>
  <c r="AI864" i="7"/>
  <c r="AV864" i="7" s="1"/>
  <c r="H747" i="11" s="1"/>
  <c r="I747" i="11" s="1"/>
  <c r="AI1017" i="7"/>
  <c r="AV1017" i="7" s="1"/>
  <c r="H925" i="11" s="1"/>
  <c r="I925" i="11" s="1"/>
  <c r="AI228" i="7"/>
  <c r="AV228" i="7" s="1"/>
  <c r="H443" i="11" s="1"/>
  <c r="I443" i="11" s="1"/>
  <c r="AI230" i="7"/>
  <c r="AV230" i="7" s="1"/>
  <c r="H446" i="11" s="1"/>
  <c r="I446" i="11" s="1"/>
  <c r="AI478" i="7"/>
  <c r="AV478" i="7" s="1"/>
  <c r="H260" i="11" s="1"/>
  <c r="I260" i="11" s="1"/>
  <c r="AI7" i="7"/>
  <c r="AV7" i="7" s="1"/>
  <c r="H435" i="11" s="1"/>
  <c r="I435" i="11" s="1"/>
  <c r="AI444" i="7"/>
  <c r="AV444" i="7" s="1"/>
  <c r="H183" i="11" s="1"/>
  <c r="I183" i="11" s="1"/>
  <c r="AI1124" i="7"/>
  <c r="AV1124" i="7" s="1"/>
  <c r="H1048" i="11" s="1"/>
  <c r="I1048" i="11" s="1"/>
  <c r="AI504" i="7"/>
  <c r="AV504" i="7" s="1"/>
  <c r="H402" i="11" s="1"/>
  <c r="I402" i="11" s="1"/>
  <c r="AI1051" i="7"/>
  <c r="AV1051" i="7" s="1"/>
  <c r="H962" i="11" s="1"/>
  <c r="I962" i="11" s="1"/>
  <c r="AI575" i="7"/>
  <c r="AV575" i="7" s="1"/>
  <c r="H920" i="11" s="1"/>
  <c r="I920" i="11" s="1"/>
  <c r="AI80" i="7"/>
  <c r="AV80" i="7" s="1"/>
  <c r="AI218" i="7"/>
  <c r="AV218" i="7" s="1"/>
  <c r="H412" i="11" s="1"/>
  <c r="I412" i="11" s="1"/>
  <c r="AI799" i="7"/>
  <c r="AV799" i="7" s="1"/>
  <c r="H675" i="11" s="1"/>
  <c r="I675" i="11" s="1"/>
  <c r="AI203" i="7"/>
  <c r="AV203" i="7" s="1"/>
  <c r="H348" i="11" s="1"/>
  <c r="I348" i="11" s="1"/>
  <c r="AI456" i="7"/>
  <c r="AV456" i="7" s="1"/>
  <c r="H219" i="11" s="1"/>
  <c r="I219" i="11" s="1"/>
  <c r="AI18" i="7"/>
  <c r="AV18" i="7" s="1"/>
  <c r="H370" i="11" s="1"/>
  <c r="I370" i="11" s="1"/>
  <c r="AI671" i="7"/>
  <c r="AV671" i="7" s="1"/>
  <c r="H520" i="11" s="1"/>
  <c r="I520" i="11" s="1"/>
  <c r="AI803" i="7"/>
  <c r="AV803" i="7" s="1"/>
  <c r="H679" i="11" s="1"/>
  <c r="I679" i="11" s="1"/>
  <c r="AI102" i="7"/>
  <c r="AV102" i="7" s="1"/>
  <c r="H804" i="11" s="1"/>
  <c r="I804" i="11" s="1"/>
  <c r="AI1020" i="7"/>
  <c r="AV1020" i="7" s="1"/>
  <c r="H928" i="11" s="1"/>
  <c r="I928" i="11" s="1"/>
  <c r="AI1218" i="7"/>
  <c r="AV1218" i="7" s="1"/>
  <c r="H1181" i="11" s="1"/>
  <c r="I1181" i="11" s="1"/>
  <c r="AI801" i="7"/>
  <c r="AV801" i="7" s="1"/>
  <c r="H677" i="11" s="1"/>
  <c r="I677" i="11" s="1"/>
  <c r="AI66" i="7"/>
  <c r="AV66" i="7" s="1"/>
  <c r="H395" i="11" s="1"/>
  <c r="I395" i="11" s="1"/>
  <c r="AI133" i="7"/>
  <c r="AV133" i="7" s="1"/>
  <c r="H432" i="11" s="1"/>
  <c r="I432" i="11" s="1"/>
  <c r="AI358" i="7"/>
  <c r="AV358" i="7" s="1"/>
  <c r="H134" i="11" s="1"/>
  <c r="I134" i="11" s="1"/>
  <c r="AI605" i="7"/>
  <c r="AV605" i="7" s="1"/>
  <c r="H1152" i="11" s="1"/>
  <c r="I1152" i="11" s="1"/>
  <c r="AI243" i="7"/>
  <c r="AV243" i="7" s="1"/>
  <c r="H298" i="11" s="1"/>
  <c r="I298" i="11" s="1"/>
  <c r="AI577" i="7"/>
  <c r="AV577" i="7" s="1"/>
  <c r="H942" i="11" s="1"/>
  <c r="I942" i="11" s="1"/>
  <c r="AI698" i="7"/>
  <c r="AV698" i="7" s="1"/>
  <c r="H557" i="11" s="1"/>
  <c r="I557" i="11" s="1"/>
  <c r="AI804" i="7"/>
  <c r="AV804" i="7" s="1"/>
  <c r="H680" i="11" s="1"/>
  <c r="I680" i="11" s="1"/>
  <c r="AI931" i="7"/>
  <c r="AV931" i="7" s="1"/>
  <c r="H823" i="11" s="1"/>
  <c r="I823" i="11" s="1"/>
  <c r="AI1220" i="7"/>
  <c r="AV1220" i="7" s="1"/>
  <c r="H1174" i="11" s="1"/>
  <c r="I1174" i="11" s="1"/>
  <c r="AI469" i="7"/>
  <c r="AV469" i="7" s="1"/>
  <c r="H237" i="11" s="1"/>
  <c r="I237" i="11" s="1"/>
  <c r="AI367" i="7"/>
  <c r="AV367" i="7" s="1"/>
  <c r="H147" i="11" s="1"/>
  <c r="I147" i="11" s="1"/>
  <c r="AI838" i="7"/>
  <c r="AV838" i="7" s="1"/>
  <c r="H719" i="11" s="1"/>
  <c r="I719" i="11" s="1"/>
  <c r="AI119" i="7"/>
  <c r="AV119" i="7" s="1"/>
  <c r="AI245" i="7"/>
  <c r="AV245" i="7" s="1"/>
  <c r="H322" i="11" s="1"/>
  <c r="I322" i="11" s="1"/>
  <c r="AI556" i="7"/>
  <c r="AV556" i="7" s="1"/>
  <c r="H706" i="11" s="1"/>
  <c r="I706" i="11" s="1"/>
  <c r="AI666" i="7"/>
  <c r="AV666" i="7" s="1"/>
  <c r="H516" i="11" s="1"/>
  <c r="I516" i="11" s="1"/>
  <c r="AI426" i="7"/>
  <c r="AV426" i="7" s="1"/>
  <c r="H92" i="11" s="1"/>
  <c r="I92" i="11" s="1"/>
  <c r="AI315" i="7"/>
  <c r="AV315" i="7" s="1"/>
  <c r="H5" i="11" s="1"/>
  <c r="I5" i="11" s="1"/>
  <c r="AI13" i="7"/>
  <c r="AV13" i="7" s="1"/>
  <c r="H326" i="11" s="1"/>
  <c r="I326" i="11" s="1"/>
  <c r="AI416" i="7"/>
  <c r="AV416" i="7" s="1"/>
  <c r="H74" i="11" s="1"/>
  <c r="I74" i="11" s="1"/>
  <c r="AI603" i="7"/>
  <c r="AV603" i="7" s="1"/>
  <c r="H1149" i="11" s="1"/>
  <c r="I1149" i="11" s="1"/>
  <c r="AI314" i="7"/>
  <c r="AV314" i="7" s="1"/>
  <c r="H4" i="11" s="1"/>
  <c r="I4" i="11" s="1"/>
  <c r="AI1067" i="7"/>
  <c r="AV1067" i="7" s="1"/>
  <c r="H982" i="11" s="1"/>
  <c r="I982" i="11" s="1"/>
  <c r="AI908" i="7"/>
  <c r="AV908" i="7" s="1"/>
  <c r="H796" i="11" s="1"/>
  <c r="I796" i="11" s="1"/>
  <c r="AI1128" i="7"/>
  <c r="AV1128" i="7" s="1"/>
  <c r="H1054" i="11" s="1"/>
  <c r="I1054" i="11" s="1"/>
  <c r="AI954" i="7"/>
  <c r="AV954" i="7" s="1"/>
  <c r="H855" i="11" s="1"/>
  <c r="I855" i="11" s="1"/>
  <c r="AI340" i="7"/>
  <c r="AV340" i="7" s="1"/>
  <c r="H110" i="11" s="1"/>
  <c r="I110" i="11" s="1"/>
  <c r="AI728" i="7"/>
  <c r="AV728" i="7" s="1"/>
  <c r="H595" i="11" s="1"/>
  <c r="I595" i="11" s="1"/>
  <c r="AI926" i="7"/>
  <c r="AV926" i="7" s="1"/>
  <c r="H818" i="11" s="1"/>
  <c r="I818" i="11" s="1"/>
  <c r="AI372" i="7"/>
  <c r="AV372" i="7" s="1"/>
  <c r="H153" i="11" s="1"/>
  <c r="I153" i="11" s="1"/>
  <c r="AI542" i="7"/>
  <c r="AV542" i="7" s="1"/>
  <c r="H546" i="11" s="1"/>
  <c r="I546" i="11" s="1"/>
  <c r="AI502" i="7"/>
  <c r="AV502" i="7" s="1"/>
  <c r="H400" i="11" s="1"/>
  <c r="I400" i="11" s="1"/>
  <c r="AI407" i="7"/>
  <c r="AV407" i="7" s="1"/>
  <c r="H51" i="11" s="1"/>
  <c r="I51" i="11" s="1"/>
  <c r="AI172" i="7"/>
  <c r="AV172" i="7" s="1"/>
  <c r="H304" i="11" s="1"/>
  <c r="I304" i="11" s="1"/>
  <c r="AI851" i="7"/>
  <c r="AV851" i="7" s="1"/>
  <c r="H733" i="11" s="1"/>
  <c r="I733" i="11" s="1"/>
  <c r="AI956" i="7"/>
  <c r="AV956" i="7" s="1"/>
  <c r="H857" i="11" s="1"/>
  <c r="I857" i="11" s="1"/>
  <c r="AI1066" i="7"/>
  <c r="AV1066" i="7" s="1"/>
  <c r="H981" i="11" s="1"/>
  <c r="I981" i="11" s="1"/>
  <c r="AI1013" i="7"/>
  <c r="AV1013" i="7" s="1"/>
  <c r="H921" i="11" s="1"/>
  <c r="I921" i="11" s="1"/>
  <c r="AI146" i="7"/>
  <c r="AV146" i="7" s="1"/>
  <c r="H269" i="11" s="1"/>
  <c r="I269" i="11" s="1"/>
  <c r="AI28" i="7"/>
  <c r="AV28" i="7" s="1"/>
  <c r="H8" i="11" s="1"/>
  <c r="I8" i="11" s="1"/>
  <c r="AI1108" i="7"/>
  <c r="AV1108" i="7" s="1"/>
  <c r="H1029" i="11" s="1"/>
  <c r="I1029" i="11" s="1"/>
  <c r="AI769" i="7"/>
  <c r="AV769" i="7" s="1"/>
  <c r="H642" i="11" s="1"/>
  <c r="I642" i="11" s="1"/>
  <c r="AI396" i="7"/>
  <c r="AV396" i="7" s="1"/>
  <c r="H30" i="11" s="1"/>
  <c r="I30" i="11" s="1"/>
  <c r="AI200" i="7"/>
  <c r="AV200" i="7" s="1"/>
  <c r="H343" i="11" s="1"/>
  <c r="I343" i="11" s="1"/>
  <c r="AI656" i="7"/>
  <c r="AV656" i="7" s="1"/>
  <c r="H504" i="11" s="1"/>
  <c r="I504" i="11" s="1"/>
  <c r="AI756" i="7"/>
  <c r="AV756" i="7" s="1"/>
  <c r="H627" i="11" s="1"/>
  <c r="I627" i="11" s="1"/>
  <c r="AI973" i="7"/>
  <c r="AV973" i="7" s="1"/>
  <c r="H876" i="11" s="1"/>
  <c r="I876" i="11" s="1"/>
  <c r="AI163" i="7"/>
  <c r="AV163" i="7" s="1"/>
  <c r="H292" i="11" s="1"/>
  <c r="I292" i="11" s="1"/>
  <c r="AI1144" i="7"/>
  <c r="AV1144" i="7" s="1"/>
  <c r="H1071" i="11" s="1"/>
  <c r="I1071" i="11" s="1"/>
  <c r="AI71" i="7"/>
  <c r="AV71" i="7" s="1"/>
  <c r="AI312" i="7"/>
  <c r="AV312" i="7" s="1"/>
  <c r="H264" i="11" s="1"/>
  <c r="I264" i="11" s="1"/>
  <c r="AI212" i="7"/>
  <c r="AV212" i="7" s="1"/>
  <c r="H363" i="11" s="1"/>
  <c r="I363" i="11" s="1"/>
  <c r="AI742" i="7"/>
  <c r="AV742" i="7" s="1"/>
  <c r="H612" i="11" s="1"/>
  <c r="I612" i="11" s="1"/>
  <c r="AI870" i="7"/>
  <c r="AV870" i="7" s="1"/>
  <c r="H754" i="11" s="1"/>
  <c r="I754" i="11" s="1"/>
  <c r="AI1157" i="7"/>
  <c r="AV1157" i="7" s="1"/>
  <c r="H1086" i="11" s="1"/>
  <c r="I1086" i="11" s="1"/>
  <c r="AI529" i="7"/>
  <c r="AV529" i="7" s="1"/>
  <c r="H805" i="11" s="1"/>
  <c r="I805" i="11" s="1"/>
  <c r="AI968" i="7"/>
  <c r="AV968" i="7" s="1"/>
  <c r="H870" i="11" s="1"/>
  <c r="I870" i="11" s="1"/>
  <c r="AI26" i="7"/>
  <c r="AV26" i="7" s="1"/>
  <c r="H201" i="11" s="1"/>
  <c r="I201" i="11" s="1"/>
  <c r="AI621" i="7"/>
  <c r="AV621" i="7" s="1"/>
  <c r="H1169" i="11" s="1"/>
  <c r="I1169" i="11" s="1"/>
  <c r="AI472" i="7"/>
  <c r="AV472" i="7" s="1"/>
  <c r="H243" i="11" s="1"/>
  <c r="I243" i="11" s="1"/>
  <c r="AI21" i="7"/>
  <c r="AV21" i="7" s="1"/>
  <c r="H140" i="11" s="1"/>
  <c r="I140" i="11" s="1"/>
  <c r="AI528" i="7"/>
  <c r="AV528" i="7" s="1"/>
  <c r="H694" i="11" s="1"/>
  <c r="I694" i="11" s="1"/>
  <c r="AI771" i="7"/>
  <c r="AV771" i="7" s="1"/>
  <c r="H644" i="11" s="1"/>
  <c r="I644" i="11" s="1"/>
  <c r="AI923" i="7"/>
  <c r="AV923" i="7" s="1"/>
  <c r="H814" i="11" s="1"/>
  <c r="I814" i="11" s="1"/>
  <c r="AI20" i="7"/>
  <c r="AV20" i="7" s="1"/>
  <c r="H139" i="11" s="1"/>
  <c r="I139" i="11" s="1"/>
  <c r="AI171" i="7"/>
  <c r="AV171" i="7" s="1"/>
  <c r="H303" i="11" s="1"/>
  <c r="I303" i="11" s="1"/>
  <c r="AI561" i="7"/>
  <c r="AV561" i="7" s="1"/>
  <c r="H761" i="11" s="1"/>
  <c r="I761" i="11" s="1"/>
  <c r="AI1005" i="7"/>
  <c r="AV1005" i="7" s="1"/>
  <c r="H911" i="11" s="1"/>
  <c r="I911" i="11" s="1"/>
  <c r="AI1143" i="7"/>
  <c r="AV1143" i="7" s="1"/>
  <c r="H1072" i="11" s="1"/>
  <c r="I1072" i="11" s="1"/>
  <c r="AI1192" i="7"/>
  <c r="AV1192" i="7" s="1"/>
  <c r="H1125" i="11" s="1"/>
  <c r="I1125" i="11" s="1"/>
  <c r="AI499" i="7"/>
  <c r="AV499" i="7" s="1"/>
  <c r="H394" i="11" s="1"/>
  <c r="I394" i="11" s="1"/>
  <c r="AI1039" i="7"/>
  <c r="AV1039" i="7" s="1"/>
  <c r="H949" i="11" s="1"/>
  <c r="I949" i="11" s="1"/>
  <c r="AI1145" i="7"/>
  <c r="AV1145" i="7" s="1"/>
  <c r="H1073" i="11" s="1"/>
  <c r="I1073" i="11" s="1"/>
  <c r="AI385" i="7"/>
  <c r="AV385" i="7" s="1"/>
  <c r="H177" i="11" s="1"/>
  <c r="I177" i="11" s="1"/>
  <c r="AI1094" i="7"/>
  <c r="AV1094" i="7" s="1"/>
  <c r="H1014" i="11" s="1"/>
  <c r="I1014" i="11" s="1"/>
  <c r="AI540" i="7"/>
  <c r="AV540" i="7" s="1"/>
  <c r="H534" i="11" s="1"/>
  <c r="I534" i="11" s="1"/>
  <c r="AI1030" i="7"/>
  <c r="AV1030" i="7" s="1"/>
  <c r="H939" i="11" s="1"/>
  <c r="I939" i="11" s="1"/>
  <c r="AY1222" i="7"/>
  <c r="AI124" i="7"/>
  <c r="AV124" i="7" s="1"/>
  <c r="H414" i="11" s="1"/>
  <c r="I414" i="11" s="1"/>
  <c r="AJ1222" i="7"/>
  <c r="AW1222" i="7"/>
  <c r="AW1227" i="7" s="1"/>
  <c r="AS1" i="7"/>
  <c r="AG124" i="7"/>
  <c r="AG1222" i="7" s="1"/>
  <c r="AW1224" i="7" l="1"/>
  <c r="AV1222" i="7"/>
  <c r="AS126" i="7"/>
  <c r="BF126" i="7" s="1"/>
  <c r="AS132" i="7"/>
  <c r="BF132" i="7" s="1"/>
  <c r="AS8" i="7"/>
  <c r="BF8" i="7" s="1"/>
  <c r="AS143" i="7"/>
  <c r="BF143" i="7" s="1"/>
  <c r="AS151" i="7"/>
  <c r="BF151" i="7" s="1"/>
  <c r="AS159" i="7"/>
  <c r="BF159" i="7" s="1"/>
  <c r="AS167" i="7"/>
  <c r="BF167" i="7" s="1"/>
  <c r="AS175" i="7"/>
  <c r="BF175" i="7" s="1"/>
  <c r="AS181" i="7"/>
  <c r="BF181" i="7" s="1"/>
  <c r="AS188" i="7"/>
  <c r="BF188" i="7" s="1"/>
  <c r="AS196" i="7"/>
  <c r="BF196" i="7" s="1"/>
  <c r="AS204" i="7"/>
  <c r="BF204" i="7" s="1"/>
  <c r="AS210" i="7"/>
  <c r="BF210" i="7" s="1"/>
  <c r="AS215" i="7"/>
  <c r="BF215" i="7" s="1"/>
  <c r="AS223" i="7"/>
  <c r="BF223" i="7" s="1"/>
  <c r="AS231" i="7"/>
  <c r="BF231" i="7" s="1"/>
  <c r="AS239" i="7"/>
  <c r="BF239" i="7" s="1"/>
  <c r="AS247" i="7"/>
  <c r="BF247" i="7" s="1"/>
  <c r="AS255" i="7"/>
  <c r="BF255" i="7" s="1"/>
  <c r="AS262" i="7"/>
  <c r="BF262" i="7" s="1"/>
  <c r="AS270" i="7"/>
  <c r="BF270" i="7" s="1"/>
  <c r="AS276" i="7"/>
  <c r="BF276" i="7" s="1"/>
  <c r="AS22" i="7"/>
  <c r="BF22" i="7" s="1"/>
  <c r="AS27" i="7"/>
  <c r="BF27" i="7" s="1"/>
  <c r="AS294" i="7"/>
  <c r="BF294" i="7" s="1"/>
  <c r="AS302" i="7"/>
  <c r="BF302" i="7" s="1"/>
  <c r="AS310" i="7"/>
  <c r="BF310" i="7" s="1"/>
  <c r="AS318" i="7"/>
  <c r="BF318" i="7" s="1"/>
  <c r="AS324" i="7"/>
  <c r="BF324" i="7" s="1"/>
  <c r="AS330" i="7"/>
  <c r="BF330" i="7" s="1"/>
  <c r="AS338" i="7"/>
  <c r="BF338" i="7" s="1"/>
  <c r="AS344" i="7"/>
  <c r="BF344" i="7" s="1"/>
  <c r="AS351" i="7"/>
  <c r="BF351" i="7" s="1"/>
  <c r="AS359" i="7"/>
  <c r="BF359" i="7" s="1"/>
  <c r="AS365" i="7"/>
  <c r="BF365" i="7" s="1"/>
  <c r="AS373" i="7"/>
  <c r="BF373" i="7" s="1"/>
  <c r="AS381" i="7"/>
  <c r="BF381" i="7" s="1"/>
  <c r="AS389" i="7"/>
  <c r="BF389" i="7" s="1"/>
  <c r="AS40" i="7"/>
  <c r="BF40" i="7" s="1"/>
  <c r="AS43" i="7"/>
  <c r="BF43" i="7" s="1"/>
  <c r="AS402" i="7"/>
  <c r="BF402" i="7" s="1"/>
  <c r="AS408" i="7"/>
  <c r="BF408" i="7" s="1"/>
  <c r="AS412" i="7"/>
  <c r="BF412" i="7" s="1"/>
  <c r="AS4" i="7"/>
  <c r="BF4" i="7" s="1"/>
  <c r="AS7" i="7"/>
  <c r="BF7" i="7" s="1"/>
  <c r="AS140" i="7"/>
  <c r="BF140" i="7" s="1"/>
  <c r="AS125" i="7"/>
  <c r="BF125" i="7" s="1"/>
  <c r="AS130" i="7"/>
  <c r="BF130" i="7" s="1"/>
  <c r="AS136" i="7"/>
  <c r="BF136" i="7" s="1"/>
  <c r="AS142" i="7"/>
  <c r="BF142" i="7" s="1"/>
  <c r="AS135" i="7"/>
  <c r="BF135" i="7" s="1"/>
  <c r="AS150" i="7"/>
  <c r="BF150" i="7" s="1"/>
  <c r="AS153" i="7"/>
  <c r="BF153" i="7" s="1"/>
  <c r="AS206" i="7"/>
  <c r="BF206" i="7" s="1"/>
  <c r="AS219" i="7"/>
  <c r="BF219" i="7" s="1"/>
  <c r="AS236" i="7"/>
  <c r="BF236" i="7" s="1"/>
  <c r="AS253" i="7"/>
  <c r="BF253" i="7" s="1"/>
  <c r="AS256" i="7"/>
  <c r="BF256" i="7" s="1"/>
  <c r="AS269" i="7"/>
  <c r="BF269" i="7" s="1"/>
  <c r="AS272" i="7"/>
  <c r="BF272" i="7" s="1"/>
  <c r="AS319" i="7"/>
  <c r="BF319" i="7" s="1"/>
  <c r="AS334" i="7"/>
  <c r="BF334" i="7" s="1"/>
  <c r="AS349" i="7"/>
  <c r="BF349" i="7" s="1"/>
  <c r="AS36" i="7"/>
  <c r="BF36" i="7" s="1"/>
  <c r="AS366" i="7"/>
  <c r="BF366" i="7" s="1"/>
  <c r="AS380" i="7"/>
  <c r="BF380" i="7" s="1"/>
  <c r="AS383" i="7"/>
  <c r="BF383" i="7" s="1"/>
  <c r="AS56" i="7"/>
  <c r="BF56" i="7" s="1"/>
  <c r="AS418" i="7"/>
  <c r="BF418" i="7" s="1"/>
  <c r="AS424" i="7"/>
  <c r="BF424" i="7" s="1"/>
  <c r="AS432" i="7"/>
  <c r="BF432" i="7" s="1"/>
  <c r="AS440" i="7"/>
  <c r="BF440" i="7" s="1"/>
  <c r="AS448" i="7"/>
  <c r="BF448" i="7" s="1"/>
  <c r="AS456" i="7"/>
  <c r="BF456" i="7" s="1"/>
  <c r="AS464" i="7"/>
  <c r="BF464" i="7" s="1"/>
  <c r="AS472" i="7"/>
  <c r="BF472" i="7" s="1"/>
  <c r="AS480" i="7"/>
  <c r="BF480" i="7" s="1"/>
  <c r="AS488" i="7"/>
  <c r="BF488" i="7" s="1"/>
  <c r="AS494" i="7"/>
  <c r="BF494" i="7" s="1"/>
  <c r="AS502" i="7"/>
  <c r="BF502" i="7" s="1"/>
  <c r="AS509" i="7"/>
  <c r="BF509" i="7" s="1"/>
  <c r="AS517" i="7"/>
  <c r="BF517" i="7" s="1"/>
  <c r="AS523" i="7"/>
  <c r="BF523" i="7" s="1"/>
  <c r="AS74" i="7"/>
  <c r="BF74" i="7" s="1"/>
  <c r="AS82" i="7"/>
  <c r="BF82" i="7" s="1"/>
  <c r="AS528" i="7"/>
  <c r="AS536" i="7"/>
  <c r="AS544" i="7"/>
  <c r="AS552" i="7"/>
  <c r="AS560" i="7"/>
  <c r="AS568" i="7"/>
  <c r="AS576" i="7"/>
  <c r="AS584" i="7"/>
  <c r="AS592" i="7"/>
  <c r="AS600" i="7"/>
  <c r="AS607" i="7"/>
  <c r="AS615" i="7"/>
  <c r="AS5" i="7"/>
  <c r="BF5" i="7" s="1"/>
  <c r="AS131" i="7"/>
  <c r="BF131" i="7" s="1"/>
  <c r="AS6" i="7"/>
  <c r="BF6" i="7" s="1"/>
  <c r="AS156" i="7"/>
  <c r="BF156" i="7" s="1"/>
  <c r="AS173" i="7"/>
  <c r="BF173" i="7" s="1"/>
  <c r="AS176" i="7"/>
  <c r="BF176" i="7" s="1"/>
  <c r="AS187" i="7"/>
  <c r="BF187" i="7" s="1"/>
  <c r="AS190" i="7"/>
  <c r="BF190" i="7" s="1"/>
  <c r="AS242" i="7"/>
  <c r="BF242" i="7" s="1"/>
  <c r="AS259" i="7"/>
  <c r="BF259" i="7" s="1"/>
  <c r="AS21" i="7"/>
  <c r="BF21" i="7" s="1"/>
  <c r="AS286" i="7"/>
  <c r="BF286" i="7" s="1"/>
  <c r="AS287" i="7"/>
  <c r="BF287" i="7" s="1"/>
  <c r="AS301" i="7"/>
  <c r="BF301" i="7" s="1"/>
  <c r="AS304" i="7"/>
  <c r="BF304" i="7" s="1"/>
  <c r="AS354" i="7"/>
  <c r="BF354" i="7" s="1"/>
  <c r="AS369" i="7"/>
  <c r="BF369" i="7" s="1"/>
  <c r="AS386" i="7"/>
  <c r="BF386" i="7" s="1"/>
  <c r="AS398" i="7"/>
  <c r="BF398" i="7" s="1"/>
  <c r="AS44" i="7"/>
  <c r="BF44" i="7" s="1"/>
  <c r="AS49" i="7"/>
  <c r="BF49" i="7" s="1"/>
  <c r="AS51" i="7"/>
  <c r="BF51" i="7" s="1"/>
  <c r="AS127" i="7"/>
  <c r="BF127" i="7" s="1"/>
  <c r="AS162" i="7"/>
  <c r="BF162" i="7" s="1"/>
  <c r="AS141" i="7"/>
  <c r="BF141" i="7" s="1"/>
  <c r="AS10" i="7"/>
  <c r="BF10" i="7" s="1"/>
  <c r="AS145" i="7"/>
  <c r="BF145" i="7" s="1"/>
  <c r="AS199" i="7"/>
  <c r="BF199" i="7" s="1"/>
  <c r="AS17" i="7"/>
  <c r="BF17" i="7" s="1"/>
  <c r="AS228" i="7"/>
  <c r="BF228" i="7" s="1"/>
  <c r="AS245" i="7"/>
  <c r="BF245" i="7" s="1"/>
  <c r="AS248" i="7"/>
  <c r="BF248" i="7" s="1"/>
  <c r="AS261" i="7"/>
  <c r="BF261" i="7" s="1"/>
  <c r="AS264" i="7"/>
  <c r="BF264" i="7" s="1"/>
  <c r="AS138" i="7"/>
  <c r="BF138" i="7" s="1"/>
  <c r="AS148" i="7"/>
  <c r="BF148" i="7" s="1"/>
  <c r="AS165" i="7"/>
  <c r="BF165" i="7" s="1"/>
  <c r="AS168" i="7"/>
  <c r="BF168" i="7" s="1"/>
  <c r="AS180" i="7"/>
  <c r="BF180" i="7" s="1"/>
  <c r="AS183" i="7"/>
  <c r="BF183" i="7" s="1"/>
  <c r="AS234" i="7"/>
  <c r="BF234" i="7" s="1"/>
  <c r="AS251" i="7"/>
  <c r="BF251" i="7" s="1"/>
  <c r="AS267" i="7"/>
  <c r="BF267" i="7" s="1"/>
  <c r="AS282" i="7"/>
  <c r="BF282" i="7" s="1"/>
  <c r="AS23" i="7"/>
  <c r="BF23" i="7" s="1"/>
  <c r="AS293" i="7"/>
  <c r="BF293" i="7" s="1"/>
  <c r="AS296" i="7"/>
  <c r="BF296" i="7" s="1"/>
  <c r="AS129" i="7"/>
  <c r="BF129" i="7" s="1"/>
  <c r="AS3" i="7"/>
  <c r="BF3" i="7" s="1"/>
  <c r="AS177" i="7"/>
  <c r="BF177" i="7" s="1"/>
  <c r="AS224" i="7"/>
  <c r="BF224" i="7" s="1"/>
  <c r="AS237" i="7"/>
  <c r="BF237" i="7" s="1"/>
  <c r="AS265" i="7"/>
  <c r="BF265" i="7" s="1"/>
  <c r="AS268" i="7"/>
  <c r="BF268" i="7" s="1"/>
  <c r="AS305" i="7"/>
  <c r="BF305" i="7" s="1"/>
  <c r="AS325" i="7"/>
  <c r="BF325" i="7" s="1"/>
  <c r="AS337" i="7"/>
  <c r="BF337" i="7" s="1"/>
  <c r="AS343" i="7"/>
  <c r="BF343" i="7" s="1"/>
  <c r="AS358" i="7"/>
  <c r="BF358" i="7" s="1"/>
  <c r="AS361" i="7"/>
  <c r="BF361" i="7" s="1"/>
  <c r="AS417" i="7"/>
  <c r="BF417" i="7" s="1"/>
  <c r="AS61" i="7"/>
  <c r="BF61" i="7" s="1"/>
  <c r="AS431" i="7"/>
  <c r="BF431" i="7" s="1"/>
  <c r="AS434" i="7"/>
  <c r="BF434" i="7" s="1"/>
  <c r="AS491" i="7"/>
  <c r="BF491" i="7" s="1"/>
  <c r="AS505" i="7"/>
  <c r="BF505" i="7" s="1"/>
  <c r="AS522" i="7"/>
  <c r="BF522" i="7" s="1"/>
  <c r="AS80" i="7"/>
  <c r="BF80" i="7" s="1"/>
  <c r="AS83" i="7"/>
  <c r="BF83" i="7" s="1"/>
  <c r="AS535" i="7"/>
  <c r="AS538" i="7"/>
  <c r="AS595" i="7"/>
  <c r="AS611" i="7"/>
  <c r="AS128" i="7"/>
  <c r="BF128" i="7" s="1"/>
  <c r="AS164" i="7"/>
  <c r="BF164" i="7" s="1"/>
  <c r="AS200" i="7"/>
  <c r="BF200" i="7" s="1"/>
  <c r="AS203" i="7"/>
  <c r="BF203" i="7" s="1"/>
  <c r="AS211" i="7"/>
  <c r="BF211" i="7" s="1"/>
  <c r="AS289" i="7"/>
  <c r="BF289" i="7" s="1"/>
  <c r="AS292" i="7"/>
  <c r="BF292" i="7" s="1"/>
  <c r="AS308" i="7"/>
  <c r="BF308" i="7" s="1"/>
  <c r="AS311" i="7"/>
  <c r="BF311" i="7" s="1"/>
  <c r="AS321" i="7"/>
  <c r="BF321" i="7" s="1"/>
  <c r="AS331" i="7"/>
  <c r="BF331" i="7" s="1"/>
  <c r="AS35" i="7"/>
  <c r="BF35" i="7" s="1"/>
  <c r="AS52" i="7"/>
  <c r="BF52" i="7" s="1"/>
  <c r="AS420" i="7"/>
  <c r="BF420" i="7" s="1"/>
  <c r="AS437" i="7"/>
  <c r="BF437" i="7" s="1"/>
  <c r="AS454" i="7"/>
  <c r="BF454" i="7" s="1"/>
  <c r="AS457" i="7"/>
  <c r="BF457" i="7" s="1"/>
  <c r="AS471" i="7"/>
  <c r="BF471" i="7" s="1"/>
  <c r="AS474" i="7"/>
  <c r="BF474" i="7" s="1"/>
  <c r="AS69" i="7"/>
  <c r="BF69" i="7" s="1"/>
  <c r="AS86" i="7"/>
  <c r="BF86" i="7" s="1"/>
  <c r="AS541" i="7"/>
  <c r="AS558" i="7"/>
  <c r="AS561" i="7"/>
  <c r="AS575" i="7"/>
  <c r="AS578" i="7"/>
  <c r="BF578" i="7" s="1"/>
  <c r="AS625" i="7"/>
  <c r="AS633" i="7"/>
  <c r="AS641" i="7"/>
  <c r="BF641" i="7" s="1"/>
  <c r="AS649" i="7"/>
  <c r="AS657" i="7"/>
  <c r="BF657" i="7" s="1"/>
  <c r="AS665" i="7"/>
  <c r="AS673" i="7"/>
  <c r="AS680" i="7"/>
  <c r="AS688" i="7"/>
  <c r="AS694" i="7"/>
  <c r="AS699" i="7"/>
  <c r="AS704" i="7"/>
  <c r="AS712" i="7"/>
  <c r="AS719" i="7"/>
  <c r="AS727" i="7"/>
  <c r="AS735" i="7"/>
  <c r="AS741" i="7"/>
  <c r="AS749" i="7"/>
  <c r="AS757" i="7"/>
  <c r="AS765" i="7"/>
  <c r="AS773" i="7"/>
  <c r="AS781" i="7"/>
  <c r="AS789" i="7"/>
  <c r="BF789" i="7" s="1"/>
  <c r="AS797" i="7"/>
  <c r="AS805" i="7"/>
  <c r="AS813" i="7"/>
  <c r="BF813" i="7" s="1"/>
  <c r="AS821" i="7"/>
  <c r="AS829" i="7"/>
  <c r="AS837" i="7"/>
  <c r="AS845" i="7"/>
  <c r="AS853" i="7"/>
  <c r="AS861" i="7"/>
  <c r="AS869" i="7"/>
  <c r="AS877" i="7"/>
  <c r="AS139" i="7"/>
  <c r="BF139" i="7" s="1"/>
  <c r="AS161" i="7"/>
  <c r="BF161" i="7" s="1"/>
  <c r="AS171" i="7"/>
  <c r="BF171" i="7" s="1"/>
  <c r="AS174" i="7"/>
  <c r="BF174" i="7" s="1"/>
  <c r="AS185" i="7"/>
  <c r="BF185" i="7" s="1"/>
  <c r="AS197" i="7"/>
  <c r="BF197" i="7" s="1"/>
  <c r="AS218" i="7"/>
  <c r="BF218" i="7" s="1"/>
  <c r="AS221" i="7"/>
  <c r="BF221" i="7" s="1"/>
  <c r="AS250" i="7"/>
  <c r="BF250" i="7" s="1"/>
  <c r="AS279" i="7"/>
  <c r="BF279" i="7" s="1"/>
  <c r="AS314" i="7"/>
  <c r="BF314" i="7" s="1"/>
  <c r="AS29" i="7"/>
  <c r="BF29" i="7" s="1"/>
  <c r="AS328" i="7"/>
  <c r="BF328" i="7" s="1"/>
  <c r="AS384" i="7"/>
  <c r="BF384" i="7" s="1"/>
  <c r="AS387" i="7"/>
  <c r="BF387" i="7" s="1"/>
  <c r="AS390" i="7"/>
  <c r="BF390" i="7" s="1"/>
  <c r="AS399" i="7"/>
  <c r="BF399" i="7" s="1"/>
  <c r="AS443" i="7"/>
  <c r="BF443" i="7" s="1"/>
  <c r="AS460" i="7"/>
  <c r="BF460" i="7" s="1"/>
  <c r="AS477" i="7"/>
  <c r="BF477" i="7" s="1"/>
  <c r="AS64" i="7"/>
  <c r="BF64" i="7" s="1"/>
  <c r="AS495" i="7"/>
  <c r="BF495" i="7" s="1"/>
  <c r="AS508" i="7"/>
  <c r="BF508" i="7" s="1"/>
  <c r="AS511" i="7"/>
  <c r="BF511" i="7" s="1"/>
  <c r="AS547" i="7"/>
  <c r="AS564" i="7"/>
  <c r="AS581" i="7"/>
  <c r="AS598" i="7"/>
  <c r="AS601" i="7"/>
  <c r="AS614" i="7"/>
  <c r="AS617" i="7"/>
  <c r="AS158" i="7"/>
  <c r="BF158" i="7" s="1"/>
  <c r="AS182" i="7"/>
  <c r="BF182" i="7" s="1"/>
  <c r="AS191" i="7"/>
  <c r="BF191" i="7" s="1"/>
  <c r="AS194" i="7"/>
  <c r="BF194" i="7" s="1"/>
  <c r="AS209" i="7"/>
  <c r="BF209" i="7" s="1"/>
  <c r="AS19" i="7"/>
  <c r="BF19" i="7" s="1"/>
  <c r="AS299" i="7"/>
  <c r="BF299" i="7" s="1"/>
  <c r="AS317" i="7"/>
  <c r="BF317" i="7" s="1"/>
  <c r="AS393" i="7"/>
  <c r="BF393" i="7" s="1"/>
  <c r="AS400" i="7"/>
  <c r="BF400" i="7" s="1"/>
  <c r="AS403" i="7"/>
  <c r="BF403" i="7" s="1"/>
  <c r="AS414" i="7"/>
  <c r="BF414" i="7" s="1"/>
  <c r="AS415" i="7"/>
  <c r="BF415" i="7" s="1"/>
  <c r="AS423" i="7"/>
  <c r="BF423" i="7" s="1"/>
  <c r="AS426" i="7"/>
  <c r="BF426" i="7" s="1"/>
  <c r="AS483" i="7"/>
  <c r="BF483" i="7" s="1"/>
  <c r="AS498" i="7"/>
  <c r="BF498" i="7" s="1"/>
  <c r="AS514" i="7"/>
  <c r="BF514" i="7" s="1"/>
  <c r="AS72" i="7"/>
  <c r="BF72" i="7" s="1"/>
  <c r="AS75" i="7"/>
  <c r="BF75" i="7" s="1"/>
  <c r="AS527" i="7"/>
  <c r="AS530" i="7"/>
  <c r="AS587" i="7"/>
  <c r="AS603" i="7"/>
  <c r="BF603" i="7" s="1"/>
  <c r="AS620" i="7"/>
  <c r="AS155" i="7"/>
  <c r="BF155" i="7" s="1"/>
  <c r="AS257" i="7"/>
  <c r="BF257" i="7" s="1"/>
  <c r="AS285" i="7"/>
  <c r="BF285" i="7" s="1"/>
  <c r="AS341" i="7"/>
  <c r="BF341" i="7" s="1"/>
  <c r="AS353" i="7"/>
  <c r="BF353" i="7" s="1"/>
  <c r="AS356" i="7"/>
  <c r="BF356" i="7" s="1"/>
  <c r="AS372" i="7"/>
  <c r="BF372" i="7" s="1"/>
  <c r="AS375" i="7"/>
  <c r="BF375" i="7" s="1"/>
  <c r="AS406" i="7"/>
  <c r="BF406" i="7" s="1"/>
  <c r="AS416" i="7"/>
  <c r="BF416" i="7" s="1"/>
  <c r="AS429" i="7"/>
  <c r="BF429" i="7" s="1"/>
  <c r="AS446" i="7"/>
  <c r="BF446" i="7" s="1"/>
  <c r="AS449" i="7"/>
  <c r="BF449" i="7" s="1"/>
  <c r="AS463" i="7"/>
  <c r="BF463" i="7" s="1"/>
  <c r="AS466" i="7"/>
  <c r="BF466" i="7" s="1"/>
  <c r="AS520" i="7"/>
  <c r="BF520" i="7" s="1"/>
  <c r="AS78" i="7"/>
  <c r="BF78" i="7" s="1"/>
  <c r="AS533" i="7"/>
  <c r="AS550" i="7"/>
  <c r="AS553" i="7"/>
  <c r="AS567" i="7"/>
  <c r="AS570" i="7"/>
  <c r="AS137" i="7"/>
  <c r="BF137" i="7" s="1"/>
  <c r="AS152" i="7"/>
  <c r="BF152" i="7" s="1"/>
  <c r="AS11" i="7"/>
  <c r="BF11" i="7" s="1"/>
  <c r="AS179" i="7"/>
  <c r="BF179" i="7" s="1"/>
  <c r="AS18" i="7"/>
  <c r="BF18" i="7" s="1"/>
  <c r="AS225" i="7"/>
  <c r="BF225" i="7" s="1"/>
  <c r="AS241" i="7"/>
  <c r="BF241" i="7" s="1"/>
  <c r="AS244" i="7"/>
  <c r="BF244" i="7" s="1"/>
  <c r="AS24" i="7"/>
  <c r="BF24" i="7" s="1"/>
  <c r="AS30" i="7"/>
  <c r="BF30" i="7" s="1"/>
  <c r="AS335" i="7"/>
  <c r="BF335" i="7" s="1"/>
  <c r="AS345" i="7"/>
  <c r="BF345" i="7" s="1"/>
  <c r="AS348" i="7"/>
  <c r="BF348" i="7" s="1"/>
  <c r="AS350" i="7"/>
  <c r="BF350" i="7" s="1"/>
  <c r="AS362" i="7"/>
  <c r="BF362" i="7" s="1"/>
  <c r="AS378" i="7"/>
  <c r="BF378" i="7" s="1"/>
  <c r="AS39" i="7"/>
  <c r="BF39" i="7" s="1"/>
  <c r="AS395" i="7"/>
  <c r="BF395" i="7" s="1"/>
  <c r="AS397" i="7"/>
  <c r="BF397" i="7" s="1"/>
  <c r="AS435" i="7"/>
  <c r="BF435" i="7" s="1"/>
  <c r="AS13" i="7"/>
  <c r="BF13" i="7" s="1"/>
  <c r="AS212" i="7"/>
  <c r="BF212" i="7" s="1"/>
  <c r="AS235" i="7"/>
  <c r="BF235" i="7" s="1"/>
  <c r="AS238" i="7"/>
  <c r="BF238" i="7" s="1"/>
  <c r="AS254" i="7"/>
  <c r="BF254" i="7" s="1"/>
  <c r="AS266" i="7"/>
  <c r="BF266" i="7" s="1"/>
  <c r="AS290" i="7"/>
  <c r="BF290" i="7" s="1"/>
  <c r="AS306" i="7"/>
  <c r="BF306" i="7" s="1"/>
  <c r="AS322" i="7"/>
  <c r="BF322" i="7" s="1"/>
  <c r="AS326" i="7"/>
  <c r="BF326" i="7" s="1"/>
  <c r="AS332" i="7"/>
  <c r="BF332" i="7" s="1"/>
  <c r="AS32" i="7"/>
  <c r="BF32" i="7" s="1"/>
  <c r="AS146" i="7"/>
  <c r="BF146" i="7" s="1"/>
  <c r="AS149" i="7"/>
  <c r="BF149" i="7" s="1"/>
  <c r="AS201" i="7"/>
  <c r="BF201" i="7" s="1"/>
  <c r="AS222" i="7"/>
  <c r="BF222" i="7" s="1"/>
  <c r="AS232" i="7"/>
  <c r="BF232" i="7" s="1"/>
  <c r="AS263" i="7"/>
  <c r="BF263" i="7" s="1"/>
  <c r="AS273" i="7"/>
  <c r="BF273" i="7" s="1"/>
  <c r="AS274" i="7"/>
  <c r="BF274" i="7" s="1"/>
  <c r="AS277" i="7"/>
  <c r="BF277" i="7" s="1"/>
  <c r="AS280" i="7"/>
  <c r="BF280" i="7" s="1"/>
  <c r="AS283" i="7"/>
  <c r="BF283" i="7" s="1"/>
  <c r="AS303" i="7"/>
  <c r="BF303" i="7" s="1"/>
  <c r="AS309" i="7"/>
  <c r="BF309" i="7" s="1"/>
  <c r="AS312" i="7"/>
  <c r="BF312" i="7" s="1"/>
  <c r="AS329" i="7"/>
  <c r="BF329" i="7" s="1"/>
  <c r="AS46" i="7"/>
  <c r="BF46" i="7" s="1"/>
  <c r="AS411" i="7"/>
  <c r="BF411" i="7" s="1"/>
  <c r="AS54" i="7"/>
  <c r="BF54" i="7" s="1"/>
  <c r="AS134" i="7"/>
  <c r="BF134" i="7" s="1"/>
  <c r="AS172" i="7"/>
  <c r="BF172" i="7" s="1"/>
  <c r="AS198" i="7"/>
  <c r="BF198" i="7" s="1"/>
  <c r="AS207" i="7"/>
  <c r="BF207" i="7" s="1"/>
  <c r="AS15" i="7"/>
  <c r="BF15" i="7" s="1"/>
  <c r="AS315" i="7"/>
  <c r="BF315" i="7" s="1"/>
  <c r="AS370" i="7"/>
  <c r="BF370" i="7" s="1"/>
  <c r="AS385" i="7"/>
  <c r="BF385" i="7" s="1"/>
  <c r="AS388" i="7"/>
  <c r="BF388" i="7" s="1"/>
  <c r="AS12" i="7"/>
  <c r="BF12" i="7" s="1"/>
  <c r="AS189" i="7"/>
  <c r="BF189" i="7" s="1"/>
  <c r="AS9" i="7"/>
  <c r="BF9" i="7" s="1"/>
  <c r="AS154" i="7"/>
  <c r="BF154" i="7" s="1"/>
  <c r="AS170" i="7"/>
  <c r="BF170" i="7" s="1"/>
  <c r="AS193" i="7"/>
  <c r="BF193" i="7" s="1"/>
  <c r="AS208" i="7"/>
  <c r="BF208" i="7" s="1"/>
  <c r="AS192" i="7"/>
  <c r="BF192" i="7" s="1"/>
  <c r="AS14" i="7"/>
  <c r="BF14" i="7" s="1"/>
  <c r="AS214" i="7"/>
  <c r="BF214" i="7" s="1"/>
  <c r="AS227" i="7"/>
  <c r="BF227" i="7" s="1"/>
  <c r="AS249" i="7"/>
  <c r="BF249" i="7" s="1"/>
  <c r="AS298" i="7"/>
  <c r="BF298" i="7" s="1"/>
  <c r="AS307" i="7"/>
  <c r="BF307" i="7" s="1"/>
  <c r="AS357" i="7"/>
  <c r="BF357" i="7" s="1"/>
  <c r="AS374" i="7"/>
  <c r="BF374" i="7" s="1"/>
  <c r="AS401" i="7"/>
  <c r="BF401" i="7" s="1"/>
  <c r="AS62" i="7"/>
  <c r="BF62" i="7" s="1"/>
  <c r="AS445" i="7"/>
  <c r="BF445" i="7" s="1"/>
  <c r="AS455" i="7"/>
  <c r="BF455" i="7" s="1"/>
  <c r="AS485" i="7"/>
  <c r="BF485" i="7" s="1"/>
  <c r="AS493" i="7"/>
  <c r="BF493" i="7" s="1"/>
  <c r="AS519" i="7"/>
  <c r="BF519" i="7" s="1"/>
  <c r="AS73" i="7"/>
  <c r="BF73" i="7" s="1"/>
  <c r="AS629" i="7"/>
  <c r="BF629" i="7" s="1"/>
  <c r="AS646" i="7"/>
  <c r="AS94" i="7"/>
  <c r="AS95" i="7"/>
  <c r="AS711" i="7"/>
  <c r="AS714" i="7"/>
  <c r="AS730" i="7"/>
  <c r="AS745" i="7"/>
  <c r="AS762" i="7"/>
  <c r="BF762" i="7" s="1"/>
  <c r="AS819" i="7"/>
  <c r="AS822" i="7"/>
  <c r="AS836" i="7"/>
  <c r="AS839" i="7"/>
  <c r="AS856" i="7"/>
  <c r="AS873" i="7"/>
  <c r="AS202" i="7"/>
  <c r="BF202" i="7" s="1"/>
  <c r="AS16" i="7"/>
  <c r="BF16" i="7" s="1"/>
  <c r="AS20" i="7"/>
  <c r="BF20" i="7" s="1"/>
  <c r="AS316" i="7"/>
  <c r="BF316" i="7" s="1"/>
  <c r="AS31" i="7"/>
  <c r="BF31" i="7" s="1"/>
  <c r="AS367" i="7"/>
  <c r="BF367" i="7" s="1"/>
  <c r="AS382" i="7"/>
  <c r="BF382" i="7" s="1"/>
  <c r="AS37" i="7"/>
  <c r="BF37" i="7" s="1"/>
  <c r="AS396" i="7"/>
  <c r="BF396" i="7" s="1"/>
  <c r="AS48" i="7"/>
  <c r="BF48" i="7" s="1"/>
  <c r="AS58" i="7"/>
  <c r="BF58" i="7" s="1"/>
  <c r="AS425" i="7"/>
  <c r="BF425" i="7" s="1"/>
  <c r="AS442" i="7"/>
  <c r="BF442" i="7" s="1"/>
  <c r="AS452" i="7"/>
  <c r="BF452" i="7" s="1"/>
  <c r="AS462" i="7"/>
  <c r="BF462" i="7" s="1"/>
  <c r="AS482" i="7"/>
  <c r="BF482" i="7" s="1"/>
  <c r="AS492" i="7"/>
  <c r="BF492" i="7" s="1"/>
  <c r="AS500" i="7"/>
  <c r="BF500" i="7" s="1"/>
  <c r="AS70" i="7"/>
  <c r="BF70" i="7" s="1"/>
  <c r="AS548" i="7"/>
  <c r="AS551" i="7"/>
  <c r="AS588" i="7"/>
  <c r="AS591" i="7"/>
  <c r="AS632" i="7"/>
  <c r="AS635" i="7"/>
  <c r="AS652" i="7"/>
  <c r="AS669" i="7"/>
  <c r="AS685" i="7"/>
  <c r="AS733" i="7"/>
  <c r="AS100" i="7"/>
  <c r="AS748" i="7"/>
  <c r="AS751" i="7"/>
  <c r="BF751" i="7" s="1"/>
  <c r="AS768" i="7"/>
  <c r="AS785" i="7"/>
  <c r="AS802" i="7"/>
  <c r="AS859" i="7"/>
  <c r="AS862" i="7"/>
  <c r="AS876" i="7"/>
  <c r="AS879" i="7"/>
  <c r="AS887" i="7"/>
  <c r="AS895" i="7"/>
  <c r="AS903" i="7"/>
  <c r="AS911" i="7"/>
  <c r="AS918" i="7"/>
  <c r="AS926" i="7"/>
  <c r="AS934" i="7"/>
  <c r="AS942" i="7"/>
  <c r="AS950" i="7"/>
  <c r="AS107" i="7"/>
  <c r="BF107" i="7" s="1"/>
  <c r="AS960" i="7"/>
  <c r="AS968" i="7"/>
  <c r="AS976" i="7"/>
  <c r="BF976" i="7" s="1"/>
  <c r="AS984" i="7"/>
  <c r="AS992" i="7"/>
  <c r="AS1000" i="7"/>
  <c r="AS1008" i="7"/>
  <c r="BF1008" i="7" s="1"/>
  <c r="AS1016" i="7"/>
  <c r="AS1024" i="7"/>
  <c r="AS1032" i="7"/>
  <c r="AS1040" i="7"/>
  <c r="AS1048" i="7"/>
  <c r="AS109" i="7"/>
  <c r="AS1062" i="7"/>
  <c r="AS1070" i="7"/>
  <c r="AS1076" i="7"/>
  <c r="AS1084" i="7"/>
  <c r="AS1092" i="7"/>
  <c r="AS1100" i="7"/>
  <c r="BF1100" i="7" s="1"/>
  <c r="AS1108" i="7"/>
  <c r="AS1116" i="7"/>
  <c r="AS1124" i="7"/>
  <c r="AS1130" i="7"/>
  <c r="AS1138" i="7"/>
  <c r="AS1146" i="7"/>
  <c r="AS1154" i="7"/>
  <c r="AS1162" i="7"/>
  <c r="BF1162" i="7" s="1"/>
  <c r="AS1170" i="7"/>
  <c r="AS1178" i="7"/>
  <c r="AS1186" i="7"/>
  <c r="AS116" i="7"/>
  <c r="AS1198" i="7"/>
  <c r="AS1206" i="7"/>
  <c r="AS1214" i="7"/>
  <c r="AS258" i="7"/>
  <c r="BF258" i="7" s="1"/>
  <c r="AS333" i="7"/>
  <c r="BF333" i="7" s="1"/>
  <c r="AS405" i="7"/>
  <c r="BF405" i="7" s="1"/>
  <c r="AS439" i="7"/>
  <c r="BF439" i="7" s="1"/>
  <c r="AS459" i="7"/>
  <c r="BF459" i="7" s="1"/>
  <c r="AS469" i="7"/>
  <c r="BF469" i="7" s="1"/>
  <c r="AS479" i="7"/>
  <c r="BF479" i="7" s="1"/>
  <c r="AS489" i="7"/>
  <c r="BF489" i="7" s="1"/>
  <c r="AS497" i="7"/>
  <c r="BF497" i="7" s="1"/>
  <c r="AS506" i="7"/>
  <c r="BF506" i="7" s="1"/>
  <c r="AS516" i="7"/>
  <c r="BF516" i="7" s="1"/>
  <c r="AS524" i="7"/>
  <c r="BF524" i="7" s="1"/>
  <c r="AS77" i="7"/>
  <c r="BF77" i="7" s="1"/>
  <c r="AS87" i="7"/>
  <c r="BF87" i="7" s="1"/>
  <c r="AS545" i="7"/>
  <c r="AS565" i="7"/>
  <c r="AS585" i="7"/>
  <c r="AS604" i="7"/>
  <c r="AS655" i="7"/>
  <c r="AS658" i="7"/>
  <c r="AS672" i="7"/>
  <c r="AS675" i="7"/>
  <c r="AS90" i="7"/>
  <c r="AS702" i="7"/>
  <c r="AS716" i="7"/>
  <c r="AS160" i="7"/>
  <c r="BF160" i="7" s="1"/>
  <c r="AS291" i="7"/>
  <c r="BF291" i="7" s="1"/>
  <c r="AS295" i="7"/>
  <c r="BF295" i="7" s="1"/>
  <c r="AS347" i="7"/>
  <c r="BF347" i="7" s="1"/>
  <c r="AS371" i="7"/>
  <c r="BF371" i="7" s="1"/>
  <c r="AS391" i="7"/>
  <c r="BF391" i="7" s="1"/>
  <c r="AS60" i="7"/>
  <c r="BF60" i="7" s="1"/>
  <c r="AS436" i="7"/>
  <c r="BF436" i="7" s="1"/>
  <c r="AS476" i="7"/>
  <c r="BF476" i="7" s="1"/>
  <c r="AS504" i="7"/>
  <c r="BF504" i="7" s="1"/>
  <c r="AS513" i="7"/>
  <c r="BF513" i="7" s="1"/>
  <c r="AS66" i="7"/>
  <c r="BF66" i="7" s="1"/>
  <c r="AS532" i="7"/>
  <c r="AS542" i="7"/>
  <c r="AS582" i="7"/>
  <c r="AS621" i="7"/>
  <c r="BF621" i="7" s="1"/>
  <c r="AS638" i="7"/>
  <c r="AS692" i="7"/>
  <c r="AS695" i="7"/>
  <c r="AS98" i="7"/>
  <c r="AS706" i="7"/>
  <c r="AS722" i="7"/>
  <c r="AS737" i="7"/>
  <c r="BF737" i="7" s="1"/>
  <c r="AS754" i="7"/>
  <c r="AS811" i="7"/>
  <c r="BF811" i="7" s="1"/>
  <c r="AS814" i="7"/>
  <c r="AS828" i="7"/>
  <c r="AS831" i="7"/>
  <c r="AS848" i="7"/>
  <c r="AS865" i="7"/>
  <c r="AS169" i="7"/>
  <c r="BF169" i="7" s="1"/>
  <c r="AS33" i="7"/>
  <c r="BF33" i="7" s="1"/>
  <c r="AS394" i="7"/>
  <c r="BF394" i="7" s="1"/>
  <c r="AS422" i="7"/>
  <c r="BF422" i="7" s="1"/>
  <c r="AS486" i="7"/>
  <c r="BF486" i="7" s="1"/>
  <c r="AS84" i="7"/>
  <c r="BF84" i="7" s="1"/>
  <c r="AS539" i="7"/>
  <c r="BF539" i="7" s="1"/>
  <c r="AS555" i="7"/>
  <c r="AS562" i="7"/>
  <c r="AS579" i="7"/>
  <c r="AS602" i="7"/>
  <c r="AS618" i="7"/>
  <c r="AS624" i="7"/>
  <c r="AS627" i="7"/>
  <c r="BF627" i="7" s="1"/>
  <c r="AS644" i="7"/>
  <c r="AS661" i="7"/>
  <c r="AS677" i="7"/>
  <c r="AS725" i="7"/>
  <c r="AS728" i="7"/>
  <c r="AS133" i="7"/>
  <c r="BF133" i="7" s="1"/>
  <c r="AS246" i="7"/>
  <c r="BF246" i="7" s="1"/>
  <c r="AS271" i="7"/>
  <c r="BF271" i="7" s="1"/>
  <c r="AS281" i="7"/>
  <c r="BF281" i="7" s="1"/>
  <c r="AS313" i="7"/>
  <c r="BF313" i="7" s="1"/>
  <c r="AS323" i="7"/>
  <c r="BF323" i="7" s="1"/>
  <c r="AS409" i="7"/>
  <c r="BF409" i="7" s="1"/>
  <c r="AS419" i="7"/>
  <c r="BF419" i="7" s="1"/>
  <c r="AS433" i="7"/>
  <c r="BF433" i="7" s="1"/>
  <c r="AS473" i="7"/>
  <c r="BF473" i="7" s="1"/>
  <c r="AS501" i="7"/>
  <c r="BF501" i="7" s="1"/>
  <c r="AS510" i="7"/>
  <c r="BF510" i="7" s="1"/>
  <c r="AS529" i="7"/>
  <c r="AS572" i="7"/>
  <c r="AS147" i="7"/>
  <c r="BF147" i="7" s="1"/>
  <c r="AS220" i="7"/>
  <c r="BF220" i="7" s="1"/>
  <c r="AS233" i="7"/>
  <c r="BF233" i="7" s="1"/>
  <c r="AS364" i="7"/>
  <c r="BF364" i="7" s="1"/>
  <c r="AS368" i="7"/>
  <c r="BF368" i="7" s="1"/>
  <c r="AS379" i="7"/>
  <c r="BF379" i="7" s="1"/>
  <c r="AS413" i="7"/>
  <c r="BF413" i="7" s="1"/>
  <c r="AS81" i="7"/>
  <c r="BF81" i="7" s="1"/>
  <c r="AS216" i="7"/>
  <c r="BF216" i="7" s="1"/>
  <c r="AS229" i="7"/>
  <c r="BF229" i="7" s="1"/>
  <c r="AS288" i="7"/>
  <c r="BF288" i="7" s="1"/>
  <c r="AS300" i="7"/>
  <c r="BF300" i="7" s="1"/>
  <c r="AS342" i="7"/>
  <c r="BF342" i="7" s="1"/>
  <c r="AS355" i="7"/>
  <c r="BF355" i="7" s="1"/>
  <c r="AS38" i="7"/>
  <c r="BF38" i="7" s="1"/>
  <c r="AS47" i="7"/>
  <c r="BF47" i="7" s="1"/>
  <c r="AS453" i="7"/>
  <c r="BF453" i="7" s="1"/>
  <c r="AS63" i="7"/>
  <c r="BF63" i="7" s="1"/>
  <c r="AS71" i="7"/>
  <c r="BF71" i="7" s="1"/>
  <c r="AS549" i="7"/>
  <c r="BF549" i="7" s="1"/>
  <c r="AS559" i="7"/>
  <c r="AS157" i="7"/>
  <c r="BF157" i="7" s="1"/>
  <c r="AS376" i="7"/>
  <c r="BF376" i="7" s="1"/>
  <c r="AS392" i="7"/>
  <c r="BF392" i="7" s="1"/>
  <c r="AS53" i="7"/>
  <c r="BF53" i="7" s="1"/>
  <c r="AS430" i="7"/>
  <c r="BF430" i="7" s="1"/>
  <c r="AS450" i="7"/>
  <c r="BF450" i="7" s="1"/>
  <c r="AS467" i="7"/>
  <c r="BF467" i="7" s="1"/>
  <c r="AS470" i="7"/>
  <c r="BF470" i="7" s="1"/>
  <c r="AS490" i="7"/>
  <c r="BF490" i="7" s="1"/>
  <c r="AS65" i="7"/>
  <c r="BF65" i="7" s="1"/>
  <c r="AS507" i="7"/>
  <c r="BF507" i="7" s="1"/>
  <c r="AS68" i="7"/>
  <c r="BF68" i="7" s="1"/>
  <c r="AS526" i="7"/>
  <c r="AS546" i="7"/>
  <c r="AS556" i="7"/>
  <c r="AS566" i="7"/>
  <c r="AS586" i="7"/>
  <c r="AS596" i="7"/>
  <c r="AS166" i="7"/>
  <c r="BF166" i="7" s="1"/>
  <c r="AS186" i="7"/>
  <c r="BF186" i="7" s="1"/>
  <c r="AS278" i="7"/>
  <c r="BF278" i="7" s="1"/>
  <c r="AS320" i="7"/>
  <c r="BF320" i="7" s="1"/>
  <c r="AS178" i="7"/>
  <c r="BF178" i="7" s="1"/>
  <c r="AS195" i="7"/>
  <c r="BF195" i="7" s="1"/>
  <c r="AS243" i="7"/>
  <c r="BF243" i="7" s="1"/>
  <c r="AS284" i="7"/>
  <c r="BF284" i="7" s="1"/>
  <c r="AS297" i="7"/>
  <c r="BF297" i="7" s="1"/>
  <c r="AS205" i="7"/>
  <c r="BF205" i="7" s="1"/>
  <c r="AS213" i="7"/>
  <c r="BF213" i="7" s="1"/>
  <c r="AS226" i="7"/>
  <c r="BF226" i="7" s="1"/>
  <c r="AS252" i="7"/>
  <c r="BF252" i="7" s="1"/>
  <c r="AS59" i="7"/>
  <c r="BF59" i="7" s="1"/>
  <c r="AS481" i="7"/>
  <c r="BF481" i="7" s="1"/>
  <c r="AS531" i="7"/>
  <c r="AS590" i="7"/>
  <c r="AS608" i="7"/>
  <c r="AS619" i="7"/>
  <c r="AS656" i="7"/>
  <c r="AS666" i="7"/>
  <c r="AS693" i="7"/>
  <c r="AS750" i="7"/>
  <c r="AS753" i="7"/>
  <c r="AS756" i="7"/>
  <c r="AS775" i="7"/>
  <c r="AS784" i="7"/>
  <c r="AS803" i="7"/>
  <c r="AS834" i="7"/>
  <c r="AS892" i="7"/>
  <c r="AS948" i="7"/>
  <c r="AS103" i="7"/>
  <c r="BF103" i="7" s="1"/>
  <c r="AS959" i="7"/>
  <c r="AS962" i="7"/>
  <c r="BF962" i="7" s="1"/>
  <c r="AS979" i="7"/>
  <c r="AS996" i="7"/>
  <c r="AS1013" i="7"/>
  <c r="AS1068" i="7"/>
  <c r="AS1071" i="7"/>
  <c r="AS1083" i="7"/>
  <c r="AS1086" i="7"/>
  <c r="AS1103" i="7"/>
  <c r="AS1114" i="7"/>
  <c r="AS1125" i="7"/>
  <c r="AS1142" i="7"/>
  <c r="AS1161" i="7"/>
  <c r="AS1172" i="7"/>
  <c r="BF1172" i="7" s="1"/>
  <c r="AS1191" i="7"/>
  <c r="AS1217" i="7"/>
  <c r="AS123" i="7"/>
  <c r="AS163" i="7"/>
  <c r="BF163" i="7" s="1"/>
  <c r="AS217" i="7"/>
  <c r="BF217" i="7" s="1"/>
  <c r="AS447" i="7"/>
  <c r="BF447" i="7" s="1"/>
  <c r="AS451" i="7"/>
  <c r="BF451" i="7" s="1"/>
  <c r="AS468" i="7"/>
  <c r="BF468" i="7" s="1"/>
  <c r="AS521" i="7"/>
  <c r="BF521" i="7" s="1"/>
  <c r="AS594" i="7"/>
  <c r="AS612" i="7"/>
  <c r="AS623" i="7"/>
  <c r="AS682" i="7"/>
  <c r="BF682" i="7" s="1"/>
  <c r="AS726" i="7"/>
  <c r="AS778" i="7"/>
  <c r="AS800" i="7"/>
  <c r="AS825" i="7"/>
  <c r="AS878" i="7"/>
  <c r="AS881" i="7"/>
  <c r="AS898" i="7"/>
  <c r="AS102" i="7"/>
  <c r="AS931" i="7"/>
  <c r="AS982" i="7"/>
  <c r="AS985" i="7"/>
  <c r="AS999" i="7"/>
  <c r="AS1002" i="7"/>
  <c r="AS1019" i="7"/>
  <c r="AS1036" i="7"/>
  <c r="AS1053" i="7"/>
  <c r="AS1106" i="7"/>
  <c r="BF1106" i="7" s="1"/>
  <c r="AS1117" i="7"/>
  <c r="AS1134" i="7"/>
  <c r="AS1153" i="7"/>
  <c r="AS1164" i="7"/>
  <c r="BF1164" i="7" s="1"/>
  <c r="AS1183" i="7"/>
  <c r="AS1209" i="7"/>
  <c r="AS275" i="7"/>
  <c r="BF275" i="7" s="1"/>
  <c r="AS42" i="7"/>
  <c r="BF42" i="7" s="1"/>
  <c r="AS427" i="7"/>
  <c r="BF427" i="7" s="1"/>
  <c r="AS557" i="7"/>
  <c r="BF557" i="7" s="1"/>
  <c r="AS574" i="7"/>
  <c r="BF574" i="7" s="1"/>
  <c r="AS643" i="7"/>
  <c r="AS653" i="7"/>
  <c r="AS663" i="7"/>
  <c r="AS91" i="7"/>
  <c r="AS723" i="7"/>
  <c r="AS747" i="7"/>
  <c r="AS772" i="7"/>
  <c r="AS791" i="7"/>
  <c r="AS794" i="7"/>
  <c r="AS901" i="7"/>
  <c r="AS904" i="7"/>
  <c r="AS917" i="7"/>
  <c r="AS920" i="7"/>
  <c r="BF920" i="7" s="1"/>
  <c r="AS937" i="7"/>
  <c r="AS952" i="7"/>
  <c r="AS965" i="7"/>
  <c r="AS1022" i="7"/>
  <c r="AS1025" i="7"/>
  <c r="AS1039" i="7"/>
  <c r="AS1042" i="7"/>
  <c r="AS1057" i="7"/>
  <c r="AS112" i="7"/>
  <c r="AS1089" i="7"/>
  <c r="AS1109" i="7"/>
  <c r="AS114" i="7"/>
  <c r="AS1145" i="7"/>
  <c r="AS1156" i="7"/>
  <c r="AS1175" i="7"/>
  <c r="AS1201" i="7"/>
  <c r="AS1220" i="7"/>
  <c r="AS28" i="7"/>
  <c r="BF28" i="7" s="1"/>
  <c r="AS34" i="7"/>
  <c r="BF34" i="7" s="1"/>
  <c r="AS50" i="7"/>
  <c r="BF50" i="7" s="1"/>
  <c r="AS76" i="7"/>
  <c r="BF76" i="7" s="1"/>
  <c r="AS605" i="7"/>
  <c r="AS616" i="7"/>
  <c r="AS630" i="7"/>
  <c r="AS640" i="7"/>
  <c r="AS650" i="7"/>
  <c r="AS660" i="7"/>
  <c r="AS670" i="7"/>
  <c r="AS679" i="7"/>
  <c r="AS689" i="7"/>
  <c r="AS697" i="7"/>
  <c r="AS703" i="7"/>
  <c r="AS720" i="7"/>
  <c r="AS744" i="7"/>
  <c r="AS766" i="7"/>
  <c r="AS769" i="7"/>
  <c r="AS838" i="7"/>
  <c r="AS841" i="7"/>
  <c r="AS844" i="7"/>
  <c r="AS847" i="7"/>
  <c r="AS875" i="7"/>
  <c r="AS884" i="7"/>
  <c r="BF884" i="7" s="1"/>
  <c r="AS940" i="7"/>
  <c r="AS943" i="7"/>
  <c r="AS953" i="7"/>
  <c r="AS954" i="7"/>
  <c r="AS971" i="7"/>
  <c r="AS988" i="7"/>
  <c r="AS339" i="7"/>
  <c r="BF339" i="7" s="1"/>
  <c r="AS346" i="7"/>
  <c r="BF346" i="7" s="1"/>
  <c r="AS363" i="7"/>
  <c r="BF363" i="7" s="1"/>
  <c r="AS41" i="7"/>
  <c r="BF41" i="7" s="1"/>
  <c r="AS407" i="7"/>
  <c r="BF407" i="7" s="1"/>
  <c r="AS57" i="7"/>
  <c r="BF57" i="7" s="1"/>
  <c r="AS444" i="7"/>
  <c r="BF444" i="7" s="1"/>
  <c r="AS478" i="7"/>
  <c r="BF478" i="7" s="1"/>
  <c r="AS540" i="7"/>
  <c r="BF540" i="7" s="1"/>
  <c r="AS609" i="7"/>
  <c r="AS637" i="7"/>
  <c r="AS667" i="7"/>
  <c r="AS89" i="7"/>
  <c r="BF89" i="7" s="1"/>
  <c r="AS686" i="7"/>
  <c r="AS700" i="7"/>
  <c r="AS708" i="7"/>
  <c r="BF708" i="7" s="1"/>
  <c r="AS717" i="7"/>
  <c r="AS101" i="7"/>
  <c r="AS738" i="7"/>
  <c r="AS760" i="7"/>
  <c r="AS763" i="7"/>
  <c r="AS788" i="7"/>
  <c r="AS816" i="7"/>
  <c r="AS850" i="7"/>
  <c r="AS863" i="7"/>
  <c r="AS872" i="7"/>
  <c r="AS890" i="7"/>
  <c r="AS907" i="7"/>
  <c r="AS923" i="7"/>
  <c r="AS974" i="7"/>
  <c r="AS977" i="7"/>
  <c r="AS991" i="7"/>
  <c r="BF991" i="7" s="1"/>
  <c r="AS994" i="7"/>
  <c r="AS1011" i="7"/>
  <c r="AS461" i="7"/>
  <c r="BF461" i="7" s="1"/>
  <c r="AS465" i="7"/>
  <c r="BF465" i="7" s="1"/>
  <c r="AS518" i="7"/>
  <c r="BF518" i="7" s="1"/>
  <c r="AS85" i="7"/>
  <c r="BF85" i="7" s="1"/>
  <c r="AS571" i="7"/>
  <c r="AS583" i="7"/>
  <c r="AS634" i="7"/>
  <c r="AS647" i="7"/>
  <c r="AS674" i="7"/>
  <c r="AS683" i="7"/>
  <c r="AS705" i="7"/>
  <c r="AS715" i="7"/>
  <c r="BF715" i="7" s="1"/>
  <c r="AS782" i="7"/>
  <c r="AS807" i="7"/>
  <c r="BF807" i="7" s="1"/>
  <c r="AS810" i="7"/>
  <c r="AS832" i="7"/>
  <c r="AS835" i="7"/>
  <c r="AS866" i="7"/>
  <c r="AS893" i="7"/>
  <c r="AS896" i="7"/>
  <c r="AS910" i="7"/>
  <c r="AS913" i="7"/>
  <c r="AS929" i="7"/>
  <c r="AS946" i="7"/>
  <c r="AS957" i="7"/>
  <c r="AS144" i="7"/>
  <c r="BF144" i="7" s="1"/>
  <c r="AS26" i="7"/>
  <c r="BF26" i="7" s="1"/>
  <c r="AS554" i="7"/>
  <c r="BF554" i="7" s="1"/>
  <c r="AS664" i="7"/>
  <c r="AS698" i="7"/>
  <c r="AS776" i="7"/>
  <c r="AS779" i="7"/>
  <c r="AS798" i="7"/>
  <c r="AS804" i="7"/>
  <c r="AS823" i="7"/>
  <c r="AS826" i="7"/>
  <c r="BF826" i="7" s="1"/>
  <c r="AS860" i="7"/>
  <c r="AS932" i="7"/>
  <c r="AS935" i="7"/>
  <c r="AS949" i="7"/>
  <c r="AS104" i="7"/>
  <c r="AS963" i="7"/>
  <c r="AS563" i="7"/>
  <c r="AS599" i="7"/>
  <c r="BF599" i="7" s="1"/>
  <c r="AS88" i="7"/>
  <c r="AS606" i="7"/>
  <c r="AS613" i="7"/>
  <c r="BF613" i="7" s="1"/>
  <c r="AS92" i="7"/>
  <c r="AS734" i="7"/>
  <c r="AS792" i="7"/>
  <c r="BF792" i="7" s="1"/>
  <c r="AS795" i="7"/>
  <c r="AS801" i="7"/>
  <c r="AS854" i="7"/>
  <c r="AS857" i="7"/>
  <c r="AS882" i="7"/>
  <c r="AS899" i="7"/>
  <c r="AS915" i="7"/>
  <c r="BF915" i="7" s="1"/>
  <c r="AS966" i="7"/>
  <c r="AS404" i="7"/>
  <c r="BF404" i="7" s="1"/>
  <c r="AS428" i="7"/>
  <c r="BF428" i="7" s="1"/>
  <c r="AS441" i="7"/>
  <c r="BF441" i="7" s="1"/>
  <c r="AS475" i="7"/>
  <c r="BF475" i="7" s="1"/>
  <c r="AS537" i="7"/>
  <c r="AS631" i="7"/>
  <c r="AS654" i="7"/>
  <c r="AS671" i="7"/>
  <c r="AS691" i="7"/>
  <c r="AS97" i="7"/>
  <c r="AS709" i="7"/>
  <c r="AS724" i="7"/>
  <c r="AS742" i="7"/>
  <c r="AS820" i="7"/>
  <c r="AS842" i="7"/>
  <c r="AS851" i="7"/>
  <c r="AS885" i="7"/>
  <c r="AS888" i="7"/>
  <c r="AS902" i="7"/>
  <c r="AS905" i="7"/>
  <c r="BF905" i="7" s="1"/>
  <c r="AS921" i="7"/>
  <c r="AS938" i="7"/>
  <c r="AS105" i="7"/>
  <c r="AS1006" i="7"/>
  <c r="AS1009" i="7"/>
  <c r="AS184" i="7"/>
  <c r="BF184" i="7" s="1"/>
  <c r="AS230" i="7"/>
  <c r="BF230" i="7" s="1"/>
  <c r="AS240" i="7"/>
  <c r="BF240" i="7" s="1"/>
  <c r="AS336" i="7"/>
  <c r="BF336" i="7" s="1"/>
  <c r="AS340" i="7"/>
  <c r="BF340" i="7" s="1"/>
  <c r="AS360" i="7"/>
  <c r="BF360" i="7" s="1"/>
  <c r="AS55" i="7"/>
  <c r="BF55" i="7" s="1"/>
  <c r="AS458" i="7"/>
  <c r="BF458" i="7" s="1"/>
  <c r="AS487" i="7"/>
  <c r="BF487" i="7" s="1"/>
  <c r="AS515" i="7"/>
  <c r="BF515" i="7" s="1"/>
  <c r="AS610" i="7"/>
  <c r="AS628" i="7"/>
  <c r="AS651" i="7"/>
  <c r="AS690" i="7"/>
  <c r="AS721" i="7"/>
  <c r="AS731" i="7"/>
  <c r="AS739" i="7"/>
  <c r="AS758" i="7"/>
  <c r="BF758" i="7" s="1"/>
  <c r="AS767" i="7"/>
  <c r="AS770" i="7"/>
  <c r="AS817" i="7"/>
  <c r="AS870" i="7"/>
  <c r="AS924" i="7"/>
  <c r="AS927" i="7"/>
  <c r="AS941" i="7"/>
  <c r="AS944" i="7"/>
  <c r="AS955" i="7"/>
  <c r="AS972" i="7"/>
  <c r="AS377" i="7"/>
  <c r="BF377" i="7" s="1"/>
  <c r="AS580" i="7"/>
  <c r="AS668" i="7"/>
  <c r="AS687" i="7"/>
  <c r="AS701" i="7"/>
  <c r="AS718" i="7"/>
  <c r="AS736" i="7"/>
  <c r="AS752" i="7"/>
  <c r="AS755" i="7"/>
  <c r="AS761" i="7"/>
  <c r="AS764" i="7"/>
  <c r="AS783" i="7"/>
  <c r="AS786" i="7"/>
  <c r="AS808" i="7"/>
  <c r="AS830" i="7"/>
  <c r="AS864" i="7"/>
  <c r="AS867" i="7"/>
  <c r="AS891" i="7"/>
  <c r="AS908" i="7"/>
  <c r="AS958" i="7"/>
  <c r="AS961" i="7"/>
  <c r="AS975" i="7"/>
  <c r="AS978" i="7"/>
  <c r="AS995" i="7"/>
  <c r="AS1012" i="7"/>
  <c r="AS45" i="7"/>
  <c r="BF45" i="7" s="1"/>
  <c r="AS438" i="7"/>
  <c r="BF438" i="7" s="1"/>
  <c r="AS484" i="7"/>
  <c r="BF484" i="7" s="1"/>
  <c r="AS534" i="7"/>
  <c r="AS573" i="7"/>
  <c r="AS589" i="7"/>
  <c r="AS410" i="7"/>
  <c r="BF410" i="7" s="1"/>
  <c r="AS577" i="7"/>
  <c r="AS597" i="7"/>
  <c r="AS636" i="7"/>
  <c r="AS676" i="7"/>
  <c r="AS707" i="7"/>
  <c r="AS740" i="7"/>
  <c r="AS815" i="7"/>
  <c r="AS648" i="7"/>
  <c r="AS662" i="7"/>
  <c r="AS732" i="7"/>
  <c r="AS840" i="7"/>
  <c r="AS936" i="7"/>
  <c r="AS1010" i="7"/>
  <c r="AS1085" i="7"/>
  <c r="AS1088" i="7"/>
  <c r="BF1088" i="7" s="1"/>
  <c r="AS1165" i="7"/>
  <c r="AS352" i="7"/>
  <c r="BF352" i="7" s="1"/>
  <c r="AS790" i="7"/>
  <c r="AS874" i="7"/>
  <c r="AS883" i="7"/>
  <c r="AS928" i="7"/>
  <c r="BF928" i="7" s="1"/>
  <c r="AS945" i="7"/>
  <c r="BF945" i="7" s="1"/>
  <c r="AS964" i="7"/>
  <c r="AS986" i="7"/>
  <c r="AS993" i="7"/>
  <c r="AS1007" i="7"/>
  <c r="AS1017" i="7"/>
  <c r="AS1065" i="7"/>
  <c r="BF1065" i="7" s="1"/>
  <c r="AS1110" i="7"/>
  <c r="AS1119" i="7"/>
  <c r="AS1135" i="7"/>
  <c r="BF1135" i="7" s="1"/>
  <c r="AS1168" i="7"/>
  <c r="AS1171" i="7"/>
  <c r="AS1174" i="7"/>
  <c r="AS1177" i="7"/>
  <c r="AS1193" i="7"/>
  <c r="AS777" i="7"/>
  <c r="AS799" i="7"/>
  <c r="AS818" i="7"/>
  <c r="BF818" i="7" s="1"/>
  <c r="AS827" i="7"/>
  <c r="AS916" i="7"/>
  <c r="AS1004" i="7"/>
  <c r="AS1027" i="7"/>
  <c r="AS1033" i="7"/>
  <c r="AS1056" i="7"/>
  <c r="AS1059" i="7"/>
  <c r="AS1079" i="7"/>
  <c r="AS1082" i="7"/>
  <c r="BF1082" i="7" s="1"/>
  <c r="AS1107" i="7"/>
  <c r="AS1122" i="7"/>
  <c r="AS1129" i="7"/>
  <c r="AS1132" i="7"/>
  <c r="AS1147" i="7"/>
  <c r="AS1159" i="7"/>
  <c r="AS1180" i="7"/>
  <c r="AS1189" i="7"/>
  <c r="AS1192" i="7"/>
  <c r="AS118" i="7"/>
  <c r="AS1200" i="7"/>
  <c r="AS1203" i="7"/>
  <c r="AS1212" i="7"/>
  <c r="AS1197" i="7"/>
  <c r="AS119" i="7"/>
  <c r="AS503" i="7"/>
  <c r="BF503" i="7" s="1"/>
  <c r="AS512" i="7"/>
  <c r="BF512" i="7" s="1"/>
  <c r="AS79" i="7"/>
  <c r="BF79" i="7" s="1"/>
  <c r="AS593" i="7"/>
  <c r="AS626" i="7"/>
  <c r="AS710" i="7"/>
  <c r="AS809" i="7"/>
  <c r="BF809" i="7" s="1"/>
  <c r="AS849" i="7"/>
  <c r="AS900" i="7"/>
  <c r="AS956" i="7"/>
  <c r="AS990" i="7"/>
  <c r="AS1014" i="7"/>
  <c r="BF1014" i="7" s="1"/>
  <c r="AS1030" i="7"/>
  <c r="AS1043" i="7"/>
  <c r="AS1049" i="7"/>
  <c r="AS1055" i="7"/>
  <c r="BF1055" i="7" s="1"/>
  <c r="AS1072" i="7"/>
  <c r="BF1072" i="7" s="1"/>
  <c r="AS1073" i="7"/>
  <c r="AS1095" i="7"/>
  <c r="AS1113" i="7"/>
  <c r="AS1141" i="7"/>
  <c r="BF1141" i="7" s="1"/>
  <c r="AS1144" i="7"/>
  <c r="AS1150" i="7"/>
  <c r="AS543" i="7"/>
  <c r="AS681" i="7"/>
  <c r="AS909" i="7"/>
  <c r="AS933" i="7"/>
  <c r="AS997" i="7"/>
  <c r="AS1001" i="7"/>
  <c r="AS1046" i="7"/>
  <c r="AS1052" i="7"/>
  <c r="AS1098" i="7"/>
  <c r="BF1098" i="7" s="1"/>
  <c r="AS1101" i="7"/>
  <c r="AS1104" i="7"/>
  <c r="AS569" i="7"/>
  <c r="AS645" i="7"/>
  <c r="AS659" i="7"/>
  <c r="AS759" i="7"/>
  <c r="AS871" i="7"/>
  <c r="BF871" i="7" s="1"/>
  <c r="AS880" i="7"/>
  <c r="AS983" i="7"/>
  <c r="AS1021" i="7"/>
  <c r="AS1063" i="7"/>
  <c r="AS1069" i="7"/>
  <c r="AS122" i="7"/>
  <c r="AS499" i="7"/>
  <c r="BF499" i="7" s="1"/>
  <c r="AS622" i="7"/>
  <c r="AS729" i="7"/>
  <c r="AS787" i="7"/>
  <c r="AS914" i="7"/>
  <c r="AS925" i="7"/>
  <c r="AS987" i="7"/>
  <c r="AS1018" i="7"/>
  <c r="AS1037" i="7"/>
  <c r="AS1060" i="7"/>
  <c r="AS1066" i="7"/>
  <c r="AS1120" i="7"/>
  <c r="AS1126" i="7"/>
  <c r="AS1127" i="7"/>
  <c r="AS1157" i="7"/>
  <c r="AS1166" i="7"/>
  <c r="AS746" i="7"/>
  <c r="AS774" i="7"/>
  <c r="AS796" i="7"/>
  <c r="AS824" i="7"/>
  <c r="AS846" i="7"/>
  <c r="AS858" i="7"/>
  <c r="AS897" i="7"/>
  <c r="AS108" i="7"/>
  <c r="AS969" i="7"/>
  <c r="AS980" i="7"/>
  <c r="BF980" i="7" s="1"/>
  <c r="AS1005" i="7"/>
  <c r="AS1034" i="7"/>
  <c r="AS1077" i="7"/>
  <c r="BF1077" i="7" s="1"/>
  <c r="AS1111" i="7"/>
  <c r="AS1123" i="7"/>
  <c r="AS1136" i="7"/>
  <c r="AS1139" i="7"/>
  <c r="BF1139" i="7" s="1"/>
  <c r="AS1148" i="7"/>
  <c r="AS1163" i="7"/>
  <c r="AS25" i="7"/>
  <c r="BF25" i="7" s="1"/>
  <c r="AS67" i="7"/>
  <c r="BF67" i="7" s="1"/>
  <c r="AS99" i="7"/>
  <c r="AS833" i="7"/>
  <c r="AS906" i="7"/>
  <c r="AS930" i="7"/>
  <c r="BF930" i="7" s="1"/>
  <c r="AS947" i="7"/>
  <c r="AS973" i="7"/>
  <c r="AS998" i="7"/>
  <c r="AS1015" i="7"/>
  <c r="AS1028" i="7"/>
  <c r="AS1031" i="7"/>
  <c r="BF1031" i="7" s="1"/>
  <c r="AS1074" i="7"/>
  <c r="AS1080" i="7"/>
  <c r="AS1093" i="7"/>
  <c r="BF1093" i="7" s="1"/>
  <c r="AS642" i="7"/>
  <c r="AS93" i="7"/>
  <c r="AS806" i="7"/>
  <c r="AS889" i="7"/>
  <c r="AS1041" i="7"/>
  <c r="AS1044" i="7"/>
  <c r="AS1050" i="7"/>
  <c r="BF1050" i="7" s="1"/>
  <c r="AS111" i="7"/>
  <c r="AS1090" i="7"/>
  <c r="AS1096" i="7"/>
  <c r="AS1216" i="7"/>
  <c r="AS1219" i="7"/>
  <c r="AS120" i="7"/>
  <c r="AS678" i="7"/>
  <c r="BF678" i="7" s="1"/>
  <c r="AS922" i="7"/>
  <c r="AS1047" i="7"/>
  <c r="AS1087" i="7"/>
  <c r="AS1099" i="7"/>
  <c r="AS1102" i="7"/>
  <c r="AS1105" i="7"/>
  <c r="AS260" i="7"/>
  <c r="BF260" i="7" s="1"/>
  <c r="AS713" i="7"/>
  <c r="AS771" i="7"/>
  <c r="AS780" i="7"/>
  <c r="AS812" i="7"/>
  <c r="AS886" i="7"/>
  <c r="AS981" i="7"/>
  <c r="AS1003" i="7"/>
  <c r="AS970" i="7"/>
  <c r="BF970" i="7" s="1"/>
  <c r="AS1149" i="7"/>
  <c r="AS1199" i="7"/>
  <c r="BF1199" i="7" s="1"/>
  <c r="AS843" i="7"/>
  <c r="AS1023" i="7"/>
  <c r="AS1097" i="7"/>
  <c r="AS1115" i="7"/>
  <c r="BF1115" i="7" s="1"/>
  <c r="AS1188" i="7"/>
  <c r="BF1188" i="7" s="1"/>
  <c r="AS1194" i="7"/>
  <c r="BF1194" i="7" s="1"/>
  <c r="AS1213" i="7"/>
  <c r="BF1213" i="7" s="1"/>
  <c r="AS684" i="7"/>
  <c r="AS1045" i="7"/>
  <c r="AS1064" i="7"/>
  <c r="AS1210" i="7"/>
  <c r="AS639" i="7"/>
  <c r="AS868" i="7"/>
  <c r="AS1054" i="7"/>
  <c r="AS1185" i="7"/>
  <c r="AS421" i="7"/>
  <c r="BF421" i="7" s="1"/>
  <c r="AS951" i="7"/>
  <c r="AS967" i="7"/>
  <c r="AS1196" i="7"/>
  <c r="AS1207" i="7"/>
  <c r="AS894" i="7"/>
  <c r="AS1094" i="7"/>
  <c r="AS1112" i="7"/>
  <c r="AS1158" i="7"/>
  <c r="AS1182" i="7"/>
  <c r="AS793" i="7"/>
  <c r="AS919" i="7"/>
  <c r="AS1020" i="7"/>
  <c r="AS1081" i="7"/>
  <c r="AS1179" i="7"/>
  <c r="AS115" i="7"/>
  <c r="AS117" i="7"/>
  <c r="AS1204" i="7"/>
  <c r="AS1218" i="7"/>
  <c r="AS939" i="7"/>
  <c r="AS1051" i="7"/>
  <c r="AS1061" i="7"/>
  <c r="BF1061" i="7" s="1"/>
  <c r="AS1143" i="7"/>
  <c r="BF1143" i="7" s="1"/>
  <c r="AS1167" i="7"/>
  <c r="AS327" i="7"/>
  <c r="BF327" i="7" s="1"/>
  <c r="AS743" i="7"/>
  <c r="AS1121" i="7"/>
  <c r="AS1131" i="7"/>
  <c r="AS1151" i="7"/>
  <c r="AS1211" i="7"/>
  <c r="AS1078" i="7"/>
  <c r="AS1091" i="7"/>
  <c r="AS1140" i="7"/>
  <c r="AS1190" i="7"/>
  <c r="BF1190" i="7" s="1"/>
  <c r="AS1215" i="7"/>
  <c r="AS121" i="7"/>
  <c r="AS496" i="7"/>
  <c r="BF496" i="7" s="1"/>
  <c r="AS1118" i="7"/>
  <c r="AS696" i="7"/>
  <c r="BF696" i="7" s="1"/>
  <c r="AS1026" i="7"/>
  <c r="AS113" i="7"/>
  <c r="AS1173" i="7"/>
  <c r="AS1202" i="7"/>
  <c r="AS1187" i="7"/>
  <c r="AS912" i="7"/>
  <c r="BF912" i="7" s="1"/>
  <c r="AS1067" i="7"/>
  <c r="AS1075" i="7"/>
  <c r="AS1152" i="7"/>
  <c r="AS1176" i="7"/>
  <c r="AS1205" i="7"/>
  <c r="AS855" i="7"/>
  <c r="AS989" i="7"/>
  <c r="AS1181" i="7"/>
  <c r="AS1035" i="7"/>
  <c r="AS1058" i="7"/>
  <c r="AS852" i="7"/>
  <c r="AS106" i="7"/>
  <c r="AS1169" i="7"/>
  <c r="AS110" i="7"/>
  <c r="AS1208" i="7"/>
  <c r="AS1155" i="7"/>
  <c r="AS1160" i="7"/>
  <c r="AS1184" i="7"/>
  <c r="BF1184" i="7" s="1"/>
  <c r="AS1137" i="7"/>
  <c r="AS1038" i="7"/>
  <c r="AS1128" i="7"/>
  <c r="AS1133" i="7"/>
  <c r="AS1195" i="7"/>
  <c r="AS1029" i="7"/>
  <c r="BF1029" i="7" s="1"/>
  <c r="AI1222" i="7"/>
  <c r="AI1224" i="7" s="1"/>
  <c r="AS124" i="7"/>
  <c r="AT1" i="7"/>
  <c r="AV1224" i="7" l="1"/>
  <c r="AV1227" i="7"/>
  <c r="AI1225" i="7"/>
  <c r="AA1227" i="7"/>
  <c r="AA1229" i="7" s="1"/>
  <c r="AA1230" i="7" s="1"/>
  <c r="AT126" i="7"/>
  <c r="BG126" i="7" s="1"/>
  <c r="AT132" i="7"/>
  <c r="BG132" i="7" s="1"/>
  <c r="AT8" i="7"/>
  <c r="BG8" i="7" s="1"/>
  <c r="AT143" i="7"/>
  <c r="BG143" i="7" s="1"/>
  <c r="AT151" i="7"/>
  <c r="BG151" i="7" s="1"/>
  <c r="AT159" i="7"/>
  <c r="BG159" i="7" s="1"/>
  <c r="AT167" i="7"/>
  <c r="BG167" i="7" s="1"/>
  <c r="AT175" i="7"/>
  <c r="BG175" i="7" s="1"/>
  <c r="AT181" i="7"/>
  <c r="BG181" i="7" s="1"/>
  <c r="AT188" i="7"/>
  <c r="BG188" i="7" s="1"/>
  <c r="AT196" i="7"/>
  <c r="BG196" i="7" s="1"/>
  <c r="AT204" i="7"/>
  <c r="BG204" i="7" s="1"/>
  <c r="AT210" i="7"/>
  <c r="BG210" i="7" s="1"/>
  <c r="AT215" i="7"/>
  <c r="BG215" i="7" s="1"/>
  <c r="AT223" i="7"/>
  <c r="BG223" i="7" s="1"/>
  <c r="AT231" i="7"/>
  <c r="BG231" i="7" s="1"/>
  <c r="AT239" i="7"/>
  <c r="BG239" i="7" s="1"/>
  <c r="AT247" i="7"/>
  <c r="BG247" i="7" s="1"/>
  <c r="AT255" i="7"/>
  <c r="BG255" i="7" s="1"/>
  <c r="AT262" i="7"/>
  <c r="BG262" i="7" s="1"/>
  <c r="AT270" i="7"/>
  <c r="BG270" i="7" s="1"/>
  <c r="AT276" i="7"/>
  <c r="BG276" i="7" s="1"/>
  <c r="AT22" i="7"/>
  <c r="BG22" i="7" s="1"/>
  <c r="AT27" i="7"/>
  <c r="BG27" i="7" s="1"/>
  <c r="AT294" i="7"/>
  <c r="BG294" i="7" s="1"/>
  <c r="AT302" i="7"/>
  <c r="BG302" i="7" s="1"/>
  <c r="AT310" i="7"/>
  <c r="BG310" i="7" s="1"/>
  <c r="AT318" i="7"/>
  <c r="BG318" i="7" s="1"/>
  <c r="AT324" i="7"/>
  <c r="BG324" i="7" s="1"/>
  <c r="AT330" i="7"/>
  <c r="BG330" i="7" s="1"/>
  <c r="AT338" i="7"/>
  <c r="BG338" i="7" s="1"/>
  <c r="AT344" i="7"/>
  <c r="BG344" i="7" s="1"/>
  <c r="AT351" i="7"/>
  <c r="BG351" i="7" s="1"/>
  <c r="AT359" i="7"/>
  <c r="BG359" i="7" s="1"/>
  <c r="AT365" i="7"/>
  <c r="BG365" i="7" s="1"/>
  <c r="AT373" i="7"/>
  <c r="BG373" i="7" s="1"/>
  <c r="AT381" i="7"/>
  <c r="BG381" i="7" s="1"/>
  <c r="AT389" i="7"/>
  <c r="BG389" i="7" s="1"/>
  <c r="AT40" i="7"/>
  <c r="BG40" i="7" s="1"/>
  <c r="AT43" i="7"/>
  <c r="BG43" i="7" s="1"/>
  <c r="AT402" i="7"/>
  <c r="BG402" i="7" s="1"/>
  <c r="AT408" i="7"/>
  <c r="BG408" i="7" s="1"/>
  <c r="AT412" i="7"/>
  <c r="BG412" i="7" s="1"/>
  <c r="AT4" i="7"/>
  <c r="BG4" i="7" s="1"/>
  <c r="AT7" i="7"/>
  <c r="BG7" i="7" s="1"/>
  <c r="AT140" i="7"/>
  <c r="BG140" i="7" s="1"/>
  <c r="AT170" i="7"/>
  <c r="BG170" i="7" s="1"/>
  <c r="AT185" i="7"/>
  <c r="BG185" i="7" s="1"/>
  <c r="AT201" i="7"/>
  <c r="BG201" i="7" s="1"/>
  <c r="AT213" i="7"/>
  <c r="BG213" i="7" s="1"/>
  <c r="AT216" i="7"/>
  <c r="BG216" i="7" s="1"/>
  <c r="AT230" i="7"/>
  <c r="BG230" i="7" s="1"/>
  <c r="AT233" i="7"/>
  <c r="BG233" i="7" s="1"/>
  <c r="AT284" i="7"/>
  <c r="BG284" i="7" s="1"/>
  <c r="AT298" i="7"/>
  <c r="BG298" i="7" s="1"/>
  <c r="AT315" i="7"/>
  <c r="BG315" i="7" s="1"/>
  <c r="AT328" i="7"/>
  <c r="BG328" i="7" s="1"/>
  <c r="AT331" i="7"/>
  <c r="BG331" i="7" s="1"/>
  <c r="AT33" i="7"/>
  <c r="BG33" i="7" s="1"/>
  <c r="AT346" i="7"/>
  <c r="BG346" i="7" s="1"/>
  <c r="AT41" i="7"/>
  <c r="BG41" i="7" s="1"/>
  <c r="AT406" i="7"/>
  <c r="BG406" i="7" s="1"/>
  <c r="AT135" i="7"/>
  <c r="BG135" i="7" s="1"/>
  <c r="AT150" i="7"/>
  <c r="BG150" i="7" s="1"/>
  <c r="AT153" i="7"/>
  <c r="BG153" i="7" s="1"/>
  <c r="AT206" i="7"/>
  <c r="BG206" i="7" s="1"/>
  <c r="AT219" i="7"/>
  <c r="BG219" i="7" s="1"/>
  <c r="AT236" i="7"/>
  <c r="BG236" i="7" s="1"/>
  <c r="AT253" i="7"/>
  <c r="BG253" i="7" s="1"/>
  <c r="AT256" i="7"/>
  <c r="BG256" i="7" s="1"/>
  <c r="AT269" i="7"/>
  <c r="BG269" i="7" s="1"/>
  <c r="AT272" i="7"/>
  <c r="BG272" i="7" s="1"/>
  <c r="AT319" i="7"/>
  <c r="BG319" i="7" s="1"/>
  <c r="AT334" i="7"/>
  <c r="BG334" i="7" s="1"/>
  <c r="AT349" i="7"/>
  <c r="BG349" i="7" s="1"/>
  <c r="AT36" i="7"/>
  <c r="BG36" i="7" s="1"/>
  <c r="AT366" i="7"/>
  <c r="BG366" i="7" s="1"/>
  <c r="AT380" i="7"/>
  <c r="BG380" i="7" s="1"/>
  <c r="AT383" i="7"/>
  <c r="BG383" i="7" s="1"/>
  <c r="AT56" i="7"/>
  <c r="BG56" i="7" s="1"/>
  <c r="AT418" i="7"/>
  <c r="BG418" i="7" s="1"/>
  <c r="AT424" i="7"/>
  <c r="BG424" i="7" s="1"/>
  <c r="AT432" i="7"/>
  <c r="BG432" i="7" s="1"/>
  <c r="AT440" i="7"/>
  <c r="BG440" i="7" s="1"/>
  <c r="AT448" i="7"/>
  <c r="BG448" i="7" s="1"/>
  <c r="AT456" i="7"/>
  <c r="BG456" i="7" s="1"/>
  <c r="AT464" i="7"/>
  <c r="BG464" i="7" s="1"/>
  <c r="AT472" i="7"/>
  <c r="BG472" i="7" s="1"/>
  <c r="AT480" i="7"/>
  <c r="BG480" i="7" s="1"/>
  <c r="AT488" i="7"/>
  <c r="BG488" i="7" s="1"/>
  <c r="AT494" i="7"/>
  <c r="BG494" i="7" s="1"/>
  <c r="AT502" i="7"/>
  <c r="BG502" i="7" s="1"/>
  <c r="AT509" i="7"/>
  <c r="BG509" i="7" s="1"/>
  <c r="AT517" i="7"/>
  <c r="BG517" i="7" s="1"/>
  <c r="AT523" i="7"/>
  <c r="BG523" i="7" s="1"/>
  <c r="AT74" i="7"/>
  <c r="BG74" i="7" s="1"/>
  <c r="AT82" i="7"/>
  <c r="BG82" i="7" s="1"/>
  <c r="AT528" i="7"/>
  <c r="AT536" i="7"/>
  <c r="AT544" i="7"/>
  <c r="AT552" i="7"/>
  <c r="AT560" i="7"/>
  <c r="AT568" i="7"/>
  <c r="AT576" i="7"/>
  <c r="AT584" i="7"/>
  <c r="AT592" i="7"/>
  <c r="AT600" i="7"/>
  <c r="AT607" i="7"/>
  <c r="AT615" i="7"/>
  <c r="AT5" i="7"/>
  <c r="BG5" i="7" s="1"/>
  <c r="AT131" i="7"/>
  <c r="BG131" i="7" s="1"/>
  <c r="AT6" i="7"/>
  <c r="BG6" i="7" s="1"/>
  <c r="AT156" i="7"/>
  <c r="BG156" i="7" s="1"/>
  <c r="AT125" i="7"/>
  <c r="BG125" i="7" s="1"/>
  <c r="AT127" i="7"/>
  <c r="BG127" i="7" s="1"/>
  <c r="AT162" i="7"/>
  <c r="BG162" i="7" s="1"/>
  <c r="AT12" i="7"/>
  <c r="BG12" i="7" s="1"/>
  <c r="AT193" i="7"/>
  <c r="BG193" i="7" s="1"/>
  <c r="AT209" i="7"/>
  <c r="BG209" i="7" s="1"/>
  <c r="AT211" i="7"/>
  <c r="BG211" i="7" s="1"/>
  <c r="AT222" i="7"/>
  <c r="BG222" i="7" s="1"/>
  <c r="AT225" i="7"/>
  <c r="BG225" i="7" s="1"/>
  <c r="AT279" i="7"/>
  <c r="BG279" i="7" s="1"/>
  <c r="AT290" i="7"/>
  <c r="BG290" i="7" s="1"/>
  <c r="AT141" i="7"/>
  <c r="BG141" i="7" s="1"/>
  <c r="AT10" i="7"/>
  <c r="BG10" i="7" s="1"/>
  <c r="AT145" i="7"/>
  <c r="BG145" i="7" s="1"/>
  <c r="AT199" i="7"/>
  <c r="BG199" i="7" s="1"/>
  <c r="AT17" i="7"/>
  <c r="BG17" i="7" s="1"/>
  <c r="AT228" i="7"/>
  <c r="BG228" i="7" s="1"/>
  <c r="AT245" i="7"/>
  <c r="BG245" i="7" s="1"/>
  <c r="AT248" i="7"/>
  <c r="BG248" i="7" s="1"/>
  <c r="AT261" i="7"/>
  <c r="BG261" i="7" s="1"/>
  <c r="AT264" i="7"/>
  <c r="BG264" i="7" s="1"/>
  <c r="AT136" i="7"/>
  <c r="BG136" i="7" s="1"/>
  <c r="AT138" i="7"/>
  <c r="BG138" i="7" s="1"/>
  <c r="AT130" i="7"/>
  <c r="BG130" i="7" s="1"/>
  <c r="AT144" i="7"/>
  <c r="BG144" i="7" s="1"/>
  <c r="AT178" i="7"/>
  <c r="BG178" i="7" s="1"/>
  <c r="AT14" i="7"/>
  <c r="BG14" i="7" s="1"/>
  <c r="AT214" i="7"/>
  <c r="BG214" i="7" s="1"/>
  <c r="AT227" i="7"/>
  <c r="BG227" i="7" s="1"/>
  <c r="AT240" i="7"/>
  <c r="BG240" i="7" s="1"/>
  <c r="AT243" i="7"/>
  <c r="BG243" i="7" s="1"/>
  <c r="AT246" i="7"/>
  <c r="BG246" i="7" s="1"/>
  <c r="AT23" i="7"/>
  <c r="BG23" i="7" s="1"/>
  <c r="AT295" i="7"/>
  <c r="BG295" i="7" s="1"/>
  <c r="AT340" i="7"/>
  <c r="BG340" i="7" s="1"/>
  <c r="AT347" i="7"/>
  <c r="BG347" i="7" s="1"/>
  <c r="AT34" i="7"/>
  <c r="BG34" i="7" s="1"/>
  <c r="AT377" i="7"/>
  <c r="BG377" i="7" s="1"/>
  <c r="AT38" i="7"/>
  <c r="BG38" i="7" s="1"/>
  <c r="AT394" i="7"/>
  <c r="BG394" i="7" s="1"/>
  <c r="AT396" i="7"/>
  <c r="BG396" i="7" s="1"/>
  <c r="AT42" i="7"/>
  <c r="BG42" i="7" s="1"/>
  <c r="AT48" i="7"/>
  <c r="BG48" i="7" s="1"/>
  <c r="AT451" i="7"/>
  <c r="BG451" i="7" s="1"/>
  <c r="AT468" i="7"/>
  <c r="BG468" i="7" s="1"/>
  <c r="AT485" i="7"/>
  <c r="BG485" i="7" s="1"/>
  <c r="AT500" i="7"/>
  <c r="BG500" i="7" s="1"/>
  <c r="AT503" i="7"/>
  <c r="BG503" i="7" s="1"/>
  <c r="AT516" i="7"/>
  <c r="BG516" i="7" s="1"/>
  <c r="AT519" i="7"/>
  <c r="BG519" i="7" s="1"/>
  <c r="AT555" i="7"/>
  <c r="AT572" i="7"/>
  <c r="AT589" i="7"/>
  <c r="AT605" i="7"/>
  <c r="AT608" i="7"/>
  <c r="AT622" i="7"/>
  <c r="AT630" i="7"/>
  <c r="AT638" i="7"/>
  <c r="AT646" i="7"/>
  <c r="AT654" i="7"/>
  <c r="AT662" i="7"/>
  <c r="AT670" i="7"/>
  <c r="AT677" i="7"/>
  <c r="AT685" i="7"/>
  <c r="AT691" i="7"/>
  <c r="AT93" i="7"/>
  <c r="AT703" i="7"/>
  <c r="AT709" i="7"/>
  <c r="AT716" i="7"/>
  <c r="AT724" i="7"/>
  <c r="AT732" i="7"/>
  <c r="AT738" i="7"/>
  <c r="AT746" i="7"/>
  <c r="AT754" i="7"/>
  <c r="AT762" i="7"/>
  <c r="BG762" i="7" s="1"/>
  <c r="AT770" i="7"/>
  <c r="AT778" i="7"/>
  <c r="AT786" i="7"/>
  <c r="AT794" i="7"/>
  <c r="AT802" i="7"/>
  <c r="AT810" i="7"/>
  <c r="AT818" i="7"/>
  <c r="BG818" i="7" s="1"/>
  <c r="AT826" i="7"/>
  <c r="BG826" i="7" s="1"/>
  <c r="AT834" i="7"/>
  <c r="AT842" i="7"/>
  <c r="AT850" i="7"/>
  <c r="AT858" i="7"/>
  <c r="AT866" i="7"/>
  <c r="AT874" i="7"/>
  <c r="AT177" i="7"/>
  <c r="BG177" i="7" s="1"/>
  <c r="AT187" i="7"/>
  <c r="BG187" i="7" s="1"/>
  <c r="AT224" i="7"/>
  <c r="BG224" i="7" s="1"/>
  <c r="AT234" i="7"/>
  <c r="BG234" i="7" s="1"/>
  <c r="AT237" i="7"/>
  <c r="BG237" i="7" s="1"/>
  <c r="AT265" i="7"/>
  <c r="BG265" i="7" s="1"/>
  <c r="AT268" i="7"/>
  <c r="BG268" i="7" s="1"/>
  <c r="AT305" i="7"/>
  <c r="BG305" i="7" s="1"/>
  <c r="AT325" i="7"/>
  <c r="BG325" i="7" s="1"/>
  <c r="AT337" i="7"/>
  <c r="BG337" i="7" s="1"/>
  <c r="AT343" i="7"/>
  <c r="BG343" i="7" s="1"/>
  <c r="AT358" i="7"/>
  <c r="BG358" i="7" s="1"/>
  <c r="AT361" i="7"/>
  <c r="BG361" i="7" s="1"/>
  <c r="AT417" i="7"/>
  <c r="BG417" i="7" s="1"/>
  <c r="AT61" i="7"/>
  <c r="BG61" i="7" s="1"/>
  <c r="AT431" i="7"/>
  <c r="BG431" i="7" s="1"/>
  <c r="AT434" i="7"/>
  <c r="BG434" i="7" s="1"/>
  <c r="AT491" i="7"/>
  <c r="BG491" i="7" s="1"/>
  <c r="AT505" i="7"/>
  <c r="BG505" i="7" s="1"/>
  <c r="AT522" i="7"/>
  <c r="BG522" i="7" s="1"/>
  <c r="AT80" i="7"/>
  <c r="BG80" i="7" s="1"/>
  <c r="AT83" i="7"/>
  <c r="BG83" i="7" s="1"/>
  <c r="AT535" i="7"/>
  <c r="AT538" i="7"/>
  <c r="AT595" i="7"/>
  <c r="AT611" i="7"/>
  <c r="AT128" i="7"/>
  <c r="BG128" i="7" s="1"/>
  <c r="AT148" i="7"/>
  <c r="BG148" i="7" s="1"/>
  <c r="AT164" i="7"/>
  <c r="BG164" i="7" s="1"/>
  <c r="AT200" i="7"/>
  <c r="BG200" i="7" s="1"/>
  <c r="AT203" i="7"/>
  <c r="BG203" i="7" s="1"/>
  <c r="AT21" i="7"/>
  <c r="BG21" i="7" s="1"/>
  <c r="AT282" i="7"/>
  <c r="BG282" i="7" s="1"/>
  <c r="AT289" i="7"/>
  <c r="BG289" i="7" s="1"/>
  <c r="AT292" i="7"/>
  <c r="BG292" i="7" s="1"/>
  <c r="AT308" i="7"/>
  <c r="BG308" i="7" s="1"/>
  <c r="AT311" i="7"/>
  <c r="BG311" i="7" s="1"/>
  <c r="AT321" i="7"/>
  <c r="BG321" i="7" s="1"/>
  <c r="AT35" i="7"/>
  <c r="BG35" i="7" s="1"/>
  <c r="AT51" i="7"/>
  <c r="BG51" i="7" s="1"/>
  <c r="AT52" i="7"/>
  <c r="BG52" i="7" s="1"/>
  <c r="AT420" i="7"/>
  <c r="BG420" i="7" s="1"/>
  <c r="AT437" i="7"/>
  <c r="BG437" i="7" s="1"/>
  <c r="AT454" i="7"/>
  <c r="BG454" i="7" s="1"/>
  <c r="AT457" i="7"/>
  <c r="BG457" i="7" s="1"/>
  <c r="AT471" i="7"/>
  <c r="BG471" i="7" s="1"/>
  <c r="AT474" i="7"/>
  <c r="BG474" i="7" s="1"/>
  <c r="AT69" i="7"/>
  <c r="BG69" i="7" s="1"/>
  <c r="AT86" i="7"/>
  <c r="BG86" i="7" s="1"/>
  <c r="AT541" i="7"/>
  <c r="AT558" i="7"/>
  <c r="AT561" i="7"/>
  <c r="AT575" i="7"/>
  <c r="AT578" i="7"/>
  <c r="BG578" i="7" s="1"/>
  <c r="AT139" i="7"/>
  <c r="BG139" i="7" s="1"/>
  <c r="AT142" i="7"/>
  <c r="BG142" i="7" s="1"/>
  <c r="AT161" i="7"/>
  <c r="BG161" i="7" s="1"/>
  <c r="AT171" i="7"/>
  <c r="BG171" i="7" s="1"/>
  <c r="AT174" i="7"/>
  <c r="BG174" i="7" s="1"/>
  <c r="AT197" i="7"/>
  <c r="BG197" i="7" s="1"/>
  <c r="AT218" i="7"/>
  <c r="BG218" i="7" s="1"/>
  <c r="AT221" i="7"/>
  <c r="BG221" i="7" s="1"/>
  <c r="AT250" i="7"/>
  <c r="BG250" i="7" s="1"/>
  <c r="AT314" i="7"/>
  <c r="BG314" i="7" s="1"/>
  <c r="AT29" i="7"/>
  <c r="BG29" i="7" s="1"/>
  <c r="AT369" i="7"/>
  <c r="BG369" i="7" s="1"/>
  <c r="AT384" i="7"/>
  <c r="BG384" i="7" s="1"/>
  <c r="AT387" i="7"/>
  <c r="BG387" i="7" s="1"/>
  <c r="AT390" i="7"/>
  <c r="BG390" i="7" s="1"/>
  <c r="AT399" i="7"/>
  <c r="BG399" i="7" s="1"/>
  <c r="AT443" i="7"/>
  <c r="BG443" i="7" s="1"/>
  <c r="AT460" i="7"/>
  <c r="BG460" i="7" s="1"/>
  <c r="AT477" i="7"/>
  <c r="BG477" i="7" s="1"/>
  <c r="AT64" i="7"/>
  <c r="BG64" i="7" s="1"/>
  <c r="AT495" i="7"/>
  <c r="BG495" i="7" s="1"/>
  <c r="AT508" i="7"/>
  <c r="BG508" i="7" s="1"/>
  <c r="AT511" i="7"/>
  <c r="BG511" i="7" s="1"/>
  <c r="AT547" i="7"/>
  <c r="AT564" i="7"/>
  <c r="AT581" i="7"/>
  <c r="AT598" i="7"/>
  <c r="AT601" i="7"/>
  <c r="AT614" i="7"/>
  <c r="AT617" i="7"/>
  <c r="AT158" i="7"/>
  <c r="BG158" i="7" s="1"/>
  <c r="AT168" i="7"/>
  <c r="BG168" i="7" s="1"/>
  <c r="AT182" i="7"/>
  <c r="BG182" i="7" s="1"/>
  <c r="AT191" i="7"/>
  <c r="BG191" i="7" s="1"/>
  <c r="AT194" i="7"/>
  <c r="BG194" i="7" s="1"/>
  <c r="AT19" i="7"/>
  <c r="BG19" i="7" s="1"/>
  <c r="AT299" i="7"/>
  <c r="BG299" i="7" s="1"/>
  <c r="AT317" i="7"/>
  <c r="BG317" i="7" s="1"/>
  <c r="AT393" i="7"/>
  <c r="BG393" i="7" s="1"/>
  <c r="AT400" i="7"/>
  <c r="BG400" i="7" s="1"/>
  <c r="AT403" i="7"/>
  <c r="BG403" i="7" s="1"/>
  <c r="AT49" i="7"/>
  <c r="BG49" i="7" s="1"/>
  <c r="AT414" i="7"/>
  <c r="BG414" i="7" s="1"/>
  <c r="AT415" i="7"/>
  <c r="BG415" i="7" s="1"/>
  <c r="AT423" i="7"/>
  <c r="BG423" i="7" s="1"/>
  <c r="AT426" i="7"/>
  <c r="BG426" i="7" s="1"/>
  <c r="AT483" i="7"/>
  <c r="BG483" i="7" s="1"/>
  <c r="AT498" i="7"/>
  <c r="BG498" i="7" s="1"/>
  <c r="AT514" i="7"/>
  <c r="BG514" i="7" s="1"/>
  <c r="AT72" i="7"/>
  <c r="BG72" i="7" s="1"/>
  <c r="AT75" i="7"/>
  <c r="BG75" i="7" s="1"/>
  <c r="AT527" i="7"/>
  <c r="AT530" i="7"/>
  <c r="AT587" i="7"/>
  <c r="AT603" i="7"/>
  <c r="BG603" i="7" s="1"/>
  <c r="AT620" i="7"/>
  <c r="AT155" i="7"/>
  <c r="BG155" i="7" s="1"/>
  <c r="AT257" i="7"/>
  <c r="BG257" i="7" s="1"/>
  <c r="AT285" i="7"/>
  <c r="BG285" i="7" s="1"/>
  <c r="AT296" i="7"/>
  <c r="BG296" i="7" s="1"/>
  <c r="AT341" i="7"/>
  <c r="BG341" i="7" s="1"/>
  <c r="AT353" i="7"/>
  <c r="BG353" i="7" s="1"/>
  <c r="AT356" i="7"/>
  <c r="BG356" i="7" s="1"/>
  <c r="AT372" i="7"/>
  <c r="BG372" i="7" s="1"/>
  <c r="AT375" i="7"/>
  <c r="BG375" i="7" s="1"/>
  <c r="AT416" i="7"/>
  <c r="BG416" i="7" s="1"/>
  <c r="AT429" i="7"/>
  <c r="BG429" i="7" s="1"/>
  <c r="AT3" i="7"/>
  <c r="BG3" i="7" s="1"/>
  <c r="AT137" i="7"/>
  <c r="BG137" i="7" s="1"/>
  <c r="AT152" i="7"/>
  <c r="BG152" i="7" s="1"/>
  <c r="AT165" i="7"/>
  <c r="BG165" i="7" s="1"/>
  <c r="AT11" i="7"/>
  <c r="BG11" i="7" s="1"/>
  <c r="AT179" i="7"/>
  <c r="BG179" i="7" s="1"/>
  <c r="AT18" i="7"/>
  <c r="BG18" i="7" s="1"/>
  <c r="AT241" i="7"/>
  <c r="BG241" i="7" s="1"/>
  <c r="AT244" i="7"/>
  <c r="BG244" i="7" s="1"/>
  <c r="AT24" i="7"/>
  <c r="BG24" i="7" s="1"/>
  <c r="AT293" i="7"/>
  <c r="BG293" i="7" s="1"/>
  <c r="AT30" i="7"/>
  <c r="BG30" i="7" s="1"/>
  <c r="AT335" i="7"/>
  <c r="BG335" i="7" s="1"/>
  <c r="AT345" i="7"/>
  <c r="BG345" i="7" s="1"/>
  <c r="AT348" i="7"/>
  <c r="BG348" i="7" s="1"/>
  <c r="AT350" i="7"/>
  <c r="BG350" i="7" s="1"/>
  <c r="AT362" i="7"/>
  <c r="BG362" i="7" s="1"/>
  <c r="AT378" i="7"/>
  <c r="BG378" i="7" s="1"/>
  <c r="AT13" i="7"/>
  <c r="BG13" i="7" s="1"/>
  <c r="AT212" i="7"/>
  <c r="BG212" i="7" s="1"/>
  <c r="AT235" i="7"/>
  <c r="BG235" i="7" s="1"/>
  <c r="AT238" i="7"/>
  <c r="BG238" i="7" s="1"/>
  <c r="AT251" i="7"/>
  <c r="BG251" i="7" s="1"/>
  <c r="AT254" i="7"/>
  <c r="BG254" i="7" s="1"/>
  <c r="AT266" i="7"/>
  <c r="BG266" i="7" s="1"/>
  <c r="AT287" i="7"/>
  <c r="BG287" i="7" s="1"/>
  <c r="AT306" i="7"/>
  <c r="BG306" i="7" s="1"/>
  <c r="AT322" i="7"/>
  <c r="BG322" i="7" s="1"/>
  <c r="AT326" i="7"/>
  <c r="BG326" i="7" s="1"/>
  <c r="AT332" i="7"/>
  <c r="BG332" i="7" s="1"/>
  <c r="AT32" i="7"/>
  <c r="BG32" i="7" s="1"/>
  <c r="AT409" i="7"/>
  <c r="BG409" i="7" s="1"/>
  <c r="AT146" i="7"/>
  <c r="BG146" i="7" s="1"/>
  <c r="AT149" i="7"/>
  <c r="BG149" i="7" s="1"/>
  <c r="AT183" i="7"/>
  <c r="BG183" i="7" s="1"/>
  <c r="AT232" i="7"/>
  <c r="BG232" i="7" s="1"/>
  <c r="AT263" i="7"/>
  <c r="BG263" i="7" s="1"/>
  <c r="AT273" i="7"/>
  <c r="BG273" i="7" s="1"/>
  <c r="AT274" i="7"/>
  <c r="BG274" i="7" s="1"/>
  <c r="AT277" i="7"/>
  <c r="BG277" i="7" s="1"/>
  <c r="AT280" i="7"/>
  <c r="BG280" i="7" s="1"/>
  <c r="AT283" i="7"/>
  <c r="BG283" i="7" s="1"/>
  <c r="AT303" i="7"/>
  <c r="BG303" i="7" s="1"/>
  <c r="AT309" i="7"/>
  <c r="BG309" i="7" s="1"/>
  <c r="AT312" i="7"/>
  <c r="BG312" i="7" s="1"/>
  <c r="AT329" i="7"/>
  <c r="BG329" i="7" s="1"/>
  <c r="AT169" i="7"/>
  <c r="BG169" i="7" s="1"/>
  <c r="AT180" i="7"/>
  <c r="BG180" i="7" s="1"/>
  <c r="AT192" i="7"/>
  <c r="BG192" i="7" s="1"/>
  <c r="AT195" i="7"/>
  <c r="BG195" i="7" s="1"/>
  <c r="AT205" i="7"/>
  <c r="BG205" i="7" s="1"/>
  <c r="AT226" i="7"/>
  <c r="BG226" i="7" s="1"/>
  <c r="AT229" i="7"/>
  <c r="BG229" i="7" s="1"/>
  <c r="AT242" i="7"/>
  <c r="BG242" i="7" s="1"/>
  <c r="AT258" i="7"/>
  <c r="BG258" i="7" s="1"/>
  <c r="AT260" i="7"/>
  <c r="BG260" i="7" s="1"/>
  <c r="AT129" i="7"/>
  <c r="BG129" i="7" s="1"/>
  <c r="AT147" i="7"/>
  <c r="BG147" i="7" s="1"/>
  <c r="AT157" i="7"/>
  <c r="BG157" i="7" s="1"/>
  <c r="AT217" i="7"/>
  <c r="BG217" i="7" s="1"/>
  <c r="AT134" i="7"/>
  <c r="BG134" i="7" s="1"/>
  <c r="AT55" i="7"/>
  <c r="BG55" i="7" s="1"/>
  <c r="AT428" i="7"/>
  <c r="BG428" i="7" s="1"/>
  <c r="AT465" i="7"/>
  <c r="BG465" i="7" s="1"/>
  <c r="AT554" i="7"/>
  <c r="BG554" i="7" s="1"/>
  <c r="AT571" i="7"/>
  <c r="AT574" i="7"/>
  <c r="BG574" i="7" s="1"/>
  <c r="AT594" i="7"/>
  <c r="AT610" i="7"/>
  <c r="AT613" i="7"/>
  <c r="BG613" i="7" s="1"/>
  <c r="AT649" i="7"/>
  <c r="AT663" i="7"/>
  <c r="AT666" i="7"/>
  <c r="AT679" i="7"/>
  <c r="AT682" i="7"/>
  <c r="BG682" i="7" s="1"/>
  <c r="AT697" i="7"/>
  <c r="AT708" i="7"/>
  <c r="BG708" i="7" s="1"/>
  <c r="AT765" i="7"/>
  <c r="AT779" i="7"/>
  <c r="AT782" i="7"/>
  <c r="AT796" i="7"/>
  <c r="AT799" i="7"/>
  <c r="AT816" i="7"/>
  <c r="AT833" i="7"/>
  <c r="AT884" i="7"/>
  <c r="BG884" i="7" s="1"/>
  <c r="AT892" i="7"/>
  <c r="AT900" i="7"/>
  <c r="AT908" i="7"/>
  <c r="AT915" i="7"/>
  <c r="BG915" i="7" s="1"/>
  <c r="AT923" i="7"/>
  <c r="AT931" i="7"/>
  <c r="AT939" i="7"/>
  <c r="AT947" i="7"/>
  <c r="AT105" i="7"/>
  <c r="AT957" i="7"/>
  <c r="AT965" i="7"/>
  <c r="AT973" i="7"/>
  <c r="AT981" i="7"/>
  <c r="AT989" i="7"/>
  <c r="AT997" i="7"/>
  <c r="AT1005" i="7"/>
  <c r="AT1013" i="7"/>
  <c r="AT1021" i="7"/>
  <c r="AT1029" i="7"/>
  <c r="BG1029" i="7" s="1"/>
  <c r="AT1037" i="7"/>
  <c r="AT1045" i="7"/>
  <c r="AT1053" i="7"/>
  <c r="AT1059" i="7"/>
  <c r="AT1067" i="7"/>
  <c r="AT1073" i="7"/>
  <c r="AT1081" i="7"/>
  <c r="AT1089" i="7"/>
  <c r="AT1097" i="7"/>
  <c r="AT1105" i="7"/>
  <c r="AT249" i="7"/>
  <c r="BG249" i="7" s="1"/>
  <c r="AT307" i="7"/>
  <c r="BG307" i="7" s="1"/>
  <c r="AT357" i="7"/>
  <c r="BG357" i="7" s="1"/>
  <c r="AT374" i="7"/>
  <c r="BG374" i="7" s="1"/>
  <c r="AT386" i="7"/>
  <c r="BG386" i="7" s="1"/>
  <c r="AT401" i="7"/>
  <c r="BG401" i="7" s="1"/>
  <c r="AT54" i="7"/>
  <c r="BG54" i="7" s="1"/>
  <c r="AT62" i="7"/>
  <c r="BG62" i="7" s="1"/>
  <c r="AT445" i="7"/>
  <c r="BG445" i="7" s="1"/>
  <c r="AT455" i="7"/>
  <c r="BG455" i="7" s="1"/>
  <c r="AT493" i="7"/>
  <c r="BG493" i="7" s="1"/>
  <c r="AT73" i="7"/>
  <c r="BG73" i="7" s="1"/>
  <c r="AT629" i="7"/>
  <c r="BG629" i="7" s="1"/>
  <c r="AT688" i="7"/>
  <c r="AT94" i="7"/>
  <c r="AT95" i="7"/>
  <c r="AT711" i="7"/>
  <c r="AT714" i="7"/>
  <c r="AT730" i="7"/>
  <c r="AT745" i="7"/>
  <c r="AT805" i="7"/>
  <c r="AT819" i="7"/>
  <c r="AT822" i="7"/>
  <c r="AT836" i="7"/>
  <c r="AT839" i="7"/>
  <c r="AT856" i="7"/>
  <c r="AT873" i="7"/>
  <c r="AT173" i="7"/>
  <c r="BG173" i="7" s="1"/>
  <c r="AT202" i="7"/>
  <c r="BG202" i="7" s="1"/>
  <c r="AT16" i="7"/>
  <c r="BG16" i="7" s="1"/>
  <c r="AT20" i="7"/>
  <c r="BG20" i="7" s="1"/>
  <c r="AT316" i="7"/>
  <c r="BG316" i="7" s="1"/>
  <c r="AT31" i="7"/>
  <c r="BG31" i="7" s="1"/>
  <c r="AT354" i="7"/>
  <c r="BG354" i="7" s="1"/>
  <c r="AT367" i="7"/>
  <c r="BG367" i="7" s="1"/>
  <c r="AT382" i="7"/>
  <c r="BG382" i="7" s="1"/>
  <c r="AT37" i="7"/>
  <c r="BG37" i="7" s="1"/>
  <c r="AT46" i="7"/>
  <c r="BG46" i="7" s="1"/>
  <c r="AT58" i="7"/>
  <c r="BG58" i="7" s="1"/>
  <c r="AT425" i="7"/>
  <c r="BG425" i="7" s="1"/>
  <c r="AT442" i="7"/>
  <c r="BG442" i="7" s="1"/>
  <c r="AT452" i="7"/>
  <c r="BG452" i="7" s="1"/>
  <c r="AT462" i="7"/>
  <c r="BG462" i="7" s="1"/>
  <c r="AT482" i="7"/>
  <c r="BG482" i="7" s="1"/>
  <c r="AT492" i="7"/>
  <c r="BG492" i="7" s="1"/>
  <c r="AT70" i="7"/>
  <c r="BG70" i="7" s="1"/>
  <c r="AT548" i="7"/>
  <c r="AT551" i="7"/>
  <c r="AT588" i="7"/>
  <c r="AT591" i="7"/>
  <c r="AT632" i="7"/>
  <c r="AT635" i="7"/>
  <c r="AT652" i="7"/>
  <c r="AT669" i="7"/>
  <c r="AT719" i="7"/>
  <c r="AT733" i="7"/>
  <c r="AT100" i="7"/>
  <c r="AT15" i="7"/>
  <c r="BG15" i="7" s="1"/>
  <c r="AT333" i="7"/>
  <c r="BG333" i="7" s="1"/>
  <c r="AT405" i="7"/>
  <c r="BG405" i="7" s="1"/>
  <c r="AT411" i="7"/>
  <c r="BG411" i="7" s="1"/>
  <c r="AT439" i="7"/>
  <c r="BG439" i="7" s="1"/>
  <c r="AT449" i="7"/>
  <c r="BG449" i="7" s="1"/>
  <c r="AT459" i="7"/>
  <c r="BG459" i="7" s="1"/>
  <c r="AT469" i="7"/>
  <c r="BG469" i="7" s="1"/>
  <c r="AT479" i="7"/>
  <c r="BG479" i="7" s="1"/>
  <c r="AT489" i="7"/>
  <c r="BG489" i="7" s="1"/>
  <c r="AT497" i="7"/>
  <c r="BG497" i="7" s="1"/>
  <c r="AT506" i="7"/>
  <c r="BG506" i="7" s="1"/>
  <c r="AT524" i="7"/>
  <c r="BG524" i="7" s="1"/>
  <c r="AT77" i="7"/>
  <c r="BG77" i="7" s="1"/>
  <c r="AT87" i="7"/>
  <c r="BG87" i="7" s="1"/>
  <c r="AT545" i="7"/>
  <c r="AT565" i="7"/>
  <c r="AT585" i="7"/>
  <c r="AT604" i="7"/>
  <c r="AT641" i="7"/>
  <c r="BG641" i="7" s="1"/>
  <c r="AT655" i="7"/>
  <c r="AT658" i="7"/>
  <c r="AT672" i="7"/>
  <c r="AT675" i="7"/>
  <c r="AT90" i="7"/>
  <c r="AT702" i="7"/>
  <c r="AT757" i="7"/>
  <c r="AT771" i="7"/>
  <c r="AT774" i="7"/>
  <c r="AT788" i="7"/>
  <c r="AT791" i="7"/>
  <c r="AT808" i="7"/>
  <c r="AT825" i="7"/>
  <c r="AT160" i="7"/>
  <c r="BG160" i="7" s="1"/>
  <c r="AT198" i="7"/>
  <c r="BG198" i="7" s="1"/>
  <c r="AT291" i="7"/>
  <c r="BG291" i="7" s="1"/>
  <c r="AT371" i="7"/>
  <c r="BG371" i="7" s="1"/>
  <c r="AT391" i="7"/>
  <c r="BG391" i="7" s="1"/>
  <c r="AT60" i="7"/>
  <c r="BG60" i="7" s="1"/>
  <c r="AT436" i="7"/>
  <c r="BG436" i="7" s="1"/>
  <c r="AT466" i="7"/>
  <c r="BG466" i="7" s="1"/>
  <c r="AT476" i="7"/>
  <c r="BG476" i="7" s="1"/>
  <c r="AT504" i="7"/>
  <c r="BG504" i="7" s="1"/>
  <c r="AT513" i="7"/>
  <c r="BG513" i="7" s="1"/>
  <c r="AT520" i="7"/>
  <c r="BG520" i="7" s="1"/>
  <c r="AT66" i="7"/>
  <c r="BG66" i="7" s="1"/>
  <c r="AT532" i="7"/>
  <c r="AT542" i="7"/>
  <c r="AT582" i="7"/>
  <c r="AT621" i="7"/>
  <c r="BG621" i="7" s="1"/>
  <c r="AT680" i="7"/>
  <c r="AT692" i="7"/>
  <c r="AT695" i="7"/>
  <c r="AT98" i="7"/>
  <c r="AT706" i="7"/>
  <c r="AT722" i="7"/>
  <c r="AT737" i="7"/>
  <c r="BG737" i="7" s="1"/>
  <c r="AT189" i="7"/>
  <c r="BG189" i="7" s="1"/>
  <c r="AT267" i="7"/>
  <c r="BG267" i="7" s="1"/>
  <c r="AT397" i="7"/>
  <c r="BG397" i="7" s="1"/>
  <c r="AT44" i="7"/>
  <c r="BG44" i="7" s="1"/>
  <c r="AT422" i="7"/>
  <c r="BG422" i="7" s="1"/>
  <c r="AT446" i="7"/>
  <c r="BG446" i="7" s="1"/>
  <c r="AT486" i="7"/>
  <c r="BG486" i="7" s="1"/>
  <c r="AT84" i="7"/>
  <c r="BG84" i="7" s="1"/>
  <c r="AT539" i="7"/>
  <c r="BG539" i="7" s="1"/>
  <c r="AT562" i="7"/>
  <c r="AT579" i="7"/>
  <c r="AT133" i="7"/>
  <c r="BG133" i="7" s="1"/>
  <c r="AT259" i="7"/>
  <c r="BG259" i="7" s="1"/>
  <c r="AT271" i="7"/>
  <c r="BG271" i="7" s="1"/>
  <c r="AT281" i="7"/>
  <c r="BG281" i="7" s="1"/>
  <c r="AT286" i="7"/>
  <c r="BG286" i="7" s="1"/>
  <c r="AT304" i="7"/>
  <c r="BG304" i="7" s="1"/>
  <c r="AT313" i="7"/>
  <c r="BG313" i="7" s="1"/>
  <c r="AT323" i="7"/>
  <c r="BG323" i="7" s="1"/>
  <c r="AT419" i="7"/>
  <c r="BG419" i="7" s="1"/>
  <c r="AT433" i="7"/>
  <c r="BG433" i="7" s="1"/>
  <c r="AT463" i="7"/>
  <c r="BG463" i="7" s="1"/>
  <c r="AT473" i="7"/>
  <c r="BG473" i="7" s="1"/>
  <c r="AT501" i="7"/>
  <c r="BG501" i="7" s="1"/>
  <c r="AT510" i="7"/>
  <c r="BG510" i="7" s="1"/>
  <c r="AT529" i="7"/>
  <c r="AT207" i="7"/>
  <c r="BG207" i="7" s="1"/>
  <c r="AT220" i="7"/>
  <c r="BG220" i="7" s="1"/>
  <c r="AT364" i="7"/>
  <c r="BG364" i="7" s="1"/>
  <c r="AT368" i="7"/>
  <c r="BG368" i="7" s="1"/>
  <c r="AT379" i="7"/>
  <c r="BG379" i="7" s="1"/>
  <c r="AT413" i="7"/>
  <c r="BG413" i="7" s="1"/>
  <c r="AT78" i="7"/>
  <c r="BG78" i="7" s="1"/>
  <c r="AT81" i="7"/>
  <c r="BG81" i="7" s="1"/>
  <c r="AT569" i="7"/>
  <c r="AT288" i="7"/>
  <c r="BG288" i="7" s="1"/>
  <c r="AT300" i="7"/>
  <c r="BG300" i="7" s="1"/>
  <c r="AT342" i="7"/>
  <c r="BG342" i="7" s="1"/>
  <c r="AT355" i="7"/>
  <c r="BG355" i="7" s="1"/>
  <c r="AT388" i="7"/>
  <c r="BG388" i="7" s="1"/>
  <c r="AT395" i="7"/>
  <c r="BG395" i="7" s="1"/>
  <c r="AT47" i="7"/>
  <c r="BG47" i="7" s="1"/>
  <c r="AT453" i="7"/>
  <c r="BG453" i="7" s="1"/>
  <c r="AT63" i="7"/>
  <c r="BG63" i="7" s="1"/>
  <c r="AT71" i="7"/>
  <c r="BG71" i="7" s="1"/>
  <c r="AT533" i="7"/>
  <c r="AT549" i="7"/>
  <c r="BG549" i="7" s="1"/>
  <c r="AT559" i="7"/>
  <c r="AT190" i="7"/>
  <c r="BG190" i="7" s="1"/>
  <c r="AT376" i="7"/>
  <c r="BG376" i="7" s="1"/>
  <c r="AT392" i="7"/>
  <c r="BG392" i="7" s="1"/>
  <c r="AT398" i="7"/>
  <c r="BG398" i="7" s="1"/>
  <c r="AT53" i="7"/>
  <c r="BG53" i="7" s="1"/>
  <c r="AT166" i="7"/>
  <c r="BG166" i="7" s="1"/>
  <c r="AT186" i="7"/>
  <c r="BG186" i="7" s="1"/>
  <c r="AT278" i="7"/>
  <c r="BG278" i="7" s="1"/>
  <c r="AT176" i="7"/>
  <c r="BG176" i="7" s="1"/>
  <c r="AT208" i="7"/>
  <c r="BG208" i="7" s="1"/>
  <c r="AT26" i="7"/>
  <c r="BG26" i="7" s="1"/>
  <c r="AT252" i="7"/>
  <c r="BG252" i="7" s="1"/>
  <c r="AT496" i="7"/>
  <c r="BG496" i="7" s="1"/>
  <c r="AT79" i="7"/>
  <c r="BG79" i="7" s="1"/>
  <c r="AT526" i="7"/>
  <c r="AT543" i="7"/>
  <c r="AT626" i="7"/>
  <c r="AT633" i="7"/>
  <c r="AT673" i="7"/>
  <c r="AT704" i="7"/>
  <c r="AT729" i="7"/>
  <c r="AT759" i="7"/>
  <c r="AT781" i="7"/>
  <c r="AT787" i="7"/>
  <c r="AT806" i="7"/>
  <c r="AT809" i="7"/>
  <c r="BG809" i="7" s="1"/>
  <c r="AT812" i="7"/>
  <c r="AT831" i="7"/>
  <c r="AT865" i="7"/>
  <c r="AT868" i="7"/>
  <c r="AT895" i="7"/>
  <c r="AT909" i="7"/>
  <c r="AT912" i="7"/>
  <c r="BG912" i="7" s="1"/>
  <c r="AT925" i="7"/>
  <c r="AT928" i="7"/>
  <c r="BG928" i="7" s="1"/>
  <c r="AT945" i="7"/>
  <c r="BG945" i="7" s="1"/>
  <c r="AT956" i="7"/>
  <c r="AT1016" i="7"/>
  <c r="AT1030" i="7"/>
  <c r="AT1033" i="7"/>
  <c r="AT1047" i="7"/>
  <c r="AT1050" i="7"/>
  <c r="BG1050" i="7" s="1"/>
  <c r="AT1065" i="7"/>
  <c r="BG1065" i="7" s="1"/>
  <c r="AT1080" i="7"/>
  <c r="AT1122" i="7"/>
  <c r="AT1131" i="7"/>
  <c r="AT1150" i="7"/>
  <c r="AT1169" i="7"/>
  <c r="AT1180" i="7"/>
  <c r="AT1195" i="7"/>
  <c r="AT1206" i="7"/>
  <c r="AT370" i="7"/>
  <c r="BG370" i="7" s="1"/>
  <c r="AT59" i="7"/>
  <c r="BG59" i="7" s="1"/>
  <c r="AT435" i="7"/>
  <c r="BG435" i="7" s="1"/>
  <c r="AT481" i="7"/>
  <c r="BG481" i="7" s="1"/>
  <c r="AT531" i="7"/>
  <c r="AT553" i="7"/>
  <c r="AT570" i="7"/>
  <c r="AT586" i="7"/>
  <c r="AT590" i="7"/>
  <c r="AT619" i="7"/>
  <c r="AT656" i="7"/>
  <c r="AT693" i="7"/>
  <c r="AT750" i="7"/>
  <c r="AT753" i="7"/>
  <c r="AT756" i="7"/>
  <c r="AT775" i="7"/>
  <c r="AT784" i="7"/>
  <c r="AT797" i="7"/>
  <c r="AT803" i="7"/>
  <c r="AT828" i="7"/>
  <c r="AT859" i="7"/>
  <c r="AT934" i="7"/>
  <c r="AT948" i="7"/>
  <c r="AT103" i="7"/>
  <c r="BG103" i="7" s="1"/>
  <c r="AT959" i="7"/>
  <c r="AT962" i="7"/>
  <c r="BG962" i="7" s="1"/>
  <c r="AT979" i="7"/>
  <c r="AT996" i="7"/>
  <c r="AT109" i="7"/>
  <c r="AT1068" i="7"/>
  <c r="AT1071" i="7"/>
  <c r="AT1083" i="7"/>
  <c r="AT1086" i="7"/>
  <c r="AT1103" i="7"/>
  <c r="AT1114" i="7"/>
  <c r="AT1125" i="7"/>
  <c r="AT1142" i="7"/>
  <c r="AT1161" i="7"/>
  <c r="AT1172" i="7"/>
  <c r="BG1172" i="7" s="1"/>
  <c r="AT1191" i="7"/>
  <c r="AT1198" i="7"/>
  <c r="AT1217" i="7"/>
  <c r="AT123" i="7"/>
  <c r="AT163" i="7"/>
  <c r="BG163" i="7" s="1"/>
  <c r="AT447" i="7"/>
  <c r="BG447" i="7" s="1"/>
  <c r="AT65" i="7"/>
  <c r="BG65" i="7" s="1"/>
  <c r="AT521" i="7"/>
  <c r="BG521" i="7" s="1"/>
  <c r="AT566" i="7"/>
  <c r="AT612" i="7"/>
  <c r="AT623" i="7"/>
  <c r="AT726" i="7"/>
  <c r="AT800" i="7"/>
  <c r="AT878" i="7"/>
  <c r="AT881" i="7"/>
  <c r="AT898" i="7"/>
  <c r="AT102" i="7"/>
  <c r="AT968" i="7"/>
  <c r="AT982" i="7"/>
  <c r="AT985" i="7"/>
  <c r="AT999" i="7"/>
  <c r="AT1002" i="7"/>
  <c r="AT1019" i="7"/>
  <c r="AT1036" i="7"/>
  <c r="AT1092" i="7"/>
  <c r="AT1106" i="7"/>
  <c r="BG1106" i="7" s="1"/>
  <c r="AT1117" i="7"/>
  <c r="AT1134" i="7"/>
  <c r="AT1153" i="7"/>
  <c r="AT1164" i="7"/>
  <c r="BG1164" i="7" s="1"/>
  <c r="AT1183" i="7"/>
  <c r="AT116" i="7"/>
  <c r="AT1209" i="7"/>
  <c r="AT275" i="7"/>
  <c r="BG275" i="7" s="1"/>
  <c r="AT385" i="7"/>
  <c r="BG385" i="7" s="1"/>
  <c r="AT427" i="7"/>
  <c r="BG427" i="7" s="1"/>
  <c r="AT557" i="7"/>
  <c r="BG557" i="7" s="1"/>
  <c r="AT602" i="7"/>
  <c r="AT643" i="7"/>
  <c r="AT653" i="7"/>
  <c r="AT91" i="7"/>
  <c r="AT723" i="7"/>
  <c r="AT741" i="7"/>
  <c r="AT747" i="7"/>
  <c r="AT772" i="7"/>
  <c r="AT853" i="7"/>
  <c r="AT887" i="7"/>
  <c r="AT901" i="7"/>
  <c r="AT904" i="7"/>
  <c r="AT917" i="7"/>
  <c r="AT920" i="7"/>
  <c r="BG920" i="7" s="1"/>
  <c r="AT937" i="7"/>
  <c r="AT952" i="7"/>
  <c r="AT28" i="7"/>
  <c r="BG28" i="7" s="1"/>
  <c r="AT50" i="7"/>
  <c r="BG50" i="7" s="1"/>
  <c r="AT490" i="7"/>
  <c r="BG490" i="7" s="1"/>
  <c r="AT76" i="7"/>
  <c r="BG76" i="7" s="1"/>
  <c r="AT616" i="7"/>
  <c r="AT627" i="7"/>
  <c r="BG627" i="7" s="1"/>
  <c r="AT640" i="7"/>
  <c r="AT650" i="7"/>
  <c r="AT660" i="7"/>
  <c r="AT689" i="7"/>
  <c r="AT720" i="7"/>
  <c r="AT744" i="7"/>
  <c r="AT766" i="7"/>
  <c r="AT769" i="7"/>
  <c r="AT813" i="7"/>
  <c r="BG813" i="7" s="1"/>
  <c r="AT838" i="7"/>
  <c r="AT841" i="7"/>
  <c r="AT844" i="7"/>
  <c r="AT847" i="7"/>
  <c r="AT869" i="7"/>
  <c r="AT875" i="7"/>
  <c r="AT926" i="7"/>
  <c r="AT940" i="7"/>
  <c r="AT943" i="7"/>
  <c r="AT953" i="7"/>
  <c r="AT954" i="7"/>
  <c r="AT971" i="7"/>
  <c r="AT988" i="7"/>
  <c r="AT154" i="7"/>
  <c r="BG154" i="7" s="1"/>
  <c r="AT339" i="7"/>
  <c r="BG339" i="7" s="1"/>
  <c r="AT363" i="7"/>
  <c r="BG363" i="7" s="1"/>
  <c r="AT407" i="7"/>
  <c r="BG407" i="7" s="1"/>
  <c r="AT57" i="7"/>
  <c r="BG57" i="7" s="1"/>
  <c r="AT444" i="7"/>
  <c r="BG444" i="7" s="1"/>
  <c r="AT478" i="7"/>
  <c r="BG478" i="7" s="1"/>
  <c r="AT540" i="7"/>
  <c r="BG540" i="7" s="1"/>
  <c r="AT609" i="7"/>
  <c r="AT637" i="7"/>
  <c r="AT657" i="7"/>
  <c r="BG657" i="7" s="1"/>
  <c r="AT667" i="7"/>
  <c r="AT89" i="7"/>
  <c r="BG89" i="7" s="1"/>
  <c r="AT686" i="7"/>
  <c r="AT694" i="7"/>
  <c r="AT700" i="7"/>
  <c r="AT717" i="7"/>
  <c r="AT101" i="7"/>
  <c r="AT751" i="7"/>
  <c r="BG751" i="7" s="1"/>
  <c r="AT760" i="7"/>
  <c r="AT763" i="7"/>
  <c r="AT785" i="7"/>
  <c r="AT829" i="7"/>
  <c r="AT863" i="7"/>
  <c r="AT872" i="7"/>
  <c r="AT890" i="7"/>
  <c r="AT907" i="7"/>
  <c r="AT960" i="7"/>
  <c r="AT39" i="7"/>
  <c r="BG39" i="7" s="1"/>
  <c r="AT461" i="7"/>
  <c r="BG461" i="7" s="1"/>
  <c r="AT518" i="7"/>
  <c r="BG518" i="7" s="1"/>
  <c r="AT85" i="7"/>
  <c r="BG85" i="7" s="1"/>
  <c r="AT567" i="7"/>
  <c r="AT583" i="7"/>
  <c r="AT624" i="7"/>
  <c r="AT634" i="7"/>
  <c r="AT647" i="7"/>
  <c r="AT674" i="7"/>
  <c r="AT683" i="7"/>
  <c r="AT705" i="7"/>
  <c r="AT712" i="7"/>
  <c r="AT715" i="7"/>
  <c r="BG715" i="7" s="1"/>
  <c r="AT727" i="7"/>
  <c r="AT807" i="7"/>
  <c r="BG807" i="7" s="1"/>
  <c r="AT832" i="7"/>
  <c r="AT835" i="7"/>
  <c r="AT879" i="7"/>
  <c r="AT893" i="7"/>
  <c r="AT896" i="7"/>
  <c r="AT910" i="7"/>
  <c r="AT913" i="7"/>
  <c r="AT929" i="7"/>
  <c r="AT946" i="7"/>
  <c r="AT550" i="7"/>
  <c r="AT644" i="7"/>
  <c r="AT664" i="7"/>
  <c r="AT698" i="7"/>
  <c r="AT748" i="7"/>
  <c r="AT773" i="7"/>
  <c r="AT776" i="7"/>
  <c r="AT798" i="7"/>
  <c r="AT804" i="7"/>
  <c r="AT823" i="7"/>
  <c r="AT860" i="7"/>
  <c r="AT918" i="7"/>
  <c r="AT932" i="7"/>
  <c r="AT935" i="7"/>
  <c r="AT949" i="7"/>
  <c r="AT104" i="7"/>
  <c r="AT963" i="7"/>
  <c r="AT470" i="7"/>
  <c r="BG470" i="7" s="1"/>
  <c r="AT68" i="7"/>
  <c r="BG68" i="7" s="1"/>
  <c r="AT563" i="7"/>
  <c r="AT599" i="7"/>
  <c r="BG599" i="7" s="1"/>
  <c r="AT88" i="7"/>
  <c r="AT606" i="7"/>
  <c r="AT661" i="7"/>
  <c r="AT92" i="7"/>
  <c r="AT734" i="7"/>
  <c r="AT789" i="7"/>
  <c r="BG789" i="7" s="1"/>
  <c r="AT792" i="7"/>
  <c r="BG792" i="7" s="1"/>
  <c r="AT795" i="7"/>
  <c r="AT801" i="7"/>
  <c r="AT845" i="7"/>
  <c r="AT854" i="7"/>
  <c r="AT857" i="7"/>
  <c r="AT876" i="7"/>
  <c r="AT882" i="7"/>
  <c r="AT899" i="7"/>
  <c r="AT107" i="7"/>
  <c r="BG107" i="7" s="1"/>
  <c r="AT966" i="7"/>
  <c r="AT969" i="7"/>
  <c r="AT983" i="7"/>
  <c r="AT986" i="7"/>
  <c r="AT1003" i="7"/>
  <c r="AT9" i="7"/>
  <c r="BG9" i="7" s="1"/>
  <c r="AT404" i="7"/>
  <c r="BG404" i="7" s="1"/>
  <c r="AT441" i="7"/>
  <c r="BG441" i="7" s="1"/>
  <c r="AT475" i="7"/>
  <c r="BG475" i="7" s="1"/>
  <c r="AT537" i="7"/>
  <c r="AT596" i="7"/>
  <c r="AT631" i="7"/>
  <c r="AT671" i="7"/>
  <c r="AT97" i="7"/>
  <c r="AT742" i="7"/>
  <c r="AT814" i="7"/>
  <c r="AT820" i="7"/>
  <c r="AT848" i="7"/>
  <c r="AT851" i="7"/>
  <c r="AT885" i="7"/>
  <c r="AT888" i="7"/>
  <c r="AT902" i="7"/>
  <c r="AT905" i="7"/>
  <c r="BG905" i="7" s="1"/>
  <c r="AT921" i="7"/>
  <c r="AT938" i="7"/>
  <c r="AT184" i="7"/>
  <c r="BG184" i="7" s="1"/>
  <c r="AT301" i="7"/>
  <c r="BG301" i="7" s="1"/>
  <c r="AT336" i="7"/>
  <c r="BG336" i="7" s="1"/>
  <c r="AT360" i="7"/>
  <c r="BG360" i="7" s="1"/>
  <c r="AT458" i="7"/>
  <c r="BG458" i="7" s="1"/>
  <c r="AT487" i="7"/>
  <c r="BG487" i="7" s="1"/>
  <c r="AT515" i="7"/>
  <c r="BG515" i="7" s="1"/>
  <c r="AT546" i="7"/>
  <c r="AT625" i="7"/>
  <c r="AT628" i="7"/>
  <c r="AT651" i="7"/>
  <c r="AT690" i="7"/>
  <c r="AT721" i="7"/>
  <c r="AT728" i="7"/>
  <c r="AT731" i="7"/>
  <c r="AT739" i="7"/>
  <c r="AT758" i="7"/>
  <c r="BG758" i="7" s="1"/>
  <c r="AT767" i="7"/>
  <c r="AT811" i="7"/>
  <c r="BG811" i="7" s="1"/>
  <c r="AT817" i="7"/>
  <c r="AT870" i="7"/>
  <c r="AT911" i="7"/>
  <c r="AT924" i="7"/>
  <c r="AT927" i="7"/>
  <c r="AT941" i="7"/>
  <c r="AT944" i="7"/>
  <c r="AT955" i="7"/>
  <c r="AT972" i="7"/>
  <c r="AT25" i="7"/>
  <c r="BG25" i="7" s="1"/>
  <c r="AT297" i="7"/>
  <c r="BG297" i="7" s="1"/>
  <c r="AT327" i="7"/>
  <c r="BG327" i="7" s="1"/>
  <c r="AT467" i="7"/>
  <c r="BG467" i="7" s="1"/>
  <c r="AT499" i="7"/>
  <c r="BG499" i="7" s="1"/>
  <c r="AT172" i="7"/>
  <c r="BG172" i="7" s="1"/>
  <c r="AT320" i="7"/>
  <c r="BG320" i="7" s="1"/>
  <c r="AT352" i="7"/>
  <c r="BG352" i="7" s="1"/>
  <c r="AT421" i="7"/>
  <c r="BG421" i="7" s="1"/>
  <c r="AT512" i="7"/>
  <c r="BG512" i="7" s="1"/>
  <c r="AT67" i="7"/>
  <c r="BG67" i="7" s="1"/>
  <c r="AT639" i="7"/>
  <c r="AT659" i="7"/>
  <c r="AT678" i="7"/>
  <c r="BG678" i="7" s="1"/>
  <c r="AT696" i="7"/>
  <c r="BG696" i="7" s="1"/>
  <c r="AT710" i="7"/>
  <c r="AT743" i="7"/>
  <c r="AT768" i="7"/>
  <c r="AT790" i="7"/>
  <c r="AT793" i="7"/>
  <c r="AT837" i="7"/>
  <c r="AT840" i="7"/>
  <c r="AT577" i="7"/>
  <c r="AT684" i="7"/>
  <c r="AT852" i="7"/>
  <c r="AT951" i="7"/>
  <c r="AT1000" i="7"/>
  <c r="AT1020" i="7"/>
  <c r="AT1039" i="7"/>
  <c r="AT1091" i="7"/>
  <c r="AT121" i="7"/>
  <c r="AT484" i="7"/>
  <c r="BG484" i="7" s="1"/>
  <c r="AT648" i="7"/>
  <c r="AT749" i="7"/>
  <c r="AT861" i="7"/>
  <c r="AT891" i="7"/>
  <c r="AT936" i="7"/>
  <c r="AT975" i="7"/>
  <c r="AT1010" i="7"/>
  <c r="AT1062" i="7"/>
  <c r="AT1085" i="7"/>
  <c r="AT1088" i="7"/>
  <c r="BG1088" i="7" s="1"/>
  <c r="AT114" i="7"/>
  <c r="AT1156" i="7"/>
  <c r="AT1165" i="7"/>
  <c r="AT1186" i="7"/>
  <c r="AT573" i="7"/>
  <c r="AT597" i="7"/>
  <c r="AT740" i="7"/>
  <c r="AT883" i="7"/>
  <c r="AT964" i="7"/>
  <c r="AT993" i="7"/>
  <c r="AT1007" i="7"/>
  <c r="AT1017" i="7"/>
  <c r="AT1076" i="7"/>
  <c r="AT1110" i="7"/>
  <c r="AT1119" i="7"/>
  <c r="AT1135" i="7"/>
  <c r="BG1135" i="7" s="1"/>
  <c r="AT1138" i="7"/>
  <c r="AT1162" i="7"/>
  <c r="BG1162" i="7" s="1"/>
  <c r="AT1168" i="7"/>
  <c r="AT1171" i="7"/>
  <c r="AT1174" i="7"/>
  <c r="AT1177" i="7"/>
  <c r="AT1193" i="7"/>
  <c r="AT1203" i="7"/>
  <c r="AT1212" i="7"/>
  <c r="AT438" i="7"/>
  <c r="BG438" i="7" s="1"/>
  <c r="AT507" i="7"/>
  <c r="BG507" i="7" s="1"/>
  <c r="AT636" i="7"/>
  <c r="AT699" i="7"/>
  <c r="AT718" i="7"/>
  <c r="AT777" i="7"/>
  <c r="AT827" i="7"/>
  <c r="AT916" i="7"/>
  <c r="AT950" i="7"/>
  <c r="AT1004" i="7"/>
  <c r="AT1024" i="7"/>
  <c r="AT1027" i="7"/>
  <c r="AT1056" i="7"/>
  <c r="AT1079" i="7"/>
  <c r="AT1082" i="7"/>
  <c r="BG1082" i="7" s="1"/>
  <c r="AT1107" i="7"/>
  <c r="AT1116" i="7"/>
  <c r="AT1129" i="7"/>
  <c r="AT1132" i="7"/>
  <c r="AT1147" i="7"/>
  <c r="AT1159" i="7"/>
  <c r="AT1189" i="7"/>
  <c r="AT1192" i="7"/>
  <c r="AT118" i="7"/>
  <c r="AT1200" i="7"/>
  <c r="AT593" i="7"/>
  <c r="AT736" i="7"/>
  <c r="AT849" i="7"/>
  <c r="AT990" i="7"/>
  <c r="AT1014" i="7"/>
  <c r="BG1014" i="7" s="1"/>
  <c r="AT1040" i="7"/>
  <c r="AT1043" i="7"/>
  <c r="AT1049" i="7"/>
  <c r="AT1055" i="7"/>
  <c r="BG1055" i="7" s="1"/>
  <c r="AT1072" i="7"/>
  <c r="BG1072" i="7" s="1"/>
  <c r="AT1095" i="7"/>
  <c r="AT1113" i="7"/>
  <c r="AT1141" i="7"/>
  <c r="BG1141" i="7" s="1"/>
  <c r="AT1144" i="7"/>
  <c r="AT1197" i="7"/>
  <c r="AT1215" i="7"/>
  <c r="AT1218" i="7"/>
  <c r="AT119" i="7"/>
  <c r="AT668" i="7"/>
  <c r="AT681" i="7"/>
  <c r="AT862" i="7"/>
  <c r="AT933" i="7"/>
  <c r="AT961" i="7"/>
  <c r="AT976" i="7"/>
  <c r="BG976" i="7" s="1"/>
  <c r="AT1001" i="7"/>
  <c r="AT1046" i="7"/>
  <c r="AT1052" i="7"/>
  <c r="AT1098" i="7"/>
  <c r="BG1098" i="7" s="1"/>
  <c r="AT1101" i="7"/>
  <c r="AT1104" i="7"/>
  <c r="AT645" i="7"/>
  <c r="AT871" i="7"/>
  <c r="BG871" i="7" s="1"/>
  <c r="AT880" i="7"/>
  <c r="AT942" i="7"/>
  <c r="AT994" i="7"/>
  <c r="AT1008" i="7"/>
  <c r="BG1008" i="7" s="1"/>
  <c r="AT1011" i="7"/>
  <c r="AT1063" i="7"/>
  <c r="AT1069" i="7"/>
  <c r="AT1175" i="7"/>
  <c r="AT410" i="7"/>
  <c r="BG410" i="7" s="1"/>
  <c r="AT618" i="7"/>
  <c r="AT755" i="7"/>
  <c r="AT764" i="7"/>
  <c r="AT867" i="7"/>
  <c r="AT914" i="7"/>
  <c r="AT987" i="7"/>
  <c r="AT1018" i="7"/>
  <c r="AT1025" i="7"/>
  <c r="AT1057" i="7"/>
  <c r="AT1060" i="7"/>
  <c r="AT1066" i="7"/>
  <c r="AT1120" i="7"/>
  <c r="AT1126" i="7"/>
  <c r="AT1127" i="7"/>
  <c r="AT1154" i="7"/>
  <c r="AT1157" i="7"/>
  <c r="AT430" i="7"/>
  <c r="BG430" i="7" s="1"/>
  <c r="AT450" i="7"/>
  <c r="BG450" i="7" s="1"/>
  <c r="AT534" i="7"/>
  <c r="AT707" i="7"/>
  <c r="AT783" i="7"/>
  <c r="AT815" i="7"/>
  <c r="AT824" i="7"/>
  <c r="AT846" i="7"/>
  <c r="AT897" i="7"/>
  <c r="AT108" i="7"/>
  <c r="AT980" i="7"/>
  <c r="BG980" i="7" s="1"/>
  <c r="AT991" i="7"/>
  <c r="BG991" i="7" s="1"/>
  <c r="AT1034" i="7"/>
  <c r="AT1077" i="7"/>
  <c r="BG1077" i="7" s="1"/>
  <c r="AT1108" i="7"/>
  <c r="AT1111" i="7"/>
  <c r="AT1123" i="7"/>
  <c r="AT99" i="7"/>
  <c r="AT725" i="7"/>
  <c r="AT906" i="7"/>
  <c r="AT930" i="7"/>
  <c r="BG930" i="7" s="1"/>
  <c r="AT977" i="7"/>
  <c r="AT984" i="7"/>
  <c r="AT998" i="7"/>
  <c r="AT1015" i="7"/>
  <c r="AT1022" i="7"/>
  <c r="AT1028" i="7"/>
  <c r="AT1031" i="7"/>
  <c r="BG1031" i="7" s="1"/>
  <c r="AT1074" i="7"/>
  <c r="AT1093" i="7"/>
  <c r="BG1093" i="7" s="1"/>
  <c r="AT1133" i="7"/>
  <c r="AT1151" i="7"/>
  <c r="AT1160" i="7"/>
  <c r="AT1190" i="7"/>
  <c r="BG1190" i="7" s="1"/>
  <c r="AT115" i="7"/>
  <c r="AT1204" i="7"/>
  <c r="AT1207" i="7"/>
  <c r="AT1213" i="7"/>
  <c r="BG1213" i="7" s="1"/>
  <c r="AT580" i="7"/>
  <c r="AT642" i="7"/>
  <c r="AT665" i="7"/>
  <c r="AT687" i="7"/>
  <c r="AT735" i="7"/>
  <c r="AT889" i="7"/>
  <c r="AT958" i="7"/>
  <c r="AT1041" i="7"/>
  <c r="AT1044" i="7"/>
  <c r="AT1070" i="7"/>
  <c r="AT111" i="7"/>
  <c r="AT1090" i="7"/>
  <c r="AT1096" i="7"/>
  <c r="AT1216" i="7"/>
  <c r="AT1219" i="7"/>
  <c r="AT120" i="7"/>
  <c r="AT830" i="7"/>
  <c r="AT894" i="7"/>
  <c r="AT903" i="7"/>
  <c r="AT970" i="7"/>
  <c r="BG970" i="7" s="1"/>
  <c r="AT1009" i="7"/>
  <c r="AT110" i="7"/>
  <c r="AT1075" i="7"/>
  <c r="AT1084" i="7"/>
  <c r="AT113" i="7"/>
  <c r="AT1181" i="7"/>
  <c r="AT761" i="7"/>
  <c r="AT922" i="7"/>
  <c r="AT995" i="7"/>
  <c r="AT1149" i="7"/>
  <c r="AT1178" i="7"/>
  <c r="AT1199" i="7"/>
  <c r="BG1199" i="7" s="1"/>
  <c r="AT843" i="7"/>
  <c r="AT1023" i="7"/>
  <c r="AT1115" i="7"/>
  <c r="BG1115" i="7" s="1"/>
  <c r="AT1188" i="7"/>
  <c r="BG1188" i="7" s="1"/>
  <c r="AT1194" i="7"/>
  <c r="BG1194" i="7" s="1"/>
  <c r="AT556" i="7"/>
  <c r="AT1032" i="7"/>
  <c r="AT1064" i="7"/>
  <c r="AT1102" i="7"/>
  <c r="AT1130" i="7"/>
  <c r="AT1166" i="7"/>
  <c r="AT1210" i="7"/>
  <c r="AT713" i="7"/>
  <c r="AT752" i="7"/>
  <c r="AT1054" i="7"/>
  <c r="AT1124" i="7"/>
  <c r="AT1146" i="7"/>
  <c r="AT1170" i="7"/>
  <c r="AT1185" i="7"/>
  <c r="AT967" i="7"/>
  <c r="AT112" i="7"/>
  <c r="AT1139" i="7"/>
  <c r="BG1139" i="7" s="1"/>
  <c r="AT1196" i="7"/>
  <c r="AT676" i="7"/>
  <c r="AT864" i="7"/>
  <c r="AT1006" i="7"/>
  <c r="AT1094" i="7"/>
  <c r="AT1112" i="7"/>
  <c r="AT1158" i="7"/>
  <c r="AT1182" i="7"/>
  <c r="AT1214" i="7"/>
  <c r="AT919" i="7"/>
  <c r="AT992" i="7"/>
  <c r="AT1042" i="7"/>
  <c r="AT1179" i="7"/>
  <c r="AT117" i="7"/>
  <c r="AT1051" i="7"/>
  <c r="AT1061" i="7"/>
  <c r="BG1061" i="7" s="1"/>
  <c r="AT1099" i="7"/>
  <c r="AT1143" i="7"/>
  <c r="BG1143" i="7" s="1"/>
  <c r="AT1163" i="7"/>
  <c r="AT1167" i="7"/>
  <c r="AT1201" i="7"/>
  <c r="AT855" i="7"/>
  <c r="AT978" i="7"/>
  <c r="AT1038" i="7"/>
  <c r="AT1109" i="7"/>
  <c r="AT1155" i="7"/>
  <c r="AT1176" i="7"/>
  <c r="AT1208" i="7"/>
  <c r="AT780" i="7"/>
  <c r="AT821" i="7"/>
  <c r="AT886" i="7"/>
  <c r="AT1048" i="7"/>
  <c r="AT1058" i="7"/>
  <c r="AT1100" i="7"/>
  <c r="BG1100" i="7" s="1"/>
  <c r="AT1128" i="7"/>
  <c r="AT1187" i="7"/>
  <c r="AT1205" i="7"/>
  <c r="AT877" i="7"/>
  <c r="AT1035" i="7"/>
  <c r="AT1211" i="7"/>
  <c r="AT1026" i="7"/>
  <c r="AT1087" i="7"/>
  <c r="AT1118" i="7"/>
  <c r="AT1173" i="7"/>
  <c r="AT1202" i="7"/>
  <c r="AT122" i="7"/>
  <c r="AT701" i="7"/>
  <c r="AT1121" i="7"/>
  <c r="AT1152" i="7"/>
  <c r="AT1148" i="7"/>
  <c r="AT974" i="7"/>
  <c r="AT106" i="7"/>
  <c r="AT1012" i="7"/>
  <c r="AT1136" i="7"/>
  <c r="AT1140" i="7"/>
  <c r="AT1145" i="7"/>
  <c r="AT1078" i="7"/>
  <c r="AT45" i="7"/>
  <c r="BG45" i="7" s="1"/>
  <c r="AT1220" i="7"/>
  <c r="AT1184" i="7"/>
  <c r="BG1184" i="7" s="1"/>
  <c r="AT1137" i="7"/>
  <c r="AS1222" i="7"/>
  <c r="AS1223" i="7" s="1"/>
  <c r="BF124" i="7"/>
  <c r="AR1" i="7"/>
  <c r="AT124" i="7"/>
  <c r="BF1222" i="7" l="1"/>
  <c r="AR4" i="7"/>
  <c r="AR7" i="7"/>
  <c r="AR140" i="7"/>
  <c r="AR146" i="7"/>
  <c r="AR154" i="7"/>
  <c r="AR162" i="7"/>
  <c r="AR170" i="7"/>
  <c r="AR11" i="7"/>
  <c r="AR184" i="7"/>
  <c r="AR191" i="7"/>
  <c r="AR199" i="7"/>
  <c r="AR206" i="7"/>
  <c r="AR16" i="7"/>
  <c r="AR218" i="7"/>
  <c r="AR226" i="7"/>
  <c r="AR234" i="7"/>
  <c r="AR242" i="7"/>
  <c r="AR250" i="7"/>
  <c r="AR258" i="7"/>
  <c r="AR265" i="7"/>
  <c r="AR273" i="7"/>
  <c r="AR279" i="7"/>
  <c r="AR284" i="7"/>
  <c r="AR289" i="7"/>
  <c r="AR297" i="7"/>
  <c r="AR305" i="7"/>
  <c r="AR313" i="7"/>
  <c r="AR319" i="7"/>
  <c r="AR325" i="7"/>
  <c r="AR333" i="7"/>
  <c r="AR341" i="7"/>
  <c r="AR347" i="7"/>
  <c r="AR354" i="7"/>
  <c r="AR362" i="7"/>
  <c r="AR368" i="7"/>
  <c r="AR376" i="7"/>
  <c r="AR384" i="7"/>
  <c r="AR392" i="7"/>
  <c r="AR41" i="7"/>
  <c r="AR399" i="7"/>
  <c r="AR405" i="7"/>
  <c r="AR409" i="7"/>
  <c r="AR125" i="7"/>
  <c r="AR130" i="7"/>
  <c r="AR136" i="7"/>
  <c r="AR142" i="7"/>
  <c r="AR5" i="7"/>
  <c r="AR131" i="7"/>
  <c r="AR6" i="7"/>
  <c r="AR156" i="7"/>
  <c r="AR173" i="7"/>
  <c r="AR176" i="7"/>
  <c r="AR187" i="7"/>
  <c r="AR190" i="7"/>
  <c r="AR204" i="7"/>
  <c r="AR259" i="7"/>
  <c r="AR21" i="7"/>
  <c r="AR286" i="7"/>
  <c r="AR287" i="7"/>
  <c r="AR301" i="7"/>
  <c r="AR304" i="7"/>
  <c r="AR318" i="7"/>
  <c r="AR369" i="7"/>
  <c r="AR386" i="7"/>
  <c r="AR398" i="7"/>
  <c r="AR44" i="7"/>
  <c r="AR49" i="7"/>
  <c r="AR51" i="7"/>
  <c r="AR127" i="7"/>
  <c r="AR12" i="7"/>
  <c r="AR193" i="7"/>
  <c r="AR209" i="7"/>
  <c r="AR211" i="7"/>
  <c r="AR222" i="7"/>
  <c r="AR225" i="7"/>
  <c r="AR239" i="7"/>
  <c r="AR290" i="7"/>
  <c r="AR307" i="7"/>
  <c r="AR322" i="7"/>
  <c r="AR30" i="7"/>
  <c r="AR337" i="7"/>
  <c r="AR340" i="7"/>
  <c r="AR351" i="7"/>
  <c r="AR46" i="7"/>
  <c r="AR52" i="7"/>
  <c r="AR58" i="7"/>
  <c r="AR419" i="7"/>
  <c r="AR427" i="7"/>
  <c r="AR435" i="7"/>
  <c r="AR443" i="7"/>
  <c r="AR451" i="7"/>
  <c r="AR459" i="7"/>
  <c r="AR467" i="7"/>
  <c r="AR475" i="7"/>
  <c r="AR483" i="7"/>
  <c r="AR491" i="7"/>
  <c r="AR497" i="7"/>
  <c r="AR65" i="7"/>
  <c r="AR512" i="7"/>
  <c r="AR520" i="7"/>
  <c r="AR69" i="7"/>
  <c r="AR77" i="7"/>
  <c r="AR85" i="7"/>
  <c r="AR531" i="7"/>
  <c r="AR539" i="7"/>
  <c r="AR547" i="7"/>
  <c r="AR555" i="7"/>
  <c r="AR563" i="7"/>
  <c r="AR571" i="7"/>
  <c r="AR579" i="7"/>
  <c r="AR587" i="7"/>
  <c r="AR595" i="7"/>
  <c r="AR88" i="7"/>
  <c r="AR610" i="7"/>
  <c r="AR618" i="7"/>
  <c r="AR141" i="7"/>
  <c r="AR10" i="7"/>
  <c r="AR145" i="7"/>
  <c r="AR159" i="7"/>
  <c r="AR138" i="7"/>
  <c r="AR148" i="7"/>
  <c r="AR165" i="7"/>
  <c r="AR168" i="7"/>
  <c r="AR180" i="7"/>
  <c r="AR183" i="7"/>
  <c r="AR196" i="7"/>
  <c r="AR251" i="7"/>
  <c r="AR267" i="7"/>
  <c r="AR282" i="7"/>
  <c r="AR23" i="7"/>
  <c r="AR293" i="7"/>
  <c r="AR171" i="7"/>
  <c r="AR13" i="7"/>
  <c r="AR202" i="7"/>
  <c r="AR205" i="7"/>
  <c r="AR214" i="7"/>
  <c r="AR217" i="7"/>
  <c r="AR231" i="7"/>
  <c r="AR25" i="7"/>
  <c r="AR299" i="7"/>
  <c r="AR129" i="7"/>
  <c r="AR3" i="7"/>
  <c r="AR128" i="7"/>
  <c r="AR151" i="7"/>
  <c r="AR164" i="7"/>
  <c r="AR167" i="7"/>
  <c r="AR200" i="7"/>
  <c r="AR203" i="7"/>
  <c r="AR17" i="7"/>
  <c r="AR292" i="7"/>
  <c r="AR308" i="7"/>
  <c r="AR311" i="7"/>
  <c r="AR321" i="7"/>
  <c r="AR331" i="7"/>
  <c r="AR334" i="7"/>
  <c r="AR344" i="7"/>
  <c r="AR35" i="7"/>
  <c r="AR365" i="7"/>
  <c r="AR380" i="7"/>
  <c r="AR420" i="7"/>
  <c r="AR437" i="7"/>
  <c r="AR454" i="7"/>
  <c r="AR457" i="7"/>
  <c r="AR471" i="7"/>
  <c r="AR474" i="7"/>
  <c r="AR488" i="7"/>
  <c r="AR86" i="7"/>
  <c r="AR541" i="7"/>
  <c r="AR558" i="7"/>
  <c r="AR561" i="7"/>
  <c r="AR575" i="7"/>
  <c r="AR578" i="7"/>
  <c r="AR592" i="7"/>
  <c r="AR625" i="7"/>
  <c r="AR633" i="7"/>
  <c r="AR641" i="7"/>
  <c r="AR649" i="7"/>
  <c r="AR657" i="7"/>
  <c r="AR665" i="7"/>
  <c r="AR673" i="7"/>
  <c r="AR680" i="7"/>
  <c r="AR688" i="7"/>
  <c r="AR694" i="7"/>
  <c r="AR699" i="7"/>
  <c r="AR704" i="7"/>
  <c r="AR712" i="7"/>
  <c r="AR719" i="7"/>
  <c r="AR727" i="7"/>
  <c r="AR735" i="7"/>
  <c r="AR741" i="7"/>
  <c r="AR749" i="7"/>
  <c r="AR757" i="7"/>
  <c r="AR765" i="7"/>
  <c r="AR773" i="7"/>
  <c r="AR781" i="7"/>
  <c r="AR789" i="7"/>
  <c r="AR797" i="7"/>
  <c r="AR805" i="7"/>
  <c r="AR813" i="7"/>
  <c r="AR821" i="7"/>
  <c r="AR829" i="7"/>
  <c r="AR837" i="7"/>
  <c r="AR845" i="7"/>
  <c r="AR853" i="7"/>
  <c r="AR861" i="7"/>
  <c r="AR869" i="7"/>
  <c r="AR877" i="7"/>
  <c r="AR139" i="7"/>
  <c r="AR161" i="7"/>
  <c r="AR174" i="7"/>
  <c r="AR185" i="7"/>
  <c r="AR197" i="7"/>
  <c r="AR221" i="7"/>
  <c r="AR253" i="7"/>
  <c r="AR314" i="7"/>
  <c r="AR29" i="7"/>
  <c r="AR324" i="7"/>
  <c r="AR328" i="7"/>
  <c r="AR387" i="7"/>
  <c r="AR390" i="7"/>
  <c r="AR460" i="7"/>
  <c r="AR477" i="7"/>
  <c r="AR64" i="7"/>
  <c r="AR495" i="7"/>
  <c r="AR508" i="7"/>
  <c r="AR511" i="7"/>
  <c r="AR523" i="7"/>
  <c r="AR564" i="7"/>
  <c r="AR581" i="7"/>
  <c r="AR598" i="7"/>
  <c r="AR601" i="7"/>
  <c r="AR614" i="7"/>
  <c r="AR617" i="7"/>
  <c r="AR158" i="7"/>
  <c r="AR182" i="7"/>
  <c r="AR194" i="7"/>
  <c r="AR19" i="7"/>
  <c r="AR262" i="7"/>
  <c r="AR276" i="7"/>
  <c r="AR302" i="7"/>
  <c r="AR317" i="7"/>
  <c r="AR393" i="7"/>
  <c r="AR400" i="7"/>
  <c r="AR403" i="7"/>
  <c r="AR412" i="7"/>
  <c r="AR414" i="7"/>
  <c r="AR415" i="7"/>
  <c r="AR423" i="7"/>
  <c r="AR426" i="7"/>
  <c r="AR440" i="7"/>
  <c r="AR498" i="7"/>
  <c r="AR514" i="7"/>
  <c r="AR72" i="7"/>
  <c r="AR75" i="7"/>
  <c r="AR527" i="7"/>
  <c r="AR530" i="7"/>
  <c r="AR544" i="7"/>
  <c r="AR603" i="7"/>
  <c r="AR620" i="7"/>
  <c r="AR155" i="7"/>
  <c r="AR257" i="7"/>
  <c r="AR272" i="7"/>
  <c r="AR285" i="7"/>
  <c r="AR27" i="7"/>
  <c r="AR353" i="7"/>
  <c r="AR356" i="7"/>
  <c r="AR372" i="7"/>
  <c r="AR375" i="7"/>
  <c r="AR406" i="7"/>
  <c r="AR416" i="7"/>
  <c r="AR429" i="7"/>
  <c r="AR446" i="7"/>
  <c r="AR449" i="7"/>
  <c r="AR463" i="7"/>
  <c r="AR466" i="7"/>
  <c r="AR480" i="7"/>
  <c r="AR78" i="7"/>
  <c r="AR533" i="7"/>
  <c r="AR550" i="7"/>
  <c r="AR553" i="7"/>
  <c r="AR567" i="7"/>
  <c r="AR570" i="7"/>
  <c r="AR584" i="7"/>
  <c r="AR137" i="7"/>
  <c r="AR152" i="7"/>
  <c r="AR179" i="7"/>
  <c r="AR18" i="7"/>
  <c r="AR215" i="7"/>
  <c r="AR228" i="7"/>
  <c r="AR241" i="7"/>
  <c r="AR244" i="7"/>
  <c r="AR247" i="7"/>
  <c r="AR24" i="7"/>
  <c r="AR296" i="7"/>
  <c r="AR335" i="7"/>
  <c r="AR345" i="7"/>
  <c r="AR348" i="7"/>
  <c r="AR350" i="7"/>
  <c r="AR366" i="7"/>
  <c r="AR378" i="7"/>
  <c r="AR381" i="7"/>
  <c r="AR39" i="7"/>
  <c r="AR395" i="7"/>
  <c r="AR397" i="7"/>
  <c r="AR43" i="7"/>
  <c r="AR452" i="7"/>
  <c r="AR469" i="7"/>
  <c r="AR486" i="7"/>
  <c r="AR489" i="7"/>
  <c r="AR501" i="7"/>
  <c r="AR504" i="7"/>
  <c r="AR517" i="7"/>
  <c r="AR556" i="7"/>
  <c r="AR573" i="7"/>
  <c r="AR590" i="7"/>
  <c r="AR593" i="7"/>
  <c r="AR606" i="7"/>
  <c r="AR609" i="7"/>
  <c r="AR188" i="7"/>
  <c r="AR212" i="7"/>
  <c r="AR235" i="7"/>
  <c r="AR238" i="7"/>
  <c r="AR254" i="7"/>
  <c r="AR266" i="7"/>
  <c r="AR269" i="7"/>
  <c r="AR306" i="7"/>
  <c r="AR326" i="7"/>
  <c r="AR332" i="7"/>
  <c r="AR338" i="7"/>
  <c r="AR32" i="7"/>
  <c r="AR359" i="7"/>
  <c r="AR60" i="7"/>
  <c r="AR62" i="7"/>
  <c r="AR432" i="7"/>
  <c r="AR149" i="7"/>
  <c r="AR201" i="7"/>
  <c r="AR232" i="7"/>
  <c r="AR263" i="7"/>
  <c r="AR274" i="7"/>
  <c r="AR277" i="7"/>
  <c r="AR280" i="7"/>
  <c r="AR283" i="7"/>
  <c r="AR303" i="7"/>
  <c r="AR309" i="7"/>
  <c r="AR312" i="7"/>
  <c r="AR329" i="7"/>
  <c r="AR36" i="7"/>
  <c r="AR132" i="7"/>
  <c r="AR134" i="7"/>
  <c r="AR172" i="7"/>
  <c r="AR175" i="7"/>
  <c r="AR198" i="7"/>
  <c r="AR207" i="7"/>
  <c r="AR15" i="7"/>
  <c r="AR219" i="7"/>
  <c r="AR315" i="7"/>
  <c r="AR370" i="7"/>
  <c r="AR385" i="7"/>
  <c r="AR388" i="7"/>
  <c r="AR391" i="7"/>
  <c r="AR169" i="7"/>
  <c r="AR192" i="7"/>
  <c r="AR195" i="7"/>
  <c r="AR216" i="7"/>
  <c r="AR229" i="7"/>
  <c r="AR248" i="7"/>
  <c r="AR260" i="7"/>
  <c r="AR300" i="7"/>
  <c r="AR367" i="7"/>
  <c r="AR382" i="7"/>
  <c r="AR126" i="7"/>
  <c r="AR8" i="7"/>
  <c r="AR143" i="7"/>
  <c r="AR153" i="7"/>
  <c r="AR163" i="7"/>
  <c r="AR166" i="7"/>
  <c r="AR213" i="7"/>
  <c r="AR245" i="7"/>
  <c r="AR144" i="7"/>
  <c r="AR178" i="7"/>
  <c r="AR181" i="7"/>
  <c r="AR14" i="7"/>
  <c r="AR227" i="7"/>
  <c r="AR230" i="7"/>
  <c r="AR150" i="7"/>
  <c r="AR177" i="7"/>
  <c r="AR236" i="7"/>
  <c r="AR270" i="7"/>
  <c r="AR20" i="7"/>
  <c r="AR22" i="7"/>
  <c r="AR316" i="7"/>
  <c r="AR31" i="7"/>
  <c r="AR37" i="7"/>
  <c r="AR396" i="7"/>
  <c r="AR48" i="7"/>
  <c r="AR54" i="7"/>
  <c r="AR425" i="7"/>
  <c r="AR442" i="7"/>
  <c r="AR462" i="7"/>
  <c r="AR472" i="7"/>
  <c r="AR482" i="7"/>
  <c r="AR492" i="7"/>
  <c r="AR500" i="7"/>
  <c r="AR509" i="7"/>
  <c r="AR70" i="7"/>
  <c r="AR528" i="7"/>
  <c r="AR538" i="7"/>
  <c r="AR548" i="7"/>
  <c r="AR551" i="7"/>
  <c r="AR588" i="7"/>
  <c r="AR591" i="7"/>
  <c r="AR632" i="7"/>
  <c r="AR635" i="7"/>
  <c r="AR652" i="7"/>
  <c r="AR669" i="7"/>
  <c r="AR685" i="7"/>
  <c r="AR733" i="7"/>
  <c r="AR100" i="7"/>
  <c r="AR748" i="7"/>
  <c r="AR751" i="7"/>
  <c r="AR768" i="7"/>
  <c r="AR785" i="7"/>
  <c r="AR802" i="7"/>
  <c r="AR859" i="7"/>
  <c r="AR862" i="7"/>
  <c r="AR876" i="7"/>
  <c r="AR879" i="7"/>
  <c r="AR887" i="7"/>
  <c r="AR895" i="7"/>
  <c r="AR903" i="7"/>
  <c r="AR911" i="7"/>
  <c r="AR918" i="7"/>
  <c r="AR926" i="7"/>
  <c r="AR934" i="7"/>
  <c r="AR942" i="7"/>
  <c r="AR950" i="7"/>
  <c r="AR107" i="7"/>
  <c r="AR960" i="7"/>
  <c r="AR968" i="7"/>
  <c r="AR976" i="7"/>
  <c r="AR984" i="7"/>
  <c r="AR992" i="7"/>
  <c r="AR1000" i="7"/>
  <c r="AR1008" i="7"/>
  <c r="AR1016" i="7"/>
  <c r="AR1024" i="7"/>
  <c r="AR1032" i="7"/>
  <c r="AR1040" i="7"/>
  <c r="AR1048" i="7"/>
  <c r="AR109" i="7"/>
  <c r="AR1062" i="7"/>
  <c r="AR1070" i="7"/>
  <c r="AR1076" i="7"/>
  <c r="AR1084" i="7"/>
  <c r="AR1092" i="7"/>
  <c r="AR1100" i="7"/>
  <c r="AR223" i="7"/>
  <c r="AR261" i="7"/>
  <c r="AR439" i="7"/>
  <c r="AR479" i="7"/>
  <c r="AR506" i="7"/>
  <c r="AR516" i="7"/>
  <c r="AR524" i="7"/>
  <c r="AR80" i="7"/>
  <c r="AR87" i="7"/>
  <c r="AR545" i="7"/>
  <c r="AR565" i="7"/>
  <c r="AR568" i="7"/>
  <c r="AR585" i="7"/>
  <c r="AR604" i="7"/>
  <c r="AR607" i="7"/>
  <c r="AR655" i="7"/>
  <c r="AR658" i="7"/>
  <c r="AR672" i="7"/>
  <c r="AR675" i="7"/>
  <c r="AR90" i="7"/>
  <c r="AR702" i="7"/>
  <c r="AR716" i="7"/>
  <c r="AR771" i="7"/>
  <c r="AR774" i="7"/>
  <c r="AR788" i="7"/>
  <c r="AR791" i="7"/>
  <c r="AR808" i="7"/>
  <c r="AR825" i="7"/>
  <c r="AR842" i="7"/>
  <c r="AR160" i="7"/>
  <c r="AR291" i="7"/>
  <c r="AR295" i="7"/>
  <c r="AR361" i="7"/>
  <c r="AR371" i="7"/>
  <c r="AR411" i="7"/>
  <c r="AR436" i="7"/>
  <c r="AR476" i="7"/>
  <c r="AR513" i="7"/>
  <c r="AR66" i="7"/>
  <c r="AR532" i="7"/>
  <c r="AR535" i="7"/>
  <c r="AR542" i="7"/>
  <c r="AR582" i="7"/>
  <c r="AR621" i="7"/>
  <c r="AR638" i="7"/>
  <c r="AR692" i="7"/>
  <c r="AR695" i="7"/>
  <c r="AR98" i="7"/>
  <c r="AR706" i="7"/>
  <c r="AR722" i="7"/>
  <c r="AR33" i="7"/>
  <c r="AR394" i="7"/>
  <c r="AR422" i="7"/>
  <c r="AR84" i="7"/>
  <c r="AR562" i="7"/>
  <c r="AR602" i="7"/>
  <c r="AR624" i="7"/>
  <c r="AR627" i="7"/>
  <c r="AR644" i="7"/>
  <c r="AR661" i="7"/>
  <c r="AR677" i="7"/>
  <c r="AR725" i="7"/>
  <c r="AR728" i="7"/>
  <c r="AR740" i="7"/>
  <c r="AR743" i="7"/>
  <c r="AR760" i="7"/>
  <c r="AR777" i="7"/>
  <c r="AR794" i="7"/>
  <c r="AR851" i="7"/>
  <c r="AR854" i="7"/>
  <c r="AR868" i="7"/>
  <c r="AR871" i="7"/>
  <c r="AR133" i="7"/>
  <c r="AR135" i="7"/>
  <c r="AR189" i="7"/>
  <c r="AR237" i="7"/>
  <c r="AR246" i="7"/>
  <c r="AR271" i="7"/>
  <c r="AR281" i="7"/>
  <c r="AR323" i="7"/>
  <c r="AR56" i="7"/>
  <c r="AR433" i="7"/>
  <c r="AR473" i="7"/>
  <c r="AR510" i="7"/>
  <c r="AR529" i="7"/>
  <c r="AR572" i="7"/>
  <c r="AR611" i="7"/>
  <c r="AR647" i="7"/>
  <c r="AR650" i="7"/>
  <c r="AR664" i="7"/>
  <c r="AR667" i="7"/>
  <c r="AR683" i="7"/>
  <c r="AR92" i="7"/>
  <c r="AR709" i="7"/>
  <c r="AR147" i="7"/>
  <c r="AR220" i="7"/>
  <c r="AR224" i="7"/>
  <c r="AR233" i="7"/>
  <c r="AR358" i="7"/>
  <c r="AR364" i="7"/>
  <c r="AR379" i="7"/>
  <c r="AR402" i="7"/>
  <c r="AR413" i="7"/>
  <c r="AR456" i="7"/>
  <c r="AR494" i="7"/>
  <c r="AR74" i="7"/>
  <c r="AR81" i="7"/>
  <c r="AR569" i="7"/>
  <c r="AR288" i="7"/>
  <c r="AR342" i="7"/>
  <c r="AR355" i="7"/>
  <c r="AR383" i="7"/>
  <c r="AR38" i="7"/>
  <c r="AR47" i="7"/>
  <c r="AR453" i="7"/>
  <c r="AR63" i="7"/>
  <c r="AR71" i="7"/>
  <c r="AR536" i="7"/>
  <c r="AR549" i="7"/>
  <c r="AR552" i="7"/>
  <c r="AR559" i="7"/>
  <c r="AR157" i="7"/>
  <c r="AR210" i="7"/>
  <c r="AR255" i="7"/>
  <c r="AR53" i="7"/>
  <c r="AR430" i="7"/>
  <c r="AR450" i="7"/>
  <c r="AR470" i="7"/>
  <c r="AR490" i="7"/>
  <c r="AR507" i="7"/>
  <c r="AR68" i="7"/>
  <c r="AR526" i="7"/>
  <c r="BK526" i="7" s="1"/>
  <c r="AR546" i="7"/>
  <c r="AR566" i="7"/>
  <c r="AR186" i="7"/>
  <c r="AR278" i="7"/>
  <c r="AR320" i="7"/>
  <c r="AR330" i="7"/>
  <c r="AR408" i="7"/>
  <c r="AR418" i="7"/>
  <c r="AR521" i="7"/>
  <c r="AR67" i="7"/>
  <c r="AR543" i="7"/>
  <c r="AR583" i="7"/>
  <c r="AR243" i="7"/>
  <c r="AR268" i="7"/>
  <c r="AR339" i="7"/>
  <c r="AR352" i="7"/>
  <c r="AR363" i="7"/>
  <c r="AR45" i="7"/>
  <c r="AR410" i="7"/>
  <c r="AR26" i="7"/>
  <c r="AR275" i="7"/>
  <c r="AR298" i="7"/>
  <c r="AR389" i="7"/>
  <c r="AR447" i="7"/>
  <c r="AR464" i="7"/>
  <c r="AR468" i="7"/>
  <c r="AR586" i="7"/>
  <c r="AR594" i="7"/>
  <c r="AR612" i="7"/>
  <c r="AR623" i="7"/>
  <c r="AR682" i="7"/>
  <c r="AR714" i="7"/>
  <c r="AR726" i="7"/>
  <c r="AR778" i="7"/>
  <c r="AR800" i="7"/>
  <c r="AR828" i="7"/>
  <c r="AR878" i="7"/>
  <c r="AR881" i="7"/>
  <c r="AR898" i="7"/>
  <c r="AR102" i="7"/>
  <c r="AR931" i="7"/>
  <c r="AR982" i="7"/>
  <c r="AR985" i="7"/>
  <c r="AR999" i="7"/>
  <c r="AR1002" i="7"/>
  <c r="AR1019" i="7"/>
  <c r="AR1036" i="7"/>
  <c r="AR1053" i="7"/>
  <c r="AR1106" i="7"/>
  <c r="AR1117" i="7"/>
  <c r="AR1134" i="7"/>
  <c r="AR1153" i="7"/>
  <c r="AR1164" i="7"/>
  <c r="AR1183" i="7"/>
  <c r="AR1198" i="7"/>
  <c r="AR1209" i="7"/>
  <c r="AR42" i="7"/>
  <c r="AR485" i="7"/>
  <c r="AR557" i="7"/>
  <c r="AR574" i="7"/>
  <c r="AR643" i="7"/>
  <c r="AR646" i="7"/>
  <c r="AR653" i="7"/>
  <c r="AR663" i="7"/>
  <c r="AR91" i="7"/>
  <c r="AR94" i="7"/>
  <c r="AR723" i="7"/>
  <c r="AR747" i="7"/>
  <c r="AR772" i="7"/>
  <c r="AR822" i="7"/>
  <c r="AR901" i="7"/>
  <c r="AR904" i="7"/>
  <c r="AR917" i="7"/>
  <c r="AR920" i="7"/>
  <c r="AR937" i="7"/>
  <c r="AR952" i="7"/>
  <c r="AR965" i="7"/>
  <c r="AR1022" i="7"/>
  <c r="AR1025" i="7"/>
  <c r="AR1039" i="7"/>
  <c r="AR1042" i="7"/>
  <c r="AR1057" i="7"/>
  <c r="AR112" i="7"/>
  <c r="AR1089" i="7"/>
  <c r="AR1109" i="7"/>
  <c r="AR114" i="7"/>
  <c r="AR1145" i="7"/>
  <c r="AR1156" i="7"/>
  <c r="AR1175" i="7"/>
  <c r="AR116" i="7"/>
  <c r="AR1201" i="7"/>
  <c r="AR1220" i="7"/>
  <c r="AR294" i="7"/>
  <c r="AR28" i="7"/>
  <c r="AR34" i="7"/>
  <c r="AR50" i="7"/>
  <c r="AR76" i="7"/>
  <c r="AR605" i="7"/>
  <c r="AR616" i="7"/>
  <c r="AR630" i="7"/>
  <c r="AR640" i="7"/>
  <c r="AR660" i="7"/>
  <c r="AR670" i="7"/>
  <c r="AR679" i="7"/>
  <c r="AR689" i="7"/>
  <c r="AR697" i="7"/>
  <c r="AR703" i="7"/>
  <c r="AR711" i="7"/>
  <c r="AR720" i="7"/>
  <c r="AR744" i="7"/>
  <c r="AR766" i="7"/>
  <c r="AR769" i="7"/>
  <c r="AR838" i="7"/>
  <c r="AR841" i="7"/>
  <c r="AR844" i="7"/>
  <c r="AR847" i="7"/>
  <c r="AR856" i="7"/>
  <c r="AR875" i="7"/>
  <c r="AR884" i="7"/>
  <c r="AR940" i="7"/>
  <c r="AR943" i="7"/>
  <c r="AR953" i="7"/>
  <c r="AR954" i="7"/>
  <c r="AR971" i="7"/>
  <c r="AR988" i="7"/>
  <c r="AR1005" i="7"/>
  <c r="AR1060" i="7"/>
  <c r="AR1063" i="7"/>
  <c r="AR1075" i="7"/>
  <c r="AR1078" i="7"/>
  <c r="AR1095" i="7"/>
  <c r="AR1120" i="7"/>
  <c r="AR1137" i="7"/>
  <c r="AR1148" i="7"/>
  <c r="AR1167" i="7"/>
  <c r="AR1186" i="7"/>
  <c r="AR117" i="7"/>
  <c r="AR1212" i="7"/>
  <c r="AR343" i="7"/>
  <c r="AR346" i="7"/>
  <c r="AR407" i="7"/>
  <c r="AR57" i="7"/>
  <c r="AR431" i="7"/>
  <c r="AR444" i="7"/>
  <c r="AR478" i="7"/>
  <c r="AR540" i="7"/>
  <c r="AR637" i="7"/>
  <c r="AR89" i="7"/>
  <c r="AR686" i="7"/>
  <c r="AR700" i="7"/>
  <c r="AR708" i="7"/>
  <c r="AR717" i="7"/>
  <c r="AR101" i="7"/>
  <c r="AR738" i="7"/>
  <c r="AR763" i="7"/>
  <c r="AR816" i="7"/>
  <c r="AR819" i="7"/>
  <c r="AR850" i="7"/>
  <c r="AR863" i="7"/>
  <c r="AR872" i="7"/>
  <c r="AR890" i="7"/>
  <c r="AR907" i="7"/>
  <c r="AR923" i="7"/>
  <c r="AR974" i="7"/>
  <c r="AR977" i="7"/>
  <c r="AR991" i="7"/>
  <c r="AR994" i="7"/>
  <c r="AR461" i="7"/>
  <c r="AR465" i="7"/>
  <c r="AR493" i="7"/>
  <c r="AR518" i="7"/>
  <c r="AR634" i="7"/>
  <c r="AR674" i="7"/>
  <c r="AR705" i="7"/>
  <c r="AR715" i="7"/>
  <c r="AR730" i="7"/>
  <c r="AR782" i="7"/>
  <c r="AR807" i="7"/>
  <c r="AR810" i="7"/>
  <c r="AR832" i="7"/>
  <c r="AR835" i="7"/>
  <c r="AR866" i="7"/>
  <c r="AR893" i="7"/>
  <c r="AR896" i="7"/>
  <c r="AR910" i="7"/>
  <c r="AR913" i="7"/>
  <c r="AR929" i="7"/>
  <c r="AR946" i="7"/>
  <c r="AR957" i="7"/>
  <c r="AR1014" i="7"/>
  <c r="AR249" i="7"/>
  <c r="AR417" i="7"/>
  <c r="AR554" i="7"/>
  <c r="AR698" i="7"/>
  <c r="AR754" i="7"/>
  <c r="AR776" i="7"/>
  <c r="AR779" i="7"/>
  <c r="AR798" i="7"/>
  <c r="AR804" i="7"/>
  <c r="AR823" i="7"/>
  <c r="AR826" i="7"/>
  <c r="AR860" i="7"/>
  <c r="AR932" i="7"/>
  <c r="AR935" i="7"/>
  <c r="AR949" i="7"/>
  <c r="AR104" i="7"/>
  <c r="AR963" i="7"/>
  <c r="AR310" i="7"/>
  <c r="AR448" i="7"/>
  <c r="AR502" i="7"/>
  <c r="AR505" i="7"/>
  <c r="AR522" i="7"/>
  <c r="AR599" i="7"/>
  <c r="AR613" i="7"/>
  <c r="AR734" i="7"/>
  <c r="AR792" i="7"/>
  <c r="AR795" i="7"/>
  <c r="AR801" i="7"/>
  <c r="AR857" i="7"/>
  <c r="AR882" i="7"/>
  <c r="AR899" i="7"/>
  <c r="AR915" i="7"/>
  <c r="AR404" i="7"/>
  <c r="AR428" i="7"/>
  <c r="AR441" i="7"/>
  <c r="AR537" i="7"/>
  <c r="AR631" i="7"/>
  <c r="AR654" i="7"/>
  <c r="AR671" i="7"/>
  <c r="AR691" i="7"/>
  <c r="AR97" i="7"/>
  <c r="AR724" i="7"/>
  <c r="AR742" i="7"/>
  <c r="AR820" i="7"/>
  <c r="AR885" i="7"/>
  <c r="AR888" i="7"/>
  <c r="AR902" i="7"/>
  <c r="AR905" i="7"/>
  <c r="AR921" i="7"/>
  <c r="AR938" i="7"/>
  <c r="AR105" i="7"/>
  <c r="AR9" i="7"/>
  <c r="AR240" i="7"/>
  <c r="AR336" i="7"/>
  <c r="AR360" i="7"/>
  <c r="AR55" i="7"/>
  <c r="AR424" i="7"/>
  <c r="AR458" i="7"/>
  <c r="AR487" i="7"/>
  <c r="AR515" i="7"/>
  <c r="AR73" i="7"/>
  <c r="AR596" i="7"/>
  <c r="AR628" i="7"/>
  <c r="AR651" i="7"/>
  <c r="AR690" i="7"/>
  <c r="AR721" i="7"/>
  <c r="AR731" i="7"/>
  <c r="AR739" i="7"/>
  <c r="AR745" i="7"/>
  <c r="AR758" i="7"/>
  <c r="AR767" i="7"/>
  <c r="AR770" i="7"/>
  <c r="AR814" i="7"/>
  <c r="AR817" i="7"/>
  <c r="AR839" i="7"/>
  <c r="AR848" i="7"/>
  <c r="AR870" i="7"/>
  <c r="AR924" i="7"/>
  <c r="AR927" i="7"/>
  <c r="AR941" i="7"/>
  <c r="AR944" i="7"/>
  <c r="AR955" i="7"/>
  <c r="AR972" i="7"/>
  <c r="AR989" i="7"/>
  <c r="AR208" i="7"/>
  <c r="AR377" i="7"/>
  <c r="AR445" i="7"/>
  <c r="AR576" i="7"/>
  <c r="AR580" i="7"/>
  <c r="AR668" i="7"/>
  <c r="AR687" i="7"/>
  <c r="AR701" i="7"/>
  <c r="AR718" i="7"/>
  <c r="AR736" i="7"/>
  <c r="AR752" i="7"/>
  <c r="AR755" i="7"/>
  <c r="AR761" i="7"/>
  <c r="AR764" i="7"/>
  <c r="AR783" i="7"/>
  <c r="AR786" i="7"/>
  <c r="AR811" i="7"/>
  <c r="AR830" i="7"/>
  <c r="AR864" i="7"/>
  <c r="AR867" i="7"/>
  <c r="AR873" i="7"/>
  <c r="AR891" i="7"/>
  <c r="AR908" i="7"/>
  <c r="AR958" i="7"/>
  <c r="AR961" i="7"/>
  <c r="AR264" i="7"/>
  <c r="AR327" i="7"/>
  <c r="AR40" i="7"/>
  <c r="AR499" i="7"/>
  <c r="AR503" i="7"/>
  <c r="AR519" i="7"/>
  <c r="AR82" i="7"/>
  <c r="AR648" i="7"/>
  <c r="AR681" i="7"/>
  <c r="AR684" i="7"/>
  <c r="AR713" i="7"/>
  <c r="AR99" i="7"/>
  <c r="AR780" i="7"/>
  <c r="AR827" i="7"/>
  <c r="AR833" i="7"/>
  <c r="AR836" i="7"/>
  <c r="AR880" i="7"/>
  <c r="AR894" i="7"/>
  <c r="AR897" i="7"/>
  <c r="AR914" i="7"/>
  <c r="AR930" i="7"/>
  <c r="AR947" i="7"/>
  <c r="AR998" i="7"/>
  <c r="AR1001" i="7"/>
  <c r="AR1015" i="7"/>
  <c r="AR1018" i="7"/>
  <c r="AR421" i="7"/>
  <c r="AR349" i="7"/>
  <c r="AR357" i="7"/>
  <c r="AR455" i="7"/>
  <c r="AR496" i="7"/>
  <c r="AR79" i="7"/>
  <c r="AR83" i="7"/>
  <c r="AR615" i="7"/>
  <c r="AR626" i="7"/>
  <c r="AR629" i="7"/>
  <c r="AR729" i="7"/>
  <c r="AR732" i="7"/>
  <c r="AR759" i="7"/>
  <c r="AR787" i="7"/>
  <c r="AR806" i="7"/>
  <c r="AR809" i="7"/>
  <c r="AR812" i="7"/>
  <c r="AR818" i="7"/>
  <c r="AR252" i="7"/>
  <c r="AR484" i="7"/>
  <c r="AR753" i="7"/>
  <c r="AR762" i="7"/>
  <c r="AR790" i="7"/>
  <c r="AR865" i="7"/>
  <c r="AR874" i="7"/>
  <c r="AR883" i="7"/>
  <c r="AR928" i="7"/>
  <c r="AR945" i="7"/>
  <c r="AR964" i="7"/>
  <c r="AR975" i="7"/>
  <c r="AR986" i="7"/>
  <c r="AR993" i="7"/>
  <c r="AR1007" i="7"/>
  <c r="AR1017" i="7"/>
  <c r="AR1065" i="7"/>
  <c r="AR1068" i="7"/>
  <c r="AR1110" i="7"/>
  <c r="AR1119" i="7"/>
  <c r="AR1135" i="7"/>
  <c r="AR1168" i="7"/>
  <c r="AR1171" i="7"/>
  <c r="AR1174" i="7"/>
  <c r="AR1177" i="7"/>
  <c r="AR1193" i="7"/>
  <c r="AR597" i="7"/>
  <c r="AR799" i="7"/>
  <c r="AR831" i="7"/>
  <c r="AR916" i="7"/>
  <c r="AR1004" i="7"/>
  <c r="AR1027" i="7"/>
  <c r="AR1033" i="7"/>
  <c r="AR1056" i="7"/>
  <c r="AR1059" i="7"/>
  <c r="AR1079" i="7"/>
  <c r="AR1082" i="7"/>
  <c r="AR1107" i="7"/>
  <c r="AR1122" i="7"/>
  <c r="AR1125" i="7"/>
  <c r="AR1129" i="7"/>
  <c r="AR1132" i="7"/>
  <c r="AR1138" i="7"/>
  <c r="AR1147" i="7"/>
  <c r="AR1159" i="7"/>
  <c r="AR1162" i="7"/>
  <c r="AR1180" i="7"/>
  <c r="AR1189" i="7"/>
  <c r="AR1192" i="7"/>
  <c r="AR118" i="7"/>
  <c r="AR1200" i="7"/>
  <c r="AR1203" i="7"/>
  <c r="AR59" i="7"/>
  <c r="AR438" i="7"/>
  <c r="AR636" i="7"/>
  <c r="AR710" i="7"/>
  <c r="AR849" i="7"/>
  <c r="AR900" i="7"/>
  <c r="AR956" i="7"/>
  <c r="AR979" i="7"/>
  <c r="AR990" i="7"/>
  <c r="AR1030" i="7"/>
  <c r="AR1043" i="7"/>
  <c r="AR1049" i="7"/>
  <c r="AR1055" i="7"/>
  <c r="AR1072" i="7"/>
  <c r="AR1073" i="7"/>
  <c r="AR1113" i="7"/>
  <c r="AR1116" i="7"/>
  <c r="AR1141" i="7"/>
  <c r="AR1144" i="7"/>
  <c r="AR1150" i="7"/>
  <c r="AR1197" i="7"/>
  <c r="AR1215" i="7"/>
  <c r="AR1218" i="7"/>
  <c r="AR119" i="7"/>
  <c r="AR1206" i="7"/>
  <c r="AR693" i="7"/>
  <c r="AR909" i="7"/>
  <c r="AR933" i="7"/>
  <c r="AR997" i="7"/>
  <c r="AR1046" i="7"/>
  <c r="AR1052" i="7"/>
  <c r="AR1098" i="7"/>
  <c r="AR1101" i="7"/>
  <c r="AR1104" i="7"/>
  <c r="AR645" i="7"/>
  <c r="AR659" i="7"/>
  <c r="AR983" i="7"/>
  <c r="AR1021" i="7"/>
  <c r="AR1069" i="7"/>
  <c r="AR122" i="7"/>
  <c r="AR434" i="7"/>
  <c r="AR622" i="7"/>
  <c r="AR750" i="7"/>
  <c r="AR892" i="7"/>
  <c r="AR925" i="7"/>
  <c r="AR987" i="7"/>
  <c r="AR1011" i="7"/>
  <c r="AR1037" i="7"/>
  <c r="AR1066" i="7"/>
  <c r="AR1086" i="7"/>
  <c r="AR1126" i="7"/>
  <c r="AR1127" i="7"/>
  <c r="AR1157" i="7"/>
  <c r="AR1166" i="7"/>
  <c r="AR1184" i="7"/>
  <c r="AR1187" i="7"/>
  <c r="AR481" i="7"/>
  <c r="AR589" i="7"/>
  <c r="AR746" i="7"/>
  <c r="AR796" i="7"/>
  <c r="AR824" i="7"/>
  <c r="AR846" i="7"/>
  <c r="AR858" i="7"/>
  <c r="AR108" i="7"/>
  <c r="AR969" i="7"/>
  <c r="AR980" i="7"/>
  <c r="AR1034" i="7"/>
  <c r="AR1077" i="7"/>
  <c r="AR1111" i="7"/>
  <c r="AR1123" i="7"/>
  <c r="AR1136" i="7"/>
  <c r="AR1139" i="7"/>
  <c r="AR1154" i="7"/>
  <c r="AR1163" i="7"/>
  <c r="AR1169" i="7"/>
  <c r="AR1172" i="7"/>
  <c r="AR1178" i="7"/>
  <c r="AR373" i="7"/>
  <c r="AR534" i="7"/>
  <c r="AR95" i="7"/>
  <c r="AR707" i="7"/>
  <c r="AR815" i="7"/>
  <c r="AR906" i="7"/>
  <c r="AR103" i="7"/>
  <c r="AR973" i="7"/>
  <c r="AR1028" i="7"/>
  <c r="AR1031" i="7"/>
  <c r="AR1074" i="7"/>
  <c r="AR1080" i="7"/>
  <c r="AR1083" i="7"/>
  <c r="AR1093" i="7"/>
  <c r="AR1108" i="7"/>
  <c r="AR1130" i="7"/>
  <c r="AR1133" i="7"/>
  <c r="AR1151" i="7"/>
  <c r="AR1160" i="7"/>
  <c r="AR608" i="7"/>
  <c r="AR642" i="7"/>
  <c r="AR93" i="7"/>
  <c r="AR737" i="7"/>
  <c r="AR889" i="7"/>
  <c r="AR1041" i="7"/>
  <c r="AR1044" i="7"/>
  <c r="AR1050" i="7"/>
  <c r="AR111" i="7"/>
  <c r="AR1090" i="7"/>
  <c r="AR1096" i="7"/>
  <c r="AR1114" i="7"/>
  <c r="AR560" i="7"/>
  <c r="AR678" i="7"/>
  <c r="AR922" i="7"/>
  <c r="AR962" i="7"/>
  <c r="AR966" i="7"/>
  <c r="AR1047" i="7"/>
  <c r="AR1087" i="7"/>
  <c r="AR1099" i="7"/>
  <c r="AR1102" i="7"/>
  <c r="AR1105" i="7"/>
  <c r="AR656" i="7"/>
  <c r="AR843" i="7"/>
  <c r="AR855" i="7"/>
  <c r="AR106" i="7"/>
  <c r="AR995" i="7"/>
  <c r="AR1009" i="7"/>
  <c r="AR1012" i="7"/>
  <c r="AR1038" i="7"/>
  <c r="AR1064" i="7"/>
  <c r="AR1118" i="7"/>
  <c r="AR1173" i="7"/>
  <c r="AR1176" i="7"/>
  <c r="AR123" i="7"/>
  <c r="AR256" i="7"/>
  <c r="AR639" i="7"/>
  <c r="AR696" i="7"/>
  <c r="AR919" i="7"/>
  <c r="AR967" i="7"/>
  <c r="AR978" i="7"/>
  <c r="AR1023" i="7"/>
  <c r="AR1097" i="7"/>
  <c r="AR1115" i="7"/>
  <c r="AR1188" i="7"/>
  <c r="AR1194" i="7"/>
  <c r="AR1213" i="7"/>
  <c r="AR756" i="7"/>
  <c r="AR1045" i="7"/>
  <c r="AR1161" i="7"/>
  <c r="AR1210" i="7"/>
  <c r="AR1054" i="7"/>
  <c r="AR1142" i="7"/>
  <c r="AR1185" i="7"/>
  <c r="AR1217" i="7"/>
  <c r="AR577" i="7"/>
  <c r="AR948" i="7"/>
  <c r="AR951" i="7"/>
  <c r="AR1124" i="7"/>
  <c r="AR1146" i="7"/>
  <c r="AR1170" i="7"/>
  <c r="AR1196" i="7"/>
  <c r="AR1207" i="7"/>
  <c r="AR834" i="7"/>
  <c r="AR981" i="7"/>
  <c r="AR1010" i="7"/>
  <c r="AR1085" i="7"/>
  <c r="AR1094" i="7"/>
  <c r="AR1112" i="7"/>
  <c r="AR1158" i="7"/>
  <c r="AR1182" i="7"/>
  <c r="AR374" i="7"/>
  <c r="AR676" i="7"/>
  <c r="AR793" i="7"/>
  <c r="AR803" i="7"/>
  <c r="AR996" i="7"/>
  <c r="AR1006" i="7"/>
  <c r="AR1020" i="7"/>
  <c r="AR1081" i="7"/>
  <c r="AR1179" i="7"/>
  <c r="AR115" i="7"/>
  <c r="AR1204" i="7"/>
  <c r="AR1214" i="7"/>
  <c r="AR120" i="7"/>
  <c r="AR619" i="7"/>
  <c r="AR666" i="7"/>
  <c r="AR939" i="7"/>
  <c r="AR1051" i="7"/>
  <c r="AR1061" i="7"/>
  <c r="AR1143" i="7"/>
  <c r="AR61" i="7"/>
  <c r="AR840" i="7"/>
  <c r="AR1103" i="7"/>
  <c r="AR1121" i="7"/>
  <c r="AR1131" i="7"/>
  <c r="AR1211" i="7"/>
  <c r="AR1029" i="7"/>
  <c r="AR1155" i="7"/>
  <c r="AR1208" i="7"/>
  <c r="AR1058" i="7"/>
  <c r="AR1128" i="7"/>
  <c r="AR1205" i="7"/>
  <c r="AR1219" i="7"/>
  <c r="AR775" i="7"/>
  <c r="AR912" i="7"/>
  <c r="AR936" i="7"/>
  <c r="AR1026" i="7"/>
  <c r="AR1152" i="7"/>
  <c r="AR1202" i="7"/>
  <c r="AR662" i="7"/>
  <c r="AR959" i="7"/>
  <c r="AR1091" i="7"/>
  <c r="AR1191" i="7"/>
  <c r="AR1216" i="7"/>
  <c r="AR600" i="7"/>
  <c r="AR852" i="7"/>
  <c r="AR970" i="7"/>
  <c r="AR1149" i="7"/>
  <c r="AR1067" i="7"/>
  <c r="AR886" i="7"/>
  <c r="AR1181" i="7"/>
  <c r="AR1190" i="7"/>
  <c r="AR1035" i="7"/>
  <c r="AR113" i="7"/>
  <c r="AR1140" i="7"/>
  <c r="AR110" i="7"/>
  <c r="AR784" i="7"/>
  <c r="AR1088" i="7"/>
  <c r="AR401" i="7"/>
  <c r="AR1165" i="7"/>
  <c r="AR1199" i="7"/>
  <c r="AR121" i="7"/>
  <c r="AR1003" i="7"/>
  <c r="AR1013" i="7"/>
  <c r="AR1071" i="7"/>
  <c r="AR1195" i="7"/>
  <c r="AT1222" i="7"/>
  <c r="AT1223" i="7" s="1"/>
  <c r="AR124" i="7"/>
  <c r="BG124" i="7"/>
  <c r="BG1222" i="7" l="1"/>
  <c r="BE458" i="7"/>
  <c r="BK458" i="7"/>
  <c r="BE271" i="7"/>
  <c r="BK271" i="7"/>
  <c r="BE153" i="7"/>
  <c r="BK153" i="7"/>
  <c r="BK533" i="7"/>
  <c r="BE253" i="7"/>
  <c r="BK253" i="7"/>
  <c r="BK805" i="7"/>
  <c r="BK688" i="7"/>
  <c r="BE202" i="7"/>
  <c r="BK202" i="7"/>
  <c r="BE145" i="7"/>
  <c r="BK145" i="7"/>
  <c r="BE190" i="7"/>
  <c r="BK190" i="7"/>
  <c r="BE279" i="7"/>
  <c r="BK279" i="7"/>
  <c r="BE162" i="7"/>
  <c r="BK162" i="7"/>
  <c r="BE1199" i="7"/>
  <c r="BK1199" i="7"/>
  <c r="BK1205" i="7"/>
  <c r="BE61" i="7"/>
  <c r="BH61" i="7" s="1"/>
  <c r="BJ61" i="7" s="1"/>
  <c r="BK61" i="7"/>
  <c r="BK1081" i="7"/>
  <c r="BK1158" i="7"/>
  <c r="BK855" i="7"/>
  <c r="BK111" i="7"/>
  <c r="BK1080" i="7"/>
  <c r="BK1154" i="7"/>
  <c r="BE481" i="7"/>
  <c r="BK481" i="7"/>
  <c r="BE434" i="7"/>
  <c r="BK434" i="7"/>
  <c r="BK1046" i="7"/>
  <c r="BE1055" i="7"/>
  <c r="BK1055" i="7"/>
  <c r="BK1129" i="7"/>
  <c r="BK1017" i="7"/>
  <c r="BE818" i="7"/>
  <c r="BK818" i="7"/>
  <c r="BE349" i="7"/>
  <c r="BK349" i="7"/>
  <c r="BK99" i="7"/>
  <c r="BK873" i="7"/>
  <c r="BK580" i="7"/>
  <c r="BK814" i="7"/>
  <c r="BE424" i="7"/>
  <c r="BK424" i="7"/>
  <c r="BK97" i="7"/>
  <c r="BK734" i="7"/>
  <c r="BK804" i="7"/>
  <c r="BK893" i="7"/>
  <c r="BK994" i="7"/>
  <c r="BE708" i="7"/>
  <c r="BK708" i="7"/>
  <c r="BK1167" i="7"/>
  <c r="BE884" i="7"/>
  <c r="BK884" i="7"/>
  <c r="BK670" i="7"/>
  <c r="BK1175" i="7"/>
  <c r="BK917" i="7"/>
  <c r="BE42" i="7"/>
  <c r="BH42" i="7" s="1"/>
  <c r="BJ42" i="7" s="1"/>
  <c r="BK42" i="7"/>
  <c r="BK931" i="7"/>
  <c r="BE464" i="7"/>
  <c r="BK464" i="7"/>
  <c r="BE521" i="7"/>
  <c r="BK521" i="7"/>
  <c r="BE53" i="7"/>
  <c r="BK53" i="7"/>
  <c r="BE288" i="7"/>
  <c r="BK288" i="7"/>
  <c r="BK92" i="7"/>
  <c r="BE246" i="7"/>
  <c r="BK246" i="7"/>
  <c r="BK677" i="7"/>
  <c r="BK638" i="7"/>
  <c r="BK842" i="7"/>
  <c r="BK585" i="7"/>
  <c r="BK1076" i="7"/>
  <c r="BE107" i="7"/>
  <c r="BK107" i="7"/>
  <c r="BK768" i="7"/>
  <c r="BE70" i="7"/>
  <c r="BH70" i="7" s="1"/>
  <c r="BJ70" i="7" s="1"/>
  <c r="BK70" i="7"/>
  <c r="BE20" i="7"/>
  <c r="BK20" i="7"/>
  <c r="BE143" i="7"/>
  <c r="BK143" i="7"/>
  <c r="BE370" i="7"/>
  <c r="BK370" i="7"/>
  <c r="BE280" i="7"/>
  <c r="BK280" i="7"/>
  <c r="BE269" i="7"/>
  <c r="BK269" i="7"/>
  <c r="BE489" i="7"/>
  <c r="BK489" i="7"/>
  <c r="BE24" i="7"/>
  <c r="BH24" i="7" s="1"/>
  <c r="BJ24" i="7" s="1"/>
  <c r="BK24" i="7"/>
  <c r="BE78" i="7"/>
  <c r="BH78" i="7" s="1"/>
  <c r="BJ78" i="7" s="1"/>
  <c r="BK78" i="7"/>
  <c r="BE257" i="7"/>
  <c r="BK257" i="7"/>
  <c r="BE412" i="7"/>
  <c r="BK412" i="7"/>
  <c r="BK581" i="7"/>
  <c r="BE221" i="7"/>
  <c r="BK221" i="7"/>
  <c r="BK797" i="7"/>
  <c r="BK680" i="7"/>
  <c r="BE474" i="7"/>
  <c r="BK474" i="7"/>
  <c r="BE17" i="7"/>
  <c r="BK17" i="7"/>
  <c r="BE13" i="7"/>
  <c r="BK13" i="7"/>
  <c r="BE10" i="7"/>
  <c r="BH10" i="7" s="1"/>
  <c r="BJ10" i="7" s="1"/>
  <c r="BK10" i="7"/>
  <c r="BE69" i="7"/>
  <c r="BH69" i="7" s="1"/>
  <c r="BJ69" i="7" s="1"/>
  <c r="BK69" i="7"/>
  <c r="BE52" i="7"/>
  <c r="BK52" i="7"/>
  <c r="BE127" i="7"/>
  <c r="BK127" i="7"/>
  <c r="BE187" i="7"/>
  <c r="BK187" i="7"/>
  <c r="BE384" i="7"/>
  <c r="BK384" i="7"/>
  <c r="BE273" i="7"/>
  <c r="BK273" i="7"/>
  <c r="BE154" i="7"/>
  <c r="BH154" i="7" s="1"/>
  <c r="BJ154" i="7" s="1"/>
  <c r="BK154" i="7"/>
  <c r="BK1163" i="7"/>
  <c r="BK598" i="7"/>
  <c r="BK1148" i="7"/>
  <c r="BK779" i="7"/>
  <c r="BE81" i="7"/>
  <c r="BH81" i="7" s="1"/>
  <c r="BJ81" i="7" s="1"/>
  <c r="BK81" i="7"/>
  <c r="BE254" i="7"/>
  <c r="BK254" i="7"/>
  <c r="BE293" i="7"/>
  <c r="BK293" i="7"/>
  <c r="BE1143" i="7"/>
  <c r="BK1143" i="7"/>
  <c r="BK996" i="7"/>
  <c r="BK1085" i="7"/>
  <c r="BE1213" i="7"/>
  <c r="BK1213" i="7"/>
  <c r="BK1105" i="7"/>
  <c r="BK1041" i="7"/>
  <c r="BK1028" i="7"/>
  <c r="BK1123" i="7"/>
  <c r="BK1166" i="7"/>
  <c r="BK909" i="7"/>
  <c r="BK1030" i="7"/>
  <c r="BK1107" i="7"/>
  <c r="BK986" i="7"/>
  <c r="BK806" i="7"/>
  <c r="BK1015" i="7"/>
  <c r="BK681" i="7"/>
  <c r="BK830" i="7"/>
  <c r="BE377" i="7"/>
  <c r="BK377" i="7"/>
  <c r="BE758" i="7"/>
  <c r="BK758" i="7"/>
  <c r="BE336" i="7"/>
  <c r="BK336" i="7"/>
  <c r="BK654" i="7"/>
  <c r="BE522" i="7"/>
  <c r="BK522" i="7"/>
  <c r="BK776" i="7"/>
  <c r="BK832" i="7"/>
  <c r="BK974" i="7"/>
  <c r="BE89" i="7"/>
  <c r="BK89" i="7"/>
  <c r="BK1120" i="7"/>
  <c r="BK847" i="7"/>
  <c r="BK630" i="7"/>
  <c r="BK114" i="7"/>
  <c r="BK822" i="7"/>
  <c r="BK1183" i="7"/>
  <c r="BK881" i="7"/>
  <c r="BE298" i="7"/>
  <c r="BK298" i="7"/>
  <c r="BE330" i="7"/>
  <c r="BK330" i="7"/>
  <c r="BE157" i="7"/>
  <c r="BK157" i="7"/>
  <c r="BE74" i="7"/>
  <c r="BH74" i="7" s="1"/>
  <c r="BJ74" i="7" s="1"/>
  <c r="BK74" i="7"/>
  <c r="BK664" i="7"/>
  <c r="BE135" i="7"/>
  <c r="BK135" i="7"/>
  <c r="BE627" i="7"/>
  <c r="BK627" i="7"/>
  <c r="BK542" i="7"/>
  <c r="BK791" i="7"/>
  <c r="BK545" i="7"/>
  <c r="BK109" i="7"/>
  <c r="BK934" i="7"/>
  <c r="BK100" i="7"/>
  <c r="BE492" i="7"/>
  <c r="BK492" i="7"/>
  <c r="BE177" i="7"/>
  <c r="BK177" i="7"/>
  <c r="BE382" i="7"/>
  <c r="BK382" i="7"/>
  <c r="BE15" i="7"/>
  <c r="BK15" i="7"/>
  <c r="BE263" i="7"/>
  <c r="BK263" i="7"/>
  <c r="BE238" i="7"/>
  <c r="BK238" i="7"/>
  <c r="BE452" i="7"/>
  <c r="BK452" i="7"/>
  <c r="BE241" i="7"/>
  <c r="BK241" i="7"/>
  <c r="BE463" i="7"/>
  <c r="BK463" i="7"/>
  <c r="BE603" i="7"/>
  <c r="BK603" i="7"/>
  <c r="BE393" i="7"/>
  <c r="BK393" i="7"/>
  <c r="BE511" i="7"/>
  <c r="BK511" i="7"/>
  <c r="BE174" i="7"/>
  <c r="BK174" i="7"/>
  <c r="BK773" i="7"/>
  <c r="BE657" i="7"/>
  <c r="BK657" i="7"/>
  <c r="BE454" i="7"/>
  <c r="BK454" i="7"/>
  <c r="BE167" i="7"/>
  <c r="BK167" i="7"/>
  <c r="BE23" i="7"/>
  <c r="BH23" i="7" s="1"/>
  <c r="BJ23" i="7" s="1"/>
  <c r="BK23" i="7"/>
  <c r="BK610" i="7"/>
  <c r="BE65" i="7"/>
  <c r="BK65" i="7"/>
  <c r="BE340" i="7"/>
  <c r="BK340" i="7"/>
  <c r="BE44" i="7"/>
  <c r="BK44" i="7"/>
  <c r="BE156" i="7"/>
  <c r="BK156" i="7"/>
  <c r="BE362" i="7"/>
  <c r="BH362" i="7" s="1"/>
  <c r="BJ362" i="7" s="1"/>
  <c r="BK362" i="7"/>
  <c r="BE250" i="7"/>
  <c r="BK250" i="7"/>
  <c r="BE7" i="7"/>
  <c r="BK7" i="7"/>
  <c r="BK106" i="7"/>
  <c r="BK717" i="7"/>
  <c r="BE488" i="7"/>
  <c r="BK488" i="7"/>
  <c r="BK713" i="7"/>
  <c r="BE237" i="7"/>
  <c r="BK237" i="7"/>
  <c r="BE445" i="7"/>
  <c r="BK445" i="7"/>
  <c r="BK1198" i="7"/>
  <c r="BK1062" i="7"/>
  <c r="BE469" i="7"/>
  <c r="BK469" i="7"/>
  <c r="BK665" i="7"/>
  <c r="BE49" i="7"/>
  <c r="BH49" i="7" s="1"/>
  <c r="BJ49" i="7" s="1"/>
  <c r="BK49" i="7"/>
  <c r="BK1111" i="7"/>
  <c r="BK975" i="7"/>
  <c r="BK787" i="7"/>
  <c r="BK1001" i="7"/>
  <c r="BK648" i="7"/>
  <c r="BE811" i="7"/>
  <c r="BK811" i="7"/>
  <c r="BE208" i="7"/>
  <c r="BK208" i="7"/>
  <c r="BK745" i="7"/>
  <c r="BE240" i="7"/>
  <c r="BK240" i="7"/>
  <c r="BK631" i="7"/>
  <c r="BE505" i="7"/>
  <c r="BK505" i="7"/>
  <c r="BK754" i="7"/>
  <c r="BK810" i="7"/>
  <c r="BK923" i="7"/>
  <c r="BK637" i="7"/>
  <c r="BK1095" i="7"/>
  <c r="BK844" i="7"/>
  <c r="BK616" i="7"/>
  <c r="BK1109" i="7"/>
  <c r="BK772" i="7"/>
  <c r="BE1164" i="7"/>
  <c r="BK1164" i="7"/>
  <c r="BK878" i="7"/>
  <c r="BE275" i="7"/>
  <c r="BK275" i="7"/>
  <c r="BE320" i="7"/>
  <c r="BK320" i="7"/>
  <c r="BK559" i="7"/>
  <c r="BE494" i="7"/>
  <c r="BK494" i="7"/>
  <c r="BK650" i="7"/>
  <c r="BE133" i="7"/>
  <c r="BK133" i="7"/>
  <c r="BK624" i="7"/>
  <c r="BK535" i="7"/>
  <c r="BK788" i="7"/>
  <c r="BE87" i="7"/>
  <c r="BH87" i="7" s="1"/>
  <c r="BJ87" i="7" s="1"/>
  <c r="BK87" i="7"/>
  <c r="BK1048" i="7"/>
  <c r="BK926" i="7"/>
  <c r="BK733" i="7"/>
  <c r="BE482" i="7"/>
  <c r="BK482" i="7"/>
  <c r="BE150" i="7"/>
  <c r="BK150" i="7"/>
  <c r="BE367" i="7"/>
  <c r="BK367" i="7"/>
  <c r="BE207" i="7"/>
  <c r="BK207" i="7"/>
  <c r="BE232" i="7"/>
  <c r="BK232" i="7"/>
  <c r="BE235" i="7"/>
  <c r="BK235" i="7"/>
  <c r="BE43" i="7"/>
  <c r="BK43" i="7"/>
  <c r="BE228" i="7"/>
  <c r="BK228" i="7"/>
  <c r="BE449" i="7"/>
  <c r="BK449" i="7"/>
  <c r="BK544" i="7"/>
  <c r="BE317" i="7"/>
  <c r="BK317" i="7"/>
  <c r="BE508" i="7"/>
  <c r="BK508" i="7"/>
  <c r="BE161" i="7"/>
  <c r="BK161" i="7"/>
  <c r="BK765" i="7"/>
  <c r="BK649" i="7"/>
  <c r="BE437" i="7"/>
  <c r="BK437" i="7"/>
  <c r="BE164" i="7"/>
  <c r="BK164" i="7"/>
  <c r="BE282" i="7"/>
  <c r="BK282" i="7"/>
  <c r="BK88" i="7"/>
  <c r="BE497" i="7"/>
  <c r="BK497" i="7"/>
  <c r="BE337" i="7"/>
  <c r="BK337" i="7"/>
  <c r="BE398" i="7"/>
  <c r="BK398" i="7"/>
  <c r="BE6" i="7"/>
  <c r="BK6" i="7"/>
  <c r="BE354" i="7"/>
  <c r="BK354" i="7"/>
  <c r="BE242" i="7"/>
  <c r="BK242" i="7"/>
  <c r="BE4" i="7"/>
  <c r="BH4" i="7" s="1"/>
  <c r="BJ4" i="7" s="1"/>
  <c r="BK4" i="7"/>
  <c r="BK1219" i="7"/>
  <c r="BK724" i="7"/>
  <c r="BE146" i="7"/>
  <c r="BK146" i="7"/>
  <c r="BK1099" i="7"/>
  <c r="BE737" i="7"/>
  <c r="BK737" i="7"/>
  <c r="BE103" i="7"/>
  <c r="BK103" i="7"/>
  <c r="BE1077" i="7"/>
  <c r="BK1077" i="7"/>
  <c r="BK1127" i="7"/>
  <c r="BK119" i="7"/>
  <c r="BK979" i="7"/>
  <c r="BK1203" i="7"/>
  <c r="BK1079" i="7"/>
  <c r="BK964" i="7"/>
  <c r="BK759" i="7"/>
  <c r="BK998" i="7"/>
  <c r="BE82" i="7"/>
  <c r="BH82" i="7" s="1"/>
  <c r="BJ82" i="7" s="1"/>
  <c r="BK82" i="7"/>
  <c r="BK786" i="7"/>
  <c r="BK989" i="7"/>
  <c r="BK739" i="7"/>
  <c r="BE9" i="7"/>
  <c r="BK9" i="7"/>
  <c r="BK537" i="7"/>
  <c r="BE502" i="7"/>
  <c r="BK502" i="7"/>
  <c r="BK698" i="7"/>
  <c r="BE807" i="7"/>
  <c r="BK807" i="7"/>
  <c r="BK907" i="7"/>
  <c r="BE540" i="7"/>
  <c r="BK540" i="7"/>
  <c r="BK1078" i="7"/>
  <c r="BK841" i="7"/>
  <c r="BK605" i="7"/>
  <c r="BK1089" i="7"/>
  <c r="BK747" i="7"/>
  <c r="BK1153" i="7"/>
  <c r="BK828" i="7"/>
  <c r="BE26" i="7"/>
  <c r="BK26" i="7"/>
  <c r="BE278" i="7"/>
  <c r="BK278" i="7"/>
  <c r="BK552" i="7"/>
  <c r="BE456" i="7"/>
  <c r="BK456" i="7"/>
  <c r="BK647" i="7"/>
  <c r="BE871" i="7"/>
  <c r="BK871" i="7"/>
  <c r="BK602" i="7"/>
  <c r="BK532" i="7"/>
  <c r="BK774" i="7"/>
  <c r="BE80" i="7"/>
  <c r="BH80" i="7" s="1"/>
  <c r="BJ80" i="7" s="1"/>
  <c r="BK80" i="7"/>
  <c r="BK1040" i="7"/>
  <c r="BK918" i="7"/>
  <c r="BK685" i="7"/>
  <c r="BE472" i="7"/>
  <c r="BK472" i="7"/>
  <c r="BE230" i="7"/>
  <c r="BK230" i="7"/>
  <c r="BE300" i="7"/>
  <c r="BK300" i="7"/>
  <c r="BE198" i="7"/>
  <c r="BK198" i="7"/>
  <c r="BE201" i="7"/>
  <c r="BK201" i="7"/>
  <c r="BE212" i="7"/>
  <c r="BK212" i="7"/>
  <c r="BE397" i="7"/>
  <c r="BK397" i="7"/>
  <c r="BE215" i="7"/>
  <c r="BK215" i="7"/>
  <c r="BE446" i="7"/>
  <c r="BK446" i="7"/>
  <c r="BK530" i="7"/>
  <c r="BE302" i="7"/>
  <c r="BK302" i="7"/>
  <c r="BE495" i="7"/>
  <c r="BK495" i="7"/>
  <c r="BE139" i="7"/>
  <c r="BK139" i="7"/>
  <c r="BK757" i="7"/>
  <c r="BE641" i="7"/>
  <c r="BK641" i="7"/>
  <c r="BE420" i="7"/>
  <c r="BK420" i="7"/>
  <c r="BE151" i="7"/>
  <c r="BK151" i="7"/>
  <c r="BE267" i="7"/>
  <c r="BK267" i="7"/>
  <c r="BK595" i="7"/>
  <c r="BE491" i="7"/>
  <c r="BK491" i="7"/>
  <c r="BE30" i="7"/>
  <c r="BK30" i="7"/>
  <c r="BE386" i="7"/>
  <c r="BK386" i="7"/>
  <c r="BE131" i="7"/>
  <c r="BK131" i="7"/>
  <c r="BE347" i="7"/>
  <c r="BK347" i="7"/>
  <c r="BE234" i="7"/>
  <c r="BK234" i="7"/>
  <c r="BK1179" i="7"/>
  <c r="BK1132" i="7"/>
  <c r="BK568" i="7"/>
  <c r="BK1013" i="7"/>
  <c r="BK1149" i="7"/>
  <c r="BK936" i="7"/>
  <c r="BK939" i="7"/>
  <c r="BK676" i="7"/>
  <c r="BK834" i="7"/>
  <c r="BE1115" i="7"/>
  <c r="BK1115" i="7"/>
  <c r="BK123" i="7"/>
  <c r="BK1087" i="7"/>
  <c r="BK93" i="7"/>
  <c r="BK906" i="7"/>
  <c r="BK1034" i="7"/>
  <c r="BK1126" i="7"/>
  <c r="BK122" i="7"/>
  <c r="BK1218" i="7"/>
  <c r="BK956" i="7"/>
  <c r="BK1200" i="7"/>
  <c r="BK1059" i="7"/>
  <c r="BK1193" i="7"/>
  <c r="BE945" i="7"/>
  <c r="BK945" i="7"/>
  <c r="BK732" i="7"/>
  <c r="BK947" i="7"/>
  <c r="BE519" i="7"/>
  <c r="BK519" i="7"/>
  <c r="BK783" i="7"/>
  <c r="BK972" i="7"/>
  <c r="BK731" i="7"/>
  <c r="BK105" i="7"/>
  <c r="BE441" i="7"/>
  <c r="BK441" i="7"/>
  <c r="BE448" i="7"/>
  <c r="BK448" i="7"/>
  <c r="BE554" i="7"/>
  <c r="BK554" i="7"/>
  <c r="BK782" i="7"/>
  <c r="BK890" i="7"/>
  <c r="BE478" i="7"/>
  <c r="BK478" i="7"/>
  <c r="BK1075" i="7"/>
  <c r="BK838" i="7"/>
  <c r="BE76" i="7"/>
  <c r="BH76" i="7" s="1"/>
  <c r="BJ76" i="7" s="1"/>
  <c r="BK76" i="7"/>
  <c r="BK112" i="7"/>
  <c r="BK723" i="7"/>
  <c r="BK1134" i="7"/>
  <c r="BK800" i="7"/>
  <c r="BE410" i="7"/>
  <c r="BK410" i="7"/>
  <c r="BE186" i="7"/>
  <c r="BK186" i="7"/>
  <c r="BE549" i="7"/>
  <c r="BK549" i="7"/>
  <c r="BE413" i="7"/>
  <c r="BK413" i="7"/>
  <c r="BK611" i="7"/>
  <c r="BK868" i="7"/>
  <c r="BK562" i="7"/>
  <c r="BE66" i="7"/>
  <c r="BK66" i="7"/>
  <c r="BK771" i="7"/>
  <c r="BE524" i="7"/>
  <c r="BK524" i="7"/>
  <c r="BK1032" i="7"/>
  <c r="BK911" i="7"/>
  <c r="BK669" i="7"/>
  <c r="BE462" i="7"/>
  <c r="BK462" i="7"/>
  <c r="BE227" i="7"/>
  <c r="BK227" i="7"/>
  <c r="BE260" i="7"/>
  <c r="BK260" i="7"/>
  <c r="BE175" i="7"/>
  <c r="BK175" i="7"/>
  <c r="BE149" i="7"/>
  <c r="BK149" i="7"/>
  <c r="BE188" i="7"/>
  <c r="BK188" i="7"/>
  <c r="BE395" i="7"/>
  <c r="BK395" i="7"/>
  <c r="BE18" i="7"/>
  <c r="BK18" i="7"/>
  <c r="BE429" i="7"/>
  <c r="BK429" i="7"/>
  <c r="BK527" i="7"/>
  <c r="BE276" i="7"/>
  <c r="BK276" i="7"/>
  <c r="BE64" i="7"/>
  <c r="BH64" i="7" s="1"/>
  <c r="BJ64" i="7" s="1"/>
  <c r="BK64" i="7"/>
  <c r="BK877" i="7"/>
  <c r="BK749" i="7"/>
  <c r="BK633" i="7"/>
  <c r="BE380" i="7"/>
  <c r="BK380" i="7"/>
  <c r="BE128" i="7"/>
  <c r="BK128" i="7"/>
  <c r="BE251" i="7"/>
  <c r="BK251" i="7"/>
  <c r="BK587" i="7"/>
  <c r="BE483" i="7"/>
  <c r="BK483" i="7"/>
  <c r="BE322" i="7"/>
  <c r="BK322" i="7"/>
  <c r="BE369" i="7"/>
  <c r="BK369" i="7"/>
  <c r="BE5" i="7"/>
  <c r="BK5" i="7"/>
  <c r="BE341" i="7"/>
  <c r="BK341" i="7"/>
  <c r="BE226" i="7"/>
  <c r="BK226" i="7"/>
  <c r="BK589" i="7"/>
  <c r="BE414" i="7"/>
  <c r="BK414" i="7"/>
  <c r="BK1020" i="7"/>
  <c r="BK700" i="7"/>
  <c r="BK1058" i="7"/>
  <c r="BK933" i="7"/>
  <c r="BK671" i="7"/>
  <c r="BE408" i="7"/>
  <c r="BH408" i="7" s="1"/>
  <c r="BJ408" i="7" s="1"/>
  <c r="BK408" i="7"/>
  <c r="BE126" i="7"/>
  <c r="BK126" i="7"/>
  <c r="BE457" i="7"/>
  <c r="BK457" i="7"/>
  <c r="BE1194" i="7"/>
  <c r="BK1194" i="7"/>
  <c r="BE912" i="7"/>
  <c r="BK912" i="7"/>
  <c r="BK666" i="7"/>
  <c r="BK1207" i="7"/>
  <c r="BK1097" i="7"/>
  <c r="BK1176" i="7"/>
  <c r="BK1047" i="7"/>
  <c r="BK642" i="7"/>
  <c r="BK815" i="7"/>
  <c r="BE980" i="7"/>
  <c r="BK980" i="7"/>
  <c r="BK1086" i="7"/>
  <c r="BK1069" i="7"/>
  <c r="BK1215" i="7"/>
  <c r="BK900" i="7"/>
  <c r="BK118" i="7"/>
  <c r="BK1056" i="7"/>
  <c r="BK1177" i="7"/>
  <c r="BE928" i="7"/>
  <c r="BK928" i="7"/>
  <c r="BK729" i="7"/>
  <c r="BE930" i="7"/>
  <c r="BK930" i="7"/>
  <c r="BE503" i="7"/>
  <c r="BK503" i="7"/>
  <c r="BK764" i="7"/>
  <c r="BK955" i="7"/>
  <c r="BK721" i="7"/>
  <c r="BK938" i="7"/>
  <c r="BE428" i="7"/>
  <c r="BK428" i="7"/>
  <c r="BE310" i="7"/>
  <c r="BK310" i="7"/>
  <c r="BE417" i="7"/>
  <c r="BK417" i="7"/>
  <c r="BK730" i="7"/>
  <c r="BK872" i="7"/>
  <c r="BE444" i="7"/>
  <c r="BK444" i="7"/>
  <c r="BK1063" i="7"/>
  <c r="BK769" i="7"/>
  <c r="BE50" i="7"/>
  <c r="BH50" i="7" s="1"/>
  <c r="BJ50" i="7" s="1"/>
  <c r="BK50" i="7"/>
  <c r="BK1057" i="7"/>
  <c r="BK94" i="7"/>
  <c r="BK1117" i="7"/>
  <c r="BK778" i="7"/>
  <c r="BE45" i="7"/>
  <c r="BH45" i="7" s="1"/>
  <c r="BJ45" i="7" s="1"/>
  <c r="BK45" i="7"/>
  <c r="BK566" i="7"/>
  <c r="BK536" i="7"/>
  <c r="BE402" i="7"/>
  <c r="BK402" i="7"/>
  <c r="BK572" i="7"/>
  <c r="BK854" i="7"/>
  <c r="BE84" i="7"/>
  <c r="BH84" i="7" s="1"/>
  <c r="BJ84" i="7" s="1"/>
  <c r="BK84" i="7"/>
  <c r="BE513" i="7"/>
  <c r="BK513" i="7"/>
  <c r="BK716" i="7"/>
  <c r="BE516" i="7"/>
  <c r="BK516" i="7"/>
  <c r="BK1024" i="7"/>
  <c r="BK903" i="7"/>
  <c r="BK652" i="7"/>
  <c r="BE442" i="7"/>
  <c r="BK442" i="7"/>
  <c r="BE14" i="7"/>
  <c r="BK14" i="7"/>
  <c r="BE248" i="7"/>
  <c r="BK248" i="7"/>
  <c r="BE172" i="7"/>
  <c r="BK172" i="7"/>
  <c r="BE432" i="7"/>
  <c r="BK432" i="7"/>
  <c r="BK609" i="7"/>
  <c r="BE39" i="7"/>
  <c r="BK39" i="7"/>
  <c r="BE179" i="7"/>
  <c r="BK179" i="7"/>
  <c r="BE416" i="7"/>
  <c r="BK416" i="7"/>
  <c r="BE75" i="7"/>
  <c r="BH75" i="7" s="1"/>
  <c r="BJ75" i="7" s="1"/>
  <c r="BK75" i="7"/>
  <c r="BE262" i="7"/>
  <c r="BK262" i="7"/>
  <c r="BE477" i="7"/>
  <c r="BK477" i="7"/>
  <c r="BK869" i="7"/>
  <c r="BK741" i="7"/>
  <c r="BK625" i="7"/>
  <c r="BE365" i="7"/>
  <c r="BK365" i="7"/>
  <c r="BE3" i="7"/>
  <c r="BK3" i="7"/>
  <c r="BE196" i="7"/>
  <c r="BK196" i="7"/>
  <c r="BK579" i="7"/>
  <c r="BE475" i="7"/>
  <c r="BK475" i="7"/>
  <c r="BE307" i="7"/>
  <c r="BK307" i="7"/>
  <c r="BE318" i="7"/>
  <c r="BK318" i="7"/>
  <c r="BE142" i="7"/>
  <c r="BK142" i="7"/>
  <c r="BE333" i="7"/>
  <c r="BK333" i="7"/>
  <c r="BE218" i="7"/>
  <c r="BK218" i="7"/>
  <c r="BK1035" i="7"/>
  <c r="BK1182" i="7"/>
  <c r="BE1065" i="7"/>
  <c r="BK1065" i="7"/>
  <c r="BK891" i="7"/>
  <c r="BK896" i="7"/>
  <c r="BK116" i="7"/>
  <c r="BE430" i="7"/>
  <c r="BK430" i="7"/>
  <c r="BK960" i="7"/>
  <c r="BE77" i="7"/>
  <c r="BH77" i="7" s="1"/>
  <c r="BJ77" i="7" s="1"/>
  <c r="BK77" i="7"/>
  <c r="BE1139" i="7"/>
  <c r="BK1139" i="7"/>
  <c r="BE421" i="7"/>
  <c r="BK421" i="7"/>
  <c r="BK798" i="7"/>
  <c r="BK1156" i="7"/>
  <c r="BE255" i="7"/>
  <c r="BK255" i="7"/>
  <c r="BE751" i="7"/>
  <c r="BK751" i="7"/>
  <c r="BE480" i="7"/>
  <c r="BK480" i="7"/>
  <c r="BK1136" i="7"/>
  <c r="BK864" i="7"/>
  <c r="BK977" i="7"/>
  <c r="BE389" i="7"/>
  <c r="BK389" i="7"/>
  <c r="BK644" i="7"/>
  <c r="BE500" i="7"/>
  <c r="BK500" i="7"/>
  <c r="BE523" i="7"/>
  <c r="BK523" i="7"/>
  <c r="BK803" i="7"/>
  <c r="BK889" i="7"/>
  <c r="BK990" i="7"/>
  <c r="BK1026" i="7"/>
  <c r="BK1181" i="7"/>
  <c r="BK619" i="7"/>
  <c r="BK1196" i="7"/>
  <c r="BK1217" i="7"/>
  <c r="BK1210" i="7"/>
  <c r="BK1023" i="7"/>
  <c r="BK1173" i="7"/>
  <c r="BK966" i="7"/>
  <c r="BK608" i="7"/>
  <c r="BK707" i="7"/>
  <c r="BK969" i="7"/>
  <c r="BK1066" i="7"/>
  <c r="BK1021" i="7"/>
  <c r="BK1206" i="7"/>
  <c r="BK1197" i="7"/>
  <c r="BK849" i="7"/>
  <c r="BK1192" i="7"/>
  <c r="BK1033" i="7"/>
  <c r="BK1174" i="7"/>
  <c r="BK883" i="7"/>
  <c r="BE629" i="7"/>
  <c r="BK629" i="7"/>
  <c r="BK914" i="7"/>
  <c r="BE499" i="7"/>
  <c r="BK499" i="7"/>
  <c r="BK761" i="7"/>
  <c r="BK944" i="7"/>
  <c r="BK690" i="7"/>
  <c r="BK921" i="7"/>
  <c r="BE404" i="7"/>
  <c r="BK404" i="7"/>
  <c r="BK963" i="7"/>
  <c r="BE249" i="7"/>
  <c r="BK249" i="7"/>
  <c r="BE715" i="7"/>
  <c r="BK715" i="7"/>
  <c r="BK863" i="7"/>
  <c r="BE431" i="7"/>
  <c r="BK431" i="7"/>
  <c r="BK1060" i="7"/>
  <c r="BK766" i="7"/>
  <c r="BE34" i="7"/>
  <c r="BK34" i="7"/>
  <c r="BK1042" i="7"/>
  <c r="BK91" i="7"/>
  <c r="BE1106" i="7"/>
  <c r="BK1106" i="7"/>
  <c r="BK726" i="7"/>
  <c r="BE363" i="7"/>
  <c r="BK363" i="7"/>
  <c r="BK546" i="7"/>
  <c r="BE71" i="7"/>
  <c r="BH71" i="7" s="1"/>
  <c r="BJ71" i="7" s="1"/>
  <c r="BK71" i="7"/>
  <c r="BE379" i="7"/>
  <c r="BK379" i="7"/>
  <c r="BK529" i="7"/>
  <c r="BK851" i="7"/>
  <c r="BE422" i="7"/>
  <c r="BK422" i="7"/>
  <c r="BE476" i="7"/>
  <c r="BK476" i="7"/>
  <c r="BK702" i="7"/>
  <c r="BE506" i="7"/>
  <c r="BK506" i="7"/>
  <c r="BK1016" i="7"/>
  <c r="BK895" i="7"/>
  <c r="BK635" i="7"/>
  <c r="BE425" i="7"/>
  <c r="BK425" i="7"/>
  <c r="BE181" i="7"/>
  <c r="BK181" i="7"/>
  <c r="BE229" i="7"/>
  <c r="BK229" i="7"/>
  <c r="BE134" i="7"/>
  <c r="BK134" i="7"/>
  <c r="BE62" i="7"/>
  <c r="BK62" i="7"/>
  <c r="BK606" i="7"/>
  <c r="BE381" i="7"/>
  <c r="BK381" i="7"/>
  <c r="BE152" i="7"/>
  <c r="BK152" i="7"/>
  <c r="BE406" i="7"/>
  <c r="BK406" i="7"/>
  <c r="BE72" i="7"/>
  <c r="BH72" i="7" s="1"/>
  <c r="BJ72" i="7" s="1"/>
  <c r="BK72" i="7"/>
  <c r="BE19" i="7"/>
  <c r="BK19" i="7"/>
  <c r="BE460" i="7"/>
  <c r="BK460" i="7"/>
  <c r="BK861" i="7"/>
  <c r="BK735" i="7"/>
  <c r="BK592" i="7"/>
  <c r="BE35" i="7"/>
  <c r="BK35" i="7"/>
  <c r="BE129" i="7"/>
  <c r="BK129" i="7"/>
  <c r="BE183" i="7"/>
  <c r="BK183" i="7"/>
  <c r="BK571" i="7"/>
  <c r="BE467" i="7"/>
  <c r="BK467" i="7"/>
  <c r="BE290" i="7"/>
  <c r="BK290" i="7"/>
  <c r="BE304" i="7"/>
  <c r="BK304" i="7"/>
  <c r="BE136" i="7"/>
  <c r="BK136" i="7"/>
  <c r="BE325" i="7"/>
  <c r="BH325" i="7" s="1"/>
  <c r="BJ325" i="7" s="1"/>
  <c r="BK325" i="7"/>
  <c r="BE16" i="7"/>
  <c r="BK16" i="7"/>
  <c r="BK1090" i="7"/>
  <c r="BK1006" i="7"/>
  <c r="BK113" i="7"/>
  <c r="BK1216" i="7"/>
  <c r="BK1170" i="7"/>
  <c r="BK1185" i="7"/>
  <c r="BK1161" i="7"/>
  <c r="BK978" i="7"/>
  <c r="BK1118" i="7"/>
  <c r="BE962" i="7"/>
  <c r="BK962" i="7"/>
  <c r="BK1160" i="7"/>
  <c r="BK95" i="7"/>
  <c r="BK108" i="7"/>
  <c r="BK1037" i="7"/>
  <c r="BK983" i="7"/>
  <c r="BK1150" i="7"/>
  <c r="BK710" i="7"/>
  <c r="BK1189" i="7"/>
  <c r="BK1027" i="7"/>
  <c r="BK1171" i="7"/>
  <c r="BK874" i="7"/>
  <c r="BK626" i="7"/>
  <c r="BK897" i="7"/>
  <c r="BE40" i="7"/>
  <c r="BH40" i="7" s="1"/>
  <c r="BJ40" i="7" s="1"/>
  <c r="BK40" i="7"/>
  <c r="BK755" i="7"/>
  <c r="BK941" i="7"/>
  <c r="BK651" i="7"/>
  <c r="BE905" i="7"/>
  <c r="BK905" i="7"/>
  <c r="BE915" i="7"/>
  <c r="BK915" i="7"/>
  <c r="BK104" i="7"/>
  <c r="BE1014" i="7"/>
  <c r="BK1014" i="7"/>
  <c r="BK705" i="7"/>
  <c r="BK850" i="7"/>
  <c r="BE57" i="7"/>
  <c r="BK57" i="7"/>
  <c r="BK1005" i="7"/>
  <c r="BK744" i="7"/>
  <c r="BE28" i="7"/>
  <c r="BK28" i="7"/>
  <c r="BK1039" i="7"/>
  <c r="BK663" i="7"/>
  <c r="BK1053" i="7"/>
  <c r="BK714" i="7"/>
  <c r="BE352" i="7"/>
  <c r="BK352" i="7"/>
  <c r="BE63" i="7"/>
  <c r="BK63" i="7"/>
  <c r="BE364" i="7"/>
  <c r="BK364" i="7"/>
  <c r="BE510" i="7"/>
  <c r="BK510" i="7"/>
  <c r="BK794" i="7"/>
  <c r="BE394" i="7"/>
  <c r="BK394" i="7"/>
  <c r="BE436" i="7"/>
  <c r="BK436" i="7"/>
  <c r="BK90" i="7"/>
  <c r="BE479" i="7"/>
  <c r="BK479" i="7"/>
  <c r="BE1008" i="7"/>
  <c r="BK1008" i="7"/>
  <c r="BK887" i="7"/>
  <c r="BK632" i="7"/>
  <c r="BE54" i="7"/>
  <c r="BH54" i="7" s="1"/>
  <c r="BJ54" i="7" s="1"/>
  <c r="BK54" i="7"/>
  <c r="BE178" i="7"/>
  <c r="BK178" i="7"/>
  <c r="BE216" i="7"/>
  <c r="BK216" i="7"/>
  <c r="BE132" i="7"/>
  <c r="BK132" i="7"/>
  <c r="BE60" i="7"/>
  <c r="BH60" i="7" s="1"/>
  <c r="BJ60" i="7" s="1"/>
  <c r="BK60" i="7"/>
  <c r="BK593" i="7"/>
  <c r="BE378" i="7"/>
  <c r="BK378" i="7"/>
  <c r="BE137" i="7"/>
  <c r="BH137" i="7" s="1"/>
  <c r="BJ137" i="7" s="1"/>
  <c r="BK137" i="7"/>
  <c r="BE375" i="7"/>
  <c r="BK375" i="7"/>
  <c r="BE514" i="7"/>
  <c r="BK514" i="7"/>
  <c r="BE194" i="7"/>
  <c r="BK194" i="7"/>
  <c r="BE390" i="7"/>
  <c r="BK390" i="7"/>
  <c r="BK853" i="7"/>
  <c r="BK727" i="7"/>
  <c r="BE578" i="7"/>
  <c r="BK578" i="7"/>
  <c r="BE344" i="7"/>
  <c r="BK344" i="7"/>
  <c r="BE299" i="7"/>
  <c r="BK299" i="7"/>
  <c r="BE180" i="7"/>
  <c r="BK180" i="7"/>
  <c r="BK563" i="7"/>
  <c r="BE459" i="7"/>
  <c r="BK459" i="7"/>
  <c r="BE239" i="7"/>
  <c r="BK239" i="7"/>
  <c r="BE301" i="7"/>
  <c r="BK301" i="7"/>
  <c r="BE130" i="7"/>
  <c r="BK130" i="7"/>
  <c r="BE319" i="7"/>
  <c r="BK319" i="7"/>
  <c r="BE206" i="7"/>
  <c r="BK206" i="7"/>
  <c r="BK785" i="7"/>
  <c r="BE277" i="7"/>
  <c r="BK277" i="7"/>
  <c r="BK1157" i="7"/>
  <c r="BK922" i="7"/>
  <c r="BK1144" i="7"/>
  <c r="BK1168" i="7"/>
  <c r="BK894" i="7"/>
  <c r="BE327" i="7"/>
  <c r="BK327" i="7"/>
  <c r="BK752" i="7"/>
  <c r="BK927" i="7"/>
  <c r="BK902" i="7"/>
  <c r="BK674" i="7"/>
  <c r="BK819" i="7"/>
  <c r="BE407" i="7"/>
  <c r="BK407" i="7"/>
  <c r="BK988" i="7"/>
  <c r="BK720" i="7"/>
  <c r="BE294" i="7"/>
  <c r="BK294" i="7"/>
  <c r="BK1025" i="7"/>
  <c r="BK653" i="7"/>
  <c r="BK1036" i="7"/>
  <c r="BE682" i="7"/>
  <c r="BK682" i="7"/>
  <c r="BE339" i="7"/>
  <c r="BK339" i="7"/>
  <c r="BE68" i="7"/>
  <c r="BH68" i="7" s="1"/>
  <c r="BJ68" i="7" s="1"/>
  <c r="BK68" i="7"/>
  <c r="BE453" i="7"/>
  <c r="BK453" i="7"/>
  <c r="BE358" i="7"/>
  <c r="BK358" i="7"/>
  <c r="BE473" i="7"/>
  <c r="BK473" i="7"/>
  <c r="BK777" i="7"/>
  <c r="BE33" i="7"/>
  <c r="BH33" i="7" s="1"/>
  <c r="BJ33" i="7" s="1"/>
  <c r="BK33" i="7"/>
  <c r="BE411" i="7"/>
  <c r="BK411" i="7"/>
  <c r="BK675" i="7"/>
  <c r="BE439" i="7"/>
  <c r="BK439" i="7"/>
  <c r="BK1000" i="7"/>
  <c r="BK879" i="7"/>
  <c r="BK591" i="7"/>
  <c r="BE48" i="7"/>
  <c r="BK48" i="7"/>
  <c r="BE144" i="7"/>
  <c r="BK144" i="7"/>
  <c r="BE195" i="7"/>
  <c r="BK195" i="7"/>
  <c r="BE36" i="7"/>
  <c r="BH36" i="7" s="1"/>
  <c r="BJ36" i="7" s="1"/>
  <c r="BK36" i="7"/>
  <c r="BE359" i="7"/>
  <c r="BK359" i="7"/>
  <c r="BK590" i="7"/>
  <c r="BE366" i="7"/>
  <c r="BK366" i="7"/>
  <c r="BK584" i="7"/>
  <c r="BE372" i="7"/>
  <c r="BK372" i="7"/>
  <c r="BE498" i="7"/>
  <c r="BK498" i="7"/>
  <c r="BE182" i="7"/>
  <c r="BK182" i="7"/>
  <c r="BE387" i="7"/>
  <c r="BK387" i="7"/>
  <c r="BK845" i="7"/>
  <c r="BK719" i="7"/>
  <c r="BK575" i="7"/>
  <c r="BE334" i="7"/>
  <c r="BK334" i="7"/>
  <c r="BE25" i="7"/>
  <c r="BK25" i="7"/>
  <c r="BE168" i="7"/>
  <c r="BK168" i="7"/>
  <c r="BK555" i="7"/>
  <c r="BE451" i="7"/>
  <c r="BK451" i="7"/>
  <c r="BE225" i="7"/>
  <c r="BK225" i="7"/>
  <c r="BE287" i="7"/>
  <c r="BK287" i="7"/>
  <c r="BE125" i="7"/>
  <c r="BK125" i="7"/>
  <c r="BE313" i="7"/>
  <c r="BK313" i="7"/>
  <c r="BE199" i="7"/>
  <c r="BH199" i="7" s="1"/>
  <c r="BJ199" i="7" s="1"/>
  <c r="BK199" i="7"/>
  <c r="BK622" i="7"/>
  <c r="BE357" i="7"/>
  <c r="BK357" i="7"/>
  <c r="BK668" i="7"/>
  <c r="BK823" i="7"/>
  <c r="BK679" i="7"/>
  <c r="BK982" i="7"/>
  <c r="BE342" i="7"/>
  <c r="BK342" i="7"/>
  <c r="BE160" i="7"/>
  <c r="BK160" i="7"/>
  <c r="BE22" i="7"/>
  <c r="BK22" i="7"/>
  <c r="BE306" i="7"/>
  <c r="BK306" i="7"/>
  <c r="BE272" i="7"/>
  <c r="BK272" i="7"/>
  <c r="BE58" i="7"/>
  <c r="BH58" i="7" s="1"/>
  <c r="BJ58" i="7" s="1"/>
  <c r="BK58" i="7"/>
  <c r="BK1165" i="7"/>
  <c r="BK1128" i="7"/>
  <c r="BK1112" i="7"/>
  <c r="BE1050" i="7"/>
  <c r="BK1050" i="7"/>
  <c r="BK997" i="7"/>
  <c r="BK812" i="7"/>
  <c r="BK576" i="7"/>
  <c r="BE613" i="7"/>
  <c r="BK613" i="7"/>
  <c r="BK875" i="7"/>
  <c r="BK1209" i="7"/>
  <c r="BE418" i="7"/>
  <c r="BK418" i="7"/>
  <c r="BK661" i="7"/>
  <c r="BK950" i="7"/>
  <c r="BE315" i="7"/>
  <c r="BK315" i="7"/>
  <c r="BE247" i="7"/>
  <c r="BK247" i="7"/>
  <c r="BE403" i="7"/>
  <c r="BK403" i="7"/>
  <c r="BE789" i="7"/>
  <c r="BK789" i="7"/>
  <c r="BE203" i="7"/>
  <c r="BK203" i="7"/>
  <c r="BE520" i="7"/>
  <c r="BK520" i="7"/>
  <c r="BE176" i="7"/>
  <c r="BK176" i="7"/>
  <c r="BE401" i="7"/>
  <c r="BK401" i="7"/>
  <c r="BK1094" i="7"/>
  <c r="BK1044" i="7"/>
  <c r="BE809" i="7"/>
  <c r="BK809" i="7"/>
  <c r="BE360" i="7"/>
  <c r="BH360" i="7" s="1"/>
  <c r="BJ360" i="7" s="1"/>
  <c r="BK360" i="7"/>
  <c r="BK686" i="7"/>
  <c r="BK901" i="7"/>
  <c r="BK667" i="7"/>
  <c r="BK565" i="7"/>
  <c r="BE236" i="7"/>
  <c r="BK236" i="7"/>
  <c r="BE244" i="7"/>
  <c r="BK244" i="7"/>
  <c r="BK781" i="7"/>
  <c r="BE512" i="7"/>
  <c r="BK512" i="7"/>
  <c r="BE368" i="7"/>
  <c r="BK368" i="7"/>
  <c r="BK1140" i="7"/>
  <c r="BE1061" i="7"/>
  <c r="BK1061" i="7"/>
  <c r="BK1102" i="7"/>
  <c r="BK981" i="7"/>
  <c r="BK852" i="7"/>
  <c r="BK775" i="7"/>
  <c r="BK600" i="7"/>
  <c r="BK967" i="7"/>
  <c r="BK534" i="7"/>
  <c r="BK659" i="7"/>
  <c r="BK636" i="7"/>
  <c r="BK1004" i="7"/>
  <c r="BK615" i="7"/>
  <c r="BK628" i="7"/>
  <c r="BK1091" i="7"/>
  <c r="BK1211" i="7"/>
  <c r="BK120" i="7"/>
  <c r="BK1124" i="7"/>
  <c r="BK1054" i="7"/>
  <c r="BK756" i="7"/>
  <c r="BK919" i="7"/>
  <c r="BK1038" i="7"/>
  <c r="BE678" i="7"/>
  <c r="BK678" i="7"/>
  <c r="BK1133" i="7"/>
  <c r="BE373" i="7"/>
  <c r="BK373" i="7"/>
  <c r="BK846" i="7"/>
  <c r="BK987" i="7"/>
  <c r="BK645" i="7"/>
  <c r="BE1141" i="7"/>
  <c r="BK1141" i="7"/>
  <c r="BE438" i="7"/>
  <c r="BK438" i="7"/>
  <c r="BE1162" i="7"/>
  <c r="BK1162" i="7"/>
  <c r="BK916" i="7"/>
  <c r="BE1135" i="7"/>
  <c r="BK1135" i="7"/>
  <c r="BK790" i="7"/>
  <c r="BE83" i="7"/>
  <c r="BH83" i="7" s="1"/>
  <c r="BJ83" i="7" s="1"/>
  <c r="BK83" i="7"/>
  <c r="BK880" i="7"/>
  <c r="BE264" i="7"/>
  <c r="BK264" i="7"/>
  <c r="BK736" i="7"/>
  <c r="BK924" i="7"/>
  <c r="BK596" i="7"/>
  <c r="BK888" i="7"/>
  <c r="BK882" i="7"/>
  <c r="BK935" i="7"/>
  <c r="BK946" i="7"/>
  <c r="BK634" i="7"/>
  <c r="BK816" i="7"/>
  <c r="BE346" i="7"/>
  <c r="BK346" i="7"/>
  <c r="BK971" i="7"/>
  <c r="BK711" i="7"/>
  <c r="BK1022" i="7"/>
  <c r="BK646" i="7"/>
  <c r="BK1019" i="7"/>
  <c r="BK623" i="7"/>
  <c r="BE268" i="7"/>
  <c r="BK268" i="7"/>
  <c r="BE507" i="7"/>
  <c r="BK507" i="7"/>
  <c r="BE47" i="7"/>
  <c r="BH47" i="7" s="1"/>
  <c r="BJ47" i="7" s="1"/>
  <c r="BK47" i="7"/>
  <c r="BE233" i="7"/>
  <c r="BK233" i="7"/>
  <c r="BE433" i="7"/>
  <c r="BK433" i="7"/>
  <c r="BK760" i="7"/>
  <c r="BK722" i="7"/>
  <c r="BE371" i="7"/>
  <c r="BK371" i="7"/>
  <c r="BK672" i="7"/>
  <c r="BE261" i="7"/>
  <c r="BK261" i="7"/>
  <c r="BK992" i="7"/>
  <c r="BK876" i="7"/>
  <c r="BK588" i="7"/>
  <c r="BE396" i="7"/>
  <c r="BK396" i="7"/>
  <c r="BE245" i="7"/>
  <c r="BK245" i="7"/>
  <c r="BE192" i="7"/>
  <c r="BK192" i="7"/>
  <c r="BE329" i="7"/>
  <c r="BK329" i="7"/>
  <c r="BE32" i="7"/>
  <c r="BK32" i="7"/>
  <c r="BK573" i="7"/>
  <c r="BE350" i="7"/>
  <c r="BK350" i="7"/>
  <c r="BK570" i="7"/>
  <c r="BE356" i="7"/>
  <c r="BK356" i="7"/>
  <c r="BE440" i="7"/>
  <c r="BK440" i="7"/>
  <c r="BE158" i="7"/>
  <c r="BK158" i="7"/>
  <c r="BE328" i="7"/>
  <c r="BK328" i="7"/>
  <c r="BK837" i="7"/>
  <c r="BK712" i="7"/>
  <c r="BK561" i="7"/>
  <c r="BE331" i="7"/>
  <c r="BK331" i="7"/>
  <c r="BE231" i="7"/>
  <c r="BK231" i="7"/>
  <c r="BE165" i="7"/>
  <c r="BK165" i="7"/>
  <c r="BK547" i="7"/>
  <c r="BE443" i="7"/>
  <c r="BK443" i="7"/>
  <c r="BE222" i="7"/>
  <c r="BK222" i="7"/>
  <c r="BE286" i="7"/>
  <c r="BK286" i="7"/>
  <c r="BE409" i="7"/>
  <c r="BK409" i="7"/>
  <c r="BE305" i="7"/>
  <c r="BK305" i="7"/>
  <c r="BE191" i="7"/>
  <c r="BK191" i="7"/>
  <c r="BK121" i="7"/>
  <c r="BK840" i="7"/>
  <c r="BK1083" i="7"/>
  <c r="BE1072" i="7"/>
  <c r="BK1072" i="7"/>
  <c r="BE252" i="7"/>
  <c r="BK252" i="7"/>
  <c r="BK817" i="7"/>
  <c r="BK1186" i="7"/>
  <c r="BE920" i="7"/>
  <c r="BK920" i="7"/>
  <c r="BE468" i="7"/>
  <c r="BK468" i="7"/>
  <c r="BK709" i="7"/>
  <c r="BK692" i="7"/>
  <c r="BK1084" i="7"/>
  <c r="BE385" i="7"/>
  <c r="BK385" i="7"/>
  <c r="BE501" i="7"/>
  <c r="BK501" i="7"/>
  <c r="BE12" i="7"/>
  <c r="BH12" i="7" s="1"/>
  <c r="BJ12" i="7" s="1"/>
  <c r="BK12" i="7"/>
  <c r="BK843" i="7"/>
  <c r="BK1049" i="7"/>
  <c r="BK867" i="7"/>
  <c r="BE55" i="7"/>
  <c r="BH55" i="7" s="1"/>
  <c r="BJ55" i="7" s="1"/>
  <c r="BK55" i="7"/>
  <c r="BK866" i="7"/>
  <c r="BK102" i="7"/>
  <c r="BK683" i="7"/>
  <c r="BK1070" i="7"/>
  <c r="BE270" i="7"/>
  <c r="BK270" i="7"/>
  <c r="BE486" i="7"/>
  <c r="BK486" i="7"/>
  <c r="BK564" i="7"/>
  <c r="BK673" i="7"/>
  <c r="BE171" i="7"/>
  <c r="BK171" i="7"/>
  <c r="BE51" i="7"/>
  <c r="BK51" i="7"/>
  <c r="BE265" i="7"/>
  <c r="BK265" i="7"/>
  <c r="BE1031" i="7"/>
  <c r="BK1031" i="7"/>
  <c r="BK1043" i="7"/>
  <c r="BK684" i="7"/>
  <c r="BE599" i="7"/>
  <c r="BK599" i="7"/>
  <c r="BK856" i="7"/>
  <c r="BK898" i="7"/>
  <c r="BE189" i="7"/>
  <c r="BK189" i="7"/>
  <c r="BK942" i="7"/>
  <c r="BE219" i="7"/>
  <c r="BK219" i="7"/>
  <c r="BK620" i="7"/>
  <c r="BE200" i="7"/>
  <c r="BK200" i="7"/>
  <c r="BE173" i="7"/>
  <c r="BK173" i="7"/>
  <c r="BE140" i="7"/>
  <c r="BK140" i="7"/>
  <c r="BK1202" i="7"/>
  <c r="BK784" i="7"/>
  <c r="BK1010" i="7"/>
  <c r="BK973" i="7"/>
  <c r="BK1051" i="7"/>
  <c r="BE374" i="7"/>
  <c r="BK374" i="7"/>
  <c r="BK1045" i="7"/>
  <c r="BK1064" i="7"/>
  <c r="BK858" i="7"/>
  <c r="BK949" i="7"/>
  <c r="BK1195" i="7"/>
  <c r="BE1088" i="7"/>
  <c r="BK1088" i="7"/>
  <c r="BK959" i="7"/>
  <c r="BK1131" i="7"/>
  <c r="BK1214" i="7"/>
  <c r="BK951" i="7"/>
  <c r="BE696" i="7"/>
  <c r="BK696" i="7"/>
  <c r="BK1012" i="7"/>
  <c r="BK560" i="7"/>
  <c r="BK1130" i="7"/>
  <c r="BK1178" i="7"/>
  <c r="BK824" i="7"/>
  <c r="BK925" i="7"/>
  <c r="BK1104" i="7"/>
  <c r="BK1116" i="7"/>
  <c r="BE59" i="7"/>
  <c r="BK59" i="7"/>
  <c r="BK1159" i="7"/>
  <c r="BK831" i="7"/>
  <c r="BK1119" i="7"/>
  <c r="BE762" i="7"/>
  <c r="BK762" i="7"/>
  <c r="BE79" i="7"/>
  <c r="BH79" i="7" s="1"/>
  <c r="BJ79" i="7" s="1"/>
  <c r="BK79" i="7"/>
  <c r="BK836" i="7"/>
  <c r="BK961" i="7"/>
  <c r="BK718" i="7"/>
  <c r="BK870" i="7"/>
  <c r="BE73" i="7"/>
  <c r="BH73" i="7" s="1"/>
  <c r="BJ73" i="7" s="1"/>
  <c r="BK73" i="7"/>
  <c r="BK885" i="7"/>
  <c r="BK857" i="7"/>
  <c r="BK932" i="7"/>
  <c r="BK929" i="7"/>
  <c r="BE518" i="7"/>
  <c r="BK518" i="7"/>
  <c r="BK763" i="7"/>
  <c r="BE343" i="7"/>
  <c r="BK343" i="7"/>
  <c r="BK954" i="7"/>
  <c r="BK703" i="7"/>
  <c r="BK965" i="7"/>
  <c r="BK643" i="7"/>
  <c r="BK1002" i="7"/>
  <c r="BK612" i="7"/>
  <c r="BE243" i="7"/>
  <c r="BK243" i="7"/>
  <c r="BE490" i="7"/>
  <c r="BK490" i="7"/>
  <c r="BE38" i="7"/>
  <c r="BK38" i="7"/>
  <c r="BE224" i="7"/>
  <c r="BK224" i="7"/>
  <c r="BE56" i="7"/>
  <c r="BK56" i="7"/>
  <c r="BK743" i="7"/>
  <c r="BK706" i="7"/>
  <c r="BE361" i="7"/>
  <c r="BK361" i="7"/>
  <c r="BK658" i="7"/>
  <c r="BE223" i="7"/>
  <c r="BK223" i="7"/>
  <c r="BK984" i="7"/>
  <c r="BK862" i="7"/>
  <c r="BK551" i="7"/>
  <c r="BE37" i="7"/>
  <c r="BH37" i="7" s="1"/>
  <c r="BJ37" i="7" s="1"/>
  <c r="BK37" i="7"/>
  <c r="BE213" i="7"/>
  <c r="BK213" i="7"/>
  <c r="BE169" i="7"/>
  <c r="BK169" i="7"/>
  <c r="BE312" i="7"/>
  <c r="BK312" i="7"/>
  <c r="BE338" i="7"/>
  <c r="BK338" i="7"/>
  <c r="BK556" i="7"/>
  <c r="BE348" i="7"/>
  <c r="BK348" i="7"/>
  <c r="BK567" i="7"/>
  <c r="BE353" i="7"/>
  <c r="BK353" i="7"/>
  <c r="BE426" i="7"/>
  <c r="BK426" i="7"/>
  <c r="BK617" i="7"/>
  <c r="BE324" i="7"/>
  <c r="BK324" i="7"/>
  <c r="BK829" i="7"/>
  <c r="BK704" i="7"/>
  <c r="BK558" i="7"/>
  <c r="BE321" i="7"/>
  <c r="BK321" i="7"/>
  <c r="BE217" i="7"/>
  <c r="BK217" i="7"/>
  <c r="BE148" i="7"/>
  <c r="BK148" i="7"/>
  <c r="BE539" i="7"/>
  <c r="BK539" i="7"/>
  <c r="BE435" i="7"/>
  <c r="BK435" i="7"/>
  <c r="BE211" i="7"/>
  <c r="BK211" i="7"/>
  <c r="BE21" i="7"/>
  <c r="BH21" i="7" s="1"/>
  <c r="BJ21" i="7" s="1"/>
  <c r="BK21" i="7"/>
  <c r="BE405" i="7"/>
  <c r="BK405" i="7"/>
  <c r="BE297" i="7"/>
  <c r="BK297" i="7"/>
  <c r="BE184" i="7"/>
  <c r="BK184" i="7"/>
  <c r="BE1029" i="7"/>
  <c r="BK1029" i="7"/>
  <c r="BK1052" i="7"/>
  <c r="BK780" i="7"/>
  <c r="BE792" i="7"/>
  <c r="BK792" i="7"/>
  <c r="BK940" i="7"/>
  <c r="BE485" i="7"/>
  <c r="BK485" i="7"/>
  <c r="BE67" i="7"/>
  <c r="BH67" i="7" s="1"/>
  <c r="BJ67" i="7" s="1"/>
  <c r="BK67" i="7"/>
  <c r="BK725" i="7"/>
  <c r="BK604" i="7"/>
  <c r="BK528" i="7"/>
  <c r="BE283" i="7"/>
  <c r="BK283" i="7"/>
  <c r="BE296" i="7"/>
  <c r="BK296" i="7"/>
  <c r="BE392" i="7"/>
  <c r="BK392" i="7"/>
  <c r="BK1074" i="7"/>
  <c r="BK1125" i="7"/>
  <c r="BK1007" i="7"/>
  <c r="BK770" i="7"/>
  <c r="BE991" i="7"/>
  <c r="BK991" i="7"/>
  <c r="BK660" i="7"/>
  <c r="BK904" i="7"/>
  <c r="BE447" i="7"/>
  <c r="BK447" i="7"/>
  <c r="BK569" i="7"/>
  <c r="BK825" i="7"/>
  <c r="BE509" i="7"/>
  <c r="BK509" i="7"/>
  <c r="BE8" i="7"/>
  <c r="BK8" i="7"/>
  <c r="BE266" i="7"/>
  <c r="BK266" i="7"/>
  <c r="BE155" i="7"/>
  <c r="BK155" i="7"/>
  <c r="BE197" i="7"/>
  <c r="BK197" i="7"/>
  <c r="BE471" i="7"/>
  <c r="BK471" i="7"/>
  <c r="BE141" i="7"/>
  <c r="BK141" i="7"/>
  <c r="BE46" i="7"/>
  <c r="BK46" i="7"/>
  <c r="BE376" i="7"/>
  <c r="BK376" i="7"/>
  <c r="BK656" i="7"/>
  <c r="BE1184" i="7"/>
  <c r="BK1184" i="7"/>
  <c r="BK993" i="7"/>
  <c r="BK1018" i="7"/>
  <c r="BK767" i="7"/>
  <c r="BK835" i="7"/>
  <c r="BK640" i="7"/>
  <c r="BK1145" i="7"/>
  <c r="BE210" i="7"/>
  <c r="BK210" i="7"/>
  <c r="BK582" i="7"/>
  <c r="BK748" i="7"/>
  <c r="BE274" i="7"/>
  <c r="BK274" i="7"/>
  <c r="BE466" i="7"/>
  <c r="BK466" i="7"/>
  <c r="BE185" i="7"/>
  <c r="BK185" i="7"/>
  <c r="BK618" i="7"/>
  <c r="BE351" i="7"/>
  <c r="BK351" i="7"/>
  <c r="BE258" i="7"/>
  <c r="BK258" i="7"/>
  <c r="BE1082" i="7"/>
  <c r="BK1082" i="7"/>
  <c r="BK793" i="7"/>
  <c r="BE970" i="7"/>
  <c r="BK970" i="7"/>
  <c r="BK886" i="7"/>
  <c r="BK1191" i="7"/>
  <c r="BK1146" i="7"/>
  <c r="BK1142" i="7"/>
  <c r="BK1151" i="7"/>
  <c r="BK1011" i="7"/>
  <c r="BK1180" i="7"/>
  <c r="BK865" i="7"/>
  <c r="BK899" i="7"/>
  <c r="BK1067" i="7"/>
  <c r="BK662" i="7"/>
  <c r="BK1208" i="7"/>
  <c r="BK1121" i="7"/>
  <c r="BK1204" i="7"/>
  <c r="BK948" i="7"/>
  <c r="BK639" i="7"/>
  <c r="BK1009" i="7"/>
  <c r="BK1114" i="7"/>
  <c r="BK1108" i="7"/>
  <c r="BE1172" i="7"/>
  <c r="BK1172" i="7"/>
  <c r="BK796" i="7"/>
  <c r="BK892" i="7"/>
  <c r="BK1101" i="7"/>
  <c r="BK1113" i="7"/>
  <c r="BK1147" i="7"/>
  <c r="BK799" i="7"/>
  <c r="BK1110" i="7"/>
  <c r="BK753" i="7"/>
  <c r="BE496" i="7"/>
  <c r="BK496" i="7"/>
  <c r="BK833" i="7"/>
  <c r="BK958" i="7"/>
  <c r="BK701" i="7"/>
  <c r="BK848" i="7"/>
  <c r="BE515" i="7"/>
  <c r="BK515" i="7"/>
  <c r="BK820" i="7"/>
  <c r="BK801" i="7"/>
  <c r="BK860" i="7"/>
  <c r="BK913" i="7"/>
  <c r="BE493" i="7"/>
  <c r="BK493" i="7"/>
  <c r="BK738" i="7"/>
  <c r="BK1212" i="7"/>
  <c r="BK953" i="7"/>
  <c r="BK697" i="7"/>
  <c r="BK1220" i="7"/>
  <c r="BK952" i="7"/>
  <c r="BE574" i="7"/>
  <c r="BK574" i="7"/>
  <c r="BK999" i="7"/>
  <c r="BK594" i="7"/>
  <c r="BK583" i="7"/>
  <c r="BE470" i="7"/>
  <c r="BK470" i="7"/>
  <c r="BE383" i="7"/>
  <c r="BK383" i="7"/>
  <c r="BE220" i="7"/>
  <c r="BK220" i="7"/>
  <c r="BE323" i="7"/>
  <c r="BK323" i="7"/>
  <c r="BK740" i="7"/>
  <c r="BK98" i="7"/>
  <c r="BE295" i="7"/>
  <c r="BK295" i="7"/>
  <c r="BK655" i="7"/>
  <c r="BE1100" i="7"/>
  <c r="BK1100" i="7"/>
  <c r="BE976" i="7"/>
  <c r="BK976" i="7"/>
  <c r="BK859" i="7"/>
  <c r="BK548" i="7"/>
  <c r="BE31" i="7"/>
  <c r="BH31" i="7" s="1"/>
  <c r="BJ31" i="7" s="1"/>
  <c r="BK31" i="7"/>
  <c r="BE166" i="7"/>
  <c r="BK166" i="7"/>
  <c r="BE391" i="7"/>
  <c r="BK391" i="7"/>
  <c r="BE309" i="7"/>
  <c r="BK309" i="7"/>
  <c r="BE332" i="7"/>
  <c r="BK332" i="7"/>
  <c r="BE517" i="7"/>
  <c r="BK517" i="7"/>
  <c r="BE345" i="7"/>
  <c r="BK345" i="7"/>
  <c r="BK553" i="7"/>
  <c r="BE27" i="7"/>
  <c r="BH27" i="7" s="1"/>
  <c r="BJ27" i="7" s="1"/>
  <c r="BK27" i="7"/>
  <c r="BE423" i="7"/>
  <c r="BK423" i="7"/>
  <c r="BK614" i="7"/>
  <c r="BE29" i="7"/>
  <c r="BH29" i="7" s="1"/>
  <c r="BJ29" i="7" s="1"/>
  <c r="BK29" i="7"/>
  <c r="BK821" i="7"/>
  <c r="BK699" i="7"/>
  <c r="BK541" i="7"/>
  <c r="BE311" i="7"/>
  <c r="BK311" i="7"/>
  <c r="BE214" i="7"/>
  <c r="BK214" i="7"/>
  <c r="BE138" i="7"/>
  <c r="BK138" i="7"/>
  <c r="BK531" i="7"/>
  <c r="BE427" i="7"/>
  <c r="BK427" i="7"/>
  <c r="BE209" i="7"/>
  <c r="BK209" i="7"/>
  <c r="BE259" i="7"/>
  <c r="BK259" i="7"/>
  <c r="BE399" i="7"/>
  <c r="BK399" i="7"/>
  <c r="BE289" i="7"/>
  <c r="BK289" i="7"/>
  <c r="BE11" i="7"/>
  <c r="BK11" i="7"/>
  <c r="BE461" i="7"/>
  <c r="BK461" i="7"/>
  <c r="BE292" i="7"/>
  <c r="BK292" i="7"/>
  <c r="BK1187" i="7"/>
  <c r="BK691" i="7"/>
  <c r="BE621" i="7"/>
  <c r="BK621" i="7"/>
  <c r="BK1122" i="7"/>
  <c r="BK1137" i="7"/>
  <c r="BK808" i="7"/>
  <c r="BE400" i="7"/>
  <c r="BK400" i="7"/>
  <c r="BK1152" i="7"/>
  <c r="BK693" i="7"/>
  <c r="BE1188" i="7"/>
  <c r="BK1188" i="7"/>
  <c r="BK1003" i="7"/>
  <c r="BE1190" i="7"/>
  <c r="BK1190" i="7"/>
  <c r="BK957" i="7"/>
  <c r="BK1071" i="7"/>
  <c r="BK110" i="7"/>
  <c r="BK1155" i="7"/>
  <c r="BK1103" i="7"/>
  <c r="BK115" i="7"/>
  <c r="BK577" i="7"/>
  <c r="BE256" i="7"/>
  <c r="BK256" i="7"/>
  <c r="BK995" i="7"/>
  <c r="BK1096" i="7"/>
  <c r="BE1093" i="7"/>
  <c r="BK1093" i="7"/>
  <c r="BK1169" i="7"/>
  <c r="BK746" i="7"/>
  <c r="BK750" i="7"/>
  <c r="BE1098" i="7"/>
  <c r="BK1098" i="7"/>
  <c r="BK1073" i="7"/>
  <c r="BK1138" i="7"/>
  <c r="BK597" i="7"/>
  <c r="BK1068" i="7"/>
  <c r="BE484" i="7"/>
  <c r="BK484" i="7"/>
  <c r="BE455" i="7"/>
  <c r="BK455" i="7"/>
  <c r="BK827" i="7"/>
  <c r="BK908" i="7"/>
  <c r="BK687" i="7"/>
  <c r="BK839" i="7"/>
  <c r="BE487" i="7"/>
  <c r="BK487" i="7"/>
  <c r="BK742" i="7"/>
  <c r="BK795" i="7"/>
  <c r="BE826" i="7"/>
  <c r="BK826" i="7"/>
  <c r="BK910" i="7"/>
  <c r="BE465" i="7"/>
  <c r="BK465" i="7"/>
  <c r="BK101" i="7"/>
  <c r="BK117" i="7"/>
  <c r="BK943" i="7"/>
  <c r="BK689" i="7"/>
  <c r="BK1201" i="7"/>
  <c r="BK937" i="7"/>
  <c r="BE557" i="7"/>
  <c r="BK557" i="7"/>
  <c r="BK985" i="7"/>
  <c r="BK586" i="7"/>
  <c r="BK543" i="7"/>
  <c r="BE450" i="7"/>
  <c r="BK450" i="7"/>
  <c r="BE355" i="7"/>
  <c r="BK355" i="7"/>
  <c r="BE147" i="7"/>
  <c r="BK147" i="7"/>
  <c r="BE281" i="7"/>
  <c r="BK281" i="7"/>
  <c r="BK728" i="7"/>
  <c r="BK695" i="7"/>
  <c r="BE291" i="7"/>
  <c r="BK291" i="7"/>
  <c r="BK607" i="7"/>
  <c r="BK1092" i="7"/>
  <c r="BK968" i="7"/>
  <c r="BK802" i="7"/>
  <c r="BK538" i="7"/>
  <c r="BE316" i="7"/>
  <c r="BK316" i="7"/>
  <c r="BE163" i="7"/>
  <c r="BK163" i="7"/>
  <c r="BE388" i="7"/>
  <c r="BK388" i="7"/>
  <c r="BE303" i="7"/>
  <c r="BK303" i="7"/>
  <c r="BE326" i="7"/>
  <c r="BK326" i="7"/>
  <c r="BE504" i="7"/>
  <c r="BK504" i="7"/>
  <c r="BE335" i="7"/>
  <c r="BK335" i="7"/>
  <c r="BK550" i="7"/>
  <c r="BE285" i="7"/>
  <c r="BK285" i="7"/>
  <c r="BE415" i="7"/>
  <c r="BK415" i="7"/>
  <c r="BK601" i="7"/>
  <c r="BE314" i="7"/>
  <c r="BK314" i="7"/>
  <c r="BE813" i="7"/>
  <c r="BK813" i="7"/>
  <c r="BK694" i="7"/>
  <c r="BE86" i="7"/>
  <c r="BH86" i="7" s="1"/>
  <c r="BJ86" i="7" s="1"/>
  <c r="BK86" i="7"/>
  <c r="BE308" i="7"/>
  <c r="BK308" i="7"/>
  <c r="BE205" i="7"/>
  <c r="BK205" i="7"/>
  <c r="BE159" i="7"/>
  <c r="BK159" i="7"/>
  <c r="BE85" i="7"/>
  <c r="BH85" i="7" s="1"/>
  <c r="BJ85" i="7" s="1"/>
  <c r="BK85" i="7"/>
  <c r="BE419" i="7"/>
  <c r="BK419" i="7"/>
  <c r="BE193" i="7"/>
  <c r="BK193" i="7"/>
  <c r="BE204" i="7"/>
  <c r="BK204" i="7"/>
  <c r="BE41" i="7"/>
  <c r="BK41" i="7"/>
  <c r="BE284" i="7"/>
  <c r="BK284" i="7"/>
  <c r="BE170" i="7"/>
  <c r="BK170" i="7"/>
  <c r="BE124" i="7"/>
  <c r="AR1222" i="7"/>
  <c r="AR1223" i="7" s="1"/>
  <c r="BK124" i="7"/>
  <c r="BH526" i="7" l="1"/>
  <c r="BJ526" i="7" s="1"/>
  <c r="BH284" i="7"/>
  <c r="BJ284" i="7" s="1"/>
  <c r="BH204" i="7"/>
  <c r="BJ204" i="7" s="1"/>
  <c r="BH419" i="7"/>
  <c r="BJ419" i="7" s="1"/>
  <c r="BH159" i="7"/>
  <c r="BJ159" i="7" s="1"/>
  <c r="BH308" i="7"/>
  <c r="BJ308" i="7" s="1"/>
  <c r="BH694" i="7"/>
  <c r="BJ694" i="7" s="1"/>
  <c r="BH314" i="7"/>
  <c r="BJ314" i="7" s="1"/>
  <c r="BH415" i="7"/>
  <c r="BJ415" i="7" s="1"/>
  <c r="BH550" i="7"/>
  <c r="BJ550" i="7" s="1"/>
  <c r="BH504" i="7"/>
  <c r="BJ504" i="7" s="1"/>
  <c r="BH303" i="7"/>
  <c r="BJ303" i="7" s="1"/>
  <c r="BH163" i="7"/>
  <c r="BJ163" i="7" s="1"/>
  <c r="BH538" i="7"/>
  <c r="BJ538" i="7" s="1"/>
  <c r="BH968" i="7"/>
  <c r="BJ968" i="7" s="1"/>
  <c r="BH607" i="7"/>
  <c r="BJ607" i="7" s="1"/>
  <c r="BH695" i="7"/>
  <c r="BJ695" i="7" s="1"/>
  <c r="BH281" i="7"/>
  <c r="BJ281" i="7" s="1"/>
  <c r="BH355" i="7"/>
  <c r="BJ355" i="7" s="1"/>
  <c r="BH543" i="7"/>
  <c r="BJ543" i="7" s="1"/>
  <c r="BH985" i="7"/>
  <c r="BJ985" i="7" s="1"/>
  <c r="BH937" i="7"/>
  <c r="BJ937" i="7" s="1"/>
  <c r="BH943" i="7"/>
  <c r="BJ943" i="7" s="1"/>
  <c r="BH101" i="7"/>
  <c r="BJ101" i="7" s="1"/>
  <c r="BH910" i="7"/>
  <c r="BJ910" i="7" s="1"/>
  <c r="BH795" i="7"/>
  <c r="BJ795" i="7" s="1"/>
  <c r="BH487" i="7"/>
  <c r="BJ487" i="7" s="1"/>
  <c r="BH687" i="7"/>
  <c r="BJ687" i="7" s="1"/>
  <c r="BH827" i="7"/>
  <c r="BJ827" i="7" s="1"/>
  <c r="BH484" i="7"/>
  <c r="BJ484" i="7" s="1"/>
  <c r="BH1138" i="7"/>
  <c r="BJ1138" i="7" s="1"/>
  <c r="BH1098" i="7"/>
  <c r="BJ1098" i="7" s="1"/>
  <c r="BH746" i="7"/>
  <c r="BJ746" i="7" s="1"/>
  <c r="BH1093" i="7"/>
  <c r="BJ1093" i="7" s="1"/>
  <c r="BH995" i="7"/>
  <c r="BJ995" i="7" s="1"/>
  <c r="BH577" i="7"/>
  <c r="BJ577" i="7" s="1"/>
  <c r="BH115" i="7"/>
  <c r="BJ115" i="7" s="1"/>
  <c r="BH1103" i="7"/>
  <c r="BJ1103" i="7" s="1"/>
  <c r="BH1155" i="7"/>
  <c r="BJ1155" i="7" s="1"/>
  <c r="BH1003" i="7"/>
  <c r="BJ1003" i="7" s="1"/>
  <c r="BH1188" i="7"/>
  <c r="BJ1188" i="7" s="1"/>
  <c r="BH693" i="7"/>
  <c r="BJ693" i="7" s="1"/>
  <c r="BH1152" i="7"/>
  <c r="BJ1152" i="7" s="1"/>
  <c r="BH400" i="7"/>
  <c r="BJ400" i="7" s="1"/>
  <c r="BH1137" i="7"/>
  <c r="BJ1137" i="7" s="1"/>
  <c r="BH621" i="7"/>
  <c r="BJ621" i="7" s="1"/>
  <c r="BH1187" i="7"/>
  <c r="BJ1187" i="7" s="1"/>
  <c r="BH292" i="7"/>
  <c r="BJ292" i="7" s="1"/>
  <c r="BH289" i="7"/>
  <c r="BJ289" i="7" s="1"/>
  <c r="BH259" i="7"/>
  <c r="BJ259" i="7" s="1"/>
  <c r="BH427" i="7"/>
  <c r="BJ427" i="7" s="1"/>
  <c r="BH138" i="7"/>
  <c r="BJ138" i="7" s="1"/>
  <c r="BH311" i="7"/>
  <c r="BJ311" i="7" s="1"/>
  <c r="BH699" i="7"/>
  <c r="BJ699" i="7" s="1"/>
  <c r="BH423" i="7"/>
  <c r="BJ423" i="7" s="1"/>
  <c r="BH553" i="7"/>
  <c r="BJ553" i="7" s="1"/>
  <c r="BH517" i="7"/>
  <c r="BJ517" i="7" s="1"/>
  <c r="BH309" i="7"/>
  <c r="BJ309" i="7" s="1"/>
  <c r="BH166" i="7"/>
  <c r="BJ166" i="7" s="1"/>
  <c r="BH548" i="7"/>
  <c r="BJ548" i="7" s="1"/>
  <c r="BH976" i="7"/>
  <c r="BJ976" i="7" s="1"/>
  <c r="BH655" i="7"/>
  <c r="BJ655" i="7" s="1"/>
  <c r="BH98" i="7"/>
  <c r="BJ98" i="7" s="1"/>
  <c r="BH323" i="7"/>
  <c r="BJ323" i="7" s="1"/>
  <c r="BH383" i="7"/>
  <c r="BJ383" i="7" s="1"/>
  <c r="BH583" i="7"/>
  <c r="BJ583" i="7" s="1"/>
  <c r="BH999" i="7"/>
  <c r="BJ999" i="7" s="1"/>
  <c r="BH952" i="7"/>
  <c r="BJ952" i="7" s="1"/>
  <c r="BH953" i="7"/>
  <c r="BJ953" i="7" s="1"/>
  <c r="BH738" i="7"/>
  <c r="BJ738" i="7" s="1"/>
  <c r="BH913" i="7"/>
  <c r="BJ913" i="7" s="1"/>
  <c r="BH801" i="7"/>
  <c r="BJ801" i="7" s="1"/>
  <c r="BH515" i="7"/>
  <c r="BJ515" i="7" s="1"/>
  <c r="BH701" i="7"/>
  <c r="BJ701" i="7" s="1"/>
  <c r="BH833" i="7"/>
  <c r="BJ833" i="7" s="1"/>
  <c r="BH753" i="7"/>
  <c r="BJ753" i="7" s="1"/>
  <c r="BH1147" i="7"/>
  <c r="BJ1147" i="7" s="1"/>
  <c r="BH1101" i="7"/>
  <c r="BJ1101" i="7" s="1"/>
  <c r="BH796" i="7"/>
  <c r="BJ796" i="7" s="1"/>
  <c r="BH1108" i="7"/>
  <c r="BJ1108" i="7" s="1"/>
  <c r="BH1009" i="7"/>
  <c r="BJ1009" i="7" s="1"/>
  <c r="BH948" i="7"/>
  <c r="BJ948" i="7" s="1"/>
  <c r="BH1204" i="7"/>
  <c r="BJ1204" i="7" s="1"/>
  <c r="BH1121" i="7"/>
  <c r="BJ1121" i="7" s="1"/>
  <c r="BH1208" i="7"/>
  <c r="BJ1208" i="7" s="1"/>
  <c r="BH899" i="7"/>
  <c r="BJ899" i="7" s="1"/>
  <c r="BH1180" i="7"/>
  <c r="BJ1180" i="7" s="1"/>
  <c r="BH1011" i="7"/>
  <c r="BJ1011" i="7" s="1"/>
  <c r="BH1146" i="7"/>
  <c r="BJ1146" i="7" s="1"/>
  <c r="BH886" i="7"/>
  <c r="BJ886" i="7" s="1"/>
  <c r="BH793" i="7"/>
  <c r="BJ793" i="7" s="1"/>
  <c r="BH1082" i="7"/>
  <c r="BJ1082" i="7" s="1"/>
  <c r="BH258" i="7"/>
  <c r="BJ258" i="7" s="1"/>
  <c r="BH618" i="7"/>
  <c r="BJ618" i="7" s="1"/>
  <c r="BH466" i="7"/>
  <c r="BJ466" i="7" s="1"/>
  <c r="BH748" i="7"/>
  <c r="BJ748" i="7" s="1"/>
  <c r="BH210" i="7"/>
  <c r="BJ210" i="7" s="1"/>
  <c r="BH640" i="7"/>
  <c r="BJ640" i="7" s="1"/>
  <c r="BH767" i="7"/>
  <c r="BJ767" i="7" s="1"/>
  <c r="BH993" i="7"/>
  <c r="BJ993" i="7" s="1"/>
  <c r="BH1184" i="7"/>
  <c r="BJ1184" i="7" s="1"/>
  <c r="BH376" i="7"/>
  <c r="BJ376" i="7" s="1"/>
  <c r="BH141" i="7"/>
  <c r="BJ141" i="7" s="1"/>
  <c r="BH197" i="7"/>
  <c r="BJ197" i="7" s="1"/>
  <c r="BH266" i="7"/>
  <c r="BJ266" i="7" s="1"/>
  <c r="BH509" i="7"/>
  <c r="BJ509" i="7" s="1"/>
  <c r="BH569" i="7"/>
  <c r="BJ569" i="7" s="1"/>
  <c r="BH904" i="7"/>
  <c r="BJ904" i="7" s="1"/>
  <c r="BH991" i="7"/>
  <c r="BJ991" i="7" s="1"/>
  <c r="BH1007" i="7"/>
  <c r="BJ1007" i="7" s="1"/>
  <c r="BH296" i="7"/>
  <c r="BJ296" i="7" s="1"/>
  <c r="BH528" i="7"/>
  <c r="BJ528" i="7" s="1"/>
  <c r="BH725" i="7"/>
  <c r="BJ725" i="7" s="1"/>
  <c r="BH485" i="7"/>
  <c r="BJ485" i="7" s="1"/>
  <c r="BH940" i="7"/>
  <c r="BJ940" i="7" s="1"/>
  <c r="BH780" i="7"/>
  <c r="BJ780" i="7" s="1"/>
  <c r="BH297" i="7"/>
  <c r="BJ297" i="7" s="1"/>
  <c r="BH435" i="7"/>
  <c r="BJ435" i="7" s="1"/>
  <c r="BH148" i="7"/>
  <c r="BJ148" i="7" s="1"/>
  <c r="BH321" i="7"/>
  <c r="BJ321" i="7" s="1"/>
  <c r="BH704" i="7"/>
  <c r="BJ704" i="7" s="1"/>
  <c r="BH324" i="7"/>
  <c r="BJ324" i="7" s="1"/>
  <c r="BH426" i="7"/>
  <c r="BJ426" i="7" s="1"/>
  <c r="BH567" i="7"/>
  <c r="BJ567" i="7" s="1"/>
  <c r="BH556" i="7"/>
  <c r="BJ556" i="7" s="1"/>
  <c r="BH312" i="7"/>
  <c r="BJ312" i="7" s="1"/>
  <c r="BH213" i="7"/>
  <c r="BJ213" i="7" s="1"/>
  <c r="BH551" i="7"/>
  <c r="BJ551" i="7" s="1"/>
  <c r="BH984" i="7"/>
  <c r="BJ984" i="7" s="1"/>
  <c r="BH658" i="7"/>
  <c r="BJ658" i="7" s="1"/>
  <c r="BH706" i="7"/>
  <c r="BJ706" i="7" s="1"/>
  <c r="BH56" i="7"/>
  <c r="BJ56" i="7" s="1"/>
  <c r="BH38" i="7"/>
  <c r="BJ38" i="7" s="1"/>
  <c r="BH243" i="7"/>
  <c r="BJ243" i="7" s="1"/>
  <c r="BH1002" i="7"/>
  <c r="BJ1002" i="7" s="1"/>
  <c r="BH965" i="7"/>
  <c r="BJ965" i="7" s="1"/>
  <c r="BH954" i="7"/>
  <c r="BJ954" i="7" s="1"/>
  <c r="BH763" i="7"/>
  <c r="BJ763" i="7" s="1"/>
  <c r="BH929" i="7"/>
  <c r="BJ929" i="7" s="1"/>
  <c r="BH857" i="7"/>
  <c r="BJ857" i="7" s="1"/>
  <c r="BH718" i="7"/>
  <c r="BJ718" i="7" s="1"/>
  <c r="BH836" i="7"/>
  <c r="BJ836" i="7" s="1"/>
  <c r="BH762" i="7"/>
  <c r="BJ762" i="7" s="1"/>
  <c r="BH1159" i="7"/>
  <c r="BJ1159" i="7" s="1"/>
  <c r="BH59" i="7"/>
  <c r="BJ59" i="7" s="1"/>
  <c r="BH1104" i="7"/>
  <c r="BJ1104" i="7" s="1"/>
  <c r="BH824" i="7"/>
  <c r="BJ824" i="7" s="1"/>
  <c r="BH1130" i="7"/>
  <c r="BJ1130" i="7" s="1"/>
  <c r="BH1012" i="7"/>
  <c r="BJ1012" i="7" s="1"/>
  <c r="BH951" i="7"/>
  <c r="BJ951" i="7" s="1"/>
  <c r="BH1214" i="7"/>
  <c r="BJ1214" i="7" s="1"/>
  <c r="BH1131" i="7"/>
  <c r="BJ1131" i="7" s="1"/>
  <c r="BH1088" i="7"/>
  <c r="BJ1088" i="7" s="1"/>
  <c r="BH949" i="7"/>
  <c r="BJ949" i="7" s="1"/>
  <c r="BH858" i="7"/>
  <c r="BJ858" i="7" s="1"/>
  <c r="BH1045" i="7"/>
  <c r="BJ1045" i="7" s="1"/>
  <c r="BH374" i="7"/>
  <c r="BJ374" i="7" s="1"/>
  <c r="BH1051" i="7"/>
  <c r="BJ1051" i="7" s="1"/>
  <c r="BH973" i="7"/>
  <c r="BJ973" i="7" s="1"/>
  <c r="BH1010" i="7"/>
  <c r="BJ1010" i="7" s="1"/>
  <c r="BH784" i="7"/>
  <c r="BJ784" i="7" s="1"/>
  <c r="BH173" i="7"/>
  <c r="BJ173" i="7" s="1"/>
  <c r="BH620" i="7"/>
  <c r="BJ620" i="7" s="1"/>
  <c r="BH942" i="7"/>
  <c r="BJ942" i="7" s="1"/>
  <c r="BH898" i="7"/>
  <c r="BJ898" i="7" s="1"/>
  <c r="BH599" i="7"/>
  <c r="BJ599" i="7" s="1"/>
  <c r="BH1031" i="7"/>
  <c r="BJ1031" i="7" s="1"/>
  <c r="BH51" i="7"/>
  <c r="BJ51" i="7" s="1"/>
  <c r="BH673" i="7"/>
  <c r="BJ673" i="7" s="1"/>
  <c r="BH486" i="7"/>
  <c r="BJ486" i="7" s="1"/>
  <c r="BH1070" i="7"/>
  <c r="BJ1070" i="7" s="1"/>
  <c r="BH102" i="7"/>
  <c r="BJ102" i="7" s="1"/>
  <c r="BH866" i="7"/>
  <c r="BJ866" i="7" s="1"/>
  <c r="BH867" i="7"/>
  <c r="BJ867" i="7" s="1"/>
  <c r="BH1049" i="7"/>
  <c r="BJ1049" i="7" s="1"/>
  <c r="BH843" i="7"/>
  <c r="BJ843" i="7" s="1"/>
  <c r="BH385" i="7"/>
  <c r="BJ385" i="7" s="1"/>
  <c r="BH692" i="7"/>
  <c r="BJ692" i="7" s="1"/>
  <c r="BH468" i="7"/>
  <c r="BJ468" i="7" s="1"/>
  <c r="BH1186" i="7"/>
  <c r="BJ1186" i="7" s="1"/>
  <c r="BH252" i="7"/>
  <c r="BJ252" i="7" s="1"/>
  <c r="BH1083" i="7"/>
  <c r="BJ1083" i="7" s="1"/>
  <c r="BH840" i="7"/>
  <c r="BJ840" i="7" s="1"/>
  <c r="BH121" i="7"/>
  <c r="BJ121" i="7" s="1"/>
  <c r="BH305" i="7"/>
  <c r="BJ305" i="7" s="1"/>
  <c r="BH286" i="7"/>
  <c r="BJ286" i="7" s="1"/>
  <c r="BH443" i="7"/>
  <c r="BJ443" i="7" s="1"/>
  <c r="BH165" i="7"/>
  <c r="BJ165" i="7" s="1"/>
  <c r="BH331" i="7"/>
  <c r="BJ331" i="7" s="1"/>
  <c r="BH712" i="7"/>
  <c r="BJ712" i="7" s="1"/>
  <c r="BH328" i="7"/>
  <c r="BJ328" i="7" s="1"/>
  <c r="BH440" i="7"/>
  <c r="BJ440" i="7" s="1"/>
  <c r="BH570" i="7"/>
  <c r="BJ570" i="7" s="1"/>
  <c r="BH573" i="7"/>
  <c r="BJ573" i="7" s="1"/>
  <c r="BH329" i="7"/>
  <c r="BJ329" i="7" s="1"/>
  <c r="BH245" i="7"/>
  <c r="BJ245" i="7" s="1"/>
  <c r="BH588" i="7"/>
  <c r="BJ588" i="7" s="1"/>
  <c r="BH992" i="7"/>
  <c r="BJ992" i="7" s="1"/>
  <c r="BH672" i="7"/>
  <c r="BJ672" i="7" s="1"/>
  <c r="BH722" i="7"/>
  <c r="BJ722" i="7" s="1"/>
  <c r="BH433" i="7"/>
  <c r="BJ433" i="7" s="1"/>
  <c r="BH268" i="7"/>
  <c r="BJ268" i="7" s="1"/>
  <c r="BH1019" i="7"/>
  <c r="BJ1019" i="7" s="1"/>
  <c r="BH1022" i="7"/>
  <c r="BJ1022" i="7" s="1"/>
  <c r="BH971" i="7"/>
  <c r="BJ971" i="7" s="1"/>
  <c r="BH816" i="7"/>
  <c r="BJ816" i="7" s="1"/>
  <c r="BH946" i="7"/>
  <c r="BJ946" i="7" s="1"/>
  <c r="BH882" i="7"/>
  <c r="BJ882" i="7" s="1"/>
  <c r="BH596" i="7"/>
  <c r="BJ596" i="7" s="1"/>
  <c r="BH736" i="7"/>
  <c r="BJ736" i="7" s="1"/>
  <c r="BH880" i="7"/>
  <c r="BJ880" i="7" s="1"/>
  <c r="BH790" i="7"/>
  <c r="BJ790" i="7" s="1"/>
  <c r="BH1162" i="7"/>
  <c r="BJ1162" i="7" s="1"/>
  <c r="BH438" i="7"/>
  <c r="BJ438" i="7" s="1"/>
  <c r="BH645" i="7"/>
  <c r="BJ645" i="7" s="1"/>
  <c r="BH846" i="7"/>
  <c r="BJ846" i="7" s="1"/>
  <c r="BH1133" i="7"/>
  <c r="BJ1133" i="7" s="1"/>
  <c r="BH1038" i="7"/>
  <c r="BJ1038" i="7" s="1"/>
  <c r="BH1124" i="7"/>
  <c r="BJ1124" i="7" s="1"/>
  <c r="BH120" i="7"/>
  <c r="BJ120" i="7" s="1"/>
  <c r="BH1211" i="7"/>
  <c r="BH615" i="7"/>
  <c r="BJ615" i="7" s="1"/>
  <c r="BH636" i="7"/>
  <c r="BJ636" i="7" s="1"/>
  <c r="BH534" i="7"/>
  <c r="BJ534" i="7" s="1"/>
  <c r="BH775" i="7"/>
  <c r="BJ775" i="7" s="1"/>
  <c r="BH1102" i="7"/>
  <c r="BJ1102" i="7" s="1"/>
  <c r="BH1061" i="7"/>
  <c r="BJ1061" i="7" s="1"/>
  <c r="BH368" i="7"/>
  <c r="BJ368" i="7" s="1"/>
  <c r="BH781" i="7"/>
  <c r="BJ781" i="7" s="1"/>
  <c r="BH236" i="7"/>
  <c r="BJ236" i="7" s="1"/>
  <c r="BH667" i="7"/>
  <c r="BJ667" i="7" s="1"/>
  <c r="BH686" i="7"/>
  <c r="BJ686" i="7" s="1"/>
  <c r="BH809" i="7"/>
  <c r="BJ809" i="7" s="1"/>
  <c r="BH1094" i="7"/>
  <c r="BJ1094" i="7" s="1"/>
  <c r="BH176" i="7"/>
  <c r="BJ176" i="7" s="1"/>
  <c r="BH203" i="7"/>
  <c r="BJ203" i="7" s="1"/>
  <c r="BH403" i="7"/>
  <c r="BJ403" i="7" s="1"/>
  <c r="BH315" i="7"/>
  <c r="BJ315" i="7" s="1"/>
  <c r="BH661" i="7"/>
  <c r="BJ661" i="7" s="1"/>
  <c r="BH1209" i="7"/>
  <c r="BJ1209" i="7" s="1"/>
  <c r="BH613" i="7"/>
  <c r="BJ613" i="7" s="1"/>
  <c r="BH812" i="7"/>
  <c r="BJ812" i="7" s="1"/>
  <c r="BH1050" i="7"/>
  <c r="BJ1050" i="7" s="1"/>
  <c r="BH1112" i="7"/>
  <c r="BJ1112" i="7" s="1"/>
  <c r="BH306" i="7"/>
  <c r="BJ306" i="7" s="1"/>
  <c r="BH160" i="7"/>
  <c r="BJ160" i="7" s="1"/>
  <c r="BH982" i="7"/>
  <c r="BJ982" i="7" s="1"/>
  <c r="BH823" i="7"/>
  <c r="BJ823" i="7" s="1"/>
  <c r="BH357" i="7"/>
  <c r="BJ357" i="7" s="1"/>
  <c r="BH313" i="7"/>
  <c r="BJ313" i="7" s="1"/>
  <c r="BH287" i="7"/>
  <c r="BJ287" i="7" s="1"/>
  <c r="BH451" i="7"/>
  <c r="BJ451" i="7" s="1"/>
  <c r="BH168" i="7"/>
  <c r="BJ168" i="7" s="1"/>
  <c r="BH334" i="7"/>
  <c r="BJ334" i="7" s="1"/>
  <c r="BH719" i="7"/>
  <c r="BJ719" i="7" s="1"/>
  <c r="BH387" i="7"/>
  <c r="BJ387" i="7" s="1"/>
  <c r="BH498" i="7"/>
  <c r="BJ498" i="7" s="1"/>
  <c r="BH584" i="7"/>
  <c r="BJ584" i="7" s="1"/>
  <c r="BH590" i="7"/>
  <c r="BJ590" i="7" s="1"/>
  <c r="BH144" i="7"/>
  <c r="BJ144" i="7" s="1"/>
  <c r="BH591" i="7"/>
  <c r="BJ591" i="7" s="1"/>
  <c r="BH1000" i="7"/>
  <c r="BJ1000" i="7" s="1"/>
  <c r="BH675" i="7"/>
  <c r="BJ675" i="7" s="1"/>
  <c r="BH473" i="7"/>
  <c r="BJ473" i="7" s="1"/>
  <c r="BH453" i="7"/>
  <c r="BJ453" i="7" s="1"/>
  <c r="BH339" i="7"/>
  <c r="BJ339" i="7" s="1"/>
  <c r="BH1036" i="7"/>
  <c r="BJ1036" i="7" s="1"/>
  <c r="BH1025" i="7"/>
  <c r="BJ1025" i="7" s="1"/>
  <c r="BH294" i="7"/>
  <c r="BJ294" i="7" s="1"/>
  <c r="BH988" i="7"/>
  <c r="BJ988" i="7" s="1"/>
  <c r="BH819" i="7"/>
  <c r="BJ819" i="7" s="1"/>
  <c r="BH902" i="7"/>
  <c r="BJ902" i="7" s="1"/>
  <c r="BH752" i="7"/>
  <c r="BJ752" i="7" s="1"/>
  <c r="BH894" i="7"/>
  <c r="BJ894" i="7" s="1"/>
  <c r="BH1144" i="7"/>
  <c r="BJ1144" i="7" s="1"/>
  <c r="BH1157" i="7"/>
  <c r="BJ1157" i="7" s="1"/>
  <c r="BH319" i="7"/>
  <c r="BJ319" i="7" s="1"/>
  <c r="BH301" i="7"/>
  <c r="BJ301" i="7" s="1"/>
  <c r="BH459" i="7"/>
  <c r="BJ459" i="7" s="1"/>
  <c r="BH180" i="7"/>
  <c r="BJ180" i="7" s="1"/>
  <c r="BH344" i="7"/>
  <c r="BJ344" i="7" s="1"/>
  <c r="BH727" i="7"/>
  <c r="BJ727" i="7" s="1"/>
  <c r="BH390" i="7"/>
  <c r="BJ390" i="7" s="1"/>
  <c r="BH514" i="7"/>
  <c r="BJ514" i="7" s="1"/>
  <c r="BH593" i="7"/>
  <c r="BJ593" i="7" s="1"/>
  <c r="BH132" i="7"/>
  <c r="BJ132" i="7" s="1"/>
  <c r="BH178" i="7"/>
  <c r="BJ178" i="7" s="1"/>
  <c r="BH632" i="7"/>
  <c r="BJ632" i="7" s="1"/>
  <c r="BH1008" i="7"/>
  <c r="BJ1008" i="7" s="1"/>
  <c r="BH90" i="7"/>
  <c r="BJ90" i="7" s="1"/>
  <c r="BH394" i="7"/>
  <c r="BJ394" i="7" s="1"/>
  <c r="BH510" i="7"/>
  <c r="BJ510" i="7" s="1"/>
  <c r="BH63" i="7"/>
  <c r="BJ63" i="7" s="1"/>
  <c r="BH352" i="7"/>
  <c r="BJ352" i="7" s="1"/>
  <c r="BH1053" i="7"/>
  <c r="BJ1053" i="7" s="1"/>
  <c r="BH1039" i="7"/>
  <c r="BJ1039" i="7" s="1"/>
  <c r="BH28" i="7"/>
  <c r="BJ28" i="7" s="1"/>
  <c r="BH1005" i="7"/>
  <c r="BJ1005" i="7" s="1"/>
  <c r="BH850" i="7"/>
  <c r="BJ850" i="7" s="1"/>
  <c r="BH1014" i="7"/>
  <c r="BJ1014" i="7" s="1"/>
  <c r="BH915" i="7"/>
  <c r="BJ915" i="7" s="1"/>
  <c r="BH651" i="7"/>
  <c r="BJ651" i="7" s="1"/>
  <c r="BH755" i="7"/>
  <c r="BJ755" i="7" s="1"/>
  <c r="BH897" i="7"/>
  <c r="BJ897" i="7" s="1"/>
  <c r="BH874" i="7"/>
  <c r="BJ874" i="7" s="1"/>
  <c r="BH1189" i="7"/>
  <c r="BJ1189" i="7" s="1"/>
  <c r="BH710" i="7"/>
  <c r="BJ710" i="7" s="1"/>
  <c r="BH983" i="7"/>
  <c r="BJ983" i="7" s="1"/>
  <c r="BH108" i="7"/>
  <c r="BJ108" i="7" s="1"/>
  <c r="BH1160" i="7"/>
  <c r="BJ1160" i="7" s="1"/>
  <c r="BH1118" i="7"/>
  <c r="BJ1118" i="7" s="1"/>
  <c r="BH1170" i="7"/>
  <c r="BJ1170" i="7" s="1"/>
  <c r="BH113" i="7"/>
  <c r="BJ113" i="7" s="1"/>
  <c r="BH1006" i="7"/>
  <c r="BJ1006" i="7" s="1"/>
  <c r="BH1090" i="7"/>
  <c r="BJ1090" i="7" s="1"/>
  <c r="BH16" i="7"/>
  <c r="BJ16" i="7" s="1"/>
  <c r="BH136" i="7"/>
  <c r="BJ136" i="7" s="1"/>
  <c r="BH290" i="7"/>
  <c r="BJ290" i="7" s="1"/>
  <c r="BH571" i="7"/>
  <c r="BJ571" i="7" s="1"/>
  <c r="BH129" i="7"/>
  <c r="BJ129" i="7" s="1"/>
  <c r="BH592" i="7"/>
  <c r="BJ592" i="7" s="1"/>
  <c r="BH861" i="7"/>
  <c r="BJ861" i="7" s="1"/>
  <c r="BH19" i="7"/>
  <c r="BJ19" i="7" s="1"/>
  <c r="BH406" i="7"/>
  <c r="BJ406" i="7" s="1"/>
  <c r="BH381" i="7"/>
  <c r="BJ381" i="7" s="1"/>
  <c r="BH62" i="7"/>
  <c r="BJ62" i="7" s="1"/>
  <c r="BH229" i="7"/>
  <c r="BJ229" i="7" s="1"/>
  <c r="BH425" i="7"/>
  <c r="BJ425" i="7" s="1"/>
  <c r="BH895" i="7"/>
  <c r="BJ895" i="7" s="1"/>
  <c r="BH506" i="7"/>
  <c r="BJ506" i="7" s="1"/>
  <c r="BH476" i="7"/>
  <c r="BJ476" i="7" s="1"/>
  <c r="BH851" i="7"/>
  <c r="BJ851" i="7" s="1"/>
  <c r="BH379" i="7"/>
  <c r="BJ379" i="7" s="1"/>
  <c r="BH546" i="7"/>
  <c r="BJ546" i="7" s="1"/>
  <c r="BH726" i="7"/>
  <c r="BJ726" i="7" s="1"/>
  <c r="BH91" i="7"/>
  <c r="BJ91" i="7" s="1"/>
  <c r="BH766" i="7"/>
  <c r="BJ766" i="7" s="1"/>
  <c r="BH431" i="7"/>
  <c r="BJ431" i="7" s="1"/>
  <c r="BH715" i="7"/>
  <c r="BJ715" i="7" s="1"/>
  <c r="BH963" i="7"/>
  <c r="BJ963" i="7" s="1"/>
  <c r="BH921" i="7"/>
  <c r="BJ921" i="7" s="1"/>
  <c r="BH944" i="7"/>
  <c r="BJ944" i="7" s="1"/>
  <c r="BH499" i="7"/>
  <c r="BJ499" i="7" s="1"/>
  <c r="BH629" i="7"/>
  <c r="BJ629" i="7" s="1"/>
  <c r="BH1174" i="7"/>
  <c r="BJ1174" i="7" s="1"/>
  <c r="BH1033" i="7"/>
  <c r="BJ1033" i="7" s="1"/>
  <c r="BH1197" i="7"/>
  <c r="BJ1197" i="7" s="1"/>
  <c r="BH1206" i="7"/>
  <c r="BJ1206" i="7" s="1"/>
  <c r="BH1066" i="7"/>
  <c r="BJ1066" i="7" s="1"/>
  <c r="BH707" i="7"/>
  <c r="BJ707" i="7" s="1"/>
  <c r="BH966" i="7"/>
  <c r="BJ966" i="7" s="1"/>
  <c r="BH1023" i="7"/>
  <c r="BJ1023" i="7" s="1"/>
  <c r="BH1210" i="7"/>
  <c r="BJ1210" i="7" s="1"/>
  <c r="BH1217" i="7"/>
  <c r="BJ1217" i="7" s="1"/>
  <c r="BH1181" i="7"/>
  <c r="BJ1181" i="7" s="1"/>
  <c r="BH1026" i="7"/>
  <c r="BJ1026" i="7" s="1"/>
  <c r="BH990" i="7"/>
  <c r="BJ990" i="7" s="1"/>
  <c r="BH500" i="7"/>
  <c r="BJ500" i="7" s="1"/>
  <c r="BH389" i="7"/>
  <c r="BJ389" i="7" s="1"/>
  <c r="BH864" i="7"/>
  <c r="BJ864" i="7" s="1"/>
  <c r="BH1136" i="7"/>
  <c r="BJ1136" i="7" s="1"/>
  <c r="BH751" i="7"/>
  <c r="BJ751" i="7" s="1"/>
  <c r="BH1156" i="7"/>
  <c r="BJ1156" i="7" s="1"/>
  <c r="BH421" i="7"/>
  <c r="BJ421" i="7" s="1"/>
  <c r="BH1139" i="7"/>
  <c r="BJ1139" i="7" s="1"/>
  <c r="BH430" i="7"/>
  <c r="BJ430" i="7" s="1"/>
  <c r="BH896" i="7"/>
  <c r="BJ896" i="7" s="1"/>
  <c r="BH1065" i="7"/>
  <c r="BJ1065" i="7" s="1"/>
  <c r="BH1182" i="7"/>
  <c r="BJ1182" i="7" s="1"/>
  <c r="BH218" i="7"/>
  <c r="BJ218" i="7" s="1"/>
  <c r="BH142" i="7"/>
  <c r="BJ142" i="7" s="1"/>
  <c r="BH307" i="7"/>
  <c r="BJ307" i="7" s="1"/>
  <c r="BH579" i="7"/>
  <c r="BJ579" i="7" s="1"/>
  <c r="BH3" i="7"/>
  <c r="BH625" i="7"/>
  <c r="BJ625" i="7" s="1"/>
  <c r="BH869" i="7"/>
  <c r="BJ869" i="7" s="1"/>
  <c r="BH262" i="7"/>
  <c r="BJ262" i="7" s="1"/>
  <c r="BH416" i="7"/>
  <c r="BJ416" i="7" s="1"/>
  <c r="BH39" i="7"/>
  <c r="BJ39" i="7" s="1"/>
  <c r="BH432" i="7"/>
  <c r="BJ432" i="7" s="1"/>
  <c r="BH248" i="7"/>
  <c r="BJ248" i="7" s="1"/>
  <c r="BH442" i="7"/>
  <c r="BJ442" i="7" s="1"/>
  <c r="BH903" i="7"/>
  <c r="BJ903" i="7" s="1"/>
  <c r="BH516" i="7"/>
  <c r="BJ516" i="7" s="1"/>
  <c r="BH513" i="7"/>
  <c r="BJ513" i="7" s="1"/>
  <c r="BH854" i="7"/>
  <c r="BJ854" i="7" s="1"/>
  <c r="BH402" i="7"/>
  <c r="BJ402" i="7" s="1"/>
  <c r="BH566" i="7"/>
  <c r="BJ566" i="7" s="1"/>
  <c r="BH778" i="7"/>
  <c r="BJ778" i="7" s="1"/>
  <c r="BH94" i="7"/>
  <c r="BJ94" i="7" s="1"/>
  <c r="BH769" i="7"/>
  <c r="BJ769" i="7" s="1"/>
  <c r="BH444" i="7"/>
  <c r="BJ444" i="7" s="1"/>
  <c r="BH730" i="7"/>
  <c r="BJ730" i="7" s="1"/>
  <c r="BH310" i="7"/>
  <c r="BJ310" i="7" s="1"/>
  <c r="BH938" i="7"/>
  <c r="BJ938" i="7" s="1"/>
  <c r="BH955" i="7"/>
  <c r="BJ955" i="7" s="1"/>
  <c r="BH503" i="7"/>
  <c r="BJ503" i="7" s="1"/>
  <c r="BH729" i="7"/>
  <c r="BJ729" i="7" s="1"/>
  <c r="BH1177" i="7"/>
  <c r="BJ1177" i="7" s="1"/>
  <c r="BH1056" i="7"/>
  <c r="BJ1056" i="7" s="1"/>
  <c r="BH1215" i="7"/>
  <c r="BJ1215" i="7" s="1"/>
  <c r="BH1086" i="7"/>
  <c r="BJ1086" i="7" s="1"/>
  <c r="BH815" i="7"/>
  <c r="BJ815" i="7" s="1"/>
  <c r="BH1047" i="7"/>
  <c r="BJ1047" i="7" s="1"/>
  <c r="BH1097" i="7"/>
  <c r="BJ1097" i="7" s="1"/>
  <c r="BH666" i="7"/>
  <c r="BJ666" i="7" s="1"/>
  <c r="BH1194" i="7"/>
  <c r="BJ1194" i="7" s="1"/>
  <c r="BH457" i="7"/>
  <c r="BJ457" i="7" s="1"/>
  <c r="BH933" i="7"/>
  <c r="BJ933" i="7" s="1"/>
  <c r="BH700" i="7"/>
  <c r="BJ700" i="7" s="1"/>
  <c r="BH414" i="7"/>
  <c r="BJ414" i="7" s="1"/>
  <c r="BH226" i="7"/>
  <c r="BJ226" i="7" s="1"/>
  <c r="BH5" i="7"/>
  <c r="BJ5" i="7" s="1"/>
  <c r="BH322" i="7"/>
  <c r="BJ322" i="7" s="1"/>
  <c r="BH587" i="7"/>
  <c r="BJ587" i="7" s="1"/>
  <c r="BH128" i="7"/>
  <c r="BJ128" i="7" s="1"/>
  <c r="BH633" i="7"/>
  <c r="BJ633" i="7" s="1"/>
  <c r="BH877" i="7"/>
  <c r="BJ877" i="7" s="1"/>
  <c r="BH276" i="7"/>
  <c r="BJ276" i="7" s="1"/>
  <c r="BH429" i="7"/>
  <c r="BJ429" i="7" s="1"/>
  <c r="BH395" i="7"/>
  <c r="BJ395" i="7" s="1"/>
  <c r="BH149" i="7"/>
  <c r="BJ149" i="7" s="1"/>
  <c r="BH260" i="7"/>
  <c r="BJ260" i="7" s="1"/>
  <c r="BH462" i="7"/>
  <c r="BJ462" i="7" s="1"/>
  <c r="BH911" i="7"/>
  <c r="BJ911" i="7" s="1"/>
  <c r="BH524" i="7"/>
  <c r="BJ524" i="7" s="1"/>
  <c r="BH66" i="7"/>
  <c r="BJ66" i="7" s="1"/>
  <c r="BH868" i="7"/>
  <c r="BJ868" i="7" s="1"/>
  <c r="BH413" i="7"/>
  <c r="BJ413" i="7" s="1"/>
  <c r="BH186" i="7"/>
  <c r="BJ186" i="7" s="1"/>
  <c r="BH800" i="7"/>
  <c r="BJ800" i="7" s="1"/>
  <c r="BH723" i="7"/>
  <c r="BJ723" i="7" s="1"/>
  <c r="BH838" i="7"/>
  <c r="BJ838" i="7" s="1"/>
  <c r="BH478" i="7"/>
  <c r="BJ478" i="7" s="1"/>
  <c r="BH782" i="7"/>
  <c r="BJ782" i="7" s="1"/>
  <c r="BH448" i="7"/>
  <c r="BJ448" i="7" s="1"/>
  <c r="BH105" i="7"/>
  <c r="BJ105" i="7" s="1"/>
  <c r="BH972" i="7"/>
  <c r="BJ972" i="7" s="1"/>
  <c r="BH519" i="7"/>
  <c r="BJ519" i="7" s="1"/>
  <c r="BH732" i="7"/>
  <c r="BJ732" i="7" s="1"/>
  <c r="BH1193" i="7"/>
  <c r="BJ1193" i="7" s="1"/>
  <c r="BH1059" i="7"/>
  <c r="BJ1059" i="7" s="1"/>
  <c r="BH1218" i="7"/>
  <c r="BJ1218" i="7" s="1"/>
  <c r="BH1126" i="7"/>
  <c r="BJ1126" i="7" s="1"/>
  <c r="BH906" i="7"/>
  <c r="BJ906" i="7" s="1"/>
  <c r="BH1087" i="7"/>
  <c r="BJ1087" i="7" s="1"/>
  <c r="BH1115" i="7"/>
  <c r="BJ1115" i="7" s="1"/>
  <c r="BH676" i="7"/>
  <c r="BJ676" i="7" s="1"/>
  <c r="BH936" i="7"/>
  <c r="BJ936" i="7" s="1"/>
  <c r="BH1132" i="7"/>
  <c r="BJ1132" i="7" s="1"/>
  <c r="BH347" i="7"/>
  <c r="BJ347" i="7" s="1"/>
  <c r="BH386" i="7"/>
  <c r="BJ386" i="7" s="1"/>
  <c r="BH491" i="7"/>
  <c r="BJ491" i="7" s="1"/>
  <c r="BH267" i="7"/>
  <c r="BJ267" i="7" s="1"/>
  <c r="BH420" i="7"/>
  <c r="BJ420" i="7" s="1"/>
  <c r="BH757" i="7"/>
  <c r="BJ757" i="7" s="1"/>
  <c r="BH495" i="7"/>
  <c r="BJ495" i="7" s="1"/>
  <c r="BH530" i="7"/>
  <c r="BJ530" i="7" s="1"/>
  <c r="BH215" i="7"/>
  <c r="BJ215" i="7" s="1"/>
  <c r="BH212" i="7"/>
  <c r="BJ212" i="7" s="1"/>
  <c r="BH198" i="7"/>
  <c r="BJ198" i="7" s="1"/>
  <c r="BH230" i="7"/>
  <c r="BJ230" i="7" s="1"/>
  <c r="BH685" i="7"/>
  <c r="BJ685" i="7" s="1"/>
  <c r="BH1040" i="7"/>
  <c r="BJ1040" i="7" s="1"/>
  <c r="BH774" i="7"/>
  <c r="BJ774" i="7" s="1"/>
  <c r="BH602" i="7"/>
  <c r="BJ602" i="7" s="1"/>
  <c r="BH647" i="7"/>
  <c r="BJ647" i="7" s="1"/>
  <c r="BH552" i="7"/>
  <c r="BJ552" i="7" s="1"/>
  <c r="BH26" i="7"/>
  <c r="BJ26" i="7" s="1"/>
  <c r="BH1153" i="7"/>
  <c r="BJ1153" i="7" s="1"/>
  <c r="BH1089" i="7"/>
  <c r="BJ1089" i="7" s="1"/>
  <c r="BH605" i="7"/>
  <c r="BJ605" i="7" s="1"/>
  <c r="BH1078" i="7"/>
  <c r="BJ1078" i="7" s="1"/>
  <c r="BH907" i="7"/>
  <c r="BJ907" i="7" s="1"/>
  <c r="BH698" i="7"/>
  <c r="BJ698" i="7" s="1"/>
  <c r="BH537" i="7"/>
  <c r="BJ537" i="7" s="1"/>
  <c r="BH739" i="7"/>
  <c r="BJ739" i="7" s="1"/>
  <c r="BH786" i="7"/>
  <c r="BJ786" i="7" s="1"/>
  <c r="BH998" i="7"/>
  <c r="BJ998" i="7" s="1"/>
  <c r="BH964" i="7"/>
  <c r="BJ964" i="7" s="1"/>
  <c r="BH1203" i="7"/>
  <c r="BJ1203" i="7" s="1"/>
  <c r="BH979" i="7"/>
  <c r="BJ979" i="7" s="1"/>
  <c r="BH1077" i="7"/>
  <c r="BJ1077" i="7" s="1"/>
  <c r="BH737" i="7"/>
  <c r="BJ737" i="7" s="1"/>
  <c r="BH1219" i="7"/>
  <c r="BJ1219" i="7" s="1"/>
  <c r="BH242" i="7"/>
  <c r="BJ242" i="7" s="1"/>
  <c r="BH6" i="7"/>
  <c r="BJ6" i="7" s="1"/>
  <c r="BH337" i="7"/>
  <c r="BJ337" i="7" s="1"/>
  <c r="BH88" i="7"/>
  <c r="BJ88" i="7" s="1"/>
  <c r="BH164" i="7"/>
  <c r="BJ164" i="7" s="1"/>
  <c r="BH649" i="7"/>
  <c r="BJ649" i="7" s="1"/>
  <c r="BH161" i="7"/>
  <c r="BJ161" i="7" s="1"/>
  <c r="BH317" i="7"/>
  <c r="BJ317" i="7" s="1"/>
  <c r="BH449" i="7"/>
  <c r="BJ449" i="7" s="1"/>
  <c r="BH43" i="7"/>
  <c r="BJ43" i="7" s="1"/>
  <c r="BH232" i="7"/>
  <c r="BJ232" i="7" s="1"/>
  <c r="BH367" i="7"/>
  <c r="BJ367" i="7" s="1"/>
  <c r="BH482" i="7"/>
  <c r="BJ482" i="7" s="1"/>
  <c r="BH926" i="7"/>
  <c r="BJ926" i="7" s="1"/>
  <c r="BH535" i="7"/>
  <c r="BJ535" i="7" s="1"/>
  <c r="BH133" i="7"/>
  <c r="BJ133" i="7" s="1"/>
  <c r="BH494" i="7"/>
  <c r="BJ494" i="7" s="1"/>
  <c r="BH320" i="7"/>
  <c r="BJ320" i="7" s="1"/>
  <c r="BH878" i="7"/>
  <c r="BJ878" i="7" s="1"/>
  <c r="BH772" i="7"/>
  <c r="BJ772" i="7" s="1"/>
  <c r="BH844" i="7"/>
  <c r="BJ844" i="7" s="1"/>
  <c r="BH637" i="7"/>
  <c r="BJ637" i="7" s="1"/>
  <c r="BH810" i="7"/>
  <c r="BJ810" i="7" s="1"/>
  <c r="BH505" i="7"/>
  <c r="BJ505" i="7" s="1"/>
  <c r="BH240" i="7"/>
  <c r="BJ240" i="7" s="1"/>
  <c r="BH208" i="7"/>
  <c r="BJ208" i="7" s="1"/>
  <c r="BH648" i="7"/>
  <c r="BJ648" i="7" s="1"/>
  <c r="BH787" i="7"/>
  <c r="BJ787" i="7" s="1"/>
  <c r="BH665" i="7"/>
  <c r="BJ665" i="7" s="1"/>
  <c r="BH1062" i="7"/>
  <c r="BJ1062" i="7" s="1"/>
  <c r="BH445" i="7"/>
  <c r="BJ445" i="7" s="1"/>
  <c r="BH713" i="7"/>
  <c r="BJ713" i="7" s="1"/>
  <c r="BH488" i="7"/>
  <c r="BJ488" i="7" s="1"/>
  <c r="BH106" i="7"/>
  <c r="BJ106" i="7" s="1"/>
  <c r="BH250" i="7"/>
  <c r="BJ250" i="7" s="1"/>
  <c r="BH156" i="7"/>
  <c r="BJ156" i="7" s="1"/>
  <c r="BH340" i="7"/>
  <c r="BJ340" i="7" s="1"/>
  <c r="BH610" i="7"/>
  <c r="BJ610" i="7" s="1"/>
  <c r="BH167" i="7"/>
  <c r="BJ167" i="7" s="1"/>
  <c r="BH657" i="7"/>
  <c r="BJ657" i="7" s="1"/>
  <c r="BH174" i="7"/>
  <c r="BJ174" i="7" s="1"/>
  <c r="BH393" i="7"/>
  <c r="BJ393" i="7" s="1"/>
  <c r="BH463" i="7"/>
  <c r="BJ463" i="7" s="1"/>
  <c r="BH452" i="7"/>
  <c r="BJ452" i="7" s="1"/>
  <c r="BH263" i="7"/>
  <c r="BJ263" i="7" s="1"/>
  <c r="BH382" i="7"/>
  <c r="BJ382" i="7" s="1"/>
  <c r="BH492" i="7"/>
  <c r="BJ492" i="7" s="1"/>
  <c r="BH934" i="7"/>
  <c r="BJ934" i="7" s="1"/>
  <c r="BH545" i="7"/>
  <c r="BJ545" i="7" s="1"/>
  <c r="BH542" i="7"/>
  <c r="BJ542" i="7" s="1"/>
  <c r="BH135" i="7"/>
  <c r="BJ135" i="7" s="1"/>
  <c r="BH330" i="7"/>
  <c r="BJ330" i="7" s="1"/>
  <c r="BH881" i="7"/>
  <c r="BJ881" i="7" s="1"/>
  <c r="BH822" i="7"/>
  <c r="BJ822" i="7" s="1"/>
  <c r="BH847" i="7"/>
  <c r="BJ847" i="7" s="1"/>
  <c r="BH89" i="7"/>
  <c r="BJ89" i="7" s="1"/>
  <c r="BH832" i="7"/>
  <c r="BJ832" i="7" s="1"/>
  <c r="BH522" i="7"/>
  <c r="BJ522" i="7" s="1"/>
  <c r="BH336" i="7"/>
  <c r="BJ336" i="7" s="1"/>
  <c r="BH377" i="7"/>
  <c r="BJ377" i="7" s="1"/>
  <c r="BH681" i="7"/>
  <c r="BJ681" i="7" s="1"/>
  <c r="BH806" i="7"/>
  <c r="BJ806" i="7" s="1"/>
  <c r="BH1107" i="7"/>
  <c r="BJ1107" i="7" s="1"/>
  <c r="BH909" i="7"/>
  <c r="BJ909" i="7" s="1"/>
  <c r="BH1166" i="7"/>
  <c r="BJ1166" i="7" s="1"/>
  <c r="BH1028" i="7"/>
  <c r="BJ1028" i="7" s="1"/>
  <c r="BH1105" i="7"/>
  <c r="BJ1105" i="7" s="1"/>
  <c r="BH1213" i="7"/>
  <c r="BJ1213" i="7" s="1"/>
  <c r="BH996" i="7"/>
  <c r="BJ996" i="7" s="1"/>
  <c r="BH293" i="7"/>
  <c r="BJ293" i="7" s="1"/>
  <c r="BH1148" i="7"/>
  <c r="BJ1148" i="7" s="1"/>
  <c r="BH598" i="7"/>
  <c r="BJ598" i="7" s="1"/>
  <c r="BH384" i="7"/>
  <c r="BJ384" i="7" s="1"/>
  <c r="BH127" i="7"/>
  <c r="BJ127" i="7" s="1"/>
  <c r="BH13" i="7"/>
  <c r="BJ13" i="7" s="1"/>
  <c r="BH474" i="7"/>
  <c r="BJ474" i="7" s="1"/>
  <c r="BH797" i="7"/>
  <c r="BJ797" i="7" s="1"/>
  <c r="BH581" i="7"/>
  <c r="BJ581" i="7" s="1"/>
  <c r="BH257" i="7"/>
  <c r="BJ257" i="7" s="1"/>
  <c r="BH269" i="7"/>
  <c r="BJ269" i="7" s="1"/>
  <c r="BH370" i="7"/>
  <c r="BJ370" i="7" s="1"/>
  <c r="BH20" i="7"/>
  <c r="BJ20" i="7" s="1"/>
  <c r="BH768" i="7"/>
  <c r="BJ768" i="7" s="1"/>
  <c r="BH1076" i="7"/>
  <c r="BJ1076" i="7" s="1"/>
  <c r="BH842" i="7"/>
  <c r="BJ842" i="7" s="1"/>
  <c r="BH677" i="7"/>
  <c r="BJ677" i="7" s="1"/>
  <c r="BH92" i="7"/>
  <c r="BJ92" i="7" s="1"/>
  <c r="BH53" i="7"/>
  <c r="BJ53" i="7" s="1"/>
  <c r="BH464" i="7"/>
  <c r="BJ464" i="7" s="1"/>
  <c r="BH1175" i="7"/>
  <c r="BJ1175" i="7" s="1"/>
  <c r="BH670" i="7"/>
  <c r="BJ670" i="7" s="1"/>
  <c r="BH1167" i="7"/>
  <c r="BJ1167" i="7" s="1"/>
  <c r="BH994" i="7"/>
  <c r="BJ994" i="7" s="1"/>
  <c r="BH804" i="7"/>
  <c r="BJ804" i="7" s="1"/>
  <c r="BH97" i="7"/>
  <c r="BJ97" i="7" s="1"/>
  <c r="BH814" i="7"/>
  <c r="BJ814" i="7" s="1"/>
  <c r="BH873" i="7"/>
  <c r="BJ873" i="7" s="1"/>
  <c r="BH349" i="7"/>
  <c r="BJ349" i="7" s="1"/>
  <c r="BH1017" i="7"/>
  <c r="BJ1017" i="7" s="1"/>
  <c r="BH1055" i="7"/>
  <c r="BJ1055" i="7" s="1"/>
  <c r="BH434" i="7"/>
  <c r="BJ434" i="7" s="1"/>
  <c r="BH1154" i="7"/>
  <c r="BJ1154" i="7" s="1"/>
  <c r="BH111" i="7"/>
  <c r="BJ111" i="7" s="1"/>
  <c r="BH1158" i="7"/>
  <c r="BJ1158" i="7" s="1"/>
  <c r="BH1205" i="7"/>
  <c r="BJ1205" i="7" s="1"/>
  <c r="BH1199" i="7"/>
  <c r="BJ1199" i="7" s="1"/>
  <c r="BH162" i="7"/>
  <c r="BJ162" i="7" s="1"/>
  <c r="BH190" i="7"/>
  <c r="BJ190" i="7" s="1"/>
  <c r="BH202" i="7"/>
  <c r="BJ202" i="7" s="1"/>
  <c r="BH805" i="7"/>
  <c r="BJ805" i="7" s="1"/>
  <c r="BH533" i="7"/>
  <c r="BJ533" i="7" s="1"/>
  <c r="BH271" i="7"/>
  <c r="BJ271" i="7" s="1"/>
  <c r="BH170" i="7"/>
  <c r="BJ170" i="7" s="1"/>
  <c r="BH41" i="7"/>
  <c r="BJ41" i="7" s="1"/>
  <c r="BH193" i="7"/>
  <c r="BJ193" i="7" s="1"/>
  <c r="BH205" i="7"/>
  <c r="BJ205" i="7" s="1"/>
  <c r="BH813" i="7"/>
  <c r="BJ813" i="7" s="1"/>
  <c r="BH601" i="7"/>
  <c r="BJ601" i="7" s="1"/>
  <c r="BH285" i="7"/>
  <c r="BJ285" i="7" s="1"/>
  <c r="BH335" i="7"/>
  <c r="BJ335" i="7" s="1"/>
  <c r="BH326" i="7"/>
  <c r="BJ326" i="7" s="1"/>
  <c r="BH388" i="7"/>
  <c r="BJ388" i="7" s="1"/>
  <c r="BH316" i="7"/>
  <c r="BJ316" i="7" s="1"/>
  <c r="BH802" i="7"/>
  <c r="BJ802" i="7" s="1"/>
  <c r="BH1092" i="7"/>
  <c r="BJ1092" i="7" s="1"/>
  <c r="BH291" i="7"/>
  <c r="BJ291" i="7" s="1"/>
  <c r="BH728" i="7"/>
  <c r="BJ728" i="7" s="1"/>
  <c r="BH147" i="7"/>
  <c r="BJ147" i="7" s="1"/>
  <c r="BH450" i="7"/>
  <c r="BJ450" i="7" s="1"/>
  <c r="BH586" i="7"/>
  <c r="BJ586" i="7" s="1"/>
  <c r="BH557" i="7"/>
  <c r="BJ557" i="7" s="1"/>
  <c r="BH1201" i="7"/>
  <c r="BJ1201" i="7" s="1"/>
  <c r="BH689" i="7"/>
  <c r="BJ689" i="7" s="1"/>
  <c r="BH117" i="7"/>
  <c r="BJ117" i="7" s="1"/>
  <c r="BH465" i="7"/>
  <c r="BJ465" i="7" s="1"/>
  <c r="BH826" i="7"/>
  <c r="BJ826" i="7" s="1"/>
  <c r="BH742" i="7"/>
  <c r="BJ742" i="7" s="1"/>
  <c r="BH839" i="7"/>
  <c r="BJ839" i="7" s="1"/>
  <c r="BH908" i="7"/>
  <c r="BJ908" i="7" s="1"/>
  <c r="BH455" i="7"/>
  <c r="BJ455" i="7" s="1"/>
  <c r="BH1068" i="7"/>
  <c r="BJ1068" i="7" s="1"/>
  <c r="BH597" i="7"/>
  <c r="BJ597" i="7" s="1"/>
  <c r="BH1073" i="7"/>
  <c r="BJ1073" i="7" s="1"/>
  <c r="BH750" i="7"/>
  <c r="BJ750" i="7" s="1"/>
  <c r="BH1169" i="7"/>
  <c r="BJ1169" i="7" s="1"/>
  <c r="BH1096" i="7"/>
  <c r="BJ1096" i="7" s="1"/>
  <c r="BH256" i="7"/>
  <c r="BJ256" i="7" s="1"/>
  <c r="BH110" i="7"/>
  <c r="BJ110" i="7" s="1"/>
  <c r="BH1071" i="7"/>
  <c r="BJ1071" i="7" s="1"/>
  <c r="BH957" i="7"/>
  <c r="BJ957" i="7" s="1"/>
  <c r="BH1190" i="7"/>
  <c r="BJ1190" i="7" s="1"/>
  <c r="BH808" i="7"/>
  <c r="BJ808" i="7" s="1"/>
  <c r="BH1122" i="7"/>
  <c r="BJ1122" i="7" s="1"/>
  <c r="BH691" i="7"/>
  <c r="BJ691" i="7" s="1"/>
  <c r="BH461" i="7"/>
  <c r="BJ461" i="7" s="1"/>
  <c r="BH11" i="7"/>
  <c r="BJ11" i="7" s="1"/>
  <c r="BH399" i="7"/>
  <c r="BJ399" i="7" s="1"/>
  <c r="BH209" i="7"/>
  <c r="BJ209" i="7" s="1"/>
  <c r="BH531" i="7"/>
  <c r="BJ531" i="7" s="1"/>
  <c r="BH214" i="7"/>
  <c r="BJ214" i="7" s="1"/>
  <c r="BH541" i="7"/>
  <c r="BJ541" i="7" s="1"/>
  <c r="BH821" i="7"/>
  <c r="BJ821" i="7" s="1"/>
  <c r="BH614" i="7"/>
  <c r="BJ614" i="7" s="1"/>
  <c r="BH345" i="7"/>
  <c r="BJ345" i="7" s="1"/>
  <c r="BH332" i="7"/>
  <c r="BJ332" i="7" s="1"/>
  <c r="BH391" i="7"/>
  <c r="BJ391" i="7" s="1"/>
  <c r="BH859" i="7"/>
  <c r="BJ859" i="7" s="1"/>
  <c r="BH1100" i="7"/>
  <c r="BJ1100" i="7" s="1"/>
  <c r="BH295" i="7"/>
  <c r="BJ295" i="7" s="1"/>
  <c r="BH740" i="7"/>
  <c r="BJ740" i="7" s="1"/>
  <c r="BH220" i="7"/>
  <c r="BJ220" i="7" s="1"/>
  <c r="BH470" i="7"/>
  <c r="BJ470" i="7" s="1"/>
  <c r="BH594" i="7"/>
  <c r="BJ594" i="7" s="1"/>
  <c r="BH574" i="7"/>
  <c r="BJ574" i="7" s="1"/>
  <c r="BH1220" i="7"/>
  <c r="BJ1220" i="7" s="1"/>
  <c r="BH697" i="7"/>
  <c r="BJ697" i="7" s="1"/>
  <c r="BH1212" i="7"/>
  <c r="BJ1212" i="7" s="1"/>
  <c r="BH493" i="7"/>
  <c r="BJ493" i="7" s="1"/>
  <c r="BH860" i="7"/>
  <c r="BJ860" i="7" s="1"/>
  <c r="BH820" i="7"/>
  <c r="BJ820" i="7" s="1"/>
  <c r="BH848" i="7"/>
  <c r="BJ848" i="7" s="1"/>
  <c r="BH958" i="7"/>
  <c r="BJ958" i="7" s="1"/>
  <c r="BH496" i="7"/>
  <c r="BJ496" i="7" s="1"/>
  <c r="BH1110" i="7"/>
  <c r="BJ1110" i="7" s="1"/>
  <c r="BH799" i="7"/>
  <c r="BJ799" i="7" s="1"/>
  <c r="BH1113" i="7"/>
  <c r="BJ1113" i="7" s="1"/>
  <c r="BH892" i="7"/>
  <c r="BJ892" i="7" s="1"/>
  <c r="BH1172" i="7"/>
  <c r="BJ1172" i="7" s="1"/>
  <c r="BH1114" i="7"/>
  <c r="BJ1114" i="7" s="1"/>
  <c r="BH639" i="7"/>
  <c r="BJ639" i="7" s="1"/>
  <c r="BH662" i="7"/>
  <c r="BJ662" i="7" s="1"/>
  <c r="BH1067" i="7"/>
  <c r="BJ1067" i="7" s="1"/>
  <c r="BH865" i="7"/>
  <c r="BJ865" i="7" s="1"/>
  <c r="BH1151" i="7"/>
  <c r="BJ1151" i="7" s="1"/>
  <c r="BH1142" i="7"/>
  <c r="BJ1142" i="7" s="1"/>
  <c r="BH1191" i="7"/>
  <c r="BJ1191" i="7" s="1"/>
  <c r="BH970" i="7"/>
  <c r="BJ970" i="7" s="1"/>
  <c r="BH351" i="7"/>
  <c r="BJ351" i="7" s="1"/>
  <c r="BH185" i="7"/>
  <c r="BJ185" i="7" s="1"/>
  <c r="BH274" i="7"/>
  <c r="BJ274" i="7" s="1"/>
  <c r="BH582" i="7"/>
  <c r="BJ582" i="7" s="1"/>
  <c r="BH1145" i="7"/>
  <c r="BJ1145" i="7" s="1"/>
  <c r="BH835" i="7"/>
  <c r="BJ835" i="7" s="1"/>
  <c r="BH1018" i="7"/>
  <c r="BJ1018" i="7" s="1"/>
  <c r="BH656" i="7"/>
  <c r="BJ656" i="7" s="1"/>
  <c r="BH46" i="7"/>
  <c r="BJ46" i="7" s="1"/>
  <c r="BH471" i="7"/>
  <c r="BJ471" i="7" s="1"/>
  <c r="BH155" i="7"/>
  <c r="BJ155" i="7" s="1"/>
  <c r="BH8" i="7"/>
  <c r="BJ8" i="7" s="1"/>
  <c r="BH825" i="7"/>
  <c r="BJ825" i="7" s="1"/>
  <c r="BH447" i="7"/>
  <c r="BJ447" i="7" s="1"/>
  <c r="BH660" i="7"/>
  <c r="BJ660" i="7" s="1"/>
  <c r="BH770" i="7"/>
  <c r="BJ770" i="7" s="1"/>
  <c r="BH1125" i="7"/>
  <c r="BJ1125" i="7" s="1"/>
  <c r="BH1074" i="7"/>
  <c r="BJ1074" i="7" s="1"/>
  <c r="BH392" i="7"/>
  <c r="BJ392" i="7" s="1"/>
  <c r="BH283" i="7"/>
  <c r="BJ283" i="7" s="1"/>
  <c r="BH604" i="7"/>
  <c r="BJ604" i="7" s="1"/>
  <c r="BH792" i="7"/>
  <c r="BJ792" i="7" s="1"/>
  <c r="BH1052" i="7"/>
  <c r="BJ1052" i="7" s="1"/>
  <c r="BH1029" i="7"/>
  <c r="BJ1029" i="7" s="1"/>
  <c r="BH184" i="7"/>
  <c r="BJ184" i="7" s="1"/>
  <c r="BH405" i="7"/>
  <c r="BJ405" i="7" s="1"/>
  <c r="BH211" i="7"/>
  <c r="BJ211" i="7" s="1"/>
  <c r="BH539" i="7"/>
  <c r="BJ539" i="7" s="1"/>
  <c r="BH217" i="7"/>
  <c r="BJ217" i="7" s="1"/>
  <c r="BH558" i="7"/>
  <c r="BJ558" i="7" s="1"/>
  <c r="BH829" i="7"/>
  <c r="BJ829" i="7" s="1"/>
  <c r="BH617" i="7"/>
  <c r="BJ617" i="7" s="1"/>
  <c r="BH353" i="7"/>
  <c r="BJ353" i="7" s="1"/>
  <c r="BH348" i="7"/>
  <c r="BJ348" i="7" s="1"/>
  <c r="BH338" i="7"/>
  <c r="BJ338" i="7" s="1"/>
  <c r="BH169" i="7"/>
  <c r="BJ169" i="7" s="1"/>
  <c r="BH862" i="7"/>
  <c r="BJ862" i="7" s="1"/>
  <c r="BH223" i="7"/>
  <c r="BJ223" i="7" s="1"/>
  <c r="BH361" i="7"/>
  <c r="BJ361" i="7" s="1"/>
  <c r="BH743" i="7"/>
  <c r="BJ743" i="7" s="1"/>
  <c r="BH224" i="7"/>
  <c r="BJ224" i="7" s="1"/>
  <c r="BH490" i="7"/>
  <c r="BJ490" i="7" s="1"/>
  <c r="BH612" i="7"/>
  <c r="BJ612" i="7" s="1"/>
  <c r="BH643" i="7"/>
  <c r="BJ643" i="7" s="1"/>
  <c r="BH703" i="7"/>
  <c r="BJ703" i="7" s="1"/>
  <c r="BH343" i="7"/>
  <c r="BJ343" i="7" s="1"/>
  <c r="BH518" i="7"/>
  <c r="BJ518" i="7" s="1"/>
  <c r="BH932" i="7"/>
  <c r="BJ932" i="7" s="1"/>
  <c r="BH885" i="7"/>
  <c r="BJ885" i="7" s="1"/>
  <c r="BH870" i="7"/>
  <c r="BJ870" i="7" s="1"/>
  <c r="BH961" i="7"/>
  <c r="BJ961" i="7" s="1"/>
  <c r="BH1119" i="7"/>
  <c r="BJ1119" i="7" s="1"/>
  <c r="BH831" i="7"/>
  <c r="BJ831" i="7" s="1"/>
  <c r="BH1116" i="7"/>
  <c r="BJ1116" i="7" s="1"/>
  <c r="BH925" i="7"/>
  <c r="BJ925" i="7" s="1"/>
  <c r="BH1178" i="7"/>
  <c r="BJ1178" i="7" s="1"/>
  <c r="BH560" i="7"/>
  <c r="BJ560" i="7" s="1"/>
  <c r="BH696" i="7"/>
  <c r="BJ696" i="7" s="1"/>
  <c r="BH959" i="7"/>
  <c r="BJ959" i="7" s="1"/>
  <c r="BH1195" i="7"/>
  <c r="BJ1195" i="7" s="1"/>
  <c r="BH1064" i="7"/>
  <c r="BJ1064" i="7" s="1"/>
  <c r="BH1202" i="7"/>
  <c r="BJ1202" i="7" s="1"/>
  <c r="BH140" i="7"/>
  <c r="BJ140" i="7" s="1"/>
  <c r="BH200" i="7"/>
  <c r="BJ200" i="7" s="1"/>
  <c r="BH219" i="7"/>
  <c r="BJ219" i="7" s="1"/>
  <c r="BH189" i="7"/>
  <c r="BJ189" i="7" s="1"/>
  <c r="BH856" i="7"/>
  <c r="BJ856" i="7" s="1"/>
  <c r="BH684" i="7"/>
  <c r="BJ684" i="7" s="1"/>
  <c r="BH1043" i="7"/>
  <c r="BJ1043" i="7" s="1"/>
  <c r="BH265" i="7"/>
  <c r="BJ265" i="7" s="1"/>
  <c r="BH171" i="7"/>
  <c r="BJ171" i="7" s="1"/>
  <c r="BH564" i="7"/>
  <c r="BJ564" i="7" s="1"/>
  <c r="BH270" i="7"/>
  <c r="BJ270" i="7" s="1"/>
  <c r="BH683" i="7"/>
  <c r="BJ683" i="7" s="1"/>
  <c r="BH501" i="7"/>
  <c r="BJ501" i="7" s="1"/>
  <c r="BH1084" i="7"/>
  <c r="BJ1084" i="7" s="1"/>
  <c r="BH709" i="7"/>
  <c r="BJ709" i="7" s="1"/>
  <c r="BH920" i="7"/>
  <c r="BJ920" i="7" s="1"/>
  <c r="BH817" i="7"/>
  <c r="BJ817" i="7" s="1"/>
  <c r="BH1072" i="7"/>
  <c r="BJ1072" i="7" s="1"/>
  <c r="BH191" i="7"/>
  <c r="BJ191" i="7" s="1"/>
  <c r="BH409" i="7"/>
  <c r="BJ409" i="7" s="1"/>
  <c r="BH222" i="7"/>
  <c r="BJ222" i="7" s="1"/>
  <c r="BH547" i="7"/>
  <c r="BJ547" i="7" s="1"/>
  <c r="BH231" i="7"/>
  <c r="BJ231" i="7" s="1"/>
  <c r="BH561" i="7"/>
  <c r="BJ561" i="7" s="1"/>
  <c r="BH837" i="7"/>
  <c r="BJ837" i="7" s="1"/>
  <c r="BH158" i="7"/>
  <c r="BJ158" i="7" s="1"/>
  <c r="BH356" i="7"/>
  <c r="BJ356" i="7" s="1"/>
  <c r="BH350" i="7"/>
  <c r="BJ350" i="7" s="1"/>
  <c r="BH32" i="7"/>
  <c r="BJ32" i="7" s="1"/>
  <c r="BH192" i="7"/>
  <c r="BJ192" i="7" s="1"/>
  <c r="BH396" i="7"/>
  <c r="BJ396" i="7" s="1"/>
  <c r="BH876" i="7"/>
  <c r="BJ876" i="7" s="1"/>
  <c r="BH261" i="7"/>
  <c r="BJ261" i="7" s="1"/>
  <c r="BH371" i="7"/>
  <c r="BJ371" i="7" s="1"/>
  <c r="BH760" i="7"/>
  <c r="BJ760" i="7" s="1"/>
  <c r="BH233" i="7"/>
  <c r="BJ233" i="7" s="1"/>
  <c r="BH507" i="7"/>
  <c r="BJ507" i="7" s="1"/>
  <c r="BH623" i="7"/>
  <c r="BJ623" i="7" s="1"/>
  <c r="BH646" i="7"/>
  <c r="BJ646" i="7" s="1"/>
  <c r="BH711" i="7"/>
  <c r="BJ711" i="7" s="1"/>
  <c r="BH346" i="7"/>
  <c r="BJ346" i="7" s="1"/>
  <c r="BH634" i="7"/>
  <c r="BJ634" i="7" s="1"/>
  <c r="BH935" i="7"/>
  <c r="BJ935" i="7" s="1"/>
  <c r="BH888" i="7"/>
  <c r="BJ888" i="7" s="1"/>
  <c r="BH924" i="7"/>
  <c r="BJ924" i="7" s="1"/>
  <c r="BH264" i="7"/>
  <c r="BJ264" i="7" s="1"/>
  <c r="BH1135" i="7"/>
  <c r="BJ1135" i="7" s="1"/>
  <c r="BH916" i="7"/>
  <c r="BJ916" i="7" s="1"/>
  <c r="BH1141" i="7"/>
  <c r="BJ1141" i="7" s="1"/>
  <c r="BH987" i="7"/>
  <c r="BJ987" i="7" s="1"/>
  <c r="BH373" i="7"/>
  <c r="BJ373" i="7" s="1"/>
  <c r="BH678" i="7"/>
  <c r="BJ678" i="7" s="1"/>
  <c r="BH919" i="7"/>
  <c r="BJ919" i="7" s="1"/>
  <c r="BH756" i="7"/>
  <c r="BJ756" i="7" s="1"/>
  <c r="BH1054" i="7"/>
  <c r="BJ1054" i="7" s="1"/>
  <c r="BH1091" i="7"/>
  <c r="BJ1091" i="7" s="1"/>
  <c r="BH628" i="7"/>
  <c r="BJ628" i="7" s="1"/>
  <c r="BH1004" i="7"/>
  <c r="BJ1004" i="7" s="1"/>
  <c r="BH659" i="7"/>
  <c r="BJ659" i="7" s="1"/>
  <c r="BH967" i="7"/>
  <c r="BJ967" i="7" s="1"/>
  <c r="BH600" i="7"/>
  <c r="BJ600" i="7" s="1"/>
  <c r="BH852" i="7"/>
  <c r="BJ852" i="7" s="1"/>
  <c r="BH981" i="7"/>
  <c r="BJ981" i="7" s="1"/>
  <c r="BH1140" i="7"/>
  <c r="BJ1140" i="7" s="1"/>
  <c r="BH512" i="7"/>
  <c r="BJ512" i="7" s="1"/>
  <c r="BH244" i="7"/>
  <c r="BJ244" i="7" s="1"/>
  <c r="BH565" i="7"/>
  <c r="BJ565" i="7" s="1"/>
  <c r="BH901" i="7"/>
  <c r="BJ901" i="7" s="1"/>
  <c r="BH1044" i="7"/>
  <c r="BJ1044" i="7" s="1"/>
  <c r="BH401" i="7"/>
  <c r="BJ401" i="7" s="1"/>
  <c r="BH520" i="7"/>
  <c r="BJ520" i="7" s="1"/>
  <c r="BH789" i="7"/>
  <c r="BJ789" i="7" s="1"/>
  <c r="BH247" i="7"/>
  <c r="BJ247" i="7" s="1"/>
  <c r="BH950" i="7"/>
  <c r="BJ950" i="7" s="1"/>
  <c r="BH418" i="7"/>
  <c r="BJ418" i="7" s="1"/>
  <c r="BH875" i="7"/>
  <c r="BJ875" i="7" s="1"/>
  <c r="BH576" i="7"/>
  <c r="BJ576" i="7" s="1"/>
  <c r="BH997" i="7"/>
  <c r="BJ997" i="7" s="1"/>
  <c r="BH1128" i="7"/>
  <c r="BJ1128" i="7" s="1"/>
  <c r="BH1165" i="7"/>
  <c r="BJ1165" i="7" s="1"/>
  <c r="BH272" i="7"/>
  <c r="BJ272" i="7" s="1"/>
  <c r="BH22" i="7"/>
  <c r="BJ22" i="7" s="1"/>
  <c r="BH342" i="7"/>
  <c r="BJ342" i="7" s="1"/>
  <c r="BH679" i="7"/>
  <c r="BJ679" i="7" s="1"/>
  <c r="BH668" i="7"/>
  <c r="BJ668" i="7" s="1"/>
  <c r="BH622" i="7"/>
  <c r="BJ622" i="7" s="1"/>
  <c r="BH125" i="7"/>
  <c r="BJ125" i="7" s="1"/>
  <c r="BH225" i="7"/>
  <c r="BJ225" i="7" s="1"/>
  <c r="BH555" i="7"/>
  <c r="BJ555" i="7" s="1"/>
  <c r="BH25" i="7"/>
  <c r="BJ25" i="7" s="1"/>
  <c r="BH575" i="7"/>
  <c r="BJ575" i="7" s="1"/>
  <c r="BH845" i="7"/>
  <c r="BJ845" i="7" s="1"/>
  <c r="BH182" i="7"/>
  <c r="BJ182" i="7" s="1"/>
  <c r="BH372" i="7"/>
  <c r="BJ372" i="7" s="1"/>
  <c r="BH366" i="7"/>
  <c r="BJ366" i="7" s="1"/>
  <c r="BH359" i="7"/>
  <c r="BJ359" i="7" s="1"/>
  <c r="BH195" i="7"/>
  <c r="BJ195" i="7" s="1"/>
  <c r="BH48" i="7"/>
  <c r="BJ48" i="7" s="1"/>
  <c r="BH879" i="7"/>
  <c r="BJ879" i="7" s="1"/>
  <c r="BH439" i="7"/>
  <c r="BJ439" i="7" s="1"/>
  <c r="BH411" i="7"/>
  <c r="BJ411" i="7" s="1"/>
  <c r="BH777" i="7"/>
  <c r="BJ777" i="7" s="1"/>
  <c r="BH358" i="7"/>
  <c r="BJ358" i="7" s="1"/>
  <c r="BH682" i="7"/>
  <c r="BJ682" i="7" s="1"/>
  <c r="BH653" i="7"/>
  <c r="BJ653" i="7" s="1"/>
  <c r="BH720" i="7"/>
  <c r="BJ720" i="7" s="1"/>
  <c r="BH407" i="7"/>
  <c r="BJ407" i="7" s="1"/>
  <c r="BH674" i="7"/>
  <c r="BJ674" i="7" s="1"/>
  <c r="BH927" i="7"/>
  <c r="BJ927" i="7" s="1"/>
  <c r="BH327" i="7"/>
  <c r="BJ327" i="7" s="1"/>
  <c r="BH1168" i="7"/>
  <c r="BJ1168" i="7" s="1"/>
  <c r="BH922" i="7"/>
  <c r="BJ922" i="7" s="1"/>
  <c r="BH277" i="7"/>
  <c r="BJ277" i="7" s="1"/>
  <c r="BH785" i="7"/>
  <c r="BJ785" i="7" s="1"/>
  <c r="BH206" i="7"/>
  <c r="BJ206" i="7" s="1"/>
  <c r="BH130" i="7"/>
  <c r="BJ130" i="7" s="1"/>
  <c r="BH239" i="7"/>
  <c r="BJ239" i="7" s="1"/>
  <c r="BH563" i="7"/>
  <c r="BJ563" i="7" s="1"/>
  <c r="BH299" i="7"/>
  <c r="BJ299" i="7" s="1"/>
  <c r="BH578" i="7"/>
  <c r="BJ578" i="7" s="1"/>
  <c r="BH853" i="7"/>
  <c r="BJ853" i="7" s="1"/>
  <c r="BH194" i="7"/>
  <c r="BJ194" i="7" s="1"/>
  <c r="BH375" i="7"/>
  <c r="BJ375" i="7" s="1"/>
  <c r="BH378" i="7"/>
  <c r="BJ378" i="7" s="1"/>
  <c r="BH216" i="7"/>
  <c r="BJ216" i="7" s="1"/>
  <c r="BH887" i="7"/>
  <c r="BJ887" i="7" s="1"/>
  <c r="BH479" i="7"/>
  <c r="BJ479" i="7" s="1"/>
  <c r="BH436" i="7"/>
  <c r="BJ436" i="7" s="1"/>
  <c r="BH794" i="7"/>
  <c r="BJ794" i="7" s="1"/>
  <c r="BH364" i="7"/>
  <c r="BJ364" i="7" s="1"/>
  <c r="BH714" i="7"/>
  <c r="BJ714" i="7" s="1"/>
  <c r="BH663" i="7"/>
  <c r="BJ663" i="7" s="1"/>
  <c r="BH744" i="7"/>
  <c r="BJ744" i="7" s="1"/>
  <c r="BH57" i="7"/>
  <c r="BJ57" i="7" s="1"/>
  <c r="BH705" i="7"/>
  <c r="BJ705" i="7" s="1"/>
  <c r="BH104" i="7"/>
  <c r="BJ104" i="7" s="1"/>
  <c r="BH905" i="7"/>
  <c r="BJ905" i="7" s="1"/>
  <c r="BH941" i="7"/>
  <c r="BJ941" i="7" s="1"/>
  <c r="BH626" i="7"/>
  <c r="BJ626" i="7" s="1"/>
  <c r="BH1171" i="7"/>
  <c r="BJ1171" i="7" s="1"/>
  <c r="BH1027" i="7"/>
  <c r="BJ1027" i="7" s="1"/>
  <c r="BH1150" i="7"/>
  <c r="BJ1150" i="7" s="1"/>
  <c r="BH1037" i="7"/>
  <c r="BJ1037" i="7" s="1"/>
  <c r="BH95" i="7"/>
  <c r="BJ95" i="7" s="1"/>
  <c r="BH962" i="7"/>
  <c r="BJ962" i="7" s="1"/>
  <c r="BH978" i="7"/>
  <c r="BJ978" i="7" s="1"/>
  <c r="BH1161" i="7"/>
  <c r="BJ1161" i="7" s="1"/>
  <c r="BH1185" i="7"/>
  <c r="BJ1185" i="7" s="1"/>
  <c r="BH1216" i="7"/>
  <c r="BJ1216" i="7" s="1"/>
  <c r="BH304" i="7"/>
  <c r="BJ304" i="7" s="1"/>
  <c r="BH467" i="7"/>
  <c r="BJ467" i="7" s="1"/>
  <c r="BH183" i="7"/>
  <c r="BJ183" i="7" s="1"/>
  <c r="BH35" i="7"/>
  <c r="BJ35" i="7" s="1"/>
  <c r="BH735" i="7"/>
  <c r="BJ735" i="7" s="1"/>
  <c r="BH460" i="7"/>
  <c r="BJ460" i="7" s="1"/>
  <c r="BH152" i="7"/>
  <c r="BJ152" i="7" s="1"/>
  <c r="BH606" i="7"/>
  <c r="BJ606" i="7" s="1"/>
  <c r="BH134" i="7"/>
  <c r="BJ134" i="7" s="1"/>
  <c r="BH181" i="7"/>
  <c r="BJ181" i="7" s="1"/>
  <c r="BH635" i="7"/>
  <c r="BJ635" i="7" s="1"/>
  <c r="BH1016" i="7"/>
  <c r="BJ1016" i="7" s="1"/>
  <c r="BH702" i="7"/>
  <c r="BJ702" i="7" s="1"/>
  <c r="BH422" i="7"/>
  <c r="BJ422" i="7" s="1"/>
  <c r="BH529" i="7"/>
  <c r="BJ529" i="7" s="1"/>
  <c r="BH363" i="7"/>
  <c r="BJ363" i="7" s="1"/>
  <c r="BH1106" i="7"/>
  <c r="BJ1106" i="7" s="1"/>
  <c r="BH1042" i="7"/>
  <c r="BJ1042" i="7" s="1"/>
  <c r="BH34" i="7"/>
  <c r="BJ34" i="7" s="1"/>
  <c r="BH1060" i="7"/>
  <c r="BJ1060" i="7" s="1"/>
  <c r="BH863" i="7"/>
  <c r="BJ863" i="7" s="1"/>
  <c r="BH249" i="7"/>
  <c r="BJ249" i="7" s="1"/>
  <c r="BH404" i="7"/>
  <c r="BJ404" i="7" s="1"/>
  <c r="BH690" i="7"/>
  <c r="BJ690" i="7" s="1"/>
  <c r="BH761" i="7"/>
  <c r="BJ761" i="7" s="1"/>
  <c r="BH914" i="7"/>
  <c r="BJ914" i="7" s="1"/>
  <c r="BH883" i="7"/>
  <c r="BJ883" i="7" s="1"/>
  <c r="BH1192" i="7"/>
  <c r="BJ1192" i="7" s="1"/>
  <c r="BH849" i="7"/>
  <c r="BJ849" i="7" s="1"/>
  <c r="BH1021" i="7"/>
  <c r="BJ1021" i="7" s="1"/>
  <c r="BH969" i="7"/>
  <c r="BJ969" i="7" s="1"/>
  <c r="BH608" i="7"/>
  <c r="BJ608" i="7" s="1"/>
  <c r="BH1173" i="7"/>
  <c r="BJ1173" i="7" s="1"/>
  <c r="BH1196" i="7"/>
  <c r="BJ1196" i="7" s="1"/>
  <c r="BH619" i="7"/>
  <c r="BJ619" i="7" s="1"/>
  <c r="BH889" i="7"/>
  <c r="BJ889" i="7" s="1"/>
  <c r="BH803" i="7"/>
  <c r="BJ803" i="7" s="1"/>
  <c r="BH523" i="7"/>
  <c r="BJ523" i="7" s="1"/>
  <c r="BH644" i="7"/>
  <c r="BJ644" i="7" s="1"/>
  <c r="BH977" i="7"/>
  <c r="BJ977" i="7" s="1"/>
  <c r="BH480" i="7"/>
  <c r="BJ480" i="7" s="1"/>
  <c r="BH255" i="7"/>
  <c r="BJ255" i="7" s="1"/>
  <c r="BH798" i="7"/>
  <c r="BJ798" i="7" s="1"/>
  <c r="BH960" i="7"/>
  <c r="BJ960" i="7" s="1"/>
  <c r="BH116" i="7"/>
  <c r="BJ116" i="7" s="1"/>
  <c r="BH891" i="7"/>
  <c r="BJ891" i="7" s="1"/>
  <c r="BH1035" i="7"/>
  <c r="BJ1035" i="7" s="1"/>
  <c r="BH333" i="7"/>
  <c r="BJ333" i="7" s="1"/>
  <c r="BH318" i="7"/>
  <c r="BJ318" i="7" s="1"/>
  <c r="BH475" i="7"/>
  <c r="BJ475" i="7" s="1"/>
  <c r="BH196" i="7"/>
  <c r="BJ196" i="7" s="1"/>
  <c r="BH365" i="7"/>
  <c r="BJ365" i="7" s="1"/>
  <c r="BH741" i="7"/>
  <c r="BJ741" i="7" s="1"/>
  <c r="BH477" i="7"/>
  <c r="BJ477" i="7" s="1"/>
  <c r="BH179" i="7"/>
  <c r="BJ179" i="7" s="1"/>
  <c r="BH609" i="7"/>
  <c r="BJ609" i="7" s="1"/>
  <c r="BH172" i="7"/>
  <c r="BJ172" i="7" s="1"/>
  <c r="BH14" i="7"/>
  <c r="BJ14" i="7" s="1"/>
  <c r="BH652" i="7"/>
  <c r="BJ652" i="7" s="1"/>
  <c r="BH1024" i="7"/>
  <c r="BJ1024" i="7" s="1"/>
  <c r="BH716" i="7"/>
  <c r="BJ716" i="7" s="1"/>
  <c r="BH572" i="7"/>
  <c r="BJ572" i="7" s="1"/>
  <c r="BH536" i="7"/>
  <c r="BJ536" i="7" s="1"/>
  <c r="BH1117" i="7"/>
  <c r="BJ1117" i="7" s="1"/>
  <c r="BH1057" i="7"/>
  <c r="BJ1057" i="7" s="1"/>
  <c r="BH1063" i="7"/>
  <c r="BJ1063" i="7" s="1"/>
  <c r="BH872" i="7"/>
  <c r="BJ872" i="7" s="1"/>
  <c r="BH417" i="7"/>
  <c r="BJ417" i="7" s="1"/>
  <c r="BH428" i="7"/>
  <c r="BJ428" i="7" s="1"/>
  <c r="BH721" i="7"/>
  <c r="BJ721" i="7" s="1"/>
  <c r="BH764" i="7"/>
  <c r="BJ764" i="7" s="1"/>
  <c r="BH930" i="7"/>
  <c r="BJ930" i="7" s="1"/>
  <c r="BH928" i="7"/>
  <c r="BJ928" i="7" s="1"/>
  <c r="BH118" i="7"/>
  <c r="BJ118" i="7" s="1"/>
  <c r="BH900" i="7"/>
  <c r="BJ900" i="7" s="1"/>
  <c r="BH1069" i="7"/>
  <c r="BJ1069" i="7" s="1"/>
  <c r="BH980" i="7"/>
  <c r="BJ980" i="7" s="1"/>
  <c r="BH642" i="7"/>
  <c r="BJ642" i="7" s="1"/>
  <c r="BH1176" i="7"/>
  <c r="BJ1176" i="7" s="1"/>
  <c r="BH1207" i="7"/>
  <c r="BJ1207" i="7" s="1"/>
  <c r="BH912" i="7"/>
  <c r="BJ912" i="7" s="1"/>
  <c r="BH126" i="7"/>
  <c r="BJ126" i="7" s="1"/>
  <c r="BH671" i="7"/>
  <c r="BJ671" i="7" s="1"/>
  <c r="BH1058" i="7"/>
  <c r="BJ1058" i="7" s="1"/>
  <c r="BH1020" i="7"/>
  <c r="BJ1020" i="7" s="1"/>
  <c r="BH589" i="7"/>
  <c r="BJ589" i="7" s="1"/>
  <c r="BH341" i="7"/>
  <c r="BJ341" i="7" s="1"/>
  <c r="BH369" i="7"/>
  <c r="BJ369" i="7" s="1"/>
  <c r="BH483" i="7"/>
  <c r="BJ483" i="7" s="1"/>
  <c r="BH251" i="7"/>
  <c r="BJ251" i="7" s="1"/>
  <c r="BH380" i="7"/>
  <c r="BJ380" i="7" s="1"/>
  <c r="BH749" i="7"/>
  <c r="BJ749" i="7" s="1"/>
  <c r="BH527" i="7"/>
  <c r="BJ527" i="7" s="1"/>
  <c r="BH18" i="7"/>
  <c r="BJ18" i="7" s="1"/>
  <c r="BH188" i="7"/>
  <c r="BJ188" i="7" s="1"/>
  <c r="BH175" i="7"/>
  <c r="BJ175" i="7" s="1"/>
  <c r="BH227" i="7"/>
  <c r="BJ227" i="7" s="1"/>
  <c r="BH669" i="7"/>
  <c r="BJ669" i="7" s="1"/>
  <c r="BH1032" i="7"/>
  <c r="BJ1032" i="7" s="1"/>
  <c r="BH771" i="7"/>
  <c r="BJ771" i="7" s="1"/>
  <c r="BH562" i="7"/>
  <c r="BJ562" i="7" s="1"/>
  <c r="BH611" i="7"/>
  <c r="BJ611" i="7" s="1"/>
  <c r="BH549" i="7"/>
  <c r="BJ549" i="7" s="1"/>
  <c r="BH410" i="7"/>
  <c r="BJ410" i="7" s="1"/>
  <c r="BH1134" i="7"/>
  <c r="BJ1134" i="7" s="1"/>
  <c r="BH112" i="7"/>
  <c r="BJ112" i="7" s="1"/>
  <c r="BH1075" i="7"/>
  <c r="BJ1075" i="7" s="1"/>
  <c r="BH890" i="7"/>
  <c r="BJ890" i="7" s="1"/>
  <c r="BH554" i="7"/>
  <c r="BJ554" i="7" s="1"/>
  <c r="BH441" i="7"/>
  <c r="BJ441" i="7" s="1"/>
  <c r="BH731" i="7"/>
  <c r="BJ731" i="7" s="1"/>
  <c r="BH783" i="7"/>
  <c r="BJ783" i="7" s="1"/>
  <c r="BH947" i="7"/>
  <c r="BJ947" i="7" s="1"/>
  <c r="BH945" i="7"/>
  <c r="BJ945" i="7" s="1"/>
  <c r="BH1200" i="7"/>
  <c r="BJ1200" i="7" s="1"/>
  <c r="BH956" i="7"/>
  <c r="BJ956" i="7" s="1"/>
  <c r="BH122" i="7"/>
  <c r="BJ122" i="7" s="1"/>
  <c r="BH1034" i="7"/>
  <c r="BJ1034" i="7" s="1"/>
  <c r="BH93" i="7"/>
  <c r="BJ93" i="7" s="1"/>
  <c r="BH123" i="7"/>
  <c r="BJ123" i="7" s="1"/>
  <c r="BH834" i="7"/>
  <c r="BJ834" i="7" s="1"/>
  <c r="BH939" i="7"/>
  <c r="BJ939" i="7" s="1"/>
  <c r="BH1149" i="7"/>
  <c r="BJ1149" i="7" s="1"/>
  <c r="BH1013" i="7"/>
  <c r="BJ1013" i="7" s="1"/>
  <c r="BH568" i="7"/>
  <c r="BJ568" i="7" s="1"/>
  <c r="BH1179" i="7"/>
  <c r="BJ1179" i="7" s="1"/>
  <c r="BH234" i="7"/>
  <c r="BJ234" i="7" s="1"/>
  <c r="BH131" i="7"/>
  <c r="BJ131" i="7" s="1"/>
  <c r="BH30" i="7"/>
  <c r="BJ30" i="7" s="1"/>
  <c r="BH595" i="7"/>
  <c r="BJ595" i="7" s="1"/>
  <c r="BH151" i="7"/>
  <c r="BJ151" i="7" s="1"/>
  <c r="BH641" i="7"/>
  <c r="BJ641" i="7" s="1"/>
  <c r="BH139" i="7"/>
  <c r="BJ139" i="7" s="1"/>
  <c r="BH302" i="7"/>
  <c r="BJ302" i="7" s="1"/>
  <c r="BH446" i="7"/>
  <c r="BJ446" i="7" s="1"/>
  <c r="BH397" i="7"/>
  <c r="BJ397" i="7" s="1"/>
  <c r="BH201" i="7"/>
  <c r="BJ201" i="7" s="1"/>
  <c r="BH300" i="7"/>
  <c r="BJ300" i="7" s="1"/>
  <c r="BH472" i="7"/>
  <c r="BJ472" i="7" s="1"/>
  <c r="BH918" i="7"/>
  <c r="BJ918" i="7" s="1"/>
  <c r="BH532" i="7"/>
  <c r="BJ532" i="7" s="1"/>
  <c r="BH871" i="7"/>
  <c r="BJ871" i="7" s="1"/>
  <c r="BH456" i="7"/>
  <c r="BJ456" i="7" s="1"/>
  <c r="BH278" i="7"/>
  <c r="BJ278" i="7" s="1"/>
  <c r="BH828" i="7"/>
  <c r="BJ828" i="7" s="1"/>
  <c r="BH747" i="7"/>
  <c r="BJ747" i="7" s="1"/>
  <c r="BH841" i="7"/>
  <c r="BJ841" i="7" s="1"/>
  <c r="BH540" i="7"/>
  <c r="BJ540" i="7" s="1"/>
  <c r="BH807" i="7"/>
  <c r="BJ807" i="7" s="1"/>
  <c r="BH502" i="7"/>
  <c r="BJ502" i="7" s="1"/>
  <c r="BH9" i="7"/>
  <c r="BJ9" i="7" s="1"/>
  <c r="BH989" i="7"/>
  <c r="BJ989" i="7" s="1"/>
  <c r="BH759" i="7"/>
  <c r="BJ759" i="7" s="1"/>
  <c r="BH1079" i="7"/>
  <c r="BJ1079" i="7" s="1"/>
  <c r="BH119" i="7"/>
  <c r="BJ119" i="7" s="1"/>
  <c r="BH1127" i="7"/>
  <c r="BJ1127" i="7" s="1"/>
  <c r="BH103" i="7"/>
  <c r="BJ103" i="7" s="1"/>
  <c r="BH1099" i="7"/>
  <c r="BJ1099" i="7" s="1"/>
  <c r="BH146" i="7"/>
  <c r="BJ146" i="7" s="1"/>
  <c r="BH724" i="7"/>
  <c r="BJ724" i="7" s="1"/>
  <c r="BH354" i="7"/>
  <c r="BJ354" i="7" s="1"/>
  <c r="BH398" i="7"/>
  <c r="BJ398" i="7" s="1"/>
  <c r="BH497" i="7"/>
  <c r="BJ497" i="7" s="1"/>
  <c r="BH282" i="7"/>
  <c r="BJ282" i="7" s="1"/>
  <c r="BH437" i="7"/>
  <c r="BJ437" i="7" s="1"/>
  <c r="BH765" i="7"/>
  <c r="BJ765" i="7" s="1"/>
  <c r="BH508" i="7"/>
  <c r="BJ508" i="7" s="1"/>
  <c r="BH544" i="7"/>
  <c r="BJ544" i="7" s="1"/>
  <c r="BH228" i="7"/>
  <c r="BJ228" i="7" s="1"/>
  <c r="BH235" i="7"/>
  <c r="BJ235" i="7" s="1"/>
  <c r="BH207" i="7"/>
  <c r="BJ207" i="7" s="1"/>
  <c r="BH150" i="7"/>
  <c r="BJ150" i="7" s="1"/>
  <c r="BH733" i="7"/>
  <c r="BJ733" i="7" s="1"/>
  <c r="BH1048" i="7"/>
  <c r="BJ1048" i="7" s="1"/>
  <c r="BH788" i="7"/>
  <c r="BJ788" i="7" s="1"/>
  <c r="BH624" i="7"/>
  <c r="BJ624" i="7" s="1"/>
  <c r="BH650" i="7"/>
  <c r="BJ650" i="7" s="1"/>
  <c r="BH559" i="7"/>
  <c r="BJ559" i="7" s="1"/>
  <c r="BH275" i="7"/>
  <c r="BJ275" i="7" s="1"/>
  <c r="BH1164" i="7"/>
  <c r="BJ1164" i="7" s="1"/>
  <c r="BH1109" i="7"/>
  <c r="BJ1109" i="7" s="1"/>
  <c r="BH616" i="7"/>
  <c r="BJ616" i="7" s="1"/>
  <c r="BH1095" i="7"/>
  <c r="BJ1095" i="7" s="1"/>
  <c r="BH923" i="7"/>
  <c r="BJ923" i="7" s="1"/>
  <c r="BH754" i="7"/>
  <c r="BJ754" i="7" s="1"/>
  <c r="BH631" i="7"/>
  <c r="BJ631" i="7" s="1"/>
  <c r="BH745" i="7"/>
  <c r="BJ745" i="7" s="1"/>
  <c r="BH811" i="7"/>
  <c r="BJ811" i="7" s="1"/>
  <c r="BH1001" i="7"/>
  <c r="BJ1001" i="7" s="1"/>
  <c r="BH975" i="7"/>
  <c r="BJ975" i="7" s="1"/>
  <c r="BH1111" i="7"/>
  <c r="BJ1111" i="7" s="1"/>
  <c r="BH469" i="7"/>
  <c r="BJ469" i="7" s="1"/>
  <c r="BH1198" i="7"/>
  <c r="BJ1198" i="7" s="1"/>
  <c r="BH237" i="7"/>
  <c r="BJ237" i="7" s="1"/>
  <c r="BH717" i="7"/>
  <c r="BJ717" i="7" s="1"/>
  <c r="BH7" i="7"/>
  <c r="BJ7" i="7" s="1"/>
  <c r="BH44" i="7"/>
  <c r="BJ44" i="7" s="1"/>
  <c r="BH65" i="7"/>
  <c r="BJ65" i="7" s="1"/>
  <c r="BH454" i="7"/>
  <c r="BJ454" i="7" s="1"/>
  <c r="BH773" i="7"/>
  <c r="BJ773" i="7" s="1"/>
  <c r="BH511" i="7"/>
  <c r="BJ511" i="7" s="1"/>
  <c r="BH603" i="7"/>
  <c r="BJ603" i="7" s="1"/>
  <c r="BH241" i="7"/>
  <c r="BJ241" i="7" s="1"/>
  <c r="BH238" i="7"/>
  <c r="BJ238" i="7" s="1"/>
  <c r="BH15" i="7"/>
  <c r="BJ15" i="7" s="1"/>
  <c r="BH177" i="7"/>
  <c r="BJ177" i="7" s="1"/>
  <c r="BH100" i="7"/>
  <c r="BJ100" i="7" s="1"/>
  <c r="BH109" i="7"/>
  <c r="BJ109" i="7" s="1"/>
  <c r="BH791" i="7"/>
  <c r="BJ791" i="7" s="1"/>
  <c r="BH627" i="7"/>
  <c r="BJ627" i="7" s="1"/>
  <c r="BH664" i="7"/>
  <c r="BJ664" i="7" s="1"/>
  <c r="BH157" i="7"/>
  <c r="BJ157" i="7" s="1"/>
  <c r="BH298" i="7"/>
  <c r="BJ298" i="7" s="1"/>
  <c r="BH1183" i="7"/>
  <c r="BJ1183" i="7" s="1"/>
  <c r="BH114" i="7"/>
  <c r="BJ114" i="7" s="1"/>
  <c r="BH630" i="7"/>
  <c r="BJ630" i="7" s="1"/>
  <c r="BH1120" i="7"/>
  <c r="BJ1120" i="7" s="1"/>
  <c r="BH974" i="7"/>
  <c r="BJ974" i="7" s="1"/>
  <c r="BH776" i="7"/>
  <c r="BJ776" i="7" s="1"/>
  <c r="BH654" i="7"/>
  <c r="BJ654" i="7" s="1"/>
  <c r="BH758" i="7"/>
  <c r="BJ758" i="7" s="1"/>
  <c r="BH830" i="7"/>
  <c r="BJ830" i="7" s="1"/>
  <c r="BH1015" i="7"/>
  <c r="BJ1015" i="7" s="1"/>
  <c r="BH986" i="7"/>
  <c r="BJ986" i="7" s="1"/>
  <c r="BH1030" i="7"/>
  <c r="BJ1030" i="7" s="1"/>
  <c r="BH1123" i="7"/>
  <c r="BJ1123" i="7" s="1"/>
  <c r="BH1041" i="7"/>
  <c r="BJ1041" i="7" s="1"/>
  <c r="BH1085" i="7"/>
  <c r="BJ1085" i="7" s="1"/>
  <c r="BH1143" i="7"/>
  <c r="BJ1143" i="7" s="1"/>
  <c r="BH254" i="7"/>
  <c r="BJ254" i="7" s="1"/>
  <c r="BH779" i="7"/>
  <c r="BJ779" i="7" s="1"/>
  <c r="BH1163" i="7"/>
  <c r="BJ1163" i="7" s="1"/>
  <c r="BH273" i="7"/>
  <c r="BJ273" i="7" s="1"/>
  <c r="BH187" i="7"/>
  <c r="BJ187" i="7" s="1"/>
  <c r="BH52" i="7"/>
  <c r="BJ52" i="7" s="1"/>
  <c r="BH17" i="7"/>
  <c r="BJ17" i="7" s="1"/>
  <c r="BH680" i="7"/>
  <c r="BJ680" i="7" s="1"/>
  <c r="BH221" i="7"/>
  <c r="BJ221" i="7" s="1"/>
  <c r="BH412" i="7"/>
  <c r="BJ412" i="7" s="1"/>
  <c r="BH489" i="7"/>
  <c r="BJ489" i="7" s="1"/>
  <c r="BH280" i="7"/>
  <c r="BJ280" i="7" s="1"/>
  <c r="BH143" i="7"/>
  <c r="BJ143" i="7" s="1"/>
  <c r="BH107" i="7"/>
  <c r="BJ107" i="7" s="1"/>
  <c r="BH585" i="7"/>
  <c r="BJ585" i="7" s="1"/>
  <c r="BH638" i="7"/>
  <c r="BJ638" i="7" s="1"/>
  <c r="BH246" i="7"/>
  <c r="BJ246" i="7" s="1"/>
  <c r="BH288" i="7"/>
  <c r="BJ288" i="7" s="1"/>
  <c r="BH521" i="7"/>
  <c r="BJ521" i="7" s="1"/>
  <c r="BH931" i="7"/>
  <c r="BJ931" i="7" s="1"/>
  <c r="BH917" i="7"/>
  <c r="BJ917" i="7" s="1"/>
  <c r="BH884" i="7"/>
  <c r="BJ884" i="7" s="1"/>
  <c r="BH708" i="7"/>
  <c r="BJ708" i="7" s="1"/>
  <c r="BH893" i="7"/>
  <c r="BJ893" i="7" s="1"/>
  <c r="BH734" i="7"/>
  <c r="BJ734" i="7" s="1"/>
  <c r="BH424" i="7"/>
  <c r="BJ424" i="7" s="1"/>
  <c r="BH580" i="7"/>
  <c r="BJ580" i="7" s="1"/>
  <c r="BH99" i="7"/>
  <c r="BJ99" i="7" s="1"/>
  <c r="BH818" i="7"/>
  <c r="BJ818" i="7" s="1"/>
  <c r="BH1129" i="7"/>
  <c r="BJ1129" i="7" s="1"/>
  <c r="BH1046" i="7"/>
  <c r="BJ1046" i="7" s="1"/>
  <c r="BH481" i="7"/>
  <c r="BJ481" i="7" s="1"/>
  <c r="BH1080" i="7"/>
  <c r="BJ1080" i="7" s="1"/>
  <c r="BH855" i="7"/>
  <c r="BJ855" i="7" s="1"/>
  <c r="BH1081" i="7"/>
  <c r="BJ1081" i="7" s="1"/>
  <c r="BH279" i="7"/>
  <c r="BJ279" i="7" s="1"/>
  <c r="BH145" i="7"/>
  <c r="BJ145" i="7" s="1"/>
  <c r="BH688" i="7"/>
  <c r="BJ688" i="7" s="1"/>
  <c r="BH253" i="7"/>
  <c r="BJ253" i="7" s="1"/>
  <c r="BH153" i="7"/>
  <c r="BJ153" i="7" s="1"/>
  <c r="BH458" i="7"/>
  <c r="BJ458" i="7" s="1"/>
  <c r="BE1222" i="7"/>
  <c r="BH124" i="7"/>
  <c r="BJ3" i="7" l="1"/>
  <c r="B26" i="2"/>
  <c r="B27" i="2" s="1"/>
  <c r="BJ1211" i="7"/>
  <c r="BH1222" i="7"/>
  <c r="BH1224" i="7" s="1"/>
  <c r="BJ124" i="7"/>
  <c r="BJ1222" i="7" s="1"/>
</calcChain>
</file>

<file path=xl/comments1.xml><?xml version="1.0" encoding="utf-8"?>
<comments xmlns="http://schemas.openxmlformats.org/spreadsheetml/2006/main">
  <authors>
    <author>Рудакова Ирина</author>
  </authors>
  <commentList>
    <comment ref="B191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Показания неверно передают</t>
        </r>
      </text>
    </comment>
  </commentList>
</comments>
</file>

<file path=xl/sharedStrings.xml><?xml version="1.0" encoding="utf-8"?>
<sst xmlns="http://schemas.openxmlformats.org/spreadsheetml/2006/main" count="38950" uniqueCount="4127">
  <si>
    <t>Уважаемый собственник!</t>
  </si>
  <si>
    <t>Общая информация по дому, на основании которой рассчитан расход тепла в местах общего пользования на 1 кв.м.</t>
  </si>
  <si>
    <t>Дом</t>
  </si>
  <si>
    <t>Площадь МКД, кв.м</t>
  </si>
  <si>
    <t>Общий расход тепловой энергии по ОДПУ за 1 пг, Гкал</t>
  </si>
  <si>
    <t>Объем тепловой энергии на ОДН к распределению, Гкал</t>
  </si>
  <si>
    <t>Тариф 1 пг, руб./Гкал</t>
  </si>
  <si>
    <t>Расход тепла в местах общего пользования на 1 кв.м., Гкал</t>
  </si>
  <si>
    <t>5=3-4</t>
  </si>
  <si>
    <t>7=5-6</t>
  </si>
  <si>
    <t>Информация по лицевому счету</t>
  </si>
  <si>
    <t>Лицевой счет</t>
  </si>
  <si>
    <t>Необходимо вставить нужный лс</t>
  </si>
  <si>
    <t>Помещение</t>
  </si>
  <si>
    <t>Площадь помещения</t>
  </si>
  <si>
    <t>Коэффициент трансформации</t>
  </si>
  <si>
    <t xml:space="preserve"> - Если ячейка не заполнена, значение равно единице, показания отражаются в Гкал</t>
  </si>
  <si>
    <t>Расход за 1 полугодие</t>
  </si>
  <si>
    <t xml:space="preserve">Индивидуальный объем </t>
  </si>
  <si>
    <t xml:space="preserve"> - Сумма расходов по первому и второму полугодиям</t>
  </si>
  <si>
    <t>Среднее потребление 1 полугодие</t>
  </si>
  <si>
    <t>Объем по ОДН</t>
  </si>
  <si>
    <t xml:space="preserve"> - Формула расчета = "Расход тепла в местах общего пользования на 1 кв.м" * Площадь помещения</t>
  </si>
  <si>
    <t xml:space="preserve"> - Сумма расходов по ИПУ и ОДН</t>
  </si>
  <si>
    <t>Сумма перерасчета, руб.</t>
  </si>
  <si>
    <t>Примечания:</t>
  </si>
  <si>
    <t>1. Перерасчет выполнен с учетом перехода права собственности (дата Акта приема-передачи, дата регистрации права собственности)</t>
  </si>
  <si>
    <t>Адрес</t>
  </si>
  <si>
    <t>Кв. 163</t>
  </si>
  <si>
    <t>Кв. 215</t>
  </si>
  <si>
    <t>Кв. 100</t>
  </si>
  <si>
    <t>Кв. 119</t>
  </si>
  <si>
    <t>Кв. 146</t>
  </si>
  <si>
    <t>Кв. 121</t>
  </si>
  <si>
    <t>Кв. 172</t>
  </si>
  <si>
    <t>Кв. 152</t>
  </si>
  <si>
    <t>Кв. 116</t>
  </si>
  <si>
    <t>Кв. 154</t>
  </si>
  <si>
    <t>Кв. 122</t>
  </si>
  <si>
    <t>Кв. 251</t>
  </si>
  <si>
    <t>Кв. 125</t>
  </si>
  <si>
    <t>Кв. 180</t>
  </si>
  <si>
    <t>Кв. 114</t>
  </si>
  <si>
    <t>Кв. 109</t>
  </si>
  <si>
    <t>Кв. 145</t>
  </si>
  <si>
    <t>Кв. 170</t>
  </si>
  <si>
    <t>Кв. 236</t>
  </si>
  <si>
    <t>Кв. 118</t>
  </si>
  <si>
    <t>Кв. 126</t>
  </si>
  <si>
    <t>Кв. 200</t>
  </si>
  <si>
    <t>Кв. 242</t>
  </si>
  <si>
    <t>Кв. 185</t>
  </si>
  <si>
    <t>Кв. 134</t>
  </si>
  <si>
    <t>Кв. 2</t>
  </si>
  <si>
    <t>Кв. 108</t>
  </si>
  <si>
    <t>Кв. 115</t>
  </si>
  <si>
    <t>Кв. 193</t>
  </si>
  <si>
    <t>Кв. 217</t>
  </si>
  <si>
    <t>Кв. 155</t>
  </si>
  <si>
    <t>Кв. 21</t>
  </si>
  <si>
    <t>Кв. 255</t>
  </si>
  <si>
    <t>Кв. 244</t>
  </si>
  <si>
    <t>Кв. 256</t>
  </si>
  <si>
    <t>Кв. 11</t>
  </si>
  <si>
    <t>Кв. 156</t>
  </si>
  <si>
    <t>Кв. 205</t>
  </si>
  <si>
    <t>Кв. 202</t>
  </si>
  <si>
    <t>Кв. 208</t>
  </si>
  <si>
    <t>Кв. 270</t>
  </si>
  <si>
    <t>Кв. 102</t>
  </si>
  <si>
    <t>Кв. 191</t>
  </si>
  <si>
    <t>Кв. 14</t>
  </si>
  <si>
    <t>Кв. 135</t>
  </si>
  <si>
    <t>Кв. 142</t>
  </si>
  <si>
    <t>Кв. 178</t>
  </si>
  <si>
    <t>Кв. 15</t>
  </si>
  <si>
    <t>Кв. 192</t>
  </si>
  <si>
    <t>Кв. 46</t>
  </si>
  <si>
    <t>Кв. 181</t>
  </si>
  <si>
    <t>Кв. 216</t>
  </si>
  <si>
    <t>Кв. 228</t>
  </si>
  <si>
    <t>Кв. 315</t>
  </si>
  <si>
    <t>Кв. 166</t>
  </si>
  <si>
    <t>Кв. 175</t>
  </si>
  <si>
    <t>Кв. 105</t>
  </si>
  <si>
    <t>Кв. 124</t>
  </si>
  <si>
    <t>Кв. 229</t>
  </si>
  <si>
    <t>Кв. 3</t>
  </si>
  <si>
    <t>Кв. 309</t>
  </si>
  <si>
    <t>Кв. 272</t>
  </si>
  <si>
    <t>Кв. 246</t>
  </si>
  <si>
    <t>Кв. 207</t>
  </si>
  <si>
    <t>Кв. 167</t>
  </si>
  <si>
    <t>Кв. 196</t>
  </si>
  <si>
    <t>Кв. 293</t>
  </si>
  <si>
    <t>Кв. 219</t>
  </si>
  <si>
    <t>Кв. 283</t>
  </si>
  <si>
    <t>Кв. 260</t>
  </si>
  <si>
    <t>Кв. 218</t>
  </si>
  <si>
    <t>Кв. 252</t>
  </si>
  <si>
    <t>Кв. 238</t>
  </si>
  <si>
    <t>Кв. 223</t>
  </si>
  <si>
    <t>Кв. 231</t>
  </si>
  <si>
    <t>Кв. 203</t>
  </si>
  <si>
    <t>Кв. 204</t>
  </si>
  <si>
    <t>Кв. 197</t>
  </si>
  <si>
    <t>Кв. 206</t>
  </si>
  <si>
    <t>Кв. 262</t>
  </si>
  <si>
    <t>Кв. 106</t>
  </si>
  <si>
    <t>Кв. 136</t>
  </si>
  <si>
    <t>Кв. 261</t>
  </si>
  <si>
    <t>Кв. 34</t>
  </si>
  <si>
    <t>Кв. 278</t>
  </si>
  <si>
    <t>Кв. 279</t>
  </si>
  <si>
    <t>Кв. 285</t>
  </si>
  <si>
    <t>Кв. 314</t>
  </si>
  <si>
    <t>Кв. 53</t>
  </si>
  <si>
    <t>Кв. 240</t>
  </si>
  <si>
    <t>Кв. 179</t>
  </si>
  <si>
    <t>Кв. 48</t>
  </si>
  <si>
    <t>Кв. 33</t>
  </si>
  <si>
    <t>Кв. 40</t>
  </si>
  <si>
    <t>Кв. 35</t>
  </si>
  <si>
    <t>Кв. 140</t>
  </si>
  <si>
    <t>Кв. 132</t>
  </si>
  <si>
    <t>Кв. 111</t>
  </si>
  <si>
    <t>Кв. 137</t>
  </si>
  <si>
    <t>Кв. 25</t>
  </si>
  <si>
    <t>Кв. 164</t>
  </si>
  <si>
    <t>Кв. 123</t>
  </si>
  <si>
    <t>Кв. 117</t>
  </si>
  <si>
    <t>Кв. 131</t>
  </si>
  <si>
    <t>Кв. 112</t>
  </si>
  <si>
    <t>Кв. 10</t>
  </si>
  <si>
    <t>Кв. 127</t>
  </si>
  <si>
    <t>Кв. 150</t>
  </si>
  <si>
    <t>Кв. 110</t>
  </si>
  <si>
    <t>Кв. 129</t>
  </si>
  <si>
    <t>Кв. 222</t>
  </si>
  <si>
    <t>Кв. 143</t>
  </si>
  <si>
    <t>Кв. 107</t>
  </si>
  <si>
    <t>Кв. 101</t>
  </si>
  <si>
    <t>Кв. 103</t>
  </si>
  <si>
    <t>Кв. 157</t>
  </si>
  <si>
    <t>Кв. 128</t>
  </si>
  <si>
    <t>Кв. 160</t>
  </si>
  <si>
    <t>Кв. 139</t>
  </si>
  <si>
    <t>Кв. 177</t>
  </si>
  <si>
    <t>Кв. 12</t>
  </si>
  <si>
    <t>Кв. 130</t>
  </si>
  <si>
    <t>Кв. 1</t>
  </si>
  <si>
    <t>Кв. 120</t>
  </si>
  <si>
    <t>Кв. 162</t>
  </si>
  <si>
    <t>Кв. 284</t>
  </si>
  <si>
    <t>Кв. 297</t>
  </si>
  <si>
    <t>Кв. 104</t>
  </si>
  <si>
    <t>Кв. 138</t>
  </si>
  <si>
    <t>Кв. 29</t>
  </si>
  <si>
    <t>Кв. 184</t>
  </si>
  <si>
    <t>Кв. 239</t>
  </si>
  <si>
    <t>Кв. 148</t>
  </si>
  <si>
    <t>Кв. 158</t>
  </si>
  <si>
    <t>Кв. 265</t>
  </si>
  <si>
    <t>Кв. 212</t>
  </si>
  <si>
    <t>Кв. 20</t>
  </si>
  <si>
    <t>Кв. 274</t>
  </si>
  <si>
    <t>Кв. 198</t>
  </si>
  <si>
    <t>Кв. 214</t>
  </si>
  <si>
    <t>Кв. 75</t>
  </si>
  <si>
    <t>Кв. 263</t>
  </si>
  <si>
    <t>Кв. 259</t>
  </si>
  <si>
    <t>Кв. 233</t>
  </si>
  <si>
    <t>Кв. 188</t>
  </si>
  <si>
    <t>Кв. 24</t>
  </si>
  <si>
    <t>Кв. 91</t>
  </si>
  <si>
    <t>Кв. 221</t>
  </si>
  <si>
    <t>Кв. 321</t>
  </si>
  <si>
    <t>Кв. 42</t>
  </si>
  <si>
    <t>Кв. 302</t>
  </si>
  <si>
    <t>Кв. 304</t>
  </si>
  <si>
    <t>Кв. 307</t>
  </si>
  <si>
    <t>Кв. 318</t>
  </si>
  <si>
    <t>Кв. 23</t>
  </si>
  <si>
    <t>Кв. 271</t>
  </si>
  <si>
    <t>Кв. 147</t>
  </si>
  <si>
    <t>Кв. 171</t>
  </si>
  <si>
    <t>Кв. 250</t>
  </si>
  <si>
    <t>Кв. 16</t>
  </si>
  <si>
    <t>Кв. 174</t>
  </si>
  <si>
    <t>Кв. 49</t>
  </si>
  <si>
    <t>Кв. 168</t>
  </si>
  <si>
    <t>Кв. 173</t>
  </si>
  <si>
    <t>Кв. 17</t>
  </si>
  <si>
    <t>Кв. 232</t>
  </si>
  <si>
    <t>Кв. 237</t>
  </si>
  <si>
    <t>Кв. 310</t>
  </si>
  <si>
    <t>Кв. 80</t>
  </si>
  <si>
    <t>Кв. 85</t>
  </si>
  <si>
    <t>Кв. 66</t>
  </si>
  <si>
    <t>Кв. 94</t>
  </si>
  <si>
    <t>Кв. 195</t>
  </si>
  <si>
    <t>Кв. 52</t>
  </si>
  <si>
    <t>Кв. 189</t>
  </si>
  <si>
    <t>Кв. 241</t>
  </si>
  <si>
    <t>Кв. 287</t>
  </si>
  <si>
    <t>Кв. 54</t>
  </si>
  <si>
    <t>Кв. 257</t>
  </si>
  <si>
    <t>Кв. 64</t>
  </si>
  <si>
    <t>Кв. 319</t>
  </si>
  <si>
    <t>Кв. 44</t>
  </si>
  <si>
    <t>Кв. 213</t>
  </si>
  <si>
    <t>Кв. 288</t>
  </si>
  <si>
    <t>Кв. 165</t>
  </si>
  <si>
    <t>Кв. 247</t>
  </si>
  <si>
    <t>Кв. 290</t>
  </si>
  <si>
    <t>Кв. 32</t>
  </si>
  <si>
    <t>Кв. 84</t>
  </si>
  <si>
    <t>Кв. 267</t>
  </si>
  <si>
    <t>Кв. 82</t>
  </si>
  <si>
    <t>Кв. 296</t>
  </si>
  <si>
    <t>Кв. 209</t>
  </si>
  <si>
    <t>Кв. 72</t>
  </si>
  <si>
    <t>Кв. 226</t>
  </si>
  <si>
    <t>Кв. 227</t>
  </si>
  <si>
    <t>Кв. 26</t>
  </si>
  <si>
    <t>Кв. 276</t>
  </si>
  <si>
    <t>Кв. 275</t>
  </si>
  <si>
    <t>Кв. 186</t>
  </si>
  <si>
    <t>Кв. 210</t>
  </si>
  <si>
    <t>Кв. 144</t>
  </si>
  <si>
    <t>Кв. 161</t>
  </si>
  <si>
    <t>Кв. 36</t>
  </si>
  <si>
    <t>Кв. 6</t>
  </si>
  <si>
    <t>Кв. 90</t>
  </si>
  <si>
    <t>Кв. 183</t>
  </si>
  <si>
    <t>Кв. 187</t>
  </si>
  <si>
    <t>Кв. 50</t>
  </si>
  <si>
    <t>Кв. 89</t>
  </si>
  <si>
    <t>Кв. 303</t>
  </si>
  <si>
    <t>Кв. 268</t>
  </si>
  <si>
    <t>Кв. 67</t>
  </si>
  <si>
    <t>Кв. 7</t>
  </si>
  <si>
    <t>Кв. 176</t>
  </si>
  <si>
    <t>Кв. 316</t>
  </si>
  <si>
    <t>Кв. 47</t>
  </si>
  <si>
    <t>Кв. 38</t>
  </si>
  <si>
    <t>Кв. 63</t>
  </si>
  <si>
    <t>Кв. 313</t>
  </si>
  <si>
    <t>Кв. 37</t>
  </si>
  <si>
    <t>Кв. 70</t>
  </si>
  <si>
    <t>Кв. 159</t>
  </si>
  <si>
    <t>Кв. 266</t>
  </si>
  <si>
    <t>Кв. 254</t>
  </si>
  <si>
    <t>Кв. 199</t>
  </si>
  <si>
    <t>Кв. 306</t>
  </si>
  <si>
    <t>Кв. 22</t>
  </si>
  <si>
    <t>Кв. 245</t>
  </si>
  <si>
    <t>Кв. 141</t>
  </si>
  <si>
    <t>Кв. 18</t>
  </si>
  <si>
    <t>Кв. 294</t>
  </si>
  <si>
    <t>Кв. 95</t>
  </si>
  <si>
    <t>Кв. 92</t>
  </si>
  <si>
    <t>Кв. 291</t>
  </si>
  <si>
    <t>Кв. 4</t>
  </si>
  <si>
    <t>Кв. 312</t>
  </si>
  <si>
    <t>Кв. 182</t>
  </si>
  <si>
    <t>Кв. 19</t>
  </si>
  <si>
    <t>Кв. 77</t>
  </si>
  <si>
    <t>Кв. 57</t>
  </si>
  <si>
    <t>Кв. 224</t>
  </si>
  <si>
    <t>Кв. 317</t>
  </si>
  <si>
    <t>Кв. 51</t>
  </si>
  <si>
    <t>Кв. 133</t>
  </si>
  <si>
    <t>Кв. 153</t>
  </si>
  <si>
    <t>Кв. 301</t>
  </si>
  <si>
    <t>Кв. 230</t>
  </si>
  <si>
    <t>Кв. 243</t>
  </si>
  <si>
    <t>Кв. 320</t>
  </si>
  <si>
    <t>Кв. 45</t>
  </si>
  <si>
    <t>Кв. 234</t>
  </si>
  <si>
    <t>Кв. 289</t>
  </si>
  <si>
    <t>Кв. 62</t>
  </si>
  <si>
    <t>Кв. 78</t>
  </si>
  <si>
    <t>Кв. 298</t>
  </si>
  <si>
    <t>Кв. 151</t>
  </si>
  <si>
    <t>Кв. 201</t>
  </si>
  <si>
    <t>Кв. 273</t>
  </si>
  <si>
    <t>Кв. 281</t>
  </si>
  <si>
    <t>Кв. 30</t>
  </si>
  <si>
    <t>Кв. 299</t>
  </si>
  <si>
    <t>Кв. 300</t>
  </si>
  <si>
    <t>Кв. 248</t>
  </si>
  <si>
    <t>Кв. 93</t>
  </si>
  <si>
    <t>Кв. 73</t>
  </si>
  <si>
    <t>Кв. 220</t>
  </si>
  <si>
    <t>Кв. 225</t>
  </si>
  <si>
    <t>Кв. 305</t>
  </si>
  <si>
    <t>Кв. 292</t>
  </si>
  <si>
    <t>Кв. 76</t>
  </si>
  <si>
    <t>Кв. 249</t>
  </si>
  <si>
    <t>Кв. 311</t>
  </si>
  <si>
    <t>Кв. 258</t>
  </si>
  <si>
    <t>Кв. 277</t>
  </si>
  <si>
    <t>Кв. 295</t>
  </si>
  <si>
    <t>Кв. 322</t>
  </si>
  <si>
    <t>Кв. 68</t>
  </si>
  <si>
    <t>Кв. 71</t>
  </si>
  <si>
    <t>Кв. 5</t>
  </si>
  <si>
    <t>Кв. 113</t>
  </si>
  <si>
    <t>Кв. 13</t>
  </si>
  <si>
    <t>Кв. 286</t>
  </si>
  <si>
    <t>Кв. 194</t>
  </si>
  <si>
    <t>Кв. 211</t>
  </si>
  <si>
    <t>Кв. 269</t>
  </si>
  <si>
    <t>Кв. 280</t>
  </si>
  <si>
    <t>Кв. 39</t>
  </si>
  <si>
    <t>Кв. 41</t>
  </si>
  <si>
    <t>Кв. 43</t>
  </si>
  <si>
    <t>Кв. 58</t>
  </si>
  <si>
    <t>Кв. 8</t>
  </si>
  <si>
    <t>Кв. 27</t>
  </si>
  <si>
    <t>Кв. 169</t>
  </si>
  <si>
    <t>Кв. 253</t>
  </si>
  <si>
    <t>Кв. 55</t>
  </si>
  <si>
    <t>Кв. 87</t>
  </si>
  <si>
    <t>Кв. 79</t>
  </si>
  <si>
    <t>Кв. 86</t>
  </si>
  <si>
    <t>Кв. 83</t>
  </si>
  <si>
    <t>Кв. 308</t>
  </si>
  <si>
    <t>Кв. 60</t>
  </si>
  <si>
    <t>Кв. 149</t>
  </si>
  <si>
    <t>Кв. 61</t>
  </si>
  <si>
    <t>Кв. 97</t>
  </si>
  <si>
    <t>Кв. 9</t>
  </si>
  <si>
    <t>Кв. 264</t>
  </si>
  <si>
    <t>Кв. 65</t>
  </si>
  <si>
    <t>Кв. 190</t>
  </si>
  <si>
    <t>Кв. 235</t>
  </si>
  <si>
    <t>Кв. 81</t>
  </si>
  <si>
    <t>Кв. 98</t>
  </si>
  <si>
    <t>Кв. 28</t>
  </si>
  <si>
    <t>Кв. 96</t>
  </si>
  <si>
    <t>Кв. 282</t>
  </si>
  <si>
    <t>Кв. 31</t>
  </si>
  <si>
    <t>Кв. 56</t>
  </si>
  <si>
    <t>Кв. 59</t>
  </si>
  <si>
    <t>Кв. 99</t>
  </si>
  <si>
    <t>Кв. 69</t>
  </si>
  <si>
    <t>Кв. 74</t>
  </si>
  <si>
    <t>Кв. 88</t>
  </si>
  <si>
    <t>Общая площадь помещений в доме, кв. м.</t>
  </si>
  <si>
    <t>Тариф, руб.</t>
  </si>
  <si>
    <t xml:space="preserve"> ФАКТИЧЕСКИЙ РАСХОД, Гкал СЧЕТ</t>
  </si>
  <si>
    <t>НАЧИСЛЕННЫЙ ПОДОГРЕВ, Гкал.</t>
  </si>
  <si>
    <t>Расход на отопление, Гкал</t>
  </si>
  <si>
    <t>Расход на 1 кв. м.</t>
  </si>
  <si>
    <t>Фактически в руб.</t>
  </si>
  <si>
    <t>Подогрев, руб</t>
  </si>
  <si>
    <t>ИПУ</t>
  </si>
  <si>
    <t xml:space="preserve">ОДН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</si>
  <si>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</si>
  <si>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</si>
  <si>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</si>
  <si>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</si>
  <si>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</si>
  <si>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</si>
  <si>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</si>
  <si>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</si>
  <si>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</si>
  <si>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</si>
  <si>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</si>
  <si>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</si>
  <si>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объект</t>
  </si>
  <si>
    <t>площадь</t>
  </si>
  <si>
    <t>площадь для среднего</t>
  </si>
  <si>
    <t xml:space="preserve">среднее потребление </t>
  </si>
  <si>
    <t>Объект</t>
  </si>
  <si>
    <t>Показание</t>
  </si>
  <si>
    <t>помещение</t>
  </si>
  <si>
    <t>дата собственности</t>
  </si>
  <si>
    <t>итого 1пол</t>
  </si>
  <si>
    <t>итого 2пол</t>
  </si>
  <si>
    <t>ОДН</t>
  </si>
  <si>
    <t>рубли</t>
  </si>
  <si>
    <t>ИТОГО</t>
  </si>
  <si>
    <t>Кол-во</t>
  </si>
  <si>
    <t>В 1С</t>
  </si>
  <si>
    <t>Кор-ка</t>
  </si>
  <si>
    <t>Итог</t>
  </si>
  <si>
    <t>Кв. 405</t>
  </si>
  <si>
    <t>Кв. 324</t>
  </si>
  <si>
    <t>Кв. 408</t>
  </si>
  <si>
    <t>Кв. 345</t>
  </si>
  <si>
    <t>Кв. 332</t>
  </si>
  <si>
    <t>Кв. 354</t>
  </si>
  <si>
    <t>Кв. 382</t>
  </si>
  <si>
    <t>Кв. 357</t>
  </si>
  <si>
    <t>Кв. 386</t>
  </si>
  <si>
    <t>Кв. 343</t>
  </si>
  <si>
    <t>Кв. 399</t>
  </si>
  <si>
    <t>Кв. 329</t>
  </si>
  <si>
    <t>Кв. 326</t>
  </si>
  <si>
    <t>Кв. 335</t>
  </si>
  <si>
    <t>Кв. 341</t>
  </si>
  <si>
    <t>Кв. 373</t>
  </si>
  <si>
    <t>Кв. 348</t>
  </si>
  <si>
    <t>Кв. 371</t>
  </si>
  <si>
    <t>Кв. 409</t>
  </si>
  <si>
    <t>Кв. 379</t>
  </si>
  <si>
    <t>Кв. 395</t>
  </si>
  <si>
    <t>Кв. 394</t>
  </si>
  <si>
    <t>Кв. 380</t>
  </si>
  <si>
    <t>Кв. 358</t>
  </si>
  <si>
    <t>Кв. 392</t>
  </si>
  <si>
    <t>Кв. 340</t>
  </si>
  <si>
    <t>Кв. 383</t>
  </si>
  <si>
    <t>Кв. 390</t>
  </si>
  <si>
    <t>Кв. 400</t>
  </si>
  <si>
    <t>Кв. 384</t>
  </si>
  <si>
    <t>Кв. 336</t>
  </si>
  <si>
    <t>Кв. 368</t>
  </si>
  <si>
    <t>Кв. 353</t>
  </si>
  <si>
    <t>Кв. 381</t>
  </si>
  <si>
    <t>Кв. 346</t>
  </si>
  <si>
    <t>Кв. 347</t>
  </si>
  <si>
    <t>Кв. 387</t>
  </si>
  <si>
    <t>Кв. 339</t>
  </si>
  <si>
    <t>Кв. 376</t>
  </si>
  <si>
    <t>Кв. 330</t>
  </si>
  <si>
    <t>Кв. 393</t>
  </si>
  <si>
    <t>Кв. 366</t>
  </si>
  <si>
    <t>Кв. 403</t>
  </si>
  <si>
    <t>Кв. 402</t>
  </si>
  <si>
    <t>Кв. 349</t>
  </si>
  <si>
    <t>Кв. 355</t>
  </si>
  <si>
    <t>Кв. 352</t>
  </si>
  <si>
    <t>Кв. 344</t>
  </si>
  <si>
    <t>Кв. 388</t>
  </si>
  <si>
    <t>Кв. 334</t>
  </si>
  <si>
    <t>Кв. 412</t>
  </si>
  <si>
    <t>Кв. 328</t>
  </si>
  <si>
    <t>Кв. 359</t>
  </si>
  <si>
    <t>Кв. 323</t>
  </si>
  <si>
    <t>Кв. 406</t>
  </si>
  <si>
    <t>Кв. 391</t>
  </si>
  <si>
    <t>Кв. 350</t>
  </si>
  <si>
    <t>Кв. 361</t>
  </si>
  <si>
    <t>Кв. 410</t>
  </si>
  <si>
    <t>Кв. 389</t>
  </si>
  <si>
    <t>Кв. 356</t>
  </si>
  <si>
    <t>Кв. 362</t>
  </si>
  <si>
    <t>Кв. 407</t>
  </si>
  <si>
    <t>Кв. 333</t>
  </si>
  <si>
    <t>Кв. 398</t>
  </si>
  <si>
    <t>Кв. 374</t>
  </si>
  <si>
    <t>Кв. 325</t>
  </si>
  <si>
    <t>Кв. 338</t>
  </si>
  <si>
    <t>Кв. 396</t>
  </si>
  <si>
    <t>Кв. 360</t>
  </si>
  <si>
    <t>Кв. 397</t>
  </si>
  <si>
    <t>Кв. 327</t>
  </si>
  <si>
    <t>Кв. 367</t>
  </si>
  <si>
    <t>Кв. 363</t>
  </si>
  <si>
    <t>Кв. 342</t>
  </si>
  <si>
    <t>Кв. 404</t>
  </si>
  <si>
    <t>Кв. 411</t>
  </si>
  <si>
    <t>Кв. 370</t>
  </si>
  <si>
    <t>Кв. 365</t>
  </si>
  <si>
    <t>Кв. 337</t>
  </si>
  <si>
    <t>Кв. 372</t>
  </si>
  <si>
    <t>Кв. 331</t>
  </si>
  <si>
    <t>Кв. 375</t>
  </si>
  <si>
    <t>Кв. 351</t>
  </si>
  <si>
    <t>Кв. 377</t>
  </si>
  <si>
    <t>Кв. 364</t>
  </si>
  <si>
    <t>Кв. 385</t>
  </si>
  <si>
    <t>Кв. 378</t>
  </si>
  <si>
    <t>Кв. 401</t>
  </si>
  <si>
    <t>Кв. 369</t>
  </si>
  <si>
    <t>Показания на декабрь 2023</t>
  </si>
  <si>
    <t>Кв. 465</t>
  </si>
  <si>
    <t>Кв. 481</t>
  </si>
  <si>
    <t>Кв. 516</t>
  </si>
  <si>
    <t>Кв. 526</t>
  </si>
  <si>
    <t>А/м 102</t>
  </si>
  <si>
    <t>А/м 178</t>
  </si>
  <si>
    <t>А/м 193</t>
  </si>
  <si>
    <t>А/м 104</t>
  </si>
  <si>
    <t>А/м 118</t>
  </si>
  <si>
    <t>А/м 155</t>
  </si>
  <si>
    <t>Кв. 691</t>
  </si>
  <si>
    <t>Кв. 430</t>
  </si>
  <si>
    <t>Кв. 498</t>
  </si>
  <si>
    <t>Кл. №98</t>
  </si>
  <si>
    <t>А/м 112</t>
  </si>
  <si>
    <t>А/м 140</t>
  </si>
  <si>
    <t>А/м 127</t>
  </si>
  <si>
    <t>А/м 128</t>
  </si>
  <si>
    <t>А/м 158</t>
  </si>
  <si>
    <t>А/м 36</t>
  </si>
  <si>
    <t>А/м 51</t>
  </si>
  <si>
    <t>А/м 91</t>
  </si>
  <si>
    <t>Кл. №94</t>
  </si>
  <si>
    <t>А/м 120</t>
  </si>
  <si>
    <t>А/м 27</t>
  </si>
  <si>
    <t>А/м 108</t>
  </si>
  <si>
    <t>А/м 14</t>
  </si>
  <si>
    <t>А/м 161</t>
  </si>
  <si>
    <t>А/м 147</t>
  </si>
  <si>
    <t>А/м 165</t>
  </si>
  <si>
    <t>А/м 175</t>
  </si>
  <si>
    <t>А/м 150</t>
  </si>
  <si>
    <t>А/м 213</t>
  </si>
  <si>
    <t>А/м 35</t>
  </si>
  <si>
    <t>А/м 168</t>
  </si>
  <si>
    <t>А/м 187</t>
  </si>
  <si>
    <t>А/м 22</t>
  </si>
  <si>
    <t>Кл. №97</t>
  </si>
  <si>
    <t>А/м 122</t>
  </si>
  <si>
    <t>Кв. 676</t>
  </si>
  <si>
    <t>Кв. 467</t>
  </si>
  <si>
    <t>Кв. 518</t>
  </si>
  <si>
    <t>А/м 13</t>
  </si>
  <si>
    <t>А/м 171</t>
  </si>
  <si>
    <t>А/м 196</t>
  </si>
  <si>
    <t>А/м 105</t>
  </si>
  <si>
    <t>А/м 110</t>
  </si>
  <si>
    <t>Кв. 609</t>
  </si>
  <si>
    <t>Кв. 641</t>
  </si>
  <si>
    <t>А/м 177</t>
  </si>
  <si>
    <t>А/м 106</t>
  </si>
  <si>
    <t>Кв. 672</t>
  </si>
  <si>
    <t>А/м 134</t>
  </si>
  <si>
    <t>А/м 163</t>
  </si>
  <si>
    <t>А/м 123</t>
  </si>
  <si>
    <t>Кл. №99</t>
  </si>
  <si>
    <t>А/м 135</t>
  </si>
  <si>
    <t>А/м 148</t>
  </si>
  <si>
    <t>А/м 164</t>
  </si>
  <si>
    <t>А/м 176</t>
  </si>
  <si>
    <t>А/м 197</t>
  </si>
  <si>
    <t>Кл. №96</t>
  </si>
  <si>
    <t>А/м 103</t>
  </si>
  <si>
    <t>А/м 18</t>
  </si>
  <si>
    <t>А/м 26</t>
  </si>
  <si>
    <t>Кв. 457</t>
  </si>
  <si>
    <t>А/м 56</t>
  </si>
  <si>
    <t>А/м 114</t>
  </si>
  <si>
    <t>Кв. 522</t>
  </si>
  <si>
    <t>А/м 145</t>
  </si>
  <si>
    <t>А/м 154</t>
  </si>
  <si>
    <t>А/м 156</t>
  </si>
  <si>
    <t>А/м 24</t>
  </si>
  <si>
    <t>Кл. №83</t>
  </si>
  <si>
    <t>Кв. 483</t>
  </si>
  <si>
    <t>Кл. №147</t>
  </si>
  <si>
    <t>Кл. №132</t>
  </si>
  <si>
    <t>А/м 80</t>
  </si>
  <si>
    <t>А/м 83</t>
  </si>
  <si>
    <t>Кв. 452</t>
  </si>
  <si>
    <t>Кл. №111</t>
  </si>
  <si>
    <t>Кл. №169</t>
  </si>
  <si>
    <t>Кв. 477</t>
  </si>
  <si>
    <t>Кв. 494</t>
  </si>
  <si>
    <t>Кл. №55</t>
  </si>
  <si>
    <t>Кл. №73</t>
  </si>
  <si>
    <t>А/м 75</t>
  </si>
  <si>
    <t>Кл. №110</t>
  </si>
  <si>
    <t>Кл. №31</t>
  </si>
  <si>
    <t>Кл. №40</t>
  </si>
  <si>
    <t>Кл. №50</t>
  </si>
  <si>
    <t>Кл. №63</t>
  </si>
  <si>
    <t>Кл. №42</t>
  </si>
  <si>
    <t>Кв. 664</t>
  </si>
  <si>
    <t>Кл. №72</t>
  </si>
  <si>
    <t>Кл. №89</t>
  </si>
  <si>
    <t>Кв. 670</t>
  </si>
  <si>
    <t>Кв. 674</t>
  </si>
  <si>
    <t>А/м 111</t>
  </si>
  <si>
    <t>А/м 117</t>
  </si>
  <si>
    <t>Кл. №155</t>
  </si>
  <si>
    <t>Кв. 423</t>
  </si>
  <si>
    <t>Кв. 454</t>
  </si>
  <si>
    <t>Кл. №36</t>
  </si>
  <si>
    <t>Кл. №80</t>
  </si>
  <si>
    <t>Кл. №151</t>
  </si>
  <si>
    <t>Кл. №74</t>
  </si>
  <si>
    <t>Кв. 462</t>
  </si>
  <si>
    <t>Кв. 484</t>
  </si>
  <si>
    <t>Кл. №102</t>
  </si>
  <si>
    <t>Кл. №12</t>
  </si>
  <si>
    <t>Кв. 530</t>
  </si>
  <si>
    <t>Кл. №120</t>
  </si>
  <si>
    <t>Кл. №149</t>
  </si>
  <si>
    <t>Кл. №168</t>
  </si>
  <si>
    <t>Кл. №173</t>
  </si>
  <si>
    <t>Кл. №51</t>
  </si>
  <si>
    <t>А/м 32</t>
  </si>
  <si>
    <t>А/м 87</t>
  </si>
  <si>
    <t>Кл. №115</t>
  </si>
  <si>
    <t>Кл. №29</t>
  </si>
  <si>
    <t>Кл. №6</t>
  </si>
  <si>
    <t>Кл. №71</t>
  </si>
  <si>
    <t>Кв. 450</t>
  </si>
  <si>
    <t>Оф. 6</t>
  </si>
  <si>
    <t>А/м 82</t>
  </si>
  <si>
    <t>Кл. №11</t>
  </si>
  <si>
    <t>Кв. 586</t>
  </si>
  <si>
    <t>Кв. 647</t>
  </si>
  <si>
    <t>Кл. №162</t>
  </si>
  <si>
    <t>Кл. №8</t>
  </si>
  <si>
    <t>Кв. 486</t>
  </si>
  <si>
    <t>Кв. 532</t>
  </si>
  <si>
    <t>Кл. №25</t>
  </si>
  <si>
    <t>Кл. №56</t>
  </si>
  <si>
    <t>Кв. 659</t>
  </si>
  <si>
    <t>А/м 50</t>
  </si>
  <si>
    <t>А/м 96</t>
  </si>
  <si>
    <t>Кв. 679</t>
  </si>
  <si>
    <t>Кл. №100</t>
  </si>
  <si>
    <t>А/м 30</t>
  </si>
  <si>
    <t>Кв. 546</t>
  </si>
  <si>
    <t>Кв. 587</t>
  </si>
  <si>
    <t>А/м 84</t>
  </si>
  <si>
    <t>Кл. №106</t>
  </si>
  <si>
    <t>Кв. 602</t>
  </si>
  <si>
    <t>Кв. 560</t>
  </si>
  <si>
    <t>Кл. №117</t>
  </si>
  <si>
    <t>Кл. №62</t>
  </si>
  <si>
    <t>Кв. 638</t>
  </si>
  <si>
    <t>Кл. №78</t>
  </si>
  <si>
    <t>Кл. №52</t>
  </si>
  <si>
    <t>Кл. №131</t>
  </si>
  <si>
    <t>Кл. №116</t>
  </si>
  <si>
    <t>Кв. 537</t>
  </si>
  <si>
    <t>Кл. №150</t>
  </si>
  <si>
    <t>А/м 172</t>
  </si>
  <si>
    <t>Кв. 690</t>
  </si>
  <si>
    <t>Кв. 414</t>
  </si>
  <si>
    <t>А/м 174</t>
  </si>
  <si>
    <t>А/м 201</t>
  </si>
  <si>
    <t>Кв. 544</t>
  </si>
  <si>
    <t>Кв. 642</t>
  </si>
  <si>
    <t>Оф. 11</t>
  </si>
  <si>
    <t>Кл. №143</t>
  </si>
  <si>
    <t>Кв. 606</t>
  </si>
  <si>
    <t>Кв. 684</t>
  </si>
  <si>
    <t>А/м 89</t>
  </si>
  <si>
    <t>А/м 9</t>
  </si>
  <si>
    <t>А/м 99</t>
  </si>
  <si>
    <t>Кв. 420</t>
  </si>
  <si>
    <t>Кл. №125</t>
  </si>
  <si>
    <t>Кл. №153</t>
  </si>
  <si>
    <t>Кл. №156</t>
  </si>
  <si>
    <t>Кв. 459</t>
  </si>
  <si>
    <t>Кв. 443</t>
  </si>
  <si>
    <t>Кв. 488</t>
  </si>
  <si>
    <t>Кв. 490</t>
  </si>
  <si>
    <t>Кл. №30</t>
  </si>
  <si>
    <t>Кл. №32</t>
  </si>
  <si>
    <t>А/м 170</t>
  </si>
  <si>
    <t>А/м 243</t>
  </si>
  <si>
    <t>Кл. №90</t>
  </si>
  <si>
    <t>Кл. №92</t>
  </si>
  <si>
    <t>Кл. №95</t>
  </si>
  <si>
    <t>А/м 2</t>
  </si>
  <si>
    <t>Кв. 419</t>
  </si>
  <si>
    <t>Кв. 499</t>
  </si>
  <si>
    <t>Кв. 509</t>
  </si>
  <si>
    <t>Кв. 512</t>
  </si>
  <si>
    <t>Кв. 535</t>
  </si>
  <si>
    <t>Кв. 549</t>
  </si>
  <si>
    <t>Кв. 596</t>
  </si>
  <si>
    <t>Кв. 643</t>
  </si>
  <si>
    <t>Кв. 619</t>
  </si>
  <si>
    <t>Кв. 649</t>
  </si>
  <si>
    <t>Кв. 686</t>
  </si>
  <si>
    <t>Кв. 470</t>
  </si>
  <si>
    <t>Кв. 448</t>
  </si>
  <si>
    <t>Кв. 591</t>
  </si>
  <si>
    <t>Кв. 622</t>
  </si>
  <si>
    <t>Кв. 688</t>
  </si>
  <si>
    <t>Кв. 657</t>
  </si>
  <si>
    <t>Кв. 689</t>
  </si>
  <si>
    <t>Кв. 636</t>
  </si>
  <si>
    <t>Кв. 455</t>
  </si>
  <si>
    <t>Кв. 681</t>
  </si>
  <si>
    <t>Кв. 418</t>
  </si>
  <si>
    <t>Кв. 650</t>
  </si>
  <si>
    <t>Кв. 662</t>
  </si>
  <si>
    <t>Кв. 417</t>
  </si>
  <si>
    <t>Кв. 440</t>
  </si>
  <si>
    <t>Кв. 476</t>
  </si>
  <si>
    <t>Кв. 435</t>
  </si>
  <si>
    <t>Кв. 442</t>
  </si>
  <si>
    <t>Кв. 451</t>
  </si>
  <si>
    <t>Кв. 600</t>
  </si>
  <si>
    <t>Кв. 671</t>
  </si>
  <si>
    <t>Кв. 487</t>
  </si>
  <si>
    <t>Кв. 506</t>
  </si>
  <si>
    <t>Кв. 661</t>
  </si>
  <si>
    <t>Кв. 692</t>
  </si>
  <si>
    <t>Кв. 422</t>
  </si>
  <si>
    <t>Кв. 444</t>
  </si>
  <si>
    <t>Кв. 507</t>
  </si>
  <si>
    <t>Кв. 640</t>
  </si>
  <si>
    <t>Кв. 654</t>
  </si>
  <si>
    <t>Кв. 677</t>
  </si>
  <si>
    <t>Кв. 429</t>
  </si>
  <si>
    <t>Кв. 472</t>
  </si>
  <si>
    <t>Кв. 492</t>
  </si>
  <si>
    <t>Кв. 511</t>
  </si>
  <si>
    <t>А/м 109</t>
  </si>
  <si>
    <t>Кв. 433</t>
  </si>
  <si>
    <t>А/м 160</t>
  </si>
  <si>
    <t>А/м 19</t>
  </si>
  <si>
    <t>А/м 136</t>
  </si>
  <si>
    <t>А/м 224</t>
  </si>
  <si>
    <t>А/м 232</t>
  </si>
  <si>
    <t>А/м 48</t>
  </si>
  <si>
    <t>А/м 222</t>
  </si>
  <si>
    <t>А/м 62</t>
  </si>
  <si>
    <t>Кв. 458</t>
  </si>
  <si>
    <t>Кв. 464</t>
  </si>
  <si>
    <t>А/м 67</t>
  </si>
  <si>
    <t>Кл. №104</t>
  </si>
  <si>
    <t>А/м 124</t>
  </si>
  <si>
    <t>Кв. 471</t>
  </si>
  <si>
    <t>А/м 15</t>
  </si>
  <si>
    <t>Кл. №123</t>
  </si>
  <si>
    <t>Кл. №124</t>
  </si>
  <si>
    <t>Кл. №33</t>
  </si>
  <si>
    <t>А/м 166</t>
  </si>
  <si>
    <t>А/м 195</t>
  </si>
  <si>
    <t>А/м 223</t>
  </si>
  <si>
    <t>А/м 227</t>
  </si>
  <si>
    <t>А/м 184</t>
  </si>
  <si>
    <t>А/м 208</t>
  </si>
  <si>
    <t>А/м 220</t>
  </si>
  <si>
    <t>Кл. №9</t>
  </si>
  <si>
    <t>А/м 142</t>
  </si>
  <si>
    <t>А/м 179</t>
  </si>
  <si>
    <t>А/м 242</t>
  </si>
  <si>
    <t>Кв. 675</t>
  </si>
  <si>
    <t>Кв. 680</t>
  </si>
  <si>
    <t>Кл. №129</t>
  </si>
  <si>
    <t>А/м 39</t>
  </si>
  <si>
    <t>Кв. 525</t>
  </si>
  <si>
    <t>А/м 49</t>
  </si>
  <si>
    <t>А/м 173</t>
  </si>
  <si>
    <t>А/м 20</t>
  </si>
  <si>
    <t>А/м 202</t>
  </si>
  <si>
    <t>Кл. №84</t>
  </si>
  <si>
    <t>А/м 133</t>
  </si>
  <si>
    <t>А/м 143</t>
  </si>
  <si>
    <t>А/м 101</t>
  </si>
  <si>
    <t>А/м 115</t>
  </si>
  <si>
    <t>Кв. 667</t>
  </si>
  <si>
    <t>Кв. 673</t>
  </si>
  <si>
    <t>А/м 153</t>
  </si>
  <si>
    <t>Кв. 534</t>
  </si>
  <si>
    <t>Кв. 536</t>
  </si>
  <si>
    <t>Кл. №17</t>
  </si>
  <si>
    <t>Кл. №58</t>
  </si>
  <si>
    <t>Кл. №60</t>
  </si>
  <si>
    <t>Кв. 479</t>
  </si>
  <si>
    <t>А/м 54</t>
  </si>
  <si>
    <t>Кл. №93</t>
  </si>
  <si>
    <t>Кв. 446</t>
  </si>
  <si>
    <t>Кв. 482</t>
  </si>
  <si>
    <t>А/м 119</t>
  </si>
  <si>
    <t>А/м 126</t>
  </si>
  <si>
    <t>А/м 44</t>
  </si>
  <si>
    <t>А/м 59</t>
  </si>
  <si>
    <t>А/м 69</t>
  </si>
  <si>
    <t>А/м 8</t>
  </si>
  <si>
    <t>А/м 209</t>
  </si>
  <si>
    <t>А/м 73</t>
  </si>
  <si>
    <t>А/м 1</t>
  </si>
  <si>
    <t>А/м 113</t>
  </si>
  <si>
    <t>А/м 141</t>
  </si>
  <si>
    <t>Кл. №158</t>
  </si>
  <si>
    <t>Кл. №166</t>
  </si>
  <si>
    <t>Кв. 415</t>
  </si>
  <si>
    <t>Кв. 445</t>
  </si>
  <si>
    <t>Кв. 469</t>
  </si>
  <si>
    <t>А/м 245</t>
  </si>
  <si>
    <t>А/м 144</t>
  </si>
  <si>
    <t>А/м 188</t>
  </si>
  <si>
    <t>А/м 58</t>
  </si>
  <si>
    <t>Кл. №87</t>
  </si>
  <si>
    <t>А/м 130</t>
  </si>
  <si>
    <t>А/м 149</t>
  </si>
  <si>
    <t>А/м 229</t>
  </si>
  <si>
    <t>А/м 41</t>
  </si>
  <si>
    <t>А/м 129</t>
  </si>
  <si>
    <t>А/м 182</t>
  </si>
  <si>
    <t>А/м 203</t>
  </si>
  <si>
    <t>А/м 216</t>
  </si>
  <si>
    <t>А/м 241</t>
  </si>
  <si>
    <t>Кл. №114</t>
  </si>
  <si>
    <t>Кл. №157</t>
  </si>
  <si>
    <t>Кл. №16</t>
  </si>
  <si>
    <t>А/м 63</t>
  </si>
  <si>
    <t>Кл. №108</t>
  </si>
  <si>
    <t>Кл. №133</t>
  </si>
  <si>
    <t>А/м 218</t>
  </si>
  <si>
    <t>Кв. 529</t>
  </si>
  <si>
    <t>А/м 236</t>
  </si>
  <si>
    <t>А/м 211</t>
  </si>
  <si>
    <t>А/м 233</t>
  </si>
  <si>
    <t>Оф. 8</t>
  </si>
  <si>
    <t>Кв. 579</t>
  </si>
  <si>
    <t>Кв. 594</t>
  </si>
  <si>
    <t>Оф. 14</t>
  </si>
  <si>
    <t>А/м 28</t>
  </si>
  <si>
    <t>А/м 12</t>
  </si>
  <si>
    <t>А/м 121</t>
  </si>
  <si>
    <t>А/м 217</t>
  </si>
  <si>
    <t>Кв. 562</t>
  </si>
  <si>
    <t>Кв. 617</t>
  </si>
  <si>
    <t>А/м 116</t>
  </si>
  <si>
    <t>А/м 194</t>
  </si>
  <si>
    <t>Кв. 552</t>
  </si>
  <si>
    <t>Кв. 652</t>
  </si>
  <si>
    <t>Кв. 541</t>
  </si>
  <si>
    <t>А/м 64</t>
  </si>
  <si>
    <t>А/м 10</t>
  </si>
  <si>
    <t>А/м 221</t>
  </si>
  <si>
    <t>Кв. 584</t>
  </si>
  <si>
    <t>Кв. 597</t>
  </si>
  <si>
    <t>А/м 189</t>
  </si>
  <si>
    <t>Кв. 590</t>
  </si>
  <si>
    <t>Оф. 2</t>
  </si>
  <si>
    <t>Кв. 565</t>
  </si>
  <si>
    <t>Кв. 582</t>
  </si>
  <si>
    <t>Оф. 10</t>
  </si>
  <si>
    <t>А/м 181</t>
  </si>
  <si>
    <t>Кв. 566</t>
  </si>
  <si>
    <t>Кв. 656</t>
  </si>
  <si>
    <t>А/м 131</t>
  </si>
  <si>
    <t>А/м 205</t>
  </si>
  <si>
    <t>Кв. 601</t>
  </si>
  <si>
    <t>Кв. 613</t>
  </si>
  <si>
    <t>А/м 228</t>
  </si>
  <si>
    <t>А/м 11</t>
  </si>
  <si>
    <t>Кв. 615</t>
  </si>
  <si>
    <t>Кв. 564</t>
  </si>
  <si>
    <t>Кв. 624</t>
  </si>
  <si>
    <t>Кв. 668</t>
  </si>
  <si>
    <t>Кв. 568</t>
  </si>
  <si>
    <t>А/м 215</t>
  </si>
  <si>
    <t>Кв. 580</t>
  </si>
  <si>
    <t>А/м 180</t>
  </si>
  <si>
    <t>Кв. 628</t>
  </si>
  <si>
    <t>Кв. 542</t>
  </si>
  <si>
    <t>Кв. 583</t>
  </si>
  <si>
    <t>Кв. 629</t>
  </si>
  <si>
    <t>Кв. 545</t>
  </si>
  <si>
    <t>А/м 107</t>
  </si>
  <si>
    <t>А/м 152</t>
  </si>
  <si>
    <t>А/м 137</t>
  </si>
  <si>
    <t>Кв. 556</t>
  </si>
  <si>
    <t>А/м 17</t>
  </si>
  <si>
    <t>А/м 225</t>
  </si>
  <si>
    <t>Оф. 1</t>
  </si>
  <si>
    <t>Оф. 4</t>
  </si>
  <si>
    <t>Кл. №91</t>
  </si>
  <si>
    <t>Кл. №24</t>
  </si>
  <si>
    <t>Кв. 540</t>
  </si>
  <si>
    <t>Кв. 551</t>
  </si>
  <si>
    <t>Кв. 572</t>
  </si>
  <si>
    <t>Кл. №27</t>
  </si>
  <si>
    <t>А/м 159</t>
  </si>
  <si>
    <t>Кв. 576</t>
  </si>
  <si>
    <t>Оф. 16</t>
  </si>
  <si>
    <t>Кв. 557</t>
  </si>
  <si>
    <t>А/м 234</t>
  </si>
  <si>
    <t>А/м 239</t>
  </si>
  <si>
    <t>Кв. 558</t>
  </si>
  <si>
    <t>Кв. 588</t>
  </si>
  <si>
    <t>А/м 138</t>
  </si>
  <si>
    <t>А/м 167</t>
  </si>
  <si>
    <t>А/м 198</t>
  </si>
  <si>
    <t>Кв. 605</t>
  </si>
  <si>
    <t>Кл. №85</t>
  </si>
  <si>
    <t>А/м 125</t>
  </si>
  <si>
    <t>Кв. 438</t>
  </si>
  <si>
    <t>Кв. 453</t>
  </si>
  <si>
    <t>А/м 186</t>
  </si>
  <si>
    <t>А/м 132</t>
  </si>
  <si>
    <t>Кв. 595</t>
  </si>
  <si>
    <t>А/м 139</t>
  </si>
  <si>
    <t>А/м 183</t>
  </si>
  <si>
    <t>Кв. 632</t>
  </si>
  <si>
    <t>Кв. 669</t>
  </si>
  <si>
    <t>Кв. 496</t>
  </si>
  <si>
    <t>Кв. 500</t>
  </si>
  <si>
    <t>Оф. 9</t>
  </si>
  <si>
    <t>А/м 16</t>
  </si>
  <si>
    <t>А/м 185</t>
  </si>
  <si>
    <t>Кв. 543</t>
  </si>
  <si>
    <t>Кв. 633</t>
  </si>
  <si>
    <t>А/м 206</t>
  </si>
  <si>
    <t>А/м 78</t>
  </si>
  <si>
    <t>Оф. 15</t>
  </si>
  <si>
    <t>Оф. 5</t>
  </si>
  <si>
    <t>Кл. №180</t>
  </si>
  <si>
    <t>Кл. №44</t>
  </si>
  <si>
    <t>Кв. 604</t>
  </si>
  <si>
    <t>Оф. 17</t>
  </si>
  <si>
    <t>Кв. 553</t>
  </si>
  <si>
    <t>Кв. 607</t>
  </si>
  <si>
    <t>Кв. 550</t>
  </si>
  <si>
    <t>А/м 31</t>
  </si>
  <si>
    <t>А/м 37</t>
  </si>
  <si>
    <t>Кл. №163</t>
  </si>
  <si>
    <t>А/м 34</t>
  </si>
  <si>
    <t>Кл. №112</t>
  </si>
  <si>
    <t>Кв. 554</t>
  </si>
  <si>
    <t>Кв. 555</t>
  </si>
  <si>
    <t>Кв. 631</t>
  </si>
  <si>
    <t>Кв. 645</t>
  </si>
  <si>
    <t>Кв. 646</t>
  </si>
  <si>
    <t>Оф. 7</t>
  </si>
  <si>
    <t>А/м 6</t>
  </si>
  <si>
    <t>А/м 74</t>
  </si>
  <si>
    <t>Кв. 581</t>
  </si>
  <si>
    <t>Кв. 593</t>
  </si>
  <si>
    <t>Кл. №135</t>
  </si>
  <si>
    <t>Кл. №172</t>
  </si>
  <si>
    <t>Кл. №34</t>
  </si>
  <si>
    <t>Кв. 434</t>
  </si>
  <si>
    <t>А/м 42</t>
  </si>
  <si>
    <t>А/м 68</t>
  </si>
  <si>
    <t>А/м 72</t>
  </si>
  <si>
    <t>А/м 5</t>
  </si>
  <si>
    <t>А/м 53</t>
  </si>
  <si>
    <t>А/м 93</t>
  </si>
  <si>
    <t>А/м 90</t>
  </si>
  <si>
    <t>Кв. 578</t>
  </si>
  <si>
    <t>Кв. 598</t>
  </si>
  <si>
    <t>А/м 77</t>
  </si>
  <si>
    <t>Кл. №41</t>
  </si>
  <si>
    <t>Кв. 466</t>
  </si>
  <si>
    <t>Кл. №49</t>
  </si>
  <si>
    <t>А/м 226</t>
  </si>
  <si>
    <t>А/м 230</t>
  </si>
  <si>
    <t>А/м 25</t>
  </si>
  <si>
    <t>Оф. 13</t>
  </si>
  <si>
    <t>А/м 207</t>
  </si>
  <si>
    <t>А/м 214</t>
  </si>
  <si>
    <t>Кв. 639</t>
  </si>
  <si>
    <t>Кв. 441</t>
  </si>
  <si>
    <t>А/м 244</t>
  </si>
  <si>
    <t>Кл. №65</t>
  </si>
  <si>
    <t>Кв. 592</t>
  </si>
  <si>
    <t>Кв. 460</t>
  </si>
  <si>
    <t>Кл. №82</t>
  </si>
  <si>
    <t>А/м 240</t>
  </si>
  <si>
    <t>Кв. 478</t>
  </si>
  <si>
    <t>Кв. 424</t>
  </si>
  <si>
    <t>Кв. 426</t>
  </si>
  <si>
    <t>Кв. 599</t>
  </si>
  <si>
    <t>А/м 38</t>
  </si>
  <si>
    <t>А/м 61</t>
  </si>
  <si>
    <t>А/м 81</t>
  </si>
  <si>
    <t>Кв. 682</t>
  </si>
  <si>
    <t>Кв. 436</t>
  </si>
  <si>
    <t>Кл. №109</t>
  </si>
  <si>
    <t>Кл. №142</t>
  </si>
  <si>
    <t>Кл. №167</t>
  </si>
  <si>
    <t>Кл. №176</t>
  </si>
  <si>
    <t>Кл. №57</t>
  </si>
  <si>
    <t>Кл. №79</t>
  </si>
  <si>
    <t>А/м 190</t>
  </si>
  <si>
    <t>А/м 57</t>
  </si>
  <si>
    <t>Кл. №1</t>
  </si>
  <si>
    <t>Кв. 618</t>
  </si>
  <si>
    <t>Кв. 635</t>
  </si>
  <si>
    <t>Кл. №105</t>
  </si>
  <si>
    <t>Кл. №171</t>
  </si>
  <si>
    <t>Кв. 416</t>
  </si>
  <si>
    <t>Кв. 685</t>
  </si>
  <si>
    <t>Кл. №23</t>
  </si>
  <si>
    <t>Кл. №46</t>
  </si>
  <si>
    <t>Кл. №69</t>
  </si>
  <si>
    <t>Кв. 463</t>
  </si>
  <si>
    <t>Кв. 510</t>
  </si>
  <si>
    <t>Кл. №81</t>
  </si>
  <si>
    <t>А/м 45</t>
  </si>
  <si>
    <t>А/м 46</t>
  </si>
  <si>
    <t>Кв. 658</t>
  </si>
  <si>
    <t>Кв. 683</t>
  </si>
  <si>
    <t>Кв. 428</t>
  </si>
  <si>
    <t>А/м 79</t>
  </si>
  <si>
    <t>Кв. 461</t>
  </si>
  <si>
    <t>Кв. 449</t>
  </si>
  <si>
    <t>Кл. №66</t>
  </si>
  <si>
    <t>А/м 94</t>
  </si>
  <si>
    <t>Кл. №126</t>
  </si>
  <si>
    <t>Кл. №127</t>
  </si>
  <si>
    <t>Кл. №139</t>
  </si>
  <si>
    <t>Кл. №37</t>
  </si>
  <si>
    <t>Кв. 563</t>
  </si>
  <si>
    <t>Кл. №146</t>
  </si>
  <si>
    <t>Кл. №161</t>
  </si>
  <si>
    <t>Кл. №28</t>
  </si>
  <si>
    <t>Кв. 648</t>
  </si>
  <si>
    <t>Кв. 432</t>
  </si>
  <si>
    <t>Кл. №67</t>
  </si>
  <si>
    <t>Кл. №130</t>
  </si>
  <si>
    <t>Кв. 437</t>
  </si>
  <si>
    <t>Кв. 489</t>
  </si>
  <si>
    <t>Кл. №165</t>
  </si>
  <si>
    <t>Кл. №177</t>
  </si>
  <si>
    <t>Кв. 480</t>
  </si>
  <si>
    <t>А/м 40</t>
  </si>
  <si>
    <t>Кл. №145</t>
  </si>
  <si>
    <t>Кл. №35</t>
  </si>
  <si>
    <t>Кв. 456</t>
  </si>
  <si>
    <t>Кв. 505</t>
  </si>
  <si>
    <t>Кл. №68</t>
  </si>
  <si>
    <t>Кл. №3</t>
  </si>
  <si>
    <t>Кл. №77</t>
  </si>
  <si>
    <t>А/м 33</t>
  </si>
  <si>
    <t>Кл. №107</t>
  </si>
  <si>
    <t>Кв. 485</t>
  </si>
  <si>
    <t>Кв. 538</t>
  </si>
  <si>
    <t>А/м 76</t>
  </si>
  <si>
    <t>Кл. №134</t>
  </si>
  <si>
    <t>Кв. 502</t>
  </si>
  <si>
    <t>Кв. 531</t>
  </si>
  <si>
    <t>Кв. 533</t>
  </si>
  <si>
    <t>А/м 92</t>
  </si>
  <si>
    <t>Кл. №122</t>
  </si>
  <si>
    <t>Кл. №21</t>
  </si>
  <si>
    <t>А/м 60</t>
  </si>
  <si>
    <t>А/м 95</t>
  </si>
  <si>
    <t>Кл. №101</t>
  </si>
  <si>
    <t>Кл. №113</t>
  </si>
  <si>
    <t>Кл. №138</t>
  </si>
  <si>
    <t>Кл. №181</t>
  </si>
  <si>
    <t>Кл. №76</t>
  </si>
  <si>
    <t>Кв. 528</t>
  </si>
  <si>
    <t>А/м 146</t>
  </si>
  <si>
    <t>А/м 157</t>
  </si>
  <si>
    <t>А/м 169</t>
  </si>
  <si>
    <t>А/м 191</t>
  </si>
  <si>
    <t>А/м 212</t>
  </si>
  <si>
    <t>А/м 219</t>
  </si>
  <si>
    <t>А/м 23</t>
  </si>
  <si>
    <t>Оф. 12</t>
  </si>
  <si>
    <t>А/м 29</t>
  </si>
  <si>
    <t>Кв. 616</t>
  </si>
  <si>
    <t>Кв. 653</t>
  </si>
  <si>
    <t>Кл. №10</t>
  </si>
  <si>
    <t>Кл. №14</t>
  </si>
  <si>
    <t>Кв. 468</t>
  </si>
  <si>
    <t>Кв. 514</t>
  </si>
  <si>
    <t>Кл. №15</t>
  </si>
  <si>
    <t>А/м 71</t>
  </si>
  <si>
    <t>Кл. №118</t>
  </si>
  <si>
    <t>Кл. №18</t>
  </si>
  <si>
    <t>А/м 86</t>
  </si>
  <si>
    <t>Кл. №148</t>
  </si>
  <si>
    <t>Кл. №154</t>
  </si>
  <si>
    <t>Кв. 493</t>
  </si>
  <si>
    <t>Кл. №144</t>
  </si>
  <si>
    <t>Кл. №152</t>
  </si>
  <si>
    <t>Кл. №20</t>
  </si>
  <si>
    <t>Кл. №75</t>
  </si>
  <si>
    <t>Кл. №175</t>
  </si>
  <si>
    <t>Кл. №53</t>
  </si>
  <si>
    <t>А/м 47</t>
  </si>
  <si>
    <t>Кл. №2</t>
  </si>
  <si>
    <t>А/м 151</t>
  </si>
  <si>
    <t>А/м 200</t>
  </si>
  <si>
    <t>А/м 3</t>
  </si>
  <si>
    <t>Кл. №88</t>
  </si>
  <si>
    <t>Кв. 517</t>
  </si>
  <si>
    <t>А/м 100</t>
  </si>
  <si>
    <t>А/м 204</t>
  </si>
  <si>
    <t>Кв. 495</t>
  </si>
  <si>
    <t>Кв. 503</t>
  </si>
  <si>
    <t>А/м 235</t>
  </si>
  <si>
    <t>А/м 237</t>
  </si>
  <si>
    <t>А/м 238</t>
  </si>
  <si>
    <t>А/м 52</t>
  </si>
  <si>
    <t>А/м 70</t>
  </si>
  <si>
    <t>А/м 55</t>
  </si>
  <si>
    <t>А/м 98</t>
  </si>
  <si>
    <t>Кл. №103</t>
  </si>
  <si>
    <t>Кл. №4</t>
  </si>
  <si>
    <t>А/м 65</t>
  </si>
  <si>
    <t>Кл. №13</t>
  </si>
  <si>
    <t>Кл. №136</t>
  </si>
  <si>
    <t>А/м 97</t>
  </si>
  <si>
    <t>Кв. 497</t>
  </si>
  <si>
    <t>Кв. 504</t>
  </si>
  <si>
    <t>Кл. №119</t>
  </si>
  <si>
    <t>Кл. №121</t>
  </si>
  <si>
    <t>Кв. 519</t>
  </si>
  <si>
    <t>Кл. №137</t>
  </si>
  <si>
    <t>Кл. №164</t>
  </si>
  <si>
    <t>Кл. №170</t>
  </si>
  <si>
    <t>Кл. №43</t>
  </si>
  <si>
    <t>Кл. №47</t>
  </si>
  <si>
    <t>Кв. 663</t>
  </si>
  <si>
    <t>Кв. 439</t>
  </si>
  <si>
    <t>Кл. №7</t>
  </si>
  <si>
    <t>Кл. №86</t>
  </si>
  <si>
    <t>Кв. 515</t>
  </si>
  <si>
    <t>Кв. 611</t>
  </si>
  <si>
    <t>А/м 162</t>
  </si>
  <si>
    <t>А/м 192</t>
  </si>
  <si>
    <t>Кв. 614</t>
  </si>
  <si>
    <t>Кв. 608</t>
  </si>
  <si>
    <t>А/м 66</t>
  </si>
  <si>
    <t>А/м 199</t>
  </si>
  <si>
    <t>Кв. 425</t>
  </si>
  <si>
    <t>А/м 4</t>
  </si>
  <si>
    <t>Кл. №174</t>
  </si>
  <si>
    <t>Кв. 603</t>
  </si>
  <si>
    <t>Кв. 612</t>
  </si>
  <si>
    <t>Кл. №45</t>
  </si>
  <si>
    <t>Кл. №54</t>
  </si>
  <si>
    <t>Кв. 678</t>
  </si>
  <si>
    <t>Кв. 570</t>
  </si>
  <si>
    <t>Кл. №22</t>
  </si>
  <si>
    <t>Кв. 589</t>
  </si>
  <si>
    <t>Кв. 665</t>
  </si>
  <si>
    <t>Кл. №48</t>
  </si>
  <si>
    <t>Кл. №59</t>
  </si>
  <si>
    <t>Кл. №61</t>
  </si>
  <si>
    <t>Кв. 569</t>
  </si>
  <si>
    <t>Кв. 577</t>
  </si>
  <si>
    <t>Кл. №159</t>
  </si>
  <si>
    <t>Кв. 585</t>
  </si>
  <si>
    <t>Кв. 548</t>
  </si>
  <si>
    <t>Кв. 610</t>
  </si>
  <si>
    <t>Кл. №26</t>
  </si>
  <si>
    <t>Кл. №128</t>
  </si>
  <si>
    <t>Кв. 626</t>
  </si>
  <si>
    <t>Кв. 491</t>
  </si>
  <si>
    <t>Кл. №140</t>
  </si>
  <si>
    <t>Кл. №141</t>
  </si>
  <si>
    <t>А/м 210</t>
  </si>
  <si>
    <t>Кв. 501</t>
  </si>
  <si>
    <t>Кв. 561</t>
  </si>
  <si>
    <t>А/м 231</t>
  </si>
  <si>
    <t>Кл. №39</t>
  </si>
  <si>
    <t>Кв. 447</t>
  </si>
  <si>
    <t>Кв. 559</t>
  </si>
  <si>
    <t>Кв. 571</t>
  </si>
  <si>
    <t>Кл. №19</t>
  </si>
  <si>
    <t>А/м 21</t>
  </si>
  <si>
    <t>А/м 7</t>
  </si>
  <si>
    <t>Кв. 625</t>
  </si>
  <si>
    <t>Кв. 660</t>
  </si>
  <si>
    <t>Кл. №5</t>
  </si>
  <si>
    <t>Кв. 431</t>
  </si>
  <si>
    <t>Кв. 513</t>
  </si>
  <si>
    <t>Кв. 524</t>
  </si>
  <si>
    <t>Кл. №64</t>
  </si>
  <si>
    <t>Кв. 644</t>
  </si>
  <si>
    <t>А/м 43</t>
  </si>
  <si>
    <t>Кл. №160</t>
  </si>
  <si>
    <t>Кв. 521</t>
  </si>
  <si>
    <t>Кл. №178</t>
  </si>
  <si>
    <t>Кл. №179</t>
  </si>
  <si>
    <t>Кл. №38</t>
  </si>
  <si>
    <t>А/м 85</t>
  </si>
  <si>
    <t>Кв. 527</t>
  </si>
  <si>
    <t>Кв. 520</t>
  </si>
  <si>
    <t>Кв. 539</t>
  </si>
  <si>
    <t>Кв. 634</t>
  </si>
  <si>
    <t>Кв. 637</t>
  </si>
  <si>
    <t>Кв. 421</t>
  </si>
  <si>
    <t>А/м 88</t>
  </si>
  <si>
    <t>Кл. №70</t>
  </si>
  <si>
    <t>Кв. 666</t>
  </si>
  <si>
    <t>Кв. 473</t>
  </si>
  <si>
    <t>Кв. 574</t>
  </si>
  <si>
    <t>Кв. 621</t>
  </si>
  <si>
    <t>Кв. 651</t>
  </si>
  <si>
    <t>Кв. 567</t>
  </si>
  <si>
    <t>Кв. 573</t>
  </si>
  <si>
    <t>Кв. 620</t>
  </si>
  <si>
    <t>Оф. 3</t>
  </si>
  <si>
    <t>Кв. 623</t>
  </si>
  <si>
    <t>Кв. 630</t>
  </si>
  <si>
    <t>Кв. 627</t>
  </si>
  <si>
    <t>Кв. 687</t>
  </si>
  <si>
    <t>Кв. 547</t>
  </si>
  <si>
    <t>Кв. 575</t>
  </si>
  <si>
    <t>Кв. 508</t>
  </si>
  <si>
    <t>Кв. 427</t>
  </si>
  <si>
    <t>Кв. 655</t>
  </si>
  <si>
    <t>Кв. 413</t>
  </si>
  <si>
    <t>Кв. 474</t>
  </si>
  <si>
    <t>Кв. 523</t>
  </si>
  <si>
    <t>Кв. 475</t>
  </si>
  <si>
    <t>Красная Сосна, д. 3 (ИПУ)</t>
  </si>
  <si>
    <t>дом+паркинг</t>
  </si>
  <si>
    <t>4=8/2</t>
  </si>
  <si>
    <t>6=5/1</t>
  </si>
  <si>
    <t>7=3*2</t>
  </si>
  <si>
    <t>1пг</t>
  </si>
  <si>
    <t>Итого расход 1пг</t>
  </si>
  <si>
    <t>Расход ИПУ 1 пг</t>
  </si>
  <si>
    <t>Расход ИПУ 2 пг</t>
  </si>
  <si>
    <t>л/с №3000000159724</t>
  </si>
  <si>
    <t>л/с №3000000152212</t>
  </si>
  <si>
    <t>л/с №3000000153476</t>
  </si>
  <si>
    <t>л/с №3000000150178</t>
  </si>
  <si>
    <t>л/с №3000000151360</t>
  </si>
  <si>
    <t>л/с №3000000154659</t>
  </si>
  <si>
    <t>л/с №3000000153130</t>
  </si>
  <si>
    <t>л/с №3000000153632</t>
  </si>
  <si>
    <t>л/с №3000000153707</t>
  </si>
  <si>
    <t>л/с №3000000152560</t>
  </si>
  <si>
    <t>л/с №3000000151047</t>
  </si>
  <si>
    <t>л/с №3000000152089</t>
  </si>
  <si>
    <t>л/с №3000000152258</t>
  </si>
  <si>
    <t>л/с №3000000153139</t>
  </si>
  <si>
    <t>л/с №3000000153140</t>
  </si>
  <si>
    <t>л/с №3000000152461</t>
  </si>
  <si>
    <t>л/с №3000000151214</t>
  </si>
  <si>
    <t>л/с №3000000151045</t>
  </si>
  <si>
    <t>л/с №3000000150705</t>
  </si>
  <si>
    <t>л/с №3000000150079</t>
  </si>
  <si>
    <t>л/с №3000000152799</t>
  </si>
  <si>
    <t>л/с №3000000151287</t>
  </si>
  <si>
    <t>л/с №3000000150081</t>
  </si>
  <si>
    <t>л/с №3000000150950</t>
  </si>
  <si>
    <t>л/с №3000000151794</t>
  </si>
  <si>
    <t>л/с №3000000151376</t>
  </si>
  <si>
    <t>л/с №3000000150019</t>
  </si>
  <si>
    <t>л/с №3000000150044</t>
  </si>
  <si>
    <t>л/с №3000000154702</t>
  </si>
  <si>
    <t>л/с №3000000152078</t>
  </si>
  <si>
    <t>л/с №3000000153566</t>
  </si>
  <si>
    <t>л/с №3000000153598</t>
  </si>
  <si>
    <t>л/с №3000000158123</t>
  </si>
  <si>
    <t>л/с №3000000151050</t>
  </si>
  <si>
    <t>л/с №3000000151789</t>
  </si>
  <si>
    <t>л/с №3000000150847</t>
  </si>
  <si>
    <t>л/с №3000000152255</t>
  </si>
  <si>
    <t>л/с №3000000151288</t>
  </si>
  <si>
    <t>л/с №3000000153496</t>
  </si>
  <si>
    <t>л/с №3000000153446</t>
  </si>
  <si>
    <t>л/с №3000000152074</t>
  </si>
  <si>
    <t>л/с №3000000152602</t>
  </si>
  <si>
    <t>л/с №3000000153360</t>
  </si>
  <si>
    <t>л/с №3000000153373</t>
  </si>
  <si>
    <t>л/с №3000000151466</t>
  </si>
  <si>
    <t>л/с №3000000150052</t>
  </si>
  <si>
    <t>л/с №3000000153646</t>
  </si>
  <si>
    <t>л/с №3000000153635</t>
  </si>
  <si>
    <t>л/с №3000000151377</t>
  </si>
  <si>
    <t>л/с №3000000153166</t>
  </si>
  <si>
    <t>л/с №3000000152170</t>
  </si>
  <si>
    <t>л/с №3000000151249</t>
  </si>
  <si>
    <t>л/с №3000000151831</t>
  </si>
  <si>
    <t>л/с №3000000153283</t>
  </si>
  <si>
    <t>л/с №3000000153181</t>
  </si>
  <si>
    <t>л/с №3000000151724</t>
  </si>
  <si>
    <t>л/с №3000000151611</t>
  </si>
  <si>
    <t>л/с №3000000152296</t>
  </si>
  <si>
    <t>л/с №3000000171245</t>
  </si>
  <si>
    <t>л/с №3000000151802</t>
  </si>
  <si>
    <t>л/с №3000000150076</t>
  </si>
  <si>
    <t>л/с №3000000158033</t>
  </si>
  <si>
    <t>л/с №3000000152214</t>
  </si>
  <si>
    <t>л/с №3000000150063</t>
  </si>
  <si>
    <t>л/с №3000000173335</t>
  </si>
  <si>
    <t>л/с №3000000152725</t>
  </si>
  <si>
    <t>л/с №3000000152980</t>
  </si>
  <si>
    <t>л/с №3000000151478</t>
  </si>
  <si>
    <t>л/с №3000000151673</t>
  </si>
  <si>
    <t>л/с №3000000152600</t>
  </si>
  <si>
    <t>л/с №3000000154732</t>
  </si>
  <si>
    <t>л/с №3000000153633</t>
  </si>
  <si>
    <t>л/с №3000000151887</t>
  </si>
  <si>
    <t>л/с №3000000152220</t>
  </si>
  <si>
    <t>л/с №3000000156876</t>
  </si>
  <si>
    <t>л/с №3000000153508</t>
  </si>
  <si>
    <t>л/с №3000000164534</t>
  </si>
  <si>
    <t>л/с №3000000150005</t>
  </si>
  <si>
    <t>л/с №3000000159202</t>
  </si>
  <si>
    <t>л/с №3000000162580</t>
  </si>
  <si>
    <t>л/с №3000000152290</t>
  </si>
  <si>
    <t>Оф. 19</t>
  </si>
  <si>
    <t>л/с №3000000158038</t>
  </si>
  <si>
    <t>л/с №3000000158129</t>
  </si>
  <si>
    <t>л/с №3000000153391</t>
  </si>
  <si>
    <t>л/с №3000000149695</t>
  </si>
  <si>
    <t>л/с №3000000156684</t>
  </si>
  <si>
    <t>л/с №3000000158082</t>
  </si>
  <si>
    <t>л/с №3000000151049</t>
  </si>
  <si>
    <t>л/с №3000000162163</t>
  </si>
  <si>
    <t>л/с №3000000151300</t>
  </si>
  <si>
    <t>л/с №3000000162165</t>
  </si>
  <si>
    <t>л/с №3000000150004</t>
  </si>
  <si>
    <t>л/с №3000000172791</t>
  </si>
  <si>
    <t>л/с №3000000159258</t>
  </si>
  <si>
    <t>л/с №3000000150314</t>
  </si>
  <si>
    <t>л/с №3000000152059</t>
  </si>
  <si>
    <t>л/с №3000000152287</t>
  </si>
  <si>
    <t>л/с №3000000150268</t>
  </si>
  <si>
    <t>л/с №3000000151048</t>
  </si>
  <si>
    <t>л/с №3000000153696</t>
  </si>
  <si>
    <t>л/с №3000000150365</t>
  </si>
  <si>
    <t>Кл. №190</t>
  </si>
  <si>
    <t>л/с №3000000151464</t>
  </si>
  <si>
    <t>л/с №3000000153447</t>
  </si>
  <si>
    <t>л/с №3000000152286</t>
  </si>
  <si>
    <t>л/с №3000000162167</t>
  </si>
  <si>
    <t>л/с №3000000159707</t>
  </si>
  <si>
    <t>л/с №3000000158036</t>
  </si>
  <si>
    <t>л/с №3000000156624</t>
  </si>
  <si>
    <t>л/с №3000000150304</t>
  </si>
  <si>
    <t>л/с №3000000156685</t>
  </si>
  <si>
    <t>л/с №3000000156790</t>
  </si>
  <si>
    <t>л/с №3000000158023</t>
  </si>
  <si>
    <t>л/с №3000000156682</t>
  </si>
  <si>
    <t>л/с №3000000165653</t>
  </si>
  <si>
    <t>л/с №3000000151472</t>
  </si>
  <si>
    <t>л/с №3000000150315</t>
  </si>
  <si>
    <t>л/с №3000000153706</t>
  </si>
  <si>
    <t>л/с №3000000160317</t>
  </si>
  <si>
    <t>л/с №3000000151477</t>
  </si>
  <si>
    <t>л/с №3000000156852</t>
  </si>
  <si>
    <t>л/с №3000000156760</t>
  </si>
  <si>
    <t>л/с №3000000151891</t>
  </si>
  <si>
    <t>л/с №3000000153361</t>
  </si>
  <si>
    <t>л/с №3000000160437</t>
  </si>
  <si>
    <t>л/с №3000000151814</t>
  </si>
  <si>
    <t>л/с №3000000151101</t>
  </si>
  <si>
    <t>Кл. №196</t>
  </si>
  <si>
    <t>л/с №3000000150413</t>
  </si>
  <si>
    <t>л/с №3000000150002</t>
  </si>
  <si>
    <t>л/с №3000000163560</t>
  </si>
  <si>
    <t>л/с №3000000158069</t>
  </si>
  <si>
    <t>л/с №3000000152079</t>
  </si>
  <si>
    <t>л/с №3000000159489</t>
  </si>
  <si>
    <t>л/с №3000000150007</t>
  </si>
  <si>
    <t>л/с №3000000159701</t>
  </si>
  <si>
    <t>л/с №3000000151354</t>
  </si>
  <si>
    <t>л/с №3000000156788</t>
  </si>
  <si>
    <t>л/с №3000000156571</t>
  </si>
  <si>
    <t>л/с №3000000153138</t>
  </si>
  <si>
    <t>л/с №3000000153564</t>
  </si>
  <si>
    <t>л/с №3000000159723</t>
  </si>
  <si>
    <t>л/с №3000000160436</t>
  </si>
  <si>
    <t>л/с №3000000153649</t>
  </si>
  <si>
    <t>л/с №3000000151481</t>
  </si>
  <si>
    <t>л/с №3000000152764</t>
  </si>
  <si>
    <t>Кл. №187</t>
  </si>
  <si>
    <t>л/с №3000000157910</t>
  </si>
  <si>
    <t>л/с №3000000150410</t>
  </si>
  <si>
    <t>л/с №3000000151569</t>
  </si>
  <si>
    <t>л/с №3000000163561</t>
  </si>
  <si>
    <t>л/с №3000001176699</t>
  </si>
  <si>
    <t>л/с №3000000150306</t>
  </si>
  <si>
    <t>л/с №3000000150323</t>
  </si>
  <si>
    <t>л/с №3000000152205</t>
  </si>
  <si>
    <t>л/с №3000000151517</t>
  </si>
  <si>
    <t>л/с №3000000150006</t>
  </si>
  <si>
    <t>л/с №3000000150360</t>
  </si>
  <si>
    <t>Кл. №186</t>
  </si>
  <si>
    <t>л/с №3000000152872</t>
  </si>
  <si>
    <t>л/с №3000000152988</t>
  </si>
  <si>
    <t>л/с №3000000150069</t>
  </si>
  <si>
    <t>л/с №3000000151396</t>
  </si>
  <si>
    <t>л/с №3000000151819</t>
  </si>
  <si>
    <t>л/с №3000000170639</t>
  </si>
  <si>
    <t>л/с №3000000154731</t>
  </si>
  <si>
    <t>л/с №3000000154635</t>
  </si>
  <si>
    <t>л/с №3000000151591</t>
  </si>
  <si>
    <t>л/с №3000000150749</t>
  </si>
  <si>
    <t>л/с №3000000150072</t>
  </si>
  <si>
    <t>л/с №3000000152889</t>
  </si>
  <si>
    <t>л/с №3000000152868</t>
  </si>
  <si>
    <t>л/с №3000000160314</t>
  </si>
  <si>
    <t>л/с №3000000151420</t>
  </si>
  <si>
    <t>л/с №3000000153269</t>
  </si>
  <si>
    <t>л/с №3000000151379</t>
  </si>
  <si>
    <t>л/с №3000000154741</t>
  </si>
  <si>
    <t>л/с №3000000153413</t>
  </si>
  <si>
    <t>л/с №3000000151797</t>
  </si>
  <si>
    <t>л/с №3000000151825</t>
  </si>
  <si>
    <t>л/с №3000000152167</t>
  </si>
  <si>
    <t>л/с №3000000151827</t>
  </si>
  <si>
    <t>л/с №3000000152463</t>
  </si>
  <si>
    <t>л/с №3000000151285</t>
  </si>
  <si>
    <t>л/с №3000000153001</t>
  </si>
  <si>
    <t>л/с №3000000152218</t>
  </si>
  <si>
    <t>л/с №3000000152263</t>
  </si>
  <si>
    <t>л/с №3000000152279</t>
  </si>
  <si>
    <t>л/с №3000000151821</t>
  </si>
  <si>
    <t>л/с №3000000151816</t>
  </si>
  <si>
    <t>л/с №3000000151728</t>
  </si>
  <si>
    <t>л/с №3000000151210</t>
  </si>
  <si>
    <t>л/с №3000000164330</t>
  </si>
  <si>
    <t>л/с №3000000157911</t>
  </si>
  <si>
    <t>л/с №3000000154742</t>
  </si>
  <si>
    <t>л/с №3000000160264</t>
  </si>
  <si>
    <t>л/с №3000000152939</t>
  </si>
  <si>
    <t>л/с №3000000153630</t>
  </si>
  <si>
    <t>л/с №3000000159201</t>
  </si>
  <si>
    <t>л/с №3000000153141</t>
  </si>
  <si>
    <t>л/с №3000000151726</t>
  </si>
  <si>
    <t>л/с №3000000151864</t>
  </si>
  <si>
    <t>л/с №3000000151353</t>
  </si>
  <si>
    <t>л/с №3000000151098</t>
  </si>
  <si>
    <t>л/с №3000000151100</t>
  </si>
  <si>
    <t>л/с №3000000153574</t>
  </si>
  <si>
    <t>л/с №3000000152007</t>
  </si>
  <si>
    <t>л/с №3000000154763</t>
  </si>
  <si>
    <t>л/с №3000000151042</t>
  </si>
  <si>
    <t>л/с №3000000151485</t>
  </si>
  <si>
    <t>л/с №3000000153136</t>
  </si>
  <si>
    <t>л/с №3000000151356</t>
  </si>
  <si>
    <t>л/с №3000000173214</t>
  </si>
  <si>
    <t>л/с №3000000151826</t>
  </si>
  <si>
    <t>л/с №3000000152063</t>
  </si>
  <si>
    <t>л/с №3000000154610</t>
  </si>
  <si>
    <t>л/с №3000000151997</t>
  </si>
  <si>
    <t>л/с №3000000150050</t>
  </si>
  <si>
    <t>л/с №3000000163559</t>
  </si>
  <si>
    <t>л/с №3000000152010</t>
  </si>
  <si>
    <t>л/с №3000000150054</t>
  </si>
  <si>
    <t>л/с №3000000154735</t>
  </si>
  <si>
    <t>л/с №3000000153142</t>
  </si>
  <si>
    <t>л/с №3000000152975</t>
  </si>
  <si>
    <t>л/с №3000000151828</t>
  </si>
  <si>
    <t>л/с №3000000152346</t>
  </si>
  <si>
    <t>л/с №3000000151788</t>
  </si>
  <si>
    <t>л/с №3000000150066</t>
  </si>
  <si>
    <t>л/с №3000000152077</t>
  </si>
  <si>
    <t>л/с №3000000154743</t>
  </si>
  <si>
    <t>л/с №3000000152003</t>
  </si>
  <si>
    <t>л/с №3000000154770</t>
  </si>
  <si>
    <t>л/с №3000000152222</t>
  </si>
  <si>
    <t>л/с №3000000152723</t>
  </si>
  <si>
    <t>л/с №3000000153705</t>
  </si>
  <si>
    <t>л/с №3000000152293</t>
  </si>
  <si>
    <t>л/с №3000000151160</t>
  </si>
  <si>
    <t>л/с №3000000152603</t>
  </si>
  <si>
    <t>л/с №3000000152284</t>
  </si>
  <si>
    <t>л/с №3000000153295</t>
  </si>
  <si>
    <t>л/с №3000000152076</t>
  </si>
  <si>
    <t>л/с №3000000152064</t>
  </si>
  <si>
    <t>л/с №3000000160435</t>
  </si>
  <si>
    <t>л/с №3000000152995</t>
  </si>
  <si>
    <t>л/с №3000000151138</t>
  </si>
  <si>
    <t>л/с №3000000154746</t>
  </si>
  <si>
    <t>л/с №3000000153137</t>
  </si>
  <si>
    <t>л/с №3000000151013</t>
  </si>
  <si>
    <t>л/с №3000000160269</t>
  </si>
  <si>
    <t>л/с №3000000151608</t>
  </si>
  <si>
    <t>л/с №3000000150703</t>
  </si>
  <si>
    <t>л/с №3000000163558</t>
  </si>
  <si>
    <t>л/с №3000000154627</t>
  </si>
  <si>
    <t>л/с №3000000152061</t>
  </si>
  <si>
    <t>л/с №3000000151801</t>
  </si>
  <si>
    <t>л/с №3000000152846</t>
  </si>
  <si>
    <t>л/с №3000000150711</t>
  </si>
  <si>
    <t>л/с №3000000153494</t>
  </si>
  <si>
    <t>л/с №3000000160347</t>
  </si>
  <si>
    <t>л/с №3000000152800</t>
  </si>
  <si>
    <t>л/с №3000000152260</t>
  </si>
  <si>
    <t>л/с №3000000152562</t>
  </si>
  <si>
    <t>л/с №3000000152462</t>
  </si>
  <si>
    <t>л/с №3000000151787</t>
  </si>
  <si>
    <t>л/с №3000000153115</t>
  </si>
  <si>
    <t>л/с №3000000152874</t>
  </si>
  <si>
    <t>л/с №3000000173512</t>
  </si>
  <si>
    <t>л/с №3000000159743</t>
  </si>
  <si>
    <t>л/с №3000000154736</t>
  </si>
  <si>
    <t>л/с №3000000160330</t>
  </si>
  <si>
    <t>л/с №3000000163012</t>
  </si>
  <si>
    <t>л/с №3000000153036</t>
  </si>
  <si>
    <t>л/с №3000000152164</t>
  </si>
  <si>
    <t>л/с №3000000151128</t>
  </si>
  <si>
    <t>л/с №3000000153131</t>
  </si>
  <si>
    <t>л/с №3000000151999</t>
  </si>
  <si>
    <t>л/с №3000000154733</t>
  </si>
  <si>
    <t>л/с №3000000151721</t>
  </si>
  <si>
    <t>л/с №3000000153708</t>
  </si>
  <si>
    <t>л/с №3000000152262</t>
  </si>
  <si>
    <t>л/с №3000000151693</t>
  </si>
  <si>
    <t>л/с №3000000151792</t>
  </si>
  <si>
    <t>л/с №3000000151727</t>
  </si>
  <si>
    <t>л/с №3000000172807</t>
  </si>
  <si>
    <t>л/с №3000000151791</t>
  </si>
  <si>
    <t>л/с №3000000153716</t>
  </si>
  <si>
    <t>л/с №3000000151136</t>
  </si>
  <si>
    <t>л/с №3000000153132</t>
  </si>
  <si>
    <t>л/с №3000000153554</t>
  </si>
  <si>
    <t>л/с №3000000151475</t>
  </si>
  <si>
    <t>л/с №3000000152257</t>
  </si>
  <si>
    <t>л/с №3000000164247</t>
  </si>
  <si>
    <t>л/с №3000000151293</t>
  </si>
  <si>
    <t>л/с №3000000151719</t>
  </si>
  <si>
    <t>л/с №3000000151610</t>
  </si>
  <si>
    <t>л/с №3000000153134</t>
  </si>
  <si>
    <t>л/с №3000000150750</t>
  </si>
  <si>
    <t>л/с №3000000152338</t>
  </si>
  <si>
    <t>л/с №3000000153164</t>
  </si>
  <si>
    <t>л/с №3000000167570</t>
  </si>
  <si>
    <t>л/с №3000000152466</t>
  </si>
  <si>
    <t>л/с №3000000151102</t>
  </si>
  <si>
    <t>л/с №3000000152333</t>
  </si>
  <si>
    <t>л/с №3000000154722</t>
  </si>
  <si>
    <t>л/с №3000000151141</t>
  </si>
  <si>
    <t>л/с №3000000167185</t>
  </si>
  <si>
    <t>л/с №3000000151205</t>
  </si>
  <si>
    <t>л/с №3000000151357</t>
  </si>
  <si>
    <t>л/с №3000000151359</t>
  </si>
  <si>
    <t>л/с №3000000164404</t>
  </si>
  <si>
    <t>л/с №3000000151691</t>
  </si>
  <si>
    <t>л/с №3000000152403</t>
  </si>
  <si>
    <t>л/с №3000000149321</t>
  </si>
  <si>
    <t>л/с №3000000152210</t>
  </si>
  <si>
    <t>л/с №3000000152559</t>
  </si>
  <si>
    <t>л/с №3000000150714</t>
  </si>
  <si>
    <t>л/с №3000000151358</t>
  </si>
  <si>
    <t>л/с №3000000151051</t>
  </si>
  <si>
    <t>л/с №3000000152459</t>
  </si>
  <si>
    <t>л/с №3000000151609</t>
  </si>
  <si>
    <t>л/с №3000000151286</t>
  </si>
  <si>
    <t>л/с №3000000151166</t>
  </si>
  <si>
    <t>л/с №3000000152298</t>
  </si>
  <si>
    <t>л/с №3000000151800</t>
  </si>
  <si>
    <t>л/с №3000000151397</t>
  </si>
  <si>
    <t>л/с №3000000150757</t>
  </si>
  <si>
    <t>л/с №3000000153135</t>
  </si>
  <si>
    <t>л/с №3000000151246</t>
  </si>
  <si>
    <t>л/с №3000000151167</t>
  </si>
  <si>
    <t>л/с №3000000159257</t>
  </si>
  <si>
    <t>л/с №3000000154762</t>
  </si>
  <si>
    <t>л/с №3000000151207</t>
  </si>
  <si>
    <t>л/с №3000001174309</t>
  </si>
  <si>
    <t>л/с №3000000151399</t>
  </si>
  <si>
    <t>л/с №3000000151299</t>
  </si>
  <si>
    <t>л/с №3000000154744</t>
  </si>
  <si>
    <t>л/с №3000000153497</t>
  </si>
  <si>
    <t>л/с №3000000151675</t>
  </si>
  <si>
    <t>л/с №3000000152334</t>
  </si>
  <si>
    <t>л/с №3000000164246</t>
  </si>
  <si>
    <t>л/с №3000000152920</t>
  </si>
  <si>
    <t>л/с №3000000151421</t>
  </si>
  <si>
    <t>л/с №3000000151298</t>
  </si>
  <si>
    <t>л/с №3000000156619</t>
  </si>
  <si>
    <t>л/с №3000000151436</t>
  </si>
  <si>
    <t>л/с №3000000151437</t>
  </si>
  <si>
    <t>л/с №3000000174292</t>
  </si>
  <si>
    <t>л/с №3000000151130</t>
  </si>
  <si>
    <t>л/с №3000000159619</t>
  </si>
  <si>
    <t>л/с №3000000152217</t>
  </si>
  <si>
    <t>л/с №3000000152938</t>
  </si>
  <si>
    <t>л/с №3000000153597</t>
  </si>
  <si>
    <t>л/с №3000000151484</t>
  </si>
  <si>
    <t>л/с №3000000160438</t>
  </si>
  <si>
    <t>л/с №3000000152692</t>
  </si>
  <si>
    <t>л/с №3000000151052</t>
  </si>
  <si>
    <t>л/с №3000000154700</t>
  </si>
  <si>
    <t>л/с №3000000151213</t>
  </si>
  <si>
    <t>л/с №3000000166458</t>
  </si>
  <si>
    <t>л/с №3000000151250</t>
  </si>
  <si>
    <t>л/с №3000000156791</t>
  </si>
  <si>
    <t>л/с №3000000159661</t>
  </si>
  <si>
    <t>л/с №3000000168608</t>
  </si>
  <si>
    <t>л/с №3000000159546</t>
  </si>
  <si>
    <t>л/с №3000000163484</t>
  </si>
  <si>
    <t>л/с №3000000156626</t>
  </si>
  <si>
    <t>л/с №3000000156758</t>
  </si>
  <si>
    <t>л/с №3000000153448</t>
  </si>
  <si>
    <t>л/с №3000000160348</t>
  </si>
  <si>
    <t>л/с №3000000152491</t>
  </si>
  <si>
    <t>л/с №3000000153165</t>
  </si>
  <si>
    <t>л/с №3000000151143</t>
  </si>
  <si>
    <t>л/с №3000000170504</t>
  </si>
  <si>
    <t>л/с №3000000152458</t>
  </si>
  <si>
    <t>л/с №3000000158131</t>
  </si>
  <si>
    <t>л/с №3000000153715</t>
  </si>
  <si>
    <t>л/с №3000000156849</t>
  </si>
  <si>
    <t>л/с №3000000163556</t>
  </si>
  <si>
    <t>л/с №3000000156572</t>
  </si>
  <si>
    <t>л/с №3000000156840</t>
  </si>
  <si>
    <t>л/с №3000000153194</t>
  </si>
  <si>
    <t>л/с №3000000151418</t>
  </si>
  <si>
    <t>л/с №3000000158074</t>
  </si>
  <si>
    <t>л/с №3000000156851</t>
  </si>
  <si>
    <t>л/с №3000000151311</t>
  </si>
  <si>
    <t>л/с №3000000150753</t>
  </si>
  <si>
    <t>л/с №3000000151483</t>
  </si>
  <si>
    <t>л/с №3000000150084</t>
  </si>
  <si>
    <t>л/с №3000000156787</t>
  </si>
  <si>
    <t>л/с №3000000152895</t>
  </si>
  <si>
    <t>л/с №3000000150316</t>
  </si>
  <si>
    <t>л/с №3000000150325</t>
  </si>
  <si>
    <t>л/с №3000000152457</t>
  </si>
  <si>
    <t>л/с №3000000150367</t>
  </si>
  <si>
    <t>Кл. №192</t>
  </si>
  <si>
    <t>л/с №3000000151053</t>
  </si>
  <si>
    <t>л/с №3000000153567</t>
  </si>
  <si>
    <t>л/с №3000000156663</t>
  </si>
  <si>
    <t>л/с №3000000156845</t>
  </si>
  <si>
    <t>л/с №3000000150291</t>
  </si>
  <si>
    <t>л/с №3000000162411</t>
  </si>
  <si>
    <t>л/с №3000000159483</t>
  </si>
  <si>
    <t>л/с №3000000152601</t>
  </si>
  <si>
    <t>л/с №3000000152465</t>
  </si>
  <si>
    <t>л/с №3000000153565</t>
  </si>
  <si>
    <t>л/с №3000000156836</t>
  </si>
  <si>
    <t>л/с №3000000154748</t>
  </si>
  <si>
    <t>л/с №3000000162702</t>
  </si>
  <si>
    <t>л/с №3000000150283</t>
  </si>
  <si>
    <t>л/с №3000000152219</t>
  </si>
  <si>
    <t>л/с №3000000152404</t>
  </si>
  <si>
    <t>л/с №3000000159744</t>
  </si>
  <si>
    <t>л/с №3000000171183</t>
  </si>
  <si>
    <t>л/с №3000000151129</t>
  </si>
  <si>
    <t>л/с №3000000158037</t>
  </si>
  <si>
    <t>л/с №3000000151211</t>
  </si>
  <si>
    <t>л/с №3000000156627</t>
  </si>
  <si>
    <t>л/с №3000000162613</t>
  </si>
  <si>
    <t>л/с №3000000156834</t>
  </si>
  <si>
    <t>л/с №3000000162704</t>
  </si>
  <si>
    <t>л/с №3000001176309</t>
  </si>
  <si>
    <t>л/с №3000000153634</t>
  </si>
  <si>
    <t>л/с №3000000152295</t>
  </si>
  <si>
    <t>л/с №3000000152221</t>
  </si>
  <si>
    <t>л/с №3000000157908</t>
  </si>
  <si>
    <t>л/с №3000000156762</t>
  </si>
  <si>
    <t>л/с №3000000150301</t>
  </si>
  <si>
    <t>л/с №3000000158029</t>
  </si>
  <si>
    <t>л/с №3000000152561</t>
  </si>
  <si>
    <t>л/с №3000000151401</t>
  </si>
  <si>
    <t>л/с №3000000164331</t>
  </si>
  <si>
    <t>л/с №3000000151568</t>
  </si>
  <si>
    <t>л/с №3000000162973</t>
  </si>
  <si>
    <t>л/с №3000000154738</t>
  </si>
  <si>
    <t>л/с №3000000150280</t>
  </si>
  <si>
    <t>л/с №3000000150284</t>
  </si>
  <si>
    <t>л/с №3000000150303</t>
  </si>
  <si>
    <t>л/с №3000000162536</t>
  </si>
  <si>
    <t>л/с №3000000156833</t>
  </si>
  <si>
    <t>л/с №3000000156847</t>
  </si>
  <si>
    <t>л/с №3000000153495</t>
  </si>
  <si>
    <t>л/с №3000000156628</t>
  </si>
  <si>
    <t>л/с №3000000156843</t>
  </si>
  <si>
    <t>л/с №3000000151876</t>
  </si>
  <si>
    <t>л/с №3000001176209</t>
  </si>
  <si>
    <t>л/с №3000000149683</t>
  </si>
  <si>
    <t>л/с №3000000158081</t>
  </si>
  <si>
    <t>л/с №3000000156662</t>
  </si>
  <si>
    <t>л/с №3000000159441</t>
  </si>
  <si>
    <t>л/с №3000000159539</t>
  </si>
  <si>
    <t>л/с №3000000158035</t>
  </si>
  <si>
    <t>л/с №3000000156789</t>
  </si>
  <si>
    <t>л/с №3000000160319</t>
  </si>
  <si>
    <t>л/с №3000000159442</t>
  </si>
  <si>
    <t>Кл. №193</t>
  </si>
  <si>
    <t>л/с №3000000156850</t>
  </si>
  <si>
    <t>л/с №3000000156689</t>
  </si>
  <si>
    <t>л/с №3000000150330</t>
  </si>
  <si>
    <t>л/с №3000000156842</t>
  </si>
  <si>
    <t>л/с №3000000158132</t>
  </si>
  <si>
    <t>л/с №3000000150305</t>
  </si>
  <si>
    <t>л/с №3000000164248</t>
  </si>
  <si>
    <t>л/с №3000000150350</t>
  </si>
  <si>
    <t>л/с №3000000153710</t>
  </si>
  <si>
    <t>л/с №3000000152890</t>
  </si>
  <si>
    <t>л/с №3000000150358</t>
  </si>
  <si>
    <t>Кл. №184</t>
  </si>
  <si>
    <t>л/с №3000000150281</t>
  </si>
  <si>
    <t>л/с №3000000152845</t>
  </si>
  <si>
    <t>л/с №3000000152971</t>
  </si>
  <si>
    <t>л/с №3000000164466</t>
  </si>
  <si>
    <t>л/с №3000000150290</t>
  </si>
  <si>
    <t>л/с №3000000153636</t>
  </si>
  <si>
    <t>л/с №3000000152869</t>
  </si>
  <si>
    <t>л/с №3000000153163</t>
  </si>
  <si>
    <t>л/с №3000000150332</t>
  </si>
  <si>
    <t>л/с №3000000153038</t>
  </si>
  <si>
    <t>л/с №3000000153693</t>
  </si>
  <si>
    <t>л/с №3000000150300</t>
  </si>
  <si>
    <t>л/с №3000000152844</t>
  </si>
  <si>
    <t>л/с №3000000151786</t>
  </si>
  <si>
    <t>л/с №3000000158034</t>
  </si>
  <si>
    <t>л/с №3000000150282</t>
  </si>
  <si>
    <t>л/с №3000000153035</t>
  </si>
  <si>
    <t>л/с №3000000152748</t>
  </si>
  <si>
    <t>л/с №3000000150355</t>
  </si>
  <si>
    <t>л/с №3000000150326</t>
  </si>
  <si>
    <t>л/с №3000000152826</t>
  </si>
  <si>
    <t>л/с №3000000151889</t>
  </si>
  <si>
    <t>л/с №3000000153306</t>
  </si>
  <si>
    <t>Оф. 20</t>
  </si>
  <si>
    <t>Кл. №185</t>
  </si>
  <si>
    <t>л/с №3000000152919</t>
  </si>
  <si>
    <t>л/с №3000000152875</t>
  </si>
  <si>
    <t>л/с №3000000160237</t>
  </si>
  <si>
    <t>л/с №3000000151829</t>
  </si>
  <si>
    <t>л/с №3000000150329</t>
  </si>
  <si>
    <t>Кл. №189</t>
  </si>
  <si>
    <t>л/с №3000000150369</t>
  </si>
  <si>
    <t>Кл. №194</t>
  </si>
  <si>
    <t>л/с №3000000162408</t>
  </si>
  <si>
    <t>л/с №3000000150426</t>
  </si>
  <si>
    <t>л/с №3000000150313</t>
  </si>
  <si>
    <t>л/с №3000000153330</t>
  </si>
  <si>
    <t>л/с №3000000151480</t>
  </si>
  <si>
    <t>л/с №3000000156625</t>
  </si>
  <si>
    <t>л/с №3000000151590</t>
  </si>
  <si>
    <t>л/с №3000000150366</t>
  </si>
  <si>
    <t>Кл. №191</t>
  </si>
  <si>
    <t>л/с №3000000152903</t>
  </si>
  <si>
    <t>л/с №3000000152810</t>
  </si>
  <si>
    <t>л/с №3000000151806</t>
  </si>
  <si>
    <t>л/с №3000000150307</t>
  </si>
  <si>
    <t>л/с №3000000150328</t>
  </si>
  <si>
    <t>л/с №3000000159660</t>
  </si>
  <si>
    <t>л/с №3000000158073</t>
  </si>
  <si>
    <t>л/с №3000000152888</t>
  </si>
  <si>
    <t>л/с №3000000153239</t>
  </si>
  <si>
    <t>л/с №3000000159708</t>
  </si>
  <si>
    <t>л/с №3000000156883</t>
  </si>
  <si>
    <t>л/с №3000000156837</t>
  </si>
  <si>
    <t>л/с №3000000150356</t>
  </si>
  <si>
    <t>Кл. №182</t>
  </si>
  <si>
    <t>л/с №3000000166620</t>
  </si>
  <si>
    <t>л/с №3000000159547</t>
  </si>
  <si>
    <t>л/с №3000000151132</t>
  </si>
  <si>
    <t>л/с №3000000153389</t>
  </si>
  <si>
    <t>л/с №3000000152969</t>
  </si>
  <si>
    <t>л/с №3000000151474</t>
  </si>
  <si>
    <t>л/с №3000000153578</t>
  </si>
  <si>
    <t>л/с №3000000152973</t>
  </si>
  <si>
    <t>л/с №3000000150003</t>
  </si>
  <si>
    <t>л/с №3000000153294</t>
  </si>
  <si>
    <t>л/с №3000000152828</t>
  </si>
  <si>
    <t>л/с №3000000152793</t>
  </si>
  <si>
    <t>л/с №3000000152083</t>
  </si>
  <si>
    <t>л/с №3000000150909</t>
  </si>
  <si>
    <t>л/с №3000000150270</t>
  </si>
  <si>
    <t>л/с №3000000152289</t>
  </si>
  <si>
    <t>л/с №3000000153086</t>
  </si>
  <si>
    <t>л/с №3000000150459</t>
  </si>
  <si>
    <t>л/с №3000000152762</t>
  </si>
  <si>
    <t>л/с №3000000151782</t>
  </si>
  <si>
    <t>л/с №3000000153317</t>
  </si>
  <si>
    <t>л/с №3000000152767</t>
  </si>
  <si>
    <t>л/с №3000000151435</t>
  </si>
  <si>
    <t>л/с №3000000152972</t>
  </si>
  <si>
    <t>л/с №3000000152084</t>
  </si>
  <si>
    <t>л/с №3000000150450</t>
  </si>
  <si>
    <t>л/с №3000000152854</t>
  </si>
  <si>
    <t>л/с №3000000151805</t>
  </si>
  <si>
    <t>л/с №3000000159543</t>
  </si>
  <si>
    <t>л/с №3000000152876</t>
  </si>
  <si>
    <t>л/с №3000000156642</t>
  </si>
  <si>
    <t>л/с №3000000150419</t>
  </si>
  <si>
    <t>л/с №3000000152918</t>
  </si>
  <si>
    <t>л/с №3000000152913</t>
  </si>
  <si>
    <t>л/с №3000000152871</t>
  </si>
  <si>
    <t>л/с №3000000151126</t>
  </si>
  <si>
    <t>л/с №3000000154660</t>
  </si>
  <si>
    <t>л/с №3000000150429</t>
  </si>
  <si>
    <t>л/с №3000000150271</t>
  </si>
  <si>
    <t>л/с №3000000150312</t>
  </si>
  <si>
    <t>л/с №3000000150345</t>
  </si>
  <si>
    <t>л/с №3000000150447</t>
  </si>
  <si>
    <t>л/с №3000000153414</t>
  </si>
  <si>
    <t>л/с №3000000152870</t>
  </si>
  <si>
    <t>л/с №3000000152165</t>
  </si>
  <si>
    <t>л/с №3000000151818</t>
  </si>
  <si>
    <t>л/с №3000000159487</t>
  </si>
  <si>
    <t>л/с №3000000150370</t>
  </si>
  <si>
    <t>Кл. №195</t>
  </si>
  <si>
    <t>л/с №3000000150337</t>
  </si>
  <si>
    <t>л/с №3000000153450</t>
  </si>
  <si>
    <t>л/с №3000000151476</t>
  </si>
  <si>
    <t>л/с №3000000150357</t>
  </si>
  <si>
    <t>Кл. №183</t>
  </si>
  <si>
    <t>л/с №3000000153445</t>
  </si>
  <si>
    <t>л/с №3000000153352</t>
  </si>
  <si>
    <t>л/с №3000000151815</t>
  </si>
  <si>
    <t>л/с №3000000150311</t>
  </si>
  <si>
    <t>л/с №3000000151186</t>
  </si>
  <si>
    <t>л/с №3000000151570</t>
  </si>
  <si>
    <t>л/с №3000000151140</t>
  </si>
  <si>
    <t>л/с №3000000152472</t>
  </si>
  <si>
    <t>л/с №3000000150324</t>
  </si>
  <si>
    <t>л/с №3000000158064</t>
  </si>
  <si>
    <t>л/с №3000000152769</t>
  </si>
  <si>
    <t>л/с №3000000152842</t>
  </si>
  <si>
    <t>л/с №3000000150457</t>
  </si>
  <si>
    <t>л/с №3000000160331</t>
  </si>
  <si>
    <t>л/с №3000000167228</t>
  </si>
  <si>
    <t>Кл. №188</t>
  </si>
  <si>
    <t>л/с №3000000150456</t>
  </si>
  <si>
    <t>л/с №3000000160392</t>
  </si>
  <si>
    <t>л/с №3000000151470</t>
  </si>
  <si>
    <t>л/с №3000000150425</t>
  </si>
  <si>
    <t>л/с №3000000150310</t>
  </si>
  <si>
    <t>л/с №3000000152460</t>
  </si>
  <si>
    <t>л/с №3000000152847</t>
  </si>
  <si>
    <t>л/с №3000000151799</t>
  </si>
  <si>
    <t>л/с №3000000159540</t>
  </si>
  <si>
    <t>л/с №3000000150435</t>
  </si>
  <si>
    <t>л/с №3000000152997</t>
  </si>
  <si>
    <t>л/с №3000000168472</t>
  </si>
  <si>
    <t>л/с №3000000170640</t>
  </si>
  <si>
    <t>л/с №3000000150458</t>
  </si>
  <si>
    <t>л/с №3000000152811</t>
  </si>
  <si>
    <t>л/с №3000000154388</t>
  </si>
  <si>
    <t>л/с №3000000150428</t>
  </si>
  <si>
    <t>л/с №3000000158130</t>
  </si>
  <si>
    <t>л/с №3000000152801</t>
  </si>
  <si>
    <t>л/с №3000000153478</t>
  </si>
  <si>
    <t>л/с №3000000153000</t>
  </si>
  <si>
    <t>л/с №3000000154729</t>
  </si>
  <si>
    <t>л/с №3000000162293</t>
  </si>
  <si>
    <t>л/с №3000000151830</t>
  </si>
  <si>
    <t>л/с №3000000150400</t>
  </si>
  <si>
    <t>л/с №3000000153144</t>
  </si>
  <si>
    <t>л/с №3000000152215</t>
  </si>
  <si>
    <t>л/с №3000000151822</t>
  </si>
  <si>
    <t>л/с №3000000152841</t>
  </si>
  <si>
    <t>л/с №3000000151104</t>
  </si>
  <si>
    <t>л/с №3000000151103</t>
  </si>
  <si>
    <t>л/с №3000000151378</t>
  </si>
  <si>
    <t>л/с №3000000152166</t>
  </si>
  <si>
    <t>л/с №3000000160444</t>
  </si>
  <si>
    <t>л/с №3000000153390</t>
  </si>
  <si>
    <t>л/с №3000000151796</t>
  </si>
  <si>
    <t>л/с №3000000163557</t>
  </si>
  <si>
    <t>л/с №3000000152085</t>
  </si>
  <si>
    <t>л/с №3000000152204</t>
  </si>
  <si>
    <t>л/с №3000000150710</t>
  </si>
  <si>
    <t>л/с №3000000154640</t>
  </si>
  <si>
    <t>л/с №3000000151803</t>
  </si>
  <si>
    <t>л/с №3000000152080</t>
  </si>
  <si>
    <t>л/с №3000000151995</t>
  </si>
  <si>
    <t>л/с №3000000151692</t>
  </si>
  <si>
    <t>л/с №3000000150835</t>
  </si>
  <si>
    <t>л/с №3000000152163</t>
  </si>
  <si>
    <t>л/с №3000000152726</t>
  </si>
  <si>
    <t>л/с №3000000152060</t>
  </si>
  <si>
    <t>л/с №3000000159644</t>
  </si>
  <si>
    <t>л/с №3000000152893</t>
  </si>
  <si>
    <t>л/с №3000000154721</t>
  </si>
  <si>
    <t>л/с №3000000151134</t>
  </si>
  <si>
    <t>л/с №3000000152991</t>
  </si>
  <si>
    <t>л/с №3000000151875</t>
  </si>
  <si>
    <t>л/с №3000000152008</t>
  </si>
  <si>
    <t>л/с №3000000160018</t>
  </si>
  <si>
    <t>л/с №3000000152836</t>
  </si>
  <si>
    <t>л/с №3000000152989</t>
  </si>
  <si>
    <t>л/с №3000000156786</t>
  </si>
  <si>
    <t>л/с №3000000153477</t>
  </si>
  <si>
    <t>л/с №3000000154747</t>
  </si>
  <si>
    <t>л/с №3000000152936</t>
  </si>
  <si>
    <t>л/с №3000000154727</t>
  </si>
  <si>
    <t>л/с №3000000154636</t>
  </si>
  <si>
    <t>л/с №3000000163562</t>
  </si>
  <si>
    <t>л/с №3000000152808</t>
  </si>
  <si>
    <t>л/с №3000000154739</t>
  </si>
  <si>
    <t>л/с №3000000151785</t>
  </si>
  <si>
    <t>л/с №3000000153304</t>
  </si>
  <si>
    <t>л/с №3000000159704</t>
  </si>
  <si>
    <t>л/с №3000000152891</t>
  </si>
  <si>
    <t>л/с №3000000152790</t>
  </si>
  <si>
    <t>л/с №3000000164287</t>
  </si>
  <si>
    <t>л/с №3000000152843</t>
  </si>
  <si>
    <t>л/с №3000000154643</t>
  </si>
  <si>
    <t>л/с №3000000152765</t>
  </si>
  <si>
    <t>л/с №3000000151361</t>
  </si>
  <si>
    <t>л/с №3000000152902</t>
  </si>
  <si>
    <t>л/с №3000000151992</t>
  </si>
  <si>
    <t>л/с №3000000151811</t>
  </si>
  <si>
    <t>л/с №3000000156527</t>
  </si>
  <si>
    <t>л/с №3000000151807</t>
  </si>
  <si>
    <t>л/с №3000000151099</t>
  </si>
  <si>
    <t>л/с №3000000152813</t>
  </si>
  <si>
    <t>л/с №3000001179445</t>
  </si>
  <si>
    <t>л/с №3000000153167</t>
  </si>
  <si>
    <t>л/с №3000000151892</t>
  </si>
  <si>
    <t>л/с №3000000159232</t>
  </si>
  <si>
    <t>л/с №3000000153694</t>
  </si>
  <si>
    <t>л/с №3000000152873</t>
  </si>
  <si>
    <t>л/с №3000000152761</t>
  </si>
  <si>
    <t>л/с №3000000151123</t>
  </si>
  <si>
    <t>л/с №3000000151894</t>
  </si>
  <si>
    <t>л/с №3000000151043</t>
  </si>
  <si>
    <t>л/с №3000000151783</t>
  </si>
  <si>
    <t>л/с №3000000153475</t>
  </si>
  <si>
    <t>Оф. 18</t>
  </si>
  <si>
    <t>л/с №3000000173933</t>
  </si>
  <si>
    <t>л/с №3000001174337</t>
  </si>
  <si>
    <t>л/с №3000000173677</t>
  </si>
  <si>
    <t>л/с №3000000173931</t>
  </si>
  <si>
    <t>л/с №3000001174475</t>
  </si>
  <si>
    <t>л/с №3000000173935</t>
  </si>
  <si>
    <t>л/с №3000000173774</t>
  </si>
  <si>
    <t>л/с №3000000174149</t>
  </si>
  <si>
    <t>л/с №3000000174100</t>
  </si>
  <si>
    <t>л/с №3000001174643</t>
  </si>
  <si>
    <t>л/с №3000000173529</t>
  </si>
  <si>
    <t>л/с №3000001174208</t>
  </si>
  <si>
    <t>л/с №3000001174591</t>
  </si>
  <si>
    <t>л/с №3000001174588</t>
  </si>
  <si>
    <t>л/с №3000000174694</t>
  </si>
  <si>
    <t>л/с №3000000175028</t>
  </si>
  <si>
    <t>л/с №3000001174065</t>
  </si>
  <si>
    <t>л/с №3000001174159</t>
  </si>
  <si>
    <t>л/с №3000001174596</t>
  </si>
  <si>
    <t>л/с №3000000175413</t>
  </si>
  <si>
    <t>л/с №3000001174642</t>
  </si>
  <si>
    <t>л/с №3000000175412</t>
  </si>
  <si>
    <t>л/с №3000001174158</t>
  </si>
  <si>
    <t>л/с №3000001174207</t>
  </si>
  <si>
    <t>л/с №3000001174413</t>
  </si>
  <si>
    <t>л/с №3000001174875</t>
  </si>
  <si>
    <t>л/с №3000001174071</t>
  </si>
  <si>
    <t>л/с №3000001174418</t>
  </si>
  <si>
    <t>л/с №3000000175030</t>
  </si>
  <si>
    <t>л/с №3000001174063</t>
  </si>
  <si>
    <t>л/с №3000001174595</t>
  </si>
  <si>
    <t>л/с №3000001174248</t>
  </si>
  <si>
    <t>л/с №3000001174408</t>
  </si>
  <si>
    <t>л/с №3000001174579</t>
  </si>
  <si>
    <t>л/с №3000000175410</t>
  </si>
  <si>
    <t>л/с №3000001174635</t>
  </si>
  <si>
    <t>л/с №3000000175418</t>
  </si>
  <si>
    <t>л/с №3000001176211</t>
  </si>
  <si>
    <t>л/с №3000000175438</t>
  </si>
  <si>
    <t>л/с №3000000175363</t>
  </si>
  <si>
    <t>л/с №3000001174204</t>
  </si>
  <si>
    <t>л/с №3000001174205</t>
  </si>
  <si>
    <t>л/с №3000001174072</t>
  </si>
  <si>
    <t>л/с №3000001174640</t>
  </si>
  <si>
    <t>л/с №3000001178911</t>
  </si>
  <si>
    <t>л/с №3000001174057</t>
  </si>
  <si>
    <t>л/с №3000000175417</t>
  </si>
  <si>
    <t>л/с №3000001174587</t>
  </si>
  <si>
    <t>л/с №3000001174417</t>
  </si>
  <si>
    <t>л/с №3000001174581</t>
  </si>
  <si>
    <t>л/с №3000000175406</t>
  </si>
  <si>
    <t>л/с №3000001174206</t>
  </si>
  <si>
    <t>л/с №3000000175423</t>
  </si>
  <si>
    <t>л/с №3000001174700</t>
  </si>
  <si>
    <t>л/с №3000000175416</t>
  </si>
  <si>
    <t>л/с №3000001174252</t>
  </si>
  <si>
    <t>л/с №3000001174058</t>
  </si>
  <si>
    <t>л/с №3000000175411</t>
  </si>
  <si>
    <t>л/с №3000001175613</t>
  </si>
  <si>
    <t>л/с №3000001174255</t>
  </si>
  <si>
    <t>л/с №3000001174414</t>
  </si>
  <si>
    <t>л/с №3000001174415</t>
  </si>
  <si>
    <t>л/с №3000001174598</t>
  </si>
  <si>
    <t>л/с №3000001175464</t>
  </si>
  <si>
    <t>л/с №3000000175441</t>
  </si>
  <si>
    <t>л/с №3000000175016</t>
  </si>
  <si>
    <t>л/с №3000000175031</t>
  </si>
  <si>
    <t>л/с №3000000175402</t>
  </si>
  <si>
    <t>л/с №3000000175442</t>
  </si>
  <si>
    <t>л/с №3000000175427</t>
  </si>
  <si>
    <t>л/с №3000001174584</t>
  </si>
  <si>
    <t>л/с №3000000175407</t>
  </si>
  <si>
    <t>л/с №3000000175445</t>
  </si>
  <si>
    <t>л/с №3000001174077</t>
  </si>
  <si>
    <t>л/с №3000001174064</t>
  </si>
  <si>
    <t>л/с №3000000174693</t>
  </si>
  <si>
    <t>л/с №3000000175014</t>
  </si>
  <si>
    <t>л/с №3000001174078</t>
  </si>
  <si>
    <t>л/с №3000000175396</t>
  </si>
  <si>
    <t>л/с №3000000175425</t>
  </si>
  <si>
    <t>л/с №3000001174203</t>
  </si>
  <si>
    <t>л/с №3000001174080</t>
  </si>
  <si>
    <t>л/с №3000000175424</t>
  </si>
  <si>
    <t>л/с №3000000175049</t>
  </si>
  <si>
    <t>л/с №3000001174592</t>
  </si>
  <si>
    <t>л/с №3000000175394</t>
  </si>
  <si>
    <t>л/с №3000000175420</t>
  </si>
  <si>
    <t>л/с №3000001174411</t>
  </si>
  <si>
    <t>л/с №3000001174250</t>
  </si>
  <si>
    <t>л/с №3000001174583</t>
  </si>
  <si>
    <t>л/с №3000001174073</t>
  </si>
  <si>
    <t>л/с №3000000175414</t>
  </si>
  <si>
    <t>л/с №3000000175426</t>
  </si>
  <si>
    <t>л/с №3000000175034</t>
  </si>
  <si>
    <t>л/с №3000000174695</t>
  </si>
  <si>
    <t>л/с №3000000175018</t>
  </si>
  <si>
    <t>л/с №3000000175046</t>
  </si>
  <si>
    <t>л/с №3000001176210</t>
  </si>
  <si>
    <t>л/с №3000000175020</t>
  </si>
  <si>
    <t>л/с №3000001174573</t>
  </si>
  <si>
    <t>л/с №3000001174253</t>
  </si>
  <si>
    <t>л/с №3000001174597</t>
  </si>
  <si>
    <t>л/с №3000001174254</t>
  </si>
  <si>
    <t>л/с №3000001174055</t>
  </si>
  <si>
    <t>л/с №3000001174200</t>
  </si>
  <si>
    <t>л/с №3000001174201</t>
  </si>
  <si>
    <t>л/с №3000001174062</t>
  </si>
  <si>
    <t>л/с №3000001174082</t>
  </si>
  <si>
    <t>л/с №3000001174410</t>
  </si>
  <si>
    <t>л/с №3000001174199</t>
  </si>
  <si>
    <t>л/с №3000001174574</t>
  </si>
  <si>
    <t>л/с №3000001174247</t>
  </si>
  <si>
    <t>л/с №3000001174590</t>
  </si>
  <si>
    <t>л/с №3000001174578</t>
  </si>
  <si>
    <t>л/с №3000000175403</t>
  </si>
  <si>
    <t>л/с №3000001174572</t>
  </si>
  <si>
    <t>л/с №3000001174160</t>
  </si>
  <si>
    <t>л/с №3000001174412</t>
  </si>
  <si>
    <t>л/с №3000001174251</t>
  </si>
  <si>
    <t>л/с №3000000174696</t>
  </si>
  <si>
    <t>л/с №3000001174593</t>
  </si>
  <si>
    <t>л/с №3000000175397</t>
  </si>
  <si>
    <t>л/с №3000000175446</t>
  </si>
  <si>
    <t>л/с №3000000174691</t>
  </si>
  <si>
    <t>л/с №3000001174637</t>
  </si>
  <si>
    <t>л/с №3000001174577</t>
  </si>
  <si>
    <t>л/с №3000000174692</t>
  </si>
  <si>
    <t>л/с №3000001175939</t>
  </si>
  <si>
    <t>л/с №3000000175400</t>
  </si>
  <si>
    <t>л/с №3000001174576</t>
  </si>
  <si>
    <t>л/с №3000001174634</t>
  </si>
  <si>
    <t>л/с №3000001175913</t>
  </si>
  <si>
    <t>л/с №3000001174407</t>
  </si>
  <si>
    <t>л/с №3000001174067</t>
  </si>
  <si>
    <t>л/с №3000001174256</t>
  </si>
  <si>
    <t>л/с №3000001174249</t>
  </si>
  <si>
    <t>л/с №3000001174202</t>
  </si>
  <si>
    <t>л/с №3000001174575</t>
  </si>
  <si>
    <t>л/с №3000001174198</t>
  </si>
  <si>
    <t>л/с №3000001174636</t>
  </si>
  <si>
    <t>л/с №3000001174571</t>
  </si>
  <si>
    <t>л/с №3000000175405</t>
  </si>
  <si>
    <t>л/с №3000001174061</t>
  </si>
  <si>
    <t>л/с №3000000175350</t>
  </si>
  <si>
    <t>л/с №3000001175462</t>
  </si>
  <si>
    <t>л/с №3000001175553</t>
  </si>
  <si>
    <t>л/с №3000001174783</t>
  </si>
  <si>
    <t>л/с №3000001174959</t>
  </si>
  <si>
    <t>л/с №3000001175875</t>
  </si>
  <si>
    <t>л/с №3000001175161</t>
  </si>
  <si>
    <t>л/с №3000001175549</t>
  </si>
  <si>
    <t>л/с №3000001175293</t>
  </si>
  <si>
    <t>л/с №3000001175818</t>
  </si>
  <si>
    <t>л/с №3000001174885</t>
  </si>
  <si>
    <t>л/с №3000001175827</t>
  </si>
  <si>
    <t>л/с №3000001174782</t>
  </si>
  <si>
    <t>л/с №3000001176345</t>
  </si>
  <si>
    <t>л/с №3000001175260</t>
  </si>
  <si>
    <t>л/с №3000001175820</t>
  </si>
  <si>
    <t>л/с №3000001176347</t>
  </si>
  <si>
    <t>л/с №3000001175682</t>
  </si>
  <si>
    <t>л/с №3000001174703</t>
  </si>
  <si>
    <t>л/с №3000001174711</t>
  </si>
  <si>
    <t>л/с №3000001175588</t>
  </si>
  <si>
    <t>л/с №3000001175878</t>
  </si>
  <si>
    <t>л/с №3000001175069</t>
  </si>
  <si>
    <t>л/с №3000001175245</t>
  </si>
  <si>
    <t>л/с №3000001174707</t>
  </si>
  <si>
    <t>л/с №3000001177086</t>
  </si>
  <si>
    <t>л/с №3000001175224</t>
  </si>
  <si>
    <t>л/с №3000001175762</t>
  </si>
  <si>
    <t>л/с №3000001179408</t>
  </si>
  <si>
    <t>л/с №3000001175924</t>
  </si>
  <si>
    <t>л/с №3000001175480</t>
  </si>
  <si>
    <t>л/с №3000001174970</t>
  </si>
  <si>
    <t>л/с №3000001176158</t>
  </si>
  <si>
    <t>л/с №3000001174963</t>
  </si>
  <si>
    <t>л/с №3000001174891</t>
  </si>
  <si>
    <t>л/с №3000001176273</t>
  </si>
  <si>
    <t>л/с №3000001174967</t>
  </si>
  <si>
    <t>л/с №3000001175790</t>
  </si>
  <si>
    <t>л/с №3000001177267</t>
  </si>
  <si>
    <t>л/с №3000001175552</t>
  </si>
  <si>
    <t>л/с №3000001175062</t>
  </si>
  <si>
    <t>л/с №3000001174955</t>
  </si>
  <si>
    <t>л/с №3000001175681</t>
  </si>
  <si>
    <t>л/с №3000001176207</t>
  </si>
  <si>
    <t>л/с №3000001174887</t>
  </si>
  <si>
    <t>л/с №3000001175798</t>
  </si>
  <si>
    <t>л/с №3000001176426</t>
  </si>
  <si>
    <t>л/с №3000001175286</t>
  </si>
  <si>
    <t>л/с №3000001175327</t>
  </si>
  <si>
    <t>л/с №3000001180837</t>
  </si>
  <si>
    <t>л/с №3000001174708</t>
  </si>
  <si>
    <t>л/с №3000001175757</t>
  </si>
  <si>
    <t>л/с №3000001175909</t>
  </si>
  <si>
    <t>л/с №3000001175068</t>
  </si>
  <si>
    <t>л/с №3000001174971</t>
  </si>
  <si>
    <t>л/с №3000001175858</t>
  </si>
  <si>
    <t>л/с №3000001175160</t>
  </si>
  <si>
    <t>л/с №3000001175163</t>
  </si>
  <si>
    <t>л/с №3000001174709</t>
  </si>
  <si>
    <t>л/с №3000001174880</t>
  </si>
  <si>
    <t>л/с №3000001175290</t>
  </si>
  <si>
    <t>л/с №3000001174889</t>
  </si>
  <si>
    <t>л/с №3000001174786</t>
  </si>
  <si>
    <t>л/с №3000001175797</t>
  </si>
  <si>
    <t>л/с №3000001176853</t>
  </si>
  <si>
    <t>л/с №3000001175907</t>
  </si>
  <si>
    <t>л/с №3000001176454</t>
  </si>
  <si>
    <t>л/с №3000001175289</t>
  </si>
  <si>
    <t>л/с №3000001176206</t>
  </si>
  <si>
    <t>л/с №3000001175554</t>
  </si>
  <si>
    <t>л/с №3000001175908</t>
  </si>
  <si>
    <t>л/с №3000001176161</t>
  </si>
  <si>
    <t>л/с №3000001176192</t>
  </si>
  <si>
    <t>л/с №3000001175055</t>
  </si>
  <si>
    <t>л/с №3000001175680</t>
  </si>
  <si>
    <t>л/с №3000001175586</t>
  </si>
  <si>
    <t>л/с №3000001175585</t>
  </si>
  <si>
    <t>л/с №3000001175889</t>
  </si>
  <si>
    <t>л/с №3000001175756</t>
  </si>
  <si>
    <t>л/с №3000001175227</t>
  </si>
  <si>
    <t>л/с №3000001175760</t>
  </si>
  <si>
    <t>л/с №3000001177016</t>
  </si>
  <si>
    <t>л/с №3000001175665</t>
  </si>
  <si>
    <t>л/с №3000001176532</t>
  </si>
  <si>
    <t>л/с №3000001175584</t>
  </si>
  <si>
    <t>л/с №3000001176159</t>
  </si>
  <si>
    <t>л/с №3000001175476</t>
  </si>
  <si>
    <t>л/с №3000001175243</t>
  </si>
  <si>
    <t>л/с №3000001176204</t>
  </si>
  <si>
    <t>л/с №3000001175291</t>
  </si>
  <si>
    <t>л/с №3000001175799</t>
  </si>
  <si>
    <t>л/с №3000001174702</t>
  </si>
  <si>
    <t>л/с №3000001176131</t>
  </si>
  <si>
    <t>л/с №3000001176162</t>
  </si>
  <si>
    <t>л/с №3000001175759</t>
  </si>
  <si>
    <t>л/с №3000001175792</t>
  </si>
  <si>
    <t>л/с №3000001175791</t>
  </si>
  <si>
    <t>л/с №3000001174779</t>
  </si>
  <si>
    <t>л/с №3000001176444</t>
  </si>
  <si>
    <t>л/с №3000001175460</t>
  </si>
  <si>
    <t>л/с №3000001175921</t>
  </si>
  <si>
    <t>л/с №3000001176346</t>
  </si>
  <si>
    <t>л/с №3000001176487</t>
  </si>
  <si>
    <t>л/с №3000001175761</t>
  </si>
  <si>
    <t>л/с №3000001176160</t>
  </si>
  <si>
    <t>л/с №3000001176157</t>
  </si>
  <si>
    <t>л/с №3000001175060</t>
  </si>
  <si>
    <t>л/с №3000001176191</t>
  </si>
  <si>
    <t>л/с №3000001174957</t>
  </si>
  <si>
    <t>л/с №3000001174701</t>
  </si>
  <si>
    <t>л/с №3000001174968</t>
  </si>
  <si>
    <t>л/с №3000001174781</t>
  </si>
  <si>
    <t>л/с №3000001175819</t>
  </si>
  <si>
    <t>л/с №3000001174895</t>
  </si>
  <si>
    <t>л/с №3000001175162</t>
  </si>
  <si>
    <t>л/с №3000001175587</t>
  </si>
  <si>
    <t>л/с №3000001174965</t>
  </si>
  <si>
    <t>л/с №3000001174710</t>
  </si>
  <si>
    <t>л/с №3000001174883</t>
  </si>
  <si>
    <t>л/с №3000001176205</t>
  </si>
  <si>
    <t>л/с №3000001174784</t>
  </si>
  <si>
    <t>л/с №3000001176313</t>
  </si>
  <si>
    <t>л/с №3000001175478</t>
  </si>
  <si>
    <t>л/с №3000001176193</t>
  </si>
  <si>
    <t>л/с №3000001174964</t>
  </si>
  <si>
    <t>л/с №3000001174876</t>
  </si>
  <si>
    <t>л/с №3000001175158</t>
  </si>
  <si>
    <t>л/с №3000001175164</t>
  </si>
  <si>
    <t>л/с №3000001176425</t>
  </si>
  <si>
    <t>л/с №3000001175067</t>
  </si>
  <si>
    <t>л/с №3000001174962</t>
  </si>
  <si>
    <t>л/с №3000001175550</t>
  </si>
  <si>
    <t>л/с №3000001175458</t>
  </si>
  <si>
    <t>л/с №3000001175058</t>
  </si>
  <si>
    <t>л/с №3000001176485</t>
  </si>
  <si>
    <t>л/с №3000001175884</t>
  </si>
  <si>
    <t>л/с №3000001175888</t>
  </si>
  <si>
    <t>л/с №3000001175479</t>
  </si>
  <si>
    <t>л/с №3000001174780</t>
  </si>
  <si>
    <t>л/с №3000001175244</t>
  </si>
  <si>
    <t>л/с №3000001175906</t>
  </si>
  <si>
    <t>л/с №3000001175288</t>
  </si>
  <si>
    <t>л/с №3000001175066</t>
  </si>
  <si>
    <t>л/с №3000001176271</t>
  </si>
  <si>
    <t>л/с №3000001176190</t>
  </si>
  <si>
    <t>л/с №3000001174956</t>
  </si>
  <si>
    <t>л/с №3000001174966</t>
  </si>
  <si>
    <t>л/с №3000001175548</t>
  </si>
  <si>
    <t>л/с №3000001176132</t>
  </si>
  <si>
    <t>л/с №3000001175910</t>
  </si>
  <si>
    <t>л/с №3000001174788</t>
  </si>
  <si>
    <t>л/с №3000001176482</t>
  </si>
  <si>
    <t>л/с №3000001175287</t>
  </si>
  <si>
    <t>л/с №3000001175679</t>
  </si>
  <si>
    <t>л/с №3000001175159</t>
  </si>
  <si>
    <t>л/с №3000001174705</t>
  </si>
  <si>
    <t>л/с №3000001176898</t>
  </si>
  <si>
    <t>л/с №3000001176580</t>
  </si>
  <si>
    <t>л/с №3000001176778</t>
  </si>
  <si>
    <t>л/с №3000001177045</t>
  </si>
  <si>
    <t>л/с №3000001177050</t>
  </si>
  <si>
    <t>л/с №3000001176740</t>
  </si>
  <si>
    <t>л/с №3000001176739</t>
  </si>
  <si>
    <t>л/с №3000001176897</t>
  </si>
  <si>
    <t>л/с №3000001176953</t>
  </si>
  <si>
    <t>л/с №3000001176581</t>
  </si>
  <si>
    <t>л/с №3000001179141</t>
  </si>
  <si>
    <t>л/с №3000001176660</t>
  </si>
  <si>
    <t>л/с №3000001176741</t>
  </si>
  <si>
    <t>л/с №3000001180597</t>
  </si>
  <si>
    <t>л/с №3000001176559</t>
  </si>
  <si>
    <t>л/с №3000001177047</t>
  </si>
  <si>
    <t>л/с №3000001176678</t>
  </si>
  <si>
    <t>л/с №3000001176954</t>
  </si>
  <si>
    <t>л/с №3000001176849</t>
  </si>
  <si>
    <t>л/с №3000001176742</t>
  </si>
  <si>
    <t>л/с №3000001176662</t>
  </si>
  <si>
    <t>л/с №3000001177043</t>
  </si>
  <si>
    <t>л/с №3000001176560</t>
  </si>
  <si>
    <t>л/с №3000001180775</t>
  </si>
  <si>
    <t>л/с №3000001180720</t>
  </si>
  <si>
    <t>л/с №3000001177149</t>
  </si>
  <si>
    <t>л/с №3000001177247</t>
  </si>
  <si>
    <t>л/с №3000001178557</t>
  </si>
  <si>
    <t>л/с №3000001178594</t>
  </si>
  <si>
    <t>л/с №3000001177324</t>
  </si>
  <si>
    <t>л/с №3000001177167</t>
  </si>
  <si>
    <t>л/с №3000001179397</t>
  </si>
  <si>
    <t>л/с №3000001178467</t>
  </si>
  <si>
    <t>л/с №3000001178156</t>
  </si>
  <si>
    <t>л/с №3000001179153</t>
  </si>
  <si>
    <t>л/с №3000001182990</t>
  </si>
  <si>
    <t>л/с №3000001179390</t>
  </si>
  <si>
    <t>л/с №3000001178177</t>
  </si>
  <si>
    <t>л/с №3000001178480</t>
  </si>
  <si>
    <t>л/с №3000001178668</t>
  </si>
  <si>
    <t>л/с №3000001177148</t>
  </si>
  <si>
    <t>л/с №3000001179441</t>
  </si>
  <si>
    <t>л/с №3000001178155</t>
  </si>
  <si>
    <t>л/с №3000001178244</t>
  </si>
  <si>
    <t>л/с №3000001182989</t>
  </si>
  <si>
    <t>л/с №3000001178669</t>
  </si>
  <si>
    <t>л/с №3000001178395</t>
  </si>
  <si>
    <t>л/с №3000001178373</t>
  </si>
  <si>
    <t>л/с №3000001178698</t>
  </si>
  <si>
    <t>л/с №3000001177150</t>
  </si>
  <si>
    <t>л/с №3000001179238</t>
  </si>
  <si>
    <t>л/с №3000001177151</t>
  </si>
  <si>
    <t>л/с №3000001178794</t>
  </si>
  <si>
    <t>л/с №3000001178157</t>
  </si>
  <si>
    <t>л/с №3000001178372</t>
  </si>
  <si>
    <t>л/с №3000001178666</t>
  </si>
  <si>
    <t>л/с №3000001179251</t>
  </si>
  <si>
    <t>л/с №3000001178154</t>
  </si>
  <si>
    <t>л/с №3000001178211</t>
  </si>
  <si>
    <t>л/с №3000001178331</t>
  </si>
  <si>
    <t>л/с №3000001178192</t>
  </si>
  <si>
    <t>л/с №3000001178213</t>
  </si>
  <si>
    <t>л/с №3000001178332</t>
  </si>
  <si>
    <t>л/с №3000001178769</t>
  </si>
  <si>
    <t>л/с №3000001178585</t>
  </si>
  <si>
    <t>л/с №3000001178481</t>
  </si>
  <si>
    <t>л/с №3000001178191</t>
  </si>
  <si>
    <t>л/с №3000001177138</t>
  </si>
  <si>
    <t>л/с №3000001178374</t>
  </si>
  <si>
    <t>л/с №3000001178702</t>
  </si>
  <si>
    <t>л/с №3000001178415</t>
  </si>
  <si>
    <t>л/с №3000001178697</t>
  </si>
  <si>
    <t>л/с №3000001178587</t>
  </si>
  <si>
    <t>л/с №3000001177253</t>
  </si>
  <si>
    <t>л/с №3000001178333</t>
  </si>
  <si>
    <t>л/с №3000001177152</t>
  </si>
  <si>
    <t>л/с №3000001178797</t>
  </si>
  <si>
    <t>л/с №3000001178667</t>
  </si>
  <si>
    <t>л/с №3000001177181</t>
  </si>
  <si>
    <t>л/с №3000001178822</t>
  </si>
  <si>
    <t>л/с №3000001179475</t>
  </si>
  <si>
    <t>л/с №3000001180573</t>
  </si>
  <si>
    <t>л/с №3000001179319</t>
  </si>
  <si>
    <t>л/с №3000001178890</t>
  </si>
  <si>
    <t>л/с №3000001180571</t>
  </si>
  <si>
    <t>л/с №3000001179005</t>
  </si>
  <si>
    <t>л/с №3000001179201</t>
  </si>
  <si>
    <t>л/с №3000001179432</t>
  </si>
  <si>
    <t>л/с №3000001178889</t>
  </si>
  <si>
    <t>л/с №3000001179202</t>
  </si>
  <si>
    <t>л/с №3000001179233</t>
  </si>
  <si>
    <t>л/с №3000001179234</t>
  </si>
  <si>
    <t>л/с №3000001179203</t>
  </si>
  <si>
    <t>л/с №3000001179029</t>
  </si>
  <si>
    <t>л/с №3000001179426</t>
  </si>
  <si>
    <t>л/с №3000001179028</t>
  </si>
  <si>
    <t>л/с №3000001179447</t>
  </si>
  <si>
    <t>л/с №3000001179030</t>
  </si>
  <si>
    <t>л/с №3000001179454</t>
  </si>
  <si>
    <t>л/с №3000001181066</t>
  </si>
  <si>
    <t>л/с №3000001180494</t>
  </si>
  <si>
    <t>л/с №3000001178981</t>
  </si>
  <si>
    <t>л/с №3000001179406</t>
  </si>
  <si>
    <t>л/с №3000001180904</t>
  </si>
  <si>
    <t>л/с №3000001180706</t>
  </si>
  <si>
    <t>л/с №3000001181031</t>
  </si>
  <si>
    <t>л/с №3000001180975</t>
  </si>
  <si>
    <t>л/с №3000001180787</t>
  </si>
  <si>
    <t>л/с №3000001180723</t>
  </si>
  <si>
    <t>л/с №3000001180925</t>
  </si>
  <si>
    <t>л/с №3000001180514</t>
  </si>
  <si>
    <t>л/с №3000001180701</t>
  </si>
  <si>
    <t>л/с №3000001179398</t>
  </si>
  <si>
    <t>л/с №3000001180472</t>
  </si>
  <si>
    <t>л/с №3000001180715</t>
  </si>
  <si>
    <t>л/с №3000001180986</t>
  </si>
  <si>
    <t>л/с №3000001179407</t>
  </si>
  <si>
    <t>л/с №3000001180717</t>
  </si>
  <si>
    <t>л/с №3000001180743</t>
  </si>
  <si>
    <t>л/с №3000001181043</t>
  </si>
  <si>
    <t>л/с №3000001180777</t>
  </si>
  <si>
    <t>л/с №3000001181972</t>
  </si>
  <si>
    <t>л/с №3000001181154</t>
  </si>
  <si>
    <t>л/с №3000001180823</t>
  </si>
  <si>
    <t>л/с №3000001180824</t>
  </si>
  <si>
    <t>л/с №3000001180679</t>
  </si>
  <si>
    <t>л/с №3000001180878</t>
  </si>
  <si>
    <t>л/с №3000001180809</t>
  </si>
  <si>
    <t>л/с №3000001182196</t>
  </si>
  <si>
    <t>л/с №3000001180874</t>
  </si>
  <si>
    <t>л/с №3000001180948</t>
  </si>
  <si>
    <t>л/с №3000001180875</t>
  </si>
  <si>
    <t>л/с №3000001183059</t>
  </si>
  <si>
    <t>л/с №3000001180898</t>
  </si>
  <si>
    <t>л/с №3000001180876</t>
  </si>
  <si>
    <t>л/с №3000001180880</t>
  </si>
  <si>
    <t>л/с №3000001180621</t>
  </si>
  <si>
    <t>л/с №3000001180965</t>
  </si>
  <si>
    <t>л/с №3000001180963</t>
  </si>
  <si>
    <t>л/с №3000001182182</t>
  </si>
  <si>
    <t>л/с №3000001181976</t>
  </si>
  <si>
    <t>л/с №3000001180940</t>
  </si>
  <si>
    <t>л/с №3000001180962</t>
  </si>
  <si>
    <t>л/с №3000001180873</t>
  </si>
  <si>
    <t>л/с №3000001180742</t>
  </si>
  <si>
    <t>л/с №3000001180811</t>
  </si>
  <si>
    <t>л/с №3000001180812</t>
  </si>
  <si>
    <t>л/с №3000001180808</t>
  </si>
  <si>
    <t>л/с №3000001180702</t>
  </si>
  <si>
    <t>л/с №3000001181138</t>
  </si>
  <si>
    <t>л/с №3000001182008</t>
  </si>
  <si>
    <t>л/с №3000001181985</t>
  </si>
  <si>
    <t>л/с №3000001183159</t>
  </si>
  <si>
    <t>л/с №3000001183199</t>
  </si>
  <si>
    <t>л/с №3000001183289</t>
  </si>
  <si>
    <t>л/с №3000001182860</t>
  </si>
  <si>
    <t>л/с №3000001182007</t>
  </si>
  <si>
    <t>л/с №3000001183461</t>
  </si>
  <si>
    <t>л/с №3000001183158</t>
  </si>
  <si>
    <t>л/с №3000001183162</t>
  </si>
  <si>
    <t>л/с №3000001183163</t>
  </si>
  <si>
    <t>л/с №3000001183071</t>
  </si>
  <si>
    <t>л/с №3000001183349</t>
  </si>
  <si>
    <t>л/с №3000001183291</t>
  </si>
  <si>
    <t>л/с №3000001182957</t>
  </si>
  <si>
    <t>л/с №3000001183491</t>
  </si>
  <si>
    <t>л/с №3000001183439</t>
  </si>
  <si>
    <t>л/с №3000001183480</t>
  </si>
  <si>
    <t>л/с №3000001183490</t>
  </si>
  <si>
    <t>л/с №3000001183429</t>
  </si>
  <si>
    <t>л/с №3000001183549</t>
  </si>
  <si>
    <t>129337, Москва г, Красная Сосна ул, дом № 3А</t>
  </si>
  <si>
    <t>129337, Москва г, Ярославский, Красная Сосна ул., дом № 3А</t>
  </si>
  <si>
    <t>Договор</t>
  </si>
  <si>
    <t>НАС/КС/ДУ-КЛ-3А/ММ-48-Э(-1)</t>
  </si>
  <si>
    <t>НАС/КС/ДУ-КЛ-3А/ММ-179-Э(-1)</t>
  </si>
  <si>
    <t>НАС/КС/ДУ-КЛ-3А/ММ-79-Э(-1)</t>
  </si>
  <si>
    <t>НАС/КС/ДУ-3А-КЛ-30</t>
  </si>
  <si>
    <t>НАС/КС/ДУ-КЛ-3А/ММ-43</t>
  </si>
  <si>
    <t>НАС/КС/ДУ-3А-ММ-243</t>
  </si>
  <si>
    <t>НАС/КС/ДУ-КЛ-3А-80</t>
  </si>
  <si>
    <t>НАС/КС/ДУ-3А-КЛ-66</t>
  </si>
  <si>
    <t>НАС/КС/ДУ-3А-КЛ-24</t>
  </si>
  <si>
    <t>НАС/КС/ДУ-КЛ-3А/ММ-82</t>
  </si>
  <si>
    <t>НАС/КС/ДУ-КЛ-3А-120</t>
  </si>
  <si>
    <t>НАС/КС/ДУ-КЛ-3А/ММ-74</t>
  </si>
  <si>
    <t>НАС/КС/ДУ-3А-КЛ-124</t>
  </si>
  <si>
    <t>НАС/КС/ДУ-КЛ-3А-4</t>
  </si>
  <si>
    <t>НАС/КС/ДУ-КЛ-3А-189</t>
  </si>
  <si>
    <t>НАС/КС/ДУ-КЛ-3А-162</t>
  </si>
  <si>
    <t>НАС/КС/ДУ-3А-ММ-235</t>
  </si>
  <si>
    <t>НАС/КС/ДУ-3А-ММ-125</t>
  </si>
  <si>
    <t>НАС/КС/ДУ-3А-ММ-27</t>
  </si>
  <si>
    <t>НАС/КС/ДУ-КЛ-3А-161</t>
  </si>
  <si>
    <t>НАС/КС/ДУ-3А-ММ-28</t>
  </si>
  <si>
    <t>С24-НАСТР-3А-2021/паркинг/Кл. №194</t>
  </si>
  <si>
    <t>НАС/КС/ДУ-КЛ-3А/ММ-6-Э(-1)</t>
  </si>
  <si>
    <t>НАС/КС/ДУ-КЛ-3А/ММ-168-Э(-1)</t>
  </si>
  <si>
    <t>НАС/КС/ДУ-3А-КЛ-7</t>
  </si>
  <si>
    <t>С24-НАСТР-3А-2021/паркинг/Кл. №192</t>
  </si>
  <si>
    <t>С24-НАСТР-3А-2021/паркинг/Кл. №191</t>
  </si>
  <si>
    <t>НАС/КС/ДУ-КЛ-3А-3</t>
  </si>
  <si>
    <t>НАС/КС/ДУ-КЛ-3А/ММ-167-Э(-1)</t>
  </si>
  <si>
    <t>НАС/КС/ДУ-КЛ-3А-5</t>
  </si>
  <si>
    <t>НАС/КС/ДУ-КЛ-3А-47</t>
  </si>
  <si>
    <t>С24-НАСТР-3А-2021/паркинг/Кл. №160</t>
  </si>
  <si>
    <t>НАС/КС/ДУ-КЛ-3А-2</t>
  </si>
  <si>
    <t>НАС/КС/ДУ-КЛ-3А/ММ-35-Э(-1)</t>
  </si>
  <si>
    <t>НАС/КС/ДУ-КЛ-3А-110</t>
  </si>
  <si>
    <t>НАС/КС/ДУ-3А-КЛ-53</t>
  </si>
  <si>
    <t>НАС/КС/ДУ/3А-КЛ-93</t>
  </si>
  <si>
    <t>НАС/КС/ДУ-КЛ-3А-9</t>
  </si>
  <si>
    <t>НАС/КС/ДУ-КЛ-3А/ММ-118-Э(-1)</t>
  </si>
  <si>
    <t>НАС/КС/ДУ-3А-КЛ-46</t>
  </si>
  <si>
    <t>НАС/КС/ДУ-3А-КЛ-163</t>
  </si>
  <si>
    <t>НАС/КС/ДУ-КЛ-3А-175</t>
  </si>
  <si>
    <t>С24-НАСТР-3А-2021/паркинг/Кл. №122</t>
  </si>
  <si>
    <t>НАС/КС/ДУ-КЛ-3А-107</t>
  </si>
  <si>
    <t>НАС/КС/ДУ-КЛ-3А-34</t>
  </si>
  <si>
    <t>НАС/КС/ДУ-КЛ-3А/ММ-119-Э(-1)</t>
  </si>
  <si>
    <t>С24-НАСТР-3А-2021/паркинг/Кл. №69</t>
  </si>
  <si>
    <t>НАС/КС/ДУ-КЛ-3А-84</t>
  </si>
  <si>
    <t>С24-НАСТР-3А-2021/паркинг/Кл. №172</t>
  </si>
  <si>
    <t>НАС/КС/ДУ-3А-КЛ-59</t>
  </si>
  <si>
    <t>С24-НАСТР-3А-2021/паркинг/Кл. №190</t>
  </si>
  <si>
    <t>НАС/КС/ДУ-КЛ-3А-33</t>
  </si>
  <si>
    <t>НАС/КС/ДУ-КЛ-3А-44</t>
  </si>
  <si>
    <t>НАС/КС/ДУ-КЛ-3А/ММ-108-Э(-1)</t>
  </si>
  <si>
    <t>НАС/КС/ДУ-КЛ-3А/ММ-13-Э(-1)</t>
  </si>
  <si>
    <t>НАС/КС/ДУ-КЛ-3А-1</t>
  </si>
  <si>
    <t>НАС/КС/ДУ-3А-КЛ-174</t>
  </si>
  <si>
    <t>С24-НАСТР-3А-2021/паркинг/Кл. №97</t>
  </si>
  <si>
    <t>С24-НАСТР-3А-2021/паркинг/Кл. №155</t>
  </si>
  <si>
    <t>С24-НАСТР-3А-2021/паркинг/Кл. №70</t>
  </si>
  <si>
    <t>С24-НАСТР-3А-2021/паркинг/Кл. №96</t>
  </si>
  <si>
    <t>НАС/КС/ДУ-КЛ-3А-94</t>
  </si>
  <si>
    <t>НАС/КС/ДУ-КЛ-3А/ММ-20-Э(-1)</t>
  </si>
  <si>
    <t>С24-НАСТР-3А-2021/паркинг/Кл. №45</t>
  </si>
  <si>
    <t>С24-НАСТР-3А-2021/паркинг/Кл. №165</t>
  </si>
  <si>
    <t>НАС/КС/ДУ/3А-КЛ-75</t>
  </si>
  <si>
    <t>НАС/КС/ДУ-КЛ-3А-55</t>
  </si>
  <si>
    <t>НАС/КС/ДУ-КЛ-3А-19</t>
  </si>
  <si>
    <t>С24-НАСТР-3А-2021/паркинг/Кл. №152</t>
  </si>
  <si>
    <t>НАС/КС/ДУ-3А-КЛ-187</t>
  </si>
  <si>
    <t>НАС/КС/ДУ-КЛ-3А-10</t>
  </si>
  <si>
    <t>НАС/КС/ДУ-3А-КЛ-27</t>
  </si>
  <si>
    <t>НАС/КС/ДУ-КЛ-3А-58</t>
  </si>
  <si>
    <t>С24-НАСТР-3А-2021/паркинг/Кл. №158</t>
  </si>
  <si>
    <t>С24-НАСТР-3А-2021/паркинг/Кл. №195</t>
  </si>
  <si>
    <t>НАС/КС/ДУ-КЛ-3А-18</t>
  </si>
  <si>
    <t>НАС/КС/ДУ-КЛ-3А-150</t>
  </si>
  <si>
    <t>НАС/КС/ДУ-3А-КЛ-180</t>
  </si>
  <si>
    <t>НАС/КС/ДУ-3А-КЛ-92</t>
  </si>
  <si>
    <t>С24-НАСТР-3А-2021/паркинг/Кл. №57</t>
  </si>
  <si>
    <t>С24-НАСТР-3А-2021/паркинг/Кл. №138</t>
  </si>
  <si>
    <t>НАС/КС/ДУ-КЛ-3А-50</t>
  </si>
  <si>
    <t>С24-НАСТР-3А-2021/паркинг/Кл. №157</t>
  </si>
  <si>
    <t>С24-НАСТР-3А-2021/паркинг/Кл. №184</t>
  </si>
  <si>
    <t>НАС/КС/ДУ/3А-КЛ-23</t>
  </si>
  <si>
    <t>С24-НАСТР-3А-2021/паркинг/Кл. №153</t>
  </si>
  <si>
    <t>НАС/КС/ДУ-КЛ-3А-128</t>
  </si>
  <si>
    <t>С24-НАСТР-3А-2021/паркинг/Кл. №116</t>
  </si>
  <si>
    <t>С24-НАСТР-3А-2021/паркинг/Кл. №154</t>
  </si>
  <si>
    <t>С24-НАСТР-3А-2021/паркинг/Кл. №177</t>
  </si>
  <si>
    <t>НАС/КС/ДУ-КЛ-3А-16</t>
  </si>
  <si>
    <t>НАС/КС/ДУ-КЛ-3А-11К</t>
  </si>
  <si>
    <t>НАС/КС/ДУ-3А-КЛ-15</t>
  </si>
  <si>
    <t>НАС/КС/ДУ-КЛ-3А-25К</t>
  </si>
  <si>
    <t>НАС/КС/ДУ-КЛ-3А-149</t>
  </si>
  <si>
    <t>НАС/КС/ДУ-3А/КЛ-26</t>
  </si>
  <si>
    <t>НАС/КС/ДУ-3А-КЛ-73</t>
  </si>
  <si>
    <t>С24-НАСТР-3А-2021/паркинг/Кл. №132</t>
  </si>
  <si>
    <t>С24-НАСТР-3А-2021/паркинг/Кл. №54</t>
  </si>
  <si>
    <t>С24-НАСТР-3А-2021/паркинг/Кл. №90</t>
  </si>
  <si>
    <t>НАС/КС/ДУ-КЛ-3А-12</t>
  </si>
  <si>
    <t>С24-НАСТР-3А-2021/паркинг/Кл. №137</t>
  </si>
  <si>
    <t>НАС/КС/ДУ-3А-КЛ-36</t>
  </si>
  <si>
    <t>С24-НАСТР-3А-2021/паркинг/Кл. №99</t>
  </si>
  <si>
    <t>С24-НАСТР-3А-2021/паркинг/Кл. №134</t>
  </si>
  <si>
    <t>НАС/КС/ДУ-КЛ-3А/ММ-127-Э(-1)</t>
  </si>
  <si>
    <t>НАС/КС/ДУ-КЛ-3А-67</t>
  </si>
  <si>
    <t>НАС/КС/ДУ-3А-ММ-122</t>
  </si>
  <si>
    <t>С24-НАСТР-3А-2021/паркинг/Кл. №102</t>
  </si>
  <si>
    <t>НАС/КС/ДУ-КЛ-3А-126</t>
  </si>
  <si>
    <t>ЮБ/Ю/ДУ/3А-КЛ-129</t>
  </si>
  <si>
    <t>НАС/КС/ДУ-3А-КЛ-125</t>
  </si>
  <si>
    <t>НАС/КС/ДУ/3А-КЛ-72</t>
  </si>
  <si>
    <t>НАС/КС/ДУ-КЛ-3А-130</t>
  </si>
  <si>
    <t>С24-НАСТР-3А-2021/паркинг/Кл. №131</t>
  </si>
  <si>
    <t>С24-НАСТР-3А-2021/паркинг/Кл. №113</t>
  </si>
  <si>
    <t>НАС/КС/ДУ-3А/ММ-114-Э(-1)</t>
  </si>
  <si>
    <t>НАС/КС/ДУ-3А/ММ-143-Э(-1)</t>
  </si>
  <si>
    <t>С24-НАСТР-3А-2021/паркинг/Кл. №136</t>
  </si>
  <si>
    <t>С24-НАСТР-3А-2021/паркинг/Кл. №68</t>
  </si>
  <si>
    <t>НАС/КС/ДУ-3А-КЛ-22</t>
  </si>
  <si>
    <t>С24-НАСТР-3А-2021/паркинг/Кл. №141</t>
  </si>
  <si>
    <t>С24-НАСТР-3А-2021/паркинг/Кл. №115</t>
  </si>
  <si>
    <t>НАС/КС/ДУ/3А-КЛ-41</t>
  </si>
  <si>
    <t>НАС/КС/ДУ-3А/ММ-89-Э(-1)</t>
  </si>
  <si>
    <t>НАС/КС/ДУ-3А/ММ-61-Э(-1)</t>
  </si>
  <si>
    <t>С24-НАСТР-3А-2021/паркинг/Кл. №146</t>
  </si>
  <si>
    <t>НАС/КС/ДУ-КЛ-3А/ММ-81-Э(-1)</t>
  </si>
  <si>
    <t>НАС/КС/ДУ/3А-КЛ-40</t>
  </si>
  <si>
    <t>С24-НАСТР-3А-2021/паркинг/Кл. №140</t>
  </si>
  <si>
    <t>С24-НАСТР-3А-2021/паркинг/Кл. №145</t>
  </si>
  <si>
    <t>С24-НАСТР-3А-2021/паркинг/Кл. №182</t>
  </si>
  <si>
    <t>С24-НАСТР-3А-2021/паркинг/Кл. №135</t>
  </si>
  <si>
    <t>С24-НАСТР-3А-2021/паркинг/Кл. №144</t>
  </si>
  <si>
    <t>С24-НАСТР-3А-2021/паркинг/Кл. №143</t>
  </si>
  <si>
    <t>С24-НАСТР-3А-2021/паркинг/Кл. №142</t>
  </si>
  <si>
    <t>С24-НАСТР-3А-2021/паркинг/Кл. №104</t>
  </si>
  <si>
    <t>С24-НАСТР-3А-2021/паркинг/Кл. №123</t>
  </si>
  <si>
    <t>С24-НАСТР-3А-2021/паркинг/Кл. №183</t>
  </si>
  <si>
    <t>С24-НАСТР-3А-2021/паркинг/Кл. №114</t>
  </si>
  <si>
    <t>С24-НАСТР-3А-2021/паркинг/Кл. №181</t>
  </si>
  <si>
    <t>С24-НАСТР-3А-2021/паркинг/Кл. №77</t>
  </si>
  <si>
    <t>С24-НАСТР-3А-2021/паркинг/Кл. №186</t>
  </si>
  <si>
    <t>С24-НАСТР-3А-2021/паркинг/Кл. №159</t>
  </si>
  <si>
    <t>НАС/КС/ДУ-КЛ-3А-42</t>
  </si>
  <si>
    <t>С24-НАСТР-3А-2021/паркинг/Кл. №88</t>
  </si>
  <si>
    <t>НАС/КС/ДУ-3А/ММ-231-Э(-1)</t>
  </si>
  <si>
    <t>НАС/КС/ДУ-3А/ММ-76-Э(-1)</t>
  </si>
  <si>
    <t>НАС/КС/ДУ-3А/ММ-75-Э(-1)</t>
  </si>
  <si>
    <t>С24-НАСТР-3А-2021/паркинг/Кл. №117</t>
  </si>
  <si>
    <t>НАС/КС/ДУ/3А-КЛ-60</t>
  </si>
  <si>
    <t>НАС/КС/ДУ-КЛ-3А-76К</t>
  </si>
  <si>
    <t>НАС/КС/ДУ-3А/ММ-57-Э(-1)</t>
  </si>
  <si>
    <t>НАС/КС/ДУ-3А-КЛ-29</t>
  </si>
  <si>
    <t>НАС/КС/ДУ-3А-ММ-62</t>
  </si>
  <si>
    <t>НАС/КС/ДУ-КЛ-3А-151</t>
  </si>
  <si>
    <t>С24-НАСТР-3А-2021/паркинг/Кл. №105</t>
  </si>
  <si>
    <t>НАС/КС/ДУ-КЛ-3А-21</t>
  </si>
  <si>
    <t>С24-НАСТР-3А-2021/паркинг/Кл. №98</t>
  </si>
  <si>
    <t>НАС/КС/ДУ-3А/ММ-177-Э(-1)</t>
  </si>
  <si>
    <t>НАС/КС/ДУ-3А/ММ-176-Э(-1)</t>
  </si>
  <si>
    <t>ДАТ/ПР/ДУ-КЛ-3А/ММ-37-Э(-1)</t>
  </si>
  <si>
    <t>С24-НАСТР-3А-2021/паркинг/Кл. №71</t>
  </si>
  <si>
    <t>НАС/КС/ДУ/3А-КЛ-100</t>
  </si>
  <si>
    <t>НАС/КС/ДУ-ММ-3А-208</t>
  </si>
  <si>
    <t>НАС/КС/ДУ-ММ-3А-22</t>
  </si>
  <si>
    <t>НАС/КС/ДУ-3А-ММ-182</t>
  </si>
  <si>
    <t>С24-НАСТР-3А-2021/паркинг/Кл. №62</t>
  </si>
  <si>
    <t>НАС/КС/ДУ-3А-ММ-100</t>
  </si>
  <si>
    <t>НАС/КС/ДУ-3А-ММ-99</t>
  </si>
  <si>
    <t>НАС/КС/ДУ-3А-ММ-102</t>
  </si>
  <si>
    <t>НАС/КС/ДУ-ММ-3А-192</t>
  </si>
  <si>
    <t>НАС/КС/ДУ-ММ-3А-203</t>
  </si>
  <si>
    <t>НАС/КС/ДУ-3А-ММ-183</t>
  </si>
  <si>
    <t>НАС/КС/ДУ-3А-ММ-194</t>
  </si>
  <si>
    <t>НАС/КС/ДУ-3А-ММ-191</t>
  </si>
  <si>
    <t>НАС/КС/ДУ-ММ-3А-72</t>
  </si>
  <si>
    <t>НАС/КС/ДУ-3А-ММ-8</t>
  </si>
  <si>
    <t>НАС/КС/ДУ-3А-ММ-74</t>
  </si>
  <si>
    <t>НАС/КС/ДУ-3А-ММ-185</t>
  </si>
  <si>
    <t>НАС/КС/ДУ-3А-ММ-234</t>
  </si>
  <si>
    <t>НАС/КС/ДУ-3А-ММ-135</t>
  </si>
  <si>
    <t>НАС/КС/ДУ-3А-ММ-136</t>
  </si>
  <si>
    <t>НАС/КС/ДУ-3А/ММ-24-Э(-1)</t>
  </si>
  <si>
    <t>НАС/КС/ДУ-ММ-3А-104</t>
  </si>
  <si>
    <t>НАС/КС/ДУ/3А-ММ-107</t>
  </si>
  <si>
    <t>НАС/КС/ДУ-3А-ММ-206</t>
  </si>
  <si>
    <t>НАС/КС/ДУ-3А-ММ-180</t>
  </si>
  <si>
    <t>НАС/КС/ДУ-3А/ММ-47</t>
  </si>
  <si>
    <t>НАС/КС/ДУ-3А/ММ-227-Э(-1)</t>
  </si>
  <si>
    <t>НАС/КС/ДУ/3А-ММ-106</t>
  </si>
  <si>
    <t>НАС/КС/ДУ-ММ-3А-179</t>
  </si>
  <si>
    <t>НАС/КС/ДУ-3А/ММ-82-Э(-1)</t>
  </si>
  <si>
    <t>НАС/КС/ДУ-3А-ММ-167</t>
  </si>
  <si>
    <t>НАС/КС/ДУ-3А/ММ-138</t>
  </si>
  <si>
    <t>НАС/КС/ДУ-3А/ММ-90-Э(-1)</t>
  </si>
  <si>
    <t>НАС/КС/ДУ-3А-ММ-33 ВАШ Консалтинг</t>
  </si>
  <si>
    <t>НАС/КС/ДУ-3А/ММ-91-Э(-1)</t>
  </si>
  <si>
    <t>НАС/КС/ДУ-3А/ММ-92-Э(-1)</t>
  </si>
  <si>
    <t>НАС/КС/ДУ/3А-ММ-205</t>
  </si>
  <si>
    <t>НАС/КС/ДУ-ММ-3А-ММ-199</t>
  </si>
  <si>
    <t>НАС/КС/ДУ-3А-ММ-184</t>
  </si>
  <si>
    <t>НАС/КС/ДУ/3А-ММ-196</t>
  </si>
  <si>
    <t>НАС/КС/ДУ/3А-ММ-211 Ваш Консалтинг</t>
  </si>
  <si>
    <t>НАС/КС/ДУ-ММ-3А-187</t>
  </si>
  <si>
    <t>НАС/КС/ДУ/3А-ММ-190 Ваш Консалтинг</t>
  </si>
  <si>
    <t>НАС/КС/ДУ-3А/ММ-108-Э(-1)</t>
  </si>
  <si>
    <t>С24-НАСТР-3А-2021/паркинг/А/м 150</t>
  </si>
  <si>
    <t>НАС/КС/ДУ-ММ-3А-193</t>
  </si>
  <si>
    <t>НАС/КС/ДУ-3А-ММ-214</t>
  </si>
  <si>
    <t>НАС/КС/ДУ-ММ-3А-217</t>
  </si>
  <si>
    <t>НАС/КС/ДУ/3А-ММ-103</t>
  </si>
  <si>
    <t>НАС/КС/ДУ-3А-ММ-77</t>
  </si>
  <si>
    <t>НАС/КС/ДУ-3А-ММ-83</t>
  </si>
  <si>
    <t>НАС/КС/ДУ-3А-ММ-134</t>
  </si>
  <si>
    <t>НАС/КС/ДУ-3А/ММ-128</t>
  </si>
  <si>
    <t>С24-НАСТР-3А-2021/паркинг/А/м 141</t>
  </si>
  <si>
    <t>С24-НАСТР-3А-2021/паркинг/А/м 158</t>
  </si>
  <si>
    <t>НАС/КС/ДУ-3А-ММ-80</t>
  </si>
  <si>
    <t>НАС/КС/ДУ-3А-ММ-38 ВАШ Консалтинг</t>
  </si>
  <si>
    <t>НАС/КС/ДУ-ММ-3А-101</t>
  </si>
  <si>
    <t>НАС/КС/ДУ-3А-ММ-131</t>
  </si>
  <si>
    <t>С24-НАСТР-3А-2021/паркинг/А/м 153</t>
  </si>
  <si>
    <t>НАС/КС/ДУ-3А-ММ-34 ВАШ Консалтинг</t>
  </si>
  <si>
    <t>НАС/КС/ДУ-ММ-3А-98</t>
  </si>
  <si>
    <t>НАС/КС/ДУ-ММ-3А-119</t>
  </si>
  <si>
    <t>НАС/КС/ДУ-3А-ММ-110</t>
  </si>
  <si>
    <t>С24-НАСТР-3А-2021/паркинг/А/м 147</t>
  </si>
  <si>
    <t>НАС/КС/ДУ-ММ-3А-174</t>
  </si>
  <si>
    <t>С24-НАСТР-3А-2021/паркинг/А/м 155</t>
  </si>
  <si>
    <t>НАС/КС/ДУ-ММ-3А-175</t>
  </si>
  <si>
    <t>НАС/КС/ДУ-3А-ММ-21 ВАШ Консалтинг</t>
  </si>
  <si>
    <t>НАС/КС/ДУ-3А-ММ-20 ВАШ Консалтинг</t>
  </si>
  <si>
    <t>НАС/КС/ДУ-3А-ММ-86</t>
  </si>
  <si>
    <t>НАС/КС/ДУ-ММ-3А-17</t>
  </si>
  <si>
    <t>С24-НАСТР-3А-2021/паркинг/А/м 144</t>
  </si>
  <si>
    <t>НАС/КС/ДУ-ММ-3А-7</t>
  </si>
  <si>
    <t>НАС/КС/ДУ-3А-ММ-4 ВАШ Консалтинг</t>
  </si>
  <si>
    <t>НАС/КС/ДУ-3А-ММ-41 ВАШ Консалтинг</t>
  </si>
  <si>
    <t>НАС/КС/ДУ-3А-ММ-237</t>
  </si>
  <si>
    <t>НАС/КС/ДУ-ММ-3А-50</t>
  </si>
  <si>
    <t>НАС/КС/ДУ-3А-ММ-14 ВАШ Консалтинг</t>
  </si>
  <si>
    <t>НАС/КС/ДУ-3А-ММ-11 ВАШ Консалтинг</t>
  </si>
  <si>
    <t>НАС/КС/ДУ-ММ-3А-44</t>
  </si>
  <si>
    <t>НАС/КС/ДУ-3А/ММ-70-Э(-1)</t>
  </si>
  <si>
    <t>НАС/КС/ДУ-3А-ММ-37 ВАШ Консалтинг</t>
  </si>
  <si>
    <t>НАС/КС/ДУ-3А/ММ-71-Э(-1)</t>
  </si>
  <si>
    <t>НАС/КС/ДУ-3А-ММ-23</t>
  </si>
  <si>
    <t>НАС/КС/ДУ-ММ-3А-2</t>
  </si>
  <si>
    <t>НАС/КС/ДУ-3А-ММ-29</t>
  </si>
  <si>
    <t>НАС/КС/ДУ-3А/ММ-10</t>
  </si>
  <si>
    <t>НАС/КС/ДУ-3А-ММ-15 ВАШ Консалтинг</t>
  </si>
  <si>
    <t>НАС/КС/ДУ-ММ-3А-16</t>
  </si>
  <si>
    <t>НАС/ДУ-3А-ММ-19</t>
  </si>
  <si>
    <t>НАС/КС/ДУ-ММ-3А-6</t>
  </si>
  <si>
    <t>НАС/КС/ДУ-3А-ММ-221</t>
  </si>
  <si>
    <t>С24-НАСТР-3А-2021/паркинг/А/м 139</t>
  </si>
  <si>
    <t>НАС/КС/ДУ-3А-ММ-65</t>
  </si>
  <si>
    <t>НАС/КС/ДУ-ММ-3А-63</t>
  </si>
  <si>
    <t>НАС/КС/ДУ/3А-ММ-168</t>
  </si>
  <si>
    <t>НАС/КС/ДУ/3А-ММ-169</t>
  </si>
  <si>
    <t>НАС/КС/ДУ-ММ-3А-198</t>
  </si>
  <si>
    <t>НАС/КС/ДУ-3А-ММ-30</t>
  </si>
  <si>
    <t>НАС/КС/ДУ-ММ-3А-3</t>
  </si>
  <si>
    <t>НАС\КС/ДУ/3А-ММ-124 Ваш Консалтинг</t>
  </si>
  <si>
    <t>НАС/КС/ДУ-3А-ММ-109</t>
  </si>
  <si>
    <t>НАС/КС/ДУ-3А-ММ-152</t>
  </si>
  <si>
    <t>НАС/КС/ДУ-3А-ММ-186</t>
  </si>
  <si>
    <t>НАС/КС/ДУ/3А-ММ-210 Ваш Консалтинг</t>
  </si>
  <si>
    <t>НАС/КС/ДУ-ММ-3А-108</t>
  </si>
  <si>
    <t>НАС/КС/ДУ-3А-ММ-123</t>
  </si>
  <si>
    <t>НАС/КС/ДУ\3А-ММ-154</t>
  </si>
  <si>
    <t>С24-НАСТР-3А-2021/паркинг/А/м 121</t>
  </si>
  <si>
    <t>НАС/КС/ДУ-ММ-3А-78</t>
  </si>
  <si>
    <t>НАС/КС/ДУ-ММ-3А-117</t>
  </si>
  <si>
    <t>НАС/КС/ДУ-ММ-3А-165</t>
  </si>
  <si>
    <t>НАС/КС/ДУ-3А-ММ-157</t>
  </si>
  <si>
    <t>НАС/КС/ДУ-3А-ММ-111</t>
  </si>
  <si>
    <t>НАС/КС/ДУ-3А-ММ-66</t>
  </si>
  <si>
    <t>НАС/КС/ДУ-ММ-3А-112</t>
  </si>
  <si>
    <t>НАС/КС/ДУ-ММ-3А-118</t>
  </si>
  <si>
    <t>С24-НАСТР-3А-2021/паркинг/А/м 130</t>
  </si>
  <si>
    <t>НАС/КС/ДУ-ММ-3А-132</t>
  </si>
  <si>
    <t>НАС/КС/ДУ-ММ-3А-133</t>
  </si>
  <si>
    <t>НАС/КС/ДУ-3А/ММ-218-Э(-1)</t>
  </si>
  <si>
    <t>НАС/КС/ДУ-3А/ММ-215-Э(-1)</t>
  </si>
  <si>
    <t>НАС/КС/ДУ-ММ-3А-142</t>
  </si>
  <si>
    <t>НАС/КС/ДУ/3А-ММ-145</t>
  </si>
  <si>
    <t>НАС/КС/ДУ-ММ-3А-173</t>
  </si>
  <si>
    <t>НАС/КС/ДУ/3А-ММ-146</t>
  </si>
  <si>
    <t>С24-НАСТР-3А-2021/паркинг/А/м 127</t>
  </si>
  <si>
    <t>С24-НАСТР-3А-2021/паркинг/А/м 129</t>
  </si>
  <si>
    <t>НАС\КС/ДУ/3А-ММ-105 Ваш Консалтинг</t>
  </si>
  <si>
    <t>НАС/КС/ДУ-3А/ММ-97</t>
  </si>
  <si>
    <t>НАС/КС/ДУ-ММ-3А-88</t>
  </si>
  <si>
    <t>НАС/КС/ДУ-ММ-3А-85</t>
  </si>
  <si>
    <t>НАС/КС/ДУ/3А-ММ-73</t>
  </si>
  <si>
    <t>НАС/КС/ДУ-3А-ММ-87</t>
  </si>
  <si>
    <t>НАС/КС/ДУ-ММ-3А-64</t>
  </si>
  <si>
    <t>НАС/КС/ДУ-3А/ММ-81-Э(-1)</t>
  </si>
  <si>
    <t>НАС/КС/ДУ-3А-ММ-228</t>
  </si>
  <si>
    <t>НАС/КС/ДУ-ММ-3А-172</t>
  </si>
  <si>
    <t>НАС/КС/ДУ-3А-ММ-94</t>
  </si>
  <si>
    <t>НАС/КС/ДУ-3А-ММ-229</t>
  </si>
  <si>
    <t>НАС/КС/ДУ/3А-ММ-162</t>
  </si>
  <si>
    <t>НАС/КС/ДУ-3А/ММ-25-Э(-1)</t>
  </si>
  <si>
    <t>НАС/КС/ДУ-ММ-3А-54</t>
  </si>
  <si>
    <t>С24-НАСТР-3А-2021/паркинг/А/м 1</t>
  </si>
  <si>
    <t>НАС/КС/ДУ-3А-ММ-31 ВАШ Консалтинг</t>
  </si>
  <si>
    <t>НАС/КС/ДУ-ММ-3А-181</t>
  </si>
  <si>
    <t>НАС/КС/ДУ-3А-ММ-35 ВАШ Консалтинг</t>
  </si>
  <si>
    <t>НАС/КС/ДУ-3А-ММ-93</t>
  </si>
  <si>
    <t>НАС/КС/ДУ-3А/ММ-26-Э(-1)</t>
  </si>
  <si>
    <t>НАС/КС/ДУ/3А-ММ-233</t>
  </si>
  <si>
    <t>НАС/КС/ДУ-ММ-3А-201</t>
  </si>
  <si>
    <t>НАС/КС/ДУ/3А-ММ-197 Ваш Консалтинг</t>
  </si>
  <si>
    <t>С24-НАСТР-3А-2021/паркинг/А/м 242</t>
  </si>
  <si>
    <t>НАС/КС/ДУ-ММ-3А-51</t>
  </si>
  <si>
    <t>НАС/КС/ДУ-3А-ММ-204</t>
  </si>
  <si>
    <t>НАС/КС/ДУ-3А/ММ-240-Э(-1)</t>
  </si>
  <si>
    <t>НАС/КС/ДУ-3А-ММ-200</t>
  </si>
  <si>
    <t>НАС/КС/ДУ/3А-ММ-189 Ваш Консалтинг</t>
  </si>
  <si>
    <t>НАС/КС/ДУ-ММ-3А-188</t>
  </si>
  <si>
    <t>НАС/КС/ДУ-3А/ММ-216-Э(-1)</t>
  </si>
  <si>
    <t>НАС/КС/ДУ-3А-ММ-178</t>
  </si>
  <si>
    <t>НАС/КС/ДУ-3А/ММ-213-Э(-1)</t>
  </si>
  <si>
    <t>НАС/КС/ДУ-3А-ММ-39 ВАШ Консалтинг</t>
  </si>
  <si>
    <t>НАС/КС/ДУ-3А-ММ-36 ВАШ Консалтинг</t>
  </si>
  <si>
    <t>НАС/КС/ДУ-3А-ММ-32 ВАШ Консалтинг</t>
  </si>
  <si>
    <t>НАС/КС/ДУ-ММ-3А-53</t>
  </si>
  <si>
    <t>НАС/КС/ДУ-3А-ММ-59.</t>
  </si>
  <si>
    <t>НАС/КС/ДУ-3А-ММ-56</t>
  </si>
  <si>
    <t>НАС/КС/ДУ-3А-ММ-40 ВАШ Консалтинг</t>
  </si>
  <si>
    <t>НАС/КС/ДУ-ММ-3А-69</t>
  </si>
  <si>
    <t>НАС/КС/ДУ-3А-ММ-43</t>
  </si>
  <si>
    <t>НАС\КС/ДУ/3А-ММ-42 Ваш Консалтинг</t>
  </si>
  <si>
    <t>НАС/КС/ДУ-ММ-3А-163</t>
  </si>
  <si>
    <t>НАС/КС/ДУ/3А-ММ-13</t>
  </si>
  <si>
    <t>НАС/КС/ДУ-3А-ММ-96</t>
  </si>
  <si>
    <t>НАС/КС/ДУ-3А-ММ-95</t>
  </si>
  <si>
    <t>НАС/КС/ДУ-3А-ММ-224</t>
  </si>
  <si>
    <t>НАС/КС/ДУ/3А-ММ-244</t>
  </si>
  <si>
    <t>НАС/КС/ДУ-3А/ММ-245-Э(-1)</t>
  </si>
  <si>
    <t>НАС/КС/ДУ-ММ-3А-219</t>
  </si>
  <si>
    <t>НАС/КС/ДУ-3А-2 от 09.04.2022 г.</t>
  </si>
  <si>
    <t>НАС/КС/ДУ-3А-4</t>
  </si>
  <si>
    <t>НАС/КС/ДУ-3А-5 от 12.03.2022 г.</t>
  </si>
  <si>
    <t>НАС/КС/ДУ-3А-6 от 26.02.2022 г.</t>
  </si>
  <si>
    <t>НАС/КР/ДУ-3А-7 от 19.02.2022 г.</t>
  </si>
  <si>
    <t>НАС/КС/ДУ-3А-8</t>
  </si>
  <si>
    <t>НАС/КС/ДУ-3А-9</t>
  </si>
  <si>
    <t>НАС/КС/ДУ-3А-26 от 11.03.2022 г.</t>
  </si>
  <si>
    <t>НАС/КС/ДУ-3А-11</t>
  </si>
  <si>
    <t>НАС/КС/ДУ-3А-13 от 25.02.2022 г.</t>
  </si>
  <si>
    <t>НАС/КС/ДУ-3А-15</t>
  </si>
  <si>
    <t>НАС/КС/ДУ-3А-16</t>
  </si>
  <si>
    <t>НАС/КС/ДУ-3А-17 от 19.02.2022 г.</t>
  </si>
  <si>
    <t>НАС/КС/ДУ-3А-18</t>
  </si>
  <si>
    <t>НАС/КС/ДУ-3А-19</t>
  </si>
  <si>
    <t>НАС/КС/ДУ-3А-20</t>
  </si>
  <si>
    <t>НАС/КС/ДУ-3А-21</t>
  </si>
  <si>
    <t>НАС/КС/ДУ/3А-22</t>
  </si>
  <si>
    <t>НАС/КС/ДУ-3А-23</t>
  </si>
  <si>
    <t>НАС/КС/ДУ-3А-24</t>
  </si>
  <si>
    <t>НАС/КС/ДУ-3А-25</t>
  </si>
  <si>
    <t>НАС/КС/ДУ-3А-26 от 12.03.2022 г.</t>
  </si>
  <si>
    <t>НАС/КС/ДУ-3А-27</t>
  </si>
  <si>
    <t>НАС/КС/ДУ-3А-28</t>
  </si>
  <si>
    <t>НАС/КС/ДУ-3А-29</t>
  </si>
  <si>
    <t>НАС/КС/ДУ/3А-30</t>
  </si>
  <si>
    <t>НАС/КС/ДУ-3А-31 от 07.06.2022</t>
  </si>
  <si>
    <t>НАС/КС/ДУ-3А-33 от 26.02.2022 г.</t>
  </si>
  <si>
    <t>НАСТ/КС/ДУ-3А-34</t>
  </si>
  <si>
    <t>НАС/КС/ДУ-3А-35</t>
  </si>
  <si>
    <t>НАС/КС/ДУ-3А-36 от 02.03.2022 г.</t>
  </si>
  <si>
    <t>НАС\КС/ДУ/3А-37</t>
  </si>
  <si>
    <t>НАС/КС/ДУ-3А-38</t>
  </si>
  <si>
    <t>НАС/ДУ-3А-39 от 05.03.2022 г.</t>
  </si>
  <si>
    <t>НАС/КС/ДУ-3А-40 от 10.03.2022 г.</t>
  </si>
  <si>
    <t>НАС/КС/ДУ-3А-41 от 10.03.2022 г.</t>
  </si>
  <si>
    <t>НАС/КС/ДУ-3А-42 ЮГ ИНВЕСТ</t>
  </si>
  <si>
    <t>НАС/КС/ДУ-3А-43.</t>
  </si>
  <si>
    <t>НАС/КС/ДУ-3А-44</t>
  </si>
  <si>
    <t>НАС/КС/ДУ-3А-45</t>
  </si>
  <si>
    <t>НАС/КС/ДУ-3А-46 от 12.03.2022 г.</t>
  </si>
  <si>
    <t>НАС/КС/ДУ-3А-47</t>
  </si>
  <si>
    <t>НАС/КС/ДУ-3А-48</t>
  </si>
  <si>
    <t>НАС/КС/ДУ-3А-49 от 12.03.2022 г.</t>
  </si>
  <si>
    <t>НАС/КС/ДУ-3А-50</t>
  </si>
  <si>
    <t>НАС/КС/ДУ-3А-51</t>
  </si>
  <si>
    <t>НАС/КС/ДУ-3А-52 от 08.03.2022</t>
  </si>
  <si>
    <t>НАС/ДУ-3А-53 от 05.03.2022 г.</t>
  </si>
  <si>
    <t>НАС/КС/ДУ-3А-54</t>
  </si>
  <si>
    <t>НАС/КС/ДУ-3А-55</t>
  </si>
  <si>
    <t>НАС/КС/ДУ-3А-56 от 18.03.2022 г.</t>
  </si>
  <si>
    <t>НАС/КС/ДУ-3А-57 от 29.04.2022 г.</t>
  </si>
  <si>
    <t>НАС/КС/ДУ/3А-58</t>
  </si>
  <si>
    <t>НАС/КС/ДУ-3А-59 от 12.03.2022 г.</t>
  </si>
  <si>
    <t>НАС/КР/ДУ-3А-60 от 26.02.2022 г.</t>
  </si>
  <si>
    <t>НАС/КС/ДУ-3А-61 от 26.02.2022 г.</t>
  </si>
  <si>
    <t>НАС/КС/ДУ-3А-62  ЮГ ИНВЕСТ</t>
  </si>
  <si>
    <t>НАС/КС/ДУ-3А-64 от 18.03.2022 г.</t>
  </si>
  <si>
    <t>НАС/КС/ДУ-3А-65</t>
  </si>
  <si>
    <t>НАС/КС/ДУ-3А-66 от 25.02.2022 г.</t>
  </si>
  <si>
    <t>НАС/КС/ДУ-3А-67 ЮГ ИНВЕСТ</t>
  </si>
  <si>
    <t>НАС/КС/ДУ-3А-68</t>
  </si>
  <si>
    <t>НАС/КС/ДУ-3А-69</t>
  </si>
  <si>
    <t>НАС/КС/ДУ-3А-70</t>
  </si>
  <si>
    <t>НАС/КС/ДУ-3А-71 от 26.02.2022 г.</t>
  </si>
  <si>
    <t>НАС/КС/ДУ-3А-72</t>
  </si>
  <si>
    <t>НАС/КС/ДУ-3А-73 от 09.03.2022 г.</t>
  </si>
  <si>
    <t>НАС/КС/ДУ-3А-74 от 26.04.2022 г.</t>
  </si>
  <si>
    <t>НАС/КС/ДУ-3А-76 от 25.02.2022 г.</t>
  </si>
  <si>
    <t>НАС/КС/ДУ-3А-77</t>
  </si>
  <si>
    <t>НАС/КС/ДУ-3А-78 ЮГ ИНВЕСТ</t>
  </si>
  <si>
    <t>НАС/КС/ДУ-3А-79</t>
  </si>
  <si>
    <t>НАС/КС/ДУ-3А-80</t>
  </si>
  <si>
    <t>НАС/КС/ДУ-3А-81</t>
  </si>
  <si>
    <t>НАС/КС/ДУ-3А-82</t>
  </si>
  <si>
    <t>НАС/КС/ДУ-3А-83</t>
  </si>
  <si>
    <t>НАС/КС/ДУ-3А-84</t>
  </si>
  <si>
    <t>НАС/КС/ДУ-3А-85 от 25.02.2022 г.</t>
  </si>
  <si>
    <t>НАС/КС/ДУ-3А-87</t>
  </si>
  <si>
    <t>НАС/КС/ДУ-3А-89</t>
  </si>
  <si>
    <t>НАС/КС/ДУ-3А-90</t>
  </si>
  <si>
    <t>НАС/КС/ДУ-3А-91 от 26.02.2022 г.</t>
  </si>
  <si>
    <t>НАС/КС/ДУ-3А-93</t>
  </si>
  <si>
    <t>НАС/КС/ДУ-3А-95</t>
  </si>
  <si>
    <t>НАС/КС/ДУ-3А-96</t>
  </si>
  <si>
    <t>НАС/КС/ДУ-3А-97</t>
  </si>
  <si>
    <t>НАС/КС/ДУ-3А-98</t>
  </si>
  <si>
    <t>НАС/КС/ДУ-3А-100</t>
  </si>
  <si>
    <t>НАС/КС/ДУ-3А-101</t>
  </si>
  <si>
    <t>НАС/КС/ДУ-3А-102</t>
  </si>
  <si>
    <t>НАС/КС/ДУ-3А-103</t>
  </si>
  <si>
    <t>НАС/КС/ДУ-3А-104</t>
  </si>
  <si>
    <t>НАС/КС/ДУ-3А-105</t>
  </si>
  <si>
    <t>НАС/КС/ДУ-3А-106</t>
  </si>
  <si>
    <t>НАС/КС/ДУ-3А-107</t>
  </si>
  <si>
    <t>НАС/КС/ДУ-3А-108 от 30.03.2022 г.</t>
  </si>
  <si>
    <t>НАС/КС/ДУ-3А-109</t>
  </si>
  <si>
    <t>НАС/КС/ДУ-3А-110 от 26.02.2022 г.</t>
  </si>
  <si>
    <t>С24-НАСТР-3А-2021/дом/Кв. 111</t>
  </si>
  <si>
    <t>НАС/КС/ДУ-3А-114 от 26.03.2022 г.</t>
  </si>
  <si>
    <t>НАС/КС/ДУ-3А-115</t>
  </si>
  <si>
    <t>НАС/КС/ДУ-3А-116</t>
  </si>
  <si>
    <t>НАС/КС/ДУ-3А-118</t>
  </si>
  <si>
    <t>НАС/КС/ДУ-3А-119</t>
  </si>
  <si>
    <t>НАС/КС/ДУ-3А-120</t>
  </si>
  <si>
    <t>НАС/КС/ДУ-3А-121</t>
  </si>
  <si>
    <t>НАС/КС/ДУ-3А-122 от 02.03.2022 г.</t>
  </si>
  <si>
    <t>НАС/КС/ДУ-3А-124 от 10.03.2022 г.</t>
  </si>
  <si>
    <t>НАС/КС/ДУ-3А-126 от 19.02.2022 г.</t>
  </si>
  <si>
    <t>НАС/КС/ДУ-3А-127</t>
  </si>
  <si>
    <t>НАС/КС/ДУ-3А-128 от 18.03.2022 г.</t>
  </si>
  <si>
    <t>НАС/КС/ДУ-3А-129</t>
  </si>
  <si>
    <t>НАС/КС/ДУ-3А-130 от 26.02.2022 г.</t>
  </si>
  <si>
    <t>НАС/КС/ДУ-3А-131</t>
  </si>
  <si>
    <t>НАС/КС//ДУ-3А-132</t>
  </si>
  <si>
    <t>НАС/КС/ДУ-3А-133</t>
  </si>
  <si>
    <t>НАС/КС/ДУ-3А-134 от 10.03.2022 г.</t>
  </si>
  <si>
    <t>НАС/КС/ДУ-3А-135 от 02.03.2022 г.</t>
  </si>
  <si>
    <t>НАС/КС/ДУ-3А-136</t>
  </si>
  <si>
    <t>НАС/ДУ-3А-137 от 05.03.2022 г.</t>
  </si>
  <si>
    <t>НАС/КС/ДУ-3А-138</t>
  </si>
  <si>
    <t>НАС/КС/ДУ-3А-139 от 26.02.2022 г.</t>
  </si>
  <si>
    <t>НАС/ДУ-3А-140 от 05.03.2022 г.</t>
  </si>
  <si>
    <t>НАС/КС/ДУ-3А-141 от 02.03.2022 г.</t>
  </si>
  <si>
    <t>НАС/КС/ДУ-3А-143</t>
  </si>
  <si>
    <t>НАС/КС/ДУ-3А-144 от 25.02.2022 г.</t>
  </si>
  <si>
    <t>НАС/КС/ДУ-3А-145</t>
  </si>
  <si>
    <t>НАС/КС/ДУ-3А-146 от 12.03.2022 г.</t>
  </si>
  <si>
    <t>НАС/КС/ДУ/3А-147</t>
  </si>
  <si>
    <t>НАС/КС/ДУ-3А-148 от 12.03.2022 г.</t>
  </si>
  <si>
    <t>НАС/КС/ДУ-3А-149</t>
  </si>
  <si>
    <t>НАС/КС/ДУ-3А-150</t>
  </si>
  <si>
    <t>НАС/КС/ДУ-3А-151</t>
  </si>
  <si>
    <t>НАС/КС/ДУ-3А-153.</t>
  </si>
  <si>
    <t>НАС/КС/ДУ-3А-154.</t>
  </si>
  <si>
    <t>НАС/ДУ-3А-155 от 05.03.2022 г.</t>
  </si>
  <si>
    <t>НАС/КС/ДУ-3А-156</t>
  </si>
  <si>
    <t>НАС/КС/ДУ-3А-157/Втор-1</t>
  </si>
  <si>
    <t>НАС/КС/ДУ-3А-158</t>
  </si>
  <si>
    <t>НАС/КС/ДУ-3А-159</t>
  </si>
  <si>
    <t>НАС/КС/ДУ-3А-160 от 26.02.2022 г.</t>
  </si>
  <si>
    <t>НАС/КС/ДУ-3А-161.</t>
  </si>
  <si>
    <t>НАС/КС/ДУ-3А-162</t>
  </si>
  <si>
    <t>НАС/КС/ДУ-3А-164</t>
  </si>
  <si>
    <t>НАС/КС/ДУ-3А-165</t>
  </si>
  <si>
    <t>НАС/КС/ДУ-3А-166 от 09.03.2022 г.</t>
  </si>
  <si>
    <t>НАС/КС/ДУ-3А-167</t>
  </si>
  <si>
    <t>НАС/КС/ДУ-3А-168</t>
  </si>
  <si>
    <t>НАС/КС/ДУ-3А-169 ЮГ ИНВЕСТ</t>
  </si>
  <si>
    <t>НАС/КС/ДУ-3А-170</t>
  </si>
  <si>
    <t>НАС/КС/ДУ-3А-172</t>
  </si>
  <si>
    <t>НАС/КС/ДУ-3А-173</t>
  </si>
  <si>
    <t>НАС/КС/ДУ-3А-174</t>
  </si>
  <si>
    <t>НАС/КС/ДУ-3А-175 от 02.03.2022 г.</t>
  </si>
  <si>
    <t>НАС/КС/ДУ-3А-176 от 19.02.2022 г.</t>
  </si>
  <si>
    <t>НАС/КС/ДУ-3А-177</t>
  </si>
  <si>
    <t>НАС/КС/ДУ/3А-178-ВТОР</t>
  </si>
  <si>
    <t>НАС/КС/ДУ-3А-179</t>
  </si>
  <si>
    <t>НАС/КС/ДУ-3А-180 от 25.02.2022 г.</t>
  </si>
  <si>
    <t>НАС/КС/ДУ-3А-181 от 09.03.2022 г.</t>
  </si>
  <si>
    <t>НАС/КС/ДУ-3А-182</t>
  </si>
  <si>
    <t>НАС/КС/ДУ-3А-184 ЮГ ИНВЕСТ</t>
  </si>
  <si>
    <t>НАС/КС/ДУ-3А-185/Втор-1</t>
  </si>
  <si>
    <t>НАС/КС/ДУ-3А-186 от 24.02.2022 г.</t>
  </si>
  <si>
    <t>НАС/КС/ДУ-3А-187 от 26.02.2022 г.</t>
  </si>
  <si>
    <t>НАС/КС/ДУ-3А-188</t>
  </si>
  <si>
    <t>НАС/КС/ДУ-3А-189</t>
  </si>
  <si>
    <t>НАС/КС/ДУ-3А-190/Втор-1</t>
  </si>
  <si>
    <t>НАС/КС/ДУ-3А-191</t>
  </si>
  <si>
    <t>НАС/КС/ДУ-3А-192 от26.02.2022 г.</t>
  </si>
  <si>
    <t>НАС/КС/ДУ 3А-194</t>
  </si>
  <si>
    <t>НАС/КС/ДУ-3А-195 от 12.03.2022 г.</t>
  </si>
  <si>
    <t>НАС/КС/ДУ-3А-196 ЮГ ИНВЕСТ</t>
  </si>
  <si>
    <t>НАС/КС/ДУ-3А-197</t>
  </si>
  <si>
    <t>НАС/КС/ДУ-3А-198</t>
  </si>
  <si>
    <t>НАС/КС/ДУ-3А-199</t>
  </si>
  <si>
    <t>НАС/КС/ДУ-3А-200</t>
  </si>
  <si>
    <t>НАС/КС/ДУ-3А-201</t>
  </si>
  <si>
    <t>НАС/КС/ДУ-3А-202</t>
  </si>
  <si>
    <t>НАС/ДУ-3А-203 от 05.03.2022 г.</t>
  </si>
  <si>
    <t>НАС/КС/ДУ-3А-204</t>
  </si>
  <si>
    <t>НАС/КС/ДУ-3А-205</t>
  </si>
  <si>
    <t>НАС/КС/ДУ-3А-207/втор</t>
  </si>
  <si>
    <t>НАС/КС/ДУ-3А-208</t>
  </si>
  <si>
    <t>НАС/КС/ДУ-3А-209</t>
  </si>
  <si>
    <t>НАС/КС/ДУ-3А-210</t>
  </si>
  <si>
    <t>НАС/ДУ-3А-211 от 05.03.2022 г.</t>
  </si>
  <si>
    <t>НАС/КС/ДУ-3А-212</t>
  </si>
  <si>
    <t>НАС/КС/ДУ-3А-213 от 09.03.2022 г.</t>
  </si>
  <si>
    <t>НАС/КС/ДУ-3А-214</t>
  </si>
  <si>
    <t>НАС/КС/ДУ-3А-215</t>
  </si>
  <si>
    <t>НАС/КС/ДУ-3А-216</t>
  </si>
  <si>
    <t>НАС/КС/ДУ-3А-217</t>
  </si>
  <si>
    <t>НАС/КС/ДУ-3А-218.</t>
  </si>
  <si>
    <t>НСТ/КС/ДУ-3А-219</t>
  </si>
  <si>
    <t>НАС/КС/ДУ-3А-220</t>
  </si>
  <si>
    <t>НАС/КС/ДУ-3А-221</t>
  </si>
  <si>
    <t>НАС/КС/ДК-3А-222 от 19.02.2022 г.</t>
  </si>
  <si>
    <t>НАС/КС/ДУ-3А-223/втор</t>
  </si>
  <si>
    <t>НАС/КС/ДУ-3А-225</t>
  </si>
  <si>
    <t>НАС/ДУ-3А-226 от 05.03.2022 г.</t>
  </si>
  <si>
    <t>НАС/КС/ДУ-3А-227</t>
  </si>
  <si>
    <t>НАС/КС/ДУ-3А-228</t>
  </si>
  <si>
    <t>НАС/КС/ДУ-3А-229 от 03.05.2022 г.</t>
  </si>
  <si>
    <t>НС/КС/ДУ-3А-230 от 29.04.2022 г.</t>
  </si>
  <si>
    <t>НАС/КС/ДУ-3А-231</t>
  </si>
  <si>
    <t>НАС/КС/ДУ-3А-232</t>
  </si>
  <si>
    <t>НАС/КС/ДУ-3А-233 от 11.03.2022 г.</t>
  </si>
  <si>
    <t>НАС/КС/ДУ-3А-234</t>
  </si>
  <si>
    <t>НАС/КС/ДУ-3А-235</t>
  </si>
  <si>
    <t>НАС/КС/ДУ-3А-236 ЮГ ИНВЕСТ</t>
  </si>
  <si>
    <t>НАС/КС/ДУ-3А-237</t>
  </si>
  <si>
    <t>НАС/КС/ДУ-3А-238</t>
  </si>
  <si>
    <t>НАС/КС/ДУ-3А-239</t>
  </si>
  <si>
    <t>НАС/КС/ДУ-3А-241</t>
  </si>
  <si>
    <t>НАС/КС/ДУ-3А-242 от 25.02.2022 г.</t>
  </si>
  <si>
    <t>НАС/КС/ДУ-3А-243 от 02.03.2022 г.</t>
  </si>
  <si>
    <t>НАС/КС/ДУ-3А-244 от 12.03.2022 г.</t>
  </si>
  <si>
    <t>НАС/КС/ДУ-3А-245</t>
  </si>
  <si>
    <t>НАС/КС/ДУ-3А-246</t>
  </si>
  <si>
    <t>НАС/КС/ДУ-3А-247</t>
  </si>
  <si>
    <t>НАС/КС/ДУ-3А-248</t>
  </si>
  <si>
    <t>НАС/КС/ДУ-3А-249 от 02.04.2022 г.</t>
  </si>
  <si>
    <t>НАС/КС/ДУ-3А-250 ВАШ Консалтинг</t>
  </si>
  <si>
    <t>НАС/КС/ДУ-3А-251</t>
  </si>
  <si>
    <t>НАС/КС/ДУ-36А-252 от 05.05.2022 г.</t>
  </si>
  <si>
    <t>НАС/КС/ДУ-3А-253 от 25.03.2022</t>
  </si>
  <si>
    <t>НАС/КС/ДУ-3А-254</t>
  </si>
  <si>
    <t>НАС/КС/ДУ-3А-255</t>
  </si>
  <si>
    <t>НАС/КС/ДУ-3А-257 от 02.04.2022 г.</t>
  </si>
  <si>
    <t>НАС/КС/ДУ-3А-258</t>
  </si>
  <si>
    <t>НАС/КС/ДУ-3А-259</t>
  </si>
  <si>
    <t>НАС/КС/ДУ-3А-260</t>
  </si>
  <si>
    <t>НАС/КС/ДУ-3А-262 от 26.03.2022 г.</t>
  </si>
  <si>
    <t>НАС/КС/ДУ-3А-263 от 26.03.2022 г.</t>
  </si>
  <si>
    <t>НАС/КС/ДУ-3А-264</t>
  </si>
  <si>
    <t>НАС/КС/ДУ-3А-265</t>
  </si>
  <si>
    <t>НАС/КС/ДУ-3А-266 от 19.04.2022 г.</t>
  </si>
  <si>
    <t>НАС/КС/ДУ-3А-267</t>
  </si>
  <si>
    <t>НАС/КС/ДУ-3А-268 от 25.03.2022 г.</t>
  </si>
  <si>
    <t>НАС/КС/ДУ-3А-269</t>
  </si>
  <si>
    <t>НАС/КС/ДУ-3А-270</t>
  </si>
  <si>
    <t>НАС/КС/ДУ-3А-271</t>
  </si>
  <si>
    <t>НАС/КС/ДУ-3А-272 от 02.04.2022 г.</t>
  </si>
  <si>
    <t>НАС/КС/ДУ-3А-273 от 09.04.2022 г.</t>
  </si>
  <si>
    <t>НАС/КС/ДУ-3А-274</t>
  </si>
  <si>
    <t>НАС/КС/ДУ-3А-275 от 24.03.2022 г.</t>
  </si>
  <si>
    <t>НАС/КС/ДУ-3А-276 ЮГ ИНВЕСТ</t>
  </si>
  <si>
    <t>НАС/КС/ДУ-3А-277</t>
  </si>
  <si>
    <t>НАС/КС/ДУ-3А-278</t>
  </si>
  <si>
    <t>НАС/КС/ДУ-3А-279</t>
  </si>
  <si>
    <t>НАС/КС/ДУ-3А-280</t>
  </si>
  <si>
    <t>НАС/КС/ДУ-3А-281</t>
  </si>
  <si>
    <t>НАС/КС/ДУ-3А-283 от 30.03.2022 г.</t>
  </si>
  <si>
    <t>НАС/КС/ДУ-3А-284 от 26.03.2022 г.</t>
  </si>
  <si>
    <t>НАС/КС/ДУ-3А-285</t>
  </si>
  <si>
    <t>НАС/КС/ДУ-3А-286 от 09.04.2022 г.</t>
  </si>
  <si>
    <t>НАС/КС/ДУ_3А-287/ВТОР</t>
  </si>
  <si>
    <t>НАС/КС/ДУ-3А-288</t>
  </si>
  <si>
    <t>НАС/КС/ДУ-3А-289 от 02.04.2022 г.</t>
  </si>
  <si>
    <t>НАС/КС/ДУ-3А-290</t>
  </si>
  <si>
    <t>НАС/КС/ДУ-3А-291</t>
  </si>
  <si>
    <t>НАС/КС/ДУ-3А-292</t>
  </si>
  <si>
    <t>НАС/КС/ДУ-3А-293 от 26.03.2022 г.</t>
  </si>
  <si>
    <t>НАС/КС/ДУ/3А-294</t>
  </si>
  <si>
    <t>НАС/КС/ДУ-3А-295 от 25.03.2022 г.</t>
  </si>
  <si>
    <t>НАС/КС/ДУ-3А-296</t>
  </si>
  <si>
    <t>НАС/КС/ДУ-3А-297 от 25.03.2022 г.</t>
  </si>
  <si>
    <t>НАС/КС/ДУ-3А-298 от 25.03.2022 г.</t>
  </si>
  <si>
    <t>НАС/КС/ДУ-3А-299</t>
  </si>
  <si>
    <t>НАС/КС/ДУ-3А-300 ЮГ ИНВЕСТ</t>
  </si>
  <si>
    <t>НАС/КС/ДУ-3А-302</t>
  </si>
  <si>
    <t>НАС/КС/ДУ-3А-303</t>
  </si>
  <si>
    <t>НАС/КС/ДУ-3А-304</t>
  </si>
  <si>
    <t>НАС/КС/ДУ-3А-305</t>
  </si>
  <si>
    <t>НАС/КС/ДУ-3А-306 втор</t>
  </si>
  <si>
    <t>НАС/КС/ДУ-3А-307</t>
  </si>
  <si>
    <t>НАС/КС/ДУ-3А-308</t>
  </si>
  <si>
    <t>НАС/КС/ДУ-3А-309</t>
  </si>
  <si>
    <t>НАС/КС/ДУ-3А-310 от 26.03.2022 г.</t>
  </si>
  <si>
    <t>НАС/КС/ДУ-3А-311 от 26.03.2022 г.</t>
  </si>
  <si>
    <t>НАС/КС/ДУ-3А-312</t>
  </si>
  <si>
    <t>НАС/КС/ДУ-3А-313</t>
  </si>
  <si>
    <t>НАС/КС/ДУ-3А-314</t>
  </si>
  <si>
    <t>НАС/КС/ДУ-3А-315</t>
  </si>
  <si>
    <t>НАС/КС/ДУ-3А-316</t>
  </si>
  <si>
    <t>НАС/КС/ДУ-3А-317</t>
  </si>
  <si>
    <t>НАС/КС/ДУ-3А-318</t>
  </si>
  <si>
    <t>НАС/КС/ДУ-3А-319</t>
  </si>
  <si>
    <t>НАС/КС/ДУ-3А-320</t>
  </si>
  <si>
    <t>НАС/КС/ДУ-3А-321</t>
  </si>
  <si>
    <t>НАС/КС/ДУ-3А-322</t>
  </si>
  <si>
    <t>НАС/КС/ДУ-3А-323 от 25.03.2022 г.</t>
  </si>
  <si>
    <t>НАС/КС/ДУ-3А-325 от 26.03.2022 г.</t>
  </si>
  <si>
    <t>НАС/КС/ДУ-3А-327</t>
  </si>
  <si>
    <t>НАС/КС/ДУ-3А-328</t>
  </si>
  <si>
    <t>НАС/КС/ДУ-3А-329</t>
  </si>
  <si>
    <t>НАС/КС/ДУ-3А-330</t>
  </si>
  <si>
    <t>НАС/КС/ДУ-3А-331</t>
  </si>
  <si>
    <t>НАС/КС/ДУ-3А-332 от 25.03.2022 г.</t>
  </si>
  <si>
    <t>НАС/КС/ДУ-3А-333</t>
  </si>
  <si>
    <t>НАС/КС/ДУ-3А-334</t>
  </si>
  <si>
    <t>НАС/КС/ДУ-3А-336</t>
  </si>
  <si>
    <t>НАС/КС/ДУ-3А-337</t>
  </si>
  <si>
    <t>НАС/КС/ДУ-3А-338 ВАШ Консалтинг</t>
  </si>
  <si>
    <t>НАС/КС/ДУ-3А-339</t>
  </si>
  <si>
    <t>НАС/КС/ДУ/3А-340</t>
  </si>
  <si>
    <t>НАС/КС/ДУ-3А-342</t>
  </si>
  <si>
    <t>НАС/КС/ДУ-3А-343</t>
  </si>
  <si>
    <t>НАС/СК/ДУ-3А-344</t>
  </si>
  <si>
    <t>НАС/КС/ДУ-3А-345 втор</t>
  </si>
  <si>
    <t>НАС/КС/ДУ-3А-346</t>
  </si>
  <si>
    <t>НАС/КС/ДУ-3А-347</t>
  </si>
  <si>
    <t>НАС/КС/ДУ-3А-348</t>
  </si>
  <si>
    <t>НАС/КС/ДУ/3А-350</t>
  </si>
  <si>
    <t>НАС/КС/ДУ-3А-351 от 11.04.2022 г.</t>
  </si>
  <si>
    <t>НАС/КС/ДУ-3А-352</t>
  </si>
  <si>
    <t>НАС/КС/ДУ\3А-353</t>
  </si>
  <si>
    <t>НАС/КС/ДУ-3А-354</t>
  </si>
  <si>
    <t>НАС/КС/ДУ-3А-355</t>
  </si>
  <si>
    <t>НАС/КС/ДУ-3А-356 от 09.04.2022 г.</t>
  </si>
  <si>
    <t>НАС/КС/ДУ-3А-357 от 21.04.2022 г.</t>
  </si>
  <si>
    <t>НАС/КС/ДУ-3А-358</t>
  </si>
  <si>
    <t>НАС/КС/ДУ-3А-359</t>
  </si>
  <si>
    <t>НАС/КС/ДУ-3А-360 от 09.04.2022 г.</t>
  </si>
  <si>
    <t>НАС/КС/ДУ-3А-361</t>
  </si>
  <si>
    <t>НАС/КС/ДУ/3А-362</t>
  </si>
  <si>
    <t>НАС/КС/ДУ-3А-363</t>
  </si>
  <si>
    <t>НАС/КС/ДУ/3А-364</t>
  </si>
  <si>
    <t>НАС/КС/ДУ-3А-365 от 09.04.2022 г.</t>
  </si>
  <si>
    <t>НАС/КС/ДУ-3А-366 от 11.04.2022 г.</t>
  </si>
  <si>
    <t>НАС/КС/ДУ/3А-367</t>
  </si>
  <si>
    <t>НАС/КС/ДУ-3А-368/Втор-1</t>
  </si>
  <si>
    <t>НАС/КС/ДУ-3А-369</t>
  </si>
  <si>
    <t>НАС/КС/ДУ-3А-370 ЮГ ИНВЕСТ</t>
  </si>
  <si>
    <t>НАС/КС/ДУ-3А-371 от 14.04.2022 г.</t>
  </si>
  <si>
    <t>НАС/КС/ДУ-3А-372 от 09.04.2022 г.</t>
  </si>
  <si>
    <t>НАС/КС/ДУ-3А-373.</t>
  </si>
  <si>
    <t>НАС/КС/ДУ-3А-374/Втор-1</t>
  </si>
  <si>
    <t>НАС/КС/ДУ/3А-375</t>
  </si>
  <si>
    <t>НАС/КС//ДУ-3А-376</t>
  </si>
  <si>
    <t>НАС/КС/ДУ-3А-378</t>
  </si>
  <si>
    <t>НАС/КС/ДУ-3А-379</t>
  </si>
  <si>
    <t>НАС/КС/ДУ-3А-380 от 20.04.2022 г.</t>
  </si>
  <si>
    <t>НАС/КС/ДУ-3А-381 от 09.04.2022 г.</t>
  </si>
  <si>
    <t>НАС/КС/ДУ-3А-382 от 29.04.2022 г.</t>
  </si>
  <si>
    <t>НАС/КС/ДУ-3А-383</t>
  </si>
  <si>
    <t>НАС/КС/ДУ-3А-384</t>
  </si>
  <si>
    <t>НАС/КС/ДУ-3А-385</t>
  </si>
  <si>
    <t>НАС/КС/ДУ-3А-386 ЮГ ИНВЕСТ</t>
  </si>
  <si>
    <t>НАС/КС/ДУ-3А-387</t>
  </si>
  <si>
    <t>НАС/КС/ДУ-3А-388 от 11.04.2022 г.</t>
  </si>
  <si>
    <t>НАС/КС/ДУ-3А-390 от 03.05.2022 г.</t>
  </si>
  <si>
    <t>НАС/КС/ДУ-3А-391</t>
  </si>
  <si>
    <t>НАС/КС/ДУ-3А-392</t>
  </si>
  <si>
    <t>НАС/КС/ДУ-3А-393</t>
  </si>
  <si>
    <t>НАС/КС/ДУ-3А-394</t>
  </si>
  <si>
    <t>НАС/КС/ДУ-3А-396</t>
  </si>
  <si>
    <t>НАС/КС/ДУ-3А-397</t>
  </si>
  <si>
    <t>НАС/КС/ДУ-3А-398 ЮГ ИНВЕСТ</t>
  </si>
  <si>
    <t>НАС/КС/ДУ-3А-399 ЮГ ИНВЕСТ</t>
  </si>
  <si>
    <t>НАС/КС/ДУ-3А-400</t>
  </si>
  <si>
    <t>НАС/КС/ДУ-3А-401 от  11.04.2022 г.</t>
  </si>
  <si>
    <t>НАС/КС/ДУ-3А-403</t>
  </si>
  <si>
    <t>НАС/КС/ДУ-3А-404</t>
  </si>
  <si>
    <t>НАС/КС/ДУ-3А-405</t>
  </si>
  <si>
    <t>НАС/КС/ДУ-3А-406 от 19.04.2022 г.</t>
  </si>
  <si>
    <t>НАС/КС/ДУ-3А-407 от 19.04.2022 г.</t>
  </si>
  <si>
    <t>НАС/КР/ДУ-3А-408 от 09.04.2022 г.</t>
  </si>
  <si>
    <t>НАС/КС/ДУ-3А-409 от 19.04.2022 г.</t>
  </si>
  <si>
    <t>НАС/КС/ДУ-3А-410 от 09.04.2022 г.</t>
  </si>
  <si>
    <t>НАС/КС/ДУ-3А-412</t>
  </si>
  <si>
    <t>НАС/КС/ДУ-3А-413</t>
  </si>
  <si>
    <t>НАС/КС/ДУ-3А-414</t>
  </si>
  <si>
    <t>НАС/КС/ДУ-3А-416</t>
  </si>
  <si>
    <t>НАС/КС/ДУ-3А-417 от 11.03.2022 г.</t>
  </si>
  <si>
    <t>НАС/КС/ДУ-3А-418</t>
  </si>
  <si>
    <t>НАС/КС/ДУ-3А-419</t>
  </si>
  <si>
    <t>НАС/КС/ДУ-3А-420</t>
  </si>
  <si>
    <t>НАС/КС/ДУ/3А-421</t>
  </si>
  <si>
    <t>НАС/КС/ДУ-3А-422</t>
  </si>
  <si>
    <t>НАС/КС/ДУ/3А-424</t>
  </si>
  <si>
    <t>НАС/КС/ДУ-3А-425</t>
  </si>
  <si>
    <t>НАС/КС/ДУ-3А-426</t>
  </si>
  <si>
    <t>НАС/КС/ДУ/3А-428</t>
  </si>
  <si>
    <t>НАС/КС/ДУ-3А-429</t>
  </si>
  <si>
    <t>НАС/КС/ДУ-3А-430</t>
  </si>
  <si>
    <t>НАС/КС/ДУ-3А-431</t>
  </si>
  <si>
    <t>НАС/КС/ДУ-3А-432</t>
  </si>
  <si>
    <t>НАС/КС/ДУ-3А-435</t>
  </si>
  <si>
    <t>НАС/КС/ДУ-3А-436</t>
  </si>
  <si>
    <t>НАС/КС/ДУ-3А-437</t>
  </si>
  <si>
    <t>С24-НАСТР-3А-2021/дом/Кв. 438</t>
  </si>
  <si>
    <t>НАС/КС/ДУ-3А-439</t>
  </si>
  <si>
    <t>НАС/КС/ДУ-3А-440</t>
  </si>
  <si>
    <t>НАС/КС/ДУ-3А-441.</t>
  </si>
  <si>
    <t>НАС/КС/ДУ-3А-442</t>
  </si>
  <si>
    <t>НАС/КС/ДУ-3А-443</t>
  </si>
  <si>
    <t>НАС/КС/ДУ-3А-444</t>
  </si>
  <si>
    <t>НАС/КС/ДУ-3А-445</t>
  </si>
  <si>
    <t>НАС/КС/ДУ-3А-446</t>
  </si>
  <si>
    <t>НАС/КС/ДУ-3А-448.</t>
  </si>
  <si>
    <t>С24-НАСТР-3А-2021/дом/Кв. 449</t>
  </si>
  <si>
    <t>НАС/КС/ДУ-3А-450</t>
  </si>
  <si>
    <t>НАС/КС/ДУ-3А-452</t>
  </si>
  <si>
    <t>НАС/КС/ДУ-3А-453</t>
  </si>
  <si>
    <t>НАС/КС/ДУ-3А-454</t>
  </si>
  <si>
    <t>НАС/КС/ДУ-3А-455 от 08.08.2022 г.</t>
  </si>
  <si>
    <t>НАС/КС/ДУ-3А-456</t>
  </si>
  <si>
    <t>НАС/КР/ДУ/3А-457</t>
  </si>
  <si>
    <t>НАС/КС/ДУ-3А-458</t>
  </si>
  <si>
    <t>НАС/КС/ДУ-3А-459</t>
  </si>
  <si>
    <t>НАС/КС/ДУ-3А-460 от 19.07.2022</t>
  </si>
  <si>
    <t>НАС/КС/ДУ-3А-461</t>
  </si>
  <si>
    <t>НАС/КС/ДУ-3А-462</t>
  </si>
  <si>
    <t>НАС/КС/ДУ-3А-463</t>
  </si>
  <si>
    <t>НАС/КС/ДУ-3А-464</t>
  </si>
  <si>
    <t>НАС/КС/ДУ-3А-466</t>
  </si>
  <si>
    <t>НАС/КС/ДУ-3А-467.</t>
  </si>
  <si>
    <t>НАС/КС/ДУ-3А-468</t>
  </si>
  <si>
    <t>НАС/КС/ДУ-3А-469</t>
  </si>
  <si>
    <t>НАС/КС/ДУ-3А-470</t>
  </si>
  <si>
    <t>НАС/КС/ДУ-3А-472</t>
  </si>
  <si>
    <t>НАС/КС/ДУ-3А-473</t>
  </si>
  <si>
    <t>НАС/КС/ДУ-3А-474</t>
  </si>
  <si>
    <t>НАС/КС/ДУ-3А-475.</t>
  </si>
  <si>
    <t>НАС/КС/ДУ-3А-476/Втор-1</t>
  </si>
  <si>
    <t>НАС/КС/ДУ/3А-477</t>
  </si>
  <si>
    <t>НАС/КС/ДУ-3А-478</t>
  </si>
  <si>
    <t>НАС/КС/ДУ-3А-480</t>
  </si>
  <si>
    <t>НАС/КС/ДУ-3А-481</t>
  </si>
  <si>
    <t>НАС/КС/ДУ-3А-482</t>
  </si>
  <si>
    <t>НАС/КС/ДУ-3А-483</t>
  </si>
  <si>
    <t>НАС/КС/ДУ-3А-484</t>
  </si>
  <si>
    <t>НАС/КС/ДУ-3А-485</t>
  </si>
  <si>
    <t>НАС/КС/ДУ-3А-486</t>
  </si>
  <si>
    <t>НАС/КС/ДУ-3А-487</t>
  </si>
  <si>
    <t>НАС/КС/ДУ-3А-489</t>
  </si>
  <si>
    <t>НАС/КС/ДУ-3А-490</t>
  </si>
  <si>
    <t>НАС/КС/ДУ-3А-491</t>
  </si>
  <si>
    <t>НАС/КС/ДУ-3А-492</t>
  </si>
  <si>
    <t>НАС/КС/ДУ-3А-493</t>
  </si>
  <si>
    <t>НАС/КС/ДУ-3А-494</t>
  </si>
  <si>
    <t>НАС/КС/ДУ-3А-495</t>
  </si>
  <si>
    <t>НАС/КС/ДУ-3А-496</t>
  </si>
  <si>
    <t>НАС/КС/ДУ-3А-497</t>
  </si>
  <si>
    <t>НАС/КС/ДУ-3А-498</t>
  </si>
  <si>
    <t>НАС/КС/ДУ-3А-499</t>
  </si>
  <si>
    <t>НАС/КС/ДУ-3А-500</t>
  </si>
  <si>
    <t>НАС/КС/ДУ-3А-501 втор</t>
  </si>
  <si>
    <t>НАС/КС/ДУ-3А-502</t>
  </si>
  <si>
    <t>НАС/КС/ДУ-3А-503</t>
  </si>
  <si>
    <t>НАС/КС/ДУ-3А-504</t>
  </si>
  <si>
    <t>НАС/КС/ДУ-3А-505</t>
  </si>
  <si>
    <t>НАС/КС/ДУ-3А-507.</t>
  </si>
  <si>
    <t>НАС/КС/ДУ-3А-508</t>
  </si>
  <si>
    <t>НАС/КС/ДУ-3А-509</t>
  </si>
  <si>
    <t>НАС/КС/ДУ/3А-510</t>
  </si>
  <si>
    <t>НАС/КС/ДУ/3А-511</t>
  </si>
  <si>
    <t>НАС/КС/ДУ-3А-512</t>
  </si>
  <si>
    <t>НАС/КС/ДУ-3А-513</t>
  </si>
  <si>
    <t>НАС/КС/ДУ-3А-514</t>
  </si>
  <si>
    <t>НАС/КС/ДУ-3А-516</t>
  </si>
  <si>
    <t>НАС/КС/ДУ-3А-517</t>
  </si>
  <si>
    <t>НАС/КС/ДУ/3А-518</t>
  </si>
  <si>
    <t>НАС/КС/ДУ/3А-520</t>
  </si>
  <si>
    <t>НАС/КС/ДУ-3А-521</t>
  </si>
  <si>
    <t>НАС/КС/ДУ-3А-522</t>
  </si>
  <si>
    <t>НАС/КС/ДУ-3А-523</t>
  </si>
  <si>
    <t>НАС/КС/ДУ-3А-524</t>
  </si>
  <si>
    <t>НАС/КС/ДУ/3А-525</t>
  </si>
  <si>
    <t>НАС/КС/ДУ-3А-526</t>
  </si>
  <si>
    <t>НАС/КС/ДУ-3А-527</t>
  </si>
  <si>
    <t>НАС/КС/ДУ-3А-528</t>
  </si>
  <si>
    <t>НАС/КС/ДУ-3А-529</t>
  </si>
  <si>
    <t>НАС/КС/ДУ-3А-530</t>
  </si>
  <si>
    <t>НАС/КС/ДУ-3А-531</t>
  </si>
  <si>
    <t>НАС/КС/ДУ-3А-532</t>
  </si>
  <si>
    <t>НАС/КС/ДУ-3А-533</t>
  </si>
  <si>
    <t>НАС/КС/ДУ-3А-534.</t>
  </si>
  <si>
    <t>НАС/КС/ДУ-3А-535 ВТОР</t>
  </si>
  <si>
    <t>НАС/КС/ДУ/3А-536</t>
  </si>
  <si>
    <t>НАС/КС/ДУ/3А--537</t>
  </si>
  <si>
    <t>НАС/КС/ДУ-3А-538</t>
  </si>
  <si>
    <t>НАС/КС/ДУ/3А-539</t>
  </si>
  <si>
    <t>НАС/КС/ДУ/3А-540</t>
  </si>
  <si>
    <t>НАС/КС/ДУ-3А-541</t>
  </si>
  <si>
    <t>НАС/КС/ДУ/3А-542</t>
  </si>
  <si>
    <t>НАС/КС/ДУ-3А-543</t>
  </si>
  <si>
    <t>НАС/КС/ДУ-3А-544</t>
  </si>
  <si>
    <t>НАС/КС/ДУ-3А-546</t>
  </si>
  <si>
    <t>НАС/КС/ДУ-3А-547/ВТОР</t>
  </si>
  <si>
    <t>НАС/КС/ДУ/3А-548-ВТОР</t>
  </si>
  <si>
    <t>НАС/КС/ДУ-3А-549 от 26.04.2022 г.</t>
  </si>
  <si>
    <t>НАС/КС/ДУ-3А-550</t>
  </si>
  <si>
    <t>НАС/КС/ДУ-3А-551</t>
  </si>
  <si>
    <t>НАС/КС/ДУ-3А-552</t>
  </si>
  <si>
    <t>НАС/КС/ДУ-3А-554</t>
  </si>
  <si>
    <t>НАС/КС/ДУ-3А-555</t>
  </si>
  <si>
    <t>НАС/КС/ДУ-3А-556 от 26.04.2022 г.</t>
  </si>
  <si>
    <t>НАС/КС/ДУ-3А-557</t>
  </si>
  <si>
    <t>НАС/КС/ДУ-3А-558 ВАШ Консалтинг</t>
  </si>
  <si>
    <t>НАС/КС/ДУ-3А-560/ВТОР-1</t>
  </si>
  <si>
    <t>НАС/КС/ДУ-3А-561</t>
  </si>
  <si>
    <t>НАС/КС/ДУ-3А-563</t>
  </si>
  <si>
    <t>НАС/КС/ДУ-3А-564 от 06.05.2022 г.</t>
  </si>
  <si>
    <t>НАС/КС/ДУ-3А-565/ВТОР</t>
  </si>
  <si>
    <t>НАС/КС/ДУ-3А-566</t>
  </si>
  <si>
    <t>НАС/КС/ДУ-3А-567/ВТОР</t>
  </si>
  <si>
    <t>НАС/КС/ДУ-3А-568 от 29.04.2022 г.</t>
  </si>
  <si>
    <t>НАС/КС/ДУ-3А-569</t>
  </si>
  <si>
    <t>НАС/КС/ДУ-3А-570</t>
  </si>
  <si>
    <t>НАС/КС/ДУ-3А-571 от 29.04.2022 г.</t>
  </si>
  <si>
    <t>НАС/КС/ДУ-3А-572</t>
  </si>
  <si>
    <t>НАС/КС/ДУ-3А-573</t>
  </si>
  <si>
    <t>НАС/КС/ДУ-3А-574 втор</t>
  </si>
  <si>
    <t>НАС/КС/ДУ-3А-576 от 29.04.2022 г.</t>
  </si>
  <si>
    <t>НАС/КС/ДУ-3А-578</t>
  </si>
  <si>
    <t>НАС/КС/ДУ/3А-580</t>
  </si>
  <si>
    <t>НАС/КС/ДУ-3А-581 от 26.04.2022 г.</t>
  </si>
  <si>
    <t>НАС/КС/ДУ-3А-582</t>
  </si>
  <si>
    <t>НАС/КС/ДУ-3А-583 от 03.05.2022 г.</t>
  </si>
  <si>
    <t>НАС/КС/ДУ-3А-585</t>
  </si>
  <si>
    <t>НАС/КС/ДУ-3А-586</t>
  </si>
  <si>
    <t>НАС/КС/ДУ-36А-587 от 26.04.2022 г.</t>
  </si>
  <si>
    <t>НАС/КС/ДУ-3А-588</t>
  </si>
  <si>
    <t>НАС/КС/ДУ-3А-589</t>
  </si>
  <si>
    <t>НАС/КС/ДУ-3А-590</t>
  </si>
  <si>
    <t>НАС/КС/ДУ-3А-591</t>
  </si>
  <si>
    <t>НАС/КС/ДУ-3А-592</t>
  </si>
  <si>
    <t>НАС/КС/ДУ-3А-593 втор</t>
  </si>
  <si>
    <t>НАС/КС/ДУ-3А-594</t>
  </si>
  <si>
    <t>НАС/КС/ДУ-3А-595 от 29.04.2022 г.</t>
  </si>
  <si>
    <t>НАС/КС/ДУ-3А-596 от 29.04.2022 г.</t>
  </si>
  <si>
    <t>НАС/КС/ДУ-3А-597</t>
  </si>
  <si>
    <t>НАС/КС/ДУ-3А-598 от 05.05.2022 г.</t>
  </si>
  <si>
    <t>НАС/КС/ДУ-3А-599</t>
  </si>
  <si>
    <t>НАС/КС/ДУ-3А-600</t>
  </si>
  <si>
    <t>НАС/КС/ДУ-3А-601 ЮГ ИНВЕСТ</t>
  </si>
  <si>
    <t>НАС/КС/ДУ-3А-602</t>
  </si>
  <si>
    <t>НАС/КС/ДУ-3А-604</t>
  </si>
  <si>
    <t>НАС/КС/ДУ-3А-605 от 26.042022 г.</t>
  </si>
  <si>
    <t>НАС/КС/ДУ-3А-609</t>
  </si>
  <si>
    <t>НАС/КС/ДУ-3А-610</t>
  </si>
  <si>
    <t>НАС/КС/ДУ-3А-611</t>
  </si>
  <si>
    <t>НАС/КС/ДУ-3А-612</t>
  </si>
  <si>
    <t>НАС/КС/ДУ-3А-615 отр 03.05.2022 г.</t>
  </si>
  <si>
    <t>НАС/КС/ДУ-3А-616</t>
  </si>
  <si>
    <t>НАС/КС/ДУ-3А-617</t>
  </si>
  <si>
    <t>НАС/КС/ДУ-3А-618 от 29.04.2022 г.</t>
  </si>
  <si>
    <t>НАС/КС/ДУ-3А-619 от 05.05.2022 г.</t>
  </si>
  <si>
    <t>НАС/КС/ДУ-3А-620</t>
  </si>
  <si>
    <t>НАС/КС/ДУ-3А-621</t>
  </si>
  <si>
    <t>НАС/КС/ДУ-3А-624</t>
  </si>
  <si>
    <t>НАС/КС/ДУ-3А-625</t>
  </si>
  <si>
    <t>НАС/КС/ДУ-3А-626</t>
  </si>
  <si>
    <t>НАС/КС/ДУ-3А-627</t>
  </si>
  <si>
    <t>НАС/КС/ДУ-3А-628 от 06.05.2022 г.</t>
  </si>
  <si>
    <t>НАС/КС/ДУ-3А-629</t>
  </si>
  <si>
    <t>НАС/КС/ДУ-3А-632</t>
  </si>
  <si>
    <t>НАС/КС/ДУ-3А-633</t>
  </si>
  <si>
    <t>НАС/КС/ДУ-3А-634</t>
  </si>
  <si>
    <t>НАС/КС/ДУ-3А-635</t>
  </si>
  <si>
    <t>НАС/КС/ДУ-3А-636/ВТОР</t>
  </si>
  <si>
    <t>НАС/КС/ДУ-3А-637 от 30.03.2022 г.</t>
  </si>
  <si>
    <t>НАС/КС/ДУ-3А-639</t>
  </si>
  <si>
    <t>НАС/КС/ДУ-3А-640</t>
  </si>
  <si>
    <t>НАС/КС/ДУ-3А-641</t>
  </si>
  <si>
    <t>НАС/КС/ДУ-3А-643 от 30.03.2022 г.</t>
  </si>
  <si>
    <t>НАС/КС/ДУ-3А-644</t>
  </si>
  <si>
    <t>НАС/КС/ДУ-646</t>
  </si>
  <si>
    <t>НАС/КС/ДУ-3А-647 от 02.04.2022 г.</t>
  </si>
  <si>
    <t>НАС/КС/ДУ-3А-648</t>
  </si>
  <si>
    <t>НАС\КС\ДУ-3А-649</t>
  </si>
  <si>
    <t>НАС/КС/ДУ-3А-651</t>
  </si>
  <si>
    <t>НАС/КС/ДУ-3А-652 от 26.03.2022 г.</t>
  </si>
  <si>
    <t>НАС/КС/ДУ-3А-653</t>
  </si>
  <si>
    <t>НАС/КС/ДУ-3А-354/ВТОР</t>
  </si>
  <si>
    <t>НАС/КС/ДУ-3А-655</t>
  </si>
  <si>
    <t>НАС/КС/ДУ-3А-656 от 02.04.2022 г.</t>
  </si>
  <si>
    <t>НАС/КС/ДУ-3А-657 от 30.03.2022 г.</t>
  </si>
  <si>
    <t>НАС/КС/ДУ-3А-658</t>
  </si>
  <si>
    <t>НАС/КС/ДУ-3А-659</t>
  </si>
  <si>
    <t>НАС/КС/ДУ-3А-660</t>
  </si>
  <si>
    <t>НАС/КС/ДУ-3А-662</t>
  </si>
  <si>
    <t>НАС/КС/ДУ-3А-663</t>
  </si>
  <si>
    <t>НАС/КС/ДУ-3А-664</t>
  </si>
  <si>
    <t>НАС/КС/ДУ/3А-665</t>
  </si>
  <si>
    <t>НАС/КС/ДУ-3А-666</t>
  </si>
  <si>
    <t>НАС/КС/ДУ-3А-677</t>
  </si>
  <si>
    <t>НАС/КС/ДУ-3А-668</t>
  </si>
  <si>
    <t>НАС/КС/ДУ-3А-669</t>
  </si>
  <si>
    <t>НАС/КС/ДУ-3А-670 от 26.03.2022 г.</t>
  </si>
  <si>
    <t>НАС/КС/ДУ-3А-671</t>
  </si>
  <si>
    <t>НАС/КС/ДУ-3А-672</t>
  </si>
  <si>
    <t>НАС/КС/ДУ-3А-673 от 26.03.2022 г.</t>
  </si>
  <si>
    <t>НАС/КС/ДУ-3А-674 от 26.03.2022 г.</t>
  </si>
  <si>
    <t>НАС/КС/ДУ-3А-675 от 02.04.2022 г.</t>
  </si>
  <si>
    <t>НАС/КС/ДУ-3А-676</t>
  </si>
  <si>
    <t>НАС/КС/ДУ-3А-677 от 26.03.2022 г.</t>
  </si>
  <si>
    <t>НАС/КС/ДУ/3А-678</t>
  </si>
  <si>
    <t>НАС/КС/ДУ-3А-679</t>
  </si>
  <si>
    <t>НАС/КС/ДУ-3А-680</t>
  </si>
  <si>
    <t>НАС/КС/ДУ-3А-681 от 24.03.2022 г.</t>
  </si>
  <si>
    <t>НАС/КС/ДУ-3А-682 от 02.04.2022 г.</t>
  </si>
  <si>
    <t>НАС/КС/ДУ-3А-684 от 26.03.2022 г.</t>
  </si>
  <si>
    <t>НАС/КС/ДУ-3А-685</t>
  </si>
  <si>
    <t>НАС/КС/ДУ-3А-686 от 26.03.2022 г.</t>
  </si>
  <si>
    <t>НАС/КС/ДУ-3А-687 от 26.03.2022 г.</t>
  </si>
  <si>
    <t>НАС/КС/ДУ-3А-688 от 09.04.2022 г.</t>
  </si>
  <si>
    <t>НАС/КС/ДУ-3А-689</t>
  </si>
  <si>
    <t>НАС/КС/ДУ-3А-690 от 02.04.2022 г.</t>
  </si>
  <si>
    <t>НАС/КС/ДУ-3А-691</t>
  </si>
  <si>
    <t>НАС/КС/ДУ-3А-692</t>
  </si>
  <si>
    <t>НАС/КС/ДУ-3А-оф.4Н</t>
  </si>
  <si>
    <t>НАС/КС/ДУ-3А-НЖ-1</t>
  </si>
  <si>
    <t>НАС/КС/ДУ-3А-оф.2Н</t>
  </si>
  <si>
    <t>С24-НАСТР-3А-2021/дом/Оф. 12</t>
  </si>
  <si>
    <t>С24-НАСТР-3А-2021/дом/Оф. 13</t>
  </si>
  <si>
    <t>С24-НАСТР-3А-2021/дом/Оф. 14</t>
  </si>
  <si>
    <t>С24-НАСТР-3А-2021/дом/Оф. 16</t>
  </si>
  <si>
    <t>С24-НАСТР-3А-2021/дом/Оф. 17</t>
  </si>
  <si>
    <t>НАС/КС/ДУ-3А-оф.5</t>
  </si>
  <si>
    <t>НАС/КС/ДУ-3А-НЖ-6Н</t>
  </si>
  <si>
    <t>НАС/КС/ДУ/3-А-оф.7.</t>
  </si>
  <si>
    <t>НАС/КС/ДУ-3А-НЖ-оф.8</t>
  </si>
  <si>
    <t>НАС/КС/ДУ-3А-БКФН-оф.9</t>
  </si>
  <si>
    <t>НАС/КС/ДУ-3А-оф.10 от 12.03.2022 г.</t>
  </si>
  <si>
    <t>НАС/КСДУ-3А-оф.11Н</t>
  </si>
  <si>
    <t>С24-НАСТР-3А-2021/дом/Оф. 15</t>
  </si>
  <si>
    <t>НАС/КС/ДУ-3А-НЖ-оф.18</t>
  </si>
  <si>
    <t>НАС/КС/ДУ-3А-НЖ-19Н от 11.04.2022  г.</t>
  </si>
  <si>
    <t>НАС/КС/ДУ-3А-НЖ-оф.20</t>
  </si>
  <si>
    <t>НАС/КС/ДУ-3А/КЛ-65</t>
  </si>
  <si>
    <t>НАС/КС/ДУ/3А-КЛ-121</t>
  </si>
  <si>
    <t>НАС/КС/ДУ-3А-КЛ-52</t>
  </si>
  <si>
    <t>НАС/КС/ДУ-3А-КЛ-156</t>
  </si>
  <si>
    <t>НАС/КС/ДУ-КЛ-3А-196</t>
  </si>
  <si>
    <t>НАС/КС/КЛ/ДУ_3А-49ВТОР</t>
  </si>
  <si>
    <t>НАС/КС/ДУ-3А-КЛ-51.</t>
  </si>
  <si>
    <t>НАС/КС/ДУ-КЛ-3А/ММ-38-Э(-1)</t>
  </si>
  <si>
    <t>НАС/КС/ДУ-КЛ-3А-8</t>
  </si>
  <si>
    <t>НАС/КС/ДУ-КЛ-3А-28</t>
  </si>
  <si>
    <t>НАС/КС/ДУ-КЛ-3А/ММ-95-Э(-1)</t>
  </si>
  <si>
    <t>НАС/КС/ДУ-3А-КЛ-78</t>
  </si>
  <si>
    <t>НАС/КС/ДУ-КЛ-3А-111</t>
  </si>
  <si>
    <t>НАС/КС/ДУ-КЛ-3А-17</t>
  </si>
  <si>
    <t>НАС/КС/ДУ-КЛ-3А-188</t>
  </si>
  <si>
    <t>НАС/КС/ДУ/3А-КЛ.109</t>
  </si>
  <si>
    <t>НАС/КС/ДУ-КЛ-3А-103</t>
  </si>
  <si>
    <t>НАС/КС/ДУ-КЛ-3А-133</t>
  </si>
  <si>
    <t>НАС/КС/ДУ-3А-КЛ-89</t>
  </si>
  <si>
    <t>НАС/КС/ДУ-3А-КЛ-83</t>
  </si>
  <si>
    <t>НАС/КС/ДУ-3А-КЛ-170</t>
  </si>
  <si>
    <t>НАС/КС/ДУ-КЛ-3А-185</t>
  </si>
  <si>
    <t>НАС/КС/ДУ/3А-КЛ-101</t>
  </si>
  <si>
    <t>НАС/КС/ДУ-3А-КЛ-86</t>
  </si>
  <si>
    <t>НАС/КС/ДУ-3А-КЛ-106</t>
  </si>
  <si>
    <t>НАС/КС/ДУ-КЛ-3А-63</t>
  </si>
  <si>
    <t>НАС/КС/ДУ-КЛ-3А-64</t>
  </si>
  <si>
    <t>НАС/КС/ДУ-КЛ-3А-31</t>
  </si>
  <si>
    <t>НАС/КС/ДУ-3А-КЛ-39</t>
  </si>
  <si>
    <t>НАС/КС/ДУ-3А-КЛ-171</t>
  </si>
  <si>
    <t>НАС/КС/ДУ-КЛ-3А/ММ-139-Э(-1)</t>
  </si>
  <si>
    <t>НАСТ/КС/ДУ-КЛ-3А-61к</t>
  </si>
  <si>
    <t>НАС/КС/ДУ-КЛ-3А-173</t>
  </si>
  <si>
    <t>НАС/КС/ДУ-3А-КЛ-32</t>
  </si>
  <si>
    <t>НАС/КС/ДУ-3А-КЛ-56</t>
  </si>
  <si>
    <t>НАС/КС/ДУ-3А-КЛ-169</t>
  </si>
  <si>
    <t>НАС/КС/ДУ-3А/ММ-49</t>
  </si>
  <si>
    <t>НАС/КС/ДУ-КЛ-3А-14</t>
  </si>
  <si>
    <t>НАС/КС/ДУ-КЛ-3А-147</t>
  </si>
  <si>
    <t>НАС/КС/ДУ-ММ-3А-160</t>
  </si>
  <si>
    <t>НАС/КС/ДУ-ММ-3А-137</t>
  </si>
  <si>
    <t>НАС/КС/ДУ-3А-ММ-116</t>
  </si>
  <si>
    <t>НАС/КС/ДУ/ММ-3А-18ВТОР</t>
  </si>
  <si>
    <t>НАС/КС/ММ/ДУ_3А-5/ВТОР</t>
  </si>
  <si>
    <t>НАС/КС/ДУ-ММ-3А-113</t>
  </si>
  <si>
    <t>НАС/КС/ДУ-ММ-3А-9</t>
  </si>
  <si>
    <t>НАС/КС/ДУ-3А-ММ-222</t>
  </si>
  <si>
    <t>НАС/КС/ДУ-ММ-3А-220</t>
  </si>
  <si>
    <t>НАС/КС/ДУ-3А-ММ-48</t>
  </si>
  <si>
    <t>НАС/КС/ДУ-3А-ММ-195</t>
  </si>
  <si>
    <t>НАС/КС/ДУ-3А/ММ-79-Э(-1)</t>
  </si>
  <si>
    <t>НАС/КС/ДУ-ММ-3А-156</t>
  </si>
  <si>
    <t>НАС/КС/ДУ-ММ-3А-161</t>
  </si>
  <si>
    <t>НАС/КС/ДУ/3А-ММ-166</t>
  </si>
  <si>
    <t>НАС/КС/ДУ-3А-ММ-159</t>
  </si>
  <si>
    <t>НАС/КС/ДУ-ММ-3А-148</t>
  </si>
  <si>
    <t>НАС/КС/ДУ-ММ-3А-149</t>
  </si>
  <si>
    <t>НАС/КС/ДУ-3А/ММ-115-Э(-1)</t>
  </si>
  <si>
    <t>НАС/КС/ДУ-3А-ММ-84</t>
  </si>
  <si>
    <t>НАС/КС/ДУ-3А-ММ-225</t>
  </si>
  <si>
    <t>НАС/КС/ДУ-3А-ММ-164</t>
  </si>
  <si>
    <t>НАС/КС/ДУ-3А-ММ-226/Втор</t>
  </si>
  <si>
    <t>НАС/КС/ДУ-ММ-3А-151</t>
  </si>
  <si>
    <t>НАС/КС/ДУ-ММ-3А-52</t>
  </si>
  <si>
    <t>НАС/КС/ДУ-ММ-3А-238</t>
  </si>
  <si>
    <t>НАС/КС/ДУ-3А/ММ-45-Э(-1)</t>
  </si>
  <si>
    <t>НАС/КС/ДУ/3А-ММ-236</t>
  </si>
  <si>
    <t>НАС/КС/ДУ-3А/ММ-171-Э(-1)</t>
  </si>
  <si>
    <t>НАС/КС/ДУ-3А/ММ-170-Э(-1)</t>
  </si>
  <si>
    <t>НАС/КС/ДУ-3А-ММ-46</t>
  </si>
  <si>
    <t>НАС/КС/ДУ-ММ-3А-212</t>
  </si>
  <si>
    <t>НАС/КС/ДУ-ММ-3А-68</t>
  </si>
  <si>
    <t>НАС/КС/ДУ-3А/ММ-60-Э(-1)</t>
  </si>
  <si>
    <t>НАС/КС/ДУ-3А-ММ-67</t>
  </si>
  <si>
    <t>НАС/КС/ДУ/3А-ММ-241</t>
  </si>
  <si>
    <t>НАС/КС/ДУ/ММ-3А-239</t>
  </si>
  <si>
    <t>НАС/КС/ДУ-3А-ММ-12</t>
  </si>
  <si>
    <t>НАС/КС/ДУ-3А-ММ-232</t>
  </si>
  <si>
    <t>НАС/КС/ДУ-3А-ММ-230</t>
  </si>
  <si>
    <t>НАС/КС/ДУ-3А-ММ-58</t>
  </si>
  <si>
    <t>НАС/КС/ДУ-3А-ММ-55</t>
  </si>
  <si>
    <t>НАС/КС/ДУ-3А/ММ-223-Э(-1)</t>
  </si>
  <si>
    <t>НАС/КС/ДУ-3А-613 втор</t>
  </si>
  <si>
    <t>НАС/КС/ДУ-3А-577/ВТОР1</t>
  </si>
  <si>
    <t>НАС/КС/ДУ-3А-584ВТОР</t>
  </si>
  <si>
    <t>НАС/КС/ДУ-3А-152</t>
  </si>
  <si>
    <t>НАС/КС/ДУ-3А-377_ВТОР</t>
  </si>
  <si>
    <t>НАС/КС/ДУ-3А-324-ВТОР</t>
  </si>
  <si>
    <t>НАС/КС/ДУ-3А-256</t>
  </si>
  <si>
    <t>НАС/КС/ДУ-3А-112</t>
  </si>
  <si>
    <t>НАС/КС/ДУ-3А-433 втор</t>
  </si>
  <si>
    <t>НАС/КС/ДУ-3А-465/ВТОР</t>
  </si>
  <si>
    <t>НАС/КС/ДУ-3А-224</t>
  </si>
  <si>
    <t>НАС/КС/ДУ-3А-240</t>
  </si>
  <si>
    <t>НАС/КС/ДУ-3А-488</t>
  </si>
  <si>
    <t>НАС/КС/ДУ-3А-608/ВТОР</t>
  </si>
  <si>
    <t>НАС/КС/ДУ-3А-193</t>
  </si>
  <si>
    <t>НАС/КС/ДУ-3А-113ВТОР</t>
  </si>
  <si>
    <t>НАС/КС/ДУ-3А-125</t>
  </si>
  <si>
    <t>НАС/КС/ДУ-3А-117</t>
  </si>
  <si>
    <t>НСТ/КС/ДУ-3А-553</t>
  </si>
  <si>
    <t>НАСТ/КС/ДУ-3А-88</t>
  </si>
  <si>
    <t>НАСТ/КС/ДУ-3А-92</t>
  </si>
  <si>
    <t>НАС/КС/ДУ-3А-434</t>
  </si>
  <si>
    <t>НАС/КС/ДУ-3А-183</t>
  </si>
  <si>
    <t>НАС/КС/ДУ-3А-562/Втор</t>
  </si>
  <si>
    <t>НАС/КС/ДУ-3А-506</t>
  </si>
  <si>
    <t>НАС/КС/ДУ-3А-479</t>
  </si>
  <si>
    <t>НАС/КС/ДУ-3А-447</t>
  </si>
  <si>
    <t>НАС/КС/ДУ-3А-559</t>
  </si>
  <si>
    <t>НАС/КС/ДУ-3А-471/Втор</t>
  </si>
  <si>
    <t>НАС/КС/ДУ-3А-519втор</t>
  </si>
  <si>
    <t>НАС/КС/ДУ-3А-575/Втор</t>
  </si>
  <si>
    <t>НАС/КС/ДУ-3А-607.</t>
  </si>
  <si>
    <t>НАС/КС/ДУ-3А-623/Втор</t>
  </si>
  <si>
    <t>НАС/КС/ДУ-3А-645/ВТОР</t>
  </si>
  <si>
    <t>НАС/КС/ДУ-3А-661/ВТОР1</t>
  </si>
  <si>
    <t>НАС/КС/ДУ-3А-423</t>
  </si>
  <si>
    <t>НАС/КС/ДУ-3А-631/Втор</t>
  </si>
  <si>
    <t>ЮБ/Ю/ДУ/3А-545</t>
  </si>
  <si>
    <t>НАС/КС/ДУ-3А-683</t>
  </si>
  <si>
    <t>НАС/КС/ДУ-3А-301</t>
  </si>
  <si>
    <t>НАС/КС/ДУ-3А-63</t>
  </si>
  <si>
    <t>НАС/КС/ДУ-3А-75 втор</t>
  </si>
  <si>
    <t xml:space="preserve">НАС/КС/ДУ-3А-14 </t>
  </si>
  <si>
    <t>НАС/КС/ДУ/3А-402</t>
  </si>
  <si>
    <t>НАС/КС/ДУ-3А-3</t>
  </si>
  <si>
    <t>НАС/КС/ДУ-3А-650</t>
  </si>
  <si>
    <t>НАС/КС/ДУ-3А-171</t>
  </si>
  <si>
    <t>НАС/КС/ДУ-3А-123</t>
  </si>
  <si>
    <t>НАС/КС/ДУ-3А-99</t>
  </si>
  <si>
    <t>НАС/КС/ДУ-3А-163</t>
  </si>
  <si>
    <t>НАС/КС/ДУ-3А-638</t>
  </si>
  <si>
    <t>НАС/КС/ДУ-3А-282</t>
  </si>
  <si>
    <t>НАС/КС/ДУ-3А-326/ВТОР</t>
  </si>
  <si>
    <t>НАС/КС/ДУ-3А-603</t>
  </si>
  <si>
    <t>НАС/КС/ДУ-3А-579</t>
  </si>
  <si>
    <t>НАС/КС/ДУ/3А-606</t>
  </si>
  <si>
    <t>НАС/КС/ДУ/3А-622</t>
  </si>
  <si>
    <t>НАС/КС/ДУ-3А-614.</t>
  </si>
  <si>
    <t>НАС/КС/ДУ-3А-206/ВТОР</t>
  </si>
  <si>
    <t>НАС/КС/ДУ-3А-142</t>
  </si>
  <si>
    <t>НАС/КС/ДУ-3А-94</t>
  </si>
  <si>
    <t>НАС/КС/ДУ-3А-515</t>
  </si>
  <si>
    <t>НАС/КС/ДУ/3А-451</t>
  </si>
  <si>
    <t>НАСТ/КС/ДУ-3А-86</t>
  </si>
  <si>
    <t>НАС/КС/ДУ-3А-427</t>
  </si>
  <si>
    <t>НАС/КС/ДУ-3А-389</t>
  </si>
  <si>
    <t>НАС/КС/ДУ-3А-341</t>
  </si>
  <si>
    <t>НАС/КС/ДУ-3А-1</t>
  </si>
  <si>
    <t>НАС/КС/ДУ-3А-415/ВТОР</t>
  </si>
  <si>
    <t>НАС/КС/ДУ/3А-32-ВТОР</t>
  </si>
  <si>
    <t>НАС/КС/ДУ-3А-12/ВТОР</t>
  </si>
  <si>
    <t>НАС/КС/ДУ-3А-630/Втор</t>
  </si>
  <si>
    <t>НАС/КС/ДУ-БКФН-3А-оф.3</t>
  </si>
  <si>
    <t>НАС/КС/ДУ-3А-349ВТОР</t>
  </si>
  <si>
    <t>НАС/КС/ДУ-3А-261/Втор</t>
  </si>
  <si>
    <t>НАС/КС/ДУ-3А-411</t>
  </si>
  <si>
    <t>НАС/КС/ДУ-КЛ-3А-193</t>
  </si>
  <si>
    <t>НАС/КС/ДУ-3А/КЛ-148</t>
  </si>
  <si>
    <t>НАС/КС/ДУ-КЛ-3А-91</t>
  </si>
  <si>
    <t>НАС/КС/ММ-3А-120</t>
  </si>
  <si>
    <t>НАС/КС/ДУ-КЛ-3А/ММ-164</t>
  </si>
  <si>
    <t>НАС/КС/ДУ-КЛ-3А/ММ-85</t>
  </si>
  <si>
    <t>НАС/КС/ДУ-КЛ-3А-176</t>
  </si>
  <si>
    <t>НАС/КС/ДУ-3А/КЛ-178  от 10.01.2024</t>
  </si>
  <si>
    <t>НАС/КС_3А-642/ВТОР</t>
  </si>
  <si>
    <t>л/с №3000001183858</t>
  </si>
  <si>
    <t>л/с №3000001183617</t>
  </si>
  <si>
    <t>л/с №3000001183863</t>
  </si>
  <si>
    <t>л/с №3000001183620</t>
  </si>
  <si>
    <t>л/с №3000001185159</t>
  </si>
  <si>
    <t>л/с №3000001183621</t>
  </si>
  <si>
    <t>л/с №3000001183856</t>
  </si>
  <si>
    <t>л/с №3000001183778</t>
  </si>
  <si>
    <t>л/с №3000001184287</t>
  </si>
  <si>
    <t>л/с №3000001186496</t>
  </si>
  <si>
    <t>л/с №3000001184015</t>
  </si>
  <si>
    <t>л/с №3000001184176</t>
  </si>
  <si>
    <t>л/с №3000001183662</t>
  </si>
  <si>
    <t>л/с №3000001186882</t>
  </si>
  <si>
    <t>л/с №3000001183702</t>
  </si>
  <si>
    <t>л/с №3000001183688</t>
  </si>
  <si>
    <t>л/с №3000001183809</t>
  </si>
  <si>
    <t>л/с №3000001183773</t>
  </si>
  <si>
    <t>л/с №3000001183774</t>
  </si>
  <si>
    <t>л/с №3000001183792</t>
  </si>
  <si>
    <t>л/с №3000001183793</t>
  </si>
  <si>
    <t>л/с №3000001183794</t>
  </si>
  <si>
    <t>л/с №3000001185118</t>
  </si>
  <si>
    <t>л/с №3000001183612</t>
  </si>
  <si>
    <t>л/с №3000001183795</t>
  </si>
  <si>
    <t>л/с №3000001183802</t>
  </si>
  <si>
    <t>л/с №3000001183803</t>
  </si>
  <si>
    <t>л/с №3000001183804</t>
  </si>
  <si>
    <t>л/с №3000001183806</t>
  </si>
  <si>
    <t>л/с №3000001183807</t>
  </si>
  <si>
    <t>л/с №3000001183928</t>
  </si>
  <si>
    <t>л/с №3000001187139</t>
  </si>
  <si>
    <t>л/с №3000001184475</t>
  </si>
  <si>
    <t>л/с №3000001184476</t>
  </si>
  <si>
    <t>л/с №3000001183796</t>
  </si>
  <si>
    <t>л/с №3000001183791</t>
  </si>
  <si>
    <t>л/с №3000001183895</t>
  </si>
  <si>
    <t>л/с №3000001183902</t>
  </si>
  <si>
    <t>л/с №3000001183898</t>
  </si>
  <si>
    <t>л/с №3000001184019</t>
  </si>
  <si>
    <t>л/с №3000001184001</t>
  </si>
  <si>
    <t>л/с №3000001184029</t>
  </si>
  <si>
    <t>л/с №3000001184103</t>
  </si>
  <si>
    <t>л/с №3000001184372</t>
  </si>
  <si>
    <t>л/с №3000001184182</t>
  </si>
  <si>
    <t>л/с №3000001184367</t>
  </si>
  <si>
    <t>л/с №3000001184108</t>
  </si>
  <si>
    <t>л/с №3000001184204</t>
  </si>
  <si>
    <t>л/с №3000001184243</t>
  </si>
  <si>
    <t>л/с №3000001184371</t>
  </si>
  <si>
    <t>л/с №3000001184008</t>
  </si>
  <si>
    <t>л/с №3000001184101</t>
  </si>
  <si>
    <t>л/с №3000001183695</t>
  </si>
  <si>
    <t>л/с №3000001184046</t>
  </si>
  <si>
    <t>л/с №3000001183640</t>
  </si>
  <si>
    <t>л/с №3000001184044</t>
  </si>
  <si>
    <t>л/с №3000001186391</t>
  </si>
  <si>
    <t>л/с №3000001183541</t>
  </si>
  <si>
    <t>л/с №3000001183660</t>
  </si>
  <si>
    <t>л/с №3000001185110</t>
  </si>
  <si>
    <t>л/с №3000001186846</t>
  </si>
  <si>
    <t>л/с №3000001183749</t>
  </si>
  <si>
    <t>л/с №3000001183771</t>
  </si>
  <si>
    <t>л/с №3000001184025</t>
  </si>
  <si>
    <t>л/с №3000001184130</t>
  </si>
  <si>
    <t>л/с №3000001183859</t>
  </si>
  <si>
    <t>л/с №3000001184201</t>
  </si>
  <si>
    <t>л/с №3000001184353</t>
  </si>
  <si>
    <t>л/с №3000001183896</t>
  </si>
  <si>
    <t>л/с №3000001184006</t>
  </si>
  <si>
    <t>л/с №3000001184242</t>
  </si>
  <si>
    <t>л/с №3000001184097</t>
  </si>
  <si>
    <t>129337, Москва г, Ярославский, Красная Сосна ул., дом № 3А паркинг</t>
  </si>
  <si>
    <t>Сведения о показаниях счетчика</t>
  </si>
  <si>
    <t>за 1 квартал 2024 г.</t>
  </si>
  <si>
    <t>ЖК НАСТРОЕНИЕ, 129337, Москва г, Ярославский, Красная Сосна ул., дом №3А</t>
  </si>
  <si>
    <t>Вид услуги</t>
  </si>
  <si>
    <t>Серийный номер ПУ</t>
  </si>
  <si>
    <t>Январь 24</t>
  </si>
  <si>
    <t>Февраль 24</t>
  </si>
  <si>
    <t>Март 24</t>
  </si>
  <si>
    <t>Дневное показание</t>
  </si>
  <si>
    <t>Дата</t>
  </si>
  <si>
    <t>Отопление ЖП ФАКТ  (не использовать с 01.01.2024)</t>
  </si>
  <si>
    <t>-</t>
  </si>
  <si>
    <t>Отопление ПУ</t>
  </si>
  <si>
    <t>19.01.2024</t>
  </si>
  <si>
    <t>20.02.2024</t>
  </si>
  <si>
    <t>09.06.2022</t>
  </si>
  <si>
    <t>11.05.2023</t>
  </si>
  <si>
    <t>09.06.2023</t>
  </si>
  <si>
    <t>28.05.2022</t>
  </si>
  <si>
    <t>18.01.2024</t>
  </si>
  <si>
    <t>21.02.2024</t>
  </si>
  <si>
    <t>20.03.2024</t>
  </si>
  <si>
    <t>08.06.2022</t>
  </si>
  <si>
    <t>22.07.2022</t>
  </si>
  <si>
    <t>07.06.2022</t>
  </si>
  <si>
    <t>21.06.2022</t>
  </si>
  <si>
    <t>26.05.2022</t>
  </si>
  <si>
    <t>01.07.2023</t>
  </si>
  <si>
    <t>24.05.2022</t>
  </si>
  <si>
    <t>22.04.2023</t>
  </si>
  <si>
    <t>16.01.2024</t>
  </si>
  <si>
    <t>19.02.2024</t>
  </si>
  <si>
    <t>17.03.2024</t>
  </si>
  <si>
    <t>12.01.2024</t>
  </si>
  <si>
    <t>21.10.2023</t>
  </si>
  <si>
    <t>11.03.2022</t>
  </si>
  <si>
    <t>13.08.2022</t>
  </si>
  <si>
    <t>09.11.2023</t>
  </si>
  <si>
    <t>06.09.2023</t>
  </si>
  <si>
    <t>12.03.2022</t>
  </si>
  <si>
    <t>04.03.2022</t>
  </si>
  <si>
    <t>15.12.2023</t>
  </si>
  <si>
    <t>26.01.2024</t>
  </si>
  <si>
    <t>25.05.2022</t>
  </si>
  <si>
    <t>11.05.2022</t>
  </si>
  <si>
    <t>07.09.2022</t>
  </si>
  <si>
    <t>10.12.2023</t>
  </si>
  <si>
    <t>04.01.2024</t>
  </si>
  <si>
    <t>16.02.2024</t>
  </si>
  <si>
    <t>16.03.2024</t>
  </si>
  <si>
    <t>01.06.2022</t>
  </si>
  <si>
    <t>08.01.2024</t>
  </si>
  <si>
    <t>25.02.2024</t>
  </si>
  <si>
    <t>17.01.2024</t>
  </si>
  <si>
    <t>18.02.2024</t>
  </si>
  <si>
    <t>11.08.2022</t>
  </si>
  <si>
    <t>02.06.2023</t>
  </si>
  <si>
    <t>20.01.2024</t>
  </si>
  <si>
    <t>22.02.2024</t>
  </si>
  <si>
    <t>02.03.2022</t>
  </si>
  <si>
    <t>07.03.2024</t>
  </si>
  <si>
    <t>05.07.2022</t>
  </si>
  <si>
    <t>05.03.2022</t>
  </si>
  <si>
    <t>10.03.2022</t>
  </si>
  <si>
    <t>16.11.2023</t>
  </si>
  <si>
    <t>15.03.2024</t>
  </si>
  <si>
    <t>06.07.2022</t>
  </si>
  <si>
    <t>21.01.2024</t>
  </si>
  <si>
    <t>24.02.2024</t>
  </si>
  <si>
    <t>19.03.2024</t>
  </si>
  <si>
    <t>15.03.2022</t>
  </si>
  <si>
    <t>24.04.2023</t>
  </si>
  <si>
    <t>19.05.2023</t>
  </si>
  <si>
    <t>09.02.2024</t>
  </si>
  <si>
    <t>12.05.2022</t>
  </si>
  <si>
    <t>29.04.2022</t>
  </si>
  <si>
    <t>13.03.2022</t>
  </si>
  <si>
    <t>16.06.2023</t>
  </si>
  <si>
    <t>15.01.2024</t>
  </si>
  <si>
    <t>10.03.2024</t>
  </si>
  <si>
    <t>09.03.2022</t>
  </si>
  <si>
    <t>22.03.2024</t>
  </si>
  <si>
    <t>19.02.2022</t>
  </si>
  <si>
    <t>03.10.2023</t>
  </si>
  <si>
    <t>23.03.2024</t>
  </si>
  <si>
    <t>25.01.2024</t>
  </si>
  <si>
    <t>25.03.2024</t>
  </si>
  <si>
    <t>18.07.2022</t>
  </si>
  <si>
    <t>11.09.2023</t>
  </si>
  <si>
    <t>15.06.2023</t>
  </si>
  <si>
    <t>26.04.2022</t>
  </si>
  <si>
    <t>23.02.2024</t>
  </si>
  <si>
    <t>24.11.2023</t>
  </si>
  <si>
    <t>06.02.2024</t>
  </si>
  <si>
    <t>07.02.2024</t>
  </si>
  <si>
    <t>07.05.2022</t>
  </si>
  <si>
    <t>23.11.2023</t>
  </si>
  <si>
    <t>12.08.2022</t>
  </si>
  <si>
    <t>23.01.2024</t>
  </si>
  <si>
    <t>09.08.2022</t>
  </si>
  <si>
    <t>07.12.2023</t>
  </si>
  <si>
    <t>21.03.2024</t>
  </si>
  <si>
    <t>24.03.2024</t>
  </si>
  <si>
    <t>7-0007292</t>
  </si>
  <si>
    <t>05.04.2022</t>
  </si>
  <si>
    <t>28.11.2023</t>
  </si>
  <si>
    <t>03.06.2022</t>
  </si>
  <si>
    <t>15.05.2022</t>
  </si>
  <si>
    <t>17.06.2022</t>
  </si>
  <si>
    <t>08.04.2022</t>
  </si>
  <si>
    <t>25.03.2022</t>
  </si>
  <si>
    <t>27.03.2022</t>
  </si>
  <si>
    <t>10.01.2024</t>
  </si>
  <si>
    <t>15.02.2024</t>
  </si>
  <si>
    <t>05.03.2024</t>
  </si>
  <si>
    <t>11.11.2023</t>
  </si>
  <si>
    <t>12.04.2023</t>
  </si>
  <si>
    <t>14.03.2022</t>
  </si>
  <si>
    <t>03.03.2022</t>
  </si>
  <si>
    <t>08.02.2024</t>
  </si>
  <si>
    <t>23.05.2023</t>
  </si>
  <si>
    <t>05.01.2024</t>
  </si>
  <si>
    <t>18.03.2024</t>
  </si>
  <si>
    <t>14.01.2024</t>
  </si>
  <si>
    <t>17.02.2024</t>
  </si>
  <si>
    <t>12.03.2024</t>
  </si>
  <si>
    <t>09.01.2024</t>
  </si>
  <si>
    <t>02.02.2024</t>
  </si>
  <si>
    <t>15.04.2022</t>
  </si>
  <si>
    <t>23.03.2022</t>
  </si>
  <si>
    <t>08.02.2023</t>
  </si>
  <si>
    <t>22.01.2024</t>
  </si>
  <si>
    <t>01.03.2024</t>
  </si>
  <si>
    <t>26.11.2023</t>
  </si>
  <si>
    <t>14.02.2023</t>
  </si>
  <si>
    <t>19.03.2023</t>
  </si>
  <si>
    <t>13.01.2024</t>
  </si>
  <si>
    <t>23.02.2022</t>
  </si>
  <si>
    <t>20.06.2023</t>
  </si>
  <si>
    <t>04.06.2022</t>
  </si>
  <si>
    <t>07.11.2023</t>
  </si>
  <si>
    <t>05.02.2024</t>
  </si>
  <si>
    <t>11.02.2024</t>
  </si>
  <si>
    <t>26.03.2024</t>
  </si>
  <si>
    <t>08.10.2022</t>
  </si>
  <si>
    <t>13.02.2024</t>
  </si>
  <si>
    <t>11.03.2024</t>
  </si>
  <si>
    <t>23.08.2022</t>
  </si>
  <si>
    <t>05.11.2023</t>
  </si>
  <si>
    <t>27.01.2024</t>
  </si>
  <si>
    <t>11.06.2022</t>
  </si>
  <si>
    <t>29.03.2022</t>
  </si>
  <si>
    <t>27.11.2023</t>
  </si>
  <si>
    <t>19.09.2022</t>
  </si>
  <si>
    <t>19.08.2023</t>
  </si>
  <si>
    <t>14.03.2023</t>
  </si>
  <si>
    <t>15.02.2023</t>
  </si>
  <si>
    <t>02.03.2024</t>
  </si>
  <si>
    <t>21.05.2023</t>
  </si>
  <si>
    <t>20.04.2022</t>
  </si>
  <si>
    <t>09.12.2023</t>
  </si>
  <si>
    <t>21.05.2022</t>
  </si>
  <si>
    <t>13.12.2023</t>
  </si>
  <si>
    <t>27.03.2024</t>
  </si>
  <si>
    <t>04.12.2023</t>
  </si>
  <si>
    <t>08.12.2023</t>
  </si>
  <si>
    <t>14.03.2024</t>
  </si>
  <si>
    <t>23.10.2023</t>
  </si>
  <si>
    <t>15.03.2023</t>
  </si>
  <si>
    <t>25.03.2023</t>
  </si>
  <si>
    <t>14.02.2024</t>
  </si>
  <si>
    <t>13.03.2024</t>
  </si>
  <si>
    <t>22.05.2023</t>
  </si>
  <si>
    <t>20.09.2022</t>
  </si>
  <si>
    <t>17.11.2023</t>
  </si>
  <si>
    <t>10.02.2023</t>
  </si>
  <si>
    <t>02.07.2022</t>
  </si>
  <si>
    <t>10.07.2023</t>
  </si>
  <si>
    <t>23.03.2023</t>
  </si>
  <si>
    <t>22.01.2023</t>
  </si>
  <si>
    <t>22.02.2022</t>
  </si>
  <si>
    <t>12.02.2024</t>
  </si>
  <si>
    <t>25.09.2023</t>
  </si>
  <si>
    <t>26.08.2022</t>
  </si>
  <si>
    <t>10.06.2022</t>
  </si>
  <si>
    <t>20.01.2023</t>
  </si>
  <si>
    <t>12.09.2022</t>
  </si>
  <si>
    <t>17.03.2022</t>
  </si>
  <si>
    <t>02.04.2022</t>
  </si>
  <si>
    <t>16.04.2022</t>
  </si>
  <si>
    <t>01.04.2022</t>
  </si>
  <si>
    <t>09.11.2022</t>
  </si>
  <si>
    <t>17.10.2023</t>
  </si>
  <si>
    <t>24.01.2024</t>
  </si>
  <si>
    <t>05.03.2023</t>
  </si>
  <si>
    <t>24.09.2023</t>
  </si>
  <si>
    <t>06.01.2024</t>
  </si>
  <si>
    <t>03.02.2024</t>
  </si>
  <si>
    <t>03.03.2024</t>
  </si>
  <si>
    <t>24.03.2022</t>
  </si>
  <si>
    <t>20.02.2023</t>
  </si>
  <si>
    <t>24.07.2023</t>
  </si>
  <si>
    <t>04.04.2022</t>
  </si>
  <si>
    <t>04.05.2023</t>
  </si>
  <si>
    <t>02.03.2023</t>
  </si>
  <si>
    <t>14.04.2023</t>
  </si>
  <si>
    <t>22.11.2022</t>
  </si>
  <si>
    <t>15.04.2023</t>
  </si>
  <si>
    <t>11.07.2022</t>
  </si>
  <si>
    <t>13.07.2023</t>
  </si>
  <si>
    <t>31.03.2022</t>
  </si>
  <si>
    <t>05.12.2022</t>
  </si>
  <si>
    <t>14.11.2023</t>
  </si>
  <si>
    <t>24.06.2022</t>
  </si>
  <si>
    <t>12.09.2023</t>
  </si>
  <si>
    <t>07.07.2022</t>
  </si>
  <si>
    <t>16.07.2023</t>
  </si>
  <si>
    <t>26.03.2022</t>
  </si>
  <si>
    <t>28.03.2024</t>
  </si>
  <si>
    <t>18.06.2022</t>
  </si>
  <si>
    <t>20.09.2023</t>
  </si>
  <si>
    <t>22.07.2023</t>
  </si>
  <si>
    <t>12.04.2022</t>
  </si>
  <si>
    <t>14.09.2023</t>
  </si>
  <si>
    <t>22.03.2023</t>
  </si>
  <si>
    <t>28.04.2022</t>
  </si>
  <si>
    <t>14.12.2023</t>
  </si>
  <si>
    <t>10.10.2023</t>
  </si>
  <si>
    <t>01.02.2024</t>
  </si>
  <si>
    <t>16.02.2022</t>
  </si>
  <si>
    <t>04.11.2022</t>
  </si>
  <si>
    <t>12.12.2023</t>
  </si>
  <si>
    <t>11.04.2023</t>
  </si>
  <si>
    <t>14.04.2022</t>
  </si>
  <si>
    <t>09.04.2022</t>
  </si>
  <si>
    <t>02.09.2022</t>
  </si>
  <si>
    <t>19.06.2023</t>
  </si>
  <si>
    <t>22.11.2023</t>
  </si>
  <si>
    <t>30.08.2022</t>
  </si>
  <si>
    <t>11.07.2023</t>
  </si>
  <si>
    <t>19.12.2023</t>
  </si>
  <si>
    <t>20.10.2022</t>
  </si>
  <si>
    <t>14.09.2022</t>
  </si>
  <si>
    <t>13.04.2022</t>
  </si>
  <si>
    <t>10.04.2022</t>
  </si>
  <si>
    <t>19.04.2022</t>
  </si>
  <si>
    <t>13.10.2023</t>
  </si>
  <si>
    <t>04.05.2022</t>
  </si>
  <si>
    <t>11.01.2024</t>
  </si>
  <si>
    <t>13.03.2023</t>
  </si>
  <si>
    <t>06.12.2023</t>
  </si>
  <si>
    <t>05.09.2022</t>
  </si>
  <si>
    <t>18.04.2022</t>
  </si>
  <si>
    <t>21.04.2023</t>
  </si>
  <si>
    <t>11.02.2023</t>
  </si>
  <si>
    <t>07.01.2024</t>
  </si>
  <si>
    <t>09.03.2024</t>
  </si>
  <si>
    <t>10.09.2022</t>
  </si>
  <si>
    <t>23.07.2022</t>
  </si>
  <si>
    <t>23.04.2023</t>
  </si>
  <si>
    <t>19.07.2022</t>
  </si>
  <si>
    <t>29.07.2022</t>
  </si>
  <si>
    <t>08.11.2022</t>
  </si>
  <si>
    <t>21.09.2023</t>
  </si>
  <si>
    <t>08.03.2024</t>
  </si>
  <si>
    <t>25.11.2023</t>
  </si>
  <si>
    <t>01.10.2022</t>
  </si>
  <si>
    <t>26.07.2022</t>
  </si>
  <si>
    <t>30.07.2022</t>
  </si>
  <si>
    <t>27.07.2022</t>
  </si>
  <si>
    <t>27.08.2022</t>
  </si>
  <si>
    <t>20.07.2023</t>
  </si>
  <si>
    <t>12.11.2022</t>
  </si>
  <si>
    <t>05.12.2023</t>
  </si>
  <si>
    <t>01.08.2023</t>
  </si>
  <si>
    <t>09.04.2023</t>
  </si>
  <si>
    <t>09.10.2023</t>
  </si>
  <si>
    <t>28.07.2022</t>
  </si>
  <si>
    <t>02.08.2022</t>
  </si>
  <si>
    <t>25.10.2022</t>
  </si>
  <si>
    <t>03.05.2023</t>
  </si>
  <si>
    <t>31.08.2022</t>
  </si>
  <si>
    <t>17.08.2022</t>
  </si>
  <si>
    <t>26.02.2024</t>
  </si>
  <si>
    <t>27.02.2024</t>
  </si>
  <si>
    <t>12.10.2023</t>
  </si>
  <si>
    <t>18.08.2022</t>
  </si>
  <si>
    <t>20.08.2022</t>
  </si>
  <si>
    <t>28.02.2024</t>
  </si>
  <si>
    <t>04.02.2024</t>
  </si>
  <si>
    <t>26.05.2023</t>
  </si>
  <si>
    <t>27.04.2022</t>
  </si>
  <si>
    <t>11.08.2023</t>
  </si>
  <si>
    <t>04.04.2023</t>
  </si>
  <si>
    <t>24.09.2022</t>
  </si>
  <si>
    <t>14.05.2022</t>
  </si>
  <si>
    <t>03.05.2022</t>
  </si>
  <si>
    <t>30.04.2022</t>
  </si>
  <si>
    <t>21.11.2023</t>
  </si>
  <si>
    <t>05.05.2022</t>
  </si>
  <si>
    <t>25.06.2022</t>
  </si>
  <si>
    <t>08.01.2023</t>
  </si>
  <si>
    <t>16.06.2022</t>
  </si>
  <si>
    <t>06.03.2024</t>
  </si>
  <si>
    <t>16.07.2022</t>
  </si>
  <si>
    <t>28.06.2022</t>
  </si>
  <si>
    <t>20.11.2023</t>
  </si>
  <si>
    <t>07.04.2022</t>
  </si>
  <si>
    <t>22.08.2023</t>
  </si>
  <si>
    <t>24.10.2023</t>
  </si>
  <si>
    <t>28.03.2022</t>
  </si>
  <si>
    <t>02.06.2022</t>
  </si>
  <si>
    <t>15.11.2023</t>
  </si>
  <si>
    <t>04.03.2024</t>
  </si>
  <si>
    <t>15.10.2022</t>
  </si>
  <si>
    <t>18.10.2022</t>
  </si>
  <si>
    <t>24.08.2022</t>
  </si>
  <si>
    <t>10.03.2023</t>
  </si>
  <si>
    <t>25.04.2023</t>
  </si>
  <si>
    <t>03.11.2023</t>
  </si>
  <si>
    <t>16.04.2023</t>
  </si>
  <si>
    <t>20.06.2022</t>
  </si>
  <si>
    <t>06.11.2022</t>
  </si>
  <si>
    <t>11.12.2023</t>
  </si>
  <si>
    <t>09.07.2023</t>
  </si>
  <si>
    <t>08.06.2023</t>
  </si>
  <si>
    <t>Организация:</t>
  </si>
  <si>
    <t>Ответственное лицо:</t>
  </si>
  <si>
    <t>_______________/  Волков Д.В./</t>
  </si>
  <si>
    <t>расход ИТОГО ипу (сумма расхода с января по март</t>
  </si>
  <si>
    <t>Показания ЛК</t>
  </si>
  <si>
    <t>показ. 31.03.2024</t>
  </si>
  <si>
    <t>Начисления по лицевым счетам</t>
  </si>
  <si>
    <t>Период: 2024 г.</t>
  </si>
  <si>
    <t>Показатели: Сумма начисления;</t>
  </si>
  <si>
    <t>Группировки строк: ЛицевойСчет.Адрес.Владелец (Элементы); Лицевой счет (Элементы);</t>
  </si>
  <si>
    <t>Группировки колонок: Месяц начисления (Элементы);</t>
  </si>
  <si>
    <t>Отборы:
Лицевой счет.Адрес.Владелец В группе из списка (129337, Москва г, Ярослав...; 129337, Москва г, Красная...);
Услуга Равно Отопление (норма и 1/12);
Вид начисления Не в группе из списка (Закрытие периода; Пени; Расчет льгот; Регистрация оплаты);
Месяц начисления  &gt;= 01.01.2024 0:00:00 И &lt;= 31.03.2024 0:00:00;
Документ движения (регистратор) Не в группе из списка (Корректировка взаиморасчетов ЖКХ УКС00005055...; Корректировка взаиморасчетов ЖКХ 00000000002...; Корректировка взаиморасчетов ЖКХ 00000000003...; Корректировка взаиморасчетов ЖКХ 00000000004...; Корректировка взаиморасчетов ЖКХ 00000000005...; Корректировка взаиморасчетов ЖКХ 00000000006...; Корректировка взаиморасчетов ЖКХ 00000000007...; Корректировка взаиморасчетов ЖКХ 00000000008...; Корректировка взаиморасчетов ЖКХ 00000000009...; Корректировка взаиморасчетов ЖКХ 00000000010...;...);</t>
  </si>
  <si>
    <t>Дополнительные поля:
ЛицевойСчет.Адрес (Вместе, После группировки);</t>
  </si>
  <si>
    <t>ЛицевойСчет.Адрес.Владелец</t>
  </si>
  <si>
    <t>31.01.2024 0:00:00</t>
  </si>
  <si>
    <t>29.02.2024 0:00:00</t>
  </si>
  <si>
    <t>31.03.2024 0:00:00</t>
  </si>
  <si>
    <t>Сумма начисления</t>
  </si>
  <si>
    <t>Норма на 2024</t>
  </si>
  <si>
    <t>корр-ка за 2023г.</t>
  </si>
  <si>
    <t>Группировки строк: ЛицевойСчет.Адрес.Владелец.Родитель (Элементы); ЛицевойСчет.Адрес.Владелец (Элементы);</t>
  </si>
  <si>
    <t>Группировки колонок: По месяцам (Элементы);</t>
  </si>
  <si>
    <t>Отборы:
Услуга Равно Подогрев для ГВС, Гкал;
Лицевой счет.Адрес.Владелец В группе из списка (129337, Москва г, Ярославский, Красная Сосна ул., дом № 3; 129337, Москва г, Ярославский, Красная Сосна ул., дом № 3...);
Вид начисления Не в группе из списка (Регистрация оплаты; Пени; Закрытие периода; Расчет льгот);
Документ движения (регистратор) Не в группе из списка (Корректировка взаиморасчетов ЖКХ УКС00000019...; Корректировка взаиморасчетов ЖКХ 00000000002...; Корректировка взаиморасчетов ЖКХ 00000000003...; Корректировка взаиморасчетов ЖКХ 00000000004...; Корректировка взаиморасчетов ЖКХ 00000000005...; Корректировка взаиморасчетов ЖКХ 00000000006...; Корректировка взаиморасчетов ЖКХ 00000000007...; Корректировка взаиморасчетов ЖКХ 00000000008...; Корректировка взаиморасчетов ЖКХ 00000000009...; Корректировка взаиморасчетов ЖКХ 00000000010...;...);</t>
  </si>
  <si>
    <t>ЛицевойСчет.Адрес.Владелец.Родитель</t>
  </si>
  <si>
    <t>Январь 2024 г.</t>
  </si>
  <si>
    <t>Февраль 2024 г.</t>
  </si>
  <si>
    <t>Март 2024 г.</t>
  </si>
  <si>
    <t>Апрель 2024 г.</t>
  </si>
  <si>
    <t>Май 2024 г.</t>
  </si>
  <si>
    <t>Июнь 2024 г.</t>
  </si>
  <si>
    <t>Июль 2024 г.</t>
  </si>
  <si>
    <t>Август 2024 г.</t>
  </si>
  <si>
    <t>Сентябрь 2024 г.</t>
  </si>
  <si>
    <t>Октябрь 2024 г.</t>
  </si>
  <si>
    <t>Ноябрь 2024 г.</t>
  </si>
  <si>
    <t>Декабрь 2024 г.</t>
  </si>
  <si>
    <t>ЖК НАСТРОЕНИЕ</t>
  </si>
  <si>
    <t>129337, Москва г, Ярославский, Красная Сосна ул., дом № 3</t>
  </si>
  <si>
    <t>Период: 01.01.2024 - ...</t>
  </si>
  <si>
    <t>Группировки строк: ЛицевойСчет.Адрес.Владелец (Элементы); Лицевой счет (Элементы); Документ движения (регистратор) (Элементы); Договор (Элементы);</t>
  </si>
  <si>
    <t>Сортировка: Лицевой счет.Адрес (По возрастанию);</t>
  </si>
  <si>
    <t>Документ движения (регистратор)</t>
  </si>
  <si>
    <t>Начисление услуг УКС00000055 от 31.01.2024 23:59:59</t>
  </si>
  <si>
    <t>Ввод начального сальдо УКС00000564 от 01.04.2024 0:00:00</t>
  </si>
  <si>
    <t>НАС/КС/ДУ-3А/ММ-105</t>
  </si>
  <si>
    <t>Ввод начального сальдо УКС00000550 от 01.04.2024 0:00:00</t>
  </si>
  <si>
    <t>НАС/КС/ДУ/ММ_3А-118/ВТОР</t>
  </si>
  <si>
    <t>Ввод начального сальдо УКС00000551 от 01.04.2024 0:00:00</t>
  </si>
  <si>
    <t>НАС/КС/ДУ/ММ_3А-119/ВТОР</t>
  </si>
  <si>
    <t>Корректировка начислений УКС00000781 от 01.04.2024 0:00:00</t>
  </si>
  <si>
    <t>Ввод начального сальдо УКС00000616 от 01.04.2024 0:00:00</t>
  </si>
  <si>
    <t>НАС/КС/ДУ-3А/ММ-124</t>
  </si>
  <si>
    <t>НАС/КС/ДУ-3А-ММ-126</t>
  </si>
  <si>
    <t>Ввод начального сальдо УКС00000553 от 01.04.2024 0:00:00</t>
  </si>
  <si>
    <t>НАС/КС/ММ/ДУ-3А-127_ ЮГ ИНВЕСТ</t>
  </si>
  <si>
    <t>Ввод начального сальдо УКС00000554 от 01.04.2024 0:00:00</t>
  </si>
  <si>
    <t>НАС/КС/ММ/ДУ-3А-129_ ЮГ ИНВЕСТ</t>
  </si>
  <si>
    <t>Ввод начального сальдо УКС00000555 от 01.04.2024 0:00:00</t>
  </si>
  <si>
    <t>НАС/КС/ММ/ДУ-3А-130_ ЮГ ИНВЕСТ</t>
  </si>
  <si>
    <t>Корректировка начислений УКС00002231 от 02.06.2024 0:00:00</t>
  </si>
  <si>
    <t>Ввод начального сальдо УКС00001962 от 02.06.2024 0:00:00</t>
  </si>
  <si>
    <t>НАС/КС/ДУ_ММ-139</t>
  </si>
  <si>
    <t>НАС/КС/ДУ-3А/ММ-140/ВТОР</t>
  </si>
  <si>
    <t>Ввод начального сальдо УКС00000556 от 01.04.2024 0:00:00</t>
  </si>
  <si>
    <t>НАС/КС/ММ/ДУ-3А-141_ ЮГ ИНВЕСТ</t>
  </si>
  <si>
    <t>Ввод начального сальдо УКС00000557 от 01.04.2024 0:00:00</t>
  </si>
  <si>
    <t>НАС/КС/ММ/ДУ-3А-147_ ЮГ ИНВЕСТ</t>
  </si>
  <si>
    <t>Ввод начального сальдо УКС00000558 от 01.04.2024 0:00:00</t>
  </si>
  <si>
    <t>НАС/КС/ММ/ДУ-3А-150_ ЮГ ИНВЕСТ</t>
  </si>
  <si>
    <t>Ввод начального сальдо УКС00000559 от 01.04.2024 0:00:00</t>
  </si>
  <si>
    <t>НАС/КС/ММ/ДУ-3А-153_ ЮГ ИНВЕСТ</t>
  </si>
  <si>
    <t>Ввод начального сальдо УКС00000560 от 01.04.2024 0:00:00</t>
  </si>
  <si>
    <t>НАС/КС/ММ/ДУ-3А-155_ ЮГ ИНВЕСТ</t>
  </si>
  <si>
    <t>Ввод начального сальдо УКС00000561 от 01.04.2024 0:00:00</t>
  </si>
  <si>
    <t>НАС/КС/ММ/ДУ-3А-158_ ЮГ ИНВЕСТ</t>
  </si>
  <si>
    <t>Корректировка начислений УКС00003818 от 02.10.2024 0:00:00</t>
  </si>
  <si>
    <t>Ввод начального сальдо УКС00003100 от 02.10.2024 0:00:00</t>
  </si>
  <si>
    <t>НАС/КС/ДУ/ММ_3А-189</t>
  </si>
  <si>
    <t>НАС/КС/ДУ-ММ-3А-207</t>
  </si>
  <si>
    <t>НАС/КС/ДУ-3А/ММ-209-Э(-1)/ВТОР</t>
  </si>
  <si>
    <t>Ввод начального сальдо УКС00000563 от 01.04.2024 0:00:00</t>
  </si>
  <si>
    <t>НАС/КС/ММ/ДУ_3А-21</t>
  </si>
  <si>
    <t>Ввод начального сальдо УКС00000562 от 01.04.2024 0:00:00</t>
  </si>
  <si>
    <t>НАС/КС/ДУ-3А/ММ-211-Э(-1)</t>
  </si>
  <si>
    <t>Ввод начального сальдо УКС00000552 от 01.04.2024 0:00:00</t>
  </si>
  <si>
    <t xml:space="preserve">НАС/КС/ММ/ДУ_3А-34 </t>
  </si>
  <si>
    <t>Корректировка начислений УКС00000782 от 01.04.2024 0:00:00</t>
  </si>
  <si>
    <t>Ввод начального сальдо УКС00000617 от 01.04.2024 0:00:00</t>
  </si>
  <si>
    <t>НАС/КС/ДУ/ММ-3А-38</t>
  </si>
  <si>
    <t>Корректировка начислений УКС00003314 от 02.08.2024 0:00:00</t>
  </si>
  <si>
    <t>Ввод начального сальдо УКС00002727 от 02.08.2024 0:00:00</t>
  </si>
  <si>
    <t>НАС/КС/ДУ-3А/ММ-41</t>
  </si>
  <si>
    <t>НАС/КС/ДУ-3А/КЛ-112</t>
  </si>
  <si>
    <t>Корректировка начислений УКС00002235 от 02.06.2024 0:00:00</t>
  </si>
  <si>
    <t>Ввод начального сальдо УКС00001966 от 02.06.2024 0:00:00</t>
  </si>
  <si>
    <t>НАС/КС/ДУ-КЛ-3А-139</t>
  </si>
  <si>
    <t>НАС/КС/ДУ-3А/КЛ-166</t>
  </si>
  <si>
    <t>Корректировка начислений УКС00004075 от 02.11.2024 0:00:00</t>
  </si>
  <si>
    <t>Ввод начального сальдо УКС00003282 от 02.11.2024 0:00:00</t>
  </si>
  <si>
    <t>НАС/КС/ДУ-3А/КЛ-38К/ВТОР1</t>
  </si>
  <si>
    <t>Ввод начального сальдо УКС00000570 от 01.04.2024 0:00:00</t>
  </si>
  <si>
    <t>НАС/КС/ДУ-КЛ-3А/ММ-6/ВТОР</t>
  </si>
  <si>
    <t>Ввод начального сальдо УКС00000568 от 01.04.2024 0:00:00</t>
  </si>
  <si>
    <t>НАС/КС/КЛ/ДУ_3А-62</t>
  </si>
  <si>
    <t>НАС/КС/ДУ-3А/КЛ-87</t>
  </si>
  <si>
    <t>Ввод начального сальдо УКС00000569 от 01.04.2024 0:00:00</t>
  </si>
  <si>
    <t>НАС/КС/ДУ-3А/КЛ-96</t>
  </si>
  <si>
    <t>Начисление услуг УКС00000045 от 31.01.2024 23:59:59</t>
  </si>
  <si>
    <t>НАС/КС/ДУ_3А-169</t>
  </si>
  <si>
    <t>Ввод начального сальдо УКС00000544 от 01.04.2024 0:00:00</t>
  </si>
  <si>
    <t>НАС/КС/ДУ-3А-176втор</t>
  </si>
  <si>
    <t>НАС/КС/ДУ_3А-177/ВТОР</t>
  </si>
  <si>
    <t>Ввод начального сальдо УКС00000543 от 01.04.2024 0:00:00</t>
  </si>
  <si>
    <t>НАС/КС/ДУ_3А-184</t>
  </si>
  <si>
    <t>Корректировка начислений УКС00003310 от 02.08.2024 0:00:00</t>
  </si>
  <si>
    <t>Ввод начального сальдо УКС00002723 от 02.08.2024 0:00:00</t>
  </si>
  <si>
    <t>НАС/КС/ДУ_3А-218</t>
  </si>
  <si>
    <t>Корректировка начислений УКС00001841 от 01.05.2024 12:00:04</t>
  </si>
  <si>
    <t>НАС/КС/ДУ_3А-335</t>
  </si>
  <si>
    <t>НАС/КС/ДУ-3А-395/ВТОР</t>
  </si>
  <si>
    <t>Корректировка начислений УКС00002230 от 02.06.2024 0:00:00</t>
  </si>
  <si>
    <t>Ввод начального сальдо УКС00001961 от 02.06.2024 0:00:00</t>
  </si>
  <si>
    <t>НАС/КС/ДУ-3А-435/ВТОР</t>
  </si>
  <si>
    <t>Корректировка начислений УКС00003751 от 02.10.2024 0:00:00</t>
  </si>
  <si>
    <t>Ввод начального сальдо УКС00003033 от 02.10.2024 0:00:00</t>
  </si>
  <si>
    <t>НАС/КС/ДУ-3А-438</t>
  </si>
  <si>
    <t>Ввод начального сальдо УКС00000540 от 01.04.2024 0:00:00</t>
  </si>
  <si>
    <t>НАС/КС/ДУ-3А-440/втор 1</t>
  </si>
  <si>
    <t>Ввод начального сальдо УКС00000541 от 01.04.2024 0:00:00</t>
  </si>
  <si>
    <t>НАС/КС/ДУ_3А-544/ВТОР</t>
  </si>
  <si>
    <t>Ввод начального сальдо УКС00000542 от 01.04.2024 0:00:00</t>
  </si>
  <si>
    <t>НАС/КС/ДУ-3А-561/втор 1</t>
  </si>
  <si>
    <t>Корректировка начислений УКС00000734 от 02.04.2024 0:00:00</t>
  </si>
  <si>
    <t>Ввод начального сальдо УКС00000545 от 01.04.2024 0:00:00</t>
  </si>
  <si>
    <t>НАС/КС/ДУ_3А-616</t>
  </si>
  <si>
    <t>Ввод начального сальдо УКС00000394 от 30.03.2024 0:00:00</t>
  </si>
  <si>
    <t>НАС/КС/ДУ_3А-683/ВТОР</t>
  </si>
  <si>
    <t>Корректировка начислений УКС00000778 от 01.04.2024 0:00:00</t>
  </si>
  <si>
    <t>Ввод начального сальдо УКС00000613 от 01.04.2024 0:00:00</t>
  </si>
  <si>
    <t>НАС/КС/ДУ-3А-686/ВТОР</t>
  </si>
  <si>
    <t>Начисление услуг УКС00000199 от 29.02.2024 23:59:59</t>
  </si>
  <si>
    <t>НАС/КС/ММ/ДУ_3А-121</t>
  </si>
  <si>
    <t>НАС/КС/ММ/ДУ-3А-121 ЮГ ИНВЕСТ</t>
  </si>
  <si>
    <t>НАС/КС/ММ/ДУ-3А-144_ ЮГ ИНВЕСТ</t>
  </si>
  <si>
    <t>Корректировка начислений УКС00000784 от 02.04.2024 0:00:00</t>
  </si>
  <si>
    <t>Ввод начального сальдо УКС00000619 от 01.04.2024 0:00:00</t>
  </si>
  <si>
    <t>НАС/КС/ММ/ДУ_3А-147</t>
  </si>
  <si>
    <t>Корректировка начислений УКС00000783 от 02.04.2024 0:00:00</t>
  </si>
  <si>
    <t>Ввод начального сальдо УКС00000618 от 01.04.2024 0:00:00</t>
  </si>
  <si>
    <t>НАС/КС/ММ/ДУ_3А-155</t>
  </si>
  <si>
    <t>НАС/КС/ММ-3А-197</t>
  </si>
  <si>
    <t>НАС/КС/ММ_3А-4</t>
  </si>
  <si>
    <t>Ввод начального сальдо УКС00000572 от 01.04.2024 0:00:00</t>
  </si>
  <si>
    <t>НАС/КС/КЛ_3А-184</t>
  </si>
  <si>
    <t>Ввод начального сальдо УКС00000573 от 01.04.2024 0:00:00</t>
  </si>
  <si>
    <t>НАС/КС/КЛ_3А-45</t>
  </si>
  <si>
    <t>Ввод начального сальдо УКС00000571 от 01.04.2024 0:00:00</t>
  </si>
  <si>
    <t>НАС/КС/ДУ-КЛ-3А/ММ-71</t>
  </si>
  <si>
    <t>Начисление услуг УКС00000174 от 29.02.2024 23:59:59</t>
  </si>
  <si>
    <t>Корректировка начислений УКС00000780 от 02.04.2024 0:00:00</t>
  </si>
  <si>
    <t>Ввод начального сальдо УКС00000615 от 01.04.2024 0:00:00</t>
  </si>
  <si>
    <t>НАС/КС/ДУ-3А-197/втор 1</t>
  </si>
  <si>
    <t>НАС/КС/ДУ_3А-78</t>
  </si>
  <si>
    <t>Отборы:
Услуга Равно Отопление (норма и 1/12);
Лицевой счет.Адрес.Владелец В группе из списка (129337, Москва г, Красная...; 129337, Москва г, Ярослав...);
Месяц начисления Равно 31.03.2024 0:00:00;
Вид начисления Не в группе из списка (Закрытие периода; Пени; Расчет льгот; Регистрация оплаты);
Документ движения (регистратор) Не в группе из списка (Корректировка взаиморасчетов ЖКХ УКС00000019...; Корректировка взаиморасчетов ЖКХ 00000000002...; Корректировка взаиморасчетов ЖКХ 00000000003...; Корректировка взаиморасчетов ЖКХ 00000000004...; Корректировка взаиморасчетов ЖКХ 00000000005...; Корректировка взаиморасчетов ЖКХ 00000000006...; Корректировка взаиморасчетов ЖКХ 00000000007...; Корректировка взаиморасчетов ЖКХ 00000000008...; Корректировка взаиморасчетов ЖКХ 00000000009...; Корректировка взаиморасчетов ЖКХ 00000000010...;...);</t>
  </si>
  <si>
    <t>Начисление услуг УКС00000306 от 31.03.2024 23:59:59</t>
  </si>
  <si>
    <t>НАС/КС/ММ/ДУ_3А_121/ВТОР</t>
  </si>
  <si>
    <t>НАС/КС/ММ/ДУ_3А-144</t>
  </si>
  <si>
    <t>Корректировка начислений УКС00000789 от 01.04.2024 0:00:00</t>
  </si>
  <si>
    <t>Ввод начального сальдо УКС00000626 от 01.04.2024 0:00:00</t>
  </si>
  <si>
    <t>НАС/КС/КЛ_3А-152</t>
  </si>
  <si>
    <t>НАС/КС/КЛ_3А-177</t>
  </si>
  <si>
    <t>Корректировка начислений УКС00000787 от 01.04.2024 0:00:00</t>
  </si>
  <si>
    <t>Ввод начального сальдо УКС00000624 от 01.04.2024 0:00:00</t>
  </si>
  <si>
    <t>НАС/КС/КЛ/ДУ_3А-190</t>
  </si>
  <si>
    <t>Корректировка начислений УКС00000788 от 01.04.2024 0:00:00</t>
  </si>
  <si>
    <t>Ввод начального сальдо УКС00000625 от 01.04.2024 0:00:00</t>
  </si>
  <si>
    <t>НАС/КЛ/ДУ_3А-191</t>
  </si>
  <si>
    <t>Корректировка начислений УКС00000790 от 01.04.2024 0:00:00</t>
  </si>
  <si>
    <t>Ввод начального сальдо УКС00000627 от 01.04.2024 0:00:00</t>
  </si>
  <si>
    <t>НАС/КС/КЛ_3А-192</t>
  </si>
  <si>
    <t>НАС/КС/КЛ/ДУ_3А-57</t>
  </si>
  <si>
    <t>Корректировка начислений УКС00000791 от 01.04.2024 0:00:00</t>
  </si>
  <si>
    <t>Ввод начального сальдо УКС00000628 от 01.04.2024 0:00:00</t>
  </si>
  <si>
    <t>НАС/КС/ДУ-3А/КЛ-70</t>
  </si>
  <si>
    <t>Корректировка начислений УКС00000786 от 02.04.2024 0:00:00</t>
  </si>
  <si>
    <t>Ввод начального сальдо УКС00000623 от 01.04.2024 0:00:00</t>
  </si>
  <si>
    <t>НАС/КС/КЛ/ДУ_3А-88</t>
  </si>
  <si>
    <t>Начисление услуг УКС00000252 от 31.03.2024 23:59:59</t>
  </si>
  <si>
    <t>Корректировка начислений УКС00000779 от 01.04.2024 0:00:00</t>
  </si>
  <si>
    <t>Ввод начального сальдо УКС00000614 от 01.04.2024 0:00:00</t>
  </si>
  <si>
    <t>НАС/КС/ДУ_3А-153</t>
  </si>
  <si>
    <t>НАС/КС/ДУ_3А-399</t>
  </si>
  <si>
    <t>НАС/КС/ДУ_3А-78/ВТОР</t>
  </si>
  <si>
    <t>л/с №3000001186449</t>
  </si>
  <si>
    <t>В платежных документах за январь 2025 года, направленных в феврале 2025 года, произведен перерасчет платы за услугу «Отопление» по фактическому потреблению за 2024 год.
Перерасчет произведен в соответствии с формулой 3(4) Приложения 2 Правил, утвержденных Постановлением Российской Федерации от 06.05.2011 №354.</t>
  </si>
  <si>
    <t>Ниже приведена подробная расшифровка перерасчета по услуге "Отопление" за 2024 г. по Вашему лицевому счету.</t>
  </si>
  <si>
    <t>Расход тепловой энергии на подогрев ХВС для ГВС в 1 пг 2024, Гкал</t>
  </si>
  <si>
    <t>Расход тепловой энергии на отопление в 1 пг 2024, Гкал</t>
  </si>
  <si>
    <t>Суммарный расход тепловой энергии по ИПУ за 1 пг 2024, Гкал</t>
  </si>
  <si>
    <t>Показания на март 2024</t>
  </si>
  <si>
    <t xml:space="preserve"> - В случае если в данной ячейке указан "-", при наличии показания на декабрь 2023 года, то расчет ИПУ в первом полугодии произведен по среднему потреблению.</t>
  </si>
  <si>
    <t>Общий расход тепловой энергии за 2024 г., Гкал</t>
  </si>
  <si>
    <t>Сумма начислений по отоплению 1/12 в течение 1 ПГ 2024 г.</t>
  </si>
  <si>
    <t>Расчетная сумма по отоплению исходя из фактического расхода за 2024 г.</t>
  </si>
  <si>
    <t xml:space="preserve"> - Разница между фактической стоиомостью отопления и суммой начисления по услуге за 2024 год, включая текущие начисления декабря 2024 г.</t>
  </si>
  <si>
    <t>9=7/2</t>
  </si>
  <si>
    <t xml:space="preserve"> - Формула расчета = ("Показания на март 2024" - "Показания на декабрь 2023 г") * Коэффициент трансформации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</si>
</sst>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2">
    <numFmt numFmtId="43" formatCode="_-* #,##0.00_-;\-* #,##0.00_-;_-* &quot;-&quot;??_-;_-@_-"/>
    <numFmt numFmtId="164" formatCode="0.000"/>
    <numFmt numFmtId="165" formatCode="#,##0.000"/>
    <numFmt numFmtId="166" formatCode="0.000000"/>
    <numFmt numFmtId="167" formatCode="_-* #,##0.00\ _₽_-;\-* #,##0.00\ _₽_-;_-* &quot;-&quot;??\ _₽_-;_-@_-"/>
    <numFmt numFmtId="168" formatCode="_-* #,##0.000_-;\-* #,##0.000_-;_-* &quot;-&quot;??_-;_-@_-"/>
    <numFmt numFmtId="169" formatCode="0.0"/>
    <numFmt numFmtId="170" formatCode="_-* #,##0.000\ _₽_-;\-* #,##0.000\ _₽_-;_-* &quot;-&quot;???\ _₽_-;_-@_-"/>
    <numFmt numFmtId="171" formatCode="0&quot;.&quot;"/>
    <numFmt numFmtId="172" formatCode="0&quot;_&quot;"/>
    <numFmt numFmtId="173" formatCode="_-* #,##0.000\ _₽_-;\-* #,##0.000\ _₽_-;_-* &quot;-&quot;??\ _₽_-;_-@_-"/>
    <numFmt numFmtId="174" formatCode="#,##0.0000_ ;\-#,##0.0000\ "/>
  </numFmts>
  <fonts count="3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name val="Arial"/>
      <family val="2"/>
      <charset val="204"/>
    </font>
    <font>
      <i/>
      <sz val="10"/>
      <name val="Arial"/>
      <family val="2"/>
    </font>
    <font>
      <b/>
      <sz val="8"/>
      <color indexed="59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8"/>
      <color rgb="FF000000"/>
      <name val="Arial"/>
      <family val="2"/>
      <charset val="204"/>
    </font>
    <font>
      <b/>
      <sz val="9"/>
      <color indexed="59"/>
      <name val="Arial"/>
      <family val="2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8"/>
      <color rgb="FFFF0000"/>
      <name val="Arial"/>
      <family val="2"/>
    </font>
    <font>
      <b/>
      <sz val="10"/>
      <name val="Arial"/>
      <family val="2"/>
      <charset val="204"/>
    </font>
    <font>
      <b/>
      <u/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12"/>
      <name val="Arial"/>
      <family val="2"/>
    </font>
    <font>
      <sz val="8"/>
      <color theme="1"/>
      <name val="Arial"/>
      <family val="2"/>
    </font>
    <font>
      <sz val="8"/>
      <color theme="1"/>
      <name val="Arial"/>
      <family val="2"/>
      <charset val="204"/>
    </font>
    <font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00000"/>
        <bgColor indexed="64"/>
      </patternFill>
    </fill>
  </fills>
  <borders count="23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</borders>
  <cellStyleXfs count="1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41">
    <xf numFmtId="0" fontId="0" fillId="0" borderId="0" xfId="0"/>
    <xf numFmtId="0" fontId="3" fillId="0" borderId="0" xfId="0" applyNumberFormat="1" applyFont="1" applyFill="1" applyBorder="1" applyAlignment="1" applyProtection="1"/>
    <xf numFmtId="0" fontId="6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/>
    <xf numFmtId="0" fontId="7" fillId="3" borderId="2" xfId="3" applyNumberFormat="1" applyFont="1" applyFill="1" applyBorder="1" applyAlignment="1">
      <alignment horizontal="left" vertical="top"/>
    </xf>
    <xf numFmtId="0" fontId="8" fillId="0" borderId="0" xfId="0" applyNumberFormat="1" applyFont="1" applyFill="1" applyBorder="1" applyAlignment="1" applyProtection="1">
      <alignment vertical="center"/>
    </xf>
    <xf numFmtId="2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>
      <alignment horizontal="right"/>
    </xf>
    <xf numFmtId="4" fontId="3" fillId="0" borderId="1" xfId="0" applyNumberFormat="1" applyFont="1" applyFill="1" applyBorder="1" applyAlignment="1" applyProtection="1"/>
    <xf numFmtId="4" fontId="8" fillId="2" borderId="1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right" vertical="top"/>
    </xf>
    <xf numFmtId="4" fontId="3" fillId="0" borderId="0" xfId="0" applyNumberFormat="1" applyFont="1" applyFill="1" applyBorder="1" applyAlignment="1" applyProtection="1"/>
    <xf numFmtId="49" fontId="12" fillId="4" borderId="2" xfId="5" applyNumberFormat="1" applyFont="1" applyFill="1" applyBorder="1" applyAlignment="1">
      <alignment vertical="center" wrapText="1"/>
    </xf>
    <xf numFmtId="0" fontId="12" fillId="4" borderId="2" xfId="6" applyFont="1" applyFill="1" applyBorder="1" applyAlignment="1">
      <alignment horizontal="center" vertical="center" wrapText="1"/>
    </xf>
    <xf numFmtId="0" fontId="12" fillId="5" borderId="2" xfId="6" applyFont="1" applyFill="1" applyBorder="1" applyAlignment="1">
      <alignment horizontal="center" vertical="center" wrapText="1"/>
    </xf>
    <xf numFmtId="0" fontId="12" fillId="6" borderId="2" xfId="6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4" borderId="2" xfId="0" applyNumberFormat="1" applyFont="1" applyFill="1" applyBorder="1" applyAlignment="1" applyProtection="1">
      <alignment horizontal="center" vertical="center" wrapText="1"/>
    </xf>
    <xf numFmtId="0" fontId="12" fillId="4" borderId="2" xfId="5" applyFont="1" applyFill="1" applyBorder="1" applyAlignment="1">
      <alignment vertical="center" wrapText="1"/>
    </xf>
    <xf numFmtId="0" fontId="12" fillId="4" borderId="2" xfId="7" applyFont="1" applyFill="1" applyBorder="1" applyAlignment="1">
      <alignment horizontal="center" vertical="center" wrapText="1"/>
    </xf>
    <xf numFmtId="164" fontId="16" fillId="3" borderId="2" xfId="8" applyNumberFormat="1" applyFont="1" applyFill="1" applyBorder="1" applyAlignment="1">
      <alignment horizontal="center" vertical="center"/>
    </xf>
    <xf numFmtId="164" fontId="15" fillId="6" borderId="2" xfId="5" applyNumberFormat="1" applyFont="1" applyFill="1" applyBorder="1" applyAlignment="1">
      <alignment horizontal="center" vertical="center" wrapText="1"/>
    </xf>
    <xf numFmtId="165" fontId="7" fillId="3" borderId="2" xfId="3" applyNumberFormat="1" applyFont="1" applyFill="1" applyBorder="1" applyAlignment="1">
      <alignment horizontal="center" vertical="top" wrapText="1"/>
    </xf>
    <xf numFmtId="4" fontId="7" fillId="3" borderId="3" xfId="9" applyNumberFormat="1" applyFont="1" applyFill="1" applyBorder="1" applyAlignment="1">
      <alignment horizontal="right" vertical="top" wrapText="1"/>
    </xf>
    <xf numFmtId="164" fontId="0" fillId="0" borderId="2" xfId="0" applyNumberFormat="1" applyBorder="1"/>
    <xf numFmtId="166" fontId="0" fillId="0" borderId="0" xfId="0" applyNumberFormat="1"/>
    <xf numFmtId="164" fontId="0" fillId="0" borderId="0" xfId="0" applyNumberFormat="1"/>
    <xf numFmtId="164" fontId="2" fillId="0" borderId="0" xfId="0" applyNumberFormat="1" applyFont="1"/>
    <xf numFmtId="14" fontId="17" fillId="0" borderId="0" xfId="0" applyNumberFormat="1" applyFont="1" applyFill="1" applyBorder="1" applyAlignment="1" applyProtection="1"/>
    <xf numFmtId="14" fontId="0" fillId="0" borderId="0" xfId="0" applyNumberFormat="1"/>
    <xf numFmtId="43" fontId="15" fillId="0" borderId="2" xfId="1" applyFont="1" applyBorder="1" applyAlignment="1">
      <alignment horizontal="center" vertical="center"/>
    </xf>
    <xf numFmtId="0" fontId="17" fillId="8" borderId="4" xfId="0" applyNumberFormat="1" applyFont="1" applyFill="1" applyBorder="1" applyAlignment="1" applyProtection="1">
      <alignment horizontal="center" vertical="center" wrapText="1"/>
    </xf>
    <xf numFmtId="0" fontId="17" fillId="8" borderId="1" xfId="0" applyNumberFormat="1" applyFont="1" applyFill="1" applyBorder="1" applyAlignment="1" applyProtection="1">
      <alignment horizontal="center" vertical="center" wrapText="1"/>
    </xf>
    <xf numFmtId="14" fontId="17" fillId="8" borderId="4" xfId="0" applyNumberFormat="1" applyFont="1" applyFill="1" applyBorder="1" applyAlignment="1" applyProtection="1">
      <alignment horizontal="center" vertical="center" wrapText="1"/>
    </xf>
    <xf numFmtId="164" fontId="17" fillId="8" borderId="4" xfId="0" applyNumberFormat="1" applyFont="1" applyFill="1" applyBorder="1" applyAlignment="1" applyProtection="1">
      <alignment horizontal="center" vertical="center" wrapText="1"/>
    </xf>
    <xf numFmtId="164" fontId="17" fillId="8" borderId="1" xfId="0" applyNumberFormat="1" applyFont="1" applyFill="1" applyBorder="1" applyAlignment="1" applyProtection="1">
      <alignment horizontal="center" vertical="center" wrapText="1"/>
    </xf>
    <xf numFmtId="164" fontId="17" fillId="8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43" fontId="0" fillId="0" borderId="0" xfId="1" applyFont="1"/>
    <xf numFmtId="168" fontId="0" fillId="0" borderId="0" xfId="1" applyNumberFormat="1" applyFont="1"/>
    <xf numFmtId="9" fontId="0" fillId="0" borderId="0" xfId="2" applyFont="1"/>
    <xf numFmtId="0" fontId="0" fillId="0" borderId="0" xfId="0" applyAlignment="1">
      <alignment vertical="top"/>
    </xf>
    <xf numFmtId="0" fontId="15" fillId="7" borderId="2" xfId="0" applyFont="1" applyFill="1" applyBorder="1" applyAlignment="1">
      <alignment horizontal="center" vertical="center" textRotation="255" wrapText="1"/>
    </xf>
    <xf numFmtId="14" fontId="19" fillId="3" borderId="2" xfId="11" applyNumberFormat="1" applyFont="1" applyFill="1" applyBorder="1" applyAlignment="1">
      <alignment horizontal="center" vertical="center" wrapText="1"/>
    </xf>
    <xf numFmtId="0" fontId="21" fillId="12" borderId="4" xfId="0" applyNumberFormat="1" applyFont="1" applyFill="1" applyBorder="1" applyAlignment="1" applyProtection="1">
      <alignment horizontal="center" vertical="center" textRotation="255"/>
    </xf>
    <xf numFmtId="0" fontId="20" fillId="10" borderId="5" xfId="0" applyFont="1" applyFill="1" applyBorder="1" applyAlignment="1">
      <alignment horizontal="center" vertical="center" textRotation="255"/>
    </xf>
    <xf numFmtId="0" fontId="21" fillId="9" borderId="1" xfId="0" applyNumberFormat="1" applyFont="1" applyFill="1" applyBorder="1" applyAlignment="1" applyProtection="1">
      <alignment horizontal="center" vertical="center" textRotation="255"/>
    </xf>
    <xf numFmtId="0" fontId="20" fillId="9" borderId="2" xfId="0" applyFont="1" applyFill="1" applyBorder="1" applyAlignment="1">
      <alignment horizontal="center" vertical="center" textRotation="255" wrapText="1"/>
    </xf>
    <xf numFmtId="0" fontId="20" fillId="9" borderId="2" xfId="0" applyFont="1" applyFill="1" applyBorder="1" applyAlignment="1">
      <alignment horizontal="center" vertical="center" textRotation="255"/>
    </xf>
    <xf numFmtId="0" fontId="20" fillId="10" borderId="2" xfId="0" applyFont="1" applyFill="1" applyBorder="1" applyAlignment="1">
      <alignment horizontal="center" vertical="center" textRotation="255"/>
    </xf>
    <xf numFmtId="0" fontId="21" fillId="13" borderId="1" xfId="0" applyNumberFormat="1" applyFont="1" applyFill="1" applyBorder="1" applyAlignment="1" applyProtection="1">
      <alignment horizontal="center" vertical="center" textRotation="255"/>
    </xf>
    <xf numFmtId="0" fontId="20" fillId="13" borderId="2" xfId="0" applyFont="1" applyFill="1" applyBorder="1" applyAlignment="1">
      <alignment horizontal="center" vertical="center" textRotation="255"/>
    </xf>
    <xf numFmtId="0" fontId="20" fillId="13" borderId="6" xfId="0" applyFont="1" applyFill="1" applyBorder="1" applyAlignment="1">
      <alignment horizontal="center" vertical="center" textRotation="255"/>
    </xf>
    <xf numFmtId="0" fontId="18" fillId="2" borderId="2" xfId="0" applyFont="1" applyFill="1" applyBorder="1" applyAlignment="1">
      <alignment horizontal="center" vertical="center" wrapText="1"/>
    </xf>
    <xf numFmtId="0" fontId="20" fillId="11" borderId="2" xfId="0" applyNumberFormat="1" applyFont="1" applyFill="1" applyBorder="1" applyAlignment="1">
      <alignment horizontal="center" vertical="center" wrapText="1"/>
    </xf>
    <xf numFmtId="0" fontId="20" fillId="9" borderId="2" xfId="0" applyNumberFormat="1" applyFont="1" applyFill="1" applyBorder="1" applyAlignment="1">
      <alignment horizontal="center" vertical="center" wrapText="1"/>
    </xf>
    <xf numFmtId="0" fontId="20" fillId="13" borderId="2" xfId="0" applyNumberFormat="1" applyFont="1" applyFill="1" applyBorder="1" applyAlignment="1">
      <alignment horizontal="center" vertical="center" wrapText="1"/>
    </xf>
    <xf numFmtId="166" fontId="0" fillId="0" borderId="0" xfId="2" applyNumberFormat="1" applyFont="1"/>
    <xf numFmtId="1" fontId="0" fillId="0" borderId="0" xfId="0" applyNumberFormat="1"/>
    <xf numFmtId="168" fontId="17" fillId="0" borderId="0" xfId="1" applyNumberFormat="1" applyFont="1" applyFill="1" applyBorder="1" applyAlignment="1" applyProtection="1"/>
    <xf numFmtId="43" fontId="2" fillId="0" borderId="0" xfId="0" applyNumberFormat="1" applyFont="1"/>
    <xf numFmtId="167" fontId="0" fillId="0" borderId="0" xfId="0" applyNumberFormat="1"/>
    <xf numFmtId="43" fontId="0" fillId="0" borderId="0" xfId="0" applyNumberFormat="1"/>
    <xf numFmtId="0" fontId="7" fillId="3" borderId="3" xfId="4" applyNumberFormat="1" applyFont="1" applyFill="1" applyBorder="1" applyAlignment="1">
      <alignment vertical="top"/>
    </xf>
    <xf numFmtId="0" fontId="4" fillId="14" borderId="3" xfId="10" applyNumberFormat="1" applyFont="1" applyFill="1" applyBorder="1" applyAlignment="1">
      <alignment vertical="top" wrapText="1"/>
    </xf>
    <xf numFmtId="4" fontId="4" fillId="14" borderId="3" xfId="10" applyNumberFormat="1" applyFont="1" applyFill="1" applyBorder="1" applyAlignment="1">
      <alignment horizontal="right" vertical="top" wrapText="1"/>
    </xf>
    <xf numFmtId="43" fontId="5" fillId="0" borderId="2" xfId="0" applyNumberFormat="1" applyFont="1" applyBorder="1" applyAlignment="1">
      <alignment horizontal="center" vertical="center"/>
    </xf>
    <xf numFmtId="0" fontId="4" fillId="0" borderId="3" xfId="10" applyNumberFormat="1" applyFont="1" applyBorder="1" applyAlignment="1">
      <alignment vertical="top" wrapText="1"/>
    </xf>
    <xf numFmtId="2" fontId="4" fillId="0" borderId="3" xfId="10" applyNumberFormat="1" applyFont="1" applyBorder="1" applyAlignment="1">
      <alignment horizontal="right" vertical="top" wrapText="1"/>
    </xf>
    <xf numFmtId="168" fontId="0" fillId="15" borderId="0" xfId="1" applyNumberFormat="1" applyFont="1" applyFill="1"/>
    <xf numFmtId="164" fontId="17" fillId="0" borderId="0" xfId="0" applyNumberFormat="1" applyFont="1" applyFill="1" applyBorder="1" applyAlignment="1" applyProtection="1">
      <alignment horizontal="center" vertical="center" wrapText="1"/>
    </xf>
    <xf numFmtId="164" fontId="0" fillId="0" borderId="0" xfId="0" applyNumberFormat="1" applyFill="1"/>
    <xf numFmtId="164" fontId="0" fillId="6" borderId="0" xfId="0" applyNumberFormat="1" applyFill="1"/>
    <xf numFmtId="0" fontId="20" fillId="5" borderId="2" xfId="0" applyNumberFormat="1" applyFont="1" applyFill="1" applyBorder="1" applyAlignment="1">
      <alignment horizontal="center" vertical="center" wrapText="1"/>
    </xf>
    <xf numFmtId="0" fontId="0" fillId="15" borderId="0" xfId="0" applyFill="1"/>
    <xf numFmtId="43" fontId="16" fillId="3" borderId="2" xfId="8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 applyProtection="1"/>
    <xf numFmtId="14" fontId="7" fillId="3" borderId="3" xfId="12" applyNumberFormat="1" applyFont="1" applyFill="1" applyBorder="1" applyAlignment="1">
      <alignment vertical="top"/>
    </xf>
    <xf numFmtId="14" fontId="22" fillId="3" borderId="3" xfId="12" applyNumberFormat="1" applyFont="1" applyFill="1" applyBorder="1" applyAlignment="1">
      <alignment vertical="top"/>
    </xf>
    <xf numFmtId="168" fontId="2" fillId="0" borderId="0" xfId="0" applyNumberFormat="1" applyFont="1"/>
    <xf numFmtId="170" fontId="0" fillId="0" borderId="0" xfId="0" applyNumberFormat="1"/>
    <xf numFmtId="0" fontId="7" fillId="3" borderId="0" xfId="4" applyNumberFormat="1" applyFont="1" applyFill="1" applyBorder="1" applyAlignment="1">
      <alignment vertical="top"/>
    </xf>
    <xf numFmtId="14" fontId="7" fillId="3" borderId="0" xfId="12" applyNumberFormat="1" applyFont="1" applyFill="1" applyBorder="1" applyAlignment="1">
      <alignment vertical="top"/>
    </xf>
    <xf numFmtId="0" fontId="7" fillId="3" borderId="3" xfId="13" applyNumberFormat="1" applyFont="1" applyFill="1" applyBorder="1" applyAlignment="1">
      <alignment vertical="top" wrapText="1"/>
    </xf>
    <xf numFmtId="0" fontId="10" fillId="3" borderId="3" xfId="13" applyNumberFormat="1" applyFont="1" applyFill="1" applyBorder="1" applyAlignment="1">
      <alignment vertical="top" wrapText="1"/>
    </xf>
    <xf numFmtId="0" fontId="7" fillId="6" borderId="3" xfId="13" applyNumberFormat="1" applyFont="1" applyFill="1" applyBorder="1" applyAlignment="1">
      <alignment vertical="top" wrapText="1"/>
    </xf>
    <xf numFmtId="0" fontId="4" fillId="0" borderId="0" xfId="3"/>
    <xf numFmtId="0" fontId="23" fillId="0" borderId="0" xfId="3" applyNumberFormat="1" applyFont="1" applyAlignment="1">
      <alignment horizontal="left"/>
    </xf>
    <xf numFmtId="0" fontId="24" fillId="0" borderId="0" xfId="3" applyFont="1" applyAlignment="1">
      <alignment indent="4"/>
    </xf>
    <xf numFmtId="0" fontId="4" fillId="16" borderId="0" xfId="3" applyNumberFormat="1" applyFill="1"/>
    <xf numFmtId="0" fontId="4" fillId="0" borderId="0" xfId="3" applyAlignment="1">
      <alignment indent="2"/>
    </xf>
    <xf numFmtId="0" fontId="26" fillId="0" borderId="0" xfId="3" applyFont="1"/>
    <xf numFmtId="0" fontId="26" fillId="0" borderId="0" xfId="3" applyNumberFormat="1" applyFont="1" applyAlignment="1">
      <alignment horizontal="left"/>
    </xf>
    <xf numFmtId="0" fontId="4" fillId="6" borderId="3" xfId="10" applyNumberFormat="1" applyFont="1" applyFill="1" applyBorder="1" applyAlignment="1">
      <alignment vertical="top" wrapText="1"/>
    </xf>
    <xf numFmtId="2" fontId="4" fillId="6" borderId="3" xfId="10" applyNumberFormat="1" applyFont="1" applyFill="1" applyBorder="1" applyAlignment="1">
      <alignment horizontal="right" vertical="top" wrapText="1"/>
    </xf>
    <xf numFmtId="164" fontId="0" fillId="17" borderId="0" xfId="0" applyNumberFormat="1" applyFill="1"/>
    <xf numFmtId="0" fontId="4" fillId="17" borderId="3" xfId="10" applyNumberFormat="1" applyFont="1" applyFill="1" applyBorder="1" applyAlignment="1">
      <alignment vertical="top" wrapText="1"/>
    </xf>
    <xf numFmtId="2" fontId="4" fillId="17" borderId="3" xfId="10" applyNumberFormat="1" applyFont="1" applyFill="1" applyBorder="1" applyAlignment="1">
      <alignment horizontal="right" vertical="top" wrapText="1"/>
    </xf>
    <xf numFmtId="168" fontId="0" fillId="17" borderId="0" xfId="1" applyNumberFormat="1" applyFont="1" applyFill="1"/>
    <xf numFmtId="168" fontId="2" fillId="17" borderId="0" xfId="1" applyNumberFormat="1" applyFont="1" applyFill="1"/>
    <xf numFmtId="43" fontId="15" fillId="0" borderId="19" xfId="1" applyFont="1" applyBorder="1" applyAlignment="1">
      <alignment horizontal="center" vertical="center"/>
    </xf>
    <xf numFmtId="164" fontId="16" fillId="3" borderId="19" xfId="8" applyNumberFormat="1" applyFont="1" applyFill="1" applyBorder="1" applyAlignment="1">
      <alignment horizontal="center" vertical="center"/>
    </xf>
    <xf numFmtId="164" fontId="15" fillId="6" borderId="19" xfId="5" applyNumberFormat="1" applyFont="1" applyFill="1" applyBorder="1" applyAlignment="1">
      <alignment horizontal="center" vertical="center" wrapText="1"/>
    </xf>
    <xf numFmtId="165" fontId="7" fillId="3" borderId="19" xfId="3" applyNumberFormat="1" applyFont="1" applyFill="1" applyBorder="1" applyAlignment="1">
      <alignment horizontal="center" vertical="top" wrapText="1"/>
    </xf>
    <xf numFmtId="4" fontId="7" fillId="3" borderId="20" xfId="9" applyNumberFormat="1" applyFont="1" applyFill="1" applyBorder="1" applyAlignment="1">
      <alignment horizontal="right" vertical="top" wrapText="1"/>
    </xf>
    <xf numFmtId="43" fontId="15" fillId="17" borderId="19" xfId="1" applyFont="1" applyFill="1" applyBorder="1" applyAlignment="1">
      <alignment horizontal="center" vertical="center"/>
    </xf>
    <xf numFmtId="43" fontId="15" fillId="17" borderId="2" xfId="1" applyFont="1" applyFill="1" applyBorder="1" applyAlignment="1">
      <alignment horizontal="center" vertical="center"/>
    </xf>
    <xf numFmtId="0" fontId="0" fillId="17" borderId="0" xfId="0" applyFill="1"/>
    <xf numFmtId="43" fontId="12" fillId="17" borderId="2" xfId="1" applyFont="1" applyFill="1" applyBorder="1" applyAlignment="1">
      <alignment horizontal="center" vertical="center"/>
    </xf>
    <xf numFmtId="14" fontId="17" fillId="17" borderId="0" xfId="0" applyNumberFormat="1" applyFont="1" applyFill="1" applyBorder="1" applyAlignment="1" applyProtection="1"/>
    <xf numFmtId="168" fontId="2" fillId="17" borderId="0" xfId="0" applyNumberFormat="1" applyFont="1" applyFill="1"/>
    <xf numFmtId="43" fontId="16" fillId="17" borderId="2" xfId="8" applyNumberFormat="1" applyFont="1" applyFill="1" applyBorder="1" applyAlignment="1">
      <alignment horizontal="center" vertical="center" wrapText="1"/>
    </xf>
    <xf numFmtId="0" fontId="4" fillId="0" borderId="0" xfId="14"/>
    <xf numFmtId="0" fontId="29" fillId="0" borderId="0" xfId="14" applyNumberFormat="1" applyFont="1" applyAlignment="1">
      <alignment vertical="top"/>
    </xf>
    <xf numFmtId="0" fontId="4" fillId="0" borderId="0" xfId="14" applyNumberFormat="1" applyAlignment="1">
      <alignment vertical="top"/>
    </xf>
    <xf numFmtId="0" fontId="10" fillId="3" borderId="3" xfId="14" applyNumberFormat="1" applyFont="1" applyFill="1" applyBorder="1" applyAlignment="1">
      <alignment vertical="top" wrapText="1"/>
    </xf>
    <xf numFmtId="0" fontId="10" fillId="3" borderId="3" xfId="14" applyNumberFormat="1" applyFont="1" applyFill="1" applyBorder="1" applyAlignment="1">
      <alignment horizontal="center" vertical="top" wrapText="1"/>
    </xf>
    <xf numFmtId="4" fontId="10" fillId="3" borderId="3" xfId="14" applyNumberFormat="1" applyFont="1" applyFill="1" applyBorder="1" applyAlignment="1">
      <alignment horizontal="right" vertical="top" wrapText="1"/>
    </xf>
    <xf numFmtId="0" fontId="7" fillId="3" borderId="3" xfId="14" applyNumberFormat="1" applyFont="1" applyFill="1" applyBorder="1" applyAlignment="1">
      <alignment vertical="top" wrapText="1" indent="1"/>
    </xf>
    <xf numFmtId="0" fontId="7" fillId="3" borderId="3" xfId="14" applyNumberFormat="1" applyFont="1" applyFill="1" applyBorder="1" applyAlignment="1">
      <alignment vertical="top" wrapText="1"/>
    </xf>
    <xf numFmtId="2" fontId="7" fillId="3" borderId="3" xfId="14" applyNumberFormat="1" applyFont="1" applyFill="1" applyBorder="1" applyAlignment="1">
      <alignment horizontal="right" vertical="top" wrapText="1"/>
    </xf>
    <xf numFmtId="2" fontId="11" fillId="3" borderId="3" xfId="14" applyNumberFormat="1" applyFont="1" applyFill="1" applyBorder="1" applyAlignment="1">
      <alignment horizontal="right" vertical="top" wrapText="1"/>
    </xf>
    <xf numFmtId="0" fontId="7" fillId="3" borderId="3" xfId="14" applyNumberFormat="1" applyFont="1" applyFill="1" applyBorder="1" applyAlignment="1">
      <alignment horizontal="right" vertical="top" wrapText="1"/>
    </xf>
    <xf numFmtId="4" fontId="11" fillId="3" borderId="3" xfId="14" applyNumberFormat="1" applyFont="1" applyFill="1" applyBorder="1" applyAlignment="1">
      <alignment horizontal="right" vertical="top" wrapText="1"/>
    </xf>
    <xf numFmtId="0" fontId="11" fillId="3" borderId="3" xfId="14" applyNumberFormat="1" applyFont="1" applyFill="1" applyBorder="1" applyAlignment="1">
      <alignment horizontal="right" vertical="top" wrapText="1"/>
    </xf>
    <xf numFmtId="4" fontId="7" fillId="3" borderId="3" xfId="14" applyNumberFormat="1" applyFont="1" applyFill="1" applyBorder="1" applyAlignment="1">
      <alignment horizontal="right" vertical="top" wrapText="1"/>
    </xf>
    <xf numFmtId="43" fontId="0" fillId="17" borderId="0" xfId="1" applyFont="1" applyFill="1"/>
    <xf numFmtId="168" fontId="0" fillId="0" borderId="0" xfId="0" applyNumberFormat="1"/>
    <xf numFmtId="170" fontId="0" fillId="17" borderId="0" xfId="0" applyNumberFormat="1" applyFill="1"/>
    <xf numFmtId="167" fontId="0" fillId="17" borderId="0" xfId="0" applyNumberFormat="1" applyFill="1"/>
    <xf numFmtId="168" fontId="0" fillId="17" borderId="0" xfId="0" applyNumberFormat="1" applyFill="1"/>
    <xf numFmtId="164" fontId="0" fillId="17" borderId="0" xfId="0" applyNumberFormat="1" applyFill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73" fontId="0" fillId="17" borderId="0" xfId="0" applyNumberFormat="1" applyFill="1" applyAlignment="1">
      <alignment horizontal="right"/>
    </xf>
    <xf numFmtId="0" fontId="4" fillId="5" borderId="3" xfId="10" applyNumberFormat="1" applyFont="1" applyFill="1" applyBorder="1" applyAlignment="1">
      <alignment vertical="top" wrapText="1"/>
    </xf>
    <xf numFmtId="2" fontId="4" fillId="5" borderId="3" xfId="10" applyNumberFormat="1" applyFont="1" applyFill="1" applyBorder="1" applyAlignment="1">
      <alignment horizontal="right" vertical="top" wrapText="1"/>
    </xf>
    <xf numFmtId="164" fontId="0" fillId="5" borderId="0" xfId="0" applyNumberFormat="1" applyFill="1"/>
    <xf numFmtId="0" fontId="0" fillId="5" borderId="0" xfId="0" applyFill="1"/>
    <xf numFmtId="0" fontId="30" fillId="5" borderId="3" xfId="10" applyNumberFormat="1" applyFont="1" applyFill="1" applyBorder="1" applyAlignment="1">
      <alignment vertical="top" wrapText="1"/>
    </xf>
    <xf numFmtId="2" fontId="30" fillId="5" borderId="3" xfId="10" applyNumberFormat="1" applyFont="1" applyFill="1" applyBorder="1" applyAlignment="1">
      <alignment horizontal="right" vertical="top" wrapText="1"/>
    </xf>
    <xf numFmtId="164" fontId="1" fillId="5" borderId="0" xfId="0" applyNumberFormat="1" applyFont="1" applyFill="1"/>
    <xf numFmtId="0" fontId="1" fillId="5" borderId="0" xfId="0" applyFont="1" applyFill="1"/>
    <xf numFmtId="174" fontId="0" fillId="0" borderId="0" xfId="0" applyNumberFormat="1"/>
    <xf numFmtId="0" fontId="30" fillId="6" borderId="3" xfId="13" applyNumberFormat="1" applyFont="1" applyFill="1" applyBorder="1" applyAlignment="1">
      <alignment vertical="top" wrapText="1"/>
    </xf>
    <xf numFmtId="0" fontId="29" fillId="0" borderId="0" xfId="3" applyNumberFormat="1" applyFont="1" applyAlignment="1">
      <alignment vertical="top"/>
    </xf>
    <xf numFmtId="0" fontId="4" fillId="0" borderId="0" xfId="3" applyNumberFormat="1" applyAlignment="1">
      <alignment vertical="top"/>
    </xf>
    <xf numFmtId="0" fontId="10" fillId="3" borderId="3" xfId="3" applyNumberFormat="1" applyFont="1" applyFill="1" applyBorder="1" applyAlignment="1">
      <alignment horizontal="left" vertical="top" wrapText="1"/>
    </xf>
    <xf numFmtId="0" fontId="10" fillId="3" borderId="3" xfId="3" applyNumberFormat="1" applyFont="1" applyFill="1" applyBorder="1" applyAlignment="1">
      <alignment vertical="top" wrapText="1"/>
    </xf>
    <xf numFmtId="0" fontId="10" fillId="3" borderId="3" xfId="3" applyNumberFormat="1" applyFont="1" applyFill="1" applyBorder="1" applyAlignment="1">
      <alignment horizontal="center" vertical="top" wrapText="1"/>
    </xf>
    <xf numFmtId="4" fontId="10" fillId="3" borderId="3" xfId="3" applyNumberFormat="1" applyFont="1" applyFill="1" applyBorder="1" applyAlignment="1">
      <alignment horizontal="right" vertical="top" wrapText="1"/>
    </xf>
    <xf numFmtId="0" fontId="7" fillId="3" borderId="3" xfId="3" applyNumberFormat="1" applyFont="1" applyFill="1" applyBorder="1" applyAlignment="1">
      <alignment vertical="top" wrapText="1" indent="1"/>
    </xf>
    <xf numFmtId="4" fontId="7" fillId="3" borderId="3" xfId="3" applyNumberFormat="1" applyFont="1" applyFill="1" applyBorder="1" applyAlignment="1">
      <alignment horizontal="right" vertical="top" wrapText="1"/>
    </xf>
    <xf numFmtId="4" fontId="11" fillId="3" borderId="3" xfId="3" applyNumberFormat="1" applyFont="1" applyFill="1" applyBorder="1" applyAlignment="1">
      <alignment horizontal="right" vertical="top" wrapText="1"/>
    </xf>
    <xf numFmtId="0" fontId="4" fillId="0" borderId="0" xfId="15"/>
    <xf numFmtId="0" fontId="29" fillId="0" borderId="0" xfId="15" applyNumberFormat="1" applyFont="1" applyAlignment="1">
      <alignment vertical="top"/>
    </xf>
    <xf numFmtId="0" fontId="4" fillId="0" borderId="0" xfId="15" applyNumberFormat="1" applyAlignment="1">
      <alignment vertical="top"/>
    </xf>
    <xf numFmtId="0" fontId="10" fillId="3" borderId="3" xfId="15" applyNumberFormat="1" applyFont="1" applyFill="1" applyBorder="1" applyAlignment="1">
      <alignment vertical="top" wrapText="1"/>
    </xf>
    <xf numFmtId="0" fontId="10" fillId="3" borderId="3" xfId="15" applyNumberFormat="1" applyFont="1" applyFill="1" applyBorder="1" applyAlignment="1">
      <alignment horizontal="center" vertical="top" wrapText="1"/>
    </xf>
    <xf numFmtId="4" fontId="10" fillId="3" borderId="3" xfId="15" applyNumberFormat="1" applyFont="1" applyFill="1" applyBorder="1" applyAlignment="1">
      <alignment horizontal="right" vertical="top" wrapText="1"/>
    </xf>
    <xf numFmtId="0" fontId="11" fillId="3" borderId="3" xfId="15" applyNumberFormat="1" applyFont="1" applyFill="1" applyBorder="1" applyAlignment="1">
      <alignment vertical="top" wrapText="1" indent="1"/>
    </xf>
    <xf numFmtId="0" fontId="11" fillId="3" borderId="3" xfId="15" applyNumberFormat="1" applyFont="1" applyFill="1" applyBorder="1" applyAlignment="1">
      <alignment vertical="top" wrapText="1"/>
    </xf>
    <xf numFmtId="2" fontId="7" fillId="3" borderId="3" xfId="15" applyNumberFormat="1" applyFont="1" applyFill="1" applyBorder="1" applyAlignment="1">
      <alignment horizontal="right" vertical="top" wrapText="1"/>
    </xf>
    <xf numFmtId="2" fontId="11" fillId="3" borderId="3" xfId="15" applyNumberFormat="1" applyFont="1" applyFill="1" applyBorder="1" applyAlignment="1">
      <alignment horizontal="right" vertical="top" wrapText="1"/>
    </xf>
    <xf numFmtId="0" fontId="11" fillId="3" borderId="3" xfId="15" applyNumberFormat="1" applyFont="1" applyFill="1" applyBorder="1" applyAlignment="1">
      <alignment vertical="top" wrapText="1" indent="2"/>
    </xf>
    <xf numFmtId="0" fontId="7" fillId="3" borderId="3" xfId="15" applyNumberFormat="1" applyFont="1" applyFill="1" applyBorder="1" applyAlignment="1">
      <alignment vertical="top" wrapText="1" indent="3"/>
    </xf>
    <xf numFmtId="0" fontId="7" fillId="3" borderId="3" xfId="15" applyNumberFormat="1" applyFont="1" applyFill="1" applyBorder="1" applyAlignment="1">
      <alignment vertical="top" wrapText="1"/>
    </xf>
    <xf numFmtId="0" fontId="7" fillId="3" borderId="3" xfId="15" applyNumberFormat="1" applyFont="1" applyFill="1" applyBorder="1" applyAlignment="1">
      <alignment horizontal="right" vertical="top" wrapText="1"/>
    </xf>
    <xf numFmtId="0" fontId="11" fillId="3" borderId="3" xfId="15" applyNumberFormat="1" applyFont="1" applyFill="1" applyBorder="1" applyAlignment="1">
      <alignment horizontal="right" vertical="top" wrapText="1"/>
    </xf>
    <xf numFmtId="4" fontId="7" fillId="3" borderId="3" xfId="15" applyNumberFormat="1" applyFont="1" applyFill="1" applyBorder="1" applyAlignment="1">
      <alignment horizontal="right" vertical="top" wrapText="1"/>
    </xf>
    <xf numFmtId="4" fontId="11" fillId="3" borderId="3" xfId="15" applyNumberFormat="1" applyFont="1" applyFill="1" applyBorder="1" applyAlignment="1">
      <alignment horizontal="right" vertical="top" wrapText="1"/>
    </xf>
    <xf numFmtId="2" fontId="0" fillId="0" borderId="0" xfId="0" applyNumberFormat="1"/>
    <xf numFmtId="4" fontId="10" fillId="3" borderId="3" xfId="13" applyNumberFormat="1" applyFont="1" applyFill="1" applyBorder="1" applyAlignment="1">
      <alignment horizontal="right" vertical="top" wrapText="1"/>
    </xf>
    <xf numFmtId="0" fontId="11" fillId="6" borderId="3" xfId="15" applyNumberFormat="1" applyFont="1" applyFill="1" applyBorder="1" applyAlignment="1">
      <alignment vertical="top" wrapText="1" indent="1"/>
    </xf>
    <xf numFmtId="0" fontId="11" fillId="6" borderId="3" xfId="15" applyNumberFormat="1" applyFont="1" applyFill="1" applyBorder="1" applyAlignment="1">
      <alignment vertical="top" wrapText="1"/>
    </xf>
    <xf numFmtId="0" fontId="7" fillId="6" borderId="3" xfId="15" applyNumberFormat="1" applyFont="1" applyFill="1" applyBorder="1" applyAlignment="1">
      <alignment horizontal="right" vertical="top" wrapText="1"/>
    </xf>
    <xf numFmtId="0" fontId="11" fillId="6" borderId="3" xfId="15" applyNumberFormat="1" applyFont="1" applyFill="1" applyBorder="1" applyAlignment="1">
      <alignment horizontal="right" vertical="top" wrapText="1"/>
    </xf>
    <xf numFmtId="0" fontId="11" fillId="6" borderId="3" xfId="15" applyNumberFormat="1" applyFont="1" applyFill="1" applyBorder="1" applyAlignment="1">
      <alignment vertical="top" wrapText="1" indent="2"/>
    </xf>
    <xf numFmtId="0" fontId="7" fillId="6" borderId="3" xfId="15" applyNumberFormat="1" applyFont="1" applyFill="1" applyBorder="1" applyAlignment="1">
      <alignment vertical="top" wrapText="1" indent="3"/>
    </xf>
    <xf numFmtId="0" fontId="0" fillId="6" borderId="0" xfId="0" applyFill="1"/>
    <xf numFmtId="0" fontId="7" fillId="6" borderId="3" xfId="15" applyNumberFormat="1" applyFont="1" applyFill="1" applyBorder="1" applyAlignment="1">
      <alignment vertical="top" wrapText="1"/>
    </xf>
    <xf numFmtId="0" fontId="10" fillId="3" borderId="3" xfId="15" applyNumberFormat="1" applyFont="1" applyFill="1" applyBorder="1" applyAlignment="1">
      <alignment horizontal="left" vertical="top" wrapText="1"/>
    </xf>
    <xf numFmtId="0" fontId="4" fillId="0" borderId="0" xfId="14" applyNumberFormat="1" applyAlignment="1">
      <alignment vertical="top" wrapText="1"/>
    </xf>
    <xf numFmtId="0" fontId="10" fillId="3" borderId="3" xfId="14" applyNumberFormat="1" applyFont="1" applyFill="1" applyBorder="1" applyAlignment="1">
      <alignment horizontal="left" vertical="top" wrapText="1"/>
    </xf>
    <xf numFmtId="0" fontId="7" fillId="18" borderId="3" xfId="13" applyNumberFormat="1" applyFont="1" applyFill="1" applyBorder="1" applyAlignment="1">
      <alignment vertical="top" wrapText="1"/>
    </xf>
    <xf numFmtId="0" fontId="31" fillId="2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NumberFormat="1" applyFont="1" applyFill="1" applyBorder="1" applyAlignment="1" applyProtection="1">
      <alignment horizontal="center" vertical="center"/>
    </xf>
    <xf numFmtId="0" fontId="31" fillId="2" borderId="1" xfId="0" applyNumberFormat="1" applyFont="1" applyFill="1" applyBorder="1" applyAlignment="1" applyProtection="1">
      <alignment horizontal="center" vertical="center"/>
    </xf>
    <xf numFmtId="0" fontId="30" fillId="0" borderId="1" xfId="0" applyNumberFormat="1" applyFont="1" applyFill="1" applyBorder="1" applyAlignment="1" applyProtection="1">
      <alignment vertical="top"/>
    </xf>
    <xf numFmtId="2" fontId="31" fillId="0" borderId="1" xfId="0" applyNumberFormat="1" applyFont="1" applyFill="1" applyBorder="1" applyAlignment="1" applyProtection="1">
      <alignment horizontal="center" vertical="center"/>
    </xf>
    <xf numFmtId="164" fontId="31" fillId="0" borderId="1" xfId="0" applyNumberFormat="1" applyFont="1" applyFill="1" applyBorder="1" applyAlignment="1" applyProtection="1">
      <alignment horizontal="center" vertical="center"/>
    </xf>
    <xf numFmtId="0" fontId="31" fillId="0" borderId="0" xfId="0" applyNumberFormat="1" applyFont="1" applyFill="1" applyBorder="1" applyAlignment="1" applyProtection="1"/>
    <xf numFmtId="0" fontId="32" fillId="0" borderId="0" xfId="0" applyNumberFormat="1" applyFont="1" applyFill="1" applyBorder="1" applyAlignment="1" applyProtection="1"/>
    <xf numFmtId="164" fontId="6" fillId="0" borderId="0" xfId="0" applyNumberFormat="1" applyFont="1" applyFill="1" applyBorder="1" applyAlignment="1" applyProtection="1"/>
    <xf numFmtId="1" fontId="3" fillId="0" borderId="1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4" fillId="16" borderId="8" xfId="3" applyNumberFormat="1" applyFont="1" applyFill="1" applyBorder="1" applyAlignment="1">
      <alignment horizontal="right" vertical="center"/>
    </xf>
    <xf numFmtId="0" fontId="4" fillId="16" borderId="14" xfId="3" applyNumberFormat="1" applyFont="1" applyFill="1" applyBorder="1" applyAlignment="1">
      <alignment horizontal="right" vertical="center"/>
    </xf>
    <xf numFmtId="0" fontId="4" fillId="16" borderId="17" xfId="3" applyNumberFormat="1" applyFont="1" applyFill="1" applyBorder="1" applyAlignment="1">
      <alignment horizontal="right" vertical="center"/>
    </xf>
    <xf numFmtId="0" fontId="4" fillId="16" borderId="15" xfId="3" applyNumberFormat="1" applyFont="1" applyFill="1" applyBorder="1" applyAlignment="1">
      <alignment horizontal="center" vertical="center" wrapText="1"/>
    </xf>
    <xf numFmtId="0" fontId="4" fillId="16" borderId="13" xfId="3" applyNumberFormat="1" applyFont="1" applyFill="1" applyBorder="1" applyAlignment="1">
      <alignment horizontal="center" vertical="center" wrapText="1"/>
    </xf>
    <xf numFmtId="0" fontId="4" fillId="16" borderId="16" xfId="3" applyNumberFormat="1" applyFont="1" applyFill="1" applyBorder="1" applyAlignment="1">
      <alignment horizontal="center" vertical="center" wrapText="1"/>
    </xf>
    <xf numFmtId="0" fontId="4" fillId="16" borderId="18" xfId="3" applyNumberFormat="1" applyFont="1" applyFill="1" applyBorder="1" applyAlignment="1">
      <alignment horizontal="center" vertical="center" wrapText="1"/>
    </xf>
    <xf numFmtId="0" fontId="25" fillId="0" borderId="11" xfId="3" applyNumberFormat="1" applyFont="1" applyBorder="1" applyAlignment="1">
      <alignment horizontal="center" vertical="center"/>
    </xf>
    <xf numFmtId="0" fontId="25" fillId="0" borderId="14" xfId="3" applyNumberFormat="1" applyFont="1" applyBorder="1" applyAlignment="1">
      <alignment horizontal="center" vertical="center"/>
    </xf>
    <xf numFmtId="0" fontId="25" fillId="0" borderId="8" xfId="3" applyNumberFormat="1" applyFont="1" applyBorder="1" applyAlignment="1">
      <alignment horizontal="center" vertical="center"/>
    </xf>
    <xf numFmtId="0" fontId="23" fillId="0" borderId="7" xfId="3" applyNumberFormat="1" applyFont="1" applyBorder="1" applyAlignment="1">
      <alignment horizontal="center" vertical="center"/>
    </xf>
    <xf numFmtId="0" fontId="23" fillId="0" borderId="10" xfId="3" applyNumberFormat="1" applyFont="1" applyBorder="1" applyAlignment="1">
      <alignment horizontal="center" vertical="center"/>
    </xf>
    <xf numFmtId="0" fontId="23" fillId="0" borderId="13" xfId="3" applyNumberFormat="1" applyFont="1" applyBorder="1" applyAlignment="1">
      <alignment horizontal="center" vertical="center"/>
    </xf>
    <xf numFmtId="0" fontId="23" fillId="0" borderId="8" xfId="3" applyNumberFormat="1" applyFont="1" applyBorder="1" applyAlignment="1">
      <alignment horizontal="center" vertical="center"/>
    </xf>
    <xf numFmtId="0" fontId="23" fillId="0" borderId="11" xfId="3" applyNumberFormat="1" applyFont="1" applyBorder="1" applyAlignment="1">
      <alignment horizontal="center" vertical="center"/>
    </xf>
    <xf numFmtId="0" fontId="23" fillId="0" borderId="14" xfId="3" applyNumberFormat="1" applyFont="1" applyBorder="1" applyAlignment="1">
      <alignment horizontal="center" vertical="center"/>
    </xf>
    <xf numFmtId="0" fontId="23" fillId="0" borderId="9" xfId="3" applyNumberFormat="1" applyFont="1" applyBorder="1" applyAlignment="1">
      <alignment horizontal="center" vertical="center" wrapText="1"/>
    </xf>
    <xf numFmtId="0" fontId="23" fillId="0" borderId="12" xfId="3" applyNumberFormat="1" applyFont="1" applyBorder="1" applyAlignment="1">
      <alignment horizontal="center" vertical="center"/>
    </xf>
    <xf numFmtId="0" fontId="4" fillId="0" borderId="8" xfId="3" applyNumberFormat="1" applyFont="1" applyBorder="1" applyAlignment="1">
      <alignment horizontal="right" vertical="center"/>
    </xf>
    <xf numFmtId="0" fontId="4" fillId="0" borderId="14" xfId="3" applyNumberFormat="1" applyFont="1" applyBorder="1" applyAlignment="1">
      <alignment horizontal="right" vertical="center"/>
    </xf>
    <xf numFmtId="0" fontId="4" fillId="0" borderId="17" xfId="3" applyNumberFormat="1" applyFont="1" applyBorder="1" applyAlignment="1">
      <alignment horizontal="right" vertical="center"/>
    </xf>
    <xf numFmtId="0" fontId="4" fillId="0" borderId="15" xfId="3" applyNumberFormat="1" applyFont="1" applyBorder="1" applyAlignment="1">
      <alignment horizontal="center" vertical="center" wrapText="1" indent="2"/>
    </xf>
    <xf numFmtId="0" fontId="4" fillId="0" borderId="13" xfId="3" applyNumberFormat="1" applyFont="1" applyBorder="1" applyAlignment="1">
      <alignment horizontal="center" vertical="center" wrapText="1" indent="2"/>
    </xf>
    <xf numFmtId="0" fontId="4" fillId="0" borderId="16" xfId="3" applyNumberFormat="1" applyFont="1" applyBorder="1" applyAlignment="1">
      <alignment horizontal="center" vertical="center" wrapText="1" indent="2"/>
    </xf>
    <xf numFmtId="0" fontId="4" fillId="0" borderId="18" xfId="3" applyNumberFormat="1" applyFont="1" applyBorder="1" applyAlignment="1">
      <alignment horizontal="center" vertical="center" wrapText="1" indent="2"/>
    </xf>
    <xf numFmtId="1" fontId="4" fillId="0" borderId="17" xfId="3" applyNumberFormat="1" applyFont="1" applyBorder="1" applyAlignment="1">
      <alignment horizontal="right" vertical="center" indent="2"/>
    </xf>
    <xf numFmtId="0" fontId="4" fillId="0" borderId="14" xfId="3" applyNumberFormat="1" applyFont="1" applyBorder="1" applyAlignment="1">
      <alignment horizontal="right" vertical="center" indent="2"/>
    </xf>
    <xf numFmtId="1" fontId="4" fillId="0" borderId="17" xfId="3" applyNumberFormat="1" applyFont="1" applyBorder="1" applyAlignment="1">
      <alignment horizontal="right" vertical="center"/>
    </xf>
    <xf numFmtId="2" fontId="4" fillId="0" borderId="17" xfId="3" applyNumberFormat="1" applyFont="1" applyBorder="1" applyAlignment="1">
      <alignment horizontal="right" vertical="center"/>
    </xf>
    <xf numFmtId="164" fontId="4" fillId="0" borderId="17" xfId="3" applyNumberFormat="1" applyFont="1" applyBorder="1" applyAlignment="1">
      <alignment horizontal="right" vertical="center"/>
    </xf>
    <xf numFmtId="3" fontId="4" fillId="0" borderId="17" xfId="3" applyNumberFormat="1" applyFont="1" applyBorder="1" applyAlignment="1">
      <alignment horizontal="right" vertical="center"/>
    </xf>
    <xf numFmtId="169" fontId="4" fillId="0" borderId="17" xfId="3" applyNumberFormat="1" applyFont="1" applyBorder="1" applyAlignment="1">
      <alignment horizontal="right" vertical="center"/>
    </xf>
    <xf numFmtId="0" fontId="4" fillId="0" borderId="17" xfId="3" applyNumberFormat="1" applyFont="1" applyBorder="1" applyAlignment="1">
      <alignment horizontal="right" vertical="center" indent="2"/>
    </xf>
    <xf numFmtId="4" fontId="4" fillId="0" borderId="17" xfId="3" applyNumberFormat="1" applyFont="1" applyBorder="1" applyAlignment="1">
      <alignment horizontal="right" vertical="center"/>
    </xf>
    <xf numFmtId="171" fontId="4" fillId="0" borderId="17" xfId="3" applyNumberFormat="1" applyFont="1" applyBorder="1" applyAlignment="1">
      <alignment horizontal="right" vertical="center" indent="2"/>
    </xf>
    <xf numFmtId="172" fontId="4" fillId="0" borderId="17" xfId="3" applyNumberFormat="1" applyFont="1" applyBorder="1" applyAlignment="1">
      <alignment horizontal="right" vertical="center" indent="2"/>
    </xf>
    <xf numFmtId="0" fontId="4" fillId="0" borderId="0" xfId="15" applyNumberFormat="1" applyAlignment="1">
      <alignment vertical="top" wrapText="1"/>
    </xf>
    <xf numFmtId="0" fontId="10" fillId="3" borderId="21" xfId="15" applyNumberFormat="1" applyFont="1" applyFill="1" applyBorder="1" applyAlignment="1">
      <alignment horizontal="center" vertical="top" wrapText="1"/>
    </xf>
    <xf numFmtId="0" fontId="10" fillId="3" borderId="22" xfId="15" applyNumberFormat="1" applyFont="1" applyFill="1" applyBorder="1" applyAlignment="1">
      <alignment horizontal="center" vertical="top" wrapText="1"/>
    </xf>
    <xf numFmtId="0" fontId="10" fillId="3" borderId="20" xfId="15" applyNumberFormat="1" applyFont="1" applyFill="1" applyBorder="1" applyAlignment="1">
      <alignment horizontal="center" vertical="top" wrapText="1"/>
    </xf>
    <xf numFmtId="0" fontId="10" fillId="3" borderId="3" xfId="15" applyNumberFormat="1" applyFont="1" applyFill="1" applyBorder="1" applyAlignment="1">
      <alignment horizontal="left" vertical="top" wrapText="1"/>
    </xf>
    <xf numFmtId="0" fontId="4" fillId="0" borderId="0" xfId="3" applyNumberFormat="1" applyAlignment="1">
      <alignment vertical="top" wrapText="1"/>
    </xf>
  </cellXfs>
  <cellStyles count="16">
    <cellStyle name="Обычный" xfId="0" builtinId="0"/>
    <cellStyle name="Обычный 2" xfId="7"/>
    <cellStyle name="Обычный 3" xfId="5"/>
    <cellStyle name="Обычный 7" xfId="6"/>
    <cellStyle name="Обычный_1_12" xfId="4"/>
    <cellStyle name="Обычный_1112" xfId="14"/>
    <cellStyle name="Обычный_14 2" xfId="11"/>
    <cellStyle name="Обычный_3А+паркинг2023" xfId="12"/>
    <cellStyle name="Обычный_Лист1" xfId="3"/>
    <cellStyle name="Обычный_Лист5" xfId="8"/>
    <cellStyle name="Обычный_Площадь" xfId="10"/>
    <cellStyle name="Обычный_Пример" xfId="15"/>
    <cellStyle name="Обычный_РАСЧЕТ" xfId="13"/>
    <cellStyle name="Обычный_расш" xfId="9"/>
    <cellStyle name="Процентный" xfId="2" builtinId="5"/>
    <cellStyle name="Финансовый" xfId="1" builtin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9" tint="0.59996337778862885"/>
        </patternFill>
      </fill>
    </dxf>
    <dxf>
      <fill>
        <patternFill patternType="solid">
          <fgColor rgb="FFFFC7CE"/>
          <bgColor rgb="FF00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2" name="TextBox 1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3" name="TextBox 2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4" name="TextBox 3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5" name="TextBox 4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6" name="TextBox 5"/>
        <xdr:cNvSpPr txBox="1"/>
      </xdr:nvSpPr>
      <xdr:spPr>
        <a:xfrm>
          <a:off x="13540740" y="194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7" name="TextBox 6"/>
        <xdr:cNvSpPr txBox="1"/>
      </xdr:nvSpPr>
      <xdr:spPr>
        <a:xfrm>
          <a:off x="13540740" y="194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8" name="TextBox 7"/>
        <xdr:cNvSpPr txBox="1"/>
      </xdr:nvSpPr>
      <xdr:spPr>
        <a:xfrm>
          <a:off x="13540740" y="194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9</xdr:col>
      <xdr:colOff>0</xdr:colOff>
      <xdr:row>8</xdr:row>
      <xdr:rowOff>137160</xdr:rowOff>
    </xdr:from>
    <xdr:to>
      <xdr:col>9</xdr:col>
      <xdr:colOff>184731</xdr:colOff>
      <xdr:row>8</xdr:row>
      <xdr:rowOff>401720</xdr:rowOff>
    </xdr:to>
    <xdr:sp macro="" textlink="">
      <xdr:nvSpPr>
        <xdr:cNvPr id="9" name="TextBox 8"/>
        <xdr:cNvSpPr txBox="1"/>
      </xdr:nvSpPr>
      <xdr:spPr>
        <a:xfrm>
          <a:off x="13540740" y="1943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VC/&#1045;&#1056;&#1062;/&#1056;&#1091;&#1076;&#1072;&#1082;&#1086;&#1074;&#1072;/&#1055;&#1045;&#1056;&#1045;&#1056;&#1040;&#1057;&#1063;&#1045;&#1058;%20&#1054;&#1058;&#1054;&#1055;&#1051;&#1045;&#1053;&#1048;&#1045;%202024/&#1053;&#1072;&#1089;&#1090;&#1088;&#1086;&#1077;&#1085;&#1080;&#1077;/&#1063;&#1077;&#1088;&#1085;&#1086;&#1074;&#1080;&#1082;1&#1052;&#1054;&#1049;&#1046;&#1050;%20&#1053;&#1072;&#1089;&#1090;&#1088;&#1086;&#1077;&#1085;&#1080;&#1077;_3%20&#1048;&#1055;&#1059;_&#1055;&#1077;&#1088;&#1077;&#1088;&#1072;&#1089;&#1095;&#1077;&#1090;%20&#1087;&#1086;%20&#1086;&#1090;&#1086;&#1087;&#1083;&#1077;&#1085;&#1080;&#1102;%20&#1079;&#1072;%202024%20(&#1089;%20&#1087;&#1086;&#1087;&#1088;&#1072;&#1074;&#1082;&#1072;&#1084;&#1080;%20&#1086;&#1090;%20&#1069;&#1083;&#1080;&#1085;&#1099;)%20&#8212;%20&#1082;&#1086;&#1087;&#1080;&#110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асшифровка"/>
      <sheetName val="расш"/>
      <sheetName val="РАСЧЕТ"/>
      <sheetName val="Площадь"/>
      <sheetName val="Общие показания"/>
      <sheetName val="Показ 31.12"/>
      <sheetName val="Показ 16.11"/>
      <sheetName val="112"/>
      <sheetName val="31.12ЛК ПОКАЗ"/>
      <sheetName val="31.03ЛК ПОКАЗ"/>
      <sheetName val="01"/>
      <sheetName val="02"/>
      <sheetName val="03"/>
      <sheetName val="11"/>
      <sheetName val="12"/>
      <sheetName val="Пример"/>
    </sheetNames>
    <sheetDataSet>
      <sheetData sheetId="0" refreshError="1"/>
      <sheetData sheetId="1">
        <row r="14">
          <cell r="C14">
            <v>2684.36</v>
          </cell>
        </row>
      </sheetData>
      <sheetData sheetId="2">
        <row r="1">
          <cell r="F1">
            <v>31</v>
          </cell>
        </row>
      </sheetData>
      <sheetData sheetId="3" refreshError="1"/>
      <sheetData sheetId="4"/>
      <sheetData sheetId="5" refreshError="1"/>
      <sheetData sheetId="6" refreshError="1"/>
      <sheetData sheetId="7">
        <row r="1">
          <cell r="A1" t="str">
            <v>ЛицевойСчет.Адрес.Владелец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1"/>
  <sheetViews>
    <sheetView tabSelected="1" zoomScale="90" zoomScaleNormal="90" workbookViewId="0">
      <selection activeCell="B29" sqref="B29"/>
    </sheetView>
  </sheetViews>
  <sheetFormatPr defaultRowHeight="14.4" x14ac:dyDescent="0.3"/>
  <cols>
    <col min="1" max="1" width="60" style="2" customWidth="1"/>
    <col min="2" max="2" width="19" style="2" customWidth="1"/>
    <col min="3" max="10" width="9.109375" style="2" customWidth="1"/>
    <col min="11" max="11" width="11.6640625" customWidth="1"/>
    <col min="15" max="15" width="12" bestFit="1" customWidth="1"/>
    <col min="251" max="251" width="60" customWidth="1"/>
    <col min="252" max="252" width="19" customWidth="1"/>
    <col min="253" max="266" width="9.109375" customWidth="1"/>
    <col min="267" max="267" width="11.6640625" customWidth="1"/>
    <col min="271" max="271" width="12" bestFit="1" customWidth="1"/>
    <col min="507" max="507" width="60" customWidth="1"/>
    <col min="508" max="508" width="19" customWidth="1"/>
    <col min="509" max="522" width="9.109375" customWidth="1"/>
    <col min="523" max="523" width="11.6640625" customWidth="1"/>
    <col min="527" max="527" width="12" bestFit="1" customWidth="1"/>
    <col min="763" max="763" width="60" customWidth="1"/>
    <col min="764" max="764" width="19" customWidth="1"/>
    <col min="765" max="778" width="9.109375" customWidth="1"/>
    <col min="779" max="779" width="11.6640625" customWidth="1"/>
    <col min="783" max="783" width="12" bestFit="1" customWidth="1"/>
    <col min="1019" max="1019" width="60" customWidth="1"/>
    <col min="1020" max="1020" width="19" customWidth="1"/>
    <col min="1021" max="1034" width="9.109375" customWidth="1"/>
    <col min="1035" max="1035" width="11.6640625" customWidth="1"/>
    <col min="1039" max="1039" width="12" bestFit="1" customWidth="1"/>
    <col min="1275" max="1275" width="60" customWidth="1"/>
    <col min="1276" max="1276" width="19" customWidth="1"/>
    <col min="1277" max="1290" width="9.109375" customWidth="1"/>
    <col min="1291" max="1291" width="11.6640625" customWidth="1"/>
    <col min="1295" max="1295" width="12" bestFit="1" customWidth="1"/>
    <col min="1531" max="1531" width="60" customWidth="1"/>
    <col min="1532" max="1532" width="19" customWidth="1"/>
    <col min="1533" max="1546" width="9.109375" customWidth="1"/>
    <col min="1547" max="1547" width="11.6640625" customWidth="1"/>
    <col min="1551" max="1551" width="12" bestFit="1" customWidth="1"/>
    <col min="1787" max="1787" width="60" customWidth="1"/>
    <col min="1788" max="1788" width="19" customWidth="1"/>
    <col min="1789" max="1802" width="9.109375" customWidth="1"/>
    <col min="1803" max="1803" width="11.6640625" customWidth="1"/>
    <col min="1807" max="1807" width="12" bestFit="1" customWidth="1"/>
    <col min="2043" max="2043" width="60" customWidth="1"/>
    <col min="2044" max="2044" width="19" customWidth="1"/>
    <col min="2045" max="2058" width="9.109375" customWidth="1"/>
    <col min="2059" max="2059" width="11.6640625" customWidth="1"/>
    <col min="2063" max="2063" width="12" bestFit="1" customWidth="1"/>
    <col min="2299" max="2299" width="60" customWidth="1"/>
    <col min="2300" max="2300" width="19" customWidth="1"/>
    <col min="2301" max="2314" width="9.109375" customWidth="1"/>
    <col min="2315" max="2315" width="11.6640625" customWidth="1"/>
    <col min="2319" max="2319" width="12" bestFit="1" customWidth="1"/>
    <col min="2555" max="2555" width="60" customWidth="1"/>
    <col min="2556" max="2556" width="19" customWidth="1"/>
    <col min="2557" max="2570" width="9.109375" customWidth="1"/>
    <col min="2571" max="2571" width="11.6640625" customWidth="1"/>
    <col min="2575" max="2575" width="12" bestFit="1" customWidth="1"/>
    <col min="2811" max="2811" width="60" customWidth="1"/>
    <col min="2812" max="2812" width="19" customWidth="1"/>
    <col min="2813" max="2826" width="9.109375" customWidth="1"/>
    <col min="2827" max="2827" width="11.6640625" customWidth="1"/>
    <col min="2831" max="2831" width="12" bestFit="1" customWidth="1"/>
    <col min="3067" max="3067" width="60" customWidth="1"/>
    <col min="3068" max="3068" width="19" customWidth="1"/>
    <col min="3069" max="3082" width="9.109375" customWidth="1"/>
    <col min="3083" max="3083" width="11.6640625" customWidth="1"/>
    <col min="3087" max="3087" width="12" bestFit="1" customWidth="1"/>
    <col min="3323" max="3323" width="60" customWidth="1"/>
    <col min="3324" max="3324" width="19" customWidth="1"/>
    <col min="3325" max="3338" width="9.109375" customWidth="1"/>
    <col min="3339" max="3339" width="11.6640625" customWidth="1"/>
    <col min="3343" max="3343" width="12" bestFit="1" customWidth="1"/>
    <col min="3579" max="3579" width="60" customWidth="1"/>
    <col min="3580" max="3580" width="19" customWidth="1"/>
    <col min="3581" max="3594" width="9.109375" customWidth="1"/>
    <col min="3595" max="3595" width="11.6640625" customWidth="1"/>
    <col min="3599" max="3599" width="12" bestFit="1" customWidth="1"/>
    <col min="3835" max="3835" width="60" customWidth="1"/>
    <col min="3836" max="3836" width="19" customWidth="1"/>
    <col min="3837" max="3850" width="9.109375" customWidth="1"/>
    <col min="3851" max="3851" width="11.6640625" customWidth="1"/>
    <col min="3855" max="3855" width="12" bestFit="1" customWidth="1"/>
    <col min="4091" max="4091" width="60" customWidth="1"/>
    <col min="4092" max="4092" width="19" customWidth="1"/>
    <col min="4093" max="4106" width="9.109375" customWidth="1"/>
    <col min="4107" max="4107" width="11.6640625" customWidth="1"/>
    <col min="4111" max="4111" width="12" bestFit="1" customWidth="1"/>
    <col min="4347" max="4347" width="60" customWidth="1"/>
    <col min="4348" max="4348" width="19" customWidth="1"/>
    <col min="4349" max="4362" width="9.109375" customWidth="1"/>
    <col min="4363" max="4363" width="11.6640625" customWidth="1"/>
    <col min="4367" max="4367" width="12" bestFit="1" customWidth="1"/>
    <col min="4603" max="4603" width="60" customWidth="1"/>
    <col min="4604" max="4604" width="19" customWidth="1"/>
    <col min="4605" max="4618" width="9.109375" customWidth="1"/>
    <col min="4619" max="4619" width="11.6640625" customWidth="1"/>
    <col min="4623" max="4623" width="12" bestFit="1" customWidth="1"/>
    <col min="4859" max="4859" width="60" customWidth="1"/>
    <col min="4860" max="4860" width="19" customWidth="1"/>
    <col min="4861" max="4874" width="9.109375" customWidth="1"/>
    <col min="4875" max="4875" width="11.6640625" customWidth="1"/>
    <col min="4879" max="4879" width="12" bestFit="1" customWidth="1"/>
    <col min="5115" max="5115" width="60" customWidth="1"/>
    <col min="5116" max="5116" width="19" customWidth="1"/>
    <col min="5117" max="5130" width="9.109375" customWidth="1"/>
    <col min="5131" max="5131" width="11.6640625" customWidth="1"/>
    <col min="5135" max="5135" width="12" bestFit="1" customWidth="1"/>
    <col min="5371" max="5371" width="60" customWidth="1"/>
    <col min="5372" max="5372" width="19" customWidth="1"/>
    <col min="5373" max="5386" width="9.109375" customWidth="1"/>
    <col min="5387" max="5387" width="11.6640625" customWidth="1"/>
    <col min="5391" max="5391" width="12" bestFit="1" customWidth="1"/>
    <col min="5627" max="5627" width="60" customWidth="1"/>
    <col min="5628" max="5628" width="19" customWidth="1"/>
    <col min="5629" max="5642" width="9.109375" customWidth="1"/>
    <col min="5643" max="5643" width="11.6640625" customWidth="1"/>
    <col min="5647" max="5647" width="12" bestFit="1" customWidth="1"/>
    <col min="5883" max="5883" width="60" customWidth="1"/>
    <col min="5884" max="5884" width="19" customWidth="1"/>
    <col min="5885" max="5898" width="9.109375" customWidth="1"/>
    <col min="5899" max="5899" width="11.6640625" customWidth="1"/>
    <col min="5903" max="5903" width="12" bestFit="1" customWidth="1"/>
    <col min="6139" max="6139" width="60" customWidth="1"/>
    <col min="6140" max="6140" width="19" customWidth="1"/>
    <col min="6141" max="6154" width="9.109375" customWidth="1"/>
    <col min="6155" max="6155" width="11.6640625" customWidth="1"/>
    <col min="6159" max="6159" width="12" bestFit="1" customWidth="1"/>
    <col min="6395" max="6395" width="60" customWidth="1"/>
    <col min="6396" max="6396" width="19" customWidth="1"/>
    <col min="6397" max="6410" width="9.109375" customWidth="1"/>
    <col min="6411" max="6411" width="11.6640625" customWidth="1"/>
    <col min="6415" max="6415" width="12" bestFit="1" customWidth="1"/>
    <col min="6651" max="6651" width="60" customWidth="1"/>
    <col min="6652" max="6652" width="19" customWidth="1"/>
    <col min="6653" max="6666" width="9.109375" customWidth="1"/>
    <col min="6667" max="6667" width="11.6640625" customWidth="1"/>
    <col min="6671" max="6671" width="12" bestFit="1" customWidth="1"/>
    <col min="6907" max="6907" width="60" customWidth="1"/>
    <col min="6908" max="6908" width="19" customWidth="1"/>
    <col min="6909" max="6922" width="9.109375" customWidth="1"/>
    <col min="6923" max="6923" width="11.6640625" customWidth="1"/>
    <col min="6927" max="6927" width="12" bestFit="1" customWidth="1"/>
    <col min="7163" max="7163" width="60" customWidth="1"/>
    <col min="7164" max="7164" width="19" customWidth="1"/>
    <col min="7165" max="7178" width="9.109375" customWidth="1"/>
    <col min="7179" max="7179" width="11.6640625" customWidth="1"/>
    <col min="7183" max="7183" width="12" bestFit="1" customWidth="1"/>
    <col min="7419" max="7419" width="60" customWidth="1"/>
    <col min="7420" max="7420" width="19" customWidth="1"/>
    <col min="7421" max="7434" width="9.109375" customWidth="1"/>
    <col min="7435" max="7435" width="11.6640625" customWidth="1"/>
    <col min="7439" max="7439" width="12" bestFit="1" customWidth="1"/>
    <col min="7675" max="7675" width="60" customWidth="1"/>
    <col min="7676" max="7676" width="19" customWidth="1"/>
    <col min="7677" max="7690" width="9.109375" customWidth="1"/>
    <col min="7691" max="7691" width="11.6640625" customWidth="1"/>
    <col min="7695" max="7695" width="12" bestFit="1" customWidth="1"/>
    <col min="7931" max="7931" width="60" customWidth="1"/>
    <col min="7932" max="7932" width="19" customWidth="1"/>
    <col min="7933" max="7946" width="9.109375" customWidth="1"/>
    <col min="7947" max="7947" width="11.6640625" customWidth="1"/>
    <col min="7951" max="7951" width="12" bestFit="1" customWidth="1"/>
    <col min="8187" max="8187" width="60" customWidth="1"/>
    <col min="8188" max="8188" width="19" customWidth="1"/>
    <col min="8189" max="8202" width="9.109375" customWidth="1"/>
    <col min="8203" max="8203" width="11.6640625" customWidth="1"/>
    <col min="8207" max="8207" width="12" bestFit="1" customWidth="1"/>
    <col min="8443" max="8443" width="60" customWidth="1"/>
    <col min="8444" max="8444" width="19" customWidth="1"/>
    <col min="8445" max="8458" width="9.109375" customWidth="1"/>
    <col min="8459" max="8459" width="11.6640625" customWidth="1"/>
    <col min="8463" max="8463" width="12" bestFit="1" customWidth="1"/>
    <col min="8699" max="8699" width="60" customWidth="1"/>
    <col min="8700" max="8700" width="19" customWidth="1"/>
    <col min="8701" max="8714" width="9.109375" customWidth="1"/>
    <col min="8715" max="8715" width="11.6640625" customWidth="1"/>
    <col min="8719" max="8719" width="12" bestFit="1" customWidth="1"/>
    <col min="8955" max="8955" width="60" customWidth="1"/>
    <col min="8956" max="8956" width="19" customWidth="1"/>
    <col min="8957" max="8970" width="9.109375" customWidth="1"/>
    <col min="8971" max="8971" width="11.6640625" customWidth="1"/>
    <col min="8975" max="8975" width="12" bestFit="1" customWidth="1"/>
    <col min="9211" max="9211" width="60" customWidth="1"/>
    <col min="9212" max="9212" width="19" customWidth="1"/>
    <col min="9213" max="9226" width="9.109375" customWidth="1"/>
    <col min="9227" max="9227" width="11.6640625" customWidth="1"/>
    <col min="9231" max="9231" width="12" bestFit="1" customWidth="1"/>
    <col min="9467" max="9467" width="60" customWidth="1"/>
    <col min="9468" max="9468" width="19" customWidth="1"/>
    <col min="9469" max="9482" width="9.109375" customWidth="1"/>
    <col min="9483" max="9483" width="11.6640625" customWidth="1"/>
    <col min="9487" max="9487" width="12" bestFit="1" customWidth="1"/>
    <col min="9723" max="9723" width="60" customWidth="1"/>
    <col min="9724" max="9724" width="19" customWidth="1"/>
    <col min="9725" max="9738" width="9.109375" customWidth="1"/>
    <col min="9739" max="9739" width="11.6640625" customWidth="1"/>
    <col min="9743" max="9743" width="12" bestFit="1" customWidth="1"/>
    <col min="9979" max="9979" width="60" customWidth="1"/>
    <col min="9980" max="9980" width="19" customWidth="1"/>
    <col min="9981" max="9994" width="9.109375" customWidth="1"/>
    <col min="9995" max="9995" width="11.6640625" customWidth="1"/>
    <col min="9999" max="9999" width="12" bestFit="1" customWidth="1"/>
    <col min="10235" max="10235" width="60" customWidth="1"/>
    <col min="10236" max="10236" width="19" customWidth="1"/>
    <col min="10237" max="10250" width="9.109375" customWidth="1"/>
    <col min="10251" max="10251" width="11.6640625" customWidth="1"/>
    <col min="10255" max="10255" width="12" bestFit="1" customWidth="1"/>
    <col min="10491" max="10491" width="60" customWidth="1"/>
    <col min="10492" max="10492" width="19" customWidth="1"/>
    <col min="10493" max="10506" width="9.109375" customWidth="1"/>
    <col min="10507" max="10507" width="11.6640625" customWidth="1"/>
    <col min="10511" max="10511" width="12" bestFit="1" customWidth="1"/>
    <col min="10747" max="10747" width="60" customWidth="1"/>
    <col min="10748" max="10748" width="19" customWidth="1"/>
    <col min="10749" max="10762" width="9.109375" customWidth="1"/>
    <col min="10763" max="10763" width="11.6640625" customWidth="1"/>
    <col min="10767" max="10767" width="12" bestFit="1" customWidth="1"/>
    <col min="11003" max="11003" width="60" customWidth="1"/>
    <col min="11004" max="11004" width="19" customWidth="1"/>
    <col min="11005" max="11018" width="9.109375" customWidth="1"/>
    <col min="11019" max="11019" width="11.6640625" customWidth="1"/>
    <col min="11023" max="11023" width="12" bestFit="1" customWidth="1"/>
    <col min="11259" max="11259" width="60" customWidth="1"/>
    <col min="11260" max="11260" width="19" customWidth="1"/>
    <col min="11261" max="11274" width="9.109375" customWidth="1"/>
    <col min="11275" max="11275" width="11.6640625" customWidth="1"/>
    <col min="11279" max="11279" width="12" bestFit="1" customWidth="1"/>
    <col min="11515" max="11515" width="60" customWidth="1"/>
    <col min="11516" max="11516" width="19" customWidth="1"/>
    <col min="11517" max="11530" width="9.109375" customWidth="1"/>
    <col min="11531" max="11531" width="11.6640625" customWidth="1"/>
    <col min="11535" max="11535" width="12" bestFit="1" customWidth="1"/>
    <col min="11771" max="11771" width="60" customWidth="1"/>
    <col min="11772" max="11772" width="19" customWidth="1"/>
    <col min="11773" max="11786" width="9.109375" customWidth="1"/>
    <col min="11787" max="11787" width="11.6640625" customWidth="1"/>
    <col min="11791" max="11791" width="12" bestFit="1" customWidth="1"/>
    <col min="12027" max="12027" width="60" customWidth="1"/>
    <col min="12028" max="12028" width="19" customWidth="1"/>
    <col min="12029" max="12042" width="9.109375" customWidth="1"/>
    <col min="12043" max="12043" width="11.6640625" customWidth="1"/>
    <col min="12047" max="12047" width="12" bestFit="1" customWidth="1"/>
    <col min="12283" max="12283" width="60" customWidth="1"/>
    <col min="12284" max="12284" width="19" customWidth="1"/>
    <col min="12285" max="12298" width="9.109375" customWidth="1"/>
    <col min="12299" max="12299" width="11.6640625" customWidth="1"/>
    <col min="12303" max="12303" width="12" bestFit="1" customWidth="1"/>
    <col min="12539" max="12539" width="60" customWidth="1"/>
    <col min="12540" max="12540" width="19" customWidth="1"/>
    <col min="12541" max="12554" width="9.109375" customWidth="1"/>
    <col min="12555" max="12555" width="11.6640625" customWidth="1"/>
    <col min="12559" max="12559" width="12" bestFit="1" customWidth="1"/>
    <col min="12795" max="12795" width="60" customWidth="1"/>
    <col min="12796" max="12796" width="19" customWidth="1"/>
    <col min="12797" max="12810" width="9.109375" customWidth="1"/>
    <col min="12811" max="12811" width="11.6640625" customWidth="1"/>
    <col min="12815" max="12815" width="12" bestFit="1" customWidth="1"/>
    <col min="13051" max="13051" width="60" customWidth="1"/>
    <col min="13052" max="13052" width="19" customWidth="1"/>
    <col min="13053" max="13066" width="9.109375" customWidth="1"/>
    <col min="13067" max="13067" width="11.6640625" customWidth="1"/>
    <col min="13071" max="13071" width="12" bestFit="1" customWidth="1"/>
    <col min="13307" max="13307" width="60" customWidth="1"/>
    <col min="13308" max="13308" width="19" customWidth="1"/>
    <col min="13309" max="13322" width="9.109375" customWidth="1"/>
    <col min="13323" max="13323" width="11.6640625" customWidth="1"/>
    <col min="13327" max="13327" width="12" bestFit="1" customWidth="1"/>
    <col min="13563" max="13563" width="60" customWidth="1"/>
    <col min="13564" max="13564" width="19" customWidth="1"/>
    <col min="13565" max="13578" width="9.109375" customWidth="1"/>
    <col min="13579" max="13579" width="11.6640625" customWidth="1"/>
    <col min="13583" max="13583" width="12" bestFit="1" customWidth="1"/>
    <col min="13819" max="13819" width="60" customWidth="1"/>
    <col min="13820" max="13820" width="19" customWidth="1"/>
    <col min="13821" max="13834" width="9.109375" customWidth="1"/>
    <col min="13835" max="13835" width="11.6640625" customWidth="1"/>
    <col min="13839" max="13839" width="12" bestFit="1" customWidth="1"/>
    <col min="14075" max="14075" width="60" customWidth="1"/>
    <col min="14076" max="14076" width="19" customWidth="1"/>
    <col min="14077" max="14090" width="9.109375" customWidth="1"/>
    <col min="14091" max="14091" width="11.6640625" customWidth="1"/>
    <col min="14095" max="14095" width="12" bestFit="1" customWidth="1"/>
    <col min="14331" max="14331" width="60" customWidth="1"/>
    <col min="14332" max="14332" width="19" customWidth="1"/>
    <col min="14333" max="14346" width="9.109375" customWidth="1"/>
    <col min="14347" max="14347" width="11.6640625" customWidth="1"/>
    <col min="14351" max="14351" width="12" bestFit="1" customWidth="1"/>
    <col min="14587" max="14587" width="60" customWidth="1"/>
    <col min="14588" max="14588" width="19" customWidth="1"/>
    <col min="14589" max="14602" width="9.109375" customWidth="1"/>
    <col min="14603" max="14603" width="11.6640625" customWidth="1"/>
    <col min="14607" max="14607" width="12" bestFit="1" customWidth="1"/>
    <col min="14843" max="14843" width="60" customWidth="1"/>
    <col min="14844" max="14844" width="19" customWidth="1"/>
    <col min="14845" max="14858" width="9.109375" customWidth="1"/>
    <col min="14859" max="14859" width="11.6640625" customWidth="1"/>
    <col min="14863" max="14863" width="12" bestFit="1" customWidth="1"/>
    <col min="15099" max="15099" width="60" customWidth="1"/>
    <col min="15100" max="15100" width="19" customWidth="1"/>
    <col min="15101" max="15114" width="9.109375" customWidth="1"/>
    <col min="15115" max="15115" width="11.6640625" customWidth="1"/>
    <col min="15119" max="15119" width="12" bestFit="1" customWidth="1"/>
    <col min="15355" max="15355" width="60" customWidth="1"/>
    <col min="15356" max="15356" width="19" customWidth="1"/>
    <col min="15357" max="15370" width="9.109375" customWidth="1"/>
    <col min="15371" max="15371" width="11.6640625" customWidth="1"/>
    <col min="15375" max="15375" width="12" bestFit="1" customWidth="1"/>
    <col min="15611" max="15611" width="60" customWidth="1"/>
    <col min="15612" max="15612" width="19" customWidth="1"/>
    <col min="15613" max="15626" width="9.109375" customWidth="1"/>
    <col min="15627" max="15627" width="11.6640625" customWidth="1"/>
    <col min="15631" max="15631" width="12" bestFit="1" customWidth="1"/>
    <col min="15867" max="15867" width="60" customWidth="1"/>
    <col min="15868" max="15868" width="19" customWidth="1"/>
    <col min="15869" max="15882" width="9.109375" customWidth="1"/>
    <col min="15883" max="15883" width="11.6640625" customWidth="1"/>
    <col min="15887" max="15887" width="12" bestFit="1" customWidth="1"/>
    <col min="16123" max="16123" width="60" customWidth="1"/>
    <col min="16124" max="16124" width="19" customWidth="1"/>
    <col min="16125" max="16138" width="9.109375" customWidth="1"/>
    <col min="16139" max="16139" width="11.6640625" customWidth="1"/>
    <col min="16143" max="16143" width="12" bestFit="1" customWidth="1"/>
  </cols>
  <sheetData>
    <row r="1" spans="1:10" x14ac:dyDescent="0.3">
      <c r="A1" s="197" t="s">
        <v>0</v>
      </c>
      <c r="B1" s="197"/>
      <c r="C1" s="197"/>
      <c r="D1" s="197"/>
      <c r="E1" s="197"/>
      <c r="F1" s="197"/>
      <c r="G1" s="197"/>
      <c r="H1" s="197"/>
      <c r="I1" s="1"/>
      <c r="J1" s="1"/>
    </row>
    <row r="2" spans="1:10" x14ac:dyDescent="0.3">
      <c r="A2" s="1"/>
      <c r="B2" s="1"/>
      <c r="C2" s="1"/>
      <c r="D2" s="1"/>
      <c r="E2" s="1"/>
      <c r="F2" s="1"/>
      <c r="G2" s="1"/>
      <c r="H2" s="1"/>
      <c r="I2" s="1"/>
      <c r="J2" s="1"/>
    </row>
    <row r="3" spans="1:10" ht="54" customHeight="1" x14ac:dyDescent="0.3">
      <c r="A3" s="198" t="s">
        <v>4114</v>
      </c>
      <c r="B3" s="198"/>
      <c r="C3" s="198"/>
      <c r="D3" s="198"/>
      <c r="E3" s="198"/>
      <c r="F3" s="198"/>
      <c r="G3" s="198"/>
      <c r="H3" s="198"/>
      <c r="I3" s="1"/>
      <c r="J3" s="1"/>
    </row>
    <row r="4" spans="1:10" x14ac:dyDescent="0.3">
      <c r="A4" s="1"/>
      <c r="B4" s="1"/>
      <c r="C4" s="1"/>
      <c r="D4" s="1"/>
      <c r="E4" s="1"/>
      <c r="F4" s="1"/>
      <c r="G4" s="1"/>
      <c r="H4" s="1"/>
      <c r="I4" s="1"/>
      <c r="J4"/>
    </row>
    <row r="5" spans="1:10" x14ac:dyDescent="0.3">
      <c r="A5" s="1" t="s">
        <v>4115</v>
      </c>
      <c r="B5" s="1"/>
      <c r="C5" s="1"/>
      <c r="D5" s="1"/>
      <c r="E5" s="1"/>
      <c r="F5" s="1"/>
      <c r="G5" s="1"/>
      <c r="H5" s="1"/>
      <c r="I5" s="1"/>
      <c r="J5"/>
    </row>
    <row r="6" spans="1:10" x14ac:dyDescent="0.3">
      <c r="A6" s="1"/>
      <c r="B6" s="1"/>
      <c r="C6" s="1"/>
      <c r="D6" s="1"/>
      <c r="E6" s="1"/>
      <c r="F6" s="1"/>
      <c r="G6" s="1"/>
      <c r="H6" s="1"/>
      <c r="I6" s="1"/>
      <c r="J6"/>
    </row>
    <row r="7" spans="1:10" x14ac:dyDescent="0.3">
      <c r="A7" s="1" t="s">
        <v>1</v>
      </c>
      <c r="B7" s="1"/>
      <c r="C7" s="1"/>
      <c r="D7" s="1"/>
      <c r="E7" s="1"/>
      <c r="F7" s="1"/>
      <c r="G7" s="1"/>
      <c r="H7" s="1"/>
      <c r="I7" s="1"/>
      <c r="J7"/>
    </row>
    <row r="8" spans="1:10" x14ac:dyDescent="0.3">
      <c r="A8" s="1"/>
      <c r="B8" s="1"/>
      <c r="C8" s="1"/>
      <c r="D8" s="1"/>
      <c r="E8" s="1"/>
      <c r="F8" s="1"/>
      <c r="G8" s="1"/>
      <c r="H8" s="1"/>
      <c r="I8" s="1"/>
      <c r="J8"/>
    </row>
    <row r="9" spans="1:10" ht="71.400000000000006" x14ac:dyDescent="0.3">
      <c r="A9" s="186" t="s">
        <v>2</v>
      </c>
      <c r="B9" s="187" t="s">
        <v>3</v>
      </c>
      <c r="C9" s="187" t="s">
        <v>4</v>
      </c>
      <c r="D9" s="187" t="s">
        <v>4116</v>
      </c>
      <c r="E9" s="187" t="s">
        <v>4117</v>
      </c>
      <c r="F9" s="187" t="s">
        <v>4118</v>
      </c>
      <c r="G9" s="187" t="s">
        <v>5</v>
      </c>
      <c r="H9" s="187" t="s">
        <v>6</v>
      </c>
      <c r="I9" s="187" t="s">
        <v>7</v>
      </c>
      <c r="J9"/>
    </row>
    <row r="10" spans="1:10" x14ac:dyDescent="0.3">
      <c r="A10" s="188">
        <v>1</v>
      </c>
      <c r="B10" s="189">
        <v>2</v>
      </c>
      <c r="C10" s="188">
        <v>3</v>
      </c>
      <c r="D10" s="189">
        <v>4</v>
      </c>
      <c r="E10" s="188" t="s">
        <v>8</v>
      </c>
      <c r="F10" s="189">
        <v>6</v>
      </c>
      <c r="G10" s="188" t="s">
        <v>9</v>
      </c>
      <c r="H10" s="189">
        <v>8</v>
      </c>
      <c r="I10" s="189" t="s">
        <v>4125</v>
      </c>
      <c r="J10"/>
    </row>
    <row r="11" spans="1:10" x14ac:dyDescent="0.3">
      <c r="A11" s="190" t="s">
        <v>2375</v>
      </c>
      <c r="B11" s="68">
        <v>42856.2</v>
      </c>
      <c r="C11" s="191">
        <v>3910.5499999999997</v>
      </c>
      <c r="D11" s="191">
        <v>541.79539257029603</v>
      </c>
      <c r="E11" s="191">
        <f>C11-D11</f>
        <v>3368.7546074297038</v>
      </c>
      <c r="F11" s="191">
        <v>1451.2888058258718</v>
      </c>
      <c r="G11" s="191">
        <f>E11-F11</f>
        <v>1917.465801603832</v>
      </c>
      <c r="H11" s="191">
        <f>[1]расш!C14</f>
        <v>2684.36</v>
      </c>
      <c r="I11" s="192">
        <f>G11/B11</f>
        <v>4.4741853024855963E-2</v>
      </c>
      <c r="J11"/>
    </row>
    <row r="12" spans="1:10" x14ac:dyDescent="0.3">
      <c r="A12" s="193" t="s">
        <v>10</v>
      </c>
      <c r="B12" s="193"/>
      <c r="C12" s="193"/>
      <c r="D12" s="193"/>
      <c r="E12" s="193"/>
      <c r="F12" s="194"/>
      <c r="G12" s="194"/>
      <c r="H12" s="194"/>
      <c r="I12" s="194"/>
    </row>
    <row r="13" spans="1:10" x14ac:dyDescent="0.3">
      <c r="A13" s="1"/>
      <c r="B13" s="1"/>
      <c r="C13" s="1"/>
      <c r="D13" s="1"/>
      <c r="E13" s="1"/>
    </row>
    <row r="14" spans="1:10" x14ac:dyDescent="0.3">
      <c r="A14" s="3" t="s">
        <v>11</v>
      </c>
      <c r="B14" s="4" t="s">
        <v>1402</v>
      </c>
      <c r="C14" s="5" t="s">
        <v>12</v>
      </c>
      <c r="D14" s="1"/>
      <c r="E14" s="1"/>
    </row>
    <row r="15" spans="1:10" x14ac:dyDescent="0.3">
      <c r="A15" s="3" t="s">
        <v>13</v>
      </c>
      <c r="B15" s="3" t="str">
        <f>VLOOKUP(B14,РАСЧЕТ!A:B,2,0)</f>
        <v>Кв. 285</v>
      </c>
      <c r="C15" s="1"/>
      <c r="D15" s="1"/>
      <c r="E15" s="1"/>
    </row>
    <row r="16" spans="1:10" x14ac:dyDescent="0.3">
      <c r="A16" s="3" t="s">
        <v>14</v>
      </c>
      <c r="B16" s="6">
        <f>VLOOKUP(B15,РАСЧЕТ!B:C,2,0)</f>
        <v>52</v>
      </c>
      <c r="C16" s="1"/>
      <c r="D16" s="1"/>
      <c r="E16" s="78"/>
    </row>
    <row r="17" spans="1:10" x14ac:dyDescent="0.3">
      <c r="A17" s="3" t="s">
        <v>479</v>
      </c>
      <c r="B17" s="7">
        <f>VLOOKUP(B15,'Общие показания'!A:C,3,0)</f>
        <v>12.497</v>
      </c>
      <c r="C17" s="1"/>
      <c r="D17" s="1"/>
      <c r="E17" s="1"/>
    </row>
    <row r="18" spans="1:10" x14ac:dyDescent="0.3">
      <c r="A18" s="3" t="s">
        <v>4119</v>
      </c>
      <c r="B18" s="8" t="str">
        <f>VLOOKUP(B15,'Общие показания'!A:P,16,0)</f>
        <v>-</v>
      </c>
      <c r="C18" s="1" t="s">
        <v>4120</v>
      </c>
      <c r="D18" s="1"/>
      <c r="E18" s="1"/>
      <c r="J18" s="195"/>
    </row>
    <row r="19" spans="1:10" x14ac:dyDescent="0.3">
      <c r="A19" s="3" t="s">
        <v>15</v>
      </c>
      <c r="B19" s="196">
        <v>1</v>
      </c>
      <c r="C19" s="1" t="s">
        <v>16</v>
      </c>
      <c r="D19" s="1"/>
      <c r="E19" s="1"/>
      <c r="J19" s="195"/>
    </row>
    <row r="20" spans="1:10" x14ac:dyDescent="0.3">
      <c r="A20" s="3" t="s">
        <v>17</v>
      </c>
      <c r="B20" s="7">
        <f>VLOOKUP(B15,'Общие показания'!A:G,5,0)</f>
        <v>0</v>
      </c>
      <c r="C20" s="1" t="s">
        <v>4126</v>
      </c>
      <c r="D20" s="1"/>
      <c r="E20" s="1"/>
    </row>
    <row r="21" spans="1:10" x14ac:dyDescent="0.3">
      <c r="A21" s="3" t="s">
        <v>18</v>
      </c>
      <c r="B21" s="7">
        <f>B20+B22</f>
        <v>1.98342701748663</v>
      </c>
      <c r="C21" s="1" t="s">
        <v>19</v>
      </c>
      <c r="D21" s="1"/>
      <c r="E21" s="1"/>
    </row>
    <row r="22" spans="1:10" x14ac:dyDescent="0.3">
      <c r="A22" s="3" t="s">
        <v>20</v>
      </c>
      <c r="B22" s="7">
        <f>VLOOKUP(B15,'Общие показания'!A:G,7,0)</f>
        <v>1.98342701748663</v>
      </c>
      <c r="C22" s="1"/>
      <c r="D22" s="1"/>
      <c r="E22" s="1"/>
    </row>
    <row r="23" spans="1:10" x14ac:dyDescent="0.3">
      <c r="A23" s="3" t="s">
        <v>21</v>
      </c>
      <c r="B23" s="7">
        <f>I11*B16</f>
        <v>2.32657635729251</v>
      </c>
      <c r="C23" s="1" t="s">
        <v>22</v>
      </c>
      <c r="D23" s="1"/>
      <c r="E23" s="1"/>
    </row>
    <row r="24" spans="1:10" x14ac:dyDescent="0.3">
      <c r="A24" s="3" t="s">
        <v>4121</v>
      </c>
      <c r="B24" s="7">
        <f>B21+B23</f>
        <v>4.3100033747791402</v>
      </c>
      <c r="C24" s="1" t="s">
        <v>23</v>
      </c>
      <c r="D24" s="1"/>
      <c r="E24" s="1"/>
    </row>
    <row r="25" spans="1:10" x14ac:dyDescent="0.3">
      <c r="A25" s="3" t="s">
        <v>4122</v>
      </c>
      <c r="B25" s="9">
        <f>VLOOKUP(B14,'1112 '!B:G,6,0)</f>
        <v>6700.17</v>
      </c>
      <c r="C25" s="1"/>
      <c r="D25" s="1"/>
      <c r="E25" s="1"/>
    </row>
    <row r="26" spans="1:10" x14ac:dyDescent="0.3">
      <c r="A26" s="3" t="s">
        <v>4123</v>
      </c>
      <c r="B26" s="9">
        <f>VLOOKUP(B14,РАСЧЕТ!A:BH,60,0)</f>
        <v>11569.600659122132</v>
      </c>
      <c r="C26" s="1"/>
      <c r="D26" s="1"/>
      <c r="E26" s="1"/>
    </row>
    <row r="27" spans="1:10" x14ac:dyDescent="0.3">
      <c r="A27" s="3" t="s">
        <v>24</v>
      </c>
      <c r="B27" s="10">
        <f>B26-B25</f>
        <v>4869.4306591221321</v>
      </c>
      <c r="C27" s="1" t="s">
        <v>4124</v>
      </c>
      <c r="D27" s="1"/>
      <c r="E27" s="1"/>
    </row>
    <row r="28" spans="1:10" x14ac:dyDescent="0.3">
      <c r="A28" s="1"/>
      <c r="B28" s="11"/>
      <c r="C28" s="1"/>
      <c r="D28" s="1"/>
      <c r="E28" s="1"/>
    </row>
    <row r="29" spans="1:10" x14ac:dyDescent="0.3">
      <c r="A29" s="1" t="s">
        <v>25</v>
      </c>
      <c r="B29" s="12"/>
      <c r="C29" s="1"/>
      <c r="D29" s="1"/>
      <c r="E29" s="1"/>
    </row>
    <row r="30" spans="1:10" x14ac:dyDescent="0.3">
      <c r="A30" s="1"/>
      <c r="B30" s="1"/>
      <c r="C30" s="1"/>
      <c r="D30" s="1"/>
      <c r="E30" s="1"/>
    </row>
    <row r="31" spans="1:10" x14ac:dyDescent="0.3">
      <c r="A31" s="1" t="s">
        <v>26</v>
      </c>
      <c r="B31" s="1"/>
      <c r="C31" s="1"/>
      <c r="D31" s="1"/>
      <c r="E31" s="1"/>
    </row>
  </sheetData>
  <mergeCells count="2">
    <mergeCell ref="A1:H1"/>
    <mergeCell ref="A3:H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9"/>
  <sheetViews>
    <sheetView workbookViewId="0">
      <selection activeCell="F1179" sqref="E1:F1179"/>
    </sheetView>
  </sheetViews>
  <sheetFormatPr defaultRowHeight="13.2" customHeight="1" x14ac:dyDescent="0.3"/>
  <cols>
    <col min="1" max="1" width="16.44140625" bestFit="1" customWidth="1"/>
  </cols>
  <sheetData>
    <row r="1" spans="1:8" ht="13.2" customHeight="1" x14ac:dyDescent="0.3">
      <c r="A1" s="161" t="s">
        <v>1238</v>
      </c>
      <c r="B1" s="162" t="s">
        <v>778</v>
      </c>
      <c r="C1" s="163">
        <v>717.26</v>
      </c>
      <c r="D1" s="164">
        <v>717.26</v>
      </c>
      <c r="E1" s="165" t="s">
        <v>4084</v>
      </c>
      <c r="F1" s="166" t="s">
        <v>2684</v>
      </c>
      <c r="G1">
        <f>VLOOKUP(A1,РАСЧЕТ!$A$3:$AX$1220,50,0)</f>
        <v>677.95830878191043</v>
      </c>
      <c r="H1" s="172">
        <f>G1-C1</f>
        <v>-39.301691218089559</v>
      </c>
    </row>
    <row r="2" spans="1:8" ht="13.2" customHeight="1" x14ac:dyDescent="0.3">
      <c r="A2" s="161" t="s">
        <v>2120</v>
      </c>
      <c r="B2" s="162" t="s">
        <v>827</v>
      </c>
      <c r="C2" s="163">
        <v>652.84</v>
      </c>
      <c r="D2" s="164">
        <v>652.84</v>
      </c>
      <c r="E2" s="165" t="s">
        <v>4084</v>
      </c>
      <c r="F2" s="166" t="s">
        <v>2627</v>
      </c>
      <c r="G2">
        <f>VLOOKUP(A2,РАСЧЕТ!$A$3:$AX$1220,50,0)</f>
        <v>617.0638499092837</v>
      </c>
      <c r="H2" s="172">
        <f t="shared" ref="H2:H65" si="0">G2-C2</f>
        <v>-35.776150090716328</v>
      </c>
    </row>
    <row r="3" spans="1:8" ht="13.2" customHeight="1" x14ac:dyDescent="0.3">
      <c r="A3" s="161" t="s">
        <v>2112</v>
      </c>
      <c r="B3" s="162" t="s">
        <v>1081</v>
      </c>
      <c r="C3" s="163">
        <v>678.61</v>
      </c>
      <c r="D3" s="164">
        <v>678.61</v>
      </c>
      <c r="E3" s="165" t="s">
        <v>4084</v>
      </c>
      <c r="F3" s="166" t="s">
        <v>2545</v>
      </c>
      <c r="G3">
        <f>VLOOKUP(A3,РАСЧЕТ!$A$3:$AX$1220,50,0)</f>
        <v>641.42163345833444</v>
      </c>
      <c r="H3" s="172">
        <f t="shared" si="0"/>
        <v>-37.188366541665573</v>
      </c>
    </row>
    <row r="4" spans="1:8" ht="13.2" customHeight="1" x14ac:dyDescent="0.3">
      <c r="A4" s="161" t="s">
        <v>1982</v>
      </c>
      <c r="B4" s="162" t="s">
        <v>755</v>
      </c>
      <c r="C4" s="163">
        <v>592.71</v>
      </c>
      <c r="D4" s="164">
        <v>592.71</v>
      </c>
      <c r="E4" s="165" t="s">
        <v>4084</v>
      </c>
      <c r="F4" s="166" t="s">
        <v>2597</v>
      </c>
      <c r="G4">
        <f>VLOOKUP(A4,РАСЧЕТ!$A$3:$AX$1220,50,0)</f>
        <v>560.22902162816558</v>
      </c>
      <c r="H4" s="172">
        <f t="shared" si="0"/>
        <v>-32.480978371834453</v>
      </c>
    </row>
    <row r="5" spans="1:8" ht="13.2" customHeight="1" x14ac:dyDescent="0.3">
      <c r="A5" s="161" t="s">
        <v>2099</v>
      </c>
      <c r="B5" s="162" t="s">
        <v>484</v>
      </c>
      <c r="C5" s="163">
        <v>678.61</v>
      </c>
      <c r="D5" s="164">
        <v>678.61</v>
      </c>
      <c r="E5" s="165" t="s">
        <v>4084</v>
      </c>
      <c r="F5" s="166" t="s">
        <v>2547</v>
      </c>
      <c r="G5">
        <f>VLOOKUP(A5,РАСЧЕТ!$A$3:$AX$1220,50,0)</f>
        <v>641.42163345833444</v>
      </c>
      <c r="H5" s="172">
        <f t="shared" si="0"/>
        <v>-37.188366541665573</v>
      </c>
    </row>
    <row r="6" spans="1:8" ht="13.2" customHeight="1" x14ac:dyDescent="0.3">
      <c r="A6" s="161" t="s">
        <v>2086</v>
      </c>
      <c r="B6" s="162" t="s">
        <v>542</v>
      </c>
      <c r="C6" s="163">
        <v>768.8</v>
      </c>
      <c r="D6" s="164">
        <v>768.8</v>
      </c>
      <c r="E6" s="165" t="s">
        <v>4084</v>
      </c>
      <c r="F6" s="166" t="s">
        <v>2588</v>
      </c>
      <c r="G6">
        <f>VLOOKUP(A6,РАСЧЕТ!$A$3:$AX$1220,50,0)</f>
        <v>726.67387588001179</v>
      </c>
      <c r="H6" s="172">
        <f t="shared" si="0"/>
        <v>-42.126124119988162</v>
      </c>
    </row>
    <row r="7" spans="1:8" ht="13.2" customHeight="1" x14ac:dyDescent="0.3">
      <c r="A7" s="161" t="s">
        <v>2054</v>
      </c>
      <c r="B7" s="162" t="s">
        <v>487</v>
      </c>
      <c r="C7" s="163">
        <v>592.71</v>
      </c>
      <c r="D7" s="164">
        <v>592.71</v>
      </c>
      <c r="E7" s="165" t="s">
        <v>4084</v>
      </c>
      <c r="F7" s="166" t="s">
        <v>2561</v>
      </c>
      <c r="G7">
        <f>VLOOKUP(A7,РАСЧЕТ!$A$3:$AX$1220,50,0)</f>
        <v>560.22902162816558</v>
      </c>
      <c r="H7" s="172">
        <f t="shared" si="0"/>
        <v>-32.480978371834453</v>
      </c>
    </row>
    <row r="8" spans="1:8" ht="13.2" customHeight="1" x14ac:dyDescent="0.3">
      <c r="A8" s="161" t="s">
        <v>3531</v>
      </c>
      <c r="B8" s="162" t="s">
        <v>525</v>
      </c>
      <c r="C8" s="163">
        <v>678.6</v>
      </c>
      <c r="D8" s="164">
        <v>678.6</v>
      </c>
      <c r="E8" s="165" t="s">
        <v>4084</v>
      </c>
      <c r="F8" s="166" t="s">
        <v>3964</v>
      </c>
      <c r="G8">
        <f>VLOOKUP(A8,РАСЧЕТ!$A$3:$AX$1220,50,0)</f>
        <v>641.42163345833444</v>
      </c>
      <c r="H8" s="172">
        <f t="shared" si="0"/>
        <v>-37.178366541665582</v>
      </c>
    </row>
    <row r="9" spans="1:8" ht="13.2" customHeight="1" x14ac:dyDescent="0.3">
      <c r="A9" s="161" t="s">
        <v>2049</v>
      </c>
      <c r="B9" s="162" t="s">
        <v>530</v>
      </c>
      <c r="C9" s="163">
        <v>678.61</v>
      </c>
      <c r="D9" s="164">
        <v>678.61</v>
      </c>
      <c r="E9" s="165" t="s">
        <v>4084</v>
      </c>
      <c r="F9" s="166" t="s">
        <v>2567</v>
      </c>
      <c r="G9">
        <f>VLOOKUP(A9,РАСЧЕТ!$A$3:$AX$1220,50,0)</f>
        <v>641.42163345833444</v>
      </c>
      <c r="H9" s="172">
        <f t="shared" si="0"/>
        <v>-37.188366541665573</v>
      </c>
    </row>
    <row r="10" spans="1:8" ht="13.2" customHeight="1" x14ac:dyDescent="0.3">
      <c r="A10" s="161" t="s">
        <v>2116</v>
      </c>
      <c r="B10" s="162" t="s">
        <v>859</v>
      </c>
      <c r="C10" s="163">
        <v>592.71</v>
      </c>
      <c r="D10" s="164">
        <v>592.71</v>
      </c>
      <c r="E10" s="165" t="s">
        <v>4084</v>
      </c>
      <c r="F10" s="166" t="s">
        <v>2562</v>
      </c>
      <c r="G10">
        <f>VLOOKUP(A10,РАСЧЕТ!$A$3:$AX$1220,50,0)</f>
        <v>560.22902162816558</v>
      </c>
      <c r="H10" s="172">
        <f t="shared" si="0"/>
        <v>-32.480978371834453</v>
      </c>
    </row>
    <row r="11" spans="1:8" ht="13.2" customHeight="1" x14ac:dyDescent="0.3">
      <c r="A11" s="161" t="s">
        <v>1953</v>
      </c>
      <c r="B11" s="162" t="s">
        <v>505</v>
      </c>
      <c r="C11" s="163">
        <v>670.02</v>
      </c>
      <c r="D11" s="164">
        <v>670.02</v>
      </c>
      <c r="E11" s="165" t="s">
        <v>4084</v>
      </c>
      <c r="F11" s="166" t="s">
        <v>2646</v>
      </c>
      <c r="G11">
        <f>VLOOKUP(A11,РАСЧЕТ!$A$3:$AX$1220,50,0)</f>
        <v>633.30237227531757</v>
      </c>
      <c r="H11" s="172">
        <f t="shared" si="0"/>
        <v>-36.717627724682416</v>
      </c>
    </row>
    <row r="12" spans="1:8" ht="13.2" customHeight="1" x14ac:dyDescent="0.3">
      <c r="A12" s="161" t="s">
        <v>2155</v>
      </c>
      <c r="B12" s="162" t="s">
        <v>712</v>
      </c>
      <c r="C12" s="163">
        <v>670.02</v>
      </c>
      <c r="D12" s="164">
        <v>670.02</v>
      </c>
      <c r="E12" s="165" t="s">
        <v>4084</v>
      </c>
      <c r="F12" s="166" t="s">
        <v>2642</v>
      </c>
      <c r="G12">
        <f>VLOOKUP(A12,РАСЧЕТ!$A$3:$AX$1220,50,0)</f>
        <v>633.30237227531757</v>
      </c>
      <c r="H12" s="172">
        <f t="shared" si="0"/>
        <v>-36.717627724682416</v>
      </c>
    </row>
    <row r="13" spans="1:8" ht="13.2" customHeight="1" x14ac:dyDescent="0.3">
      <c r="A13" s="161" t="s">
        <v>1961</v>
      </c>
      <c r="B13" s="162" t="s">
        <v>845</v>
      </c>
      <c r="C13" s="163">
        <v>614.17999999999995</v>
      </c>
      <c r="D13" s="164">
        <v>614.17999999999995</v>
      </c>
      <c r="E13" s="165" t="s">
        <v>4084</v>
      </c>
      <c r="F13" s="166" t="s">
        <v>2619</v>
      </c>
      <c r="G13">
        <f>VLOOKUP(A13,РАСЧЕТ!$A$3:$AX$1220,50,0)</f>
        <v>580.52717458570783</v>
      </c>
      <c r="H13" s="172">
        <f t="shared" si="0"/>
        <v>-33.652825414292124</v>
      </c>
    </row>
    <row r="14" spans="1:8" ht="13.2" customHeight="1" x14ac:dyDescent="0.3">
      <c r="A14" s="161" t="s">
        <v>1934</v>
      </c>
      <c r="B14" s="162" t="s">
        <v>526</v>
      </c>
      <c r="C14" s="163">
        <v>592.71</v>
      </c>
      <c r="D14" s="164">
        <v>592.71</v>
      </c>
      <c r="E14" s="165" t="s">
        <v>4084</v>
      </c>
      <c r="F14" s="166" t="s">
        <v>2603</v>
      </c>
      <c r="G14">
        <f>VLOOKUP(A14,РАСЧЕТ!$A$3:$AX$1220,50,0)</f>
        <v>560.22902162816558</v>
      </c>
      <c r="H14" s="172">
        <f t="shared" si="0"/>
        <v>-32.480978371834453</v>
      </c>
    </row>
    <row r="15" spans="1:8" ht="13.2" customHeight="1" x14ac:dyDescent="0.3">
      <c r="A15" s="161" t="s">
        <v>2160</v>
      </c>
      <c r="B15" s="162" t="s">
        <v>578</v>
      </c>
      <c r="C15" s="163">
        <v>678.61</v>
      </c>
      <c r="D15" s="164">
        <v>678.61</v>
      </c>
      <c r="E15" s="165" t="s">
        <v>4084</v>
      </c>
      <c r="F15" s="166" t="s">
        <v>2654</v>
      </c>
      <c r="G15">
        <f>VLOOKUP(A15,РАСЧЕТ!$A$3:$AX$1220,50,0)</f>
        <v>641.42163345833444</v>
      </c>
      <c r="H15" s="172">
        <f t="shared" si="0"/>
        <v>-37.188366541665573</v>
      </c>
    </row>
    <row r="16" spans="1:8" ht="13.2" customHeight="1" x14ac:dyDescent="0.3">
      <c r="A16" s="161" t="s">
        <v>1918</v>
      </c>
      <c r="B16" s="162" t="s">
        <v>494</v>
      </c>
      <c r="C16" s="163">
        <v>678.61</v>
      </c>
      <c r="D16" s="164">
        <v>678.61</v>
      </c>
      <c r="E16" s="165" t="s">
        <v>4084</v>
      </c>
      <c r="F16" s="166" t="s">
        <v>2656</v>
      </c>
      <c r="G16">
        <f>VLOOKUP(A16,РАСЧЕТ!$A$3:$AX$1220,50,0)</f>
        <v>641.42163345833444</v>
      </c>
      <c r="H16" s="172">
        <f t="shared" si="0"/>
        <v>-37.188366541665573</v>
      </c>
    </row>
    <row r="17" spans="1:8" ht="13.2" customHeight="1" x14ac:dyDescent="0.3">
      <c r="A17" s="161" t="s">
        <v>2203</v>
      </c>
      <c r="B17" s="162" t="s">
        <v>779</v>
      </c>
      <c r="C17" s="163">
        <v>614.17999999999995</v>
      </c>
      <c r="D17" s="164">
        <v>614.17999999999995</v>
      </c>
      <c r="E17" s="165" t="s">
        <v>4084</v>
      </c>
      <c r="F17" s="166" t="s">
        <v>3398</v>
      </c>
      <c r="G17">
        <f>VLOOKUP(A17,РАСЧЕТ!$A$3:$AX$1220,50,0)</f>
        <v>580.52717458570783</v>
      </c>
      <c r="H17" s="172">
        <f t="shared" si="0"/>
        <v>-33.652825414292124</v>
      </c>
    </row>
    <row r="18" spans="1:8" ht="13.2" customHeight="1" x14ac:dyDescent="0.3">
      <c r="A18" s="161" t="s">
        <v>2115</v>
      </c>
      <c r="B18" s="162" t="s">
        <v>547</v>
      </c>
      <c r="C18" s="163">
        <v>674.31</v>
      </c>
      <c r="D18" s="164">
        <v>674.31</v>
      </c>
      <c r="E18" s="165" t="s">
        <v>4084</v>
      </c>
      <c r="F18" s="166" t="s">
        <v>2493</v>
      </c>
      <c r="G18">
        <f>VLOOKUP(A18,РАСЧЕТ!$A$3:$AX$1220,50,0)</f>
        <v>637.36200286682606</v>
      </c>
      <c r="H18" s="172">
        <f t="shared" si="0"/>
        <v>-36.947997133173885</v>
      </c>
    </row>
    <row r="19" spans="1:8" ht="13.2" customHeight="1" x14ac:dyDescent="0.3">
      <c r="A19" s="161" t="s">
        <v>2243</v>
      </c>
      <c r="B19" s="162" t="s">
        <v>756</v>
      </c>
      <c r="C19" s="163">
        <v>678.61</v>
      </c>
      <c r="D19" s="164">
        <v>678.61</v>
      </c>
      <c r="E19" s="165" t="s">
        <v>4084</v>
      </c>
      <c r="F19" s="166" t="s">
        <v>3411</v>
      </c>
      <c r="G19">
        <f>VLOOKUP(A19,РАСЧЕТ!$A$3:$AX$1220,50,0)</f>
        <v>641.42163345833444</v>
      </c>
      <c r="H19" s="172">
        <f t="shared" si="0"/>
        <v>-37.188366541665573</v>
      </c>
    </row>
    <row r="20" spans="1:8" ht="13.2" customHeight="1" x14ac:dyDescent="0.3">
      <c r="A20" s="161" t="s">
        <v>2211</v>
      </c>
      <c r="B20" s="162" t="s">
        <v>821</v>
      </c>
      <c r="C20" s="163">
        <v>592.71</v>
      </c>
      <c r="D20" s="164">
        <v>592.71</v>
      </c>
      <c r="E20" s="165" t="s">
        <v>4084</v>
      </c>
      <c r="F20" s="166" t="s">
        <v>3395</v>
      </c>
      <c r="G20">
        <f>VLOOKUP(A20,РАСЧЕТ!$A$3:$AX$1220,50,0)</f>
        <v>560.22902162816558</v>
      </c>
      <c r="H20" s="172">
        <f t="shared" si="0"/>
        <v>-32.480978371834453</v>
      </c>
    </row>
    <row r="21" spans="1:8" ht="13.2" customHeight="1" x14ac:dyDescent="0.3">
      <c r="A21" s="161" t="s">
        <v>1928</v>
      </c>
      <c r="B21" s="162" t="s">
        <v>579</v>
      </c>
      <c r="C21" s="163">
        <v>674.31</v>
      </c>
      <c r="D21" s="164">
        <v>674.31</v>
      </c>
      <c r="E21" s="165" t="s">
        <v>4084</v>
      </c>
      <c r="F21" s="166" t="s">
        <v>2651</v>
      </c>
      <c r="G21">
        <f>VLOOKUP(A21,РАСЧЕТ!$A$3:$AX$1220,50,0)</f>
        <v>637.36200286682606</v>
      </c>
      <c r="H21" s="172">
        <f t="shared" si="0"/>
        <v>-36.947997133173885</v>
      </c>
    </row>
    <row r="22" spans="1:8" ht="13.2" customHeight="1" x14ac:dyDescent="0.3">
      <c r="A22" s="161" t="s">
        <v>3538</v>
      </c>
      <c r="B22" s="162" t="s">
        <v>488</v>
      </c>
      <c r="C22" s="163">
        <v>678.61</v>
      </c>
      <c r="D22" s="164">
        <v>678.61</v>
      </c>
      <c r="E22" s="165" t="s">
        <v>4084</v>
      </c>
      <c r="F22" s="166" t="s">
        <v>3966</v>
      </c>
      <c r="G22">
        <f>VLOOKUP(A22,РАСЧЕТ!$A$3:$AX$1220,50,0)</f>
        <v>641.42163345833444</v>
      </c>
      <c r="H22" s="172">
        <f t="shared" si="0"/>
        <v>-37.188366541665573</v>
      </c>
    </row>
    <row r="23" spans="1:8" ht="13.2" customHeight="1" x14ac:dyDescent="0.3">
      <c r="A23" s="161" t="s">
        <v>3539</v>
      </c>
      <c r="B23" s="162" t="s">
        <v>770</v>
      </c>
      <c r="C23" s="163">
        <v>592.71</v>
      </c>
      <c r="D23" s="164">
        <v>592.71</v>
      </c>
      <c r="E23" s="165" t="s">
        <v>4084</v>
      </c>
      <c r="F23" s="166" t="s">
        <v>3968</v>
      </c>
      <c r="G23">
        <f>VLOOKUP(A23,РАСЧЕТ!$A$3:$AX$1220,50,0)</f>
        <v>560.22902162816558</v>
      </c>
      <c r="H23" s="172">
        <f t="shared" si="0"/>
        <v>-32.480978371834453</v>
      </c>
    </row>
    <row r="24" spans="1:8" ht="13.2" customHeight="1" x14ac:dyDescent="0.3">
      <c r="A24" s="161" t="s">
        <v>2289</v>
      </c>
      <c r="B24" s="162" t="s">
        <v>816</v>
      </c>
      <c r="C24" s="163">
        <v>820.34</v>
      </c>
      <c r="D24" s="164">
        <v>820.34</v>
      </c>
      <c r="E24" s="165" t="s">
        <v>4084</v>
      </c>
      <c r="F24" s="166" t="s">
        <v>3430</v>
      </c>
      <c r="G24">
        <f>VLOOKUP(A24,РАСЧЕТ!$A$3:$AX$1220,50,0)</f>
        <v>775.38944297811327</v>
      </c>
      <c r="H24" s="172">
        <f t="shared" si="0"/>
        <v>-44.950557021886766</v>
      </c>
    </row>
    <row r="25" spans="1:8" ht="13.2" customHeight="1" x14ac:dyDescent="0.3">
      <c r="A25" s="161" t="s">
        <v>2363</v>
      </c>
      <c r="B25" s="162" t="s">
        <v>503</v>
      </c>
      <c r="C25" s="163">
        <v>674.31</v>
      </c>
      <c r="D25" s="164">
        <v>674.31</v>
      </c>
      <c r="E25" s="165" t="s">
        <v>4084</v>
      </c>
      <c r="F25" s="166" t="s">
        <v>3515</v>
      </c>
      <c r="G25">
        <f>VLOOKUP(A25,РАСЧЕТ!$A$3:$AX$1220,50,0)</f>
        <v>637.36200286682606</v>
      </c>
      <c r="H25" s="172">
        <f t="shared" si="0"/>
        <v>-36.947997133173885</v>
      </c>
    </row>
    <row r="26" spans="1:8" ht="13.2" customHeight="1" x14ac:dyDescent="0.3">
      <c r="A26" s="161" t="s">
        <v>3571</v>
      </c>
      <c r="B26" s="162" t="s">
        <v>817</v>
      </c>
      <c r="C26" s="163">
        <v>674.31</v>
      </c>
      <c r="D26" s="164">
        <v>674.31</v>
      </c>
      <c r="E26" s="165" t="s">
        <v>4084</v>
      </c>
      <c r="F26" s="166" t="s">
        <v>4085</v>
      </c>
      <c r="G26">
        <f>VLOOKUP(A26,РАСЧЕТ!$A$3:$AX$1220,50,0)</f>
        <v>637.36200286682606</v>
      </c>
      <c r="H26" s="172">
        <f t="shared" si="0"/>
        <v>-36.947997133173885</v>
      </c>
    </row>
    <row r="27" spans="1:8" ht="13.2" customHeight="1" x14ac:dyDescent="0.3">
      <c r="A27" s="161" t="s">
        <v>2119</v>
      </c>
      <c r="B27" s="162" t="s">
        <v>518</v>
      </c>
      <c r="C27" s="163">
        <v>592.71</v>
      </c>
      <c r="D27" s="164">
        <v>592.71</v>
      </c>
      <c r="E27" s="165" t="s">
        <v>4084</v>
      </c>
      <c r="F27" s="166" t="s">
        <v>2484</v>
      </c>
      <c r="G27">
        <f>VLOOKUP(A27,РАСЧЕТ!$A$3:$AX$1220,50,0)</f>
        <v>560.22902162816558</v>
      </c>
      <c r="H27" s="172">
        <f t="shared" si="0"/>
        <v>-32.480978371834453</v>
      </c>
    </row>
    <row r="28" spans="1:8" ht="13.2" customHeight="1" x14ac:dyDescent="0.3">
      <c r="A28" s="161" t="s">
        <v>2105</v>
      </c>
      <c r="B28" s="162" t="s">
        <v>534</v>
      </c>
      <c r="C28" s="163">
        <v>670.02</v>
      </c>
      <c r="D28" s="164">
        <v>670.02</v>
      </c>
      <c r="E28" s="165" t="s">
        <v>4084</v>
      </c>
      <c r="F28" s="166" t="s">
        <v>2647</v>
      </c>
      <c r="G28">
        <f>VLOOKUP(A28,РАСЧЕТ!$A$3:$AX$1220,50,0)</f>
        <v>633.30237227531757</v>
      </c>
      <c r="H28" s="172">
        <f t="shared" si="0"/>
        <v>-36.717627724682416</v>
      </c>
    </row>
    <row r="29" spans="1:8" ht="13.2" customHeight="1" x14ac:dyDescent="0.3">
      <c r="A29" s="161" t="s">
        <v>1920</v>
      </c>
      <c r="B29" s="162" t="s">
        <v>726</v>
      </c>
      <c r="C29" s="168"/>
      <c r="D29" s="169"/>
      <c r="E29" s="165" t="s">
        <v>4084</v>
      </c>
      <c r="F29" s="166" t="s">
        <v>2641</v>
      </c>
      <c r="G29">
        <f>VLOOKUP(A29,РАСЧЕТ!$A$3:$AX$1220,50,0)</f>
        <v>0</v>
      </c>
      <c r="H29" s="172">
        <f t="shared" si="0"/>
        <v>0</v>
      </c>
    </row>
    <row r="30" spans="1:8" ht="13.2" customHeight="1" x14ac:dyDescent="0.3">
      <c r="A30" s="161" t="s">
        <v>3532</v>
      </c>
      <c r="B30" s="162" t="s">
        <v>726</v>
      </c>
      <c r="C30" s="163">
        <v>670.02</v>
      </c>
      <c r="D30" s="164">
        <v>670.02</v>
      </c>
      <c r="E30" s="165" t="s">
        <v>3970</v>
      </c>
      <c r="F30" s="166" t="s">
        <v>3971</v>
      </c>
      <c r="G30">
        <f>VLOOKUP(A30,РАСЧЕТ!$A$3:$AX$1220,50,0)</f>
        <v>633.30237227531757</v>
      </c>
      <c r="H30" s="172">
        <f t="shared" si="0"/>
        <v>-36.717627724682416</v>
      </c>
    </row>
    <row r="31" spans="1:8" ht="13.2" customHeight="1" x14ac:dyDescent="0.3">
      <c r="A31" s="161" t="s">
        <v>2060</v>
      </c>
      <c r="B31" s="162" t="s">
        <v>886</v>
      </c>
      <c r="C31" s="163">
        <v>592.71</v>
      </c>
      <c r="D31" s="164">
        <v>592.71</v>
      </c>
      <c r="E31" s="165" t="s">
        <v>4084</v>
      </c>
      <c r="F31" s="166" t="s">
        <v>2394</v>
      </c>
      <c r="G31">
        <f>VLOOKUP(A31,РАСЧЕТ!$A$3:$AX$1220,50,0)</f>
        <v>560.22902162816558</v>
      </c>
      <c r="H31" s="172">
        <f t="shared" si="0"/>
        <v>-32.480978371834453</v>
      </c>
    </row>
    <row r="32" spans="1:8" ht="13.2" customHeight="1" x14ac:dyDescent="0.3">
      <c r="A32" s="161" t="s">
        <v>3533</v>
      </c>
      <c r="B32" s="162" t="s">
        <v>771</v>
      </c>
      <c r="C32" s="163">
        <v>678.61</v>
      </c>
      <c r="D32" s="164">
        <v>678.61</v>
      </c>
      <c r="E32" s="165" t="s">
        <v>4084</v>
      </c>
      <c r="F32" s="166" t="s">
        <v>3972</v>
      </c>
      <c r="G32">
        <f>VLOOKUP(A32,РАСЧЕТ!$A$3:$AX$1220,50,0)</f>
        <v>641.42163345833444</v>
      </c>
      <c r="H32" s="172">
        <f t="shared" si="0"/>
        <v>-37.188366541665573</v>
      </c>
    </row>
    <row r="33" spans="1:8" ht="13.2" customHeight="1" x14ac:dyDescent="0.3">
      <c r="A33" s="161" t="s">
        <v>3540</v>
      </c>
      <c r="B33" s="162" t="s">
        <v>496</v>
      </c>
      <c r="C33" s="163">
        <v>678.61</v>
      </c>
      <c r="D33" s="164">
        <v>678.61</v>
      </c>
      <c r="E33" s="165" t="s">
        <v>4084</v>
      </c>
      <c r="F33" s="166" t="s">
        <v>3974</v>
      </c>
      <c r="G33">
        <f>VLOOKUP(A33,РАСЧЕТ!$A$3:$AX$1220,50,0)</f>
        <v>641.42163345833444</v>
      </c>
      <c r="H33" s="172">
        <f t="shared" si="0"/>
        <v>-37.188366541665573</v>
      </c>
    </row>
    <row r="34" spans="1:8" ht="13.2" customHeight="1" x14ac:dyDescent="0.3">
      <c r="A34" s="161" t="s">
        <v>2103</v>
      </c>
      <c r="B34" s="162" t="s">
        <v>497</v>
      </c>
      <c r="C34" s="163">
        <v>592.71</v>
      </c>
      <c r="D34" s="164">
        <v>592.71</v>
      </c>
      <c r="E34" s="165" t="s">
        <v>4084</v>
      </c>
      <c r="F34" s="166" t="s">
        <v>2592</v>
      </c>
      <c r="G34">
        <f>VLOOKUP(A34,РАСЧЕТ!$A$3:$AX$1220,50,0)</f>
        <v>560.22902162816558</v>
      </c>
      <c r="H34" s="172">
        <f t="shared" si="0"/>
        <v>-32.480978371834453</v>
      </c>
    </row>
    <row r="35" spans="1:8" ht="13.2" customHeight="1" x14ac:dyDescent="0.3">
      <c r="A35" s="161" t="s">
        <v>3541</v>
      </c>
      <c r="B35" s="162" t="s">
        <v>795</v>
      </c>
      <c r="C35" s="163">
        <v>678.61</v>
      </c>
      <c r="D35" s="164">
        <v>678.61</v>
      </c>
      <c r="E35" s="165" t="s">
        <v>4084</v>
      </c>
      <c r="F35" s="166" t="s">
        <v>3976</v>
      </c>
      <c r="G35">
        <f>VLOOKUP(A35,РАСЧЕТ!$A$3:$AX$1220,50,0)</f>
        <v>641.42163345833444</v>
      </c>
      <c r="H35" s="172">
        <f t="shared" si="0"/>
        <v>-37.188366541665573</v>
      </c>
    </row>
    <row r="36" spans="1:8" ht="13.2" customHeight="1" x14ac:dyDescent="0.3">
      <c r="A36" s="161" t="s">
        <v>2097</v>
      </c>
      <c r="B36" s="162" t="s">
        <v>522</v>
      </c>
      <c r="C36" s="163">
        <v>820.34</v>
      </c>
      <c r="D36" s="164">
        <v>820.34</v>
      </c>
      <c r="E36" s="165" t="s">
        <v>4084</v>
      </c>
      <c r="F36" s="166" t="s">
        <v>2714</v>
      </c>
      <c r="G36">
        <f>VLOOKUP(A36,РАСЧЕТ!$A$3:$AX$1220,50,0)</f>
        <v>775.38944297811327</v>
      </c>
      <c r="H36" s="172">
        <f t="shared" si="0"/>
        <v>-44.950557021886766</v>
      </c>
    </row>
    <row r="37" spans="1:8" ht="13.2" customHeight="1" x14ac:dyDescent="0.3">
      <c r="A37" s="161" t="s">
        <v>3542</v>
      </c>
      <c r="B37" s="162" t="s">
        <v>791</v>
      </c>
      <c r="C37" s="163">
        <v>678.61</v>
      </c>
      <c r="D37" s="164">
        <v>678.61</v>
      </c>
      <c r="E37" s="165" t="s">
        <v>4084</v>
      </c>
      <c r="F37" s="166" t="s">
        <v>3978</v>
      </c>
      <c r="G37">
        <f>VLOOKUP(A37,РАСЧЕТ!$A$3:$AX$1220,50,0)</f>
        <v>641.42163345833444</v>
      </c>
      <c r="H37" s="172">
        <f t="shared" si="0"/>
        <v>-37.188366541665573</v>
      </c>
    </row>
    <row r="38" spans="1:8" ht="13.2" customHeight="1" x14ac:dyDescent="0.3">
      <c r="A38" s="161" t="s">
        <v>1947</v>
      </c>
      <c r="B38" s="162" t="s">
        <v>840</v>
      </c>
      <c r="C38" s="163">
        <v>592.71</v>
      </c>
      <c r="D38" s="164">
        <v>592.71</v>
      </c>
      <c r="E38" s="165" t="s">
        <v>4084</v>
      </c>
      <c r="F38" s="166" t="s">
        <v>2598</v>
      </c>
      <c r="G38">
        <f>VLOOKUP(A38,РАСЧЕТ!$A$3:$AX$1220,50,0)</f>
        <v>560.22902162816558</v>
      </c>
      <c r="H38" s="172">
        <f t="shared" si="0"/>
        <v>-32.480978371834453</v>
      </c>
    </row>
    <row r="39" spans="1:8" ht="13.2" customHeight="1" x14ac:dyDescent="0.3">
      <c r="A39" s="161" t="s">
        <v>1921</v>
      </c>
      <c r="B39" s="162" t="s">
        <v>890</v>
      </c>
      <c r="C39" s="163">
        <v>678.61</v>
      </c>
      <c r="D39" s="164">
        <v>678.61</v>
      </c>
      <c r="E39" s="165" t="s">
        <v>4084</v>
      </c>
      <c r="F39" s="166" t="s">
        <v>2659</v>
      </c>
      <c r="G39">
        <f>VLOOKUP(A39,РАСЧЕТ!$A$3:$AX$1220,50,0)</f>
        <v>641.42163345833444</v>
      </c>
      <c r="H39" s="172">
        <f t="shared" si="0"/>
        <v>-37.188366541665573</v>
      </c>
    </row>
    <row r="40" spans="1:8" ht="13.2" customHeight="1" x14ac:dyDescent="0.3">
      <c r="A40" s="161" t="s">
        <v>1965</v>
      </c>
      <c r="B40" s="162" t="s">
        <v>753</v>
      </c>
      <c r="C40" s="163">
        <v>678.61</v>
      </c>
      <c r="D40" s="164">
        <v>678.61</v>
      </c>
      <c r="E40" s="165" t="s">
        <v>4084</v>
      </c>
      <c r="F40" s="166" t="s">
        <v>2660</v>
      </c>
      <c r="G40">
        <f>VLOOKUP(A40,РАСЧЕТ!$A$3:$AX$1220,50,0)</f>
        <v>641.42163345833444</v>
      </c>
      <c r="H40" s="172">
        <f t="shared" si="0"/>
        <v>-37.188366541665573</v>
      </c>
    </row>
    <row r="41" spans="1:8" ht="13.2" customHeight="1" x14ac:dyDescent="0.3">
      <c r="A41" s="161" t="s">
        <v>2051</v>
      </c>
      <c r="B41" s="162" t="s">
        <v>532</v>
      </c>
      <c r="C41" s="163">
        <v>592.71</v>
      </c>
      <c r="D41" s="164">
        <v>592.71</v>
      </c>
      <c r="E41" s="165" t="s">
        <v>4084</v>
      </c>
      <c r="F41" s="166" t="s">
        <v>2591</v>
      </c>
      <c r="G41">
        <f>VLOOKUP(A41,РАСЧЕТ!$A$3:$AX$1220,50,0)</f>
        <v>560.22902162816558</v>
      </c>
      <c r="H41" s="172">
        <f t="shared" si="0"/>
        <v>-32.480978371834453</v>
      </c>
    </row>
    <row r="42" spans="1:8" ht="13.2" customHeight="1" x14ac:dyDescent="0.3">
      <c r="A42" s="161" t="s">
        <v>2089</v>
      </c>
      <c r="B42" s="162" t="s">
        <v>536</v>
      </c>
      <c r="C42" s="163">
        <v>678.61</v>
      </c>
      <c r="D42" s="164">
        <v>678.61</v>
      </c>
      <c r="E42" s="165" t="s">
        <v>4084</v>
      </c>
      <c r="F42" s="166" t="s">
        <v>2558</v>
      </c>
      <c r="G42">
        <f>VLOOKUP(A42,РАСЧЕТ!$A$3:$AX$1220,50,0)</f>
        <v>641.42163345833444</v>
      </c>
      <c r="H42" s="172">
        <f t="shared" si="0"/>
        <v>-37.188366541665573</v>
      </c>
    </row>
    <row r="43" spans="1:8" ht="13.2" customHeight="1" x14ac:dyDescent="0.3">
      <c r="A43" s="161" t="s">
        <v>2064</v>
      </c>
      <c r="B43" s="162" t="s">
        <v>716</v>
      </c>
      <c r="C43" s="163">
        <v>678.61</v>
      </c>
      <c r="D43" s="164">
        <v>678.61</v>
      </c>
      <c r="E43" s="165" t="s">
        <v>4084</v>
      </c>
      <c r="F43" s="166" t="s">
        <v>2559</v>
      </c>
      <c r="G43">
        <f>VLOOKUP(A43,РАСЧЕТ!$A$3:$AX$1220,50,0)</f>
        <v>641.42163345833444</v>
      </c>
      <c r="H43" s="172">
        <f t="shared" si="0"/>
        <v>-37.188366541665573</v>
      </c>
    </row>
    <row r="44" spans="1:8" ht="13.2" customHeight="1" x14ac:dyDescent="0.3">
      <c r="A44" s="161" t="s">
        <v>2286</v>
      </c>
      <c r="B44" s="162" t="s">
        <v>861</v>
      </c>
      <c r="C44" s="163">
        <v>566.94000000000005</v>
      </c>
      <c r="D44" s="164">
        <v>566.94000000000005</v>
      </c>
      <c r="E44" s="165" t="s">
        <v>4084</v>
      </c>
      <c r="F44" s="166" t="s">
        <v>3394</v>
      </c>
      <c r="G44">
        <f>VLOOKUP(A44,РАСЧЕТ!$A$3:$AX$1220,50,0)</f>
        <v>535.87123807911485</v>
      </c>
      <c r="H44" s="172">
        <f t="shared" si="0"/>
        <v>-31.068761920885208</v>
      </c>
    </row>
    <row r="45" spans="1:8" ht="13.2" customHeight="1" x14ac:dyDescent="0.3">
      <c r="A45" s="161" t="s">
        <v>2087</v>
      </c>
      <c r="B45" s="162" t="s">
        <v>881</v>
      </c>
      <c r="C45" s="163">
        <v>566.94000000000005</v>
      </c>
      <c r="D45" s="164">
        <v>566.94000000000005</v>
      </c>
      <c r="E45" s="165" t="s">
        <v>4084</v>
      </c>
      <c r="F45" s="166" t="s">
        <v>2571</v>
      </c>
      <c r="G45">
        <f>VLOOKUP(A45,РАСЧЕТ!$A$3:$AX$1220,50,0)</f>
        <v>535.87123807911485</v>
      </c>
      <c r="H45" s="172">
        <f t="shared" si="0"/>
        <v>-31.068761920885208</v>
      </c>
    </row>
    <row r="46" spans="1:8" ht="13.2" customHeight="1" x14ac:dyDescent="0.3">
      <c r="A46" s="161" t="s">
        <v>1275</v>
      </c>
      <c r="B46" s="162" t="s">
        <v>892</v>
      </c>
      <c r="C46" s="168"/>
      <c r="D46" s="169"/>
      <c r="E46" s="165" t="s">
        <v>4084</v>
      </c>
      <c r="F46" s="166" t="s">
        <v>2633</v>
      </c>
      <c r="G46">
        <f>VLOOKUP(A46,РАСЧЕТ!$A$3:$AX$1220,50,0)</f>
        <v>0</v>
      </c>
      <c r="H46" s="172">
        <f t="shared" si="0"/>
        <v>0</v>
      </c>
    </row>
    <row r="47" spans="1:8" ht="13.2" customHeight="1" x14ac:dyDescent="0.3">
      <c r="A47" s="161" t="s">
        <v>3543</v>
      </c>
      <c r="B47" s="162" t="s">
        <v>892</v>
      </c>
      <c r="C47" s="163">
        <v>657.13</v>
      </c>
      <c r="D47" s="164">
        <v>657.13</v>
      </c>
      <c r="E47" s="165" t="s">
        <v>3980</v>
      </c>
      <c r="F47" s="166" t="s">
        <v>3981</v>
      </c>
      <c r="G47">
        <f>VLOOKUP(A47,РАСЧЕТ!$A$3:$AX$1220,50,0)</f>
        <v>621.12348050079231</v>
      </c>
      <c r="H47" s="172">
        <f t="shared" si="0"/>
        <v>-36.006519499207684</v>
      </c>
    </row>
    <row r="48" spans="1:8" ht="13.2" customHeight="1" x14ac:dyDescent="0.3">
      <c r="A48" s="161" t="s">
        <v>1925</v>
      </c>
      <c r="B48" s="162" t="s">
        <v>506</v>
      </c>
      <c r="C48" s="163">
        <v>614.17999999999995</v>
      </c>
      <c r="D48" s="164">
        <v>614.17999999999995</v>
      </c>
      <c r="E48" s="165" t="s">
        <v>4084</v>
      </c>
      <c r="F48" s="166" t="s">
        <v>2618</v>
      </c>
      <c r="G48">
        <f>VLOOKUP(A48,РАСЧЕТ!$A$3:$AX$1220,50,0)</f>
        <v>580.52717458570783</v>
      </c>
      <c r="H48" s="172">
        <f t="shared" si="0"/>
        <v>-33.652825414292124</v>
      </c>
    </row>
    <row r="49" spans="1:8" ht="13.2" customHeight="1" x14ac:dyDescent="0.3">
      <c r="A49" s="161" t="s">
        <v>3544</v>
      </c>
      <c r="B49" s="162" t="s">
        <v>495</v>
      </c>
      <c r="C49" s="163">
        <v>678.61</v>
      </c>
      <c r="D49" s="164">
        <v>678.61</v>
      </c>
      <c r="E49" s="165" t="s">
        <v>4084</v>
      </c>
      <c r="F49" s="166" t="s">
        <v>3982</v>
      </c>
      <c r="G49">
        <f>VLOOKUP(A49,РАСЧЕТ!$A$3:$AX$1220,50,0)</f>
        <v>641.42163345833444</v>
      </c>
      <c r="H49" s="172">
        <f t="shared" si="0"/>
        <v>-37.188366541665573</v>
      </c>
    </row>
    <row r="50" spans="1:8" ht="13.2" customHeight="1" x14ac:dyDescent="0.3">
      <c r="A50" s="161" t="s">
        <v>3545</v>
      </c>
      <c r="B50" s="162" t="s">
        <v>780</v>
      </c>
      <c r="C50" s="163">
        <v>592.71</v>
      </c>
      <c r="D50" s="164">
        <v>592.71</v>
      </c>
      <c r="E50" s="165" t="s">
        <v>4084</v>
      </c>
      <c r="F50" s="166" t="s">
        <v>3984</v>
      </c>
      <c r="G50">
        <f>VLOOKUP(A50,РАСЧЕТ!$A$3:$AX$1220,50,0)</f>
        <v>560.22902162816558</v>
      </c>
      <c r="H50" s="172">
        <f t="shared" si="0"/>
        <v>-32.480978371834453</v>
      </c>
    </row>
    <row r="51" spans="1:8" ht="13.2" customHeight="1" x14ac:dyDescent="0.3">
      <c r="A51" s="161" t="s">
        <v>1963</v>
      </c>
      <c r="B51" s="162" t="s">
        <v>740</v>
      </c>
      <c r="C51" s="163">
        <v>678.61</v>
      </c>
      <c r="D51" s="164">
        <v>678.61</v>
      </c>
      <c r="E51" s="165" t="s">
        <v>4084</v>
      </c>
      <c r="F51" s="166" t="s">
        <v>2663</v>
      </c>
      <c r="G51">
        <f>VLOOKUP(A51,РАСЧЕТ!$A$3:$AX$1220,50,0)</f>
        <v>641.42163345833444</v>
      </c>
      <c r="H51" s="172">
        <f t="shared" si="0"/>
        <v>-37.188366541665573</v>
      </c>
    </row>
    <row r="52" spans="1:8" ht="13.2" customHeight="1" x14ac:dyDescent="0.3">
      <c r="A52" s="161" t="s">
        <v>2090</v>
      </c>
      <c r="B52" s="162" t="s">
        <v>754</v>
      </c>
      <c r="C52" s="163">
        <v>678.61</v>
      </c>
      <c r="D52" s="164">
        <v>678.61</v>
      </c>
      <c r="E52" s="165" t="s">
        <v>4084</v>
      </c>
      <c r="F52" s="166" t="s">
        <v>2494</v>
      </c>
      <c r="G52">
        <f>VLOOKUP(A52,РАСЧЕТ!$A$3:$AX$1220,50,0)</f>
        <v>641.42163345833444</v>
      </c>
      <c r="H52" s="172">
        <f t="shared" si="0"/>
        <v>-37.188366541665573</v>
      </c>
    </row>
    <row r="53" spans="1:8" ht="13.2" customHeight="1" x14ac:dyDescent="0.3">
      <c r="A53" s="161" t="s">
        <v>3572</v>
      </c>
      <c r="B53" s="162" t="s">
        <v>787</v>
      </c>
      <c r="C53" s="163">
        <v>497.14</v>
      </c>
      <c r="D53" s="164">
        <v>497.14</v>
      </c>
      <c r="E53" s="165" t="s">
        <v>4084</v>
      </c>
      <c r="F53" s="166" t="s">
        <v>4086</v>
      </c>
      <c r="G53">
        <f>VLOOKUP(A53,РАСЧЕТ!$A$3:$AX$1220,50,0)</f>
        <v>469.86950201071954</v>
      </c>
      <c r="H53" s="172">
        <f t="shared" si="0"/>
        <v>-27.270497989280443</v>
      </c>
    </row>
    <row r="54" spans="1:8" ht="13.2" customHeight="1" x14ac:dyDescent="0.3">
      <c r="A54" s="161" t="s">
        <v>3555</v>
      </c>
      <c r="B54" s="162" t="s">
        <v>787</v>
      </c>
      <c r="C54" s="163">
        <v>95.56</v>
      </c>
      <c r="D54" s="164">
        <v>95.56</v>
      </c>
      <c r="E54" s="165" t="s">
        <v>4084</v>
      </c>
      <c r="F54" s="166" t="s">
        <v>4063</v>
      </c>
      <c r="G54">
        <f>VLOOKUP(A54,РАСЧЕТ!$A$3:$AX$1220,50,0)</f>
        <v>90.359519617446054</v>
      </c>
      <c r="H54" s="172">
        <f t="shared" si="0"/>
        <v>-5.2004803825539483</v>
      </c>
    </row>
    <row r="55" spans="1:8" ht="13.2" customHeight="1" x14ac:dyDescent="0.3">
      <c r="A55" s="161" t="s">
        <v>2164</v>
      </c>
      <c r="B55" s="162" t="s">
        <v>549</v>
      </c>
      <c r="C55" s="163">
        <v>678.61</v>
      </c>
      <c r="D55" s="164">
        <v>678.61</v>
      </c>
      <c r="E55" s="165" t="s">
        <v>4084</v>
      </c>
      <c r="F55" s="166" t="s">
        <v>2664</v>
      </c>
      <c r="G55">
        <f>VLOOKUP(A55,РАСЧЕТ!$A$3:$AX$1220,50,0)</f>
        <v>641.42163345833444</v>
      </c>
      <c r="H55" s="172">
        <f t="shared" si="0"/>
        <v>-37.188366541665573</v>
      </c>
    </row>
    <row r="56" spans="1:8" ht="13.2" customHeight="1" x14ac:dyDescent="0.3">
      <c r="A56" s="161" t="s">
        <v>2066</v>
      </c>
      <c r="B56" s="162" t="s">
        <v>1045</v>
      </c>
      <c r="C56" s="163">
        <v>678.61</v>
      </c>
      <c r="D56" s="164">
        <v>678.61</v>
      </c>
      <c r="E56" s="165" t="s">
        <v>4084</v>
      </c>
      <c r="F56" s="166" t="s">
        <v>2666</v>
      </c>
      <c r="G56">
        <f>VLOOKUP(A56,РАСЧЕТ!$A$3:$AX$1220,50,0)</f>
        <v>641.42163345833444</v>
      </c>
      <c r="H56" s="172">
        <f t="shared" si="0"/>
        <v>-37.188366541665573</v>
      </c>
    </row>
    <row r="57" spans="1:8" ht="13.2" customHeight="1" x14ac:dyDescent="0.3">
      <c r="A57" s="161" t="s">
        <v>3546</v>
      </c>
      <c r="B57" s="162" t="s">
        <v>508</v>
      </c>
      <c r="C57" s="168"/>
      <c r="D57" s="169"/>
      <c r="E57" s="165" t="s">
        <v>4084</v>
      </c>
      <c r="F57" s="166" t="s">
        <v>3986</v>
      </c>
      <c r="G57">
        <f>VLOOKUP(A57,РАСЧЕТ!$A$3:$AX$1220,50,0)</f>
        <v>0</v>
      </c>
      <c r="H57" s="172">
        <f t="shared" si="0"/>
        <v>0</v>
      </c>
    </row>
    <row r="58" spans="1:8" ht="13.2" customHeight="1" x14ac:dyDescent="0.3">
      <c r="A58" s="161" t="s">
        <v>3554</v>
      </c>
      <c r="B58" s="162" t="s">
        <v>508</v>
      </c>
      <c r="C58" s="163">
        <v>592.71</v>
      </c>
      <c r="D58" s="164">
        <v>592.71</v>
      </c>
      <c r="E58" s="165" t="s">
        <v>4065</v>
      </c>
      <c r="F58" s="166" t="s">
        <v>4066</v>
      </c>
      <c r="G58">
        <f>VLOOKUP(A58,РАСЧЕТ!$A$3:$AX$1220,50,0)</f>
        <v>560.22902162816558</v>
      </c>
      <c r="H58" s="172">
        <f t="shared" si="0"/>
        <v>-32.480978371834453</v>
      </c>
    </row>
    <row r="59" spans="1:8" ht="13.2" customHeight="1" x14ac:dyDescent="0.3">
      <c r="A59" s="161" t="s">
        <v>2204</v>
      </c>
      <c r="B59" s="162" t="s">
        <v>537</v>
      </c>
      <c r="C59" s="163">
        <v>678.61</v>
      </c>
      <c r="D59" s="164">
        <v>678.61</v>
      </c>
      <c r="E59" s="165" t="s">
        <v>4084</v>
      </c>
      <c r="F59" s="166" t="s">
        <v>3409</v>
      </c>
      <c r="G59">
        <f>VLOOKUP(A59,РАСЧЕТ!$A$3:$AX$1220,50,0)</f>
        <v>641.42163345833444</v>
      </c>
      <c r="H59" s="172">
        <f t="shared" si="0"/>
        <v>-37.188366541665573</v>
      </c>
    </row>
    <row r="60" spans="1:8" ht="13.2" customHeight="1" x14ac:dyDescent="0.3">
      <c r="A60" s="161" t="s">
        <v>2212</v>
      </c>
      <c r="B60" s="162" t="s">
        <v>792</v>
      </c>
      <c r="C60" s="163">
        <v>678.61</v>
      </c>
      <c r="D60" s="164">
        <v>678.61</v>
      </c>
      <c r="E60" s="165" t="s">
        <v>4084</v>
      </c>
      <c r="F60" s="166" t="s">
        <v>3410</v>
      </c>
      <c r="G60">
        <f>VLOOKUP(A60,РАСЧЕТ!$A$3:$AX$1220,50,0)</f>
        <v>641.42163345833444</v>
      </c>
      <c r="H60" s="172">
        <f t="shared" si="0"/>
        <v>-37.188366541665573</v>
      </c>
    </row>
    <row r="61" spans="1:8" ht="13.2" customHeight="1" x14ac:dyDescent="0.3">
      <c r="A61" s="161" t="s">
        <v>1923</v>
      </c>
      <c r="B61" s="162" t="s">
        <v>728</v>
      </c>
      <c r="C61" s="163">
        <v>652.84</v>
      </c>
      <c r="D61" s="164">
        <v>652.84</v>
      </c>
      <c r="E61" s="165" t="s">
        <v>4084</v>
      </c>
      <c r="F61" s="166" t="s">
        <v>2628</v>
      </c>
      <c r="G61">
        <f>VLOOKUP(A61,РАСЧЕТ!$A$3:$AX$1220,50,0)</f>
        <v>617.0638499092837</v>
      </c>
      <c r="H61" s="172">
        <f t="shared" si="0"/>
        <v>-35.776150090716328</v>
      </c>
    </row>
    <row r="62" spans="1:8" ht="13.2" customHeight="1" x14ac:dyDescent="0.3">
      <c r="A62" s="161" t="s">
        <v>3547</v>
      </c>
      <c r="B62" s="162" t="s">
        <v>511</v>
      </c>
      <c r="C62" s="163">
        <v>584.12</v>
      </c>
      <c r="D62" s="164">
        <v>584.12</v>
      </c>
      <c r="E62" s="165" t="s">
        <v>4084</v>
      </c>
      <c r="F62" s="166" t="s">
        <v>3988</v>
      </c>
      <c r="G62">
        <f>VLOOKUP(A62,РАСЧЕТ!$A$3:$AX$1220,50,0)</f>
        <v>552.10976044514859</v>
      </c>
      <c r="H62" s="172">
        <f t="shared" si="0"/>
        <v>-32.01023955485141</v>
      </c>
    </row>
    <row r="63" spans="1:8" ht="13.2" customHeight="1" x14ac:dyDescent="0.3">
      <c r="A63" s="161" t="s">
        <v>2206</v>
      </c>
      <c r="B63" s="162" t="s">
        <v>1076</v>
      </c>
      <c r="C63" s="163">
        <v>695.79</v>
      </c>
      <c r="D63" s="164">
        <v>695.79</v>
      </c>
      <c r="E63" s="165" t="s">
        <v>4084</v>
      </c>
      <c r="F63" s="166" t="s">
        <v>3416</v>
      </c>
      <c r="G63">
        <f>VLOOKUP(A63,РАСЧЕТ!$A$3:$AX$1220,50,0)</f>
        <v>657.66015582436819</v>
      </c>
      <c r="H63" s="172">
        <f t="shared" si="0"/>
        <v>-38.129844175631774</v>
      </c>
    </row>
    <row r="64" spans="1:8" ht="13.2" customHeight="1" x14ac:dyDescent="0.3">
      <c r="A64" s="161" t="s">
        <v>1924</v>
      </c>
      <c r="B64" s="162" t="s">
        <v>860</v>
      </c>
      <c r="C64" s="163">
        <v>670.02</v>
      </c>
      <c r="D64" s="164">
        <v>670.02</v>
      </c>
      <c r="E64" s="165" t="s">
        <v>4084</v>
      </c>
      <c r="F64" s="166" t="s">
        <v>2643</v>
      </c>
      <c r="G64">
        <f>VLOOKUP(A64,РАСЧЕТ!$A$3:$AX$1220,50,0)</f>
        <v>633.30237227531757</v>
      </c>
      <c r="H64" s="172">
        <f t="shared" si="0"/>
        <v>-36.717627724682416</v>
      </c>
    </row>
    <row r="65" spans="1:8" ht="13.2" customHeight="1" x14ac:dyDescent="0.3">
      <c r="A65" s="161" t="s">
        <v>3548</v>
      </c>
      <c r="B65" s="162" t="s">
        <v>759</v>
      </c>
      <c r="C65" s="163">
        <v>592.71</v>
      </c>
      <c r="D65" s="164">
        <v>592.71</v>
      </c>
      <c r="E65" s="165" t="s">
        <v>4084</v>
      </c>
      <c r="F65" s="166" t="s">
        <v>3990</v>
      </c>
      <c r="G65">
        <f>VLOOKUP(A65,РАСЧЕТ!$A$3:$AX$1220,50,0)</f>
        <v>560.22902162816558</v>
      </c>
      <c r="H65" s="172">
        <f t="shared" si="0"/>
        <v>-32.480978371834453</v>
      </c>
    </row>
    <row r="66" spans="1:8" ht="13.2" customHeight="1" x14ac:dyDescent="0.3">
      <c r="A66" s="161" t="s">
        <v>2106</v>
      </c>
      <c r="B66" s="162" t="s">
        <v>550</v>
      </c>
      <c r="C66" s="163">
        <v>674.31</v>
      </c>
      <c r="D66" s="164">
        <v>674.31</v>
      </c>
      <c r="E66" s="165" t="s">
        <v>4084</v>
      </c>
      <c r="F66" s="166" t="s">
        <v>2648</v>
      </c>
      <c r="G66">
        <f>VLOOKUP(A66,РАСЧЕТ!$A$3:$AX$1220,50,0)</f>
        <v>637.36200286682606</v>
      </c>
      <c r="H66" s="172">
        <f t="shared" ref="H66:H129" si="1">G66-C66</f>
        <v>-36.947997133173885</v>
      </c>
    </row>
    <row r="67" spans="1:8" ht="13.2" customHeight="1" x14ac:dyDescent="0.3">
      <c r="A67" s="161" t="s">
        <v>3549</v>
      </c>
      <c r="B67" s="162" t="s">
        <v>489</v>
      </c>
      <c r="C67" s="168"/>
      <c r="D67" s="169"/>
      <c r="E67" s="165" t="s">
        <v>4084</v>
      </c>
      <c r="F67" s="166" t="s">
        <v>3992</v>
      </c>
      <c r="G67">
        <f>VLOOKUP(A67,РАСЧЕТ!$A$3:$AX$1220,50,0)</f>
        <v>0</v>
      </c>
      <c r="H67" s="172">
        <f t="shared" si="1"/>
        <v>0</v>
      </c>
    </row>
    <row r="68" spans="1:8" ht="13.2" customHeight="1" x14ac:dyDescent="0.3">
      <c r="A68" s="161" t="s">
        <v>3553</v>
      </c>
      <c r="B68" s="162" t="s">
        <v>489</v>
      </c>
      <c r="C68" s="163">
        <v>592.71</v>
      </c>
      <c r="D68" s="164">
        <v>592.71</v>
      </c>
      <c r="E68" s="165" t="s">
        <v>4068</v>
      </c>
      <c r="F68" s="166" t="s">
        <v>4069</v>
      </c>
      <c r="G68">
        <f>VLOOKUP(A68,РАСЧЕТ!$A$3:$AX$1220,50,0)</f>
        <v>560.22902162816558</v>
      </c>
      <c r="H68" s="172">
        <f t="shared" si="1"/>
        <v>-32.480978371834453</v>
      </c>
    </row>
    <row r="69" spans="1:8" ht="13.2" customHeight="1" x14ac:dyDescent="0.3">
      <c r="A69" s="161" t="s">
        <v>2264</v>
      </c>
      <c r="B69" s="162" t="s">
        <v>551</v>
      </c>
      <c r="C69" s="163">
        <v>674.31</v>
      </c>
      <c r="D69" s="164">
        <v>674.31</v>
      </c>
      <c r="E69" s="165" t="s">
        <v>4084</v>
      </c>
      <c r="F69" s="166" t="s">
        <v>3405</v>
      </c>
      <c r="G69">
        <f>VLOOKUP(A69,РАСЧЕТ!$A$3:$AX$1220,50,0)</f>
        <v>637.36200286682606</v>
      </c>
      <c r="H69" s="172">
        <f t="shared" si="1"/>
        <v>-36.947997133173885</v>
      </c>
    </row>
    <row r="70" spans="1:8" ht="13.2" customHeight="1" x14ac:dyDescent="0.3">
      <c r="A70" s="161" t="s">
        <v>1916</v>
      </c>
      <c r="B70" s="162" t="s">
        <v>1046</v>
      </c>
      <c r="C70" s="163">
        <v>674.31</v>
      </c>
      <c r="D70" s="164">
        <v>674.31</v>
      </c>
      <c r="E70" s="165" t="s">
        <v>4084</v>
      </c>
      <c r="F70" s="166" t="s">
        <v>2653</v>
      </c>
      <c r="G70">
        <f>VLOOKUP(A70,РАСЧЕТ!$A$3:$AX$1220,50,0)</f>
        <v>637.36200286682606</v>
      </c>
      <c r="H70" s="172">
        <f t="shared" si="1"/>
        <v>-36.947997133173885</v>
      </c>
    </row>
    <row r="71" spans="1:8" ht="13.2" customHeight="1" x14ac:dyDescent="0.3">
      <c r="A71" s="161" t="s">
        <v>3550</v>
      </c>
      <c r="B71" s="162" t="s">
        <v>498</v>
      </c>
      <c r="C71" s="163">
        <v>592.71</v>
      </c>
      <c r="D71" s="164">
        <v>592.71</v>
      </c>
      <c r="E71" s="165" t="s">
        <v>4084</v>
      </c>
      <c r="F71" s="166" t="s">
        <v>3994</v>
      </c>
      <c r="G71">
        <f>VLOOKUP(A71,РАСЧЕТ!$A$3:$AX$1220,50,0)</f>
        <v>560.22902162816558</v>
      </c>
      <c r="H71" s="172">
        <f t="shared" si="1"/>
        <v>-32.480978371834453</v>
      </c>
    </row>
    <row r="72" spans="1:8" ht="13.2" customHeight="1" x14ac:dyDescent="0.3">
      <c r="A72" s="161" t="s">
        <v>2329</v>
      </c>
      <c r="B72" s="162" t="s">
        <v>873</v>
      </c>
      <c r="C72" s="163">
        <v>674.31</v>
      </c>
      <c r="D72" s="164">
        <v>674.31</v>
      </c>
      <c r="E72" s="165" t="s">
        <v>4084</v>
      </c>
      <c r="F72" s="166" t="s">
        <v>3408</v>
      </c>
      <c r="G72">
        <f>VLOOKUP(A72,РАСЧЕТ!$A$3:$AX$1220,50,0)</f>
        <v>637.36200286682606</v>
      </c>
      <c r="H72" s="172">
        <f t="shared" si="1"/>
        <v>-36.947997133173885</v>
      </c>
    </row>
    <row r="73" spans="1:8" ht="13.2" customHeight="1" x14ac:dyDescent="0.3">
      <c r="A73" s="161" t="s">
        <v>1951</v>
      </c>
      <c r="B73" s="162" t="s">
        <v>899</v>
      </c>
      <c r="C73" s="163">
        <v>652.84</v>
      </c>
      <c r="D73" s="164">
        <v>652.84</v>
      </c>
      <c r="E73" s="165" t="s">
        <v>4084</v>
      </c>
      <c r="F73" s="166" t="s">
        <v>2629</v>
      </c>
      <c r="G73">
        <f>VLOOKUP(A73,РАСЧЕТ!$A$3:$AX$1220,50,0)</f>
        <v>617.0638499092837</v>
      </c>
      <c r="H73" s="172">
        <f t="shared" si="1"/>
        <v>-35.776150090716328</v>
      </c>
    </row>
    <row r="74" spans="1:8" ht="13.2" customHeight="1" x14ac:dyDescent="0.3">
      <c r="A74" s="161" t="s">
        <v>2352</v>
      </c>
      <c r="B74" s="162" t="s">
        <v>714</v>
      </c>
      <c r="C74" s="163">
        <v>807.46</v>
      </c>
      <c r="D74" s="164">
        <v>807.46</v>
      </c>
      <c r="E74" s="165" t="s">
        <v>4084</v>
      </c>
      <c r="F74" s="166" t="s">
        <v>3393</v>
      </c>
      <c r="G74">
        <f>VLOOKUP(A74,РАСЧЕТ!$A$3:$AX$1220,50,0)</f>
        <v>763.2105512035879</v>
      </c>
      <c r="H74" s="172">
        <f t="shared" si="1"/>
        <v>-44.249448796412139</v>
      </c>
    </row>
    <row r="75" spans="1:8" ht="13.2" customHeight="1" x14ac:dyDescent="0.3">
      <c r="A75" s="161" t="s">
        <v>2242</v>
      </c>
      <c r="B75" s="162" t="s">
        <v>507</v>
      </c>
      <c r="C75" s="163">
        <v>674.31</v>
      </c>
      <c r="D75" s="164">
        <v>674.31</v>
      </c>
      <c r="E75" s="165" t="s">
        <v>4084</v>
      </c>
      <c r="F75" s="166" t="s">
        <v>3406</v>
      </c>
      <c r="G75">
        <f>VLOOKUP(A75,РАСЧЕТ!$A$3:$AX$1220,50,0)</f>
        <v>637.36200286682606</v>
      </c>
      <c r="H75" s="172">
        <f t="shared" si="1"/>
        <v>-36.947997133173885</v>
      </c>
    </row>
    <row r="76" spans="1:8" ht="13.2" customHeight="1" x14ac:dyDescent="0.3">
      <c r="A76" s="161" t="s">
        <v>1455</v>
      </c>
      <c r="B76" s="162" t="s">
        <v>1114</v>
      </c>
      <c r="C76" s="163">
        <v>704.38</v>
      </c>
      <c r="D76" s="164">
        <v>704.38</v>
      </c>
      <c r="E76" s="165" t="s">
        <v>4084</v>
      </c>
      <c r="F76" s="166" t="s">
        <v>2681</v>
      </c>
      <c r="G76">
        <f>VLOOKUP(A76,РАСЧЕТ!$A$3:$AX$1220,50,0)</f>
        <v>665.77941700738506</v>
      </c>
      <c r="H76" s="172">
        <f t="shared" si="1"/>
        <v>-38.600582992614932</v>
      </c>
    </row>
    <row r="77" spans="1:8" ht="13.2" customHeight="1" x14ac:dyDescent="0.3">
      <c r="A77" s="161" t="s">
        <v>1955</v>
      </c>
      <c r="B77" s="162" t="s">
        <v>533</v>
      </c>
      <c r="C77" s="163">
        <v>811.75</v>
      </c>
      <c r="D77" s="164">
        <v>811.75</v>
      </c>
      <c r="E77" s="165" t="s">
        <v>4084</v>
      </c>
      <c r="F77" s="166" t="s">
        <v>2713</v>
      </c>
      <c r="G77">
        <f>VLOOKUP(A77,РАСЧЕТ!$A$3:$AX$1220,50,0)</f>
        <v>767.27018179509628</v>
      </c>
      <c r="H77" s="172">
        <f t="shared" si="1"/>
        <v>-44.479818204903722</v>
      </c>
    </row>
    <row r="78" spans="1:8" ht="13.2" customHeight="1" x14ac:dyDescent="0.3">
      <c r="A78" s="161" t="s">
        <v>2249</v>
      </c>
      <c r="B78" s="162" t="s">
        <v>538</v>
      </c>
      <c r="C78" s="163">
        <v>687.2</v>
      </c>
      <c r="D78" s="164">
        <v>687.2</v>
      </c>
      <c r="E78" s="165" t="s">
        <v>4084</v>
      </c>
      <c r="F78" s="166" t="s">
        <v>3414</v>
      </c>
      <c r="G78">
        <f>VLOOKUP(A78,РАСЧЕТ!$A$3:$AX$1220,50,0)</f>
        <v>649.54089464135131</v>
      </c>
      <c r="H78" s="172">
        <f t="shared" si="1"/>
        <v>-37.659105358648731</v>
      </c>
    </row>
    <row r="79" spans="1:8" ht="13.2" customHeight="1" x14ac:dyDescent="0.3">
      <c r="A79" s="161" t="s">
        <v>1926</v>
      </c>
      <c r="B79" s="162" t="s">
        <v>509</v>
      </c>
      <c r="C79" s="163">
        <v>674.31</v>
      </c>
      <c r="D79" s="164">
        <v>674.31</v>
      </c>
      <c r="E79" s="165" t="s">
        <v>4084</v>
      </c>
      <c r="F79" s="166" t="s">
        <v>2652</v>
      </c>
      <c r="G79">
        <f>VLOOKUP(A79,РАСЧЕТ!$A$3:$AX$1220,50,0)</f>
        <v>637.36200286682606</v>
      </c>
      <c r="H79" s="172">
        <f t="shared" si="1"/>
        <v>-36.947997133173885</v>
      </c>
    </row>
    <row r="80" spans="1:8" ht="13.2" customHeight="1" x14ac:dyDescent="0.3">
      <c r="A80" s="161" t="s">
        <v>2292</v>
      </c>
      <c r="B80" s="162" t="s">
        <v>732</v>
      </c>
      <c r="C80" s="163">
        <v>674.31</v>
      </c>
      <c r="D80" s="164">
        <v>674.31</v>
      </c>
      <c r="E80" s="165" t="s">
        <v>4084</v>
      </c>
      <c r="F80" s="166" t="s">
        <v>3407</v>
      </c>
      <c r="G80">
        <f>VLOOKUP(A80,РАСЧЕТ!$A$3:$AX$1220,50,0)</f>
        <v>637.36200286682606</v>
      </c>
      <c r="H80" s="172">
        <f t="shared" si="1"/>
        <v>-36.947997133173885</v>
      </c>
    </row>
    <row r="81" spans="1:8" ht="13.2" customHeight="1" x14ac:dyDescent="0.3">
      <c r="A81" s="161" t="s">
        <v>2100</v>
      </c>
      <c r="B81" s="162" t="s">
        <v>882</v>
      </c>
      <c r="C81" s="163">
        <v>566.94000000000005</v>
      </c>
      <c r="D81" s="164">
        <v>566.94000000000005</v>
      </c>
      <c r="E81" s="165" t="s">
        <v>4084</v>
      </c>
      <c r="F81" s="166" t="s">
        <v>2570</v>
      </c>
      <c r="G81">
        <f>VLOOKUP(A81,РАСЧЕТ!$A$3:$AX$1220,50,0)</f>
        <v>535.87123807911485</v>
      </c>
      <c r="H81" s="172">
        <f t="shared" si="1"/>
        <v>-31.068761920885208</v>
      </c>
    </row>
    <row r="82" spans="1:8" ht="13.2" customHeight="1" x14ac:dyDescent="0.3">
      <c r="A82" s="161" t="s">
        <v>2053</v>
      </c>
      <c r="B82" s="162" t="s">
        <v>514</v>
      </c>
      <c r="C82" s="163">
        <v>661.43</v>
      </c>
      <c r="D82" s="164">
        <v>661.43</v>
      </c>
      <c r="E82" s="165" t="s">
        <v>4084</v>
      </c>
      <c r="F82" s="166" t="s">
        <v>2636</v>
      </c>
      <c r="G82">
        <f>VLOOKUP(A82,РАСЧЕТ!$A$3:$AX$1220,50,0)</f>
        <v>625.18311109230069</v>
      </c>
      <c r="H82" s="172">
        <f t="shared" si="1"/>
        <v>-36.246888907699258</v>
      </c>
    </row>
    <row r="83" spans="1:8" ht="13.2" customHeight="1" x14ac:dyDescent="0.3">
      <c r="A83" s="161" t="s">
        <v>2104</v>
      </c>
      <c r="B83" s="162" t="s">
        <v>1047</v>
      </c>
      <c r="C83" s="163">
        <v>661.43</v>
      </c>
      <c r="D83" s="164">
        <v>661.43</v>
      </c>
      <c r="E83" s="165" t="s">
        <v>4084</v>
      </c>
      <c r="F83" s="166" t="s">
        <v>2637</v>
      </c>
      <c r="G83">
        <f>VLOOKUP(A83,РАСЧЕТ!$A$3:$AX$1220,50,0)</f>
        <v>625.18311109230069</v>
      </c>
      <c r="H83" s="172">
        <f t="shared" si="1"/>
        <v>-36.246888907699258</v>
      </c>
    </row>
    <row r="84" spans="1:8" ht="13.2" customHeight="1" x14ac:dyDescent="0.3">
      <c r="A84" s="161" t="s">
        <v>1949</v>
      </c>
      <c r="B84" s="162" t="s">
        <v>863</v>
      </c>
      <c r="C84" s="163">
        <v>592.71</v>
      </c>
      <c r="D84" s="164">
        <v>592.71</v>
      </c>
      <c r="E84" s="165" t="s">
        <v>4084</v>
      </c>
      <c r="F84" s="166" t="s">
        <v>2611</v>
      </c>
      <c r="G84">
        <f>VLOOKUP(A84,РАСЧЕТ!$A$3:$AX$1220,50,0)</f>
        <v>560.22902162816558</v>
      </c>
      <c r="H84" s="172">
        <f t="shared" si="1"/>
        <v>-32.480978371834453</v>
      </c>
    </row>
    <row r="85" spans="1:8" ht="13.2" customHeight="1" x14ac:dyDescent="0.3">
      <c r="A85" s="161" t="s">
        <v>2245</v>
      </c>
      <c r="B85" s="162" t="s">
        <v>660</v>
      </c>
      <c r="C85" s="163">
        <v>734.44</v>
      </c>
      <c r="D85" s="164">
        <v>734.44</v>
      </c>
      <c r="E85" s="165" t="s">
        <v>4084</v>
      </c>
      <c r="F85" s="166" t="s">
        <v>3422</v>
      </c>
      <c r="G85">
        <f>VLOOKUP(A85,РАСЧЕТ!$A$3:$AX$1220,50,0)</f>
        <v>694.19683114794429</v>
      </c>
      <c r="H85" s="172">
        <f t="shared" si="1"/>
        <v>-40.24316885205576</v>
      </c>
    </row>
    <row r="86" spans="1:8" ht="13.2" customHeight="1" x14ac:dyDescent="0.3">
      <c r="A86" s="161" t="s">
        <v>2236</v>
      </c>
      <c r="B86" s="162" t="s">
        <v>523</v>
      </c>
      <c r="C86" s="163">
        <v>725.85</v>
      </c>
      <c r="D86" s="164">
        <v>725.85</v>
      </c>
      <c r="E86" s="165" t="s">
        <v>4084</v>
      </c>
      <c r="F86" s="166" t="s">
        <v>3421</v>
      </c>
      <c r="G86">
        <f>VLOOKUP(A86,РАСЧЕТ!$A$3:$AX$1220,50,0)</f>
        <v>686.07756996492742</v>
      </c>
      <c r="H86" s="172">
        <f t="shared" si="1"/>
        <v>-39.772430035072603</v>
      </c>
    </row>
    <row r="87" spans="1:8" ht="13.2" customHeight="1" x14ac:dyDescent="0.3">
      <c r="A87" s="161" t="s">
        <v>1944</v>
      </c>
      <c r="B87" s="162" t="s">
        <v>636</v>
      </c>
      <c r="C87" s="163">
        <v>687.2</v>
      </c>
      <c r="D87" s="164">
        <v>687.2</v>
      </c>
      <c r="E87" s="165" t="s">
        <v>4084</v>
      </c>
      <c r="F87" s="166" t="s">
        <v>2678</v>
      </c>
      <c r="G87">
        <f>VLOOKUP(A87,РАСЧЕТ!$A$3:$AX$1220,50,0)</f>
        <v>649.54089464135131</v>
      </c>
      <c r="H87" s="172">
        <f t="shared" si="1"/>
        <v>-37.659105358648731</v>
      </c>
    </row>
    <row r="88" spans="1:8" ht="13.2" customHeight="1" x14ac:dyDescent="0.3">
      <c r="A88" s="161" t="s">
        <v>1945</v>
      </c>
      <c r="B88" s="162" t="s">
        <v>749</v>
      </c>
      <c r="C88" s="163">
        <v>678.61</v>
      </c>
      <c r="D88" s="164">
        <v>678.61</v>
      </c>
      <c r="E88" s="165" t="s">
        <v>4084</v>
      </c>
      <c r="F88" s="166" t="s">
        <v>2665</v>
      </c>
      <c r="G88">
        <f>VLOOKUP(A88,РАСЧЕТ!$A$3:$AX$1220,50,0)</f>
        <v>641.42163345833444</v>
      </c>
      <c r="H88" s="172">
        <f t="shared" si="1"/>
        <v>-37.188366541665573</v>
      </c>
    </row>
    <row r="89" spans="1:8" ht="13.2" customHeight="1" x14ac:dyDescent="0.3">
      <c r="A89" s="161" t="s">
        <v>1952</v>
      </c>
      <c r="B89" s="162" t="s">
        <v>639</v>
      </c>
      <c r="C89" s="163">
        <v>592.71</v>
      </c>
      <c r="D89" s="164">
        <v>592.71</v>
      </c>
      <c r="E89" s="165" t="s">
        <v>4084</v>
      </c>
      <c r="F89" s="166" t="s">
        <v>2605</v>
      </c>
      <c r="G89">
        <f>VLOOKUP(A89,РАСЧЕТ!$A$3:$AX$1220,50,0)</f>
        <v>560.22902162816558</v>
      </c>
      <c r="H89" s="172">
        <f t="shared" si="1"/>
        <v>-32.480978371834453</v>
      </c>
    </row>
    <row r="90" spans="1:8" ht="13.2" customHeight="1" x14ac:dyDescent="0.3">
      <c r="A90" s="161" t="s">
        <v>1931</v>
      </c>
      <c r="B90" s="162" t="s">
        <v>510</v>
      </c>
      <c r="C90" s="163">
        <v>592.71</v>
      </c>
      <c r="D90" s="164">
        <v>592.71</v>
      </c>
      <c r="E90" s="165" t="s">
        <v>4084</v>
      </c>
      <c r="F90" s="166" t="s">
        <v>2607</v>
      </c>
      <c r="G90">
        <f>VLOOKUP(A90,РАСЧЕТ!$A$3:$AX$1220,50,0)</f>
        <v>560.22902162816558</v>
      </c>
      <c r="H90" s="172">
        <f t="shared" si="1"/>
        <v>-32.480978371834453</v>
      </c>
    </row>
    <row r="91" spans="1:8" ht="13.2" customHeight="1" x14ac:dyDescent="0.3">
      <c r="A91" s="161" t="s">
        <v>2118</v>
      </c>
      <c r="B91" s="162" t="s">
        <v>539</v>
      </c>
      <c r="C91" s="163">
        <v>755.92</v>
      </c>
      <c r="D91" s="164">
        <v>755.92</v>
      </c>
      <c r="E91" s="165" t="s">
        <v>4084</v>
      </c>
      <c r="F91" s="166" t="s">
        <v>2537</v>
      </c>
      <c r="G91">
        <f>VLOOKUP(A91,РАСЧЕТ!$A$3:$AX$1220,50,0)</f>
        <v>714.49498410548654</v>
      </c>
      <c r="H91" s="172">
        <f t="shared" si="1"/>
        <v>-41.425015894513422</v>
      </c>
    </row>
    <row r="92" spans="1:8" ht="13.2" customHeight="1" x14ac:dyDescent="0.3">
      <c r="A92" s="161" t="s">
        <v>2140</v>
      </c>
      <c r="B92" s="162" t="s">
        <v>529</v>
      </c>
      <c r="C92" s="163">
        <v>747.33</v>
      </c>
      <c r="D92" s="164">
        <v>747.33</v>
      </c>
      <c r="E92" s="165" t="s">
        <v>4084</v>
      </c>
      <c r="F92" s="166" t="s">
        <v>2536</v>
      </c>
      <c r="G92">
        <f>VLOOKUP(A92,РАСЧЕТ!$A$3:$AX$1220,50,0)</f>
        <v>706.37572292246955</v>
      </c>
      <c r="H92" s="172">
        <f t="shared" si="1"/>
        <v>-40.954277077530492</v>
      </c>
    </row>
    <row r="93" spans="1:8" ht="13.2" customHeight="1" x14ac:dyDescent="0.3">
      <c r="A93" s="161" t="s">
        <v>2059</v>
      </c>
      <c r="B93" s="162" t="s">
        <v>485</v>
      </c>
      <c r="C93" s="163">
        <v>747.33</v>
      </c>
      <c r="D93" s="164">
        <v>747.33</v>
      </c>
      <c r="E93" s="165" t="s">
        <v>4084</v>
      </c>
      <c r="F93" s="166" t="s">
        <v>2701</v>
      </c>
      <c r="G93">
        <f>VLOOKUP(A93,РАСЧЕТ!$A$3:$AX$1220,50,0)</f>
        <v>706.37572292246955</v>
      </c>
      <c r="H93" s="172">
        <f t="shared" si="1"/>
        <v>-40.954277077530492</v>
      </c>
    </row>
    <row r="94" spans="1:8" ht="13.2" customHeight="1" x14ac:dyDescent="0.3">
      <c r="A94" s="161" t="s">
        <v>2129</v>
      </c>
      <c r="B94" s="162" t="s">
        <v>741</v>
      </c>
      <c r="C94" s="163">
        <v>584.12</v>
      </c>
      <c r="D94" s="164">
        <v>584.12</v>
      </c>
      <c r="E94" s="165" t="s">
        <v>4084</v>
      </c>
      <c r="F94" s="166" t="s">
        <v>2568</v>
      </c>
      <c r="G94">
        <f>VLOOKUP(A94,РАСЧЕТ!$A$3:$AX$1220,50,0)</f>
        <v>552.10976044514859</v>
      </c>
      <c r="H94" s="172">
        <f t="shared" si="1"/>
        <v>-32.01023955485141</v>
      </c>
    </row>
    <row r="95" spans="1:8" ht="13.2" customHeight="1" x14ac:dyDescent="0.3">
      <c r="A95" s="161" t="s">
        <v>2342</v>
      </c>
      <c r="B95" s="162" t="s">
        <v>543</v>
      </c>
      <c r="C95" s="163">
        <v>592.71</v>
      </c>
      <c r="D95" s="164">
        <v>592.71</v>
      </c>
      <c r="E95" s="165" t="s">
        <v>4084</v>
      </c>
      <c r="F95" s="166" t="s">
        <v>3396</v>
      </c>
      <c r="G95">
        <f>VLOOKUP(A95,РАСЧЕТ!$A$3:$AX$1220,50,0)</f>
        <v>560.22902162816558</v>
      </c>
      <c r="H95" s="172">
        <f t="shared" si="1"/>
        <v>-32.480978371834453</v>
      </c>
    </row>
    <row r="96" spans="1:8" ht="13.2" customHeight="1" x14ac:dyDescent="0.3">
      <c r="A96" s="161" t="s">
        <v>2098</v>
      </c>
      <c r="B96" s="162" t="s">
        <v>853</v>
      </c>
      <c r="C96" s="163">
        <v>678.61</v>
      </c>
      <c r="D96" s="164">
        <v>678.61</v>
      </c>
      <c r="E96" s="165" t="s">
        <v>4084</v>
      </c>
      <c r="F96" s="166" t="s">
        <v>2564</v>
      </c>
      <c r="G96">
        <f>VLOOKUP(A96,РАСЧЕТ!$A$3:$AX$1220,50,0)</f>
        <v>641.42163345833444</v>
      </c>
      <c r="H96" s="172">
        <f t="shared" si="1"/>
        <v>-37.188366541665573</v>
      </c>
    </row>
    <row r="97" spans="1:8" ht="13.2" customHeight="1" x14ac:dyDescent="0.3">
      <c r="A97" s="161" t="s">
        <v>1959</v>
      </c>
      <c r="B97" s="162" t="s">
        <v>837</v>
      </c>
      <c r="C97" s="163">
        <v>725.85</v>
      </c>
      <c r="D97" s="164">
        <v>725.85</v>
      </c>
      <c r="E97" s="165" t="s">
        <v>4084</v>
      </c>
      <c r="F97" s="166" t="s">
        <v>2686</v>
      </c>
      <c r="G97">
        <f>VLOOKUP(A97,РАСЧЕТ!$A$3:$AX$1220,50,0)</f>
        <v>686.07756996492742</v>
      </c>
      <c r="H97" s="172">
        <f t="shared" si="1"/>
        <v>-39.772430035072603</v>
      </c>
    </row>
    <row r="98" spans="1:8" ht="13.2" customHeight="1" x14ac:dyDescent="0.3">
      <c r="A98" s="161" t="s">
        <v>2117</v>
      </c>
      <c r="B98" s="162" t="s">
        <v>796</v>
      </c>
      <c r="C98" s="163">
        <v>657.13</v>
      </c>
      <c r="D98" s="164">
        <v>657.13</v>
      </c>
      <c r="E98" s="165" t="s">
        <v>4084</v>
      </c>
      <c r="F98" s="166" t="s">
        <v>2543</v>
      </c>
      <c r="G98">
        <f>VLOOKUP(A98,РАСЧЕТ!$A$3:$AX$1220,50,0)</f>
        <v>621.12348050079231</v>
      </c>
      <c r="H98" s="172">
        <f t="shared" si="1"/>
        <v>-36.006519499207684</v>
      </c>
    </row>
    <row r="99" spans="1:8" ht="13.2" customHeight="1" x14ac:dyDescent="0.3">
      <c r="A99" s="161" t="s">
        <v>2056</v>
      </c>
      <c r="B99" s="162" t="s">
        <v>893</v>
      </c>
      <c r="C99" s="163">
        <v>670.02</v>
      </c>
      <c r="D99" s="164">
        <v>670.02</v>
      </c>
      <c r="E99" s="165" t="s">
        <v>4084</v>
      </c>
      <c r="F99" s="166" t="s">
        <v>2550</v>
      </c>
      <c r="G99">
        <f>VLOOKUP(A99,РАСЧЕТ!$A$3:$AX$1220,50,0)</f>
        <v>633.30237227531757</v>
      </c>
      <c r="H99" s="172">
        <f t="shared" si="1"/>
        <v>-36.717627724682416</v>
      </c>
    </row>
    <row r="100" spans="1:8" ht="13.2" customHeight="1" x14ac:dyDescent="0.3">
      <c r="A100" s="161" t="s">
        <v>2065</v>
      </c>
      <c r="B100" s="162" t="s">
        <v>736</v>
      </c>
      <c r="C100" s="163">
        <v>584.12</v>
      </c>
      <c r="D100" s="164">
        <v>584.12</v>
      </c>
      <c r="E100" s="165" t="s">
        <v>4084</v>
      </c>
      <c r="F100" s="166" t="s">
        <v>2578</v>
      </c>
      <c r="G100">
        <f>VLOOKUP(A100,РАСЧЕТ!$A$3:$AX$1220,50,0)</f>
        <v>552.10976044514859</v>
      </c>
      <c r="H100" s="172">
        <f t="shared" si="1"/>
        <v>-32.01023955485141</v>
      </c>
    </row>
    <row r="101" spans="1:8" ht="13.2" customHeight="1" x14ac:dyDescent="0.3">
      <c r="A101" s="161" t="s">
        <v>2058</v>
      </c>
      <c r="B101" s="162" t="s">
        <v>900</v>
      </c>
      <c r="C101" s="163">
        <v>743.03</v>
      </c>
      <c r="D101" s="164">
        <v>743.03</v>
      </c>
      <c r="E101" s="165" t="s">
        <v>4084</v>
      </c>
      <c r="F101" s="166" t="s">
        <v>2556</v>
      </c>
      <c r="G101">
        <f>VLOOKUP(A101,РАСЧЕТ!$A$3:$AX$1220,50,0)</f>
        <v>702.31609233096117</v>
      </c>
      <c r="H101" s="172">
        <f t="shared" si="1"/>
        <v>-40.713907669038804</v>
      </c>
    </row>
    <row r="102" spans="1:8" ht="13.2" customHeight="1" x14ac:dyDescent="0.3">
      <c r="A102" s="161" t="s">
        <v>2101</v>
      </c>
      <c r="B102" s="162" t="s">
        <v>889</v>
      </c>
      <c r="C102" s="163">
        <v>670.02</v>
      </c>
      <c r="D102" s="164">
        <v>670.02</v>
      </c>
      <c r="E102" s="165" t="s">
        <v>4084</v>
      </c>
      <c r="F102" s="166" t="s">
        <v>2644</v>
      </c>
      <c r="G102">
        <f>VLOOKUP(A102,РАСЧЕТ!$A$3:$AX$1220,50,0)</f>
        <v>633.30237227531757</v>
      </c>
      <c r="H102" s="172">
        <f t="shared" si="1"/>
        <v>-36.717627724682416</v>
      </c>
    </row>
    <row r="103" spans="1:8" ht="13.2" customHeight="1" x14ac:dyDescent="0.3">
      <c r="A103" s="161" t="s">
        <v>1917</v>
      </c>
      <c r="B103" s="162" t="s">
        <v>515</v>
      </c>
      <c r="C103" s="163">
        <v>584.12</v>
      </c>
      <c r="D103" s="164">
        <v>584.12</v>
      </c>
      <c r="E103" s="165" t="s">
        <v>4084</v>
      </c>
      <c r="F103" s="166" t="s">
        <v>2581</v>
      </c>
      <c r="G103">
        <f>VLOOKUP(A103,РАСЧЕТ!$A$3:$AX$1220,50,0)</f>
        <v>552.10976044514859</v>
      </c>
      <c r="H103" s="172">
        <f t="shared" si="1"/>
        <v>-32.01023955485141</v>
      </c>
    </row>
    <row r="104" spans="1:8" ht="13.2" customHeight="1" x14ac:dyDescent="0.3">
      <c r="A104" s="161" t="s">
        <v>1927</v>
      </c>
      <c r="B104" s="162" t="s">
        <v>788</v>
      </c>
      <c r="C104" s="163">
        <v>743.03</v>
      </c>
      <c r="D104" s="164">
        <v>743.03</v>
      </c>
      <c r="E104" s="165" t="s">
        <v>4084</v>
      </c>
      <c r="F104" s="166" t="s">
        <v>2699</v>
      </c>
      <c r="G104">
        <f>VLOOKUP(A104,РАСЧЕТ!$A$3:$AX$1220,50,0)</f>
        <v>702.31609233096117</v>
      </c>
      <c r="H104" s="172">
        <f t="shared" si="1"/>
        <v>-40.713907669038804</v>
      </c>
    </row>
    <row r="105" spans="1:8" ht="13.2" customHeight="1" x14ac:dyDescent="0.3">
      <c r="A105" s="161" t="s">
        <v>1930</v>
      </c>
      <c r="B105" s="162" t="s">
        <v>831</v>
      </c>
      <c r="C105" s="168"/>
      <c r="D105" s="169"/>
      <c r="E105" s="165" t="s">
        <v>4084</v>
      </c>
      <c r="F105" s="166" t="s">
        <v>2698</v>
      </c>
      <c r="G105">
        <f>VLOOKUP(A105,РАСЧЕТ!$A$3:$AX$1220,50,0)</f>
        <v>0</v>
      </c>
      <c r="H105" s="172">
        <f t="shared" si="1"/>
        <v>0</v>
      </c>
    </row>
    <row r="106" spans="1:8" ht="13.2" customHeight="1" x14ac:dyDescent="0.3">
      <c r="A106" s="161" t="s">
        <v>3534</v>
      </c>
      <c r="B106" s="162" t="s">
        <v>831</v>
      </c>
      <c r="C106" s="163">
        <v>743.03</v>
      </c>
      <c r="D106" s="164">
        <v>743.03</v>
      </c>
      <c r="E106" s="165" t="s">
        <v>3996</v>
      </c>
      <c r="F106" s="166" t="s">
        <v>3997</v>
      </c>
      <c r="G106">
        <f>VLOOKUP(A106,РАСЧЕТ!$A$3:$AX$1220,50,0)</f>
        <v>702.31609233096117</v>
      </c>
      <c r="H106" s="172">
        <f t="shared" si="1"/>
        <v>-40.713907669038804</v>
      </c>
    </row>
    <row r="107" spans="1:8" ht="13.2" customHeight="1" x14ac:dyDescent="0.3">
      <c r="A107" s="161" t="s">
        <v>1995</v>
      </c>
      <c r="B107" s="162" t="s">
        <v>715</v>
      </c>
      <c r="C107" s="163">
        <v>652.84</v>
      </c>
      <c r="D107" s="164">
        <v>652.84</v>
      </c>
      <c r="E107" s="165" t="s">
        <v>4084</v>
      </c>
      <c r="F107" s="166" t="s">
        <v>2630</v>
      </c>
      <c r="G107">
        <f>VLOOKUP(A107,РАСЧЕТ!$A$3:$AX$1220,50,0)</f>
        <v>617.0638499092837</v>
      </c>
      <c r="H107" s="172">
        <f t="shared" si="1"/>
        <v>-35.776150090716328</v>
      </c>
    </row>
    <row r="108" spans="1:8" ht="13.2" customHeight="1" x14ac:dyDescent="0.3">
      <c r="A108" s="161" t="s">
        <v>1946</v>
      </c>
      <c r="B108" s="162" t="s">
        <v>975</v>
      </c>
      <c r="C108" s="163">
        <v>584.12</v>
      </c>
      <c r="D108" s="164">
        <v>584.12</v>
      </c>
      <c r="E108" s="165" t="s">
        <v>4084</v>
      </c>
      <c r="F108" s="166" t="s">
        <v>2582</v>
      </c>
      <c r="G108">
        <f>VLOOKUP(A108,РАСЧЕТ!$A$3:$AX$1220,50,0)</f>
        <v>552.10976044514859</v>
      </c>
      <c r="H108" s="172">
        <f t="shared" si="1"/>
        <v>-32.01023955485141</v>
      </c>
    </row>
    <row r="109" spans="1:8" ht="13.2" customHeight="1" x14ac:dyDescent="0.3">
      <c r="A109" s="161" t="s">
        <v>2159</v>
      </c>
      <c r="B109" s="162" t="s">
        <v>1048</v>
      </c>
      <c r="C109" s="163">
        <v>670.02</v>
      </c>
      <c r="D109" s="164">
        <v>670.02</v>
      </c>
      <c r="E109" s="165" t="s">
        <v>4084</v>
      </c>
      <c r="F109" s="166" t="s">
        <v>2552</v>
      </c>
      <c r="G109">
        <f>VLOOKUP(A109,РАСЧЕТ!$A$3:$AX$1220,50,0)</f>
        <v>633.30237227531757</v>
      </c>
      <c r="H109" s="172">
        <f t="shared" si="1"/>
        <v>-36.717627724682416</v>
      </c>
    </row>
    <row r="110" spans="1:8" ht="13.2" customHeight="1" x14ac:dyDescent="0.3">
      <c r="A110" s="161" t="s">
        <v>2124</v>
      </c>
      <c r="B110" s="162" t="s">
        <v>1115</v>
      </c>
      <c r="C110" s="163">
        <v>743.03</v>
      </c>
      <c r="D110" s="164">
        <v>743.03</v>
      </c>
      <c r="E110" s="165" t="s">
        <v>4084</v>
      </c>
      <c r="F110" s="166" t="s">
        <v>2548</v>
      </c>
      <c r="G110">
        <f>VLOOKUP(A110,РАСЧЕТ!$A$3:$AX$1220,50,0)</f>
        <v>702.31609233096117</v>
      </c>
      <c r="H110" s="172">
        <f t="shared" si="1"/>
        <v>-40.713907669038804</v>
      </c>
    </row>
    <row r="111" spans="1:8" ht="13.2" customHeight="1" x14ac:dyDescent="0.3">
      <c r="A111" s="161" t="s">
        <v>1993</v>
      </c>
      <c r="B111" s="162" t="s">
        <v>486</v>
      </c>
      <c r="C111" s="163">
        <v>584.12</v>
      </c>
      <c r="D111" s="164">
        <v>584.12</v>
      </c>
      <c r="E111" s="165" t="s">
        <v>4084</v>
      </c>
      <c r="F111" s="166" t="s">
        <v>2585</v>
      </c>
      <c r="G111">
        <f>VLOOKUP(A111,РАСЧЕТ!$A$3:$AX$1220,50,0)</f>
        <v>552.10976044514859</v>
      </c>
      <c r="H111" s="172">
        <f t="shared" si="1"/>
        <v>-32.01023955485141</v>
      </c>
    </row>
    <row r="112" spans="1:8" ht="13.2" customHeight="1" x14ac:dyDescent="0.3">
      <c r="A112" s="161" t="s">
        <v>2062</v>
      </c>
      <c r="B112" s="162" t="s">
        <v>822</v>
      </c>
      <c r="C112" s="163">
        <v>670.02</v>
      </c>
      <c r="D112" s="164">
        <v>670.02</v>
      </c>
      <c r="E112" s="165" t="s">
        <v>4084</v>
      </c>
      <c r="F112" s="166" t="s">
        <v>2551</v>
      </c>
      <c r="G112">
        <f>VLOOKUP(A112,РАСЧЕТ!$A$3:$AX$1220,50,0)</f>
        <v>633.30237227531757</v>
      </c>
      <c r="H112" s="172">
        <f t="shared" si="1"/>
        <v>-36.717627724682416</v>
      </c>
    </row>
    <row r="113" spans="1:8" ht="13.2" customHeight="1" x14ac:dyDescent="0.3">
      <c r="A113" s="161" t="s">
        <v>2241</v>
      </c>
      <c r="B113" s="162" t="s">
        <v>733</v>
      </c>
      <c r="C113" s="163">
        <v>665.72</v>
      </c>
      <c r="D113" s="164">
        <v>665.72</v>
      </c>
      <c r="E113" s="165" t="s">
        <v>4084</v>
      </c>
      <c r="F113" s="166" t="s">
        <v>3403</v>
      </c>
      <c r="G113">
        <f>VLOOKUP(A113,РАСЧЕТ!$A$3:$AX$1220,50,0)</f>
        <v>629.24274168380919</v>
      </c>
      <c r="H113" s="172">
        <f t="shared" si="1"/>
        <v>-36.477258316190841</v>
      </c>
    </row>
    <row r="114" spans="1:8" ht="13.2" customHeight="1" x14ac:dyDescent="0.3">
      <c r="A114" s="161" t="s">
        <v>1954</v>
      </c>
      <c r="B114" s="162" t="s">
        <v>524</v>
      </c>
      <c r="C114" s="163">
        <v>584.12</v>
      </c>
      <c r="D114" s="164">
        <v>584.12</v>
      </c>
      <c r="E114" s="165" t="s">
        <v>4084</v>
      </c>
      <c r="F114" s="166" t="s">
        <v>2579</v>
      </c>
      <c r="G114">
        <f>VLOOKUP(A114,РАСЧЕТ!$A$3:$AX$1220,50,0)</f>
        <v>552.10976044514859</v>
      </c>
      <c r="H114" s="172">
        <f t="shared" si="1"/>
        <v>-32.01023955485141</v>
      </c>
    </row>
    <row r="115" spans="1:8" ht="13.2" customHeight="1" x14ac:dyDescent="0.3">
      <c r="A115" s="161" t="s">
        <v>3558</v>
      </c>
      <c r="B115" s="162" t="s">
        <v>540</v>
      </c>
      <c r="C115" s="163">
        <v>734.44</v>
      </c>
      <c r="D115" s="164">
        <v>734.44</v>
      </c>
      <c r="E115" s="165" t="s">
        <v>4084</v>
      </c>
      <c r="F115" s="166" t="s">
        <v>4070</v>
      </c>
      <c r="G115">
        <f>VLOOKUP(A115,РАСЧЕТ!$A$3:$AX$1220,50,0)</f>
        <v>694.19683114794429</v>
      </c>
      <c r="H115" s="172">
        <f t="shared" si="1"/>
        <v>-40.24316885205576</v>
      </c>
    </row>
    <row r="116" spans="1:8" ht="13.2" customHeight="1" x14ac:dyDescent="0.3">
      <c r="A116" s="161" t="s">
        <v>1964</v>
      </c>
      <c r="B116" s="162" t="s">
        <v>883</v>
      </c>
      <c r="C116" s="163">
        <v>665.72</v>
      </c>
      <c r="D116" s="164">
        <v>665.72</v>
      </c>
      <c r="E116" s="165" t="s">
        <v>4084</v>
      </c>
      <c r="F116" s="166" t="s">
        <v>2638</v>
      </c>
      <c r="G116">
        <f>VLOOKUP(A116,РАСЧЕТ!$A$3:$AX$1220,50,0)</f>
        <v>629.24274168380919</v>
      </c>
      <c r="H116" s="172">
        <f t="shared" si="1"/>
        <v>-36.477258316190841</v>
      </c>
    </row>
    <row r="117" spans="1:8" ht="13.2" customHeight="1" x14ac:dyDescent="0.3">
      <c r="A117" s="161" t="s">
        <v>1957</v>
      </c>
      <c r="B117" s="162" t="s">
        <v>1119</v>
      </c>
      <c r="C117" s="163">
        <v>584.12</v>
      </c>
      <c r="D117" s="164">
        <v>584.12</v>
      </c>
      <c r="E117" s="165" t="s">
        <v>4084</v>
      </c>
      <c r="F117" s="166" t="s">
        <v>2577</v>
      </c>
      <c r="G117">
        <f>VLOOKUP(A117,РАСЧЕТ!$A$3:$AX$1220,50,0)</f>
        <v>552.10976044514859</v>
      </c>
      <c r="H117" s="172">
        <f t="shared" si="1"/>
        <v>-32.01023955485141</v>
      </c>
    </row>
    <row r="118" spans="1:8" ht="13.2" customHeight="1" x14ac:dyDescent="0.3">
      <c r="A118" s="161" t="s">
        <v>2023</v>
      </c>
      <c r="B118" s="162" t="s">
        <v>665</v>
      </c>
      <c r="C118" s="163">
        <v>627.07000000000005</v>
      </c>
      <c r="D118" s="164">
        <v>627.07000000000005</v>
      </c>
      <c r="E118" s="165" t="s">
        <v>4084</v>
      </c>
      <c r="F118" s="166" t="s">
        <v>2625</v>
      </c>
      <c r="G118">
        <f>VLOOKUP(A118,РАСЧЕТ!$A$3:$AX$1220,50,0)</f>
        <v>592.70606636023308</v>
      </c>
      <c r="H118" s="172">
        <f t="shared" si="1"/>
        <v>-34.363933639766969</v>
      </c>
    </row>
    <row r="119" spans="1:8" ht="13.2" customHeight="1" x14ac:dyDescent="0.3">
      <c r="A119" s="161" t="s">
        <v>1958</v>
      </c>
      <c r="B119" s="162" t="s">
        <v>750</v>
      </c>
      <c r="C119" s="163">
        <v>592.71</v>
      </c>
      <c r="D119" s="164">
        <v>592.71</v>
      </c>
      <c r="E119" s="165" t="s">
        <v>4084</v>
      </c>
      <c r="F119" s="166" t="s">
        <v>2609</v>
      </c>
      <c r="G119">
        <f>VLOOKUP(A119,РАСЧЕТ!$A$3:$AX$1220,50,0)</f>
        <v>560.22902162816558</v>
      </c>
      <c r="H119" s="172">
        <f t="shared" si="1"/>
        <v>-32.480978371834453</v>
      </c>
    </row>
    <row r="120" spans="1:8" ht="13.2" customHeight="1" x14ac:dyDescent="0.3">
      <c r="A120" s="161" t="s">
        <v>2050</v>
      </c>
      <c r="B120" s="162" t="s">
        <v>1077</v>
      </c>
      <c r="C120" s="163">
        <v>734.44</v>
      </c>
      <c r="D120" s="164">
        <v>734.44</v>
      </c>
      <c r="E120" s="165" t="s">
        <v>4084</v>
      </c>
      <c r="F120" s="166" t="s">
        <v>2697</v>
      </c>
      <c r="G120">
        <f>VLOOKUP(A120,РАСЧЕТ!$A$3:$AX$1220,50,0)</f>
        <v>694.19683114794429</v>
      </c>
      <c r="H120" s="172">
        <f t="shared" si="1"/>
        <v>-40.24316885205576</v>
      </c>
    </row>
    <row r="121" spans="1:8" ht="13.2" customHeight="1" x14ac:dyDescent="0.3">
      <c r="A121" s="161" t="s">
        <v>1989</v>
      </c>
      <c r="B121" s="162" t="s">
        <v>640</v>
      </c>
      <c r="C121" s="163">
        <v>734.44</v>
      </c>
      <c r="D121" s="164">
        <v>734.44</v>
      </c>
      <c r="E121" s="165" t="s">
        <v>4084</v>
      </c>
      <c r="F121" s="166" t="s">
        <v>2691</v>
      </c>
      <c r="G121">
        <f>VLOOKUP(A121,РАСЧЕТ!$A$3:$AX$1220,50,0)</f>
        <v>694.19683114794429</v>
      </c>
      <c r="H121" s="172">
        <f t="shared" si="1"/>
        <v>-40.24316885205576</v>
      </c>
    </row>
    <row r="122" spans="1:8" ht="13.2" customHeight="1" x14ac:dyDescent="0.3">
      <c r="A122" s="161" t="s">
        <v>2114</v>
      </c>
      <c r="B122" s="162" t="s">
        <v>751</v>
      </c>
      <c r="C122" s="163">
        <v>584.12</v>
      </c>
      <c r="D122" s="164">
        <v>584.12</v>
      </c>
      <c r="E122" s="165" t="s">
        <v>4084</v>
      </c>
      <c r="F122" s="166" t="s">
        <v>2583</v>
      </c>
      <c r="G122">
        <f>VLOOKUP(A122,РАСЧЕТ!$A$3:$AX$1220,50,0)</f>
        <v>552.10976044514859</v>
      </c>
      <c r="H122" s="172">
        <f t="shared" si="1"/>
        <v>-32.01023955485141</v>
      </c>
    </row>
    <row r="123" spans="1:8" ht="13.2" customHeight="1" x14ac:dyDescent="0.3">
      <c r="A123" s="161" t="s">
        <v>2092</v>
      </c>
      <c r="B123" s="162" t="s">
        <v>797</v>
      </c>
      <c r="C123" s="163">
        <v>665.72</v>
      </c>
      <c r="D123" s="164">
        <v>665.72</v>
      </c>
      <c r="E123" s="165" t="s">
        <v>4084</v>
      </c>
      <c r="F123" s="166" t="s">
        <v>2549</v>
      </c>
      <c r="G123">
        <f>VLOOKUP(A123,РАСЧЕТ!$A$3:$AX$1220,50,0)</f>
        <v>629.24274168380919</v>
      </c>
      <c r="H123" s="172">
        <f t="shared" si="1"/>
        <v>-36.477258316190841</v>
      </c>
    </row>
    <row r="124" spans="1:8" ht="13.2" customHeight="1" x14ac:dyDescent="0.3">
      <c r="A124" s="161" t="s">
        <v>1988</v>
      </c>
      <c r="B124" s="162" t="s">
        <v>1082</v>
      </c>
      <c r="C124" s="163">
        <v>734.44</v>
      </c>
      <c r="D124" s="164">
        <v>734.44</v>
      </c>
      <c r="E124" s="165" t="s">
        <v>4084</v>
      </c>
      <c r="F124" s="166" t="s">
        <v>2695</v>
      </c>
      <c r="G124">
        <f>VLOOKUP(A124,РАСЧЕТ!$A$3:$AX$1220,50,0)</f>
        <v>694.19683114794429</v>
      </c>
      <c r="H124" s="172">
        <f t="shared" si="1"/>
        <v>-40.24316885205576</v>
      </c>
    </row>
    <row r="125" spans="1:8" ht="13.2" customHeight="1" x14ac:dyDescent="0.3">
      <c r="A125" s="161" t="s">
        <v>1971</v>
      </c>
      <c r="B125" s="162" t="s">
        <v>841</v>
      </c>
      <c r="C125" s="163">
        <v>584.12</v>
      </c>
      <c r="D125" s="164">
        <v>584.12</v>
      </c>
      <c r="E125" s="165" t="s">
        <v>4084</v>
      </c>
      <c r="F125" s="166" t="s">
        <v>2576</v>
      </c>
      <c r="G125">
        <f>VLOOKUP(A125,РАСЧЕТ!$A$3:$AX$1220,50,0)</f>
        <v>552.10976044514859</v>
      </c>
      <c r="H125" s="172">
        <f t="shared" si="1"/>
        <v>-32.01023955485141</v>
      </c>
    </row>
    <row r="126" spans="1:8" ht="13.2" customHeight="1" x14ac:dyDescent="0.3">
      <c r="A126" s="161" t="s">
        <v>2141</v>
      </c>
      <c r="B126" s="162" t="s">
        <v>903</v>
      </c>
      <c r="C126" s="163">
        <v>665.72</v>
      </c>
      <c r="D126" s="164">
        <v>665.72</v>
      </c>
      <c r="E126" s="165" t="s">
        <v>4084</v>
      </c>
      <c r="F126" s="166" t="s">
        <v>2563</v>
      </c>
      <c r="G126">
        <f>VLOOKUP(A126,РАСЧЕТ!$A$3:$AX$1220,50,0)</f>
        <v>629.24274168380919</v>
      </c>
      <c r="H126" s="172">
        <f t="shared" si="1"/>
        <v>-36.477258316190841</v>
      </c>
    </row>
    <row r="127" spans="1:8" ht="13.2" customHeight="1" x14ac:dyDescent="0.3">
      <c r="A127" s="161" t="s">
        <v>3535</v>
      </c>
      <c r="B127" s="162" t="s">
        <v>950</v>
      </c>
      <c r="C127" s="163">
        <v>670.02</v>
      </c>
      <c r="D127" s="164">
        <v>670.02</v>
      </c>
      <c r="E127" s="165" t="s">
        <v>4084</v>
      </c>
      <c r="F127" s="166" t="s">
        <v>3998</v>
      </c>
      <c r="G127">
        <f>VLOOKUP(A127,РАСЧЕТ!$A$3:$AX$1220,50,0)</f>
        <v>633.30237227531757</v>
      </c>
      <c r="H127" s="172">
        <f t="shared" si="1"/>
        <v>-36.717627724682416</v>
      </c>
    </row>
    <row r="128" spans="1:8" ht="13.2" customHeight="1" x14ac:dyDescent="0.3">
      <c r="A128" s="161" t="s">
        <v>2137</v>
      </c>
      <c r="B128" s="162" t="s">
        <v>737</v>
      </c>
      <c r="C128" s="163">
        <v>584.12</v>
      </c>
      <c r="D128" s="164">
        <v>584.12</v>
      </c>
      <c r="E128" s="165" t="s">
        <v>4084</v>
      </c>
      <c r="F128" s="166" t="s">
        <v>2541</v>
      </c>
      <c r="G128">
        <f>VLOOKUP(A128,РАСЧЕТ!$A$3:$AX$1220,50,0)</f>
        <v>552.10976044514859</v>
      </c>
      <c r="H128" s="172">
        <f t="shared" si="1"/>
        <v>-32.01023955485141</v>
      </c>
    </row>
    <row r="129" spans="1:8" ht="13.2" customHeight="1" x14ac:dyDescent="0.3">
      <c r="A129" s="161" t="s">
        <v>3536</v>
      </c>
      <c r="B129" s="162" t="s">
        <v>776</v>
      </c>
      <c r="C129" s="163">
        <v>743.03</v>
      </c>
      <c r="D129" s="164">
        <v>743.03</v>
      </c>
      <c r="E129" s="165" t="s">
        <v>4084</v>
      </c>
      <c r="F129" s="166" t="s">
        <v>3999</v>
      </c>
      <c r="G129">
        <f>VLOOKUP(A129,РАСЧЕТ!$A$3:$AX$1220,50,0)</f>
        <v>702.31609233096117</v>
      </c>
      <c r="H129" s="172">
        <f t="shared" si="1"/>
        <v>-40.713907669038804</v>
      </c>
    </row>
    <row r="130" spans="1:8" ht="13.2" customHeight="1" x14ac:dyDescent="0.3">
      <c r="A130" s="161" t="s">
        <v>3527</v>
      </c>
      <c r="B130" s="162" t="s">
        <v>1156</v>
      </c>
      <c r="C130" s="163">
        <v>592.71</v>
      </c>
      <c r="D130" s="164">
        <v>592.71</v>
      </c>
      <c r="E130" s="165" t="s">
        <v>4084</v>
      </c>
      <c r="F130" s="166" t="s">
        <v>4001</v>
      </c>
      <c r="G130">
        <f>VLOOKUP(A130,РАСЧЕТ!$A$3:$AX$1220,50,0)</f>
        <v>560.22902162816558</v>
      </c>
      <c r="H130" s="172">
        <f t="shared" ref="H130:H193" si="2">G130-C130</f>
        <v>-32.480978371834453</v>
      </c>
    </row>
    <row r="131" spans="1:8" ht="13.2" customHeight="1" x14ac:dyDescent="0.3">
      <c r="A131" s="161" t="s">
        <v>1977</v>
      </c>
      <c r="B131" s="162" t="s">
        <v>1147</v>
      </c>
      <c r="C131" s="163">
        <v>670.02</v>
      </c>
      <c r="D131" s="164">
        <v>670.02</v>
      </c>
      <c r="E131" s="165" t="s">
        <v>4084</v>
      </c>
      <c r="F131" s="166" t="s">
        <v>2645</v>
      </c>
      <c r="G131">
        <f>VLOOKUP(A131,РАСЧЕТ!$A$3:$AX$1220,50,0)</f>
        <v>633.30237227531757</v>
      </c>
      <c r="H131" s="172">
        <f t="shared" si="2"/>
        <v>-36.717627724682416</v>
      </c>
    </row>
    <row r="132" spans="1:8" ht="13.2" customHeight="1" x14ac:dyDescent="0.3">
      <c r="A132" s="161" t="s">
        <v>3537</v>
      </c>
      <c r="B132" s="162" t="s">
        <v>809</v>
      </c>
      <c r="C132" s="163">
        <v>584.12</v>
      </c>
      <c r="D132" s="164">
        <v>584.12</v>
      </c>
      <c r="E132" s="165" t="s">
        <v>4084</v>
      </c>
      <c r="F132" s="166" t="s">
        <v>4003</v>
      </c>
      <c r="G132">
        <f>VLOOKUP(A132,РАСЧЕТ!$A$3:$AX$1220,50,0)</f>
        <v>552.10976044514859</v>
      </c>
      <c r="H132" s="172">
        <f t="shared" si="2"/>
        <v>-32.01023955485141</v>
      </c>
    </row>
    <row r="133" spans="1:8" ht="13.2" customHeight="1" x14ac:dyDescent="0.3">
      <c r="A133" s="161" t="s">
        <v>2258</v>
      </c>
      <c r="B133" s="162" t="s">
        <v>1049</v>
      </c>
      <c r="C133" s="163">
        <v>743.03</v>
      </c>
      <c r="D133" s="164">
        <v>743.03</v>
      </c>
      <c r="E133" s="165" t="s">
        <v>4084</v>
      </c>
      <c r="F133" s="166" t="s">
        <v>3424</v>
      </c>
      <c r="G133">
        <f>VLOOKUP(A133,РАСЧЕТ!$A$3:$AX$1220,50,0)</f>
        <v>702.31609233096117</v>
      </c>
      <c r="H133" s="172">
        <f t="shared" si="2"/>
        <v>-40.713907669038804</v>
      </c>
    </row>
    <row r="134" spans="1:8" ht="13.2" customHeight="1" x14ac:dyDescent="0.3">
      <c r="A134" s="161" t="s">
        <v>2095</v>
      </c>
      <c r="B134" s="162" t="s">
        <v>512</v>
      </c>
      <c r="C134" s="163">
        <v>747.33</v>
      </c>
      <c r="D134" s="164">
        <v>747.33</v>
      </c>
      <c r="E134" s="165" t="s">
        <v>4084</v>
      </c>
      <c r="F134" s="166" t="s">
        <v>2702</v>
      </c>
      <c r="G134">
        <f>VLOOKUP(A134,РАСЧЕТ!$A$3:$AX$1220,50,0)</f>
        <v>706.37572292246955</v>
      </c>
      <c r="H134" s="172">
        <f t="shared" si="2"/>
        <v>-40.954277077530492</v>
      </c>
    </row>
    <row r="135" spans="1:8" ht="13.2" customHeight="1" x14ac:dyDescent="0.3">
      <c r="A135" s="161" t="s">
        <v>1969</v>
      </c>
      <c r="B135" s="162" t="s">
        <v>951</v>
      </c>
      <c r="C135" s="163">
        <v>588.41</v>
      </c>
      <c r="D135" s="164">
        <v>588.41</v>
      </c>
      <c r="E135" s="165" t="s">
        <v>4084</v>
      </c>
      <c r="F135" s="166" t="s">
        <v>2586</v>
      </c>
      <c r="G135">
        <f>VLOOKUP(A135,РАСЧЕТ!$A$3:$AX$1220,50,0)</f>
        <v>556.16939103665709</v>
      </c>
      <c r="H135" s="172">
        <f t="shared" si="2"/>
        <v>-32.240608963342879</v>
      </c>
    </row>
    <row r="136" spans="1:8" ht="13.2" customHeight="1" x14ac:dyDescent="0.3">
      <c r="A136" s="161" t="s">
        <v>2134</v>
      </c>
      <c r="B136" s="162" t="s">
        <v>851</v>
      </c>
      <c r="C136" s="163">
        <v>678.61</v>
      </c>
      <c r="D136" s="164">
        <v>678.61</v>
      </c>
      <c r="E136" s="165" t="s">
        <v>4084</v>
      </c>
      <c r="F136" s="166" t="s">
        <v>2662</v>
      </c>
      <c r="G136">
        <f>VLOOKUP(A136,РАСЧЕТ!$A$3:$AX$1220,50,0)</f>
        <v>641.42163345833444</v>
      </c>
      <c r="H136" s="172">
        <f t="shared" si="2"/>
        <v>-37.188366541665573</v>
      </c>
    </row>
    <row r="137" spans="1:8" ht="13.2" customHeight="1" x14ac:dyDescent="0.3">
      <c r="A137" s="161" t="s">
        <v>2126</v>
      </c>
      <c r="B137" s="162" t="s">
        <v>798</v>
      </c>
      <c r="C137" s="163">
        <v>747.33</v>
      </c>
      <c r="D137" s="164">
        <v>747.33</v>
      </c>
      <c r="E137" s="165" t="s">
        <v>4084</v>
      </c>
      <c r="F137" s="166" t="s">
        <v>2700</v>
      </c>
      <c r="G137">
        <f>VLOOKUP(A137,РАСЧЕТ!$A$3:$AX$1220,50,0)</f>
        <v>706.37572292246955</v>
      </c>
      <c r="H137" s="172">
        <f t="shared" si="2"/>
        <v>-40.954277077530492</v>
      </c>
    </row>
    <row r="138" spans="1:8" ht="13.2" customHeight="1" x14ac:dyDescent="0.3">
      <c r="A138" s="161" t="s">
        <v>1979</v>
      </c>
      <c r="B138" s="162" t="s">
        <v>818</v>
      </c>
      <c r="C138" s="163">
        <v>588.41</v>
      </c>
      <c r="D138" s="164">
        <v>588.41</v>
      </c>
      <c r="E138" s="165" t="s">
        <v>4084</v>
      </c>
      <c r="F138" s="166" t="s">
        <v>2587</v>
      </c>
      <c r="G138">
        <f>VLOOKUP(A138,РАСЧЕТ!$A$3:$AX$1220,50,0)</f>
        <v>556.16939103665709</v>
      </c>
      <c r="H138" s="172">
        <f t="shared" si="2"/>
        <v>-32.240608963342879</v>
      </c>
    </row>
    <row r="139" spans="1:8" ht="13.2" customHeight="1" x14ac:dyDescent="0.3">
      <c r="A139" s="161" t="s">
        <v>2094</v>
      </c>
      <c r="B139" s="162" t="s">
        <v>806</v>
      </c>
      <c r="C139" s="163">
        <v>678.61</v>
      </c>
      <c r="D139" s="164">
        <v>678.61</v>
      </c>
      <c r="E139" s="165" t="s">
        <v>4084</v>
      </c>
      <c r="F139" s="166" t="s">
        <v>2661</v>
      </c>
      <c r="G139">
        <f>VLOOKUP(A139,РАСЧЕТ!$A$3:$AX$1220,50,0)</f>
        <v>641.42163345833444</v>
      </c>
      <c r="H139" s="172">
        <f t="shared" si="2"/>
        <v>-37.188366541665573</v>
      </c>
    </row>
    <row r="140" spans="1:8" ht="13.2" customHeight="1" x14ac:dyDescent="0.3">
      <c r="A140" s="161" t="s">
        <v>1978</v>
      </c>
      <c r="B140" s="162" t="s">
        <v>1050</v>
      </c>
      <c r="C140" s="163">
        <v>957.78</v>
      </c>
      <c r="D140" s="164">
        <v>957.78</v>
      </c>
      <c r="E140" s="165" t="s">
        <v>4084</v>
      </c>
      <c r="F140" s="166" t="s">
        <v>2720</v>
      </c>
      <c r="G140">
        <f>VLOOKUP(A140,РАСЧЕТ!$A$3:$AX$1220,50,0)</f>
        <v>905.29762190638348</v>
      </c>
      <c r="H140" s="172">
        <f t="shared" si="2"/>
        <v>-52.482378093616489</v>
      </c>
    </row>
    <row r="141" spans="1:8" ht="13.2" customHeight="1" x14ac:dyDescent="0.3">
      <c r="A141" s="161" t="s">
        <v>2102</v>
      </c>
      <c r="B141" s="162" t="s">
        <v>516</v>
      </c>
      <c r="C141" s="163">
        <v>665.72</v>
      </c>
      <c r="D141" s="164">
        <v>665.72</v>
      </c>
      <c r="E141" s="165" t="s">
        <v>4084</v>
      </c>
      <c r="F141" s="166" t="s">
        <v>2542</v>
      </c>
      <c r="G141">
        <f>VLOOKUP(A141,РАСЧЕТ!$A$3:$AX$1220,50,0)</f>
        <v>629.24274168380919</v>
      </c>
      <c r="H141" s="172">
        <f t="shared" si="2"/>
        <v>-36.477258316190841</v>
      </c>
    </row>
    <row r="142" spans="1:8" ht="13.2" customHeight="1" x14ac:dyDescent="0.3">
      <c r="A142" s="161" t="s">
        <v>2248</v>
      </c>
      <c r="B142" s="162" t="s">
        <v>738</v>
      </c>
      <c r="C142" s="163">
        <v>657.13</v>
      </c>
      <c r="D142" s="164">
        <v>657.13</v>
      </c>
      <c r="E142" s="165" t="s">
        <v>4084</v>
      </c>
      <c r="F142" s="166" t="s">
        <v>3401</v>
      </c>
      <c r="G142">
        <f>VLOOKUP(A142,РАСЧЕТ!$A$3:$AX$1220,50,0)</f>
        <v>621.12348050079231</v>
      </c>
      <c r="H142" s="172">
        <f t="shared" si="2"/>
        <v>-36.006519499207684</v>
      </c>
    </row>
    <row r="143" spans="1:8" ht="13.2" customHeight="1" x14ac:dyDescent="0.3">
      <c r="A143" s="161" t="s">
        <v>1999</v>
      </c>
      <c r="B143" s="162" t="s">
        <v>828</v>
      </c>
      <c r="C143" s="163">
        <v>657.13</v>
      </c>
      <c r="D143" s="164">
        <v>657.13</v>
      </c>
      <c r="E143" s="165" t="s">
        <v>4084</v>
      </c>
      <c r="F143" s="166" t="s">
        <v>2632</v>
      </c>
      <c r="G143">
        <f>VLOOKUP(A143,РАСЧЕТ!$A$3:$AX$1220,50,0)</f>
        <v>621.12348050079231</v>
      </c>
      <c r="H143" s="172">
        <f t="shared" si="2"/>
        <v>-36.006519499207684</v>
      </c>
    </row>
    <row r="144" spans="1:8" ht="13.2" customHeight="1" x14ac:dyDescent="0.3">
      <c r="A144" s="161" t="s">
        <v>2255</v>
      </c>
      <c r="B144" s="162" t="s">
        <v>720</v>
      </c>
      <c r="C144" s="163">
        <v>652.84</v>
      </c>
      <c r="D144" s="164">
        <v>652.84</v>
      </c>
      <c r="E144" s="165" t="s">
        <v>4084</v>
      </c>
      <c r="F144" s="166" t="s">
        <v>3400</v>
      </c>
      <c r="G144">
        <f>VLOOKUP(A144,РАСЧЕТ!$A$3:$AX$1220,50,0)</f>
        <v>617.0638499092837</v>
      </c>
      <c r="H144" s="172">
        <f t="shared" si="2"/>
        <v>-35.776150090716328</v>
      </c>
    </row>
    <row r="145" spans="1:8" ht="13.2" customHeight="1" x14ac:dyDescent="0.3">
      <c r="A145" s="161" t="s">
        <v>2228</v>
      </c>
      <c r="B145" s="162" t="s">
        <v>734</v>
      </c>
      <c r="C145" s="163">
        <v>940.6</v>
      </c>
      <c r="D145" s="164">
        <v>940.6</v>
      </c>
      <c r="E145" s="165" t="s">
        <v>4084</v>
      </c>
      <c r="F145" s="166" t="s">
        <v>3435</v>
      </c>
      <c r="G145">
        <f>VLOOKUP(A145,РАСЧЕТ!$A$3:$AX$1220,50,0)</f>
        <v>889.05909954034962</v>
      </c>
      <c r="H145" s="172">
        <f t="shared" si="2"/>
        <v>-51.540900459650402</v>
      </c>
    </row>
    <row r="146" spans="1:8" ht="13.2" customHeight="1" x14ac:dyDescent="0.3">
      <c r="A146" s="161" t="s">
        <v>1929</v>
      </c>
      <c r="B146" s="162" t="s">
        <v>717</v>
      </c>
      <c r="C146" s="163">
        <v>850.41</v>
      </c>
      <c r="D146" s="164">
        <v>850.41</v>
      </c>
      <c r="E146" s="165" t="s">
        <v>4084</v>
      </c>
      <c r="F146" s="166" t="s">
        <v>2717</v>
      </c>
      <c r="G146">
        <f>VLOOKUP(A146,РАСЧЕТ!$A$3:$AX$1220,50,0)</f>
        <v>803.80685711867227</v>
      </c>
      <c r="H146" s="172">
        <f t="shared" si="2"/>
        <v>-46.603142881327699</v>
      </c>
    </row>
    <row r="147" spans="1:8" ht="13.2" customHeight="1" x14ac:dyDescent="0.3">
      <c r="A147" s="161" t="s">
        <v>2230</v>
      </c>
      <c r="B147" s="162" t="s">
        <v>864</v>
      </c>
      <c r="C147" s="163">
        <v>687.2</v>
      </c>
      <c r="D147" s="164">
        <v>687.2</v>
      </c>
      <c r="E147" s="165" t="s">
        <v>4084</v>
      </c>
      <c r="F147" s="166" t="s">
        <v>3413</v>
      </c>
      <c r="G147">
        <f>VLOOKUP(A147,РАСЧЕТ!$A$3:$AX$1220,50,0)</f>
        <v>649.54089464135131</v>
      </c>
      <c r="H147" s="172">
        <f t="shared" si="2"/>
        <v>-37.659105358648731</v>
      </c>
    </row>
    <row r="148" spans="1:8" ht="13.2" customHeight="1" x14ac:dyDescent="0.3">
      <c r="A148" s="161" t="s">
        <v>2229</v>
      </c>
      <c r="B148" s="162" t="s">
        <v>946</v>
      </c>
      <c r="C148" s="163">
        <v>691.49</v>
      </c>
      <c r="D148" s="164">
        <v>691.49</v>
      </c>
      <c r="E148" s="165" t="s">
        <v>4084</v>
      </c>
      <c r="F148" s="166" t="s">
        <v>3415</v>
      </c>
      <c r="G148">
        <f>VLOOKUP(A148,РАСЧЕТ!$A$3:$AX$1220,50,0)</f>
        <v>653.60052523285981</v>
      </c>
      <c r="H148" s="172">
        <f t="shared" si="2"/>
        <v>-37.8894747671402</v>
      </c>
    </row>
    <row r="149" spans="1:8" ht="13.2" customHeight="1" x14ac:dyDescent="0.3">
      <c r="A149" s="161" t="s">
        <v>2142</v>
      </c>
      <c r="B149" s="162" t="s">
        <v>735</v>
      </c>
      <c r="C149" s="163">
        <v>820.34</v>
      </c>
      <c r="D149" s="164">
        <v>820.34</v>
      </c>
      <c r="E149" s="165" t="s">
        <v>4084</v>
      </c>
      <c r="F149" s="166" t="s">
        <v>2566</v>
      </c>
      <c r="G149">
        <f>VLOOKUP(A149,РАСЧЕТ!$A$3:$AX$1220,50,0)</f>
        <v>775.38944297811327</v>
      </c>
      <c r="H149" s="172">
        <f t="shared" si="2"/>
        <v>-44.950557021886766</v>
      </c>
    </row>
    <row r="150" spans="1:8" ht="13.2" customHeight="1" x14ac:dyDescent="0.3">
      <c r="A150" s="161" t="s">
        <v>2024</v>
      </c>
      <c r="B150" s="162" t="s">
        <v>844</v>
      </c>
      <c r="C150" s="163">
        <v>687.2</v>
      </c>
      <c r="D150" s="164">
        <v>687.2</v>
      </c>
      <c r="E150" s="165" t="s">
        <v>4084</v>
      </c>
      <c r="F150" s="166" t="s">
        <v>2677</v>
      </c>
      <c r="G150">
        <f>VLOOKUP(A150,РАСЧЕТ!$A$3:$AX$1220,50,0)</f>
        <v>649.54089464135131</v>
      </c>
      <c r="H150" s="172">
        <f t="shared" si="2"/>
        <v>-37.659105358648731</v>
      </c>
    </row>
    <row r="151" spans="1:8" ht="13.2" customHeight="1" x14ac:dyDescent="0.3">
      <c r="A151" s="161" t="s">
        <v>2088</v>
      </c>
      <c r="B151" s="162" t="s">
        <v>793</v>
      </c>
      <c r="C151" s="163">
        <v>704.38</v>
      </c>
      <c r="D151" s="164">
        <v>704.38</v>
      </c>
      <c r="E151" s="165" t="s">
        <v>4084</v>
      </c>
      <c r="F151" s="166" t="s">
        <v>2680</v>
      </c>
      <c r="G151">
        <f>VLOOKUP(A151,РАСЧЕТ!$A$3:$AX$1220,50,0)</f>
        <v>665.77941700738506</v>
      </c>
      <c r="H151" s="172">
        <f t="shared" si="2"/>
        <v>-38.600582992614932</v>
      </c>
    </row>
    <row r="152" spans="1:8" ht="13.2" customHeight="1" x14ac:dyDescent="0.3">
      <c r="A152" s="161" t="s">
        <v>2002</v>
      </c>
      <c r="B152" s="162" t="s">
        <v>1051</v>
      </c>
      <c r="C152" s="163">
        <v>627.07000000000005</v>
      </c>
      <c r="D152" s="164">
        <v>627.07000000000005</v>
      </c>
      <c r="E152" s="165" t="s">
        <v>4084</v>
      </c>
      <c r="F152" s="166" t="s">
        <v>2624</v>
      </c>
      <c r="G152">
        <f>VLOOKUP(A152,РАСЧЕТ!$A$3:$AX$1220,50,0)</f>
        <v>592.70606636023308</v>
      </c>
      <c r="H152" s="172">
        <f t="shared" si="2"/>
        <v>-34.363933639766969</v>
      </c>
    </row>
    <row r="153" spans="1:8" ht="13.2" customHeight="1" x14ac:dyDescent="0.3">
      <c r="A153" s="161" t="s">
        <v>2251</v>
      </c>
      <c r="B153" s="162" t="s">
        <v>947</v>
      </c>
      <c r="C153" s="163">
        <v>859</v>
      </c>
      <c r="D153" s="164">
        <v>859</v>
      </c>
      <c r="E153" s="165" t="s">
        <v>4084</v>
      </c>
      <c r="F153" s="166" t="s">
        <v>3432</v>
      </c>
      <c r="G153">
        <f>VLOOKUP(A153,РАСЧЕТ!$A$3:$AX$1220,50,0)</f>
        <v>811.92611830168926</v>
      </c>
      <c r="H153" s="172">
        <f t="shared" si="2"/>
        <v>-47.073881698310743</v>
      </c>
    </row>
    <row r="154" spans="1:8" ht="13.2" customHeight="1" x14ac:dyDescent="0.3">
      <c r="A154" s="161" t="s">
        <v>2139</v>
      </c>
      <c r="B154" s="162" t="s">
        <v>1150</v>
      </c>
      <c r="C154" s="163">
        <v>678.61</v>
      </c>
      <c r="D154" s="164">
        <v>678.61</v>
      </c>
      <c r="E154" s="165" t="s">
        <v>4084</v>
      </c>
      <c r="F154" s="166" t="s">
        <v>2523</v>
      </c>
      <c r="G154">
        <f>VLOOKUP(A154,РАСЧЕТ!$A$3:$AX$1220,50,0)</f>
        <v>641.42163345833444</v>
      </c>
      <c r="H154" s="172">
        <f t="shared" si="2"/>
        <v>-37.188366541665573</v>
      </c>
    </row>
    <row r="155" spans="1:8" ht="13.2" customHeight="1" x14ac:dyDescent="0.3">
      <c r="A155" s="161" t="s">
        <v>2288</v>
      </c>
      <c r="B155" s="162" t="s">
        <v>718</v>
      </c>
      <c r="C155" s="163">
        <v>824.64</v>
      </c>
      <c r="D155" s="164">
        <v>824.64</v>
      </c>
      <c r="E155" s="165" t="s">
        <v>4084</v>
      </c>
      <c r="F155" s="166" t="s">
        <v>3431</v>
      </c>
      <c r="G155">
        <f>VLOOKUP(A155,РАСЧЕТ!$A$3:$AX$1220,50,0)</f>
        <v>779.44907356962165</v>
      </c>
      <c r="H155" s="172">
        <f t="shared" si="2"/>
        <v>-45.19092643037834</v>
      </c>
    </row>
    <row r="156" spans="1:8" ht="13.2" customHeight="1" x14ac:dyDescent="0.3">
      <c r="A156" s="161" t="s">
        <v>1985</v>
      </c>
      <c r="B156" s="162" t="s">
        <v>810</v>
      </c>
      <c r="C156" s="163">
        <v>730.15</v>
      </c>
      <c r="D156" s="164">
        <v>730.15</v>
      </c>
      <c r="E156" s="165" t="s">
        <v>4084</v>
      </c>
      <c r="F156" s="166" t="s">
        <v>2690</v>
      </c>
      <c r="G156">
        <f>VLOOKUP(A156,РАСЧЕТ!$A$3:$AX$1220,50,0)</f>
        <v>690.1372005564358</v>
      </c>
      <c r="H156" s="172">
        <f t="shared" si="2"/>
        <v>-40.012799443564177</v>
      </c>
    </row>
    <row r="157" spans="1:8" ht="13.2" customHeight="1" x14ac:dyDescent="0.3">
      <c r="A157" s="161" t="s">
        <v>2125</v>
      </c>
      <c r="B157" s="162" t="s">
        <v>877</v>
      </c>
      <c r="C157" s="163">
        <v>639.95000000000005</v>
      </c>
      <c r="D157" s="164">
        <v>639.95000000000005</v>
      </c>
      <c r="E157" s="165" t="s">
        <v>4084</v>
      </c>
      <c r="F157" s="166" t="s">
        <v>2557</v>
      </c>
      <c r="G157">
        <f>VLOOKUP(A157,РАСЧЕТ!$A$3:$AX$1220,50,0)</f>
        <v>604.88495813475845</v>
      </c>
      <c r="H157" s="172">
        <f t="shared" si="2"/>
        <v>-35.065041865241596</v>
      </c>
    </row>
    <row r="158" spans="1:8" ht="13.2" customHeight="1" x14ac:dyDescent="0.3">
      <c r="A158" s="161" t="s">
        <v>2093</v>
      </c>
      <c r="B158" s="162" t="s">
        <v>1085</v>
      </c>
      <c r="C158" s="163">
        <v>730.15</v>
      </c>
      <c r="D158" s="164">
        <v>730.15</v>
      </c>
      <c r="E158" s="165" t="s">
        <v>4084</v>
      </c>
      <c r="F158" s="166" t="s">
        <v>2393</v>
      </c>
      <c r="G158">
        <f>VLOOKUP(A158,РАСЧЕТ!$A$3:$AX$1220,50,0)</f>
        <v>690.1372005564358</v>
      </c>
      <c r="H158" s="172">
        <f t="shared" si="2"/>
        <v>-40.012799443564177</v>
      </c>
    </row>
    <row r="159" spans="1:8" ht="13.2" customHeight="1" x14ac:dyDescent="0.3">
      <c r="A159" s="161" t="s">
        <v>2257</v>
      </c>
      <c r="B159" s="162" t="s">
        <v>808</v>
      </c>
      <c r="C159" s="163">
        <v>708.67</v>
      </c>
      <c r="D159" s="164">
        <v>708.67</v>
      </c>
      <c r="E159" s="165" t="s">
        <v>4084</v>
      </c>
      <c r="F159" s="166" t="s">
        <v>3420</v>
      </c>
      <c r="G159">
        <f>VLOOKUP(A159,РАСЧЕТ!$A$3:$AX$1220,50,0)</f>
        <v>669.83904759889356</v>
      </c>
      <c r="H159" s="172">
        <f t="shared" si="2"/>
        <v>-38.830952401106401</v>
      </c>
    </row>
    <row r="160" spans="1:8" ht="13.2" customHeight="1" x14ac:dyDescent="0.3">
      <c r="A160" s="161" t="s">
        <v>1970</v>
      </c>
      <c r="B160" s="162" t="s">
        <v>1086</v>
      </c>
      <c r="C160" s="163">
        <v>614.17999999999995</v>
      </c>
      <c r="D160" s="164">
        <v>614.17999999999995</v>
      </c>
      <c r="E160" s="165" t="s">
        <v>4084</v>
      </c>
      <c r="F160" s="166" t="s">
        <v>2616</v>
      </c>
      <c r="G160">
        <f>VLOOKUP(A160,РАСЧЕТ!$A$3:$AX$1220,50,0)</f>
        <v>580.52717458570783</v>
      </c>
      <c r="H160" s="172">
        <f t="shared" si="2"/>
        <v>-33.652825414292124</v>
      </c>
    </row>
    <row r="161" spans="1:8" ht="13.2" customHeight="1" x14ac:dyDescent="0.3">
      <c r="A161" s="161" t="s">
        <v>2218</v>
      </c>
      <c r="B161" s="162" t="s">
        <v>1087</v>
      </c>
      <c r="C161" s="163">
        <v>708.67</v>
      </c>
      <c r="D161" s="164">
        <v>708.67</v>
      </c>
      <c r="E161" s="165" t="s">
        <v>4084</v>
      </c>
      <c r="F161" s="166" t="s">
        <v>3418</v>
      </c>
      <c r="G161">
        <f>VLOOKUP(A161,РАСЧЕТ!$A$3:$AX$1220,50,0)</f>
        <v>669.83904759889356</v>
      </c>
      <c r="H161" s="172">
        <f t="shared" si="2"/>
        <v>-38.830952401106401</v>
      </c>
    </row>
    <row r="162" spans="1:8" ht="13.2" customHeight="1" x14ac:dyDescent="0.3">
      <c r="A162" s="161" t="s">
        <v>2336</v>
      </c>
      <c r="B162" s="162" t="s">
        <v>878</v>
      </c>
      <c r="C162" s="163">
        <v>781.69</v>
      </c>
      <c r="D162" s="164">
        <v>781.69</v>
      </c>
      <c r="E162" s="165" t="s">
        <v>4084</v>
      </c>
      <c r="F162" s="166" t="s">
        <v>3429</v>
      </c>
      <c r="G162">
        <f>VLOOKUP(A162,РАСЧЕТ!$A$3:$AX$1220,50,0)</f>
        <v>738.85276765453727</v>
      </c>
      <c r="H162" s="172">
        <f t="shared" si="2"/>
        <v>-42.83723234546278</v>
      </c>
    </row>
    <row r="163" spans="1:8" ht="13.2" customHeight="1" x14ac:dyDescent="0.3">
      <c r="A163" s="161" t="s">
        <v>2084</v>
      </c>
      <c r="B163" s="162" t="s">
        <v>552</v>
      </c>
      <c r="C163" s="163">
        <v>717.26</v>
      </c>
      <c r="D163" s="164">
        <v>717.26</v>
      </c>
      <c r="E163" s="165" t="s">
        <v>4084</v>
      </c>
      <c r="F163" s="166" t="s">
        <v>2560</v>
      </c>
      <c r="G163">
        <f>VLOOKUP(A163,РАСЧЕТ!$A$3:$AX$1220,50,0)</f>
        <v>677.95830878191043</v>
      </c>
      <c r="H163" s="172">
        <f t="shared" si="2"/>
        <v>-39.301691218089559</v>
      </c>
    </row>
    <row r="164" spans="1:8" ht="13.2" customHeight="1" x14ac:dyDescent="0.3">
      <c r="A164" s="161" t="s">
        <v>2061</v>
      </c>
      <c r="B164" s="162" t="s">
        <v>959</v>
      </c>
      <c r="C164" s="163">
        <v>734.44</v>
      </c>
      <c r="D164" s="164">
        <v>734.44</v>
      </c>
      <c r="E164" s="165" t="s">
        <v>4084</v>
      </c>
      <c r="F164" s="166" t="s">
        <v>2696</v>
      </c>
      <c r="G164">
        <f>VLOOKUP(A164,РАСЧЕТ!$A$3:$AX$1220,50,0)</f>
        <v>694.19683114794429</v>
      </c>
      <c r="H164" s="172">
        <f t="shared" si="2"/>
        <v>-40.24316885205576</v>
      </c>
    </row>
    <row r="165" spans="1:8" ht="13.2" customHeight="1" x14ac:dyDescent="0.3">
      <c r="A165" s="161" t="s">
        <v>2250</v>
      </c>
      <c r="B165" s="162" t="s">
        <v>799</v>
      </c>
      <c r="C165" s="163">
        <v>777.39</v>
      </c>
      <c r="D165" s="164">
        <v>777.39</v>
      </c>
      <c r="E165" s="165" t="s">
        <v>4084</v>
      </c>
      <c r="F165" s="166" t="s">
        <v>3428</v>
      </c>
      <c r="G165">
        <f>VLOOKUP(A165,РАСЧЕТ!$A$3:$AX$1220,50,0)</f>
        <v>734.79313706302878</v>
      </c>
      <c r="H165" s="172">
        <f t="shared" si="2"/>
        <v>-42.596862936971206</v>
      </c>
    </row>
    <row r="166" spans="1:8" ht="13.2" customHeight="1" x14ac:dyDescent="0.3">
      <c r="A166" s="161" t="s">
        <v>1215</v>
      </c>
      <c r="B166" s="162" t="s">
        <v>742</v>
      </c>
      <c r="C166" s="163">
        <v>734.44</v>
      </c>
      <c r="D166" s="164">
        <v>734.44</v>
      </c>
      <c r="E166" s="165" t="s">
        <v>4084</v>
      </c>
      <c r="F166" s="166" t="s">
        <v>2693</v>
      </c>
      <c r="G166">
        <f>VLOOKUP(A166,РАСЧЕТ!$A$3:$AX$1220,50,0)</f>
        <v>694.19683114794429</v>
      </c>
      <c r="H166" s="172">
        <f t="shared" si="2"/>
        <v>-40.24316885205576</v>
      </c>
    </row>
    <row r="167" spans="1:8" ht="13.2" customHeight="1" x14ac:dyDescent="0.3">
      <c r="A167" s="161" t="s">
        <v>2113</v>
      </c>
      <c r="B167" s="162" t="s">
        <v>661</v>
      </c>
      <c r="C167" s="163">
        <v>704.38</v>
      </c>
      <c r="D167" s="164">
        <v>704.38</v>
      </c>
      <c r="E167" s="165" t="s">
        <v>4084</v>
      </c>
      <c r="F167" s="166" t="s">
        <v>2382</v>
      </c>
      <c r="G167">
        <f>VLOOKUP(A167,РАСЧЕТ!$A$3:$AX$1220,50,0)</f>
        <v>665.77941700738506</v>
      </c>
      <c r="H167" s="172">
        <f t="shared" si="2"/>
        <v>-38.600582992614932</v>
      </c>
    </row>
    <row r="168" spans="1:8" ht="13.2" customHeight="1" x14ac:dyDescent="0.3">
      <c r="A168" s="161" t="s">
        <v>1975</v>
      </c>
      <c r="B168" s="162" t="s">
        <v>954</v>
      </c>
      <c r="C168" s="163">
        <v>884.77</v>
      </c>
      <c r="D168" s="164">
        <v>884.77</v>
      </c>
      <c r="E168" s="165" t="s">
        <v>4084</v>
      </c>
      <c r="F168" s="166" t="s">
        <v>2718</v>
      </c>
      <c r="G168">
        <f>VLOOKUP(A168,РАСЧЕТ!$A$3:$AX$1220,50,0)</f>
        <v>836.28390185073999</v>
      </c>
      <c r="H168" s="172">
        <f t="shared" si="2"/>
        <v>-48.486098149259988</v>
      </c>
    </row>
    <row r="169" spans="1:8" ht="13.2" customHeight="1" x14ac:dyDescent="0.3">
      <c r="A169" s="161" t="s">
        <v>2055</v>
      </c>
      <c r="B169" s="162" t="s">
        <v>786</v>
      </c>
      <c r="C169" s="163">
        <v>893.36</v>
      </c>
      <c r="D169" s="164">
        <v>893.36</v>
      </c>
      <c r="E169" s="165" t="s">
        <v>4084</v>
      </c>
      <c r="F169" s="166" t="s">
        <v>2719</v>
      </c>
      <c r="G169">
        <f>VLOOKUP(A169,РАСЧЕТ!$A$3:$AX$1220,50,0)</f>
        <v>844.40316303375675</v>
      </c>
      <c r="H169" s="172">
        <f t="shared" si="2"/>
        <v>-48.956836966243259</v>
      </c>
    </row>
    <row r="170" spans="1:8" ht="13.2" customHeight="1" x14ac:dyDescent="0.3">
      <c r="A170" s="161" t="s">
        <v>2107</v>
      </c>
      <c r="B170" s="162" t="s">
        <v>948</v>
      </c>
      <c r="C170" s="163">
        <v>708.67</v>
      </c>
      <c r="D170" s="164">
        <v>708.67</v>
      </c>
      <c r="E170" s="165" t="s">
        <v>4084</v>
      </c>
      <c r="F170" s="166" t="s">
        <v>2682</v>
      </c>
      <c r="G170">
        <f>VLOOKUP(A170,РАСЧЕТ!$A$3:$AX$1220,50,0)</f>
        <v>669.83904759889356</v>
      </c>
      <c r="H170" s="172">
        <f t="shared" si="2"/>
        <v>-38.830952401106401</v>
      </c>
    </row>
    <row r="171" spans="1:8" ht="13.2" customHeight="1" x14ac:dyDescent="0.3">
      <c r="A171" s="161" t="s">
        <v>2136</v>
      </c>
      <c r="B171" s="162" t="s">
        <v>544</v>
      </c>
      <c r="C171" s="163">
        <v>730.15</v>
      </c>
      <c r="D171" s="164">
        <v>730.15</v>
      </c>
      <c r="E171" s="165" t="s">
        <v>4084</v>
      </c>
      <c r="F171" s="166" t="s">
        <v>2689</v>
      </c>
      <c r="G171">
        <f>VLOOKUP(A171,РАСЧЕТ!$A$3:$AX$1220,50,0)</f>
        <v>690.1372005564358</v>
      </c>
      <c r="H171" s="172">
        <f t="shared" si="2"/>
        <v>-40.012799443564177</v>
      </c>
    </row>
    <row r="172" spans="1:8" ht="13.2" customHeight="1" x14ac:dyDescent="0.3">
      <c r="A172" s="161" t="s">
        <v>2148</v>
      </c>
      <c r="B172" s="162" t="s">
        <v>504</v>
      </c>
      <c r="C172" s="163">
        <v>605.59</v>
      </c>
      <c r="D172" s="164">
        <v>605.59</v>
      </c>
      <c r="E172" s="165" t="s">
        <v>4084</v>
      </c>
      <c r="F172" s="166" t="s">
        <v>2395</v>
      </c>
      <c r="G172">
        <f>VLOOKUP(A172,РАСЧЕТ!$A$3:$AX$1220,50,0)</f>
        <v>572.40791340269084</v>
      </c>
      <c r="H172" s="172">
        <f t="shared" si="2"/>
        <v>-33.182086597309194</v>
      </c>
    </row>
    <row r="173" spans="1:8" ht="13.2" customHeight="1" x14ac:dyDescent="0.3">
      <c r="A173" s="161" t="s">
        <v>2063</v>
      </c>
      <c r="B173" s="162" t="s">
        <v>815</v>
      </c>
      <c r="C173" s="163">
        <v>627.07000000000005</v>
      </c>
      <c r="D173" s="164">
        <v>627.07000000000005</v>
      </c>
      <c r="E173" s="165" t="s">
        <v>4084</v>
      </c>
      <c r="F173" s="166" t="s">
        <v>2397</v>
      </c>
      <c r="G173">
        <f>VLOOKUP(A173,РАСЧЕТ!$A$3:$AX$1220,50,0)</f>
        <v>592.70606636023308</v>
      </c>
      <c r="H173" s="172">
        <f t="shared" si="2"/>
        <v>-34.363933639766969</v>
      </c>
    </row>
    <row r="174" spans="1:8" ht="13.2" customHeight="1" x14ac:dyDescent="0.3">
      <c r="A174" s="161" t="s">
        <v>2057</v>
      </c>
      <c r="B174" s="162" t="s">
        <v>1053</v>
      </c>
      <c r="C174" s="163">
        <v>644.25</v>
      </c>
      <c r="D174" s="164">
        <v>644.25</v>
      </c>
      <c r="E174" s="165" t="s">
        <v>4084</v>
      </c>
      <c r="F174" s="166" t="s">
        <v>2626</v>
      </c>
      <c r="G174">
        <f>VLOOKUP(A174,РАСЧЕТ!$A$3:$AX$1220,50,0)</f>
        <v>608.94458872626683</v>
      </c>
      <c r="H174" s="172">
        <f t="shared" si="2"/>
        <v>-35.305411273733171</v>
      </c>
    </row>
    <row r="175" spans="1:8" ht="13.2" customHeight="1" x14ac:dyDescent="0.3">
      <c r="A175" s="161" t="s">
        <v>1960</v>
      </c>
      <c r="B175" s="162" t="s">
        <v>1078</v>
      </c>
      <c r="C175" s="163">
        <v>665.72</v>
      </c>
      <c r="D175" s="164">
        <v>665.72</v>
      </c>
      <c r="E175" s="165" t="s">
        <v>4084</v>
      </c>
      <c r="F175" s="166" t="s">
        <v>2640</v>
      </c>
      <c r="G175">
        <f>VLOOKUP(A175,РАСЧЕТ!$A$3:$AX$1220,50,0)</f>
        <v>629.24274168380919</v>
      </c>
      <c r="H175" s="172">
        <f t="shared" si="2"/>
        <v>-36.477258316190841</v>
      </c>
    </row>
    <row r="176" spans="1:8" ht="13.2" customHeight="1" x14ac:dyDescent="0.3">
      <c r="A176" s="161" t="s">
        <v>2091</v>
      </c>
      <c r="B176" s="162" t="s">
        <v>620</v>
      </c>
      <c r="C176" s="163">
        <v>665.72</v>
      </c>
      <c r="D176" s="164">
        <v>665.72</v>
      </c>
      <c r="E176" s="165" t="s">
        <v>4084</v>
      </c>
      <c r="F176" s="166" t="s">
        <v>2639</v>
      </c>
      <c r="G176">
        <f>VLOOKUP(A176,РАСЧЕТ!$A$3:$AX$1220,50,0)</f>
        <v>629.24274168380919</v>
      </c>
      <c r="H176" s="172">
        <f t="shared" si="2"/>
        <v>-36.477258316190841</v>
      </c>
    </row>
    <row r="177" spans="1:8" ht="13.2" customHeight="1" x14ac:dyDescent="0.3">
      <c r="A177" s="161" t="s">
        <v>1940</v>
      </c>
      <c r="B177" s="162" t="s">
        <v>914</v>
      </c>
      <c r="C177" s="163">
        <v>725.85</v>
      </c>
      <c r="D177" s="164">
        <v>725.85</v>
      </c>
      <c r="E177" s="165" t="s">
        <v>4084</v>
      </c>
      <c r="F177" s="166" t="s">
        <v>2685</v>
      </c>
      <c r="G177">
        <f>VLOOKUP(A177,РАСЧЕТ!$A$3:$AX$1220,50,0)</f>
        <v>686.07756996492742</v>
      </c>
      <c r="H177" s="172">
        <f t="shared" si="2"/>
        <v>-39.772430035072603</v>
      </c>
    </row>
    <row r="178" spans="1:8" ht="13.2" customHeight="1" x14ac:dyDescent="0.3">
      <c r="A178" s="161" t="s">
        <v>1990</v>
      </c>
      <c r="B178" s="162" t="s">
        <v>597</v>
      </c>
      <c r="C178" s="163">
        <v>747.33</v>
      </c>
      <c r="D178" s="164">
        <v>747.33</v>
      </c>
      <c r="E178" s="165" t="s">
        <v>4084</v>
      </c>
      <c r="F178" s="166" t="s">
        <v>2705</v>
      </c>
      <c r="G178">
        <f>VLOOKUP(A178,РАСЧЕТ!$A$3:$AX$1220,50,0)</f>
        <v>706.37572292246955</v>
      </c>
      <c r="H178" s="172">
        <f t="shared" si="2"/>
        <v>-40.954277077530492</v>
      </c>
    </row>
    <row r="179" spans="1:8" ht="13.2" customHeight="1" x14ac:dyDescent="0.3">
      <c r="A179" s="161" t="s">
        <v>1956</v>
      </c>
      <c r="B179" s="162" t="s">
        <v>1025</v>
      </c>
      <c r="C179" s="163">
        <v>571.23</v>
      </c>
      <c r="D179" s="164">
        <v>571.23</v>
      </c>
      <c r="E179" s="165" t="s">
        <v>4084</v>
      </c>
      <c r="F179" s="166" t="s">
        <v>2573</v>
      </c>
      <c r="G179">
        <f>VLOOKUP(A179,РАСЧЕТ!$A$3:$AX$1220,50,0)</f>
        <v>539.93086867062334</v>
      </c>
      <c r="H179" s="172">
        <f t="shared" si="2"/>
        <v>-31.299131329376678</v>
      </c>
    </row>
    <row r="180" spans="1:8" ht="13.2" customHeight="1" x14ac:dyDescent="0.3">
      <c r="A180" s="161" t="s">
        <v>1986</v>
      </c>
      <c r="B180" s="162" t="s">
        <v>917</v>
      </c>
      <c r="C180" s="163">
        <v>592.71</v>
      </c>
      <c r="D180" s="164">
        <v>592.71</v>
      </c>
      <c r="E180" s="165" t="s">
        <v>4084</v>
      </c>
      <c r="F180" s="166" t="s">
        <v>2600</v>
      </c>
      <c r="G180">
        <f>VLOOKUP(A180,РАСЧЕТ!$A$3:$AX$1220,50,0)</f>
        <v>560.22902162816558</v>
      </c>
      <c r="H180" s="172">
        <f t="shared" si="2"/>
        <v>-32.480978371834453</v>
      </c>
    </row>
    <row r="181" spans="1:8" ht="13.2" customHeight="1" x14ac:dyDescent="0.3">
      <c r="A181" s="161" t="s">
        <v>1983</v>
      </c>
      <c r="B181" s="162" t="s">
        <v>513</v>
      </c>
      <c r="C181" s="163">
        <v>725.85</v>
      </c>
      <c r="D181" s="164">
        <v>725.85</v>
      </c>
      <c r="E181" s="165" t="s">
        <v>4084</v>
      </c>
      <c r="F181" s="166" t="s">
        <v>2687</v>
      </c>
      <c r="G181">
        <f>VLOOKUP(A181,РАСЧЕТ!$A$3:$AX$1220,50,0)</f>
        <v>686.07756996492742</v>
      </c>
      <c r="H181" s="172">
        <f t="shared" si="2"/>
        <v>-39.772430035072603</v>
      </c>
    </row>
    <row r="182" spans="1:8" ht="13.2" customHeight="1" x14ac:dyDescent="0.3">
      <c r="A182" s="161" t="s">
        <v>1996</v>
      </c>
      <c r="B182" s="162" t="s">
        <v>499</v>
      </c>
      <c r="C182" s="163">
        <v>747.33</v>
      </c>
      <c r="D182" s="164">
        <v>747.33</v>
      </c>
      <c r="E182" s="165" t="s">
        <v>4084</v>
      </c>
      <c r="F182" s="166" t="s">
        <v>2704</v>
      </c>
      <c r="G182">
        <f>VLOOKUP(A182,РАСЧЕТ!$A$3:$AX$1220,50,0)</f>
        <v>706.37572292246955</v>
      </c>
      <c r="H182" s="172">
        <f t="shared" si="2"/>
        <v>-40.954277077530492</v>
      </c>
    </row>
    <row r="183" spans="1:8" ht="13.2" customHeight="1" x14ac:dyDescent="0.3">
      <c r="A183" s="161" t="s">
        <v>3528</v>
      </c>
      <c r="B183" s="162" t="s">
        <v>915</v>
      </c>
      <c r="C183" s="163">
        <v>614.17999999999995</v>
      </c>
      <c r="D183" s="164">
        <v>614.17999999999995</v>
      </c>
      <c r="E183" s="165" t="s">
        <v>4084</v>
      </c>
      <c r="F183" s="166" t="s">
        <v>4005</v>
      </c>
      <c r="G183">
        <f>VLOOKUP(A183,РАСЧЕТ!$A$3:$AX$1220,50,0)</f>
        <v>580.52717458570783</v>
      </c>
      <c r="H183" s="172">
        <f t="shared" si="2"/>
        <v>-33.652825414292124</v>
      </c>
    </row>
    <row r="184" spans="1:8" ht="13.2" customHeight="1" x14ac:dyDescent="0.3">
      <c r="A184" s="161" t="s">
        <v>1942</v>
      </c>
      <c r="B184" s="162" t="s">
        <v>964</v>
      </c>
      <c r="C184" s="168"/>
      <c r="D184" s="169"/>
      <c r="E184" s="165" t="s">
        <v>4084</v>
      </c>
      <c r="F184" s="166" t="s">
        <v>2596</v>
      </c>
      <c r="G184">
        <f>VLOOKUP(A184,РАСЧЕТ!$A$3:$AX$1220,50,0)</f>
        <v>0</v>
      </c>
      <c r="H184" s="172">
        <f t="shared" si="2"/>
        <v>0</v>
      </c>
    </row>
    <row r="185" spans="1:8" ht="13.2" customHeight="1" x14ac:dyDescent="0.3">
      <c r="A185" s="161" t="s">
        <v>3529</v>
      </c>
      <c r="B185" s="162" t="s">
        <v>964</v>
      </c>
      <c r="C185" s="163">
        <v>592.71</v>
      </c>
      <c r="D185" s="164">
        <v>592.71</v>
      </c>
      <c r="E185" s="165" t="s">
        <v>4007</v>
      </c>
      <c r="F185" s="166" t="s">
        <v>4008</v>
      </c>
      <c r="G185">
        <f>VLOOKUP(A185,РАСЧЕТ!$A$3:$AX$1220,50,0)</f>
        <v>560.22902162816558</v>
      </c>
      <c r="H185" s="172">
        <f t="shared" si="2"/>
        <v>-32.480978371834453</v>
      </c>
    </row>
    <row r="186" spans="1:8" ht="13.2" customHeight="1" x14ac:dyDescent="0.3">
      <c r="A186" s="161" t="s">
        <v>1968</v>
      </c>
      <c r="B186" s="162" t="s">
        <v>746</v>
      </c>
      <c r="C186" s="163">
        <v>747.33</v>
      </c>
      <c r="D186" s="164">
        <v>747.33</v>
      </c>
      <c r="E186" s="165" t="s">
        <v>4084</v>
      </c>
      <c r="F186" s="166" t="s">
        <v>2703</v>
      </c>
      <c r="G186">
        <f>VLOOKUP(A186,РАСЧЕТ!$A$3:$AX$1220,50,0)</f>
        <v>706.37572292246955</v>
      </c>
      <c r="H186" s="172">
        <f t="shared" si="2"/>
        <v>-40.954277077530492</v>
      </c>
    </row>
    <row r="187" spans="1:8" ht="13.2" customHeight="1" x14ac:dyDescent="0.3">
      <c r="A187" s="161" t="s">
        <v>3559</v>
      </c>
      <c r="B187" s="162" t="s">
        <v>1121</v>
      </c>
      <c r="C187" s="163">
        <v>592.71</v>
      </c>
      <c r="D187" s="164">
        <v>592.71</v>
      </c>
      <c r="E187" s="165" t="s">
        <v>4084</v>
      </c>
      <c r="F187" s="166" t="s">
        <v>4071</v>
      </c>
      <c r="G187">
        <f>VLOOKUP(A187,РАСЧЕТ!$A$3:$AX$1220,50,0)</f>
        <v>560.22902162816558</v>
      </c>
      <c r="H187" s="172">
        <f t="shared" si="2"/>
        <v>-32.480978371834453</v>
      </c>
    </row>
    <row r="188" spans="1:8" ht="13.2" customHeight="1" x14ac:dyDescent="0.3">
      <c r="A188" s="161" t="s">
        <v>1972</v>
      </c>
      <c r="B188" s="162" t="s">
        <v>1017</v>
      </c>
      <c r="C188" s="163">
        <v>768.8</v>
      </c>
      <c r="D188" s="164">
        <v>768.8</v>
      </c>
      <c r="E188" s="165" t="s">
        <v>4084</v>
      </c>
      <c r="F188" s="166" t="s">
        <v>2709</v>
      </c>
      <c r="G188">
        <f>VLOOKUP(A188,РАСЧЕТ!$A$3:$AX$1220,50,0)</f>
        <v>726.67387588001179</v>
      </c>
      <c r="H188" s="172">
        <f t="shared" si="2"/>
        <v>-42.126124119988162</v>
      </c>
    </row>
    <row r="189" spans="1:8" ht="13.2" customHeight="1" x14ac:dyDescent="0.3">
      <c r="A189" s="161" t="s">
        <v>1976</v>
      </c>
      <c r="B189" s="162" t="s">
        <v>794</v>
      </c>
      <c r="C189" s="168"/>
      <c r="D189" s="169"/>
      <c r="E189" s="165" t="s">
        <v>4084</v>
      </c>
      <c r="F189" s="166" t="s">
        <v>2615</v>
      </c>
      <c r="G189">
        <f>VLOOKUP(A189,РАСЧЕТ!$A$3:$AX$1220,50,0)</f>
        <v>0</v>
      </c>
      <c r="H189" s="172">
        <f t="shared" si="2"/>
        <v>0</v>
      </c>
    </row>
    <row r="190" spans="1:8" ht="13.2" customHeight="1" x14ac:dyDescent="0.3">
      <c r="A190" s="161" t="s">
        <v>3530</v>
      </c>
      <c r="B190" s="162" t="s">
        <v>794</v>
      </c>
      <c r="C190" s="163">
        <v>601.29999999999995</v>
      </c>
      <c r="D190" s="164">
        <v>601.29999999999995</v>
      </c>
      <c r="E190" s="165" t="s">
        <v>4010</v>
      </c>
      <c r="F190" s="166" t="s">
        <v>4011</v>
      </c>
      <c r="G190">
        <f>VLOOKUP(A190,РАСЧЕТ!$A$3:$AX$1220,50,0)</f>
        <v>568.34828281118246</v>
      </c>
      <c r="H190" s="172">
        <f t="shared" si="2"/>
        <v>-32.951717188817497</v>
      </c>
    </row>
    <row r="191" spans="1:8" ht="13.2" customHeight="1" x14ac:dyDescent="0.3">
      <c r="A191" s="161" t="s">
        <v>2046</v>
      </c>
      <c r="B191" s="162" t="s">
        <v>933</v>
      </c>
      <c r="C191" s="163">
        <v>781.69</v>
      </c>
      <c r="D191" s="164">
        <v>781.69</v>
      </c>
      <c r="E191" s="165" t="s">
        <v>4084</v>
      </c>
      <c r="F191" s="166" t="s">
        <v>2712</v>
      </c>
      <c r="G191">
        <f>VLOOKUP(A191,РАСЧЕТ!$A$3:$AX$1220,50,0)</f>
        <v>738.85276765453727</v>
      </c>
      <c r="H191" s="172">
        <f t="shared" si="2"/>
        <v>-42.83723234546278</v>
      </c>
    </row>
    <row r="192" spans="1:8" ht="13.2" customHeight="1" x14ac:dyDescent="0.3">
      <c r="A192" s="161" t="s">
        <v>2109</v>
      </c>
      <c r="B192" s="162" t="s">
        <v>1166</v>
      </c>
      <c r="C192" s="163">
        <v>777.39</v>
      </c>
      <c r="D192" s="164">
        <v>777.39</v>
      </c>
      <c r="E192" s="165" t="s">
        <v>4084</v>
      </c>
      <c r="F192" s="166" t="s">
        <v>2711</v>
      </c>
      <c r="G192">
        <f>VLOOKUP(A192,РАСЧЕТ!$A$3:$AX$1220,50,0)</f>
        <v>734.79313706302878</v>
      </c>
      <c r="H192" s="172">
        <f t="shared" si="2"/>
        <v>-42.596862936971206</v>
      </c>
    </row>
    <row r="193" spans="1:8" ht="13.2" customHeight="1" x14ac:dyDescent="0.3">
      <c r="A193" s="161" t="s">
        <v>2004</v>
      </c>
      <c r="B193" s="162" t="s">
        <v>772</v>
      </c>
      <c r="C193" s="163">
        <v>614.17999999999995</v>
      </c>
      <c r="D193" s="164">
        <v>614.17999999999995</v>
      </c>
      <c r="E193" s="165" t="s">
        <v>4084</v>
      </c>
      <c r="F193" s="166" t="s">
        <v>2620</v>
      </c>
      <c r="G193">
        <f>VLOOKUP(A193,РАСЧЕТ!$A$3:$AX$1220,50,0)</f>
        <v>580.52717458570783</v>
      </c>
      <c r="H193" s="172">
        <f t="shared" si="2"/>
        <v>-33.652825414292124</v>
      </c>
    </row>
    <row r="194" spans="1:8" ht="13.2" customHeight="1" x14ac:dyDescent="0.3">
      <c r="A194" s="161" t="s">
        <v>2260</v>
      </c>
      <c r="B194" s="162" t="s">
        <v>990</v>
      </c>
      <c r="C194" s="163">
        <v>708.67</v>
      </c>
      <c r="D194" s="164">
        <v>708.67</v>
      </c>
      <c r="E194" s="165" t="s">
        <v>4084</v>
      </c>
      <c r="F194" s="166" t="s">
        <v>3419</v>
      </c>
      <c r="G194">
        <f>VLOOKUP(A194,РАСЧЕТ!$A$3:$AX$1220,50,0)</f>
        <v>669.83904759889356</v>
      </c>
      <c r="H194" s="172">
        <f t="shared" ref="H194:H257" si="3">G194-C194</f>
        <v>-38.830952401106401</v>
      </c>
    </row>
    <row r="195" spans="1:8" ht="13.2" customHeight="1" x14ac:dyDescent="0.3">
      <c r="A195" s="161" t="s">
        <v>2316</v>
      </c>
      <c r="B195" s="162" t="s">
        <v>991</v>
      </c>
      <c r="C195" s="163">
        <v>743.03</v>
      </c>
      <c r="D195" s="164">
        <v>743.03</v>
      </c>
      <c r="E195" s="165" t="s">
        <v>4084</v>
      </c>
      <c r="F195" s="166" t="s">
        <v>3423</v>
      </c>
      <c r="G195">
        <f>VLOOKUP(A195,РАСЧЕТ!$A$3:$AX$1220,50,0)</f>
        <v>702.31609233096117</v>
      </c>
      <c r="H195" s="172">
        <f t="shared" si="3"/>
        <v>-40.713907669038804</v>
      </c>
    </row>
    <row r="196" spans="1:8" ht="13.2" customHeight="1" x14ac:dyDescent="0.3">
      <c r="A196" s="161" t="s">
        <v>2122</v>
      </c>
      <c r="B196" s="162" t="s">
        <v>1074</v>
      </c>
      <c r="C196" s="163">
        <v>614.17999999999995</v>
      </c>
      <c r="D196" s="164">
        <v>614.17999999999995</v>
      </c>
      <c r="E196" s="165" t="s">
        <v>4084</v>
      </c>
      <c r="F196" s="166" t="s">
        <v>2565</v>
      </c>
      <c r="G196">
        <f>VLOOKUP(A196,РАСЧЕТ!$A$3:$AX$1220,50,0)</f>
        <v>580.52717458570783</v>
      </c>
      <c r="H196" s="172">
        <f t="shared" si="3"/>
        <v>-33.652825414292124</v>
      </c>
    </row>
    <row r="197" spans="1:8" ht="13.2" customHeight="1" x14ac:dyDescent="0.3">
      <c r="A197" s="161" t="s">
        <v>2217</v>
      </c>
      <c r="B197" s="162" t="s">
        <v>719</v>
      </c>
      <c r="C197" s="163">
        <v>661.43</v>
      </c>
      <c r="D197" s="164">
        <v>661.43</v>
      </c>
      <c r="E197" s="165" t="s">
        <v>4084</v>
      </c>
      <c r="F197" s="166" t="s">
        <v>3402</v>
      </c>
      <c r="G197">
        <f>VLOOKUP(A197,РАСЧЕТ!$A$3:$AX$1220,50,0)</f>
        <v>625.18311109230069</v>
      </c>
      <c r="H197" s="172">
        <f t="shared" si="3"/>
        <v>-36.246888907699258</v>
      </c>
    </row>
    <row r="198" spans="1:8" ht="13.2" customHeight="1" x14ac:dyDescent="0.3">
      <c r="A198" s="161" t="s">
        <v>2353</v>
      </c>
      <c r="B198" s="162" t="s">
        <v>748</v>
      </c>
      <c r="C198" s="163">
        <v>751.62</v>
      </c>
      <c r="D198" s="164">
        <v>751.62</v>
      </c>
      <c r="E198" s="165" t="s">
        <v>4084</v>
      </c>
      <c r="F198" s="166" t="s">
        <v>3390</v>
      </c>
      <c r="G198">
        <f>VLOOKUP(A198,РАСЧЕТ!$A$3:$AX$1220,50,0)</f>
        <v>710.43535351397804</v>
      </c>
      <c r="H198" s="172">
        <f t="shared" si="3"/>
        <v>-41.184646486021961</v>
      </c>
    </row>
    <row r="199" spans="1:8" ht="13.2" customHeight="1" x14ac:dyDescent="0.3">
      <c r="A199" s="161" t="s">
        <v>2247</v>
      </c>
      <c r="B199" s="162" t="s">
        <v>936</v>
      </c>
      <c r="C199" s="163">
        <v>592.71</v>
      </c>
      <c r="D199" s="164">
        <v>592.71</v>
      </c>
      <c r="E199" s="165" t="s">
        <v>4084</v>
      </c>
      <c r="F199" s="166" t="s">
        <v>3397</v>
      </c>
      <c r="G199">
        <f>VLOOKUP(A199,РАСЧЕТ!$A$3:$AX$1220,50,0)</f>
        <v>560.22902162816558</v>
      </c>
      <c r="H199" s="172">
        <f t="shared" si="3"/>
        <v>-32.480978371834453</v>
      </c>
    </row>
    <row r="200" spans="1:8" ht="13.2" customHeight="1" x14ac:dyDescent="0.3">
      <c r="A200" s="161" t="s">
        <v>1935</v>
      </c>
      <c r="B200" s="162" t="s">
        <v>616</v>
      </c>
      <c r="C200" s="163">
        <v>614.17999999999995</v>
      </c>
      <c r="D200" s="164">
        <v>614.17999999999995</v>
      </c>
      <c r="E200" s="165" t="s">
        <v>4084</v>
      </c>
      <c r="F200" s="166" t="s">
        <v>2617</v>
      </c>
      <c r="G200">
        <f>VLOOKUP(A200,РАСЧЕТ!$A$3:$AX$1220,50,0)</f>
        <v>580.52717458570783</v>
      </c>
      <c r="H200" s="172">
        <f t="shared" si="3"/>
        <v>-33.652825414292124</v>
      </c>
    </row>
    <row r="201" spans="1:8" ht="13.2" customHeight="1" x14ac:dyDescent="0.3">
      <c r="A201" s="161" t="s">
        <v>2009</v>
      </c>
      <c r="B201" s="162" t="s">
        <v>500</v>
      </c>
      <c r="C201" s="163">
        <v>734.44</v>
      </c>
      <c r="D201" s="164">
        <v>734.44</v>
      </c>
      <c r="E201" s="165" t="s">
        <v>4084</v>
      </c>
      <c r="F201" s="166" t="s">
        <v>2694</v>
      </c>
      <c r="G201">
        <f>VLOOKUP(A201,РАСЧЕТ!$A$3:$AX$1220,50,0)</f>
        <v>694.19683114794429</v>
      </c>
      <c r="H201" s="172">
        <f t="shared" si="3"/>
        <v>-40.24316885205576</v>
      </c>
    </row>
    <row r="202" spans="1:8" ht="13.2" customHeight="1" x14ac:dyDescent="0.3">
      <c r="A202" s="161" t="s">
        <v>2291</v>
      </c>
      <c r="B202" s="162" t="s">
        <v>1088</v>
      </c>
      <c r="C202" s="163">
        <v>704.38</v>
      </c>
      <c r="D202" s="164">
        <v>704.38</v>
      </c>
      <c r="E202" s="165" t="s">
        <v>4084</v>
      </c>
      <c r="F202" s="166" t="s">
        <v>3417</v>
      </c>
      <c r="G202">
        <f>VLOOKUP(A202,РАСЧЕТ!$A$3:$AX$1220,50,0)</f>
        <v>665.77941700738506</v>
      </c>
      <c r="H202" s="172">
        <f t="shared" si="3"/>
        <v>-38.600582992614932</v>
      </c>
    </row>
    <row r="203" spans="1:8" ht="13.2" customHeight="1" x14ac:dyDescent="0.3">
      <c r="A203" s="161" t="s">
        <v>2010</v>
      </c>
      <c r="B203" s="162" t="s">
        <v>937</v>
      </c>
      <c r="C203" s="163">
        <v>755.92</v>
      </c>
      <c r="D203" s="164">
        <v>755.92</v>
      </c>
      <c r="E203" s="165" t="s">
        <v>4084</v>
      </c>
      <c r="F203" s="166" t="s">
        <v>2706</v>
      </c>
      <c r="G203">
        <f>VLOOKUP(A203,РАСЧЕТ!$A$3:$AX$1220,50,0)</f>
        <v>714.49498410548654</v>
      </c>
      <c r="H203" s="172">
        <f t="shared" si="3"/>
        <v>-41.425015894513422</v>
      </c>
    </row>
    <row r="204" spans="1:8" ht="13.2" customHeight="1" x14ac:dyDescent="0.3">
      <c r="A204" s="161" t="s">
        <v>2040</v>
      </c>
      <c r="B204" s="162" t="s">
        <v>766</v>
      </c>
      <c r="C204" s="163">
        <v>708.67</v>
      </c>
      <c r="D204" s="164">
        <v>708.67</v>
      </c>
      <c r="E204" s="165" t="s">
        <v>4084</v>
      </c>
      <c r="F204" s="166" t="s">
        <v>2683</v>
      </c>
      <c r="G204">
        <f>VLOOKUP(A204,РАСЧЕТ!$A$3:$AX$1220,50,0)</f>
        <v>669.83904759889356</v>
      </c>
      <c r="H204" s="172">
        <f t="shared" si="3"/>
        <v>-38.830952401106401</v>
      </c>
    </row>
    <row r="205" spans="1:8" ht="13.2" customHeight="1" x14ac:dyDescent="0.3">
      <c r="A205" s="161" t="s">
        <v>2337</v>
      </c>
      <c r="B205" s="162" t="s">
        <v>1090</v>
      </c>
      <c r="C205" s="163">
        <v>893.36</v>
      </c>
      <c r="D205" s="164">
        <v>893.36</v>
      </c>
      <c r="E205" s="165" t="s">
        <v>4084</v>
      </c>
      <c r="F205" s="166" t="s">
        <v>3434</v>
      </c>
      <c r="G205">
        <f>VLOOKUP(A205,РАСЧЕТ!$A$3:$AX$1220,50,0)</f>
        <v>844.40316303375675</v>
      </c>
      <c r="H205" s="172">
        <f t="shared" si="3"/>
        <v>-48.956836966243259</v>
      </c>
    </row>
    <row r="206" spans="1:8" ht="13.2" customHeight="1" x14ac:dyDescent="0.3">
      <c r="A206" s="161" t="s">
        <v>2083</v>
      </c>
      <c r="B206" s="162" t="s">
        <v>546</v>
      </c>
      <c r="C206" s="163">
        <v>760.21</v>
      </c>
      <c r="D206" s="164">
        <v>760.21</v>
      </c>
      <c r="E206" s="165" t="s">
        <v>4084</v>
      </c>
      <c r="F206" s="166" t="s">
        <v>2708</v>
      </c>
      <c r="G206">
        <f>VLOOKUP(A206,РАСЧЕТ!$A$3:$AX$1220,50,0)</f>
        <v>718.5546146969948</v>
      </c>
      <c r="H206" s="172">
        <f t="shared" si="3"/>
        <v>-41.655385303005232</v>
      </c>
    </row>
    <row r="207" spans="1:8" ht="13.2" customHeight="1" x14ac:dyDescent="0.3">
      <c r="A207" s="161" t="s">
        <v>2135</v>
      </c>
      <c r="B207" s="162" t="s">
        <v>976</v>
      </c>
      <c r="C207" s="163">
        <v>833.23</v>
      </c>
      <c r="D207" s="164">
        <v>833.23</v>
      </c>
      <c r="E207" s="165" t="s">
        <v>4084</v>
      </c>
      <c r="F207" s="166" t="s">
        <v>2529</v>
      </c>
      <c r="G207">
        <f>VLOOKUP(A207,РАСЧЕТ!$A$3:$AX$1220,50,0)</f>
        <v>787.56833475263841</v>
      </c>
      <c r="H207" s="172">
        <f t="shared" si="3"/>
        <v>-45.661665247361611</v>
      </c>
    </row>
    <row r="208" spans="1:8" ht="13.2" customHeight="1" x14ac:dyDescent="0.3">
      <c r="A208" s="161" t="s">
        <v>2214</v>
      </c>
      <c r="B208" s="162" t="s">
        <v>789</v>
      </c>
      <c r="C208" s="163">
        <v>867.59</v>
      </c>
      <c r="D208" s="164">
        <v>867.59</v>
      </c>
      <c r="E208" s="165" t="s">
        <v>4084</v>
      </c>
      <c r="F208" s="166" t="s">
        <v>3433</v>
      </c>
      <c r="G208">
        <f>VLOOKUP(A208,РАСЧЕТ!$A$3:$AX$1220,50,0)</f>
        <v>820.04537948470602</v>
      </c>
      <c r="H208" s="172">
        <f t="shared" si="3"/>
        <v>-47.544620515294014</v>
      </c>
    </row>
    <row r="209" spans="1:8" ht="13.2" customHeight="1" x14ac:dyDescent="0.3">
      <c r="A209" s="161" t="s">
        <v>2157</v>
      </c>
      <c r="B209" s="162" t="s">
        <v>773</v>
      </c>
      <c r="C209" s="163">
        <v>760.21</v>
      </c>
      <c r="D209" s="164">
        <v>760.21</v>
      </c>
      <c r="E209" s="165" t="s">
        <v>4084</v>
      </c>
      <c r="F209" s="166" t="s">
        <v>2707</v>
      </c>
      <c r="G209">
        <f>VLOOKUP(A209,РАСЧЕТ!$A$3:$AX$1220,50,0)</f>
        <v>718.5546146969948</v>
      </c>
      <c r="H209" s="172">
        <f t="shared" si="3"/>
        <v>-41.655385303005232</v>
      </c>
    </row>
    <row r="210" spans="1:8" ht="13.2" customHeight="1" x14ac:dyDescent="0.3">
      <c r="A210" s="161" t="s">
        <v>1991</v>
      </c>
      <c r="B210" s="162" t="s">
        <v>925</v>
      </c>
      <c r="C210" s="163">
        <v>652.84</v>
      </c>
      <c r="D210" s="164">
        <v>652.84</v>
      </c>
      <c r="E210" s="165" t="s">
        <v>4084</v>
      </c>
      <c r="F210" s="166" t="s">
        <v>2631</v>
      </c>
      <c r="G210">
        <f>VLOOKUP(A210,РАСЧЕТ!$A$3:$AX$1220,50,0)</f>
        <v>617.0638499092837</v>
      </c>
      <c r="H210" s="172">
        <f t="shared" si="3"/>
        <v>-35.776150090716328</v>
      </c>
    </row>
    <row r="211" spans="1:8" ht="13.2" customHeight="1" x14ac:dyDescent="0.3">
      <c r="A211" s="161" t="s">
        <v>2254</v>
      </c>
      <c r="B211" s="162" t="s">
        <v>1037</v>
      </c>
      <c r="C211" s="163">
        <v>764.51</v>
      </c>
      <c r="D211" s="164">
        <v>764.51</v>
      </c>
      <c r="E211" s="165" t="s">
        <v>4084</v>
      </c>
      <c r="F211" s="166" t="s">
        <v>3426</v>
      </c>
      <c r="G211">
        <f>VLOOKUP(A211,РАСЧЕТ!$A$3:$AX$1220,50,0)</f>
        <v>722.61424528850353</v>
      </c>
      <c r="H211" s="172">
        <f t="shared" si="3"/>
        <v>-41.895754711496465</v>
      </c>
    </row>
    <row r="212" spans="1:8" ht="13.2" customHeight="1" x14ac:dyDescent="0.3">
      <c r="A212" s="161" t="s">
        <v>2166</v>
      </c>
      <c r="B212" s="162" t="s">
        <v>965</v>
      </c>
      <c r="C212" s="163">
        <v>712.97</v>
      </c>
      <c r="D212" s="164">
        <v>712.97</v>
      </c>
      <c r="E212" s="165" t="s">
        <v>4084</v>
      </c>
      <c r="F212" s="166" t="s">
        <v>2502</v>
      </c>
      <c r="G212">
        <f>VLOOKUP(A212,РАСЧЕТ!$A$3:$AX$1220,50,0)</f>
        <v>673.89867819040217</v>
      </c>
      <c r="H212" s="172">
        <f t="shared" si="3"/>
        <v>-39.071321809597862</v>
      </c>
    </row>
    <row r="213" spans="1:8" ht="13.2" customHeight="1" x14ac:dyDescent="0.3">
      <c r="A213" s="161" t="s">
        <v>2154</v>
      </c>
      <c r="B213" s="162" t="s">
        <v>721</v>
      </c>
      <c r="C213" s="163">
        <v>794.57</v>
      </c>
      <c r="D213" s="164">
        <v>794.57</v>
      </c>
      <c r="E213" s="165" t="s">
        <v>4084</v>
      </c>
      <c r="F213" s="166" t="s">
        <v>2531</v>
      </c>
      <c r="G213">
        <f>VLOOKUP(A213,РАСЧЕТ!$A$3:$AX$1220,50,0)</f>
        <v>751.03165942906253</v>
      </c>
      <c r="H213" s="172">
        <f t="shared" si="3"/>
        <v>-43.538340570937521</v>
      </c>
    </row>
    <row r="214" spans="1:8" ht="13.2" customHeight="1" x14ac:dyDescent="0.3">
      <c r="A214" s="161" t="s">
        <v>1987</v>
      </c>
      <c r="B214" s="162" t="s">
        <v>803</v>
      </c>
      <c r="C214" s="163">
        <v>657.13</v>
      </c>
      <c r="D214" s="164">
        <v>657.13</v>
      </c>
      <c r="E214" s="165" t="s">
        <v>4084</v>
      </c>
      <c r="F214" s="166" t="s">
        <v>2635</v>
      </c>
      <c r="G214">
        <f>VLOOKUP(A214,РАСЧЕТ!$A$3:$AX$1220,50,0)</f>
        <v>621.12348050079231</v>
      </c>
      <c r="H214" s="172">
        <f t="shared" si="3"/>
        <v>-36.006519499207684</v>
      </c>
    </row>
    <row r="215" spans="1:8" ht="13.2" customHeight="1" x14ac:dyDescent="0.3">
      <c r="A215" s="161" t="s">
        <v>2000</v>
      </c>
      <c r="B215" s="162" t="s">
        <v>826</v>
      </c>
      <c r="C215" s="163">
        <v>682.9</v>
      </c>
      <c r="D215" s="164">
        <v>682.9</v>
      </c>
      <c r="E215" s="165" t="s">
        <v>4084</v>
      </c>
      <c r="F215" s="166" t="s">
        <v>2675</v>
      </c>
      <c r="G215">
        <f>VLOOKUP(A215,РАСЧЕТ!$A$3:$AX$1220,50,0)</f>
        <v>645.48126404984293</v>
      </c>
      <c r="H215" s="172">
        <f t="shared" si="3"/>
        <v>-37.418735950157043</v>
      </c>
    </row>
    <row r="216" spans="1:8" ht="13.2" customHeight="1" x14ac:dyDescent="0.3">
      <c r="A216" s="161" t="s">
        <v>1966</v>
      </c>
      <c r="B216" s="162" t="s">
        <v>1094</v>
      </c>
      <c r="C216" s="163">
        <v>657.13</v>
      </c>
      <c r="D216" s="164">
        <v>657.13</v>
      </c>
      <c r="E216" s="165" t="s">
        <v>4084</v>
      </c>
      <c r="F216" s="166" t="s">
        <v>2634</v>
      </c>
      <c r="G216">
        <f>VLOOKUP(A216,РАСЧЕТ!$A$3:$AX$1220,50,0)</f>
        <v>621.12348050079231</v>
      </c>
      <c r="H216" s="172">
        <f t="shared" si="3"/>
        <v>-36.006519499207684</v>
      </c>
    </row>
    <row r="217" spans="1:8" ht="13.2" customHeight="1" x14ac:dyDescent="0.3">
      <c r="A217" s="161" t="s">
        <v>2005</v>
      </c>
      <c r="B217" s="162" t="s">
        <v>1118</v>
      </c>
      <c r="C217" s="163">
        <v>678.61</v>
      </c>
      <c r="D217" s="164">
        <v>678.61</v>
      </c>
      <c r="E217" s="165" t="s">
        <v>4084</v>
      </c>
      <c r="F217" s="166" t="s">
        <v>2655</v>
      </c>
      <c r="G217">
        <f>VLOOKUP(A217,РАСЧЕТ!$A$3:$AX$1220,50,0)</f>
        <v>641.42163345833444</v>
      </c>
      <c r="H217" s="172">
        <f t="shared" si="3"/>
        <v>-37.188366541665573</v>
      </c>
    </row>
    <row r="218" spans="1:8" ht="13.2" customHeight="1" x14ac:dyDescent="0.3">
      <c r="A218" s="161" t="s">
        <v>2207</v>
      </c>
      <c r="B218" s="162" t="s">
        <v>724</v>
      </c>
      <c r="C218" s="163">
        <v>777.39</v>
      </c>
      <c r="D218" s="164">
        <v>777.39</v>
      </c>
      <c r="E218" s="165" t="s">
        <v>4084</v>
      </c>
      <c r="F218" s="166" t="s">
        <v>3427</v>
      </c>
      <c r="G218">
        <f>VLOOKUP(A218,РАСЧЕТ!$A$3:$AX$1220,50,0)</f>
        <v>734.79313706302878</v>
      </c>
      <c r="H218" s="172">
        <f t="shared" si="3"/>
        <v>-42.596862936971206</v>
      </c>
    </row>
    <row r="219" spans="1:8" ht="13.2" customHeight="1" x14ac:dyDescent="0.3">
      <c r="A219" s="161" t="s">
        <v>2210</v>
      </c>
      <c r="B219" s="162" t="s">
        <v>934</v>
      </c>
      <c r="C219" s="163">
        <v>747.33</v>
      </c>
      <c r="D219" s="164">
        <v>747.33</v>
      </c>
      <c r="E219" s="165" t="s">
        <v>4084</v>
      </c>
      <c r="F219" s="166" t="s">
        <v>3425</v>
      </c>
      <c r="G219">
        <f>VLOOKUP(A219,РАСЧЕТ!$A$3:$AX$1220,50,0)</f>
        <v>706.37572292246955</v>
      </c>
      <c r="H219" s="172">
        <f t="shared" si="3"/>
        <v>-40.954277077530492</v>
      </c>
    </row>
    <row r="220" spans="1:8" ht="13.2" customHeight="1" x14ac:dyDescent="0.3">
      <c r="A220" s="161" t="s">
        <v>1984</v>
      </c>
      <c r="B220" s="162" t="s">
        <v>774</v>
      </c>
      <c r="C220" s="163">
        <v>773.1</v>
      </c>
      <c r="D220" s="164">
        <v>773.1</v>
      </c>
      <c r="E220" s="165" t="s">
        <v>4084</v>
      </c>
      <c r="F220" s="166" t="s">
        <v>2710</v>
      </c>
      <c r="G220">
        <f>VLOOKUP(A220,РАСЧЕТ!$A$3:$AX$1220,50,0)</f>
        <v>730.73350647152029</v>
      </c>
      <c r="H220" s="172">
        <f t="shared" si="3"/>
        <v>-42.366493528479737</v>
      </c>
    </row>
    <row r="221" spans="1:8" ht="13.2" customHeight="1" x14ac:dyDescent="0.3">
      <c r="A221" s="161" t="s">
        <v>2021</v>
      </c>
      <c r="B221" s="162" t="s">
        <v>1157</v>
      </c>
      <c r="C221" s="163">
        <v>592.71</v>
      </c>
      <c r="D221" s="164">
        <v>592.71</v>
      </c>
      <c r="E221" s="165" t="s">
        <v>4084</v>
      </c>
      <c r="F221" s="166" t="s">
        <v>2613</v>
      </c>
      <c r="G221">
        <f>VLOOKUP(A221,РАСЧЕТ!$A$3:$AX$1220,50,0)</f>
        <v>560.22902162816558</v>
      </c>
      <c r="H221" s="172">
        <f t="shared" si="3"/>
        <v>-32.480978371834453</v>
      </c>
    </row>
    <row r="222" spans="1:8" ht="13.2" customHeight="1" x14ac:dyDescent="0.3">
      <c r="A222" s="161" t="s">
        <v>2001</v>
      </c>
      <c r="B222" s="162" t="s">
        <v>1089</v>
      </c>
      <c r="C222" s="163">
        <v>614.17999999999995</v>
      </c>
      <c r="D222" s="164">
        <v>614.17999999999995</v>
      </c>
      <c r="E222" s="165" t="s">
        <v>4084</v>
      </c>
      <c r="F222" s="166" t="s">
        <v>2621</v>
      </c>
      <c r="G222">
        <f>VLOOKUP(A222,РАСЧЕТ!$A$3:$AX$1220,50,0)</f>
        <v>580.52717458570783</v>
      </c>
      <c r="H222" s="172">
        <f t="shared" si="3"/>
        <v>-33.652825414292124</v>
      </c>
    </row>
    <row r="223" spans="1:8" ht="13.2" customHeight="1" x14ac:dyDescent="0.3">
      <c r="A223" s="161" t="s">
        <v>1941</v>
      </c>
      <c r="B223" s="162" t="s">
        <v>1061</v>
      </c>
      <c r="C223" s="163">
        <v>614.17999999999995</v>
      </c>
      <c r="D223" s="164">
        <v>614.17999999999995</v>
      </c>
      <c r="E223" s="165" t="s">
        <v>4084</v>
      </c>
      <c r="F223" s="166" t="s">
        <v>2623</v>
      </c>
      <c r="G223">
        <f>VLOOKUP(A223,РАСЧЕТ!$A$3:$AX$1220,50,0)</f>
        <v>580.52717458570783</v>
      </c>
      <c r="H223" s="172">
        <f t="shared" si="3"/>
        <v>-33.652825414292124</v>
      </c>
    </row>
    <row r="224" spans="1:8" ht="13.2" customHeight="1" x14ac:dyDescent="0.3">
      <c r="A224" s="161" t="s">
        <v>2110</v>
      </c>
      <c r="B224" s="162" t="s">
        <v>935</v>
      </c>
      <c r="C224" s="163">
        <v>682.9</v>
      </c>
      <c r="D224" s="164">
        <v>682.9</v>
      </c>
      <c r="E224" s="165" t="s">
        <v>4084</v>
      </c>
      <c r="F224" s="166" t="s">
        <v>2553</v>
      </c>
      <c r="G224">
        <f>VLOOKUP(A224,РАСЧЕТ!$A$3:$AX$1220,50,0)</f>
        <v>645.48126404984293</v>
      </c>
      <c r="H224" s="172">
        <f t="shared" si="3"/>
        <v>-37.418735950157043</v>
      </c>
    </row>
    <row r="225" spans="1:8" ht="13.2" customHeight="1" x14ac:dyDescent="0.3">
      <c r="A225" s="161" t="s">
        <v>2011</v>
      </c>
      <c r="B225" s="162" t="s">
        <v>777</v>
      </c>
      <c r="C225" s="163">
        <v>682.9</v>
      </c>
      <c r="D225" s="164">
        <v>682.9</v>
      </c>
      <c r="E225" s="165" t="s">
        <v>4084</v>
      </c>
      <c r="F225" s="166" t="s">
        <v>2673</v>
      </c>
      <c r="G225">
        <f>VLOOKUP(A225,РАСЧЕТ!$A$3:$AX$1220,50,0)</f>
        <v>645.48126404984293</v>
      </c>
      <c r="H225" s="172">
        <f t="shared" si="3"/>
        <v>-37.418735950157043</v>
      </c>
    </row>
    <row r="226" spans="1:8" ht="13.2" customHeight="1" x14ac:dyDescent="0.3">
      <c r="A226" s="161" t="s">
        <v>2150</v>
      </c>
      <c r="B226" s="162" t="s">
        <v>926</v>
      </c>
      <c r="C226" s="163">
        <v>592.71</v>
      </c>
      <c r="D226" s="164">
        <v>592.71</v>
      </c>
      <c r="E226" s="165" t="s">
        <v>4084</v>
      </c>
      <c r="F226" s="166" t="s">
        <v>2555</v>
      </c>
      <c r="G226">
        <f>VLOOKUP(A226,РАСЧЕТ!$A$3:$AX$1220,50,0)</f>
        <v>560.22902162816558</v>
      </c>
      <c r="H226" s="172">
        <f t="shared" si="3"/>
        <v>-32.480978371834453</v>
      </c>
    </row>
    <row r="227" spans="1:8" ht="13.2" customHeight="1" x14ac:dyDescent="0.3">
      <c r="A227" s="161" t="s">
        <v>2079</v>
      </c>
      <c r="B227" s="162" t="s">
        <v>566</v>
      </c>
      <c r="C227" s="163">
        <v>682.9</v>
      </c>
      <c r="D227" s="164">
        <v>682.9</v>
      </c>
      <c r="E227" s="165" t="s">
        <v>4084</v>
      </c>
      <c r="F227" s="166" t="s">
        <v>2525</v>
      </c>
      <c r="G227">
        <f>VLOOKUP(A227,РАСЧЕТ!$A$3:$AX$1220,50,0)</f>
        <v>645.48126404984293</v>
      </c>
      <c r="H227" s="172">
        <f t="shared" si="3"/>
        <v>-37.418735950157043</v>
      </c>
    </row>
    <row r="228" spans="1:8" ht="13.2" customHeight="1" x14ac:dyDescent="0.3">
      <c r="A228" s="161" t="s">
        <v>2132</v>
      </c>
      <c r="B228" s="162" t="s">
        <v>1029</v>
      </c>
      <c r="C228" s="163">
        <v>682.9</v>
      </c>
      <c r="D228" s="164">
        <v>682.9</v>
      </c>
      <c r="E228" s="165" t="s">
        <v>4084</v>
      </c>
      <c r="F228" s="166" t="s">
        <v>2524</v>
      </c>
      <c r="G228">
        <f>VLOOKUP(A228,РАСЧЕТ!$A$3:$AX$1220,50,0)</f>
        <v>645.48126404984293</v>
      </c>
      <c r="H228" s="172">
        <f t="shared" si="3"/>
        <v>-37.418735950157043</v>
      </c>
    </row>
    <row r="229" spans="1:8" ht="13.2" customHeight="1" x14ac:dyDescent="0.3">
      <c r="A229" s="161" t="s">
        <v>2078</v>
      </c>
      <c r="B229" s="162" t="s">
        <v>942</v>
      </c>
      <c r="C229" s="163">
        <v>592.71</v>
      </c>
      <c r="D229" s="164">
        <v>592.71</v>
      </c>
      <c r="E229" s="165" t="s">
        <v>4084</v>
      </c>
      <c r="F229" s="166" t="s">
        <v>2589</v>
      </c>
      <c r="G229">
        <f>VLOOKUP(A229,РАСЧЕТ!$A$3:$AX$1220,50,0)</f>
        <v>560.22902162816558</v>
      </c>
      <c r="H229" s="172">
        <f t="shared" si="3"/>
        <v>-32.480978371834453</v>
      </c>
    </row>
    <row r="230" spans="1:8" ht="13.2" customHeight="1" x14ac:dyDescent="0.3">
      <c r="A230" s="161" t="s">
        <v>1974</v>
      </c>
      <c r="B230" s="162" t="s">
        <v>904</v>
      </c>
      <c r="C230" s="163">
        <v>674.31</v>
      </c>
      <c r="D230" s="164">
        <v>674.31</v>
      </c>
      <c r="E230" s="165" t="s">
        <v>4084</v>
      </c>
      <c r="F230" s="166" t="s">
        <v>2650</v>
      </c>
      <c r="G230">
        <f>VLOOKUP(A230,РАСЧЕТ!$A$3:$AX$1220,50,0)</f>
        <v>637.36200286682606</v>
      </c>
      <c r="H230" s="172">
        <f t="shared" si="3"/>
        <v>-36.947997133173885</v>
      </c>
    </row>
    <row r="231" spans="1:8" ht="13.2" customHeight="1" x14ac:dyDescent="0.3">
      <c r="A231" s="161" t="s">
        <v>2252</v>
      </c>
      <c r="B231" s="162" t="s">
        <v>995</v>
      </c>
      <c r="C231" s="163">
        <v>674.31</v>
      </c>
      <c r="D231" s="164">
        <v>674.31</v>
      </c>
      <c r="E231" s="165" t="s">
        <v>4084</v>
      </c>
      <c r="F231" s="166" t="s">
        <v>3404</v>
      </c>
      <c r="G231">
        <f>VLOOKUP(A231,РАСЧЕТ!$A$3:$AX$1220,50,0)</f>
        <v>637.36200286682606</v>
      </c>
      <c r="H231" s="172">
        <f t="shared" si="3"/>
        <v>-36.947997133173885</v>
      </c>
    </row>
    <row r="232" spans="1:8" ht="13.2" customHeight="1" x14ac:dyDescent="0.3">
      <c r="A232" s="161" t="s">
        <v>2127</v>
      </c>
      <c r="B232" s="162" t="s">
        <v>775</v>
      </c>
      <c r="C232" s="163">
        <v>592.71</v>
      </c>
      <c r="D232" s="164">
        <v>592.71</v>
      </c>
      <c r="E232" s="165" t="s">
        <v>4084</v>
      </c>
      <c r="F232" s="166" t="s">
        <v>2554</v>
      </c>
      <c r="G232">
        <f>VLOOKUP(A232,РАСЧЕТ!$A$3:$AX$1220,50,0)</f>
        <v>560.22902162816558</v>
      </c>
      <c r="H232" s="172">
        <f t="shared" si="3"/>
        <v>-32.480978371834453</v>
      </c>
    </row>
    <row r="233" spans="1:8" ht="13.2" customHeight="1" x14ac:dyDescent="0.3">
      <c r="A233" s="161" t="s">
        <v>2016</v>
      </c>
      <c r="B233" s="162" t="s">
        <v>557</v>
      </c>
      <c r="C233" s="163">
        <v>592.71</v>
      </c>
      <c r="D233" s="164">
        <v>592.71</v>
      </c>
      <c r="E233" s="165" t="s">
        <v>4084</v>
      </c>
      <c r="F233" s="166" t="s">
        <v>2595</v>
      </c>
      <c r="G233">
        <f>VLOOKUP(A233,РАСЧЕТ!$A$3:$AX$1220,50,0)</f>
        <v>560.22902162816558</v>
      </c>
      <c r="H233" s="172">
        <f t="shared" si="3"/>
        <v>-32.480978371834453</v>
      </c>
    </row>
    <row r="234" spans="1:8" ht="13.2" customHeight="1" x14ac:dyDescent="0.3">
      <c r="A234" s="161" t="s">
        <v>2201</v>
      </c>
      <c r="B234" s="162" t="s">
        <v>966</v>
      </c>
      <c r="C234" s="163">
        <v>682.9</v>
      </c>
      <c r="D234" s="164">
        <v>682.9</v>
      </c>
      <c r="E234" s="165" t="s">
        <v>4084</v>
      </c>
      <c r="F234" s="166" t="s">
        <v>2676</v>
      </c>
      <c r="G234">
        <f>VLOOKUP(A234,РАСЧЕТ!$A$3:$AX$1220,50,0)</f>
        <v>645.48126404984293</v>
      </c>
      <c r="H234" s="172">
        <f t="shared" si="3"/>
        <v>-37.418735950157043</v>
      </c>
    </row>
    <row r="235" spans="1:8" ht="13.2" customHeight="1" x14ac:dyDescent="0.3">
      <c r="A235" s="161" t="s">
        <v>2131</v>
      </c>
      <c r="B235" s="162" t="s">
        <v>605</v>
      </c>
      <c r="C235" s="163">
        <v>682.9</v>
      </c>
      <c r="D235" s="164">
        <v>682.9</v>
      </c>
      <c r="E235" s="165" t="s">
        <v>4084</v>
      </c>
      <c r="F235" s="166" t="s">
        <v>2569</v>
      </c>
      <c r="G235">
        <f>VLOOKUP(A235,РАСЧЕТ!$A$3:$AX$1220,50,0)</f>
        <v>645.48126404984293</v>
      </c>
      <c r="H235" s="172">
        <f t="shared" si="3"/>
        <v>-37.418735950157043</v>
      </c>
    </row>
    <row r="236" spans="1:8" ht="13.2" customHeight="1" x14ac:dyDescent="0.3">
      <c r="A236" s="161" t="s">
        <v>2176</v>
      </c>
      <c r="B236" s="162" t="s">
        <v>558</v>
      </c>
      <c r="C236" s="163">
        <v>592.71</v>
      </c>
      <c r="D236" s="164">
        <v>592.71</v>
      </c>
      <c r="E236" s="165" t="s">
        <v>4084</v>
      </c>
      <c r="F236" s="166" t="s">
        <v>2590</v>
      </c>
      <c r="G236">
        <f>VLOOKUP(A236,РАСЧЕТ!$A$3:$AX$1220,50,0)</f>
        <v>560.22902162816558</v>
      </c>
      <c r="H236" s="172">
        <f t="shared" si="3"/>
        <v>-32.480978371834453</v>
      </c>
    </row>
    <row r="237" spans="1:8" ht="13.2" customHeight="1" x14ac:dyDescent="0.3">
      <c r="A237" s="161" t="s">
        <v>2225</v>
      </c>
      <c r="B237" s="162" t="s">
        <v>623</v>
      </c>
      <c r="C237" s="163">
        <v>682.9</v>
      </c>
      <c r="D237" s="164">
        <v>682.9</v>
      </c>
      <c r="E237" s="165" t="s">
        <v>4084</v>
      </c>
      <c r="F237" s="166" t="s">
        <v>3412</v>
      </c>
      <c r="G237">
        <f>VLOOKUP(A237,РАСЧЕТ!$A$3:$AX$1220,50,0)</f>
        <v>645.48126404984293</v>
      </c>
      <c r="H237" s="172">
        <f t="shared" si="3"/>
        <v>-37.418735950157043</v>
      </c>
    </row>
    <row r="238" spans="1:8" ht="13.2" customHeight="1" x14ac:dyDescent="0.3">
      <c r="A238" s="161" t="s">
        <v>2006</v>
      </c>
      <c r="B238" s="162" t="s">
        <v>1172</v>
      </c>
      <c r="C238" s="163">
        <v>682.9</v>
      </c>
      <c r="D238" s="164">
        <v>682.9</v>
      </c>
      <c r="E238" s="165" t="s">
        <v>4084</v>
      </c>
      <c r="F238" s="166" t="s">
        <v>2672</v>
      </c>
      <c r="G238">
        <f>VLOOKUP(A238,РАСЧЕТ!$A$3:$AX$1220,50,0)</f>
        <v>645.48126404984293</v>
      </c>
      <c r="H238" s="172">
        <f t="shared" si="3"/>
        <v>-37.418735950157043</v>
      </c>
    </row>
    <row r="239" spans="1:8" ht="13.2" customHeight="1" x14ac:dyDescent="0.3">
      <c r="A239" s="161" t="s">
        <v>1980</v>
      </c>
      <c r="B239" s="162" t="s">
        <v>1064</v>
      </c>
      <c r="C239" s="163">
        <v>592.71</v>
      </c>
      <c r="D239" s="164">
        <v>592.71</v>
      </c>
      <c r="E239" s="165" t="s">
        <v>4084</v>
      </c>
      <c r="F239" s="166" t="s">
        <v>2610</v>
      </c>
      <c r="G239">
        <f>VLOOKUP(A239,РАСЧЕТ!$A$3:$AX$1220,50,0)</f>
        <v>560.22902162816558</v>
      </c>
      <c r="H239" s="172">
        <f t="shared" si="3"/>
        <v>-32.480978371834453</v>
      </c>
    </row>
    <row r="240" spans="1:8" ht="13.2" customHeight="1" x14ac:dyDescent="0.3">
      <c r="A240" s="161" t="s">
        <v>2138</v>
      </c>
      <c r="B240" s="162" t="s">
        <v>598</v>
      </c>
      <c r="C240" s="163">
        <v>682.9</v>
      </c>
      <c r="D240" s="164">
        <v>682.9</v>
      </c>
      <c r="E240" s="165" t="s">
        <v>4084</v>
      </c>
      <c r="F240" s="166" t="s">
        <v>2674</v>
      </c>
      <c r="G240">
        <f>VLOOKUP(A240,РАСЧЕТ!$A$3:$AX$1220,50,0)</f>
        <v>645.48126404984293</v>
      </c>
      <c r="H240" s="172">
        <f t="shared" si="3"/>
        <v>-37.418735950157043</v>
      </c>
    </row>
    <row r="241" spans="1:8" ht="13.2" customHeight="1" x14ac:dyDescent="0.3">
      <c r="A241" s="161" t="s">
        <v>1992</v>
      </c>
      <c r="B241" s="162" t="s">
        <v>1179</v>
      </c>
      <c r="C241" s="163">
        <v>682.9</v>
      </c>
      <c r="D241" s="164">
        <v>682.9</v>
      </c>
      <c r="E241" s="165" t="s">
        <v>4084</v>
      </c>
      <c r="F241" s="166" t="s">
        <v>2671</v>
      </c>
      <c r="G241">
        <f>VLOOKUP(A241,РАСЧЕТ!$A$3:$AX$1220,50,0)</f>
        <v>645.48126404984293</v>
      </c>
      <c r="H241" s="172">
        <f t="shared" si="3"/>
        <v>-37.418735950157043</v>
      </c>
    </row>
    <row r="242" spans="1:8" ht="13.2" customHeight="1" x14ac:dyDescent="0.3">
      <c r="A242" s="161" t="s">
        <v>2151</v>
      </c>
      <c r="B242" s="162" t="s">
        <v>647</v>
      </c>
      <c r="C242" s="163">
        <v>592.71</v>
      </c>
      <c r="D242" s="164">
        <v>592.71</v>
      </c>
      <c r="E242" s="165" t="s">
        <v>4084</v>
      </c>
      <c r="F242" s="166" t="s">
        <v>2501</v>
      </c>
      <c r="G242">
        <f>VLOOKUP(A242,РАСЧЕТ!$A$3:$AX$1220,50,0)</f>
        <v>560.22902162816558</v>
      </c>
      <c r="H242" s="172">
        <f t="shared" si="3"/>
        <v>-32.480978371834453</v>
      </c>
    </row>
    <row r="243" spans="1:8" ht="13.2" customHeight="1" x14ac:dyDescent="0.3">
      <c r="A243" s="161" t="s">
        <v>2235</v>
      </c>
      <c r="B243" s="162" t="s">
        <v>648</v>
      </c>
      <c r="C243" s="163">
        <v>652.84</v>
      </c>
      <c r="D243" s="164">
        <v>652.84</v>
      </c>
      <c r="E243" s="165" t="s">
        <v>4084</v>
      </c>
      <c r="F243" s="166" t="s">
        <v>3399</v>
      </c>
      <c r="G243">
        <f>VLOOKUP(A243,РАСЧЕТ!$A$3:$AX$1220,50,0)</f>
        <v>617.0638499092837</v>
      </c>
      <c r="H243" s="172">
        <f t="shared" si="3"/>
        <v>-35.776150090716328</v>
      </c>
    </row>
    <row r="244" spans="1:8" ht="13.2" customHeight="1" x14ac:dyDescent="0.3">
      <c r="A244" s="161" t="s">
        <v>2133</v>
      </c>
      <c r="B244" s="162" t="s">
        <v>939</v>
      </c>
      <c r="C244" s="163">
        <v>682.9</v>
      </c>
      <c r="D244" s="164">
        <v>682.9</v>
      </c>
      <c r="E244" s="165" t="s">
        <v>4084</v>
      </c>
      <c r="F244" s="166" t="s">
        <v>2572</v>
      </c>
      <c r="G244">
        <f>VLOOKUP(A244,РАСЧЕТ!$A$3:$AX$1220,50,0)</f>
        <v>645.48126404984293</v>
      </c>
      <c r="H244" s="172">
        <f t="shared" si="3"/>
        <v>-37.418735950157043</v>
      </c>
    </row>
    <row r="245" spans="1:8" ht="13.2" customHeight="1" x14ac:dyDescent="0.3">
      <c r="A245" s="161" t="s">
        <v>2184</v>
      </c>
      <c r="B245" s="162" t="s">
        <v>501</v>
      </c>
      <c r="C245" s="163">
        <v>695.79</v>
      </c>
      <c r="D245" s="164">
        <v>695.79</v>
      </c>
      <c r="E245" s="165" t="s">
        <v>4084</v>
      </c>
      <c r="F245" s="166" t="s">
        <v>2574</v>
      </c>
      <c r="G245">
        <f>VLOOKUP(A245,РАСЧЕТ!$A$3:$AX$1220,50,0)</f>
        <v>657.66015582436819</v>
      </c>
      <c r="H245" s="172">
        <f t="shared" si="3"/>
        <v>-38.129844175631774</v>
      </c>
    </row>
    <row r="246" spans="1:8" ht="13.2" customHeight="1" x14ac:dyDescent="0.3">
      <c r="A246" s="161" t="s">
        <v>2077</v>
      </c>
      <c r="B246" s="162" t="s">
        <v>1034</v>
      </c>
      <c r="C246" s="163">
        <v>695.79</v>
      </c>
      <c r="D246" s="164">
        <v>695.79</v>
      </c>
      <c r="E246" s="165" t="s">
        <v>4084</v>
      </c>
      <c r="F246" s="166" t="s">
        <v>2575</v>
      </c>
      <c r="G246">
        <f>VLOOKUP(A246,РАСЧЕТ!$A$3:$AX$1220,50,0)</f>
        <v>657.66015582436819</v>
      </c>
      <c r="H246" s="172">
        <f t="shared" si="3"/>
        <v>-38.129844175631774</v>
      </c>
    </row>
    <row r="247" spans="1:8" ht="13.2" customHeight="1" x14ac:dyDescent="0.3">
      <c r="A247" s="161" t="s">
        <v>2108</v>
      </c>
      <c r="B247" s="162" t="s">
        <v>938</v>
      </c>
      <c r="C247" s="163">
        <v>730.15</v>
      </c>
      <c r="D247" s="164">
        <v>730.15</v>
      </c>
      <c r="E247" s="165" t="s">
        <v>4084</v>
      </c>
      <c r="F247" s="166" t="s">
        <v>2688</v>
      </c>
      <c r="G247">
        <f>VLOOKUP(A247,РАСЧЕТ!$A$3:$AX$1220,50,0)</f>
        <v>690.1372005564358</v>
      </c>
      <c r="H247" s="172">
        <f t="shared" si="3"/>
        <v>-40.012799443564177</v>
      </c>
    </row>
    <row r="248" spans="1:8" ht="13.2" customHeight="1" x14ac:dyDescent="0.3">
      <c r="A248" s="161" t="s">
        <v>2081</v>
      </c>
      <c r="B248" s="162" t="s">
        <v>999</v>
      </c>
      <c r="C248" s="163">
        <v>695.79</v>
      </c>
      <c r="D248" s="164">
        <v>695.79</v>
      </c>
      <c r="E248" s="165" t="s">
        <v>4084</v>
      </c>
      <c r="F248" s="166" t="s">
        <v>2679</v>
      </c>
      <c r="G248">
        <f>VLOOKUP(A248,РАСЧЕТ!$A$3:$AX$1220,50,0)</f>
        <v>657.66015582436819</v>
      </c>
      <c r="H248" s="172">
        <f t="shared" si="3"/>
        <v>-38.129844175631774</v>
      </c>
    </row>
    <row r="249" spans="1:8" ht="13.2" customHeight="1" x14ac:dyDescent="0.3">
      <c r="A249" s="161" t="s">
        <v>1939</v>
      </c>
      <c r="B249" s="162" t="s">
        <v>1038</v>
      </c>
      <c r="C249" s="163">
        <v>820.34</v>
      </c>
      <c r="D249" s="164">
        <v>820.34</v>
      </c>
      <c r="E249" s="165" t="s">
        <v>4084</v>
      </c>
      <c r="F249" s="166" t="s">
        <v>2716</v>
      </c>
      <c r="G249">
        <f>VLOOKUP(A249,РАСЧЕТ!$A$3:$AX$1220,50,0)</f>
        <v>775.38944297811327</v>
      </c>
      <c r="H249" s="172">
        <f t="shared" si="3"/>
        <v>-44.950557021886766</v>
      </c>
    </row>
    <row r="250" spans="1:8" ht="13.2" customHeight="1" x14ac:dyDescent="0.3">
      <c r="A250" s="161" t="s">
        <v>2043</v>
      </c>
      <c r="B250" s="162" t="s">
        <v>617</v>
      </c>
      <c r="C250" s="163">
        <v>820.34</v>
      </c>
      <c r="D250" s="164">
        <v>820.34</v>
      </c>
      <c r="E250" s="165" t="s">
        <v>4084</v>
      </c>
      <c r="F250" s="166" t="s">
        <v>2715</v>
      </c>
      <c r="G250">
        <f>VLOOKUP(A250,РАСЧЕТ!$A$3:$AX$1220,50,0)</f>
        <v>775.38944297811327</v>
      </c>
      <c r="H250" s="172">
        <f t="shared" si="3"/>
        <v>-44.950557021886766</v>
      </c>
    </row>
    <row r="251" spans="1:8" ht="13.2" customHeight="1" x14ac:dyDescent="0.3">
      <c r="A251" s="161" t="s">
        <v>2153</v>
      </c>
      <c r="B251" s="162" t="s">
        <v>1097</v>
      </c>
      <c r="C251" s="163">
        <v>678.61</v>
      </c>
      <c r="D251" s="164">
        <v>678.61</v>
      </c>
      <c r="E251" s="165" t="s">
        <v>4084</v>
      </c>
      <c r="F251" s="166" t="s">
        <v>2670</v>
      </c>
      <c r="G251">
        <f>VLOOKUP(A251,РАСЧЕТ!$A$3:$AX$1220,50,0)</f>
        <v>641.42163345833444</v>
      </c>
      <c r="H251" s="172">
        <f t="shared" si="3"/>
        <v>-37.188366541665573</v>
      </c>
    </row>
    <row r="252" spans="1:8" ht="13.2" customHeight="1" x14ac:dyDescent="0.3">
      <c r="A252" s="161" t="s">
        <v>1937</v>
      </c>
      <c r="B252" s="162" t="s">
        <v>1091</v>
      </c>
      <c r="C252" s="163">
        <v>592.71</v>
      </c>
      <c r="D252" s="164">
        <v>592.71</v>
      </c>
      <c r="E252" s="165" t="s">
        <v>4084</v>
      </c>
      <c r="F252" s="166" t="s">
        <v>2601</v>
      </c>
      <c r="G252">
        <f>VLOOKUP(A252,РАСЧЕТ!$A$3:$AX$1220,50,0)</f>
        <v>560.22902162816558</v>
      </c>
      <c r="H252" s="172">
        <f t="shared" si="3"/>
        <v>-32.480978371834453</v>
      </c>
    </row>
    <row r="253" spans="1:8" ht="13.2" customHeight="1" x14ac:dyDescent="0.3">
      <c r="A253" s="161" t="s">
        <v>2187</v>
      </c>
      <c r="B253" s="162" t="s">
        <v>649</v>
      </c>
      <c r="C253" s="163">
        <v>678.61</v>
      </c>
      <c r="D253" s="164">
        <v>678.61</v>
      </c>
      <c r="E253" s="165" t="s">
        <v>4084</v>
      </c>
      <c r="F253" s="166" t="s">
        <v>2546</v>
      </c>
      <c r="G253">
        <f>VLOOKUP(A253,РАСЧЕТ!$A$3:$AX$1220,50,0)</f>
        <v>641.42163345833444</v>
      </c>
      <c r="H253" s="172">
        <f t="shared" si="3"/>
        <v>-37.188366541665573</v>
      </c>
    </row>
    <row r="254" spans="1:8" ht="13.2" customHeight="1" x14ac:dyDescent="0.3">
      <c r="A254" s="161" t="s">
        <v>2017</v>
      </c>
      <c r="B254" s="162" t="s">
        <v>977</v>
      </c>
      <c r="C254" s="163">
        <v>163.21</v>
      </c>
      <c r="D254" s="164">
        <v>163.21</v>
      </c>
      <c r="E254" s="165" t="s">
        <v>4084</v>
      </c>
      <c r="F254" s="166" t="s">
        <v>2432</v>
      </c>
      <c r="G254">
        <f>VLOOKUP(A254,РАСЧЕТ!$A$3:$AX$1220,50,0)</f>
        <v>154.26596247732093</v>
      </c>
      <c r="H254" s="172">
        <f t="shared" si="3"/>
        <v>-8.944037522679082</v>
      </c>
    </row>
    <row r="255" spans="1:8" ht="13.2" customHeight="1" x14ac:dyDescent="0.3">
      <c r="A255" s="161" t="s">
        <v>2015</v>
      </c>
      <c r="B255" s="162" t="s">
        <v>1056</v>
      </c>
      <c r="C255" s="163">
        <v>171.8</v>
      </c>
      <c r="D255" s="164">
        <v>171.8</v>
      </c>
      <c r="E255" s="165" t="s">
        <v>4084</v>
      </c>
      <c r="F255" s="166" t="s">
        <v>2447</v>
      </c>
      <c r="G255">
        <f>VLOOKUP(A255,РАСЧЕТ!$A$3:$AX$1220,50,0)</f>
        <v>162.38522366033783</v>
      </c>
      <c r="H255" s="172">
        <f t="shared" si="3"/>
        <v>-9.4147763396621826</v>
      </c>
    </row>
    <row r="256" spans="1:8" ht="13.2" customHeight="1" x14ac:dyDescent="0.3">
      <c r="A256" s="161" t="s">
        <v>2071</v>
      </c>
      <c r="B256" s="162" t="s">
        <v>619</v>
      </c>
      <c r="C256" s="163">
        <v>339.3</v>
      </c>
      <c r="D256" s="164">
        <v>339.3</v>
      </c>
      <c r="E256" s="165" t="s">
        <v>4084</v>
      </c>
      <c r="F256" s="166" t="s">
        <v>2540</v>
      </c>
      <c r="G256">
        <f>VLOOKUP(A256,РАСЧЕТ!$A$3:$AX$1220,50,0)</f>
        <v>320.71081672916722</v>
      </c>
      <c r="H256" s="172">
        <f t="shared" si="3"/>
        <v>-18.589183270832791</v>
      </c>
    </row>
    <row r="257" spans="1:8" ht="13.2" customHeight="1" x14ac:dyDescent="0.3">
      <c r="A257" s="161" t="s">
        <v>2300</v>
      </c>
      <c r="B257" s="162" t="s">
        <v>1039</v>
      </c>
      <c r="C257" s="163">
        <v>214.75</v>
      </c>
      <c r="D257" s="164">
        <v>214.75</v>
      </c>
      <c r="E257" s="165" t="s">
        <v>4084</v>
      </c>
      <c r="F257" s="166" t="s">
        <v>3376</v>
      </c>
      <c r="G257">
        <f>VLOOKUP(A257,РАСЧЕТ!$A$3:$AX$1220,50,0)</f>
        <v>202.98152957542231</v>
      </c>
      <c r="H257" s="172">
        <f t="shared" si="3"/>
        <v>-11.768470424577686</v>
      </c>
    </row>
    <row r="258" spans="1:8" ht="13.2" customHeight="1" x14ac:dyDescent="0.3">
      <c r="A258" s="161" t="s">
        <v>1310</v>
      </c>
      <c r="B258" s="162" t="s">
        <v>589</v>
      </c>
      <c r="C258" s="163">
        <v>219.04</v>
      </c>
      <c r="D258" s="164">
        <v>219.04</v>
      </c>
      <c r="E258" s="165" t="s">
        <v>4084</v>
      </c>
      <c r="F258" s="166" t="s">
        <v>2485</v>
      </c>
      <c r="G258">
        <f>VLOOKUP(A258,РАСЧЕТ!$A$3:$AX$1220,50,0)</f>
        <v>207.04116016693075</v>
      </c>
      <c r="H258" s="172">
        <f t="shared" ref="H258:H321" si="4">G258-C258</f>
        <v>-11.998839833069241</v>
      </c>
    </row>
    <row r="259" spans="1:8" ht="13.2" customHeight="1" x14ac:dyDescent="0.3">
      <c r="A259" s="161" t="s">
        <v>2294</v>
      </c>
      <c r="B259" s="162" t="s">
        <v>1092</v>
      </c>
      <c r="C259" s="163">
        <v>193.27</v>
      </c>
      <c r="D259" s="164">
        <v>193.27</v>
      </c>
      <c r="E259" s="165" t="s">
        <v>4084</v>
      </c>
      <c r="F259" s="166" t="s">
        <v>3370</v>
      </c>
      <c r="G259">
        <f>VLOOKUP(A259,РАСЧЕТ!$A$3:$AX$1220,50,0)</f>
        <v>182.68337661788007</v>
      </c>
      <c r="H259" s="172">
        <f t="shared" si="4"/>
        <v>-10.586623382119939</v>
      </c>
    </row>
    <row r="260" spans="1:8" ht="13.2" customHeight="1" x14ac:dyDescent="0.3">
      <c r="A260" s="161" t="s">
        <v>1750</v>
      </c>
      <c r="B260" s="162" t="s">
        <v>725</v>
      </c>
      <c r="C260" s="163">
        <v>257.7</v>
      </c>
      <c r="D260" s="164">
        <v>257.7</v>
      </c>
      <c r="E260" s="165" t="s">
        <v>4084</v>
      </c>
      <c r="F260" s="166" t="s">
        <v>2513</v>
      </c>
      <c r="G260">
        <f>VLOOKUP(A260,РАСЧЕТ!$A$3:$AX$1220,50,0)</f>
        <v>243.57783549050677</v>
      </c>
      <c r="H260" s="172">
        <f t="shared" si="4"/>
        <v>-14.122164509493217</v>
      </c>
    </row>
    <row r="261" spans="1:8" ht="13.2" customHeight="1" x14ac:dyDescent="0.3">
      <c r="A261" s="161" t="s">
        <v>1774</v>
      </c>
      <c r="B261" s="162" t="s">
        <v>980</v>
      </c>
      <c r="C261" s="163">
        <v>292.06</v>
      </c>
      <c r="D261" s="164">
        <v>292.06</v>
      </c>
      <c r="E261" s="165" t="s">
        <v>4084</v>
      </c>
      <c r="F261" s="166" t="s">
        <v>2533</v>
      </c>
      <c r="G261">
        <f>VLOOKUP(A261,РАСЧЕТ!$A$3:$AX$1220,50,0)</f>
        <v>276.0548802225743</v>
      </c>
      <c r="H261" s="172">
        <f t="shared" si="4"/>
        <v>-16.005119777425705</v>
      </c>
    </row>
    <row r="262" spans="1:8" ht="13.2" customHeight="1" x14ac:dyDescent="0.3">
      <c r="A262" s="161" t="s">
        <v>2339</v>
      </c>
      <c r="B262" s="162" t="s">
        <v>624</v>
      </c>
      <c r="C262" s="163">
        <v>219.04</v>
      </c>
      <c r="D262" s="164">
        <v>219.04</v>
      </c>
      <c r="E262" s="165" t="s">
        <v>4084</v>
      </c>
      <c r="F262" s="166" t="s">
        <v>3378</v>
      </c>
      <c r="G262">
        <f>VLOOKUP(A262,РАСЧЕТ!$A$3:$AX$1220,50,0)</f>
        <v>207.04116016693075</v>
      </c>
      <c r="H262" s="172">
        <f t="shared" si="4"/>
        <v>-11.998839833069241</v>
      </c>
    </row>
    <row r="263" spans="1:8" ht="13.2" customHeight="1" x14ac:dyDescent="0.3">
      <c r="A263" s="161" t="s">
        <v>2019</v>
      </c>
      <c r="B263" s="162" t="s">
        <v>1026</v>
      </c>
      <c r="C263" s="163">
        <v>154.62</v>
      </c>
      <c r="D263" s="164">
        <v>154.62</v>
      </c>
      <c r="E263" s="165" t="s">
        <v>4084</v>
      </c>
      <c r="F263" s="166" t="s">
        <v>2420</v>
      </c>
      <c r="G263">
        <f>VLOOKUP(A263,РАСЧЕТ!$A$3:$AX$1220,50,0)</f>
        <v>146.14670129430408</v>
      </c>
      <c r="H263" s="172">
        <f t="shared" si="4"/>
        <v>-8.4732987056959246</v>
      </c>
    </row>
    <row r="264" spans="1:8" ht="13.2" customHeight="1" x14ac:dyDescent="0.3">
      <c r="A264" s="161" t="s">
        <v>2188</v>
      </c>
      <c r="B264" s="162" t="s">
        <v>804</v>
      </c>
      <c r="C264" s="163">
        <v>158.91</v>
      </c>
      <c r="D264" s="164">
        <v>158.91</v>
      </c>
      <c r="E264" s="165" t="s">
        <v>4084</v>
      </c>
      <c r="F264" s="166" t="s">
        <v>2430</v>
      </c>
      <c r="G264">
        <f>VLOOKUP(A264,РАСЧЕТ!$A$3:$AX$1220,50,0)</f>
        <v>150.20633188581252</v>
      </c>
      <c r="H264" s="172">
        <f t="shared" si="4"/>
        <v>-8.7036681141874794</v>
      </c>
    </row>
    <row r="265" spans="1:8" ht="13.2" customHeight="1" x14ac:dyDescent="0.3">
      <c r="A265" s="161" t="s">
        <v>2231</v>
      </c>
      <c r="B265" s="162" t="s">
        <v>969</v>
      </c>
      <c r="C265" s="163">
        <v>180.39</v>
      </c>
      <c r="D265" s="164">
        <v>180.39</v>
      </c>
      <c r="E265" s="165" t="s">
        <v>4084</v>
      </c>
      <c r="F265" s="166" t="s">
        <v>3369</v>
      </c>
      <c r="G265">
        <f>VLOOKUP(A265,РАСЧЕТ!$A$3:$AX$1220,50,0)</f>
        <v>170.50448484335473</v>
      </c>
      <c r="H265" s="172">
        <f t="shared" si="4"/>
        <v>-9.8855151566452548</v>
      </c>
    </row>
    <row r="266" spans="1:8" ht="13.2" customHeight="1" x14ac:dyDescent="0.3">
      <c r="A266" s="161" t="s">
        <v>2025</v>
      </c>
      <c r="B266" s="162" t="s">
        <v>606</v>
      </c>
      <c r="C266" s="163">
        <v>197.57</v>
      </c>
      <c r="D266" s="164">
        <v>197.57</v>
      </c>
      <c r="E266" s="165" t="s">
        <v>4084</v>
      </c>
      <c r="F266" s="166" t="s">
        <v>2468</v>
      </c>
      <c r="G266">
        <f>VLOOKUP(A266,РАСЧЕТ!$A$3:$AX$1220,50,0)</f>
        <v>186.74300720938851</v>
      </c>
      <c r="H266" s="172">
        <f t="shared" si="4"/>
        <v>-10.826992790611484</v>
      </c>
    </row>
    <row r="267" spans="1:8" ht="13.2" customHeight="1" x14ac:dyDescent="0.3">
      <c r="A267" s="161" t="s">
        <v>2178</v>
      </c>
      <c r="B267" s="162" t="s">
        <v>567</v>
      </c>
      <c r="C267" s="163">
        <v>188.98</v>
      </c>
      <c r="D267" s="164">
        <v>188.98</v>
      </c>
      <c r="E267" s="165" t="s">
        <v>4084</v>
      </c>
      <c r="F267" s="166" t="s">
        <v>2411</v>
      </c>
      <c r="G267">
        <f>VLOOKUP(A267,РАСЧЕТ!$A$3:$AX$1220,50,0)</f>
        <v>178.62374602637163</v>
      </c>
      <c r="H267" s="172">
        <f t="shared" si="4"/>
        <v>-10.356253973628355</v>
      </c>
    </row>
    <row r="268" spans="1:8" ht="13.2" customHeight="1" x14ac:dyDescent="0.3">
      <c r="A268" s="161" t="s">
        <v>2293</v>
      </c>
      <c r="B268" s="162" t="s">
        <v>560</v>
      </c>
      <c r="C268" s="163">
        <v>167.5</v>
      </c>
      <c r="D268" s="164">
        <v>167.5</v>
      </c>
      <c r="E268" s="165" t="s">
        <v>4084</v>
      </c>
      <c r="F268" s="166" t="s">
        <v>3366</v>
      </c>
      <c r="G268">
        <f>VLOOKUP(A268,РАСЧЕТ!$A$3:$AX$1220,50,0)</f>
        <v>158.32559306882939</v>
      </c>
      <c r="H268" s="172">
        <f t="shared" si="4"/>
        <v>-9.1744069311706085</v>
      </c>
    </row>
    <row r="269" spans="1:8" ht="13.2" customHeight="1" x14ac:dyDescent="0.3">
      <c r="A269" s="161" t="s">
        <v>3524</v>
      </c>
      <c r="B269" s="162" t="s">
        <v>918</v>
      </c>
      <c r="C269" s="163">
        <v>227.63</v>
      </c>
      <c r="D269" s="164">
        <v>227.63</v>
      </c>
      <c r="E269" s="165" t="s">
        <v>4084</v>
      </c>
      <c r="F269" s="166" t="s">
        <v>4012</v>
      </c>
      <c r="G269">
        <f>VLOOKUP(A269,РАСЧЕТ!$A$3:$AX$1220,50,0)</f>
        <v>215.16042134994763</v>
      </c>
      <c r="H269" s="172">
        <f t="shared" si="4"/>
        <v>-12.46957865005237</v>
      </c>
    </row>
    <row r="270" spans="1:8" ht="13.2" customHeight="1" x14ac:dyDescent="0.3">
      <c r="A270" s="161" t="s">
        <v>1647</v>
      </c>
      <c r="B270" s="162" t="s">
        <v>1040</v>
      </c>
      <c r="C270" s="163">
        <v>223.34</v>
      </c>
      <c r="D270" s="164">
        <v>223.34</v>
      </c>
      <c r="E270" s="165" t="s">
        <v>4084</v>
      </c>
      <c r="F270" s="166" t="s">
        <v>2492</v>
      </c>
      <c r="G270">
        <f>VLOOKUP(A270,РАСЧЕТ!$A$3:$AX$1220,50,0)</f>
        <v>211.10079075843919</v>
      </c>
      <c r="H270" s="172">
        <f t="shared" si="4"/>
        <v>-12.239209241560815</v>
      </c>
    </row>
    <row r="271" spans="1:8" ht="13.2" customHeight="1" x14ac:dyDescent="0.3">
      <c r="A271" s="161" t="s">
        <v>1680</v>
      </c>
      <c r="B271" s="162" t="s">
        <v>800</v>
      </c>
      <c r="C271" s="163">
        <v>261.99</v>
      </c>
      <c r="D271" s="164">
        <v>261.99</v>
      </c>
      <c r="E271" s="165" t="s">
        <v>4084</v>
      </c>
      <c r="F271" s="166" t="s">
        <v>2516</v>
      </c>
      <c r="G271">
        <f>VLOOKUP(A271,РАСЧЕТ!$A$3:$AX$1220,50,0)</f>
        <v>247.63746608201521</v>
      </c>
      <c r="H271" s="172">
        <f t="shared" si="4"/>
        <v>-14.3525339179848</v>
      </c>
    </row>
    <row r="272" spans="1:8" ht="13.2" customHeight="1" x14ac:dyDescent="0.3">
      <c r="A272" s="161" t="s">
        <v>1695</v>
      </c>
      <c r="B272" s="162" t="s">
        <v>599</v>
      </c>
      <c r="C272" s="163">
        <v>231.93</v>
      </c>
      <c r="D272" s="164">
        <v>231.93</v>
      </c>
      <c r="E272" s="165" t="s">
        <v>4084</v>
      </c>
      <c r="F272" s="166" t="s">
        <v>2499</v>
      </c>
      <c r="G272">
        <f>VLOOKUP(A272,РАСЧЕТ!$A$3:$AX$1220,50,0)</f>
        <v>219.22005194145609</v>
      </c>
      <c r="H272" s="172">
        <f t="shared" si="4"/>
        <v>-12.709948058543915</v>
      </c>
    </row>
    <row r="273" spans="1:8" ht="13.2" customHeight="1" x14ac:dyDescent="0.3">
      <c r="A273" s="161" t="s">
        <v>1621</v>
      </c>
      <c r="B273" s="162" t="s">
        <v>633</v>
      </c>
      <c r="C273" s="163">
        <v>193.27</v>
      </c>
      <c r="D273" s="164">
        <v>193.27</v>
      </c>
      <c r="E273" s="165" t="s">
        <v>4084</v>
      </c>
      <c r="F273" s="166" t="s">
        <v>2464</v>
      </c>
      <c r="G273">
        <f>VLOOKUP(A273,РАСЧЕТ!$A$3:$AX$1220,50,0)</f>
        <v>182.68337661788007</v>
      </c>
      <c r="H273" s="172">
        <f t="shared" si="4"/>
        <v>-10.586623382119939</v>
      </c>
    </row>
    <row r="274" spans="1:8" ht="13.2" customHeight="1" x14ac:dyDescent="0.3">
      <c r="A274" s="161" t="s">
        <v>1648</v>
      </c>
      <c r="B274" s="162" t="s">
        <v>627</v>
      </c>
      <c r="C274" s="163">
        <v>274.88</v>
      </c>
      <c r="D274" s="164">
        <v>274.88</v>
      </c>
      <c r="E274" s="165" t="s">
        <v>4084</v>
      </c>
      <c r="F274" s="166" t="s">
        <v>2526</v>
      </c>
      <c r="G274">
        <f>VLOOKUP(A274,РАСЧЕТ!$A$3:$AX$1220,50,0)</f>
        <v>259.81635785654055</v>
      </c>
      <c r="H274" s="172">
        <f t="shared" si="4"/>
        <v>-15.063642143459447</v>
      </c>
    </row>
    <row r="275" spans="1:8" ht="13.2" customHeight="1" x14ac:dyDescent="0.3">
      <c r="A275" s="161" t="s">
        <v>2186</v>
      </c>
      <c r="B275" s="162" t="s">
        <v>1062</v>
      </c>
      <c r="C275" s="163">
        <v>146.03</v>
      </c>
      <c r="D275" s="164">
        <v>146.03</v>
      </c>
      <c r="E275" s="165" t="s">
        <v>4084</v>
      </c>
      <c r="F275" s="166" t="s">
        <v>2415</v>
      </c>
      <c r="G275">
        <f>VLOOKUP(A275,РАСЧЕТ!$A$3:$AX$1220,50,0)</f>
        <v>138.02744011128715</v>
      </c>
      <c r="H275" s="172">
        <f t="shared" si="4"/>
        <v>-8.0025598887128524</v>
      </c>
    </row>
    <row r="276" spans="1:8" ht="13.2" customHeight="1" x14ac:dyDescent="0.3">
      <c r="A276" s="161" t="s">
        <v>2070</v>
      </c>
      <c r="B276" s="162" t="s">
        <v>1100</v>
      </c>
      <c r="C276" s="163">
        <v>154.62</v>
      </c>
      <c r="D276" s="164">
        <v>154.62</v>
      </c>
      <c r="E276" s="165" t="s">
        <v>4084</v>
      </c>
      <c r="F276" s="166" t="s">
        <v>2422</v>
      </c>
      <c r="G276">
        <f>VLOOKUP(A276,РАСЧЕТ!$A$3:$AX$1220,50,0)</f>
        <v>146.14670129430408</v>
      </c>
      <c r="H276" s="172">
        <f t="shared" si="4"/>
        <v>-8.4732987056959246</v>
      </c>
    </row>
    <row r="277" spans="1:8" ht="13.2" customHeight="1" x14ac:dyDescent="0.3">
      <c r="A277" s="161" t="s">
        <v>1936</v>
      </c>
      <c r="B277" s="162" t="s">
        <v>590</v>
      </c>
      <c r="C277" s="163">
        <v>206.16</v>
      </c>
      <c r="D277" s="164">
        <v>206.16</v>
      </c>
      <c r="E277" s="165" t="s">
        <v>4084</v>
      </c>
      <c r="F277" s="166" t="s">
        <v>2477</v>
      </c>
      <c r="G277">
        <f>VLOOKUP(A277,РАСЧЕТ!$A$3:$AX$1220,50,0)</f>
        <v>194.86226839240541</v>
      </c>
      <c r="H277" s="172">
        <f t="shared" si="4"/>
        <v>-11.297731607594585</v>
      </c>
    </row>
    <row r="278" spans="1:8" ht="13.2" customHeight="1" x14ac:dyDescent="0.3">
      <c r="A278" s="161" t="s">
        <v>2068</v>
      </c>
      <c r="B278" s="162" t="s">
        <v>592</v>
      </c>
      <c r="C278" s="163">
        <v>146.03</v>
      </c>
      <c r="D278" s="164">
        <v>146.03</v>
      </c>
      <c r="E278" s="165" t="s">
        <v>4084</v>
      </c>
      <c r="F278" s="166" t="s">
        <v>2387</v>
      </c>
      <c r="G278">
        <f>VLOOKUP(A278,РАСЧЕТ!$A$3:$AX$1220,50,0)</f>
        <v>138.02744011128715</v>
      </c>
      <c r="H278" s="172">
        <f t="shared" si="4"/>
        <v>-8.0025598887128524</v>
      </c>
    </row>
    <row r="279" spans="1:8" ht="13.2" customHeight="1" x14ac:dyDescent="0.3">
      <c r="A279" s="161" t="s">
        <v>2272</v>
      </c>
      <c r="B279" s="162" t="s">
        <v>1101</v>
      </c>
      <c r="C279" s="163">
        <v>120.26</v>
      </c>
      <c r="D279" s="164">
        <v>120.26</v>
      </c>
      <c r="E279" s="165" t="s">
        <v>4084</v>
      </c>
      <c r="F279" s="166" t="s">
        <v>3355</v>
      </c>
      <c r="G279">
        <f>VLOOKUP(A279,РАСЧЕТ!$A$3:$AX$1220,50,0)</f>
        <v>113.66965656223648</v>
      </c>
      <c r="H279" s="172">
        <f t="shared" si="4"/>
        <v>-6.5903434377635222</v>
      </c>
    </row>
    <row r="280" spans="1:8" ht="13.2" customHeight="1" x14ac:dyDescent="0.3">
      <c r="A280" s="161" t="s">
        <v>1684</v>
      </c>
      <c r="B280" s="162" t="s">
        <v>1035</v>
      </c>
      <c r="C280" s="163">
        <v>150.32</v>
      </c>
      <c r="D280" s="164">
        <v>150.32</v>
      </c>
      <c r="E280" s="165" t="s">
        <v>4084</v>
      </c>
      <c r="F280" s="166" t="s">
        <v>2419</v>
      </c>
      <c r="G280">
        <f>VLOOKUP(A280,РАСЧЕТ!$A$3:$AX$1220,50,0)</f>
        <v>142.08707070279561</v>
      </c>
      <c r="H280" s="172">
        <f t="shared" si="4"/>
        <v>-8.2329292972043788</v>
      </c>
    </row>
    <row r="281" spans="1:8" ht="13.2" customHeight="1" x14ac:dyDescent="0.3">
      <c r="A281" s="161" t="s">
        <v>1612</v>
      </c>
      <c r="B281" s="162" t="s">
        <v>729</v>
      </c>
      <c r="C281" s="163">
        <v>257.7</v>
      </c>
      <c r="D281" s="164">
        <v>257.7</v>
      </c>
      <c r="E281" s="165" t="s">
        <v>4084</v>
      </c>
      <c r="F281" s="166" t="s">
        <v>2514</v>
      </c>
      <c r="G281">
        <f>VLOOKUP(A281,РАСЧЕТ!$A$3:$AX$1220,50,0)</f>
        <v>243.57783549050677</v>
      </c>
      <c r="H281" s="172">
        <f t="shared" si="4"/>
        <v>-14.122164509493217</v>
      </c>
    </row>
    <row r="282" spans="1:8" ht="13.2" customHeight="1" x14ac:dyDescent="0.3">
      <c r="A282" s="161" t="s">
        <v>2191</v>
      </c>
      <c r="B282" s="162" t="s">
        <v>730</v>
      </c>
      <c r="C282" s="163">
        <v>236.22</v>
      </c>
      <c r="D282" s="164">
        <v>236.22</v>
      </c>
      <c r="E282" s="165" t="s">
        <v>4084</v>
      </c>
      <c r="F282" s="166" t="s">
        <v>2389</v>
      </c>
      <c r="G282">
        <f>VLOOKUP(A282,РАСЧЕТ!$A$3:$AX$1220,50,0)</f>
        <v>223.27968253296453</v>
      </c>
      <c r="H282" s="172">
        <f t="shared" si="4"/>
        <v>-12.94031746703547</v>
      </c>
    </row>
    <row r="283" spans="1:8" ht="13.2" customHeight="1" x14ac:dyDescent="0.3">
      <c r="A283" s="161" t="s">
        <v>2172</v>
      </c>
      <c r="B283" s="162" t="s">
        <v>651</v>
      </c>
      <c r="C283" s="163">
        <v>219.04</v>
      </c>
      <c r="D283" s="164">
        <v>219.04</v>
      </c>
      <c r="E283" s="165" t="s">
        <v>4084</v>
      </c>
      <c r="F283" s="166" t="s">
        <v>2488</v>
      </c>
      <c r="G283">
        <f>VLOOKUP(A283,РАСЧЕТ!$A$3:$AX$1220,50,0)</f>
        <v>207.04116016693075</v>
      </c>
      <c r="H283" s="172">
        <f t="shared" si="4"/>
        <v>-11.998839833069241</v>
      </c>
    </row>
    <row r="284" spans="1:8" ht="13.2" customHeight="1" x14ac:dyDescent="0.3">
      <c r="A284" s="161" t="s">
        <v>2012</v>
      </c>
      <c r="B284" s="162" t="s">
        <v>1000</v>
      </c>
      <c r="C284" s="163">
        <v>219.04</v>
      </c>
      <c r="D284" s="164">
        <v>219.04</v>
      </c>
      <c r="E284" s="165" t="s">
        <v>4084</v>
      </c>
      <c r="F284" s="166" t="s">
        <v>2486</v>
      </c>
      <c r="G284">
        <f>VLOOKUP(A284,РАСЧЕТ!$A$3:$AX$1220,50,0)</f>
        <v>207.04116016693075</v>
      </c>
      <c r="H284" s="172">
        <f t="shared" si="4"/>
        <v>-11.998839833069241</v>
      </c>
    </row>
    <row r="285" spans="1:8" ht="13.2" customHeight="1" x14ac:dyDescent="0.3">
      <c r="A285" s="161" t="s">
        <v>2174</v>
      </c>
      <c r="B285" s="162" t="s">
        <v>1001</v>
      </c>
      <c r="C285" s="163">
        <v>214.75</v>
      </c>
      <c r="D285" s="164">
        <v>214.75</v>
      </c>
      <c r="E285" s="165" t="s">
        <v>4084</v>
      </c>
      <c r="F285" s="166" t="s">
        <v>2482</v>
      </c>
      <c r="G285">
        <f>VLOOKUP(A285,РАСЧЕТ!$A$3:$AX$1220,50,0)</f>
        <v>202.98152957542231</v>
      </c>
      <c r="H285" s="172">
        <f t="shared" si="4"/>
        <v>-11.768470424577686</v>
      </c>
    </row>
    <row r="286" spans="1:8" ht="13.2" customHeight="1" x14ac:dyDescent="0.3">
      <c r="A286" s="161" t="s">
        <v>2022</v>
      </c>
      <c r="B286" s="162" t="s">
        <v>1142</v>
      </c>
      <c r="C286" s="163">
        <v>193.27</v>
      </c>
      <c r="D286" s="164">
        <v>193.27</v>
      </c>
      <c r="E286" s="165" t="s">
        <v>4084</v>
      </c>
      <c r="F286" s="166" t="s">
        <v>2463</v>
      </c>
      <c r="G286">
        <f>VLOOKUP(A286,РАСЧЕТ!$A$3:$AX$1220,50,0)</f>
        <v>182.68337661788007</v>
      </c>
      <c r="H286" s="172">
        <f t="shared" si="4"/>
        <v>-10.586623382119939</v>
      </c>
    </row>
    <row r="287" spans="1:8" ht="13.2" customHeight="1" x14ac:dyDescent="0.3">
      <c r="A287" s="161" t="s">
        <v>2163</v>
      </c>
      <c r="B287" s="162" t="s">
        <v>745</v>
      </c>
      <c r="C287" s="163">
        <v>219.04</v>
      </c>
      <c r="D287" s="164">
        <v>219.04</v>
      </c>
      <c r="E287" s="165" t="s">
        <v>4084</v>
      </c>
      <c r="F287" s="166" t="s">
        <v>2487</v>
      </c>
      <c r="G287">
        <f>VLOOKUP(A287,РАСЧЕТ!$A$3:$AX$1220,50,0)</f>
        <v>207.04116016693075</v>
      </c>
      <c r="H287" s="172">
        <f t="shared" si="4"/>
        <v>-11.998839833069241</v>
      </c>
    </row>
    <row r="288" spans="1:8" ht="13.2" customHeight="1" x14ac:dyDescent="0.3">
      <c r="A288" s="161" t="s">
        <v>2162</v>
      </c>
      <c r="B288" s="162" t="s">
        <v>1095</v>
      </c>
      <c r="C288" s="163">
        <v>201.86</v>
      </c>
      <c r="D288" s="164">
        <v>201.86</v>
      </c>
      <c r="E288" s="165" t="s">
        <v>4084</v>
      </c>
      <c r="F288" s="166" t="s">
        <v>2431</v>
      </c>
      <c r="G288">
        <f>VLOOKUP(A288,РАСЧЕТ!$A$3:$AX$1220,50,0)</f>
        <v>190.80263780089697</v>
      </c>
      <c r="H288" s="172">
        <f t="shared" si="4"/>
        <v>-11.057362199103039</v>
      </c>
    </row>
    <row r="289" spans="1:8" ht="13.2" customHeight="1" x14ac:dyDescent="0.3">
      <c r="A289" s="161" t="s">
        <v>2003</v>
      </c>
      <c r="B289" s="162" t="s">
        <v>1011</v>
      </c>
      <c r="C289" s="163">
        <v>223.34</v>
      </c>
      <c r="D289" s="164">
        <v>223.34</v>
      </c>
      <c r="E289" s="165" t="s">
        <v>4084</v>
      </c>
      <c r="F289" s="166" t="s">
        <v>2490</v>
      </c>
      <c r="G289">
        <f>VLOOKUP(A289,РАСЧЕТ!$A$3:$AX$1220,50,0)</f>
        <v>211.10079075843919</v>
      </c>
      <c r="H289" s="172">
        <f t="shared" si="4"/>
        <v>-12.239209241560815</v>
      </c>
    </row>
    <row r="290" spans="1:8" ht="13.2" customHeight="1" x14ac:dyDescent="0.3">
      <c r="A290" s="161" t="s">
        <v>1691</v>
      </c>
      <c r="B290" s="162" t="s">
        <v>632</v>
      </c>
      <c r="C290" s="163">
        <v>223.34</v>
      </c>
      <c r="D290" s="164">
        <v>223.34</v>
      </c>
      <c r="E290" s="165" t="s">
        <v>4084</v>
      </c>
      <c r="F290" s="166" t="s">
        <v>2491</v>
      </c>
      <c r="G290">
        <f>VLOOKUP(A290,РАСЧЕТ!$A$3:$AX$1220,50,0)</f>
        <v>211.10079075843919</v>
      </c>
      <c r="H290" s="172">
        <f t="shared" si="4"/>
        <v>-12.239209241560815</v>
      </c>
    </row>
    <row r="291" spans="1:8" ht="13.2" customHeight="1" x14ac:dyDescent="0.3">
      <c r="A291" s="161" t="s">
        <v>1639</v>
      </c>
      <c r="B291" s="162" t="s">
        <v>556</v>
      </c>
      <c r="C291" s="163">
        <v>201.86</v>
      </c>
      <c r="D291" s="164">
        <v>201.86</v>
      </c>
      <c r="E291" s="165" t="s">
        <v>4084</v>
      </c>
      <c r="F291" s="166" t="s">
        <v>2474</v>
      </c>
      <c r="G291">
        <f>VLOOKUP(A291,РАСЧЕТ!$A$3:$AX$1220,50,0)</f>
        <v>190.80263780089697</v>
      </c>
      <c r="H291" s="172">
        <f t="shared" si="4"/>
        <v>-11.057362199103039</v>
      </c>
    </row>
    <row r="292" spans="1:8" ht="13.2" customHeight="1" x14ac:dyDescent="0.3">
      <c r="A292" s="161" t="s">
        <v>2341</v>
      </c>
      <c r="B292" s="162" t="s">
        <v>805</v>
      </c>
      <c r="C292" s="163">
        <v>197.57</v>
      </c>
      <c r="D292" s="164">
        <v>197.57</v>
      </c>
      <c r="E292" s="165" t="s">
        <v>4084</v>
      </c>
      <c r="F292" s="166" t="s">
        <v>3371</v>
      </c>
      <c r="G292">
        <f>VLOOKUP(A292,РАСЧЕТ!$A$3:$AX$1220,50,0)</f>
        <v>186.74300720938851</v>
      </c>
      <c r="H292" s="172">
        <f t="shared" si="4"/>
        <v>-10.826992790611484</v>
      </c>
    </row>
    <row r="293" spans="1:8" ht="13.2" customHeight="1" x14ac:dyDescent="0.3">
      <c r="A293" s="161" t="s">
        <v>1649</v>
      </c>
      <c r="B293" s="162" t="s">
        <v>1030</v>
      </c>
      <c r="C293" s="163">
        <v>214.75</v>
      </c>
      <c r="D293" s="164">
        <v>214.75</v>
      </c>
      <c r="E293" s="165" t="s">
        <v>4084</v>
      </c>
      <c r="F293" s="166" t="s">
        <v>2481</v>
      </c>
      <c r="G293">
        <f>VLOOKUP(A293,РАСЧЕТ!$A$3:$AX$1220,50,0)</f>
        <v>202.98152957542231</v>
      </c>
      <c r="H293" s="172">
        <f t="shared" si="4"/>
        <v>-11.768470424577686</v>
      </c>
    </row>
    <row r="294" spans="1:8" ht="13.2" customHeight="1" x14ac:dyDescent="0.3">
      <c r="A294" s="161" t="s">
        <v>1322</v>
      </c>
      <c r="B294" s="162" t="s">
        <v>929</v>
      </c>
      <c r="C294" s="163">
        <v>249.11</v>
      </c>
      <c r="D294" s="164">
        <v>249.11</v>
      </c>
      <c r="E294" s="165" t="s">
        <v>4084</v>
      </c>
      <c r="F294" s="166" t="s">
        <v>2509</v>
      </c>
      <c r="G294">
        <f>VLOOKUP(A294,РАСЧЕТ!$A$3:$AX$1220,50,0)</f>
        <v>235.45857430748987</v>
      </c>
      <c r="H294" s="172">
        <f t="shared" si="4"/>
        <v>-13.651425692510145</v>
      </c>
    </row>
    <row r="295" spans="1:8" ht="13.2" customHeight="1" x14ac:dyDescent="0.3">
      <c r="A295" s="161" t="s">
        <v>1673</v>
      </c>
      <c r="B295" s="162" t="s">
        <v>1096</v>
      </c>
      <c r="C295" s="163">
        <v>227.63</v>
      </c>
      <c r="D295" s="164">
        <v>227.63</v>
      </c>
      <c r="E295" s="165" t="s">
        <v>4084</v>
      </c>
      <c r="F295" s="166" t="s">
        <v>2495</v>
      </c>
      <c r="G295">
        <f>VLOOKUP(A295,РАСЧЕТ!$A$3:$AX$1220,50,0)</f>
        <v>215.16042134994763</v>
      </c>
      <c r="H295" s="172">
        <f t="shared" si="4"/>
        <v>-12.46957865005237</v>
      </c>
    </row>
    <row r="296" spans="1:8" ht="13.2" customHeight="1" x14ac:dyDescent="0.3">
      <c r="A296" s="161" t="s">
        <v>1365</v>
      </c>
      <c r="B296" s="162" t="s">
        <v>1103</v>
      </c>
      <c r="C296" s="163">
        <v>210.45</v>
      </c>
      <c r="D296" s="164">
        <v>210.45</v>
      </c>
      <c r="E296" s="165" t="s">
        <v>4084</v>
      </c>
      <c r="F296" s="166" t="s">
        <v>2478</v>
      </c>
      <c r="G296">
        <f>VLOOKUP(A296,РАСЧЕТ!$A$3:$AX$1220,50,0)</f>
        <v>198.92189898391388</v>
      </c>
      <c r="H296" s="172">
        <f t="shared" si="4"/>
        <v>-11.528101016086111</v>
      </c>
    </row>
    <row r="297" spans="1:8" ht="13.2" customHeight="1" x14ac:dyDescent="0.3">
      <c r="A297" s="161" t="s">
        <v>1725</v>
      </c>
      <c r="B297" s="162" t="s">
        <v>1041</v>
      </c>
      <c r="C297" s="163">
        <v>180.39</v>
      </c>
      <c r="D297" s="164">
        <v>180.39</v>
      </c>
      <c r="E297" s="165" t="s">
        <v>4084</v>
      </c>
      <c r="F297" s="166" t="s">
        <v>2457</v>
      </c>
      <c r="G297">
        <f>VLOOKUP(A297,РАСЧЕТ!$A$3:$AX$1220,50,0)</f>
        <v>170.50448484335473</v>
      </c>
      <c r="H297" s="172">
        <f t="shared" si="4"/>
        <v>-9.8855151566452548</v>
      </c>
    </row>
    <row r="298" spans="1:8" ht="13.2" customHeight="1" x14ac:dyDescent="0.3">
      <c r="A298" s="161" t="s">
        <v>2265</v>
      </c>
      <c r="B298" s="162" t="s">
        <v>1002</v>
      </c>
      <c r="C298" s="168"/>
      <c r="D298" s="169"/>
      <c r="E298" s="165" t="s">
        <v>4084</v>
      </c>
      <c r="F298" s="166" t="s">
        <v>3384</v>
      </c>
      <c r="G298">
        <f>VLOOKUP(A298,РАСЧЕТ!$A$3:$AX$1220,50,0)</f>
        <v>0</v>
      </c>
      <c r="H298" s="172">
        <f t="shared" si="4"/>
        <v>0</v>
      </c>
    </row>
    <row r="299" spans="1:8" ht="13.2" customHeight="1" x14ac:dyDescent="0.3">
      <c r="A299" s="161" t="s">
        <v>3525</v>
      </c>
      <c r="B299" s="162" t="s">
        <v>1002</v>
      </c>
      <c r="C299" s="163">
        <v>261.99</v>
      </c>
      <c r="D299" s="164">
        <v>261.99</v>
      </c>
      <c r="E299" s="165" t="s">
        <v>4014</v>
      </c>
      <c r="F299" s="166" t="s">
        <v>4015</v>
      </c>
      <c r="G299">
        <f>VLOOKUP(A299,РАСЧЕТ!$A$3:$AX$1220,50,0)</f>
        <v>247.63746608201521</v>
      </c>
      <c r="H299" s="172">
        <f t="shared" si="4"/>
        <v>-14.3525339179848</v>
      </c>
    </row>
    <row r="300" spans="1:8" ht="13.2" customHeight="1" x14ac:dyDescent="0.3">
      <c r="A300" s="161" t="s">
        <v>2224</v>
      </c>
      <c r="B300" s="162" t="s">
        <v>1057</v>
      </c>
      <c r="C300" s="163">
        <v>352.19</v>
      </c>
      <c r="D300" s="164">
        <v>352.19</v>
      </c>
      <c r="E300" s="165" t="s">
        <v>4084</v>
      </c>
      <c r="F300" s="166" t="s">
        <v>3391</v>
      </c>
      <c r="G300">
        <f>VLOOKUP(A300,РАСЧЕТ!$A$3:$AX$1220,50,0)</f>
        <v>332.88970850369253</v>
      </c>
      <c r="H300" s="172">
        <f t="shared" si="4"/>
        <v>-19.300291496307466</v>
      </c>
    </row>
    <row r="301" spans="1:8" ht="13.2" customHeight="1" x14ac:dyDescent="0.3">
      <c r="A301" s="161" t="s">
        <v>1810</v>
      </c>
      <c r="B301" s="162" t="s">
        <v>1145</v>
      </c>
      <c r="C301" s="163">
        <v>244.81</v>
      </c>
      <c r="D301" s="164">
        <v>244.81</v>
      </c>
      <c r="E301" s="165" t="s">
        <v>4084</v>
      </c>
      <c r="F301" s="166" t="s">
        <v>2506</v>
      </c>
      <c r="G301">
        <f>VLOOKUP(A301,РАСЧЕТ!$A$3:$AX$1220,50,0)</f>
        <v>231.39894371598143</v>
      </c>
      <c r="H301" s="172">
        <f t="shared" si="4"/>
        <v>-13.411056284018571</v>
      </c>
    </row>
    <row r="302" spans="1:8" ht="13.2" customHeight="1" x14ac:dyDescent="0.3">
      <c r="A302" s="161" t="s">
        <v>1793</v>
      </c>
      <c r="B302" s="162" t="s">
        <v>1146</v>
      </c>
      <c r="C302" s="163">
        <v>231.93</v>
      </c>
      <c r="D302" s="164">
        <v>231.93</v>
      </c>
      <c r="E302" s="165" t="s">
        <v>4084</v>
      </c>
      <c r="F302" s="166" t="s">
        <v>2498</v>
      </c>
      <c r="G302">
        <f>VLOOKUP(A302,РАСЧЕТ!$A$3:$AX$1220,50,0)</f>
        <v>219.22005194145609</v>
      </c>
      <c r="H302" s="172">
        <f t="shared" si="4"/>
        <v>-12.709948058543915</v>
      </c>
    </row>
    <row r="303" spans="1:8" ht="13.2" customHeight="1" x14ac:dyDescent="0.3">
      <c r="A303" s="161" t="s">
        <v>1775</v>
      </c>
      <c r="B303" s="162" t="s">
        <v>970</v>
      </c>
      <c r="C303" s="163">
        <v>253.4</v>
      </c>
      <c r="D303" s="164">
        <v>253.4</v>
      </c>
      <c r="E303" s="165" t="s">
        <v>4084</v>
      </c>
      <c r="F303" s="166" t="s">
        <v>2512</v>
      </c>
      <c r="G303">
        <f>VLOOKUP(A303,РАСЧЕТ!$A$3:$AX$1220,50,0)</f>
        <v>239.51820489899833</v>
      </c>
      <c r="H303" s="172">
        <f t="shared" si="4"/>
        <v>-13.881795101001671</v>
      </c>
    </row>
    <row r="304" spans="1:8" ht="13.2" customHeight="1" x14ac:dyDescent="0.3">
      <c r="A304" s="161" t="s">
        <v>1715</v>
      </c>
      <c r="B304" s="162" t="s">
        <v>644</v>
      </c>
      <c r="C304" s="163">
        <v>253.4</v>
      </c>
      <c r="D304" s="164">
        <v>253.4</v>
      </c>
      <c r="E304" s="165" t="s">
        <v>4084</v>
      </c>
      <c r="F304" s="166" t="s">
        <v>2511</v>
      </c>
      <c r="G304">
        <f>VLOOKUP(A304,РАСЧЕТ!$A$3:$AX$1220,50,0)</f>
        <v>239.51820489899833</v>
      </c>
      <c r="H304" s="172">
        <f t="shared" si="4"/>
        <v>-13.881795101001671</v>
      </c>
    </row>
    <row r="305" spans="1:8" ht="13.2" customHeight="1" x14ac:dyDescent="0.3">
      <c r="A305" s="161" t="s">
        <v>1307</v>
      </c>
      <c r="B305" s="162" t="s">
        <v>1068</v>
      </c>
      <c r="C305" s="163">
        <v>249.11</v>
      </c>
      <c r="D305" s="164">
        <v>249.11</v>
      </c>
      <c r="E305" s="165" t="s">
        <v>4084</v>
      </c>
      <c r="F305" s="166" t="s">
        <v>2510</v>
      </c>
      <c r="G305">
        <f>VLOOKUP(A305,РАСЧЕТ!$A$3:$AX$1220,50,0)</f>
        <v>235.45857430748987</v>
      </c>
      <c r="H305" s="172">
        <f t="shared" si="4"/>
        <v>-13.651425692510145</v>
      </c>
    </row>
    <row r="306" spans="1:8" ht="13.2" customHeight="1" x14ac:dyDescent="0.3">
      <c r="A306" s="161" t="s">
        <v>1329</v>
      </c>
      <c r="B306" s="162" t="s">
        <v>1018</v>
      </c>
      <c r="C306" s="163">
        <v>249.11</v>
      </c>
      <c r="D306" s="164">
        <v>249.11</v>
      </c>
      <c r="E306" s="165" t="s">
        <v>4084</v>
      </c>
      <c r="F306" s="166" t="s">
        <v>2507</v>
      </c>
      <c r="G306">
        <f>VLOOKUP(A306,РАСЧЕТ!$A$3:$AX$1220,50,0)</f>
        <v>235.45857430748987</v>
      </c>
      <c r="H306" s="172">
        <f t="shared" si="4"/>
        <v>-13.651425692510145</v>
      </c>
    </row>
    <row r="307" spans="1:8" ht="13.2" customHeight="1" x14ac:dyDescent="0.3">
      <c r="A307" s="161" t="s">
        <v>1603</v>
      </c>
      <c r="B307" s="162" t="s">
        <v>1005</v>
      </c>
      <c r="C307" s="163">
        <v>240.52</v>
      </c>
      <c r="D307" s="164">
        <v>240.52</v>
      </c>
      <c r="E307" s="165" t="s">
        <v>4084</v>
      </c>
      <c r="F307" s="166" t="s">
        <v>2503</v>
      </c>
      <c r="G307">
        <f>VLOOKUP(A307,РАСЧЕТ!$A$3:$AX$1220,50,0)</f>
        <v>227.33931312447297</v>
      </c>
      <c r="H307" s="172">
        <f t="shared" si="4"/>
        <v>-13.180686875527044</v>
      </c>
    </row>
    <row r="308" spans="1:8" ht="13.2" customHeight="1" x14ac:dyDescent="0.3">
      <c r="A308" s="161" t="s">
        <v>2295</v>
      </c>
      <c r="B308" s="162" t="s">
        <v>555</v>
      </c>
      <c r="C308" s="163">
        <v>356.48</v>
      </c>
      <c r="D308" s="164">
        <v>356.48</v>
      </c>
      <c r="E308" s="165" t="s">
        <v>4084</v>
      </c>
      <c r="F308" s="166" t="s">
        <v>3392</v>
      </c>
      <c r="G308">
        <f>VLOOKUP(A308,РАСЧЕТ!$A$3:$AX$1220,50,0)</f>
        <v>336.94933909520108</v>
      </c>
      <c r="H308" s="172">
        <f t="shared" si="4"/>
        <v>-19.530660904798935</v>
      </c>
    </row>
    <row r="309" spans="1:8" ht="13.2" customHeight="1" x14ac:dyDescent="0.3">
      <c r="A309" s="161" t="s">
        <v>2366</v>
      </c>
      <c r="B309" s="162" t="s">
        <v>1065</v>
      </c>
      <c r="C309" s="163">
        <v>188.98</v>
      </c>
      <c r="D309" s="164">
        <v>188.98</v>
      </c>
      <c r="E309" s="165" t="s">
        <v>4084</v>
      </c>
      <c r="F309" s="166" t="s">
        <v>3513</v>
      </c>
      <c r="G309">
        <f>VLOOKUP(A309,РАСЧЕТ!$A$3:$AX$1220,50,0)</f>
        <v>178.62374602637163</v>
      </c>
      <c r="H309" s="172">
        <f t="shared" si="4"/>
        <v>-10.356253973628355</v>
      </c>
    </row>
    <row r="310" spans="1:8" ht="13.2" customHeight="1" x14ac:dyDescent="0.3">
      <c r="A310" s="161" t="s">
        <v>2144</v>
      </c>
      <c r="B310" s="162" t="s">
        <v>593</v>
      </c>
      <c r="C310" s="163">
        <v>201.86</v>
      </c>
      <c r="D310" s="164">
        <v>201.86</v>
      </c>
      <c r="E310" s="165" t="s">
        <v>4084</v>
      </c>
      <c r="F310" s="166" t="s">
        <v>2471</v>
      </c>
      <c r="G310">
        <f>VLOOKUP(A310,РАСЧЕТ!$A$3:$AX$1220,50,0)</f>
        <v>190.80263780089697</v>
      </c>
      <c r="H310" s="172">
        <f t="shared" si="4"/>
        <v>-11.057362199103039</v>
      </c>
    </row>
    <row r="311" spans="1:8" ht="13.2" customHeight="1" x14ac:dyDescent="0.3">
      <c r="A311" s="161" t="s">
        <v>2156</v>
      </c>
      <c r="B311" s="162" t="s">
        <v>1060</v>
      </c>
      <c r="C311" s="163">
        <v>197.57</v>
      </c>
      <c r="D311" s="164">
        <v>197.57</v>
      </c>
      <c r="E311" s="165" t="s">
        <v>4084</v>
      </c>
      <c r="F311" s="166" t="s">
        <v>2469</v>
      </c>
      <c r="G311">
        <f>VLOOKUP(A311,РАСЧЕТ!$A$3:$AX$1220,50,0)</f>
        <v>186.74300720938851</v>
      </c>
      <c r="H311" s="172">
        <f t="shared" si="4"/>
        <v>-10.826992790611484</v>
      </c>
    </row>
    <row r="312" spans="1:8" ht="13.2" customHeight="1" x14ac:dyDescent="0.3">
      <c r="A312" s="161" t="s">
        <v>2158</v>
      </c>
      <c r="B312" s="162" t="s">
        <v>635</v>
      </c>
      <c r="C312" s="163">
        <v>176.09</v>
      </c>
      <c r="D312" s="164">
        <v>176.09</v>
      </c>
      <c r="E312" s="165" t="s">
        <v>4084</v>
      </c>
      <c r="F312" s="166" t="s">
        <v>2453</v>
      </c>
      <c r="G312">
        <f>VLOOKUP(A312,РАСЧЕТ!$A$3:$AX$1220,50,0)</f>
        <v>166.44485425184627</v>
      </c>
      <c r="H312" s="172">
        <f t="shared" si="4"/>
        <v>-9.6451457481537375</v>
      </c>
    </row>
    <row r="313" spans="1:8" ht="13.2" customHeight="1" x14ac:dyDescent="0.3">
      <c r="A313" s="161" t="s">
        <v>2185</v>
      </c>
      <c r="B313" s="162" t="s">
        <v>585</v>
      </c>
      <c r="C313" s="163">
        <v>292.06</v>
      </c>
      <c r="D313" s="164">
        <v>292.06</v>
      </c>
      <c r="E313" s="165" t="s">
        <v>4084</v>
      </c>
      <c r="F313" s="166" t="s">
        <v>2532</v>
      </c>
      <c r="G313">
        <f>VLOOKUP(A313,РАСЧЕТ!$A$3:$AX$1220,50,0)</f>
        <v>276.0548802225743</v>
      </c>
      <c r="H313" s="172">
        <f t="shared" si="4"/>
        <v>-16.005119777425705</v>
      </c>
    </row>
    <row r="314" spans="1:8" ht="13.2" customHeight="1" x14ac:dyDescent="0.3">
      <c r="A314" s="161" t="s">
        <v>1366</v>
      </c>
      <c r="B314" s="162" t="s">
        <v>1069</v>
      </c>
      <c r="C314" s="163">
        <v>135.08000000000001</v>
      </c>
      <c r="D314" s="164">
        <v>135.08000000000001</v>
      </c>
      <c r="E314" s="165" t="s">
        <v>4084</v>
      </c>
      <c r="F314" s="166" t="s">
        <v>2445</v>
      </c>
      <c r="G314">
        <f>VLOOKUP(A314,РАСЧЕТ!$A$3:$AX$1220,50,0)</f>
        <v>158.32559306882939</v>
      </c>
      <c r="H314" s="172">
        <f t="shared" si="4"/>
        <v>23.245593068829379</v>
      </c>
    </row>
    <row r="315" spans="1:8" ht="13.2" customHeight="1" x14ac:dyDescent="0.3">
      <c r="A315" s="161" t="s">
        <v>3566</v>
      </c>
      <c r="B315" s="162" t="s">
        <v>1069</v>
      </c>
      <c r="C315" s="163">
        <v>32.42</v>
      </c>
      <c r="D315" s="164">
        <v>32.42</v>
      </c>
      <c r="E315" s="165" t="s">
        <v>4088</v>
      </c>
      <c r="F315" s="166" t="s">
        <v>4089</v>
      </c>
      <c r="G315">
        <f>VLOOKUP(A315,РАСЧЕТ!$A$3:$AX$1220,50,0)</f>
        <v>0</v>
      </c>
      <c r="H315" s="172">
        <f t="shared" si="4"/>
        <v>-32.42</v>
      </c>
    </row>
    <row r="316" spans="1:8" ht="13.2" customHeight="1" x14ac:dyDescent="0.3">
      <c r="A316" s="161" t="s">
        <v>1798</v>
      </c>
      <c r="B316" s="162" t="s">
        <v>652</v>
      </c>
      <c r="C316" s="163">
        <v>188.98</v>
      </c>
      <c r="D316" s="164">
        <v>188.98</v>
      </c>
      <c r="E316" s="165" t="s">
        <v>4084</v>
      </c>
      <c r="F316" s="166" t="s">
        <v>2462</v>
      </c>
      <c r="G316">
        <f>VLOOKUP(A316,РАСЧЕТ!$A$3:$AX$1220,50,0)</f>
        <v>178.62374602637163</v>
      </c>
      <c r="H316" s="172">
        <f t="shared" si="4"/>
        <v>-10.356253973628355</v>
      </c>
    </row>
    <row r="317" spans="1:8" ht="13.2" customHeight="1" x14ac:dyDescent="0.3">
      <c r="A317" s="161" t="s">
        <v>1604</v>
      </c>
      <c r="B317" s="162" t="s">
        <v>1066</v>
      </c>
      <c r="C317" s="163">
        <v>193.27</v>
      </c>
      <c r="D317" s="164">
        <v>193.27</v>
      </c>
      <c r="E317" s="165" t="s">
        <v>4084</v>
      </c>
      <c r="F317" s="166" t="s">
        <v>2465</v>
      </c>
      <c r="G317">
        <f>VLOOKUP(A317,РАСЧЕТ!$A$3:$AX$1220,50,0)</f>
        <v>182.68337661788007</v>
      </c>
      <c r="H317" s="172">
        <f t="shared" si="4"/>
        <v>-10.586623382119939</v>
      </c>
    </row>
    <row r="318" spans="1:8" ht="13.2" customHeight="1" x14ac:dyDescent="0.3">
      <c r="A318" s="161" t="s">
        <v>1699</v>
      </c>
      <c r="B318" s="162" t="s">
        <v>580</v>
      </c>
      <c r="C318" s="163">
        <v>163.21</v>
      </c>
      <c r="D318" s="164">
        <v>163.21</v>
      </c>
      <c r="E318" s="165" t="s">
        <v>4084</v>
      </c>
      <c r="F318" s="166" t="s">
        <v>2435</v>
      </c>
      <c r="G318">
        <f>VLOOKUP(A318,РАСЧЕТ!$A$3:$AX$1220,50,0)</f>
        <v>154.26596247732093</v>
      </c>
      <c r="H318" s="172">
        <f t="shared" si="4"/>
        <v>-8.944037522679082</v>
      </c>
    </row>
    <row r="319" spans="1:8" ht="13.2" customHeight="1" x14ac:dyDescent="0.3">
      <c r="A319" s="161" t="s">
        <v>2332</v>
      </c>
      <c r="B319" s="162" t="s">
        <v>653</v>
      </c>
      <c r="C319" s="163">
        <v>137.44</v>
      </c>
      <c r="D319" s="164">
        <v>137.44</v>
      </c>
      <c r="E319" s="165" t="s">
        <v>4084</v>
      </c>
      <c r="F319" s="166" t="s">
        <v>3357</v>
      </c>
      <c r="G319">
        <f>VLOOKUP(A319,РАСЧЕТ!$A$3:$AX$1220,50,0)</f>
        <v>129.90817892827027</v>
      </c>
      <c r="H319" s="172">
        <f t="shared" si="4"/>
        <v>-7.5318210717297234</v>
      </c>
    </row>
    <row r="320" spans="1:8" ht="13.2" customHeight="1" x14ac:dyDescent="0.3">
      <c r="A320" s="161" t="s">
        <v>1726</v>
      </c>
      <c r="B320" s="162" t="s">
        <v>801</v>
      </c>
      <c r="C320" s="163">
        <v>184.68</v>
      </c>
      <c r="D320" s="164">
        <v>184.68</v>
      </c>
      <c r="E320" s="165" t="s">
        <v>4084</v>
      </c>
      <c r="F320" s="166" t="s">
        <v>2459</v>
      </c>
      <c r="G320">
        <f>VLOOKUP(A320,РАСЧЕТ!$A$3:$AX$1220,50,0)</f>
        <v>174.56411543486317</v>
      </c>
      <c r="H320" s="172">
        <f t="shared" si="4"/>
        <v>-10.115884565136838</v>
      </c>
    </row>
    <row r="321" spans="1:8" ht="13.2" customHeight="1" x14ac:dyDescent="0.3">
      <c r="A321" s="161" t="s">
        <v>1709</v>
      </c>
      <c r="B321" s="162" t="s">
        <v>781</v>
      </c>
      <c r="C321" s="163">
        <v>176.09</v>
      </c>
      <c r="D321" s="164">
        <v>176.09</v>
      </c>
      <c r="E321" s="165" t="s">
        <v>4084</v>
      </c>
      <c r="F321" s="166" t="s">
        <v>2450</v>
      </c>
      <c r="G321">
        <f>VLOOKUP(A321,РАСЧЕТ!$A$3:$AX$1220,50,0)</f>
        <v>166.44485425184627</v>
      </c>
      <c r="H321" s="172">
        <f t="shared" si="4"/>
        <v>-9.6451457481537375</v>
      </c>
    </row>
    <row r="322" spans="1:8" ht="13.2" customHeight="1" x14ac:dyDescent="0.3">
      <c r="A322" s="161" t="s">
        <v>1670</v>
      </c>
      <c r="B322" s="162" t="s">
        <v>1137</v>
      </c>
      <c r="C322" s="163">
        <v>266.29000000000002</v>
      </c>
      <c r="D322" s="164">
        <v>266.29000000000002</v>
      </c>
      <c r="E322" s="165" t="s">
        <v>4084</v>
      </c>
      <c r="F322" s="166" t="s">
        <v>2520</v>
      </c>
      <c r="G322">
        <f>VLOOKUP(A322,РАСЧЕТ!$A$3:$AX$1220,50,0)</f>
        <v>251.69709667352367</v>
      </c>
      <c r="H322" s="172">
        <f t="shared" ref="H322:H385" si="5">G322-C322</f>
        <v>-14.592903326476346</v>
      </c>
    </row>
    <row r="323" spans="1:8" ht="13.2" customHeight="1" x14ac:dyDescent="0.3">
      <c r="A323" s="161" t="s">
        <v>2013</v>
      </c>
      <c r="B323" s="162" t="s">
        <v>802</v>
      </c>
      <c r="C323" s="163">
        <v>193.27</v>
      </c>
      <c r="D323" s="164">
        <v>193.27</v>
      </c>
      <c r="E323" s="165" t="s">
        <v>4084</v>
      </c>
      <c r="F323" s="166" t="s">
        <v>2467</v>
      </c>
      <c r="G323">
        <f>VLOOKUP(A323,РАСЧЕТ!$A$3:$AX$1220,50,0)</f>
        <v>182.68337661788007</v>
      </c>
      <c r="H323" s="172">
        <f t="shared" si="5"/>
        <v>-10.586623382119939</v>
      </c>
    </row>
    <row r="324" spans="1:8" ht="13.2" customHeight="1" x14ac:dyDescent="0.3">
      <c r="A324" s="161" t="s">
        <v>1688</v>
      </c>
      <c r="B324" s="162" t="s">
        <v>1167</v>
      </c>
      <c r="C324" s="163">
        <v>137.44</v>
      </c>
      <c r="D324" s="164">
        <v>137.44</v>
      </c>
      <c r="E324" s="165" t="s">
        <v>4084</v>
      </c>
      <c r="F324" s="166" t="s">
        <v>2408</v>
      </c>
      <c r="G324">
        <f>VLOOKUP(A324,РАСЧЕТ!$A$3:$AX$1220,50,0)</f>
        <v>129.90817892827027</v>
      </c>
      <c r="H324" s="172">
        <f t="shared" si="5"/>
        <v>-7.5318210717297234</v>
      </c>
    </row>
    <row r="325" spans="1:8" ht="13.2" customHeight="1" x14ac:dyDescent="0.3">
      <c r="A325" s="161" t="s">
        <v>2076</v>
      </c>
      <c r="B325" s="162" t="s">
        <v>1006</v>
      </c>
      <c r="C325" s="163">
        <v>240.52</v>
      </c>
      <c r="D325" s="164">
        <v>240.52</v>
      </c>
      <c r="E325" s="165" t="s">
        <v>4084</v>
      </c>
      <c r="F325" s="166" t="s">
        <v>2396</v>
      </c>
      <c r="G325">
        <f>VLOOKUP(A325,РАСЧЕТ!$A$3:$AX$1220,50,0)</f>
        <v>227.33931312447297</v>
      </c>
      <c r="H325" s="172">
        <f t="shared" si="5"/>
        <v>-13.180686875527044</v>
      </c>
    </row>
    <row r="326" spans="1:8" ht="13.2" customHeight="1" x14ac:dyDescent="0.3">
      <c r="A326" s="161" t="s">
        <v>2147</v>
      </c>
      <c r="B326" s="162" t="s">
        <v>609</v>
      </c>
      <c r="C326" s="163">
        <v>214.75</v>
      </c>
      <c r="D326" s="164">
        <v>214.75</v>
      </c>
      <c r="E326" s="165" t="s">
        <v>4084</v>
      </c>
      <c r="F326" s="166" t="s">
        <v>2392</v>
      </c>
      <c r="G326">
        <f>VLOOKUP(A326,РАСЧЕТ!$A$3:$AX$1220,50,0)</f>
        <v>202.98152957542231</v>
      </c>
      <c r="H326" s="172">
        <f t="shared" si="5"/>
        <v>-11.768470424577686</v>
      </c>
    </row>
    <row r="327" spans="1:8" ht="13.2" customHeight="1" x14ac:dyDescent="0.3">
      <c r="A327" s="161" t="s">
        <v>2179</v>
      </c>
      <c r="B327" s="162" t="s">
        <v>916</v>
      </c>
      <c r="C327" s="163">
        <v>163.21</v>
      </c>
      <c r="D327" s="164">
        <v>163.21</v>
      </c>
      <c r="E327" s="165" t="s">
        <v>4084</v>
      </c>
      <c r="F327" s="166" t="s">
        <v>2417</v>
      </c>
      <c r="G327">
        <f>VLOOKUP(A327,РАСЧЕТ!$A$3:$AX$1220,50,0)</f>
        <v>154.26596247732093</v>
      </c>
      <c r="H327" s="172">
        <f t="shared" si="5"/>
        <v>-8.944037522679082</v>
      </c>
    </row>
    <row r="328" spans="1:8" ht="13.2" customHeight="1" x14ac:dyDescent="0.3">
      <c r="A328" s="161" t="s">
        <v>2368</v>
      </c>
      <c r="B328" s="162" t="s">
        <v>1104</v>
      </c>
      <c r="C328" s="163">
        <v>167.5</v>
      </c>
      <c r="D328" s="164">
        <v>167.5</v>
      </c>
      <c r="E328" s="165" t="s">
        <v>4084</v>
      </c>
      <c r="F328" s="166" t="s">
        <v>3516</v>
      </c>
      <c r="G328">
        <f>VLOOKUP(A328,РАСЧЕТ!$A$3:$AX$1220,50,0)</f>
        <v>158.32559306882939</v>
      </c>
      <c r="H328" s="172">
        <f t="shared" si="5"/>
        <v>-9.1744069311706085</v>
      </c>
    </row>
    <row r="329" spans="1:8" ht="13.2" customHeight="1" x14ac:dyDescent="0.3">
      <c r="A329" s="161" t="s">
        <v>1785</v>
      </c>
      <c r="B329" s="162" t="s">
        <v>1014</v>
      </c>
      <c r="C329" s="163">
        <v>163.21</v>
      </c>
      <c r="D329" s="164">
        <v>163.21</v>
      </c>
      <c r="E329" s="165" t="s">
        <v>4084</v>
      </c>
      <c r="F329" s="166" t="s">
        <v>2441</v>
      </c>
      <c r="G329">
        <f>VLOOKUP(A329,РАСЧЕТ!$A$3:$AX$1220,50,0)</f>
        <v>154.26596247732093</v>
      </c>
      <c r="H329" s="172">
        <f t="shared" si="5"/>
        <v>-8.944037522679082</v>
      </c>
    </row>
    <row r="330" spans="1:8" ht="13.2" customHeight="1" x14ac:dyDescent="0.3">
      <c r="A330" s="161" t="s">
        <v>3526</v>
      </c>
      <c r="B330" s="162" t="s">
        <v>782</v>
      </c>
      <c r="C330" s="163">
        <v>197.57</v>
      </c>
      <c r="D330" s="164">
        <v>197.57</v>
      </c>
      <c r="E330" s="165" t="s">
        <v>4084</v>
      </c>
      <c r="F330" s="166" t="s">
        <v>4016</v>
      </c>
      <c r="G330">
        <f>VLOOKUP(A330,РАСЧЕТ!$A$3:$AX$1220,50,0)</f>
        <v>186.74300720938851</v>
      </c>
      <c r="H330" s="172">
        <f t="shared" si="5"/>
        <v>-10.826992790611484</v>
      </c>
    </row>
    <row r="331" spans="1:8" ht="13.2" customHeight="1" x14ac:dyDescent="0.3">
      <c r="A331" s="161" t="s">
        <v>2073</v>
      </c>
      <c r="B331" s="162" t="s">
        <v>971</v>
      </c>
      <c r="C331" s="163">
        <v>133.13999999999999</v>
      </c>
      <c r="D331" s="164">
        <v>133.13999999999999</v>
      </c>
      <c r="E331" s="165" t="s">
        <v>4084</v>
      </c>
      <c r="F331" s="166" t="s">
        <v>2405</v>
      </c>
      <c r="G331">
        <f>VLOOKUP(A331,РАСЧЕТ!$A$3:$AX$1220,50,0)</f>
        <v>125.84854833676184</v>
      </c>
      <c r="H331" s="172">
        <f t="shared" si="5"/>
        <v>-7.2914516632381492</v>
      </c>
    </row>
    <row r="332" spans="1:8" ht="13.2" customHeight="1" x14ac:dyDescent="0.3">
      <c r="A332" s="161" t="s">
        <v>2169</v>
      </c>
      <c r="B332" s="162" t="s">
        <v>594</v>
      </c>
      <c r="C332" s="163">
        <v>137.44</v>
      </c>
      <c r="D332" s="164">
        <v>137.44</v>
      </c>
      <c r="E332" s="165" t="s">
        <v>4084</v>
      </c>
      <c r="F332" s="166" t="s">
        <v>2400</v>
      </c>
      <c r="G332">
        <f>VLOOKUP(A332,РАСЧЕТ!$A$3:$AX$1220,50,0)</f>
        <v>129.90817892827027</v>
      </c>
      <c r="H332" s="172">
        <f t="shared" si="5"/>
        <v>-7.5318210717297234</v>
      </c>
    </row>
    <row r="333" spans="1:8" ht="13.2" customHeight="1" x14ac:dyDescent="0.3">
      <c r="A333" s="161" t="s">
        <v>2298</v>
      </c>
      <c r="B333" s="162" t="s">
        <v>561</v>
      </c>
      <c r="C333" s="163">
        <v>287.76</v>
      </c>
      <c r="D333" s="164">
        <v>287.76</v>
      </c>
      <c r="E333" s="165" t="s">
        <v>4084</v>
      </c>
      <c r="F333" s="166" t="s">
        <v>3389</v>
      </c>
      <c r="G333">
        <f>VLOOKUP(A333,РАСЧЕТ!$A$3:$AX$1220,50,0)</f>
        <v>271.99524963106586</v>
      </c>
      <c r="H333" s="172">
        <f t="shared" si="5"/>
        <v>-15.764750368934131</v>
      </c>
    </row>
    <row r="334" spans="1:8" ht="13.2" customHeight="1" x14ac:dyDescent="0.3">
      <c r="A334" s="161" t="s">
        <v>2346</v>
      </c>
      <c r="B334" s="162" t="s">
        <v>762</v>
      </c>
      <c r="C334" s="163">
        <v>167.5</v>
      </c>
      <c r="D334" s="164">
        <v>167.5</v>
      </c>
      <c r="E334" s="165" t="s">
        <v>4084</v>
      </c>
      <c r="F334" s="166" t="s">
        <v>3367</v>
      </c>
      <c r="G334">
        <f>VLOOKUP(A334,РАСЧЕТ!$A$3:$AX$1220,50,0)</f>
        <v>158.32559306882939</v>
      </c>
      <c r="H334" s="172">
        <f t="shared" si="5"/>
        <v>-9.1744069311706085</v>
      </c>
    </row>
    <row r="335" spans="1:8" ht="13.2" customHeight="1" x14ac:dyDescent="0.3">
      <c r="A335" s="161" t="s">
        <v>2296</v>
      </c>
      <c r="B335" s="162" t="s">
        <v>1105</v>
      </c>
      <c r="C335" s="163">
        <v>210.45</v>
      </c>
      <c r="D335" s="164">
        <v>210.45</v>
      </c>
      <c r="E335" s="165" t="s">
        <v>4084</v>
      </c>
      <c r="F335" s="166" t="s">
        <v>3374</v>
      </c>
      <c r="G335">
        <f>VLOOKUP(A335,РАСЧЕТ!$A$3:$AX$1220,50,0)</f>
        <v>198.92189898391388</v>
      </c>
      <c r="H335" s="172">
        <f t="shared" si="5"/>
        <v>-11.528101016086111</v>
      </c>
    </row>
    <row r="336" spans="1:8" ht="13.2" customHeight="1" x14ac:dyDescent="0.3">
      <c r="A336" s="161" t="s">
        <v>2268</v>
      </c>
      <c r="B336" s="162" t="s">
        <v>981</v>
      </c>
      <c r="C336" s="163">
        <v>253.4</v>
      </c>
      <c r="D336" s="164">
        <v>253.4</v>
      </c>
      <c r="E336" s="165" t="s">
        <v>4084</v>
      </c>
      <c r="F336" s="166" t="s">
        <v>3383</v>
      </c>
      <c r="G336">
        <f>VLOOKUP(A336,РАСЧЕТ!$A$3:$AX$1220,50,0)</f>
        <v>239.51820489899833</v>
      </c>
      <c r="H336" s="172">
        <f t="shared" si="5"/>
        <v>-13.881795101001671</v>
      </c>
    </row>
    <row r="337" spans="1:8" ht="13.2" customHeight="1" x14ac:dyDescent="0.3">
      <c r="A337" s="161" t="s">
        <v>1776</v>
      </c>
      <c r="B337" s="162" t="s">
        <v>930</v>
      </c>
      <c r="C337" s="163">
        <v>154.62</v>
      </c>
      <c r="D337" s="164">
        <v>154.62</v>
      </c>
      <c r="E337" s="165" t="s">
        <v>4084</v>
      </c>
      <c r="F337" s="166" t="s">
        <v>2425</v>
      </c>
      <c r="G337">
        <f>VLOOKUP(A337,РАСЧЕТ!$A$3:$AX$1220,50,0)</f>
        <v>146.14670129430408</v>
      </c>
      <c r="H337" s="172">
        <f t="shared" si="5"/>
        <v>-8.4732987056959246</v>
      </c>
    </row>
    <row r="338" spans="1:8" ht="13.2" customHeight="1" x14ac:dyDescent="0.3">
      <c r="A338" s="161" t="s">
        <v>2267</v>
      </c>
      <c r="B338" s="162" t="s">
        <v>595</v>
      </c>
      <c r="C338" s="163">
        <v>266.29000000000002</v>
      </c>
      <c r="D338" s="164">
        <v>266.29000000000002</v>
      </c>
      <c r="E338" s="165" t="s">
        <v>4084</v>
      </c>
      <c r="F338" s="166" t="s">
        <v>3386</v>
      </c>
      <c r="G338">
        <f>VLOOKUP(A338,РАСЧЕТ!$A$3:$AX$1220,50,0)</f>
        <v>251.69709667352367</v>
      </c>
      <c r="H338" s="172">
        <f t="shared" si="5"/>
        <v>-14.592903326476346</v>
      </c>
    </row>
    <row r="339" spans="1:8" ht="13.2" customHeight="1" x14ac:dyDescent="0.3">
      <c r="A339" s="161" t="s">
        <v>2121</v>
      </c>
      <c r="B339" s="162" t="s">
        <v>1122</v>
      </c>
      <c r="C339" s="163">
        <v>244.81</v>
      </c>
      <c r="D339" s="164">
        <v>244.81</v>
      </c>
      <c r="E339" s="165" t="s">
        <v>4084</v>
      </c>
      <c r="F339" s="166" t="s">
        <v>2433</v>
      </c>
      <c r="G339">
        <f>VLOOKUP(A339,РАСЧЕТ!$A$3:$AX$1220,50,0)</f>
        <v>231.39894371598143</v>
      </c>
      <c r="H339" s="172">
        <f t="shared" si="5"/>
        <v>-13.411056284018571</v>
      </c>
    </row>
    <row r="340" spans="1:8" ht="13.2" customHeight="1" x14ac:dyDescent="0.3">
      <c r="A340" s="161" t="s">
        <v>2041</v>
      </c>
      <c r="B340" s="162" t="s">
        <v>1072</v>
      </c>
      <c r="C340" s="163">
        <v>150.32</v>
      </c>
      <c r="D340" s="164">
        <v>150.32</v>
      </c>
      <c r="E340" s="165" t="s">
        <v>4084</v>
      </c>
      <c r="F340" s="166" t="s">
        <v>2418</v>
      </c>
      <c r="G340">
        <f>VLOOKUP(A340,РАСЧЕТ!$A$3:$AX$1220,50,0)</f>
        <v>142.08707070279561</v>
      </c>
      <c r="H340" s="172">
        <f t="shared" si="5"/>
        <v>-8.2329292972043788</v>
      </c>
    </row>
    <row r="341" spans="1:8" ht="13.2" customHeight="1" x14ac:dyDescent="0.3">
      <c r="A341" s="161" t="s">
        <v>2369</v>
      </c>
      <c r="B341" s="162" t="s">
        <v>972</v>
      </c>
      <c r="C341" s="163">
        <v>171.8</v>
      </c>
      <c r="D341" s="164">
        <v>171.8</v>
      </c>
      <c r="E341" s="165" t="s">
        <v>4084</v>
      </c>
      <c r="F341" s="166" t="s">
        <v>3518</v>
      </c>
      <c r="G341">
        <f>VLOOKUP(A341,РАСЧЕТ!$A$3:$AX$1220,50,0)</f>
        <v>162.38522366033783</v>
      </c>
      <c r="H341" s="172">
        <f t="shared" si="5"/>
        <v>-9.4147763396621826</v>
      </c>
    </row>
    <row r="342" spans="1:8" ht="13.2" customHeight="1" x14ac:dyDescent="0.3">
      <c r="A342" s="161" t="s">
        <v>3567</v>
      </c>
      <c r="B342" s="162" t="s">
        <v>1015</v>
      </c>
      <c r="C342" s="163">
        <v>130.99</v>
      </c>
      <c r="D342" s="164">
        <v>130.99</v>
      </c>
      <c r="E342" s="165" t="s">
        <v>4084</v>
      </c>
      <c r="F342" s="166" t="s">
        <v>4090</v>
      </c>
      <c r="G342">
        <f>VLOOKUP(A342,РАСЧЕТ!$A$3:$AX$1220,50,0)</f>
        <v>123.75325512824134</v>
      </c>
      <c r="H342" s="172">
        <f t="shared" si="5"/>
        <v>-7.236744871758674</v>
      </c>
    </row>
    <row r="343" spans="1:8" ht="13.2" customHeight="1" x14ac:dyDescent="0.3">
      <c r="A343" s="161" t="s">
        <v>1675</v>
      </c>
      <c r="B343" s="162" t="s">
        <v>1015</v>
      </c>
      <c r="C343" s="163">
        <v>62.28</v>
      </c>
      <c r="D343" s="164">
        <v>62.28</v>
      </c>
      <c r="E343" s="165" t="s">
        <v>4084</v>
      </c>
      <c r="F343" s="166" t="s">
        <v>2466</v>
      </c>
      <c r="G343">
        <f>VLOOKUP(A343,РАСЧЕТ!$A$3:$AX$1220,50,0)</f>
        <v>58.930121489638729</v>
      </c>
      <c r="H343" s="172">
        <f t="shared" si="5"/>
        <v>-3.3498785103612718</v>
      </c>
    </row>
    <row r="344" spans="1:8" ht="13.2" customHeight="1" x14ac:dyDescent="0.3">
      <c r="A344" s="161" t="s">
        <v>2372</v>
      </c>
      <c r="B344" s="162" t="s">
        <v>1169</v>
      </c>
      <c r="C344" s="163">
        <v>163.21</v>
      </c>
      <c r="D344" s="164">
        <v>163.21</v>
      </c>
      <c r="E344" s="165" t="s">
        <v>4084</v>
      </c>
      <c r="F344" s="166" t="s">
        <v>3519</v>
      </c>
      <c r="G344">
        <f>VLOOKUP(A344,РАСЧЕТ!$A$3:$AX$1220,50,0)</f>
        <v>154.26596247732093</v>
      </c>
      <c r="H344" s="172">
        <f t="shared" si="5"/>
        <v>-8.944037522679082</v>
      </c>
    </row>
    <row r="345" spans="1:8" ht="13.2" customHeight="1" x14ac:dyDescent="0.3">
      <c r="A345" s="161" t="s">
        <v>2149</v>
      </c>
      <c r="B345" s="162" t="s">
        <v>1170</v>
      </c>
      <c r="C345" s="163">
        <v>206.16</v>
      </c>
      <c r="D345" s="164">
        <v>206.16</v>
      </c>
      <c r="E345" s="165" t="s">
        <v>4084</v>
      </c>
      <c r="F345" s="166" t="s">
        <v>2378</v>
      </c>
      <c r="G345">
        <f>VLOOKUP(A345,РАСЧЕТ!$A$3:$AX$1220,50,0)</f>
        <v>194.86226839240541</v>
      </c>
      <c r="H345" s="172">
        <f t="shared" si="5"/>
        <v>-11.297731607594585</v>
      </c>
    </row>
    <row r="346" spans="1:8" ht="13.2" customHeight="1" x14ac:dyDescent="0.3">
      <c r="A346" s="161" t="s">
        <v>2018</v>
      </c>
      <c r="B346" s="162" t="s">
        <v>1063</v>
      </c>
      <c r="C346" s="163">
        <v>176.09</v>
      </c>
      <c r="D346" s="164">
        <v>176.09</v>
      </c>
      <c r="E346" s="165" t="s">
        <v>4084</v>
      </c>
      <c r="F346" s="166" t="s">
        <v>2452</v>
      </c>
      <c r="G346">
        <f>VLOOKUP(A346,РАСЧЕТ!$A$3:$AX$1220,50,0)</f>
        <v>166.44485425184627</v>
      </c>
      <c r="H346" s="172">
        <f t="shared" si="5"/>
        <v>-9.6451457481537375</v>
      </c>
    </row>
    <row r="347" spans="1:8" ht="13.2" customHeight="1" x14ac:dyDescent="0.3">
      <c r="A347" s="161" t="s">
        <v>2193</v>
      </c>
      <c r="B347" s="162" t="s">
        <v>907</v>
      </c>
      <c r="C347" s="163">
        <v>176.09</v>
      </c>
      <c r="D347" s="164">
        <v>176.09</v>
      </c>
      <c r="E347" s="165" t="s">
        <v>4084</v>
      </c>
      <c r="F347" s="166" t="s">
        <v>2454</v>
      </c>
      <c r="G347">
        <f>VLOOKUP(A347,РАСЧЕТ!$A$3:$AX$1220,50,0)</f>
        <v>166.44485425184627</v>
      </c>
      <c r="H347" s="172">
        <f t="shared" si="5"/>
        <v>-9.6451457481537375</v>
      </c>
    </row>
    <row r="348" spans="1:8" ht="13.2" customHeight="1" x14ac:dyDescent="0.3">
      <c r="A348" s="161" t="s">
        <v>1698</v>
      </c>
      <c r="B348" s="162" t="s">
        <v>1042</v>
      </c>
      <c r="C348" s="163">
        <v>261.99</v>
      </c>
      <c r="D348" s="164">
        <v>261.99</v>
      </c>
      <c r="E348" s="165" t="s">
        <v>4084</v>
      </c>
      <c r="F348" s="166" t="s">
        <v>2517</v>
      </c>
      <c r="G348">
        <f>VLOOKUP(A348,РАСЧЕТ!$A$3:$AX$1220,50,0)</f>
        <v>247.63746608201521</v>
      </c>
      <c r="H348" s="172">
        <f t="shared" si="5"/>
        <v>-14.3525339179848</v>
      </c>
    </row>
    <row r="349" spans="1:8" ht="13.2" customHeight="1" x14ac:dyDescent="0.3">
      <c r="A349" s="161" t="s">
        <v>1734</v>
      </c>
      <c r="B349" s="162" t="s">
        <v>1735</v>
      </c>
      <c r="C349" s="163">
        <v>249.11</v>
      </c>
      <c r="D349" s="164">
        <v>249.11</v>
      </c>
      <c r="E349" s="165" t="s">
        <v>4084</v>
      </c>
      <c r="F349" s="166" t="s">
        <v>2508</v>
      </c>
      <c r="G349">
        <f>VLOOKUP(A349,РАСЧЕТ!$A$3:$AX$1220,50,0)</f>
        <v>235.45857430748987</v>
      </c>
      <c r="H349" s="172">
        <f t="shared" si="5"/>
        <v>-13.651425692510145</v>
      </c>
    </row>
    <row r="350" spans="1:8" ht="13.2" customHeight="1" x14ac:dyDescent="0.3">
      <c r="A350" s="161" t="s">
        <v>1788</v>
      </c>
      <c r="B350" s="162" t="s">
        <v>1789</v>
      </c>
      <c r="C350" s="163">
        <v>257.7</v>
      </c>
      <c r="D350" s="164">
        <v>257.7</v>
      </c>
      <c r="E350" s="165" t="s">
        <v>4084</v>
      </c>
      <c r="F350" s="166" t="s">
        <v>2515</v>
      </c>
      <c r="G350">
        <f>VLOOKUP(A350,РАСЧЕТ!$A$3:$AX$1220,50,0)</f>
        <v>243.57783549050677</v>
      </c>
      <c r="H350" s="172">
        <f t="shared" si="5"/>
        <v>-14.122164509493217</v>
      </c>
    </row>
    <row r="351" spans="1:8" ht="13.2" customHeight="1" x14ac:dyDescent="0.3">
      <c r="A351" s="161" t="s">
        <v>3560</v>
      </c>
      <c r="B351" s="162" t="s">
        <v>1679</v>
      </c>
      <c r="C351" s="163">
        <v>188.97</v>
      </c>
      <c r="D351" s="164">
        <v>188.97</v>
      </c>
      <c r="E351" s="165" t="s">
        <v>4084</v>
      </c>
      <c r="F351" s="166" t="s">
        <v>4073</v>
      </c>
      <c r="G351">
        <f>VLOOKUP(A351,РАСЧЕТ!$A$3:$AX$1220,50,0)</f>
        <v>178.62374602637163</v>
      </c>
      <c r="H351" s="172">
        <f t="shared" si="5"/>
        <v>-10.346253973628365</v>
      </c>
    </row>
    <row r="352" spans="1:8" ht="13.2" customHeight="1" x14ac:dyDescent="0.3">
      <c r="A352" s="161" t="s">
        <v>2269</v>
      </c>
      <c r="B352" s="162" t="s">
        <v>1704</v>
      </c>
      <c r="C352" s="163">
        <v>214.75</v>
      </c>
      <c r="D352" s="164">
        <v>214.75</v>
      </c>
      <c r="E352" s="165" t="s">
        <v>4084</v>
      </c>
      <c r="F352" s="166" t="s">
        <v>3375</v>
      </c>
      <c r="G352">
        <f>VLOOKUP(A352,РАСЧЕТ!$A$3:$AX$1220,50,0)</f>
        <v>202.98152957542231</v>
      </c>
      <c r="H352" s="172">
        <f t="shared" si="5"/>
        <v>-11.768470424577686</v>
      </c>
    </row>
    <row r="353" spans="1:8" ht="13.2" customHeight="1" x14ac:dyDescent="0.3">
      <c r="A353" s="161" t="s">
        <v>1370</v>
      </c>
      <c r="B353" s="162" t="s">
        <v>1371</v>
      </c>
      <c r="C353" s="163">
        <v>266.29000000000002</v>
      </c>
      <c r="D353" s="164">
        <v>266.29000000000002</v>
      </c>
      <c r="E353" s="165" t="s">
        <v>4084</v>
      </c>
      <c r="F353" s="166" t="s">
        <v>2519</v>
      </c>
      <c r="G353">
        <f>VLOOKUP(A353,РАСЧЕТ!$A$3:$AX$1220,50,0)</f>
        <v>251.69709667352367</v>
      </c>
      <c r="H353" s="172">
        <f t="shared" si="5"/>
        <v>-14.592903326476346</v>
      </c>
    </row>
    <row r="354" spans="1:8" ht="13.2" customHeight="1" x14ac:dyDescent="0.3">
      <c r="A354" s="161" t="s">
        <v>2074</v>
      </c>
      <c r="B354" s="162" t="s">
        <v>1359</v>
      </c>
      <c r="C354" s="163">
        <v>244.81</v>
      </c>
      <c r="D354" s="164">
        <v>244.81</v>
      </c>
      <c r="E354" s="165" t="s">
        <v>4084</v>
      </c>
      <c r="F354" s="166" t="s">
        <v>2446</v>
      </c>
      <c r="G354">
        <f>VLOOKUP(A354,РАСЧЕТ!$A$3:$AX$1220,50,0)</f>
        <v>231.39894371598143</v>
      </c>
      <c r="H354" s="172">
        <f t="shared" si="5"/>
        <v>-13.411056284018571</v>
      </c>
    </row>
    <row r="355" spans="1:8" ht="13.2" customHeight="1" x14ac:dyDescent="0.3">
      <c r="A355" s="161" t="s">
        <v>2345</v>
      </c>
      <c r="B355" s="162" t="s">
        <v>1805</v>
      </c>
      <c r="C355" s="163">
        <v>171.8</v>
      </c>
      <c r="D355" s="164">
        <v>171.8</v>
      </c>
      <c r="E355" s="165" t="s">
        <v>4084</v>
      </c>
      <c r="F355" s="166" t="s">
        <v>3368</v>
      </c>
      <c r="G355">
        <f>VLOOKUP(A355,РАСЧЕТ!$A$3:$AX$1220,50,0)</f>
        <v>162.38522366033783</v>
      </c>
      <c r="H355" s="172">
        <f t="shared" si="5"/>
        <v>-9.4147763396621826</v>
      </c>
    </row>
    <row r="356" spans="1:8" ht="13.2" customHeight="1" x14ac:dyDescent="0.3">
      <c r="A356" s="161" t="s">
        <v>2183</v>
      </c>
      <c r="B356" s="162" t="s">
        <v>1710</v>
      </c>
      <c r="C356" s="163">
        <v>171.8</v>
      </c>
      <c r="D356" s="164">
        <v>171.8</v>
      </c>
      <c r="E356" s="165" t="s">
        <v>4084</v>
      </c>
      <c r="F356" s="166" t="s">
        <v>2391</v>
      </c>
      <c r="G356">
        <f>VLOOKUP(A356,РАСЧЕТ!$A$3:$AX$1220,50,0)</f>
        <v>162.38522366033783</v>
      </c>
      <c r="H356" s="172">
        <f t="shared" si="5"/>
        <v>-9.4147763396621826</v>
      </c>
    </row>
    <row r="357" spans="1:8" ht="13.2" customHeight="1" x14ac:dyDescent="0.3">
      <c r="A357" s="161" t="s">
        <v>2039</v>
      </c>
      <c r="B357" s="162" t="s">
        <v>1155</v>
      </c>
      <c r="C357" s="163">
        <v>167.5</v>
      </c>
      <c r="D357" s="164">
        <v>167.5</v>
      </c>
      <c r="E357" s="165" t="s">
        <v>4084</v>
      </c>
      <c r="F357" s="166" t="s">
        <v>2444</v>
      </c>
      <c r="G357">
        <f>VLOOKUP(A357,РАСЧЕТ!$A$3:$AX$1220,50,0)</f>
        <v>158.32559306882939</v>
      </c>
      <c r="H357" s="172">
        <f t="shared" si="5"/>
        <v>-9.1744069311706085</v>
      </c>
    </row>
    <row r="358" spans="1:8" ht="13.2" customHeight="1" x14ac:dyDescent="0.3">
      <c r="A358" s="161" t="s">
        <v>1313</v>
      </c>
      <c r="B358" s="162" t="s">
        <v>1314</v>
      </c>
      <c r="C358" s="163">
        <v>94.77</v>
      </c>
      <c r="D358" s="164">
        <v>94.77</v>
      </c>
      <c r="E358" s="165" t="s">
        <v>4084</v>
      </c>
      <c r="F358" s="166" t="s">
        <v>2427</v>
      </c>
      <c r="G358">
        <f>VLOOKUP(A358,РАСЧЕТ!$A$3:$AX$1220,50,0)</f>
        <v>89.57378466425088</v>
      </c>
      <c r="H358" s="172">
        <f t="shared" si="5"/>
        <v>-5.1962153357491161</v>
      </c>
    </row>
    <row r="359" spans="1:8" ht="13.2" customHeight="1" x14ac:dyDescent="0.3">
      <c r="A359" s="161" t="s">
        <v>3568</v>
      </c>
      <c r="B359" s="162" t="s">
        <v>1314</v>
      </c>
      <c r="C359" s="163">
        <v>59.85</v>
      </c>
      <c r="D359" s="164">
        <v>59.85</v>
      </c>
      <c r="E359" s="165" t="s">
        <v>4092</v>
      </c>
      <c r="F359" s="166" t="s">
        <v>4093</v>
      </c>
      <c r="G359">
        <f>VLOOKUP(A359,РАСЧЕТ!$A$3:$AX$1220,50,0)</f>
        <v>56.572916630053179</v>
      </c>
      <c r="H359" s="172">
        <f t="shared" si="5"/>
        <v>-3.2770833699468227</v>
      </c>
    </row>
    <row r="360" spans="1:8" ht="13.2" customHeight="1" x14ac:dyDescent="0.3">
      <c r="A360" s="161" t="s">
        <v>1720</v>
      </c>
      <c r="B360" s="162" t="s">
        <v>1721</v>
      </c>
      <c r="C360" s="163">
        <v>96.43</v>
      </c>
      <c r="D360" s="164">
        <v>96.43</v>
      </c>
      <c r="E360" s="165" t="s">
        <v>4084</v>
      </c>
      <c r="F360" s="166" t="s">
        <v>2403</v>
      </c>
      <c r="G360">
        <f>VLOOKUP(A360,РАСЧЕТ!$A$3:$AX$1220,50,0)</f>
        <v>91.145254570641242</v>
      </c>
      <c r="H360" s="172">
        <f t="shared" si="5"/>
        <v>-5.2847454293587646</v>
      </c>
    </row>
    <row r="361" spans="1:8" ht="13.2" customHeight="1" x14ac:dyDescent="0.3">
      <c r="A361" s="161" t="s">
        <v>3569</v>
      </c>
      <c r="B361" s="162" t="s">
        <v>1721</v>
      </c>
      <c r="C361" s="163">
        <v>28.12</v>
      </c>
      <c r="D361" s="164">
        <v>28.12</v>
      </c>
      <c r="E361" s="165" t="s">
        <v>4095</v>
      </c>
      <c r="F361" s="166" t="s">
        <v>4096</v>
      </c>
      <c r="G361">
        <f>VLOOKUP(A361,РАСЧЕТ!$A$3:$AX$1220,50,0)</f>
        <v>26.584032583103696</v>
      </c>
      <c r="H361" s="172">
        <f t="shared" si="5"/>
        <v>-1.5359674168963053</v>
      </c>
    </row>
    <row r="362" spans="1:8" ht="13.2" customHeight="1" x14ac:dyDescent="0.3">
      <c r="A362" s="161" t="s">
        <v>1606</v>
      </c>
      <c r="B362" s="162" t="s">
        <v>1607</v>
      </c>
      <c r="C362" s="163">
        <v>108.62</v>
      </c>
      <c r="D362" s="164">
        <v>108.62</v>
      </c>
      <c r="E362" s="165" t="s">
        <v>4084</v>
      </c>
      <c r="F362" s="166" t="s">
        <v>2402</v>
      </c>
      <c r="G362">
        <f>VLOOKUP(A362,РАСЧЕТ!$A$3:$AX$1220,50,0)</f>
        <v>113.66965656223648</v>
      </c>
      <c r="H362" s="172">
        <f t="shared" si="5"/>
        <v>5.0496565622364784</v>
      </c>
    </row>
    <row r="363" spans="1:8" ht="13.2" customHeight="1" x14ac:dyDescent="0.3">
      <c r="A363" s="161" t="s">
        <v>3570</v>
      </c>
      <c r="B363" s="162" t="s">
        <v>1607</v>
      </c>
      <c r="C363" s="163">
        <v>11.64</v>
      </c>
      <c r="D363" s="164">
        <v>11.64</v>
      </c>
      <c r="E363" s="165" t="s">
        <v>4098</v>
      </c>
      <c r="F363" s="166" t="s">
        <v>4099</v>
      </c>
      <c r="G363">
        <f>VLOOKUP(A363,РАСЧЕТ!$A$3:$AX$1220,50,0)</f>
        <v>0</v>
      </c>
      <c r="H363" s="172">
        <f t="shared" si="5"/>
        <v>-11.64</v>
      </c>
    </row>
    <row r="364" spans="1:8" ht="13.2" customHeight="1" x14ac:dyDescent="0.3">
      <c r="A364" s="161" t="s">
        <v>2365</v>
      </c>
      <c r="B364" s="162" t="s">
        <v>1667</v>
      </c>
      <c r="C364" s="163">
        <v>68.72</v>
      </c>
      <c r="D364" s="164">
        <v>68.72</v>
      </c>
      <c r="E364" s="165" t="s">
        <v>4084</v>
      </c>
      <c r="F364" s="166" t="s">
        <v>3512</v>
      </c>
      <c r="G364">
        <f>VLOOKUP(A364,РАСЧЕТ!$A$3:$AX$1220,50,0)</f>
        <v>64.954089464135137</v>
      </c>
      <c r="H364" s="172">
        <f t="shared" si="5"/>
        <v>-3.7659105358648617</v>
      </c>
    </row>
    <row r="365" spans="1:8" ht="13.2" customHeight="1" x14ac:dyDescent="0.3">
      <c r="A365" s="161" t="s">
        <v>1711</v>
      </c>
      <c r="B365" s="162" t="s">
        <v>1712</v>
      </c>
      <c r="C365" s="163">
        <v>107.37</v>
      </c>
      <c r="D365" s="164">
        <v>107.37</v>
      </c>
      <c r="E365" s="165" t="s">
        <v>4084</v>
      </c>
      <c r="F365" s="166" t="s">
        <v>2398</v>
      </c>
      <c r="G365">
        <f>VLOOKUP(A365,РАСЧЕТ!$A$3:$AX$1220,50,0)</f>
        <v>101.49076478771116</v>
      </c>
      <c r="H365" s="172">
        <f t="shared" si="5"/>
        <v>-5.8792352122888474</v>
      </c>
    </row>
    <row r="366" spans="1:8" ht="13.2" customHeight="1" x14ac:dyDescent="0.3">
      <c r="A366" s="161" t="s">
        <v>1783</v>
      </c>
      <c r="B366" s="162" t="s">
        <v>1784</v>
      </c>
      <c r="C366" s="163">
        <v>176.09</v>
      </c>
      <c r="D366" s="164">
        <v>176.09</v>
      </c>
      <c r="E366" s="165" t="s">
        <v>4084</v>
      </c>
      <c r="F366" s="166" t="s">
        <v>2451</v>
      </c>
      <c r="G366">
        <f>VLOOKUP(A366,РАСЧЕТ!$A$3:$AX$1220,50,0)</f>
        <v>166.44485425184627</v>
      </c>
      <c r="H366" s="172">
        <f t="shared" si="5"/>
        <v>-9.6451457481537375</v>
      </c>
    </row>
    <row r="367" spans="1:8" ht="13.2" customHeight="1" x14ac:dyDescent="0.3">
      <c r="A367" s="161" t="s">
        <v>2232</v>
      </c>
      <c r="B367" s="162" t="s">
        <v>1340</v>
      </c>
      <c r="C367" s="163">
        <v>141.72999999999999</v>
      </c>
      <c r="D367" s="164">
        <v>141.72999999999999</v>
      </c>
      <c r="E367" s="165" t="s">
        <v>4084</v>
      </c>
      <c r="F367" s="166" t="s">
        <v>3358</v>
      </c>
      <c r="G367">
        <f>VLOOKUP(A367,РАСЧЕТ!$A$3:$AX$1220,50,0)</f>
        <v>133.96780951977871</v>
      </c>
      <c r="H367" s="172">
        <f t="shared" si="5"/>
        <v>-7.7621904802212782</v>
      </c>
    </row>
    <row r="368" spans="1:8" ht="13.2" customHeight="1" x14ac:dyDescent="0.3">
      <c r="A368" s="161" t="s">
        <v>2036</v>
      </c>
      <c r="B368" s="162" t="s">
        <v>1075</v>
      </c>
      <c r="C368" s="163">
        <v>141.72999999999999</v>
      </c>
      <c r="D368" s="164">
        <v>141.72999999999999</v>
      </c>
      <c r="E368" s="165" t="s">
        <v>4084</v>
      </c>
      <c r="F368" s="166" t="s">
        <v>2409</v>
      </c>
      <c r="G368">
        <f>VLOOKUP(A368,РАСЧЕТ!$A$3:$AX$1220,50,0)</f>
        <v>133.96780951977871</v>
      </c>
      <c r="H368" s="172">
        <f t="shared" si="5"/>
        <v>-7.7621904802212782</v>
      </c>
    </row>
    <row r="369" spans="1:8" ht="13.2" customHeight="1" x14ac:dyDescent="0.3">
      <c r="A369" s="161" t="s">
        <v>2173</v>
      </c>
      <c r="B369" s="162" t="s">
        <v>1070</v>
      </c>
      <c r="C369" s="163">
        <v>163.21</v>
      </c>
      <c r="D369" s="164">
        <v>163.21</v>
      </c>
      <c r="E369" s="165" t="s">
        <v>4084</v>
      </c>
      <c r="F369" s="166" t="s">
        <v>2439</v>
      </c>
      <c r="G369">
        <f>VLOOKUP(A369,РАСЧЕТ!$A$3:$AX$1220,50,0)</f>
        <v>154.26596247732093</v>
      </c>
      <c r="H369" s="172">
        <f t="shared" si="5"/>
        <v>-8.944037522679082</v>
      </c>
    </row>
    <row r="370" spans="1:8" ht="13.2" customHeight="1" x14ac:dyDescent="0.3">
      <c r="A370" s="161" t="s">
        <v>2008</v>
      </c>
      <c r="B370" s="162" t="s">
        <v>1036</v>
      </c>
      <c r="C370" s="163">
        <v>296.35000000000002</v>
      </c>
      <c r="D370" s="164">
        <v>296.35000000000002</v>
      </c>
      <c r="E370" s="165" t="s">
        <v>4084</v>
      </c>
      <c r="F370" s="166" t="s">
        <v>2534</v>
      </c>
      <c r="G370">
        <f>VLOOKUP(A370,РАСЧЕТ!$A$3:$AX$1220,50,0)</f>
        <v>280.11451081408279</v>
      </c>
      <c r="H370" s="172">
        <f t="shared" si="5"/>
        <v>-16.235489185917231</v>
      </c>
    </row>
    <row r="371" spans="1:8" ht="13.2" customHeight="1" x14ac:dyDescent="0.3">
      <c r="A371" s="161" t="s">
        <v>2146</v>
      </c>
      <c r="B371" s="162" t="s">
        <v>1129</v>
      </c>
      <c r="C371" s="163">
        <v>266.29000000000002</v>
      </c>
      <c r="D371" s="164">
        <v>266.29000000000002</v>
      </c>
      <c r="E371" s="165" t="s">
        <v>4084</v>
      </c>
      <c r="F371" s="166" t="s">
        <v>2497</v>
      </c>
      <c r="G371">
        <f>VLOOKUP(A371,РАСЧЕТ!$A$3:$AX$1220,50,0)</f>
        <v>251.69709667352367</v>
      </c>
      <c r="H371" s="172">
        <f t="shared" si="5"/>
        <v>-14.592903326476346</v>
      </c>
    </row>
    <row r="372" spans="1:8" ht="13.2" customHeight="1" x14ac:dyDescent="0.3">
      <c r="A372" s="161" t="s">
        <v>2170</v>
      </c>
      <c r="B372" s="162" t="s">
        <v>984</v>
      </c>
      <c r="C372" s="163">
        <v>283.47000000000003</v>
      </c>
      <c r="D372" s="164">
        <v>283.47000000000003</v>
      </c>
      <c r="E372" s="165" t="s">
        <v>4084</v>
      </c>
      <c r="F372" s="166" t="s">
        <v>2461</v>
      </c>
      <c r="G372">
        <f>VLOOKUP(A372,РАСЧЕТ!$A$3:$AX$1220,50,0)</f>
        <v>267.93561903955742</v>
      </c>
      <c r="H372" s="172">
        <f t="shared" si="5"/>
        <v>-15.534380960442604</v>
      </c>
    </row>
    <row r="373" spans="1:8" ht="13.2" customHeight="1" x14ac:dyDescent="0.3">
      <c r="A373" s="161" t="s">
        <v>2082</v>
      </c>
      <c r="B373" s="162" t="s">
        <v>868</v>
      </c>
      <c r="C373" s="163">
        <v>249.11</v>
      </c>
      <c r="D373" s="164">
        <v>249.11</v>
      </c>
      <c r="E373" s="165" t="s">
        <v>4084</v>
      </c>
      <c r="F373" s="166" t="s">
        <v>2385</v>
      </c>
      <c r="G373">
        <f>VLOOKUP(A373,РАСЧЕТ!$A$3:$AX$1220,50,0)</f>
        <v>235.45857430748987</v>
      </c>
      <c r="H373" s="172">
        <f t="shared" si="5"/>
        <v>-13.651425692510145</v>
      </c>
    </row>
    <row r="374" spans="1:8" ht="13.2" customHeight="1" x14ac:dyDescent="0.3">
      <c r="A374" s="161" t="s">
        <v>2045</v>
      </c>
      <c r="B374" s="162" t="s">
        <v>613</v>
      </c>
      <c r="C374" s="163">
        <v>197.57</v>
      </c>
      <c r="D374" s="164">
        <v>197.57</v>
      </c>
      <c r="E374" s="165" t="s">
        <v>4084</v>
      </c>
      <c r="F374" s="166" t="s">
        <v>2470</v>
      </c>
      <c r="G374">
        <f>VLOOKUP(A374,РАСЧЕТ!$A$3:$AX$1220,50,0)</f>
        <v>186.74300720938851</v>
      </c>
      <c r="H374" s="172">
        <f t="shared" si="5"/>
        <v>-10.826992790611484</v>
      </c>
    </row>
    <row r="375" spans="1:8" ht="13.2" customHeight="1" x14ac:dyDescent="0.3">
      <c r="A375" s="161" t="s">
        <v>2180</v>
      </c>
      <c r="B375" s="162" t="s">
        <v>1141</v>
      </c>
      <c r="C375" s="163">
        <v>201.86</v>
      </c>
      <c r="D375" s="164">
        <v>201.86</v>
      </c>
      <c r="E375" s="165" t="s">
        <v>4084</v>
      </c>
      <c r="F375" s="166" t="s">
        <v>2472</v>
      </c>
      <c r="G375">
        <f>VLOOKUP(A375,РАСЧЕТ!$A$3:$AX$1220,50,0)</f>
        <v>190.80263780089697</v>
      </c>
      <c r="H375" s="172">
        <f t="shared" si="5"/>
        <v>-11.057362199103039</v>
      </c>
    </row>
    <row r="376" spans="1:8" ht="13.2" customHeight="1" x14ac:dyDescent="0.3">
      <c r="A376" s="161" t="s">
        <v>2177</v>
      </c>
      <c r="B376" s="162" t="s">
        <v>872</v>
      </c>
      <c r="C376" s="163">
        <v>171.8</v>
      </c>
      <c r="D376" s="164">
        <v>171.8</v>
      </c>
      <c r="E376" s="165" t="s">
        <v>4084</v>
      </c>
      <c r="F376" s="166" t="s">
        <v>2448</v>
      </c>
      <c r="G376">
        <f>VLOOKUP(A376,РАСЧЕТ!$A$3:$AX$1220,50,0)</f>
        <v>162.38522366033783</v>
      </c>
      <c r="H376" s="172">
        <f t="shared" si="5"/>
        <v>-9.4147763396621826</v>
      </c>
    </row>
    <row r="377" spans="1:8" ht="13.2" customHeight="1" x14ac:dyDescent="0.3">
      <c r="A377" s="161" t="s">
        <v>2261</v>
      </c>
      <c r="B377" s="162" t="s">
        <v>1007</v>
      </c>
      <c r="C377" s="163">
        <v>163.21</v>
      </c>
      <c r="D377" s="164">
        <v>163.21</v>
      </c>
      <c r="E377" s="165" t="s">
        <v>4084</v>
      </c>
      <c r="F377" s="166" t="s">
        <v>3363</v>
      </c>
      <c r="G377">
        <f>VLOOKUP(A377,РАСЧЕТ!$A$3:$AX$1220,50,0)</f>
        <v>154.26596247732093</v>
      </c>
      <c r="H377" s="172">
        <f t="shared" si="5"/>
        <v>-8.944037522679082</v>
      </c>
    </row>
    <row r="378" spans="1:8" ht="13.2" customHeight="1" x14ac:dyDescent="0.3">
      <c r="A378" s="161" t="s">
        <v>2167</v>
      </c>
      <c r="B378" s="162" t="s">
        <v>600</v>
      </c>
      <c r="C378" s="163">
        <v>279.17</v>
      </c>
      <c r="D378" s="164">
        <v>279.17</v>
      </c>
      <c r="E378" s="165" t="s">
        <v>4084</v>
      </c>
      <c r="F378" s="166" t="s">
        <v>2530</v>
      </c>
      <c r="G378">
        <f>VLOOKUP(A378,РАСЧЕТ!$A$3:$AX$1220,50,0)</f>
        <v>263.87598844804899</v>
      </c>
      <c r="H378" s="172">
        <f t="shared" si="5"/>
        <v>-15.29401155195103</v>
      </c>
    </row>
    <row r="379" spans="1:8" ht="13.2" customHeight="1" x14ac:dyDescent="0.3">
      <c r="A379" s="161" t="s">
        <v>2194</v>
      </c>
      <c r="B379" s="162" t="s">
        <v>1023</v>
      </c>
      <c r="C379" s="163">
        <v>167.5</v>
      </c>
      <c r="D379" s="164">
        <v>167.5</v>
      </c>
      <c r="E379" s="165" t="s">
        <v>4084</v>
      </c>
      <c r="F379" s="166" t="s">
        <v>2404</v>
      </c>
      <c r="G379">
        <f>VLOOKUP(A379,РАСЧЕТ!$A$3:$AX$1220,50,0)</f>
        <v>158.32559306882939</v>
      </c>
      <c r="H379" s="172">
        <f t="shared" si="5"/>
        <v>-9.1744069311706085</v>
      </c>
    </row>
    <row r="380" spans="1:8" ht="13.2" customHeight="1" x14ac:dyDescent="0.3">
      <c r="A380" s="161" t="s">
        <v>2175</v>
      </c>
      <c r="B380" s="162" t="s">
        <v>658</v>
      </c>
      <c r="C380" s="163">
        <v>266.29000000000002</v>
      </c>
      <c r="D380" s="164">
        <v>266.29000000000002</v>
      </c>
      <c r="E380" s="165" t="s">
        <v>4084</v>
      </c>
      <c r="F380" s="166" t="s">
        <v>2380</v>
      </c>
      <c r="G380">
        <f>VLOOKUP(A380,РАСЧЕТ!$A$3:$AX$1220,50,0)</f>
        <v>251.69709667352367</v>
      </c>
      <c r="H380" s="172">
        <f t="shared" si="5"/>
        <v>-14.592903326476346</v>
      </c>
    </row>
    <row r="381" spans="1:8" ht="13.2" customHeight="1" x14ac:dyDescent="0.3">
      <c r="A381" s="161" t="s">
        <v>2275</v>
      </c>
      <c r="B381" s="162" t="s">
        <v>568</v>
      </c>
      <c r="C381" s="163">
        <v>244.81</v>
      </c>
      <c r="D381" s="164">
        <v>244.81</v>
      </c>
      <c r="E381" s="165" t="s">
        <v>4084</v>
      </c>
      <c r="F381" s="166" t="s">
        <v>3381</v>
      </c>
      <c r="G381">
        <f>VLOOKUP(A381,РАСЧЕТ!$A$3:$AX$1220,50,0)</f>
        <v>231.39894371598143</v>
      </c>
      <c r="H381" s="172">
        <f t="shared" si="5"/>
        <v>-13.411056284018571</v>
      </c>
    </row>
    <row r="382" spans="1:8" ht="13.2" customHeight="1" x14ac:dyDescent="0.3">
      <c r="A382" s="161" t="s">
        <v>2209</v>
      </c>
      <c r="B382" s="162" t="s">
        <v>659</v>
      </c>
      <c r="C382" s="163">
        <v>287.76</v>
      </c>
      <c r="D382" s="164">
        <v>287.76</v>
      </c>
      <c r="E382" s="165" t="s">
        <v>4084</v>
      </c>
      <c r="F382" s="166" t="s">
        <v>3387</v>
      </c>
      <c r="G382">
        <f>VLOOKUP(A382,РАСЧЕТ!$A$3:$AX$1220,50,0)</f>
        <v>271.99524963106586</v>
      </c>
      <c r="H382" s="172">
        <f t="shared" si="5"/>
        <v>-15.764750368934131</v>
      </c>
    </row>
    <row r="383" spans="1:8" ht="13.2" customHeight="1" x14ac:dyDescent="0.3">
      <c r="A383" s="161" t="s">
        <v>2038</v>
      </c>
      <c r="B383" s="162" t="s">
        <v>731</v>
      </c>
      <c r="C383" s="163">
        <v>154.62</v>
      </c>
      <c r="D383" s="164">
        <v>154.62</v>
      </c>
      <c r="E383" s="165" t="s">
        <v>4084</v>
      </c>
      <c r="F383" s="166" t="s">
        <v>2428</v>
      </c>
      <c r="G383">
        <f>VLOOKUP(A383,РАСЧЕТ!$A$3:$AX$1220,50,0)</f>
        <v>146.14670129430408</v>
      </c>
      <c r="H383" s="172">
        <f t="shared" si="5"/>
        <v>-8.4732987056959246</v>
      </c>
    </row>
    <row r="384" spans="1:8" ht="13.2" customHeight="1" x14ac:dyDescent="0.3">
      <c r="A384" s="161" t="s">
        <v>2042</v>
      </c>
      <c r="B384" s="162" t="s">
        <v>931</v>
      </c>
      <c r="C384" s="163">
        <v>154.62</v>
      </c>
      <c r="D384" s="164">
        <v>154.62</v>
      </c>
      <c r="E384" s="165" t="s">
        <v>4084</v>
      </c>
      <c r="F384" s="166" t="s">
        <v>2421</v>
      </c>
      <c r="G384">
        <f>VLOOKUP(A384,РАСЧЕТ!$A$3:$AX$1220,50,0)</f>
        <v>146.14670129430408</v>
      </c>
      <c r="H384" s="172">
        <f t="shared" si="5"/>
        <v>-8.4732987056959246</v>
      </c>
    </row>
    <row r="385" spans="1:8" ht="13.2" customHeight="1" x14ac:dyDescent="0.3">
      <c r="A385" s="161" t="s">
        <v>2123</v>
      </c>
      <c r="B385" s="162" t="s">
        <v>1019</v>
      </c>
      <c r="C385" s="163">
        <v>180.39</v>
      </c>
      <c r="D385" s="164">
        <v>180.39</v>
      </c>
      <c r="E385" s="165" t="s">
        <v>4084</v>
      </c>
      <c r="F385" s="166" t="s">
        <v>2410</v>
      </c>
      <c r="G385">
        <f>VLOOKUP(A385,РАСЧЕТ!$A$3:$AX$1220,50,0)</f>
        <v>170.50448484335473</v>
      </c>
      <c r="H385" s="172">
        <f t="shared" si="5"/>
        <v>-9.8855151566452548</v>
      </c>
    </row>
    <row r="386" spans="1:8" ht="13.2" customHeight="1" x14ac:dyDescent="0.3">
      <c r="A386" s="161" t="s">
        <v>2189</v>
      </c>
      <c r="B386" s="162" t="s">
        <v>583</v>
      </c>
      <c r="C386" s="163">
        <v>210.45</v>
      </c>
      <c r="D386" s="164">
        <v>210.45</v>
      </c>
      <c r="E386" s="165" t="s">
        <v>4084</v>
      </c>
      <c r="F386" s="166" t="s">
        <v>2479</v>
      </c>
      <c r="G386">
        <f>VLOOKUP(A386,РАСЧЕТ!$A$3:$AX$1220,50,0)</f>
        <v>198.92189898391388</v>
      </c>
      <c r="H386" s="172">
        <f t="shared" ref="H386:H449" si="6">G386-C386</f>
        <v>-11.528101016086111</v>
      </c>
    </row>
    <row r="387" spans="1:8" ht="13.2" customHeight="1" x14ac:dyDescent="0.3">
      <c r="A387" s="161" t="s">
        <v>2161</v>
      </c>
      <c r="B387" s="162" t="s">
        <v>1003</v>
      </c>
      <c r="C387" s="163">
        <v>304.94</v>
      </c>
      <c r="D387" s="164">
        <v>304.94</v>
      </c>
      <c r="E387" s="165" t="s">
        <v>4084</v>
      </c>
      <c r="F387" s="166" t="s">
        <v>2538</v>
      </c>
      <c r="G387">
        <f>VLOOKUP(A387,РАСЧЕТ!$A$3:$AX$1220,50,0)</f>
        <v>288.23377199709967</v>
      </c>
      <c r="H387" s="172">
        <f t="shared" si="6"/>
        <v>-16.706228002900332</v>
      </c>
    </row>
    <row r="388" spans="1:8" ht="13.2" customHeight="1" x14ac:dyDescent="0.3">
      <c r="A388" s="161" t="s">
        <v>2262</v>
      </c>
      <c r="B388" s="162" t="s">
        <v>1171</v>
      </c>
      <c r="C388" s="168"/>
      <c r="D388" s="169"/>
      <c r="E388" s="165" t="s">
        <v>4084</v>
      </c>
      <c r="F388" s="166" t="s">
        <v>3361</v>
      </c>
      <c r="G388">
        <f>VLOOKUP(A388,РАСЧЕТ!$A$3:$AX$1220,50,0)</f>
        <v>0</v>
      </c>
      <c r="H388" s="172">
        <f t="shared" si="6"/>
        <v>0</v>
      </c>
    </row>
    <row r="389" spans="1:8" ht="13.2" customHeight="1" x14ac:dyDescent="0.3">
      <c r="A389" s="161" t="s">
        <v>3552</v>
      </c>
      <c r="B389" s="162" t="s">
        <v>1171</v>
      </c>
      <c r="C389" s="163">
        <v>154.62</v>
      </c>
      <c r="D389" s="164">
        <v>154.62</v>
      </c>
      <c r="E389" s="165" t="s">
        <v>4018</v>
      </c>
      <c r="F389" s="166" t="s">
        <v>4019</v>
      </c>
      <c r="G389">
        <f>VLOOKUP(A389,РАСЧЕТ!$A$3:$AX$1220,50,0)</f>
        <v>146.14670129430408</v>
      </c>
      <c r="H389" s="172">
        <f t="shared" si="6"/>
        <v>-8.4732987056959246</v>
      </c>
    </row>
    <row r="390" spans="1:8" ht="13.2" customHeight="1" x14ac:dyDescent="0.3">
      <c r="A390" s="161" t="s">
        <v>2304</v>
      </c>
      <c r="B390" s="162" t="s">
        <v>1151</v>
      </c>
      <c r="C390" s="163">
        <v>244.81</v>
      </c>
      <c r="D390" s="164">
        <v>244.81</v>
      </c>
      <c r="E390" s="165" t="s">
        <v>4084</v>
      </c>
      <c r="F390" s="166" t="s">
        <v>3382</v>
      </c>
      <c r="G390">
        <f>VLOOKUP(A390,РАСЧЕТ!$A$3:$AX$1220,50,0)</f>
        <v>231.39894371598143</v>
      </c>
      <c r="H390" s="172">
        <f t="shared" si="6"/>
        <v>-13.411056284018571</v>
      </c>
    </row>
    <row r="391" spans="1:8" ht="13.2" customHeight="1" x14ac:dyDescent="0.3">
      <c r="A391" s="161" t="s">
        <v>2182</v>
      </c>
      <c r="B391" s="162" t="s">
        <v>1093</v>
      </c>
      <c r="C391" s="163">
        <v>167.5</v>
      </c>
      <c r="D391" s="164">
        <v>167.5</v>
      </c>
      <c r="E391" s="165" t="s">
        <v>4084</v>
      </c>
      <c r="F391" s="166" t="s">
        <v>2390</v>
      </c>
      <c r="G391">
        <f>VLOOKUP(A391,РАСЧЕТ!$A$3:$AX$1220,50,0)</f>
        <v>158.32559306882939</v>
      </c>
      <c r="H391" s="172">
        <f t="shared" si="6"/>
        <v>-9.1744069311706085</v>
      </c>
    </row>
    <row r="392" spans="1:8" ht="13.2" customHeight="1" x14ac:dyDescent="0.3">
      <c r="A392" s="161" t="s">
        <v>1913</v>
      </c>
      <c r="B392" s="162" t="s">
        <v>569</v>
      </c>
      <c r="C392" s="163">
        <v>244.81</v>
      </c>
      <c r="D392" s="164">
        <v>244.81</v>
      </c>
      <c r="E392" s="165" t="s">
        <v>4084</v>
      </c>
      <c r="F392" s="166" t="s">
        <v>2505</v>
      </c>
      <c r="G392">
        <f>VLOOKUP(A392,РАСЧЕТ!$A$3:$AX$1220,50,0)</f>
        <v>231.39894371598143</v>
      </c>
      <c r="H392" s="172">
        <f t="shared" si="6"/>
        <v>-13.411056284018571</v>
      </c>
    </row>
    <row r="393" spans="1:8" ht="13.2" customHeight="1" x14ac:dyDescent="0.3">
      <c r="A393" s="161" t="s">
        <v>2069</v>
      </c>
      <c r="B393" s="162" t="s">
        <v>943</v>
      </c>
      <c r="C393" s="163">
        <v>236.22</v>
      </c>
      <c r="D393" s="164">
        <v>236.22</v>
      </c>
      <c r="E393" s="165" t="s">
        <v>4084</v>
      </c>
      <c r="F393" s="166" t="s">
        <v>2500</v>
      </c>
      <c r="G393">
        <f>VLOOKUP(A393,РАСЧЕТ!$A$3:$AX$1220,50,0)</f>
        <v>223.27968253296453</v>
      </c>
      <c r="H393" s="172">
        <f t="shared" si="6"/>
        <v>-12.94031746703547</v>
      </c>
    </row>
    <row r="394" spans="1:8" ht="13.2" customHeight="1" x14ac:dyDescent="0.3">
      <c r="A394" s="161" t="s">
        <v>2037</v>
      </c>
      <c r="B394" s="162" t="s">
        <v>572</v>
      </c>
      <c r="C394" s="163">
        <v>270.58</v>
      </c>
      <c r="D394" s="164">
        <v>270.58</v>
      </c>
      <c r="E394" s="165" t="s">
        <v>4084</v>
      </c>
      <c r="F394" s="166" t="s">
        <v>2521</v>
      </c>
      <c r="G394">
        <f>VLOOKUP(A394,РАСЧЕТ!$A$3:$AX$1220,50,0)</f>
        <v>255.75672726503208</v>
      </c>
      <c r="H394" s="172">
        <f t="shared" si="6"/>
        <v>-14.823272734967901</v>
      </c>
    </row>
    <row r="395" spans="1:8" ht="13.2" customHeight="1" x14ac:dyDescent="0.3">
      <c r="A395" s="161" t="s">
        <v>2195</v>
      </c>
      <c r="B395" s="162" t="s">
        <v>1106</v>
      </c>
      <c r="C395" s="163">
        <v>158.91</v>
      </c>
      <c r="D395" s="164">
        <v>158.91</v>
      </c>
      <c r="E395" s="165" t="s">
        <v>4084</v>
      </c>
      <c r="F395" s="166" t="s">
        <v>2381</v>
      </c>
      <c r="G395">
        <f>VLOOKUP(A395,РАСЧЕТ!$A$3:$AX$1220,50,0)</f>
        <v>150.20633188581252</v>
      </c>
      <c r="H395" s="172">
        <f t="shared" si="6"/>
        <v>-8.7036681141874794</v>
      </c>
    </row>
    <row r="396" spans="1:8" ht="13.2" customHeight="1" x14ac:dyDescent="0.3">
      <c r="A396" s="161" t="s">
        <v>1997</v>
      </c>
      <c r="B396" s="162" t="s">
        <v>908</v>
      </c>
      <c r="C396" s="163">
        <v>158.91</v>
      </c>
      <c r="D396" s="164">
        <v>158.91</v>
      </c>
      <c r="E396" s="165" t="s">
        <v>4084</v>
      </c>
      <c r="F396" s="166" t="s">
        <v>2429</v>
      </c>
      <c r="G396">
        <f>VLOOKUP(A396,РАСЧЕТ!$A$3:$AX$1220,50,0)</f>
        <v>150.20633188581252</v>
      </c>
      <c r="H396" s="172">
        <f t="shared" si="6"/>
        <v>-8.7036681141874794</v>
      </c>
    </row>
    <row r="397" spans="1:8" ht="13.2" customHeight="1" x14ac:dyDescent="0.3">
      <c r="A397" s="161" t="s">
        <v>3562</v>
      </c>
      <c r="B397" s="162" t="s">
        <v>1125</v>
      </c>
      <c r="C397" s="163">
        <v>163.21</v>
      </c>
      <c r="D397" s="164">
        <v>163.21</v>
      </c>
      <c r="E397" s="165" t="s">
        <v>4084</v>
      </c>
      <c r="F397" s="166" t="s">
        <v>4075</v>
      </c>
      <c r="G397">
        <f>VLOOKUP(A397,РАСЧЕТ!$A$3:$AX$1220,50,0)</f>
        <v>154.26596247732093</v>
      </c>
      <c r="H397" s="172">
        <f t="shared" si="6"/>
        <v>-8.944037522679082</v>
      </c>
    </row>
    <row r="398" spans="1:8" ht="13.2" customHeight="1" x14ac:dyDescent="0.3">
      <c r="A398" s="161" t="s">
        <v>2080</v>
      </c>
      <c r="B398" s="162" t="s">
        <v>985</v>
      </c>
      <c r="C398" s="163">
        <v>146.03</v>
      </c>
      <c r="D398" s="164">
        <v>146.03</v>
      </c>
      <c r="E398" s="165" t="s">
        <v>4084</v>
      </c>
      <c r="F398" s="166" t="s">
        <v>2416</v>
      </c>
      <c r="G398">
        <f>VLOOKUP(A398,РАСЧЕТ!$A$3:$AX$1220,50,0)</f>
        <v>138.02744011128715</v>
      </c>
      <c r="H398" s="172">
        <f t="shared" si="6"/>
        <v>-8.0025598887128524</v>
      </c>
    </row>
    <row r="399" spans="1:8" ht="13.2" customHeight="1" x14ac:dyDescent="0.3">
      <c r="A399" s="161" t="s">
        <v>2014</v>
      </c>
      <c r="B399" s="162" t="s">
        <v>1107</v>
      </c>
      <c r="C399" s="163">
        <v>137.44</v>
      </c>
      <c r="D399" s="164">
        <v>137.44</v>
      </c>
      <c r="E399" s="165" t="s">
        <v>4084</v>
      </c>
      <c r="F399" s="166" t="s">
        <v>2407</v>
      </c>
      <c r="G399">
        <f>VLOOKUP(A399,РАСЧЕТ!$A$3:$AX$1220,50,0)</f>
        <v>129.90817892827027</v>
      </c>
      <c r="H399" s="172">
        <f t="shared" si="6"/>
        <v>-7.5318210717297234</v>
      </c>
    </row>
    <row r="400" spans="1:8" ht="13.2" customHeight="1" x14ac:dyDescent="0.3">
      <c r="A400" s="161" t="s">
        <v>2181</v>
      </c>
      <c r="B400" s="162" t="s">
        <v>1132</v>
      </c>
      <c r="C400" s="163">
        <v>137.44</v>
      </c>
      <c r="D400" s="164">
        <v>137.44</v>
      </c>
      <c r="E400" s="165" t="s">
        <v>4084</v>
      </c>
      <c r="F400" s="166" t="s">
        <v>2377</v>
      </c>
      <c r="G400">
        <f>VLOOKUP(A400,РАСЧЕТ!$A$3:$AX$1220,50,0)</f>
        <v>129.90817892827027</v>
      </c>
      <c r="H400" s="172">
        <f t="shared" si="6"/>
        <v>-7.5318210717297234</v>
      </c>
    </row>
    <row r="401" spans="1:8" ht="13.2" customHeight="1" x14ac:dyDescent="0.3">
      <c r="A401" s="161" t="s">
        <v>2238</v>
      </c>
      <c r="B401" s="162" t="s">
        <v>945</v>
      </c>
      <c r="C401" s="163">
        <v>141.72999999999999</v>
      </c>
      <c r="D401" s="164">
        <v>141.72999999999999</v>
      </c>
      <c r="E401" s="165" t="s">
        <v>4084</v>
      </c>
      <c r="F401" s="166" t="s">
        <v>3359</v>
      </c>
      <c r="G401">
        <f>VLOOKUP(A401,РАСЧЕТ!$A$3:$AX$1220,50,0)</f>
        <v>133.96780951977871</v>
      </c>
      <c r="H401" s="172">
        <f t="shared" si="6"/>
        <v>-7.7621904802212782</v>
      </c>
    </row>
    <row r="402" spans="1:8" ht="13.2" customHeight="1" x14ac:dyDescent="0.3">
      <c r="A402" s="161" t="s">
        <v>1998</v>
      </c>
      <c r="B402" s="162" t="s">
        <v>1160</v>
      </c>
      <c r="C402" s="163">
        <v>133.13999999999999</v>
      </c>
      <c r="D402" s="164">
        <v>133.13999999999999</v>
      </c>
      <c r="E402" s="165" t="s">
        <v>4084</v>
      </c>
      <c r="F402" s="166" t="s">
        <v>2406</v>
      </c>
      <c r="G402">
        <f>VLOOKUP(A402,РАСЧЕТ!$A$3:$AX$1220,50,0)</f>
        <v>125.84854833676184</v>
      </c>
      <c r="H402" s="172">
        <f t="shared" si="6"/>
        <v>-7.2914516632381492</v>
      </c>
    </row>
    <row r="403" spans="1:8" ht="13.2" customHeight="1" x14ac:dyDescent="0.3">
      <c r="A403" s="161" t="s">
        <v>2032</v>
      </c>
      <c r="B403" s="162" t="s">
        <v>570</v>
      </c>
      <c r="C403" s="163">
        <v>180.39</v>
      </c>
      <c r="D403" s="164">
        <v>180.39</v>
      </c>
      <c r="E403" s="165" t="s">
        <v>4084</v>
      </c>
      <c r="F403" s="166" t="s">
        <v>2458</v>
      </c>
      <c r="G403">
        <f>VLOOKUP(A403,РАСЧЕТ!$A$3:$AX$1220,50,0)</f>
        <v>170.50448484335473</v>
      </c>
      <c r="H403" s="172">
        <f t="shared" si="6"/>
        <v>-9.8855151566452548</v>
      </c>
    </row>
    <row r="404" spans="1:8" ht="13.2" customHeight="1" x14ac:dyDescent="0.3">
      <c r="A404" s="161" t="s">
        <v>2271</v>
      </c>
      <c r="B404" s="162" t="s">
        <v>596</v>
      </c>
      <c r="C404" s="163">
        <v>146.03</v>
      </c>
      <c r="D404" s="164">
        <v>146.03</v>
      </c>
      <c r="E404" s="165" t="s">
        <v>4084</v>
      </c>
      <c r="F404" s="166" t="s">
        <v>3360</v>
      </c>
      <c r="G404">
        <f>VLOOKUP(A404,РАСЧЕТ!$A$3:$AX$1220,50,0)</f>
        <v>138.02744011128715</v>
      </c>
      <c r="H404" s="172">
        <f t="shared" si="6"/>
        <v>-8.0025598887128524</v>
      </c>
    </row>
    <row r="405" spans="1:8" ht="13.2" customHeight="1" x14ac:dyDescent="0.3">
      <c r="A405" s="161" t="s">
        <v>2274</v>
      </c>
      <c r="B405" s="162" t="s">
        <v>631</v>
      </c>
      <c r="C405" s="163">
        <v>137.44</v>
      </c>
      <c r="D405" s="164">
        <v>137.44</v>
      </c>
      <c r="E405" s="165" t="s">
        <v>4084</v>
      </c>
      <c r="F405" s="166" t="s">
        <v>3356</v>
      </c>
      <c r="G405">
        <f>VLOOKUP(A405,РАСЧЕТ!$A$3:$AX$1220,50,0)</f>
        <v>129.90817892827027</v>
      </c>
      <c r="H405" s="172">
        <f t="shared" si="6"/>
        <v>-7.5318210717297234</v>
      </c>
    </row>
    <row r="406" spans="1:8" ht="13.2" customHeight="1" x14ac:dyDescent="0.3">
      <c r="A406" s="161" t="s">
        <v>2020</v>
      </c>
      <c r="B406" s="162" t="s">
        <v>1073</v>
      </c>
      <c r="C406" s="163">
        <v>146.03</v>
      </c>
      <c r="D406" s="164">
        <v>146.03</v>
      </c>
      <c r="E406" s="165" t="s">
        <v>4084</v>
      </c>
      <c r="F406" s="166" t="s">
        <v>2412</v>
      </c>
      <c r="G406">
        <f>VLOOKUP(A406,РАСЧЕТ!$A$3:$AX$1220,50,0)</f>
        <v>138.02744011128715</v>
      </c>
      <c r="H406" s="172">
        <f t="shared" si="6"/>
        <v>-8.0025598887128524</v>
      </c>
    </row>
    <row r="407" spans="1:8" ht="13.2" customHeight="1" x14ac:dyDescent="0.3">
      <c r="A407" s="161" t="s">
        <v>1361</v>
      </c>
      <c r="B407" s="162" t="s">
        <v>1126</v>
      </c>
      <c r="C407" s="163">
        <v>201.86</v>
      </c>
      <c r="D407" s="164">
        <v>201.86</v>
      </c>
      <c r="E407" s="165" t="s">
        <v>4084</v>
      </c>
      <c r="F407" s="166" t="s">
        <v>2475</v>
      </c>
      <c r="G407">
        <f>VLOOKUP(A407,РАСЧЕТ!$A$3:$AX$1220,50,0)</f>
        <v>190.80263780089697</v>
      </c>
      <c r="H407" s="172">
        <f t="shared" si="6"/>
        <v>-11.057362199103039</v>
      </c>
    </row>
    <row r="408" spans="1:8" ht="13.2" customHeight="1" x14ac:dyDescent="0.3">
      <c r="A408" s="161" t="s">
        <v>2027</v>
      </c>
      <c r="B408" s="162" t="s">
        <v>564</v>
      </c>
      <c r="C408" s="163">
        <v>167.5</v>
      </c>
      <c r="D408" s="164">
        <v>167.5</v>
      </c>
      <c r="E408" s="165" t="s">
        <v>4084</v>
      </c>
      <c r="F408" s="166" t="s">
        <v>2443</v>
      </c>
      <c r="G408">
        <f>VLOOKUP(A408,РАСЧЕТ!$A$3:$AX$1220,50,0)</f>
        <v>158.32559306882939</v>
      </c>
      <c r="H408" s="172">
        <f t="shared" si="6"/>
        <v>-9.1744069311706085</v>
      </c>
    </row>
    <row r="409" spans="1:8" ht="13.2" customHeight="1" x14ac:dyDescent="0.3">
      <c r="A409" s="161" t="s">
        <v>2276</v>
      </c>
      <c r="B409" s="162" t="s">
        <v>614</v>
      </c>
      <c r="C409" s="163">
        <v>287.76</v>
      </c>
      <c r="D409" s="164">
        <v>287.76</v>
      </c>
      <c r="E409" s="165" t="s">
        <v>4084</v>
      </c>
      <c r="F409" s="166" t="s">
        <v>3388</v>
      </c>
      <c r="G409">
        <f>VLOOKUP(A409,РАСЧЕТ!$A$3:$AX$1220,50,0)</f>
        <v>271.99524963106586</v>
      </c>
      <c r="H409" s="172">
        <f t="shared" si="6"/>
        <v>-15.764750368934131</v>
      </c>
    </row>
    <row r="410" spans="1:8" ht="13.2" customHeight="1" x14ac:dyDescent="0.3">
      <c r="A410" s="161" t="s">
        <v>3563</v>
      </c>
      <c r="B410" s="162" t="s">
        <v>973</v>
      </c>
      <c r="C410" s="163">
        <v>151.4</v>
      </c>
      <c r="D410" s="164">
        <v>151.4</v>
      </c>
      <c r="E410" s="165" t="s">
        <v>4084</v>
      </c>
      <c r="F410" s="166" t="s">
        <v>4100</v>
      </c>
      <c r="G410">
        <f>VLOOKUP(A410,РАСЧЕТ!$A$3:$AX$1220,50,0)</f>
        <v>143.00376148152336</v>
      </c>
      <c r="H410" s="172">
        <f t="shared" si="6"/>
        <v>-8.3962385184766504</v>
      </c>
    </row>
    <row r="411" spans="1:8" ht="13.2" customHeight="1" x14ac:dyDescent="0.3">
      <c r="A411" s="161" t="s">
        <v>1341</v>
      </c>
      <c r="B411" s="162" t="s">
        <v>973</v>
      </c>
      <c r="C411" s="163">
        <v>28.99</v>
      </c>
      <c r="D411" s="164">
        <v>28.99</v>
      </c>
      <c r="E411" s="165" t="s">
        <v>4084</v>
      </c>
      <c r="F411" s="166" t="s">
        <v>2456</v>
      </c>
      <c r="G411">
        <f>VLOOKUP(A411,РАСЧЕТ!$A$3:$AX$1220,50,0)</f>
        <v>27.500723361831408</v>
      </c>
      <c r="H411" s="172">
        <f t="shared" si="6"/>
        <v>-1.4892766381685902</v>
      </c>
    </row>
    <row r="412" spans="1:8" ht="13.2" customHeight="1" x14ac:dyDescent="0.3">
      <c r="A412" s="161" t="s">
        <v>2007</v>
      </c>
      <c r="B412" s="162" t="s">
        <v>763</v>
      </c>
      <c r="C412" s="163">
        <v>171.8</v>
      </c>
      <c r="D412" s="164">
        <v>171.8</v>
      </c>
      <c r="E412" s="165" t="s">
        <v>4084</v>
      </c>
      <c r="F412" s="166" t="s">
        <v>2449</v>
      </c>
      <c r="G412">
        <f>VLOOKUP(A412,РАСЧЕТ!$A$3:$AX$1220,50,0)</f>
        <v>162.38522366033783</v>
      </c>
      <c r="H412" s="172">
        <f t="shared" si="6"/>
        <v>-9.4147763396621826</v>
      </c>
    </row>
    <row r="413" spans="1:8" ht="13.2" customHeight="1" x14ac:dyDescent="0.3">
      <c r="A413" s="161" t="s">
        <v>2028</v>
      </c>
      <c r="B413" s="162" t="s">
        <v>1133</v>
      </c>
      <c r="C413" s="163">
        <v>154.62</v>
      </c>
      <c r="D413" s="164">
        <v>154.62</v>
      </c>
      <c r="E413" s="165" t="s">
        <v>4084</v>
      </c>
      <c r="F413" s="166" t="s">
        <v>2426</v>
      </c>
      <c r="G413">
        <f>VLOOKUP(A413,РАСЧЕТ!$A$3:$AX$1220,50,0)</f>
        <v>146.14670129430408</v>
      </c>
      <c r="H413" s="172">
        <f t="shared" si="6"/>
        <v>-8.4732987056959246</v>
      </c>
    </row>
    <row r="414" spans="1:8" ht="13.2" customHeight="1" x14ac:dyDescent="0.3">
      <c r="A414" s="161" t="s">
        <v>3551</v>
      </c>
      <c r="B414" s="162" t="s">
        <v>601</v>
      </c>
      <c r="C414" s="163">
        <v>137.44</v>
      </c>
      <c r="D414" s="164">
        <v>137.44</v>
      </c>
      <c r="E414" s="165" t="s">
        <v>4084</v>
      </c>
      <c r="F414" s="166" t="s">
        <v>4021</v>
      </c>
      <c r="G414">
        <f>VLOOKUP(A414,РАСЧЕТ!$A$3:$AX$1220,50,0)</f>
        <v>129.90817892827027</v>
      </c>
      <c r="H414" s="172">
        <f t="shared" si="6"/>
        <v>-7.5318210717297234</v>
      </c>
    </row>
    <row r="415" spans="1:8" ht="13.2" customHeight="1" x14ac:dyDescent="0.3">
      <c r="A415" s="161" t="s">
        <v>2202</v>
      </c>
      <c r="B415" s="162" t="s">
        <v>764</v>
      </c>
      <c r="C415" s="163">
        <v>274.88</v>
      </c>
      <c r="D415" s="164">
        <v>274.88</v>
      </c>
      <c r="E415" s="165" t="s">
        <v>4084</v>
      </c>
      <c r="F415" s="166" t="s">
        <v>2527</v>
      </c>
      <c r="G415">
        <f>VLOOKUP(A415,РАСЧЕТ!$A$3:$AX$1220,50,0)</f>
        <v>259.81635785654055</v>
      </c>
      <c r="H415" s="172">
        <f t="shared" si="6"/>
        <v>-15.063642143459447</v>
      </c>
    </row>
    <row r="416" spans="1:8" ht="13.2" customHeight="1" x14ac:dyDescent="0.3">
      <c r="A416" s="161" t="s">
        <v>2348</v>
      </c>
      <c r="B416" s="162" t="s">
        <v>1134</v>
      </c>
      <c r="C416" s="163">
        <v>261.99</v>
      </c>
      <c r="D416" s="164">
        <v>261.99</v>
      </c>
      <c r="E416" s="165" t="s">
        <v>4084</v>
      </c>
      <c r="F416" s="166" t="s">
        <v>3385</v>
      </c>
      <c r="G416">
        <f>VLOOKUP(A416,РАСЧЕТ!$A$3:$AX$1220,50,0)</f>
        <v>247.63746608201521</v>
      </c>
      <c r="H416" s="172">
        <f t="shared" si="6"/>
        <v>-14.3525339179848</v>
      </c>
    </row>
    <row r="417" spans="1:8" ht="13.2" customHeight="1" x14ac:dyDescent="0.3">
      <c r="A417" s="161" t="s">
        <v>3521</v>
      </c>
      <c r="B417" s="162" t="s">
        <v>628</v>
      </c>
      <c r="C417" s="163">
        <v>382.25</v>
      </c>
      <c r="D417" s="164">
        <v>382.25</v>
      </c>
      <c r="E417" s="165" t="s">
        <v>4084</v>
      </c>
      <c r="F417" s="166" t="s">
        <v>4023</v>
      </c>
      <c r="G417">
        <f>VLOOKUP(A417,РАСЧЕТ!$A$3:$AX$1220,50,0)</f>
        <v>361.30712264425176</v>
      </c>
      <c r="H417" s="172">
        <f t="shared" si="6"/>
        <v>-20.942877355748237</v>
      </c>
    </row>
    <row r="418" spans="1:8" ht="13.2" customHeight="1" x14ac:dyDescent="0.3">
      <c r="A418" s="161" t="s">
        <v>2347</v>
      </c>
      <c r="B418" s="162" t="s">
        <v>571</v>
      </c>
      <c r="C418" s="163">
        <v>231.93</v>
      </c>
      <c r="D418" s="164">
        <v>231.93</v>
      </c>
      <c r="E418" s="165" t="s">
        <v>4084</v>
      </c>
      <c r="F418" s="166" t="s">
        <v>3379</v>
      </c>
      <c r="G418">
        <f>VLOOKUP(A418,РАСЧЕТ!$A$3:$AX$1220,50,0)</f>
        <v>219.22005194145609</v>
      </c>
      <c r="H418" s="172">
        <f t="shared" si="6"/>
        <v>-12.709948058543915</v>
      </c>
    </row>
    <row r="419" spans="1:8" ht="13.2" customHeight="1" x14ac:dyDescent="0.3">
      <c r="A419" s="161" t="s">
        <v>2334</v>
      </c>
      <c r="B419" s="162" t="s">
        <v>1164</v>
      </c>
      <c r="C419" s="163">
        <v>240.52</v>
      </c>
      <c r="D419" s="164">
        <v>240.52</v>
      </c>
      <c r="E419" s="165" t="s">
        <v>4084</v>
      </c>
      <c r="F419" s="166" t="s">
        <v>3380</v>
      </c>
      <c r="G419">
        <f>VLOOKUP(A419,РАСЧЕТ!$A$3:$AX$1220,50,0)</f>
        <v>227.33931312447297</v>
      </c>
      <c r="H419" s="172">
        <f t="shared" si="6"/>
        <v>-13.180686875527044</v>
      </c>
    </row>
    <row r="420" spans="1:8" ht="13.2" customHeight="1" x14ac:dyDescent="0.3">
      <c r="A420" s="161" t="s">
        <v>2359</v>
      </c>
      <c r="B420" s="162" t="s">
        <v>955</v>
      </c>
      <c r="C420" s="163">
        <v>219.04</v>
      </c>
      <c r="D420" s="164">
        <v>219.04</v>
      </c>
      <c r="E420" s="165" t="s">
        <v>4084</v>
      </c>
      <c r="F420" s="166" t="s">
        <v>3354</v>
      </c>
      <c r="G420">
        <f>VLOOKUP(A420,РАСЧЕТ!$A$3:$AX$1220,50,0)</f>
        <v>207.04116016693075</v>
      </c>
      <c r="H420" s="172">
        <f t="shared" si="6"/>
        <v>-11.998839833069241</v>
      </c>
    </row>
    <row r="421" spans="1:8" ht="13.2" customHeight="1" x14ac:dyDescent="0.3">
      <c r="A421" s="161" t="s">
        <v>2196</v>
      </c>
      <c r="B421" s="162" t="s">
        <v>998</v>
      </c>
      <c r="C421" s="163">
        <v>158.91</v>
      </c>
      <c r="D421" s="164">
        <v>158.91</v>
      </c>
      <c r="E421" s="165" t="s">
        <v>4084</v>
      </c>
      <c r="F421" s="166" t="s">
        <v>2384</v>
      </c>
      <c r="G421">
        <f>VLOOKUP(A421,РАСЧЕТ!$A$3:$AX$1220,50,0)</f>
        <v>150.20633188581252</v>
      </c>
      <c r="H421" s="172">
        <f t="shared" si="6"/>
        <v>-8.7036681141874794</v>
      </c>
    </row>
    <row r="422" spans="1:8" ht="13.2" customHeight="1" x14ac:dyDescent="0.3">
      <c r="A422" s="161" t="s">
        <v>2030</v>
      </c>
      <c r="B422" s="162" t="s">
        <v>1010</v>
      </c>
      <c r="C422" s="163">
        <v>214.75</v>
      </c>
      <c r="D422" s="164">
        <v>214.75</v>
      </c>
      <c r="E422" s="165" t="s">
        <v>4084</v>
      </c>
      <c r="F422" s="166" t="s">
        <v>2483</v>
      </c>
      <c r="G422">
        <f>VLOOKUP(A422,РАСЧЕТ!$A$3:$AX$1220,50,0)</f>
        <v>202.98152957542231</v>
      </c>
      <c r="H422" s="172">
        <f t="shared" si="6"/>
        <v>-11.768470424577686</v>
      </c>
    </row>
    <row r="423" spans="1:8" ht="13.2" customHeight="1" x14ac:dyDescent="0.3">
      <c r="A423" s="161" t="s">
        <v>1809</v>
      </c>
      <c r="B423" s="162" t="s">
        <v>1022</v>
      </c>
      <c r="C423" s="163">
        <v>227.63</v>
      </c>
      <c r="D423" s="164">
        <v>227.63</v>
      </c>
      <c r="E423" s="165" t="s">
        <v>4084</v>
      </c>
      <c r="F423" s="166" t="s">
        <v>2496</v>
      </c>
      <c r="G423">
        <f>VLOOKUP(A423,РАСЧЕТ!$A$3:$AX$1220,50,0)</f>
        <v>215.16042134994763</v>
      </c>
      <c r="H423" s="172">
        <f t="shared" si="6"/>
        <v>-12.46957865005237</v>
      </c>
    </row>
    <row r="424" spans="1:8" ht="13.2" customHeight="1" x14ac:dyDescent="0.3">
      <c r="A424" s="161" t="s">
        <v>1714</v>
      </c>
      <c r="B424" s="162" t="s">
        <v>986</v>
      </c>
      <c r="C424" s="163">
        <v>154.62</v>
      </c>
      <c r="D424" s="164">
        <v>154.62</v>
      </c>
      <c r="E424" s="165" t="s">
        <v>4084</v>
      </c>
      <c r="F424" s="166" t="s">
        <v>2423</v>
      </c>
      <c r="G424">
        <f>VLOOKUP(A424,РАСЧЕТ!$A$3:$AX$1220,50,0)</f>
        <v>146.14670129430408</v>
      </c>
      <c r="H424" s="172">
        <f t="shared" si="6"/>
        <v>-8.4732987056959246</v>
      </c>
    </row>
    <row r="425" spans="1:8" ht="13.2" customHeight="1" x14ac:dyDescent="0.3">
      <c r="A425" s="161" t="s">
        <v>2197</v>
      </c>
      <c r="B425" s="162" t="s">
        <v>1110</v>
      </c>
      <c r="C425" s="163">
        <v>120.26</v>
      </c>
      <c r="D425" s="164">
        <v>120.26</v>
      </c>
      <c r="E425" s="165" t="s">
        <v>4084</v>
      </c>
      <c r="F425" s="166" t="s">
        <v>2401</v>
      </c>
      <c r="G425">
        <f>VLOOKUP(A425,РАСЧЕТ!$A$3:$AX$1220,50,0)</f>
        <v>113.66965656223648</v>
      </c>
      <c r="H425" s="172">
        <f t="shared" si="6"/>
        <v>-6.5903434377635222</v>
      </c>
    </row>
    <row r="426" spans="1:8" ht="13.2" customHeight="1" x14ac:dyDescent="0.3">
      <c r="A426" s="161" t="s">
        <v>1822</v>
      </c>
      <c r="B426" s="162" t="s">
        <v>1180</v>
      </c>
      <c r="C426" s="163">
        <v>126.36</v>
      </c>
      <c r="D426" s="164">
        <v>126.36</v>
      </c>
      <c r="E426" s="165" t="s">
        <v>4084</v>
      </c>
      <c r="F426" s="166" t="s">
        <v>2436</v>
      </c>
      <c r="G426">
        <f>VLOOKUP(A426,РАСЧЕТ!$A$3:$AX$1220,50,0)</f>
        <v>119.43171288566784</v>
      </c>
      <c r="H426" s="172">
        <f t="shared" si="6"/>
        <v>-6.9282871143321643</v>
      </c>
    </row>
    <row r="427" spans="1:8" ht="13.2" customHeight="1" x14ac:dyDescent="0.3">
      <c r="A427" s="161" t="s">
        <v>3564</v>
      </c>
      <c r="B427" s="162" t="s">
        <v>1180</v>
      </c>
      <c r="C427" s="163">
        <v>36.85</v>
      </c>
      <c r="D427" s="164">
        <v>36.85</v>
      </c>
      <c r="E427" s="165" t="s">
        <v>4102</v>
      </c>
      <c r="F427" s="166" t="s">
        <v>4103</v>
      </c>
      <c r="G427">
        <f>VLOOKUP(A427,РАСЧЕТ!$A$3:$AX$1220,50,0)</f>
        <v>34.834249591653119</v>
      </c>
      <c r="H427" s="172">
        <f t="shared" si="6"/>
        <v>-2.0157504083468822</v>
      </c>
    </row>
    <row r="428" spans="1:8" ht="13.2" customHeight="1" x14ac:dyDescent="0.3">
      <c r="A428" s="161" t="s">
        <v>3561</v>
      </c>
      <c r="B428" s="162" t="s">
        <v>602</v>
      </c>
      <c r="C428" s="163">
        <v>322.12</v>
      </c>
      <c r="D428" s="164">
        <v>322.12</v>
      </c>
      <c r="E428" s="165" t="s">
        <v>4084</v>
      </c>
      <c r="F428" s="166" t="s">
        <v>4077</v>
      </c>
      <c r="G428">
        <f>VLOOKUP(A428,РАСЧЕТ!$A$3:$AX$1220,50,0)</f>
        <v>304.47229436313341</v>
      </c>
      <c r="H428" s="172">
        <f t="shared" si="6"/>
        <v>-17.64770563686659</v>
      </c>
    </row>
    <row r="429" spans="1:8" ht="13.2" customHeight="1" x14ac:dyDescent="0.3">
      <c r="A429" s="161" t="s">
        <v>2171</v>
      </c>
      <c r="B429" s="162" t="s">
        <v>574</v>
      </c>
      <c r="C429" s="163">
        <v>219.04</v>
      </c>
      <c r="D429" s="164">
        <v>219.04</v>
      </c>
      <c r="E429" s="165" t="s">
        <v>4084</v>
      </c>
      <c r="F429" s="166" t="s">
        <v>2489</v>
      </c>
      <c r="G429">
        <f>VLOOKUP(A429,РАСЧЕТ!$A$3:$AX$1220,50,0)</f>
        <v>207.04116016693075</v>
      </c>
      <c r="H429" s="172">
        <f t="shared" si="6"/>
        <v>-11.998839833069241</v>
      </c>
    </row>
    <row r="430" spans="1:8" ht="13.2" customHeight="1" x14ac:dyDescent="0.3">
      <c r="A430" s="161" t="s">
        <v>2165</v>
      </c>
      <c r="B430" s="162" t="s">
        <v>565</v>
      </c>
      <c r="C430" s="163">
        <v>201.86</v>
      </c>
      <c r="D430" s="164">
        <v>201.86</v>
      </c>
      <c r="E430" s="165" t="s">
        <v>4084</v>
      </c>
      <c r="F430" s="166" t="s">
        <v>2473</v>
      </c>
      <c r="G430">
        <f>VLOOKUP(A430,РАСЧЕТ!$A$3:$AX$1220,50,0)</f>
        <v>190.80263780089697</v>
      </c>
      <c r="H430" s="172">
        <f t="shared" si="6"/>
        <v>-11.057362199103039</v>
      </c>
    </row>
    <row r="431" spans="1:8" ht="13.2" customHeight="1" x14ac:dyDescent="0.3">
      <c r="A431" s="161" t="s">
        <v>2168</v>
      </c>
      <c r="B431" s="162" t="s">
        <v>586</v>
      </c>
      <c r="C431" s="163">
        <v>227.63</v>
      </c>
      <c r="D431" s="164">
        <v>227.63</v>
      </c>
      <c r="E431" s="165" t="s">
        <v>4084</v>
      </c>
      <c r="F431" s="166" t="s">
        <v>2388</v>
      </c>
      <c r="G431">
        <f>VLOOKUP(A431,РАСЧЕТ!$A$3:$AX$1220,50,0)</f>
        <v>215.16042134994763</v>
      </c>
      <c r="H431" s="172">
        <f t="shared" si="6"/>
        <v>-12.46957865005237</v>
      </c>
    </row>
    <row r="432" spans="1:8" ht="13.2" customHeight="1" x14ac:dyDescent="0.3">
      <c r="A432" s="161" t="s">
        <v>2200</v>
      </c>
      <c r="B432" s="162" t="s">
        <v>1071</v>
      </c>
      <c r="C432" s="163">
        <v>249.11</v>
      </c>
      <c r="D432" s="164">
        <v>249.11</v>
      </c>
      <c r="E432" s="165" t="s">
        <v>4084</v>
      </c>
      <c r="F432" s="166" t="s">
        <v>2442</v>
      </c>
      <c r="G432">
        <f>VLOOKUP(A432,РАСЧЕТ!$A$3:$AX$1220,50,0)</f>
        <v>235.45857430748987</v>
      </c>
      <c r="H432" s="172">
        <f t="shared" si="6"/>
        <v>-13.651425692510145</v>
      </c>
    </row>
    <row r="433" spans="1:8" ht="13.2" customHeight="1" x14ac:dyDescent="0.3">
      <c r="A433" s="161" t="s">
        <v>2026</v>
      </c>
      <c r="B433" s="162" t="s">
        <v>1043</v>
      </c>
      <c r="C433" s="163">
        <v>274.88</v>
      </c>
      <c r="D433" s="164">
        <v>274.88</v>
      </c>
      <c r="E433" s="165" t="s">
        <v>4084</v>
      </c>
      <c r="F433" s="166" t="s">
        <v>2528</v>
      </c>
      <c r="G433">
        <f>VLOOKUP(A433,РАСЧЕТ!$A$3:$AX$1220,50,0)</f>
        <v>259.81635785654055</v>
      </c>
      <c r="H433" s="172">
        <f t="shared" si="6"/>
        <v>-15.063642143459447</v>
      </c>
    </row>
    <row r="434" spans="1:8" ht="13.2" customHeight="1" x14ac:dyDescent="0.3">
      <c r="A434" s="161" t="s">
        <v>1815</v>
      </c>
      <c r="B434" s="162" t="s">
        <v>1024</v>
      </c>
      <c r="C434" s="163">
        <v>266.29000000000002</v>
      </c>
      <c r="D434" s="164">
        <v>266.29000000000002</v>
      </c>
      <c r="E434" s="165" t="s">
        <v>4084</v>
      </c>
      <c r="F434" s="166" t="s">
        <v>2518</v>
      </c>
      <c r="G434">
        <f>VLOOKUP(A434,РАСЧЕТ!$A$3:$AX$1220,50,0)</f>
        <v>251.69709667352367</v>
      </c>
      <c r="H434" s="172">
        <f t="shared" si="6"/>
        <v>-14.592903326476346</v>
      </c>
    </row>
    <row r="435" spans="1:8" ht="13.2" customHeight="1" x14ac:dyDescent="0.3">
      <c r="A435" s="161" t="s">
        <v>2273</v>
      </c>
      <c r="B435" s="162" t="s">
        <v>630</v>
      </c>
      <c r="C435" s="163">
        <v>163.21</v>
      </c>
      <c r="D435" s="164">
        <v>163.21</v>
      </c>
      <c r="E435" s="165" t="s">
        <v>4084</v>
      </c>
      <c r="F435" s="166" t="s">
        <v>3365</v>
      </c>
      <c r="G435">
        <f>VLOOKUP(A435,РАСЧЕТ!$A$3:$AX$1220,50,0)</f>
        <v>154.26596247732093</v>
      </c>
      <c r="H435" s="172">
        <f t="shared" si="6"/>
        <v>-8.944037522679082</v>
      </c>
    </row>
    <row r="436" spans="1:8" ht="13.2" customHeight="1" x14ac:dyDescent="0.3">
      <c r="A436" s="161" t="s">
        <v>2198</v>
      </c>
      <c r="B436" s="162" t="s">
        <v>974</v>
      </c>
      <c r="C436" s="163">
        <v>150.32</v>
      </c>
      <c r="D436" s="164">
        <v>150.32</v>
      </c>
      <c r="E436" s="165" t="s">
        <v>4084</v>
      </c>
      <c r="F436" s="166" t="s">
        <v>2379</v>
      </c>
      <c r="G436">
        <f>VLOOKUP(A436,РАСЧЕТ!$A$3:$AX$1220,50,0)</f>
        <v>142.08707070279561</v>
      </c>
      <c r="H436" s="172">
        <f t="shared" si="6"/>
        <v>-8.2329292972043788</v>
      </c>
    </row>
    <row r="437" spans="1:8" ht="13.2" customHeight="1" x14ac:dyDescent="0.3">
      <c r="A437" s="161" t="s">
        <v>2263</v>
      </c>
      <c r="B437" s="162" t="s">
        <v>610</v>
      </c>
      <c r="C437" s="163">
        <v>158.91</v>
      </c>
      <c r="D437" s="164">
        <v>158.91</v>
      </c>
      <c r="E437" s="165" t="s">
        <v>4084</v>
      </c>
      <c r="F437" s="166" t="s">
        <v>3362</v>
      </c>
      <c r="G437">
        <f>VLOOKUP(A437,РАСЧЕТ!$A$3:$AX$1220,50,0)</f>
        <v>150.20633188581252</v>
      </c>
      <c r="H437" s="172">
        <f t="shared" si="6"/>
        <v>-8.7036681141874794</v>
      </c>
    </row>
    <row r="438" spans="1:8" ht="13.2" customHeight="1" x14ac:dyDescent="0.3">
      <c r="A438" s="161" t="s">
        <v>2190</v>
      </c>
      <c r="B438" s="162" t="s">
        <v>584</v>
      </c>
      <c r="C438" s="163">
        <v>244.81</v>
      </c>
      <c r="D438" s="164">
        <v>244.81</v>
      </c>
      <c r="E438" s="165" t="s">
        <v>4084</v>
      </c>
      <c r="F438" s="166" t="s">
        <v>2383</v>
      </c>
      <c r="G438">
        <f>VLOOKUP(A438,РАСЧЕТ!$A$3:$AX$1220,50,0)</f>
        <v>231.39894371598143</v>
      </c>
      <c r="H438" s="172">
        <f t="shared" si="6"/>
        <v>-13.411056284018571</v>
      </c>
    </row>
    <row r="439" spans="1:8" ht="13.2" customHeight="1" x14ac:dyDescent="0.3">
      <c r="A439" s="161" t="s">
        <v>2199</v>
      </c>
      <c r="B439" s="162" t="s">
        <v>989</v>
      </c>
      <c r="C439" s="163">
        <v>244.81</v>
      </c>
      <c r="D439" s="164">
        <v>244.81</v>
      </c>
      <c r="E439" s="165" t="s">
        <v>4084</v>
      </c>
      <c r="F439" s="166" t="s">
        <v>2504</v>
      </c>
      <c r="G439">
        <f>VLOOKUP(A439,РАСЧЕТ!$A$3:$AX$1220,50,0)</f>
        <v>231.39894371598143</v>
      </c>
      <c r="H439" s="172">
        <f t="shared" si="6"/>
        <v>-13.411056284018571</v>
      </c>
    </row>
    <row r="440" spans="1:8" ht="13.2" customHeight="1" x14ac:dyDescent="0.3">
      <c r="A440" s="161" t="s">
        <v>2152</v>
      </c>
      <c r="B440" s="162" t="s">
        <v>958</v>
      </c>
      <c r="C440" s="163">
        <v>188.98</v>
      </c>
      <c r="D440" s="164">
        <v>188.98</v>
      </c>
      <c r="E440" s="165" t="s">
        <v>4084</v>
      </c>
      <c r="F440" s="166" t="s">
        <v>2386</v>
      </c>
      <c r="G440">
        <f>VLOOKUP(A440,РАСЧЕТ!$A$3:$AX$1220,50,0)</f>
        <v>178.62374602637163</v>
      </c>
      <c r="H440" s="172">
        <f t="shared" si="6"/>
        <v>-10.356253973628355</v>
      </c>
    </row>
    <row r="441" spans="1:8" ht="13.2" customHeight="1" x14ac:dyDescent="0.3">
      <c r="A441" s="161" t="s">
        <v>2280</v>
      </c>
      <c r="B441" s="162" t="s">
        <v>553</v>
      </c>
      <c r="C441" s="163">
        <v>210.45</v>
      </c>
      <c r="D441" s="164">
        <v>210.45</v>
      </c>
      <c r="E441" s="165" t="s">
        <v>4084</v>
      </c>
      <c r="F441" s="166" t="s">
        <v>3373</v>
      </c>
      <c r="G441">
        <f>VLOOKUP(A441,РАСЧЕТ!$A$3:$AX$1220,50,0)</f>
        <v>198.92189898391388</v>
      </c>
      <c r="H441" s="172">
        <f t="shared" si="6"/>
        <v>-11.528101016086111</v>
      </c>
    </row>
    <row r="442" spans="1:8" ht="13.2" customHeight="1" x14ac:dyDescent="0.3">
      <c r="A442" s="161" t="s">
        <v>2029</v>
      </c>
      <c r="B442" s="162" t="s">
        <v>752</v>
      </c>
      <c r="C442" s="163">
        <v>154.62</v>
      </c>
      <c r="D442" s="164">
        <v>154.62</v>
      </c>
      <c r="E442" s="165" t="s">
        <v>4084</v>
      </c>
      <c r="F442" s="166" t="s">
        <v>2424</v>
      </c>
      <c r="G442">
        <f>VLOOKUP(A442,РАСЧЕТ!$A$3:$AX$1220,50,0)</f>
        <v>146.14670129430408</v>
      </c>
      <c r="H442" s="172">
        <f t="shared" si="6"/>
        <v>-8.4732987056959246</v>
      </c>
    </row>
    <row r="443" spans="1:8" ht="13.2" customHeight="1" x14ac:dyDescent="0.3">
      <c r="A443" s="161" t="s">
        <v>2371</v>
      </c>
      <c r="B443" s="162" t="s">
        <v>885</v>
      </c>
      <c r="C443" s="163">
        <v>193.27</v>
      </c>
      <c r="D443" s="164">
        <v>193.27</v>
      </c>
      <c r="E443" s="165" t="s">
        <v>4084</v>
      </c>
      <c r="F443" s="166" t="s">
        <v>3517</v>
      </c>
      <c r="G443">
        <f>VLOOKUP(A443,РАСЧЕТ!$A$3:$AX$1220,50,0)</f>
        <v>182.68337661788007</v>
      </c>
      <c r="H443" s="172">
        <f t="shared" si="6"/>
        <v>-10.586623382119939</v>
      </c>
    </row>
    <row r="444" spans="1:8" ht="13.2" customHeight="1" x14ac:dyDescent="0.3">
      <c r="A444" s="161" t="s">
        <v>2279</v>
      </c>
      <c r="B444" s="162" t="s">
        <v>1111</v>
      </c>
      <c r="C444" s="163">
        <v>219.04</v>
      </c>
      <c r="D444" s="164">
        <v>219.04</v>
      </c>
      <c r="E444" s="165" t="s">
        <v>4084</v>
      </c>
      <c r="F444" s="166" t="s">
        <v>3377</v>
      </c>
      <c r="G444">
        <f>VLOOKUP(A444,РАСЧЕТ!$A$3:$AX$1220,50,0)</f>
        <v>207.04116016693075</v>
      </c>
      <c r="H444" s="172">
        <f t="shared" si="6"/>
        <v>-11.998839833069241</v>
      </c>
    </row>
    <row r="445" spans="1:8" ht="13.2" customHeight="1" x14ac:dyDescent="0.3">
      <c r="A445" s="161" t="s">
        <v>3522</v>
      </c>
      <c r="B445" s="162" t="s">
        <v>790</v>
      </c>
      <c r="C445" s="163">
        <v>283.47000000000003</v>
      </c>
      <c r="D445" s="164">
        <v>283.47000000000003</v>
      </c>
      <c r="E445" s="165" t="s">
        <v>4084</v>
      </c>
      <c r="F445" s="166" t="s">
        <v>4024</v>
      </c>
      <c r="G445">
        <f>VLOOKUP(A445,РАСЧЕТ!$A$3:$AX$1220,50,0)</f>
        <v>267.93561903955742</v>
      </c>
      <c r="H445" s="172">
        <f t="shared" si="6"/>
        <v>-15.534380960442604</v>
      </c>
    </row>
    <row r="446" spans="1:8" ht="13.2" customHeight="1" x14ac:dyDescent="0.3">
      <c r="A446" s="161" t="s">
        <v>1777</v>
      </c>
      <c r="B446" s="162" t="s">
        <v>1079</v>
      </c>
      <c r="C446" s="163">
        <v>52.37</v>
      </c>
      <c r="D446" s="164">
        <v>52.37</v>
      </c>
      <c r="E446" s="165" t="s">
        <v>4084</v>
      </c>
      <c r="F446" s="166" t="s">
        <v>2522</v>
      </c>
      <c r="G446">
        <f>VLOOKUP(A446,РАСЧЕТ!$A$3:$AX$1220,50,0)</f>
        <v>49.501302051296527</v>
      </c>
      <c r="H446" s="172">
        <f t="shared" si="6"/>
        <v>-2.8686979487034705</v>
      </c>
    </row>
    <row r="447" spans="1:8" ht="13.2" customHeight="1" x14ac:dyDescent="0.3">
      <c r="A447" s="161" t="s">
        <v>3565</v>
      </c>
      <c r="B447" s="162" t="s">
        <v>1079</v>
      </c>
      <c r="C447" s="163">
        <v>218.21</v>
      </c>
      <c r="D447" s="164">
        <v>218.21</v>
      </c>
      <c r="E447" s="165" t="s">
        <v>4105</v>
      </c>
      <c r="F447" s="166" t="s">
        <v>4106</v>
      </c>
      <c r="G447">
        <f>VLOOKUP(A447,РАСЧЕТ!$A$3:$AX$1220,50,0)</f>
        <v>206.25542521373552</v>
      </c>
      <c r="H447" s="172">
        <f t="shared" si="6"/>
        <v>-11.954574786264487</v>
      </c>
    </row>
    <row r="448" spans="1:8" ht="13.2" customHeight="1" x14ac:dyDescent="0.3">
      <c r="A448" s="161" t="s">
        <v>2301</v>
      </c>
      <c r="B448" s="162" t="s">
        <v>575</v>
      </c>
      <c r="C448" s="163">
        <v>206.16</v>
      </c>
      <c r="D448" s="164">
        <v>206.16</v>
      </c>
      <c r="E448" s="165" t="s">
        <v>4084</v>
      </c>
      <c r="F448" s="166" t="s">
        <v>3372</v>
      </c>
      <c r="G448">
        <f>VLOOKUP(A448,РАСЧЕТ!$A$3:$AX$1220,50,0)</f>
        <v>194.86226839240541</v>
      </c>
      <c r="H448" s="172">
        <f t="shared" si="6"/>
        <v>-11.297731607594585</v>
      </c>
    </row>
    <row r="449" spans="1:8" ht="13.2" customHeight="1" x14ac:dyDescent="0.3">
      <c r="A449" s="161" t="s">
        <v>2044</v>
      </c>
      <c r="B449" s="162" t="s">
        <v>739</v>
      </c>
      <c r="C449" s="163">
        <v>146.03</v>
      </c>
      <c r="D449" s="164">
        <v>146.03</v>
      </c>
      <c r="E449" s="165" t="s">
        <v>4084</v>
      </c>
      <c r="F449" s="166" t="s">
        <v>2414</v>
      </c>
      <c r="G449">
        <f>VLOOKUP(A449,РАСЧЕТ!$A$3:$AX$1220,50,0)</f>
        <v>138.02744011128715</v>
      </c>
      <c r="H449" s="172">
        <f t="shared" si="6"/>
        <v>-8.0025598887128524</v>
      </c>
    </row>
    <row r="450" spans="1:8" ht="13.2" customHeight="1" x14ac:dyDescent="0.3">
      <c r="A450" s="161" t="s">
        <v>1761</v>
      </c>
      <c r="B450" s="162" t="s">
        <v>662</v>
      </c>
      <c r="C450" s="163">
        <v>206.16</v>
      </c>
      <c r="D450" s="164">
        <v>206.16</v>
      </c>
      <c r="E450" s="165" t="s">
        <v>4084</v>
      </c>
      <c r="F450" s="166" t="s">
        <v>2476</v>
      </c>
      <c r="G450">
        <f>VLOOKUP(A450,РАСЧЕТ!$A$3:$AX$1220,50,0)</f>
        <v>194.86226839240541</v>
      </c>
      <c r="H450" s="172">
        <f t="shared" ref="H450:H513" si="7">G450-C450</f>
        <v>-11.297731607594585</v>
      </c>
    </row>
    <row r="451" spans="1:8" ht="13.2" customHeight="1" x14ac:dyDescent="0.3">
      <c r="A451" s="161" t="s">
        <v>2367</v>
      </c>
      <c r="B451" s="162" t="s">
        <v>867</v>
      </c>
      <c r="C451" s="163">
        <v>201.86</v>
      </c>
      <c r="D451" s="164">
        <v>201.86</v>
      </c>
      <c r="E451" s="165" t="s">
        <v>4084</v>
      </c>
      <c r="F451" s="166" t="s">
        <v>3514</v>
      </c>
      <c r="G451">
        <f>VLOOKUP(A451,РАСЧЕТ!$A$3:$AX$1220,50,0)</f>
        <v>190.80263780089697</v>
      </c>
      <c r="H451" s="172">
        <f t="shared" si="7"/>
        <v>-11.057362199103039</v>
      </c>
    </row>
    <row r="452" spans="1:8" ht="13.2" customHeight="1" x14ac:dyDescent="0.3">
      <c r="A452" s="161" t="s">
        <v>2192</v>
      </c>
      <c r="B452" s="162" t="s">
        <v>663</v>
      </c>
      <c r="C452" s="163">
        <v>176.09</v>
      </c>
      <c r="D452" s="164">
        <v>176.09</v>
      </c>
      <c r="E452" s="165" t="s">
        <v>4084</v>
      </c>
      <c r="F452" s="166" t="s">
        <v>2455</v>
      </c>
      <c r="G452">
        <f>VLOOKUP(A452,РАСЧЕТ!$A$3:$AX$1220,50,0)</f>
        <v>166.44485425184627</v>
      </c>
      <c r="H452" s="172">
        <f t="shared" si="7"/>
        <v>-9.6451457481537375</v>
      </c>
    </row>
    <row r="453" spans="1:8" ht="13.2" customHeight="1" x14ac:dyDescent="0.3">
      <c r="A453" s="161" t="s">
        <v>2034</v>
      </c>
      <c r="B453" s="162" t="s">
        <v>767</v>
      </c>
      <c r="C453" s="163">
        <v>146.03</v>
      </c>
      <c r="D453" s="164">
        <v>146.03</v>
      </c>
      <c r="E453" s="165" t="s">
        <v>4084</v>
      </c>
      <c r="F453" s="166" t="s">
        <v>2413</v>
      </c>
      <c r="G453">
        <f>VLOOKUP(A453,РАСЧЕТ!$A$3:$AX$1220,50,0)</f>
        <v>138.02744011128715</v>
      </c>
      <c r="H453" s="172">
        <f t="shared" si="7"/>
        <v>-8.0025598887128524</v>
      </c>
    </row>
    <row r="454" spans="1:8" ht="13.2" customHeight="1" x14ac:dyDescent="0.3">
      <c r="A454" s="161" t="s">
        <v>2033</v>
      </c>
      <c r="B454" s="162" t="s">
        <v>502</v>
      </c>
      <c r="C454" s="163">
        <v>163.21</v>
      </c>
      <c r="D454" s="164">
        <v>163.21</v>
      </c>
      <c r="E454" s="165" t="s">
        <v>4084</v>
      </c>
      <c r="F454" s="166" t="s">
        <v>2438</v>
      </c>
      <c r="G454">
        <f>VLOOKUP(A454,РАСЧЕТ!$A$3:$AX$1220,50,0)</f>
        <v>154.26596247732093</v>
      </c>
      <c r="H454" s="172">
        <f t="shared" si="7"/>
        <v>-8.944037522679082</v>
      </c>
    </row>
    <row r="455" spans="1:8" ht="13.2" customHeight="1" x14ac:dyDescent="0.3">
      <c r="A455" s="161" t="s">
        <v>2277</v>
      </c>
      <c r="B455" s="162" t="s">
        <v>664</v>
      </c>
      <c r="C455" s="163">
        <v>163.21</v>
      </c>
      <c r="D455" s="164">
        <v>163.21</v>
      </c>
      <c r="E455" s="165" t="s">
        <v>4084</v>
      </c>
      <c r="F455" s="166" t="s">
        <v>3364</v>
      </c>
      <c r="G455">
        <f>VLOOKUP(A455,РАСЧЕТ!$A$3:$AX$1220,50,0)</f>
        <v>154.26596247732093</v>
      </c>
      <c r="H455" s="172">
        <f t="shared" si="7"/>
        <v>-8.944037522679082</v>
      </c>
    </row>
    <row r="456" spans="1:8" ht="13.2" customHeight="1" x14ac:dyDescent="0.3">
      <c r="A456" s="161" t="s">
        <v>3523</v>
      </c>
      <c r="B456" s="162" t="s">
        <v>541</v>
      </c>
      <c r="C456" s="163">
        <v>163.21</v>
      </c>
      <c r="D456" s="164">
        <v>163.21</v>
      </c>
      <c r="E456" s="165" t="s">
        <v>4084</v>
      </c>
      <c r="F456" s="166" t="s">
        <v>4026</v>
      </c>
      <c r="G456">
        <f>VLOOKUP(A456,РАСЧЕТ!$A$3:$AX$1220,50,0)</f>
        <v>154.26596247732093</v>
      </c>
      <c r="H456" s="172">
        <f t="shared" si="7"/>
        <v>-8.944037522679082</v>
      </c>
    </row>
    <row r="457" spans="1:8" ht="13.2" customHeight="1" x14ac:dyDescent="0.3">
      <c r="A457" s="161" t="s">
        <v>1802</v>
      </c>
      <c r="B457" s="162" t="s">
        <v>517</v>
      </c>
      <c r="C457" s="163">
        <v>163.21</v>
      </c>
      <c r="D457" s="164">
        <v>163.21</v>
      </c>
      <c r="E457" s="165" t="s">
        <v>4084</v>
      </c>
      <c r="F457" s="166" t="s">
        <v>2434</v>
      </c>
      <c r="G457">
        <f>VLOOKUP(A457,РАСЧЕТ!$A$3:$AX$1220,50,0)</f>
        <v>154.26596247732093</v>
      </c>
      <c r="H457" s="172">
        <f t="shared" si="7"/>
        <v>-8.944037522679082</v>
      </c>
    </row>
    <row r="458" spans="1:8" ht="13.2" customHeight="1" x14ac:dyDescent="0.3">
      <c r="A458" s="161" t="s">
        <v>1819</v>
      </c>
      <c r="B458" s="162" t="s">
        <v>493</v>
      </c>
      <c r="C458" s="163">
        <v>296.35000000000002</v>
      </c>
      <c r="D458" s="164">
        <v>296.35000000000002</v>
      </c>
      <c r="E458" s="165" t="s">
        <v>4084</v>
      </c>
      <c r="F458" s="166" t="s">
        <v>2535</v>
      </c>
      <c r="G458">
        <f>VLOOKUP(A458,РАСЧЕТ!$A$3:$AX$1220,50,0)</f>
        <v>280.11451081408279</v>
      </c>
      <c r="H458" s="172">
        <f t="shared" si="7"/>
        <v>-16.235489185917231</v>
      </c>
    </row>
    <row r="459" spans="1:8" ht="13.2" customHeight="1" x14ac:dyDescent="0.3">
      <c r="A459" s="161" t="s">
        <v>1753</v>
      </c>
      <c r="B459" s="162" t="s">
        <v>535</v>
      </c>
      <c r="C459" s="163">
        <v>210.45</v>
      </c>
      <c r="D459" s="164">
        <v>210.45</v>
      </c>
      <c r="E459" s="165" t="s">
        <v>4084</v>
      </c>
      <c r="F459" s="166" t="s">
        <v>2480</v>
      </c>
      <c r="G459">
        <f>VLOOKUP(A459,РАСЧЕТ!$A$3:$AX$1220,50,0)</f>
        <v>198.92189898391388</v>
      </c>
      <c r="H459" s="172">
        <f t="shared" si="7"/>
        <v>-11.528101016086111</v>
      </c>
    </row>
    <row r="460" spans="1:8" ht="13.2" customHeight="1" x14ac:dyDescent="0.3">
      <c r="A460" s="161" t="s">
        <v>2219</v>
      </c>
      <c r="B460" s="162" t="s">
        <v>150</v>
      </c>
      <c r="C460" s="170">
        <v>3521.88</v>
      </c>
      <c r="D460" s="171">
        <v>3521.88</v>
      </c>
      <c r="E460" s="165" t="s">
        <v>4107</v>
      </c>
      <c r="F460" s="166" t="s">
        <v>3503</v>
      </c>
      <c r="G460">
        <f>VLOOKUP(A460,РАСЧЕТ!$A$3:$AX$1220,50,0)</f>
        <v>5911.9106273426187</v>
      </c>
      <c r="H460" s="172">
        <f t="shared" si="7"/>
        <v>2390.0306273426186</v>
      </c>
    </row>
    <row r="461" spans="1:8" ht="13.2" customHeight="1" x14ac:dyDescent="0.3">
      <c r="A461" s="161" t="s">
        <v>1554</v>
      </c>
      <c r="B461" s="162" t="s">
        <v>133</v>
      </c>
      <c r="C461" s="170">
        <v>2396.6</v>
      </c>
      <c r="D461" s="171">
        <v>2396.6</v>
      </c>
      <c r="E461" s="165" t="s">
        <v>4107</v>
      </c>
      <c r="F461" s="166" t="s">
        <v>2728</v>
      </c>
      <c r="G461">
        <f>VLOOKUP(A461,РАСЧЕТ!$A$3:$AX$1220,50,0)</f>
        <v>4022.9830854355869</v>
      </c>
      <c r="H461" s="172">
        <f t="shared" si="7"/>
        <v>1626.383085435587</v>
      </c>
    </row>
    <row r="462" spans="1:8" ht="13.2" customHeight="1" x14ac:dyDescent="0.3">
      <c r="A462" s="161" t="s">
        <v>1541</v>
      </c>
      <c r="B462" s="162" t="s">
        <v>30</v>
      </c>
      <c r="C462" s="170">
        <v>1438.82</v>
      </c>
      <c r="D462" s="171">
        <v>1438.82</v>
      </c>
      <c r="E462" s="165" t="s">
        <v>4107</v>
      </c>
      <c r="F462" s="166" t="s">
        <v>2808</v>
      </c>
      <c r="G462">
        <f>VLOOKUP(A462,РАСЧЕТ!$A$3:$AX$1220,50,0)</f>
        <v>2415.231780682655</v>
      </c>
      <c r="H462" s="172">
        <f t="shared" si="7"/>
        <v>976.41178068265503</v>
      </c>
    </row>
    <row r="463" spans="1:8" ht="13.2" customHeight="1" x14ac:dyDescent="0.3">
      <c r="A463" s="161" t="s">
        <v>1308</v>
      </c>
      <c r="B463" s="162" t="s">
        <v>141</v>
      </c>
      <c r="C463" s="170">
        <v>1395.87</v>
      </c>
      <c r="D463" s="171">
        <v>1395.87</v>
      </c>
      <c r="E463" s="165" t="s">
        <v>4107</v>
      </c>
      <c r="F463" s="166" t="s">
        <v>2809</v>
      </c>
      <c r="G463">
        <f>VLOOKUP(A463,РАСЧЕТ!$A$3:$AX$1220,50,0)</f>
        <v>2343.1353096175012</v>
      </c>
      <c r="H463" s="172">
        <f t="shared" si="7"/>
        <v>947.26530961750132</v>
      </c>
    </row>
    <row r="464" spans="1:8" ht="13.2" customHeight="1" x14ac:dyDescent="0.3">
      <c r="A464" s="161" t="s">
        <v>2143</v>
      </c>
      <c r="B464" s="162" t="s">
        <v>69</v>
      </c>
      <c r="C464" s="170">
        <v>2641.41</v>
      </c>
      <c r="D464" s="171">
        <v>2641.41</v>
      </c>
      <c r="E464" s="165" t="s">
        <v>4107</v>
      </c>
      <c r="F464" s="166" t="s">
        <v>2810</v>
      </c>
      <c r="G464">
        <f>VLOOKUP(A464,РАСЧЕТ!$A$3:$AX$1220,50,0)</f>
        <v>4433.932970506964</v>
      </c>
      <c r="H464" s="172">
        <f t="shared" si="7"/>
        <v>1792.5229705069642</v>
      </c>
    </row>
    <row r="465" spans="1:8" ht="13.2" customHeight="1" x14ac:dyDescent="0.3">
      <c r="A465" s="161" t="s">
        <v>1315</v>
      </c>
      <c r="B465" s="162" t="s">
        <v>142</v>
      </c>
      <c r="C465" s="170">
        <v>1679.34</v>
      </c>
      <c r="D465" s="171">
        <v>1679.34</v>
      </c>
      <c r="E465" s="165" t="s">
        <v>4107</v>
      </c>
      <c r="F465" s="166" t="s">
        <v>2811</v>
      </c>
      <c r="G465">
        <f>VLOOKUP(A465,РАСЧЕТ!$A$3:$AX$1220,50,0)</f>
        <v>2818.972018647517</v>
      </c>
      <c r="H465" s="172">
        <f t="shared" si="7"/>
        <v>1139.632018647517</v>
      </c>
    </row>
    <row r="466" spans="1:8" ht="13.2" customHeight="1" x14ac:dyDescent="0.3">
      <c r="A466" s="161" t="s">
        <v>1572</v>
      </c>
      <c r="B466" s="162" t="s">
        <v>155</v>
      </c>
      <c r="C466" s="170">
        <v>1365.8</v>
      </c>
      <c r="D466" s="171">
        <v>1365.8</v>
      </c>
      <c r="E466" s="165" t="s">
        <v>4107</v>
      </c>
      <c r="F466" s="166" t="s">
        <v>2812</v>
      </c>
      <c r="G466">
        <f>VLOOKUP(A466,РАСЧЕТ!$A$3:$AX$1220,50,0)</f>
        <v>2292.6677798718938</v>
      </c>
      <c r="H466" s="172">
        <f t="shared" si="7"/>
        <v>926.86777987189384</v>
      </c>
    </row>
    <row r="467" spans="1:8" ht="13.2" customHeight="1" x14ac:dyDescent="0.3">
      <c r="A467" s="161" t="s">
        <v>1532</v>
      </c>
      <c r="B467" s="162" t="s">
        <v>84</v>
      </c>
      <c r="C467" s="170">
        <v>1378.69</v>
      </c>
      <c r="D467" s="171">
        <v>1378.69</v>
      </c>
      <c r="E467" s="165" t="s">
        <v>4107</v>
      </c>
      <c r="F467" s="166" t="s">
        <v>2813</v>
      </c>
      <c r="G467">
        <f>VLOOKUP(A467,РАСЧЕТ!$A$3:$AX$1220,50,0)</f>
        <v>2314.2967211914397</v>
      </c>
      <c r="H467" s="172">
        <f t="shared" si="7"/>
        <v>935.60672119143965</v>
      </c>
    </row>
    <row r="468" spans="1:8" ht="13.2" customHeight="1" x14ac:dyDescent="0.3">
      <c r="A468" s="161" t="s">
        <v>1549</v>
      </c>
      <c r="B468" s="162" t="s">
        <v>108</v>
      </c>
      <c r="C468" s="170">
        <v>1687.93</v>
      </c>
      <c r="D468" s="171">
        <v>1687.93</v>
      </c>
      <c r="E468" s="165" t="s">
        <v>4107</v>
      </c>
      <c r="F468" s="166" t="s">
        <v>2814</v>
      </c>
      <c r="G468">
        <f>VLOOKUP(A468,РАСЧЕТ!$A$3:$AX$1220,50,0)</f>
        <v>2833.3913128605473</v>
      </c>
      <c r="H468" s="172">
        <f t="shared" si="7"/>
        <v>1145.4613128605472</v>
      </c>
    </row>
    <row r="469" spans="1:8" ht="13.2" customHeight="1" x14ac:dyDescent="0.3">
      <c r="A469" s="161" t="s">
        <v>1557</v>
      </c>
      <c r="B469" s="162" t="s">
        <v>140</v>
      </c>
      <c r="C469" s="170">
        <v>2534.04</v>
      </c>
      <c r="D469" s="171">
        <v>2534.04</v>
      </c>
      <c r="E469" s="165" t="s">
        <v>4107</v>
      </c>
      <c r="F469" s="166" t="s">
        <v>2815</v>
      </c>
      <c r="G469">
        <f>VLOOKUP(A469,РАСЧЕТ!$A$3:$AX$1220,50,0)</f>
        <v>2395.1820489899833</v>
      </c>
      <c r="H469" s="172">
        <f t="shared" si="7"/>
        <v>-138.85795101001668</v>
      </c>
    </row>
    <row r="470" spans="1:8" ht="13.2" customHeight="1" x14ac:dyDescent="0.3">
      <c r="A470" s="161" t="s">
        <v>1335</v>
      </c>
      <c r="B470" s="162" t="s">
        <v>54</v>
      </c>
      <c r="C470" s="170">
        <v>1438.82</v>
      </c>
      <c r="D470" s="171">
        <v>1438.82</v>
      </c>
      <c r="E470" s="165" t="s">
        <v>4107</v>
      </c>
      <c r="F470" s="166" t="s">
        <v>2816</v>
      </c>
      <c r="G470">
        <f>VLOOKUP(A470,РАСЧЕТ!$A$3:$AX$1220,50,0)</f>
        <v>4019.2057565903074</v>
      </c>
      <c r="H470" s="172">
        <f t="shared" si="7"/>
        <v>2580.3857565903072</v>
      </c>
    </row>
    <row r="471" spans="1:8" ht="13.2" customHeight="1" x14ac:dyDescent="0.3">
      <c r="A471" s="161" t="s">
        <v>1580</v>
      </c>
      <c r="B471" s="162" t="s">
        <v>43</v>
      </c>
      <c r="C471" s="170">
        <v>1395.87</v>
      </c>
      <c r="D471" s="171">
        <v>1395.87</v>
      </c>
      <c r="E471" s="165" t="s">
        <v>4107</v>
      </c>
      <c r="F471" s="166" t="s">
        <v>2817</v>
      </c>
      <c r="G471">
        <f>VLOOKUP(A471,РАСЧЕТ!$A$3:$AX$1220,50,0)</f>
        <v>2343.1353096175012</v>
      </c>
      <c r="H471" s="172">
        <f t="shared" si="7"/>
        <v>947.26530961750132</v>
      </c>
    </row>
    <row r="472" spans="1:8" ht="13.2" customHeight="1" x14ac:dyDescent="0.3">
      <c r="A472" s="161" t="s">
        <v>1542</v>
      </c>
      <c r="B472" s="162" t="s">
        <v>63</v>
      </c>
      <c r="C472" s="170">
        <v>2392.3000000000002</v>
      </c>
      <c r="D472" s="171">
        <v>2392.3000000000002</v>
      </c>
      <c r="E472" s="165" t="s">
        <v>4107</v>
      </c>
      <c r="F472" s="166" t="s">
        <v>2729</v>
      </c>
      <c r="G472">
        <f>VLOOKUP(A472,РАСЧЕТ!$A$3:$AX$1220,50,0)</f>
        <v>4015.7734383290713</v>
      </c>
      <c r="H472" s="172">
        <f t="shared" si="7"/>
        <v>1623.4734383290711</v>
      </c>
    </row>
    <row r="473" spans="1:8" ht="13.2" customHeight="1" x14ac:dyDescent="0.3">
      <c r="A473" s="161" t="s">
        <v>1517</v>
      </c>
      <c r="B473" s="162" t="s">
        <v>136</v>
      </c>
      <c r="C473" s="170">
        <v>2641.41</v>
      </c>
      <c r="D473" s="171">
        <v>2641.41</v>
      </c>
      <c r="E473" s="165" t="s">
        <v>4107</v>
      </c>
      <c r="F473" s="166" t="s">
        <v>2818</v>
      </c>
      <c r="G473">
        <f>VLOOKUP(A473,РАСЧЕТ!$A$3:$AX$1220,50,0)</f>
        <v>3146.6149327647527</v>
      </c>
      <c r="H473" s="172">
        <f t="shared" si="7"/>
        <v>505.20493276475281</v>
      </c>
    </row>
    <row r="474" spans="1:8" ht="13.2" customHeight="1" x14ac:dyDescent="0.3">
      <c r="A474" s="161" t="s">
        <v>1525</v>
      </c>
      <c r="B474" s="162" t="s">
        <v>125</v>
      </c>
      <c r="C474" s="170">
        <v>1679.34</v>
      </c>
      <c r="D474" s="171">
        <v>1679.34</v>
      </c>
      <c r="E474" s="165" t="s">
        <v>4107</v>
      </c>
      <c r="F474" s="166" t="s">
        <v>2819</v>
      </c>
      <c r="G474">
        <f>VLOOKUP(A474,РАСЧЕТ!$A$3:$AX$1220,50,0)</f>
        <v>2818.972018647517</v>
      </c>
      <c r="H474" s="172">
        <f t="shared" si="7"/>
        <v>1139.632018647517</v>
      </c>
    </row>
    <row r="475" spans="1:8" ht="13.2" customHeight="1" x14ac:dyDescent="0.3">
      <c r="A475" s="161" t="s">
        <v>2215</v>
      </c>
      <c r="B475" s="162" t="s">
        <v>132</v>
      </c>
      <c r="C475" s="170">
        <v>1361.51</v>
      </c>
      <c r="D475" s="171">
        <v>1361.51</v>
      </c>
      <c r="E475" s="165" t="s">
        <v>4107</v>
      </c>
      <c r="F475" s="166" t="s">
        <v>3443</v>
      </c>
      <c r="G475">
        <f>VLOOKUP(A475,РАСЧЕТ!$A$3:$AX$1220,50,0)</f>
        <v>2285.4581327653777</v>
      </c>
      <c r="H475" s="172">
        <f t="shared" si="7"/>
        <v>923.94813276537775</v>
      </c>
    </row>
    <row r="476" spans="1:8" ht="13.2" customHeight="1" x14ac:dyDescent="0.3">
      <c r="A476" s="161" t="s">
        <v>2335</v>
      </c>
      <c r="B476" s="162" t="s">
        <v>308</v>
      </c>
      <c r="C476" s="170">
        <v>1378.69</v>
      </c>
      <c r="D476" s="171">
        <v>1378.69</v>
      </c>
      <c r="E476" s="165" t="s">
        <v>4107</v>
      </c>
      <c r="F476" s="166" t="s">
        <v>3451</v>
      </c>
      <c r="G476">
        <f>VLOOKUP(A476,РАСЧЕТ!$A$3:$AX$1220,50,0)</f>
        <v>2314.2967211914397</v>
      </c>
      <c r="H476" s="172">
        <f t="shared" si="7"/>
        <v>935.60672119143965</v>
      </c>
    </row>
    <row r="477" spans="1:8" ht="13.2" customHeight="1" x14ac:dyDescent="0.3">
      <c r="A477" s="161" t="s">
        <v>1338</v>
      </c>
      <c r="B477" s="162" t="s">
        <v>42</v>
      </c>
      <c r="C477" s="170">
        <v>1687.93</v>
      </c>
      <c r="D477" s="171">
        <v>1687.93</v>
      </c>
      <c r="E477" s="165" t="s">
        <v>4107</v>
      </c>
      <c r="F477" s="166" t="s">
        <v>2820</v>
      </c>
      <c r="G477">
        <f>VLOOKUP(A477,РАСЧЕТ!$A$3:$AX$1220,50,0)</f>
        <v>5507.4752514865731</v>
      </c>
      <c r="H477" s="172">
        <f t="shared" si="7"/>
        <v>3819.5452514865729</v>
      </c>
    </row>
    <row r="478" spans="1:8" ht="13.2" customHeight="1" x14ac:dyDescent="0.3">
      <c r="A478" s="161" t="s">
        <v>1608</v>
      </c>
      <c r="B478" s="162" t="s">
        <v>55</v>
      </c>
      <c r="C478" s="170">
        <v>2534.04</v>
      </c>
      <c r="D478" s="171">
        <v>2534.04</v>
      </c>
      <c r="E478" s="165" t="s">
        <v>4107</v>
      </c>
      <c r="F478" s="166" t="s">
        <v>2821</v>
      </c>
      <c r="G478">
        <f>VLOOKUP(A478,РАСЧЕТ!$A$3:$AX$1220,50,0)</f>
        <v>4253.6917928440789</v>
      </c>
      <c r="H478" s="172">
        <f t="shared" si="7"/>
        <v>1719.651792844079</v>
      </c>
    </row>
    <row r="479" spans="1:8" ht="13.2" customHeight="1" x14ac:dyDescent="0.3">
      <c r="A479" s="161" t="s">
        <v>1330</v>
      </c>
      <c r="B479" s="162" t="s">
        <v>36</v>
      </c>
      <c r="C479" s="170">
        <v>1438.82</v>
      </c>
      <c r="D479" s="171">
        <v>1438.82</v>
      </c>
      <c r="E479" s="165" t="s">
        <v>4107</v>
      </c>
      <c r="F479" s="166" t="s">
        <v>2822</v>
      </c>
      <c r="G479">
        <f>VLOOKUP(A479,РАСЧЕТ!$A$3:$AX$1220,50,0)</f>
        <v>1359.9762481553294</v>
      </c>
      <c r="H479" s="172">
        <f t="shared" si="7"/>
        <v>-78.843751844670578</v>
      </c>
    </row>
    <row r="480" spans="1:8" ht="13.2" customHeight="1" x14ac:dyDescent="0.3">
      <c r="A480" s="161" t="s">
        <v>2318</v>
      </c>
      <c r="B480" s="162" t="s">
        <v>130</v>
      </c>
      <c r="C480" s="170">
        <v>1395.87</v>
      </c>
      <c r="D480" s="171">
        <v>1395.87</v>
      </c>
      <c r="E480" s="165" t="s">
        <v>4107</v>
      </c>
      <c r="F480" s="166" t="s">
        <v>3453</v>
      </c>
      <c r="G480">
        <f>VLOOKUP(A480,РАСЧЕТ!$A$3:$AX$1220,50,0)</f>
        <v>1514.2799931690201</v>
      </c>
      <c r="H480" s="172">
        <f t="shared" si="7"/>
        <v>118.40999316902025</v>
      </c>
    </row>
    <row r="481" spans="1:8" ht="13.2" customHeight="1" x14ac:dyDescent="0.3">
      <c r="A481" s="161" t="s">
        <v>1797</v>
      </c>
      <c r="B481" s="162" t="s">
        <v>47</v>
      </c>
      <c r="C481" s="170">
        <v>2641.41</v>
      </c>
      <c r="D481" s="171">
        <v>2641.41</v>
      </c>
      <c r="E481" s="165" t="s">
        <v>4107</v>
      </c>
      <c r="F481" s="166" t="s">
        <v>2823</v>
      </c>
      <c r="G481">
        <f>VLOOKUP(A481,РАСЧЕТ!$A$3:$AX$1220,50,0)</f>
        <v>4433.932970506964</v>
      </c>
      <c r="H481" s="172">
        <f t="shared" si="7"/>
        <v>1792.5229705069642</v>
      </c>
    </row>
    <row r="482" spans="1:8" ht="13.2" customHeight="1" x14ac:dyDescent="0.3">
      <c r="A482" s="161" t="s">
        <v>1550</v>
      </c>
      <c r="B482" s="162" t="s">
        <v>31</v>
      </c>
      <c r="C482" s="170">
        <v>1679.34</v>
      </c>
      <c r="D482" s="171">
        <v>1679.34</v>
      </c>
      <c r="E482" s="165" t="s">
        <v>4107</v>
      </c>
      <c r="F482" s="166" t="s">
        <v>2824</v>
      </c>
      <c r="G482">
        <f>VLOOKUP(A482,РАСЧЕТ!$A$3:$AX$1220,50,0)</f>
        <v>2818.972018647517</v>
      </c>
      <c r="H482" s="172">
        <f t="shared" si="7"/>
        <v>1139.632018647517</v>
      </c>
    </row>
    <row r="483" spans="1:8" ht="13.2" customHeight="1" x14ac:dyDescent="0.3">
      <c r="A483" s="161" t="s">
        <v>2259</v>
      </c>
      <c r="B483" s="162" t="s">
        <v>148</v>
      </c>
      <c r="C483" s="170">
        <v>3603.48</v>
      </c>
      <c r="D483" s="171">
        <v>3603.48</v>
      </c>
      <c r="E483" s="165" t="s">
        <v>4107</v>
      </c>
      <c r="F483" s="166" t="s">
        <v>3506</v>
      </c>
      <c r="G483">
        <f>VLOOKUP(A483,РАСЧЕТ!$A$3:$AX$1220,50,0)</f>
        <v>6048.8939223664102</v>
      </c>
      <c r="H483" s="172">
        <f t="shared" si="7"/>
        <v>2445.4139223664101</v>
      </c>
    </row>
    <row r="484" spans="1:8" ht="13.2" customHeight="1" x14ac:dyDescent="0.3">
      <c r="A484" s="161" t="s">
        <v>1598</v>
      </c>
      <c r="B484" s="162" t="s">
        <v>151</v>
      </c>
      <c r="C484" s="170">
        <v>1365.8</v>
      </c>
      <c r="D484" s="171">
        <v>1365.8</v>
      </c>
      <c r="E484" s="165" t="s">
        <v>4107</v>
      </c>
      <c r="F484" s="166" t="s">
        <v>2825</v>
      </c>
      <c r="G484">
        <f>VLOOKUP(A484,РАСЧЕТ!$A$3:$AX$1220,50,0)</f>
        <v>2292.6677798718938</v>
      </c>
      <c r="H484" s="172">
        <f t="shared" si="7"/>
        <v>926.86777987189384</v>
      </c>
    </row>
    <row r="485" spans="1:8" ht="13.2" customHeight="1" x14ac:dyDescent="0.3">
      <c r="A485" s="161" t="s">
        <v>1553</v>
      </c>
      <c r="B485" s="162" t="s">
        <v>33</v>
      </c>
      <c r="C485" s="170">
        <v>1378.69</v>
      </c>
      <c r="D485" s="171">
        <v>1378.69</v>
      </c>
      <c r="E485" s="165" t="s">
        <v>4107</v>
      </c>
      <c r="F485" s="166" t="s">
        <v>2826</v>
      </c>
      <c r="G485">
        <f>VLOOKUP(A485,РАСЧЕТ!$A$3:$AX$1220,50,0)</f>
        <v>1962.1678632689664</v>
      </c>
      <c r="H485" s="172">
        <f t="shared" si="7"/>
        <v>583.4778632689663</v>
      </c>
    </row>
    <row r="486" spans="1:8" ht="13.2" customHeight="1" x14ac:dyDescent="0.3">
      <c r="A486" s="161" t="s">
        <v>1628</v>
      </c>
      <c r="B486" s="162" t="s">
        <v>38</v>
      </c>
      <c r="C486" s="170">
        <v>1687.93</v>
      </c>
      <c r="D486" s="171">
        <v>1687.93</v>
      </c>
      <c r="E486" s="165" t="s">
        <v>4107</v>
      </c>
      <c r="F486" s="166" t="s">
        <v>2827</v>
      </c>
      <c r="G486">
        <f>VLOOKUP(A486,РАСЧЕТ!$A$3:$AX$1220,50,0)</f>
        <v>3661.7057013772028</v>
      </c>
      <c r="H486" s="172">
        <f t="shared" si="7"/>
        <v>1973.7757013772027</v>
      </c>
    </row>
    <row r="487" spans="1:8" ht="13.2" customHeight="1" x14ac:dyDescent="0.3">
      <c r="A487" s="161" t="s">
        <v>2237</v>
      </c>
      <c r="B487" s="162" t="s">
        <v>129</v>
      </c>
      <c r="C487" s="170">
        <v>2534.04</v>
      </c>
      <c r="D487" s="171">
        <v>2534.04</v>
      </c>
      <c r="E487" s="165" t="s">
        <v>4107</v>
      </c>
      <c r="F487" s="166" t="s">
        <v>3483</v>
      </c>
      <c r="G487">
        <f>VLOOKUP(A487,РАСЧЕТ!$A$3:$AX$1220,50,0)</f>
        <v>4787.6627589080344</v>
      </c>
      <c r="H487" s="172">
        <f t="shared" si="7"/>
        <v>2253.6227589080345</v>
      </c>
    </row>
    <row r="488" spans="1:8" ht="13.2" customHeight="1" x14ac:dyDescent="0.3">
      <c r="A488" s="161" t="s">
        <v>1537</v>
      </c>
      <c r="B488" s="162" t="s">
        <v>85</v>
      </c>
      <c r="C488" s="170">
        <v>1438.82</v>
      </c>
      <c r="D488" s="171">
        <v>1438.82</v>
      </c>
      <c r="E488" s="165" t="s">
        <v>4107</v>
      </c>
      <c r="F488" s="166" t="s">
        <v>2828</v>
      </c>
      <c r="G488">
        <f>VLOOKUP(A488,РАСЧЕТ!$A$3:$AX$1220,50,0)</f>
        <v>2415.231780682655</v>
      </c>
      <c r="H488" s="172">
        <f t="shared" si="7"/>
        <v>976.41178068265503</v>
      </c>
    </row>
    <row r="489" spans="1:8" ht="13.2" customHeight="1" x14ac:dyDescent="0.3">
      <c r="A489" s="161" t="s">
        <v>2319</v>
      </c>
      <c r="B489" s="162" t="s">
        <v>40</v>
      </c>
      <c r="C489" s="170">
        <v>1395.87</v>
      </c>
      <c r="D489" s="171">
        <v>1395.87</v>
      </c>
      <c r="E489" s="165" t="s">
        <v>4107</v>
      </c>
      <c r="F489" s="166" t="s">
        <v>3452</v>
      </c>
      <c r="G489">
        <f>VLOOKUP(A489,РАСЧЕТ!$A$3:$AX$1220,50,0)</f>
        <v>2343.1353096175012</v>
      </c>
      <c r="H489" s="172">
        <f t="shared" si="7"/>
        <v>947.26530961750132</v>
      </c>
    </row>
    <row r="490" spans="1:8" ht="13.2" customHeight="1" x14ac:dyDescent="0.3">
      <c r="A490" s="161" t="s">
        <v>1528</v>
      </c>
      <c r="B490" s="162" t="s">
        <v>48</v>
      </c>
      <c r="C490" s="170">
        <v>2641.41</v>
      </c>
      <c r="D490" s="171">
        <v>2641.41</v>
      </c>
      <c r="E490" s="165" t="s">
        <v>4107</v>
      </c>
      <c r="F490" s="166" t="s">
        <v>2829</v>
      </c>
      <c r="G490">
        <f>VLOOKUP(A490,РАСЧЕТ!$A$3:$AX$1220,50,0)</f>
        <v>4433.932970506964</v>
      </c>
      <c r="H490" s="172">
        <f t="shared" si="7"/>
        <v>1792.5229705069642</v>
      </c>
    </row>
    <row r="491" spans="1:8" ht="13.2" customHeight="1" x14ac:dyDescent="0.3">
      <c r="A491" s="161" t="s">
        <v>1568</v>
      </c>
      <c r="B491" s="162" t="s">
        <v>134</v>
      </c>
      <c r="C491" s="170">
        <v>1679.34</v>
      </c>
      <c r="D491" s="171">
        <v>1679.34</v>
      </c>
      <c r="E491" s="165" t="s">
        <v>4107</v>
      </c>
      <c r="F491" s="166" t="s">
        <v>2830</v>
      </c>
      <c r="G491">
        <f>VLOOKUP(A491,РАСЧЕТ!$A$3:$AX$1220,50,0)</f>
        <v>3054.0210292861752</v>
      </c>
      <c r="H491" s="172">
        <f t="shared" si="7"/>
        <v>1374.6810292861753</v>
      </c>
    </row>
    <row r="492" spans="1:8" ht="13.2" customHeight="1" x14ac:dyDescent="0.3">
      <c r="A492" s="161" t="s">
        <v>1644</v>
      </c>
      <c r="B492" s="162" t="s">
        <v>144</v>
      </c>
      <c r="C492" s="170">
        <v>1365.8</v>
      </c>
      <c r="D492" s="171">
        <v>1365.8</v>
      </c>
      <c r="E492" s="165" t="s">
        <v>4107</v>
      </c>
      <c r="F492" s="166" t="s">
        <v>2831</v>
      </c>
      <c r="G492">
        <f>VLOOKUP(A492,РАСЧЕТ!$A$3:$AX$1220,50,0)</f>
        <v>2292.6677798718938</v>
      </c>
      <c r="H492" s="172">
        <f t="shared" si="7"/>
        <v>926.86777987189384</v>
      </c>
    </row>
    <row r="493" spans="1:8" ht="13.2" customHeight="1" x14ac:dyDescent="0.3">
      <c r="A493" s="161" t="s">
        <v>1540</v>
      </c>
      <c r="B493" s="162" t="s">
        <v>137</v>
      </c>
      <c r="C493" s="170">
        <v>1378.69</v>
      </c>
      <c r="D493" s="171">
        <v>1378.69</v>
      </c>
      <c r="E493" s="165" t="s">
        <v>4107</v>
      </c>
      <c r="F493" s="166" t="s">
        <v>2832</v>
      </c>
      <c r="G493">
        <f>VLOOKUP(A493,РАСЧЕТ!$A$3:$AX$1220,50,0)</f>
        <v>2314.2967211914397</v>
      </c>
      <c r="H493" s="172">
        <f t="shared" si="7"/>
        <v>935.60672119143965</v>
      </c>
    </row>
    <row r="494" spans="1:8" ht="13.2" customHeight="1" x14ac:dyDescent="0.3">
      <c r="A494" s="161" t="s">
        <v>1514</v>
      </c>
      <c r="B494" s="162" t="s">
        <v>309</v>
      </c>
      <c r="C494" s="170">
        <v>3466.05</v>
      </c>
      <c r="D494" s="171">
        <v>3466.05</v>
      </c>
      <c r="E494" s="165" t="s">
        <v>4107</v>
      </c>
      <c r="F494" s="166" t="s">
        <v>2730</v>
      </c>
      <c r="G494">
        <f>VLOOKUP(A494,РАСЧЕТ!$A$3:$AX$1220,50,0)</f>
        <v>5818.1852149579181</v>
      </c>
      <c r="H494" s="172">
        <f t="shared" si="7"/>
        <v>2352.1352149579179</v>
      </c>
    </row>
    <row r="495" spans="1:8" ht="13.2" customHeight="1" x14ac:dyDescent="0.3">
      <c r="A495" s="161" t="s">
        <v>1560</v>
      </c>
      <c r="B495" s="162" t="s">
        <v>149</v>
      </c>
      <c r="C495" s="170">
        <v>1687.93</v>
      </c>
      <c r="D495" s="171">
        <v>1687.93</v>
      </c>
      <c r="E495" s="165" t="s">
        <v>4107</v>
      </c>
      <c r="F495" s="166" t="s">
        <v>2833</v>
      </c>
      <c r="G495">
        <f>VLOOKUP(A495,РАСЧЕТ!$A$3:$AX$1220,50,0)</f>
        <v>2833.3913128605473</v>
      </c>
      <c r="H495" s="172">
        <f t="shared" si="7"/>
        <v>1145.4613128605472</v>
      </c>
    </row>
    <row r="496" spans="1:8" ht="13.2" customHeight="1" x14ac:dyDescent="0.3">
      <c r="A496" s="161" t="s">
        <v>1533</v>
      </c>
      <c r="B496" s="162" t="s">
        <v>131</v>
      </c>
      <c r="C496" s="170">
        <v>2534.04</v>
      </c>
      <c r="D496" s="171">
        <v>2534.04</v>
      </c>
      <c r="E496" s="165" t="s">
        <v>4107</v>
      </c>
      <c r="F496" s="166" t="s">
        <v>2834</v>
      </c>
      <c r="G496">
        <f>VLOOKUP(A496,РАСЧЕТ!$A$3:$AX$1220,50,0)</f>
        <v>4253.6917928440789</v>
      </c>
      <c r="H496" s="172">
        <f t="shared" si="7"/>
        <v>1719.651792844079</v>
      </c>
    </row>
    <row r="497" spans="1:8" ht="13.2" customHeight="1" x14ac:dyDescent="0.3">
      <c r="A497" s="161" t="s">
        <v>1586</v>
      </c>
      <c r="B497" s="162" t="s">
        <v>124</v>
      </c>
      <c r="C497" s="170">
        <v>1438.82</v>
      </c>
      <c r="D497" s="171">
        <v>1438.82</v>
      </c>
      <c r="E497" s="165" t="s">
        <v>4107</v>
      </c>
      <c r="F497" s="166" t="s">
        <v>2835</v>
      </c>
      <c r="G497">
        <f>VLOOKUP(A497,РАСЧЕТ!$A$3:$AX$1220,50,0)</f>
        <v>2415.231780682655</v>
      </c>
      <c r="H497" s="172">
        <f t="shared" si="7"/>
        <v>976.41178068265503</v>
      </c>
    </row>
    <row r="498" spans="1:8" ht="13.2" customHeight="1" x14ac:dyDescent="0.3">
      <c r="A498" s="161" t="s">
        <v>1564</v>
      </c>
      <c r="B498" s="162" t="s">
        <v>272</v>
      </c>
      <c r="C498" s="170">
        <v>1395.87</v>
      </c>
      <c r="D498" s="171">
        <v>1395.87</v>
      </c>
      <c r="E498" s="165" t="s">
        <v>4107</v>
      </c>
      <c r="F498" s="166" t="s">
        <v>2836</v>
      </c>
      <c r="G498">
        <f>VLOOKUP(A498,РАСЧЕТ!$A$3:$AX$1220,50,0)</f>
        <v>2085.766583180512</v>
      </c>
      <c r="H498" s="172">
        <f t="shared" si="7"/>
        <v>689.89658318051215</v>
      </c>
    </row>
    <row r="499" spans="1:8" ht="13.2" customHeight="1" x14ac:dyDescent="0.3">
      <c r="A499" s="161" t="s">
        <v>1546</v>
      </c>
      <c r="B499" s="162" t="s">
        <v>52</v>
      </c>
      <c r="C499" s="170">
        <v>2641.41</v>
      </c>
      <c r="D499" s="171">
        <v>2641.41</v>
      </c>
      <c r="E499" s="165" t="s">
        <v>4107</v>
      </c>
      <c r="F499" s="166" t="s">
        <v>2837</v>
      </c>
      <c r="G499">
        <f>VLOOKUP(A499,РАСЧЕТ!$A$3:$AX$1220,50,0)</f>
        <v>4433.932970506964</v>
      </c>
      <c r="H499" s="172">
        <f t="shared" si="7"/>
        <v>1792.5229705069642</v>
      </c>
    </row>
    <row r="500" spans="1:8" ht="13.2" customHeight="1" x14ac:dyDescent="0.3">
      <c r="A500" s="161" t="s">
        <v>1570</v>
      </c>
      <c r="B500" s="162" t="s">
        <v>72</v>
      </c>
      <c r="C500" s="170">
        <v>1679.34</v>
      </c>
      <c r="D500" s="171">
        <v>1679.34</v>
      </c>
      <c r="E500" s="165" t="s">
        <v>4107</v>
      </c>
      <c r="F500" s="166" t="s">
        <v>2838</v>
      </c>
      <c r="G500">
        <f>VLOOKUP(A500,РАСЧЕТ!$A$3:$AX$1220,50,0)</f>
        <v>2818.972018647517</v>
      </c>
      <c r="H500" s="172">
        <f t="shared" si="7"/>
        <v>1139.632018647517</v>
      </c>
    </row>
    <row r="501" spans="1:8" ht="13.2" customHeight="1" x14ac:dyDescent="0.3">
      <c r="A501" s="161" t="s">
        <v>1588</v>
      </c>
      <c r="B501" s="162" t="s">
        <v>109</v>
      </c>
      <c r="C501" s="170">
        <v>1365.8</v>
      </c>
      <c r="D501" s="171">
        <v>1365.8</v>
      </c>
      <c r="E501" s="165" t="s">
        <v>4107</v>
      </c>
      <c r="F501" s="166" t="s">
        <v>2839</v>
      </c>
      <c r="G501">
        <f>VLOOKUP(A501,РАСЧЕТ!$A$3:$AX$1220,50,0)</f>
        <v>2292.6677798718938</v>
      </c>
      <c r="H501" s="172">
        <f t="shared" si="7"/>
        <v>926.86777987189384</v>
      </c>
    </row>
    <row r="502" spans="1:8" ht="13.2" customHeight="1" x14ac:dyDescent="0.3">
      <c r="A502" s="161" t="s">
        <v>1529</v>
      </c>
      <c r="B502" s="162" t="s">
        <v>126</v>
      </c>
      <c r="C502" s="170">
        <v>1378.69</v>
      </c>
      <c r="D502" s="171">
        <v>1378.69</v>
      </c>
      <c r="E502" s="165" t="s">
        <v>4107</v>
      </c>
      <c r="F502" s="166" t="s">
        <v>2840</v>
      </c>
      <c r="G502">
        <f>VLOOKUP(A502,РАСЧЕТ!$A$3:$AX$1220,50,0)</f>
        <v>3245.5351477745426</v>
      </c>
      <c r="H502" s="172">
        <f t="shared" si="7"/>
        <v>1866.8451477745425</v>
      </c>
    </row>
    <row r="503" spans="1:8" ht="13.2" customHeight="1" x14ac:dyDescent="0.3">
      <c r="A503" s="161" t="s">
        <v>1300</v>
      </c>
      <c r="B503" s="162" t="s">
        <v>156</v>
      </c>
      <c r="C503" s="170">
        <v>1687.93</v>
      </c>
      <c r="D503" s="171">
        <v>1687.93</v>
      </c>
      <c r="E503" s="165" t="s">
        <v>4107</v>
      </c>
      <c r="F503" s="166" t="s">
        <v>2841</v>
      </c>
      <c r="G503">
        <f>VLOOKUP(A503,РАСЧЕТ!$A$3:$AX$1220,50,0)</f>
        <v>2833.3913128605473</v>
      </c>
      <c r="H503" s="172">
        <f t="shared" si="7"/>
        <v>1145.4613128605472</v>
      </c>
    </row>
    <row r="504" spans="1:8" ht="13.2" customHeight="1" x14ac:dyDescent="0.3">
      <c r="A504" s="161" t="s">
        <v>1626</v>
      </c>
      <c r="B504" s="162" t="s">
        <v>146</v>
      </c>
      <c r="C504" s="170">
        <v>2534.04</v>
      </c>
      <c r="D504" s="171">
        <v>2534.04</v>
      </c>
      <c r="E504" s="165" t="s">
        <v>4107</v>
      </c>
      <c r="F504" s="166" t="s">
        <v>2842</v>
      </c>
      <c r="G504">
        <f>VLOOKUP(A504,РАСЧЕТ!$A$3:$AX$1220,50,0)</f>
        <v>4704.2521438919084</v>
      </c>
      <c r="H504" s="172">
        <f t="shared" si="7"/>
        <v>2170.2121438919085</v>
      </c>
    </row>
    <row r="505" spans="1:8" ht="13.2" customHeight="1" x14ac:dyDescent="0.3">
      <c r="A505" s="161" t="s">
        <v>2310</v>
      </c>
      <c r="B505" s="162" t="s">
        <v>71</v>
      </c>
      <c r="C505" s="170">
        <v>2396.6</v>
      </c>
      <c r="D505" s="171">
        <v>2396.6</v>
      </c>
      <c r="E505" s="165" t="s">
        <v>4107</v>
      </c>
      <c r="F505" s="166" t="s">
        <v>3478</v>
      </c>
      <c r="G505">
        <f>VLOOKUP(A505,РАСЧЕТ!$A$3:$AX$1220,50,0)</f>
        <v>4022.9830854355869</v>
      </c>
      <c r="H505" s="172">
        <f t="shared" si="7"/>
        <v>1626.383085435587</v>
      </c>
    </row>
    <row r="506" spans="1:8" ht="13.2" customHeight="1" x14ac:dyDescent="0.3">
      <c r="A506" s="161" t="s">
        <v>1521</v>
      </c>
      <c r="B506" s="162" t="s">
        <v>123</v>
      </c>
      <c r="C506" s="170">
        <v>1438.82</v>
      </c>
      <c r="D506" s="171">
        <v>1438.82</v>
      </c>
      <c r="E506" s="165" t="s">
        <v>4107</v>
      </c>
      <c r="F506" s="166" t="s">
        <v>2843</v>
      </c>
      <c r="G506">
        <f>VLOOKUP(A506,РАСЧЕТ!$A$3:$AX$1220,50,0)</f>
        <v>2415.231780682655</v>
      </c>
      <c r="H506" s="172">
        <f t="shared" si="7"/>
        <v>976.41178068265503</v>
      </c>
    </row>
    <row r="507" spans="1:8" ht="13.2" customHeight="1" x14ac:dyDescent="0.3">
      <c r="A507" s="161" t="s">
        <v>1519</v>
      </c>
      <c r="B507" s="162" t="s">
        <v>257</v>
      </c>
      <c r="C507" s="170">
        <v>1395.87</v>
      </c>
      <c r="D507" s="171">
        <v>1395.87</v>
      </c>
      <c r="E507" s="165" t="s">
        <v>4107</v>
      </c>
      <c r="F507" s="166" t="s">
        <v>2844</v>
      </c>
      <c r="G507">
        <f>VLOOKUP(A507,РАСЧЕТ!$A$3:$AX$1220,50,0)</f>
        <v>3712.6864998317242</v>
      </c>
      <c r="H507" s="172">
        <f t="shared" si="7"/>
        <v>2316.8164998317243</v>
      </c>
    </row>
    <row r="508" spans="1:8" ht="13.2" customHeight="1" x14ac:dyDescent="0.3">
      <c r="A508" s="161" t="s">
        <v>2216</v>
      </c>
      <c r="B508" s="162" t="s">
        <v>73</v>
      </c>
      <c r="C508" s="170">
        <v>2641.41</v>
      </c>
      <c r="D508" s="171">
        <v>2641.41</v>
      </c>
      <c r="E508" s="165" t="s">
        <v>4107</v>
      </c>
      <c r="F508" s="166" t="s">
        <v>3495</v>
      </c>
      <c r="G508">
        <f>VLOOKUP(A508,РАСЧЕТ!$A$3:$AX$1220,50,0)</f>
        <v>4320.9703243779622</v>
      </c>
      <c r="H508" s="172">
        <f t="shared" si="7"/>
        <v>1679.5603243779624</v>
      </c>
    </row>
    <row r="509" spans="1:8" ht="13.2" customHeight="1" x14ac:dyDescent="0.3">
      <c r="A509" s="161" t="s">
        <v>1538</v>
      </c>
      <c r="B509" s="162" t="s">
        <v>139</v>
      </c>
      <c r="C509" s="170">
        <v>1679.34</v>
      </c>
      <c r="D509" s="171">
        <v>1679.34</v>
      </c>
      <c r="E509" s="165" t="s">
        <v>4107</v>
      </c>
      <c r="F509" s="166" t="s">
        <v>2845</v>
      </c>
      <c r="G509">
        <f>VLOOKUP(A509,РАСЧЕТ!$A$3:$AX$1220,50,0)</f>
        <v>4552.9345565562007</v>
      </c>
      <c r="H509" s="172">
        <f t="shared" si="7"/>
        <v>2873.5945565562006</v>
      </c>
    </row>
    <row r="510" spans="1:8" ht="13.2" customHeight="1" x14ac:dyDescent="0.3">
      <c r="A510" s="161" t="s">
        <v>1339</v>
      </c>
      <c r="B510" s="162" t="s">
        <v>229</v>
      </c>
      <c r="C510" s="170">
        <v>1365.8</v>
      </c>
      <c r="D510" s="171">
        <v>1365.8</v>
      </c>
      <c r="E510" s="165" t="s">
        <v>4107</v>
      </c>
      <c r="F510" s="166" t="s">
        <v>2846</v>
      </c>
      <c r="G510">
        <f>VLOOKUP(A510,РАСЧЕТ!$A$3:$AX$1220,50,0)</f>
        <v>2292.6677798718938</v>
      </c>
      <c r="H510" s="172">
        <f t="shared" si="7"/>
        <v>926.86777987189384</v>
      </c>
    </row>
    <row r="511" spans="1:8" ht="13.2" customHeight="1" x14ac:dyDescent="0.3">
      <c r="A511" s="161" t="s">
        <v>1316</v>
      </c>
      <c r="B511" s="162" t="s">
        <v>44</v>
      </c>
      <c r="C511" s="170">
        <v>1378.69</v>
      </c>
      <c r="D511" s="171">
        <v>1378.69</v>
      </c>
      <c r="E511" s="165" t="s">
        <v>4107</v>
      </c>
      <c r="F511" s="166" t="s">
        <v>2847</v>
      </c>
      <c r="G511">
        <f>VLOOKUP(A511,РАСЧЕТ!$A$3:$AX$1220,50,0)</f>
        <v>2314.2967211914397</v>
      </c>
      <c r="H511" s="172">
        <f t="shared" si="7"/>
        <v>935.60672119143965</v>
      </c>
    </row>
    <row r="512" spans="1:8" ht="13.2" customHeight="1" x14ac:dyDescent="0.3">
      <c r="A512" s="161" t="s">
        <v>1565</v>
      </c>
      <c r="B512" s="162" t="s">
        <v>32</v>
      </c>
      <c r="C512" s="170">
        <v>1687.93</v>
      </c>
      <c r="D512" s="171">
        <v>1687.93</v>
      </c>
      <c r="E512" s="165" t="s">
        <v>4107</v>
      </c>
      <c r="F512" s="166" t="s">
        <v>2848</v>
      </c>
      <c r="G512">
        <f>VLOOKUP(A512,РАСЧЕТ!$A$3:$AX$1220,50,0)</f>
        <v>2833.3913128605473</v>
      </c>
      <c r="H512" s="172">
        <f t="shared" si="7"/>
        <v>1145.4613128605472</v>
      </c>
    </row>
    <row r="513" spans="1:8" ht="13.2" customHeight="1" x14ac:dyDescent="0.3">
      <c r="A513" s="161" t="s">
        <v>1581</v>
      </c>
      <c r="B513" s="162" t="s">
        <v>184</v>
      </c>
      <c r="C513" s="170">
        <v>2534.04</v>
      </c>
      <c r="D513" s="171">
        <v>2534.04</v>
      </c>
      <c r="E513" s="165" t="s">
        <v>4107</v>
      </c>
      <c r="F513" s="166" t="s">
        <v>2849</v>
      </c>
      <c r="G513">
        <f>VLOOKUP(A513,РАСЧЕТ!$A$3:$AX$1220,50,0)</f>
        <v>7707.8601321459491</v>
      </c>
      <c r="H513" s="172">
        <f t="shared" si="7"/>
        <v>5173.8201321459492</v>
      </c>
    </row>
    <row r="514" spans="1:8" ht="13.2" customHeight="1" x14ac:dyDescent="0.3">
      <c r="A514" s="161" t="s">
        <v>1599</v>
      </c>
      <c r="B514" s="162" t="s">
        <v>160</v>
      </c>
      <c r="C514" s="170">
        <v>1438.82</v>
      </c>
      <c r="D514" s="171">
        <v>1438.82</v>
      </c>
      <c r="E514" s="165" t="s">
        <v>4107</v>
      </c>
      <c r="F514" s="166" t="s">
        <v>2850</v>
      </c>
      <c r="G514">
        <f>VLOOKUP(A514,РАСЧЕТ!$A$3:$AX$1220,50,0)</f>
        <v>3888.7218241888399</v>
      </c>
      <c r="H514" s="172">
        <f t="shared" ref="H514:H577" si="8">G514-C514</f>
        <v>2449.9018241888398</v>
      </c>
    </row>
    <row r="515" spans="1:8" ht="13.2" customHeight="1" x14ac:dyDescent="0.3">
      <c r="A515" s="161" t="s">
        <v>1558</v>
      </c>
      <c r="B515" s="162" t="s">
        <v>330</v>
      </c>
      <c r="C515" s="170">
        <v>1395.87</v>
      </c>
      <c r="D515" s="171">
        <v>1395.87</v>
      </c>
      <c r="E515" s="165" t="s">
        <v>4107</v>
      </c>
      <c r="F515" s="166" t="s">
        <v>2851</v>
      </c>
      <c r="G515">
        <f>VLOOKUP(A515,РАСЧЕТ!$A$3:$AX$1220,50,0)</f>
        <v>3820.8725450506631</v>
      </c>
      <c r="H515" s="172">
        <f t="shared" si="8"/>
        <v>2425.0025450506632</v>
      </c>
    </row>
    <row r="516" spans="1:8" ht="13.2" customHeight="1" x14ac:dyDescent="0.3">
      <c r="A516" s="161" t="s">
        <v>1530</v>
      </c>
      <c r="B516" s="162" t="s">
        <v>75</v>
      </c>
      <c r="C516" s="170">
        <v>2392.3000000000002</v>
      </c>
      <c r="D516" s="171">
        <v>2392.3000000000002</v>
      </c>
      <c r="E516" s="165" t="s">
        <v>4107</v>
      </c>
      <c r="F516" s="166" t="s">
        <v>2731</v>
      </c>
      <c r="G516">
        <f>VLOOKUP(A516,РАСЧЕТ!$A$3:$AX$1220,50,0)</f>
        <v>4015.7734383290713</v>
      </c>
      <c r="H516" s="172">
        <f t="shared" si="8"/>
        <v>1623.4734383290711</v>
      </c>
    </row>
    <row r="517" spans="1:8" ht="13.2" customHeight="1" x14ac:dyDescent="0.3">
      <c r="A517" s="161" t="s">
        <v>1625</v>
      </c>
      <c r="B517" s="162" t="s">
        <v>135</v>
      </c>
      <c r="C517" s="170">
        <v>2641.41</v>
      </c>
      <c r="D517" s="171">
        <v>2641.41</v>
      </c>
      <c r="E517" s="165" t="s">
        <v>4107</v>
      </c>
      <c r="F517" s="166" t="s">
        <v>2852</v>
      </c>
      <c r="G517">
        <f>VLOOKUP(A517,РАСЧЕТ!$A$3:$AX$1220,50,0)</f>
        <v>2498.3245091245481</v>
      </c>
      <c r="H517" s="172">
        <f t="shared" si="8"/>
        <v>-143.0854908754518</v>
      </c>
    </row>
    <row r="518" spans="1:8" ht="13.2" customHeight="1" x14ac:dyDescent="0.3">
      <c r="A518" s="161" t="s">
        <v>1336</v>
      </c>
      <c r="B518" s="162" t="s">
        <v>284</v>
      </c>
      <c r="C518" s="170">
        <v>1679.34</v>
      </c>
      <c r="D518" s="171">
        <v>1679.34</v>
      </c>
      <c r="E518" s="165" t="s">
        <v>4107</v>
      </c>
      <c r="F518" s="166" t="s">
        <v>2853</v>
      </c>
      <c r="G518">
        <f>VLOOKUP(A518,РАСЧЕТ!$A$3:$AX$1220,50,0)</f>
        <v>1587.3155612798025</v>
      </c>
      <c r="H518" s="172">
        <f t="shared" si="8"/>
        <v>-92.024438720197395</v>
      </c>
    </row>
    <row r="519" spans="1:8" ht="13.2" customHeight="1" x14ac:dyDescent="0.3">
      <c r="A519" s="161" t="s">
        <v>2355</v>
      </c>
      <c r="B519" s="162" t="s">
        <v>35</v>
      </c>
      <c r="C519" s="170">
        <v>1365.8</v>
      </c>
      <c r="D519" s="171">
        <v>1365.8</v>
      </c>
      <c r="E519" s="165" t="s">
        <v>4107</v>
      </c>
      <c r="F519" s="166" t="s">
        <v>3439</v>
      </c>
      <c r="G519">
        <f>VLOOKUP(A519,РАСЧЕТ!$A$3:$AX$1220,50,0)</f>
        <v>2292.6677798718938</v>
      </c>
      <c r="H519" s="172">
        <f t="shared" si="8"/>
        <v>926.86777987189384</v>
      </c>
    </row>
    <row r="520" spans="1:8" ht="13.2" customHeight="1" x14ac:dyDescent="0.3">
      <c r="A520" s="161" t="s">
        <v>1302</v>
      </c>
      <c r="B520" s="162" t="s">
        <v>273</v>
      </c>
      <c r="C520" s="170">
        <v>1245.27</v>
      </c>
      <c r="D520" s="171">
        <v>1245.27</v>
      </c>
      <c r="E520" s="165" t="s">
        <v>4107</v>
      </c>
      <c r="F520" s="166" t="s">
        <v>2854</v>
      </c>
      <c r="G520">
        <f>VLOOKUP(A520,РАСЧЕТ!$A$3:$AX$1220,50,0)</f>
        <v>2314.2967211914397</v>
      </c>
      <c r="H520" s="172">
        <f t="shared" si="8"/>
        <v>1069.0267211914397</v>
      </c>
    </row>
    <row r="521" spans="1:8" ht="13.2" customHeight="1" x14ac:dyDescent="0.3">
      <c r="A521" s="161" t="s">
        <v>3591</v>
      </c>
      <c r="B521" s="162" t="s">
        <v>273</v>
      </c>
      <c r="C521" s="163">
        <v>133.41999999999999</v>
      </c>
      <c r="D521" s="164">
        <v>133.41999999999999</v>
      </c>
      <c r="E521" s="165" t="s">
        <v>4109</v>
      </c>
      <c r="F521" s="166" t="s">
        <v>4110</v>
      </c>
      <c r="G521">
        <f>VLOOKUP(A521,РАСЧЕТ!$A$3:$AX$1220,50,0)</f>
        <v>0</v>
      </c>
      <c r="H521" s="172">
        <f t="shared" si="8"/>
        <v>-133.41999999999999</v>
      </c>
    </row>
    <row r="522" spans="1:8" ht="13.2" customHeight="1" x14ac:dyDescent="0.3">
      <c r="A522" s="161" t="s">
        <v>1547</v>
      </c>
      <c r="B522" s="162" t="s">
        <v>37</v>
      </c>
      <c r="C522" s="170">
        <v>1687.93</v>
      </c>
      <c r="D522" s="171">
        <v>1687.93</v>
      </c>
      <c r="E522" s="165" t="s">
        <v>4107</v>
      </c>
      <c r="F522" s="166" t="s">
        <v>2855</v>
      </c>
      <c r="G522">
        <f>VLOOKUP(A522,РАСЧЕТ!$A$3:$AX$1220,50,0)</f>
        <v>2833.3913128605473</v>
      </c>
      <c r="H522" s="172">
        <f t="shared" si="8"/>
        <v>1145.4613128605472</v>
      </c>
    </row>
    <row r="523" spans="1:8" ht="13.2" customHeight="1" x14ac:dyDescent="0.3">
      <c r="A523" s="161" t="s">
        <v>1349</v>
      </c>
      <c r="B523" s="162" t="s">
        <v>58</v>
      </c>
      <c r="C523" s="170">
        <v>2534.04</v>
      </c>
      <c r="D523" s="171">
        <v>2534.04</v>
      </c>
      <c r="E523" s="165" t="s">
        <v>4107</v>
      </c>
      <c r="F523" s="166" t="s">
        <v>2856</v>
      </c>
      <c r="G523">
        <f>VLOOKUP(A523,РАСЧЕТ!$A$3:$AX$1220,50,0)</f>
        <v>4253.6917928440789</v>
      </c>
      <c r="H523" s="172">
        <f t="shared" si="8"/>
        <v>1719.651792844079</v>
      </c>
    </row>
    <row r="524" spans="1:8" ht="13.2" customHeight="1" x14ac:dyDescent="0.3">
      <c r="A524" s="161" t="s">
        <v>1645</v>
      </c>
      <c r="B524" s="162" t="s">
        <v>64</v>
      </c>
      <c r="C524" s="170">
        <v>1438.82</v>
      </c>
      <c r="D524" s="171">
        <v>1438.82</v>
      </c>
      <c r="E524" s="165" t="s">
        <v>4107</v>
      </c>
      <c r="F524" s="166" t="s">
        <v>2857</v>
      </c>
      <c r="G524">
        <f>VLOOKUP(A524,РАСЧЕТ!$A$3:$AX$1220,50,0)</f>
        <v>2415.231780682655</v>
      </c>
      <c r="H524" s="172">
        <f t="shared" si="8"/>
        <v>976.41178068265503</v>
      </c>
    </row>
    <row r="525" spans="1:8" ht="13.2" customHeight="1" x14ac:dyDescent="0.3">
      <c r="A525" s="161" t="s">
        <v>1522</v>
      </c>
      <c r="B525" s="162" t="s">
        <v>143</v>
      </c>
      <c r="C525" s="170">
        <v>1395.87</v>
      </c>
      <c r="D525" s="171">
        <v>1395.87</v>
      </c>
      <c r="E525" s="165" t="s">
        <v>4107</v>
      </c>
      <c r="F525" s="166" t="s">
        <v>2858</v>
      </c>
      <c r="G525">
        <f>VLOOKUP(A525,РАСЧЕТ!$A$3:$AX$1220,50,0)</f>
        <v>1802.5008311950467</v>
      </c>
      <c r="H525" s="172">
        <f t="shared" si="8"/>
        <v>406.63083119504677</v>
      </c>
    </row>
    <row r="526" spans="1:8" ht="13.2" customHeight="1" x14ac:dyDescent="0.3">
      <c r="A526" s="161" t="s">
        <v>1561</v>
      </c>
      <c r="B526" s="162" t="s">
        <v>161</v>
      </c>
      <c r="C526" s="170">
        <v>2641.41</v>
      </c>
      <c r="D526" s="171">
        <v>2641.41</v>
      </c>
      <c r="E526" s="165" t="s">
        <v>4107</v>
      </c>
      <c r="F526" s="166" t="s">
        <v>2859</v>
      </c>
      <c r="G526">
        <f>VLOOKUP(A526,РАСЧЕТ!$A$3:$AX$1220,50,0)</f>
        <v>4433.932970506964</v>
      </c>
      <c r="H526" s="172">
        <f t="shared" si="8"/>
        <v>1792.5229705069642</v>
      </c>
    </row>
    <row r="527" spans="1:8" ht="13.2" customHeight="1" x14ac:dyDescent="0.3">
      <c r="A527" s="161" t="s">
        <v>1583</v>
      </c>
      <c r="B527" s="162" t="s">
        <v>250</v>
      </c>
      <c r="C527" s="170">
        <v>1679.34</v>
      </c>
      <c r="D527" s="171">
        <v>1679.34</v>
      </c>
      <c r="E527" s="165" t="s">
        <v>4107</v>
      </c>
      <c r="F527" s="166" t="s">
        <v>2860</v>
      </c>
      <c r="G527">
        <f>VLOOKUP(A527,РАСЧЕТ!$A$3:$AX$1220,50,0)</f>
        <v>2430.5060358487804</v>
      </c>
      <c r="H527" s="172">
        <f t="shared" si="8"/>
        <v>751.16603584878044</v>
      </c>
    </row>
    <row r="528" spans="1:8" ht="13.2" customHeight="1" x14ac:dyDescent="0.3">
      <c r="A528" s="161" t="s">
        <v>1911</v>
      </c>
      <c r="B528" s="162" t="s">
        <v>187</v>
      </c>
      <c r="C528" s="170">
        <v>3603.48</v>
      </c>
      <c r="D528" s="171">
        <v>3603.48</v>
      </c>
      <c r="E528" s="165" t="s">
        <v>4107</v>
      </c>
      <c r="F528" s="166" t="s">
        <v>2732</v>
      </c>
      <c r="G528">
        <f>VLOOKUP(A528,РАСЧЕТ!$A$3:$AX$1220,50,0)</f>
        <v>6048.8939223664102</v>
      </c>
      <c r="H528" s="172">
        <f t="shared" si="8"/>
        <v>2445.4139223664101</v>
      </c>
    </row>
    <row r="529" spans="1:8" ht="13.2" customHeight="1" x14ac:dyDescent="0.3">
      <c r="A529" s="161" t="s">
        <v>1584</v>
      </c>
      <c r="B529" s="162" t="s">
        <v>145</v>
      </c>
      <c r="C529" s="170">
        <v>1365.8</v>
      </c>
      <c r="D529" s="171">
        <v>1365.8</v>
      </c>
      <c r="E529" s="165" t="s">
        <v>4107</v>
      </c>
      <c r="F529" s="166" t="s">
        <v>2861</v>
      </c>
      <c r="G529">
        <f>VLOOKUP(A529,РАСЧЕТ!$A$3:$AX$1220,50,0)</f>
        <v>2292.6677798718938</v>
      </c>
      <c r="H529" s="172">
        <f t="shared" si="8"/>
        <v>926.86777987189384</v>
      </c>
    </row>
    <row r="530" spans="1:8" ht="13.2" customHeight="1" x14ac:dyDescent="0.3">
      <c r="A530" s="161" t="s">
        <v>1555</v>
      </c>
      <c r="B530" s="162" t="s">
        <v>230</v>
      </c>
      <c r="C530" s="170">
        <v>1378.69</v>
      </c>
      <c r="D530" s="171">
        <v>1378.69</v>
      </c>
      <c r="E530" s="165" t="s">
        <v>4107</v>
      </c>
      <c r="F530" s="166" t="s">
        <v>2862</v>
      </c>
      <c r="G530">
        <f>VLOOKUP(A530,РАСЧЕТ!$A$3:$AX$1220,50,0)</f>
        <v>2314.2967211914397</v>
      </c>
      <c r="H530" s="172">
        <f t="shared" si="8"/>
        <v>935.60672119143965</v>
      </c>
    </row>
    <row r="531" spans="1:8" ht="13.2" customHeight="1" x14ac:dyDescent="0.3">
      <c r="A531" s="161" t="s">
        <v>1609</v>
      </c>
      <c r="B531" s="162" t="s">
        <v>152</v>
      </c>
      <c r="C531" s="170">
        <v>1687.93</v>
      </c>
      <c r="D531" s="171">
        <v>1687.93</v>
      </c>
      <c r="E531" s="165" t="s">
        <v>4107</v>
      </c>
      <c r="F531" s="166" t="s">
        <v>2863</v>
      </c>
      <c r="G531">
        <f>VLOOKUP(A531,РАСЧЕТ!$A$3:$AX$1220,50,0)</f>
        <v>3384.2208831057264</v>
      </c>
      <c r="H531" s="172">
        <f t="shared" si="8"/>
        <v>1696.2908831057264</v>
      </c>
    </row>
    <row r="532" spans="1:8" ht="13.2" customHeight="1" x14ac:dyDescent="0.3">
      <c r="A532" s="161" t="s">
        <v>2317</v>
      </c>
      <c r="B532" s="162" t="s">
        <v>28</v>
      </c>
      <c r="C532" s="170">
        <v>2534.04</v>
      </c>
      <c r="D532" s="171">
        <v>2534.04</v>
      </c>
      <c r="E532" s="165" t="s">
        <v>4107</v>
      </c>
      <c r="F532" s="166" t="s">
        <v>3485</v>
      </c>
      <c r="G532">
        <f>VLOOKUP(A532,РАСЧЕТ!$A$3:$AX$1220,50,0)</f>
        <v>6030.563507415688</v>
      </c>
      <c r="H532" s="172">
        <f t="shared" si="8"/>
        <v>3496.5235074156881</v>
      </c>
    </row>
    <row r="533" spans="1:8" ht="13.2" customHeight="1" x14ac:dyDescent="0.3">
      <c r="A533" s="161" t="s">
        <v>1242</v>
      </c>
      <c r="B533" s="162" t="s">
        <v>128</v>
      </c>
      <c r="C533" s="170">
        <v>1438.82</v>
      </c>
      <c r="D533" s="171">
        <v>1438.82</v>
      </c>
      <c r="E533" s="165" t="s">
        <v>4107</v>
      </c>
      <c r="F533" s="166" t="s">
        <v>2864</v>
      </c>
      <c r="G533">
        <f>VLOOKUP(A533,РАСЧЕТ!$A$3:$AX$1220,50,0)</f>
        <v>2415.231780682655</v>
      </c>
      <c r="H533" s="172">
        <f t="shared" si="8"/>
        <v>976.41178068265503</v>
      </c>
    </row>
    <row r="534" spans="1:8" ht="13.2" customHeight="1" x14ac:dyDescent="0.3">
      <c r="A534" s="161" t="s">
        <v>1423</v>
      </c>
      <c r="B534" s="162" t="s">
        <v>212</v>
      </c>
      <c r="C534" s="170">
        <v>1395.87</v>
      </c>
      <c r="D534" s="171">
        <v>1395.87</v>
      </c>
      <c r="E534" s="165" t="s">
        <v>4107</v>
      </c>
      <c r="F534" s="166" t="s">
        <v>2865</v>
      </c>
      <c r="G534">
        <f>VLOOKUP(A534,РАСЧЕТ!$A$3:$AX$1220,50,0)</f>
        <v>3265.9029085077118</v>
      </c>
      <c r="H534" s="172">
        <f t="shared" si="8"/>
        <v>1870.0329085077119</v>
      </c>
    </row>
    <row r="535" spans="1:8" ht="13.2" customHeight="1" x14ac:dyDescent="0.3">
      <c r="A535" s="161" t="s">
        <v>1388</v>
      </c>
      <c r="B535" s="162" t="s">
        <v>82</v>
      </c>
      <c r="C535" s="170">
        <v>2641.41</v>
      </c>
      <c r="D535" s="171">
        <v>2641.41</v>
      </c>
      <c r="E535" s="165" t="s">
        <v>4107</v>
      </c>
      <c r="F535" s="166" t="s">
        <v>2866</v>
      </c>
      <c r="G535">
        <f>VLOOKUP(A535,РАСЧЕТ!$A$3:$AX$1220,50,0)</f>
        <v>4433.932970506964</v>
      </c>
      <c r="H535" s="172">
        <f t="shared" si="8"/>
        <v>1792.5229705069642</v>
      </c>
    </row>
    <row r="536" spans="1:8" ht="13.2" customHeight="1" x14ac:dyDescent="0.3">
      <c r="A536" s="161" t="s">
        <v>1243</v>
      </c>
      <c r="B536" s="162" t="s">
        <v>92</v>
      </c>
      <c r="C536" s="170">
        <v>1679.34</v>
      </c>
      <c r="D536" s="171">
        <v>1679.34</v>
      </c>
      <c r="E536" s="165" t="s">
        <v>4107</v>
      </c>
      <c r="F536" s="166" t="s">
        <v>2867</v>
      </c>
      <c r="G536">
        <f>VLOOKUP(A536,РАСЧЕТ!$A$3:$AX$1220,50,0)</f>
        <v>2818.972018647517</v>
      </c>
      <c r="H536" s="172">
        <f t="shared" si="8"/>
        <v>1139.632018647517</v>
      </c>
    </row>
    <row r="537" spans="1:8" ht="13.2" customHeight="1" x14ac:dyDescent="0.3">
      <c r="A537" s="161" t="s">
        <v>1414</v>
      </c>
      <c r="B537" s="162" t="s">
        <v>190</v>
      </c>
      <c r="C537" s="170">
        <v>1365.8</v>
      </c>
      <c r="D537" s="171">
        <v>1365.8</v>
      </c>
      <c r="E537" s="165" t="s">
        <v>4107</v>
      </c>
      <c r="F537" s="166" t="s">
        <v>2868</v>
      </c>
      <c r="G537">
        <f>VLOOKUP(A537,РАСЧЕТ!$A$3:$AX$1220,50,0)</f>
        <v>2292.6677798718938</v>
      </c>
      <c r="H537" s="172">
        <f t="shared" si="8"/>
        <v>926.86777987189384</v>
      </c>
    </row>
    <row r="538" spans="1:8" ht="13.2" customHeight="1" x14ac:dyDescent="0.3">
      <c r="A538" s="161" t="s">
        <v>3573</v>
      </c>
      <c r="B538" s="162" t="s">
        <v>321</v>
      </c>
      <c r="C538" s="170">
        <v>1378.69</v>
      </c>
      <c r="D538" s="171">
        <v>1378.69</v>
      </c>
      <c r="E538" s="165" t="s">
        <v>4107</v>
      </c>
      <c r="F538" s="166" t="s">
        <v>4028</v>
      </c>
      <c r="G538">
        <f>VLOOKUP(A538,РАСЧЕТ!$A$3:$AX$1220,50,0)</f>
        <v>2747.549000698054</v>
      </c>
      <c r="H538" s="172">
        <f t="shared" si="8"/>
        <v>1368.8590006980539</v>
      </c>
    </row>
    <row r="539" spans="1:8" ht="13.2" customHeight="1" x14ac:dyDescent="0.3">
      <c r="A539" s="161" t="s">
        <v>1230</v>
      </c>
      <c r="B539" s="162" t="s">
        <v>192</v>
      </c>
      <c r="C539" s="170">
        <v>3448.87</v>
      </c>
      <c r="D539" s="171">
        <v>3448.87</v>
      </c>
      <c r="E539" s="165" t="s">
        <v>4107</v>
      </c>
      <c r="F539" s="166" t="s">
        <v>2733</v>
      </c>
      <c r="G539">
        <f>VLOOKUP(A539,РАСЧЕТ!$A$3:$AX$1220,50,0)</f>
        <v>6540.9761715068025</v>
      </c>
      <c r="H539" s="172">
        <f t="shared" si="8"/>
        <v>3092.1061715068026</v>
      </c>
    </row>
    <row r="540" spans="1:8" ht="13.2" customHeight="1" x14ac:dyDescent="0.3">
      <c r="A540" s="161" t="s">
        <v>1507</v>
      </c>
      <c r="B540" s="162" t="s">
        <v>45</v>
      </c>
      <c r="C540" s="170">
        <v>1687.93</v>
      </c>
      <c r="D540" s="171">
        <v>1687.93</v>
      </c>
      <c r="E540" s="165" t="s">
        <v>4107</v>
      </c>
      <c r="F540" s="166" t="s">
        <v>2870</v>
      </c>
      <c r="G540">
        <f>VLOOKUP(A540,РАСЧЕТ!$A$3:$AX$1220,50,0)</f>
        <v>2833.3913128605473</v>
      </c>
      <c r="H540" s="172">
        <f t="shared" si="8"/>
        <v>1145.4613128605472</v>
      </c>
    </row>
    <row r="541" spans="1:8" ht="13.2" customHeight="1" x14ac:dyDescent="0.3">
      <c r="A541" s="161" t="s">
        <v>2205</v>
      </c>
      <c r="B541" s="162" t="s">
        <v>185</v>
      </c>
      <c r="C541" s="170">
        <v>2534.04</v>
      </c>
      <c r="D541" s="171">
        <v>2534.04</v>
      </c>
      <c r="E541" s="165" t="s">
        <v>4107</v>
      </c>
      <c r="F541" s="166" t="s">
        <v>3482</v>
      </c>
      <c r="G541">
        <f>VLOOKUP(A541,РАСЧЕТ!$A$3:$AX$1220,50,0)</f>
        <v>4253.6917928440789</v>
      </c>
      <c r="H541" s="172">
        <f t="shared" si="8"/>
        <v>1719.651792844079</v>
      </c>
    </row>
    <row r="542" spans="1:8" ht="13.2" customHeight="1" x14ac:dyDescent="0.3">
      <c r="A542" s="161" t="s">
        <v>1484</v>
      </c>
      <c r="B542" s="162" t="s">
        <v>34</v>
      </c>
      <c r="C542" s="170">
        <v>1438.82</v>
      </c>
      <c r="D542" s="171">
        <v>1438.82</v>
      </c>
      <c r="E542" s="165" t="s">
        <v>4107</v>
      </c>
      <c r="F542" s="166" t="s">
        <v>2871</v>
      </c>
      <c r="G542">
        <f>VLOOKUP(A542,РАСЧЕТ!$A$3:$AX$1220,50,0)</f>
        <v>7156.6010679395249</v>
      </c>
      <c r="H542" s="172">
        <f t="shared" si="8"/>
        <v>5717.7810679395252</v>
      </c>
    </row>
    <row r="543" spans="1:8" ht="13.2" customHeight="1" x14ac:dyDescent="0.3">
      <c r="A543" s="161" t="s">
        <v>1232</v>
      </c>
      <c r="B543" s="162" t="s">
        <v>191</v>
      </c>
      <c r="C543" s="170">
        <v>1395.87</v>
      </c>
      <c r="D543" s="171">
        <v>1395.87</v>
      </c>
      <c r="E543" s="165" t="s">
        <v>4107</v>
      </c>
      <c r="F543" s="166" t="s">
        <v>2872</v>
      </c>
      <c r="G543">
        <f>VLOOKUP(A543,РАСЧЕТ!$A$3:$AX$1220,50,0)</f>
        <v>2343.1353096175012</v>
      </c>
      <c r="H543" s="172">
        <f t="shared" si="8"/>
        <v>947.26530961750132</v>
      </c>
    </row>
    <row r="544" spans="1:8" ht="13.2" customHeight="1" x14ac:dyDescent="0.3">
      <c r="A544" s="161" t="s">
        <v>1278</v>
      </c>
      <c r="B544" s="162" t="s">
        <v>188</v>
      </c>
      <c r="C544" s="170">
        <v>2641.41</v>
      </c>
      <c r="D544" s="171">
        <v>2641.41</v>
      </c>
      <c r="E544" s="165" t="s">
        <v>4107</v>
      </c>
      <c r="F544" s="166" t="s">
        <v>2873</v>
      </c>
      <c r="G544">
        <f>VLOOKUP(A544,РАСЧЕТ!$A$3:$AX$1220,50,0)</f>
        <v>4433.932970506964</v>
      </c>
      <c r="H544" s="172">
        <f t="shared" si="8"/>
        <v>1792.5229705069642</v>
      </c>
    </row>
    <row r="545" spans="1:8" ht="13.2" customHeight="1" x14ac:dyDescent="0.3">
      <c r="A545" s="161" t="s">
        <v>1228</v>
      </c>
      <c r="B545" s="162" t="s">
        <v>83</v>
      </c>
      <c r="C545" s="170">
        <v>1679.34</v>
      </c>
      <c r="D545" s="171">
        <v>1679.34</v>
      </c>
      <c r="E545" s="165" t="s">
        <v>4107</v>
      </c>
      <c r="F545" s="166" t="s">
        <v>2874</v>
      </c>
      <c r="G545">
        <f>VLOOKUP(A545,РАСЧЕТ!$A$3:$AX$1220,50,0)</f>
        <v>2818.972018647517</v>
      </c>
      <c r="H545" s="172">
        <f t="shared" si="8"/>
        <v>1139.632018647517</v>
      </c>
    </row>
    <row r="546" spans="1:8" ht="13.2" customHeight="1" x14ac:dyDescent="0.3">
      <c r="A546" s="161" t="s">
        <v>3574</v>
      </c>
      <c r="B546" s="162" t="s">
        <v>242</v>
      </c>
      <c r="C546" s="170">
        <v>1365.8</v>
      </c>
      <c r="D546" s="171">
        <v>1365.8</v>
      </c>
      <c r="E546" s="165" t="s">
        <v>4107</v>
      </c>
      <c r="F546" s="166" t="s">
        <v>4030</v>
      </c>
      <c r="G546">
        <f>VLOOKUP(A546,РАСЧЕТ!$A$3:$AX$1220,50,0)</f>
        <v>2292.6677798718938</v>
      </c>
      <c r="H546" s="172">
        <f t="shared" si="8"/>
        <v>926.86777987189384</v>
      </c>
    </row>
    <row r="547" spans="1:8" ht="13.2" customHeight="1" x14ac:dyDescent="0.3">
      <c r="A547" s="161" t="s">
        <v>3575</v>
      </c>
      <c r="B547" s="162" t="s">
        <v>147</v>
      </c>
      <c r="C547" s="170">
        <v>1378.69</v>
      </c>
      <c r="D547" s="171">
        <v>1378.69</v>
      </c>
      <c r="E547" s="165" t="s">
        <v>4107</v>
      </c>
      <c r="F547" s="166" t="s">
        <v>4031</v>
      </c>
      <c r="G547">
        <f>VLOOKUP(A547,РАСЧЕТ!$A$3:$AX$1220,50,0)</f>
        <v>2314.2967211914397</v>
      </c>
      <c r="H547" s="172">
        <f t="shared" si="8"/>
        <v>935.60672119143965</v>
      </c>
    </row>
    <row r="548" spans="1:8" ht="13.2" customHeight="1" x14ac:dyDescent="0.3">
      <c r="A548" s="161" t="s">
        <v>1922</v>
      </c>
      <c r="B548" s="162" t="s">
        <v>74</v>
      </c>
      <c r="C548" s="170">
        <v>1687.93</v>
      </c>
      <c r="D548" s="171">
        <v>1687.93</v>
      </c>
      <c r="E548" s="165" t="s">
        <v>4107</v>
      </c>
      <c r="F548" s="166" t="s">
        <v>2877</v>
      </c>
      <c r="G548">
        <f>VLOOKUP(A548,РАСЧЕТ!$A$3:$AX$1220,50,0)</f>
        <v>2833.3913128605473</v>
      </c>
      <c r="H548" s="172">
        <f t="shared" si="8"/>
        <v>1145.4613128605472</v>
      </c>
    </row>
    <row r="549" spans="1:8" ht="13.2" customHeight="1" x14ac:dyDescent="0.3">
      <c r="A549" s="161" t="s">
        <v>1256</v>
      </c>
      <c r="B549" s="162" t="s">
        <v>118</v>
      </c>
      <c r="C549" s="170">
        <v>2534.04</v>
      </c>
      <c r="D549" s="171">
        <v>2534.04</v>
      </c>
      <c r="E549" s="165" t="s">
        <v>4107</v>
      </c>
      <c r="F549" s="166" t="s">
        <v>2878</v>
      </c>
      <c r="G549">
        <f>VLOOKUP(A549,РАСЧЕТ!$A$3:$AX$1220,50,0)</f>
        <v>4253.6917928440789</v>
      </c>
      <c r="H549" s="172">
        <f t="shared" si="8"/>
        <v>1719.651792844079</v>
      </c>
    </row>
    <row r="550" spans="1:8" ht="13.2" customHeight="1" x14ac:dyDescent="0.3">
      <c r="A550" s="161" t="s">
        <v>1485</v>
      </c>
      <c r="B550" s="162" t="s">
        <v>258</v>
      </c>
      <c r="C550" s="170">
        <v>2396.6</v>
      </c>
      <c r="D550" s="171">
        <v>2396.6</v>
      </c>
      <c r="E550" s="165" t="s">
        <v>4107</v>
      </c>
      <c r="F550" s="166" t="s">
        <v>2734</v>
      </c>
      <c r="G550">
        <f>VLOOKUP(A550,РАСЧЕТ!$A$3:$AX$1220,50,0)</f>
        <v>4022.9830854355869</v>
      </c>
      <c r="H550" s="172">
        <f t="shared" si="8"/>
        <v>1626.383085435587</v>
      </c>
    </row>
    <row r="551" spans="1:8" ht="13.2" customHeight="1" x14ac:dyDescent="0.3">
      <c r="A551" s="161" t="s">
        <v>1417</v>
      </c>
      <c r="B551" s="162" t="s">
        <v>41</v>
      </c>
      <c r="C551" s="170">
        <v>1438.82</v>
      </c>
      <c r="D551" s="171">
        <v>1438.82</v>
      </c>
      <c r="E551" s="165" t="s">
        <v>4107</v>
      </c>
      <c r="F551" s="166" t="s">
        <v>2879</v>
      </c>
      <c r="G551">
        <f>VLOOKUP(A551,РАСЧЕТ!$A$3:$AX$1220,50,0)</f>
        <v>2415.231780682655</v>
      </c>
      <c r="H551" s="172">
        <f t="shared" si="8"/>
        <v>976.41178068265503</v>
      </c>
    </row>
    <row r="552" spans="1:8" ht="13.2" customHeight="1" x14ac:dyDescent="0.3">
      <c r="A552" s="161" t="s">
        <v>1260</v>
      </c>
      <c r="B552" s="162" t="s">
        <v>78</v>
      </c>
      <c r="C552" s="170">
        <v>1395.87</v>
      </c>
      <c r="D552" s="171">
        <v>1395.87</v>
      </c>
      <c r="E552" s="165" t="s">
        <v>4107</v>
      </c>
      <c r="F552" s="166" t="s">
        <v>2880</v>
      </c>
      <c r="G552">
        <f>VLOOKUP(A552,РАСЧЕТ!$A$3:$AX$1220,50,0)</f>
        <v>1319.3799422402449</v>
      </c>
      <c r="H552" s="172">
        <f t="shared" si="8"/>
        <v>-76.490057759755018</v>
      </c>
    </row>
    <row r="553" spans="1:8" ht="13.2" customHeight="1" x14ac:dyDescent="0.3">
      <c r="A553" s="161" t="s">
        <v>2052</v>
      </c>
      <c r="B553" s="162" t="s">
        <v>265</v>
      </c>
      <c r="C553" s="170">
        <v>2641.41</v>
      </c>
      <c r="D553" s="171">
        <v>2641.41</v>
      </c>
      <c r="E553" s="165" t="s">
        <v>4107</v>
      </c>
      <c r="F553" s="166" t="s">
        <v>2881</v>
      </c>
      <c r="G553">
        <f>VLOOKUP(A553,РАСЧЕТ!$A$3:$AX$1220,50,0)</f>
        <v>4433.932970506964</v>
      </c>
      <c r="H553" s="172">
        <f t="shared" si="8"/>
        <v>1792.5229705069642</v>
      </c>
    </row>
    <row r="554" spans="1:8" ht="13.2" customHeight="1" x14ac:dyDescent="0.3">
      <c r="A554" s="161" t="s">
        <v>2244</v>
      </c>
      <c r="B554" s="162" t="s">
        <v>234</v>
      </c>
      <c r="C554" s="170">
        <v>1679.34</v>
      </c>
      <c r="D554" s="171">
        <v>1679.34</v>
      </c>
      <c r="E554" s="165" t="s">
        <v>4107</v>
      </c>
      <c r="F554" s="166" t="s">
        <v>3458</v>
      </c>
      <c r="G554">
        <f>VLOOKUP(A554,РАСЧЕТ!$A$3:$AX$1220,50,0)</f>
        <v>2818.972018647517</v>
      </c>
      <c r="H554" s="172">
        <f t="shared" si="8"/>
        <v>1139.632018647517</v>
      </c>
    </row>
    <row r="555" spans="1:8" ht="13.2" customHeight="1" x14ac:dyDescent="0.3">
      <c r="A555" s="161" t="s">
        <v>3576</v>
      </c>
      <c r="B555" s="162" t="s">
        <v>158</v>
      </c>
      <c r="C555" s="170">
        <v>1365.8</v>
      </c>
      <c r="D555" s="171">
        <v>1365.8</v>
      </c>
      <c r="E555" s="165" t="s">
        <v>4107</v>
      </c>
      <c r="F555" s="166" t="s">
        <v>4033</v>
      </c>
      <c r="G555">
        <f>VLOOKUP(A555,РАСЧЕТ!$A$3:$AX$1220,50,0)</f>
        <v>2292.6677798718938</v>
      </c>
      <c r="H555" s="172">
        <f t="shared" si="8"/>
        <v>926.86777987189384</v>
      </c>
    </row>
    <row r="556" spans="1:8" ht="13.2" customHeight="1" x14ac:dyDescent="0.3">
      <c r="A556" s="161" t="s">
        <v>1276</v>
      </c>
      <c r="B556" s="162" t="s">
        <v>51</v>
      </c>
      <c r="C556" s="170">
        <v>1378.69</v>
      </c>
      <c r="D556" s="171">
        <v>1378.69</v>
      </c>
      <c r="E556" s="165" t="s">
        <v>4107</v>
      </c>
      <c r="F556" s="166" t="s">
        <v>2883</v>
      </c>
      <c r="G556">
        <f>VLOOKUP(A556,РАСЧЕТ!$A$3:$AX$1220,50,0)</f>
        <v>2314.2967211914397</v>
      </c>
      <c r="H556" s="172">
        <f t="shared" si="8"/>
        <v>935.60672119143965</v>
      </c>
    </row>
    <row r="557" spans="1:8" ht="13.2" customHeight="1" x14ac:dyDescent="0.3">
      <c r="A557" s="161" t="s">
        <v>1247</v>
      </c>
      <c r="B557" s="162" t="s">
        <v>227</v>
      </c>
      <c r="C557" s="170">
        <v>1687.93</v>
      </c>
      <c r="D557" s="171">
        <v>1687.93</v>
      </c>
      <c r="E557" s="165" t="s">
        <v>4107</v>
      </c>
      <c r="F557" s="166" t="s">
        <v>2884</v>
      </c>
      <c r="G557">
        <f>VLOOKUP(A557,РАСЧЕТ!$A$3:$AX$1220,50,0)</f>
        <v>2833.3913128605473</v>
      </c>
      <c r="H557" s="172">
        <f t="shared" si="8"/>
        <v>1145.4613128605472</v>
      </c>
    </row>
    <row r="558" spans="1:8" ht="13.2" customHeight="1" x14ac:dyDescent="0.3">
      <c r="A558" s="161" t="s">
        <v>1499</v>
      </c>
      <c r="B558" s="162" t="s">
        <v>235</v>
      </c>
      <c r="C558" s="170">
        <v>2534.04</v>
      </c>
      <c r="D558" s="171">
        <v>2534.04</v>
      </c>
      <c r="E558" s="165" t="s">
        <v>4107</v>
      </c>
      <c r="F558" s="166" t="s">
        <v>2885</v>
      </c>
      <c r="G558">
        <f>VLOOKUP(A558,РАСЧЕТ!$A$3:$AX$1220,50,0)</f>
        <v>6968.7264644287716</v>
      </c>
      <c r="H558" s="172">
        <f t="shared" si="8"/>
        <v>4434.6864644287716</v>
      </c>
    </row>
    <row r="559" spans="1:8" ht="13.2" customHeight="1" x14ac:dyDescent="0.3">
      <c r="A559" s="161" t="s">
        <v>1428</v>
      </c>
      <c r="B559" s="162" t="s">
        <v>172</v>
      </c>
      <c r="C559" s="170">
        <v>1438.82</v>
      </c>
      <c r="D559" s="171">
        <v>1438.82</v>
      </c>
      <c r="E559" s="165" t="s">
        <v>4107</v>
      </c>
      <c r="F559" s="166" t="s">
        <v>2886</v>
      </c>
      <c r="G559">
        <f>VLOOKUP(A559,РАСЧЕТ!$A$3:$AX$1220,50,0)</f>
        <v>2190.7790076229035</v>
      </c>
      <c r="H559" s="172">
        <f t="shared" si="8"/>
        <v>751.95900762290353</v>
      </c>
    </row>
    <row r="560" spans="1:8" ht="13.2" customHeight="1" x14ac:dyDescent="0.3">
      <c r="A560" s="161" t="s">
        <v>1277</v>
      </c>
      <c r="B560" s="162" t="s">
        <v>202</v>
      </c>
      <c r="C560" s="170">
        <v>1395.87</v>
      </c>
      <c r="D560" s="171">
        <v>1395.87</v>
      </c>
      <c r="E560" s="165" t="s">
        <v>4107</v>
      </c>
      <c r="F560" s="166" t="s">
        <v>2887</v>
      </c>
      <c r="G560">
        <f>VLOOKUP(A560,РАСЧЕТ!$A$3:$AX$1220,50,0)</f>
        <v>2343.1353096175012</v>
      </c>
      <c r="H560" s="172">
        <f t="shared" si="8"/>
        <v>947.26530961750132</v>
      </c>
    </row>
    <row r="561" spans="1:8" ht="13.2" customHeight="1" x14ac:dyDescent="0.3">
      <c r="A561" s="161" t="s">
        <v>1265</v>
      </c>
      <c r="B561" s="162" t="s">
        <v>266</v>
      </c>
      <c r="C561" s="170">
        <v>2392.3000000000002</v>
      </c>
      <c r="D561" s="171">
        <v>2392.3000000000002</v>
      </c>
      <c r="E561" s="165" t="s">
        <v>4107</v>
      </c>
      <c r="F561" s="166" t="s">
        <v>2735</v>
      </c>
      <c r="G561">
        <f>VLOOKUP(A561,РАСЧЕТ!$A$3:$AX$1220,50,0)</f>
        <v>4015.7734383290713</v>
      </c>
      <c r="H561" s="172">
        <f t="shared" si="8"/>
        <v>1623.4734383290711</v>
      </c>
    </row>
    <row r="562" spans="1:8" ht="13.2" customHeight="1" x14ac:dyDescent="0.3">
      <c r="A562" s="161" t="s">
        <v>1905</v>
      </c>
      <c r="B562" s="162" t="s">
        <v>336</v>
      </c>
      <c r="C562" s="170">
        <v>2641.41</v>
      </c>
      <c r="D562" s="171">
        <v>2641.41</v>
      </c>
      <c r="E562" s="165" t="s">
        <v>4107</v>
      </c>
      <c r="F562" s="166" t="s">
        <v>2888</v>
      </c>
      <c r="G562">
        <f>VLOOKUP(A562,РАСЧЕТ!$A$3:$AX$1220,50,0)</f>
        <v>4433.932970506964</v>
      </c>
      <c r="H562" s="172">
        <f t="shared" si="8"/>
        <v>1792.5229705069642</v>
      </c>
    </row>
    <row r="563" spans="1:8" ht="13.2" customHeight="1" x14ac:dyDescent="0.3">
      <c r="A563" s="161" t="s">
        <v>1219</v>
      </c>
      <c r="B563" s="162" t="s">
        <v>70</v>
      </c>
      <c r="C563" s="170">
        <v>1679.34</v>
      </c>
      <c r="D563" s="171">
        <v>1679.34</v>
      </c>
      <c r="E563" s="165" t="s">
        <v>4107</v>
      </c>
      <c r="F563" s="166" t="s">
        <v>2889</v>
      </c>
      <c r="G563">
        <f>VLOOKUP(A563,РАСЧЕТ!$A$3:$AX$1220,50,0)</f>
        <v>3713.0474726809302</v>
      </c>
      <c r="H563" s="172">
        <f t="shared" si="8"/>
        <v>2033.7074726809303</v>
      </c>
    </row>
    <row r="564" spans="1:8" ht="13.2" customHeight="1" x14ac:dyDescent="0.3">
      <c r="A564" s="161" t="s">
        <v>1486</v>
      </c>
      <c r="B564" s="162" t="s">
        <v>76</v>
      </c>
      <c r="C564" s="170">
        <v>1365.8</v>
      </c>
      <c r="D564" s="171">
        <v>1365.8</v>
      </c>
      <c r="E564" s="165" t="s">
        <v>4107</v>
      </c>
      <c r="F564" s="166" t="s">
        <v>2890</v>
      </c>
      <c r="G564">
        <f>VLOOKUP(A564,РАСЧЕТ!$A$3:$AX$1220,50,0)</f>
        <v>2317.4911861694618</v>
      </c>
      <c r="H564" s="172">
        <f t="shared" si="8"/>
        <v>951.69118616946184</v>
      </c>
    </row>
    <row r="565" spans="1:8" ht="13.2" customHeight="1" x14ac:dyDescent="0.3">
      <c r="A565" s="161" t="s">
        <v>2331</v>
      </c>
      <c r="B565" s="162" t="s">
        <v>56</v>
      </c>
      <c r="C565" s="170">
        <v>1378.69</v>
      </c>
      <c r="D565" s="171">
        <v>1378.69</v>
      </c>
      <c r="E565" s="165" t="s">
        <v>4107</v>
      </c>
      <c r="F565" s="166" t="s">
        <v>3450</v>
      </c>
      <c r="G565">
        <f>VLOOKUP(A565,РАСЧЕТ!$A$3:$AX$1220,50,0)</f>
        <v>2314.2967211914397</v>
      </c>
      <c r="H565" s="172">
        <f t="shared" si="8"/>
        <v>935.60672119143965</v>
      </c>
    </row>
    <row r="566" spans="1:8" ht="13.2" customHeight="1" x14ac:dyDescent="0.3">
      <c r="A566" s="161" t="s">
        <v>1439</v>
      </c>
      <c r="B566" s="162" t="s">
        <v>311</v>
      </c>
      <c r="C566" s="170">
        <v>1687.93</v>
      </c>
      <c r="D566" s="171">
        <v>1687.93</v>
      </c>
      <c r="E566" s="165" t="s">
        <v>4107</v>
      </c>
      <c r="F566" s="166" t="s">
        <v>2891</v>
      </c>
      <c r="G566">
        <f>VLOOKUP(A566,РАСЧЕТ!$A$3:$AX$1220,50,0)</f>
        <v>2833.3913128605473</v>
      </c>
      <c r="H566" s="172">
        <f t="shared" si="8"/>
        <v>1145.4613128605472</v>
      </c>
    </row>
    <row r="567" spans="1:8" ht="13.2" customHeight="1" x14ac:dyDescent="0.3">
      <c r="A567" s="161" t="s">
        <v>1279</v>
      </c>
      <c r="B567" s="162" t="s">
        <v>200</v>
      </c>
      <c r="C567" s="170">
        <v>2534.04</v>
      </c>
      <c r="D567" s="171">
        <v>2534.04</v>
      </c>
      <c r="E567" s="165" t="s">
        <v>4107</v>
      </c>
      <c r="F567" s="166" t="s">
        <v>2892</v>
      </c>
      <c r="G567">
        <f>VLOOKUP(A567,РАСЧЕТ!$A$3:$AX$1220,50,0)</f>
        <v>4253.6917928440789</v>
      </c>
      <c r="H567" s="172">
        <f t="shared" si="8"/>
        <v>1719.651792844079</v>
      </c>
    </row>
    <row r="568" spans="1:8" ht="13.2" customHeight="1" x14ac:dyDescent="0.3">
      <c r="A568" s="161" t="s">
        <v>1407</v>
      </c>
      <c r="B568" s="162" t="s">
        <v>93</v>
      </c>
      <c r="C568" s="170">
        <v>1438.82</v>
      </c>
      <c r="D568" s="171">
        <v>1438.82</v>
      </c>
      <c r="E568" s="165" t="s">
        <v>4107</v>
      </c>
      <c r="F568" s="166" t="s">
        <v>2893</v>
      </c>
      <c r="G568">
        <f>VLOOKUP(A568,РАСЧЕТ!$A$3:$AX$1220,50,0)</f>
        <v>1359.9762481553294</v>
      </c>
      <c r="H568" s="172">
        <f t="shared" si="8"/>
        <v>-78.843751844670578</v>
      </c>
    </row>
    <row r="569" spans="1:8" ht="13.2" customHeight="1" x14ac:dyDescent="0.3">
      <c r="A569" s="161" t="s">
        <v>1500</v>
      </c>
      <c r="B569" s="162" t="s">
        <v>105</v>
      </c>
      <c r="C569" s="168"/>
      <c r="D569" s="169"/>
      <c r="E569" s="165" t="s">
        <v>4107</v>
      </c>
      <c r="F569" s="166" t="s">
        <v>2894</v>
      </c>
      <c r="G569">
        <f>VLOOKUP(A569,РАСЧЕТ!$A$3:$AX$1220,50,0)</f>
        <v>0</v>
      </c>
      <c r="H569" s="172">
        <f t="shared" si="8"/>
        <v>0</v>
      </c>
    </row>
    <row r="570" spans="1:8" ht="13.2" customHeight="1" x14ac:dyDescent="0.3">
      <c r="A570" s="161" t="s">
        <v>3588</v>
      </c>
      <c r="B570" s="162" t="s">
        <v>105</v>
      </c>
      <c r="C570" s="170">
        <v>1395.87</v>
      </c>
      <c r="D570" s="171">
        <v>1395.87</v>
      </c>
      <c r="E570" s="165" t="s">
        <v>4080</v>
      </c>
      <c r="F570" s="166" t="s">
        <v>4081</v>
      </c>
      <c r="G570">
        <f>VLOOKUP(A570,РАСЧЕТ!$A$3:$AX$1220,50,0)</f>
        <v>2343.1353096175012</v>
      </c>
      <c r="H570" s="172">
        <f t="shared" si="8"/>
        <v>947.26530961750132</v>
      </c>
    </row>
    <row r="571" spans="1:8" ht="13.2" customHeight="1" x14ac:dyDescent="0.3">
      <c r="A571" s="161" t="s">
        <v>1420</v>
      </c>
      <c r="B571" s="162" t="s">
        <v>166</v>
      </c>
      <c r="C571" s="170">
        <v>2641.41</v>
      </c>
      <c r="D571" s="171">
        <v>2641.41</v>
      </c>
      <c r="E571" s="165" t="s">
        <v>4107</v>
      </c>
      <c r="F571" s="166" t="s">
        <v>2895</v>
      </c>
      <c r="G571">
        <f>VLOOKUP(A571,РАСЧЕТ!$A$3:$AX$1220,50,0)</f>
        <v>4035.2270293722167</v>
      </c>
      <c r="H571" s="172">
        <f t="shared" si="8"/>
        <v>1393.8170293722169</v>
      </c>
    </row>
    <row r="572" spans="1:8" ht="13.2" customHeight="1" x14ac:dyDescent="0.3">
      <c r="A572" s="161" t="s">
        <v>1281</v>
      </c>
      <c r="B572" s="162" t="s">
        <v>253</v>
      </c>
      <c r="C572" s="170">
        <v>1679.34</v>
      </c>
      <c r="D572" s="171">
        <v>1679.34</v>
      </c>
      <c r="E572" s="165" t="s">
        <v>4107</v>
      </c>
      <c r="F572" s="166" t="s">
        <v>2896</v>
      </c>
      <c r="G572">
        <f>VLOOKUP(A572,РАСЧЕТ!$A$3:$AX$1220,50,0)</f>
        <v>2818.972018647517</v>
      </c>
      <c r="H572" s="172">
        <f t="shared" si="8"/>
        <v>1139.632018647517</v>
      </c>
    </row>
    <row r="573" spans="1:8" ht="13.2" customHeight="1" x14ac:dyDescent="0.3">
      <c r="A573" s="161" t="s">
        <v>1248</v>
      </c>
      <c r="B573" s="162" t="s">
        <v>53</v>
      </c>
      <c r="C573" s="170">
        <v>2456.73</v>
      </c>
      <c r="D573" s="171">
        <v>2456.73</v>
      </c>
      <c r="E573" s="165" t="s">
        <v>4107</v>
      </c>
      <c r="F573" s="166" t="s">
        <v>2721</v>
      </c>
      <c r="G573">
        <f>VLOOKUP(A573,РАСЧЕТ!$A$3:$AX$1220,50,0)</f>
        <v>4123.9181449268017</v>
      </c>
      <c r="H573" s="172">
        <f t="shared" si="8"/>
        <v>1667.1881449268017</v>
      </c>
    </row>
    <row r="574" spans="1:8" ht="13.2" customHeight="1" x14ac:dyDescent="0.3">
      <c r="A574" s="161" t="s">
        <v>1470</v>
      </c>
      <c r="B574" s="162" t="s">
        <v>164</v>
      </c>
      <c r="C574" s="170">
        <v>3603.48</v>
      </c>
      <c r="D574" s="171">
        <v>3603.48</v>
      </c>
      <c r="E574" s="165" t="s">
        <v>4107</v>
      </c>
      <c r="F574" s="166" t="s">
        <v>2736</v>
      </c>
      <c r="G574">
        <f>VLOOKUP(A574,РАСЧЕТ!$A$3:$AX$1220,50,0)</f>
        <v>6048.8939223664102</v>
      </c>
      <c r="H574" s="172">
        <f t="shared" si="8"/>
        <v>2445.4139223664101</v>
      </c>
    </row>
    <row r="575" spans="1:8" ht="13.2" customHeight="1" x14ac:dyDescent="0.3">
      <c r="A575" s="161" t="s">
        <v>1253</v>
      </c>
      <c r="B575" s="162" t="s">
        <v>49</v>
      </c>
      <c r="C575" s="170">
        <v>1365.8</v>
      </c>
      <c r="D575" s="171">
        <v>1365.8</v>
      </c>
      <c r="E575" s="165" t="s">
        <v>4107</v>
      </c>
      <c r="F575" s="166" t="s">
        <v>2897</v>
      </c>
      <c r="G575">
        <f>VLOOKUP(A575,РАСЧЕТ!$A$3:$AX$1220,50,0)</f>
        <v>2292.6677798718938</v>
      </c>
      <c r="H575" s="172">
        <f t="shared" si="8"/>
        <v>926.86777987189384</v>
      </c>
    </row>
    <row r="576" spans="1:8" ht="13.2" customHeight="1" x14ac:dyDescent="0.3">
      <c r="A576" s="161" t="s">
        <v>1220</v>
      </c>
      <c r="B576" s="162" t="s">
        <v>285</v>
      </c>
      <c r="C576" s="170">
        <v>1378.69</v>
      </c>
      <c r="D576" s="171">
        <v>1378.69</v>
      </c>
      <c r="E576" s="165" t="s">
        <v>4107</v>
      </c>
      <c r="F576" s="166" t="s">
        <v>2898</v>
      </c>
      <c r="G576">
        <f>VLOOKUP(A576,РАСЧЕТ!$A$3:$AX$1220,50,0)</f>
        <v>2147.1577421166171</v>
      </c>
      <c r="H576" s="172">
        <f t="shared" si="8"/>
        <v>768.46774211661705</v>
      </c>
    </row>
    <row r="577" spans="1:8" ht="13.2" customHeight="1" x14ac:dyDescent="0.3">
      <c r="A577" s="161" t="s">
        <v>1381</v>
      </c>
      <c r="B577" s="162" t="s">
        <v>66</v>
      </c>
      <c r="C577" s="170">
        <v>1687.93</v>
      </c>
      <c r="D577" s="171">
        <v>1687.93</v>
      </c>
      <c r="E577" s="165" t="s">
        <v>4107</v>
      </c>
      <c r="F577" s="166" t="s">
        <v>2899</v>
      </c>
      <c r="G577">
        <f>VLOOKUP(A577,РАСЧЕТ!$A$3:$AX$1220,50,0)</f>
        <v>2833.3913128605473</v>
      </c>
      <c r="H577" s="172">
        <f t="shared" si="8"/>
        <v>1145.4613128605472</v>
      </c>
    </row>
    <row r="578" spans="1:8" ht="13.2" customHeight="1" x14ac:dyDescent="0.3">
      <c r="A578" s="161" t="s">
        <v>1415</v>
      </c>
      <c r="B578" s="162" t="s">
        <v>103</v>
      </c>
      <c r="C578" s="170">
        <v>2534.04</v>
      </c>
      <c r="D578" s="171">
        <v>2534.04</v>
      </c>
      <c r="E578" s="165" t="s">
        <v>4107</v>
      </c>
      <c r="F578" s="166" t="s">
        <v>2900</v>
      </c>
      <c r="G578">
        <f>VLOOKUP(A578,РАСЧЕТ!$A$3:$AX$1220,50,0)</f>
        <v>5734.0841926553903</v>
      </c>
      <c r="H578" s="172">
        <f t="shared" ref="H578:H641" si="9">G578-C578</f>
        <v>3200.0441926553904</v>
      </c>
    </row>
    <row r="579" spans="1:8" ht="13.2" customHeight="1" x14ac:dyDescent="0.3">
      <c r="A579" s="161" t="s">
        <v>1268</v>
      </c>
      <c r="B579" s="162" t="s">
        <v>104</v>
      </c>
      <c r="C579" s="170">
        <v>1438.82</v>
      </c>
      <c r="D579" s="171">
        <v>1438.82</v>
      </c>
      <c r="E579" s="165" t="s">
        <v>4107</v>
      </c>
      <c r="F579" s="166" t="s">
        <v>2901</v>
      </c>
      <c r="G579">
        <f>VLOOKUP(A579,РАСЧЕТ!$A$3:$AX$1220,50,0)</f>
        <v>3490.6632455970189</v>
      </c>
      <c r="H579" s="172">
        <f t="shared" si="9"/>
        <v>2051.8432455970187</v>
      </c>
    </row>
    <row r="580" spans="1:8" ht="13.2" customHeight="1" x14ac:dyDescent="0.3">
      <c r="A580" s="161" t="s">
        <v>1508</v>
      </c>
      <c r="B580" s="162" t="s">
        <v>65</v>
      </c>
      <c r="C580" s="170">
        <v>1395.87</v>
      </c>
      <c r="D580" s="171">
        <v>1395.87</v>
      </c>
      <c r="E580" s="165" t="s">
        <v>4107</v>
      </c>
      <c r="F580" s="166" t="s">
        <v>2902</v>
      </c>
      <c r="G580">
        <f>VLOOKUP(A580,РАСЧЕТ!$A$3:$AX$1220,50,0)</f>
        <v>2343.1353096175012</v>
      </c>
      <c r="H580" s="172">
        <f t="shared" si="9"/>
        <v>947.26530961750132</v>
      </c>
    </row>
    <row r="581" spans="1:8" ht="13.2" customHeight="1" x14ac:dyDescent="0.3">
      <c r="A581" s="161" t="s">
        <v>2284</v>
      </c>
      <c r="B581" s="162" t="s">
        <v>106</v>
      </c>
      <c r="C581" s="170">
        <v>2641.41</v>
      </c>
      <c r="D581" s="171">
        <v>2641.41</v>
      </c>
      <c r="E581" s="165" t="s">
        <v>4107</v>
      </c>
      <c r="F581" s="166" t="s">
        <v>3494</v>
      </c>
      <c r="G581">
        <f>VLOOKUP(A581,РАСЧЕТ!$A$3:$AX$1220,50,0)</f>
        <v>6795.2099539652891</v>
      </c>
      <c r="H581" s="172">
        <f t="shared" si="9"/>
        <v>4153.7999539652892</v>
      </c>
    </row>
    <row r="582" spans="1:8" ht="13.2" customHeight="1" x14ac:dyDescent="0.3">
      <c r="A582" s="161" t="s">
        <v>1385</v>
      </c>
      <c r="B582" s="162" t="s">
        <v>91</v>
      </c>
      <c r="C582" s="170">
        <v>1679.34</v>
      </c>
      <c r="D582" s="171">
        <v>1679.34</v>
      </c>
      <c r="E582" s="165" t="s">
        <v>4107</v>
      </c>
      <c r="F582" s="166" t="s">
        <v>2903</v>
      </c>
      <c r="G582">
        <f>VLOOKUP(A582,РАСЧЕТ!$A$3:$AX$1220,50,0)</f>
        <v>2818.972018647517</v>
      </c>
      <c r="H582" s="172">
        <f t="shared" si="9"/>
        <v>1139.632018647517</v>
      </c>
    </row>
    <row r="583" spans="1:8" ht="13.2" customHeight="1" x14ac:dyDescent="0.3">
      <c r="A583" s="161" t="s">
        <v>1379</v>
      </c>
      <c r="B583" s="162" t="s">
        <v>67</v>
      </c>
      <c r="C583" s="170">
        <v>1365.8</v>
      </c>
      <c r="D583" s="171">
        <v>1365.8</v>
      </c>
      <c r="E583" s="165" t="s">
        <v>4107</v>
      </c>
      <c r="F583" s="166" t="s">
        <v>2904</v>
      </c>
      <c r="G583">
        <f>VLOOKUP(A583,РАСЧЕТ!$A$3:$AX$1220,50,0)</f>
        <v>2292.6677798718938</v>
      </c>
      <c r="H583" s="172">
        <f t="shared" si="9"/>
        <v>926.86777987189384</v>
      </c>
    </row>
    <row r="584" spans="1:8" ht="13.2" customHeight="1" x14ac:dyDescent="0.3">
      <c r="A584" s="161" t="s">
        <v>1280</v>
      </c>
      <c r="B584" s="162" t="s">
        <v>220</v>
      </c>
      <c r="C584" s="170">
        <v>1378.69</v>
      </c>
      <c r="D584" s="171">
        <v>1378.69</v>
      </c>
      <c r="E584" s="165" t="s">
        <v>4107</v>
      </c>
      <c r="F584" s="166" t="s">
        <v>2905</v>
      </c>
      <c r="G584">
        <f>VLOOKUP(A584,РАСЧЕТ!$A$3:$AX$1220,50,0)</f>
        <v>2314.2967211914397</v>
      </c>
      <c r="H584" s="172">
        <f t="shared" si="9"/>
        <v>935.60672119143965</v>
      </c>
    </row>
    <row r="585" spans="1:8" ht="13.2" customHeight="1" x14ac:dyDescent="0.3">
      <c r="A585" s="161" t="s">
        <v>1254</v>
      </c>
      <c r="B585" s="162" t="s">
        <v>59</v>
      </c>
      <c r="C585" s="170">
        <v>3466.05</v>
      </c>
      <c r="D585" s="171">
        <v>3466.05</v>
      </c>
      <c r="E585" s="165" t="s">
        <v>4107</v>
      </c>
      <c r="F585" s="166" t="s">
        <v>2737</v>
      </c>
      <c r="G585">
        <f>VLOOKUP(A585,РАСЧЕТ!$A$3:$AX$1220,50,0)</f>
        <v>5818.1852149579181</v>
      </c>
      <c r="H585" s="172">
        <f t="shared" si="9"/>
        <v>2352.1352149579179</v>
      </c>
    </row>
    <row r="586" spans="1:8" ht="13.2" customHeight="1" x14ac:dyDescent="0.3">
      <c r="A586" s="161" t="s">
        <v>1250</v>
      </c>
      <c r="B586" s="162" t="s">
        <v>228</v>
      </c>
      <c r="C586" s="170">
        <v>1687.93</v>
      </c>
      <c r="D586" s="171">
        <v>1687.93</v>
      </c>
      <c r="E586" s="165" t="s">
        <v>4107</v>
      </c>
      <c r="F586" s="166" t="s">
        <v>2906</v>
      </c>
      <c r="G586">
        <f>VLOOKUP(A586,РАСЧЕТ!$A$3:$AX$1220,50,0)</f>
        <v>2882.1054976621031</v>
      </c>
      <c r="H586" s="172">
        <f t="shared" si="9"/>
        <v>1194.175497662103</v>
      </c>
    </row>
    <row r="587" spans="1:8" ht="13.2" customHeight="1" x14ac:dyDescent="0.3">
      <c r="A587" s="161" t="s">
        <v>1216</v>
      </c>
      <c r="B587" s="162" t="s">
        <v>312</v>
      </c>
      <c r="C587" s="170">
        <v>2534.04</v>
      </c>
      <c r="D587" s="171">
        <v>2534.04</v>
      </c>
      <c r="E587" s="165" t="s">
        <v>4107</v>
      </c>
      <c r="F587" s="166" t="s">
        <v>2907</v>
      </c>
      <c r="G587">
        <f>VLOOKUP(A587,РАСЧЕТ!$A$3:$AX$1220,50,0)</f>
        <v>4253.6917928440789</v>
      </c>
      <c r="H587" s="172">
        <f t="shared" si="9"/>
        <v>1719.651792844079</v>
      </c>
    </row>
    <row r="588" spans="1:8" ht="13.2" customHeight="1" x14ac:dyDescent="0.3">
      <c r="A588" s="161" t="s">
        <v>1233</v>
      </c>
      <c r="B588" s="162" t="s">
        <v>163</v>
      </c>
      <c r="C588" s="170">
        <v>1438.82</v>
      </c>
      <c r="D588" s="171">
        <v>1438.82</v>
      </c>
      <c r="E588" s="165" t="s">
        <v>4107</v>
      </c>
      <c r="F588" s="166" t="s">
        <v>2908</v>
      </c>
      <c r="G588">
        <f>VLOOKUP(A588,РАСЧЕТ!$A$3:$AX$1220,50,0)</f>
        <v>2415.231780682655</v>
      </c>
      <c r="H588" s="172">
        <f t="shared" si="9"/>
        <v>976.41178068265503</v>
      </c>
    </row>
    <row r="589" spans="1:8" ht="13.2" customHeight="1" x14ac:dyDescent="0.3">
      <c r="A589" s="161" t="s">
        <v>1237</v>
      </c>
      <c r="B589" s="162" t="s">
        <v>210</v>
      </c>
      <c r="C589" s="170">
        <v>1395.87</v>
      </c>
      <c r="D589" s="171">
        <v>1395.87</v>
      </c>
      <c r="E589" s="165" t="s">
        <v>4107</v>
      </c>
      <c r="F589" s="166" t="s">
        <v>2909</v>
      </c>
      <c r="G589">
        <f>VLOOKUP(A589,РАСЧЕТ!$A$3:$AX$1220,50,0)</f>
        <v>2343.1353096175012</v>
      </c>
      <c r="H589" s="172">
        <f t="shared" si="9"/>
        <v>947.26530961750132</v>
      </c>
    </row>
    <row r="590" spans="1:8" ht="13.2" customHeight="1" x14ac:dyDescent="0.3">
      <c r="A590" s="161" t="s">
        <v>1380</v>
      </c>
      <c r="B590" s="162" t="s">
        <v>167</v>
      </c>
      <c r="C590" s="170">
        <v>2641.41</v>
      </c>
      <c r="D590" s="171">
        <v>2641.41</v>
      </c>
      <c r="E590" s="165" t="s">
        <v>4107</v>
      </c>
      <c r="F590" s="166" t="s">
        <v>2910</v>
      </c>
      <c r="G590">
        <f>VLOOKUP(A590,РАСЧЕТ!$A$3:$AX$1220,50,0)</f>
        <v>4433.932970506964</v>
      </c>
      <c r="H590" s="172">
        <f t="shared" si="9"/>
        <v>1792.5229705069642</v>
      </c>
    </row>
    <row r="591" spans="1:8" ht="13.2" customHeight="1" x14ac:dyDescent="0.3">
      <c r="A591" s="161" t="s">
        <v>1244</v>
      </c>
      <c r="B591" s="162" t="s">
        <v>29</v>
      </c>
      <c r="C591" s="170">
        <v>1679.34</v>
      </c>
      <c r="D591" s="171">
        <v>1679.34</v>
      </c>
      <c r="E591" s="165" t="s">
        <v>4107</v>
      </c>
      <c r="F591" s="166" t="s">
        <v>2911</v>
      </c>
      <c r="G591">
        <f>VLOOKUP(A591,РАСЧЕТ!$A$3:$AX$1220,50,0)</f>
        <v>2978.0430433308898</v>
      </c>
      <c r="H591" s="172">
        <f t="shared" si="9"/>
        <v>1298.7030433308898</v>
      </c>
    </row>
    <row r="592" spans="1:8" ht="13.2" customHeight="1" x14ac:dyDescent="0.3">
      <c r="A592" s="161" t="s">
        <v>1245</v>
      </c>
      <c r="B592" s="162" t="s">
        <v>79</v>
      </c>
      <c r="C592" s="170">
        <v>1365.8</v>
      </c>
      <c r="D592" s="171">
        <v>1365.8</v>
      </c>
      <c r="E592" s="165" t="s">
        <v>4107</v>
      </c>
      <c r="F592" s="166" t="s">
        <v>2912</v>
      </c>
      <c r="G592">
        <f>VLOOKUP(A592,РАСЧЕТ!$A$3:$AX$1220,50,0)</f>
        <v>2292.6677798718938</v>
      </c>
      <c r="H592" s="172">
        <f t="shared" si="9"/>
        <v>926.86777987189384</v>
      </c>
    </row>
    <row r="593" spans="1:8" ht="13.2" customHeight="1" x14ac:dyDescent="0.3">
      <c r="A593" s="161" t="s">
        <v>1421</v>
      </c>
      <c r="B593" s="162" t="s">
        <v>57</v>
      </c>
      <c r="C593" s="170">
        <v>1378.69</v>
      </c>
      <c r="D593" s="171">
        <v>1378.69</v>
      </c>
      <c r="E593" s="165" t="s">
        <v>4107</v>
      </c>
      <c r="F593" s="166" t="s">
        <v>2913</v>
      </c>
      <c r="G593">
        <f>VLOOKUP(A593,РАСЧЕТ!$A$3:$AX$1220,50,0)</f>
        <v>2314.2967211914397</v>
      </c>
      <c r="H593" s="172">
        <f t="shared" si="9"/>
        <v>935.60672119143965</v>
      </c>
    </row>
    <row r="594" spans="1:8" ht="13.2" customHeight="1" x14ac:dyDescent="0.3">
      <c r="A594" s="161" t="s">
        <v>1505</v>
      </c>
      <c r="B594" s="162" t="s">
        <v>98</v>
      </c>
      <c r="C594" s="168"/>
      <c r="D594" s="169"/>
      <c r="E594" s="165" t="s">
        <v>4107</v>
      </c>
      <c r="F594" s="166" t="s">
        <v>2914</v>
      </c>
      <c r="G594">
        <f>VLOOKUP(A594,РАСЧЕТ!$A$3:$AX$1220,50,0)</f>
        <v>0</v>
      </c>
      <c r="H594" s="172">
        <f t="shared" si="9"/>
        <v>0</v>
      </c>
    </row>
    <row r="595" spans="1:8" ht="13.2" customHeight="1" x14ac:dyDescent="0.3">
      <c r="A595" s="161" t="s">
        <v>3577</v>
      </c>
      <c r="B595" s="162" t="s">
        <v>98</v>
      </c>
      <c r="C595" s="170">
        <v>1687.93</v>
      </c>
      <c r="D595" s="171">
        <v>1687.93</v>
      </c>
      <c r="E595" s="165" t="s">
        <v>4035</v>
      </c>
      <c r="F595" s="166" t="s">
        <v>4036</v>
      </c>
      <c r="G595">
        <f>VLOOKUP(A595,РАСЧЕТ!$A$3:$AX$1220,50,0)</f>
        <v>2833.3913128605473</v>
      </c>
      <c r="H595" s="172">
        <f t="shared" si="9"/>
        <v>1145.4613128605472</v>
      </c>
    </row>
    <row r="596" spans="1:8" ht="13.2" customHeight="1" x14ac:dyDescent="0.3">
      <c r="A596" s="161" t="s">
        <v>1311</v>
      </c>
      <c r="B596" s="162" t="s">
        <v>95</v>
      </c>
      <c r="C596" s="170">
        <v>2534.04</v>
      </c>
      <c r="D596" s="171">
        <v>2534.04</v>
      </c>
      <c r="E596" s="165" t="s">
        <v>4107</v>
      </c>
      <c r="F596" s="166" t="s">
        <v>2915</v>
      </c>
      <c r="G596">
        <f>VLOOKUP(A596,РАСЧЕТ!$A$3:$AX$1220,50,0)</f>
        <v>4852.0788774353423</v>
      </c>
      <c r="H596" s="172">
        <f t="shared" si="9"/>
        <v>2318.0388774353423</v>
      </c>
    </row>
    <row r="597" spans="1:8" ht="13.2" customHeight="1" x14ac:dyDescent="0.3">
      <c r="A597" s="161" t="s">
        <v>1471</v>
      </c>
      <c r="B597" s="162" t="s">
        <v>255</v>
      </c>
      <c r="C597" s="170">
        <v>2396.6</v>
      </c>
      <c r="D597" s="171">
        <v>2396.6</v>
      </c>
      <c r="E597" s="165" t="s">
        <v>4107</v>
      </c>
      <c r="F597" s="166" t="s">
        <v>2738</v>
      </c>
      <c r="G597">
        <f>VLOOKUP(A597,РАСЧЕТ!$A$3:$AX$1220,50,0)</f>
        <v>4022.9830854355869</v>
      </c>
      <c r="H597" s="172">
        <f t="shared" si="9"/>
        <v>1626.383085435587</v>
      </c>
    </row>
    <row r="598" spans="1:8" ht="13.2" customHeight="1" x14ac:dyDescent="0.3">
      <c r="A598" s="161" t="s">
        <v>1229</v>
      </c>
      <c r="B598" s="162" t="s">
        <v>294</v>
      </c>
      <c r="C598" s="170">
        <v>1438.82</v>
      </c>
      <c r="D598" s="171">
        <v>1438.82</v>
      </c>
      <c r="E598" s="165" t="s">
        <v>4107</v>
      </c>
      <c r="F598" s="166" t="s">
        <v>2916</v>
      </c>
      <c r="G598">
        <f>VLOOKUP(A598,РАСЧЕТ!$A$3:$AX$1220,50,0)</f>
        <v>4179.4202052351466</v>
      </c>
      <c r="H598" s="172">
        <f t="shared" si="9"/>
        <v>2740.6002052351469</v>
      </c>
    </row>
    <row r="599" spans="1:8" ht="13.2" customHeight="1" x14ac:dyDescent="0.3">
      <c r="A599" s="161" t="s">
        <v>1446</v>
      </c>
      <c r="B599" s="162" t="s">
        <v>175</v>
      </c>
      <c r="C599" s="170">
        <v>1395.87</v>
      </c>
      <c r="D599" s="171">
        <v>1395.87</v>
      </c>
      <c r="E599" s="165" t="s">
        <v>4107</v>
      </c>
      <c r="F599" s="166" t="s">
        <v>2917</v>
      </c>
      <c r="G599">
        <f>VLOOKUP(A599,РАСЧЕТ!$A$3:$AX$1220,50,0)</f>
        <v>3549.9945081666028</v>
      </c>
      <c r="H599" s="172">
        <f t="shared" si="9"/>
        <v>2154.1245081666029</v>
      </c>
    </row>
    <row r="600" spans="1:8" ht="13.2" customHeight="1" x14ac:dyDescent="0.3">
      <c r="A600" s="161" t="s">
        <v>1463</v>
      </c>
      <c r="B600" s="162" t="s">
        <v>138</v>
      </c>
      <c r="C600" s="170">
        <v>2641.41</v>
      </c>
      <c r="D600" s="171">
        <v>2641.41</v>
      </c>
      <c r="E600" s="165" t="s">
        <v>4107</v>
      </c>
      <c r="F600" s="166" t="s">
        <v>2918</v>
      </c>
      <c r="G600">
        <f>VLOOKUP(A600,РАСЧЕТ!$A$3:$AX$1220,50,0)</f>
        <v>4433.932970506964</v>
      </c>
      <c r="H600" s="172">
        <f t="shared" si="9"/>
        <v>1792.5229705069642</v>
      </c>
    </row>
    <row r="601" spans="1:8" ht="13.2" customHeight="1" x14ac:dyDescent="0.3">
      <c r="A601" s="161" t="s">
        <v>1948</v>
      </c>
      <c r="B601" s="162" t="s">
        <v>101</v>
      </c>
      <c r="C601" s="170">
        <v>1679.34</v>
      </c>
      <c r="D601" s="171">
        <v>1679.34</v>
      </c>
      <c r="E601" s="165" t="s">
        <v>4107</v>
      </c>
      <c r="F601" s="166" t="s">
        <v>2919</v>
      </c>
      <c r="G601">
        <f>VLOOKUP(A601,РАСЧЕТ!$A$3:$AX$1220,50,0)</f>
        <v>2818.972018647517</v>
      </c>
      <c r="H601" s="172">
        <f t="shared" si="9"/>
        <v>1139.632018647517</v>
      </c>
    </row>
    <row r="602" spans="1:8" ht="13.2" customHeight="1" x14ac:dyDescent="0.3">
      <c r="A602" s="161" t="s">
        <v>2330</v>
      </c>
      <c r="B602" s="162" t="s">
        <v>269</v>
      </c>
      <c r="C602" s="170">
        <v>1365.8</v>
      </c>
      <c r="D602" s="171">
        <v>1365.8</v>
      </c>
      <c r="E602" s="165" t="s">
        <v>4107</v>
      </c>
      <c r="F602" s="166" t="s">
        <v>3446</v>
      </c>
      <c r="G602">
        <f>VLOOKUP(A602,РАСЧЕТ!$A$3:$AX$1220,50,0)</f>
        <v>2292.6677798718938</v>
      </c>
      <c r="H602" s="172">
        <f t="shared" si="9"/>
        <v>926.86777987189384</v>
      </c>
    </row>
    <row r="603" spans="1:8" ht="13.2" customHeight="1" x14ac:dyDescent="0.3">
      <c r="A603" s="161" t="s">
        <v>1217</v>
      </c>
      <c r="B603" s="162" t="s">
        <v>295</v>
      </c>
      <c r="C603" s="170">
        <v>1378.69</v>
      </c>
      <c r="D603" s="171">
        <v>1378.69</v>
      </c>
      <c r="E603" s="165" t="s">
        <v>4107</v>
      </c>
      <c r="F603" s="166" t="s">
        <v>2920</v>
      </c>
      <c r="G603">
        <f>VLOOKUP(A603,РАСЧЕТ!$A$3:$AX$1220,50,0)</f>
        <v>2314.2967211914397</v>
      </c>
      <c r="H603" s="172">
        <f t="shared" si="9"/>
        <v>935.60672119143965</v>
      </c>
    </row>
    <row r="604" spans="1:8" ht="13.2" customHeight="1" x14ac:dyDescent="0.3">
      <c r="A604" s="161" t="s">
        <v>1424</v>
      </c>
      <c r="B604" s="162" t="s">
        <v>222</v>
      </c>
      <c r="C604" s="170">
        <v>1687.93</v>
      </c>
      <c r="D604" s="171">
        <v>1687.93</v>
      </c>
      <c r="E604" s="165" t="s">
        <v>4107</v>
      </c>
      <c r="F604" s="166" t="s">
        <v>2921</v>
      </c>
      <c r="G604">
        <f>VLOOKUP(A604,РАСЧЕТ!$A$3:$AX$1220,50,0)</f>
        <v>2833.3913128605473</v>
      </c>
      <c r="H604" s="172">
        <f t="shared" si="9"/>
        <v>1145.4613128605472</v>
      </c>
    </row>
    <row r="605" spans="1:8" ht="13.2" customHeight="1" x14ac:dyDescent="0.3">
      <c r="A605" s="161" t="s">
        <v>1907</v>
      </c>
      <c r="B605" s="162" t="s">
        <v>223</v>
      </c>
      <c r="C605" s="170">
        <v>2534.04</v>
      </c>
      <c r="D605" s="171">
        <v>2534.04</v>
      </c>
      <c r="E605" s="165" t="s">
        <v>4107</v>
      </c>
      <c r="F605" s="166" t="s">
        <v>2922</v>
      </c>
      <c r="G605">
        <f>VLOOKUP(A605,РАСЧЕТ!$A$3:$AX$1220,50,0)</f>
        <v>4253.6917928440789</v>
      </c>
      <c r="H605" s="172">
        <f t="shared" si="9"/>
        <v>1719.651792844079</v>
      </c>
    </row>
    <row r="606" spans="1:8" ht="13.2" customHeight="1" x14ac:dyDescent="0.3">
      <c r="A606" s="161" t="s">
        <v>1396</v>
      </c>
      <c r="B606" s="162" t="s">
        <v>80</v>
      </c>
      <c r="C606" s="170">
        <v>1438.82</v>
      </c>
      <c r="D606" s="171">
        <v>1438.82</v>
      </c>
      <c r="E606" s="165" t="s">
        <v>4107</v>
      </c>
      <c r="F606" s="166" t="s">
        <v>2923</v>
      </c>
      <c r="G606">
        <f>VLOOKUP(A606,РАСЧЕТ!$A$3:$AX$1220,50,0)</f>
        <v>2415.231780682655</v>
      </c>
      <c r="H606" s="172">
        <f t="shared" si="9"/>
        <v>976.41178068265503</v>
      </c>
    </row>
    <row r="607" spans="1:8" ht="13.2" customHeight="1" x14ac:dyDescent="0.3">
      <c r="A607" s="161" t="s">
        <v>1383</v>
      </c>
      <c r="B607" s="162" t="s">
        <v>86</v>
      </c>
      <c r="C607" s="170">
        <v>1395.87</v>
      </c>
      <c r="D607" s="171">
        <v>1395.87</v>
      </c>
      <c r="E607" s="165" t="s">
        <v>4107</v>
      </c>
      <c r="F607" s="166" t="s">
        <v>2924</v>
      </c>
      <c r="G607">
        <f>VLOOKUP(A607,РАСЧЕТ!$A$3:$AX$1220,50,0)</f>
        <v>2878.5803496704439</v>
      </c>
      <c r="H607" s="172">
        <f t="shared" si="9"/>
        <v>1482.710349670444</v>
      </c>
    </row>
    <row r="608" spans="1:8" ht="13.2" customHeight="1" x14ac:dyDescent="0.3">
      <c r="A608" s="161" t="s">
        <v>1251</v>
      </c>
      <c r="B608" s="162" t="s">
        <v>182</v>
      </c>
      <c r="C608" s="170">
        <v>2392.3000000000002</v>
      </c>
      <c r="D608" s="171">
        <v>2392.3000000000002</v>
      </c>
      <c r="E608" s="165" t="s">
        <v>4107</v>
      </c>
      <c r="F608" s="166" t="s">
        <v>2739</v>
      </c>
      <c r="G608">
        <f>VLOOKUP(A608,РАСЧЕТ!$A$3:$AX$1220,50,0)</f>
        <v>4015.7734383290713</v>
      </c>
      <c r="H608" s="172">
        <f t="shared" si="9"/>
        <v>1623.4734383290711</v>
      </c>
    </row>
    <row r="609" spans="1:8" ht="13.2" customHeight="1" x14ac:dyDescent="0.3">
      <c r="A609" s="161" t="s">
        <v>1384</v>
      </c>
      <c r="B609" s="162" t="s">
        <v>275</v>
      </c>
      <c r="C609" s="170">
        <v>2641.41</v>
      </c>
      <c r="D609" s="171">
        <v>2641.41</v>
      </c>
      <c r="E609" s="165" t="s">
        <v>4107</v>
      </c>
      <c r="F609" s="166" t="s">
        <v>2925</v>
      </c>
      <c r="G609">
        <f>VLOOKUP(A609,РАСЧЕТ!$A$3:$AX$1220,50,0)</f>
        <v>4433.932970506964</v>
      </c>
      <c r="H609" s="172">
        <f t="shared" si="9"/>
        <v>1792.5229705069642</v>
      </c>
    </row>
    <row r="610" spans="1:8" ht="13.2" customHeight="1" x14ac:dyDescent="0.3">
      <c r="A610" s="161" t="s">
        <v>1240</v>
      </c>
      <c r="B610" s="162" t="s">
        <v>102</v>
      </c>
      <c r="C610" s="170">
        <v>1679.34</v>
      </c>
      <c r="D610" s="171">
        <v>1679.34</v>
      </c>
      <c r="E610" s="165" t="s">
        <v>4107</v>
      </c>
      <c r="F610" s="166" t="s">
        <v>2926</v>
      </c>
      <c r="G610">
        <f>VLOOKUP(A610,РАСЧЕТ!$A$3:$AX$1220,50,0)</f>
        <v>2818.972018647517</v>
      </c>
      <c r="H610" s="172">
        <f t="shared" si="9"/>
        <v>1139.632018647517</v>
      </c>
    </row>
    <row r="611" spans="1:8" ht="13.2" customHeight="1" x14ac:dyDescent="0.3">
      <c r="A611" s="161" t="s">
        <v>1283</v>
      </c>
      <c r="B611" s="162" t="s">
        <v>193</v>
      </c>
      <c r="C611" s="170">
        <v>1365.8</v>
      </c>
      <c r="D611" s="171">
        <v>1365.8</v>
      </c>
      <c r="E611" s="165" t="s">
        <v>4107</v>
      </c>
      <c r="F611" s="166" t="s">
        <v>2927</v>
      </c>
      <c r="G611">
        <f>VLOOKUP(A611,РАСЧЕТ!$A$3:$AX$1220,50,0)</f>
        <v>2292.6677798718938</v>
      </c>
      <c r="H611" s="172">
        <f t="shared" si="9"/>
        <v>926.86777987189384</v>
      </c>
    </row>
    <row r="612" spans="1:8" ht="13.2" customHeight="1" x14ac:dyDescent="0.3">
      <c r="A612" s="161" t="s">
        <v>1386</v>
      </c>
      <c r="B612" s="162" t="s">
        <v>171</v>
      </c>
      <c r="C612" s="170">
        <v>1378.69</v>
      </c>
      <c r="D612" s="171">
        <v>1378.69</v>
      </c>
      <c r="E612" s="165" t="s">
        <v>4107</v>
      </c>
      <c r="F612" s="166" t="s">
        <v>2928</v>
      </c>
      <c r="G612">
        <f>VLOOKUP(A612,РАСЧЕТ!$A$3:$AX$1220,50,0)</f>
        <v>2314.2967211914397</v>
      </c>
      <c r="H612" s="172">
        <f t="shared" si="9"/>
        <v>935.60672119143965</v>
      </c>
    </row>
    <row r="613" spans="1:8" ht="13.2" customHeight="1" x14ac:dyDescent="0.3">
      <c r="A613" s="161" t="s">
        <v>1263</v>
      </c>
      <c r="B613" s="162" t="s">
        <v>279</v>
      </c>
      <c r="C613" s="170">
        <v>1687.93</v>
      </c>
      <c r="D613" s="171">
        <v>1687.93</v>
      </c>
      <c r="E613" s="165" t="s">
        <v>4107</v>
      </c>
      <c r="F613" s="166" t="s">
        <v>2929</v>
      </c>
      <c r="G613">
        <f>VLOOKUP(A613,РАСЧЕТ!$A$3:$AX$1220,50,0)</f>
        <v>1871.2679453874409</v>
      </c>
      <c r="H613" s="172">
        <f t="shared" si="9"/>
        <v>183.33794538744087</v>
      </c>
    </row>
    <row r="614" spans="1:8" ht="13.2" customHeight="1" x14ac:dyDescent="0.3">
      <c r="A614" s="161" t="s">
        <v>1249</v>
      </c>
      <c r="B614" s="162" t="s">
        <v>337</v>
      </c>
      <c r="C614" s="170">
        <v>2534.04</v>
      </c>
      <c r="D614" s="171">
        <v>2534.04</v>
      </c>
      <c r="E614" s="165" t="s">
        <v>4107</v>
      </c>
      <c r="F614" s="166" t="s">
        <v>2930</v>
      </c>
      <c r="G614">
        <f>VLOOKUP(A614,РАСЧЕТ!$A$3:$AX$1220,50,0)</f>
        <v>2949.1668162499618</v>
      </c>
      <c r="H614" s="172">
        <f t="shared" si="9"/>
        <v>415.12681624996185</v>
      </c>
    </row>
    <row r="615" spans="1:8" ht="13.2" customHeight="1" x14ac:dyDescent="0.3">
      <c r="A615" s="161" t="s">
        <v>1282</v>
      </c>
      <c r="B615" s="162" t="s">
        <v>46</v>
      </c>
      <c r="C615" s="170">
        <v>1438.82</v>
      </c>
      <c r="D615" s="171">
        <v>1438.82</v>
      </c>
      <c r="E615" s="165" t="s">
        <v>4107</v>
      </c>
      <c r="F615" s="166" t="s">
        <v>2931</v>
      </c>
      <c r="G615">
        <f>VLOOKUP(A615,РАСЧЕТ!$A$3:$AX$1220,50,0)</f>
        <v>1359.9762481553294</v>
      </c>
      <c r="H615" s="172">
        <f t="shared" si="9"/>
        <v>-78.843751844670578</v>
      </c>
    </row>
    <row r="616" spans="1:8" ht="13.2" customHeight="1" x14ac:dyDescent="0.3">
      <c r="A616" s="161" t="s">
        <v>1501</v>
      </c>
      <c r="B616" s="162" t="s">
        <v>194</v>
      </c>
      <c r="C616" s="170">
        <v>1395.87</v>
      </c>
      <c r="D616" s="171">
        <v>1395.87</v>
      </c>
      <c r="E616" s="165" t="s">
        <v>4107</v>
      </c>
      <c r="F616" s="166" t="s">
        <v>2932</v>
      </c>
      <c r="G616">
        <f>VLOOKUP(A616,РАСЧЕТ!$A$3:$AX$1220,50,0)</f>
        <v>2343.1353096175012</v>
      </c>
      <c r="H616" s="172">
        <f t="shared" si="9"/>
        <v>947.26530961750132</v>
      </c>
    </row>
    <row r="617" spans="1:8" ht="13.2" customHeight="1" x14ac:dyDescent="0.3">
      <c r="A617" s="161" t="s">
        <v>1509</v>
      </c>
      <c r="B617" s="162" t="s">
        <v>100</v>
      </c>
      <c r="C617" s="170">
        <v>2641.41</v>
      </c>
      <c r="D617" s="171">
        <v>2641.41</v>
      </c>
      <c r="E617" s="165" t="s">
        <v>4107</v>
      </c>
      <c r="F617" s="166" t="s">
        <v>2933</v>
      </c>
      <c r="G617">
        <f>VLOOKUP(A617,РАСЧЕТ!$A$3:$AX$1220,50,0)</f>
        <v>4433.932970506964</v>
      </c>
      <c r="H617" s="172">
        <f t="shared" si="9"/>
        <v>1792.5229705069642</v>
      </c>
    </row>
    <row r="618" spans="1:8" ht="13.2" customHeight="1" x14ac:dyDescent="0.3">
      <c r="A618" s="161" t="s">
        <v>1418</v>
      </c>
      <c r="B618" s="162" t="s">
        <v>159</v>
      </c>
      <c r="C618" s="170">
        <v>1679.34</v>
      </c>
      <c r="D618" s="171">
        <v>1679.34</v>
      </c>
      <c r="E618" s="165" t="s">
        <v>4107</v>
      </c>
      <c r="F618" s="166" t="s">
        <v>2934</v>
      </c>
      <c r="G618">
        <f>VLOOKUP(A618,РАСЧЕТ!$A$3:$AX$1220,50,0)</f>
        <v>2818.972018647517</v>
      </c>
      <c r="H618" s="172">
        <f t="shared" si="9"/>
        <v>1139.632018647517</v>
      </c>
    </row>
    <row r="619" spans="1:8" ht="13.2" customHeight="1" x14ac:dyDescent="0.3">
      <c r="A619" s="161" t="s">
        <v>1218</v>
      </c>
      <c r="B619" s="162" t="s">
        <v>173</v>
      </c>
      <c r="C619" s="170">
        <v>3603.48</v>
      </c>
      <c r="D619" s="171">
        <v>3603.48</v>
      </c>
      <c r="E619" s="165" t="s">
        <v>4107</v>
      </c>
      <c r="F619" s="166" t="s">
        <v>2740</v>
      </c>
      <c r="G619">
        <f>VLOOKUP(A619,РАСЧЕТ!$A$3:$AX$1220,50,0)</f>
        <v>3413.46269533643</v>
      </c>
      <c r="H619" s="172">
        <f t="shared" si="9"/>
        <v>-190.01730466357003</v>
      </c>
    </row>
    <row r="620" spans="1:8" ht="13.2" customHeight="1" x14ac:dyDescent="0.3">
      <c r="A620" s="161" t="s">
        <v>2308</v>
      </c>
      <c r="B620" s="162" t="s">
        <v>117</v>
      </c>
      <c r="C620" s="170">
        <v>1365.8</v>
      </c>
      <c r="D620" s="171">
        <v>1365.8</v>
      </c>
      <c r="E620" s="165" t="s">
        <v>4107</v>
      </c>
      <c r="F620" s="166" t="s">
        <v>3447</v>
      </c>
      <c r="G620">
        <f>VLOOKUP(A620,РАСЧЕТ!$A$3:$AX$1220,50,0)</f>
        <v>2292.6677798718938</v>
      </c>
      <c r="H620" s="172">
        <f t="shared" si="9"/>
        <v>926.86777987189384</v>
      </c>
    </row>
    <row r="621" spans="1:8" ht="13.2" customHeight="1" x14ac:dyDescent="0.3">
      <c r="A621" s="161" t="s">
        <v>1222</v>
      </c>
      <c r="B621" s="162" t="s">
        <v>203</v>
      </c>
      <c r="C621" s="170">
        <v>1378.69</v>
      </c>
      <c r="D621" s="171">
        <v>1378.69</v>
      </c>
      <c r="E621" s="165" t="s">
        <v>4107</v>
      </c>
      <c r="F621" s="166" t="s">
        <v>2935</v>
      </c>
      <c r="G621">
        <f>VLOOKUP(A621,РАСЧЕТ!$A$3:$AX$1220,50,0)</f>
        <v>2015.022114368295</v>
      </c>
      <c r="H621" s="172">
        <f t="shared" si="9"/>
        <v>636.33211436829492</v>
      </c>
    </row>
    <row r="622" spans="1:8" ht="13.2" customHeight="1" x14ac:dyDescent="0.3">
      <c r="A622" s="161" t="s">
        <v>1416</v>
      </c>
      <c r="B622" s="162" t="s">
        <v>50</v>
      </c>
      <c r="C622" s="170">
        <v>1687.93</v>
      </c>
      <c r="D622" s="171">
        <v>1687.93</v>
      </c>
      <c r="E622" s="165" t="s">
        <v>4107</v>
      </c>
      <c r="F622" s="166" t="s">
        <v>2936</v>
      </c>
      <c r="G622">
        <f>VLOOKUP(A622,РАСЧЕТ!$A$3:$AX$1220,50,0)</f>
        <v>2833.3913128605473</v>
      </c>
      <c r="H622" s="172">
        <f t="shared" si="9"/>
        <v>1145.4613128605472</v>
      </c>
    </row>
    <row r="623" spans="1:8" ht="13.2" customHeight="1" x14ac:dyDescent="0.3">
      <c r="A623" s="161" t="s">
        <v>1404</v>
      </c>
      <c r="B623" s="162" t="s">
        <v>276</v>
      </c>
      <c r="C623" s="170">
        <v>2534.04</v>
      </c>
      <c r="D623" s="171">
        <v>2534.04</v>
      </c>
      <c r="E623" s="165" t="s">
        <v>4107</v>
      </c>
      <c r="F623" s="166" t="s">
        <v>2937</v>
      </c>
      <c r="G623">
        <f>VLOOKUP(A623,РАСЧЕТ!$A$3:$AX$1220,50,0)</f>
        <v>4253.6917928440789</v>
      </c>
      <c r="H623" s="172">
        <f t="shared" si="9"/>
        <v>1719.651792844079</v>
      </c>
    </row>
    <row r="624" spans="1:8" ht="13.2" customHeight="1" x14ac:dyDescent="0.3">
      <c r="A624" s="161" t="s">
        <v>1422</v>
      </c>
      <c r="B624" s="162" t="s">
        <v>61</v>
      </c>
      <c r="C624" s="170">
        <v>1438.82</v>
      </c>
      <c r="D624" s="171">
        <v>1438.82</v>
      </c>
      <c r="E624" s="165" t="s">
        <v>4107</v>
      </c>
      <c r="F624" s="166" t="s">
        <v>2938</v>
      </c>
      <c r="G624">
        <f>VLOOKUP(A624,РАСЧЕТ!$A$3:$AX$1220,50,0)</f>
        <v>2415.231780682655</v>
      </c>
      <c r="H624" s="172">
        <f t="shared" si="9"/>
        <v>976.41178068265503</v>
      </c>
    </row>
    <row r="625" spans="1:8" ht="13.2" customHeight="1" x14ac:dyDescent="0.3">
      <c r="A625" s="161" t="s">
        <v>1258</v>
      </c>
      <c r="B625" s="162" t="s">
        <v>256</v>
      </c>
      <c r="C625" s="170">
        <v>1988.57</v>
      </c>
      <c r="D625" s="171">
        <v>1988.57</v>
      </c>
      <c r="E625" s="165" t="s">
        <v>4107</v>
      </c>
      <c r="F625" s="166" t="s">
        <v>2939</v>
      </c>
      <c r="G625">
        <f>VLOOKUP(A625,РАСЧЕТ!$A$3:$AX$1220,50,0)</f>
        <v>4766.7724301692415</v>
      </c>
      <c r="H625" s="172">
        <f t="shared" si="9"/>
        <v>2778.2024301692418</v>
      </c>
    </row>
    <row r="626" spans="1:8" ht="13.2" customHeight="1" x14ac:dyDescent="0.3">
      <c r="A626" s="161" t="s">
        <v>1212</v>
      </c>
      <c r="B626" s="162" t="s">
        <v>90</v>
      </c>
      <c r="C626" s="170">
        <v>3655.02</v>
      </c>
      <c r="D626" s="171">
        <v>3655.02</v>
      </c>
      <c r="E626" s="165" t="s">
        <v>4107</v>
      </c>
      <c r="F626" s="166" t="s">
        <v>2940</v>
      </c>
      <c r="G626">
        <f>VLOOKUP(A626,РАСЧЕТ!$A$3:$AX$1220,50,0)</f>
        <v>6135.4096876445956</v>
      </c>
      <c r="H626" s="172">
        <f t="shared" si="9"/>
        <v>2480.3896876445956</v>
      </c>
    </row>
    <row r="627" spans="1:8" ht="13.2" customHeight="1" x14ac:dyDescent="0.3">
      <c r="A627" s="161" t="s">
        <v>1387</v>
      </c>
      <c r="B627" s="162" t="s">
        <v>213</v>
      </c>
      <c r="C627" s="170">
        <v>2413.7800000000002</v>
      </c>
      <c r="D627" s="171">
        <v>2413.7800000000002</v>
      </c>
      <c r="E627" s="165" t="s">
        <v>4107</v>
      </c>
      <c r="F627" s="166" t="s">
        <v>2941</v>
      </c>
      <c r="G627">
        <f>VLOOKUP(A627,РАСЧЕТ!$A$3:$AX$1220,50,0)</f>
        <v>4051.8216738616484</v>
      </c>
      <c r="H627" s="172">
        <f t="shared" si="9"/>
        <v>1638.0416738616482</v>
      </c>
    </row>
    <row r="628" spans="1:8" ht="13.2" customHeight="1" x14ac:dyDescent="0.3">
      <c r="A628" s="161" t="s">
        <v>1397</v>
      </c>
      <c r="B628" s="162" t="s">
        <v>291</v>
      </c>
      <c r="C628" s="170">
        <v>1954.21</v>
      </c>
      <c r="D628" s="171">
        <v>1954.21</v>
      </c>
      <c r="E628" s="165" t="s">
        <v>4107</v>
      </c>
      <c r="F628" s="166" t="s">
        <v>2942</v>
      </c>
      <c r="G628">
        <f>VLOOKUP(A628,РАСЧЕТ!$A$3:$AX$1220,50,0)</f>
        <v>3280.3894334645015</v>
      </c>
      <c r="H628" s="172">
        <f t="shared" si="9"/>
        <v>1326.1794334645015</v>
      </c>
    </row>
    <row r="629" spans="1:8" ht="13.2" customHeight="1" x14ac:dyDescent="0.3">
      <c r="A629" s="161" t="s">
        <v>1252</v>
      </c>
      <c r="B629" s="162" t="s">
        <v>299</v>
      </c>
      <c r="C629" s="170">
        <v>1971.39</v>
      </c>
      <c r="D629" s="171">
        <v>1971.39</v>
      </c>
      <c r="E629" s="165" t="s">
        <v>4107</v>
      </c>
      <c r="F629" s="166" t="s">
        <v>2943</v>
      </c>
      <c r="G629">
        <f>VLOOKUP(A629,РАСЧЕТ!$A$3:$AX$1220,50,0)</f>
        <v>3309.2280218905635</v>
      </c>
      <c r="H629" s="172">
        <f t="shared" si="9"/>
        <v>1337.8380218905634</v>
      </c>
    </row>
    <row r="630" spans="1:8" ht="13.2" customHeight="1" x14ac:dyDescent="0.3">
      <c r="A630" s="161" t="s">
        <v>1255</v>
      </c>
      <c r="B630" s="162" t="s">
        <v>127</v>
      </c>
      <c r="C630" s="170">
        <v>3466.05</v>
      </c>
      <c r="D630" s="171">
        <v>3466.05</v>
      </c>
      <c r="E630" s="165" t="s">
        <v>4107</v>
      </c>
      <c r="F630" s="166" t="s">
        <v>2741</v>
      </c>
      <c r="G630">
        <f>VLOOKUP(A630,РАСЧЕТ!$A$3:$AX$1220,50,0)</f>
        <v>5818.1852149579181</v>
      </c>
      <c r="H630" s="172">
        <f t="shared" si="9"/>
        <v>2352.1352149579179</v>
      </c>
    </row>
    <row r="631" spans="1:8" ht="13.2" customHeight="1" x14ac:dyDescent="0.3">
      <c r="A631" s="161" t="s">
        <v>1447</v>
      </c>
      <c r="B631" s="162" t="s">
        <v>186</v>
      </c>
      <c r="C631" s="170">
        <v>2400.89</v>
      </c>
      <c r="D631" s="171">
        <v>2400.89</v>
      </c>
      <c r="E631" s="165" t="s">
        <v>4107</v>
      </c>
      <c r="F631" s="166" t="s">
        <v>2944</v>
      </c>
      <c r="G631">
        <f>VLOOKUP(A631,РАСЧЕТ!$A$3:$AX$1220,50,0)</f>
        <v>4030.192732542102</v>
      </c>
      <c r="H631" s="172">
        <f t="shared" si="9"/>
        <v>1629.3027325421021</v>
      </c>
    </row>
    <row r="632" spans="1:8" ht="13.2" customHeight="1" x14ac:dyDescent="0.3">
      <c r="A632" s="161" t="s">
        <v>1464</v>
      </c>
      <c r="B632" s="162" t="s">
        <v>39</v>
      </c>
      <c r="C632" s="170">
        <v>3564.83</v>
      </c>
      <c r="D632" s="171">
        <v>3564.83</v>
      </c>
      <c r="E632" s="165" t="s">
        <v>4107</v>
      </c>
      <c r="F632" s="166" t="s">
        <v>2945</v>
      </c>
      <c r="G632">
        <f>VLOOKUP(A632,РАСЧЕТ!$A$3:$AX$1220,50,0)</f>
        <v>5984.0070984077729</v>
      </c>
      <c r="H632" s="172">
        <f t="shared" si="9"/>
        <v>2419.177098407773</v>
      </c>
    </row>
    <row r="633" spans="1:8" ht="13.2" customHeight="1" x14ac:dyDescent="0.3">
      <c r="A633" s="161" t="s">
        <v>1436</v>
      </c>
      <c r="B633" s="162" t="s">
        <v>99</v>
      </c>
      <c r="C633" s="170">
        <v>2035.82</v>
      </c>
      <c r="D633" s="171">
        <v>2035.82</v>
      </c>
      <c r="E633" s="165" t="s">
        <v>4107</v>
      </c>
      <c r="F633" s="166" t="s">
        <v>2946</v>
      </c>
      <c r="G633">
        <f>VLOOKUP(A633,РАСЧЕТ!$A$3:$AX$1220,50,0)</f>
        <v>3417.3727284882943</v>
      </c>
      <c r="H633" s="172">
        <f t="shared" si="9"/>
        <v>1381.5527284882944</v>
      </c>
    </row>
    <row r="634" spans="1:8" ht="13.2" customHeight="1" x14ac:dyDescent="0.3">
      <c r="A634" s="161" t="s">
        <v>1267</v>
      </c>
      <c r="B634" s="162" t="s">
        <v>322</v>
      </c>
      <c r="C634" s="170">
        <v>2289.2199999999998</v>
      </c>
      <c r="D634" s="171">
        <v>2289.2199999999998</v>
      </c>
      <c r="E634" s="165" t="s">
        <v>4107</v>
      </c>
      <c r="F634" s="166" t="s">
        <v>2947</v>
      </c>
      <c r="G634">
        <f>VLOOKUP(A634,РАСЧЕТ!$A$3:$AX$1220,50,0)</f>
        <v>3842.7419077727013</v>
      </c>
      <c r="H634" s="172">
        <f t="shared" si="9"/>
        <v>1553.5219077727015</v>
      </c>
    </row>
    <row r="635" spans="1:8" ht="13.2" customHeight="1" x14ac:dyDescent="0.3">
      <c r="A635" s="161" t="s">
        <v>1261</v>
      </c>
      <c r="B635" s="162" t="s">
        <v>252</v>
      </c>
      <c r="C635" s="170">
        <v>2637.12</v>
      </c>
      <c r="D635" s="171">
        <v>2637.12</v>
      </c>
      <c r="E635" s="165" t="s">
        <v>4107</v>
      </c>
      <c r="F635" s="166" t="s">
        <v>2948</v>
      </c>
      <c r="G635">
        <f>VLOOKUP(A635,РАСЧЕТ!$A$3:$AX$1220,50,0)</f>
        <v>4426.723323400448</v>
      </c>
      <c r="H635" s="172">
        <f t="shared" si="9"/>
        <v>1789.6033234004481</v>
      </c>
    </row>
    <row r="636" spans="1:8" ht="13.2" customHeight="1" x14ac:dyDescent="0.3">
      <c r="A636" s="161" t="s">
        <v>1264</v>
      </c>
      <c r="B636" s="162" t="s">
        <v>60</v>
      </c>
      <c r="C636" s="170">
        <v>3427.39</v>
      </c>
      <c r="D636" s="171">
        <v>3427.39</v>
      </c>
      <c r="E636" s="165" t="s">
        <v>4107</v>
      </c>
      <c r="F636" s="166" t="s">
        <v>2949</v>
      </c>
      <c r="G636">
        <f>VLOOKUP(A636,РАСЧЕТ!$A$3:$AX$1220,50,0)</f>
        <v>5753.2983909992799</v>
      </c>
      <c r="H636" s="172">
        <f t="shared" si="9"/>
        <v>2325.9083909992801</v>
      </c>
    </row>
    <row r="637" spans="1:8" ht="13.2" customHeight="1" x14ac:dyDescent="0.3">
      <c r="A637" s="161" t="s">
        <v>2315</v>
      </c>
      <c r="B637" s="162" t="s">
        <v>62</v>
      </c>
      <c r="C637" s="170">
        <v>1348.62</v>
      </c>
      <c r="D637" s="171">
        <v>1348.62</v>
      </c>
      <c r="E637" s="165" t="s">
        <v>4107</v>
      </c>
      <c r="F637" s="166" t="s">
        <v>3442</v>
      </c>
      <c r="G637">
        <f>VLOOKUP(A637,РАСЧЕТ!$A$3:$AX$1220,50,0)</f>
        <v>2263.8291914458318</v>
      </c>
      <c r="H637" s="172">
        <f t="shared" si="9"/>
        <v>915.20919144583195</v>
      </c>
    </row>
    <row r="638" spans="1:8" ht="13.2" customHeight="1" x14ac:dyDescent="0.3">
      <c r="A638" s="161" t="s">
        <v>1453</v>
      </c>
      <c r="B638" s="162" t="s">
        <v>206</v>
      </c>
      <c r="C638" s="170">
        <v>2233.39</v>
      </c>
      <c r="D638" s="171">
        <v>2233.39</v>
      </c>
      <c r="E638" s="165" t="s">
        <v>4107</v>
      </c>
      <c r="F638" s="166" t="s">
        <v>2950</v>
      </c>
      <c r="G638">
        <f>VLOOKUP(A638,РАСЧЕТ!$A$3:$AX$1220,50,0)</f>
        <v>3749.0164953880017</v>
      </c>
      <c r="H638" s="172">
        <f t="shared" si="9"/>
        <v>1515.6264953880018</v>
      </c>
    </row>
    <row r="639" spans="1:8" ht="13.2" customHeight="1" x14ac:dyDescent="0.3">
      <c r="A639" s="161" t="s">
        <v>1475</v>
      </c>
      <c r="B639" s="162" t="s">
        <v>301</v>
      </c>
      <c r="C639" s="170">
        <v>2576.9899999999998</v>
      </c>
      <c r="D639" s="171">
        <v>2576.9899999999998</v>
      </c>
      <c r="E639" s="165" t="s">
        <v>4107</v>
      </c>
      <c r="F639" s="166" t="s">
        <v>2951</v>
      </c>
      <c r="G639">
        <f>VLOOKUP(A639,РАСЧЕТ!$A$3:$AX$1220,50,0)</f>
        <v>4325.7882639092331</v>
      </c>
      <c r="H639" s="172">
        <f t="shared" si="9"/>
        <v>1748.7982639092334</v>
      </c>
    </row>
    <row r="640" spans="1:8" ht="13.2" customHeight="1" x14ac:dyDescent="0.3">
      <c r="A640" s="161" t="s">
        <v>1419</v>
      </c>
      <c r="B640" s="162" t="s">
        <v>170</v>
      </c>
      <c r="C640" s="170">
        <v>3367.26</v>
      </c>
      <c r="D640" s="171">
        <v>3367.26</v>
      </c>
      <c r="E640" s="165" t="s">
        <v>4107</v>
      </c>
      <c r="F640" s="166" t="s">
        <v>2952</v>
      </c>
      <c r="G640">
        <f>VLOOKUP(A640,РАСЧЕТ!$A$3:$AX$1220,50,0)</f>
        <v>5652.3633315080651</v>
      </c>
      <c r="H640" s="172">
        <f t="shared" si="9"/>
        <v>2285.1033315080649</v>
      </c>
    </row>
    <row r="641" spans="1:8" ht="13.2" customHeight="1" x14ac:dyDescent="0.3">
      <c r="A641" s="161" t="s">
        <v>1502</v>
      </c>
      <c r="B641" s="162" t="s">
        <v>224</v>
      </c>
      <c r="C641" s="170">
        <v>2396.6</v>
      </c>
      <c r="D641" s="171">
        <v>2396.6</v>
      </c>
      <c r="E641" s="165" t="s">
        <v>4107</v>
      </c>
      <c r="F641" s="166" t="s">
        <v>2742</v>
      </c>
      <c r="G641">
        <f>VLOOKUP(A641,РАСЧЕТ!$A$3:$AX$1220,50,0)</f>
        <v>3581.6750615043693</v>
      </c>
      <c r="H641" s="172">
        <f t="shared" si="9"/>
        <v>1185.0750615043694</v>
      </c>
    </row>
    <row r="642" spans="1:8" ht="13.2" customHeight="1" x14ac:dyDescent="0.3">
      <c r="A642" s="161" t="s">
        <v>1482</v>
      </c>
      <c r="B642" s="162" t="s">
        <v>97</v>
      </c>
      <c r="C642" s="170">
        <v>1297.08</v>
      </c>
      <c r="D642" s="171">
        <v>1297.08</v>
      </c>
      <c r="E642" s="165" t="s">
        <v>4107</v>
      </c>
      <c r="F642" s="166" t="s">
        <v>2953</v>
      </c>
      <c r="G642">
        <f>VLOOKUP(A642,РАСЧЕТ!$A$3:$AX$1220,50,0)</f>
        <v>2177.3134261676473</v>
      </c>
      <c r="H642" s="172">
        <f t="shared" ref="H642:H705" si="10">G642-C642</f>
        <v>880.23342616764739</v>
      </c>
    </row>
    <row r="643" spans="1:8" ht="13.2" customHeight="1" x14ac:dyDescent="0.3">
      <c r="A643" s="161" t="s">
        <v>2361</v>
      </c>
      <c r="B643" s="162" t="s">
        <v>110</v>
      </c>
      <c r="C643" s="170">
        <v>2233.39</v>
      </c>
      <c r="D643" s="171">
        <v>2233.39</v>
      </c>
      <c r="E643" s="165" t="s">
        <v>4107</v>
      </c>
      <c r="F643" s="166" t="s">
        <v>3510</v>
      </c>
      <c r="G643">
        <f>VLOOKUP(A643,РАСЧЕТ!$A$3:$AX$1220,50,0)</f>
        <v>3749.0164953880017</v>
      </c>
      <c r="H643" s="172">
        <f t="shared" si="10"/>
        <v>1515.6264953880018</v>
      </c>
    </row>
    <row r="644" spans="1:8" ht="13.2" customHeight="1" x14ac:dyDescent="0.3">
      <c r="A644" s="161" t="s">
        <v>1271</v>
      </c>
      <c r="B644" s="162" t="s">
        <v>107</v>
      </c>
      <c r="C644" s="170">
        <v>2576.9899999999998</v>
      </c>
      <c r="D644" s="171">
        <v>2576.9899999999998</v>
      </c>
      <c r="E644" s="165" t="s">
        <v>4107</v>
      </c>
      <c r="F644" s="166" t="s">
        <v>2954</v>
      </c>
      <c r="G644">
        <f>VLOOKUP(A644,РАСЧЕТ!$A$3:$AX$1220,50,0)</f>
        <v>5345.2397083884289</v>
      </c>
      <c r="H644" s="172">
        <f t="shared" si="10"/>
        <v>2768.2497083884291</v>
      </c>
    </row>
    <row r="645" spans="1:8" ht="13.2" customHeight="1" x14ac:dyDescent="0.3">
      <c r="A645" s="161" t="s">
        <v>1246</v>
      </c>
      <c r="B645" s="162" t="s">
        <v>169</v>
      </c>
      <c r="C645" s="170">
        <v>3367.26</v>
      </c>
      <c r="D645" s="171">
        <v>3367.26</v>
      </c>
      <c r="E645" s="165" t="s">
        <v>4107</v>
      </c>
      <c r="F645" s="166" t="s">
        <v>2955</v>
      </c>
      <c r="G645">
        <f>VLOOKUP(A645,РАСЧЕТ!$A$3:$AX$1220,50,0)</f>
        <v>5652.3633315080651</v>
      </c>
      <c r="H645" s="172">
        <f t="shared" si="10"/>
        <v>2285.1033315080649</v>
      </c>
    </row>
    <row r="646" spans="1:8" ht="13.2" customHeight="1" x14ac:dyDescent="0.3">
      <c r="A646" s="161" t="s">
        <v>2111</v>
      </c>
      <c r="B646" s="162" t="s">
        <v>334</v>
      </c>
      <c r="C646" s="170">
        <v>1297.08</v>
      </c>
      <c r="D646" s="171">
        <v>1297.08</v>
      </c>
      <c r="E646" s="165" t="s">
        <v>4107</v>
      </c>
      <c r="F646" s="166" t="s">
        <v>2956</v>
      </c>
      <c r="G646">
        <f>VLOOKUP(A646,РАСЧЕТ!$A$3:$AX$1220,50,0)</f>
        <v>2177.3134261676473</v>
      </c>
      <c r="H646" s="172">
        <f t="shared" si="10"/>
        <v>880.23342616764739</v>
      </c>
    </row>
    <row r="647" spans="1:8" ht="13.2" customHeight="1" x14ac:dyDescent="0.3">
      <c r="A647" s="161" t="s">
        <v>1476</v>
      </c>
      <c r="B647" s="162" t="s">
        <v>162</v>
      </c>
      <c r="C647" s="170">
        <v>2233.39</v>
      </c>
      <c r="D647" s="171">
        <v>2233.39</v>
      </c>
      <c r="E647" s="165" t="s">
        <v>4107</v>
      </c>
      <c r="F647" s="166" t="s">
        <v>2957</v>
      </c>
      <c r="G647">
        <f>VLOOKUP(A647,РАСЧЕТ!$A$3:$AX$1220,50,0)</f>
        <v>3749.0164953880017</v>
      </c>
      <c r="H647" s="172">
        <f t="shared" si="10"/>
        <v>1515.6264953880018</v>
      </c>
    </row>
    <row r="648" spans="1:8" ht="13.2" customHeight="1" x14ac:dyDescent="0.3">
      <c r="A648" s="161" t="s">
        <v>1221</v>
      </c>
      <c r="B648" s="162" t="s">
        <v>251</v>
      </c>
      <c r="C648" s="170">
        <v>2576.9899999999998</v>
      </c>
      <c r="D648" s="171">
        <v>2576.9899999999998</v>
      </c>
      <c r="E648" s="165" t="s">
        <v>4107</v>
      </c>
      <c r="F648" s="166" t="s">
        <v>2958</v>
      </c>
      <c r="G648">
        <f>VLOOKUP(A648,РАСЧЕТ!$A$3:$AX$1220,50,0)</f>
        <v>4325.7882639092331</v>
      </c>
      <c r="H648" s="172">
        <f t="shared" si="10"/>
        <v>1748.7982639092334</v>
      </c>
    </row>
    <row r="649" spans="1:8" ht="13.2" customHeight="1" x14ac:dyDescent="0.3">
      <c r="A649" s="161" t="s">
        <v>1405</v>
      </c>
      <c r="B649" s="162" t="s">
        <v>217</v>
      </c>
      <c r="C649" s="170">
        <v>3367.26</v>
      </c>
      <c r="D649" s="171">
        <v>3367.26</v>
      </c>
      <c r="E649" s="165" t="s">
        <v>4107</v>
      </c>
      <c r="F649" s="166" t="s">
        <v>2959</v>
      </c>
      <c r="G649">
        <f>VLOOKUP(A649,РАСЧЕТ!$A$3:$AX$1220,50,0)</f>
        <v>5485.2136972571307</v>
      </c>
      <c r="H649" s="172">
        <f t="shared" si="10"/>
        <v>2117.9536972571304</v>
      </c>
    </row>
    <row r="650" spans="1:8" ht="13.2" customHeight="1" x14ac:dyDescent="0.3">
      <c r="A650" s="161" t="s">
        <v>1413</v>
      </c>
      <c r="B650" s="162" t="s">
        <v>239</v>
      </c>
      <c r="C650" s="170">
        <v>1297.08</v>
      </c>
      <c r="D650" s="171">
        <v>1297.08</v>
      </c>
      <c r="E650" s="165" t="s">
        <v>4107</v>
      </c>
      <c r="F650" s="166" t="s">
        <v>2960</v>
      </c>
      <c r="G650">
        <f>VLOOKUP(A650,РАСЧЕТ!$A$3:$AX$1220,50,0)</f>
        <v>3664.7366182655151</v>
      </c>
      <c r="H650" s="172">
        <f t="shared" si="10"/>
        <v>2367.6566182655151</v>
      </c>
    </row>
    <row r="651" spans="1:8" ht="13.2" customHeight="1" x14ac:dyDescent="0.3">
      <c r="A651" s="161" t="s">
        <v>1223</v>
      </c>
      <c r="B651" s="162" t="s">
        <v>313</v>
      </c>
      <c r="C651" s="170">
        <v>2233.39</v>
      </c>
      <c r="D651" s="171">
        <v>2233.39</v>
      </c>
      <c r="E651" s="165" t="s">
        <v>4107</v>
      </c>
      <c r="F651" s="166" t="s">
        <v>2961</v>
      </c>
      <c r="G651">
        <f>VLOOKUP(A651,РАСЧЕТ!$A$3:$AX$1220,50,0)</f>
        <v>3749.0164953880017</v>
      </c>
      <c r="H651" s="172">
        <f t="shared" si="10"/>
        <v>1515.6264953880018</v>
      </c>
    </row>
    <row r="652" spans="1:8" ht="13.2" customHeight="1" x14ac:dyDescent="0.3">
      <c r="A652" s="161" t="s">
        <v>1534</v>
      </c>
      <c r="B652" s="162" t="s">
        <v>320</v>
      </c>
      <c r="C652" s="170">
        <v>2392.3000000000002</v>
      </c>
      <c r="D652" s="171">
        <v>2392.3000000000002</v>
      </c>
      <c r="E652" s="165" t="s">
        <v>4107</v>
      </c>
      <c r="F652" s="166" t="s">
        <v>2743</v>
      </c>
      <c r="G652">
        <f>VLOOKUP(A652,РАСЧЕТ!$A$3:$AX$1220,50,0)</f>
        <v>2261.2142394702046</v>
      </c>
      <c r="H652" s="172">
        <f t="shared" si="10"/>
        <v>-131.08576052979561</v>
      </c>
    </row>
    <row r="653" spans="1:8" ht="13.2" customHeight="1" x14ac:dyDescent="0.3">
      <c r="A653" s="161" t="s">
        <v>1425</v>
      </c>
      <c r="B653" s="162" t="s">
        <v>68</v>
      </c>
      <c r="C653" s="170">
        <v>2576.9899999999998</v>
      </c>
      <c r="D653" s="171">
        <v>2576.9899999999998</v>
      </c>
      <c r="E653" s="165" t="s">
        <v>4107</v>
      </c>
      <c r="F653" s="166" t="s">
        <v>2962</v>
      </c>
      <c r="G653">
        <f>VLOOKUP(A653,РАСЧЕТ!$A$3:$AX$1220,50,0)</f>
        <v>4325.7882639092331</v>
      </c>
      <c r="H653" s="172">
        <f t="shared" si="10"/>
        <v>1748.7982639092334</v>
      </c>
    </row>
    <row r="654" spans="1:8" ht="13.2" customHeight="1" x14ac:dyDescent="0.3">
      <c r="A654" s="161" t="s">
        <v>1459</v>
      </c>
      <c r="B654" s="162" t="s">
        <v>183</v>
      </c>
      <c r="C654" s="170">
        <v>3367.26</v>
      </c>
      <c r="D654" s="171">
        <v>3367.26</v>
      </c>
      <c r="E654" s="165" t="s">
        <v>4107</v>
      </c>
      <c r="F654" s="166" t="s">
        <v>2963</v>
      </c>
      <c r="G654">
        <f>VLOOKUP(A654,РАСЧЕТ!$A$3:$AX$1220,50,0)</f>
        <v>3182.750383742622</v>
      </c>
      <c r="H654" s="172">
        <f t="shared" si="10"/>
        <v>-184.50961625737818</v>
      </c>
    </row>
    <row r="655" spans="1:8" ht="13.2" customHeight="1" x14ac:dyDescent="0.3">
      <c r="A655" s="161" t="s">
        <v>1441</v>
      </c>
      <c r="B655" s="162" t="s">
        <v>89</v>
      </c>
      <c r="C655" s="170">
        <v>1297.08</v>
      </c>
      <c r="D655" s="171">
        <v>1297.08</v>
      </c>
      <c r="E655" s="165" t="s">
        <v>4107</v>
      </c>
      <c r="F655" s="166" t="s">
        <v>2964</v>
      </c>
      <c r="G655">
        <f>VLOOKUP(A655,РАСЧЕТ!$A$3:$AX$1220,50,0)</f>
        <v>2177.3134261676473</v>
      </c>
      <c r="H655" s="172">
        <f t="shared" si="10"/>
        <v>880.23342616764739</v>
      </c>
    </row>
    <row r="656" spans="1:8" ht="13.2" customHeight="1" x14ac:dyDescent="0.3">
      <c r="A656" s="161" t="s">
        <v>1503</v>
      </c>
      <c r="B656" s="162" t="s">
        <v>286</v>
      </c>
      <c r="C656" s="170">
        <v>2233.39</v>
      </c>
      <c r="D656" s="171">
        <v>2233.39</v>
      </c>
      <c r="E656" s="165" t="s">
        <v>4107</v>
      </c>
      <c r="F656" s="166" t="s">
        <v>2965</v>
      </c>
      <c r="G656">
        <f>VLOOKUP(A656,РАСЧЕТ!$A$3:$AX$1220,50,0)</f>
        <v>2111.0079075843919</v>
      </c>
      <c r="H656" s="172">
        <f t="shared" si="10"/>
        <v>-122.38209241560799</v>
      </c>
    </row>
    <row r="657" spans="1:8" ht="13.2" customHeight="1" x14ac:dyDescent="0.3">
      <c r="A657" s="161" t="s">
        <v>1401</v>
      </c>
      <c r="B657" s="162" t="s">
        <v>165</v>
      </c>
      <c r="C657" s="170">
        <v>2576.9899999999998</v>
      </c>
      <c r="D657" s="171">
        <v>2576.9899999999998</v>
      </c>
      <c r="E657" s="165" t="s">
        <v>4107</v>
      </c>
      <c r="F657" s="166" t="s">
        <v>2966</v>
      </c>
      <c r="G657">
        <f>VLOOKUP(A657,РАСЧЕТ!$A$3:$AX$1220,50,0)</f>
        <v>2435.7783549050673</v>
      </c>
      <c r="H657" s="172">
        <f t="shared" si="10"/>
        <v>-141.21164509493246</v>
      </c>
    </row>
    <row r="658" spans="1:8" ht="13.2" customHeight="1" x14ac:dyDescent="0.3">
      <c r="A658" s="161" t="s">
        <v>1493</v>
      </c>
      <c r="B658" s="162" t="s">
        <v>226</v>
      </c>
      <c r="C658" s="170">
        <v>3367.26</v>
      </c>
      <c r="D658" s="171">
        <v>3367.26</v>
      </c>
      <c r="E658" s="165" t="s">
        <v>4107</v>
      </c>
      <c r="F658" s="166" t="s">
        <v>2967</v>
      </c>
      <c r="G658">
        <f>VLOOKUP(A658,РАСЧЕТ!$A$3:$AX$1220,50,0)</f>
        <v>5652.3633315080651</v>
      </c>
      <c r="H658" s="172">
        <f t="shared" si="10"/>
        <v>2285.1033315080649</v>
      </c>
    </row>
    <row r="659" spans="1:8" ht="13.2" customHeight="1" x14ac:dyDescent="0.3">
      <c r="A659" s="161" t="s">
        <v>1442</v>
      </c>
      <c r="B659" s="162" t="s">
        <v>225</v>
      </c>
      <c r="C659" s="170">
        <v>1297.08</v>
      </c>
      <c r="D659" s="171">
        <v>1297.08</v>
      </c>
      <c r="E659" s="165" t="s">
        <v>4107</v>
      </c>
      <c r="F659" s="166" t="s">
        <v>2968</v>
      </c>
      <c r="G659">
        <f>VLOOKUP(A659,РАСЧЕТ!$A$3:$AX$1220,50,0)</f>
        <v>1226.0084386355506</v>
      </c>
      <c r="H659" s="172">
        <f t="shared" si="10"/>
        <v>-71.071561364449281</v>
      </c>
    </row>
    <row r="660" spans="1:8" ht="13.2" customHeight="1" x14ac:dyDescent="0.3">
      <c r="A660" s="161" t="s">
        <v>1437</v>
      </c>
      <c r="B660" s="162" t="s">
        <v>302</v>
      </c>
      <c r="C660" s="170">
        <v>2233.39</v>
      </c>
      <c r="D660" s="171">
        <v>2233.39</v>
      </c>
      <c r="E660" s="165" t="s">
        <v>4107</v>
      </c>
      <c r="F660" s="166" t="s">
        <v>2969</v>
      </c>
      <c r="G660">
        <f>VLOOKUP(A660,РАСЧЕТ!$A$3:$AX$1220,50,0)</f>
        <v>2332.3350840628309</v>
      </c>
      <c r="H660" s="172">
        <f t="shared" si="10"/>
        <v>98.945084062831029</v>
      </c>
    </row>
    <row r="661" spans="1:8" ht="13.2" customHeight="1" x14ac:dyDescent="0.3">
      <c r="A661" s="161" t="s">
        <v>1213</v>
      </c>
      <c r="B661" s="162" t="s">
        <v>112</v>
      </c>
      <c r="C661" s="170">
        <v>2576.9899999999998</v>
      </c>
      <c r="D661" s="171">
        <v>2576.9899999999998</v>
      </c>
      <c r="E661" s="165" t="s">
        <v>4107</v>
      </c>
      <c r="F661" s="166" t="s">
        <v>2970</v>
      </c>
      <c r="G661">
        <f>VLOOKUP(A661,РАСЧЕТ!$A$3:$AX$1220,50,0)</f>
        <v>5888.6474775034012</v>
      </c>
      <c r="H661" s="172">
        <f t="shared" si="10"/>
        <v>3311.6574775034014</v>
      </c>
    </row>
    <row r="662" spans="1:8" ht="13.2" customHeight="1" x14ac:dyDescent="0.3">
      <c r="A662" s="161" t="s">
        <v>1410</v>
      </c>
      <c r="B662" s="162" t="s">
        <v>113</v>
      </c>
      <c r="C662" s="170">
        <v>3367.26</v>
      </c>
      <c r="D662" s="171">
        <v>3367.26</v>
      </c>
      <c r="E662" s="165" t="s">
        <v>4107</v>
      </c>
      <c r="F662" s="166" t="s">
        <v>2971</v>
      </c>
      <c r="G662">
        <f>VLOOKUP(A662,РАСЧЕТ!$A$3:$AX$1220,50,0)</f>
        <v>5652.3633315080651</v>
      </c>
      <c r="H662" s="172">
        <f t="shared" si="10"/>
        <v>2285.1033315080649</v>
      </c>
    </row>
    <row r="663" spans="1:8" ht="13.2" customHeight="1" x14ac:dyDescent="0.3">
      <c r="A663" s="161" t="s">
        <v>1235</v>
      </c>
      <c r="B663" s="162" t="s">
        <v>340</v>
      </c>
      <c r="C663" s="170">
        <v>3603.48</v>
      </c>
      <c r="D663" s="171">
        <v>3603.48</v>
      </c>
      <c r="E663" s="165" t="s">
        <v>4107</v>
      </c>
      <c r="F663" s="166" t="s">
        <v>2744</v>
      </c>
      <c r="G663">
        <f>VLOOKUP(A663,РАСЧЕТ!$A$3:$AX$1220,50,0)</f>
        <v>3407.6817616224407</v>
      </c>
      <c r="H663" s="172">
        <f t="shared" si="10"/>
        <v>-195.7982383775593</v>
      </c>
    </row>
    <row r="664" spans="1:8" ht="13.2" customHeight="1" x14ac:dyDescent="0.3">
      <c r="A664" s="161" t="s">
        <v>1262</v>
      </c>
      <c r="B664" s="162" t="s">
        <v>314</v>
      </c>
      <c r="C664" s="170">
        <v>1297.08</v>
      </c>
      <c r="D664" s="171">
        <v>1297.08</v>
      </c>
      <c r="E664" s="165" t="s">
        <v>4107</v>
      </c>
      <c r="F664" s="166" t="s">
        <v>2972</v>
      </c>
      <c r="G664">
        <f>VLOOKUP(A664,РАСЧЕТ!$A$3:$AX$1220,50,0)</f>
        <v>2177.3134261676473</v>
      </c>
      <c r="H664" s="172">
        <f t="shared" si="10"/>
        <v>880.23342616764739</v>
      </c>
    </row>
    <row r="665" spans="1:8" ht="13.2" customHeight="1" x14ac:dyDescent="0.3">
      <c r="A665" s="161" t="s">
        <v>1429</v>
      </c>
      <c r="B665" s="162" t="s">
        <v>287</v>
      </c>
      <c r="C665" s="170">
        <v>2233.39</v>
      </c>
      <c r="D665" s="171">
        <v>2233.39</v>
      </c>
      <c r="E665" s="165" t="s">
        <v>4107</v>
      </c>
      <c r="F665" s="166" t="s">
        <v>2973</v>
      </c>
      <c r="G665">
        <f>VLOOKUP(A665,РАСЧЕТ!$A$3:$AX$1220,50,0)</f>
        <v>4248.301686413497</v>
      </c>
      <c r="H665" s="172">
        <f t="shared" si="10"/>
        <v>2014.9116864134971</v>
      </c>
    </row>
    <row r="666" spans="1:8" ht="13.2" customHeight="1" x14ac:dyDescent="0.3">
      <c r="A666" s="161" t="s">
        <v>2213</v>
      </c>
      <c r="B666" s="162" t="s">
        <v>342</v>
      </c>
      <c r="C666" s="170">
        <v>2576.9899999999998</v>
      </c>
      <c r="D666" s="171">
        <v>2576.9899999999998</v>
      </c>
      <c r="E666" s="165" t="s">
        <v>4107</v>
      </c>
      <c r="F666" s="166" t="s">
        <v>3487</v>
      </c>
      <c r="G666">
        <f>VLOOKUP(A666,РАСЧЕТ!$A$3:$AX$1220,50,0)</f>
        <v>4325.7882639092331</v>
      </c>
      <c r="H666" s="172">
        <f t="shared" si="10"/>
        <v>1748.7982639092334</v>
      </c>
    </row>
    <row r="667" spans="1:8" ht="13.2" customHeight="1" x14ac:dyDescent="0.3">
      <c r="A667" s="161" t="s">
        <v>1284</v>
      </c>
      <c r="B667" s="162" t="s">
        <v>96</v>
      </c>
      <c r="C667" s="170">
        <v>3367.26</v>
      </c>
      <c r="D667" s="171">
        <v>3367.26</v>
      </c>
      <c r="E667" s="165" t="s">
        <v>4107</v>
      </c>
      <c r="F667" s="166" t="s">
        <v>2974</v>
      </c>
      <c r="G667">
        <f>VLOOKUP(A667,РАСЧЕТ!$A$3:$AX$1220,50,0)</f>
        <v>4240.6612534026235</v>
      </c>
      <c r="H667" s="172">
        <f t="shared" si="10"/>
        <v>873.4012534026233</v>
      </c>
    </row>
    <row r="668" spans="1:8" ht="13.2" customHeight="1" x14ac:dyDescent="0.3">
      <c r="A668" s="161" t="s">
        <v>1494</v>
      </c>
      <c r="B668" s="162" t="s">
        <v>153</v>
      </c>
      <c r="C668" s="170">
        <v>1297.08</v>
      </c>
      <c r="D668" s="171">
        <v>1297.08</v>
      </c>
      <c r="E668" s="165" t="s">
        <v>4107</v>
      </c>
      <c r="F668" s="166" t="s">
        <v>2975</v>
      </c>
      <c r="G668">
        <f>VLOOKUP(A668,РАСЧЕТ!$A$3:$AX$1220,50,0)</f>
        <v>2739.7872240272618</v>
      </c>
      <c r="H668" s="172">
        <f t="shared" si="10"/>
        <v>1442.7072240272619</v>
      </c>
    </row>
    <row r="669" spans="1:8" ht="13.2" customHeight="1" x14ac:dyDescent="0.3">
      <c r="A669" s="161" t="s">
        <v>1402</v>
      </c>
      <c r="B669" s="162" t="s">
        <v>114</v>
      </c>
      <c r="C669" s="170">
        <v>2233.39</v>
      </c>
      <c r="D669" s="171">
        <v>2233.39</v>
      </c>
      <c r="E669" s="165" t="s">
        <v>4107</v>
      </c>
      <c r="F669" s="166" t="s">
        <v>2976</v>
      </c>
      <c r="G669">
        <f>VLOOKUP(A669,РАСЧЕТ!$A$3:$AX$1220,50,0)</f>
        <v>3749.0164953880017</v>
      </c>
      <c r="H669" s="172">
        <f t="shared" si="10"/>
        <v>1515.6264953880018</v>
      </c>
    </row>
    <row r="670" spans="1:8" ht="13.2" customHeight="1" x14ac:dyDescent="0.3">
      <c r="A670" s="161" t="s">
        <v>1224</v>
      </c>
      <c r="B670" s="162" t="s">
        <v>310</v>
      </c>
      <c r="C670" s="170">
        <v>2576.9899999999998</v>
      </c>
      <c r="D670" s="171">
        <v>2576.9899999999998</v>
      </c>
      <c r="E670" s="165" t="s">
        <v>4107</v>
      </c>
      <c r="F670" s="166" t="s">
        <v>2977</v>
      </c>
      <c r="G670">
        <f>VLOOKUP(A670,РАСЧЕТ!$A$3:$AX$1220,50,0)</f>
        <v>4325.7882639092331</v>
      </c>
      <c r="H670" s="172">
        <f t="shared" si="10"/>
        <v>1748.7982639092334</v>
      </c>
    </row>
    <row r="671" spans="1:8" s="180" customFormat="1" ht="13.2" customHeight="1" x14ac:dyDescent="0.3">
      <c r="A671" s="161" t="s">
        <v>2373</v>
      </c>
      <c r="B671" s="162" t="s">
        <v>204</v>
      </c>
      <c r="C671" s="168"/>
      <c r="D671" s="169"/>
      <c r="E671" s="165" t="s">
        <v>4107</v>
      </c>
      <c r="F671" s="166" t="s">
        <v>2978</v>
      </c>
      <c r="G671">
        <f>VLOOKUP(A671,РАСЧЕТ!$A$3:$AX$1220,50,0)</f>
        <v>5652.3633315080651</v>
      </c>
      <c r="H671" s="172">
        <f t="shared" si="10"/>
        <v>5652.3633315080651</v>
      </c>
    </row>
    <row r="672" spans="1:8" ht="13.2" customHeight="1" x14ac:dyDescent="0.3">
      <c r="A672" s="161" t="s">
        <v>1426</v>
      </c>
      <c r="B672" s="162" t="s">
        <v>211</v>
      </c>
      <c r="C672" s="170">
        <v>1297.08</v>
      </c>
      <c r="D672" s="171">
        <v>1297.08</v>
      </c>
      <c r="E672" s="165" t="s">
        <v>4107</v>
      </c>
      <c r="F672" s="166" t="s">
        <v>2979</v>
      </c>
      <c r="G672">
        <f>VLOOKUP(A672,РАСЧЕТ!$A$3:$AX$1220,50,0)</f>
        <v>2484.6002929383171</v>
      </c>
      <c r="H672" s="172">
        <f t="shared" si="10"/>
        <v>1187.5202929383172</v>
      </c>
    </row>
    <row r="673" spans="1:8" ht="13.2" customHeight="1" x14ac:dyDescent="0.3">
      <c r="A673" s="161" t="s">
        <v>1241</v>
      </c>
      <c r="B673" s="162" t="s">
        <v>280</v>
      </c>
      <c r="C673" s="170">
        <v>2233.39</v>
      </c>
      <c r="D673" s="171">
        <v>2233.39</v>
      </c>
      <c r="E673" s="165" t="s">
        <v>4107</v>
      </c>
      <c r="F673" s="166" t="s">
        <v>2980</v>
      </c>
      <c r="G673">
        <f>VLOOKUP(A673,РАСЧЕТ!$A$3:$AX$1220,50,0)</f>
        <v>3749.0164953880017</v>
      </c>
      <c r="H673" s="172">
        <f t="shared" si="10"/>
        <v>1515.6264953880018</v>
      </c>
    </row>
    <row r="674" spans="1:8" ht="13.2" customHeight="1" x14ac:dyDescent="0.3">
      <c r="A674" s="161" t="s">
        <v>1460</v>
      </c>
      <c r="B674" s="162" t="s">
        <v>157</v>
      </c>
      <c r="C674" s="170">
        <v>3466.05</v>
      </c>
      <c r="D674" s="171">
        <v>3466.05</v>
      </c>
      <c r="E674" s="165" t="s">
        <v>4107</v>
      </c>
      <c r="F674" s="166" t="s">
        <v>2745</v>
      </c>
      <c r="G674">
        <f>VLOOKUP(A674,РАСЧЕТ!$A$3:$AX$1220,50,0)</f>
        <v>5818.1852149579181</v>
      </c>
      <c r="H674" s="172">
        <f t="shared" si="10"/>
        <v>2352.1352149579179</v>
      </c>
    </row>
    <row r="675" spans="1:8" ht="13.2" customHeight="1" x14ac:dyDescent="0.3">
      <c r="A675" s="161" t="s">
        <v>1432</v>
      </c>
      <c r="B675" s="162" t="s">
        <v>214</v>
      </c>
      <c r="C675" s="170">
        <v>2576.9899999999998</v>
      </c>
      <c r="D675" s="171">
        <v>2576.9899999999998</v>
      </c>
      <c r="E675" s="165" t="s">
        <v>4107</v>
      </c>
      <c r="F675" s="166" t="s">
        <v>2981</v>
      </c>
      <c r="G675">
        <f>VLOOKUP(A675,РАСЧЕТ!$A$3:$AX$1220,50,0)</f>
        <v>4325.7882639092331</v>
      </c>
      <c r="H675" s="172">
        <f t="shared" si="10"/>
        <v>1748.7982639092334</v>
      </c>
    </row>
    <row r="676" spans="1:8" ht="13.2" customHeight="1" x14ac:dyDescent="0.3">
      <c r="A676" s="161" t="s">
        <v>1444</v>
      </c>
      <c r="B676" s="162" t="s">
        <v>262</v>
      </c>
      <c r="C676" s="170">
        <v>3367.26</v>
      </c>
      <c r="D676" s="171">
        <v>3367.26</v>
      </c>
      <c r="E676" s="165" t="s">
        <v>4107</v>
      </c>
      <c r="F676" s="166" t="s">
        <v>2982</v>
      </c>
      <c r="G676">
        <f>VLOOKUP(A676,РАСЧЕТ!$A$3:$AX$1220,50,0)</f>
        <v>4310.032457970492</v>
      </c>
      <c r="H676" s="172">
        <f t="shared" si="10"/>
        <v>942.77245797049181</v>
      </c>
    </row>
    <row r="677" spans="1:8" ht="13.2" customHeight="1" x14ac:dyDescent="0.3">
      <c r="A677" s="161" t="s">
        <v>1488</v>
      </c>
      <c r="B677" s="162" t="s">
        <v>297</v>
      </c>
      <c r="C677" s="170">
        <v>1297.08</v>
      </c>
      <c r="D677" s="171">
        <v>1297.08</v>
      </c>
      <c r="E677" s="165" t="s">
        <v>4107</v>
      </c>
      <c r="F677" s="166" t="s">
        <v>2983</v>
      </c>
      <c r="G677">
        <f>VLOOKUP(A677,РАСЧЕТ!$A$3:$AX$1220,50,0)</f>
        <v>2480.4710545711814</v>
      </c>
      <c r="H677" s="172">
        <f t="shared" si="10"/>
        <v>1183.3910545711815</v>
      </c>
    </row>
    <row r="678" spans="1:8" ht="13.2" customHeight="1" x14ac:dyDescent="0.3">
      <c r="A678" s="161" t="s">
        <v>1236</v>
      </c>
      <c r="B678" s="162" t="s">
        <v>94</v>
      </c>
      <c r="C678" s="170">
        <v>2233.39</v>
      </c>
      <c r="D678" s="171">
        <v>2233.39</v>
      </c>
      <c r="E678" s="165" t="s">
        <v>4107</v>
      </c>
      <c r="F678" s="166" t="s">
        <v>2984</v>
      </c>
      <c r="G678">
        <f>VLOOKUP(A678,РАСЧЕТ!$A$3:$AX$1220,50,0)</f>
        <v>3749.0164953880017</v>
      </c>
      <c r="H678" s="172">
        <f t="shared" si="10"/>
        <v>1515.6264953880018</v>
      </c>
    </row>
    <row r="679" spans="1:8" ht="13.2" customHeight="1" x14ac:dyDescent="0.3">
      <c r="A679" s="161" t="s">
        <v>1967</v>
      </c>
      <c r="B679" s="162" t="s">
        <v>259</v>
      </c>
      <c r="C679" s="170">
        <v>2576.9899999999998</v>
      </c>
      <c r="D679" s="171">
        <v>2576.9899999999998</v>
      </c>
      <c r="E679" s="165" t="s">
        <v>4107</v>
      </c>
      <c r="F679" s="166" t="s">
        <v>2985</v>
      </c>
      <c r="G679">
        <f>VLOOKUP(A679,РАСЧЕТ!$A$3:$AX$1220,50,0)</f>
        <v>4325.7882639092331</v>
      </c>
      <c r="H679" s="172">
        <f t="shared" si="10"/>
        <v>1748.7982639092334</v>
      </c>
    </row>
    <row r="680" spans="1:8" ht="13.2" customHeight="1" x14ac:dyDescent="0.3">
      <c r="A680" s="161" t="s">
        <v>1506</v>
      </c>
      <c r="B680" s="162" t="s">
        <v>303</v>
      </c>
      <c r="C680" s="170">
        <v>3367.26</v>
      </c>
      <c r="D680" s="171">
        <v>3367.26</v>
      </c>
      <c r="E680" s="165" t="s">
        <v>4107</v>
      </c>
      <c r="F680" s="166" t="s">
        <v>2986</v>
      </c>
      <c r="G680">
        <f>VLOOKUP(A680,РАСЧЕТ!$A$3:$AX$1220,50,0)</f>
        <v>5652.3633315080651</v>
      </c>
      <c r="H680" s="172">
        <f t="shared" si="10"/>
        <v>2285.1033315080649</v>
      </c>
    </row>
    <row r="681" spans="1:8" ht="13.2" customHeight="1" x14ac:dyDescent="0.3">
      <c r="A681" s="161" t="s">
        <v>1273</v>
      </c>
      <c r="B681" s="162" t="s">
        <v>219</v>
      </c>
      <c r="C681" s="170">
        <v>1297.08</v>
      </c>
      <c r="D681" s="171">
        <v>1297.08</v>
      </c>
      <c r="E681" s="165" t="s">
        <v>4107</v>
      </c>
      <c r="F681" s="166" t="s">
        <v>2987</v>
      </c>
      <c r="G681">
        <f>VLOOKUP(A681,РАСЧЕТ!$A$3:$AX$1220,50,0)</f>
        <v>1434.1220523391576</v>
      </c>
      <c r="H681" s="172">
        <f t="shared" si="10"/>
        <v>137.04205233915764</v>
      </c>
    </row>
    <row r="682" spans="1:8" ht="13.2" customHeight="1" x14ac:dyDescent="0.3">
      <c r="A682" s="161" t="s">
        <v>1495</v>
      </c>
      <c r="B682" s="162" t="s">
        <v>154</v>
      </c>
      <c r="C682" s="170">
        <v>2233.39</v>
      </c>
      <c r="D682" s="171">
        <v>2233.39</v>
      </c>
      <c r="E682" s="165" t="s">
        <v>4107</v>
      </c>
      <c r="F682" s="166" t="s">
        <v>2988</v>
      </c>
      <c r="G682">
        <f>VLOOKUP(A682,РАСЧЕТ!$A$3:$AX$1220,50,0)</f>
        <v>5299.6057746860843</v>
      </c>
      <c r="H682" s="172">
        <f t="shared" si="10"/>
        <v>3066.2157746860844</v>
      </c>
    </row>
    <row r="683" spans="1:8" ht="13.2" customHeight="1" x14ac:dyDescent="0.3">
      <c r="A683" s="161" t="s">
        <v>1403</v>
      </c>
      <c r="B683" s="162" t="s">
        <v>283</v>
      </c>
      <c r="C683" s="170">
        <v>2576.9899999999998</v>
      </c>
      <c r="D683" s="171">
        <v>2576.9899999999998</v>
      </c>
      <c r="E683" s="165" t="s">
        <v>4107</v>
      </c>
      <c r="F683" s="166" t="s">
        <v>2989</v>
      </c>
      <c r="G683">
        <f>VLOOKUP(A683,РАСЧЕТ!$A$3:$AX$1220,50,0)</f>
        <v>4325.7882639092331</v>
      </c>
      <c r="H683" s="172">
        <f t="shared" si="10"/>
        <v>1748.7982639092334</v>
      </c>
    </row>
    <row r="684" spans="1:8" ht="13.2" customHeight="1" x14ac:dyDescent="0.3">
      <c r="A684" s="161" t="s">
        <v>1391</v>
      </c>
      <c r="B684" s="162" t="s">
        <v>289</v>
      </c>
      <c r="C684" s="170">
        <v>3367.26</v>
      </c>
      <c r="D684" s="171">
        <v>3367.26</v>
      </c>
      <c r="E684" s="165" t="s">
        <v>4107</v>
      </c>
      <c r="F684" s="166" t="s">
        <v>2990</v>
      </c>
      <c r="G684">
        <f>VLOOKUP(A684,РАСЧЕТ!$A$3:$AX$1220,50,0)</f>
        <v>8739.8793782329831</v>
      </c>
      <c r="H684" s="172">
        <f t="shared" si="10"/>
        <v>5372.6193782329829</v>
      </c>
    </row>
    <row r="685" spans="1:8" ht="13.2" customHeight="1" x14ac:dyDescent="0.3">
      <c r="A685" s="161" t="s">
        <v>2307</v>
      </c>
      <c r="B685" s="162" t="s">
        <v>87</v>
      </c>
      <c r="C685" s="170">
        <v>2456.73</v>
      </c>
      <c r="D685" s="171">
        <v>2456.73</v>
      </c>
      <c r="E685" s="165" t="s">
        <v>4107</v>
      </c>
      <c r="F685" s="166" t="s">
        <v>3480</v>
      </c>
      <c r="G685">
        <f>VLOOKUP(A685,РАСЧЕТ!$A$3:$AX$1220,50,0)</f>
        <v>4123.9181449268017</v>
      </c>
      <c r="H685" s="172">
        <f t="shared" si="10"/>
        <v>1667.1881449268017</v>
      </c>
    </row>
    <row r="686" spans="1:8" ht="13.2" customHeight="1" x14ac:dyDescent="0.3">
      <c r="A686" s="161" t="s">
        <v>1411</v>
      </c>
      <c r="B686" s="162" t="s">
        <v>288</v>
      </c>
      <c r="C686" s="170">
        <v>2396.6</v>
      </c>
      <c r="D686" s="171">
        <v>2396.6</v>
      </c>
      <c r="E686" s="165" t="s">
        <v>4107</v>
      </c>
      <c r="F686" s="166" t="s">
        <v>2746</v>
      </c>
      <c r="G686">
        <f>VLOOKUP(A686,РАСЧЕТ!$A$3:$AX$1220,50,0)</f>
        <v>4022.9830854355869</v>
      </c>
      <c r="H686" s="172">
        <f t="shared" si="10"/>
        <v>1626.383085435587</v>
      </c>
    </row>
    <row r="687" spans="1:8" ht="13.2" customHeight="1" x14ac:dyDescent="0.3">
      <c r="A687" s="161" t="s">
        <v>1489</v>
      </c>
      <c r="B687" s="162" t="s">
        <v>290</v>
      </c>
      <c r="C687" s="170">
        <v>1297.08</v>
      </c>
      <c r="D687" s="171">
        <v>1297.08</v>
      </c>
      <c r="E687" s="165" t="s">
        <v>4107</v>
      </c>
      <c r="F687" s="166" t="s">
        <v>2991</v>
      </c>
      <c r="G687">
        <f>VLOOKUP(A687,РАСЧЕТ!$A$3:$AX$1220,50,0)</f>
        <v>1226.0084386355506</v>
      </c>
      <c r="H687" s="172">
        <f t="shared" si="10"/>
        <v>-71.071561364449281</v>
      </c>
    </row>
    <row r="688" spans="1:8" ht="13.2" customHeight="1" x14ac:dyDescent="0.3">
      <c r="A688" s="161" t="s">
        <v>2285</v>
      </c>
      <c r="B688" s="162" t="s">
        <v>274</v>
      </c>
      <c r="C688" s="170">
        <v>2233.39</v>
      </c>
      <c r="D688" s="171">
        <v>2233.39</v>
      </c>
      <c r="E688" s="165" t="s">
        <v>4107</v>
      </c>
      <c r="F688" s="166" t="s">
        <v>3475</v>
      </c>
      <c r="G688">
        <f>VLOOKUP(A688,РАСЧЕТ!$A$3:$AX$1220,50,0)</f>
        <v>3749.0164953880017</v>
      </c>
      <c r="H688" s="172">
        <f t="shared" si="10"/>
        <v>1515.6264953880018</v>
      </c>
    </row>
    <row r="689" spans="1:8" ht="13.2" customHeight="1" x14ac:dyDescent="0.3">
      <c r="A689" s="161" t="s">
        <v>1496</v>
      </c>
      <c r="B689" s="162" t="s">
        <v>178</v>
      </c>
      <c r="C689" s="170">
        <v>2576.9899999999998</v>
      </c>
      <c r="D689" s="171">
        <v>2576.9899999999998</v>
      </c>
      <c r="E689" s="165" t="s">
        <v>4107</v>
      </c>
      <c r="F689" s="166" t="s">
        <v>2992</v>
      </c>
      <c r="G689">
        <f>VLOOKUP(A689,РАСЧЕТ!$A$3:$AX$1220,50,0)</f>
        <v>2435.7783549050673</v>
      </c>
      <c r="H689" s="172">
        <f t="shared" si="10"/>
        <v>-141.21164509493246</v>
      </c>
    </row>
    <row r="690" spans="1:8" ht="13.2" customHeight="1" x14ac:dyDescent="0.3">
      <c r="A690" s="161" t="s">
        <v>1427</v>
      </c>
      <c r="B690" s="162" t="s">
        <v>238</v>
      </c>
      <c r="C690" s="170">
        <v>3367.26</v>
      </c>
      <c r="D690" s="171">
        <v>3367.26</v>
      </c>
      <c r="E690" s="165" t="s">
        <v>4107</v>
      </c>
      <c r="F690" s="166" t="s">
        <v>2993</v>
      </c>
      <c r="G690">
        <f>VLOOKUP(A690,РАСЧЕТ!$A$3:$AX$1220,50,0)</f>
        <v>5652.0349272893891</v>
      </c>
      <c r="H690" s="172">
        <f t="shared" si="10"/>
        <v>2284.7749272893889</v>
      </c>
    </row>
    <row r="691" spans="1:8" ht="13.2" customHeight="1" x14ac:dyDescent="0.3">
      <c r="A691" s="161" t="s">
        <v>1406</v>
      </c>
      <c r="B691" s="162" t="s">
        <v>179</v>
      </c>
      <c r="C691" s="170">
        <v>1297.08</v>
      </c>
      <c r="D691" s="171">
        <v>1297.08</v>
      </c>
      <c r="E691" s="165" t="s">
        <v>4107</v>
      </c>
      <c r="F691" s="166" t="s">
        <v>2994</v>
      </c>
      <c r="G691">
        <f>VLOOKUP(A691,РАСЧЕТ!$A$3:$AX$1220,50,0)</f>
        <v>2177.3134261676473</v>
      </c>
      <c r="H691" s="172">
        <f t="shared" si="10"/>
        <v>880.23342616764739</v>
      </c>
    </row>
    <row r="692" spans="1:8" ht="13.2" customHeight="1" x14ac:dyDescent="0.3">
      <c r="A692" s="161" t="s">
        <v>1487</v>
      </c>
      <c r="B692" s="162" t="s">
        <v>296</v>
      </c>
      <c r="C692" s="170">
        <v>2233.39</v>
      </c>
      <c r="D692" s="171">
        <v>2233.39</v>
      </c>
      <c r="E692" s="165" t="s">
        <v>4107</v>
      </c>
      <c r="F692" s="166" t="s">
        <v>2995</v>
      </c>
      <c r="G692">
        <f>VLOOKUP(A692,РАСЧЕТ!$A$3:$AX$1220,50,0)</f>
        <v>3749.0164953880017</v>
      </c>
      <c r="H692" s="172">
        <f t="shared" si="10"/>
        <v>1515.6264953880018</v>
      </c>
    </row>
    <row r="693" spans="1:8" ht="13.2" customHeight="1" x14ac:dyDescent="0.3">
      <c r="A693" s="161" t="s">
        <v>1943</v>
      </c>
      <c r="B693" s="162" t="s">
        <v>254</v>
      </c>
      <c r="C693" s="170">
        <v>2576.9899999999998</v>
      </c>
      <c r="D693" s="171">
        <v>2576.9899999999998</v>
      </c>
      <c r="E693" s="165" t="s">
        <v>4107</v>
      </c>
      <c r="F693" s="166" t="s">
        <v>2996</v>
      </c>
      <c r="G693">
        <f>VLOOKUP(A693,РАСЧЕТ!$A$3:$AX$1220,50,0)</f>
        <v>4325.7882639092331</v>
      </c>
      <c r="H693" s="172">
        <f t="shared" si="10"/>
        <v>1748.7982639092334</v>
      </c>
    </row>
    <row r="694" spans="1:8" ht="13.2" customHeight="1" x14ac:dyDescent="0.3">
      <c r="A694" s="161" t="s">
        <v>1443</v>
      </c>
      <c r="B694" s="162" t="s">
        <v>180</v>
      </c>
      <c r="C694" s="170">
        <v>3367.26</v>
      </c>
      <c r="D694" s="171">
        <v>3367.26</v>
      </c>
      <c r="E694" s="165" t="s">
        <v>4107</v>
      </c>
      <c r="F694" s="166" t="s">
        <v>2997</v>
      </c>
      <c r="G694">
        <f>VLOOKUP(A694,РАСЧЕТ!$A$3:$AX$1220,50,0)</f>
        <v>5652.3633315080651</v>
      </c>
      <c r="H694" s="172">
        <f t="shared" si="10"/>
        <v>2285.1033315080649</v>
      </c>
    </row>
    <row r="695" spans="1:8" ht="13.2" customHeight="1" x14ac:dyDescent="0.3">
      <c r="A695" s="161" t="s">
        <v>1445</v>
      </c>
      <c r="B695" s="162" t="s">
        <v>328</v>
      </c>
      <c r="C695" s="170">
        <v>1297.08</v>
      </c>
      <c r="D695" s="171">
        <v>1297.08</v>
      </c>
      <c r="E695" s="165" t="s">
        <v>4107</v>
      </c>
      <c r="F695" s="166" t="s">
        <v>2998</v>
      </c>
      <c r="G695">
        <f>VLOOKUP(A695,РАСЧЕТ!$A$3:$AX$1220,50,0)</f>
        <v>1226.0084386355506</v>
      </c>
      <c r="H695" s="172">
        <f t="shared" si="10"/>
        <v>-71.071561364449281</v>
      </c>
    </row>
    <row r="696" spans="1:8" ht="13.2" customHeight="1" x14ac:dyDescent="0.3">
      <c r="A696" s="161" t="s">
        <v>1376</v>
      </c>
      <c r="B696" s="162" t="s">
        <v>88</v>
      </c>
      <c r="C696" s="170">
        <v>2233.39</v>
      </c>
      <c r="D696" s="171">
        <v>2233.39</v>
      </c>
      <c r="E696" s="165" t="s">
        <v>4107</v>
      </c>
      <c r="F696" s="166" t="s">
        <v>2999</v>
      </c>
      <c r="G696">
        <f>VLOOKUP(A696,РАСЧЕТ!$A$3:$AX$1220,50,0)</f>
        <v>3628.9159313432401</v>
      </c>
      <c r="H696" s="172">
        <f t="shared" si="10"/>
        <v>1395.5259313432402</v>
      </c>
    </row>
    <row r="697" spans="1:8" ht="13.2" customHeight="1" x14ac:dyDescent="0.3">
      <c r="A697" s="161" t="s">
        <v>1214</v>
      </c>
      <c r="B697" s="162" t="s">
        <v>343</v>
      </c>
      <c r="C697" s="170">
        <v>2392.3000000000002</v>
      </c>
      <c r="D697" s="171">
        <v>2392.3000000000002</v>
      </c>
      <c r="E697" s="165" t="s">
        <v>4107</v>
      </c>
      <c r="F697" s="166" t="s">
        <v>2747</v>
      </c>
      <c r="G697">
        <f>VLOOKUP(A697,РАСЧЕТ!$A$3:$AX$1220,50,0)</f>
        <v>4015.7734383290713</v>
      </c>
      <c r="H697" s="172">
        <f t="shared" si="10"/>
        <v>1623.4734383290711</v>
      </c>
    </row>
    <row r="698" spans="1:8" ht="13.2" customHeight="1" x14ac:dyDescent="0.3">
      <c r="A698" s="161" t="s">
        <v>1497</v>
      </c>
      <c r="B698" s="162" t="s">
        <v>195</v>
      </c>
      <c r="C698" s="170">
        <v>2576.9899999999998</v>
      </c>
      <c r="D698" s="171">
        <v>2576.9899999999998</v>
      </c>
      <c r="E698" s="165" t="s">
        <v>4107</v>
      </c>
      <c r="F698" s="166" t="s">
        <v>3000</v>
      </c>
      <c r="G698">
        <f>VLOOKUP(A698,РАСЧЕТ!$A$3:$AX$1220,50,0)</f>
        <v>7297.5436083698851</v>
      </c>
      <c r="H698" s="172">
        <f t="shared" si="10"/>
        <v>4720.5536083698853</v>
      </c>
    </row>
    <row r="699" spans="1:8" ht="13.2" customHeight="1" x14ac:dyDescent="0.3">
      <c r="A699" s="161" t="s">
        <v>1394</v>
      </c>
      <c r="B699" s="162" t="s">
        <v>300</v>
      </c>
      <c r="C699" s="170">
        <v>3367.26</v>
      </c>
      <c r="D699" s="171">
        <v>3367.26</v>
      </c>
      <c r="E699" s="165" t="s">
        <v>4107</v>
      </c>
      <c r="F699" s="166" t="s">
        <v>3001</v>
      </c>
      <c r="G699">
        <f>VLOOKUP(A699,РАСЧЕТ!$A$3:$AX$1220,50,0)</f>
        <v>4129.1718174899779</v>
      </c>
      <c r="H699" s="172">
        <f t="shared" si="10"/>
        <v>761.91181748997769</v>
      </c>
    </row>
    <row r="700" spans="1:8" ht="13.2" customHeight="1" x14ac:dyDescent="0.3">
      <c r="A700" s="161" t="s">
        <v>1390</v>
      </c>
      <c r="B700" s="162" t="s">
        <v>264</v>
      </c>
      <c r="C700" s="170">
        <v>1297.08</v>
      </c>
      <c r="D700" s="171">
        <v>1297.08</v>
      </c>
      <c r="E700" s="165" t="s">
        <v>4107</v>
      </c>
      <c r="F700" s="166" t="s">
        <v>3002</v>
      </c>
      <c r="G700">
        <f>VLOOKUP(A700,РАСЧЕТ!$A$3:$AX$1220,50,0)</f>
        <v>2177.3134261676473</v>
      </c>
      <c r="H700" s="172">
        <f t="shared" si="10"/>
        <v>880.23342616764739</v>
      </c>
    </row>
    <row r="701" spans="1:8" ht="13.2" customHeight="1" x14ac:dyDescent="0.3">
      <c r="A701" s="161" t="s">
        <v>1454</v>
      </c>
      <c r="B701" s="162" t="s">
        <v>247</v>
      </c>
      <c r="C701" s="170">
        <v>2233.39</v>
      </c>
      <c r="D701" s="171">
        <v>2233.39</v>
      </c>
      <c r="E701" s="165" t="s">
        <v>4107</v>
      </c>
      <c r="F701" s="166" t="s">
        <v>3003</v>
      </c>
      <c r="G701">
        <f>VLOOKUP(A701,РАСЧЕТ!$A$3:$AX$1220,50,0)</f>
        <v>3749.0164953880017</v>
      </c>
      <c r="H701" s="172">
        <f t="shared" si="10"/>
        <v>1515.6264953880018</v>
      </c>
    </row>
    <row r="702" spans="1:8" ht="13.2" customHeight="1" x14ac:dyDescent="0.3">
      <c r="A702" s="161" t="s">
        <v>1465</v>
      </c>
      <c r="B702" s="162" t="s">
        <v>115</v>
      </c>
      <c r="C702" s="170">
        <v>2576.9899999999998</v>
      </c>
      <c r="D702" s="171">
        <v>2576.9899999999998</v>
      </c>
      <c r="E702" s="165" t="s">
        <v>4107</v>
      </c>
      <c r="F702" s="166" t="s">
        <v>3004</v>
      </c>
      <c r="G702">
        <f>VLOOKUP(A702,РАСЧЕТ!$A$3:$AX$1220,50,0)</f>
        <v>4325.7882639092331</v>
      </c>
      <c r="H702" s="172">
        <f t="shared" si="10"/>
        <v>1748.7982639092334</v>
      </c>
    </row>
    <row r="703" spans="1:8" ht="13.2" customHeight="1" x14ac:dyDescent="0.3">
      <c r="A703" s="161" t="s">
        <v>1392</v>
      </c>
      <c r="B703" s="162" t="s">
        <v>81</v>
      </c>
      <c r="C703" s="170">
        <v>3367.26</v>
      </c>
      <c r="D703" s="171">
        <v>3367.26</v>
      </c>
      <c r="E703" s="165" t="s">
        <v>4107</v>
      </c>
      <c r="F703" s="166" t="s">
        <v>3005</v>
      </c>
      <c r="G703">
        <f>VLOOKUP(A703,РАСЧЕТ!$A$3:$AX$1220,50,0)</f>
        <v>5652.3633315080651</v>
      </c>
      <c r="H703" s="172">
        <f t="shared" si="10"/>
        <v>2285.1033315080649</v>
      </c>
    </row>
    <row r="704" spans="1:8" ht="13.2" customHeight="1" x14ac:dyDescent="0.3">
      <c r="A704" s="161" t="s">
        <v>1393</v>
      </c>
      <c r="B704" s="162" t="s">
        <v>243</v>
      </c>
      <c r="C704" s="170">
        <v>1297.08</v>
      </c>
      <c r="D704" s="171">
        <v>1297.08</v>
      </c>
      <c r="E704" s="165" t="s">
        <v>4107</v>
      </c>
      <c r="F704" s="166" t="s">
        <v>3006</v>
      </c>
      <c r="G704">
        <f>VLOOKUP(A704,РАСЧЕТ!$A$3:$AX$1220,50,0)</f>
        <v>2177.3134261676473</v>
      </c>
      <c r="H704" s="172">
        <f t="shared" si="10"/>
        <v>880.23342616764739</v>
      </c>
    </row>
    <row r="705" spans="1:8" ht="13.2" customHeight="1" x14ac:dyDescent="0.3">
      <c r="A705" s="161" t="s">
        <v>1466</v>
      </c>
      <c r="B705" s="162" t="s">
        <v>270</v>
      </c>
      <c r="C705" s="170">
        <v>2233.39</v>
      </c>
      <c r="D705" s="171">
        <v>2233.39</v>
      </c>
      <c r="E705" s="165" t="s">
        <v>4107</v>
      </c>
      <c r="F705" s="166" t="s">
        <v>3007</v>
      </c>
      <c r="G705">
        <f>VLOOKUP(A705,РАСЧЕТ!$A$3:$AX$1220,50,0)</f>
        <v>3749.0164953880017</v>
      </c>
      <c r="H705" s="172">
        <f t="shared" si="10"/>
        <v>1515.6264953880018</v>
      </c>
    </row>
    <row r="706" spans="1:8" ht="13.2" customHeight="1" x14ac:dyDescent="0.3">
      <c r="A706" s="161" t="s">
        <v>1456</v>
      </c>
      <c r="B706" s="162" t="s">
        <v>181</v>
      </c>
      <c r="C706" s="170">
        <v>2576.9899999999998</v>
      </c>
      <c r="D706" s="171">
        <v>2576.9899999999998</v>
      </c>
      <c r="E706" s="165" t="s">
        <v>4107</v>
      </c>
      <c r="F706" s="166" t="s">
        <v>3008</v>
      </c>
      <c r="G706">
        <f>VLOOKUP(A706,РАСЧЕТ!$A$3:$AX$1220,50,0)</f>
        <v>5289.0820665953925</v>
      </c>
      <c r="H706" s="172">
        <f t="shared" ref="H706:H769" si="11">G706-C706</f>
        <v>2712.0920665953927</v>
      </c>
    </row>
    <row r="707" spans="1:8" ht="13.2" customHeight="1" x14ac:dyDescent="0.3">
      <c r="A707" s="161" t="s">
        <v>1543</v>
      </c>
      <c r="B707" s="162" t="s">
        <v>208</v>
      </c>
      <c r="C707" s="170">
        <v>3367.26</v>
      </c>
      <c r="D707" s="171">
        <v>3367.26</v>
      </c>
      <c r="E707" s="165" t="s">
        <v>4107</v>
      </c>
      <c r="F707" s="166" t="s">
        <v>3009</v>
      </c>
      <c r="G707">
        <f>VLOOKUP(A707,РАСЧЕТ!$A$3:$AX$1220,50,0)</f>
        <v>5652.3633315080651</v>
      </c>
      <c r="H707" s="172">
        <f t="shared" si="11"/>
        <v>2285.1033315080649</v>
      </c>
    </row>
    <row r="708" spans="1:8" ht="13.2" customHeight="1" x14ac:dyDescent="0.3">
      <c r="A708" s="161" t="s">
        <v>2246</v>
      </c>
      <c r="B708" s="162" t="s">
        <v>215</v>
      </c>
      <c r="C708" s="170">
        <v>3603.48</v>
      </c>
      <c r="D708" s="171">
        <v>3603.48</v>
      </c>
      <c r="E708" s="165" t="s">
        <v>4107</v>
      </c>
      <c r="F708" s="166" t="s">
        <v>3505</v>
      </c>
      <c r="G708">
        <f>VLOOKUP(A708,РАСЧЕТ!$A$3:$AX$1220,50,0)</f>
        <v>6048.8939223664102</v>
      </c>
      <c r="H708" s="172">
        <f t="shared" si="11"/>
        <v>2445.4139223664101</v>
      </c>
    </row>
    <row r="709" spans="1:8" ht="13.2" customHeight="1" x14ac:dyDescent="0.3">
      <c r="A709" s="161" t="s">
        <v>1452</v>
      </c>
      <c r="B709" s="162" t="s">
        <v>277</v>
      </c>
      <c r="C709" s="170">
        <v>1297.08</v>
      </c>
      <c r="D709" s="171">
        <v>1297.08</v>
      </c>
      <c r="E709" s="165" t="s">
        <v>4107</v>
      </c>
      <c r="F709" s="166" t="s">
        <v>3010</v>
      </c>
      <c r="G709">
        <f>VLOOKUP(A709,РАСЧЕТ!$A$3:$AX$1220,50,0)</f>
        <v>3404.594601136007</v>
      </c>
      <c r="H709" s="172">
        <f t="shared" si="11"/>
        <v>2107.5146011360071</v>
      </c>
    </row>
    <row r="710" spans="1:8" ht="13.2" customHeight="1" x14ac:dyDescent="0.3">
      <c r="A710" s="161" t="s">
        <v>1225</v>
      </c>
      <c r="B710" s="162" t="s">
        <v>176</v>
      </c>
      <c r="C710" s="170">
        <v>2233.39</v>
      </c>
      <c r="D710" s="171">
        <v>2233.39</v>
      </c>
      <c r="E710" s="165" t="s">
        <v>4107</v>
      </c>
      <c r="F710" s="166" t="s">
        <v>3011</v>
      </c>
      <c r="G710">
        <f>VLOOKUP(A710,РАСЧЕТ!$A$3:$AX$1220,50,0)</f>
        <v>3749.0164953880017</v>
      </c>
      <c r="H710" s="172">
        <f t="shared" si="11"/>
        <v>1515.6264953880018</v>
      </c>
    </row>
    <row r="711" spans="1:8" ht="13.2" customHeight="1" x14ac:dyDescent="0.3">
      <c r="A711" s="161" t="s">
        <v>1398</v>
      </c>
      <c r="B711" s="162" t="s">
        <v>304</v>
      </c>
      <c r="C711" s="170">
        <v>2576.9899999999998</v>
      </c>
      <c r="D711" s="171">
        <v>2576.9899999999998</v>
      </c>
      <c r="E711" s="165" t="s">
        <v>4107</v>
      </c>
      <c r="F711" s="166" t="s">
        <v>3012</v>
      </c>
      <c r="G711">
        <f>VLOOKUP(A711,РАСЧЕТ!$A$3:$AX$1220,50,0)</f>
        <v>3551.4985617049606</v>
      </c>
      <c r="H711" s="172">
        <f t="shared" si="11"/>
        <v>974.50856170496081</v>
      </c>
    </row>
    <row r="712" spans="1:8" ht="13.2" customHeight="1" x14ac:dyDescent="0.3">
      <c r="A712" s="161" t="s">
        <v>1490</v>
      </c>
      <c r="B712" s="162" t="s">
        <v>442</v>
      </c>
      <c r="C712" s="170">
        <v>3367.26</v>
      </c>
      <c r="D712" s="171">
        <v>3367.26</v>
      </c>
      <c r="E712" s="165" t="s">
        <v>4107</v>
      </c>
      <c r="F712" s="166" t="s">
        <v>3013</v>
      </c>
      <c r="G712">
        <f>VLOOKUP(A712,РАСЧЕТ!$A$3:$AX$1220,50,0)</f>
        <v>5652.3633315080651</v>
      </c>
      <c r="H712" s="172">
        <f t="shared" si="11"/>
        <v>2285.1033315080649</v>
      </c>
    </row>
    <row r="713" spans="1:8" ht="13.2" customHeight="1" x14ac:dyDescent="0.3">
      <c r="A713" s="161" t="s">
        <v>2314</v>
      </c>
      <c r="B713" s="162" t="s">
        <v>390</v>
      </c>
      <c r="C713" s="170">
        <v>1297.08</v>
      </c>
      <c r="D713" s="171">
        <v>1297.08</v>
      </c>
      <c r="E713" s="165" t="s">
        <v>4107</v>
      </c>
      <c r="F713" s="166" t="s">
        <v>3441</v>
      </c>
      <c r="G713">
        <f>VLOOKUP(A713,РАСЧЕТ!$A$3:$AX$1220,50,0)</f>
        <v>2177.3134261676473</v>
      </c>
      <c r="H713" s="172">
        <f t="shared" si="11"/>
        <v>880.23342616764739</v>
      </c>
    </row>
    <row r="714" spans="1:8" ht="13.2" customHeight="1" x14ac:dyDescent="0.3">
      <c r="A714" s="161" t="s">
        <v>1536</v>
      </c>
      <c r="B714" s="162" t="s">
        <v>455</v>
      </c>
      <c r="C714" s="170">
        <v>2233.39</v>
      </c>
      <c r="D714" s="171">
        <v>2233.39</v>
      </c>
      <c r="E714" s="165" t="s">
        <v>4107</v>
      </c>
      <c r="F714" s="166" t="s">
        <v>3014</v>
      </c>
      <c r="G714">
        <f>VLOOKUP(A714,РАСЧЕТ!$A$3:$AX$1220,50,0)</f>
        <v>3749.0164953880017</v>
      </c>
      <c r="H714" s="172">
        <f t="shared" si="11"/>
        <v>1515.6264953880018</v>
      </c>
    </row>
    <row r="715" spans="1:8" ht="13.2" customHeight="1" x14ac:dyDescent="0.3">
      <c r="A715" s="161" t="s">
        <v>2283</v>
      </c>
      <c r="B715" s="162" t="s">
        <v>401</v>
      </c>
      <c r="C715" s="170">
        <v>2576.9899999999998</v>
      </c>
      <c r="D715" s="171">
        <v>2576.9899999999998</v>
      </c>
      <c r="E715" s="165" t="s">
        <v>4107</v>
      </c>
      <c r="F715" s="166" t="s">
        <v>3488</v>
      </c>
      <c r="G715">
        <f>VLOOKUP(A715,РАСЧЕТ!$A$3:$AX$1220,50,0)</f>
        <v>4087.4737017590905</v>
      </c>
      <c r="H715" s="172">
        <f t="shared" si="11"/>
        <v>1510.4837017590908</v>
      </c>
    </row>
    <row r="716" spans="1:8" ht="13.2" customHeight="1" x14ac:dyDescent="0.3">
      <c r="A716" s="161" t="s">
        <v>1226</v>
      </c>
      <c r="B716" s="162" t="s">
        <v>460</v>
      </c>
      <c r="C716" s="170">
        <v>3367.26</v>
      </c>
      <c r="D716" s="171">
        <v>3367.26</v>
      </c>
      <c r="E716" s="165" t="s">
        <v>4107</v>
      </c>
      <c r="F716" s="166" t="s">
        <v>3015</v>
      </c>
      <c r="G716">
        <f>VLOOKUP(A716,РАСЧЕТ!$A$3:$AX$1220,50,0)</f>
        <v>5652.3633315080651</v>
      </c>
      <c r="H716" s="172">
        <f t="shared" si="11"/>
        <v>2285.1033315080649</v>
      </c>
    </row>
    <row r="717" spans="1:8" ht="13.2" customHeight="1" x14ac:dyDescent="0.3">
      <c r="A717" s="161" t="s">
        <v>1412</v>
      </c>
      <c r="B717" s="162" t="s">
        <v>440</v>
      </c>
      <c r="C717" s="170">
        <v>1297.08</v>
      </c>
      <c r="D717" s="171">
        <v>1297.08</v>
      </c>
      <c r="E717" s="165" t="s">
        <v>4107</v>
      </c>
      <c r="F717" s="166" t="s">
        <v>3016</v>
      </c>
      <c r="G717">
        <f>VLOOKUP(A717,РАСЧЕТ!$A$3:$AX$1220,50,0)</f>
        <v>2177.3134261676473</v>
      </c>
      <c r="H717" s="172">
        <f t="shared" si="11"/>
        <v>880.23342616764739</v>
      </c>
    </row>
    <row r="718" spans="1:8" ht="13.2" customHeight="1" x14ac:dyDescent="0.3">
      <c r="A718" s="161" t="s">
        <v>1266</v>
      </c>
      <c r="B718" s="162" t="s">
        <v>400</v>
      </c>
      <c r="C718" s="170">
        <v>2233.39</v>
      </c>
      <c r="D718" s="171">
        <v>2233.39</v>
      </c>
      <c r="E718" s="165" t="s">
        <v>4107</v>
      </c>
      <c r="F718" s="166" t="s">
        <v>3017</v>
      </c>
      <c r="G718">
        <f>VLOOKUP(A718,РАСЧЕТ!$A$3:$AX$1220,50,0)</f>
        <v>3749.0164953880017</v>
      </c>
      <c r="H718" s="172">
        <f t="shared" si="11"/>
        <v>1515.6264953880018</v>
      </c>
    </row>
    <row r="719" spans="1:8" ht="13.2" customHeight="1" x14ac:dyDescent="0.3">
      <c r="A719" s="161" t="s">
        <v>1457</v>
      </c>
      <c r="B719" s="162" t="s">
        <v>120</v>
      </c>
      <c r="C719" s="170">
        <v>3466.05</v>
      </c>
      <c r="D719" s="171">
        <v>3466.05</v>
      </c>
      <c r="E719" s="165" t="s">
        <v>4107</v>
      </c>
      <c r="F719" s="166" t="s">
        <v>2748</v>
      </c>
      <c r="G719">
        <f>VLOOKUP(A719,РАСЧЕТ!$A$3:$AX$1220,50,0)</f>
        <v>7642.3785367559267</v>
      </c>
      <c r="H719" s="172">
        <f t="shared" si="11"/>
        <v>4176.3285367559265</v>
      </c>
    </row>
    <row r="720" spans="1:8" ht="13.2" customHeight="1" x14ac:dyDescent="0.3">
      <c r="A720" s="161" t="s">
        <v>1467</v>
      </c>
      <c r="B720" s="162" t="s">
        <v>428</v>
      </c>
      <c r="C720" s="170">
        <v>2576.9899999999998</v>
      </c>
      <c r="D720" s="171">
        <v>2576.9899999999998</v>
      </c>
      <c r="E720" s="165" t="s">
        <v>4107</v>
      </c>
      <c r="F720" s="166" t="s">
        <v>3018</v>
      </c>
      <c r="G720">
        <f>VLOOKUP(A720,РАСЧЕТ!$A$3:$AX$1220,50,0)</f>
        <v>3420.1887816300655</v>
      </c>
      <c r="H720" s="172">
        <f t="shared" si="11"/>
        <v>843.1987816300657</v>
      </c>
    </row>
    <row r="721" spans="1:8" ht="13.2" customHeight="1" x14ac:dyDescent="0.3">
      <c r="A721" s="161" t="s">
        <v>1483</v>
      </c>
      <c r="B721" s="162" t="s">
        <v>470</v>
      </c>
      <c r="C721" s="170">
        <v>3367.26</v>
      </c>
      <c r="D721" s="171">
        <v>3367.26</v>
      </c>
      <c r="E721" s="165" t="s">
        <v>4107</v>
      </c>
      <c r="F721" s="166" t="s">
        <v>3019</v>
      </c>
      <c r="G721">
        <f>VLOOKUP(A721,РАСЧЕТ!$A$3:$AX$1220,50,0)</f>
        <v>5652.3633315080651</v>
      </c>
      <c r="H721" s="172">
        <f t="shared" si="11"/>
        <v>2285.1033315080649</v>
      </c>
    </row>
    <row r="722" spans="1:8" ht="13.2" customHeight="1" x14ac:dyDescent="0.3">
      <c r="A722" s="161" t="s">
        <v>1523</v>
      </c>
      <c r="B722" s="162" t="s">
        <v>393</v>
      </c>
      <c r="C722" s="170">
        <v>1297.08</v>
      </c>
      <c r="D722" s="171">
        <v>1297.08</v>
      </c>
      <c r="E722" s="165" t="s">
        <v>4107</v>
      </c>
      <c r="F722" s="166" t="s">
        <v>3020</v>
      </c>
      <c r="G722">
        <f>VLOOKUP(A722,РАСЧЕТ!$A$3:$AX$1220,50,0)</f>
        <v>2662.1575427251219</v>
      </c>
      <c r="H722" s="172">
        <f t="shared" si="11"/>
        <v>1365.0775427251219</v>
      </c>
    </row>
    <row r="723" spans="1:8" ht="13.2" customHeight="1" x14ac:dyDescent="0.3">
      <c r="A723" s="161" t="s">
        <v>1472</v>
      </c>
      <c r="B723" s="162" t="s">
        <v>452</v>
      </c>
      <c r="C723" s="170">
        <v>3135.33</v>
      </c>
      <c r="D723" s="171">
        <v>3135.33</v>
      </c>
      <c r="E723" s="165" t="s">
        <v>4107</v>
      </c>
      <c r="F723" s="166" t="s">
        <v>3021</v>
      </c>
      <c r="G723">
        <f>VLOOKUP(A723,РАСЧЕТ!$A$3:$AX$1220,50,0)</f>
        <v>7425.5853113273088</v>
      </c>
      <c r="H723" s="172">
        <f t="shared" si="11"/>
        <v>4290.2553113273088</v>
      </c>
    </row>
    <row r="724" spans="1:8" ht="13.2" customHeight="1" x14ac:dyDescent="0.3">
      <c r="A724" s="161" t="s">
        <v>1498</v>
      </c>
      <c r="B724" s="162" t="s">
        <v>438</v>
      </c>
      <c r="C724" s="170">
        <v>3637.84</v>
      </c>
      <c r="D724" s="171">
        <v>3637.84</v>
      </c>
      <c r="E724" s="165" t="s">
        <v>4107</v>
      </c>
      <c r="F724" s="166" t="s">
        <v>3022</v>
      </c>
      <c r="G724">
        <f>VLOOKUP(A724,РАСЧЕТ!$A$3:$AX$1220,50,0)</f>
        <v>6106.5710992185341</v>
      </c>
      <c r="H724" s="172">
        <f t="shared" si="11"/>
        <v>2468.7310992185339</v>
      </c>
    </row>
    <row r="725" spans="1:8" ht="13.2" customHeight="1" x14ac:dyDescent="0.3">
      <c r="A725" s="161" t="s">
        <v>3578</v>
      </c>
      <c r="B725" s="162" t="s">
        <v>402</v>
      </c>
      <c r="C725" s="170">
        <v>4728.7700000000004</v>
      </c>
      <c r="D725" s="171">
        <v>4728.7700000000004</v>
      </c>
      <c r="E725" s="165" t="s">
        <v>4107</v>
      </c>
      <c r="F725" s="166" t="s">
        <v>4038</v>
      </c>
      <c r="G725">
        <f>VLOOKUP(A725,РАСЧЕТ!$A$3:$AX$1220,50,0)</f>
        <v>7937.821464273442</v>
      </c>
      <c r="H725" s="172">
        <f t="shared" si="11"/>
        <v>3209.0514642734415</v>
      </c>
    </row>
    <row r="726" spans="1:8" ht="13.2" customHeight="1" x14ac:dyDescent="0.3">
      <c r="A726" s="161" t="s">
        <v>1373</v>
      </c>
      <c r="B726" s="162" t="s">
        <v>419</v>
      </c>
      <c r="C726" s="170">
        <v>1833.95</v>
      </c>
      <c r="D726" s="171">
        <v>1833.95</v>
      </c>
      <c r="E726" s="165" t="s">
        <v>4107</v>
      </c>
      <c r="F726" s="166" t="s">
        <v>3023</v>
      </c>
      <c r="G726">
        <f>VLOOKUP(A726,РАСЧЕТ!$A$3:$AX$1220,50,0)</f>
        <v>3078.519314482071</v>
      </c>
      <c r="H726" s="172">
        <f t="shared" si="11"/>
        <v>1244.5693144820709</v>
      </c>
    </row>
    <row r="727" spans="1:8" ht="13.2" customHeight="1" x14ac:dyDescent="0.3">
      <c r="A727" s="161" t="s">
        <v>1622</v>
      </c>
      <c r="B727" s="162" t="s">
        <v>468</v>
      </c>
      <c r="C727" s="170">
        <v>2778.85</v>
      </c>
      <c r="D727" s="171">
        <v>2778.85</v>
      </c>
      <c r="E727" s="165" t="s">
        <v>4107</v>
      </c>
      <c r="F727" s="166" t="s">
        <v>3024</v>
      </c>
      <c r="G727">
        <f>VLOOKUP(A727,РАСЧЕТ!$A$3:$AX$1220,50,0)</f>
        <v>7496.6047229050509</v>
      </c>
      <c r="H727" s="172">
        <f t="shared" si="11"/>
        <v>4717.7547229050506</v>
      </c>
    </row>
    <row r="728" spans="1:8" ht="13.2" customHeight="1" x14ac:dyDescent="0.3">
      <c r="A728" s="161" t="s">
        <v>1491</v>
      </c>
      <c r="B728" s="162" t="s">
        <v>456</v>
      </c>
      <c r="C728" s="170">
        <v>2486.79</v>
      </c>
      <c r="D728" s="171">
        <v>2486.79</v>
      </c>
      <c r="E728" s="165" t="s">
        <v>4107</v>
      </c>
      <c r="F728" s="166" t="s">
        <v>3025</v>
      </c>
      <c r="G728">
        <f>VLOOKUP(A728,РАСЧЕТ!$A$3:$AX$1220,50,0)</f>
        <v>4174.3856746724096</v>
      </c>
      <c r="H728" s="172">
        <f t="shared" si="11"/>
        <v>1687.5956746724096</v>
      </c>
    </row>
    <row r="729" spans="1:8" ht="13.2" customHeight="1" x14ac:dyDescent="0.3">
      <c r="A729" s="161" t="s">
        <v>1904</v>
      </c>
      <c r="B729" s="162" t="s">
        <v>426</v>
      </c>
      <c r="C729" s="170">
        <v>3646.43</v>
      </c>
      <c r="D729" s="171">
        <v>3646.43</v>
      </c>
      <c r="E729" s="165" t="s">
        <v>4107</v>
      </c>
      <c r="F729" s="166" t="s">
        <v>3026</v>
      </c>
      <c r="G729">
        <f>VLOOKUP(A729,РАСЧЕТ!$A$3:$AX$1220,50,0)</f>
        <v>6120.9903934315653</v>
      </c>
      <c r="H729" s="172">
        <f t="shared" si="11"/>
        <v>2474.5603934315654</v>
      </c>
    </row>
    <row r="730" spans="1:8" ht="13.2" customHeight="1" x14ac:dyDescent="0.3">
      <c r="A730" s="161" t="s">
        <v>2096</v>
      </c>
      <c r="B730" s="162" t="s">
        <v>111</v>
      </c>
      <c r="C730" s="170">
        <v>2396.6</v>
      </c>
      <c r="D730" s="171">
        <v>2396.6</v>
      </c>
      <c r="E730" s="165" t="s">
        <v>4107</v>
      </c>
      <c r="F730" s="166" t="s">
        <v>2749</v>
      </c>
      <c r="G730">
        <f>VLOOKUP(A730,РАСЧЕТ!$A$3:$AX$1220,50,0)</f>
        <v>4022.9830854355869</v>
      </c>
      <c r="H730" s="172">
        <f t="shared" si="11"/>
        <v>1626.383085435587</v>
      </c>
    </row>
    <row r="731" spans="1:8" ht="13.2" customHeight="1" x14ac:dyDescent="0.3">
      <c r="A731" s="161" t="s">
        <v>2128</v>
      </c>
      <c r="B731" s="162" t="s">
        <v>414</v>
      </c>
      <c r="C731" s="170">
        <v>3457.46</v>
      </c>
      <c r="D731" s="171">
        <v>3457.46</v>
      </c>
      <c r="E731" s="165" t="s">
        <v>4107</v>
      </c>
      <c r="F731" s="166" t="s">
        <v>3027</v>
      </c>
      <c r="G731">
        <f>VLOOKUP(A731,РАСЧЕТ!$A$3:$AX$1220,50,0)</f>
        <v>3268.0026261642993</v>
      </c>
      <c r="H731" s="172">
        <f t="shared" si="11"/>
        <v>-189.45737383570076</v>
      </c>
    </row>
    <row r="732" spans="1:8" ht="13.2" customHeight="1" x14ac:dyDescent="0.3">
      <c r="A732" s="161" t="s">
        <v>2290</v>
      </c>
      <c r="B732" s="162" t="s">
        <v>403</v>
      </c>
      <c r="C732" s="170">
        <v>2718.72</v>
      </c>
      <c r="D732" s="171">
        <v>2718.72</v>
      </c>
      <c r="E732" s="165" t="s">
        <v>4107</v>
      </c>
      <c r="F732" s="166" t="s">
        <v>3502</v>
      </c>
      <c r="G732">
        <f>VLOOKUP(A732,РАСЧЕТ!$A$3:$AX$1220,50,0)</f>
        <v>4563.7066184242412</v>
      </c>
      <c r="H732" s="172">
        <f t="shared" si="11"/>
        <v>1844.9866184242414</v>
      </c>
    </row>
    <row r="733" spans="1:8" ht="13.2" customHeight="1" x14ac:dyDescent="0.3">
      <c r="A733" s="161" t="s">
        <v>1551</v>
      </c>
      <c r="B733" s="162" t="s">
        <v>463</v>
      </c>
      <c r="C733" s="170">
        <v>2443.84</v>
      </c>
      <c r="D733" s="171">
        <v>2443.84</v>
      </c>
      <c r="E733" s="165" t="s">
        <v>4107</v>
      </c>
      <c r="F733" s="166" t="s">
        <v>3028</v>
      </c>
      <c r="G733">
        <f>VLOOKUP(A733,РАСЧЕТ!$A$3:$AX$1220,50,0)</f>
        <v>4102.2892036072553</v>
      </c>
      <c r="H733" s="172">
        <f t="shared" si="11"/>
        <v>1658.4492036072552</v>
      </c>
    </row>
    <row r="734" spans="1:8" ht="13.2" customHeight="1" x14ac:dyDescent="0.3">
      <c r="A734" s="161" t="s">
        <v>1479</v>
      </c>
      <c r="B734" s="162" t="s">
        <v>398</v>
      </c>
      <c r="C734" s="170">
        <v>3586.3</v>
      </c>
      <c r="D734" s="171">
        <v>3586.3</v>
      </c>
      <c r="E734" s="165" t="s">
        <v>4107</v>
      </c>
      <c r="F734" s="166" t="s">
        <v>3029</v>
      </c>
      <c r="G734">
        <f>VLOOKUP(A734,РАСЧЕТ!$A$3:$AX$1220,50,0)</f>
        <v>6020.0553339403496</v>
      </c>
      <c r="H734" s="172">
        <f t="shared" si="11"/>
        <v>2433.7553339403494</v>
      </c>
    </row>
    <row r="735" spans="1:8" ht="13.2" customHeight="1" x14ac:dyDescent="0.3">
      <c r="A735" s="161" t="s">
        <v>1259</v>
      </c>
      <c r="B735" s="162" t="s">
        <v>436</v>
      </c>
      <c r="C735" s="170">
        <v>3388.74</v>
      </c>
      <c r="D735" s="171">
        <v>3388.74</v>
      </c>
      <c r="E735" s="165" t="s">
        <v>4107</v>
      </c>
      <c r="F735" s="166" t="s">
        <v>3030</v>
      </c>
      <c r="G735">
        <f>VLOOKUP(A735,РАСЧЕТ!$A$3:$AX$1220,50,0)</f>
        <v>6429.6353967794985</v>
      </c>
      <c r="H735" s="172">
        <f t="shared" si="11"/>
        <v>3040.8953967794987</v>
      </c>
    </row>
    <row r="736" spans="1:8" ht="13.2" customHeight="1" x14ac:dyDescent="0.3">
      <c r="A736" s="161" t="s">
        <v>2145</v>
      </c>
      <c r="B736" s="162" t="s">
        <v>392</v>
      </c>
      <c r="C736" s="170">
        <v>2718.72</v>
      </c>
      <c r="D736" s="171">
        <v>2718.72</v>
      </c>
      <c r="E736" s="165" t="s">
        <v>4107</v>
      </c>
      <c r="F736" s="166" t="s">
        <v>3031</v>
      </c>
      <c r="G736">
        <f>VLOOKUP(A736,РАСЧЕТ!$A$3:$AX$1220,50,0)</f>
        <v>4563.7066184242412</v>
      </c>
      <c r="H736" s="172">
        <f t="shared" si="11"/>
        <v>1844.9866184242414</v>
      </c>
    </row>
    <row r="737" spans="1:8" ht="13.2" customHeight="1" x14ac:dyDescent="0.3">
      <c r="A737" s="161" t="s">
        <v>1515</v>
      </c>
      <c r="B737" s="162" t="s">
        <v>423</v>
      </c>
      <c r="C737" s="170">
        <v>2443.84</v>
      </c>
      <c r="D737" s="171">
        <v>2443.84</v>
      </c>
      <c r="E737" s="165" t="s">
        <v>4107</v>
      </c>
      <c r="F737" s="166" t="s">
        <v>3032</v>
      </c>
      <c r="G737">
        <f>VLOOKUP(A737,РАСЧЕТ!$A$3:$AX$1220,50,0)</f>
        <v>3478.5042644675264</v>
      </c>
      <c r="H737" s="172">
        <f t="shared" si="11"/>
        <v>1034.6642644675262</v>
      </c>
    </row>
    <row r="738" spans="1:8" ht="13.2" customHeight="1" x14ac:dyDescent="0.3">
      <c r="A738" s="161" t="s">
        <v>1468</v>
      </c>
      <c r="B738" s="162" t="s">
        <v>424</v>
      </c>
      <c r="C738" s="170">
        <v>3586.3</v>
      </c>
      <c r="D738" s="171">
        <v>3586.3</v>
      </c>
      <c r="E738" s="165" t="s">
        <v>4107</v>
      </c>
      <c r="F738" s="166" t="s">
        <v>3033</v>
      </c>
      <c r="G738">
        <f>VLOOKUP(A738,РАСЧЕТ!$A$3:$AX$1220,50,0)</f>
        <v>6020.0553339403496</v>
      </c>
      <c r="H738" s="172">
        <f t="shared" si="11"/>
        <v>2433.7553339403494</v>
      </c>
    </row>
    <row r="739" spans="1:8" ht="13.2" customHeight="1" x14ac:dyDescent="0.3">
      <c r="A739" s="161" t="s">
        <v>1377</v>
      </c>
      <c r="B739" s="162" t="s">
        <v>405</v>
      </c>
      <c r="C739" s="170">
        <v>3388.74</v>
      </c>
      <c r="D739" s="171">
        <v>3388.74</v>
      </c>
      <c r="E739" s="165" t="s">
        <v>4107</v>
      </c>
      <c r="F739" s="166" t="s">
        <v>3034</v>
      </c>
      <c r="G739">
        <f>VLOOKUP(A739,РАСЧЕТ!$A$3:$AX$1220,50,0)</f>
        <v>5688.4115670406427</v>
      </c>
      <c r="H739" s="172">
        <f t="shared" si="11"/>
        <v>2299.6715670406429</v>
      </c>
    </row>
    <row r="740" spans="1:8" ht="13.2" customHeight="1" x14ac:dyDescent="0.3">
      <c r="A740" s="161" t="s">
        <v>2364</v>
      </c>
      <c r="B740" s="162" t="s">
        <v>433</v>
      </c>
      <c r="C740" s="170">
        <v>2718.72</v>
      </c>
      <c r="D740" s="171">
        <v>2718.72</v>
      </c>
      <c r="E740" s="165" t="s">
        <v>4107</v>
      </c>
      <c r="F740" s="166" t="s">
        <v>3509</v>
      </c>
      <c r="G740">
        <f>VLOOKUP(A740,РАСЧЕТ!$A$3:$AX$1220,50,0)</f>
        <v>5584.0901724334399</v>
      </c>
      <c r="H740" s="172">
        <f t="shared" si="11"/>
        <v>2865.3701724334401</v>
      </c>
    </row>
    <row r="741" spans="1:8" ht="13.2" customHeight="1" x14ac:dyDescent="0.3">
      <c r="A741" s="161" t="s">
        <v>1512</v>
      </c>
      <c r="B741" s="162" t="s">
        <v>122</v>
      </c>
      <c r="C741" s="170">
        <v>2392.3000000000002</v>
      </c>
      <c r="D741" s="171">
        <v>2392.3000000000002</v>
      </c>
      <c r="E741" s="165" t="s">
        <v>4107</v>
      </c>
      <c r="F741" s="166" t="s">
        <v>2750</v>
      </c>
      <c r="G741">
        <f>VLOOKUP(A741,РАСЧЕТ!$A$3:$AX$1220,50,0)</f>
        <v>4015.7734383290713</v>
      </c>
      <c r="H741" s="172">
        <f t="shared" si="11"/>
        <v>1623.4734383290711</v>
      </c>
    </row>
    <row r="742" spans="1:8" ht="13.2" customHeight="1" x14ac:dyDescent="0.3">
      <c r="A742" s="161" t="s">
        <v>1962</v>
      </c>
      <c r="B742" s="162" t="s">
        <v>445</v>
      </c>
      <c r="C742" s="170">
        <v>2443.84</v>
      </c>
      <c r="D742" s="171">
        <v>2443.84</v>
      </c>
      <c r="E742" s="165" t="s">
        <v>4107</v>
      </c>
      <c r="F742" s="166" t="s">
        <v>3035</v>
      </c>
      <c r="G742">
        <f>VLOOKUP(A742,РАСЧЕТ!$A$3:$AX$1220,50,0)</f>
        <v>4102.2892036072553</v>
      </c>
      <c r="H742" s="172">
        <f t="shared" si="11"/>
        <v>1658.4492036072552</v>
      </c>
    </row>
    <row r="743" spans="1:8" ht="13.2" customHeight="1" x14ac:dyDescent="0.3">
      <c r="A743" s="161" t="s">
        <v>1448</v>
      </c>
      <c r="B743" s="162" t="s">
        <v>472</v>
      </c>
      <c r="C743" s="170">
        <v>3586.3</v>
      </c>
      <c r="D743" s="171">
        <v>3586.3</v>
      </c>
      <c r="E743" s="165" t="s">
        <v>4107</v>
      </c>
      <c r="F743" s="166" t="s">
        <v>3036</v>
      </c>
      <c r="G743">
        <f>VLOOKUP(A743,РАСЧЕТ!$A$3:$AX$1220,50,0)</f>
        <v>6525.5351599119158</v>
      </c>
      <c r="H743" s="172">
        <f t="shared" si="11"/>
        <v>2939.2351599119156</v>
      </c>
    </row>
    <row r="744" spans="1:8" ht="13.2" customHeight="1" x14ac:dyDescent="0.3">
      <c r="A744" s="161" t="s">
        <v>1285</v>
      </c>
      <c r="B744" s="162" t="s">
        <v>435</v>
      </c>
      <c r="C744" s="170">
        <v>3388.74</v>
      </c>
      <c r="D744" s="171">
        <v>3388.74</v>
      </c>
      <c r="E744" s="165" t="s">
        <v>4107</v>
      </c>
      <c r="F744" s="166" t="s">
        <v>3037</v>
      </c>
      <c r="G744">
        <f>VLOOKUP(A744,РАСЧЕТ!$A$3:$AX$1220,50,0)</f>
        <v>5688.4115670406427</v>
      </c>
      <c r="H744" s="172">
        <f t="shared" si="11"/>
        <v>2299.6715670406429</v>
      </c>
    </row>
    <row r="745" spans="1:8" ht="13.2" customHeight="1" x14ac:dyDescent="0.3">
      <c r="A745" s="161" t="s">
        <v>1504</v>
      </c>
      <c r="B745" s="162" t="s">
        <v>421</v>
      </c>
      <c r="C745" s="170">
        <v>2718.72</v>
      </c>
      <c r="D745" s="171">
        <v>2718.72</v>
      </c>
      <c r="E745" s="165" t="s">
        <v>4107</v>
      </c>
      <c r="F745" s="166" t="s">
        <v>3038</v>
      </c>
      <c r="G745">
        <f>VLOOKUP(A745,РАСЧЕТ!$A$3:$AX$1220,50,0)</f>
        <v>2577.1787934856893</v>
      </c>
      <c r="H745" s="172">
        <f t="shared" si="11"/>
        <v>-141.54120651431049</v>
      </c>
    </row>
    <row r="746" spans="1:8" ht="13.2" customHeight="1" x14ac:dyDescent="0.3">
      <c r="A746" s="161" t="s">
        <v>1510</v>
      </c>
      <c r="B746" s="162" t="s">
        <v>394</v>
      </c>
      <c r="C746" s="170">
        <v>2443.84</v>
      </c>
      <c r="D746" s="171">
        <v>2443.84</v>
      </c>
      <c r="E746" s="165" t="s">
        <v>4107</v>
      </c>
      <c r="F746" s="166" t="s">
        <v>3039</v>
      </c>
      <c r="G746">
        <f>VLOOKUP(A746,РАСЧЕТ!$A$3:$AX$1220,50,0)</f>
        <v>4102.2892036072553</v>
      </c>
      <c r="H746" s="172">
        <f t="shared" si="11"/>
        <v>1658.4492036072552</v>
      </c>
    </row>
    <row r="747" spans="1:8" ht="13.2" customHeight="1" x14ac:dyDescent="0.3">
      <c r="A747" s="161" t="s">
        <v>1634</v>
      </c>
      <c r="B747" s="162" t="s">
        <v>434</v>
      </c>
      <c r="C747" s="170">
        <v>3586.3</v>
      </c>
      <c r="D747" s="171">
        <v>3586.3</v>
      </c>
      <c r="E747" s="165" t="s">
        <v>4107</v>
      </c>
      <c r="F747" s="166" t="s">
        <v>3040</v>
      </c>
      <c r="G747">
        <f>VLOOKUP(A747,РАСЧЕТ!$A$3:$AX$1220,50,0)</f>
        <v>6020.0553339403496</v>
      </c>
      <c r="H747" s="172">
        <f t="shared" si="11"/>
        <v>2433.7553339403494</v>
      </c>
    </row>
    <row r="748" spans="1:8" ht="13.2" customHeight="1" x14ac:dyDescent="0.3">
      <c r="A748" s="161" t="s">
        <v>1473</v>
      </c>
      <c r="B748" s="162" t="s">
        <v>449</v>
      </c>
      <c r="C748" s="170">
        <v>3388.74</v>
      </c>
      <c r="D748" s="171">
        <v>3388.74</v>
      </c>
      <c r="E748" s="165" t="s">
        <v>4107</v>
      </c>
      <c r="F748" s="166" t="s">
        <v>3041</v>
      </c>
      <c r="G748">
        <f>VLOOKUP(A748,РАСЧЕТ!$A$3:$AX$1220,50,0)</f>
        <v>5688.4115670406427</v>
      </c>
      <c r="H748" s="172">
        <f t="shared" si="11"/>
        <v>2299.6715670406429</v>
      </c>
    </row>
    <row r="749" spans="1:8" ht="13.2" customHeight="1" x14ac:dyDescent="0.3">
      <c r="A749" s="161" t="s">
        <v>1615</v>
      </c>
      <c r="B749" s="162" t="s">
        <v>396</v>
      </c>
      <c r="C749" s="170">
        <v>2718.72</v>
      </c>
      <c r="D749" s="171">
        <v>2718.72</v>
      </c>
      <c r="E749" s="165" t="s">
        <v>4107</v>
      </c>
      <c r="F749" s="166" t="s">
        <v>3042</v>
      </c>
      <c r="G749">
        <f>VLOOKUP(A749,РАСЧЕТ!$A$3:$AX$1220,50,0)</f>
        <v>2569.746164424846</v>
      </c>
      <c r="H749" s="172">
        <f t="shared" si="11"/>
        <v>-148.97383557515377</v>
      </c>
    </row>
    <row r="750" spans="1:8" ht="13.2" customHeight="1" x14ac:dyDescent="0.3">
      <c r="A750" s="161" t="s">
        <v>1518</v>
      </c>
      <c r="B750" s="162" t="s">
        <v>412</v>
      </c>
      <c r="C750" s="170">
        <v>2443.84</v>
      </c>
      <c r="D750" s="171">
        <v>2443.84</v>
      </c>
      <c r="E750" s="165" t="s">
        <v>4107</v>
      </c>
      <c r="F750" s="166" t="s">
        <v>3043</v>
      </c>
      <c r="G750">
        <f>VLOOKUP(A750,РАСЧЕТ!$A$3:$AX$1220,50,0)</f>
        <v>4102.2892036072553</v>
      </c>
      <c r="H750" s="172">
        <f t="shared" si="11"/>
        <v>1658.4492036072552</v>
      </c>
    </row>
    <row r="751" spans="1:8" ht="13.2" customHeight="1" x14ac:dyDescent="0.3">
      <c r="A751" s="161" t="s">
        <v>1227</v>
      </c>
      <c r="B751" s="162" t="s">
        <v>441</v>
      </c>
      <c r="C751" s="170">
        <v>3586.3</v>
      </c>
      <c r="D751" s="171">
        <v>3586.3</v>
      </c>
      <c r="E751" s="165" t="s">
        <v>4107</v>
      </c>
      <c r="F751" s="166" t="s">
        <v>3044</v>
      </c>
      <c r="G751">
        <f>VLOOKUP(A751,РАСЧЕТ!$A$3:$AX$1220,50,0)</f>
        <v>7027.6505453555392</v>
      </c>
      <c r="H751" s="172">
        <f t="shared" si="11"/>
        <v>3441.350545355539</v>
      </c>
    </row>
    <row r="752" spans="1:8" ht="13.2" customHeight="1" x14ac:dyDescent="0.3">
      <c r="A752" s="161" t="s">
        <v>1544</v>
      </c>
      <c r="B752" s="162" t="s">
        <v>231</v>
      </c>
      <c r="C752" s="170">
        <v>3603.48</v>
      </c>
      <c r="D752" s="171">
        <v>3603.48</v>
      </c>
      <c r="E752" s="165" t="s">
        <v>4107</v>
      </c>
      <c r="F752" s="166" t="s">
        <v>2751</v>
      </c>
      <c r="G752">
        <f>VLOOKUP(A752,РАСЧЕТ!$A$3:$AX$1220,50,0)</f>
        <v>6048.8939223664102</v>
      </c>
      <c r="H752" s="172">
        <f t="shared" si="11"/>
        <v>2445.4139223664101</v>
      </c>
    </row>
    <row r="753" spans="1:8" ht="13.2" customHeight="1" x14ac:dyDescent="0.3">
      <c r="A753" s="161" t="s">
        <v>1492</v>
      </c>
      <c r="B753" s="162" t="s">
        <v>458</v>
      </c>
      <c r="C753" s="170">
        <v>3388.74</v>
      </c>
      <c r="D753" s="171">
        <v>3388.74</v>
      </c>
      <c r="E753" s="165" t="s">
        <v>4107</v>
      </c>
      <c r="F753" s="166" t="s">
        <v>3045</v>
      </c>
      <c r="G753">
        <f>VLOOKUP(A753,РАСЧЕТ!$A$3:$AX$1220,50,0)</f>
        <v>5688.4115670406427</v>
      </c>
      <c r="H753" s="172">
        <f t="shared" si="11"/>
        <v>2299.6715670406429</v>
      </c>
    </row>
    <row r="754" spans="1:8" ht="13.2" customHeight="1" x14ac:dyDescent="0.3">
      <c r="A754" s="161" t="s">
        <v>1395</v>
      </c>
      <c r="B754" s="162" t="s">
        <v>446</v>
      </c>
      <c r="C754" s="170">
        <v>2718.72</v>
      </c>
      <c r="D754" s="171">
        <v>2718.72</v>
      </c>
      <c r="E754" s="165" t="s">
        <v>4107</v>
      </c>
      <c r="F754" s="166" t="s">
        <v>3046</v>
      </c>
      <c r="G754">
        <f>VLOOKUP(A754,РАСЧЕТ!$A$3:$AX$1220,50,0)</f>
        <v>6639.5234990731606</v>
      </c>
      <c r="H754" s="172">
        <f t="shared" si="11"/>
        <v>3920.8034990731608</v>
      </c>
    </row>
    <row r="755" spans="1:8" ht="13.2" customHeight="1" x14ac:dyDescent="0.3">
      <c r="A755" s="161" t="s">
        <v>1593</v>
      </c>
      <c r="B755" s="162" t="s">
        <v>450</v>
      </c>
      <c r="C755" s="170">
        <v>2443.84</v>
      </c>
      <c r="D755" s="171">
        <v>2443.84</v>
      </c>
      <c r="E755" s="165" t="s">
        <v>4107</v>
      </c>
      <c r="F755" s="166" t="s">
        <v>3047</v>
      </c>
      <c r="G755">
        <f>VLOOKUP(A755,РАСЧЕТ!$A$3:$AX$1220,50,0)</f>
        <v>4102.2892036072553</v>
      </c>
      <c r="H755" s="172">
        <f t="shared" si="11"/>
        <v>1658.4492036072552</v>
      </c>
    </row>
    <row r="756" spans="1:8" ht="13.2" customHeight="1" x14ac:dyDescent="0.3">
      <c r="A756" s="161" t="s">
        <v>1449</v>
      </c>
      <c r="B756" s="162" t="s">
        <v>462</v>
      </c>
      <c r="C756" s="170">
        <v>3586.3</v>
      </c>
      <c r="D756" s="171">
        <v>3586.3</v>
      </c>
      <c r="E756" s="165" t="s">
        <v>4107</v>
      </c>
      <c r="F756" s="166" t="s">
        <v>3048</v>
      </c>
      <c r="G756">
        <f>VLOOKUP(A756,РАСЧЕТ!$A$3:$AX$1220,50,0)</f>
        <v>6020.0553339403496</v>
      </c>
      <c r="H756" s="172">
        <f t="shared" si="11"/>
        <v>2433.7553339403494</v>
      </c>
    </row>
    <row r="757" spans="1:8" ht="13.2" customHeight="1" x14ac:dyDescent="0.3">
      <c r="A757" s="161" t="s">
        <v>1552</v>
      </c>
      <c r="B757" s="162" t="s">
        <v>474</v>
      </c>
      <c r="C757" s="170">
        <v>3388.74</v>
      </c>
      <c r="D757" s="171">
        <v>3388.74</v>
      </c>
      <c r="E757" s="165" t="s">
        <v>4107</v>
      </c>
      <c r="F757" s="166" t="s">
        <v>3049</v>
      </c>
      <c r="G757">
        <f>VLOOKUP(A757,РАСЧЕТ!$A$3:$AX$1220,50,0)</f>
        <v>5688.4115670406427</v>
      </c>
      <c r="H757" s="172">
        <f t="shared" si="11"/>
        <v>2299.6715670406429</v>
      </c>
    </row>
    <row r="758" spans="1:8" ht="13.2" customHeight="1" x14ac:dyDescent="0.3">
      <c r="A758" s="161" t="s">
        <v>1399</v>
      </c>
      <c r="B758" s="162" t="s">
        <v>467</v>
      </c>
      <c r="C758" s="170">
        <v>2718.72</v>
      </c>
      <c r="D758" s="171">
        <v>2718.72</v>
      </c>
      <c r="E758" s="165" t="s">
        <v>4107</v>
      </c>
      <c r="F758" s="166" t="s">
        <v>3050</v>
      </c>
      <c r="G758">
        <f>VLOOKUP(A758,РАСЧЕТ!$A$3:$AX$1220,50,0)</f>
        <v>4563.7066184242412</v>
      </c>
      <c r="H758" s="172">
        <f t="shared" si="11"/>
        <v>1844.9866184242414</v>
      </c>
    </row>
    <row r="759" spans="1:8" ht="13.2" customHeight="1" x14ac:dyDescent="0.3">
      <c r="A759" s="161" t="s">
        <v>1269</v>
      </c>
      <c r="B759" s="162" t="s">
        <v>430</v>
      </c>
      <c r="C759" s="170">
        <v>2443.84</v>
      </c>
      <c r="D759" s="171">
        <v>2443.84</v>
      </c>
      <c r="E759" s="165" t="s">
        <v>4107</v>
      </c>
      <c r="F759" s="166" t="s">
        <v>3051</v>
      </c>
      <c r="G759">
        <f>VLOOKUP(A759,РАСЧЕТ!$A$3:$AX$1220,50,0)</f>
        <v>4102.2892036072553</v>
      </c>
      <c r="H759" s="172">
        <f t="shared" si="11"/>
        <v>1658.4492036072552</v>
      </c>
    </row>
    <row r="760" spans="1:8" ht="13.2" customHeight="1" x14ac:dyDescent="0.3">
      <c r="A760" s="161" t="s">
        <v>1270</v>
      </c>
      <c r="B760" s="162" t="s">
        <v>461</v>
      </c>
      <c r="C760" s="170">
        <v>3586.3</v>
      </c>
      <c r="D760" s="171">
        <v>3586.3</v>
      </c>
      <c r="E760" s="165" t="s">
        <v>4107</v>
      </c>
      <c r="F760" s="166" t="s">
        <v>3052</v>
      </c>
      <c r="G760">
        <f>VLOOKUP(A760,РАСЧЕТ!$A$3:$AX$1220,50,0)</f>
        <v>6020.0553339403496</v>
      </c>
      <c r="H760" s="172">
        <f t="shared" si="11"/>
        <v>2433.7553339403494</v>
      </c>
    </row>
    <row r="761" spans="1:8" ht="13.2" customHeight="1" x14ac:dyDescent="0.3">
      <c r="A761" s="161" t="s">
        <v>1545</v>
      </c>
      <c r="B761" s="162" t="s">
        <v>420</v>
      </c>
      <c r="C761" s="170">
        <v>3388.74</v>
      </c>
      <c r="D761" s="171">
        <v>3388.74</v>
      </c>
      <c r="E761" s="165" t="s">
        <v>4107</v>
      </c>
      <c r="F761" s="166" t="s">
        <v>3053</v>
      </c>
      <c r="G761">
        <f>VLOOKUP(A761,РАСЧЕТ!$A$3:$AX$1220,50,0)</f>
        <v>5688.4115670406427</v>
      </c>
      <c r="H761" s="172">
        <f t="shared" si="11"/>
        <v>2299.6715670406429</v>
      </c>
    </row>
    <row r="762" spans="1:8" ht="13.2" customHeight="1" x14ac:dyDescent="0.3">
      <c r="A762" s="161" t="s">
        <v>1616</v>
      </c>
      <c r="B762" s="162" t="s">
        <v>478</v>
      </c>
      <c r="C762" s="170">
        <v>2718.72</v>
      </c>
      <c r="D762" s="171">
        <v>2718.72</v>
      </c>
      <c r="E762" s="165" t="s">
        <v>4107</v>
      </c>
      <c r="F762" s="166" t="s">
        <v>3054</v>
      </c>
      <c r="G762">
        <f>VLOOKUP(A762,РАСЧЕТ!$A$3:$AX$1220,50,0)</f>
        <v>4162.8063264655511</v>
      </c>
      <c r="H762" s="172">
        <f t="shared" si="11"/>
        <v>1444.0863264655513</v>
      </c>
    </row>
    <row r="763" spans="1:8" ht="13.2" customHeight="1" x14ac:dyDescent="0.3">
      <c r="A763" s="161" t="s">
        <v>1908</v>
      </c>
      <c r="B763" s="162" t="s">
        <v>248</v>
      </c>
      <c r="C763" s="170">
        <v>3466.05</v>
      </c>
      <c r="D763" s="171">
        <v>3466.05</v>
      </c>
      <c r="E763" s="165" t="s">
        <v>4107</v>
      </c>
      <c r="F763" s="166" t="s">
        <v>2752</v>
      </c>
      <c r="G763">
        <f>VLOOKUP(A763,РАСЧЕТ!$A$3:$AX$1220,50,0)</f>
        <v>3276.1218873473163</v>
      </c>
      <c r="H763" s="172">
        <f t="shared" si="11"/>
        <v>-189.92811265268392</v>
      </c>
    </row>
    <row r="764" spans="1:8" ht="13.2" customHeight="1" x14ac:dyDescent="0.3">
      <c r="A764" s="161" t="s">
        <v>1548</v>
      </c>
      <c r="B764" s="162" t="s">
        <v>466</v>
      </c>
      <c r="C764" s="170">
        <v>2443.84</v>
      </c>
      <c r="D764" s="171">
        <v>2443.84</v>
      </c>
      <c r="E764" s="165" t="s">
        <v>4107</v>
      </c>
      <c r="F764" s="166" t="s">
        <v>3055</v>
      </c>
      <c r="G764">
        <f>VLOOKUP(A764,РАСЧЕТ!$A$3:$AX$1220,50,0)</f>
        <v>2309.9298065683056</v>
      </c>
      <c r="H764" s="172">
        <f t="shared" si="11"/>
        <v>-133.91019343169455</v>
      </c>
    </row>
    <row r="765" spans="1:8" ht="13.2" customHeight="1" x14ac:dyDescent="0.3">
      <c r="A765" s="161" t="s">
        <v>1524</v>
      </c>
      <c r="B765" s="162" t="s">
        <v>406</v>
      </c>
      <c r="C765" s="170">
        <v>3586.3</v>
      </c>
      <c r="D765" s="171">
        <v>3586.3</v>
      </c>
      <c r="E765" s="165" t="s">
        <v>4107</v>
      </c>
      <c r="F765" s="166" t="s">
        <v>3056</v>
      </c>
      <c r="G765">
        <f>VLOOKUP(A765,РАСЧЕТ!$A$3:$AX$1220,50,0)</f>
        <v>6020.0553339403496</v>
      </c>
      <c r="H765" s="172">
        <f t="shared" si="11"/>
        <v>2433.7553339403494</v>
      </c>
    </row>
    <row r="766" spans="1:8" ht="13.2" customHeight="1" x14ac:dyDescent="0.3">
      <c r="A766" s="161" t="s">
        <v>1400</v>
      </c>
      <c r="B766" s="162" t="s">
        <v>469</v>
      </c>
      <c r="C766" s="170">
        <v>3388.74</v>
      </c>
      <c r="D766" s="171">
        <v>3388.74</v>
      </c>
      <c r="E766" s="165" t="s">
        <v>4107</v>
      </c>
      <c r="F766" s="166" t="s">
        <v>3057</v>
      </c>
      <c r="G766">
        <f>VLOOKUP(A766,РАСЧЕТ!$A$3:$AX$1220,50,0)</f>
        <v>5688.4115670406427</v>
      </c>
      <c r="H766" s="172">
        <f t="shared" si="11"/>
        <v>2299.6715670406429</v>
      </c>
    </row>
    <row r="767" spans="1:8" ht="13.2" customHeight="1" x14ac:dyDescent="0.3">
      <c r="A767" s="161" t="s">
        <v>1431</v>
      </c>
      <c r="B767" s="162" t="s">
        <v>404</v>
      </c>
      <c r="C767" s="170">
        <v>2718.72</v>
      </c>
      <c r="D767" s="171">
        <v>2718.72</v>
      </c>
      <c r="E767" s="165" t="s">
        <v>4107</v>
      </c>
      <c r="F767" s="166" t="s">
        <v>3058</v>
      </c>
      <c r="G767">
        <f>VLOOKUP(A767,РАСЧЕТ!$A$3:$AX$1220,50,0)</f>
        <v>4563.7066184242412</v>
      </c>
      <c r="H767" s="172">
        <f t="shared" si="11"/>
        <v>1844.9866184242414</v>
      </c>
    </row>
    <row r="768" spans="1:8" ht="13.2" customHeight="1" x14ac:dyDescent="0.3">
      <c r="A768" s="161" t="s">
        <v>1408</v>
      </c>
      <c r="B768" s="162" t="s">
        <v>454</v>
      </c>
      <c r="C768" s="170">
        <v>2443.84</v>
      </c>
      <c r="D768" s="171">
        <v>2443.84</v>
      </c>
      <c r="E768" s="165" t="s">
        <v>4107</v>
      </c>
      <c r="F768" s="166" t="s">
        <v>3059</v>
      </c>
      <c r="G768">
        <f>VLOOKUP(A768,РАСЧЕТ!$A$3:$AX$1220,50,0)</f>
        <v>4734.6185757500116</v>
      </c>
      <c r="H768" s="172">
        <f t="shared" si="11"/>
        <v>2290.7785757500114</v>
      </c>
    </row>
    <row r="769" spans="1:8" ht="13.2" customHeight="1" x14ac:dyDescent="0.3">
      <c r="A769" s="161" t="s">
        <v>1461</v>
      </c>
      <c r="B769" s="162" t="s">
        <v>471</v>
      </c>
      <c r="C769" s="170">
        <v>3586.3</v>
      </c>
      <c r="D769" s="171">
        <v>3586.3</v>
      </c>
      <c r="E769" s="165" t="s">
        <v>4107</v>
      </c>
      <c r="F769" s="166" t="s">
        <v>3060</v>
      </c>
      <c r="G769">
        <f>VLOOKUP(A769,РАСЧЕТ!$A$3:$AX$1220,50,0)</f>
        <v>6020.0553339403496</v>
      </c>
      <c r="H769" s="172">
        <f t="shared" si="11"/>
        <v>2433.7553339403494</v>
      </c>
    </row>
    <row r="770" spans="1:8" ht="13.2" customHeight="1" x14ac:dyDescent="0.3">
      <c r="A770" s="161" t="s">
        <v>1477</v>
      </c>
      <c r="B770" s="162" t="s">
        <v>427</v>
      </c>
      <c r="C770" s="170">
        <v>3388.74</v>
      </c>
      <c r="D770" s="171">
        <v>3388.74</v>
      </c>
      <c r="E770" s="165" t="s">
        <v>4107</v>
      </c>
      <c r="F770" s="166" t="s">
        <v>3061</v>
      </c>
      <c r="G770">
        <f>VLOOKUP(A770,РАСЧЕТ!$A$3:$AX$1220,50,0)</f>
        <v>6750.8901417426059</v>
      </c>
      <c r="H770" s="172">
        <f t="shared" ref="H770:H833" si="12">G770-C770</f>
        <v>3362.1501417426061</v>
      </c>
    </row>
    <row r="771" spans="1:8" ht="13.2" customHeight="1" x14ac:dyDescent="0.3">
      <c r="A771" s="161" t="s">
        <v>2354</v>
      </c>
      <c r="B771" s="162" t="s">
        <v>473</v>
      </c>
      <c r="C771" s="170">
        <v>2718.72</v>
      </c>
      <c r="D771" s="171">
        <v>2718.72</v>
      </c>
      <c r="E771" s="165" t="s">
        <v>4107</v>
      </c>
      <c r="F771" s="166" t="s">
        <v>3440</v>
      </c>
      <c r="G771">
        <f>VLOOKUP(A771,РАСЧЕТ!$A$3:$AX$1220,50,0)</f>
        <v>4563.7066184242412</v>
      </c>
      <c r="H771" s="172">
        <f t="shared" si="12"/>
        <v>1844.9866184242414</v>
      </c>
    </row>
    <row r="772" spans="1:8" ht="13.2" customHeight="1" x14ac:dyDescent="0.3">
      <c r="A772" s="161" t="s">
        <v>1539</v>
      </c>
      <c r="B772" s="162" t="s">
        <v>476</v>
      </c>
      <c r="C772" s="170">
        <v>2443.84</v>
      </c>
      <c r="D772" s="171">
        <v>2443.84</v>
      </c>
      <c r="E772" s="165" t="s">
        <v>4107</v>
      </c>
      <c r="F772" s="166" t="s">
        <v>3062</v>
      </c>
      <c r="G772">
        <f>VLOOKUP(A772,РАСЧЕТ!$A$3:$AX$1220,50,0)</f>
        <v>4102.2892036072553</v>
      </c>
      <c r="H772" s="172">
        <f t="shared" si="12"/>
        <v>1658.4492036072552</v>
      </c>
    </row>
    <row r="773" spans="1:8" ht="13.2" customHeight="1" x14ac:dyDescent="0.3">
      <c r="A773" s="161" t="s">
        <v>1480</v>
      </c>
      <c r="B773" s="162" t="s">
        <v>408</v>
      </c>
      <c r="C773" s="170">
        <v>3586.3</v>
      </c>
      <c r="D773" s="171">
        <v>3586.3</v>
      </c>
      <c r="E773" s="165" t="s">
        <v>4107</v>
      </c>
      <c r="F773" s="166" t="s">
        <v>3063</v>
      </c>
      <c r="G773">
        <f>VLOOKUP(A773,РАСЧЕТ!$A$3:$AX$1220,50,0)</f>
        <v>6020.0553339403496</v>
      </c>
      <c r="H773" s="172">
        <f t="shared" si="12"/>
        <v>2433.7553339403494</v>
      </c>
    </row>
    <row r="774" spans="1:8" ht="13.2" customHeight="1" x14ac:dyDescent="0.3">
      <c r="A774" s="161" t="s">
        <v>1516</v>
      </c>
      <c r="B774" s="162" t="s">
        <v>245</v>
      </c>
      <c r="C774" s="170">
        <v>2396.6</v>
      </c>
      <c r="D774" s="171">
        <v>2396.6</v>
      </c>
      <c r="E774" s="165" t="s">
        <v>4107</v>
      </c>
      <c r="F774" s="166" t="s">
        <v>2753</v>
      </c>
      <c r="G774">
        <f>VLOOKUP(A774,РАСЧЕТ!$A$3:$AX$1220,50,0)</f>
        <v>4022.9830854355869</v>
      </c>
      <c r="H774" s="172">
        <f t="shared" si="12"/>
        <v>1626.383085435587</v>
      </c>
    </row>
    <row r="775" spans="1:8" ht="13.2" customHeight="1" x14ac:dyDescent="0.3">
      <c r="A775" s="161" t="s">
        <v>1450</v>
      </c>
      <c r="B775" s="162" t="s">
        <v>411</v>
      </c>
      <c r="C775" s="170">
        <v>3388.74</v>
      </c>
      <c r="D775" s="171">
        <v>3388.74</v>
      </c>
      <c r="E775" s="165" t="s">
        <v>4107</v>
      </c>
      <c r="F775" s="166" t="s">
        <v>3064</v>
      </c>
      <c r="G775">
        <f>VLOOKUP(A775,РАСЧЕТ!$A$3:$AX$1220,50,0)</f>
        <v>6008.4530833317231</v>
      </c>
      <c r="H775" s="172">
        <f t="shared" si="12"/>
        <v>2619.7130833317233</v>
      </c>
    </row>
    <row r="776" spans="1:8" ht="13.2" customHeight="1" x14ac:dyDescent="0.3">
      <c r="A776" s="161" t="s">
        <v>1451</v>
      </c>
      <c r="B776" s="162" t="s">
        <v>422</v>
      </c>
      <c r="C776" s="170">
        <v>2718.72</v>
      </c>
      <c r="D776" s="171">
        <v>2718.72</v>
      </c>
      <c r="E776" s="165" t="s">
        <v>4107</v>
      </c>
      <c r="F776" s="166" t="s">
        <v>3065</v>
      </c>
      <c r="G776">
        <f>VLOOKUP(A776,РАСЧЕТ!$A$3:$AX$1220,50,0)</f>
        <v>5565.0956759446162</v>
      </c>
      <c r="H776" s="172">
        <f t="shared" si="12"/>
        <v>2846.3756759446164</v>
      </c>
    </row>
    <row r="777" spans="1:8" ht="13.2" customHeight="1" x14ac:dyDescent="0.3">
      <c r="A777" s="161" t="s">
        <v>1478</v>
      </c>
      <c r="B777" s="162" t="s">
        <v>395</v>
      </c>
      <c r="C777" s="170">
        <v>2443.84</v>
      </c>
      <c r="D777" s="171">
        <v>2443.84</v>
      </c>
      <c r="E777" s="165" t="s">
        <v>4107</v>
      </c>
      <c r="F777" s="166" t="s">
        <v>3066</v>
      </c>
      <c r="G777">
        <f>VLOOKUP(A777,РАСЧЕТ!$A$3:$AX$1220,50,0)</f>
        <v>4102.2892036072553</v>
      </c>
      <c r="H777" s="172">
        <f t="shared" si="12"/>
        <v>1658.4492036072552</v>
      </c>
    </row>
    <row r="778" spans="1:8" ht="13.2" customHeight="1" x14ac:dyDescent="0.3">
      <c r="A778" s="161" t="s">
        <v>1513</v>
      </c>
      <c r="B778" s="162" t="s">
        <v>415</v>
      </c>
      <c r="C778" s="170">
        <v>3586.3</v>
      </c>
      <c r="D778" s="171">
        <v>3586.3</v>
      </c>
      <c r="E778" s="165" t="s">
        <v>4107</v>
      </c>
      <c r="F778" s="166" t="s">
        <v>3067</v>
      </c>
      <c r="G778">
        <f>VLOOKUP(A778,РАСЧЕТ!$A$3:$AX$1220,50,0)</f>
        <v>6020.0553339403496</v>
      </c>
      <c r="H778" s="172">
        <f t="shared" si="12"/>
        <v>2433.7553339403494</v>
      </c>
    </row>
    <row r="779" spans="1:8" ht="13.2" customHeight="1" x14ac:dyDescent="0.3">
      <c r="A779" s="161" t="s">
        <v>1623</v>
      </c>
      <c r="B779" s="162" t="s">
        <v>418</v>
      </c>
      <c r="C779" s="170">
        <v>3388.74</v>
      </c>
      <c r="D779" s="171">
        <v>3388.74</v>
      </c>
      <c r="E779" s="165" t="s">
        <v>4107</v>
      </c>
      <c r="F779" s="166" t="s">
        <v>3068</v>
      </c>
      <c r="G779">
        <f>VLOOKUP(A779,РАСЧЕТ!$A$3:$AX$1220,50,0)</f>
        <v>3203.0485367001643</v>
      </c>
      <c r="H779" s="172">
        <f t="shared" si="12"/>
        <v>-185.6914632998355</v>
      </c>
    </row>
    <row r="780" spans="1:8" ht="13.2" customHeight="1" x14ac:dyDescent="0.3">
      <c r="A780" s="161" t="s">
        <v>1511</v>
      </c>
      <c r="B780" s="162" t="s">
        <v>475</v>
      </c>
      <c r="C780" s="170">
        <v>2718.72</v>
      </c>
      <c r="D780" s="171">
        <v>2718.72</v>
      </c>
      <c r="E780" s="165" t="s">
        <v>4107</v>
      </c>
      <c r="F780" s="166" t="s">
        <v>3069</v>
      </c>
      <c r="G780">
        <f>VLOOKUP(A780,РАСЧЕТ!$A$3:$AX$1220,50,0)</f>
        <v>5390.8418168515191</v>
      </c>
      <c r="H780" s="172">
        <f t="shared" si="12"/>
        <v>2672.1218168515193</v>
      </c>
    </row>
    <row r="781" spans="1:8" ht="13.2" customHeight="1" x14ac:dyDescent="0.3">
      <c r="A781" s="161" t="s">
        <v>1434</v>
      </c>
      <c r="B781" s="162" t="s">
        <v>397</v>
      </c>
      <c r="C781" s="170">
        <v>2443.84</v>
      </c>
      <c r="D781" s="171">
        <v>2443.84</v>
      </c>
      <c r="E781" s="165" t="s">
        <v>4107</v>
      </c>
      <c r="F781" s="166" t="s">
        <v>3070</v>
      </c>
      <c r="G781">
        <f>VLOOKUP(A781,РАСЧЕТ!$A$3:$AX$1220,50,0)</f>
        <v>2309.9298065683056</v>
      </c>
      <c r="H781" s="172">
        <f t="shared" si="12"/>
        <v>-133.91019343169455</v>
      </c>
    </row>
    <row r="782" spans="1:8" ht="13.2" customHeight="1" x14ac:dyDescent="0.3">
      <c r="A782" s="161" t="s">
        <v>1569</v>
      </c>
      <c r="B782" s="162" t="s">
        <v>425</v>
      </c>
      <c r="C782" s="170">
        <v>3586.3</v>
      </c>
      <c r="D782" s="171">
        <v>3586.3</v>
      </c>
      <c r="E782" s="165" t="s">
        <v>4107</v>
      </c>
      <c r="F782" s="166" t="s">
        <v>3071</v>
      </c>
      <c r="G782">
        <f>VLOOKUP(A782,РАСЧЕТ!$A$3:$AX$1220,50,0)</f>
        <v>6020.0553339403496</v>
      </c>
      <c r="H782" s="172">
        <f t="shared" si="12"/>
        <v>2433.7553339403494</v>
      </c>
    </row>
    <row r="783" spans="1:8" ht="13.2" customHeight="1" x14ac:dyDescent="0.3">
      <c r="A783" s="161" t="s">
        <v>1635</v>
      </c>
      <c r="B783" s="162" t="s">
        <v>437</v>
      </c>
      <c r="C783" s="170">
        <v>3388.74</v>
      </c>
      <c r="D783" s="171">
        <v>3388.74</v>
      </c>
      <c r="E783" s="165" t="s">
        <v>4107</v>
      </c>
      <c r="F783" s="166" t="s">
        <v>3072</v>
      </c>
      <c r="G783">
        <f>VLOOKUP(A783,РАСЧЕТ!$A$3:$AX$1220,50,0)</f>
        <v>8079.6790482866681</v>
      </c>
      <c r="H783" s="172">
        <f t="shared" si="12"/>
        <v>4690.9390482866684</v>
      </c>
    </row>
    <row r="784" spans="1:8" ht="13.2" customHeight="1" x14ac:dyDescent="0.3">
      <c r="A784" s="161" t="s">
        <v>2234</v>
      </c>
      <c r="B784" s="162" t="s">
        <v>448</v>
      </c>
      <c r="C784" s="170">
        <v>2718.72</v>
      </c>
      <c r="D784" s="171">
        <v>2718.72</v>
      </c>
      <c r="E784" s="165" t="s">
        <v>4107</v>
      </c>
      <c r="F784" s="166" t="s">
        <v>3501</v>
      </c>
      <c r="G784">
        <f>VLOOKUP(A784,РАСЧЕТ!$A$3:$AX$1220,50,0)</f>
        <v>4563.7066184242412</v>
      </c>
      <c r="H784" s="172">
        <f t="shared" si="12"/>
        <v>1844.9866184242414</v>
      </c>
    </row>
    <row r="785" spans="1:8" ht="13.2" customHeight="1" x14ac:dyDescent="0.3">
      <c r="A785" s="161" t="s">
        <v>1520</v>
      </c>
      <c r="B785" s="162" t="s">
        <v>315</v>
      </c>
      <c r="C785" s="170">
        <v>2392.3000000000002</v>
      </c>
      <c r="D785" s="171">
        <v>2392.3000000000002</v>
      </c>
      <c r="E785" s="165" t="s">
        <v>4107</v>
      </c>
      <c r="F785" s="166" t="s">
        <v>2754</v>
      </c>
      <c r="G785">
        <f>VLOOKUP(A785,РАСЧЕТ!$A$3:$AX$1220,50,0)</f>
        <v>4015.7734383290713</v>
      </c>
      <c r="H785" s="172">
        <f t="shared" si="12"/>
        <v>1623.4734383290711</v>
      </c>
    </row>
    <row r="786" spans="1:8" ht="13.2" customHeight="1" x14ac:dyDescent="0.3">
      <c r="A786" s="161" t="s">
        <v>1602</v>
      </c>
      <c r="B786" s="162" t="s">
        <v>416</v>
      </c>
      <c r="C786" s="170">
        <v>2443.84</v>
      </c>
      <c r="D786" s="171">
        <v>2443.84</v>
      </c>
      <c r="E786" s="165" t="s">
        <v>4107</v>
      </c>
      <c r="F786" s="166" t="s">
        <v>3073</v>
      </c>
      <c r="G786">
        <f>VLOOKUP(A786,РАСЧЕТ!$A$3:$AX$1220,50,0)</f>
        <v>4102.2892036072553</v>
      </c>
      <c r="H786" s="172">
        <f t="shared" si="12"/>
        <v>1658.4492036072552</v>
      </c>
    </row>
    <row r="787" spans="1:8" ht="13.2" customHeight="1" x14ac:dyDescent="0.3">
      <c r="A787" s="161" t="s">
        <v>1274</v>
      </c>
      <c r="B787" s="162" t="s">
        <v>444</v>
      </c>
      <c r="C787" s="170">
        <v>3586.3</v>
      </c>
      <c r="D787" s="171">
        <v>3586.3</v>
      </c>
      <c r="E787" s="165" t="s">
        <v>4107</v>
      </c>
      <c r="F787" s="166" t="s">
        <v>3074</v>
      </c>
      <c r="G787">
        <f>VLOOKUP(A787,РАСЧЕТ!$A$3:$AX$1220,50,0)</f>
        <v>5561.7709250225926</v>
      </c>
      <c r="H787" s="172">
        <f t="shared" si="12"/>
        <v>1975.4709250225924</v>
      </c>
    </row>
    <row r="788" spans="1:8" ht="13.2" customHeight="1" x14ac:dyDescent="0.3">
      <c r="A788" s="161" t="s">
        <v>1312</v>
      </c>
      <c r="B788" s="162" t="s">
        <v>413</v>
      </c>
      <c r="C788" s="170">
        <v>3388.74</v>
      </c>
      <c r="D788" s="171">
        <v>3388.74</v>
      </c>
      <c r="E788" s="165" t="s">
        <v>4107</v>
      </c>
      <c r="F788" s="166" t="s">
        <v>3075</v>
      </c>
      <c r="G788">
        <f>VLOOKUP(A788,РАСЧЕТ!$A$3:$AX$1220,50,0)</f>
        <v>5951.4695938652612</v>
      </c>
      <c r="H788" s="172">
        <f t="shared" si="12"/>
        <v>2562.7295938652614</v>
      </c>
    </row>
    <row r="789" spans="1:8" ht="13.2" customHeight="1" x14ac:dyDescent="0.3">
      <c r="A789" s="161" t="s">
        <v>1409</v>
      </c>
      <c r="B789" s="162" t="s">
        <v>429</v>
      </c>
      <c r="C789" s="170">
        <v>2718.72</v>
      </c>
      <c r="D789" s="171">
        <v>2718.72</v>
      </c>
      <c r="E789" s="165" t="s">
        <v>4107</v>
      </c>
      <c r="F789" s="166" t="s">
        <v>3076</v>
      </c>
      <c r="G789">
        <f>VLOOKUP(A789,РАСЧЕТ!$A$3:$AX$1220,50,0)</f>
        <v>3599.5782131883325</v>
      </c>
      <c r="H789" s="172">
        <f t="shared" si="12"/>
        <v>880.85821318833268</v>
      </c>
    </row>
    <row r="790" spans="1:8" ht="13.2" customHeight="1" x14ac:dyDescent="0.3">
      <c r="A790" s="161" t="s">
        <v>1438</v>
      </c>
      <c r="B790" s="162" t="s">
        <v>410</v>
      </c>
      <c r="C790" s="170">
        <v>2443.84</v>
      </c>
      <c r="D790" s="171">
        <v>2443.84</v>
      </c>
      <c r="E790" s="165" t="s">
        <v>4107</v>
      </c>
      <c r="F790" s="166" t="s">
        <v>3077</v>
      </c>
      <c r="G790">
        <f>VLOOKUP(A790,РАСЧЕТ!$A$3:$AX$1220,50,0)</f>
        <v>4102.2892036072553</v>
      </c>
      <c r="H790" s="172">
        <f t="shared" si="12"/>
        <v>1658.4492036072552</v>
      </c>
    </row>
    <row r="791" spans="1:8" ht="13.2" customHeight="1" x14ac:dyDescent="0.3">
      <c r="A791" s="161" t="s">
        <v>3579</v>
      </c>
      <c r="B791" s="162" t="s">
        <v>409</v>
      </c>
      <c r="C791" s="170">
        <v>3586.3</v>
      </c>
      <c r="D791" s="171">
        <v>3586.3</v>
      </c>
      <c r="E791" s="165" t="s">
        <v>4107</v>
      </c>
      <c r="F791" s="166" t="s">
        <v>4039</v>
      </c>
      <c r="G791">
        <f>VLOOKUP(A791,РАСЧЕТ!$A$3:$AX$1220,50,0)</f>
        <v>6020.0553339403496</v>
      </c>
      <c r="H791" s="172">
        <f t="shared" si="12"/>
        <v>2433.7553339403494</v>
      </c>
    </row>
    <row r="792" spans="1:8" ht="13.2" customHeight="1" x14ac:dyDescent="0.3">
      <c r="A792" s="161" t="s">
        <v>1435</v>
      </c>
      <c r="B792" s="162" t="s">
        <v>457</v>
      </c>
      <c r="C792" s="170">
        <v>3388.74</v>
      </c>
      <c r="D792" s="171">
        <v>3388.74</v>
      </c>
      <c r="E792" s="165" t="s">
        <v>4107</v>
      </c>
      <c r="F792" s="166" t="s">
        <v>3078</v>
      </c>
      <c r="G792">
        <f>VLOOKUP(A792,РАСЧЕТ!$A$3:$AX$1220,50,0)</f>
        <v>4436.8649608001197</v>
      </c>
      <c r="H792" s="172">
        <f t="shared" si="12"/>
        <v>1048.1249608001199</v>
      </c>
    </row>
    <row r="793" spans="1:8" ht="13.2" customHeight="1" x14ac:dyDescent="0.3">
      <c r="A793" s="161" t="s">
        <v>1531</v>
      </c>
      <c r="B793" s="162" t="s">
        <v>459</v>
      </c>
      <c r="C793" s="170">
        <v>2718.72</v>
      </c>
      <c r="D793" s="171">
        <v>2718.72</v>
      </c>
      <c r="E793" s="165" t="s">
        <v>4107</v>
      </c>
      <c r="F793" s="166" t="s">
        <v>3079</v>
      </c>
      <c r="G793">
        <f>VLOOKUP(A793,РАСЧЕТ!$A$3:$AX$1220,50,0)</f>
        <v>4758.2424990064274</v>
      </c>
      <c r="H793" s="172">
        <f t="shared" si="12"/>
        <v>2039.5224990064276</v>
      </c>
    </row>
    <row r="794" spans="1:8" ht="13.2" customHeight="1" x14ac:dyDescent="0.3">
      <c r="A794" s="161" t="s">
        <v>1481</v>
      </c>
      <c r="B794" s="162" t="s">
        <v>453</v>
      </c>
      <c r="C794" s="170">
        <v>2443.84</v>
      </c>
      <c r="D794" s="171">
        <v>2443.84</v>
      </c>
      <c r="E794" s="165" t="s">
        <v>4107</v>
      </c>
      <c r="F794" s="166" t="s">
        <v>3080</v>
      </c>
      <c r="G794">
        <f>VLOOKUP(A794,РАСЧЕТ!$A$3:$AX$1220,50,0)</f>
        <v>2309.9298065683056</v>
      </c>
      <c r="H794" s="172">
        <f t="shared" si="12"/>
        <v>-133.91019343169455</v>
      </c>
    </row>
    <row r="795" spans="1:8" ht="13.2" customHeight="1" x14ac:dyDescent="0.3">
      <c r="A795" s="161" t="s">
        <v>3592</v>
      </c>
      <c r="B795" s="162" t="s">
        <v>399</v>
      </c>
      <c r="C795" s="170">
        <v>3007.83</v>
      </c>
      <c r="D795" s="171">
        <v>3007.83</v>
      </c>
      <c r="E795" s="165" t="s">
        <v>4107</v>
      </c>
      <c r="F795" s="166" t="s">
        <v>4111</v>
      </c>
      <c r="G795">
        <f>VLOOKUP(A795,РАСЧЕТ!$A$3:$AX$1220,50,0)</f>
        <v>5049.0786671757778</v>
      </c>
      <c r="H795" s="172">
        <f t="shared" si="12"/>
        <v>2041.2486671757779</v>
      </c>
    </row>
    <row r="796" spans="1:8" ht="13.2" customHeight="1" x14ac:dyDescent="0.3">
      <c r="A796" s="161" t="s">
        <v>1458</v>
      </c>
      <c r="B796" s="162" t="s">
        <v>399</v>
      </c>
      <c r="C796" s="163">
        <v>578.48</v>
      </c>
      <c r="D796" s="164">
        <v>578.48</v>
      </c>
      <c r="E796" s="165" t="s">
        <v>4107</v>
      </c>
      <c r="F796" s="166" t="s">
        <v>3081</v>
      </c>
      <c r="G796">
        <f>VLOOKUP(A796,РАСЧЕТ!$A$3:$AX$1220,50,0)</f>
        <v>970.97666676457254</v>
      </c>
      <c r="H796" s="172">
        <f t="shared" si="12"/>
        <v>392.49666676457252</v>
      </c>
    </row>
    <row r="797" spans="1:8" ht="13.2" customHeight="1" x14ac:dyDescent="0.3">
      <c r="A797" s="161" t="s">
        <v>1909</v>
      </c>
      <c r="B797" s="162" t="s">
        <v>263</v>
      </c>
      <c r="C797" s="170">
        <v>3655.02</v>
      </c>
      <c r="D797" s="171">
        <v>3655.02</v>
      </c>
      <c r="E797" s="165" t="s">
        <v>4107</v>
      </c>
      <c r="F797" s="166" t="s">
        <v>2722</v>
      </c>
      <c r="G797">
        <f>VLOOKUP(A797,РАСЧЕТ!$A$3:$AX$1220,50,0)</f>
        <v>6135.4096876445956</v>
      </c>
      <c r="H797" s="172">
        <f t="shared" si="12"/>
        <v>2480.3896876445956</v>
      </c>
    </row>
    <row r="798" spans="1:8" ht="13.2" customHeight="1" x14ac:dyDescent="0.3">
      <c r="A798" s="161" t="s">
        <v>1375</v>
      </c>
      <c r="B798" s="162" t="s">
        <v>121</v>
      </c>
      <c r="C798" s="170">
        <v>3603.48</v>
      </c>
      <c r="D798" s="171">
        <v>3603.48</v>
      </c>
      <c r="E798" s="165" t="s">
        <v>4107</v>
      </c>
      <c r="F798" s="166" t="s">
        <v>2755</v>
      </c>
      <c r="G798">
        <f>VLOOKUP(A798,РАСЧЕТ!$A$3:$AX$1220,50,0)</f>
        <v>6048.8939223664102</v>
      </c>
      <c r="H798" s="172">
        <f t="shared" si="12"/>
        <v>2445.4139223664101</v>
      </c>
    </row>
    <row r="799" spans="1:8" ht="13.2" customHeight="1" x14ac:dyDescent="0.3">
      <c r="A799" s="161" t="s">
        <v>1526</v>
      </c>
      <c r="B799" s="162" t="s">
        <v>417</v>
      </c>
      <c r="C799" s="170">
        <v>3388.74</v>
      </c>
      <c r="D799" s="171">
        <v>3388.74</v>
      </c>
      <c r="E799" s="165" t="s">
        <v>4107</v>
      </c>
      <c r="F799" s="166" t="s">
        <v>3082</v>
      </c>
      <c r="G799">
        <f>VLOOKUP(A799,РАСЧЕТ!$A$3:$AX$1220,50,0)</f>
        <v>6048.9196193296457</v>
      </c>
      <c r="H799" s="172">
        <f t="shared" si="12"/>
        <v>2660.1796193296459</v>
      </c>
    </row>
    <row r="800" spans="1:8" ht="13.2" customHeight="1" x14ac:dyDescent="0.3">
      <c r="A800" s="161" t="s">
        <v>1535</v>
      </c>
      <c r="B800" s="162" t="s">
        <v>477</v>
      </c>
      <c r="C800" s="170">
        <v>2718.72</v>
      </c>
      <c r="D800" s="171">
        <v>2718.72</v>
      </c>
      <c r="E800" s="165" t="s">
        <v>4107</v>
      </c>
      <c r="F800" s="166" t="s">
        <v>3083</v>
      </c>
      <c r="G800">
        <f>VLOOKUP(A800,РАСЧЕТ!$A$3:$AX$1220,50,0)</f>
        <v>5206.6777856772933</v>
      </c>
      <c r="H800" s="172">
        <f t="shared" si="12"/>
        <v>2487.9577856772935</v>
      </c>
    </row>
    <row r="801" spans="1:8" ht="13.2" customHeight="1" x14ac:dyDescent="0.3">
      <c r="A801" s="161" t="s">
        <v>2233</v>
      </c>
      <c r="B801" s="162" t="s">
        <v>432</v>
      </c>
      <c r="C801" s="170">
        <v>2443.84</v>
      </c>
      <c r="D801" s="171">
        <v>2443.84</v>
      </c>
      <c r="E801" s="165" t="s">
        <v>4107</v>
      </c>
      <c r="F801" s="166" t="s">
        <v>3479</v>
      </c>
      <c r="G801">
        <f>VLOOKUP(A801,РАСЧЕТ!$A$3:$AX$1220,50,0)</f>
        <v>2309.9298065683056</v>
      </c>
      <c r="H801" s="172">
        <f t="shared" si="12"/>
        <v>-133.91019343169455</v>
      </c>
    </row>
    <row r="802" spans="1:8" ht="13.2" customHeight="1" x14ac:dyDescent="0.3">
      <c r="A802" s="161" t="s">
        <v>1653</v>
      </c>
      <c r="B802" s="162" t="s">
        <v>431</v>
      </c>
      <c r="C802" s="170">
        <v>3586.3</v>
      </c>
      <c r="D802" s="171">
        <v>3586.3</v>
      </c>
      <c r="E802" s="165" t="s">
        <v>4107</v>
      </c>
      <c r="F802" s="166" t="s">
        <v>3084</v>
      </c>
      <c r="G802">
        <f>VLOOKUP(A802,РАСЧЕТ!$A$3:$AX$1220,50,0)</f>
        <v>6020.0553339403496</v>
      </c>
      <c r="H802" s="172">
        <f t="shared" si="12"/>
        <v>2433.7553339403494</v>
      </c>
    </row>
    <row r="803" spans="1:8" ht="13.2" customHeight="1" x14ac:dyDescent="0.3">
      <c r="A803" s="161" t="s">
        <v>1567</v>
      </c>
      <c r="B803" s="162" t="s">
        <v>464</v>
      </c>
      <c r="C803" s="170">
        <v>3388.74</v>
      </c>
      <c r="D803" s="171">
        <v>3388.74</v>
      </c>
      <c r="E803" s="165" t="s">
        <v>4107</v>
      </c>
      <c r="F803" s="166" t="s">
        <v>3085</v>
      </c>
      <c r="G803">
        <f>VLOOKUP(A803,РАСЧЕТ!$A$3:$AX$1220,50,0)</f>
        <v>5688.4115670406427</v>
      </c>
      <c r="H803" s="172">
        <f t="shared" si="12"/>
        <v>2299.6715670406429</v>
      </c>
    </row>
    <row r="804" spans="1:8" ht="13.2" customHeight="1" x14ac:dyDescent="0.3">
      <c r="A804" s="161" t="s">
        <v>1636</v>
      </c>
      <c r="B804" s="162" t="s">
        <v>389</v>
      </c>
      <c r="C804" s="170">
        <v>2718.72</v>
      </c>
      <c r="D804" s="171">
        <v>2718.72</v>
      </c>
      <c r="E804" s="165" t="s">
        <v>4107</v>
      </c>
      <c r="F804" s="166" t="s">
        <v>3086</v>
      </c>
      <c r="G804">
        <f>VLOOKUP(A804,РАСЧЕТ!$A$3:$AX$1220,50,0)</f>
        <v>4563.7066184242412</v>
      </c>
      <c r="H804" s="172">
        <f t="shared" si="12"/>
        <v>1844.9866184242414</v>
      </c>
    </row>
    <row r="805" spans="1:8" ht="13.2" customHeight="1" x14ac:dyDescent="0.3">
      <c r="A805" s="161" t="s">
        <v>1474</v>
      </c>
      <c r="B805" s="162" t="s">
        <v>443</v>
      </c>
      <c r="C805" s="170">
        <v>2443.84</v>
      </c>
      <c r="D805" s="171">
        <v>2443.84</v>
      </c>
      <c r="E805" s="165" t="s">
        <v>4107</v>
      </c>
      <c r="F805" s="166" t="s">
        <v>3087</v>
      </c>
      <c r="G805">
        <f>VLOOKUP(A805,РАСЧЕТ!$A$3:$AX$1220,50,0)</f>
        <v>3954.1925243614855</v>
      </c>
      <c r="H805" s="172">
        <f t="shared" si="12"/>
        <v>1510.3525243614854</v>
      </c>
    </row>
    <row r="806" spans="1:8" ht="13.2" customHeight="1" x14ac:dyDescent="0.3">
      <c r="A806" s="161" t="s">
        <v>1527</v>
      </c>
      <c r="B806" s="162" t="s">
        <v>451</v>
      </c>
      <c r="C806" s="170">
        <v>3586.3</v>
      </c>
      <c r="D806" s="171">
        <v>3586.3</v>
      </c>
      <c r="E806" s="165" t="s">
        <v>4107</v>
      </c>
      <c r="F806" s="166" t="s">
        <v>3088</v>
      </c>
      <c r="G806">
        <f>VLOOKUP(A806,РАСЧЕТ!$A$3:$AX$1220,50,0)</f>
        <v>6020.0553339403496</v>
      </c>
      <c r="H806" s="172">
        <f t="shared" si="12"/>
        <v>2433.7553339403494</v>
      </c>
    </row>
    <row r="807" spans="1:8" ht="13.2" customHeight="1" x14ac:dyDescent="0.3">
      <c r="A807" s="161" t="s">
        <v>1317</v>
      </c>
      <c r="B807" s="162" t="s">
        <v>391</v>
      </c>
      <c r="C807" s="170">
        <v>3388.74</v>
      </c>
      <c r="D807" s="171">
        <v>3388.74</v>
      </c>
      <c r="E807" s="165" t="s">
        <v>4107</v>
      </c>
      <c r="F807" s="166" t="s">
        <v>3089</v>
      </c>
      <c r="G807">
        <f>VLOOKUP(A807,РАСЧЕТ!$A$3:$AX$1220,50,0)</f>
        <v>5688.4115670406427</v>
      </c>
      <c r="H807" s="172">
        <f t="shared" si="12"/>
        <v>2299.6715670406429</v>
      </c>
    </row>
    <row r="808" spans="1:8" ht="13.2" customHeight="1" x14ac:dyDescent="0.3">
      <c r="A808" s="161" t="s">
        <v>1641</v>
      </c>
      <c r="B808" s="162" t="s">
        <v>407</v>
      </c>
      <c r="C808" s="170">
        <v>2718.72</v>
      </c>
      <c r="D808" s="171">
        <v>2718.72</v>
      </c>
      <c r="E808" s="165" t="s">
        <v>4107</v>
      </c>
      <c r="F808" s="166" t="s">
        <v>3090</v>
      </c>
      <c r="G808">
        <f>VLOOKUP(A808,РАСЧЕТ!$A$3:$AX$1220,50,0)</f>
        <v>4563.7066184242412</v>
      </c>
      <c r="H808" s="172">
        <f t="shared" si="12"/>
        <v>1844.9866184242414</v>
      </c>
    </row>
    <row r="809" spans="1:8" ht="13.2" customHeight="1" x14ac:dyDescent="0.3">
      <c r="A809" s="161" t="s">
        <v>1642</v>
      </c>
      <c r="B809" s="162" t="s">
        <v>316</v>
      </c>
      <c r="C809" s="170">
        <v>3466.05</v>
      </c>
      <c r="D809" s="171">
        <v>3466.05</v>
      </c>
      <c r="E809" s="165" t="s">
        <v>4107</v>
      </c>
      <c r="F809" s="166" t="s">
        <v>2756</v>
      </c>
      <c r="G809">
        <f>VLOOKUP(A809,РАСЧЕТ!$A$3:$AX$1220,50,0)</f>
        <v>5818.1852149579181</v>
      </c>
      <c r="H809" s="172">
        <f t="shared" si="12"/>
        <v>2352.1352149579179</v>
      </c>
    </row>
    <row r="810" spans="1:8" ht="13.2" customHeight="1" x14ac:dyDescent="0.3">
      <c r="A810" s="161" t="s">
        <v>1309</v>
      </c>
      <c r="B810" s="162" t="s">
        <v>447</v>
      </c>
      <c r="C810" s="170">
        <v>2443.84</v>
      </c>
      <c r="D810" s="171">
        <v>2443.84</v>
      </c>
      <c r="E810" s="165" t="s">
        <v>4107</v>
      </c>
      <c r="F810" s="166" t="s">
        <v>3091</v>
      </c>
      <c r="G810">
        <f>VLOOKUP(A810,РАСЧЕТ!$A$3:$AX$1220,50,0)</f>
        <v>2310.7556542417333</v>
      </c>
      <c r="H810" s="172">
        <f t="shared" si="12"/>
        <v>-133.08434575826686</v>
      </c>
    </row>
    <row r="811" spans="1:8" ht="13.2" customHeight="1" x14ac:dyDescent="0.3">
      <c r="A811" s="161" t="s">
        <v>2362</v>
      </c>
      <c r="B811" s="162" t="s">
        <v>465</v>
      </c>
      <c r="C811" s="170">
        <v>3586.3</v>
      </c>
      <c r="D811" s="171">
        <v>3586.3</v>
      </c>
      <c r="E811" s="165" t="s">
        <v>4107</v>
      </c>
      <c r="F811" s="166" t="s">
        <v>3511</v>
      </c>
      <c r="G811">
        <f>VLOOKUP(A811,РАСЧЕТ!$A$3:$AX$1220,50,0)</f>
        <v>6020.0553339403496</v>
      </c>
      <c r="H811" s="172">
        <f t="shared" si="12"/>
        <v>2433.7553339403494</v>
      </c>
    </row>
    <row r="812" spans="1:8" ht="13.2" customHeight="1" x14ac:dyDescent="0.3">
      <c r="A812" s="161" t="s">
        <v>1562</v>
      </c>
      <c r="B812" s="162" t="s">
        <v>439</v>
      </c>
      <c r="C812" s="170">
        <v>3388.74</v>
      </c>
      <c r="D812" s="171">
        <v>3388.74</v>
      </c>
      <c r="E812" s="165" t="s">
        <v>4107</v>
      </c>
      <c r="F812" s="166" t="s">
        <v>3092</v>
      </c>
      <c r="G812">
        <f>VLOOKUP(A812,РАСЧЕТ!$A$3:$AX$1220,50,0)</f>
        <v>5688.4115670406427</v>
      </c>
      <c r="H812" s="172">
        <f t="shared" si="12"/>
        <v>2299.6715670406429</v>
      </c>
    </row>
    <row r="813" spans="1:8" ht="13.2" customHeight="1" x14ac:dyDescent="0.3">
      <c r="A813" s="161" t="s">
        <v>1563</v>
      </c>
      <c r="B813" s="162" t="s">
        <v>1199</v>
      </c>
      <c r="C813" s="170">
        <v>2718.72</v>
      </c>
      <c r="D813" s="171">
        <v>2718.72</v>
      </c>
      <c r="E813" s="165" t="s">
        <v>4107</v>
      </c>
      <c r="F813" s="166" t="s">
        <v>3093</v>
      </c>
      <c r="G813">
        <f>VLOOKUP(A813,РАСЧЕТ!$A$3:$AX$1220,50,0)</f>
        <v>4563.7066184242412</v>
      </c>
      <c r="H813" s="172">
        <f t="shared" si="12"/>
        <v>1844.9866184242414</v>
      </c>
    </row>
    <row r="814" spans="1:8" ht="13.2" customHeight="1" x14ac:dyDescent="0.3">
      <c r="A814" s="161" t="s">
        <v>1617</v>
      </c>
      <c r="B814" s="162" t="s">
        <v>638</v>
      </c>
      <c r="C814" s="170">
        <v>2443.84</v>
      </c>
      <c r="D814" s="171">
        <v>2443.84</v>
      </c>
      <c r="E814" s="165" t="s">
        <v>4107</v>
      </c>
      <c r="F814" s="166" t="s">
        <v>3094</v>
      </c>
      <c r="G814">
        <f>VLOOKUP(A814,РАСЧЕТ!$A$3:$AX$1220,50,0)</f>
        <v>4102.2892036072553</v>
      </c>
      <c r="H814" s="172">
        <f t="shared" si="12"/>
        <v>1658.4492036072552</v>
      </c>
    </row>
    <row r="815" spans="1:8" ht="13.2" customHeight="1" x14ac:dyDescent="0.3">
      <c r="A815" s="161" t="s">
        <v>2239</v>
      </c>
      <c r="B815" s="162" t="s">
        <v>783</v>
      </c>
      <c r="C815" s="170">
        <v>3586.3</v>
      </c>
      <c r="D815" s="171">
        <v>3586.3</v>
      </c>
      <c r="E815" s="165" t="s">
        <v>4107</v>
      </c>
      <c r="F815" s="166" t="s">
        <v>3504</v>
      </c>
      <c r="G815">
        <f>VLOOKUP(A815,РАСЧЕТ!$A$3:$AX$1220,50,0)</f>
        <v>6020.0553339403496</v>
      </c>
      <c r="H815" s="172">
        <f t="shared" si="12"/>
        <v>2433.7553339403494</v>
      </c>
    </row>
    <row r="816" spans="1:8" ht="13.2" customHeight="1" x14ac:dyDescent="0.3">
      <c r="A816" s="161" t="s">
        <v>1605</v>
      </c>
      <c r="B816" s="162" t="s">
        <v>982</v>
      </c>
      <c r="C816" s="170">
        <v>3388.74</v>
      </c>
      <c r="D816" s="171">
        <v>3388.74</v>
      </c>
      <c r="E816" s="165" t="s">
        <v>4107</v>
      </c>
      <c r="F816" s="166" t="s">
        <v>3095</v>
      </c>
      <c r="G816">
        <f>VLOOKUP(A816,РАСЧЕТ!$A$3:$AX$1220,50,0)</f>
        <v>5688.4115670406427</v>
      </c>
      <c r="H816" s="172">
        <f t="shared" si="12"/>
        <v>2299.6715670406429</v>
      </c>
    </row>
    <row r="817" spans="1:8" ht="13.2" customHeight="1" x14ac:dyDescent="0.3">
      <c r="A817" s="161" t="s">
        <v>1594</v>
      </c>
      <c r="B817" s="162" t="s">
        <v>690</v>
      </c>
      <c r="C817" s="170">
        <v>3809.64</v>
      </c>
      <c r="D817" s="171">
        <v>3809.64</v>
      </c>
      <c r="E817" s="165" t="s">
        <v>4107</v>
      </c>
      <c r="F817" s="166" t="s">
        <v>3096</v>
      </c>
      <c r="G817">
        <f>VLOOKUP(A817,РАСЧЕТ!$A$3:$AX$1220,50,0)</f>
        <v>6394.95698347915</v>
      </c>
      <c r="H817" s="172">
        <f t="shared" si="12"/>
        <v>2585.3169834791502</v>
      </c>
    </row>
    <row r="818" spans="1:8" ht="13.2" customHeight="1" x14ac:dyDescent="0.3">
      <c r="A818" s="161" t="s">
        <v>1582</v>
      </c>
      <c r="B818" s="162" t="s">
        <v>687</v>
      </c>
      <c r="C818" s="170">
        <v>3431.69</v>
      </c>
      <c r="D818" s="171">
        <v>3431.69</v>
      </c>
      <c r="E818" s="165" t="s">
        <v>4107</v>
      </c>
      <c r="F818" s="166" t="s">
        <v>3097</v>
      </c>
      <c r="G818">
        <f>VLOOKUP(A818,РАСЧЕТ!$A$3:$AX$1220,50,0)</f>
        <v>5760.508038105796</v>
      </c>
      <c r="H818" s="172">
        <f t="shared" si="12"/>
        <v>2328.8180381057959</v>
      </c>
    </row>
    <row r="819" spans="1:8" ht="13.2" customHeight="1" x14ac:dyDescent="0.3">
      <c r="A819" s="161" t="s">
        <v>1657</v>
      </c>
      <c r="B819" s="162" t="s">
        <v>666</v>
      </c>
      <c r="C819" s="170">
        <v>5050.8900000000003</v>
      </c>
      <c r="D819" s="171">
        <v>5050.8900000000003</v>
      </c>
      <c r="E819" s="165" t="s">
        <v>4107</v>
      </c>
      <c r="F819" s="166" t="s">
        <v>3098</v>
      </c>
      <c r="G819">
        <f>VLOOKUP(A819,РАСЧЕТ!$A$3:$AX$1220,50,0)</f>
        <v>8478.5449972620954</v>
      </c>
      <c r="H819" s="172">
        <f t="shared" si="12"/>
        <v>3427.6549972620951</v>
      </c>
    </row>
    <row r="820" spans="1:8" ht="13.2" customHeight="1" x14ac:dyDescent="0.3">
      <c r="A820" s="161" t="s">
        <v>1646</v>
      </c>
      <c r="B820" s="162" t="s">
        <v>177</v>
      </c>
      <c r="C820" s="170">
        <v>2396.6</v>
      </c>
      <c r="D820" s="171">
        <v>2396.6</v>
      </c>
      <c r="E820" s="165" t="s">
        <v>4107</v>
      </c>
      <c r="F820" s="166" t="s">
        <v>2757</v>
      </c>
      <c r="G820">
        <f>VLOOKUP(A820,РАСЧЕТ!$A$3:$AX$1220,50,0)</f>
        <v>2265.2738700617128</v>
      </c>
      <c r="H820" s="172">
        <f t="shared" si="12"/>
        <v>-131.32612993828707</v>
      </c>
    </row>
    <row r="821" spans="1:8" ht="13.2" customHeight="1" x14ac:dyDescent="0.3">
      <c r="A821" s="161" t="s">
        <v>1910</v>
      </c>
      <c r="B821" s="162" t="s">
        <v>650</v>
      </c>
      <c r="C821" s="170">
        <v>4763.13</v>
      </c>
      <c r="D821" s="171">
        <v>4763.13</v>
      </c>
      <c r="E821" s="165" t="s">
        <v>4107</v>
      </c>
      <c r="F821" s="166" t="s">
        <v>3099</v>
      </c>
      <c r="G821">
        <f>VLOOKUP(A821,РАСЧЕТ!$A$3:$AX$1220,50,0)</f>
        <v>7995.4986411255668</v>
      </c>
      <c r="H821" s="172">
        <f t="shared" si="12"/>
        <v>3232.3686411255667</v>
      </c>
    </row>
    <row r="822" spans="1:8" ht="13.2" customHeight="1" x14ac:dyDescent="0.3">
      <c r="A822" s="161" t="s">
        <v>1331</v>
      </c>
      <c r="B822" s="162" t="s">
        <v>1178</v>
      </c>
      <c r="C822" s="170">
        <v>1494.65</v>
      </c>
      <c r="D822" s="171">
        <v>1494.65</v>
      </c>
      <c r="E822" s="165" t="s">
        <v>4107</v>
      </c>
      <c r="F822" s="166" t="s">
        <v>3100</v>
      </c>
      <c r="G822">
        <f>VLOOKUP(A822,РАСЧЕТ!$A$3:$AX$1220,50,0)</f>
        <v>4122.3576623589634</v>
      </c>
      <c r="H822" s="172">
        <f t="shared" si="12"/>
        <v>2627.7076623589633</v>
      </c>
    </row>
    <row r="823" spans="1:8" ht="13.2" customHeight="1" x14ac:dyDescent="0.3">
      <c r="A823" s="161" t="s">
        <v>1624</v>
      </c>
      <c r="B823" s="162" t="s">
        <v>702</v>
      </c>
      <c r="C823" s="170">
        <v>2572.69</v>
      </c>
      <c r="D823" s="171">
        <v>2572.69</v>
      </c>
      <c r="E823" s="165" t="s">
        <v>4107</v>
      </c>
      <c r="F823" s="166" t="s">
        <v>3101</v>
      </c>
      <c r="G823">
        <f>VLOOKUP(A823,РАСЧЕТ!$A$3:$AX$1220,50,0)</f>
        <v>6959.8415177138622</v>
      </c>
      <c r="H823" s="172">
        <f t="shared" si="12"/>
        <v>4387.1515177138626</v>
      </c>
    </row>
    <row r="824" spans="1:8" ht="13.2" customHeight="1" x14ac:dyDescent="0.3">
      <c r="A824" s="161" t="s">
        <v>2321</v>
      </c>
      <c r="B824" s="162" t="s">
        <v>581</v>
      </c>
      <c r="C824" s="170">
        <v>1760.94</v>
      </c>
      <c r="D824" s="171">
        <v>1760.94</v>
      </c>
      <c r="E824" s="165" t="s">
        <v>4107</v>
      </c>
      <c r="F824" s="166" t="s">
        <v>3471</v>
      </c>
      <c r="G824">
        <f>VLOOKUP(A824,РАСЧЕТ!$A$3:$AX$1220,50,0)</f>
        <v>2955.9553136713093</v>
      </c>
      <c r="H824" s="172">
        <f t="shared" si="12"/>
        <v>1195.0153136713093</v>
      </c>
    </row>
    <row r="825" spans="1:8" ht="13.2" customHeight="1" x14ac:dyDescent="0.3">
      <c r="A825" s="161" t="s">
        <v>1643</v>
      </c>
      <c r="B825" s="162" t="s">
        <v>961</v>
      </c>
      <c r="C825" s="170">
        <v>1434.52</v>
      </c>
      <c r="D825" s="171">
        <v>1434.52</v>
      </c>
      <c r="E825" s="165" t="s">
        <v>4107</v>
      </c>
      <c r="F825" s="166" t="s">
        <v>3102</v>
      </c>
      <c r="G825">
        <f>VLOOKUP(A825,РАСЧЕТ!$A$3:$AX$1220,50,0)</f>
        <v>2680.5762857407467</v>
      </c>
      <c r="H825" s="172">
        <f t="shared" si="12"/>
        <v>1246.0562857407467</v>
      </c>
    </row>
    <row r="826" spans="1:8" ht="13.2" customHeight="1" x14ac:dyDescent="0.3">
      <c r="A826" s="161" t="s">
        <v>1585</v>
      </c>
      <c r="B826" s="162" t="s">
        <v>1120</v>
      </c>
      <c r="C826" s="170">
        <v>1421.64</v>
      </c>
      <c r="D826" s="171">
        <v>1421.64</v>
      </c>
      <c r="E826" s="165" t="s">
        <v>4107</v>
      </c>
      <c r="F826" s="166" t="s">
        <v>3103</v>
      </c>
      <c r="G826">
        <f>VLOOKUP(A826,РАСЧЕТ!$A$3:$AX$1220,50,0)</f>
        <v>2386.3931922565935</v>
      </c>
      <c r="H826" s="172">
        <f t="shared" si="12"/>
        <v>964.75319225659337</v>
      </c>
    </row>
    <row r="827" spans="1:8" ht="13.2" customHeight="1" x14ac:dyDescent="0.3">
      <c r="A827" s="161" t="s">
        <v>1318</v>
      </c>
      <c r="B827" s="162" t="s">
        <v>962</v>
      </c>
      <c r="C827" s="170">
        <v>1752.35</v>
      </c>
      <c r="D827" s="171">
        <v>1752.35</v>
      </c>
      <c r="E827" s="165" t="s">
        <v>4107</v>
      </c>
      <c r="F827" s="166" t="s">
        <v>3104</v>
      </c>
      <c r="G827">
        <f>VLOOKUP(A827,РАСЧЕТ!$A$3:$AX$1220,50,0)</f>
        <v>3922.4552972191655</v>
      </c>
      <c r="H827" s="172">
        <f t="shared" si="12"/>
        <v>2170.1052972191655</v>
      </c>
    </row>
    <row r="828" spans="1:8" ht="13.2" customHeight="1" x14ac:dyDescent="0.3">
      <c r="A828" s="161" t="s">
        <v>2338</v>
      </c>
      <c r="B828" s="162" t="s">
        <v>1197</v>
      </c>
      <c r="C828" s="170">
        <v>2697.24</v>
      </c>
      <c r="D828" s="171">
        <v>2697.24</v>
      </c>
      <c r="E828" s="165" t="s">
        <v>4107</v>
      </c>
      <c r="F828" s="166" t="s">
        <v>3500</v>
      </c>
      <c r="G828">
        <f>VLOOKUP(A828,РАСЧЕТ!$A$3:$AX$1220,50,0)</f>
        <v>4527.6583828916637</v>
      </c>
      <c r="H828" s="172">
        <f t="shared" si="12"/>
        <v>1830.4183828916639</v>
      </c>
    </row>
    <row r="829" spans="1:8" ht="13.2" customHeight="1" x14ac:dyDescent="0.3">
      <c r="A829" s="161" t="s">
        <v>1337</v>
      </c>
      <c r="B829" s="162" t="s">
        <v>994</v>
      </c>
      <c r="C829" s="170">
        <v>1447.41</v>
      </c>
      <c r="D829" s="171">
        <v>1447.41</v>
      </c>
      <c r="E829" s="165" t="s">
        <v>4107</v>
      </c>
      <c r="F829" s="166" t="s">
        <v>3105</v>
      </c>
      <c r="G829">
        <f>VLOOKUP(A829,РАСЧЕТ!$A$3:$AX$1220,50,0)</f>
        <v>2429.6510748956857</v>
      </c>
      <c r="H829" s="172">
        <f t="shared" si="12"/>
        <v>982.24107489568564</v>
      </c>
    </row>
    <row r="830" spans="1:8" ht="13.2" customHeight="1" x14ac:dyDescent="0.3">
      <c r="A830" s="161" t="s">
        <v>1320</v>
      </c>
      <c r="B830" s="162" t="s">
        <v>708</v>
      </c>
      <c r="C830" s="170">
        <v>1447.41</v>
      </c>
      <c r="D830" s="171">
        <v>1447.41</v>
      </c>
      <c r="E830" s="165" t="s">
        <v>4107</v>
      </c>
      <c r="F830" s="166" t="s">
        <v>3106</v>
      </c>
      <c r="G830">
        <f>VLOOKUP(A830,РАСЧЕТ!$A$3:$AX$1220,50,0)</f>
        <v>2429.6510748956857</v>
      </c>
      <c r="H830" s="172">
        <f t="shared" si="12"/>
        <v>982.24107489568564</v>
      </c>
    </row>
    <row r="831" spans="1:8" ht="13.2" customHeight="1" x14ac:dyDescent="0.3">
      <c r="A831" s="161" t="s">
        <v>1590</v>
      </c>
      <c r="B831" s="162" t="s">
        <v>317</v>
      </c>
      <c r="C831" s="170">
        <v>2392.3000000000002</v>
      </c>
      <c r="D831" s="171">
        <v>2392.3000000000002</v>
      </c>
      <c r="E831" s="165" t="s">
        <v>4107</v>
      </c>
      <c r="F831" s="166" t="s">
        <v>2758</v>
      </c>
      <c r="G831">
        <f>VLOOKUP(A831,РАСЧЕТ!$A$3:$AX$1220,50,0)</f>
        <v>4015.7734383290713</v>
      </c>
      <c r="H831" s="172">
        <f t="shared" si="12"/>
        <v>1623.4734383290711</v>
      </c>
    </row>
    <row r="832" spans="1:8" ht="13.2" customHeight="1" x14ac:dyDescent="0.3">
      <c r="A832" s="161" t="s">
        <v>1350</v>
      </c>
      <c r="B832" s="162" t="s">
        <v>491</v>
      </c>
      <c r="C832" s="170">
        <v>2534.04</v>
      </c>
      <c r="D832" s="171">
        <v>2534.04</v>
      </c>
      <c r="E832" s="165" t="s">
        <v>4107</v>
      </c>
      <c r="F832" s="166" t="s">
        <v>3107</v>
      </c>
      <c r="G832">
        <f>VLOOKUP(A832,РАСЧЕТ!$A$3:$AX$1220,50,0)</f>
        <v>4253.6917928440789</v>
      </c>
      <c r="H832" s="172">
        <f t="shared" si="12"/>
        <v>1719.651792844079</v>
      </c>
    </row>
    <row r="833" spans="1:8" ht="13.2" customHeight="1" x14ac:dyDescent="0.3">
      <c r="A833" s="161" t="s">
        <v>1629</v>
      </c>
      <c r="B833" s="162" t="s">
        <v>1161</v>
      </c>
      <c r="C833" s="170">
        <v>1687.93</v>
      </c>
      <c r="D833" s="171">
        <v>1687.93</v>
      </c>
      <c r="E833" s="165" t="s">
        <v>4107</v>
      </c>
      <c r="F833" s="166" t="s">
        <v>3108</v>
      </c>
      <c r="G833">
        <f>VLOOKUP(A833,РАСЧЕТ!$A$3:$AX$1220,50,0)</f>
        <v>2833.3913128605473</v>
      </c>
      <c r="H833" s="172">
        <f t="shared" si="12"/>
        <v>1145.4613128605472</v>
      </c>
    </row>
    <row r="834" spans="1:8" ht="13.2" customHeight="1" x14ac:dyDescent="0.3">
      <c r="A834" s="161" t="s">
        <v>1631</v>
      </c>
      <c r="B834" s="162" t="s">
        <v>1009</v>
      </c>
      <c r="C834" s="170">
        <v>1378.69</v>
      </c>
      <c r="D834" s="171">
        <v>1378.69</v>
      </c>
      <c r="E834" s="165" t="s">
        <v>4107</v>
      </c>
      <c r="F834" s="166" t="s">
        <v>3109</v>
      </c>
      <c r="G834">
        <f>VLOOKUP(A834,РАСЧЕТ!$A$3:$AX$1220,50,0)</f>
        <v>2314.2967211914397</v>
      </c>
      <c r="H834" s="172">
        <f t="shared" ref="H834:H897" si="13">G834-C834</f>
        <v>935.60672119143965</v>
      </c>
    </row>
    <row r="835" spans="1:8" ht="13.2" customHeight="1" x14ac:dyDescent="0.3">
      <c r="A835" s="161" t="s">
        <v>2320</v>
      </c>
      <c r="B835" s="162" t="s">
        <v>713</v>
      </c>
      <c r="C835" s="170">
        <v>1365.8</v>
      </c>
      <c r="D835" s="171">
        <v>1365.8</v>
      </c>
      <c r="E835" s="165" t="s">
        <v>4107</v>
      </c>
      <c r="F835" s="166" t="s">
        <v>3444</v>
      </c>
      <c r="G835">
        <f>VLOOKUP(A835,РАСЧЕТ!$A$3:$AX$1220,50,0)</f>
        <v>2292.6677798718938</v>
      </c>
      <c r="H835" s="172">
        <f t="shared" si="13"/>
        <v>926.86777987189384</v>
      </c>
    </row>
    <row r="836" spans="1:8" ht="13.2" customHeight="1" x14ac:dyDescent="0.3">
      <c r="A836" s="161" t="s">
        <v>2253</v>
      </c>
      <c r="B836" s="162" t="s">
        <v>932</v>
      </c>
      <c r="C836" s="170">
        <v>1679.34</v>
      </c>
      <c r="D836" s="171">
        <v>1679.34</v>
      </c>
      <c r="E836" s="165" t="s">
        <v>4107</v>
      </c>
      <c r="F836" s="166" t="s">
        <v>3457</v>
      </c>
      <c r="G836">
        <f>VLOOKUP(A836,РАСЧЕТ!$A$3:$AX$1220,50,0)</f>
        <v>2818.972018647517</v>
      </c>
      <c r="H836" s="172">
        <f t="shared" si="13"/>
        <v>1139.632018647517</v>
      </c>
    </row>
    <row r="837" spans="1:8" ht="13.2" customHeight="1" x14ac:dyDescent="0.3">
      <c r="A837" s="161" t="s">
        <v>1556</v>
      </c>
      <c r="B837" s="162" t="s">
        <v>693</v>
      </c>
      <c r="C837" s="168"/>
      <c r="D837" s="169"/>
      <c r="E837" s="165" t="s">
        <v>4107</v>
      </c>
      <c r="F837" s="166" t="s">
        <v>3110</v>
      </c>
      <c r="G837">
        <f>VLOOKUP(A837,РАСЧЕТ!$A$3:$AX$1220,50,0)</f>
        <v>0</v>
      </c>
      <c r="H837" s="172">
        <f t="shared" si="13"/>
        <v>0</v>
      </c>
    </row>
    <row r="838" spans="1:8" ht="13.2" customHeight="1" x14ac:dyDescent="0.3">
      <c r="A838" s="161" t="s">
        <v>3580</v>
      </c>
      <c r="B838" s="162" t="s">
        <v>693</v>
      </c>
      <c r="C838" s="170">
        <v>2662.89</v>
      </c>
      <c r="D838" s="171">
        <v>2662.89</v>
      </c>
      <c r="E838" s="165" t="s">
        <v>4041</v>
      </c>
      <c r="F838" s="166" t="s">
        <v>4042</v>
      </c>
      <c r="G838">
        <f>VLOOKUP(A838,РАСЧЕТ!$A$3:$AX$1220,50,0)</f>
        <v>4469.9812060395407</v>
      </c>
      <c r="H838" s="172">
        <f t="shared" si="13"/>
        <v>1807.0912060395408</v>
      </c>
    </row>
    <row r="839" spans="1:8" ht="13.2" customHeight="1" x14ac:dyDescent="0.3">
      <c r="A839" s="161" t="s">
        <v>1618</v>
      </c>
      <c r="B839" s="162" t="s">
        <v>968</v>
      </c>
      <c r="C839" s="170">
        <v>1395.87</v>
      </c>
      <c r="D839" s="171">
        <v>1395.87</v>
      </c>
      <c r="E839" s="165" t="s">
        <v>4107</v>
      </c>
      <c r="F839" s="166" t="s">
        <v>3111</v>
      </c>
      <c r="G839">
        <f>VLOOKUP(A839,РАСЧЕТ!$A$3:$AX$1220,50,0)</f>
        <v>2343.1353096175012</v>
      </c>
      <c r="H839" s="172">
        <f t="shared" si="13"/>
        <v>947.26530961750132</v>
      </c>
    </row>
    <row r="840" spans="1:8" ht="13.2" customHeight="1" x14ac:dyDescent="0.3">
      <c r="A840" s="161" t="s">
        <v>1305</v>
      </c>
      <c r="B840" s="162" t="s">
        <v>1012</v>
      </c>
      <c r="C840" s="170">
        <v>1447.41</v>
      </c>
      <c r="D840" s="171">
        <v>1447.41</v>
      </c>
      <c r="E840" s="165" t="s">
        <v>4107</v>
      </c>
      <c r="F840" s="166" t="s">
        <v>3112</v>
      </c>
      <c r="G840">
        <f>VLOOKUP(A840,РАСЧЕТ!$A$3:$AX$1220,50,0)</f>
        <v>2429.6510748956857</v>
      </c>
      <c r="H840" s="172">
        <f t="shared" si="13"/>
        <v>982.24107489568564</v>
      </c>
    </row>
    <row r="841" spans="1:8" ht="13.2" customHeight="1" x14ac:dyDescent="0.3">
      <c r="A841" s="161" t="s">
        <v>1658</v>
      </c>
      <c r="B841" s="162" t="s">
        <v>887</v>
      </c>
      <c r="C841" s="168"/>
      <c r="D841" s="169"/>
      <c r="E841" s="165" t="s">
        <v>4107</v>
      </c>
      <c r="F841" s="166" t="s">
        <v>3113</v>
      </c>
      <c r="G841">
        <f>VLOOKUP(A841,РАСЧЕТ!$A$3:$AX$1220,50,0)</f>
        <v>0</v>
      </c>
      <c r="H841" s="172">
        <f t="shared" si="13"/>
        <v>0</v>
      </c>
    </row>
    <row r="842" spans="1:8" ht="13.2" customHeight="1" x14ac:dyDescent="0.3">
      <c r="A842" s="161" t="s">
        <v>3581</v>
      </c>
      <c r="B842" s="162" t="s">
        <v>887</v>
      </c>
      <c r="C842" s="170">
        <v>2534.04</v>
      </c>
      <c r="D842" s="171">
        <v>2534.04</v>
      </c>
      <c r="E842" s="165" t="s">
        <v>4044</v>
      </c>
      <c r="F842" s="166" t="s">
        <v>4045</v>
      </c>
      <c r="G842">
        <f>VLOOKUP(A842,РАСЧЕТ!$A$3:$AX$1220,50,0)</f>
        <v>4253.6917928440789</v>
      </c>
      <c r="H842" s="172">
        <f t="shared" si="13"/>
        <v>1719.651792844079</v>
      </c>
    </row>
    <row r="843" spans="1:8" ht="13.2" customHeight="1" x14ac:dyDescent="0.3">
      <c r="A843" s="161" t="s">
        <v>1610</v>
      </c>
      <c r="B843" s="162" t="s">
        <v>1109</v>
      </c>
      <c r="C843" s="170">
        <v>1687.93</v>
      </c>
      <c r="D843" s="171">
        <v>1687.93</v>
      </c>
      <c r="E843" s="165" t="s">
        <v>4107</v>
      </c>
      <c r="F843" s="166" t="s">
        <v>3114</v>
      </c>
      <c r="G843">
        <f>VLOOKUP(A843,РАСЧЕТ!$A$3:$AX$1220,50,0)</f>
        <v>2833.3913128605473</v>
      </c>
      <c r="H843" s="172">
        <f t="shared" si="13"/>
        <v>1145.4613128605472</v>
      </c>
    </row>
    <row r="844" spans="1:8" ht="13.2" customHeight="1" x14ac:dyDescent="0.3">
      <c r="A844" s="161" t="s">
        <v>1619</v>
      </c>
      <c r="B844" s="162" t="s">
        <v>209</v>
      </c>
      <c r="C844" s="170">
        <v>3603.48</v>
      </c>
      <c r="D844" s="171">
        <v>3603.48</v>
      </c>
      <c r="E844" s="165" t="s">
        <v>4107</v>
      </c>
      <c r="F844" s="166" t="s">
        <v>2759</v>
      </c>
      <c r="G844">
        <f>VLOOKUP(A844,РАСЧЕТ!$A$3:$AX$1220,50,0)</f>
        <v>6048.8939223664102</v>
      </c>
      <c r="H844" s="172">
        <f t="shared" si="13"/>
        <v>2445.4139223664101</v>
      </c>
    </row>
    <row r="845" spans="1:8" ht="13.2" customHeight="1" x14ac:dyDescent="0.3">
      <c r="A845" s="161" t="s">
        <v>3582</v>
      </c>
      <c r="B845" s="162" t="s">
        <v>691</v>
      </c>
      <c r="C845" s="170">
        <v>1378.69</v>
      </c>
      <c r="D845" s="171">
        <v>1378.69</v>
      </c>
      <c r="E845" s="165" t="s">
        <v>4107</v>
      </c>
      <c r="F845" s="166" t="s">
        <v>4047</v>
      </c>
      <c r="G845">
        <f>VLOOKUP(A845,РАСЧЕТ!$A$3:$AX$1220,50,0)</f>
        <v>2314.2967211914397</v>
      </c>
      <c r="H845" s="172">
        <f t="shared" si="13"/>
        <v>935.60672119143965</v>
      </c>
    </row>
    <row r="846" spans="1:8" ht="13.2" customHeight="1" x14ac:dyDescent="0.3">
      <c r="A846" s="161" t="s">
        <v>1577</v>
      </c>
      <c r="B846" s="162" t="s">
        <v>953</v>
      </c>
      <c r="C846" s="170">
        <v>1365.8</v>
      </c>
      <c r="D846" s="171">
        <v>1365.8</v>
      </c>
      <c r="E846" s="165" t="s">
        <v>4107</v>
      </c>
      <c r="F846" s="166" t="s">
        <v>3116</v>
      </c>
      <c r="G846">
        <f>VLOOKUP(A846,РАСЧЕТ!$A$3:$AX$1220,50,0)</f>
        <v>2292.6677798718938</v>
      </c>
      <c r="H846" s="172">
        <f t="shared" si="13"/>
        <v>926.86777987189384</v>
      </c>
    </row>
    <row r="847" spans="1:8" ht="13.2" customHeight="1" x14ac:dyDescent="0.3">
      <c r="A847" s="161" t="s">
        <v>1718</v>
      </c>
      <c r="B847" s="162" t="s">
        <v>694</v>
      </c>
      <c r="C847" s="170">
        <v>1679.34</v>
      </c>
      <c r="D847" s="171">
        <v>1679.34</v>
      </c>
      <c r="E847" s="165" t="s">
        <v>4107</v>
      </c>
      <c r="F847" s="166" t="s">
        <v>3117</v>
      </c>
      <c r="G847">
        <f>VLOOKUP(A847,РАСЧЕТ!$A$3:$AX$1220,50,0)</f>
        <v>2818.972018647517</v>
      </c>
      <c r="H847" s="172">
        <f t="shared" si="13"/>
        <v>1139.632018647517</v>
      </c>
    </row>
    <row r="848" spans="1:8" ht="13.2" customHeight="1" x14ac:dyDescent="0.3">
      <c r="A848" s="161" t="s">
        <v>1655</v>
      </c>
      <c r="B848" s="162" t="s">
        <v>655</v>
      </c>
      <c r="C848" s="170">
        <v>2662.89</v>
      </c>
      <c r="D848" s="171">
        <v>2662.89</v>
      </c>
      <c r="E848" s="165" t="s">
        <v>4107</v>
      </c>
      <c r="F848" s="166" t="s">
        <v>3118</v>
      </c>
      <c r="G848">
        <f>VLOOKUP(A848,РАСЧЕТ!$A$3:$AX$1220,50,0)</f>
        <v>4469.9812060395407</v>
      </c>
      <c r="H848" s="172">
        <f t="shared" si="13"/>
        <v>1807.0912060395408</v>
      </c>
    </row>
    <row r="849" spans="1:8" ht="13.2" customHeight="1" x14ac:dyDescent="0.3">
      <c r="A849" s="161" t="s">
        <v>1764</v>
      </c>
      <c r="B849" s="162" t="s">
        <v>703</v>
      </c>
      <c r="C849" s="170">
        <v>1395.87</v>
      </c>
      <c r="D849" s="171">
        <v>1395.87</v>
      </c>
      <c r="E849" s="165" t="s">
        <v>4107</v>
      </c>
      <c r="F849" s="166" t="s">
        <v>3119</v>
      </c>
      <c r="G849">
        <f>VLOOKUP(A849,РАСЧЕТ!$A$3:$AX$1220,50,0)</f>
        <v>1501.8922780676146</v>
      </c>
      <c r="H849" s="172">
        <f t="shared" si="13"/>
        <v>106.02227806761471</v>
      </c>
    </row>
    <row r="850" spans="1:8" ht="13.2" customHeight="1" x14ac:dyDescent="0.3">
      <c r="A850" s="161" t="s">
        <v>1637</v>
      </c>
      <c r="B850" s="162" t="s">
        <v>784</v>
      </c>
      <c r="C850" s="170">
        <v>1447.41</v>
      </c>
      <c r="D850" s="171">
        <v>1447.41</v>
      </c>
      <c r="E850" s="165" t="s">
        <v>4107</v>
      </c>
      <c r="F850" s="166" t="s">
        <v>3120</v>
      </c>
      <c r="G850">
        <f>VLOOKUP(A850,РАСЧЕТ!$A$3:$AX$1220,50,0)</f>
        <v>2094.0156142806891</v>
      </c>
      <c r="H850" s="172">
        <f t="shared" si="13"/>
        <v>646.605614280689</v>
      </c>
    </row>
    <row r="851" spans="1:8" ht="13.2" customHeight="1" x14ac:dyDescent="0.3">
      <c r="A851" s="161" t="s">
        <v>1654</v>
      </c>
      <c r="B851" s="162" t="s">
        <v>768</v>
      </c>
      <c r="C851" s="170">
        <v>2534.04</v>
      </c>
      <c r="D851" s="171">
        <v>2534.04</v>
      </c>
      <c r="E851" s="165" t="s">
        <v>4107</v>
      </c>
      <c r="F851" s="166" t="s">
        <v>3121</v>
      </c>
      <c r="G851">
        <f>VLOOKUP(A851,РАСЧЕТ!$A$3:$AX$1220,50,0)</f>
        <v>4253.6917928440789</v>
      </c>
      <c r="H851" s="172">
        <f t="shared" si="13"/>
        <v>1719.651792844079</v>
      </c>
    </row>
    <row r="852" spans="1:8" ht="13.2" customHeight="1" x14ac:dyDescent="0.3">
      <c r="A852" s="161" t="s">
        <v>2221</v>
      </c>
      <c r="B852" s="162" t="s">
        <v>1152</v>
      </c>
      <c r="C852" s="170">
        <v>1687.93</v>
      </c>
      <c r="D852" s="171">
        <v>1687.93</v>
      </c>
      <c r="E852" s="165" t="s">
        <v>4107</v>
      </c>
      <c r="F852" s="166" t="s">
        <v>3462</v>
      </c>
      <c r="G852">
        <f>VLOOKUP(A852,РАСЧЕТ!$A$3:$AX$1220,50,0)</f>
        <v>2226.3824449610556</v>
      </c>
      <c r="H852" s="172">
        <f t="shared" si="13"/>
        <v>538.45244496105556</v>
      </c>
    </row>
    <row r="853" spans="1:8" ht="13.2" customHeight="1" x14ac:dyDescent="0.3">
      <c r="A853" s="161" t="s">
        <v>1343</v>
      </c>
      <c r="B853" s="162" t="s">
        <v>678</v>
      </c>
      <c r="C853" s="170">
        <v>1378.69</v>
      </c>
      <c r="D853" s="171">
        <v>1378.69</v>
      </c>
      <c r="E853" s="165" t="s">
        <v>4107</v>
      </c>
      <c r="F853" s="166" t="s">
        <v>3122</v>
      </c>
      <c r="G853">
        <f>VLOOKUP(A853,РАСЧЕТ!$A$3:$AX$1220,50,0)</f>
        <v>2314.2967211914397</v>
      </c>
      <c r="H853" s="172">
        <f t="shared" si="13"/>
        <v>935.60672119143965</v>
      </c>
    </row>
    <row r="854" spans="1:8" ht="13.2" customHeight="1" x14ac:dyDescent="0.3">
      <c r="A854" s="161" t="s">
        <v>1297</v>
      </c>
      <c r="B854" s="162" t="s">
        <v>997</v>
      </c>
      <c r="C854" s="170">
        <v>1365.8</v>
      </c>
      <c r="D854" s="171">
        <v>1365.8</v>
      </c>
      <c r="E854" s="165" t="s">
        <v>4107</v>
      </c>
      <c r="F854" s="166" t="s">
        <v>3123</v>
      </c>
      <c r="G854">
        <f>VLOOKUP(A854,РАСЧЕТ!$A$3:$AX$1220,50,0)</f>
        <v>2292.6677798718938</v>
      </c>
      <c r="H854" s="172">
        <f t="shared" si="13"/>
        <v>926.86777987189384</v>
      </c>
    </row>
    <row r="855" spans="1:8" ht="13.2" customHeight="1" x14ac:dyDescent="0.3">
      <c r="A855" s="161" t="s">
        <v>1656</v>
      </c>
      <c r="B855" s="162" t="s">
        <v>278</v>
      </c>
      <c r="C855" s="170">
        <v>3466.05</v>
      </c>
      <c r="D855" s="171">
        <v>3466.05</v>
      </c>
      <c r="E855" s="165" t="s">
        <v>4107</v>
      </c>
      <c r="F855" s="166" t="s">
        <v>2760</v>
      </c>
      <c r="G855">
        <f>VLOOKUP(A855,РАСЧЕТ!$A$3:$AX$1220,50,0)</f>
        <v>5970.0369980662254</v>
      </c>
      <c r="H855" s="172">
        <f t="shared" si="13"/>
        <v>2503.9869980662252</v>
      </c>
    </row>
    <row r="856" spans="1:8" ht="13.2" customHeight="1" x14ac:dyDescent="0.3">
      <c r="A856" s="161" t="s">
        <v>1660</v>
      </c>
      <c r="B856" s="162" t="s">
        <v>603</v>
      </c>
      <c r="C856" s="170">
        <v>1679.34</v>
      </c>
      <c r="D856" s="171">
        <v>1679.34</v>
      </c>
      <c r="E856" s="165" t="s">
        <v>4107</v>
      </c>
      <c r="F856" s="166" t="s">
        <v>3124</v>
      </c>
      <c r="G856">
        <f>VLOOKUP(A856,РАСЧЕТ!$A$3:$AX$1220,50,0)</f>
        <v>1801.2101086973987</v>
      </c>
      <c r="H856" s="172">
        <f t="shared" si="13"/>
        <v>121.87010869739879</v>
      </c>
    </row>
    <row r="857" spans="1:8" ht="13.2" customHeight="1" x14ac:dyDescent="0.3">
      <c r="A857" s="161" t="s">
        <v>2220</v>
      </c>
      <c r="B857" s="162" t="s">
        <v>695</v>
      </c>
      <c r="C857" s="170">
        <v>2662.89</v>
      </c>
      <c r="D857" s="171">
        <v>2662.89</v>
      </c>
      <c r="E857" s="165" t="s">
        <v>4107</v>
      </c>
      <c r="F857" s="166" t="s">
        <v>3498</v>
      </c>
      <c r="G857">
        <f>VLOOKUP(A857,РАСЧЕТ!$A$3:$AX$1220,50,0)</f>
        <v>3982.8505870681824</v>
      </c>
      <c r="H857" s="172">
        <f t="shared" si="13"/>
        <v>1319.9605870681826</v>
      </c>
    </row>
    <row r="858" spans="1:8" ht="13.2" customHeight="1" x14ac:dyDescent="0.3">
      <c r="A858" s="161" t="s">
        <v>1638</v>
      </c>
      <c r="B858" s="162" t="s">
        <v>559</v>
      </c>
      <c r="C858" s="170">
        <v>1395.87</v>
      </c>
      <c r="D858" s="171">
        <v>1395.87</v>
      </c>
      <c r="E858" s="165" t="s">
        <v>4107</v>
      </c>
      <c r="F858" s="166" t="s">
        <v>3125</v>
      </c>
      <c r="G858">
        <f>VLOOKUP(A858,РАСЧЕТ!$A$3:$AX$1220,50,0)</f>
        <v>2343.1353096175012</v>
      </c>
      <c r="H858" s="172">
        <f t="shared" si="13"/>
        <v>947.26530961750132</v>
      </c>
    </row>
    <row r="859" spans="1:8" ht="13.2" customHeight="1" x14ac:dyDescent="0.3">
      <c r="A859" s="161" t="s">
        <v>1632</v>
      </c>
      <c r="B859" s="162" t="s">
        <v>888</v>
      </c>
      <c r="C859" s="170">
        <v>1447.41</v>
      </c>
      <c r="D859" s="171">
        <v>1447.41</v>
      </c>
      <c r="E859" s="165" t="s">
        <v>4107</v>
      </c>
      <c r="F859" s="166" t="s">
        <v>3126</v>
      </c>
      <c r="G859">
        <f>VLOOKUP(A859,РАСЧЕТ!$A$3:$AX$1220,50,0)</f>
        <v>2429.6510748956857</v>
      </c>
      <c r="H859" s="172">
        <f t="shared" si="13"/>
        <v>982.24107489568564</v>
      </c>
    </row>
    <row r="860" spans="1:8" ht="13.2" customHeight="1" x14ac:dyDescent="0.3">
      <c r="A860" s="161" t="s">
        <v>1351</v>
      </c>
      <c r="B860" s="162" t="s">
        <v>582</v>
      </c>
      <c r="C860" s="170">
        <v>2534.04</v>
      </c>
      <c r="D860" s="171">
        <v>2534.04</v>
      </c>
      <c r="E860" s="165" t="s">
        <v>4107</v>
      </c>
      <c r="F860" s="166" t="s">
        <v>3127</v>
      </c>
      <c r="G860">
        <f>VLOOKUP(A860,РАСЧЕТ!$A$3:$AX$1220,50,0)</f>
        <v>2395.1820489899833</v>
      </c>
      <c r="H860" s="172">
        <f t="shared" si="13"/>
        <v>-138.85795101001668</v>
      </c>
    </row>
    <row r="861" spans="1:8" ht="13.2" customHeight="1" x14ac:dyDescent="0.3">
      <c r="A861" s="161" t="s">
        <v>1650</v>
      </c>
      <c r="B861" s="162" t="s">
        <v>685</v>
      </c>
      <c r="C861" s="170">
        <v>1687.93</v>
      </c>
      <c r="D861" s="171">
        <v>1687.93</v>
      </c>
      <c r="E861" s="165" t="s">
        <v>4107</v>
      </c>
      <c r="F861" s="166" t="s">
        <v>3128</v>
      </c>
      <c r="G861">
        <f>VLOOKUP(A861,РАСЧЕТ!$A$3:$AX$1220,50,0)</f>
        <v>2833.3913128605473</v>
      </c>
      <c r="H861" s="172">
        <f t="shared" si="13"/>
        <v>1145.4613128605472</v>
      </c>
    </row>
    <row r="862" spans="1:8" ht="13.2" customHeight="1" x14ac:dyDescent="0.3">
      <c r="A862" s="161" t="s">
        <v>1578</v>
      </c>
      <c r="B862" s="162" t="s">
        <v>1020</v>
      </c>
      <c r="C862" s="170">
        <v>1378.69</v>
      </c>
      <c r="D862" s="171">
        <v>1378.69</v>
      </c>
      <c r="E862" s="165" t="s">
        <v>4107</v>
      </c>
      <c r="F862" s="166" t="s">
        <v>3129</v>
      </c>
      <c r="G862">
        <f>VLOOKUP(A862,РАСЧЕТ!$A$3:$AX$1220,50,0)</f>
        <v>2795.4481657568208</v>
      </c>
      <c r="H862" s="172">
        <f t="shared" si="13"/>
        <v>1416.7581657568207</v>
      </c>
    </row>
    <row r="863" spans="1:8" ht="13.2" customHeight="1" x14ac:dyDescent="0.3">
      <c r="A863" s="161" t="s">
        <v>2130</v>
      </c>
      <c r="B863" s="162" t="s">
        <v>545</v>
      </c>
      <c r="C863" s="170">
        <v>1365.8</v>
      </c>
      <c r="D863" s="171">
        <v>1365.8</v>
      </c>
      <c r="E863" s="165" t="s">
        <v>4107</v>
      </c>
      <c r="F863" s="166" t="s">
        <v>3130</v>
      </c>
      <c r="G863">
        <f>VLOOKUP(A863,РАСЧЕТ!$A$3:$AX$1220,50,0)</f>
        <v>3210.2325211440616</v>
      </c>
      <c r="H863" s="172">
        <f t="shared" si="13"/>
        <v>1844.4325211440616</v>
      </c>
    </row>
    <row r="864" spans="1:8" ht="13.2" customHeight="1" x14ac:dyDescent="0.3">
      <c r="A864" s="161" t="s">
        <v>1595</v>
      </c>
      <c r="B864" s="162" t="s">
        <v>722</v>
      </c>
      <c r="C864" s="170">
        <v>1679.34</v>
      </c>
      <c r="D864" s="171">
        <v>1679.34</v>
      </c>
      <c r="E864" s="165" t="s">
        <v>4107</v>
      </c>
      <c r="F864" s="166" t="s">
        <v>3131</v>
      </c>
      <c r="G864">
        <f>VLOOKUP(A864,РАСЧЕТ!$A$3:$AX$1220,50,0)</f>
        <v>2968.1328712497648</v>
      </c>
      <c r="H864" s="172">
        <f t="shared" si="13"/>
        <v>1288.7928712497649</v>
      </c>
    </row>
    <row r="865" spans="1:8" ht="13.2" customHeight="1" x14ac:dyDescent="0.3">
      <c r="A865" s="161" t="s">
        <v>1591</v>
      </c>
      <c r="B865" s="162" t="s">
        <v>654</v>
      </c>
      <c r="C865" s="170">
        <v>2662.89</v>
      </c>
      <c r="D865" s="171">
        <v>2662.89</v>
      </c>
      <c r="E865" s="165" t="s">
        <v>4107</v>
      </c>
      <c r="F865" s="166" t="s">
        <v>3132</v>
      </c>
      <c r="G865">
        <f>VLOOKUP(A865,РАСЧЕТ!$A$3:$AX$1220,50,0)</f>
        <v>4469.9812060395407</v>
      </c>
      <c r="H865" s="172">
        <f t="shared" si="13"/>
        <v>1807.0912060395408</v>
      </c>
    </row>
    <row r="866" spans="1:8" ht="13.2" customHeight="1" x14ac:dyDescent="0.3">
      <c r="A866" s="161" t="s">
        <v>1332</v>
      </c>
      <c r="B866" s="162" t="s">
        <v>77</v>
      </c>
      <c r="C866" s="170">
        <v>2396.6</v>
      </c>
      <c r="D866" s="171">
        <v>2396.6</v>
      </c>
      <c r="E866" s="165" t="s">
        <v>4107</v>
      </c>
      <c r="F866" s="166" t="s">
        <v>2761</v>
      </c>
      <c r="G866">
        <f>VLOOKUP(A866,РАСЧЕТ!$A$3:$AX$1220,50,0)</f>
        <v>3418.1572221658216</v>
      </c>
      <c r="H866" s="172">
        <f t="shared" si="13"/>
        <v>1021.5572221658217</v>
      </c>
    </row>
    <row r="867" spans="1:8" ht="13.2" customHeight="1" x14ac:dyDescent="0.3">
      <c r="A867" s="161" t="s">
        <v>1566</v>
      </c>
      <c r="B867" s="162" t="s">
        <v>957</v>
      </c>
      <c r="C867" s="170">
        <v>1395.87</v>
      </c>
      <c r="D867" s="171">
        <v>1395.87</v>
      </c>
      <c r="E867" s="165" t="s">
        <v>4107</v>
      </c>
      <c r="F867" s="166" t="s">
        <v>3133</v>
      </c>
      <c r="G867">
        <f>VLOOKUP(A867,РАСЧЕТ!$A$3:$AX$1220,50,0)</f>
        <v>2343.1353096175012</v>
      </c>
      <c r="H867" s="172">
        <f t="shared" si="13"/>
        <v>947.26530961750132</v>
      </c>
    </row>
    <row r="868" spans="1:8" ht="13.2" customHeight="1" x14ac:dyDescent="0.3">
      <c r="A868" s="161" t="s">
        <v>1865</v>
      </c>
      <c r="B868" s="162" t="s">
        <v>996</v>
      </c>
      <c r="C868" s="170">
        <v>1447.41</v>
      </c>
      <c r="D868" s="171">
        <v>1447.41</v>
      </c>
      <c r="E868" s="165" t="s">
        <v>4107</v>
      </c>
      <c r="F868" s="166" t="s">
        <v>3134</v>
      </c>
      <c r="G868">
        <f>VLOOKUP(A868,РАСЧЕТ!$A$3:$AX$1220,50,0)</f>
        <v>2429.6510748956857</v>
      </c>
      <c r="H868" s="172">
        <f t="shared" si="13"/>
        <v>982.24107489568564</v>
      </c>
    </row>
    <row r="869" spans="1:8" ht="13.2" customHeight="1" x14ac:dyDescent="0.3">
      <c r="A869" s="161" t="s">
        <v>1671</v>
      </c>
      <c r="B869" s="162" t="s">
        <v>587</v>
      </c>
      <c r="C869" s="170">
        <v>2534.04</v>
      </c>
      <c r="D869" s="171">
        <v>2534.04</v>
      </c>
      <c r="E869" s="165" t="s">
        <v>4107</v>
      </c>
      <c r="F869" s="166" t="s">
        <v>3135</v>
      </c>
      <c r="G869">
        <f>VLOOKUP(A869,РАСЧЕТ!$A$3:$AX$1220,50,0)</f>
        <v>4253.6917928440789</v>
      </c>
      <c r="H869" s="172">
        <f t="shared" si="13"/>
        <v>1719.651792844079</v>
      </c>
    </row>
    <row r="870" spans="1:8" ht="13.2" customHeight="1" x14ac:dyDescent="0.3">
      <c r="A870" s="161" t="s">
        <v>1640</v>
      </c>
      <c r="B870" s="162" t="s">
        <v>987</v>
      </c>
      <c r="C870" s="170">
        <v>1687.93</v>
      </c>
      <c r="D870" s="171">
        <v>1687.93</v>
      </c>
      <c r="E870" s="165" t="s">
        <v>4107</v>
      </c>
      <c r="F870" s="166" t="s">
        <v>3136</v>
      </c>
      <c r="G870">
        <f>VLOOKUP(A870,РАСЧЕТ!$A$3:$AX$1220,50,0)</f>
        <v>2833.3913128605473</v>
      </c>
      <c r="H870" s="172">
        <f t="shared" si="13"/>
        <v>1145.4613128605472</v>
      </c>
    </row>
    <row r="871" spans="1:8" ht="13.2" customHeight="1" x14ac:dyDescent="0.3">
      <c r="A871" s="161" t="s">
        <v>1627</v>
      </c>
      <c r="B871" s="162" t="s">
        <v>723</v>
      </c>
      <c r="C871" s="170">
        <v>1378.69</v>
      </c>
      <c r="D871" s="171">
        <v>1378.69</v>
      </c>
      <c r="E871" s="165" t="s">
        <v>4107</v>
      </c>
      <c r="F871" s="166" t="s">
        <v>3137</v>
      </c>
      <c r="G871">
        <f>VLOOKUP(A871,РАСЧЕТ!$A$3:$AX$1220,50,0)</f>
        <v>2314.2967211914397</v>
      </c>
      <c r="H871" s="172">
        <f t="shared" si="13"/>
        <v>935.60672119143965</v>
      </c>
    </row>
    <row r="872" spans="1:8" ht="13.2" customHeight="1" x14ac:dyDescent="0.3">
      <c r="A872" s="161" t="s">
        <v>2311</v>
      </c>
      <c r="B872" s="162" t="s">
        <v>480</v>
      </c>
      <c r="C872" s="170">
        <v>1365.8</v>
      </c>
      <c r="D872" s="171">
        <v>1365.8</v>
      </c>
      <c r="E872" s="165" t="s">
        <v>4107</v>
      </c>
      <c r="F872" s="166" t="s">
        <v>3445</v>
      </c>
      <c r="G872">
        <f>VLOOKUP(A872,РАСЧЕТ!$A$3:$AX$1220,50,0)</f>
        <v>2292.6677798718938</v>
      </c>
      <c r="H872" s="172">
        <f t="shared" si="13"/>
        <v>926.86777987189384</v>
      </c>
    </row>
    <row r="873" spans="1:8" ht="13.2" customHeight="1" x14ac:dyDescent="0.3">
      <c r="A873" s="161" t="s">
        <v>1333</v>
      </c>
      <c r="B873" s="162" t="s">
        <v>944</v>
      </c>
      <c r="C873" s="170">
        <v>1679.34</v>
      </c>
      <c r="D873" s="171">
        <v>1679.34</v>
      </c>
      <c r="E873" s="165" t="s">
        <v>4107</v>
      </c>
      <c r="F873" s="166" t="s">
        <v>3138</v>
      </c>
      <c r="G873">
        <f>VLOOKUP(A873,РАСЧЕТ!$A$3:$AX$1220,50,0)</f>
        <v>2883.0705608867838</v>
      </c>
      <c r="H873" s="172">
        <f t="shared" si="13"/>
        <v>1203.7305608867839</v>
      </c>
    </row>
    <row r="874" spans="1:8" ht="13.2" customHeight="1" x14ac:dyDescent="0.3">
      <c r="A874" s="161" t="s">
        <v>1589</v>
      </c>
      <c r="B874" s="162" t="s">
        <v>520</v>
      </c>
      <c r="C874" s="170">
        <v>2662.89</v>
      </c>
      <c r="D874" s="171">
        <v>2662.89</v>
      </c>
      <c r="E874" s="165" t="s">
        <v>4107</v>
      </c>
      <c r="F874" s="166" t="s">
        <v>3139</v>
      </c>
      <c r="G874">
        <f>VLOOKUP(A874,РАСЧЕТ!$A$3:$AX$1220,50,0)</f>
        <v>4469.9812060395407</v>
      </c>
      <c r="H874" s="172">
        <f t="shared" si="13"/>
        <v>1807.0912060395408</v>
      </c>
    </row>
    <row r="875" spans="1:8" ht="13.2" customHeight="1" x14ac:dyDescent="0.3">
      <c r="A875" s="161" t="s">
        <v>1319</v>
      </c>
      <c r="B875" s="162" t="s">
        <v>1058</v>
      </c>
      <c r="C875" s="170">
        <v>1395.87</v>
      </c>
      <c r="D875" s="171">
        <v>1395.87</v>
      </c>
      <c r="E875" s="165" t="s">
        <v>4107</v>
      </c>
      <c r="F875" s="166" t="s">
        <v>3140</v>
      </c>
      <c r="G875">
        <f>VLOOKUP(A875,РАСЧЕТ!$A$3:$AX$1220,50,0)</f>
        <v>2343.1353096175012</v>
      </c>
      <c r="H875" s="172">
        <f t="shared" si="13"/>
        <v>947.26530961750132</v>
      </c>
    </row>
    <row r="876" spans="1:8" ht="13.2" customHeight="1" x14ac:dyDescent="0.3">
      <c r="A876" s="161" t="s">
        <v>1573</v>
      </c>
      <c r="B876" s="162" t="s">
        <v>785</v>
      </c>
      <c r="C876" s="170">
        <v>1447.41</v>
      </c>
      <c r="D876" s="171">
        <v>1447.41</v>
      </c>
      <c r="E876" s="165" t="s">
        <v>4107</v>
      </c>
      <c r="F876" s="166" t="s">
        <v>3141</v>
      </c>
      <c r="G876">
        <f>VLOOKUP(A876,РАСЧЕТ!$A$3:$AX$1220,50,0)</f>
        <v>2526.7597951564421</v>
      </c>
      <c r="H876" s="172">
        <f t="shared" si="13"/>
        <v>1079.349795156442</v>
      </c>
    </row>
    <row r="877" spans="1:8" ht="13.2" customHeight="1" x14ac:dyDescent="0.3">
      <c r="A877" s="161" t="s">
        <v>1719</v>
      </c>
      <c r="B877" s="162" t="s">
        <v>244</v>
      </c>
      <c r="C877" s="170">
        <v>2392.3000000000002</v>
      </c>
      <c r="D877" s="171">
        <v>2392.3000000000002</v>
      </c>
      <c r="E877" s="165" t="s">
        <v>4107</v>
      </c>
      <c r="F877" s="166" t="s">
        <v>2762</v>
      </c>
      <c r="G877">
        <f>VLOOKUP(A877,РАСЧЕТ!$A$3:$AX$1220,50,0)</f>
        <v>4015.7734383290713</v>
      </c>
      <c r="H877" s="172">
        <f t="shared" si="13"/>
        <v>1623.4734383290711</v>
      </c>
    </row>
    <row r="878" spans="1:8" ht="13.2" customHeight="1" x14ac:dyDescent="0.3">
      <c r="A878" s="161" t="s">
        <v>1326</v>
      </c>
      <c r="B878" s="162" t="s">
        <v>677</v>
      </c>
      <c r="C878" s="170">
        <v>2534.04</v>
      </c>
      <c r="D878" s="171">
        <v>2534.04</v>
      </c>
      <c r="E878" s="165" t="s">
        <v>4107</v>
      </c>
      <c r="F878" s="166" t="s">
        <v>3142</v>
      </c>
      <c r="G878">
        <f>VLOOKUP(A878,РАСЧЕТ!$A$3:$AX$1220,50,0)</f>
        <v>3672.7683997815698</v>
      </c>
      <c r="H878" s="172">
        <f t="shared" si="13"/>
        <v>1138.7283997815698</v>
      </c>
    </row>
    <row r="879" spans="1:8" ht="13.2" customHeight="1" x14ac:dyDescent="0.3">
      <c r="A879" s="161" t="s">
        <v>2240</v>
      </c>
      <c r="B879" s="162" t="s">
        <v>727</v>
      </c>
      <c r="C879" s="170">
        <v>1687.93</v>
      </c>
      <c r="D879" s="171">
        <v>1687.93</v>
      </c>
      <c r="E879" s="165" t="s">
        <v>4107</v>
      </c>
      <c r="F879" s="166" t="s">
        <v>3464</v>
      </c>
      <c r="G879">
        <f>VLOOKUP(A879,РАСЧЕТ!$A$3:$AX$1220,50,0)</f>
        <v>2833.3913128605473</v>
      </c>
      <c r="H879" s="172">
        <f t="shared" si="13"/>
        <v>1145.4613128605472</v>
      </c>
    </row>
    <row r="880" spans="1:8" ht="13.2" customHeight="1" x14ac:dyDescent="0.3">
      <c r="A880" s="161" t="s">
        <v>1630</v>
      </c>
      <c r="B880" s="162" t="s">
        <v>709</v>
      </c>
      <c r="C880" s="170">
        <v>1378.69</v>
      </c>
      <c r="D880" s="171">
        <v>1378.69</v>
      </c>
      <c r="E880" s="165" t="s">
        <v>4107</v>
      </c>
      <c r="F880" s="166" t="s">
        <v>3143</v>
      </c>
      <c r="G880">
        <f>VLOOKUP(A880,РАСЧЕТ!$A$3:$AX$1220,50,0)</f>
        <v>2314.2967211914397</v>
      </c>
      <c r="H880" s="172">
        <f t="shared" si="13"/>
        <v>935.60672119143965</v>
      </c>
    </row>
    <row r="881" spans="1:8" ht="13.2" customHeight="1" x14ac:dyDescent="0.3">
      <c r="A881" s="161" t="s">
        <v>1579</v>
      </c>
      <c r="B881" s="162" t="s">
        <v>1182</v>
      </c>
      <c r="C881" s="170">
        <v>1365.8</v>
      </c>
      <c r="D881" s="171">
        <v>1365.8</v>
      </c>
      <c r="E881" s="165" t="s">
        <v>4107</v>
      </c>
      <c r="F881" s="166" t="s">
        <v>3144</v>
      </c>
      <c r="G881">
        <f>VLOOKUP(A881,РАСЧЕТ!$A$3:$AX$1220,50,0)</f>
        <v>3055.7990062132085</v>
      </c>
      <c r="H881" s="172">
        <f t="shared" si="13"/>
        <v>1689.9990062132085</v>
      </c>
    </row>
    <row r="882" spans="1:8" ht="13.2" customHeight="1" x14ac:dyDescent="0.3">
      <c r="A882" s="161" t="s">
        <v>1694</v>
      </c>
      <c r="B882" s="162" t="s">
        <v>1200</v>
      </c>
      <c r="C882" s="170">
        <v>1679.34</v>
      </c>
      <c r="D882" s="171">
        <v>1679.34</v>
      </c>
      <c r="E882" s="165" t="s">
        <v>4107</v>
      </c>
      <c r="F882" s="166" t="s">
        <v>3145</v>
      </c>
      <c r="G882">
        <f>VLOOKUP(A882,РАСЧЕТ!$A$3:$AX$1220,50,0)</f>
        <v>2818.972018647517</v>
      </c>
      <c r="H882" s="172">
        <f t="shared" si="13"/>
        <v>1139.632018647517</v>
      </c>
    </row>
    <row r="883" spans="1:8" ht="13.2" customHeight="1" x14ac:dyDescent="0.3">
      <c r="A883" s="161" t="s">
        <v>1611</v>
      </c>
      <c r="B883" s="162" t="s">
        <v>1202</v>
      </c>
      <c r="C883" s="170">
        <v>2662.89</v>
      </c>
      <c r="D883" s="171">
        <v>2662.89</v>
      </c>
      <c r="E883" s="165" t="s">
        <v>4107</v>
      </c>
      <c r="F883" s="166" t="s">
        <v>3146</v>
      </c>
      <c r="G883">
        <f>VLOOKUP(A883,РАСЧЕТ!$A$3:$AX$1220,50,0)</f>
        <v>4469.9812060395407</v>
      </c>
      <c r="H883" s="172">
        <f t="shared" si="13"/>
        <v>1807.0912060395408</v>
      </c>
    </row>
    <row r="884" spans="1:8" ht="13.2" customHeight="1" x14ac:dyDescent="0.3">
      <c r="A884" s="161" t="s">
        <v>1912</v>
      </c>
      <c r="B884" s="162" t="s">
        <v>692</v>
      </c>
      <c r="C884" s="170">
        <v>1395.87</v>
      </c>
      <c r="D884" s="171">
        <v>1395.87</v>
      </c>
      <c r="E884" s="165" t="s">
        <v>4107</v>
      </c>
      <c r="F884" s="166" t="s">
        <v>3147</v>
      </c>
      <c r="G884">
        <f>VLOOKUP(A884,РАСЧЕТ!$A$3:$AX$1220,50,0)</f>
        <v>1319.3799422402449</v>
      </c>
      <c r="H884" s="172">
        <f t="shared" si="13"/>
        <v>-76.490057759755018</v>
      </c>
    </row>
    <row r="885" spans="1:8" ht="13.2" customHeight="1" x14ac:dyDescent="0.3">
      <c r="A885" s="161" t="s">
        <v>1327</v>
      </c>
      <c r="B885" s="162" t="s">
        <v>562</v>
      </c>
      <c r="C885" s="170">
        <v>1447.41</v>
      </c>
      <c r="D885" s="171">
        <v>1447.41</v>
      </c>
      <c r="E885" s="165" t="s">
        <v>4107</v>
      </c>
      <c r="F885" s="166" t="s">
        <v>3148</v>
      </c>
      <c r="G885">
        <f>VLOOKUP(A885,РАСЧЕТ!$A$3:$AX$1220,50,0)</f>
        <v>2429.6510748956857</v>
      </c>
      <c r="H885" s="172">
        <f t="shared" si="13"/>
        <v>982.24107489568564</v>
      </c>
    </row>
    <row r="886" spans="1:8" ht="13.2" customHeight="1" x14ac:dyDescent="0.3">
      <c r="A886" s="161" t="s">
        <v>1663</v>
      </c>
      <c r="B886" s="162" t="s">
        <v>960</v>
      </c>
      <c r="C886" s="170">
        <v>2534.04</v>
      </c>
      <c r="D886" s="171">
        <v>2534.04</v>
      </c>
      <c r="E886" s="165" t="s">
        <v>4107</v>
      </c>
      <c r="F886" s="166" t="s">
        <v>3149</v>
      </c>
      <c r="G886">
        <f>VLOOKUP(A886,РАСЧЕТ!$A$3:$AX$1220,50,0)</f>
        <v>5136.1704770942351</v>
      </c>
      <c r="H886" s="172">
        <f t="shared" si="13"/>
        <v>2602.1304770942352</v>
      </c>
    </row>
    <row r="887" spans="1:8" ht="13.2" customHeight="1" x14ac:dyDescent="0.3">
      <c r="A887" s="161" t="s">
        <v>2208</v>
      </c>
      <c r="B887" s="162" t="s">
        <v>765</v>
      </c>
      <c r="C887" s="170">
        <v>1687.93</v>
      </c>
      <c r="D887" s="171">
        <v>1687.93</v>
      </c>
      <c r="E887" s="165" t="s">
        <v>4107</v>
      </c>
      <c r="F887" s="166" t="s">
        <v>3461</v>
      </c>
      <c r="G887">
        <f>VLOOKUP(A887,РАСЧЕТ!$A$3:$AX$1220,50,0)</f>
        <v>3333.8441750266779</v>
      </c>
      <c r="H887" s="172">
        <f t="shared" si="13"/>
        <v>1645.9141750266779</v>
      </c>
    </row>
    <row r="888" spans="1:8" ht="13.2" customHeight="1" x14ac:dyDescent="0.3">
      <c r="A888" s="161" t="s">
        <v>1328</v>
      </c>
      <c r="B888" s="162" t="s">
        <v>119</v>
      </c>
      <c r="C888" s="170">
        <v>3603.48</v>
      </c>
      <c r="D888" s="171">
        <v>3603.48</v>
      </c>
      <c r="E888" s="165" t="s">
        <v>4107</v>
      </c>
      <c r="F888" s="166" t="s">
        <v>2763</v>
      </c>
      <c r="G888">
        <f>VLOOKUP(A888,РАСЧЕТ!$A$3:$AX$1220,50,0)</f>
        <v>6048.8939223664102</v>
      </c>
      <c r="H888" s="172">
        <f t="shared" si="13"/>
        <v>2445.4139223664101</v>
      </c>
    </row>
    <row r="889" spans="1:8" ht="13.2" customHeight="1" x14ac:dyDescent="0.3">
      <c r="A889" s="161" t="s">
        <v>1666</v>
      </c>
      <c r="B889" s="162" t="s">
        <v>1016</v>
      </c>
      <c r="C889" s="170">
        <v>1378.69</v>
      </c>
      <c r="D889" s="171">
        <v>1378.69</v>
      </c>
      <c r="E889" s="165" t="s">
        <v>4107</v>
      </c>
      <c r="F889" s="166" t="s">
        <v>3150</v>
      </c>
      <c r="G889">
        <f>VLOOKUP(A889,РАСЧЕТ!$A$3:$AX$1220,50,0)</f>
        <v>2314.2967211914397</v>
      </c>
      <c r="H889" s="172">
        <f t="shared" si="13"/>
        <v>935.60672119143965</v>
      </c>
    </row>
    <row r="890" spans="1:8" ht="13.2" customHeight="1" x14ac:dyDescent="0.3">
      <c r="A890" s="161" t="s">
        <v>1592</v>
      </c>
      <c r="B890" s="162" t="s">
        <v>481</v>
      </c>
      <c r="C890" s="170">
        <v>1365.8</v>
      </c>
      <c r="D890" s="171">
        <v>1365.8</v>
      </c>
      <c r="E890" s="165" t="s">
        <v>4107</v>
      </c>
      <c r="F890" s="166" t="s">
        <v>3151</v>
      </c>
      <c r="G890">
        <f>VLOOKUP(A890,РАСЧЕТ!$A$3:$AX$1220,50,0)</f>
        <v>2143.2373270763619</v>
      </c>
      <c r="H890" s="172">
        <f t="shared" si="13"/>
        <v>777.43732707636195</v>
      </c>
    </row>
    <row r="891" spans="1:8" ht="13.2" customHeight="1" x14ac:dyDescent="0.3">
      <c r="A891" s="161" t="s">
        <v>1651</v>
      </c>
      <c r="B891" s="162" t="s">
        <v>769</v>
      </c>
      <c r="C891" s="170">
        <v>1679.34</v>
      </c>
      <c r="D891" s="171">
        <v>1679.34</v>
      </c>
      <c r="E891" s="165" t="s">
        <v>4107</v>
      </c>
      <c r="F891" s="166" t="s">
        <v>3152</v>
      </c>
      <c r="G891">
        <f>VLOOKUP(A891,РАСЧЕТ!$A$3:$AX$1220,50,0)</f>
        <v>3243.1401465009603</v>
      </c>
      <c r="H891" s="172">
        <f t="shared" si="13"/>
        <v>1563.8001465009604</v>
      </c>
    </row>
    <row r="892" spans="1:8" ht="13.2" customHeight="1" x14ac:dyDescent="0.3">
      <c r="A892" s="161" t="s">
        <v>1559</v>
      </c>
      <c r="B892" s="162" t="s">
        <v>554</v>
      </c>
      <c r="C892" s="170">
        <v>2662.89</v>
      </c>
      <c r="D892" s="171">
        <v>2662.89</v>
      </c>
      <c r="E892" s="165" t="s">
        <v>4107</v>
      </c>
      <c r="F892" s="166" t="s">
        <v>3153</v>
      </c>
      <c r="G892">
        <f>VLOOKUP(A892,РАСЧЕТ!$A$3:$AX$1220,50,0)</f>
        <v>4469.9812060395407</v>
      </c>
      <c r="H892" s="172">
        <f t="shared" si="13"/>
        <v>1807.0912060395408</v>
      </c>
    </row>
    <row r="893" spans="1:8" ht="13.2" customHeight="1" x14ac:dyDescent="0.3">
      <c r="A893" s="161" t="s">
        <v>1298</v>
      </c>
      <c r="B893" s="162" t="s">
        <v>588</v>
      </c>
      <c r="C893" s="170">
        <v>1395.87</v>
      </c>
      <c r="D893" s="171">
        <v>1395.87</v>
      </c>
      <c r="E893" s="165" t="s">
        <v>4107</v>
      </c>
      <c r="F893" s="166" t="s">
        <v>3154</v>
      </c>
      <c r="G893">
        <f>VLOOKUP(A893,РАСЧЕТ!$A$3:$AX$1220,50,0)</f>
        <v>1319.3799422402449</v>
      </c>
      <c r="H893" s="172">
        <f t="shared" si="13"/>
        <v>-76.490057759755018</v>
      </c>
    </row>
    <row r="894" spans="1:8" ht="13.2" customHeight="1" x14ac:dyDescent="0.3">
      <c r="A894" s="161" t="s">
        <v>1574</v>
      </c>
      <c r="B894" s="162" t="s">
        <v>1027</v>
      </c>
      <c r="C894" s="170">
        <v>1447.41</v>
      </c>
      <c r="D894" s="171">
        <v>1447.41</v>
      </c>
      <c r="E894" s="165" t="s">
        <v>4107</v>
      </c>
      <c r="F894" s="166" t="s">
        <v>3155</v>
      </c>
      <c r="G894">
        <f>VLOOKUP(A894,РАСЧЕТ!$A$3:$AX$1220,50,0)</f>
        <v>2429.6510748956857</v>
      </c>
      <c r="H894" s="172">
        <f t="shared" si="13"/>
        <v>982.24107489568564</v>
      </c>
    </row>
    <row r="895" spans="1:8" ht="13.2" customHeight="1" x14ac:dyDescent="0.3">
      <c r="A895" s="161" t="s">
        <v>1668</v>
      </c>
      <c r="B895" s="162" t="s">
        <v>611</v>
      </c>
      <c r="C895" s="170">
        <v>2534.04</v>
      </c>
      <c r="D895" s="171">
        <v>2534.04</v>
      </c>
      <c r="E895" s="165" t="s">
        <v>4107</v>
      </c>
      <c r="F895" s="166" t="s">
        <v>3156</v>
      </c>
      <c r="G895">
        <f>VLOOKUP(A895,РАСЧЕТ!$A$3:$AX$1220,50,0)</f>
        <v>4253.6917928440789</v>
      </c>
      <c r="H895" s="172">
        <f t="shared" si="13"/>
        <v>1719.651792844079</v>
      </c>
    </row>
    <row r="896" spans="1:8" ht="13.2" customHeight="1" x14ac:dyDescent="0.3">
      <c r="A896" s="161" t="s">
        <v>1799</v>
      </c>
      <c r="B896" s="162" t="s">
        <v>698</v>
      </c>
      <c r="C896" s="170">
        <v>1687.93</v>
      </c>
      <c r="D896" s="171">
        <v>1687.93</v>
      </c>
      <c r="E896" s="165" t="s">
        <v>4107</v>
      </c>
      <c r="F896" s="166" t="s">
        <v>3157</v>
      </c>
      <c r="G896">
        <f>VLOOKUP(A896,РАСЧЕТ!$A$3:$AX$1220,50,0)</f>
        <v>2833.3913128605473</v>
      </c>
      <c r="H896" s="172">
        <f t="shared" si="13"/>
        <v>1145.4613128605472</v>
      </c>
    </row>
    <row r="897" spans="1:8" ht="13.2" customHeight="1" x14ac:dyDescent="0.3">
      <c r="A897" s="161" t="s">
        <v>2256</v>
      </c>
      <c r="B897" s="162" t="s">
        <v>656</v>
      </c>
      <c r="C897" s="170">
        <v>1378.69</v>
      </c>
      <c r="D897" s="171">
        <v>1378.69</v>
      </c>
      <c r="E897" s="165" t="s">
        <v>4107</v>
      </c>
      <c r="F897" s="166" t="s">
        <v>3448</v>
      </c>
      <c r="G897">
        <f>VLOOKUP(A897,РАСЧЕТ!$A$3:$AX$1220,50,0)</f>
        <v>2314.2967211914397</v>
      </c>
      <c r="H897" s="172">
        <f t="shared" si="13"/>
        <v>935.60672119143965</v>
      </c>
    </row>
    <row r="898" spans="1:8" ht="13.2" customHeight="1" x14ac:dyDescent="0.3">
      <c r="A898" s="161" t="s">
        <v>1601</v>
      </c>
      <c r="B898" s="162" t="s">
        <v>1013</v>
      </c>
      <c r="C898" s="170">
        <v>1365.8</v>
      </c>
      <c r="D898" s="171">
        <v>1365.8</v>
      </c>
      <c r="E898" s="165" t="s">
        <v>4107</v>
      </c>
      <c r="F898" s="166" t="s">
        <v>3158</v>
      </c>
      <c r="G898">
        <f>VLOOKUP(A898,РАСЧЕТ!$A$3:$AX$1220,50,0)</f>
        <v>2292.6677798718938</v>
      </c>
      <c r="H898" s="172">
        <f t="shared" ref="H898:H961" si="14">G898-C898</f>
        <v>926.86777987189384</v>
      </c>
    </row>
    <row r="899" spans="1:8" ht="13.2" customHeight="1" x14ac:dyDescent="0.3">
      <c r="A899" s="161" t="s">
        <v>1357</v>
      </c>
      <c r="B899" s="162" t="s">
        <v>189</v>
      </c>
      <c r="C899" s="170">
        <v>3466.05</v>
      </c>
      <c r="D899" s="171">
        <v>3466.05</v>
      </c>
      <c r="E899" s="165" t="s">
        <v>4107</v>
      </c>
      <c r="F899" s="166" t="s">
        <v>2764</v>
      </c>
      <c r="G899">
        <f>VLOOKUP(A899,РАСЧЕТ!$A$3:$AX$1220,50,0)</f>
        <v>5818.1852149579181</v>
      </c>
      <c r="H899" s="172">
        <f t="shared" si="14"/>
        <v>2352.1352149579179</v>
      </c>
    </row>
    <row r="900" spans="1:8" ht="13.2" customHeight="1" x14ac:dyDescent="0.3">
      <c r="A900" s="161" t="s">
        <v>1661</v>
      </c>
      <c r="B900" s="162" t="s">
        <v>657</v>
      </c>
      <c r="C900" s="170">
        <v>1679.34</v>
      </c>
      <c r="D900" s="171">
        <v>1679.34</v>
      </c>
      <c r="E900" s="165" t="s">
        <v>4107</v>
      </c>
      <c r="F900" s="166" t="s">
        <v>3159</v>
      </c>
      <c r="G900">
        <f>VLOOKUP(A900,РАСЧЕТ!$A$3:$AX$1220,50,0)</f>
        <v>1587.3155612798025</v>
      </c>
      <c r="H900" s="172">
        <f t="shared" si="14"/>
        <v>-92.024438720197395</v>
      </c>
    </row>
    <row r="901" spans="1:8" ht="13.2" customHeight="1" x14ac:dyDescent="0.3">
      <c r="A901" s="161" t="s">
        <v>1672</v>
      </c>
      <c r="B901" s="162" t="s">
        <v>1144</v>
      </c>
      <c r="C901" s="170">
        <v>2662.89</v>
      </c>
      <c r="D901" s="171">
        <v>2662.89</v>
      </c>
      <c r="E901" s="165" t="s">
        <v>4107</v>
      </c>
      <c r="F901" s="166" t="s">
        <v>3160</v>
      </c>
      <c r="G901">
        <f>VLOOKUP(A901,РАСЧЕТ!$A$3:$AX$1220,50,0)</f>
        <v>4469.9812060395407</v>
      </c>
      <c r="H901" s="172">
        <f t="shared" si="14"/>
        <v>1807.0912060395408</v>
      </c>
    </row>
    <row r="902" spans="1:8" ht="13.2" customHeight="1" x14ac:dyDescent="0.3">
      <c r="A902" s="161" t="s">
        <v>1664</v>
      </c>
      <c r="B902" s="162" t="s">
        <v>710</v>
      </c>
      <c r="C902" s="170">
        <v>1395.87</v>
      </c>
      <c r="D902" s="171">
        <v>1395.87</v>
      </c>
      <c r="E902" s="165" t="s">
        <v>4107</v>
      </c>
      <c r="F902" s="166" t="s">
        <v>3161</v>
      </c>
      <c r="G902">
        <f>VLOOKUP(A902,РАСЧЕТ!$A$3:$AX$1220,50,0)</f>
        <v>2343.1353096175012</v>
      </c>
      <c r="H902" s="172">
        <f t="shared" si="14"/>
        <v>947.26530961750132</v>
      </c>
    </row>
    <row r="903" spans="1:8" ht="13.2" customHeight="1" x14ac:dyDescent="0.3">
      <c r="A903" s="161" t="s">
        <v>1334</v>
      </c>
      <c r="B903" s="162" t="s">
        <v>1067</v>
      </c>
      <c r="C903" s="170">
        <v>1447.41</v>
      </c>
      <c r="D903" s="171">
        <v>1447.41</v>
      </c>
      <c r="E903" s="165" t="s">
        <v>4107</v>
      </c>
      <c r="F903" s="166" t="s">
        <v>3162</v>
      </c>
      <c r="G903">
        <f>VLOOKUP(A903,РАСЧЕТ!$A$3:$AX$1220,50,0)</f>
        <v>2429.6510748956857</v>
      </c>
      <c r="H903" s="172">
        <f t="shared" si="14"/>
        <v>982.24107489568564</v>
      </c>
    </row>
    <row r="904" spans="1:8" ht="13.2" customHeight="1" x14ac:dyDescent="0.3">
      <c r="A904" s="161" t="s">
        <v>1323</v>
      </c>
      <c r="B904" s="162" t="s">
        <v>563</v>
      </c>
      <c r="C904" s="170">
        <v>2534.04</v>
      </c>
      <c r="D904" s="171">
        <v>2534.04</v>
      </c>
      <c r="E904" s="165" t="s">
        <v>4107</v>
      </c>
      <c r="F904" s="166" t="s">
        <v>3163</v>
      </c>
      <c r="G904">
        <f>VLOOKUP(A904,РАСЧЕТ!$A$3:$AX$1220,50,0)</f>
        <v>6047.9063085576545</v>
      </c>
      <c r="H904" s="172">
        <f t="shared" si="14"/>
        <v>3513.8663085576545</v>
      </c>
    </row>
    <row r="905" spans="1:8" ht="13.2" customHeight="1" x14ac:dyDescent="0.3">
      <c r="A905" s="161" t="s">
        <v>1596</v>
      </c>
      <c r="B905" s="162" t="s">
        <v>1083</v>
      </c>
      <c r="C905" s="170">
        <v>1687.93</v>
      </c>
      <c r="D905" s="171">
        <v>1687.93</v>
      </c>
      <c r="E905" s="165" t="s">
        <v>4107</v>
      </c>
      <c r="F905" s="166" t="s">
        <v>3164</v>
      </c>
      <c r="G905">
        <f>VLOOKUP(A905,РАСЧЕТ!$A$3:$AX$1220,50,0)</f>
        <v>2833.3913128605473</v>
      </c>
      <c r="H905" s="172">
        <f t="shared" si="14"/>
        <v>1145.4613128605472</v>
      </c>
    </row>
    <row r="906" spans="1:8" ht="13.2" customHeight="1" x14ac:dyDescent="0.3">
      <c r="A906" s="161" t="s">
        <v>1613</v>
      </c>
      <c r="B906" s="162" t="s">
        <v>896</v>
      </c>
      <c r="C906" s="170">
        <v>1378.69</v>
      </c>
      <c r="D906" s="171">
        <v>1378.69</v>
      </c>
      <c r="E906" s="165" t="s">
        <v>4107</v>
      </c>
      <c r="F906" s="166" t="s">
        <v>3165</v>
      </c>
      <c r="G906">
        <f>VLOOKUP(A906,РАСЧЕТ!$A$3:$AX$1220,50,0)</f>
        <v>2032.3649155102617</v>
      </c>
      <c r="H906" s="172">
        <f t="shared" si="14"/>
        <v>653.6749155102616</v>
      </c>
    </row>
    <row r="907" spans="1:8" ht="13.2" customHeight="1" x14ac:dyDescent="0.3">
      <c r="A907" s="161" t="s">
        <v>1620</v>
      </c>
      <c r="B907" s="162" t="s">
        <v>1098</v>
      </c>
      <c r="C907" s="170">
        <v>1365.8</v>
      </c>
      <c r="D907" s="171">
        <v>1365.8</v>
      </c>
      <c r="E907" s="165" t="s">
        <v>4107</v>
      </c>
      <c r="F907" s="166" t="s">
        <v>3166</v>
      </c>
      <c r="G907">
        <f>VLOOKUP(A907,РАСЧЕТ!$A$3:$AX$1220,50,0)</f>
        <v>2292.6677798718938</v>
      </c>
      <c r="H907" s="172">
        <f t="shared" si="14"/>
        <v>926.86777987189384</v>
      </c>
    </row>
    <row r="908" spans="1:8" ht="13.2" customHeight="1" x14ac:dyDescent="0.3">
      <c r="A908" s="161" t="s">
        <v>1303</v>
      </c>
      <c r="B908" s="162" t="s">
        <v>492</v>
      </c>
      <c r="C908" s="170">
        <v>1679.34</v>
      </c>
      <c r="D908" s="171">
        <v>1679.34</v>
      </c>
      <c r="E908" s="165" t="s">
        <v>4107</v>
      </c>
      <c r="F908" s="166" t="s">
        <v>3167</v>
      </c>
      <c r="G908">
        <f>VLOOKUP(A908,РАСЧЕТ!$A$3:$AX$1220,50,0)</f>
        <v>2818.972018647517</v>
      </c>
      <c r="H908" s="172">
        <f t="shared" si="14"/>
        <v>1139.632018647517</v>
      </c>
    </row>
    <row r="909" spans="1:8" ht="13.2" customHeight="1" x14ac:dyDescent="0.3">
      <c r="A909" s="161" t="s">
        <v>1324</v>
      </c>
      <c r="B909" s="162" t="s">
        <v>667</v>
      </c>
      <c r="C909" s="170">
        <v>2662.89</v>
      </c>
      <c r="D909" s="171">
        <v>2662.89</v>
      </c>
      <c r="E909" s="165" t="s">
        <v>4107</v>
      </c>
      <c r="F909" s="166" t="s">
        <v>3168</v>
      </c>
      <c r="G909">
        <f>VLOOKUP(A909,РАСЧЕТ!$A$3:$AX$1220,50,0)</f>
        <v>4469.9812060395407</v>
      </c>
      <c r="H909" s="172">
        <f t="shared" si="14"/>
        <v>1807.0912060395408</v>
      </c>
    </row>
    <row r="910" spans="1:8" ht="13.2" customHeight="1" x14ac:dyDescent="0.3">
      <c r="A910" s="161" t="s">
        <v>1787</v>
      </c>
      <c r="B910" s="162" t="s">
        <v>307</v>
      </c>
      <c r="C910" s="170">
        <v>3466.05</v>
      </c>
      <c r="D910" s="171">
        <v>3466.05</v>
      </c>
      <c r="E910" s="165" t="s">
        <v>4107</v>
      </c>
      <c r="F910" s="166" t="s">
        <v>2723</v>
      </c>
      <c r="G910">
        <f>VLOOKUP(A910,РАСЧЕТ!$A$3:$AX$1220,50,0)</f>
        <v>5818.1852149579181</v>
      </c>
      <c r="H910" s="172">
        <f t="shared" si="14"/>
        <v>2352.1352149579179</v>
      </c>
    </row>
    <row r="911" spans="1:8" ht="13.2" customHeight="1" x14ac:dyDescent="0.3">
      <c r="A911" s="161" t="s">
        <v>1575</v>
      </c>
      <c r="B911" s="162" t="s">
        <v>236</v>
      </c>
      <c r="C911" s="170">
        <v>2396.6</v>
      </c>
      <c r="D911" s="171">
        <v>2396.6</v>
      </c>
      <c r="E911" s="165" t="s">
        <v>4107</v>
      </c>
      <c r="F911" s="166" t="s">
        <v>2765</v>
      </c>
      <c r="G911">
        <f>VLOOKUP(A911,РАСЧЕТ!$A$3:$AX$1220,50,0)</f>
        <v>4022.9830854355869</v>
      </c>
      <c r="H911" s="172">
        <f t="shared" si="14"/>
        <v>1626.383085435587</v>
      </c>
    </row>
    <row r="912" spans="1:8" ht="13.2" customHeight="1" x14ac:dyDescent="0.3">
      <c r="A912" s="161" t="s">
        <v>1669</v>
      </c>
      <c r="B912" s="162" t="s">
        <v>897</v>
      </c>
      <c r="C912" s="170">
        <v>1395.87</v>
      </c>
      <c r="D912" s="171">
        <v>1395.87</v>
      </c>
      <c r="E912" s="165" t="s">
        <v>4107</v>
      </c>
      <c r="F912" s="166" t="s">
        <v>3169</v>
      </c>
      <c r="G912">
        <f>VLOOKUP(A912,РАСЧЕТ!$A$3:$AX$1220,50,0)</f>
        <v>2563.9323860947511</v>
      </c>
      <c r="H912" s="172">
        <f t="shared" si="14"/>
        <v>1168.0623860947512</v>
      </c>
    </row>
    <row r="913" spans="1:8" ht="13.2" customHeight="1" x14ac:dyDescent="0.3">
      <c r="A913" s="161" t="s">
        <v>2085</v>
      </c>
      <c r="B913" s="162" t="s">
        <v>1148</v>
      </c>
      <c r="C913" s="170">
        <v>1447.41</v>
      </c>
      <c r="D913" s="171">
        <v>1447.41</v>
      </c>
      <c r="E913" s="165" t="s">
        <v>4107</v>
      </c>
      <c r="F913" s="166" t="s">
        <v>3170</v>
      </c>
      <c r="G913">
        <f>VLOOKUP(A913,РАСЧЕТ!$A$3:$AX$1220,50,0)</f>
        <v>2429.6510748956857</v>
      </c>
      <c r="H913" s="172">
        <f t="shared" si="14"/>
        <v>982.24107489568564</v>
      </c>
    </row>
    <row r="914" spans="1:8" ht="13.2" customHeight="1" x14ac:dyDescent="0.3">
      <c r="A914" s="161" t="s">
        <v>1344</v>
      </c>
      <c r="B914" s="162" t="s">
        <v>1031</v>
      </c>
      <c r="C914" s="170">
        <v>2534.04</v>
      </c>
      <c r="D914" s="171">
        <v>2534.04</v>
      </c>
      <c r="E914" s="165" t="s">
        <v>4107</v>
      </c>
      <c r="F914" s="166" t="s">
        <v>3171</v>
      </c>
      <c r="G914">
        <f>VLOOKUP(A914,РАСЧЕТ!$A$3:$AX$1220,50,0)</f>
        <v>4253.6917928440789</v>
      </c>
      <c r="H914" s="172">
        <f t="shared" si="14"/>
        <v>1719.651792844079</v>
      </c>
    </row>
    <row r="915" spans="1:8" ht="13.2" customHeight="1" x14ac:dyDescent="0.3">
      <c r="A915" s="161" t="s">
        <v>1288</v>
      </c>
      <c r="B915" s="162" t="s">
        <v>1084</v>
      </c>
      <c r="C915" s="170">
        <v>1687.93</v>
      </c>
      <c r="D915" s="171">
        <v>1687.93</v>
      </c>
      <c r="E915" s="165" t="s">
        <v>4107</v>
      </c>
      <c r="F915" s="166" t="s">
        <v>3172</v>
      </c>
      <c r="G915">
        <f>VLOOKUP(A915,РАСЧЕТ!$A$3:$AX$1220,50,0)</f>
        <v>2121.4997904358261</v>
      </c>
      <c r="H915" s="172">
        <f t="shared" si="14"/>
        <v>433.56979043582601</v>
      </c>
    </row>
    <row r="916" spans="1:8" ht="13.2" customHeight="1" x14ac:dyDescent="0.3">
      <c r="A916" s="161" t="s">
        <v>1294</v>
      </c>
      <c r="B916" s="162" t="s">
        <v>1099</v>
      </c>
      <c r="C916" s="170">
        <v>1378.69</v>
      </c>
      <c r="D916" s="171">
        <v>1378.69</v>
      </c>
      <c r="E916" s="165" t="s">
        <v>4107</v>
      </c>
      <c r="F916" s="166" t="s">
        <v>3173</v>
      </c>
      <c r="G916">
        <f>VLOOKUP(A916,РАСЧЕТ!$A$3:$AX$1220,50,0)</f>
        <v>2314.2967211914397</v>
      </c>
      <c r="H916" s="172">
        <f t="shared" si="14"/>
        <v>935.60672119143965</v>
      </c>
    </row>
    <row r="917" spans="1:8" ht="13.2" customHeight="1" x14ac:dyDescent="0.3">
      <c r="A917" s="161" t="s">
        <v>1659</v>
      </c>
      <c r="B917" s="162" t="s">
        <v>1021</v>
      </c>
      <c r="C917" s="170">
        <v>1365.8</v>
      </c>
      <c r="D917" s="171">
        <v>1365.8</v>
      </c>
      <c r="E917" s="165" t="s">
        <v>4107</v>
      </c>
      <c r="F917" s="166" t="s">
        <v>3174</v>
      </c>
      <c r="G917">
        <f>VLOOKUP(A917,РАСЧЕТ!$A$3:$AX$1220,50,0)</f>
        <v>2292.6677798718938</v>
      </c>
      <c r="H917" s="172">
        <f t="shared" si="14"/>
        <v>926.86777987189384</v>
      </c>
    </row>
    <row r="918" spans="1:8" ht="13.2" customHeight="1" x14ac:dyDescent="0.3">
      <c r="A918" s="161" t="s">
        <v>2312</v>
      </c>
      <c r="B918" s="162" t="s">
        <v>699</v>
      </c>
      <c r="C918" s="170">
        <v>1679.34</v>
      </c>
      <c r="D918" s="171">
        <v>1679.34</v>
      </c>
      <c r="E918" s="165" t="s">
        <v>4107</v>
      </c>
      <c r="F918" s="166" t="s">
        <v>3460</v>
      </c>
      <c r="G918">
        <f>VLOOKUP(A918,РАСЧЕТ!$A$3:$AX$1220,50,0)</f>
        <v>4165.6119977189328</v>
      </c>
      <c r="H918" s="172">
        <f t="shared" si="14"/>
        <v>2486.2719977189327</v>
      </c>
    </row>
    <row r="919" spans="1:8" ht="13.2" customHeight="1" x14ac:dyDescent="0.3">
      <c r="A919" s="161" t="s">
        <v>1652</v>
      </c>
      <c r="B919" s="162" t="s">
        <v>704</v>
      </c>
      <c r="C919" s="170">
        <v>2662.89</v>
      </c>
      <c r="D919" s="171">
        <v>2662.89</v>
      </c>
      <c r="E919" s="165" t="s">
        <v>4107</v>
      </c>
      <c r="F919" s="166" t="s">
        <v>3175</v>
      </c>
      <c r="G919">
        <f>VLOOKUP(A919,РАСЧЕТ!$A$3:$AX$1220,50,0)</f>
        <v>4469.9812060395407</v>
      </c>
      <c r="H919" s="172">
        <f t="shared" si="14"/>
        <v>1807.0912060395408</v>
      </c>
    </row>
    <row r="920" spans="1:8" ht="13.2" customHeight="1" x14ac:dyDescent="0.3">
      <c r="A920" s="161" t="s">
        <v>1360</v>
      </c>
      <c r="B920" s="162" t="s">
        <v>1196</v>
      </c>
      <c r="C920" s="170">
        <v>1395.87</v>
      </c>
      <c r="D920" s="171">
        <v>1395.87</v>
      </c>
      <c r="E920" s="165" t="s">
        <v>4107</v>
      </c>
      <c r="F920" s="166" t="s">
        <v>3176</v>
      </c>
      <c r="G920">
        <f>VLOOKUP(A920,РАСЧЕТ!$A$3:$AX$1220,50,0)</f>
        <v>2343.1353096175012</v>
      </c>
      <c r="H920" s="172">
        <f t="shared" si="14"/>
        <v>947.26530961750132</v>
      </c>
    </row>
    <row r="921" spans="1:8" ht="13.2" customHeight="1" x14ac:dyDescent="0.3">
      <c r="A921" s="161" t="s">
        <v>1306</v>
      </c>
      <c r="B921" s="162" t="s">
        <v>668</v>
      </c>
      <c r="C921" s="170">
        <v>1447.41</v>
      </c>
      <c r="D921" s="171">
        <v>1447.41</v>
      </c>
      <c r="E921" s="165" t="s">
        <v>4107</v>
      </c>
      <c r="F921" s="166" t="s">
        <v>3177</v>
      </c>
      <c r="G921">
        <f>VLOOKUP(A921,РАСЧЕТ!$A$3:$AX$1220,50,0)</f>
        <v>2429.6510748956857</v>
      </c>
      <c r="H921" s="172">
        <f t="shared" si="14"/>
        <v>982.24107489568564</v>
      </c>
    </row>
    <row r="922" spans="1:8" ht="13.2" customHeight="1" x14ac:dyDescent="0.3">
      <c r="A922" s="161" t="s">
        <v>1724</v>
      </c>
      <c r="B922" s="162" t="s">
        <v>271</v>
      </c>
      <c r="C922" s="170">
        <v>2392.3000000000002</v>
      </c>
      <c r="D922" s="171">
        <v>2392.3000000000002</v>
      </c>
      <c r="E922" s="165" t="s">
        <v>4107</v>
      </c>
      <c r="F922" s="166" t="s">
        <v>2766</v>
      </c>
      <c r="G922">
        <f>VLOOKUP(A922,РАСЧЕТ!$A$3:$AX$1220,50,0)</f>
        <v>2430.513012522742</v>
      </c>
      <c r="H922" s="172">
        <f t="shared" si="14"/>
        <v>38.213012522741792</v>
      </c>
    </row>
    <row r="923" spans="1:8" ht="13.2" customHeight="1" x14ac:dyDescent="0.3">
      <c r="A923" s="161" t="s">
        <v>1633</v>
      </c>
      <c r="B923" s="162" t="s">
        <v>988</v>
      </c>
      <c r="C923" s="170">
        <v>2534.04</v>
      </c>
      <c r="D923" s="171">
        <v>2534.04</v>
      </c>
      <c r="E923" s="165" t="s">
        <v>4107</v>
      </c>
      <c r="F923" s="166" t="s">
        <v>3178</v>
      </c>
      <c r="G923">
        <f>VLOOKUP(A923,РАСЧЕТ!$A$3:$AX$1220,50,0)</f>
        <v>4253.6917928440789</v>
      </c>
      <c r="H923" s="172">
        <f t="shared" si="14"/>
        <v>1719.651792844079</v>
      </c>
    </row>
    <row r="924" spans="1:8" ht="13.2" customHeight="1" x14ac:dyDescent="0.3">
      <c r="A924" s="161" t="s">
        <v>1290</v>
      </c>
      <c r="B924" s="162" t="s">
        <v>711</v>
      </c>
      <c r="C924" s="170">
        <v>1687.93</v>
      </c>
      <c r="D924" s="171">
        <v>1687.93</v>
      </c>
      <c r="E924" s="165" t="s">
        <v>4107</v>
      </c>
      <c r="F924" s="166" t="s">
        <v>3179</v>
      </c>
      <c r="G924">
        <f>VLOOKUP(A924,РАСЧЕТ!$A$3:$AX$1220,50,0)</f>
        <v>2833.3913128605473</v>
      </c>
      <c r="H924" s="172">
        <f t="shared" si="14"/>
        <v>1145.4613128605472</v>
      </c>
    </row>
    <row r="925" spans="1:8" ht="13.2" customHeight="1" x14ac:dyDescent="0.3">
      <c r="A925" s="161" t="s">
        <v>1299</v>
      </c>
      <c r="B925" s="162" t="s">
        <v>669</v>
      </c>
      <c r="C925" s="170">
        <v>1378.69</v>
      </c>
      <c r="D925" s="171">
        <v>1378.69</v>
      </c>
      <c r="E925" s="165" t="s">
        <v>4107</v>
      </c>
      <c r="F925" s="166" t="s">
        <v>3180</v>
      </c>
      <c r="G925">
        <f>VLOOKUP(A925,РАСЧЕТ!$A$3:$AX$1220,50,0)</f>
        <v>1465.0075638659055</v>
      </c>
      <c r="H925" s="172">
        <f t="shared" si="14"/>
        <v>86.317563865905413</v>
      </c>
    </row>
    <row r="926" spans="1:8" ht="13.2" customHeight="1" x14ac:dyDescent="0.3">
      <c r="A926" s="161" t="s">
        <v>1674</v>
      </c>
      <c r="B926" s="162" t="s">
        <v>1162</v>
      </c>
      <c r="C926" s="170">
        <v>1365.8</v>
      </c>
      <c r="D926" s="171">
        <v>1365.8</v>
      </c>
      <c r="E926" s="165" t="s">
        <v>4107</v>
      </c>
      <c r="F926" s="166" t="s">
        <v>3181</v>
      </c>
      <c r="G926">
        <f>VLOOKUP(A926,РАСЧЕТ!$A$3:$AX$1220,50,0)</f>
        <v>2292.6677798718938</v>
      </c>
      <c r="H926" s="172">
        <f t="shared" si="14"/>
        <v>926.86777987189384</v>
      </c>
    </row>
    <row r="927" spans="1:8" ht="13.2" customHeight="1" x14ac:dyDescent="0.3">
      <c r="A927" s="161" t="s">
        <v>1295</v>
      </c>
      <c r="B927" s="162" t="s">
        <v>1059</v>
      </c>
      <c r="C927" s="170">
        <v>1679.34</v>
      </c>
      <c r="D927" s="171">
        <v>1679.34</v>
      </c>
      <c r="E927" s="165" t="s">
        <v>4107</v>
      </c>
      <c r="F927" s="166" t="s">
        <v>3182</v>
      </c>
      <c r="G927">
        <f>VLOOKUP(A927,РАСЧЕТ!$A$3:$AX$1220,50,0)</f>
        <v>2818.972018647517</v>
      </c>
      <c r="H927" s="172">
        <f t="shared" si="14"/>
        <v>1139.632018647517</v>
      </c>
    </row>
    <row r="928" spans="1:8" ht="13.2" customHeight="1" x14ac:dyDescent="0.3">
      <c r="A928" s="161" t="s">
        <v>2223</v>
      </c>
      <c r="B928" s="162" t="s">
        <v>1112</v>
      </c>
      <c r="C928" s="170">
        <v>2662.89</v>
      </c>
      <c r="D928" s="171">
        <v>2662.89</v>
      </c>
      <c r="E928" s="165" t="s">
        <v>4107</v>
      </c>
      <c r="F928" s="166" t="s">
        <v>3497</v>
      </c>
      <c r="G928">
        <f>VLOOKUP(A928,РАСЧЕТ!$A$3:$AX$1220,50,0)</f>
        <v>4469.9812060395407</v>
      </c>
      <c r="H928" s="172">
        <f t="shared" si="14"/>
        <v>1807.0912060395408</v>
      </c>
    </row>
    <row r="929" spans="1:8" ht="13.2" customHeight="1" x14ac:dyDescent="0.3">
      <c r="A929" s="161" t="s">
        <v>1876</v>
      </c>
      <c r="B929" s="162" t="s">
        <v>482</v>
      </c>
      <c r="C929" s="170">
        <v>1395.87</v>
      </c>
      <c r="D929" s="171">
        <v>1395.87</v>
      </c>
      <c r="E929" s="165" t="s">
        <v>4107</v>
      </c>
      <c r="F929" s="166" t="s">
        <v>3183</v>
      </c>
      <c r="G929">
        <f>VLOOKUP(A929,РАСЧЕТ!$A$3:$AX$1220,50,0)</f>
        <v>2343.1353096175012</v>
      </c>
      <c r="H929" s="172">
        <f t="shared" si="14"/>
        <v>947.26530961750132</v>
      </c>
    </row>
    <row r="930" spans="1:8" ht="13.2" customHeight="1" x14ac:dyDescent="0.3">
      <c r="A930" s="161" t="s">
        <v>1728</v>
      </c>
      <c r="B930" s="162" t="s">
        <v>1080</v>
      </c>
      <c r="C930" s="170">
        <v>1447.41</v>
      </c>
      <c r="D930" s="171">
        <v>1447.41</v>
      </c>
      <c r="E930" s="165" t="s">
        <v>4107</v>
      </c>
      <c r="F930" s="166" t="s">
        <v>3184</v>
      </c>
      <c r="G930">
        <f>VLOOKUP(A930,РАСЧЕТ!$A$3:$AX$1220,50,0)</f>
        <v>3037.1336573343374</v>
      </c>
      <c r="H930" s="172">
        <f t="shared" si="14"/>
        <v>1589.7236573343373</v>
      </c>
    </row>
    <row r="931" spans="1:8" ht="13.2" customHeight="1" x14ac:dyDescent="0.3">
      <c r="A931" s="161" t="s">
        <v>1914</v>
      </c>
      <c r="B931" s="162" t="s">
        <v>521</v>
      </c>
      <c r="C931" s="170">
        <v>2534.04</v>
      </c>
      <c r="D931" s="171">
        <v>2534.04</v>
      </c>
      <c r="E931" s="165" t="s">
        <v>4107</v>
      </c>
      <c r="F931" s="166" t="s">
        <v>3185</v>
      </c>
      <c r="G931">
        <f>VLOOKUP(A931,РАСЧЕТ!$A$3:$AX$1220,50,0)</f>
        <v>4710.8589252793236</v>
      </c>
      <c r="H931" s="172">
        <f t="shared" si="14"/>
        <v>2176.8189252793236</v>
      </c>
    </row>
    <row r="932" spans="1:8" ht="13.2" customHeight="1" x14ac:dyDescent="0.3">
      <c r="A932" s="161" t="s">
        <v>2323</v>
      </c>
      <c r="B932" s="162" t="s">
        <v>1102</v>
      </c>
      <c r="C932" s="170">
        <v>1687.93</v>
      </c>
      <c r="D932" s="171">
        <v>1687.93</v>
      </c>
      <c r="E932" s="165" t="s">
        <v>4107</v>
      </c>
      <c r="F932" s="166" t="s">
        <v>3465</v>
      </c>
      <c r="G932">
        <f>VLOOKUP(A932,РАСЧЕТ!$A$3:$AX$1220,50,0)</f>
        <v>2644.2613677151244</v>
      </c>
      <c r="H932" s="172">
        <f t="shared" si="14"/>
        <v>956.33136771512432</v>
      </c>
    </row>
    <row r="933" spans="1:8" ht="13.2" customHeight="1" x14ac:dyDescent="0.3">
      <c r="A933" s="161" t="s">
        <v>1597</v>
      </c>
      <c r="B933" s="162" t="s">
        <v>201</v>
      </c>
      <c r="C933" s="170">
        <v>3603.48</v>
      </c>
      <c r="D933" s="171">
        <v>3603.48</v>
      </c>
      <c r="E933" s="165" t="s">
        <v>4107</v>
      </c>
      <c r="F933" s="166" t="s">
        <v>2767</v>
      </c>
      <c r="G933">
        <f>VLOOKUP(A933,РАСЧЕТ!$A$3:$AX$1220,50,0)</f>
        <v>6048.8939223664102</v>
      </c>
      <c r="H933" s="172">
        <f t="shared" si="14"/>
        <v>2445.4139223664101</v>
      </c>
    </row>
    <row r="934" spans="1:8" ht="13.2" customHeight="1" x14ac:dyDescent="0.3">
      <c r="A934" s="161" t="s">
        <v>1665</v>
      </c>
      <c r="B934" s="162" t="s">
        <v>1174</v>
      </c>
      <c r="C934" s="170">
        <v>1378.69</v>
      </c>
      <c r="D934" s="171">
        <v>1378.69</v>
      </c>
      <c r="E934" s="165" t="s">
        <v>4107</v>
      </c>
      <c r="F934" s="166" t="s">
        <v>3186</v>
      </c>
      <c r="G934">
        <f>VLOOKUP(A934,РАСЧЕТ!$A$3:$AX$1220,50,0)</f>
        <v>2314.2967211914397</v>
      </c>
      <c r="H934" s="172">
        <f t="shared" si="14"/>
        <v>935.60672119143965</v>
      </c>
    </row>
    <row r="935" spans="1:8" ht="13.2" customHeight="1" x14ac:dyDescent="0.3">
      <c r="A935" s="161" t="s">
        <v>1707</v>
      </c>
      <c r="B935" s="162" t="s">
        <v>1168</v>
      </c>
      <c r="C935" s="170">
        <v>1365.8</v>
      </c>
      <c r="D935" s="171">
        <v>1365.8</v>
      </c>
      <c r="E935" s="165" t="s">
        <v>4107</v>
      </c>
      <c r="F935" s="166" t="s">
        <v>3187</v>
      </c>
      <c r="G935">
        <f>VLOOKUP(A935,РАСЧЕТ!$A$3:$AX$1220,50,0)</f>
        <v>2292.6677798718938</v>
      </c>
      <c r="H935" s="172">
        <f t="shared" si="14"/>
        <v>926.86777987189384</v>
      </c>
    </row>
    <row r="936" spans="1:8" ht="13.2" customHeight="1" x14ac:dyDescent="0.3">
      <c r="A936" s="161" t="s">
        <v>1587</v>
      </c>
      <c r="B936" s="162" t="s">
        <v>548</v>
      </c>
      <c r="C936" s="170">
        <v>1679.34</v>
      </c>
      <c r="D936" s="171">
        <v>1679.34</v>
      </c>
      <c r="E936" s="165" t="s">
        <v>4107</v>
      </c>
      <c r="F936" s="166" t="s">
        <v>3188</v>
      </c>
      <c r="G936">
        <f>VLOOKUP(A936,РАСЧЕТ!$A$3:$AX$1220,50,0)</f>
        <v>2818.972018647517</v>
      </c>
      <c r="H936" s="172">
        <f t="shared" si="14"/>
        <v>1139.632018647517</v>
      </c>
    </row>
    <row r="937" spans="1:8" ht="13.2" customHeight="1" x14ac:dyDescent="0.3">
      <c r="A937" s="161" t="s">
        <v>1576</v>
      </c>
      <c r="B937" s="162" t="s">
        <v>1201</v>
      </c>
      <c r="C937" s="170">
        <v>2662.89</v>
      </c>
      <c r="D937" s="171">
        <v>2662.89</v>
      </c>
      <c r="E937" s="165" t="s">
        <v>4107</v>
      </c>
      <c r="F937" s="166" t="s">
        <v>3189</v>
      </c>
      <c r="G937">
        <f>VLOOKUP(A937,РАСЧЕТ!$A$3:$AX$1220,50,0)</f>
        <v>5221.6220972086985</v>
      </c>
      <c r="H937" s="172">
        <f t="shared" si="14"/>
        <v>2558.7320972086986</v>
      </c>
    </row>
    <row r="938" spans="1:8" ht="13.2" customHeight="1" x14ac:dyDescent="0.3">
      <c r="A938" s="161" t="s">
        <v>1301</v>
      </c>
      <c r="B938" s="162" t="s">
        <v>1163</v>
      </c>
      <c r="C938" s="170">
        <v>1395.87</v>
      </c>
      <c r="D938" s="171">
        <v>1395.87</v>
      </c>
      <c r="E938" s="165" t="s">
        <v>4107</v>
      </c>
      <c r="F938" s="166" t="s">
        <v>3190</v>
      </c>
      <c r="G938">
        <f>VLOOKUP(A938,РАСЧЕТ!$A$3:$AX$1220,50,0)</f>
        <v>2343.1353096175012</v>
      </c>
      <c r="H938" s="172">
        <f t="shared" si="14"/>
        <v>947.26530961750132</v>
      </c>
    </row>
    <row r="939" spans="1:8" ht="13.2" customHeight="1" x14ac:dyDescent="0.3">
      <c r="A939" s="161" t="s">
        <v>1731</v>
      </c>
      <c r="B939" s="162" t="s">
        <v>747</v>
      </c>
      <c r="C939" s="170">
        <v>1443.11</v>
      </c>
      <c r="D939" s="171">
        <v>1443.11</v>
      </c>
      <c r="E939" s="165" t="s">
        <v>4107</v>
      </c>
      <c r="F939" s="166" t="s">
        <v>3191</v>
      </c>
      <c r="G939">
        <f>VLOOKUP(A939,РАСЧЕТ!$A$3:$AX$1220,50,0)</f>
        <v>2422.4414277891706</v>
      </c>
      <c r="H939" s="172">
        <f t="shared" si="14"/>
        <v>979.33142778917068</v>
      </c>
    </row>
    <row r="940" spans="1:8" ht="13.2" customHeight="1" x14ac:dyDescent="0.3">
      <c r="A940" s="161" t="s">
        <v>1814</v>
      </c>
      <c r="B940" s="162" t="s">
        <v>483</v>
      </c>
      <c r="C940" s="170">
        <v>2534.04</v>
      </c>
      <c r="D940" s="171">
        <v>2534.04</v>
      </c>
      <c r="E940" s="165" t="s">
        <v>4107</v>
      </c>
      <c r="F940" s="166" t="s">
        <v>3192</v>
      </c>
      <c r="G940">
        <f>VLOOKUP(A940,РАСЧЕТ!$A$3:$AX$1220,50,0)</f>
        <v>5148.5581921956391</v>
      </c>
      <c r="H940" s="172">
        <f t="shared" si="14"/>
        <v>2614.5181921956391</v>
      </c>
    </row>
    <row r="941" spans="1:8" ht="13.2" customHeight="1" x14ac:dyDescent="0.3">
      <c r="A941" s="161" t="s">
        <v>1346</v>
      </c>
      <c r="B941" s="162" t="s">
        <v>1173</v>
      </c>
      <c r="C941" s="170">
        <v>1687.93</v>
      </c>
      <c r="D941" s="171">
        <v>1687.93</v>
      </c>
      <c r="E941" s="165" t="s">
        <v>4107</v>
      </c>
      <c r="F941" s="166" t="s">
        <v>3193</v>
      </c>
      <c r="G941">
        <f>VLOOKUP(A941,РАСЧЕТ!$A$3:$AX$1220,50,0)</f>
        <v>2833.3913128605473</v>
      </c>
      <c r="H941" s="172">
        <f t="shared" si="14"/>
        <v>1145.4613128605472</v>
      </c>
    </row>
    <row r="942" spans="1:8" ht="13.2" customHeight="1" x14ac:dyDescent="0.3">
      <c r="A942" s="161" t="s">
        <v>1571</v>
      </c>
      <c r="B942" s="162" t="s">
        <v>1044</v>
      </c>
      <c r="C942" s="170">
        <v>1378.69</v>
      </c>
      <c r="D942" s="171">
        <v>1378.69</v>
      </c>
      <c r="E942" s="165" t="s">
        <v>4107</v>
      </c>
      <c r="F942" s="166" t="s">
        <v>3194</v>
      </c>
      <c r="G942">
        <f>VLOOKUP(A942,РАСЧЕТ!$A$3:$AX$1220,50,0)</f>
        <v>1303.1414198742111</v>
      </c>
      <c r="H942" s="172">
        <f t="shared" si="14"/>
        <v>-75.548580125788931</v>
      </c>
    </row>
    <row r="943" spans="1:8" ht="13.2" customHeight="1" x14ac:dyDescent="0.3">
      <c r="A943" s="161" t="s">
        <v>1662</v>
      </c>
      <c r="B943" s="162" t="s">
        <v>807</v>
      </c>
      <c r="C943" s="170">
        <v>1365.8</v>
      </c>
      <c r="D943" s="171">
        <v>1365.8</v>
      </c>
      <c r="E943" s="165" t="s">
        <v>4107</v>
      </c>
      <c r="F943" s="166" t="s">
        <v>3195</v>
      </c>
      <c r="G943">
        <f>VLOOKUP(A943,РАСЧЕТ!$A$3:$AX$1220,50,0)</f>
        <v>1808.7690193384226</v>
      </c>
      <c r="H943" s="172">
        <f t="shared" si="14"/>
        <v>442.96901933842264</v>
      </c>
    </row>
    <row r="944" spans="1:8" ht="13.2" customHeight="1" x14ac:dyDescent="0.3">
      <c r="A944" s="161" t="s">
        <v>1883</v>
      </c>
      <c r="B944" s="162" t="s">
        <v>116</v>
      </c>
      <c r="C944" s="170">
        <v>3466.05</v>
      </c>
      <c r="D944" s="171">
        <v>3466.05</v>
      </c>
      <c r="E944" s="165" t="s">
        <v>4107</v>
      </c>
      <c r="F944" s="166" t="s">
        <v>2768</v>
      </c>
      <c r="G944">
        <f>VLOOKUP(A944,РАСЧЕТ!$A$3:$AX$1220,50,0)</f>
        <v>5818.1852149579181</v>
      </c>
      <c r="H944" s="172">
        <f t="shared" si="14"/>
        <v>2352.1352149579179</v>
      </c>
    </row>
    <row r="945" spans="1:8" ht="13.2" customHeight="1" x14ac:dyDescent="0.3">
      <c r="A945" s="161" t="s">
        <v>1291</v>
      </c>
      <c r="B945" s="162" t="s">
        <v>591</v>
      </c>
      <c r="C945" s="170">
        <v>1679.34</v>
      </c>
      <c r="D945" s="171">
        <v>1679.34</v>
      </c>
      <c r="E945" s="165" t="s">
        <v>4107</v>
      </c>
      <c r="F945" s="166" t="s">
        <v>3196</v>
      </c>
      <c r="G945">
        <f>VLOOKUP(A945,РАСЧЕТ!$A$3:$AX$1220,50,0)</f>
        <v>2818.972018647517</v>
      </c>
      <c r="H945" s="172">
        <f t="shared" si="14"/>
        <v>1139.632018647517</v>
      </c>
    </row>
    <row r="946" spans="1:8" ht="13.2" customHeight="1" x14ac:dyDescent="0.3">
      <c r="A946" s="161" t="s">
        <v>1614</v>
      </c>
      <c r="B946" s="162" t="s">
        <v>1032</v>
      </c>
      <c r="C946" s="170">
        <v>2662.89</v>
      </c>
      <c r="D946" s="171">
        <v>2662.89</v>
      </c>
      <c r="E946" s="165" t="s">
        <v>4107</v>
      </c>
      <c r="F946" s="166" t="s">
        <v>3197</v>
      </c>
      <c r="G946">
        <f>VLOOKUP(A946,РАСЧЕТ!$A$3:$AX$1220,50,0)</f>
        <v>4469.9812060395407</v>
      </c>
      <c r="H946" s="172">
        <f t="shared" si="14"/>
        <v>1807.0912060395408</v>
      </c>
    </row>
    <row r="947" spans="1:8" ht="13.2" customHeight="1" x14ac:dyDescent="0.3">
      <c r="A947" s="161" t="s">
        <v>1325</v>
      </c>
      <c r="B947" s="162" t="s">
        <v>612</v>
      </c>
      <c r="C947" s="170">
        <v>1395.87</v>
      </c>
      <c r="D947" s="171">
        <v>1395.87</v>
      </c>
      <c r="E947" s="165" t="s">
        <v>4107</v>
      </c>
      <c r="F947" s="166" t="s">
        <v>3198</v>
      </c>
      <c r="G947">
        <f>VLOOKUP(A947,РАСЧЕТ!$A$3:$AX$1220,50,0)</f>
        <v>4075.2336284661828</v>
      </c>
      <c r="H947" s="172">
        <f t="shared" si="14"/>
        <v>2679.3636284661829</v>
      </c>
    </row>
    <row r="948" spans="1:8" ht="13.2" customHeight="1" x14ac:dyDescent="0.3">
      <c r="A948" s="161" t="s">
        <v>1782</v>
      </c>
      <c r="B948" s="162" t="s">
        <v>1033</v>
      </c>
      <c r="C948" s="170">
        <v>1443.11</v>
      </c>
      <c r="D948" s="171">
        <v>1443.11</v>
      </c>
      <c r="E948" s="165" t="s">
        <v>4107</v>
      </c>
      <c r="F948" s="166" t="s">
        <v>3199</v>
      </c>
      <c r="G948">
        <f>VLOOKUP(A948,РАСЧЕТ!$A$3:$AX$1220,50,0)</f>
        <v>2422.4414277891706</v>
      </c>
      <c r="H948" s="172">
        <f t="shared" si="14"/>
        <v>979.33142778917068</v>
      </c>
    </row>
    <row r="949" spans="1:8" ht="13.2" customHeight="1" x14ac:dyDescent="0.3">
      <c r="A949" s="161" t="s">
        <v>1363</v>
      </c>
      <c r="B949" s="162" t="s">
        <v>760</v>
      </c>
      <c r="C949" s="170">
        <v>2534.04</v>
      </c>
      <c r="D949" s="171">
        <v>2534.04</v>
      </c>
      <c r="E949" s="165" t="s">
        <v>4107</v>
      </c>
      <c r="F949" s="166" t="s">
        <v>3200</v>
      </c>
      <c r="G949">
        <f>VLOOKUP(A949,РАСЧЕТ!$A$3:$AX$1220,50,0)</f>
        <v>3107.8885911574935</v>
      </c>
      <c r="H949" s="172">
        <f t="shared" si="14"/>
        <v>573.8485911574935</v>
      </c>
    </row>
    <row r="950" spans="1:8" ht="13.2" customHeight="1" x14ac:dyDescent="0.3">
      <c r="A950" s="161" t="s">
        <v>2313</v>
      </c>
      <c r="B950" s="162" t="s">
        <v>670</v>
      </c>
      <c r="C950" s="170">
        <v>1687.93</v>
      </c>
      <c r="D950" s="171">
        <v>1687.93</v>
      </c>
      <c r="E950" s="165" t="s">
        <v>4107</v>
      </c>
      <c r="F950" s="166" t="s">
        <v>3201</v>
      </c>
      <c r="G950">
        <f>VLOOKUP(A950,РАСЧЕТ!$A$3:$AX$1220,50,0)</f>
        <v>2833.3913128605473</v>
      </c>
      <c r="H950" s="172">
        <f t="shared" si="14"/>
        <v>1145.4613128605472</v>
      </c>
    </row>
    <row r="951" spans="1:8" ht="13.2" customHeight="1" x14ac:dyDescent="0.3">
      <c r="A951" s="161" t="s">
        <v>1736</v>
      </c>
      <c r="B951" s="162" t="s">
        <v>761</v>
      </c>
      <c r="C951" s="170">
        <v>1378.69</v>
      </c>
      <c r="D951" s="171">
        <v>1378.69</v>
      </c>
      <c r="E951" s="165" t="s">
        <v>4107</v>
      </c>
      <c r="F951" s="166" t="s">
        <v>3202</v>
      </c>
      <c r="G951">
        <f>VLOOKUP(A951,РАСЧЕТ!$A$3:$AX$1220,50,0)</f>
        <v>1507.9516428841093</v>
      </c>
      <c r="H951" s="172">
        <f t="shared" si="14"/>
        <v>129.26164288410928</v>
      </c>
    </row>
    <row r="952" spans="1:8" ht="13.2" customHeight="1" x14ac:dyDescent="0.3">
      <c r="A952" s="161" t="s">
        <v>1355</v>
      </c>
      <c r="B952" s="162" t="s">
        <v>634</v>
      </c>
      <c r="C952" s="170">
        <v>1365.8</v>
      </c>
      <c r="D952" s="171">
        <v>1365.8</v>
      </c>
      <c r="E952" s="165" t="s">
        <v>4107</v>
      </c>
      <c r="F952" s="166" t="s">
        <v>3203</v>
      </c>
      <c r="G952">
        <f>VLOOKUP(A952,РАСЧЕТ!$A$3:$AX$1220,50,0)</f>
        <v>2869.9832796921319</v>
      </c>
      <c r="H952" s="172">
        <f t="shared" si="14"/>
        <v>1504.1832796921319</v>
      </c>
    </row>
    <row r="953" spans="1:8" ht="13.2" customHeight="1" x14ac:dyDescent="0.3">
      <c r="A953" s="161" t="s">
        <v>1828</v>
      </c>
      <c r="B953" s="162" t="s">
        <v>1028</v>
      </c>
      <c r="C953" s="170">
        <v>1679.34</v>
      </c>
      <c r="D953" s="171">
        <v>1679.34</v>
      </c>
      <c r="E953" s="165" t="s">
        <v>4107</v>
      </c>
      <c r="F953" s="166" t="s">
        <v>3204</v>
      </c>
      <c r="G953">
        <f>VLOOKUP(A953,РАСЧЕТ!$A$3:$AX$1220,50,0)</f>
        <v>2350.398811526361</v>
      </c>
      <c r="H953" s="172">
        <f t="shared" si="14"/>
        <v>671.05881152636107</v>
      </c>
    </row>
    <row r="954" spans="1:8" ht="13.2" customHeight="1" x14ac:dyDescent="0.3">
      <c r="A954" s="161" t="s">
        <v>2035</v>
      </c>
      <c r="B954" s="162" t="s">
        <v>1175</v>
      </c>
      <c r="C954" s="170">
        <v>2662.89</v>
      </c>
      <c r="D954" s="171">
        <v>2662.89</v>
      </c>
      <c r="E954" s="165" t="s">
        <v>4107</v>
      </c>
      <c r="F954" s="166" t="s">
        <v>3205</v>
      </c>
      <c r="G954">
        <f>VLOOKUP(A954,РАСЧЕТ!$A$3:$AX$1220,50,0)</f>
        <v>4469.9812060395407</v>
      </c>
      <c r="H954" s="172">
        <f t="shared" si="14"/>
        <v>1807.0912060395408</v>
      </c>
    </row>
    <row r="955" spans="1:8" ht="13.2" customHeight="1" x14ac:dyDescent="0.3">
      <c r="A955" s="161" t="s">
        <v>1352</v>
      </c>
      <c r="B955" s="162" t="s">
        <v>205</v>
      </c>
      <c r="C955" s="170">
        <v>2396.6</v>
      </c>
      <c r="D955" s="171">
        <v>2396.6</v>
      </c>
      <c r="E955" s="165" t="s">
        <v>4107</v>
      </c>
      <c r="F955" s="166" t="s">
        <v>2769</v>
      </c>
      <c r="G955">
        <f>VLOOKUP(A955,РАСЧЕТ!$A$3:$AX$1220,50,0)</f>
        <v>3999.5539842584371</v>
      </c>
      <c r="H955" s="172">
        <f t="shared" si="14"/>
        <v>1602.9539842584372</v>
      </c>
    </row>
    <row r="956" spans="1:8" ht="13.2" customHeight="1" x14ac:dyDescent="0.3">
      <c r="A956" s="161" t="s">
        <v>1737</v>
      </c>
      <c r="B956" s="162" t="s">
        <v>869</v>
      </c>
      <c r="C956" s="170">
        <v>1395.87</v>
      </c>
      <c r="D956" s="171">
        <v>1395.87</v>
      </c>
      <c r="E956" s="165" t="s">
        <v>4107</v>
      </c>
      <c r="F956" s="166" t="s">
        <v>3206</v>
      </c>
      <c r="G956">
        <f>VLOOKUP(A956,РАСЧЕТ!$A$3:$AX$1220,50,0)</f>
        <v>2343.1353096175012</v>
      </c>
      <c r="H956" s="172">
        <f t="shared" si="14"/>
        <v>947.26530961750132</v>
      </c>
    </row>
    <row r="957" spans="1:8" ht="13.2" customHeight="1" x14ac:dyDescent="0.3">
      <c r="A957" s="161" t="s">
        <v>1862</v>
      </c>
      <c r="B957" s="162" t="s">
        <v>825</v>
      </c>
      <c r="C957" s="170">
        <v>2044.41</v>
      </c>
      <c r="D957" s="171">
        <v>2044.41</v>
      </c>
      <c r="E957" s="165" t="s">
        <v>4107</v>
      </c>
      <c r="F957" s="166" t="s">
        <v>3207</v>
      </c>
      <c r="G957">
        <f>VLOOKUP(A957,РАСЧЕТ!$A$3:$AX$1220,50,0)</f>
        <v>3431.7920227013251</v>
      </c>
      <c r="H957" s="172">
        <f t="shared" si="14"/>
        <v>1387.382022701325</v>
      </c>
    </row>
    <row r="958" spans="1:8" ht="13.2" customHeight="1" x14ac:dyDescent="0.3">
      <c r="A958" s="161" t="s">
        <v>1348</v>
      </c>
      <c r="B958" s="162" t="s">
        <v>855</v>
      </c>
      <c r="C958" s="170">
        <v>3586.3</v>
      </c>
      <c r="D958" s="171">
        <v>3586.3</v>
      </c>
      <c r="E958" s="165" t="s">
        <v>4107</v>
      </c>
      <c r="F958" s="166" t="s">
        <v>3208</v>
      </c>
      <c r="G958">
        <f>VLOOKUP(A958,РАСЧЕТ!$A$3:$AX$1220,50,0)</f>
        <v>6020.0553339403496</v>
      </c>
      <c r="H958" s="172">
        <f t="shared" si="14"/>
        <v>2433.7553339403494</v>
      </c>
    </row>
    <row r="959" spans="1:8" ht="13.2" customHeight="1" x14ac:dyDescent="0.3">
      <c r="A959" s="161" t="s">
        <v>1727</v>
      </c>
      <c r="B959" s="162" t="s">
        <v>901</v>
      </c>
      <c r="C959" s="170">
        <v>2396.6</v>
      </c>
      <c r="D959" s="171">
        <v>2396.6</v>
      </c>
      <c r="E959" s="165" t="s">
        <v>4107</v>
      </c>
      <c r="F959" s="166" t="s">
        <v>3209</v>
      </c>
      <c r="G959">
        <f>VLOOKUP(A959,РАСЧЕТ!$A$3:$AX$1220,50,0)</f>
        <v>8124.6631130263586</v>
      </c>
      <c r="H959" s="172">
        <f t="shared" si="14"/>
        <v>5728.0631130263591</v>
      </c>
    </row>
    <row r="960" spans="1:8" ht="13.2" customHeight="1" x14ac:dyDescent="0.3">
      <c r="A960" s="161" t="s">
        <v>3583</v>
      </c>
      <c r="B960" s="162" t="s">
        <v>641</v>
      </c>
      <c r="C960" s="170">
        <v>1958.51</v>
      </c>
      <c r="D960" s="171">
        <v>1958.51</v>
      </c>
      <c r="E960" s="165" t="s">
        <v>4107</v>
      </c>
      <c r="F960" s="166" t="s">
        <v>4049</v>
      </c>
      <c r="G960">
        <f>VLOOKUP(A960,РАСЧЕТ!$A$3:$AX$1220,50,0)</f>
        <v>3287.5990805710171</v>
      </c>
      <c r="H960" s="172">
        <f t="shared" si="14"/>
        <v>1329.0890805710171</v>
      </c>
    </row>
    <row r="961" spans="1:8" ht="13.2" customHeight="1" x14ac:dyDescent="0.3">
      <c r="A961" s="161" t="s">
        <v>2303</v>
      </c>
      <c r="B961" s="162" t="s">
        <v>858</v>
      </c>
      <c r="C961" s="170">
        <v>1937.03</v>
      </c>
      <c r="D961" s="171">
        <v>1937.03</v>
      </c>
      <c r="E961" s="165" t="s">
        <v>4107</v>
      </c>
      <c r="F961" s="166" t="s">
        <v>3473</v>
      </c>
      <c r="G961">
        <f>VLOOKUP(A961,РАСЧЕТ!$A$3:$AX$1220,50,0)</f>
        <v>4494.2521435724211</v>
      </c>
      <c r="H961" s="172">
        <f t="shared" si="14"/>
        <v>2557.2221435724214</v>
      </c>
    </row>
    <row r="962" spans="1:8" ht="13.2" customHeight="1" x14ac:dyDescent="0.3">
      <c r="A962" s="161" t="s">
        <v>1713</v>
      </c>
      <c r="B962" s="162" t="s">
        <v>621</v>
      </c>
      <c r="C962" s="170">
        <v>2405.19</v>
      </c>
      <c r="D962" s="171">
        <v>2405.19</v>
      </c>
      <c r="E962" s="165" t="s">
        <v>4107</v>
      </c>
      <c r="F962" s="166" t="s">
        <v>3211</v>
      </c>
      <c r="G962">
        <f>VLOOKUP(A962,РАСЧЕТ!$A$3:$AX$1220,50,0)</f>
        <v>2273.3931312447298</v>
      </c>
      <c r="H962" s="172">
        <f t="shared" ref="H962:H1025" si="15">G962-C962</f>
        <v>-131.79686875527022</v>
      </c>
    </row>
    <row r="963" spans="1:8" ht="13.2" customHeight="1" x14ac:dyDescent="0.3">
      <c r="A963" s="161" t="s">
        <v>1891</v>
      </c>
      <c r="B963" s="162" t="s">
        <v>1194</v>
      </c>
      <c r="C963" s="170">
        <v>3728.04</v>
      </c>
      <c r="D963" s="171">
        <v>3728.04</v>
      </c>
      <c r="E963" s="165" t="s">
        <v>4107</v>
      </c>
      <c r="F963" s="166" t="s">
        <v>3212</v>
      </c>
      <c r="G963">
        <f>VLOOKUP(A963,РАСЧЕТ!$A$3:$AX$1220,50,0)</f>
        <v>6257.9736884553568</v>
      </c>
      <c r="H963" s="172">
        <f t="shared" si="15"/>
        <v>2529.9336884553568</v>
      </c>
    </row>
    <row r="964" spans="1:8" ht="13.2" customHeight="1" x14ac:dyDescent="0.3">
      <c r="A964" s="161" t="s">
        <v>2299</v>
      </c>
      <c r="B964" s="162" t="s">
        <v>1139</v>
      </c>
      <c r="C964" s="170">
        <v>1992.87</v>
      </c>
      <c r="D964" s="171">
        <v>1992.87</v>
      </c>
      <c r="E964" s="165" t="s">
        <v>4107</v>
      </c>
      <c r="F964" s="166" t="s">
        <v>3213</v>
      </c>
      <c r="G964">
        <f>VLOOKUP(A964,РАСЧЕТ!$A$3:$AX$1220,50,0)</f>
        <v>5155.6770765777392</v>
      </c>
      <c r="H964" s="172">
        <f t="shared" si="15"/>
        <v>3162.8070765777393</v>
      </c>
    </row>
    <row r="965" spans="1:8" ht="13.2" customHeight="1" x14ac:dyDescent="0.3">
      <c r="A965" s="161" t="s">
        <v>1358</v>
      </c>
      <c r="B965" s="162" t="s">
        <v>671</v>
      </c>
      <c r="C965" s="170">
        <v>1494.65</v>
      </c>
      <c r="D965" s="171">
        <v>1494.65</v>
      </c>
      <c r="E965" s="165" t="s">
        <v>4107</v>
      </c>
      <c r="F965" s="166" t="s">
        <v>3214</v>
      </c>
      <c r="G965">
        <f>VLOOKUP(A965,РАСЧЕТ!$A$3:$AX$1220,50,0)</f>
        <v>2508.9571930673551</v>
      </c>
      <c r="H965" s="172">
        <f t="shared" si="15"/>
        <v>1014.307193067355</v>
      </c>
    </row>
    <row r="966" spans="1:8" ht="13.2" customHeight="1" x14ac:dyDescent="0.3">
      <c r="A966" s="161" t="s">
        <v>1752</v>
      </c>
      <c r="B966" s="162" t="s">
        <v>323</v>
      </c>
      <c r="C966" s="170">
        <v>2392.3000000000002</v>
      </c>
      <c r="D966" s="171">
        <v>2392.3000000000002</v>
      </c>
      <c r="E966" s="165" t="s">
        <v>4107</v>
      </c>
      <c r="F966" s="166" t="s">
        <v>2770</v>
      </c>
      <c r="G966">
        <f>VLOOKUP(A966,РАСЧЕТ!$A$3:$AX$1220,50,0)</f>
        <v>4015.7734383290713</v>
      </c>
      <c r="H966" s="172">
        <f t="shared" si="15"/>
        <v>1623.4734383290711</v>
      </c>
    </row>
    <row r="967" spans="1:8" ht="13.2" customHeight="1" x14ac:dyDescent="0.3">
      <c r="A967" s="161" t="s">
        <v>1884</v>
      </c>
      <c r="B967" s="162" t="s">
        <v>913</v>
      </c>
      <c r="C967" s="170">
        <v>2650</v>
      </c>
      <c r="D967" s="171">
        <v>2650</v>
      </c>
      <c r="E967" s="165" t="s">
        <v>4107</v>
      </c>
      <c r="F967" s="166" t="s">
        <v>3215</v>
      </c>
      <c r="G967">
        <f>VLOOKUP(A967,РАСЧЕТ!$A$3:$AX$1220,50,0)</f>
        <v>2504.792074960711</v>
      </c>
      <c r="H967" s="172">
        <f t="shared" si="15"/>
        <v>-145.20792503928897</v>
      </c>
    </row>
    <row r="968" spans="1:8" ht="13.2" customHeight="1" x14ac:dyDescent="0.3">
      <c r="A968" s="161" t="s">
        <v>1739</v>
      </c>
      <c r="B968" s="162" t="s">
        <v>870</v>
      </c>
      <c r="C968" s="170">
        <v>1760.94</v>
      </c>
      <c r="D968" s="171">
        <v>1760.94</v>
      </c>
      <c r="E968" s="165" t="s">
        <v>4107</v>
      </c>
      <c r="F968" s="166" t="s">
        <v>3216</v>
      </c>
      <c r="G968">
        <f>VLOOKUP(A968,РАСЧЕТ!$A$3:$AX$1220,50,0)</f>
        <v>1664.448542518463</v>
      </c>
      <c r="H968" s="172">
        <f t="shared" si="15"/>
        <v>-96.491457481537054</v>
      </c>
    </row>
    <row r="969" spans="1:8" ht="13.2" customHeight="1" x14ac:dyDescent="0.3">
      <c r="A969" s="161" t="s">
        <v>1892</v>
      </c>
      <c r="B969" s="162" t="s">
        <v>823</v>
      </c>
      <c r="C969" s="170">
        <v>1434.52</v>
      </c>
      <c r="D969" s="171">
        <v>1434.52</v>
      </c>
      <c r="E969" s="165" t="s">
        <v>4107</v>
      </c>
      <c r="F969" s="166" t="s">
        <v>3217</v>
      </c>
      <c r="G969">
        <f>VLOOKUP(A969,РАСЧЕТ!$A$3:$AX$1220,50,0)</f>
        <v>1355.9166175638209</v>
      </c>
      <c r="H969" s="172">
        <f t="shared" si="15"/>
        <v>-78.603382436179118</v>
      </c>
    </row>
    <row r="970" spans="1:8" ht="13.2" customHeight="1" x14ac:dyDescent="0.3">
      <c r="A970" s="161" t="s">
        <v>2333</v>
      </c>
      <c r="B970" s="162" t="s">
        <v>911</v>
      </c>
      <c r="C970" s="170">
        <v>1421.64</v>
      </c>
      <c r="D970" s="171">
        <v>1421.64</v>
      </c>
      <c r="E970" s="165" t="s">
        <v>4107</v>
      </c>
      <c r="F970" s="166" t="s">
        <v>3454</v>
      </c>
      <c r="G970">
        <f>VLOOKUP(A970,РАСЧЕТ!$A$3:$AX$1220,50,0)</f>
        <v>2386.3931922565935</v>
      </c>
      <c r="H970" s="172">
        <f t="shared" si="15"/>
        <v>964.75319225659337</v>
      </c>
    </row>
    <row r="971" spans="1:8" ht="13.2" customHeight="1" x14ac:dyDescent="0.3">
      <c r="A971" s="161" t="s">
        <v>1868</v>
      </c>
      <c r="B971" s="162" t="s">
        <v>919</v>
      </c>
      <c r="C971" s="170">
        <v>1752.35</v>
      </c>
      <c r="D971" s="171">
        <v>1752.35</v>
      </c>
      <c r="E971" s="165" t="s">
        <v>4107</v>
      </c>
      <c r="F971" s="166" t="s">
        <v>3218</v>
      </c>
      <c r="G971">
        <f>VLOOKUP(A971,РАСЧЕТ!$A$3:$AX$1220,50,0)</f>
        <v>2941.5360194582786</v>
      </c>
      <c r="H971" s="172">
        <f t="shared" si="15"/>
        <v>1189.1860194582787</v>
      </c>
    </row>
    <row r="972" spans="1:8" ht="13.2" customHeight="1" x14ac:dyDescent="0.3">
      <c r="A972" s="161" t="s">
        <v>1705</v>
      </c>
      <c r="B972" s="162" t="s">
        <v>920</v>
      </c>
      <c r="C972" s="170">
        <v>2619.94</v>
      </c>
      <c r="D972" s="171">
        <v>2619.94</v>
      </c>
      <c r="E972" s="165" t="s">
        <v>4107</v>
      </c>
      <c r="F972" s="166" t="s">
        <v>3219</v>
      </c>
      <c r="G972">
        <f>VLOOKUP(A972,РАСЧЕТ!$A$3:$AX$1220,50,0)</f>
        <v>2476.3746608201523</v>
      </c>
      <c r="H972" s="172">
        <f t="shared" si="15"/>
        <v>-143.5653391798478</v>
      </c>
    </row>
    <row r="973" spans="1:8" ht="13.2" customHeight="1" x14ac:dyDescent="0.3">
      <c r="A973" s="161" t="s">
        <v>1757</v>
      </c>
      <c r="B973" s="162" t="s">
        <v>862</v>
      </c>
      <c r="C973" s="170">
        <v>1447.41</v>
      </c>
      <c r="D973" s="171">
        <v>1447.41</v>
      </c>
      <c r="E973" s="165" t="s">
        <v>4107</v>
      </c>
      <c r="F973" s="166" t="s">
        <v>3220</v>
      </c>
      <c r="G973">
        <f>VLOOKUP(A973,РАСЧЕТ!$A$3:$AX$1220,50,0)</f>
        <v>2429.6510748956857</v>
      </c>
      <c r="H973" s="172">
        <f t="shared" si="15"/>
        <v>982.24107489568564</v>
      </c>
    </row>
    <row r="974" spans="1:8" ht="13.2" customHeight="1" x14ac:dyDescent="0.3">
      <c r="A974" s="161" t="s">
        <v>1818</v>
      </c>
      <c r="B974" s="162" t="s">
        <v>876</v>
      </c>
      <c r="C974" s="170">
        <v>1447.41</v>
      </c>
      <c r="D974" s="171">
        <v>1447.41</v>
      </c>
      <c r="E974" s="165" t="s">
        <v>4107</v>
      </c>
      <c r="F974" s="166" t="s">
        <v>3221</v>
      </c>
      <c r="G974">
        <f>VLOOKUP(A974,РАСЧЕТ!$A$3:$AX$1220,50,0)</f>
        <v>2429.6510748956857</v>
      </c>
      <c r="H974" s="172">
        <f t="shared" si="15"/>
        <v>982.24107489568564</v>
      </c>
    </row>
    <row r="975" spans="1:8" ht="13.2" customHeight="1" x14ac:dyDescent="0.3">
      <c r="A975" s="161" t="s">
        <v>1676</v>
      </c>
      <c r="B975" s="162" t="s">
        <v>879</v>
      </c>
      <c r="C975" s="170">
        <v>2615.64</v>
      </c>
      <c r="D975" s="171">
        <v>2615.64</v>
      </c>
      <c r="E975" s="165" t="s">
        <v>4107</v>
      </c>
      <c r="F975" s="166" t="s">
        <v>3222</v>
      </c>
      <c r="G975">
        <f>VLOOKUP(A975,РАСЧЕТ!$A$3:$AX$1220,50,0)</f>
        <v>4390.6750878678713</v>
      </c>
      <c r="H975" s="172">
        <f t="shared" si="15"/>
        <v>1775.0350878678714</v>
      </c>
    </row>
    <row r="976" spans="1:8" ht="13.2" customHeight="1" x14ac:dyDescent="0.3">
      <c r="A976" s="161" t="s">
        <v>2281</v>
      </c>
      <c r="B976" s="162" t="s">
        <v>1153</v>
      </c>
      <c r="C976" s="170">
        <v>1687.93</v>
      </c>
      <c r="D976" s="171">
        <v>1687.93</v>
      </c>
      <c r="E976" s="165" t="s">
        <v>4107</v>
      </c>
      <c r="F976" s="166" t="s">
        <v>3463</v>
      </c>
      <c r="G976">
        <f>VLOOKUP(A976,РАСЧЕТ!$A$3:$AX$1220,50,0)</f>
        <v>2833.3913128605473</v>
      </c>
      <c r="H976" s="172">
        <f t="shared" si="15"/>
        <v>1145.4613128605472</v>
      </c>
    </row>
    <row r="977" spans="1:8" ht="13.2" customHeight="1" x14ac:dyDescent="0.3">
      <c r="A977" s="161" t="s">
        <v>1795</v>
      </c>
      <c r="B977" s="162" t="s">
        <v>344</v>
      </c>
      <c r="C977" s="170">
        <v>3603.48</v>
      </c>
      <c r="D977" s="171">
        <v>3603.48</v>
      </c>
      <c r="E977" s="165" t="s">
        <v>4107</v>
      </c>
      <c r="F977" s="166" t="s">
        <v>2771</v>
      </c>
      <c r="G977">
        <f>VLOOKUP(A977,РАСЧЕТ!$A$3:$AX$1220,50,0)</f>
        <v>6048.8939223664102</v>
      </c>
      <c r="H977" s="172">
        <f t="shared" si="15"/>
        <v>2445.4139223664101</v>
      </c>
    </row>
    <row r="978" spans="1:8" ht="13.2" customHeight="1" x14ac:dyDescent="0.3">
      <c r="A978" s="161" t="s">
        <v>1683</v>
      </c>
      <c r="B978" s="162" t="s">
        <v>626</v>
      </c>
      <c r="C978" s="170">
        <v>1378.69</v>
      </c>
      <c r="D978" s="171">
        <v>1378.69</v>
      </c>
      <c r="E978" s="165" t="s">
        <v>4107</v>
      </c>
      <c r="F978" s="166" t="s">
        <v>3223</v>
      </c>
      <c r="G978">
        <f>VLOOKUP(A978,РАСЧЕТ!$A$3:$AX$1220,50,0)</f>
        <v>2314.2967211914397</v>
      </c>
      <c r="H978" s="172">
        <f t="shared" si="15"/>
        <v>935.60672119143965</v>
      </c>
    </row>
    <row r="979" spans="1:8" ht="13.2" customHeight="1" x14ac:dyDescent="0.3">
      <c r="A979" s="161" t="s">
        <v>3584</v>
      </c>
      <c r="B979" s="162" t="s">
        <v>1149</v>
      </c>
      <c r="C979" s="170">
        <v>1365.8</v>
      </c>
      <c r="D979" s="171">
        <v>1365.8</v>
      </c>
      <c r="E979" s="165" t="s">
        <v>4107</v>
      </c>
      <c r="F979" s="166" t="s">
        <v>4051</v>
      </c>
      <c r="G979">
        <f>VLOOKUP(A979,РАСЧЕТ!$A$3:$AX$1220,50,0)</f>
        <v>1290.9625280996859</v>
      </c>
      <c r="H979" s="172">
        <f t="shared" si="15"/>
        <v>-74.837471900314085</v>
      </c>
    </row>
    <row r="980" spans="1:8" ht="13.2" customHeight="1" x14ac:dyDescent="0.3">
      <c r="A980" s="161" t="s">
        <v>2306</v>
      </c>
      <c r="B980" s="162" t="s">
        <v>819</v>
      </c>
      <c r="C980" s="170">
        <v>1679.34</v>
      </c>
      <c r="D980" s="171">
        <v>1679.34</v>
      </c>
      <c r="E980" s="165" t="s">
        <v>4107</v>
      </c>
      <c r="F980" s="166" t="s">
        <v>3459</v>
      </c>
      <c r="G980">
        <f>VLOOKUP(A980,РАСЧЕТ!$A$3:$AX$1220,50,0)</f>
        <v>3766.7275714536854</v>
      </c>
      <c r="H980" s="172">
        <f t="shared" si="15"/>
        <v>2087.3875714536853</v>
      </c>
    </row>
    <row r="981" spans="1:8" ht="13.2" customHeight="1" x14ac:dyDescent="0.3">
      <c r="A981" s="161" t="s">
        <v>1746</v>
      </c>
      <c r="B981" s="162" t="s">
        <v>1004</v>
      </c>
      <c r="C981" s="170">
        <v>2581.2800000000002</v>
      </c>
      <c r="D981" s="171">
        <v>2581.2800000000002</v>
      </c>
      <c r="E981" s="165" t="s">
        <v>4107</v>
      </c>
      <c r="F981" s="166" t="s">
        <v>3225</v>
      </c>
      <c r="G981">
        <f>VLOOKUP(A981,РАСЧЕТ!$A$3:$AX$1220,50,0)</f>
        <v>4332.9979110157483</v>
      </c>
      <c r="H981" s="172">
        <f t="shared" si="15"/>
        <v>1751.7179110157481</v>
      </c>
    </row>
    <row r="982" spans="1:8" ht="13.2" customHeight="1" x14ac:dyDescent="0.3">
      <c r="A982" s="161" t="s">
        <v>1740</v>
      </c>
      <c r="B982" s="162" t="s">
        <v>847</v>
      </c>
      <c r="C982" s="170">
        <v>1395.87</v>
      </c>
      <c r="D982" s="171">
        <v>1395.87</v>
      </c>
      <c r="E982" s="165" t="s">
        <v>4107</v>
      </c>
      <c r="F982" s="166" t="s">
        <v>3226</v>
      </c>
      <c r="G982">
        <f>VLOOKUP(A982,РАСЧЕТ!$A$3:$AX$1220,50,0)</f>
        <v>2343.1353096175012</v>
      </c>
      <c r="H982" s="172">
        <f t="shared" si="15"/>
        <v>947.26530961750132</v>
      </c>
    </row>
    <row r="983" spans="1:8" ht="13.2" customHeight="1" x14ac:dyDescent="0.3">
      <c r="A983" s="161" t="s">
        <v>2351</v>
      </c>
      <c r="B983" s="162" t="s">
        <v>834</v>
      </c>
      <c r="C983" s="170">
        <v>1447.41</v>
      </c>
      <c r="D983" s="171">
        <v>1447.41</v>
      </c>
      <c r="E983" s="165" t="s">
        <v>4107</v>
      </c>
      <c r="F983" s="166" t="s">
        <v>3227</v>
      </c>
      <c r="G983">
        <f>VLOOKUP(A983,РАСЧЕТ!$A$3:$AX$1220,50,0)</f>
        <v>2772.0365541642655</v>
      </c>
      <c r="H983" s="172">
        <f t="shared" si="15"/>
        <v>1324.6265541642654</v>
      </c>
    </row>
    <row r="984" spans="1:8" ht="13.2" customHeight="1" x14ac:dyDescent="0.3">
      <c r="A984" s="161" t="s">
        <v>1820</v>
      </c>
      <c r="B984" s="162" t="s">
        <v>838</v>
      </c>
      <c r="C984" s="170">
        <v>2615.64</v>
      </c>
      <c r="D984" s="171">
        <v>2615.64</v>
      </c>
      <c r="E984" s="165" t="s">
        <v>4107</v>
      </c>
      <c r="F984" s="166" t="s">
        <v>3228</v>
      </c>
      <c r="G984">
        <f>VLOOKUP(A984,РАСЧЕТ!$A$3:$AX$1220,50,0)</f>
        <v>5015.9258643838393</v>
      </c>
      <c r="H984" s="172">
        <f t="shared" si="15"/>
        <v>2400.2858643838395</v>
      </c>
    </row>
    <row r="985" spans="1:8" ht="13.2" customHeight="1" x14ac:dyDescent="0.3">
      <c r="A985" s="161" t="s">
        <v>2075</v>
      </c>
      <c r="B985" s="162" t="s">
        <v>1186</v>
      </c>
      <c r="C985" s="170">
        <v>1687.93</v>
      </c>
      <c r="D985" s="171">
        <v>1687.93</v>
      </c>
      <c r="E985" s="165" t="s">
        <v>4107</v>
      </c>
      <c r="F985" s="166" t="s">
        <v>3229</v>
      </c>
      <c r="G985">
        <f>VLOOKUP(A985,РАСЧЕТ!$A$3:$AX$1220,50,0)</f>
        <v>2833.3913128605473</v>
      </c>
      <c r="H985" s="172">
        <f t="shared" si="15"/>
        <v>1145.4613128605472</v>
      </c>
    </row>
    <row r="986" spans="1:8" ht="13.2" customHeight="1" x14ac:dyDescent="0.3">
      <c r="A986" s="161" t="s">
        <v>1896</v>
      </c>
      <c r="B986" s="162" t="s">
        <v>850</v>
      </c>
      <c r="C986" s="170">
        <v>1378.69</v>
      </c>
      <c r="D986" s="171">
        <v>1378.69</v>
      </c>
      <c r="E986" s="165" t="s">
        <v>4107</v>
      </c>
      <c r="F986" s="166" t="s">
        <v>3230</v>
      </c>
      <c r="G986">
        <f>VLOOKUP(A986,РАСЧЕТ!$A$3:$AX$1220,50,0)</f>
        <v>2314.2967211914397</v>
      </c>
      <c r="H986" s="172">
        <f t="shared" si="15"/>
        <v>935.60672119143965</v>
      </c>
    </row>
    <row r="987" spans="1:8" ht="13.2" customHeight="1" x14ac:dyDescent="0.3">
      <c r="A987" s="161" t="s">
        <v>1747</v>
      </c>
      <c r="B987" s="162" t="s">
        <v>1135</v>
      </c>
      <c r="C987" s="170">
        <v>1365.8</v>
      </c>
      <c r="D987" s="171">
        <v>1365.8</v>
      </c>
      <c r="E987" s="165" t="s">
        <v>4107</v>
      </c>
      <c r="F987" s="166" t="s">
        <v>3231</v>
      </c>
      <c r="G987">
        <f>VLOOKUP(A987,РАСЧЕТ!$A$3:$AX$1220,50,0)</f>
        <v>3890.7310040479183</v>
      </c>
      <c r="H987" s="172">
        <f t="shared" si="15"/>
        <v>2524.9310040479186</v>
      </c>
    </row>
    <row r="988" spans="1:8" ht="13.2" customHeight="1" x14ac:dyDescent="0.3">
      <c r="A988" s="161" t="s">
        <v>1706</v>
      </c>
      <c r="B988" s="162" t="s">
        <v>268</v>
      </c>
      <c r="C988" s="170">
        <v>3466.05</v>
      </c>
      <c r="D988" s="171">
        <v>3466.05</v>
      </c>
      <c r="E988" s="165" t="s">
        <v>4107</v>
      </c>
      <c r="F988" s="166" t="s">
        <v>2772</v>
      </c>
      <c r="G988">
        <f>VLOOKUP(A988,РАСЧЕТ!$A$3:$AX$1220,50,0)</f>
        <v>5818.1852149579181</v>
      </c>
      <c r="H988" s="172">
        <f t="shared" si="15"/>
        <v>2352.1352149579179</v>
      </c>
    </row>
    <row r="989" spans="1:8" ht="13.2" customHeight="1" x14ac:dyDescent="0.3">
      <c r="A989" s="161" t="s">
        <v>1906</v>
      </c>
      <c r="B989" s="162" t="s">
        <v>1128</v>
      </c>
      <c r="C989" s="170">
        <v>1679.34</v>
      </c>
      <c r="D989" s="171">
        <v>1679.34</v>
      </c>
      <c r="E989" s="165" t="s">
        <v>4107</v>
      </c>
      <c r="F989" s="166" t="s">
        <v>3232</v>
      </c>
      <c r="G989">
        <f>VLOOKUP(A989,РАСЧЕТ!$A$3:$AX$1220,50,0)</f>
        <v>2527.9560613131694</v>
      </c>
      <c r="H989" s="172">
        <f t="shared" si="15"/>
        <v>848.61606131316944</v>
      </c>
    </row>
    <row r="990" spans="1:8" ht="13.2" customHeight="1" x14ac:dyDescent="0.3">
      <c r="A990" s="161" t="s">
        <v>1686</v>
      </c>
      <c r="B990" s="162" t="s">
        <v>1154</v>
      </c>
      <c r="C990" s="170">
        <v>2581.2800000000002</v>
      </c>
      <c r="D990" s="171">
        <v>2581.2800000000002</v>
      </c>
      <c r="E990" s="165" t="s">
        <v>4107</v>
      </c>
      <c r="F990" s="166" t="s">
        <v>3233</v>
      </c>
      <c r="G990">
        <f>VLOOKUP(A990,РАСЧЕТ!$A$3:$AX$1220,50,0)</f>
        <v>4332.9979110157483</v>
      </c>
      <c r="H990" s="172">
        <f t="shared" si="15"/>
        <v>1751.7179110157481</v>
      </c>
    </row>
    <row r="991" spans="1:8" ht="13.2" customHeight="1" x14ac:dyDescent="0.3">
      <c r="A991" s="161" t="s">
        <v>1878</v>
      </c>
      <c r="B991" s="162" t="s">
        <v>871</v>
      </c>
      <c r="C991" s="170">
        <v>1395.87</v>
      </c>
      <c r="D991" s="171">
        <v>1395.87</v>
      </c>
      <c r="E991" s="165" t="s">
        <v>4107</v>
      </c>
      <c r="F991" s="166" t="s">
        <v>3234</v>
      </c>
      <c r="G991">
        <f>VLOOKUP(A991,РАСЧЕТ!$A$3:$AX$1220,50,0)</f>
        <v>2343.1353096175012</v>
      </c>
      <c r="H991" s="172">
        <f t="shared" si="15"/>
        <v>947.26530961750132</v>
      </c>
    </row>
    <row r="992" spans="1:8" ht="13.2" customHeight="1" x14ac:dyDescent="0.3">
      <c r="A992" s="161" t="s">
        <v>1690</v>
      </c>
      <c r="B992" s="162" t="s">
        <v>1187</v>
      </c>
      <c r="C992" s="170">
        <v>1447.41</v>
      </c>
      <c r="D992" s="171">
        <v>1447.41</v>
      </c>
      <c r="E992" s="165" t="s">
        <v>4107</v>
      </c>
      <c r="F992" s="166" t="s">
        <v>3235</v>
      </c>
      <c r="G992">
        <f>VLOOKUP(A992,РАСЧЕТ!$A$3:$AX$1220,50,0)</f>
        <v>2429.6510748956857</v>
      </c>
      <c r="H992" s="172">
        <f t="shared" si="15"/>
        <v>982.24107489568564</v>
      </c>
    </row>
    <row r="993" spans="1:8" ht="13.2" customHeight="1" x14ac:dyDescent="0.3">
      <c r="A993" s="161" t="s">
        <v>2031</v>
      </c>
      <c r="B993" s="162" t="s">
        <v>1183</v>
      </c>
      <c r="C993" s="170">
        <v>2615.64</v>
      </c>
      <c r="D993" s="171">
        <v>2615.64</v>
      </c>
      <c r="E993" s="165" t="s">
        <v>4107</v>
      </c>
      <c r="F993" s="166" t="s">
        <v>3236</v>
      </c>
      <c r="G993">
        <f>VLOOKUP(A993,РАСЧЕТ!$A$3:$AX$1220,50,0)</f>
        <v>5081.9936782579998</v>
      </c>
      <c r="H993" s="172">
        <f t="shared" si="15"/>
        <v>2466.3536782579999</v>
      </c>
    </row>
    <row r="994" spans="1:8" ht="13.2" customHeight="1" x14ac:dyDescent="0.3">
      <c r="A994" s="161" t="s">
        <v>2344</v>
      </c>
      <c r="B994" s="162" t="s">
        <v>1195</v>
      </c>
      <c r="C994" s="170">
        <v>1687.93</v>
      </c>
      <c r="D994" s="171">
        <v>1687.93</v>
      </c>
      <c r="E994" s="165" t="s">
        <v>4107</v>
      </c>
      <c r="F994" s="166" t="s">
        <v>3466</v>
      </c>
      <c r="G994">
        <f>VLOOKUP(A994,РАСЧЕТ!$A$3:$AX$1220,50,0)</f>
        <v>2833.3913128605473</v>
      </c>
      <c r="H994" s="172">
        <f t="shared" si="15"/>
        <v>1145.4613128605472</v>
      </c>
    </row>
    <row r="995" spans="1:8" ht="13.2" customHeight="1" x14ac:dyDescent="0.3">
      <c r="A995" s="161" t="s">
        <v>1372</v>
      </c>
      <c r="B995" s="162" t="s">
        <v>874</v>
      </c>
      <c r="C995" s="170">
        <v>1378.69</v>
      </c>
      <c r="D995" s="171">
        <v>1378.69</v>
      </c>
      <c r="E995" s="165" t="s">
        <v>4107</v>
      </c>
      <c r="F995" s="166" t="s">
        <v>3237</v>
      </c>
      <c r="G995">
        <f>VLOOKUP(A995,РАСЧЕТ!$A$3:$AX$1220,50,0)</f>
        <v>1303.1414198742111</v>
      </c>
      <c r="H995" s="172">
        <f t="shared" si="15"/>
        <v>-75.548580125788931</v>
      </c>
    </row>
    <row r="996" spans="1:8" ht="13.2" customHeight="1" x14ac:dyDescent="0.3">
      <c r="A996" s="161" t="s">
        <v>2356</v>
      </c>
      <c r="B996" s="162" t="s">
        <v>1136</v>
      </c>
      <c r="C996" s="170">
        <v>1365.8</v>
      </c>
      <c r="D996" s="171">
        <v>1365.8</v>
      </c>
      <c r="E996" s="165" t="s">
        <v>4107</v>
      </c>
      <c r="F996" s="166" t="s">
        <v>3437</v>
      </c>
      <c r="G996">
        <f>VLOOKUP(A996,РАСЧЕТ!$A$3:$AX$1220,50,0)</f>
        <v>2292.6677798718938</v>
      </c>
      <c r="H996" s="172">
        <f t="shared" si="15"/>
        <v>926.86777987189384</v>
      </c>
    </row>
    <row r="997" spans="1:8" ht="13.2" customHeight="1" x14ac:dyDescent="0.3">
      <c r="A997" s="161" t="s">
        <v>1723</v>
      </c>
      <c r="B997" s="162" t="s">
        <v>940</v>
      </c>
      <c r="C997" s="170">
        <v>1679.34</v>
      </c>
      <c r="D997" s="171">
        <v>1679.34</v>
      </c>
      <c r="E997" s="165" t="s">
        <v>4107</v>
      </c>
      <c r="F997" s="166" t="s">
        <v>3238</v>
      </c>
      <c r="G997">
        <f>VLOOKUP(A997,РАСЧЕТ!$A$3:$AX$1220,50,0)</f>
        <v>2818.972018647517</v>
      </c>
      <c r="H997" s="172">
        <f t="shared" si="15"/>
        <v>1139.632018647517</v>
      </c>
    </row>
    <row r="998" spans="1:8" ht="13.2" customHeight="1" x14ac:dyDescent="0.3">
      <c r="A998" s="161" t="s">
        <v>2297</v>
      </c>
      <c r="B998" s="162" t="s">
        <v>812</v>
      </c>
      <c r="C998" s="170">
        <v>2581.2800000000002</v>
      </c>
      <c r="D998" s="171">
        <v>2581.2800000000002</v>
      </c>
      <c r="E998" s="165" t="s">
        <v>4107</v>
      </c>
      <c r="F998" s="166" t="s">
        <v>3490</v>
      </c>
      <c r="G998">
        <f>VLOOKUP(A998,РАСЧЕТ!$A$3:$AX$1220,50,0)</f>
        <v>2439.837985496576</v>
      </c>
      <c r="H998" s="172">
        <f t="shared" si="15"/>
        <v>-141.44201450342416</v>
      </c>
    </row>
    <row r="999" spans="1:8" ht="13.2" customHeight="1" x14ac:dyDescent="0.3">
      <c r="A999" s="161" t="s">
        <v>1758</v>
      </c>
      <c r="B999" s="162" t="s">
        <v>318</v>
      </c>
      <c r="C999" s="170">
        <v>2396.6</v>
      </c>
      <c r="D999" s="171">
        <v>2396.6</v>
      </c>
      <c r="E999" s="165" t="s">
        <v>4107</v>
      </c>
      <c r="F999" s="166" t="s">
        <v>2773</v>
      </c>
      <c r="G999">
        <f>VLOOKUP(A999,РАСЧЕТ!$A$3:$AX$1220,50,0)</f>
        <v>4022.9830854355869</v>
      </c>
      <c r="H999" s="172">
        <f t="shared" si="15"/>
        <v>1626.383085435587</v>
      </c>
    </row>
    <row r="1000" spans="1:8" ht="13.2" customHeight="1" x14ac:dyDescent="0.3">
      <c r="A1000" s="161" t="s">
        <v>1687</v>
      </c>
      <c r="B1000" s="162" t="s">
        <v>852</v>
      </c>
      <c r="C1000" s="170">
        <v>1395.87</v>
      </c>
      <c r="D1000" s="171">
        <v>1395.87</v>
      </c>
      <c r="E1000" s="165" t="s">
        <v>4107</v>
      </c>
      <c r="F1000" s="166" t="s">
        <v>3239</v>
      </c>
      <c r="G1000">
        <f>VLOOKUP(A1000,РАСЧЕТ!$A$3:$AX$1220,50,0)</f>
        <v>2343.1353096175012</v>
      </c>
      <c r="H1000" s="172">
        <f t="shared" si="15"/>
        <v>947.26530961750132</v>
      </c>
    </row>
    <row r="1001" spans="1:8" ht="13.2" customHeight="1" x14ac:dyDescent="0.3">
      <c r="A1001" s="161" t="s">
        <v>1754</v>
      </c>
      <c r="B1001" s="162" t="s">
        <v>927</v>
      </c>
      <c r="C1001" s="170">
        <v>1447.41</v>
      </c>
      <c r="D1001" s="171">
        <v>1447.41</v>
      </c>
      <c r="E1001" s="165" t="s">
        <v>4107</v>
      </c>
      <c r="F1001" s="166" t="s">
        <v>3240</v>
      </c>
      <c r="G1001">
        <f>VLOOKUP(A1001,РАСЧЕТ!$A$3:$AX$1220,50,0)</f>
        <v>2690.2776344949912</v>
      </c>
      <c r="H1001" s="172">
        <f t="shared" si="15"/>
        <v>1242.8676344949911</v>
      </c>
    </row>
    <row r="1002" spans="1:8" ht="13.2" customHeight="1" x14ac:dyDescent="0.3">
      <c r="A1002" s="161" t="s">
        <v>1816</v>
      </c>
      <c r="B1002" s="162" t="s">
        <v>835</v>
      </c>
      <c r="C1002" s="170">
        <v>2615.64</v>
      </c>
      <c r="D1002" s="171">
        <v>2615.64</v>
      </c>
      <c r="E1002" s="165" t="s">
        <v>4107</v>
      </c>
      <c r="F1002" s="166" t="s">
        <v>3241</v>
      </c>
      <c r="G1002">
        <f>VLOOKUP(A1002,РАСЧЕТ!$A$3:$AX$1220,50,0)</f>
        <v>4420.489691842964</v>
      </c>
      <c r="H1002" s="172">
        <f t="shared" si="15"/>
        <v>1804.8496918429641</v>
      </c>
    </row>
    <row r="1003" spans="1:8" ht="13.2" customHeight="1" x14ac:dyDescent="0.3">
      <c r="A1003" s="161" t="s">
        <v>1877</v>
      </c>
      <c r="B1003" s="162" t="s">
        <v>856</v>
      </c>
      <c r="C1003" s="170">
        <v>1687.93</v>
      </c>
      <c r="D1003" s="171">
        <v>1687.93</v>
      </c>
      <c r="E1003" s="165" t="s">
        <v>4107</v>
      </c>
      <c r="F1003" s="166" t="s">
        <v>3242</v>
      </c>
      <c r="G1003">
        <f>VLOOKUP(A1003,РАСЧЕТ!$A$3:$AX$1220,50,0)</f>
        <v>2833.3913128605473</v>
      </c>
      <c r="H1003" s="172">
        <f t="shared" si="15"/>
        <v>1145.4613128605472</v>
      </c>
    </row>
    <row r="1004" spans="1:8" ht="13.2" customHeight="1" x14ac:dyDescent="0.3">
      <c r="A1004" s="161" t="s">
        <v>2357</v>
      </c>
      <c r="B1004" s="162" t="s">
        <v>829</v>
      </c>
      <c r="C1004" s="170">
        <v>1378.69</v>
      </c>
      <c r="D1004" s="171">
        <v>1378.69</v>
      </c>
      <c r="E1004" s="165" t="s">
        <v>4107</v>
      </c>
      <c r="F1004" s="166" t="s">
        <v>3438</v>
      </c>
      <c r="G1004">
        <f>VLOOKUP(A1004,РАСЧЕТ!$A$3:$AX$1220,50,0)</f>
        <v>2314.2967211914397</v>
      </c>
      <c r="H1004" s="172">
        <f t="shared" si="15"/>
        <v>935.60672119143965</v>
      </c>
    </row>
    <row r="1005" spans="1:8" ht="13.2" customHeight="1" x14ac:dyDescent="0.3">
      <c r="A1005" s="161" t="s">
        <v>2048</v>
      </c>
      <c r="B1005" s="162" t="s">
        <v>1138</v>
      </c>
      <c r="C1005" s="170">
        <v>1365.8</v>
      </c>
      <c r="D1005" s="171">
        <v>1365.8</v>
      </c>
      <c r="E1005" s="165" t="s">
        <v>4107</v>
      </c>
      <c r="F1005" s="166" t="s">
        <v>3243</v>
      </c>
      <c r="G1005">
        <f>VLOOKUP(A1005,РАСЧЕТ!$A$3:$AX$1220,50,0)</f>
        <v>2882.3709947935367</v>
      </c>
      <c r="H1005" s="172">
        <f t="shared" si="15"/>
        <v>1516.5709947935368</v>
      </c>
    </row>
    <row r="1006" spans="1:8" ht="13.2" customHeight="1" x14ac:dyDescent="0.3">
      <c r="A1006" s="161" t="s">
        <v>1769</v>
      </c>
      <c r="B1006" s="162" t="s">
        <v>607</v>
      </c>
      <c r="C1006" s="170">
        <v>1679.34</v>
      </c>
      <c r="D1006" s="171">
        <v>1679.34</v>
      </c>
      <c r="E1006" s="165" t="s">
        <v>4107</v>
      </c>
      <c r="F1006" s="166" t="s">
        <v>3244</v>
      </c>
      <c r="G1006">
        <f>VLOOKUP(A1006,РАСЧЕТ!$A$3:$AX$1220,50,0)</f>
        <v>2818.972018647517</v>
      </c>
      <c r="H1006" s="172">
        <f t="shared" si="15"/>
        <v>1139.632018647517</v>
      </c>
    </row>
    <row r="1007" spans="1:8" ht="13.2" customHeight="1" x14ac:dyDescent="0.3">
      <c r="A1007" s="161" t="s">
        <v>1897</v>
      </c>
      <c r="B1007" s="162" t="s">
        <v>622</v>
      </c>
      <c r="C1007" s="170">
        <v>2581.2800000000002</v>
      </c>
      <c r="D1007" s="171">
        <v>2581.2800000000002</v>
      </c>
      <c r="E1007" s="165" t="s">
        <v>4107</v>
      </c>
      <c r="F1007" s="166" t="s">
        <v>3245</v>
      </c>
      <c r="G1007">
        <f>VLOOKUP(A1007,РАСЧЕТ!$A$3:$AX$1220,50,0)</f>
        <v>4332.9979110157483</v>
      </c>
      <c r="H1007" s="172">
        <f t="shared" si="15"/>
        <v>1751.7179110157481</v>
      </c>
    </row>
    <row r="1008" spans="1:8" ht="13.2" customHeight="1" x14ac:dyDescent="0.3">
      <c r="A1008" s="161" t="s">
        <v>1732</v>
      </c>
      <c r="B1008" s="162" t="s">
        <v>880</v>
      </c>
      <c r="C1008" s="170">
        <v>1395.87</v>
      </c>
      <c r="D1008" s="171">
        <v>1395.87</v>
      </c>
      <c r="E1008" s="165" t="s">
        <v>4107</v>
      </c>
      <c r="F1008" s="166" t="s">
        <v>3246</v>
      </c>
      <c r="G1008">
        <f>VLOOKUP(A1008,РАСЧЕТ!$A$3:$AX$1220,50,0)</f>
        <v>3296.4592724245108</v>
      </c>
      <c r="H1008" s="172">
        <f t="shared" si="15"/>
        <v>1900.5892724245109</v>
      </c>
    </row>
    <row r="1009" spans="1:8" ht="13.2" customHeight="1" x14ac:dyDescent="0.3">
      <c r="A1009" s="161" t="s">
        <v>1689</v>
      </c>
      <c r="B1009" s="162" t="s">
        <v>1130</v>
      </c>
      <c r="C1009" s="170">
        <v>1447.41</v>
      </c>
      <c r="D1009" s="171">
        <v>1447.41</v>
      </c>
      <c r="E1009" s="165" t="s">
        <v>4107</v>
      </c>
      <c r="F1009" s="166" t="s">
        <v>3247</v>
      </c>
      <c r="G1009">
        <f>VLOOKUP(A1009,РАСЧЕТ!$A$3:$AX$1220,50,0)</f>
        <v>1960.2282911855141</v>
      </c>
      <c r="H1009" s="172">
        <f t="shared" si="15"/>
        <v>512.818291185514</v>
      </c>
    </row>
    <row r="1010" spans="1:8" ht="13.2" customHeight="1" x14ac:dyDescent="0.3">
      <c r="A1010" s="161" t="s">
        <v>1717</v>
      </c>
      <c r="B1010" s="162" t="s">
        <v>345</v>
      </c>
      <c r="C1010" s="170">
        <v>2392.3000000000002</v>
      </c>
      <c r="D1010" s="171">
        <v>2392.3000000000002</v>
      </c>
      <c r="E1010" s="165" t="s">
        <v>4107</v>
      </c>
      <c r="F1010" s="166" t="s">
        <v>2774</v>
      </c>
      <c r="G1010">
        <f>VLOOKUP(A1010,РАСЧЕТ!$A$3:$AX$1220,50,0)</f>
        <v>4015.7734383290713</v>
      </c>
      <c r="H1010" s="172">
        <f t="shared" si="15"/>
        <v>1623.4734383290711</v>
      </c>
    </row>
    <row r="1011" spans="1:8" ht="13.2" customHeight="1" x14ac:dyDescent="0.3">
      <c r="A1011" s="161" t="s">
        <v>1677</v>
      </c>
      <c r="B1011" s="162" t="s">
        <v>832</v>
      </c>
      <c r="C1011" s="170">
        <v>2615.64</v>
      </c>
      <c r="D1011" s="171">
        <v>2615.64</v>
      </c>
      <c r="E1011" s="165" t="s">
        <v>4107</v>
      </c>
      <c r="F1011" s="166" t="s">
        <v>3248</v>
      </c>
      <c r="G1011">
        <f>VLOOKUP(A1011,РАСЧЕТ!$A$3:$AX$1220,50,0)</f>
        <v>2472.3150302286435</v>
      </c>
      <c r="H1011" s="172">
        <f t="shared" si="15"/>
        <v>-143.32496977135634</v>
      </c>
    </row>
    <row r="1012" spans="1:8" ht="13.2" customHeight="1" x14ac:dyDescent="0.3">
      <c r="A1012" s="161" t="s">
        <v>1880</v>
      </c>
      <c r="B1012" s="162" t="s">
        <v>679</v>
      </c>
      <c r="C1012" s="170">
        <v>1687.93</v>
      </c>
      <c r="D1012" s="171">
        <v>1687.93</v>
      </c>
      <c r="E1012" s="165" t="s">
        <v>4107</v>
      </c>
      <c r="F1012" s="166" t="s">
        <v>3249</v>
      </c>
      <c r="G1012">
        <f>VLOOKUP(A1012,РАСЧЕТ!$A$3:$AX$1220,50,0)</f>
        <v>2584.8003352283795</v>
      </c>
      <c r="H1012" s="172">
        <f t="shared" si="15"/>
        <v>896.87033522837942</v>
      </c>
    </row>
    <row r="1013" spans="1:8" ht="13.2" customHeight="1" x14ac:dyDescent="0.3">
      <c r="A1013" s="161" t="s">
        <v>1696</v>
      </c>
      <c r="B1013" s="162" t="s">
        <v>956</v>
      </c>
      <c r="C1013" s="170">
        <v>1378.69</v>
      </c>
      <c r="D1013" s="171">
        <v>1378.69</v>
      </c>
      <c r="E1013" s="165" t="s">
        <v>4107</v>
      </c>
      <c r="F1013" s="166" t="s">
        <v>3250</v>
      </c>
      <c r="G1013">
        <f>VLOOKUP(A1013,РАСЧЕТ!$A$3:$AX$1220,50,0)</f>
        <v>2314.2967211914397</v>
      </c>
      <c r="H1013" s="172">
        <f t="shared" si="15"/>
        <v>935.60672119143965</v>
      </c>
    </row>
    <row r="1014" spans="1:8" ht="13.2" customHeight="1" x14ac:dyDescent="0.3">
      <c r="A1014" s="161" t="s">
        <v>1364</v>
      </c>
      <c r="B1014" s="162" t="s">
        <v>928</v>
      </c>
      <c r="C1014" s="170">
        <v>1365.8</v>
      </c>
      <c r="D1014" s="171">
        <v>1365.8</v>
      </c>
      <c r="E1014" s="165" t="s">
        <v>4107</v>
      </c>
      <c r="F1014" s="166" t="s">
        <v>3251</v>
      </c>
      <c r="G1014">
        <f>VLOOKUP(A1014,РАСЧЕТ!$A$3:$AX$1220,50,0)</f>
        <v>2292.6677798718938</v>
      </c>
      <c r="H1014" s="172">
        <f t="shared" si="15"/>
        <v>926.86777987189384</v>
      </c>
    </row>
    <row r="1015" spans="1:8" ht="13.2" customHeight="1" x14ac:dyDescent="0.3">
      <c r="A1015" s="161" t="s">
        <v>1729</v>
      </c>
      <c r="B1015" s="162" t="s">
        <v>813</v>
      </c>
      <c r="C1015" s="170">
        <v>1679.34</v>
      </c>
      <c r="D1015" s="171">
        <v>1679.34</v>
      </c>
      <c r="E1015" s="165" t="s">
        <v>4107</v>
      </c>
      <c r="F1015" s="166" t="s">
        <v>3252</v>
      </c>
      <c r="G1015">
        <f>VLOOKUP(A1015,РАСЧЕТ!$A$3:$AX$1220,50,0)</f>
        <v>2818.972018647517</v>
      </c>
      <c r="H1015" s="172">
        <f t="shared" si="15"/>
        <v>1139.632018647517</v>
      </c>
    </row>
    <row r="1016" spans="1:8" ht="13.2" customHeight="1" x14ac:dyDescent="0.3">
      <c r="A1016" s="161" t="s">
        <v>1765</v>
      </c>
      <c r="B1016" s="162" t="s">
        <v>891</v>
      </c>
      <c r="C1016" s="170">
        <v>2581.2800000000002</v>
      </c>
      <c r="D1016" s="171">
        <v>2581.2800000000002</v>
      </c>
      <c r="E1016" s="165" t="s">
        <v>4107</v>
      </c>
      <c r="F1016" s="166" t="s">
        <v>3253</v>
      </c>
      <c r="G1016">
        <f>VLOOKUP(A1016,РАСЧЕТ!$A$3:$AX$1220,50,0)</f>
        <v>4332.9979110157483</v>
      </c>
      <c r="H1016" s="172">
        <f t="shared" si="15"/>
        <v>1751.7179110157481</v>
      </c>
    </row>
    <row r="1017" spans="1:8" ht="13.2" customHeight="1" x14ac:dyDescent="0.3">
      <c r="A1017" s="161" t="s">
        <v>1770</v>
      </c>
      <c r="B1017" s="162" t="s">
        <v>672</v>
      </c>
      <c r="C1017" s="170">
        <v>1395.87</v>
      </c>
      <c r="D1017" s="171">
        <v>1395.87</v>
      </c>
      <c r="E1017" s="165" t="s">
        <v>4107</v>
      </c>
      <c r="F1017" s="166" t="s">
        <v>3254</v>
      </c>
      <c r="G1017">
        <f>VLOOKUP(A1017,РАСЧЕТ!$A$3:$AX$1220,50,0)</f>
        <v>2343.1353096175012</v>
      </c>
      <c r="H1017" s="172">
        <f t="shared" si="15"/>
        <v>947.26530961750132</v>
      </c>
    </row>
    <row r="1018" spans="1:8" ht="13.2" customHeight="1" x14ac:dyDescent="0.3">
      <c r="A1018" s="161" t="s">
        <v>1722</v>
      </c>
      <c r="B1018" s="162" t="s">
        <v>830</v>
      </c>
      <c r="C1018" s="170">
        <v>1447.41</v>
      </c>
      <c r="D1018" s="171">
        <v>1447.41</v>
      </c>
      <c r="E1018" s="165" t="s">
        <v>4107</v>
      </c>
      <c r="F1018" s="166" t="s">
        <v>3255</v>
      </c>
      <c r="G1018">
        <f>VLOOKUP(A1018,РАСЧЕТ!$A$3:$AX$1220,50,0)</f>
        <v>2429.6510748956857</v>
      </c>
      <c r="H1018" s="172">
        <f t="shared" si="15"/>
        <v>982.24107489568564</v>
      </c>
    </row>
    <row r="1019" spans="1:8" ht="13.2" customHeight="1" x14ac:dyDescent="0.3">
      <c r="A1019" s="161" t="s">
        <v>1743</v>
      </c>
      <c r="B1019" s="162" t="s">
        <v>941</v>
      </c>
      <c r="C1019" s="170">
        <v>2615.64</v>
      </c>
      <c r="D1019" s="171">
        <v>2615.64</v>
      </c>
      <c r="E1019" s="165" t="s">
        <v>4107</v>
      </c>
      <c r="F1019" s="166" t="s">
        <v>3256</v>
      </c>
      <c r="G1019">
        <f>VLOOKUP(A1019,РАСЧЕТ!$A$3:$AX$1220,50,0)</f>
        <v>4390.6750878678713</v>
      </c>
      <c r="H1019" s="172">
        <f t="shared" si="15"/>
        <v>1775.0350878678714</v>
      </c>
    </row>
    <row r="1020" spans="1:8" ht="13.2" customHeight="1" x14ac:dyDescent="0.3">
      <c r="A1020" s="161" t="s">
        <v>1881</v>
      </c>
      <c r="B1020" s="162" t="s">
        <v>963</v>
      </c>
      <c r="C1020" s="170">
        <v>1687.93</v>
      </c>
      <c r="D1020" s="171">
        <v>1687.93</v>
      </c>
      <c r="E1020" s="165" t="s">
        <v>4107</v>
      </c>
      <c r="F1020" s="166" t="s">
        <v>3257</v>
      </c>
      <c r="G1020">
        <f>VLOOKUP(A1020,РАСЧЕТ!$A$3:$AX$1220,50,0)</f>
        <v>2833.3913128605473</v>
      </c>
      <c r="H1020" s="172">
        <f t="shared" si="15"/>
        <v>1145.4613128605472</v>
      </c>
    </row>
    <row r="1021" spans="1:8" ht="13.2" customHeight="1" x14ac:dyDescent="0.3">
      <c r="A1021" s="161" t="s">
        <v>1738</v>
      </c>
      <c r="B1021" s="162" t="s">
        <v>232</v>
      </c>
      <c r="C1021" s="170">
        <v>2396.6</v>
      </c>
      <c r="D1021" s="171">
        <v>2396.6</v>
      </c>
      <c r="E1021" s="165" t="s">
        <v>4107</v>
      </c>
      <c r="F1021" s="166" t="s">
        <v>2724</v>
      </c>
      <c r="G1021">
        <f>VLOOKUP(A1021,РАСЧЕТ!$A$3:$AX$1220,50,0)</f>
        <v>3374.3872954741896</v>
      </c>
      <c r="H1021" s="172">
        <f t="shared" si="15"/>
        <v>977.7872954741897</v>
      </c>
    </row>
    <row r="1022" spans="1:8" ht="13.2" customHeight="1" x14ac:dyDescent="0.3">
      <c r="A1022" s="161" t="s">
        <v>1898</v>
      </c>
      <c r="B1022" s="162" t="s">
        <v>329</v>
      </c>
      <c r="C1022" s="170">
        <v>3603.48</v>
      </c>
      <c r="D1022" s="171">
        <v>3603.48</v>
      </c>
      <c r="E1022" s="165" t="s">
        <v>4107</v>
      </c>
      <c r="F1022" s="166" t="s">
        <v>2775</v>
      </c>
      <c r="G1022">
        <f>VLOOKUP(A1022,РАСЧЕТ!$A$3:$AX$1220,50,0)</f>
        <v>6048.8939223664102</v>
      </c>
      <c r="H1022" s="172">
        <f t="shared" si="15"/>
        <v>2445.4139223664101</v>
      </c>
    </row>
    <row r="1023" spans="1:8" ht="13.2" customHeight="1" x14ac:dyDescent="0.3">
      <c r="A1023" s="161" t="s">
        <v>1791</v>
      </c>
      <c r="B1023" s="162" t="s">
        <v>696</v>
      </c>
      <c r="C1023" s="170">
        <v>1378.69</v>
      </c>
      <c r="D1023" s="171">
        <v>1378.69</v>
      </c>
      <c r="E1023" s="165" t="s">
        <v>4107</v>
      </c>
      <c r="F1023" s="166" t="s">
        <v>3258</v>
      </c>
      <c r="G1023">
        <f>VLOOKUP(A1023,РАСЧЕТ!$A$3:$AX$1220,50,0)</f>
        <v>2314.2967211914397</v>
      </c>
      <c r="H1023" s="172">
        <f t="shared" si="15"/>
        <v>935.60672119143965</v>
      </c>
    </row>
    <row r="1024" spans="1:8" ht="13.2" customHeight="1" x14ac:dyDescent="0.3">
      <c r="A1024" s="161" t="s">
        <v>1867</v>
      </c>
      <c r="B1024" s="162" t="s">
        <v>842</v>
      </c>
      <c r="C1024" s="170">
        <v>1365.8</v>
      </c>
      <c r="D1024" s="171">
        <v>1365.8</v>
      </c>
      <c r="E1024" s="165" t="s">
        <v>4107</v>
      </c>
      <c r="F1024" s="166" t="s">
        <v>3259</v>
      </c>
      <c r="G1024">
        <f>VLOOKUP(A1024,РАСЧЕТ!$A$3:$AX$1220,50,0)</f>
        <v>1290.9625280996859</v>
      </c>
      <c r="H1024" s="172">
        <f t="shared" si="15"/>
        <v>-74.837471900314085</v>
      </c>
    </row>
    <row r="1025" spans="1:8" ht="13.2" customHeight="1" x14ac:dyDescent="0.3">
      <c r="A1025" s="161" t="s">
        <v>1786</v>
      </c>
      <c r="B1025" s="162" t="s">
        <v>625</v>
      </c>
      <c r="C1025" s="170">
        <v>1679.34</v>
      </c>
      <c r="D1025" s="171">
        <v>1679.34</v>
      </c>
      <c r="E1025" s="165" t="s">
        <v>4107</v>
      </c>
      <c r="F1025" s="166" t="s">
        <v>3260</v>
      </c>
      <c r="G1025">
        <f>VLOOKUP(A1025,РАСЧЕТ!$A$3:$AX$1220,50,0)</f>
        <v>2245.5161570011296</v>
      </c>
      <c r="H1025" s="172">
        <f t="shared" si="15"/>
        <v>566.1761570011297</v>
      </c>
    </row>
    <row r="1026" spans="1:8" ht="13.2" customHeight="1" x14ac:dyDescent="0.3">
      <c r="A1026" s="161" t="s">
        <v>2278</v>
      </c>
      <c r="B1026" s="162" t="s">
        <v>1123</v>
      </c>
      <c r="C1026" s="170">
        <v>2581.2800000000002</v>
      </c>
      <c r="D1026" s="171">
        <v>2581.2800000000002</v>
      </c>
      <c r="E1026" s="165" t="s">
        <v>4107</v>
      </c>
      <c r="F1026" s="166" t="s">
        <v>3489</v>
      </c>
      <c r="G1026">
        <f>VLOOKUP(A1026,РАСЧЕТ!$A$3:$AX$1220,50,0)</f>
        <v>4402.8779052325817</v>
      </c>
      <c r="H1026" s="172">
        <f t="shared" ref="H1026:H1089" si="16">G1026-C1026</f>
        <v>1821.5979052325815</v>
      </c>
    </row>
    <row r="1027" spans="1:8" ht="13.2" customHeight="1" x14ac:dyDescent="0.3">
      <c r="A1027" s="161" t="s">
        <v>1890</v>
      </c>
      <c r="B1027" s="162" t="s">
        <v>909</v>
      </c>
      <c r="C1027" s="170">
        <v>1395.87</v>
      </c>
      <c r="D1027" s="171">
        <v>1395.87</v>
      </c>
      <c r="E1027" s="165" t="s">
        <v>4107</v>
      </c>
      <c r="F1027" s="166" t="s">
        <v>3261</v>
      </c>
      <c r="G1027">
        <f>VLOOKUP(A1027,РАСЧЕТ!$A$3:$AX$1220,50,0)</f>
        <v>2343.1353096175012</v>
      </c>
      <c r="H1027" s="172">
        <f t="shared" si="16"/>
        <v>947.26530961750132</v>
      </c>
    </row>
    <row r="1028" spans="1:8" ht="13.2" customHeight="1" x14ac:dyDescent="0.3">
      <c r="A1028" s="161" t="s">
        <v>1882</v>
      </c>
      <c r="B1028" s="162" t="s">
        <v>884</v>
      </c>
      <c r="C1028" s="170">
        <v>1447.41</v>
      </c>
      <c r="D1028" s="171">
        <v>1447.41</v>
      </c>
      <c r="E1028" s="165" t="s">
        <v>4107</v>
      </c>
      <c r="F1028" s="166" t="s">
        <v>3262</v>
      </c>
      <c r="G1028">
        <f>VLOOKUP(A1028,РАСЧЕТ!$A$3:$AX$1220,50,0)</f>
        <v>3011.5323794580995</v>
      </c>
      <c r="H1028" s="172">
        <f t="shared" si="16"/>
        <v>1564.1223794580994</v>
      </c>
    </row>
    <row r="1029" spans="1:8" ht="13.2" customHeight="1" x14ac:dyDescent="0.3">
      <c r="A1029" s="161" t="s">
        <v>2266</v>
      </c>
      <c r="B1029" s="162" t="s">
        <v>645</v>
      </c>
      <c r="C1029" s="170">
        <v>2615.64</v>
      </c>
      <c r="D1029" s="171">
        <v>2615.64</v>
      </c>
      <c r="E1029" s="165" t="s">
        <v>4107</v>
      </c>
      <c r="F1029" s="166" t="s">
        <v>3491</v>
      </c>
      <c r="G1029">
        <f>VLOOKUP(A1029,РАСЧЕТ!$A$3:$AX$1220,50,0)</f>
        <v>7054.1179224017051</v>
      </c>
      <c r="H1029" s="172">
        <f t="shared" si="16"/>
        <v>4438.4779224017057</v>
      </c>
    </row>
    <row r="1030" spans="1:8" ht="13.2" customHeight="1" x14ac:dyDescent="0.3">
      <c r="A1030" s="161" t="s">
        <v>2302</v>
      </c>
      <c r="B1030" s="162" t="s">
        <v>912</v>
      </c>
      <c r="C1030" s="170">
        <v>1687.93</v>
      </c>
      <c r="D1030" s="171">
        <v>1687.93</v>
      </c>
      <c r="E1030" s="165" t="s">
        <v>4107</v>
      </c>
      <c r="F1030" s="166" t="s">
        <v>3467</v>
      </c>
      <c r="G1030">
        <f>VLOOKUP(A1030,РАСЧЕТ!$A$3:$AX$1220,50,0)</f>
        <v>3139.7699717713313</v>
      </c>
      <c r="H1030" s="172">
        <f t="shared" si="16"/>
        <v>1451.8399717713312</v>
      </c>
    </row>
    <row r="1031" spans="1:8" ht="13.2" customHeight="1" x14ac:dyDescent="0.3">
      <c r="A1031" s="161" t="s">
        <v>2309</v>
      </c>
      <c r="B1031" s="162" t="s">
        <v>1117</v>
      </c>
      <c r="C1031" s="170">
        <v>1378.69</v>
      </c>
      <c r="D1031" s="171">
        <v>1378.69</v>
      </c>
      <c r="E1031" s="165" t="s">
        <v>4107</v>
      </c>
      <c r="F1031" s="166" t="s">
        <v>3449</v>
      </c>
      <c r="G1031">
        <f>VLOOKUP(A1031,РАСЧЕТ!$A$3:$AX$1220,50,0)</f>
        <v>2314.2967211914397</v>
      </c>
      <c r="H1031" s="172">
        <f t="shared" si="16"/>
        <v>935.60672119143965</v>
      </c>
    </row>
    <row r="1032" spans="1:8" ht="13.2" customHeight="1" x14ac:dyDescent="0.3">
      <c r="A1032" s="161" t="s">
        <v>1681</v>
      </c>
      <c r="B1032" s="162" t="s">
        <v>527</v>
      </c>
      <c r="C1032" s="170">
        <v>1365.8</v>
      </c>
      <c r="D1032" s="171">
        <v>1365.8</v>
      </c>
      <c r="E1032" s="165" t="s">
        <v>4107</v>
      </c>
      <c r="F1032" s="166" t="s">
        <v>3263</v>
      </c>
      <c r="G1032">
        <f>VLOOKUP(A1032,РАСЧЕТ!$A$3:$AX$1220,50,0)</f>
        <v>2292.6677798718938</v>
      </c>
      <c r="H1032" s="172">
        <f t="shared" si="16"/>
        <v>926.86777987189384</v>
      </c>
    </row>
    <row r="1033" spans="1:8" ht="13.2" customHeight="1" x14ac:dyDescent="0.3">
      <c r="A1033" s="161" t="s">
        <v>1771</v>
      </c>
      <c r="B1033" s="162" t="s">
        <v>331</v>
      </c>
      <c r="C1033" s="170">
        <v>3466.05</v>
      </c>
      <c r="D1033" s="171">
        <v>3466.05</v>
      </c>
      <c r="E1033" s="165" t="s">
        <v>4107</v>
      </c>
      <c r="F1033" s="166" t="s">
        <v>2776</v>
      </c>
      <c r="G1033">
        <f>VLOOKUP(A1033,РАСЧЕТ!$A$3:$AX$1220,50,0)</f>
        <v>5073.9922723979216</v>
      </c>
      <c r="H1033" s="172">
        <f t="shared" si="16"/>
        <v>1607.9422723979214</v>
      </c>
    </row>
    <row r="1034" spans="1:8" ht="13.2" customHeight="1" x14ac:dyDescent="0.3">
      <c r="A1034" s="161" t="s">
        <v>1870</v>
      </c>
      <c r="B1034" s="162" t="s">
        <v>1140</v>
      </c>
      <c r="C1034" s="170">
        <v>1679.34</v>
      </c>
      <c r="D1034" s="171">
        <v>1679.34</v>
      </c>
      <c r="E1034" s="165" t="s">
        <v>4107</v>
      </c>
      <c r="F1034" s="166" t="s">
        <v>3264</v>
      </c>
      <c r="G1034">
        <f>VLOOKUP(A1034,РАСЧЕТ!$A$3:$AX$1220,50,0)</f>
        <v>2818.972018647517</v>
      </c>
      <c r="H1034" s="172">
        <f t="shared" si="16"/>
        <v>1139.632018647517</v>
      </c>
    </row>
    <row r="1035" spans="1:8" ht="13.2" customHeight="1" x14ac:dyDescent="0.3">
      <c r="A1035" s="161" t="s">
        <v>1730</v>
      </c>
      <c r="B1035" s="162" t="s">
        <v>1113</v>
      </c>
      <c r="C1035" s="170">
        <v>2581.2800000000002</v>
      </c>
      <c r="D1035" s="171">
        <v>2581.2800000000002</v>
      </c>
      <c r="E1035" s="165" t="s">
        <v>4107</v>
      </c>
      <c r="F1035" s="166" t="s">
        <v>3265</v>
      </c>
      <c r="G1035">
        <f>VLOOKUP(A1035,РАСЧЕТ!$A$3:$AX$1220,50,0)</f>
        <v>5554.1095619898351</v>
      </c>
      <c r="H1035" s="172">
        <f t="shared" si="16"/>
        <v>2972.8295619898349</v>
      </c>
    </row>
    <row r="1036" spans="1:8" ht="13.2" customHeight="1" x14ac:dyDescent="0.3">
      <c r="A1036" s="161" t="s">
        <v>1356</v>
      </c>
      <c r="B1036" s="162" t="s">
        <v>1124</v>
      </c>
      <c r="C1036" s="170">
        <v>1395.87</v>
      </c>
      <c r="D1036" s="171">
        <v>1395.87</v>
      </c>
      <c r="E1036" s="165" t="s">
        <v>4107</v>
      </c>
      <c r="F1036" s="166" t="s">
        <v>3266</v>
      </c>
      <c r="G1036">
        <f>VLOOKUP(A1036,РАСЧЕТ!$A$3:$AX$1220,50,0)</f>
        <v>2343.1353096175012</v>
      </c>
      <c r="H1036" s="172">
        <f t="shared" si="16"/>
        <v>947.26530961750132</v>
      </c>
    </row>
    <row r="1037" spans="1:8" ht="13.2" customHeight="1" x14ac:dyDescent="0.3">
      <c r="A1037" s="161" t="s">
        <v>2360</v>
      </c>
      <c r="B1037" s="162" t="s">
        <v>843</v>
      </c>
      <c r="C1037" s="170">
        <v>1447.41</v>
      </c>
      <c r="D1037" s="171">
        <v>1447.41</v>
      </c>
      <c r="E1037" s="165" t="s">
        <v>4107</v>
      </c>
      <c r="F1037" s="166" t="s">
        <v>3436</v>
      </c>
      <c r="G1037">
        <f>VLOOKUP(A1037,РАСЧЕТ!$A$3:$AX$1220,50,0)</f>
        <v>2429.6510748956857</v>
      </c>
      <c r="H1037" s="172">
        <f t="shared" si="16"/>
        <v>982.24107489568564</v>
      </c>
    </row>
    <row r="1038" spans="1:8" ht="13.2" customHeight="1" x14ac:dyDescent="0.3">
      <c r="A1038" s="161" t="s">
        <v>2324</v>
      </c>
      <c r="B1038" s="162" t="s">
        <v>1116</v>
      </c>
      <c r="C1038" s="170">
        <v>2615.64</v>
      </c>
      <c r="D1038" s="171">
        <v>2615.64</v>
      </c>
      <c r="E1038" s="165" t="s">
        <v>4107</v>
      </c>
      <c r="F1038" s="166" t="s">
        <v>3493</v>
      </c>
      <c r="G1038">
        <f>VLOOKUP(A1038,РАСЧЕТ!$A$3:$AX$1220,50,0)</f>
        <v>4390.6750878678713</v>
      </c>
      <c r="H1038" s="172">
        <f t="shared" si="16"/>
        <v>1775.0350878678714</v>
      </c>
    </row>
    <row r="1039" spans="1:8" ht="13.2" customHeight="1" x14ac:dyDescent="0.3">
      <c r="A1039" s="161" t="s">
        <v>1856</v>
      </c>
      <c r="B1039" s="162" t="s">
        <v>846</v>
      </c>
      <c r="C1039" s="170">
        <v>1687.93</v>
      </c>
      <c r="D1039" s="171">
        <v>1687.93</v>
      </c>
      <c r="E1039" s="165" t="s">
        <v>4107</v>
      </c>
      <c r="F1039" s="166" t="s">
        <v>3267</v>
      </c>
      <c r="G1039">
        <f>VLOOKUP(A1039,РАСЧЕТ!$A$3:$AX$1220,50,0)</f>
        <v>3496.5361666917997</v>
      </c>
      <c r="H1039" s="172">
        <f t="shared" si="16"/>
        <v>1808.6061666917997</v>
      </c>
    </row>
    <row r="1040" spans="1:8" ht="13.2" customHeight="1" x14ac:dyDescent="0.3">
      <c r="A1040" s="161" t="s">
        <v>3585</v>
      </c>
      <c r="B1040" s="162" t="s">
        <v>1054</v>
      </c>
      <c r="C1040" s="170">
        <v>1378.69</v>
      </c>
      <c r="D1040" s="171">
        <v>1378.69</v>
      </c>
      <c r="E1040" s="165" t="s">
        <v>4107</v>
      </c>
      <c r="F1040" s="166" t="s">
        <v>4054</v>
      </c>
      <c r="G1040">
        <f>VLOOKUP(A1040,РАСЧЕТ!$A$3:$AX$1220,50,0)</f>
        <v>2314.2967211914397</v>
      </c>
      <c r="H1040" s="172">
        <f t="shared" si="16"/>
        <v>935.60672119143965</v>
      </c>
    </row>
    <row r="1041" spans="1:8" ht="13.2" customHeight="1" x14ac:dyDescent="0.3">
      <c r="A1041" s="161" t="s">
        <v>1863</v>
      </c>
      <c r="B1041" s="162" t="s">
        <v>1054</v>
      </c>
      <c r="C1041" s="168"/>
      <c r="D1041" s="169"/>
      <c r="E1041" s="165" t="s">
        <v>4107</v>
      </c>
      <c r="F1041" s="166" t="s">
        <v>3268</v>
      </c>
      <c r="G1041">
        <f>VLOOKUP(A1041,РАСЧЕТ!$A$3:$AX$1220,50,0)</f>
        <v>0</v>
      </c>
      <c r="H1041" s="172">
        <f t="shared" si="16"/>
        <v>0</v>
      </c>
    </row>
    <row r="1042" spans="1:8" ht="13.2" customHeight="1" x14ac:dyDescent="0.3">
      <c r="A1042" s="161" t="s">
        <v>1685</v>
      </c>
      <c r="B1042" s="162" t="s">
        <v>820</v>
      </c>
      <c r="C1042" s="170">
        <v>1365.8</v>
      </c>
      <c r="D1042" s="171">
        <v>1365.8</v>
      </c>
      <c r="E1042" s="165" t="s">
        <v>4107</v>
      </c>
      <c r="F1042" s="166" t="s">
        <v>3269</v>
      </c>
      <c r="G1042">
        <f>VLOOKUP(A1042,РАСЧЕТ!$A$3:$AX$1220,50,0)</f>
        <v>4253.278132682377</v>
      </c>
      <c r="H1042" s="172">
        <f t="shared" si="16"/>
        <v>2887.4781326823768</v>
      </c>
    </row>
    <row r="1043" spans="1:8" ht="13.2" customHeight="1" x14ac:dyDescent="0.3">
      <c r="A1043" s="161" t="s">
        <v>1779</v>
      </c>
      <c r="B1043" s="162" t="s">
        <v>978</v>
      </c>
      <c r="C1043" s="170">
        <v>1679.34</v>
      </c>
      <c r="D1043" s="171">
        <v>1679.34</v>
      </c>
      <c r="E1043" s="165" t="s">
        <v>4107</v>
      </c>
      <c r="F1043" s="166" t="s">
        <v>3270</v>
      </c>
      <c r="G1043">
        <f>VLOOKUP(A1043,РАСЧЕТ!$A$3:$AX$1220,50,0)</f>
        <v>2377.6517847494533</v>
      </c>
      <c r="H1043" s="172">
        <f t="shared" si="16"/>
        <v>698.31178474945341</v>
      </c>
    </row>
    <row r="1044" spans="1:8" ht="13.2" customHeight="1" x14ac:dyDescent="0.3">
      <c r="A1044" s="161" t="s">
        <v>1759</v>
      </c>
      <c r="B1044" s="162" t="s">
        <v>674</v>
      </c>
      <c r="C1044" s="170">
        <v>2581.2800000000002</v>
      </c>
      <c r="D1044" s="171">
        <v>2581.2800000000002</v>
      </c>
      <c r="E1044" s="165" t="s">
        <v>4107</v>
      </c>
      <c r="F1044" s="166" t="s">
        <v>3271</v>
      </c>
      <c r="G1044">
        <f>VLOOKUP(A1044,РАСЧЕТ!$A$3:$AX$1220,50,0)</f>
        <v>3790.0989315497404</v>
      </c>
      <c r="H1044" s="172">
        <f t="shared" si="16"/>
        <v>1208.8189315497402</v>
      </c>
    </row>
    <row r="1045" spans="1:8" ht="13.2" customHeight="1" x14ac:dyDescent="0.3">
      <c r="A1045" s="161" t="s">
        <v>1869</v>
      </c>
      <c r="B1045" s="162" t="s">
        <v>281</v>
      </c>
      <c r="C1045" s="170">
        <v>2396.6</v>
      </c>
      <c r="D1045" s="171">
        <v>2396.6</v>
      </c>
      <c r="E1045" s="165" t="s">
        <v>4107</v>
      </c>
      <c r="F1045" s="166" t="s">
        <v>2777</v>
      </c>
      <c r="G1045">
        <f>VLOOKUP(A1045,РАСЧЕТ!$A$3:$AX$1220,50,0)</f>
        <v>4672.6198381014538</v>
      </c>
      <c r="H1045" s="172">
        <f t="shared" si="16"/>
        <v>2276.0198381014538</v>
      </c>
    </row>
    <row r="1046" spans="1:8" ht="13.2" customHeight="1" x14ac:dyDescent="0.3">
      <c r="A1046" s="161" t="s">
        <v>1872</v>
      </c>
      <c r="B1046" s="162" t="s">
        <v>1188</v>
      </c>
      <c r="C1046" s="170">
        <v>1395.87</v>
      </c>
      <c r="D1046" s="171">
        <v>1395.87</v>
      </c>
      <c r="E1046" s="165" t="s">
        <v>4107</v>
      </c>
      <c r="F1046" s="166" t="s">
        <v>3272</v>
      </c>
      <c r="G1046">
        <f>VLOOKUP(A1046,РАСЧЕТ!$A$3:$AX$1220,50,0)</f>
        <v>1319.3799422402449</v>
      </c>
      <c r="H1046" s="172">
        <f t="shared" si="16"/>
        <v>-76.490057759755018</v>
      </c>
    </row>
    <row r="1047" spans="1:8" ht="13.2" customHeight="1" x14ac:dyDescent="0.3">
      <c r="A1047" s="161" t="s">
        <v>1766</v>
      </c>
      <c r="B1047" s="162" t="s">
        <v>1184</v>
      </c>
      <c r="C1047" s="170">
        <v>1447.41</v>
      </c>
      <c r="D1047" s="171">
        <v>1447.41</v>
      </c>
      <c r="E1047" s="165" t="s">
        <v>4107</v>
      </c>
      <c r="F1047" s="166" t="s">
        <v>3273</v>
      </c>
      <c r="G1047">
        <f>VLOOKUP(A1047,РАСЧЕТ!$A$3:$AX$1220,50,0)</f>
        <v>2429.6510748956857</v>
      </c>
      <c r="H1047" s="172">
        <f t="shared" si="16"/>
        <v>982.24107489568564</v>
      </c>
    </row>
    <row r="1048" spans="1:8" ht="13.2" customHeight="1" x14ac:dyDescent="0.3">
      <c r="A1048" s="161" t="s">
        <v>2322</v>
      </c>
      <c r="B1048" s="162" t="s">
        <v>680</v>
      </c>
      <c r="C1048" s="170">
        <v>2615.64</v>
      </c>
      <c r="D1048" s="171">
        <v>2615.64</v>
      </c>
      <c r="E1048" s="165" t="s">
        <v>4107</v>
      </c>
      <c r="F1048" s="166" t="s">
        <v>3492</v>
      </c>
      <c r="G1048">
        <f>VLOOKUP(A1048,РАСЧЕТ!$A$3:$AX$1220,50,0)</f>
        <v>4390.6750878678713</v>
      </c>
      <c r="H1048" s="172">
        <f t="shared" si="16"/>
        <v>1775.0350878678714</v>
      </c>
    </row>
    <row r="1049" spans="1:8" ht="13.2" customHeight="1" x14ac:dyDescent="0.3">
      <c r="A1049" s="161" t="s">
        <v>2325</v>
      </c>
      <c r="B1049" s="162" t="s">
        <v>1190</v>
      </c>
      <c r="C1049" s="170">
        <v>1687.93</v>
      </c>
      <c r="D1049" s="171">
        <v>1687.93</v>
      </c>
      <c r="E1049" s="165" t="s">
        <v>4107</v>
      </c>
      <c r="F1049" s="166" t="s">
        <v>3468</v>
      </c>
      <c r="G1049">
        <f>VLOOKUP(A1049,РАСЧЕТ!$A$3:$AX$1220,50,0)</f>
        <v>2833.3913128605473</v>
      </c>
      <c r="H1049" s="172">
        <f t="shared" si="16"/>
        <v>1145.4613128605472</v>
      </c>
    </row>
    <row r="1050" spans="1:8" ht="13.2" customHeight="1" x14ac:dyDescent="0.3">
      <c r="A1050" s="161" t="s">
        <v>1772</v>
      </c>
      <c r="B1050" s="162" t="s">
        <v>848</v>
      </c>
      <c r="C1050" s="170">
        <v>1378.69</v>
      </c>
      <c r="D1050" s="171">
        <v>1378.69</v>
      </c>
      <c r="E1050" s="165" t="s">
        <v>4107</v>
      </c>
      <c r="F1050" s="166" t="s">
        <v>3274</v>
      </c>
      <c r="G1050">
        <f>VLOOKUP(A1050,РАСЧЕТ!$A$3:$AX$1220,50,0)</f>
        <v>2314.2967211914397</v>
      </c>
      <c r="H1050" s="172">
        <f t="shared" si="16"/>
        <v>935.60672119143965</v>
      </c>
    </row>
    <row r="1051" spans="1:8" ht="13.2" customHeight="1" x14ac:dyDescent="0.3">
      <c r="A1051" s="161" t="s">
        <v>1824</v>
      </c>
      <c r="B1051" s="162" t="s">
        <v>1158</v>
      </c>
      <c r="C1051" s="170">
        <v>1365.8</v>
      </c>
      <c r="D1051" s="171">
        <v>1365.8</v>
      </c>
      <c r="E1051" s="165" t="s">
        <v>4107</v>
      </c>
      <c r="F1051" s="166" t="s">
        <v>3275</v>
      </c>
      <c r="G1051">
        <f>VLOOKUP(A1051,РАСЧЕТ!$A$3:$AX$1220,50,0)</f>
        <v>3991.4844202060144</v>
      </c>
      <c r="H1051" s="172">
        <f t="shared" si="16"/>
        <v>2625.6844202060147</v>
      </c>
    </row>
    <row r="1052" spans="1:8" ht="13.2" customHeight="1" x14ac:dyDescent="0.3">
      <c r="A1052" s="161" t="s">
        <v>1692</v>
      </c>
      <c r="B1052" s="162" t="s">
        <v>1143</v>
      </c>
      <c r="C1052" s="170">
        <v>1679.34</v>
      </c>
      <c r="D1052" s="171">
        <v>1679.34</v>
      </c>
      <c r="E1052" s="165" t="s">
        <v>4107</v>
      </c>
      <c r="F1052" s="166" t="s">
        <v>3276</v>
      </c>
      <c r="G1052">
        <f>VLOOKUP(A1052,РАСЧЕТ!$A$3:$AX$1220,50,0)</f>
        <v>3853.4415771635217</v>
      </c>
      <c r="H1052" s="172">
        <f t="shared" si="16"/>
        <v>2174.1015771635221</v>
      </c>
    </row>
    <row r="1053" spans="1:8" ht="13.2" customHeight="1" x14ac:dyDescent="0.3">
      <c r="A1053" s="161" t="s">
        <v>1762</v>
      </c>
      <c r="B1053" s="162" t="s">
        <v>1192</v>
      </c>
      <c r="C1053" s="170">
        <v>2581.2800000000002</v>
      </c>
      <c r="D1053" s="171">
        <v>2581.2800000000002</v>
      </c>
      <c r="E1053" s="165" t="s">
        <v>4107</v>
      </c>
      <c r="F1053" s="166" t="s">
        <v>3277</v>
      </c>
      <c r="G1053">
        <f>VLOOKUP(A1053,РАСЧЕТ!$A$3:$AX$1220,50,0)</f>
        <v>4332.9979110157483</v>
      </c>
      <c r="H1053" s="172">
        <f t="shared" si="16"/>
        <v>1751.7179110157481</v>
      </c>
    </row>
    <row r="1054" spans="1:8" ht="13.2" customHeight="1" x14ac:dyDescent="0.3">
      <c r="A1054" s="161" t="s">
        <v>1682</v>
      </c>
      <c r="B1054" s="162" t="s">
        <v>854</v>
      </c>
      <c r="C1054" s="170">
        <v>1395.87</v>
      </c>
      <c r="D1054" s="171">
        <v>1395.87</v>
      </c>
      <c r="E1054" s="165" t="s">
        <v>4107</v>
      </c>
      <c r="F1054" s="166" t="s">
        <v>3278</v>
      </c>
      <c r="G1054">
        <f>VLOOKUP(A1054,РАСЧЕТ!$A$3:$AX$1220,50,0)</f>
        <v>2343.1353096175012</v>
      </c>
      <c r="H1054" s="172">
        <f t="shared" si="16"/>
        <v>947.26530961750132</v>
      </c>
    </row>
    <row r="1055" spans="1:8" ht="13.2" customHeight="1" x14ac:dyDescent="0.3">
      <c r="A1055" s="161" t="s">
        <v>1768</v>
      </c>
      <c r="B1055" s="162" t="s">
        <v>857</v>
      </c>
      <c r="C1055" s="170">
        <v>2048.6999999999998</v>
      </c>
      <c r="D1055" s="171">
        <v>2048.6999999999998</v>
      </c>
      <c r="E1055" s="165" t="s">
        <v>4107</v>
      </c>
      <c r="F1055" s="166" t="s">
        <v>3279</v>
      </c>
      <c r="G1055">
        <f>VLOOKUP(A1055,РАСЧЕТ!$A$3:$AX$1220,50,0)</f>
        <v>3439.0016698078407</v>
      </c>
      <c r="H1055" s="172">
        <f t="shared" si="16"/>
        <v>1390.3016698078409</v>
      </c>
    </row>
    <row r="1056" spans="1:8" ht="13.2" customHeight="1" x14ac:dyDescent="0.3">
      <c r="A1056" s="161" t="s">
        <v>2270</v>
      </c>
      <c r="B1056" s="162" t="s">
        <v>246</v>
      </c>
      <c r="C1056" s="170">
        <v>2392.3000000000002</v>
      </c>
      <c r="D1056" s="171">
        <v>2392.3000000000002</v>
      </c>
      <c r="E1056" s="165" t="s">
        <v>4107</v>
      </c>
      <c r="F1056" s="166" t="s">
        <v>3476</v>
      </c>
      <c r="G1056">
        <f>VLOOKUP(A1056,РАСЧЕТ!$A$3:$AX$1220,50,0)</f>
        <v>4015.7734383290713</v>
      </c>
      <c r="H1056" s="172">
        <f t="shared" si="16"/>
        <v>1623.4734383290711</v>
      </c>
    </row>
    <row r="1057" spans="1:8" ht="13.2" customHeight="1" x14ac:dyDescent="0.3">
      <c r="A1057" s="161" t="s">
        <v>2226</v>
      </c>
      <c r="B1057" s="162" t="s">
        <v>1191</v>
      </c>
      <c r="C1057" s="170">
        <v>3680.79</v>
      </c>
      <c r="D1057" s="171">
        <v>3680.79</v>
      </c>
      <c r="E1057" s="165" t="s">
        <v>4107</v>
      </c>
      <c r="F1057" s="166" t="s">
        <v>3507</v>
      </c>
      <c r="G1057">
        <f>VLOOKUP(A1057,РАСЧЕТ!$A$3:$AX$1220,50,0)</f>
        <v>6178.6675702836883</v>
      </c>
      <c r="H1057" s="172">
        <f t="shared" si="16"/>
        <v>2497.8775702836883</v>
      </c>
    </row>
    <row r="1058" spans="1:8" ht="13.2" customHeight="1" x14ac:dyDescent="0.3">
      <c r="A1058" s="161" t="s">
        <v>2358</v>
      </c>
      <c r="B1058" s="162" t="s">
        <v>921</v>
      </c>
      <c r="C1058" s="170">
        <v>2396.6</v>
      </c>
      <c r="D1058" s="171">
        <v>2396.6</v>
      </c>
      <c r="E1058" s="165" t="s">
        <v>4107</v>
      </c>
      <c r="F1058" s="166" t="s">
        <v>3472</v>
      </c>
      <c r="G1058">
        <f>VLOOKUP(A1058,РАСЧЕТ!$A$3:$AX$1220,50,0)</f>
        <v>2265.2738700617128</v>
      </c>
      <c r="H1058" s="172">
        <f t="shared" si="16"/>
        <v>-131.32612993828707</v>
      </c>
    </row>
    <row r="1059" spans="1:8" ht="13.2" customHeight="1" x14ac:dyDescent="0.3">
      <c r="A1059" s="161" t="s">
        <v>1834</v>
      </c>
      <c r="B1059" s="162" t="s">
        <v>894</v>
      </c>
      <c r="C1059" s="170">
        <v>1954.21</v>
      </c>
      <c r="D1059" s="171">
        <v>1954.21</v>
      </c>
      <c r="E1059" s="165" t="s">
        <v>4107</v>
      </c>
      <c r="F1059" s="166" t="s">
        <v>3280</v>
      </c>
      <c r="G1059">
        <f>VLOOKUP(A1059,РАСЧЕТ!$A$3:$AX$1220,50,0)</f>
        <v>3280.3894334645015</v>
      </c>
      <c r="H1059" s="172">
        <f t="shared" si="16"/>
        <v>1326.1794334645015</v>
      </c>
    </row>
    <row r="1060" spans="1:8" ht="13.2" customHeight="1" x14ac:dyDescent="0.3">
      <c r="A1060" s="161" t="s">
        <v>1812</v>
      </c>
      <c r="B1060" s="162" t="s">
        <v>902</v>
      </c>
      <c r="C1060" s="170">
        <v>1932.74</v>
      </c>
      <c r="D1060" s="171">
        <v>1932.74</v>
      </c>
      <c r="E1060" s="165" t="s">
        <v>4107</v>
      </c>
      <c r="F1060" s="166" t="s">
        <v>3281</v>
      </c>
      <c r="G1060">
        <f>VLOOKUP(A1060,РАСЧЕТ!$A$3:$AX$1220,50,0)</f>
        <v>1826.8337661788007</v>
      </c>
      <c r="H1060" s="172">
        <f t="shared" si="16"/>
        <v>-105.90623382119929</v>
      </c>
    </row>
    <row r="1061" spans="1:8" ht="13.2" customHeight="1" x14ac:dyDescent="0.3">
      <c r="A1061" s="161" t="s">
        <v>1801</v>
      </c>
      <c r="B1061" s="162" t="s">
        <v>1176</v>
      </c>
      <c r="C1061" s="170">
        <v>2413.7800000000002</v>
      </c>
      <c r="D1061" s="171">
        <v>2413.7800000000002</v>
      </c>
      <c r="E1061" s="165" t="s">
        <v>4107</v>
      </c>
      <c r="F1061" s="166" t="s">
        <v>3282</v>
      </c>
      <c r="G1061">
        <f>VLOOKUP(A1061,РАСЧЕТ!$A$3:$AX$1220,50,0)</f>
        <v>4051.8216738616484</v>
      </c>
      <c r="H1061" s="172">
        <f t="shared" si="16"/>
        <v>1638.0416738616482</v>
      </c>
    </row>
    <row r="1062" spans="1:8" ht="13.2" customHeight="1" x14ac:dyDescent="0.3">
      <c r="A1062" s="161" t="s">
        <v>1871</v>
      </c>
      <c r="B1062" s="162" t="s">
        <v>979</v>
      </c>
      <c r="C1062" s="170">
        <v>3629.25</v>
      </c>
      <c r="D1062" s="171">
        <v>3629.25</v>
      </c>
      <c r="E1062" s="165" t="s">
        <v>4107</v>
      </c>
      <c r="F1062" s="166" t="s">
        <v>3283</v>
      </c>
      <c r="G1062">
        <f>VLOOKUP(A1062,РАСЧЕТ!$A$3:$AX$1220,50,0)</f>
        <v>6092.1518050055029</v>
      </c>
      <c r="H1062" s="172">
        <f t="shared" si="16"/>
        <v>2462.9018050055029</v>
      </c>
    </row>
    <row r="1063" spans="1:8" ht="13.2" customHeight="1" x14ac:dyDescent="0.3">
      <c r="A1063" s="161" t="s">
        <v>1839</v>
      </c>
      <c r="B1063" s="162" t="s">
        <v>684</v>
      </c>
      <c r="C1063" s="170">
        <v>1992.87</v>
      </c>
      <c r="D1063" s="171">
        <v>1992.87</v>
      </c>
      <c r="E1063" s="165" t="s">
        <v>4107</v>
      </c>
      <c r="F1063" s="166" t="s">
        <v>3284</v>
      </c>
      <c r="G1063">
        <f>VLOOKUP(A1063,РАСЧЕТ!$A$3:$AX$1220,50,0)</f>
        <v>5464.5441064394417</v>
      </c>
      <c r="H1063" s="172">
        <f t="shared" si="16"/>
        <v>3471.6741064394419</v>
      </c>
    </row>
    <row r="1064" spans="1:8" ht="13.2" customHeight="1" x14ac:dyDescent="0.3">
      <c r="A1064" s="161" t="s">
        <v>1893</v>
      </c>
      <c r="B1064" s="162" t="s">
        <v>1177</v>
      </c>
      <c r="C1064" s="170">
        <v>1778.12</v>
      </c>
      <c r="D1064" s="171">
        <v>1778.12</v>
      </c>
      <c r="E1064" s="165" t="s">
        <v>4107</v>
      </c>
      <c r="F1064" s="166" t="s">
        <v>3285</v>
      </c>
      <c r="G1064">
        <f>VLOOKUP(A1064,РАСЧЕТ!$A$3:$AX$1220,50,0)</f>
        <v>4576.9348555930274</v>
      </c>
      <c r="H1064" s="172">
        <f t="shared" si="16"/>
        <v>2798.8148555930275</v>
      </c>
    </row>
    <row r="1065" spans="1:8" ht="13.2" customHeight="1" x14ac:dyDescent="0.3">
      <c r="A1065" s="161" t="s">
        <v>2340</v>
      </c>
      <c r="B1065" s="162" t="s">
        <v>629</v>
      </c>
      <c r="C1065" s="170">
        <v>2538.33</v>
      </c>
      <c r="D1065" s="171">
        <v>2538.33</v>
      </c>
      <c r="E1065" s="165" t="s">
        <v>4107</v>
      </c>
      <c r="F1065" s="166" t="s">
        <v>3486</v>
      </c>
      <c r="G1065">
        <f>VLOOKUP(A1065,РАСЧЕТ!$A$3:$AX$1220,50,0)</f>
        <v>4260.9014399505941</v>
      </c>
      <c r="H1065" s="172">
        <f t="shared" si="16"/>
        <v>1722.5714399505941</v>
      </c>
    </row>
    <row r="1066" spans="1:8" ht="13.2" customHeight="1" x14ac:dyDescent="0.3">
      <c r="A1066" s="161" t="s">
        <v>1852</v>
      </c>
      <c r="B1066" s="162" t="s">
        <v>952</v>
      </c>
      <c r="C1066" s="170">
        <v>2843.27</v>
      </c>
      <c r="D1066" s="171">
        <v>2843.27</v>
      </c>
      <c r="E1066" s="165" t="s">
        <v>4107</v>
      </c>
      <c r="F1066" s="166" t="s">
        <v>3286</v>
      </c>
      <c r="G1066">
        <f>VLOOKUP(A1066,РАСЧЕТ!$A$3:$AX$1220,50,0)</f>
        <v>4772.7863845131869</v>
      </c>
      <c r="H1066" s="172">
        <f t="shared" si="16"/>
        <v>1929.5163845131869</v>
      </c>
    </row>
    <row r="1067" spans="1:8" ht="13.2" customHeight="1" x14ac:dyDescent="0.3">
      <c r="A1067" s="161" t="s">
        <v>1362</v>
      </c>
      <c r="B1067" s="162" t="s">
        <v>207</v>
      </c>
      <c r="C1067" s="170">
        <v>3603.48</v>
      </c>
      <c r="D1067" s="171">
        <v>3603.48</v>
      </c>
      <c r="E1067" s="165" t="s">
        <v>4107</v>
      </c>
      <c r="F1067" s="166" t="s">
        <v>2778</v>
      </c>
      <c r="G1067">
        <f>VLOOKUP(A1067,РАСЧЕТ!$A$3:$AX$1220,50,0)</f>
        <v>3406.0300662755867</v>
      </c>
      <c r="H1067" s="172">
        <f t="shared" si="16"/>
        <v>-197.44993372441331</v>
      </c>
    </row>
    <row r="1068" spans="1:8" ht="13.2" customHeight="1" x14ac:dyDescent="0.3">
      <c r="A1068" s="161" t="s">
        <v>2047</v>
      </c>
      <c r="B1068" s="162" t="s">
        <v>705</v>
      </c>
      <c r="C1068" s="170">
        <v>3255.59</v>
      </c>
      <c r="D1068" s="171">
        <v>3255.59</v>
      </c>
      <c r="E1068" s="165" t="s">
        <v>4107</v>
      </c>
      <c r="F1068" s="166" t="s">
        <v>3287</v>
      </c>
      <c r="G1068">
        <f>VLOOKUP(A1068,РАСЧЕТ!$A$3:$AX$1220,50,0)</f>
        <v>5464.912506738664</v>
      </c>
      <c r="H1068" s="172">
        <f t="shared" si="16"/>
        <v>2209.3225067386638</v>
      </c>
    </row>
    <row r="1069" spans="1:8" ht="13.2" customHeight="1" x14ac:dyDescent="0.3">
      <c r="A1069" s="161" t="s">
        <v>1915</v>
      </c>
      <c r="B1069" s="162" t="s">
        <v>528</v>
      </c>
      <c r="C1069" s="170">
        <v>1726.58</v>
      </c>
      <c r="D1069" s="171">
        <v>1726.58</v>
      </c>
      <c r="E1069" s="165" t="s">
        <v>4107</v>
      </c>
      <c r="F1069" s="166" t="s">
        <v>3288</v>
      </c>
      <c r="G1069">
        <f>VLOOKUP(A1069,РАСЧЕТ!$A$3:$AX$1220,50,0)</f>
        <v>2898.2781368191863</v>
      </c>
      <c r="H1069" s="172">
        <f t="shared" si="16"/>
        <v>1171.6981368191864</v>
      </c>
    </row>
    <row r="1070" spans="1:8" ht="13.2" customHeight="1" x14ac:dyDescent="0.3">
      <c r="A1070" s="161" t="s">
        <v>2370</v>
      </c>
      <c r="B1070" s="162" t="s">
        <v>642</v>
      </c>
      <c r="C1070" s="170">
        <v>2486.79</v>
      </c>
      <c r="D1070" s="171">
        <v>2486.79</v>
      </c>
      <c r="E1070" s="165" t="s">
        <v>4107</v>
      </c>
      <c r="F1070" s="166" t="s">
        <v>3520</v>
      </c>
      <c r="G1070">
        <f>VLOOKUP(A1070,РАСЧЕТ!$A$3:$AX$1220,50,0)</f>
        <v>4174.3856746724096</v>
      </c>
      <c r="H1070" s="172">
        <f t="shared" si="16"/>
        <v>1687.5956746724096</v>
      </c>
    </row>
    <row r="1071" spans="1:8" ht="13.2" customHeight="1" x14ac:dyDescent="0.3">
      <c r="A1071" s="161" t="s">
        <v>1899</v>
      </c>
      <c r="B1071" s="162" t="s">
        <v>673</v>
      </c>
      <c r="C1071" s="170">
        <v>2796.03</v>
      </c>
      <c r="D1071" s="171">
        <v>2796.03</v>
      </c>
      <c r="E1071" s="165" t="s">
        <v>4107</v>
      </c>
      <c r="F1071" s="166" t="s">
        <v>3289</v>
      </c>
      <c r="G1071">
        <f>VLOOKUP(A1071,РАСЧЕТ!$A$3:$AX$1220,50,0)</f>
        <v>4693.4802663415176</v>
      </c>
      <c r="H1071" s="172">
        <f t="shared" si="16"/>
        <v>1897.4502663415174</v>
      </c>
    </row>
    <row r="1072" spans="1:8" ht="13.2" customHeight="1" x14ac:dyDescent="0.3">
      <c r="A1072" s="161" t="s">
        <v>1831</v>
      </c>
      <c r="B1072" s="162" t="s">
        <v>1165</v>
      </c>
      <c r="C1072" s="170">
        <v>3216.94</v>
      </c>
      <c r="D1072" s="171">
        <v>3216.94</v>
      </c>
      <c r="E1072" s="165" t="s">
        <v>4107</v>
      </c>
      <c r="F1072" s="166" t="s">
        <v>3290</v>
      </c>
      <c r="G1072">
        <f>VLOOKUP(A1072,РАСЧЕТ!$A$3:$AX$1220,50,0)</f>
        <v>5400.0256827800267</v>
      </c>
      <c r="H1072" s="172">
        <f t="shared" si="16"/>
        <v>2183.0856827800267</v>
      </c>
    </row>
    <row r="1073" spans="1:8" ht="13.2" customHeight="1" x14ac:dyDescent="0.3">
      <c r="A1073" s="161" t="s">
        <v>2305</v>
      </c>
      <c r="B1073" s="162" t="s">
        <v>922</v>
      </c>
      <c r="C1073" s="170">
        <v>1726.58</v>
      </c>
      <c r="D1073" s="171">
        <v>1726.58</v>
      </c>
      <c r="E1073" s="165" t="s">
        <v>4107</v>
      </c>
      <c r="F1073" s="166" t="s">
        <v>3469</v>
      </c>
      <c r="G1073">
        <f>VLOOKUP(A1073,РАСЧЕТ!$A$3:$AX$1220,50,0)</f>
        <v>3775.8720580029176</v>
      </c>
      <c r="H1073" s="172">
        <f t="shared" si="16"/>
        <v>2049.2920580029177</v>
      </c>
    </row>
    <row r="1074" spans="1:8" ht="13.2" customHeight="1" x14ac:dyDescent="0.3">
      <c r="A1074" s="161" t="s">
        <v>1780</v>
      </c>
      <c r="B1074" s="162" t="s">
        <v>923</v>
      </c>
      <c r="C1074" s="170">
        <v>2486.79</v>
      </c>
      <c r="D1074" s="171">
        <v>2486.79</v>
      </c>
      <c r="E1074" s="165" t="s">
        <v>4107</v>
      </c>
      <c r="F1074" s="166" t="s">
        <v>3291</v>
      </c>
      <c r="G1074">
        <f>VLOOKUP(A1074,РАСЧЕТ!$A$3:$AX$1220,50,0)</f>
        <v>4174.3856746724096</v>
      </c>
      <c r="H1074" s="172">
        <f t="shared" si="16"/>
        <v>1687.5956746724096</v>
      </c>
    </row>
    <row r="1075" spans="1:8" ht="13.2" customHeight="1" x14ac:dyDescent="0.3">
      <c r="A1075" s="161" t="s">
        <v>1345</v>
      </c>
      <c r="B1075" s="162" t="s">
        <v>608</v>
      </c>
      <c r="C1075" s="170">
        <v>2796.03</v>
      </c>
      <c r="D1075" s="171">
        <v>2796.03</v>
      </c>
      <c r="E1075" s="165" t="s">
        <v>4107</v>
      </c>
      <c r="F1075" s="166" t="s">
        <v>3292</v>
      </c>
      <c r="G1075">
        <f>VLOOKUP(A1075,РАСЧЕТ!$A$3:$AX$1220,50,0)</f>
        <v>2642.8195150719985</v>
      </c>
      <c r="H1075" s="172">
        <f t="shared" si="16"/>
        <v>-153.21048492800173</v>
      </c>
    </row>
    <row r="1076" spans="1:8" ht="13.2" customHeight="1" x14ac:dyDescent="0.3">
      <c r="A1076" s="161" t="s">
        <v>1821</v>
      </c>
      <c r="B1076" s="162" t="s">
        <v>1008</v>
      </c>
      <c r="C1076" s="170">
        <v>3216.94</v>
      </c>
      <c r="D1076" s="171">
        <v>3216.94</v>
      </c>
      <c r="E1076" s="165" t="s">
        <v>4107</v>
      </c>
      <c r="F1076" s="166" t="s">
        <v>3293</v>
      </c>
      <c r="G1076">
        <f>VLOOKUP(A1076,РАСЧЕТ!$A$3:$AX$1220,50,0)</f>
        <v>3040.6633130398263</v>
      </c>
      <c r="H1076" s="172">
        <f t="shared" si="16"/>
        <v>-176.27668696017372</v>
      </c>
    </row>
    <row r="1077" spans="1:8" ht="13.2" customHeight="1" x14ac:dyDescent="0.3">
      <c r="A1077" s="161" t="s">
        <v>1755</v>
      </c>
      <c r="B1077" s="162" t="s">
        <v>675</v>
      </c>
      <c r="C1077" s="170">
        <v>1726.58</v>
      </c>
      <c r="D1077" s="171">
        <v>1726.58</v>
      </c>
      <c r="E1077" s="165" t="s">
        <v>4107</v>
      </c>
      <c r="F1077" s="166" t="s">
        <v>3294</v>
      </c>
      <c r="G1077">
        <f>VLOOKUP(A1077,РАСЧЕТ!$A$3:$AX$1220,50,0)</f>
        <v>2898.2781368191863</v>
      </c>
      <c r="H1077" s="172">
        <f t="shared" si="16"/>
        <v>1171.6981368191864</v>
      </c>
    </row>
    <row r="1078" spans="1:8" ht="13.2" customHeight="1" x14ac:dyDescent="0.3">
      <c r="A1078" s="161" t="s">
        <v>1900</v>
      </c>
      <c r="B1078" s="162" t="s">
        <v>335</v>
      </c>
      <c r="C1078" s="170">
        <v>3466.05</v>
      </c>
      <c r="D1078" s="171">
        <v>3466.05</v>
      </c>
      <c r="E1078" s="165" t="s">
        <v>4107</v>
      </c>
      <c r="F1078" s="166" t="s">
        <v>2779</v>
      </c>
      <c r="G1078">
        <f>VLOOKUP(A1078,РАСЧЕТ!$A$3:$AX$1220,50,0)</f>
        <v>5818.1852149579181</v>
      </c>
      <c r="H1078" s="172">
        <f t="shared" si="16"/>
        <v>2352.1352149579179</v>
      </c>
    </row>
    <row r="1079" spans="1:8" ht="13.2" customHeight="1" x14ac:dyDescent="0.3">
      <c r="A1079" s="161" t="s">
        <v>2350</v>
      </c>
      <c r="B1079" s="162" t="s">
        <v>688</v>
      </c>
      <c r="C1079" s="170">
        <v>2486.79</v>
      </c>
      <c r="D1079" s="171">
        <v>2486.79</v>
      </c>
      <c r="E1079" s="165" t="s">
        <v>4107</v>
      </c>
      <c r="F1079" s="166" t="s">
        <v>3481</v>
      </c>
      <c r="G1079">
        <f>VLOOKUP(A1079,РАСЧЕТ!$A$3:$AX$1220,50,0)</f>
        <v>4174.3856746724096</v>
      </c>
      <c r="H1079" s="172">
        <f t="shared" si="16"/>
        <v>1687.5956746724096</v>
      </c>
    </row>
    <row r="1080" spans="1:8" ht="13.2" customHeight="1" x14ac:dyDescent="0.3">
      <c r="A1080" s="161" t="s">
        <v>1840</v>
      </c>
      <c r="B1080" s="162" t="s">
        <v>1185</v>
      </c>
      <c r="C1080" s="170">
        <v>2796.03</v>
      </c>
      <c r="D1080" s="171">
        <v>2796.03</v>
      </c>
      <c r="E1080" s="165" t="s">
        <v>4107</v>
      </c>
      <c r="F1080" s="166" t="s">
        <v>3295</v>
      </c>
      <c r="G1080">
        <f>VLOOKUP(A1080,РАСЧЕТ!$A$3:$AX$1220,50,0)</f>
        <v>4693.4802663415176</v>
      </c>
      <c r="H1080" s="172">
        <f t="shared" si="16"/>
        <v>1897.4502663415174</v>
      </c>
    </row>
    <row r="1081" spans="1:8" ht="13.2" customHeight="1" x14ac:dyDescent="0.3">
      <c r="A1081" s="161" t="s">
        <v>1781</v>
      </c>
      <c r="B1081" s="162" t="s">
        <v>824</v>
      </c>
      <c r="C1081" s="170">
        <v>3216.94</v>
      </c>
      <c r="D1081" s="171">
        <v>3216.94</v>
      </c>
      <c r="E1081" s="165" t="s">
        <v>4107</v>
      </c>
      <c r="F1081" s="166" t="s">
        <v>3296</v>
      </c>
      <c r="G1081">
        <f>VLOOKUP(A1081,РАСЧЕТ!$A$3:$AX$1220,50,0)</f>
        <v>4549.4870123909768</v>
      </c>
      <c r="H1081" s="172">
        <f t="shared" si="16"/>
        <v>1332.5470123909768</v>
      </c>
    </row>
    <row r="1082" spans="1:8" ht="13.2" customHeight="1" x14ac:dyDescent="0.3">
      <c r="A1082" s="161" t="s">
        <v>1733</v>
      </c>
      <c r="B1082" s="162" t="s">
        <v>1055</v>
      </c>
      <c r="C1082" s="170">
        <v>1726.58</v>
      </c>
      <c r="D1082" s="171">
        <v>1726.58</v>
      </c>
      <c r="E1082" s="165" t="s">
        <v>4107</v>
      </c>
      <c r="F1082" s="166" t="s">
        <v>3297</v>
      </c>
      <c r="G1082">
        <f>VLOOKUP(A1082,РАСЧЕТ!$A$3:$AX$1220,50,0)</f>
        <v>2898.2781368191863</v>
      </c>
      <c r="H1082" s="172">
        <f t="shared" si="16"/>
        <v>1171.6981368191864</v>
      </c>
    </row>
    <row r="1083" spans="1:8" ht="13.2" customHeight="1" x14ac:dyDescent="0.3">
      <c r="A1083" s="161" t="s">
        <v>2072</v>
      </c>
      <c r="B1083" s="162" t="s">
        <v>706</v>
      </c>
      <c r="C1083" s="170">
        <v>2486.79</v>
      </c>
      <c r="D1083" s="171">
        <v>2486.79</v>
      </c>
      <c r="E1083" s="165" t="s">
        <v>4107</v>
      </c>
      <c r="F1083" s="166" t="s">
        <v>3298</v>
      </c>
      <c r="G1083">
        <f>VLOOKUP(A1083,РАСЧЕТ!$A$3:$AX$1220,50,0)</f>
        <v>2350.5261124833901</v>
      </c>
      <c r="H1083" s="172">
        <f t="shared" si="16"/>
        <v>-136.26388751660988</v>
      </c>
    </row>
    <row r="1084" spans="1:8" ht="13.2" customHeight="1" x14ac:dyDescent="0.3">
      <c r="A1084" s="161" t="s">
        <v>1778</v>
      </c>
      <c r="B1084" s="162" t="s">
        <v>1198</v>
      </c>
      <c r="C1084" s="170">
        <v>2796.03</v>
      </c>
      <c r="D1084" s="171">
        <v>2796.03</v>
      </c>
      <c r="E1084" s="165" t="s">
        <v>4107</v>
      </c>
      <c r="F1084" s="166" t="s">
        <v>3299</v>
      </c>
      <c r="G1084">
        <f>VLOOKUP(A1084,РАСЧЕТ!$A$3:$AX$1220,50,0)</f>
        <v>6470.6234814061972</v>
      </c>
      <c r="H1084" s="172">
        <f t="shared" si="16"/>
        <v>3674.593481406197</v>
      </c>
    </row>
    <row r="1085" spans="1:8" ht="13.2" customHeight="1" x14ac:dyDescent="0.3">
      <c r="A1085" s="161" t="s">
        <v>1848</v>
      </c>
      <c r="B1085" s="162" t="s">
        <v>839</v>
      </c>
      <c r="C1085" s="170">
        <v>3216.94</v>
      </c>
      <c r="D1085" s="171">
        <v>3216.94</v>
      </c>
      <c r="E1085" s="165" t="s">
        <v>4107</v>
      </c>
      <c r="F1085" s="166" t="s">
        <v>3300</v>
      </c>
      <c r="G1085">
        <f>VLOOKUP(A1085,РАСЧЕТ!$A$3:$AX$1220,50,0)</f>
        <v>5396.806725327091</v>
      </c>
      <c r="H1085" s="172">
        <f t="shared" si="16"/>
        <v>2179.866725327091</v>
      </c>
    </row>
    <row r="1086" spans="1:8" ht="13.2" customHeight="1" x14ac:dyDescent="0.3">
      <c r="A1086" s="161" t="s">
        <v>1701</v>
      </c>
      <c r="B1086" s="162" t="s">
        <v>682</v>
      </c>
      <c r="C1086" s="170">
        <v>1726.58</v>
      </c>
      <c r="D1086" s="171">
        <v>1726.58</v>
      </c>
      <c r="E1086" s="165" t="s">
        <v>4107</v>
      </c>
      <c r="F1086" s="166" t="s">
        <v>3301</v>
      </c>
      <c r="G1086">
        <f>VLOOKUP(A1086,РАСЧЕТ!$A$3:$AX$1220,50,0)</f>
        <v>2898.2781368191863</v>
      </c>
      <c r="H1086" s="172">
        <f t="shared" si="16"/>
        <v>1171.6981368191864</v>
      </c>
    </row>
    <row r="1087" spans="1:8" ht="13.2" customHeight="1" x14ac:dyDescent="0.3">
      <c r="A1087" s="161" t="s">
        <v>1860</v>
      </c>
      <c r="B1087" s="162" t="s">
        <v>992</v>
      </c>
      <c r="C1087" s="170">
        <v>2486.79</v>
      </c>
      <c r="D1087" s="171">
        <v>2486.79</v>
      </c>
      <c r="E1087" s="165" t="s">
        <v>4107</v>
      </c>
      <c r="F1087" s="166" t="s">
        <v>3302</v>
      </c>
      <c r="G1087">
        <f>VLOOKUP(A1087,РАСЧЕТ!$A$3:$AX$1220,50,0)</f>
        <v>4174.3856746724096</v>
      </c>
      <c r="H1087" s="172">
        <f t="shared" si="16"/>
        <v>1687.5956746724096</v>
      </c>
    </row>
    <row r="1088" spans="1:8" ht="13.2" customHeight="1" x14ac:dyDescent="0.3">
      <c r="A1088" s="161" t="s">
        <v>1849</v>
      </c>
      <c r="B1088" s="162" t="s">
        <v>615</v>
      </c>
      <c r="C1088" s="170">
        <v>2796.03</v>
      </c>
      <c r="D1088" s="171">
        <v>2796.03</v>
      </c>
      <c r="E1088" s="165" t="s">
        <v>4107</v>
      </c>
      <c r="F1088" s="166" t="s">
        <v>3303</v>
      </c>
      <c r="G1088">
        <f>VLOOKUP(A1088,РАСЧЕТ!$A$3:$AX$1220,50,0)</f>
        <v>3936.0969716586992</v>
      </c>
      <c r="H1088" s="172">
        <f t="shared" si="16"/>
        <v>1140.066971658699</v>
      </c>
    </row>
    <row r="1089" spans="1:8" ht="13.2" customHeight="1" x14ac:dyDescent="0.3">
      <c r="A1089" s="161" t="s">
        <v>1835</v>
      </c>
      <c r="B1089" s="162" t="s">
        <v>198</v>
      </c>
      <c r="C1089" s="170">
        <v>2396.6</v>
      </c>
      <c r="D1089" s="171">
        <v>2396.6</v>
      </c>
      <c r="E1089" s="165" t="s">
        <v>4107</v>
      </c>
      <c r="F1089" s="166" t="s">
        <v>2780</v>
      </c>
      <c r="G1089">
        <f>VLOOKUP(A1089,РАСЧЕТ!$A$3:$AX$1220,50,0)</f>
        <v>3960.7391436073685</v>
      </c>
      <c r="H1089" s="172">
        <f t="shared" si="16"/>
        <v>1564.1391436073686</v>
      </c>
    </row>
    <row r="1090" spans="1:8" ht="13.2" customHeight="1" x14ac:dyDescent="0.3">
      <c r="A1090" s="161" t="s">
        <v>1846</v>
      </c>
      <c r="B1090" s="162" t="s">
        <v>1159</v>
      </c>
      <c r="C1090" s="170">
        <v>3216.94</v>
      </c>
      <c r="D1090" s="171">
        <v>3216.94</v>
      </c>
      <c r="E1090" s="165" t="s">
        <v>4107</v>
      </c>
      <c r="F1090" s="166" t="s">
        <v>3304</v>
      </c>
      <c r="G1090">
        <f>VLOOKUP(A1090,РАСЧЕТ!$A$3:$AX$1220,50,0)</f>
        <v>4521.4081914944572</v>
      </c>
      <c r="H1090" s="172">
        <f t="shared" ref="H1090:H1153" si="17">G1090-C1090</f>
        <v>1304.4681914944572</v>
      </c>
    </row>
    <row r="1091" spans="1:8" ht="13.2" customHeight="1" x14ac:dyDescent="0.3">
      <c r="A1091" s="161" t="s">
        <v>2343</v>
      </c>
      <c r="B1091" s="162" t="s">
        <v>700</v>
      </c>
      <c r="C1091" s="170">
        <v>1726.58</v>
      </c>
      <c r="D1091" s="171">
        <v>1726.58</v>
      </c>
      <c r="E1091" s="165" t="s">
        <v>4107</v>
      </c>
      <c r="F1091" s="166" t="s">
        <v>3470</v>
      </c>
      <c r="G1091">
        <f>VLOOKUP(A1091,РАСЧЕТ!$A$3:$AX$1220,50,0)</f>
        <v>2898.2781368191863</v>
      </c>
      <c r="H1091" s="172">
        <f t="shared" si="17"/>
        <v>1171.6981368191864</v>
      </c>
    </row>
    <row r="1092" spans="1:8" ht="13.2" customHeight="1" x14ac:dyDescent="0.3">
      <c r="A1092" s="161" t="s">
        <v>1829</v>
      </c>
      <c r="B1092" s="162" t="s">
        <v>689</v>
      </c>
      <c r="C1092" s="170">
        <v>2486.79</v>
      </c>
      <c r="D1092" s="171">
        <v>2486.79</v>
      </c>
      <c r="E1092" s="165" t="s">
        <v>4107</v>
      </c>
      <c r="F1092" s="166" t="s">
        <v>3305</v>
      </c>
      <c r="G1092">
        <f>VLOOKUP(A1092,РАСЧЕТ!$A$3:$AX$1220,50,0)</f>
        <v>4174.3856746724096</v>
      </c>
      <c r="H1092" s="172">
        <f t="shared" si="17"/>
        <v>1687.5956746724096</v>
      </c>
    </row>
    <row r="1093" spans="1:8" ht="13.2" customHeight="1" x14ac:dyDescent="0.3">
      <c r="A1093" s="161" t="s">
        <v>1844</v>
      </c>
      <c r="B1093" s="162" t="s">
        <v>1108</v>
      </c>
      <c r="C1093" s="170">
        <v>2796.03</v>
      </c>
      <c r="D1093" s="171">
        <v>2796.03</v>
      </c>
      <c r="E1093" s="165" t="s">
        <v>4107</v>
      </c>
      <c r="F1093" s="166" t="s">
        <v>3306</v>
      </c>
      <c r="G1093">
        <f>VLOOKUP(A1093,РАСЧЕТ!$A$3:$AX$1220,50,0)</f>
        <v>4693.4802663415176</v>
      </c>
      <c r="H1093" s="172">
        <f t="shared" si="17"/>
        <v>1897.4502663415174</v>
      </c>
    </row>
    <row r="1094" spans="1:8" ht="13.2" customHeight="1" x14ac:dyDescent="0.3">
      <c r="A1094" s="161" t="s">
        <v>1861</v>
      </c>
      <c r="B1094" s="162" t="s">
        <v>573</v>
      </c>
      <c r="C1094" s="170">
        <v>3216.94</v>
      </c>
      <c r="D1094" s="171">
        <v>3216.94</v>
      </c>
      <c r="E1094" s="165" t="s">
        <v>4107</v>
      </c>
      <c r="F1094" s="166" t="s">
        <v>3307</v>
      </c>
      <c r="G1094">
        <f>VLOOKUP(A1094,РАСЧЕТ!$A$3:$AX$1220,50,0)</f>
        <v>3921.842780586448</v>
      </c>
      <c r="H1094" s="172">
        <f t="shared" si="17"/>
        <v>704.90278058644799</v>
      </c>
    </row>
    <row r="1095" spans="1:8" ht="13.2" customHeight="1" x14ac:dyDescent="0.3">
      <c r="A1095" s="161" t="s">
        <v>1804</v>
      </c>
      <c r="B1095" s="162" t="s">
        <v>1131</v>
      </c>
      <c r="C1095" s="170">
        <v>3607.78</v>
      </c>
      <c r="D1095" s="171">
        <v>3607.78</v>
      </c>
      <c r="E1095" s="165" t="s">
        <v>4107</v>
      </c>
      <c r="F1095" s="166" t="s">
        <v>3308</v>
      </c>
      <c r="G1095">
        <f>VLOOKUP(A1095,РАСЧЕТ!$A$3:$AX$1220,50,0)</f>
        <v>6056.1035694729262</v>
      </c>
      <c r="H1095" s="172">
        <f t="shared" si="17"/>
        <v>2448.323569472926</v>
      </c>
    </row>
    <row r="1096" spans="1:8" ht="13.2" customHeight="1" x14ac:dyDescent="0.3">
      <c r="A1096" s="161" t="s">
        <v>1367</v>
      </c>
      <c r="B1096" s="162" t="s">
        <v>1181</v>
      </c>
      <c r="C1096" s="170">
        <v>2199.0300000000002</v>
      </c>
      <c r="D1096" s="171">
        <v>2199.0300000000002</v>
      </c>
      <c r="E1096" s="165" t="s">
        <v>4107</v>
      </c>
      <c r="F1096" s="166" t="s">
        <v>3309</v>
      </c>
      <c r="G1096">
        <f>VLOOKUP(A1096,РАСЧЕТ!$A$3:$AX$1220,50,0)</f>
        <v>3691.3393185358791</v>
      </c>
      <c r="H1096" s="172">
        <f t="shared" si="17"/>
        <v>1492.3093185358789</v>
      </c>
    </row>
    <row r="1097" spans="1:8" ht="13.2" customHeight="1" x14ac:dyDescent="0.3">
      <c r="A1097" s="161" t="s">
        <v>1855</v>
      </c>
      <c r="B1097" s="162" t="s">
        <v>757</v>
      </c>
      <c r="C1097" s="170">
        <v>2186.14</v>
      </c>
      <c r="D1097" s="171">
        <v>2186.14</v>
      </c>
      <c r="E1097" s="165" t="s">
        <v>4107</v>
      </c>
      <c r="F1097" s="166" t="s">
        <v>3310</v>
      </c>
      <c r="G1097">
        <f>VLOOKUP(A1097,РАСЧЕТ!$A$3:$AX$1220,50,0)</f>
        <v>3669.7103772163327</v>
      </c>
      <c r="H1097" s="172">
        <f t="shared" si="17"/>
        <v>1483.5703772163329</v>
      </c>
    </row>
    <row r="1098" spans="1:8" ht="13.2" customHeight="1" x14ac:dyDescent="0.3">
      <c r="A1098" s="161" t="s">
        <v>1885</v>
      </c>
      <c r="B1098" s="162" t="s">
        <v>849</v>
      </c>
      <c r="C1098" s="170">
        <v>3075.2</v>
      </c>
      <c r="D1098" s="171">
        <v>3075.2</v>
      </c>
      <c r="E1098" s="165" t="s">
        <v>4107</v>
      </c>
      <c r="F1098" s="166" t="s">
        <v>3311</v>
      </c>
      <c r="G1098">
        <f>VLOOKUP(A1098,РАСЧЕТ!$A$3:$AX$1220,50,0)</f>
        <v>5162.1073282650177</v>
      </c>
      <c r="H1098" s="172">
        <f t="shared" si="17"/>
        <v>2086.9073282650179</v>
      </c>
    </row>
    <row r="1099" spans="1:8" ht="13.2" customHeight="1" x14ac:dyDescent="0.3">
      <c r="A1099" s="161" t="s">
        <v>1879</v>
      </c>
      <c r="B1099" s="162" t="s">
        <v>895</v>
      </c>
      <c r="C1099" s="170">
        <v>3547.65</v>
      </c>
      <c r="D1099" s="171">
        <v>3547.65</v>
      </c>
      <c r="E1099" s="165" t="s">
        <v>4107</v>
      </c>
      <c r="F1099" s="166" t="s">
        <v>3312</v>
      </c>
      <c r="G1099">
        <f>VLOOKUP(A1099,РАСЧЕТ!$A$3:$AX$1220,50,0)</f>
        <v>6686.3760785373934</v>
      </c>
      <c r="H1099" s="172">
        <f t="shared" si="17"/>
        <v>3138.7260785373933</v>
      </c>
    </row>
    <row r="1100" spans="1:8" ht="13.2" customHeight="1" x14ac:dyDescent="0.3">
      <c r="A1100" s="161" t="s">
        <v>1873</v>
      </c>
      <c r="B1100" s="162" t="s">
        <v>240</v>
      </c>
      <c r="C1100" s="170">
        <v>2392.3000000000002</v>
      </c>
      <c r="D1100" s="171">
        <v>2392.3000000000002</v>
      </c>
      <c r="E1100" s="165" t="s">
        <v>4107</v>
      </c>
      <c r="F1100" s="166" t="s">
        <v>2781</v>
      </c>
      <c r="G1100">
        <f>VLOOKUP(A1100,РАСЧЕТ!$A$3:$AX$1220,50,0)</f>
        <v>2261.2142394702046</v>
      </c>
      <c r="H1100" s="172">
        <f t="shared" si="17"/>
        <v>-131.08576052979561</v>
      </c>
    </row>
    <row r="1101" spans="1:8" ht="13.2" customHeight="1" x14ac:dyDescent="0.3">
      <c r="A1101" s="161" t="s">
        <v>1792</v>
      </c>
      <c r="B1101" s="162" t="s">
        <v>576</v>
      </c>
      <c r="C1101" s="170">
        <v>2156.08</v>
      </c>
      <c r="D1101" s="171">
        <v>2156.08</v>
      </c>
      <c r="E1101" s="165" t="s">
        <v>4107</v>
      </c>
      <c r="F1101" s="166" t="s">
        <v>3313</v>
      </c>
      <c r="G1101">
        <f>VLOOKUP(A1101,РАСЧЕТ!$A$3:$AX$1220,50,0)</f>
        <v>3619.2428474707253</v>
      </c>
      <c r="H1101" s="172">
        <f t="shared" si="17"/>
        <v>1463.1628474707254</v>
      </c>
    </row>
    <row r="1102" spans="1:8" ht="13.2" customHeight="1" x14ac:dyDescent="0.3">
      <c r="A1102" s="161" t="s">
        <v>1803</v>
      </c>
      <c r="B1102" s="162" t="s">
        <v>697</v>
      </c>
      <c r="C1102" s="170">
        <v>2138.9</v>
      </c>
      <c r="D1102" s="171">
        <v>2138.9</v>
      </c>
      <c r="E1102" s="165" t="s">
        <v>4107</v>
      </c>
      <c r="F1102" s="166" t="s">
        <v>3314</v>
      </c>
      <c r="G1102">
        <f>VLOOKUP(A1102,РАСЧЕТ!$A$3:$AX$1220,50,0)</f>
        <v>3590.4042590446634</v>
      </c>
      <c r="H1102" s="172">
        <f t="shared" si="17"/>
        <v>1451.5042590446633</v>
      </c>
    </row>
    <row r="1103" spans="1:8" ht="13.2" customHeight="1" x14ac:dyDescent="0.3">
      <c r="A1103" s="161" t="s">
        <v>1832</v>
      </c>
      <c r="B1103" s="162" t="s">
        <v>531</v>
      </c>
      <c r="C1103" s="170">
        <v>3113.86</v>
      </c>
      <c r="D1103" s="171">
        <v>3113.86</v>
      </c>
      <c r="E1103" s="165" t="s">
        <v>4107</v>
      </c>
      <c r="F1103" s="166" t="s">
        <v>3315</v>
      </c>
      <c r="G1103">
        <f>VLOOKUP(A1103,РАСЧЕТ!$A$3:$AX$1220,50,0)</f>
        <v>5256.431512112681</v>
      </c>
      <c r="H1103" s="172">
        <f t="shared" si="17"/>
        <v>2142.5715121126809</v>
      </c>
    </row>
    <row r="1104" spans="1:8" ht="13.2" customHeight="1" x14ac:dyDescent="0.3">
      <c r="A1104" s="161" t="s">
        <v>1888</v>
      </c>
      <c r="B1104" s="162" t="s">
        <v>758</v>
      </c>
      <c r="C1104" s="170">
        <v>3547.65</v>
      </c>
      <c r="D1104" s="171">
        <v>3547.65</v>
      </c>
      <c r="E1104" s="165" t="s">
        <v>4107</v>
      </c>
      <c r="F1104" s="166" t="s">
        <v>3316</v>
      </c>
      <c r="G1104">
        <f>VLOOKUP(A1104,РАСЧЕТ!$A$3:$AX$1220,50,0)</f>
        <v>5955.1685099817096</v>
      </c>
      <c r="H1104" s="172">
        <f t="shared" si="17"/>
        <v>2407.5185099817095</v>
      </c>
    </row>
    <row r="1105" spans="1:8" ht="13.2" customHeight="1" x14ac:dyDescent="0.3">
      <c r="A1105" s="161" t="s">
        <v>1763</v>
      </c>
      <c r="B1105" s="162" t="s">
        <v>577</v>
      </c>
      <c r="C1105" s="170">
        <v>2156.08</v>
      </c>
      <c r="D1105" s="171">
        <v>2156.08</v>
      </c>
      <c r="E1105" s="165" t="s">
        <v>4107</v>
      </c>
      <c r="F1105" s="166" t="s">
        <v>3317</v>
      </c>
      <c r="G1105">
        <f>VLOOKUP(A1105,РАСЧЕТ!$A$3:$AX$1220,50,0)</f>
        <v>4120.7223893201635</v>
      </c>
      <c r="H1105" s="172">
        <f t="shared" si="17"/>
        <v>1964.6423893201636</v>
      </c>
    </row>
    <row r="1106" spans="1:8" ht="13.2" customHeight="1" x14ac:dyDescent="0.3">
      <c r="A1106" s="161" t="s">
        <v>1748</v>
      </c>
      <c r="B1106" s="162" t="s">
        <v>743</v>
      </c>
      <c r="C1106" s="170">
        <v>2138.9</v>
      </c>
      <c r="D1106" s="171">
        <v>2138.9</v>
      </c>
      <c r="E1106" s="165" t="s">
        <v>4107</v>
      </c>
      <c r="F1106" s="166" t="s">
        <v>3318</v>
      </c>
      <c r="G1106">
        <f>VLOOKUP(A1106,РАСЧЕТ!$A$3:$AX$1220,50,0)</f>
        <v>2021.6960345712062</v>
      </c>
      <c r="H1106" s="172">
        <f t="shared" si="17"/>
        <v>-117.20396542879394</v>
      </c>
    </row>
    <row r="1107" spans="1:8" ht="13.2" customHeight="1" x14ac:dyDescent="0.3">
      <c r="A1107" s="161" t="s">
        <v>1847</v>
      </c>
      <c r="B1107" s="162" t="s">
        <v>519</v>
      </c>
      <c r="C1107" s="170">
        <v>3113.86</v>
      </c>
      <c r="D1107" s="171">
        <v>3113.86</v>
      </c>
      <c r="E1107" s="165" t="s">
        <v>4107</v>
      </c>
      <c r="F1107" s="166" t="s">
        <v>3319</v>
      </c>
      <c r="G1107">
        <f>VLOOKUP(A1107,РАСЧЕТ!$A$3:$AX$1220,50,0)</f>
        <v>5226.9941522236568</v>
      </c>
      <c r="H1107" s="172">
        <f t="shared" si="17"/>
        <v>2113.1341522236567</v>
      </c>
    </row>
    <row r="1108" spans="1:8" ht="13.2" customHeight="1" x14ac:dyDescent="0.3">
      <c r="A1108" s="161" t="s">
        <v>1841</v>
      </c>
      <c r="B1108" s="162" t="s">
        <v>707</v>
      </c>
      <c r="C1108" s="170">
        <v>3547.65</v>
      </c>
      <c r="D1108" s="171">
        <v>3547.65</v>
      </c>
      <c r="E1108" s="165" t="s">
        <v>4107</v>
      </c>
      <c r="F1108" s="166" t="s">
        <v>3320</v>
      </c>
      <c r="G1108">
        <f>VLOOKUP(A1108,РАСЧЕТ!$A$3:$AX$1220,50,0)</f>
        <v>6208.2102756231552</v>
      </c>
      <c r="H1108" s="172">
        <f t="shared" si="17"/>
        <v>2660.5602756231551</v>
      </c>
    </row>
    <row r="1109" spans="1:8" ht="13.2" customHeight="1" x14ac:dyDescent="0.3">
      <c r="A1109" s="161" t="s">
        <v>1817</v>
      </c>
      <c r="B1109" s="162" t="s">
        <v>1127</v>
      </c>
      <c r="C1109" s="170">
        <v>2156.08</v>
      </c>
      <c r="D1109" s="171">
        <v>2156.08</v>
      </c>
      <c r="E1109" s="165" t="s">
        <v>4107</v>
      </c>
      <c r="F1109" s="166" t="s">
        <v>3321</v>
      </c>
      <c r="G1109">
        <f>VLOOKUP(A1109,РАСЧЕТ!$A$3:$AX$1220,50,0)</f>
        <v>3619.2428474707253</v>
      </c>
      <c r="H1109" s="172">
        <f t="shared" si="17"/>
        <v>1463.1628474707254</v>
      </c>
    </row>
    <row r="1110" spans="1:8" ht="13.2" customHeight="1" x14ac:dyDescent="0.3">
      <c r="A1110" s="161" t="s">
        <v>1811</v>
      </c>
      <c r="B1110" s="162" t="s">
        <v>618</v>
      </c>
      <c r="C1110" s="170">
        <v>2138.9</v>
      </c>
      <c r="D1110" s="171">
        <v>2138.9</v>
      </c>
      <c r="E1110" s="165" t="s">
        <v>4107</v>
      </c>
      <c r="F1110" s="166" t="s">
        <v>3322</v>
      </c>
      <c r="G1110">
        <f>VLOOKUP(A1110,РАСЧЕТ!$A$3:$AX$1220,50,0)</f>
        <v>5575.3185733276359</v>
      </c>
      <c r="H1110" s="172">
        <f t="shared" si="17"/>
        <v>3436.4185733276358</v>
      </c>
    </row>
    <row r="1111" spans="1:8" ht="13.2" customHeight="1" x14ac:dyDescent="0.3">
      <c r="A1111" s="161" t="s">
        <v>1749</v>
      </c>
      <c r="B1111" s="162" t="s">
        <v>305</v>
      </c>
      <c r="C1111" s="170">
        <v>3603.48</v>
      </c>
      <c r="D1111" s="171">
        <v>3603.48</v>
      </c>
      <c r="E1111" s="165" t="s">
        <v>4107</v>
      </c>
      <c r="F1111" s="166" t="s">
        <v>2782</v>
      </c>
      <c r="G1111">
        <f>VLOOKUP(A1111,РАСЧЕТ!$A$3:$AX$1220,50,0)</f>
        <v>7368.4472033783877</v>
      </c>
      <c r="H1111" s="172">
        <f t="shared" si="17"/>
        <v>3764.9672033783877</v>
      </c>
    </row>
    <row r="1112" spans="1:8" ht="13.2" customHeight="1" x14ac:dyDescent="0.3">
      <c r="A1112" s="161" t="s">
        <v>1874</v>
      </c>
      <c r="B1112" s="162" t="s">
        <v>744</v>
      </c>
      <c r="C1112" s="170">
        <v>3113.86</v>
      </c>
      <c r="D1112" s="171">
        <v>3113.86</v>
      </c>
      <c r="E1112" s="165" t="s">
        <v>4107</v>
      </c>
      <c r="F1112" s="166" t="s">
        <v>3323</v>
      </c>
      <c r="G1112">
        <f>VLOOKUP(A1112,РАСЧЕТ!$A$3:$AX$1220,50,0)</f>
        <v>5226.9941522236568</v>
      </c>
      <c r="H1112" s="172">
        <f t="shared" si="17"/>
        <v>2113.1341522236567</v>
      </c>
    </row>
    <row r="1113" spans="1:8" ht="13.2" customHeight="1" x14ac:dyDescent="0.3">
      <c r="A1113" s="161" t="s">
        <v>1850</v>
      </c>
      <c r="B1113" s="162" t="s">
        <v>686</v>
      </c>
      <c r="C1113" s="170">
        <v>3547.65</v>
      </c>
      <c r="D1113" s="171">
        <v>3547.65</v>
      </c>
      <c r="E1113" s="165" t="s">
        <v>4107</v>
      </c>
      <c r="F1113" s="166" t="s">
        <v>3324</v>
      </c>
      <c r="G1113">
        <f>VLOOKUP(A1113,РАСЧЕТ!$A$3:$AX$1220,50,0)</f>
        <v>5110.6587176386565</v>
      </c>
      <c r="H1113" s="172">
        <f t="shared" si="17"/>
        <v>1563.0087176386564</v>
      </c>
    </row>
    <row r="1114" spans="1:8" ht="13.2" customHeight="1" x14ac:dyDescent="0.3">
      <c r="A1114" s="161" t="s">
        <v>1760</v>
      </c>
      <c r="B1114" s="162" t="s">
        <v>967</v>
      </c>
      <c r="C1114" s="170">
        <v>2156.08</v>
      </c>
      <c r="D1114" s="171">
        <v>2156.08</v>
      </c>
      <c r="E1114" s="165" t="s">
        <v>4107</v>
      </c>
      <c r="F1114" s="166" t="s">
        <v>3325</v>
      </c>
      <c r="G1114">
        <f>VLOOKUP(A1114,РАСЧЕТ!$A$3:$AX$1220,50,0)</f>
        <v>2079.2269406085893</v>
      </c>
      <c r="H1114" s="172">
        <f t="shared" si="17"/>
        <v>-76.853059391410625</v>
      </c>
    </row>
    <row r="1115" spans="1:8" ht="13.2" customHeight="1" x14ac:dyDescent="0.3">
      <c r="A1115" s="161" t="s">
        <v>3586</v>
      </c>
      <c r="B1115" s="162" t="s">
        <v>993</v>
      </c>
      <c r="C1115" s="170">
        <v>2138.9</v>
      </c>
      <c r="D1115" s="171">
        <v>2138.9</v>
      </c>
      <c r="E1115" s="165" t="s">
        <v>4107</v>
      </c>
      <c r="F1115" s="166" t="s">
        <v>4056</v>
      </c>
      <c r="G1115">
        <f>VLOOKUP(A1115,РАСЧЕТ!$A$3:$AX$1220,50,0)</f>
        <v>6031.186489059347</v>
      </c>
      <c r="H1115" s="172">
        <f t="shared" si="17"/>
        <v>3892.2864890593469</v>
      </c>
    </row>
    <row r="1116" spans="1:8" ht="13.2" customHeight="1" x14ac:dyDescent="0.3">
      <c r="A1116" s="161" t="s">
        <v>1886</v>
      </c>
      <c r="B1116" s="162" t="s">
        <v>646</v>
      </c>
      <c r="C1116" s="170">
        <v>3113.86</v>
      </c>
      <c r="D1116" s="171">
        <v>3113.86</v>
      </c>
      <c r="E1116" s="165" t="s">
        <v>4107</v>
      </c>
      <c r="F1116" s="166" t="s">
        <v>3326</v>
      </c>
      <c r="G1116">
        <f>VLOOKUP(A1116,РАСЧЕТ!$A$3:$AX$1220,50,0)</f>
        <v>6863.5310846016473</v>
      </c>
      <c r="H1116" s="172">
        <f t="shared" si="17"/>
        <v>3749.6710846016472</v>
      </c>
    </row>
    <row r="1117" spans="1:8" ht="13.2" customHeight="1" x14ac:dyDescent="0.3">
      <c r="A1117" s="161" t="s">
        <v>1807</v>
      </c>
      <c r="B1117" s="162" t="s">
        <v>983</v>
      </c>
      <c r="C1117" s="170">
        <v>3547.65</v>
      </c>
      <c r="D1117" s="171">
        <v>3547.65</v>
      </c>
      <c r="E1117" s="165" t="s">
        <v>4107</v>
      </c>
      <c r="F1117" s="166" t="s">
        <v>3327</v>
      </c>
      <c r="G1117">
        <f>VLOOKUP(A1117,РАСЧЕТ!$A$3:$AX$1220,50,0)</f>
        <v>5955.1685099817096</v>
      </c>
      <c r="H1117" s="172">
        <f t="shared" si="17"/>
        <v>2407.5185099817095</v>
      </c>
    </row>
    <row r="1118" spans="1:8" ht="13.2" customHeight="1" x14ac:dyDescent="0.3">
      <c r="A1118" s="161" t="s">
        <v>1693</v>
      </c>
      <c r="B1118" s="162" t="s">
        <v>676</v>
      </c>
      <c r="C1118" s="168"/>
      <c r="D1118" s="169"/>
      <c r="E1118" s="165" t="s">
        <v>4107</v>
      </c>
      <c r="F1118" s="166" t="s">
        <v>3328</v>
      </c>
      <c r="G1118">
        <f>VLOOKUP(A1118,РАСЧЕТ!$A$3:$AX$1220,50,0)</f>
        <v>0</v>
      </c>
      <c r="H1118" s="172">
        <f t="shared" si="17"/>
        <v>0</v>
      </c>
    </row>
    <row r="1119" spans="1:8" ht="13.2" customHeight="1" x14ac:dyDescent="0.3">
      <c r="A1119" s="161" t="s">
        <v>3587</v>
      </c>
      <c r="B1119" s="162" t="s">
        <v>676</v>
      </c>
      <c r="C1119" s="170">
        <v>2156.08</v>
      </c>
      <c r="D1119" s="171">
        <v>2156.08</v>
      </c>
      <c r="E1119" s="165" t="s">
        <v>4058</v>
      </c>
      <c r="F1119" s="166" t="s">
        <v>4059</v>
      </c>
      <c r="G1119">
        <f>VLOOKUP(A1119,РАСЧЕТ!$A$3:$AX$1220,50,0)</f>
        <v>3417.1001715603493</v>
      </c>
      <c r="H1119" s="172">
        <f t="shared" si="17"/>
        <v>1261.0201715603494</v>
      </c>
    </row>
    <row r="1120" spans="1:8" ht="13.2" customHeight="1" x14ac:dyDescent="0.3">
      <c r="A1120" s="161" t="s">
        <v>1813</v>
      </c>
      <c r="B1120" s="162" t="s">
        <v>1193</v>
      </c>
      <c r="C1120" s="170">
        <v>2138.9</v>
      </c>
      <c r="D1120" s="171">
        <v>2138.9</v>
      </c>
      <c r="E1120" s="165" t="s">
        <v>4107</v>
      </c>
      <c r="F1120" s="166" t="s">
        <v>3329</v>
      </c>
      <c r="G1120">
        <f>VLOOKUP(A1120,РАСЧЕТ!$A$3:$AX$1220,50,0)</f>
        <v>3590.4042590446634</v>
      </c>
      <c r="H1120" s="172">
        <f t="shared" si="17"/>
        <v>1451.5042590446633</v>
      </c>
    </row>
    <row r="1121" spans="1:8" ht="13.2" customHeight="1" x14ac:dyDescent="0.3">
      <c r="A1121" s="161" t="s">
        <v>1751</v>
      </c>
      <c r="B1121" s="162" t="s">
        <v>681</v>
      </c>
      <c r="C1121" s="170">
        <v>3113.86</v>
      </c>
      <c r="D1121" s="171">
        <v>3113.86</v>
      </c>
      <c r="E1121" s="165" t="s">
        <v>4107</v>
      </c>
      <c r="F1121" s="166" t="s">
        <v>3330</v>
      </c>
      <c r="G1121">
        <f>VLOOKUP(A1121,РАСЧЕТ!$A$3:$AX$1220,50,0)</f>
        <v>5127.599275058069</v>
      </c>
      <c r="H1121" s="172">
        <f t="shared" si="17"/>
        <v>2013.7392750580689</v>
      </c>
    </row>
    <row r="1122" spans="1:8" ht="13.2" customHeight="1" x14ac:dyDescent="0.3">
      <c r="A1122" s="161" t="s">
        <v>1854</v>
      </c>
      <c r="B1122" s="162" t="s">
        <v>683</v>
      </c>
      <c r="C1122" s="170">
        <v>3547.65</v>
      </c>
      <c r="D1122" s="171">
        <v>3547.65</v>
      </c>
      <c r="E1122" s="165" t="s">
        <v>4107</v>
      </c>
      <c r="F1122" s="166" t="s">
        <v>3331</v>
      </c>
      <c r="G1122">
        <f>VLOOKUP(A1122,РАСЧЕТ!$A$3:$AX$1220,50,0)</f>
        <v>3353.2548685859761</v>
      </c>
      <c r="H1122" s="172">
        <f t="shared" si="17"/>
        <v>-194.39513141402404</v>
      </c>
    </row>
    <row r="1123" spans="1:8" ht="13.2" customHeight="1" x14ac:dyDescent="0.3">
      <c r="A1123" s="161" t="s">
        <v>1826</v>
      </c>
      <c r="B1123" s="162" t="s">
        <v>347</v>
      </c>
      <c r="C1123" s="170">
        <v>3466.05</v>
      </c>
      <c r="D1123" s="171">
        <v>3466.05</v>
      </c>
      <c r="E1123" s="165" t="s">
        <v>4107</v>
      </c>
      <c r="F1123" s="166" t="s">
        <v>2783</v>
      </c>
      <c r="G1123">
        <f>VLOOKUP(A1123,РАСЧЕТ!$A$3:$AX$1220,50,0)</f>
        <v>5818.1852149579181</v>
      </c>
      <c r="H1123" s="172">
        <f t="shared" si="17"/>
        <v>2352.1352149579179</v>
      </c>
    </row>
    <row r="1124" spans="1:8" ht="13.2" customHeight="1" x14ac:dyDescent="0.3">
      <c r="A1124" s="161" t="s">
        <v>1843</v>
      </c>
      <c r="B1124" s="162" t="s">
        <v>637</v>
      </c>
      <c r="C1124" s="170">
        <v>2156.08</v>
      </c>
      <c r="D1124" s="171">
        <v>2156.08</v>
      </c>
      <c r="E1124" s="165" t="s">
        <v>4107</v>
      </c>
      <c r="F1124" s="166" t="s">
        <v>3332</v>
      </c>
      <c r="G1124">
        <f>VLOOKUP(A1124,РАСЧЕТ!$A$3:$AX$1220,50,0)</f>
        <v>3619.2428474707253</v>
      </c>
      <c r="H1124" s="172">
        <f t="shared" si="17"/>
        <v>1463.1628474707254</v>
      </c>
    </row>
    <row r="1125" spans="1:8" ht="13.2" customHeight="1" x14ac:dyDescent="0.3">
      <c r="A1125" s="161" t="s">
        <v>1833</v>
      </c>
      <c r="B1125" s="162" t="s">
        <v>490</v>
      </c>
      <c r="C1125" s="170">
        <v>2138.9</v>
      </c>
      <c r="D1125" s="171">
        <v>2138.9</v>
      </c>
      <c r="E1125" s="165" t="s">
        <v>4107</v>
      </c>
      <c r="F1125" s="166" t="s">
        <v>3333</v>
      </c>
      <c r="G1125">
        <f>VLOOKUP(A1125,РАСЧЕТ!$A$3:$AX$1220,50,0)</f>
        <v>3843.5160021511929</v>
      </c>
      <c r="H1125" s="172">
        <f t="shared" si="17"/>
        <v>1704.6160021511928</v>
      </c>
    </row>
    <row r="1126" spans="1:8" ht="13.2" customHeight="1" x14ac:dyDescent="0.3">
      <c r="A1126" s="161" t="s">
        <v>1901</v>
      </c>
      <c r="B1126" s="162" t="s">
        <v>701</v>
      </c>
      <c r="C1126" s="170">
        <v>3113.86</v>
      </c>
      <c r="D1126" s="171">
        <v>3113.86</v>
      </c>
      <c r="E1126" s="165" t="s">
        <v>4107</v>
      </c>
      <c r="F1126" s="166" t="s">
        <v>3334</v>
      </c>
      <c r="G1126">
        <f>VLOOKUP(A1126,РАСЧЕТ!$A$3:$AX$1220,50,0)</f>
        <v>5226.9941522236568</v>
      </c>
      <c r="H1126" s="172">
        <f t="shared" si="17"/>
        <v>2113.1341522236567</v>
      </c>
    </row>
    <row r="1127" spans="1:8" ht="13.2" customHeight="1" x14ac:dyDescent="0.3">
      <c r="A1127" s="161" t="s">
        <v>1845</v>
      </c>
      <c r="B1127" s="162" t="s">
        <v>241</v>
      </c>
      <c r="C1127" s="170">
        <v>2392.3000000000002</v>
      </c>
      <c r="D1127" s="171">
        <v>2392.3000000000002</v>
      </c>
      <c r="E1127" s="165" t="s">
        <v>4107</v>
      </c>
      <c r="F1127" s="166" t="s">
        <v>2725</v>
      </c>
      <c r="G1127">
        <f>VLOOKUP(A1127,РАСЧЕТ!$A$3:$AX$1220,50,0)</f>
        <v>4015.7734383290713</v>
      </c>
      <c r="H1127" s="172">
        <f t="shared" si="17"/>
        <v>1623.4734383290711</v>
      </c>
    </row>
    <row r="1128" spans="1:8" ht="13.2" customHeight="1" x14ac:dyDescent="0.3">
      <c r="A1128" s="161" t="s">
        <v>1851</v>
      </c>
      <c r="B1128" s="162" t="s">
        <v>249</v>
      </c>
      <c r="C1128" s="170">
        <v>2396.6</v>
      </c>
      <c r="D1128" s="171">
        <v>2396.6</v>
      </c>
      <c r="E1128" s="165" t="s">
        <v>4107</v>
      </c>
      <c r="F1128" s="166" t="s">
        <v>2784</v>
      </c>
      <c r="G1128">
        <f>VLOOKUP(A1128,РАСЧЕТ!$A$3:$AX$1220,50,0)</f>
        <v>4022.9830854355869</v>
      </c>
      <c r="H1128" s="172">
        <f t="shared" si="17"/>
        <v>1626.383085435587</v>
      </c>
    </row>
    <row r="1129" spans="1:8" ht="13.2" customHeight="1" x14ac:dyDescent="0.3">
      <c r="A1129" s="161" t="s">
        <v>1796</v>
      </c>
      <c r="B1129" s="162" t="s">
        <v>306</v>
      </c>
      <c r="C1129" s="170">
        <v>2392.3000000000002</v>
      </c>
      <c r="D1129" s="171">
        <v>2392.3000000000002</v>
      </c>
      <c r="E1129" s="165" t="s">
        <v>4107</v>
      </c>
      <c r="F1129" s="166" t="s">
        <v>2785</v>
      </c>
      <c r="G1129">
        <f>VLOOKUP(A1129,РАСЧЕТ!$A$3:$AX$1220,50,0)</f>
        <v>4015.7734383290713</v>
      </c>
      <c r="H1129" s="172">
        <f t="shared" si="17"/>
        <v>1623.4734383290711</v>
      </c>
    </row>
    <row r="1130" spans="1:8" ht="13.2" customHeight="1" x14ac:dyDescent="0.3">
      <c r="A1130" s="161" t="s">
        <v>1857</v>
      </c>
      <c r="B1130" s="162" t="s">
        <v>221</v>
      </c>
      <c r="C1130" s="170">
        <v>3603.48</v>
      </c>
      <c r="D1130" s="171">
        <v>3603.48</v>
      </c>
      <c r="E1130" s="165" t="s">
        <v>4107</v>
      </c>
      <c r="F1130" s="166" t="s">
        <v>2786</v>
      </c>
      <c r="G1130">
        <f>VLOOKUP(A1130,РАСЧЕТ!$A$3:$AX$1220,50,0)</f>
        <v>6048.8939223664102</v>
      </c>
      <c r="H1130" s="172">
        <f t="shared" si="17"/>
        <v>2445.4139223664101</v>
      </c>
    </row>
    <row r="1131" spans="1:8" ht="13.2" customHeight="1" x14ac:dyDescent="0.3">
      <c r="A1131" s="161" t="s">
        <v>1837</v>
      </c>
      <c r="B1131" s="162" t="s">
        <v>293</v>
      </c>
      <c r="C1131" s="170">
        <v>3466.05</v>
      </c>
      <c r="D1131" s="171">
        <v>3466.05</v>
      </c>
      <c r="E1131" s="165" t="s">
        <v>4107</v>
      </c>
      <c r="F1131" s="166" t="s">
        <v>2787</v>
      </c>
      <c r="G1131">
        <f>VLOOKUP(A1131,РАСЧЕТ!$A$3:$AX$1220,50,0)</f>
        <v>5818.1852149579181</v>
      </c>
      <c r="H1131" s="172">
        <f t="shared" si="17"/>
        <v>2352.1352149579179</v>
      </c>
    </row>
    <row r="1132" spans="1:8" ht="13.2" customHeight="1" x14ac:dyDescent="0.3">
      <c r="A1132" s="161" t="s">
        <v>1800</v>
      </c>
      <c r="B1132" s="162" t="s">
        <v>348</v>
      </c>
      <c r="C1132" s="170">
        <v>2396.6</v>
      </c>
      <c r="D1132" s="171">
        <v>2396.6</v>
      </c>
      <c r="E1132" s="165" t="s">
        <v>4107</v>
      </c>
      <c r="F1132" s="166" t="s">
        <v>2788</v>
      </c>
      <c r="G1132">
        <f>VLOOKUP(A1132,РАСЧЕТ!$A$3:$AX$1220,50,0)</f>
        <v>4022.9830854355869</v>
      </c>
      <c r="H1132" s="172">
        <f t="shared" si="17"/>
        <v>1626.383085435587</v>
      </c>
    </row>
    <row r="1133" spans="1:8" ht="13.2" customHeight="1" x14ac:dyDescent="0.3">
      <c r="A1133" s="161" t="s">
        <v>2227</v>
      </c>
      <c r="B1133" s="162" t="s">
        <v>168</v>
      </c>
      <c r="C1133" s="170">
        <v>2392.3000000000002</v>
      </c>
      <c r="D1133" s="171">
        <v>2392.3000000000002</v>
      </c>
      <c r="E1133" s="165" t="s">
        <v>4107</v>
      </c>
      <c r="F1133" s="166" t="s">
        <v>3477</v>
      </c>
      <c r="G1133">
        <f>VLOOKUP(A1133,РАСЧЕТ!$A$3:$AX$1220,50,0)</f>
        <v>4015.7734383290713</v>
      </c>
      <c r="H1133" s="172">
        <f t="shared" si="17"/>
        <v>1623.4734383290711</v>
      </c>
    </row>
    <row r="1134" spans="1:8" ht="13.2" customHeight="1" x14ac:dyDescent="0.3">
      <c r="A1134" s="161" t="s">
        <v>1889</v>
      </c>
      <c r="B1134" s="162" t="s">
        <v>298</v>
      </c>
      <c r="C1134" s="170">
        <v>3603.48</v>
      </c>
      <c r="D1134" s="171">
        <v>3603.48</v>
      </c>
      <c r="E1134" s="165" t="s">
        <v>4107</v>
      </c>
      <c r="F1134" s="166" t="s">
        <v>2789</v>
      </c>
      <c r="G1134">
        <f>VLOOKUP(A1134,РАСЧЕТ!$A$3:$AX$1220,50,0)</f>
        <v>5422.7500847843494</v>
      </c>
      <c r="H1134" s="172">
        <f t="shared" si="17"/>
        <v>1819.2700847843494</v>
      </c>
    </row>
    <row r="1135" spans="1:8" ht="13.2" customHeight="1" x14ac:dyDescent="0.3">
      <c r="A1135" s="161" t="s">
        <v>1794</v>
      </c>
      <c r="B1135" s="162" t="s">
        <v>267</v>
      </c>
      <c r="C1135" s="170">
        <v>3466.05</v>
      </c>
      <c r="D1135" s="171">
        <v>3466.05</v>
      </c>
      <c r="E1135" s="165" t="s">
        <v>4107</v>
      </c>
      <c r="F1135" s="166" t="s">
        <v>2790</v>
      </c>
      <c r="G1135">
        <f>VLOOKUP(A1135,РАСЧЕТ!$A$3:$AX$1220,50,0)</f>
        <v>8714.3288168641884</v>
      </c>
      <c r="H1135" s="172">
        <f t="shared" si="17"/>
        <v>5248.2788168641882</v>
      </c>
    </row>
    <row r="1136" spans="1:8" ht="13.2" customHeight="1" x14ac:dyDescent="0.3">
      <c r="A1136" s="161" t="s">
        <v>3590</v>
      </c>
      <c r="B1136" s="162" t="s">
        <v>282</v>
      </c>
      <c r="C1136" s="170">
        <v>2396.6</v>
      </c>
      <c r="D1136" s="171">
        <v>2396.6</v>
      </c>
      <c r="E1136" s="165" t="s">
        <v>4107</v>
      </c>
      <c r="F1136" s="166" t="s">
        <v>4112</v>
      </c>
      <c r="G1136">
        <f>VLOOKUP(A1136,РАСЧЕТ!$A$3:$AX$1220,50,0)</f>
        <v>2265.2738700617128</v>
      </c>
      <c r="H1136" s="172">
        <f t="shared" si="17"/>
        <v>-131.32612993828707</v>
      </c>
    </row>
    <row r="1137" spans="1:8" ht="13.2" customHeight="1" x14ac:dyDescent="0.3">
      <c r="A1137" s="161" t="s">
        <v>1859</v>
      </c>
      <c r="B1137" s="162" t="s">
        <v>325</v>
      </c>
      <c r="C1137" s="170">
        <v>2392.3000000000002</v>
      </c>
      <c r="D1137" s="171">
        <v>2392.3000000000002</v>
      </c>
      <c r="E1137" s="165" t="s">
        <v>4107</v>
      </c>
      <c r="F1137" s="166" t="s">
        <v>2792</v>
      </c>
      <c r="G1137">
        <f>VLOOKUP(A1137,РАСЧЕТ!$A$3:$AX$1220,50,0)</f>
        <v>4015.7734383290713</v>
      </c>
      <c r="H1137" s="172">
        <f t="shared" si="17"/>
        <v>1623.4734383290711</v>
      </c>
    </row>
    <row r="1138" spans="1:8" ht="13.2" customHeight="1" x14ac:dyDescent="0.3">
      <c r="A1138" s="161" t="s">
        <v>1825</v>
      </c>
      <c r="B1138" s="162" t="s">
        <v>319</v>
      </c>
      <c r="C1138" s="170">
        <v>3603.48</v>
      </c>
      <c r="D1138" s="171">
        <v>3603.48</v>
      </c>
      <c r="E1138" s="165" t="s">
        <v>4107</v>
      </c>
      <c r="F1138" s="166" t="s">
        <v>2726</v>
      </c>
      <c r="G1138">
        <f>VLOOKUP(A1138,РАСЧЕТ!$A$3:$AX$1220,50,0)</f>
        <v>6048.8939223664102</v>
      </c>
      <c r="H1138" s="172">
        <f t="shared" si="17"/>
        <v>2445.4139223664101</v>
      </c>
    </row>
    <row r="1139" spans="1:8" ht="13.2" customHeight="1" x14ac:dyDescent="0.3">
      <c r="A1139" s="161" t="s">
        <v>1842</v>
      </c>
      <c r="B1139" s="162" t="s">
        <v>196</v>
      </c>
      <c r="C1139" s="170">
        <v>3603.48</v>
      </c>
      <c r="D1139" s="171">
        <v>3603.48</v>
      </c>
      <c r="E1139" s="165" t="s">
        <v>4107</v>
      </c>
      <c r="F1139" s="166" t="s">
        <v>2793</v>
      </c>
      <c r="G1139">
        <f>VLOOKUP(A1139,РАСЧЕТ!$A$3:$AX$1220,50,0)</f>
        <v>6048.8939223664102</v>
      </c>
      <c r="H1139" s="172">
        <f t="shared" si="17"/>
        <v>2445.4139223664101</v>
      </c>
    </row>
    <row r="1140" spans="1:8" ht="13.2" customHeight="1" x14ac:dyDescent="0.3">
      <c r="A1140" s="161" t="s">
        <v>1894</v>
      </c>
      <c r="B1140" s="162" t="s">
        <v>338</v>
      </c>
      <c r="C1140" s="170">
        <v>4763.13</v>
      </c>
      <c r="D1140" s="171">
        <v>4763.13</v>
      </c>
      <c r="E1140" s="165" t="s">
        <v>4107</v>
      </c>
      <c r="F1140" s="166" t="s">
        <v>2794</v>
      </c>
      <c r="G1140">
        <f>VLOOKUP(A1140,РАСЧЕТ!$A$3:$AX$1220,50,0)</f>
        <v>7995.4986411255668</v>
      </c>
      <c r="H1140" s="172">
        <f t="shared" si="17"/>
        <v>3232.3686411255667</v>
      </c>
    </row>
    <row r="1141" spans="1:8" ht="13.2" customHeight="1" x14ac:dyDescent="0.3">
      <c r="A1141" s="161" t="s">
        <v>1864</v>
      </c>
      <c r="B1141" s="162" t="s">
        <v>218</v>
      </c>
      <c r="C1141" s="170">
        <v>3358.67</v>
      </c>
      <c r="D1141" s="171">
        <v>3358.67</v>
      </c>
      <c r="E1141" s="165" t="s">
        <v>4107</v>
      </c>
      <c r="F1141" s="166" t="s">
        <v>2795</v>
      </c>
      <c r="G1141">
        <f>VLOOKUP(A1141,РАСЧЕТ!$A$3:$AX$1220,50,0)</f>
        <v>7579.7026126192841</v>
      </c>
      <c r="H1141" s="172">
        <f t="shared" si="17"/>
        <v>4221.032612619284</v>
      </c>
    </row>
    <row r="1142" spans="1:8" ht="13.2" customHeight="1" x14ac:dyDescent="0.3">
      <c r="A1142" s="161" t="s">
        <v>1823</v>
      </c>
      <c r="B1142" s="162" t="s">
        <v>327</v>
      </c>
      <c r="C1142" s="170">
        <v>3384.44</v>
      </c>
      <c r="D1142" s="171">
        <v>3384.44</v>
      </c>
      <c r="E1142" s="165" t="s">
        <v>4107</v>
      </c>
      <c r="F1142" s="166" t="s">
        <v>2796</v>
      </c>
      <c r="G1142">
        <f>VLOOKUP(A1142,РАСЧЕТ!$A$3:$AX$1220,50,0)</f>
        <v>5681.2019199341257</v>
      </c>
      <c r="H1142" s="172">
        <f t="shared" si="17"/>
        <v>2296.7619199341257</v>
      </c>
    </row>
    <row r="1143" spans="1:8" ht="13.2" customHeight="1" x14ac:dyDescent="0.3">
      <c r="A1143" s="161" t="s">
        <v>1875</v>
      </c>
      <c r="B1143" s="162" t="s">
        <v>216</v>
      </c>
      <c r="C1143" s="170">
        <v>5085.25</v>
      </c>
      <c r="D1143" s="171">
        <v>5085.25</v>
      </c>
      <c r="E1143" s="165" t="s">
        <v>4107</v>
      </c>
      <c r="F1143" s="166" t="s">
        <v>2797</v>
      </c>
      <c r="G1143">
        <f>VLOOKUP(A1143,РАСЧЕТ!$A$3:$AX$1220,50,0)</f>
        <v>5240.1726488951836</v>
      </c>
      <c r="H1143" s="172">
        <f t="shared" si="17"/>
        <v>154.92264889518356</v>
      </c>
    </row>
    <row r="1144" spans="1:8" ht="13.2" customHeight="1" x14ac:dyDescent="0.3">
      <c r="A1144" s="161" t="s">
        <v>1836</v>
      </c>
      <c r="B1144" s="162" t="s">
        <v>197</v>
      </c>
      <c r="C1144" s="170">
        <v>1447.41</v>
      </c>
      <c r="D1144" s="171">
        <v>1447.41</v>
      </c>
      <c r="E1144" s="165" t="s">
        <v>4107</v>
      </c>
      <c r="F1144" s="166" t="s">
        <v>2798</v>
      </c>
      <c r="G1144">
        <f>VLOOKUP(A1144,РАСЧЕТ!$A$3:$AX$1220,50,0)</f>
        <v>1975.9193969806267</v>
      </c>
      <c r="H1144" s="172">
        <f t="shared" si="17"/>
        <v>528.50939698062666</v>
      </c>
    </row>
    <row r="1145" spans="1:8" ht="13.2" customHeight="1" x14ac:dyDescent="0.3">
      <c r="A1145" s="161" t="s">
        <v>2326</v>
      </c>
      <c r="B1145" s="162" t="s">
        <v>326</v>
      </c>
      <c r="C1145" s="170">
        <v>2680.07</v>
      </c>
      <c r="D1145" s="171">
        <v>2680.07</v>
      </c>
      <c r="E1145" s="165" t="s">
        <v>4107</v>
      </c>
      <c r="F1145" s="166" t="s">
        <v>3499</v>
      </c>
      <c r="G1145">
        <f>VLOOKUP(A1145,РАСЧЕТ!$A$3:$AX$1220,50,0)</f>
        <v>4444.2210054113739</v>
      </c>
      <c r="H1145" s="172">
        <f t="shared" si="17"/>
        <v>1764.1510054113737</v>
      </c>
    </row>
    <row r="1146" spans="1:8" ht="13.2" customHeight="1" x14ac:dyDescent="0.3">
      <c r="A1146" s="161" t="s">
        <v>1838</v>
      </c>
      <c r="B1146" s="162" t="s">
        <v>324</v>
      </c>
      <c r="C1146" s="170">
        <v>1752.35</v>
      </c>
      <c r="D1146" s="171">
        <v>1752.35</v>
      </c>
      <c r="E1146" s="165" t="s">
        <v>4107</v>
      </c>
      <c r="F1146" s="166" t="s">
        <v>2799</v>
      </c>
      <c r="G1146">
        <f>VLOOKUP(A1146,РАСЧЕТ!$A$3:$AX$1220,50,0)</f>
        <v>2941.5360194582786</v>
      </c>
      <c r="H1146" s="172">
        <f t="shared" si="17"/>
        <v>1189.1860194582787</v>
      </c>
    </row>
    <row r="1147" spans="1:8" ht="13.2" customHeight="1" x14ac:dyDescent="0.3">
      <c r="A1147" s="161" t="s">
        <v>2349</v>
      </c>
      <c r="B1147" s="162" t="s">
        <v>349</v>
      </c>
      <c r="C1147" s="170">
        <v>1430.23</v>
      </c>
      <c r="D1147" s="171">
        <v>1430.23</v>
      </c>
      <c r="E1147" s="165" t="s">
        <v>4107</v>
      </c>
      <c r="F1147" s="166" t="s">
        <v>3455</v>
      </c>
      <c r="G1147">
        <f>VLOOKUP(A1147,РАСЧЕТ!$A$3:$AX$1220,50,0)</f>
        <v>2569.9823052771553</v>
      </c>
      <c r="H1147" s="172">
        <f t="shared" si="17"/>
        <v>1139.7523052771553</v>
      </c>
    </row>
    <row r="1148" spans="1:8" ht="13.2" customHeight="1" x14ac:dyDescent="0.3">
      <c r="A1148" s="161" t="s">
        <v>1808</v>
      </c>
      <c r="B1148" s="162" t="s">
        <v>237</v>
      </c>
      <c r="C1148" s="170">
        <v>1443.11</v>
      </c>
      <c r="D1148" s="171">
        <v>1443.11</v>
      </c>
      <c r="E1148" s="165" t="s">
        <v>4107</v>
      </c>
      <c r="F1148" s="166" t="s">
        <v>2800</v>
      </c>
      <c r="G1148">
        <f>VLOOKUP(A1148,РАСЧЕТ!$A$3:$AX$1220,50,0)</f>
        <v>2609.4141702747706</v>
      </c>
      <c r="H1148" s="172">
        <f t="shared" si="17"/>
        <v>1166.3041702747707</v>
      </c>
    </row>
    <row r="1149" spans="1:8" ht="13.2" customHeight="1" x14ac:dyDescent="0.3">
      <c r="A1149" s="161" t="s">
        <v>1853</v>
      </c>
      <c r="B1149" s="162" t="s">
        <v>333</v>
      </c>
      <c r="C1149" s="170">
        <v>3466.05</v>
      </c>
      <c r="D1149" s="171">
        <v>3466.05</v>
      </c>
      <c r="E1149" s="165" t="s">
        <v>4107</v>
      </c>
      <c r="F1149" s="166" t="s">
        <v>2727</v>
      </c>
      <c r="G1149">
        <f>VLOOKUP(A1149,РАСЧЕТ!$A$3:$AX$1220,50,0)</f>
        <v>5818.1852149579181</v>
      </c>
      <c r="H1149" s="172">
        <f t="shared" si="17"/>
        <v>2352.1352149579179</v>
      </c>
    </row>
    <row r="1150" spans="1:8" ht="13.2" customHeight="1" x14ac:dyDescent="0.3">
      <c r="A1150" s="161" t="s">
        <v>1887</v>
      </c>
      <c r="B1150" s="162" t="s">
        <v>233</v>
      </c>
      <c r="C1150" s="170">
        <v>1756.65</v>
      </c>
      <c r="D1150" s="171">
        <v>1756.65</v>
      </c>
      <c r="E1150" s="165" t="s">
        <v>4107</v>
      </c>
      <c r="F1150" s="166" t="s">
        <v>2801</v>
      </c>
      <c r="G1150">
        <f>VLOOKUP(A1150,РАСЧЕТ!$A$3:$AX$1220,50,0)</f>
        <v>2948.7456665647942</v>
      </c>
      <c r="H1150" s="172">
        <f t="shared" si="17"/>
        <v>1192.0956665647941</v>
      </c>
    </row>
    <row r="1151" spans="1:8" ht="13.2" customHeight="1" x14ac:dyDescent="0.3">
      <c r="A1151" s="161" t="s">
        <v>1858</v>
      </c>
      <c r="B1151" s="162" t="s">
        <v>174</v>
      </c>
      <c r="C1151" s="170">
        <v>2572.69</v>
      </c>
      <c r="D1151" s="171">
        <v>2572.69</v>
      </c>
      <c r="E1151" s="165" t="s">
        <v>4107</v>
      </c>
      <c r="F1151" s="166" t="s">
        <v>2802</v>
      </c>
      <c r="G1151">
        <f>VLOOKUP(A1151,РАСЧЕТ!$A$3:$AX$1220,50,0)</f>
        <v>4318.578616802718</v>
      </c>
      <c r="H1151" s="172">
        <f t="shared" si="17"/>
        <v>1745.8886168027179</v>
      </c>
    </row>
    <row r="1152" spans="1:8" ht="13.2" customHeight="1" x14ac:dyDescent="0.3">
      <c r="A1152" s="161" t="s">
        <v>2327</v>
      </c>
      <c r="B1152" s="162" t="s">
        <v>261</v>
      </c>
      <c r="C1152" s="170">
        <v>1486.06</v>
      </c>
      <c r="D1152" s="171">
        <v>1486.06</v>
      </c>
      <c r="E1152" s="165" t="s">
        <v>4107</v>
      </c>
      <c r="F1152" s="166" t="s">
        <v>3456</v>
      </c>
      <c r="G1152">
        <f>VLOOKUP(A1152,РАСЧЕТ!$A$3:$AX$1220,50,0)</f>
        <v>2494.5378988543243</v>
      </c>
      <c r="H1152" s="172">
        <f t="shared" si="17"/>
        <v>1008.4778988543244</v>
      </c>
    </row>
    <row r="1153" spans="1:8" ht="13.2" customHeight="1" x14ac:dyDescent="0.3">
      <c r="A1153" s="161" t="s">
        <v>1895</v>
      </c>
      <c r="B1153" s="162" t="s">
        <v>292</v>
      </c>
      <c r="C1153" s="170">
        <v>1395.87</v>
      </c>
      <c r="D1153" s="171">
        <v>1395.87</v>
      </c>
      <c r="E1153" s="165" t="s">
        <v>4107</v>
      </c>
      <c r="F1153" s="166" t="s">
        <v>2803</v>
      </c>
      <c r="G1153">
        <f>VLOOKUP(A1153,РАСЧЕТ!$A$3:$AX$1220,50,0)</f>
        <v>2343.1353096175012</v>
      </c>
      <c r="H1153" s="172">
        <f t="shared" si="17"/>
        <v>947.26530961750132</v>
      </c>
    </row>
    <row r="1154" spans="1:8" ht="13.2" customHeight="1" x14ac:dyDescent="0.3">
      <c r="A1154" s="161" t="s">
        <v>2328</v>
      </c>
      <c r="B1154" s="162" t="s">
        <v>199</v>
      </c>
      <c r="C1154" s="170">
        <v>2641.41</v>
      </c>
      <c r="D1154" s="171">
        <v>2641.41</v>
      </c>
      <c r="E1154" s="165" t="s">
        <v>4107</v>
      </c>
      <c r="F1154" s="166" t="s">
        <v>3496</v>
      </c>
      <c r="G1154">
        <f>VLOOKUP(A1154,РАСЧЕТ!$A$3:$AX$1220,50,0)</f>
        <v>4433.932970506964</v>
      </c>
      <c r="H1154" s="172">
        <f t="shared" ref="H1154:H1179" si="18">G1154-C1154</f>
        <v>1792.5229705069642</v>
      </c>
    </row>
    <row r="1155" spans="1:8" ht="13.2" customHeight="1" x14ac:dyDescent="0.3">
      <c r="A1155" s="161" t="s">
        <v>1286</v>
      </c>
      <c r="B1155" s="162" t="s">
        <v>260</v>
      </c>
      <c r="C1155" s="170">
        <v>1679.34</v>
      </c>
      <c r="D1155" s="171">
        <v>1679.34</v>
      </c>
      <c r="E1155" s="165" t="s">
        <v>4107</v>
      </c>
      <c r="F1155" s="166" t="s">
        <v>2804</v>
      </c>
      <c r="G1155">
        <f>VLOOKUP(A1155,РАСЧЕТ!$A$3:$AX$1220,50,0)</f>
        <v>3276.1740534380415</v>
      </c>
      <c r="H1155" s="172">
        <f t="shared" si="18"/>
        <v>1596.8340534380416</v>
      </c>
    </row>
    <row r="1156" spans="1:8" ht="13.2" customHeight="1" x14ac:dyDescent="0.3">
      <c r="A1156" s="161" t="s">
        <v>1697</v>
      </c>
      <c r="B1156" s="162" t="s">
        <v>341</v>
      </c>
      <c r="C1156" s="170">
        <v>1365.8</v>
      </c>
      <c r="D1156" s="171">
        <v>1365.8</v>
      </c>
      <c r="E1156" s="165" t="s">
        <v>4107</v>
      </c>
      <c r="F1156" s="166" t="s">
        <v>2805</v>
      </c>
      <c r="G1156">
        <f>VLOOKUP(A1156,РАСЧЕТ!$A$3:$AX$1220,50,0)</f>
        <v>2292.6677798718938</v>
      </c>
      <c r="H1156" s="172">
        <f t="shared" si="18"/>
        <v>926.86777987189384</v>
      </c>
    </row>
    <row r="1157" spans="1:8" ht="13.2" customHeight="1" x14ac:dyDescent="0.3">
      <c r="A1157" s="161" t="s">
        <v>1368</v>
      </c>
      <c r="B1157" s="162" t="s">
        <v>332</v>
      </c>
      <c r="C1157" s="170">
        <v>1378.69</v>
      </c>
      <c r="D1157" s="171">
        <v>1378.69</v>
      </c>
      <c r="E1157" s="165" t="s">
        <v>4107</v>
      </c>
      <c r="F1157" s="166" t="s">
        <v>2806</v>
      </c>
      <c r="G1157">
        <f>VLOOKUP(A1157,РАСЧЕТ!$A$3:$AX$1220,50,0)</f>
        <v>2407.2997592461252</v>
      </c>
      <c r="H1157" s="172">
        <f t="shared" si="18"/>
        <v>1028.6097592461251</v>
      </c>
    </row>
    <row r="1158" spans="1:8" ht="13.2" customHeight="1" x14ac:dyDescent="0.3">
      <c r="A1158" s="161" t="s">
        <v>1708</v>
      </c>
      <c r="B1158" s="162" t="s">
        <v>339</v>
      </c>
      <c r="C1158" s="170">
        <v>1687.93</v>
      </c>
      <c r="D1158" s="171">
        <v>1687.93</v>
      </c>
      <c r="E1158" s="165" t="s">
        <v>4107</v>
      </c>
      <c r="F1158" s="166" t="s">
        <v>2807</v>
      </c>
      <c r="G1158">
        <f>VLOOKUP(A1158,РАСЧЕТ!$A$3:$AX$1220,50,0)</f>
        <v>2833.3913128605473</v>
      </c>
      <c r="H1158" s="172">
        <f t="shared" si="18"/>
        <v>1145.4613128605472</v>
      </c>
    </row>
    <row r="1159" spans="1:8" ht="13.2" customHeight="1" x14ac:dyDescent="0.3">
      <c r="A1159" s="161" t="s">
        <v>2287</v>
      </c>
      <c r="B1159" s="162" t="s">
        <v>346</v>
      </c>
      <c r="C1159" s="170">
        <v>2534.04</v>
      </c>
      <c r="D1159" s="171">
        <v>2534.04</v>
      </c>
      <c r="E1159" s="165" t="s">
        <v>4107</v>
      </c>
      <c r="F1159" s="166" t="s">
        <v>3484</v>
      </c>
      <c r="G1159">
        <f>VLOOKUP(A1159,РАСЧЕТ!$A$3:$AX$1220,50,0)</f>
        <v>2395.1820489899833</v>
      </c>
      <c r="H1159" s="172">
        <f t="shared" si="18"/>
        <v>-138.85795101001668</v>
      </c>
    </row>
    <row r="1160" spans="1:8" ht="13.2" customHeight="1" x14ac:dyDescent="0.3">
      <c r="A1160" s="161" t="s">
        <v>1296</v>
      </c>
      <c r="B1160" s="162" t="s">
        <v>865</v>
      </c>
      <c r="C1160" s="170">
        <v>3427.39</v>
      </c>
      <c r="D1160" s="171">
        <v>3427.39</v>
      </c>
      <c r="E1160" s="165" t="s">
        <v>4107</v>
      </c>
      <c r="F1160" s="166" t="s">
        <v>3336</v>
      </c>
      <c r="G1160">
        <f>VLOOKUP(A1160,РАСЧЕТ!$A$3:$AX$1220,50,0)</f>
        <v>5753.2983909992799</v>
      </c>
      <c r="H1160" s="172">
        <f t="shared" si="18"/>
        <v>2325.9083909992801</v>
      </c>
    </row>
    <row r="1161" spans="1:8" ht="13.2" customHeight="1" x14ac:dyDescent="0.3">
      <c r="A1161" s="161" t="s">
        <v>1741</v>
      </c>
      <c r="B1161" s="162" t="s">
        <v>836</v>
      </c>
      <c r="C1161" s="170">
        <v>2014.34</v>
      </c>
      <c r="D1161" s="171">
        <v>2014.34</v>
      </c>
      <c r="E1161" s="165" t="s">
        <v>4107</v>
      </c>
      <c r="F1161" s="166" t="s">
        <v>3348</v>
      </c>
      <c r="G1161">
        <f>VLOOKUP(A1161,РАСЧЕТ!$A$3:$AX$1220,50,0)</f>
        <v>3381.3244929557168</v>
      </c>
      <c r="H1161" s="172">
        <f t="shared" si="18"/>
        <v>1366.9844929557169</v>
      </c>
    </row>
    <row r="1162" spans="1:8" ht="13.2" customHeight="1" x14ac:dyDescent="0.3">
      <c r="A1162" s="161" t="s">
        <v>1790</v>
      </c>
      <c r="B1162" s="162" t="s">
        <v>643</v>
      </c>
      <c r="C1162" s="170">
        <v>3345.79</v>
      </c>
      <c r="D1162" s="171">
        <v>3345.79</v>
      </c>
      <c r="E1162" s="165" t="s">
        <v>4107</v>
      </c>
      <c r="F1162" s="166" t="s">
        <v>3349</v>
      </c>
      <c r="G1162">
        <f>VLOOKUP(A1162,РАСЧЕТ!$A$3:$AX$1220,50,0)</f>
        <v>5616.3150959754876</v>
      </c>
      <c r="H1162" s="172">
        <f t="shared" si="18"/>
        <v>2270.5250959754876</v>
      </c>
    </row>
    <row r="1163" spans="1:8" ht="13.2" customHeight="1" x14ac:dyDescent="0.3">
      <c r="A1163" s="161" t="s">
        <v>1342</v>
      </c>
      <c r="B1163" s="162" t="s">
        <v>1052</v>
      </c>
      <c r="C1163" s="170">
        <v>4372.29</v>
      </c>
      <c r="D1163" s="171">
        <v>4372.29</v>
      </c>
      <c r="E1163" s="165" t="s">
        <v>4107</v>
      </c>
      <c r="F1163" s="166" t="s">
        <v>3338</v>
      </c>
      <c r="G1163">
        <f>VLOOKUP(A1163,РАСЧЕТ!$A$3:$AX$1220,50,0)</f>
        <v>7339.4207544326655</v>
      </c>
      <c r="H1163" s="172">
        <f t="shared" si="18"/>
        <v>2967.1307544326655</v>
      </c>
    </row>
    <row r="1164" spans="1:8" ht="13.2" customHeight="1" x14ac:dyDescent="0.3">
      <c r="A1164" s="161" t="s">
        <v>1744</v>
      </c>
      <c r="B1164" s="162" t="s">
        <v>949</v>
      </c>
      <c r="C1164" s="170">
        <v>4282.09</v>
      </c>
      <c r="D1164" s="171">
        <v>4282.09</v>
      </c>
      <c r="E1164" s="165" t="s">
        <v>4107</v>
      </c>
      <c r="F1164" s="166" t="s">
        <v>3339</v>
      </c>
      <c r="G1164">
        <f>VLOOKUP(A1164,РАСЧЕТ!$A$3:$AX$1220,50,0)</f>
        <v>7188.0181651958419</v>
      </c>
      <c r="H1164" s="172">
        <f t="shared" si="18"/>
        <v>2905.9281651958418</v>
      </c>
    </row>
    <row r="1165" spans="1:8" ht="13.2" customHeight="1" x14ac:dyDescent="0.3">
      <c r="A1165" s="161" t="s">
        <v>1304</v>
      </c>
      <c r="B1165" s="162" t="s">
        <v>814</v>
      </c>
      <c r="C1165" s="170">
        <v>3358.67</v>
      </c>
      <c r="D1165" s="171">
        <v>3358.67</v>
      </c>
      <c r="E1165" s="165" t="s">
        <v>4107</v>
      </c>
      <c r="F1165" s="166" t="s">
        <v>3340</v>
      </c>
      <c r="G1165">
        <f>VLOOKUP(A1165,РАСЧЕТ!$A$3:$AX$1220,50,0)</f>
        <v>5637.9440372950339</v>
      </c>
      <c r="H1165" s="172">
        <f t="shared" si="18"/>
        <v>2279.2740372950338</v>
      </c>
    </row>
    <row r="1166" spans="1:8" ht="13.2" customHeight="1" x14ac:dyDescent="0.3">
      <c r="A1166" s="161" t="s">
        <v>1289</v>
      </c>
      <c r="B1166" s="162" t="s">
        <v>905</v>
      </c>
      <c r="C1166" s="170">
        <v>4376.58</v>
      </c>
      <c r="D1166" s="171">
        <v>4376.58</v>
      </c>
      <c r="E1166" s="165" t="s">
        <v>4107</v>
      </c>
      <c r="F1166" s="166" t="s">
        <v>3350</v>
      </c>
      <c r="G1166">
        <f>VLOOKUP(A1166,РАСЧЕТ!$A$3:$AX$1220,50,0)</f>
        <v>7346.6304015391815</v>
      </c>
      <c r="H1166" s="172">
        <f t="shared" si="18"/>
        <v>2970.0504015391816</v>
      </c>
    </row>
    <row r="1167" spans="1:8" ht="13.2" customHeight="1" x14ac:dyDescent="0.3">
      <c r="A1167" s="161" t="s">
        <v>1369</v>
      </c>
      <c r="B1167" s="162" t="s">
        <v>875</v>
      </c>
      <c r="C1167" s="170">
        <v>4234.8500000000004</v>
      </c>
      <c r="D1167" s="171">
        <v>4234.8500000000004</v>
      </c>
      <c r="E1167" s="165" t="s">
        <v>4107</v>
      </c>
      <c r="F1167" s="166" t="s">
        <v>3341</v>
      </c>
      <c r="G1167">
        <f>VLOOKUP(A1167,РАСЧЕТ!$A$3:$AX$1220,50,0)</f>
        <v>7108.7120470241725</v>
      </c>
      <c r="H1167" s="172">
        <f t="shared" si="18"/>
        <v>2873.8620470241722</v>
      </c>
    </row>
    <row r="1168" spans="1:8" ht="13.2" customHeight="1" x14ac:dyDescent="0.3">
      <c r="A1168" s="161" t="s">
        <v>1347</v>
      </c>
      <c r="B1168" s="162" t="s">
        <v>910</v>
      </c>
      <c r="C1168" s="170">
        <v>1133.8699999999999</v>
      </c>
      <c r="D1168" s="171">
        <v>1133.8699999999999</v>
      </c>
      <c r="E1168" s="165" t="s">
        <v>4107</v>
      </c>
      <c r="F1168" s="166" t="s">
        <v>3342</v>
      </c>
      <c r="G1168">
        <f>VLOOKUP(A1168,РАСЧЕТ!$A$3:$AX$1220,50,0)</f>
        <v>1903.3468361200621</v>
      </c>
      <c r="H1168" s="172">
        <f t="shared" si="18"/>
        <v>769.47683612006222</v>
      </c>
    </row>
    <row r="1169" spans="1:8" ht="13.2" customHeight="1" x14ac:dyDescent="0.3">
      <c r="A1169" s="161" t="s">
        <v>1902</v>
      </c>
      <c r="B1169" s="162" t="s">
        <v>1903</v>
      </c>
      <c r="C1169" s="170">
        <v>3281.36</v>
      </c>
      <c r="D1169" s="171">
        <v>3281.36</v>
      </c>
      <c r="E1169" s="165" t="s">
        <v>4107</v>
      </c>
      <c r="F1169" s="166" t="s">
        <v>3351</v>
      </c>
      <c r="G1169">
        <f>VLOOKUP(A1169,РАСЧЕТ!$A$3:$AX$1220,50,0)</f>
        <v>5508.1703893777585</v>
      </c>
      <c r="H1169" s="172">
        <f t="shared" si="18"/>
        <v>2226.8103893777584</v>
      </c>
    </row>
    <row r="1170" spans="1:8" ht="13.2" customHeight="1" x14ac:dyDescent="0.3">
      <c r="A1170" s="161" t="s">
        <v>1292</v>
      </c>
      <c r="B1170" s="162" t="s">
        <v>1293</v>
      </c>
      <c r="C1170" s="170">
        <v>5153.97</v>
      </c>
      <c r="D1170" s="171">
        <v>5153.97</v>
      </c>
      <c r="E1170" s="165" t="s">
        <v>4107</v>
      </c>
      <c r="F1170" s="166" t="s">
        <v>3352</v>
      </c>
      <c r="G1170">
        <f>VLOOKUP(A1170,РАСЧЕТ!$A$3:$AX$1220,50,0)</f>
        <v>8651.5765278184663</v>
      </c>
      <c r="H1170" s="172">
        <f t="shared" si="18"/>
        <v>3497.606527818466</v>
      </c>
    </row>
    <row r="1171" spans="1:8" ht="13.2" customHeight="1" x14ac:dyDescent="0.3">
      <c r="A1171" s="161" t="s">
        <v>1353</v>
      </c>
      <c r="B1171" s="162" t="s">
        <v>833</v>
      </c>
      <c r="C1171" s="170">
        <v>2886.22</v>
      </c>
      <c r="D1171" s="171">
        <v>2886.22</v>
      </c>
      <c r="E1171" s="165" t="s">
        <v>4107</v>
      </c>
      <c r="F1171" s="166" t="s">
        <v>3337</v>
      </c>
      <c r="G1171">
        <f>VLOOKUP(A1171,РАСЧЕТ!$A$3:$AX$1220,50,0)</f>
        <v>4844.8828555783412</v>
      </c>
      <c r="H1171" s="172">
        <f t="shared" si="18"/>
        <v>1958.6628555783414</v>
      </c>
    </row>
    <row r="1172" spans="1:8" ht="13.2" customHeight="1" x14ac:dyDescent="0.3">
      <c r="A1172" s="161" t="s">
        <v>1702</v>
      </c>
      <c r="B1172" s="162" t="s">
        <v>1703</v>
      </c>
      <c r="C1172" s="170">
        <v>1906.97</v>
      </c>
      <c r="D1172" s="171">
        <v>1906.97</v>
      </c>
      <c r="E1172" s="165" t="s">
        <v>4107</v>
      </c>
      <c r="F1172" s="166" t="s">
        <v>3353</v>
      </c>
      <c r="G1172">
        <f>VLOOKUP(A1172,РАСЧЕТ!$A$3:$AX$1220,50,0)</f>
        <v>3201.0833152928326</v>
      </c>
      <c r="H1172" s="172">
        <f t="shared" si="18"/>
        <v>1294.1133152928326</v>
      </c>
    </row>
    <row r="1173" spans="1:8" ht="13.2" customHeight="1" x14ac:dyDescent="0.3">
      <c r="A1173" s="161" t="s">
        <v>2222</v>
      </c>
      <c r="B1173" s="162" t="s">
        <v>1189</v>
      </c>
      <c r="C1173" s="170">
        <v>5866.94</v>
      </c>
      <c r="D1173" s="171">
        <v>5866.94</v>
      </c>
      <c r="E1173" s="165" t="s">
        <v>4107</v>
      </c>
      <c r="F1173" s="166" t="s">
        <v>3508</v>
      </c>
      <c r="G1173">
        <f>VLOOKUP(A1173,РАСЧЕТ!$A$3:$AX$1220,50,0)</f>
        <v>9848.3779475000192</v>
      </c>
      <c r="H1173" s="172">
        <f t="shared" si="18"/>
        <v>3981.4379475000196</v>
      </c>
    </row>
    <row r="1174" spans="1:8" ht="13.2" customHeight="1" x14ac:dyDescent="0.3">
      <c r="A1174" s="161" t="s">
        <v>1742</v>
      </c>
      <c r="B1174" s="162" t="s">
        <v>866</v>
      </c>
      <c r="C1174" s="170">
        <v>8177.63</v>
      </c>
      <c r="D1174" s="171">
        <v>8177.63</v>
      </c>
      <c r="E1174" s="165" t="s">
        <v>4107</v>
      </c>
      <c r="F1174" s="166" t="s">
        <v>3335</v>
      </c>
      <c r="G1174">
        <f>VLOOKUP(A1174,РАСЧЕТ!$A$3:$AX$1220,50,0)</f>
        <v>13727.1680908053</v>
      </c>
      <c r="H1174" s="172">
        <f t="shared" si="18"/>
        <v>5549.5380908053003</v>
      </c>
    </row>
    <row r="1175" spans="1:8" ht="13.2" customHeight="1" x14ac:dyDescent="0.3">
      <c r="A1175" s="161" t="s">
        <v>1716</v>
      </c>
      <c r="B1175" s="162" t="s">
        <v>906</v>
      </c>
      <c r="C1175" s="170">
        <v>2740.19</v>
      </c>
      <c r="D1175" s="171">
        <v>2740.19</v>
      </c>
      <c r="E1175" s="165" t="s">
        <v>4107</v>
      </c>
      <c r="F1175" s="166" t="s">
        <v>3343</v>
      </c>
      <c r="G1175">
        <f>VLOOKUP(A1175,РАСЧЕТ!$A$3:$AX$1220,50,0)</f>
        <v>4599.7548539568179</v>
      </c>
      <c r="H1175" s="172">
        <f t="shared" si="18"/>
        <v>1859.5648539568178</v>
      </c>
    </row>
    <row r="1176" spans="1:8" ht="13.2" customHeight="1" x14ac:dyDescent="0.3">
      <c r="A1176" s="161" t="s">
        <v>1756</v>
      </c>
      <c r="B1176" s="162" t="s">
        <v>604</v>
      </c>
      <c r="C1176" s="170">
        <v>1417.34</v>
      </c>
      <c r="D1176" s="171">
        <v>1417.34</v>
      </c>
      <c r="E1176" s="165" t="s">
        <v>4107</v>
      </c>
      <c r="F1176" s="166" t="s">
        <v>3344</v>
      </c>
      <c r="G1176">
        <f>VLOOKUP(A1176,РАСЧЕТ!$A$3:$AX$1220,50,0)</f>
        <v>1773.2481237469685</v>
      </c>
      <c r="H1176" s="172">
        <f t="shared" si="18"/>
        <v>355.90812374696861</v>
      </c>
    </row>
    <row r="1177" spans="1:8" ht="13.2" customHeight="1" x14ac:dyDescent="0.3">
      <c r="A1177" s="161" t="s">
        <v>1287</v>
      </c>
      <c r="B1177" s="162" t="s">
        <v>924</v>
      </c>
      <c r="C1177" s="170">
        <v>2993.6</v>
      </c>
      <c r="D1177" s="171">
        <v>2993.6</v>
      </c>
      <c r="E1177" s="165" t="s">
        <v>4107</v>
      </c>
      <c r="F1177" s="166" t="s">
        <v>3345</v>
      </c>
      <c r="G1177">
        <f>VLOOKUP(A1177,РАСЧЕТ!$A$3:$AX$1220,50,0)</f>
        <v>5025.1240332412262</v>
      </c>
      <c r="H1177" s="172">
        <f t="shared" si="18"/>
        <v>2031.5240332412263</v>
      </c>
    </row>
    <row r="1178" spans="1:8" ht="13.2" customHeight="1" x14ac:dyDescent="0.3">
      <c r="A1178" s="161" t="s">
        <v>1745</v>
      </c>
      <c r="B1178" s="162" t="s">
        <v>811</v>
      </c>
      <c r="C1178" s="170">
        <v>2478.1999999999998</v>
      </c>
      <c r="D1178" s="171">
        <v>2478.1999999999998</v>
      </c>
      <c r="E1178" s="165" t="s">
        <v>4107</v>
      </c>
      <c r="F1178" s="166" t="s">
        <v>3346</v>
      </c>
      <c r="G1178">
        <f>VLOOKUP(A1178,РАСЧЕТ!$A$3:$AX$1220,50,0)</f>
        <v>4159.9663804593793</v>
      </c>
      <c r="H1178" s="172">
        <f t="shared" si="18"/>
        <v>1681.7663804593794</v>
      </c>
    </row>
    <row r="1179" spans="1:8" ht="13.2" customHeight="1" x14ac:dyDescent="0.3">
      <c r="A1179" s="161" t="s">
        <v>1866</v>
      </c>
      <c r="B1179" s="162" t="s">
        <v>898</v>
      </c>
      <c r="C1179" s="170">
        <v>3474.64</v>
      </c>
      <c r="D1179" s="171">
        <v>3474.64</v>
      </c>
      <c r="E1179" s="165" t="s">
        <v>4107</v>
      </c>
      <c r="F1179" s="166" t="s">
        <v>3347</v>
      </c>
      <c r="G1179">
        <f>VLOOKUP(A1179,РАСЧЕТ!$A$3:$AX$1220,50,0)</f>
        <v>5832.6045091709493</v>
      </c>
      <c r="H1179" s="172">
        <f t="shared" si="18"/>
        <v>2357.9645091709494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R5920"/>
  <sheetViews>
    <sheetView topLeftCell="A3592" workbookViewId="0">
      <selection activeCell="B15" sqref="B15:G3598"/>
    </sheetView>
  </sheetViews>
  <sheetFormatPr defaultRowHeight="14.4" x14ac:dyDescent="0.3"/>
  <sheetData>
    <row r="1" spans="1:44" ht="15.6" x14ac:dyDescent="0.3">
      <c r="A1" s="155"/>
      <c r="B1" s="156" t="s">
        <v>3926</v>
      </c>
      <c r="C1" s="155"/>
      <c r="D1" s="155"/>
      <c r="E1" s="155"/>
      <c r="F1" s="155"/>
      <c r="G1" s="155"/>
      <c r="H1" s="155"/>
      <c r="I1" s="155"/>
      <c r="J1" s="155"/>
      <c r="K1" s="155"/>
      <c r="L1" s="155"/>
      <c r="M1" s="155"/>
      <c r="N1" s="155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  <c r="AA1" s="155"/>
      <c r="AB1" s="155"/>
      <c r="AC1" s="155"/>
      <c r="AD1" s="155"/>
      <c r="AE1" s="155"/>
      <c r="AF1" s="155"/>
      <c r="AG1" s="155"/>
      <c r="AH1" s="155"/>
      <c r="AI1" s="155"/>
      <c r="AJ1" s="155"/>
      <c r="AK1" s="155"/>
      <c r="AL1" s="155"/>
      <c r="AM1" s="155"/>
      <c r="AN1" s="155"/>
      <c r="AO1" s="155"/>
      <c r="AP1" s="155"/>
      <c r="AQ1" s="155"/>
      <c r="AR1" s="155"/>
    </row>
    <row r="2" spans="1:44" x14ac:dyDescent="0.3">
      <c r="A2" s="155"/>
      <c r="B2" s="157" t="s">
        <v>3958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155"/>
      <c r="Q2" s="155"/>
      <c r="R2" s="155"/>
      <c r="S2" s="155"/>
      <c r="T2" s="155"/>
      <c r="U2" s="155"/>
      <c r="V2" s="155"/>
      <c r="W2" s="155"/>
      <c r="X2" s="155"/>
      <c r="Y2" s="155"/>
      <c r="Z2" s="155"/>
      <c r="AA2" s="155"/>
      <c r="AB2" s="155"/>
      <c r="AC2" s="155"/>
      <c r="AD2" s="155"/>
      <c r="AE2" s="155"/>
      <c r="AF2" s="155"/>
      <c r="AG2" s="155"/>
      <c r="AH2" s="155"/>
      <c r="AI2" s="155"/>
      <c r="AJ2" s="155"/>
      <c r="AK2" s="155"/>
      <c r="AL2" s="155"/>
      <c r="AM2" s="155"/>
      <c r="AN2" s="155"/>
      <c r="AO2" s="155"/>
      <c r="AP2" s="155"/>
      <c r="AQ2" s="155"/>
      <c r="AR2" s="155"/>
    </row>
    <row r="3" spans="1:44" x14ac:dyDescent="0.3">
      <c r="A3" s="155"/>
      <c r="B3" s="157" t="s">
        <v>3928</v>
      </c>
      <c r="C3" s="155"/>
      <c r="D3" s="155"/>
      <c r="E3" s="155"/>
      <c r="F3" s="155"/>
      <c r="G3" s="155"/>
      <c r="H3" s="155"/>
      <c r="I3" s="155"/>
      <c r="J3" s="155"/>
      <c r="K3" s="155"/>
      <c r="L3" s="155"/>
      <c r="M3" s="155"/>
      <c r="N3" s="155"/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155"/>
      <c r="AN3" s="155"/>
      <c r="AO3" s="155"/>
      <c r="AP3" s="155"/>
      <c r="AQ3" s="155"/>
      <c r="AR3" s="155"/>
    </row>
    <row r="4" spans="1:44" x14ac:dyDescent="0.3">
      <c r="A4" s="155"/>
      <c r="B4" s="157" t="s">
        <v>3959</v>
      </c>
      <c r="C4" s="155"/>
      <c r="D4" s="155"/>
      <c r="E4" s="155"/>
      <c r="F4" s="155"/>
      <c r="G4" s="155"/>
      <c r="H4" s="155"/>
      <c r="I4" s="155"/>
      <c r="J4" s="155"/>
      <c r="K4" s="155"/>
      <c r="L4" s="155"/>
      <c r="M4" s="155"/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  <c r="AA4" s="155"/>
      <c r="AB4" s="155"/>
      <c r="AC4" s="155"/>
      <c r="AD4" s="155"/>
      <c r="AE4" s="155"/>
      <c r="AF4" s="155"/>
      <c r="AG4" s="155"/>
      <c r="AH4" s="155"/>
      <c r="AI4" s="155"/>
      <c r="AJ4" s="155"/>
      <c r="AK4" s="155"/>
      <c r="AL4" s="155"/>
      <c r="AM4" s="155"/>
      <c r="AN4" s="155"/>
      <c r="AO4" s="155"/>
      <c r="AP4" s="155"/>
      <c r="AQ4" s="155"/>
      <c r="AR4" s="155"/>
    </row>
    <row r="5" spans="1:44" x14ac:dyDescent="0.3">
      <c r="A5" s="155"/>
      <c r="B5" s="157" t="s">
        <v>3930</v>
      </c>
      <c r="C5" s="155"/>
      <c r="D5" s="155"/>
      <c r="E5" s="155"/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  <c r="AA5" s="155"/>
      <c r="AB5" s="155"/>
      <c r="AC5" s="155"/>
      <c r="AD5" s="155"/>
      <c r="AE5" s="155"/>
      <c r="AF5" s="155"/>
      <c r="AG5" s="155"/>
      <c r="AH5" s="155"/>
      <c r="AI5" s="155"/>
      <c r="AJ5" s="155"/>
      <c r="AK5" s="155"/>
      <c r="AL5" s="155"/>
      <c r="AM5" s="155"/>
      <c r="AN5" s="155"/>
      <c r="AO5" s="155"/>
      <c r="AP5" s="155"/>
      <c r="AQ5" s="155"/>
      <c r="AR5" s="155"/>
    </row>
    <row r="6" spans="1:44" x14ac:dyDescent="0.3">
      <c r="A6" s="155"/>
      <c r="B6" s="235" t="s">
        <v>4083</v>
      </c>
      <c r="C6" s="235"/>
      <c r="D6" s="235"/>
      <c r="E6" s="235"/>
      <c r="F6" s="235"/>
      <c r="G6" s="235"/>
      <c r="H6" s="235"/>
      <c r="I6" s="235"/>
      <c r="J6" s="235"/>
      <c r="K6" s="235"/>
      <c r="L6" s="235"/>
      <c r="M6" s="235"/>
      <c r="N6" s="235"/>
      <c r="O6" s="235"/>
      <c r="P6" s="235"/>
      <c r="Q6" s="235"/>
      <c r="R6" s="235"/>
      <c r="S6" s="235"/>
      <c r="T6" s="235"/>
      <c r="U6" s="235"/>
      <c r="V6" s="235"/>
      <c r="W6" s="235"/>
      <c r="X6" s="235"/>
      <c r="Y6" s="235"/>
      <c r="Z6" s="235"/>
      <c r="AA6" s="235"/>
      <c r="AB6" s="235"/>
      <c r="AC6" s="235"/>
      <c r="AD6" s="235"/>
      <c r="AE6" s="235"/>
      <c r="AF6" s="235"/>
      <c r="AG6" s="235"/>
      <c r="AH6" s="235"/>
      <c r="AI6" s="235"/>
      <c r="AJ6" s="235"/>
      <c r="AK6" s="235"/>
      <c r="AL6" s="235"/>
      <c r="AM6" s="235"/>
      <c r="AN6" s="235"/>
      <c r="AO6" s="235"/>
      <c r="AP6" s="235"/>
      <c r="AQ6" s="235"/>
      <c r="AR6" s="235"/>
    </row>
    <row r="7" spans="1:44" x14ac:dyDescent="0.3">
      <c r="A7" s="155"/>
      <c r="B7" s="235" t="s">
        <v>3932</v>
      </c>
      <c r="C7" s="235"/>
      <c r="D7" s="235"/>
      <c r="E7" s="235"/>
      <c r="F7" s="155"/>
      <c r="G7" s="155"/>
      <c r="H7" s="155"/>
      <c r="I7" s="155"/>
      <c r="J7" s="155"/>
      <c r="K7" s="155"/>
      <c r="L7" s="155"/>
      <c r="M7" s="155"/>
      <c r="N7" s="155"/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  <c r="AA7" s="155"/>
      <c r="AB7" s="155"/>
      <c r="AC7" s="155"/>
      <c r="AD7" s="155"/>
      <c r="AE7" s="155"/>
      <c r="AF7" s="155"/>
      <c r="AG7" s="155"/>
      <c r="AH7" s="155"/>
      <c r="AI7" s="155"/>
      <c r="AJ7" s="155"/>
      <c r="AK7" s="155"/>
      <c r="AL7" s="155"/>
      <c r="AM7" s="155"/>
      <c r="AN7" s="155"/>
      <c r="AO7" s="155"/>
      <c r="AP7" s="155"/>
      <c r="AQ7" s="155"/>
      <c r="AR7" s="155"/>
    </row>
    <row r="8" spans="1:44" x14ac:dyDescent="0.3">
      <c r="A8" s="155"/>
      <c r="B8" s="157" t="s">
        <v>3960</v>
      </c>
      <c r="C8" s="155"/>
      <c r="D8" s="155"/>
      <c r="E8" s="155"/>
      <c r="F8" s="155"/>
      <c r="G8" s="155"/>
      <c r="H8" s="155"/>
      <c r="I8" s="155"/>
      <c r="J8" s="155"/>
      <c r="K8" s="155"/>
      <c r="L8" s="155"/>
      <c r="M8" s="155"/>
      <c r="N8" s="155"/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  <c r="AA8" s="155"/>
      <c r="AB8" s="155"/>
      <c r="AC8" s="155"/>
      <c r="AD8" s="155"/>
      <c r="AE8" s="155"/>
      <c r="AF8" s="155"/>
      <c r="AG8" s="155"/>
      <c r="AH8" s="155"/>
      <c r="AI8" s="155"/>
      <c r="AJ8" s="155"/>
      <c r="AK8" s="155"/>
      <c r="AL8" s="155"/>
      <c r="AM8" s="155"/>
      <c r="AN8" s="155"/>
      <c r="AO8" s="155"/>
      <c r="AP8" s="155"/>
      <c r="AQ8" s="155"/>
      <c r="AR8" s="155"/>
    </row>
    <row r="9" spans="1:44" x14ac:dyDescent="0.3">
      <c r="A9" s="155"/>
      <c r="B9" s="155"/>
      <c r="C9" s="155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  <c r="AA9" s="155"/>
      <c r="AB9" s="155"/>
      <c r="AC9" s="155"/>
      <c r="AD9" s="155"/>
      <c r="AE9" s="155"/>
      <c r="AF9" s="155"/>
      <c r="AG9" s="155"/>
      <c r="AH9" s="155"/>
      <c r="AI9" s="155"/>
      <c r="AJ9" s="155"/>
      <c r="AK9" s="155"/>
      <c r="AL9" s="155"/>
      <c r="AM9" s="155"/>
      <c r="AN9" s="155"/>
      <c r="AO9" s="155"/>
      <c r="AP9" s="155"/>
      <c r="AQ9" s="155"/>
      <c r="AR9" s="155"/>
    </row>
    <row r="10" spans="1:44" ht="30.6" x14ac:dyDescent="0.3">
      <c r="A10" s="155"/>
      <c r="B10" s="182" t="s">
        <v>3933</v>
      </c>
      <c r="C10" s="182"/>
      <c r="D10" s="158" t="s">
        <v>3936</v>
      </c>
      <c r="E10" s="236" t="s">
        <v>388</v>
      </c>
      <c r="F10" s="155"/>
      <c r="G10" s="155"/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  <c r="AA10" s="155"/>
      <c r="AB10" s="155"/>
      <c r="AC10" s="155"/>
      <c r="AD10" s="155"/>
      <c r="AE10" s="155"/>
      <c r="AF10" s="155"/>
      <c r="AG10" s="155"/>
      <c r="AH10" s="155"/>
      <c r="AI10" s="155"/>
      <c r="AJ10" s="155"/>
      <c r="AK10" s="155"/>
      <c r="AL10" s="155"/>
      <c r="AM10" s="155"/>
      <c r="AN10" s="155"/>
      <c r="AO10" s="155"/>
      <c r="AP10" s="155"/>
      <c r="AQ10" s="155"/>
      <c r="AR10" s="155"/>
    </row>
    <row r="11" spans="1:44" ht="20.399999999999999" x14ac:dyDescent="0.3">
      <c r="A11" s="155"/>
      <c r="B11" s="182" t="s">
        <v>11</v>
      </c>
      <c r="C11" s="182" t="s">
        <v>27</v>
      </c>
      <c r="D11" s="158" t="s">
        <v>3936</v>
      </c>
      <c r="E11" s="237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  <c r="AA11" s="155"/>
      <c r="AB11" s="155"/>
      <c r="AC11" s="155"/>
      <c r="AD11" s="155"/>
      <c r="AE11" s="155"/>
      <c r="AF11" s="155"/>
      <c r="AG11" s="155"/>
      <c r="AH11" s="155"/>
      <c r="AI11" s="155"/>
      <c r="AJ11" s="155"/>
      <c r="AK11" s="155"/>
      <c r="AL11" s="155"/>
      <c r="AM11" s="155"/>
      <c r="AN11" s="155"/>
      <c r="AO11" s="155"/>
      <c r="AP11" s="155"/>
      <c r="AQ11" s="155"/>
      <c r="AR11" s="155"/>
    </row>
    <row r="12" spans="1:44" ht="40.799999999999997" x14ac:dyDescent="0.3">
      <c r="A12" s="155"/>
      <c r="B12" s="182" t="s">
        <v>3961</v>
      </c>
      <c r="C12" s="182"/>
      <c r="D12" s="159" t="s">
        <v>388</v>
      </c>
      <c r="E12" s="238"/>
      <c r="F12" s="155"/>
      <c r="G12" s="155"/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  <c r="AA12" s="155"/>
      <c r="AB12" s="155"/>
      <c r="AC12" s="155"/>
      <c r="AD12" s="155"/>
      <c r="AE12" s="155"/>
      <c r="AF12" s="155"/>
      <c r="AG12" s="155"/>
      <c r="AH12" s="155"/>
      <c r="AI12" s="155"/>
      <c r="AJ12" s="155"/>
      <c r="AK12" s="155"/>
      <c r="AL12" s="155"/>
      <c r="AM12" s="155"/>
      <c r="AN12" s="155"/>
      <c r="AO12" s="155"/>
      <c r="AP12" s="155"/>
      <c r="AQ12" s="155"/>
      <c r="AR12" s="155"/>
    </row>
    <row r="13" spans="1:44" ht="30.6" x14ac:dyDescent="0.3">
      <c r="A13" s="155"/>
      <c r="B13" s="182" t="s">
        <v>2376</v>
      </c>
      <c r="C13" s="182"/>
      <c r="D13" s="159" t="s">
        <v>3937</v>
      </c>
      <c r="E13" s="159" t="s">
        <v>3937</v>
      </c>
      <c r="F13" s="155"/>
      <c r="G13" s="161" t="s">
        <v>1238</v>
      </c>
      <c r="H13" s="162" t="s">
        <v>778</v>
      </c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155"/>
      <c r="AH13" s="155"/>
      <c r="AI13" s="155"/>
      <c r="AJ13" s="155"/>
      <c r="AK13" s="155"/>
      <c r="AL13" s="155"/>
      <c r="AM13" s="155"/>
      <c r="AN13" s="155"/>
      <c r="AO13" s="155"/>
      <c r="AP13" s="155"/>
      <c r="AQ13" s="155"/>
      <c r="AR13" s="155"/>
    </row>
    <row r="14" spans="1:44" ht="102" x14ac:dyDescent="0.3">
      <c r="A14" s="155"/>
      <c r="B14" s="158" t="s">
        <v>2374</v>
      </c>
      <c r="C14" s="158"/>
      <c r="D14" s="160">
        <v>206476.86</v>
      </c>
      <c r="E14" s="160">
        <v>206476.86</v>
      </c>
      <c r="F14" s="161" t="s">
        <v>1238</v>
      </c>
      <c r="G14" s="165" t="s">
        <v>4084</v>
      </c>
      <c r="H14" s="162"/>
      <c r="I14" s="155"/>
      <c r="J14" s="155"/>
      <c r="K14" s="155"/>
      <c r="L14" s="155"/>
      <c r="M14" s="155"/>
      <c r="N14" s="155"/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  <c r="AA14" s="155"/>
      <c r="AB14" s="155"/>
      <c r="AC14" s="155"/>
      <c r="AD14" s="155"/>
      <c r="AE14" s="155"/>
      <c r="AF14" s="155"/>
      <c r="AG14" s="155"/>
      <c r="AH14" s="155"/>
      <c r="AI14" s="155"/>
      <c r="AJ14" s="155"/>
      <c r="AK14" s="155"/>
      <c r="AL14" s="155"/>
      <c r="AM14" s="155"/>
      <c r="AN14" s="155"/>
      <c r="AO14" s="155"/>
      <c r="AP14" s="155"/>
      <c r="AQ14" s="155"/>
      <c r="AR14" s="155"/>
    </row>
    <row r="15" spans="1:44" ht="102" x14ac:dyDescent="0.3">
      <c r="A15" s="155"/>
      <c r="B15" s="161" t="s">
        <v>1238</v>
      </c>
      <c r="C15" s="162" t="s">
        <v>778</v>
      </c>
      <c r="D15" s="163">
        <v>717.26</v>
      </c>
      <c r="E15" s="164">
        <v>717.26</v>
      </c>
      <c r="F15" s="165" t="s">
        <v>4084</v>
      </c>
      <c r="G15" s="166" t="s">
        <v>2684</v>
      </c>
      <c r="H15" s="167"/>
      <c r="I15" s="155"/>
      <c r="J15" s="155"/>
      <c r="K15" s="155"/>
      <c r="L15" s="155"/>
      <c r="M15" s="155"/>
      <c r="N15" s="155"/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  <c r="AA15" s="155"/>
      <c r="AB15" s="155"/>
      <c r="AC15" s="155"/>
      <c r="AD15" s="155"/>
      <c r="AE15" s="155"/>
      <c r="AF15" s="155"/>
      <c r="AG15" s="155"/>
      <c r="AH15" s="155"/>
      <c r="AI15" s="155"/>
      <c r="AJ15" s="155"/>
      <c r="AK15" s="155"/>
      <c r="AL15" s="155"/>
      <c r="AM15" s="155"/>
      <c r="AN15" s="155"/>
      <c r="AO15" s="155"/>
      <c r="AP15" s="155"/>
      <c r="AQ15" s="155"/>
      <c r="AR15" s="155"/>
    </row>
    <row r="16" spans="1:44" ht="102" hidden="1" x14ac:dyDescent="0.3">
      <c r="A16" s="155"/>
      <c r="B16" s="165" t="s">
        <v>4084</v>
      </c>
      <c r="C16" s="162"/>
      <c r="D16" s="163">
        <v>717.26</v>
      </c>
      <c r="E16" s="164">
        <v>717.26</v>
      </c>
      <c r="F16" s="166" t="s">
        <v>2684</v>
      </c>
      <c r="G16" s="161" t="s">
        <v>2120</v>
      </c>
      <c r="H16" s="162" t="s">
        <v>827</v>
      </c>
      <c r="I16" s="155"/>
      <c r="J16" s="155"/>
      <c r="K16" s="155"/>
      <c r="L16" s="155"/>
      <c r="M16" s="155"/>
      <c r="N16" s="155"/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  <c r="AA16" s="155"/>
      <c r="AB16" s="155"/>
      <c r="AC16" s="155"/>
      <c r="AD16" s="155"/>
      <c r="AE16" s="155"/>
      <c r="AF16" s="155"/>
      <c r="AG16" s="155"/>
      <c r="AH16" s="155"/>
      <c r="AI16" s="155"/>
      <c r="AJ16" s="155"/>
      <c r="AK16" s="155"/>
      <c r="AL16" s="155"/>
      <c r="AM16" s="155"/>
      <c r="AN16" s="155"/>
      <c r="AO16" s="155"/>
      <c r="AP16" s="155"/>
      <c r="AQ16" s="155"/>
      <c r="AR16" s="155"/>
    </row>
    <row r="17" spans="1:44" ht="102" hidden="1" x14ac:dyDescent="0.3">
      <c r="A17" s="155"/>
      <c r="B17" s="166" t="s">
        <v>2684</v>
      </c>
      <c r="C17" s="167"/>
      <c r="D17" s="163">
        <v>717.26</v>
      </c>
      <c r="E17" s="164">
        <v>717.26</v>
      </c>
      <c r="F17" s="161" t="s">
        <v>2120</v>
      </c>
      <c r="G17" s="165" t="s">
        <v>4084</v>
      </c>
      <c r="H17" s="162"/>
      <c r="I17" s="155"/>
      <c r="J17" s="155"/>
      <c r="K17" s="155"/>
      <c r="L17" s="155"/>
      <c r="M17" s="155"/>
      <c r="N17" s="155"/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  <c r="AA17" s="155"/>
      <c r="AB17" s="155"/>
      <c r="AC17" s="155"/>
      <c r="AD17" s="155"/>
      <c r="AE17" s="155"/>
      <c r="AF17" s="155"/>
      <c r="AG17" s="155"/>
      <c r="AH17" s="155"/>
      <c r="AI17" s="155"/>
      <c r="AJ17" s="155"/>
      <c r="AK17" s="155"/>
      <c r="AL17" s="155"/>
      <c r="AM17" s="155"/>
      <c r="AN17" s="155"/>
      <c r="AO17" s="155"/>
      <c r="AP17" s="155"/>
      <c r="AQ17" s="155"/>
      <c r="AR17" s="155"/>
    </row>
    <row r="18" spans="1:44" ht="102" x14ac:dyDescent="0.3">
      <c r="A18" s="155"/>
      <c r="B18" s="161" t="s">
        <v>2120</v>
      </c>
      <c r="C18" s="162" t="s">
        <v>827</v>
      </c>
      <c r="D18" s="163">
        <v>652.84</v>
      </c>
      <c r="E18" s="164">
        <v>652.84</v>
      </c>
      <c r="F18" s="165" t="s">
        <v>4084</v>
      </c>
      <c r="G18" s="166" t="s">
        <v>2627</v>
      </c>
      <c r="H18" s="167"/>
      <c r="I18" s="155"/>
      <c r="J18" s="155"/>
      <c r="K18" s="155"/>
      <c r="L18" s="155"/>
      <c r="M18" s="155"/>
      <c r="N18" s="155"/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  <c r="AA18" s="155"/>
      <c r="AB18" s="155"/>
      <c r="AC18" s="155"/>
      <c r="AD18" s="155"/>
      <c r="AE18" s="155"/>
      <c r="AF18" s="155"/>
      <c r="AG18" s="155"/>
      <c r="AH18" s="155"/>
      <c r="AI18" s="155"/>
      <c r="AJ18" s="155"/>
      <c r="AK18" s="155"/>
      <c r="AL18" s="155"/>
      <c r="AM18" s="155"/>
      <c r="AN18" s="155"/>
      <c r="AO18" s="155"/>
      <c r="AP18" s="155"/>
      <c r="AQ18" s="155"/>
      <c r="AR18" s="155"/>
    </row>
    <row r="19" spans="1:44" ht="102" hidden="1" x14ac:dyDescent="0.3">
      <c r="A19" s="155"/>
      <c r="B19" s="165" t="s">
        <v>4084</v>
      </c>
      <c r="C19" s="162"/>
      <c r="D19" s="163">
        <v>652.84</v>
      </c>
      <c r="E19" s="164">
        <v>652.84</v>
      </c>
      <c r="F19" s="166" t="s">
        <v>2627</v>
      </c>
      <c r="G19" s="161" t="s">
        <v>2112</v>
      </c>
      <c r="H19" s="162" t="s">
        <v>1081</v>
      </c>
      <c r="I19" s="155"/>
      <c r="J19" s="155"/>
      <c r="K19" s="155"/>
      <c r="L19" s="155"/>
      <c r="M19" s="155"/>
      <c r="N19" s="155"/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  <c r="AA19" s="155"/>
      <c r="AB19" s="155"/>
      <c r="AC19" s="155"/>
      <c r="AD19" s="155"/>
      <c r="AE19" s="155"/>
      <c r="AF19" s="155"/>
      <c r="AG19" s="155"/>
      <c r="AH19" s="155"/>
      <c r="AI19" s="155"/>
      <c r="AJ19" s="155"/>
      <c r="AK19" s="155"/>
      <c r="AL19" s="155"/>
      <c r="AM19" s="155"/>
      <c r="AN19" s="155"/>
      <c r="AO19" s="155"/>
      <c r="AP19" s="155"/>
      <c r="AQ19" s="155"/>
      <c r="AR19" s="155"/>
    </row>
    <row r="20" spans="1:44" ht="102" hidden="1" x14ac:dyDescent="0.3">
      <c r="A20" s="155"/>
      <c r="B20" s="166" t="s">
        <v>2627</v>
      </c>
      <c r="C20" s="167"/>
      <c r="D20" s="163">
        <v>652.84</v>
      </c>
      <c r="E20" s="164">
        <v>652.84</v>
      </c>
      <c r="F20" s="161" t="s">
        <v>2112</v>
      </c>
      <c r="G20" s="165" t="s">
        <v>4084</v>
      </c>
      <c r="H20" s="162"/>
      <c r="I20" s="155"/>
      <c r="J20" s="155"/>
      <c r="K20" s="155"/>
      <c r="L20" s="155"/>
      <c r="M20" s="155"/>
      <c r="N20" s="155"/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  <c r="AA20" s="155"/>
      <c r="AB20" s="155"/>
      <c r="AC20" s="155"/>
      <c r="AD20" s="155"/>
      <c r="AE20" s="155"/>
      <c r="AF20" s="155"/>
      <c r="AG20" s="155"/>
      <c r="AH20" s="155"/>
      <c r="AI20" s="155"/>
      <c r="AJ20" s="155"/>
      <c r="AK20" s="155"/>
      <c r="AL20" s="155"/>
      <c r="AM20" s="155"/>
      <c r="AN20" s="155"/>
      <c r="AO20" s="155"/>
      <c r="AP20" s="155"/>
      <c r="AQ20" s="155"/>
      <c r="AR20" s="155"/>
    </row>
    <row r="21" spans="1:44" ht="102" x14ac:dyDescent="0.3">
      <c r="A21" s="155"/>
      <c r="B21" s="161" t="s">
        <v>2112</v>
      </c>
      <c r="C21" s="162" t="s">
        <v>1081</v>
      </c>
      <c r="D21" s="163">
        <v>678.61</v>
      </c>
      <c r="E21" s="164">
        <v>678.61</v>
      </c>
      <c r="F21" s="165" t="s">
        <v>4084</v>
      </c>
      <c r="G21" s="166" t="s">
        <v>2545</v>
      </c>
      <c r="H21" s="167"/>
      <c r="I21" s="155"/>
      <c r="J21" s="155"/>
      <c r="K21" s="155"/>
      <c r="L21" s="155"/>
      <c r="M21" s="155"/>
      <c r="N21" s="155"/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  <c r="AA21" s="155"/>
      <c r="AB21" s="155"/>
      <c r="AC21" s="155"/>
      <c r="AD21" s="155"/>
      <c r="AE21" s="155"/>
      <c r="AF21" s="155"/>
      <c r="AG21" s="155"/>
      <c r="AH21" s="155"/>
      <c r="AI21" s="155"/>
      <c r="AJ21" s="155"/>
      <c r="AK21" s="155"/>
      <c r="AL21" s="155"/>
      <c r="AM21" s="155"/>
      <c r="AN21" s="155"/>
      <c r="AO21" s="155"/>
      <c r="AP21" s="155"/>
      <c r="AQ21" s="155"/>
      <c r="AR21" s="155"/>
    </row>
    <row r="22" spans="1:44" ht="102" hidden="1" x14ac:dyDescent="0.3">
      <c r="A22" s="155"/>
      <c r="B22" s="165" t="s">
        <v>4084</v>
      </c>
      <c r="C22" s="162"/>
      <c r="D22" s="163">
        <v>678.61</v>
      </c>
      <c r="E22" s="164">
        <v>678.61</v>
      </c>
      <c r="F22" s="166" t="s">
        <v>2545</v>
      </c>
      <c r="G22" s="161" t="s">
        <v>1982</v>
      </c>
      <c r="H22" s="162" t="s">
        <v>755</v>
      </c>
      <c r="I22" s="155"/>
      <c r="J22" s="155"/>
      <c r="K22" s="155"/>
      <c r="L22" s="155"/>
      <c r="M22" s="155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  <c r="AA22" s="155"/>
      <c r="AB22" s="155"/>
      <c r="AC22" s="155"/>
      <c r="AD22" s="155"/>
      <c r="AE22" s="155"/>
      <c r="AF22" s="155"/>
      <c r="AG22" s="155"/>
      <c r="AH22" s="155"/>
      <c r="AI22" s="155"/>
      <c r="AJ22" s="155"/>
      <c r="AK22" s="155"/>
      <c r="AL22" s="155"/>
      <c r="AM22" s="155"/>
      <c r="AN22" s="155"/>
      <c r="AO22" s="155"/>
      <c r="AP22" s="155"/>
      <c r="AQ22" s="155"/>
      <c r="AR22" s="155"/>
    </row>
    <row r="23" spans="1:44" ht="102" hidden="1" x14ac:dyDescent="0.3">
      <c r="A23" s="155"/>
      <c r="B23" s="166" t="s">
        <v>2545</v>
      </c>
      <c r="C23" s="167"/>
      <c r="D23" s="163">
        <v>678.61</v>
      </c>
      <c r="E23" s="164">
        <v>678.61</v>
      </c>
      <c r="F23" s="161" t="s">
        <v>1982</v>
      </c>
      <c r="G23" s="165" t="s">
        <v>4084</v>
      </c>
      <c r="H23" s="162"/>
      <c r="I23" s="155"/>
      <c r="J23" s="155"/>
      <c r="K23" s="155"/>
      <c r="L23" s="155"/>
      <c r="M23" s="155"/>
      <c r="N23" s="155"/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  <c r="AA23" s="155"/>
      <c r="AB23" s="155"/>
      <c r="AC23" s="155"/>
      <c r="AD23" s="155"/>
      <c r="AE23" s="155"/>
      <c r="AF23" s="155"/>
      <c r="AG23" s="155"/>
      <c r="AH23" s="155"/>
      <c r="AI23" s="155"/>
      <c r="AJ23" s="155"/>
      <c r="AK23" s="155"/>
      <c r="AL23" s="155"/>
      <c r="AM23" s="155"/>
      <c r="AN23" s="155"/>
      <c r="AO23" s="155"/>
      <c r="AP23" s="155"/>
      <c r="AQ23" s="155"/>
      <c r="AR23" s="155"/>
    </row>
    <row r="24" spans="1:44" ht="102" x14ac:dyDescent="0.3">
      <c r="A24" s="155"/>
      <c r="B24" s="161" t="s">
        <v>1982</v>
      </c>
      <c r="C24" s="162" t="s">
        <v>755</v>
      </c>
      <c r="D24" s="163">
        <v>592.71</v>
      </c>
      <c r="E24" s="164">
        <v>592.71</v>
      </c>
      <c r="F24" s="165" t="s">
        <v>4084</v>
      </c>
      <c r="G24" s="166" t="s">
        <v>2597</v>
      </c>
      <c r="H24" s="167"/>
      <c r="I24" s="155"/>
      <c r="J24" s="155"/>
      <c r="K24" s="155"/>
      <c r="L24" s="155"/>
      <c r="M24" s="155"/>
      <c r="N24" s="155"/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  <c r="AA24" s="155"/>
      <c r="AB24" s="155"/>
      <c r="AC24" s="155"/>
      <c r="AD24" s="155"/>
      <c r="AE24" s="155"/>
      <c r="AF24" s="155"/>
      <c r="AG24" s="155"/>
      <c r="AH24" s="155"/>
      <c r="AI24" s="155"/>
      <c r="AJ24" s="155"/>
      <c r="AK24" s="155"/>
      <c r="AL24" s="155"/>
      <c r="AM24" s="155"/>
      <c r="AN24" s="155"/>
      <c r="AO24" s="155"/>
      <c r="AP24" s="155"/>
      <c r="AQ24" s="155"/>
      <c r="AR24" s="155"/>
    </row>
    <row r="25" spans="1:44" ht="102" hidden="1" x14ac:dyDescent="0.3">
      <c r="A25" s="155"/>
      <c r="B25" s="165" t="s">
        <v>4084</v>
      </c>
      <c r="C25" s="162"/>
      <c r="D25" s="163">
        <v>592.71</v>
      </c>
      <c r="E25" s="164">
        <v>592.71</v>
      </c>
      <c r="F25" s="166" t="s">
        <v>2597</v>
      </c>
      <c r="G25" s="161" t="s">
        <v>2099</v>
      </c>
      <c r="H25" s="162" t="s">
        <v>484</v>
      </c>
      <c r="I25" s="155"/>
      <c r="J25" s="155"/>
      <c r="K25" s="155"/>
      <c r="L25" s="155"/>
      <c r="M25" s="155"/>
      <c r="N25" s="155"/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  <c r="AA25" s="155"/>
      <c r="AB25" s="155"/>
      <c r="AC25" s="155"/>
      <c r="AD25" s="155"/>
      <c r="AE25" s="155"/>
      <c r="AF25" s="155"/>
      <c r="AG25" s="155"/>
      <c r="AH25" s="155"/>
      <c r="AI25" s="155"/>
      <c r="AJ25" s="155"/>
      <c r="AK25" s="155"/>
      <c r="AL25" s="155"/>
      <c r="AM25" s="155"/>
      <c r="AN25" s="155"/>
      <c r="AO25" s="155"/>
      <c r="AP25" s="155"/>
      <c r="AQ25" s="155"/>
      <c r="AR25" s="155"/>
    </row>
    <row r="26" spans="1:44" ht="102" hidden="1" x14ac:dyDescent="0.3">
      <c r="A26" s="155"/>
      <c r="B26" s="166" t="s">
        <v>2597</v>
      </c>
      <c r="C26" s="167"/>
      <c r="D26" s="163">
        <v>592.71</v>
      </c>
      <c r="E26" s="164">
        <v>592.71</v>
      </c>
      <c r="F26" s="161" t="s">
        <v>2099</v>
      </c>
      <c r="G26" s="165" t="s">
        <v>4084</v>
      </c>
      <c r="H26" s="162"/>
      <c r="I26" s="155"/>
      <c r="J26" s="155"/>
      <c r="K26" s="155"/>
      <c r="L26" s="155"/>
      <c r="M26" s="155"/>
      <c r="N26" s="155"/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  <c r="AA26" s="155"/>
      <c r="AB26" s="155"/>
      <c r="AC26" s="155"/>
      <c r="AD26" s="155"/>
      <c r="AE26" s="155"/>
      <c r="AF26" s="155"/>
      <c r="AG26" s="155"/>
      <c r="AH26" s="155"/>
      <c r="AI26" s="155"/>
      <c r="AJ26" s="155"/>
      <c r="AK26" s="155"/>
      <c r="AL26" s="155"/>
      <c r="AM26" s="155"/>
      <c r="AN26" s="155"/>
      <c r="AO26" s="155"/>
      <c r="AP26" s="155"/>
      <c r="AQ26" s="155"/>
      <c r="AR26" s="155"/>
    </row>
    <row r="27" spans="1:44" ht="102" x14ac:dyDescent="0.3">
      <c r="A27" s="155"/>
      <c r="B27" s="161" t="s">
        <v>2099</v>
      </c>
      <c r="C27" s="162" t="s">
        <v>484</v>
      </c>
      <c r="D27" s="163">
        <v>678.61</v>
      </c>
      <c r="E27" s="164">
        <v>678.61</v>
      </c>
      <c r="F27" s="165" t="s">
        <v>4084</v>
      </c>
      <c r="G27" s="166" t="s">
        <v>2547</v>
      </c>
      <c r="H27" s="167"/>
      <c r="I27" s="155"/>
      <c r="J27" s="155"/>
      <c r="K27" s="155"/>
      <c r="L27" s="155"/>
      <c r="M27" s="155"/>
      <c r="N27" s="155"/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  <c r="AA27" s="155"/>
      <c r="AB27" s="155"/>
      <c r="AC27" s="155"/>
      <c r="AD27" s="155"/>
      <c r="AE27" s="155"/>
      <c r="AF27" s="155"/>
      <c r="AG27" s="155"/>
      <c r="AH27" s="155"/>
      <c r="AI27" s="155"/>
      <c r="AJ27" s="155"/>
      <c r="AK27" s="155"/>
      <c r="AL27" s="155"/>
      <c r="AM27" s="155"/>
      <c r="AN27" s="155"/>
      <c r="AO27" s="155"/>
      <c r="AP27" s="155"/>
      <c r="AQ27" s="155"/>
      <c r="AR27" s="155"/>
    </row>
    <row r="28" spans="1:44" ht="102" hidden="1" x14ac:dyDescent="0.3">
      <c r="A28" s="155"/>
      <c r="B28" s="165" t="s">
        <v>4084</v>
      </c>
      <c r="C28" s="162"/>
      <c r="D28" s="163">
        <v>678.61</v>
      </c>
      <c r="E28" s="164">
        <v>678.61</v>
      </c>
      <c r="F28" s="166" t="s">
        <v>2547</v>
      </c>
      <c r="G28" s="161" t="s">
        <v>2086</v>
      </c>
      <c r="H28" s="162" t="s">
        <v>542</v>
      </c>
      <c r="I28" s="155"/>
      <c r="J28" s="155"/>
      <c r="K28" s="155"/>
      <c r="L28" s="155"/>
      <c r="M28" s="155"/>
      <c r="N28" s="155"/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  <c r="AA28" s="155"/>
      <c r="AB28" s="155"/>
      <c r="AC28" s="155"/>
      <c r="AD28" s="155"/>
      <c r="AE28" s="155"/>
      <c r="AF28" s="155"/>
      <c r="AG28" s="155"/>
      <c r="AH28" s="155"/>
      <c r="AI28" s="155"/>
      <c r="AJ28" s="155"/>
      <c r="AK28" s="155"/>
      <c r="AL28" s="155"/>
      <c r="AM28" s="155"/>
      <c r="AN28" s="155"/>
      <c r="AO28" s="155"/>
      <c r="AP28" s="155"/>
      <c r="AQ28" s="155"/>
      <c r="AR28" s="155"/>
    </row>
    <row r="29" spans="1:44" ht="102" hidden="1" x14ac:dyDescent="0.3">
      <c r="A29" s="155"/>
      <c r="B29" s="166" t="s">
        <v>2547</v>
      </c>
      <c r="C29" s="167"/>
      <c r="D29" s="163">
        <v>678.61</v>
      </c>
      <c r="E29" s="164">
        <v>678.61</v>
      </c>
      <c r="F29" s="161" t="s">
        <v>2086</v>
      </c>
      <c r="G29" s="165" t="s">
        <v>4084</v>
      </c>
      <c r="H29" s="162"/>
      <c r="I29" s="155"/>
      <c r="J29" s="155"/>
      <c r="K29" s="155"/>
      <c r="L29" s="155"/>
      <c r="M29" s="155"/>
      <c r="N29" s="155"/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  <c r="AA29" s="155"/>
      <c r="AB29" s="155"/>
      <c r="AC29" s="155"/>
      <c r="AD29" s="155"/>
      <c r="AE29" s="155"/>
      <c r="AF29" s="155"/>
      <c r="AG29" s="155"/>
      <c r="AH29" s="155"/>
      <c r="AI29" s="155"/>
      <c r="AJ29" s="155"/>
      <c r="AK29" s="155"/>
      <c r="AL29" s="155"/>
      <c r="AM29" s="155"/>
      <c r="AN29" s="155"/>
      <c r="AO29" s="155"/>
      <c r="AP29" s="155"/>
      <c r="AQ29" s="155"/>
      <c r="AR29" s="155"/>
    </row>
    <row r="30" spans="1:44" ht="102" x14ac:dyDescent="0.3">
      <c r="A30" s="155"/>
      <c r="B30" s="161" t="s">
        <v>2086</v>
      </c>
      <c r="C30" s="162" t="s">
        <v>542</v>
      </c>
      <c r="D30" s="163">
        <v>768.8</v>
      </c>
      <c r="E30" s="164">
        <v>768.8</v>
      </c>
      <c r="F30" s="165" t="s">
        <v>4084</v>
      </c>
      <c r="G30" s="166" t="s">
        <v>2588</v>
      </c>
      <c r="H30" s="167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  <c r="AA30" s="155"/>
      <c r="AB30" s="155"/>
      <c r="AC30" s="155"/>
      <c r="AD30" s="155"/>
      <c r="AE30" s="155"/>
      <c r="AF30" s="155"/>
      <c r="AG30" s="155"/>
      <c r="AH30" s="155"/>
      <c r="AI30" s="155"/>
      <c r="AJ30" s="155"/>
      <c r="AK30" s="155"/>
      <c r="AL30" s="155"/>
      <c r="AM30" s="155"/>
      <c r="AN30" s="155"/>
      <c r="AO30" s="155"/>
      <c r="AP30" s="155"/>
      <c r="AQ30" s="155"/>
      <c r="AR30" s="155"/>
    </row>
    <row r="31" spans="1:44" ht="102" hidden="1" x14ac:dyDescent="0.3">
      <c r="A31" s="155"/>
      <c r="B31" s="165" t="s">
        <v>4084</v>
      </c>
      <c r="C31" s="162"/>
      <c r="D31" s="163">
        <v>768.8</v>
      </c>
      <c r="E31" s="164">
        <v>768.8</v>
      </c>
      <c r="F31" s="166" t="s">
        <v>2588</v>
      </c>
      <c r="G31" s="161" t="s">
        <v>2054</v>
      </c>
      <c r="H31" s="162" t="s">
        <v>487</v>
      </c>
      <c r="I31" s="155"/>
      <c r="J31" s="155"/>
      <c r="K31" s="155"/>
      <c r="L31" s="155"/>
      <c r="M31" s="155"/>
      <c r="N31" s="155"/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  <c r="AA31" s="155"/>
      <c r="AB31" s="155"/>
      <c r="AC31" s="155"/>
      <c r="AD31" s="155"/>
      <c r="AE31" s="155"/>
      <c r="AF31" s="155"/>
      <c r="AG31" s="155"/>
      <c r="AH31" s="155"/>
      <c r="AI31" s="155"/>
      <c r="AJ31" s="155"/>
      <c r="AK31" s="155"/>
      <c r="AL31" s="155"/>
      <c r="AM31" s="155"/>
      <c r="AN31" s="155"/>
      <c r="AO31" s="155"/>
      <c r="AP31" s="155"/>
      <c r="AQ31" s="155"/>
      <c r="AR31" s="155"/>
    </row>
    <row r="32" spans="1:44" ht="102" hidden="1" x14ac:dyDescent="0.3">
      <c r="A32" s="155"/>
      <c r="B32" s="166" t="s">
        <v>2588</v>
      </c>
      <c r="C32" s="167"/>
      <c r="D32" s="163">
        <v>768.8</v>
      </c>
      <c r="E32" s="164">
        <v>768.8</v>
      </c>
      <c r="F32" s="161" t="s">
        <v>2054</v>
      </c>
      <c r="G32" s="165" t="s">
        <v>4084</v>
      </c>
      <c r="H32" s="162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  <c r="AA32" s="155"/>
      <c r="AB32" s="155"/>
      <c r="AC32" s="155"/>
      <c r="AD32" s="155"/>
      <c r="AE32" s="155"/>
      <c r="AF32" s="155"/>
      <c r="AG32" s="155"/>
      <c r="AH32" s="155"/>
      <c r="AI32" s="155"/>
      <c r="AJ32" s="155"/>
      <c r="AK32" s="155"/>
      <c r="AL32" s="155"/>
      <c r="AM32" s="155"/>
      <c r="AN32" s="155"/>
      <c r="AO32" s="155"/>
      <c r="AP32" s="155"/>
      <c r="AQ32" s="155"/>
      <c r="AR32" s="155"/>
    </row>
    <row r="33" spans="1:44" ht="102" x14ac:dyDescent="0.3">
      <c r="A33" s="155"/>
      <c r="B33" s="161" t="s">
        <v>2054</v>
      </c>
      <c r="C33" s="162" t="s">
        <v>487</v>
      </c>
      <c r="D33" s="163">
        <v>592.71</v>
      </c>
      <c r="E33" s="164">
        <v>592.71</v>
      </c>
      <c r="F33" s="165" t="s">
        <v>4084</v>
      </c>
      <c r="G33" s="166" t="s">
        <v>2561</v>
      </c>
      <c r="H33" s="167"/>
      <c r="I33" s="155"/>
      <c r="J33" s="155"/>
      <c r="K33" s="155"/>
      <c r="L33" s="15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  <c r="AA33" s="155"/>
      <c r="AB33" s="155"/>
      <c r="AC33" s="155"/>
      <c r="AD33" s="155"/>
      <c r="AE33" s="155"/>
      <c r="AF33" s="155"/>
      <c r="AG33" s="155"/>
      <c r="AH33" s="155"/>
      <c r="AI33" s="155"/>
      <c r="AJ33" s="155"/>
      <c r="AK33" s="155"/>
      <c r="AL33" s="155"/>
      <c r="AM33" s="155"/>
      <c r="AN33" s="155"/>
      <c r="AO33" s="155"/>
      <c r="AP33" s="155"/>
      <c r="AQ33" s="155"/>
      <c r="AR33" s="155"/>
    </row>
    <row r="34" spans="1:44" ht="102" hidden="1" x14ac:dyDescent="0.3">
      <c r="A34" s="155"/>
      <c r="B34" s="165" t="s">
        <v>4084</v>
      </c>
      <c r="C34" s="162"/>
      <c r="D34" s="163">
        <v>592.71</v>
      </c>
      <c r="E34" s="164">
        <v>592.71</v>
      </c>
      <c r="F34" s="166" t="s">
        <v>2561</v>
      </c>
      <c r="G34" s="161" t="s">
        <v>3531</v>
      </c>
      <c r="H34" s="162" t="s">
        <v>525</v>
      </c>
      <c r="I34" s="155"/>
      <c r="J34" s="155"/>
      <c r="K34" s="155"/>
      <c r="L34" s="155"/>
      <c r="M34" s="155"/>
      <c r="N34" s="155"/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  <c r="AA34" s="155"/>
      <c r="AB34" s="155"/>
      <c r="AC34" s="155"/>
      <c r="AD34" s="155"/>
      <c r="AE34" s="155"/>
      <c r="AF34" s="155"/>
      <c r="AG34" s="155"/>
      <c r="AH34" s="155"/>
      <c r="AI34" s="155"/>
      <c r="AJ34" s="155"/>
      <c r="AK34" s="155"/>
      <c r="AL34" s="155"/>
      <c r="AM34" s="155"/>
      <c r="AN34" s="155"/>
      <c r="AO34" s="155"/>
      <c r="AP34" s="155"/>
      <c r="AQ34" s="155"/>
      <c r="AR34" s="155"/>
    </row>
    <row r="35" spans="1:44" ht="102" hidden="1" x14ac:dyDescent="0.3">
      <c r="A35" s="155"/>
      <c r="B35" s="166" t="s">
        <v>2561</v>
      </c>
      <c r="C35" s="167"/>
      <c r="D35" s="163">
        <v>592.71</v>
      </c>
      <c r="E35" s="164">
        <v>592.71</v>
      </c>
      <c r="F35" s="161" t="s">
        <v>3531</v>
      </c>
      <c r="G35" s="165" t="s">
        <v>4084</v>
      </c>
      <c r="H35" s="162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  <c r="AA35" s="155"/>
      <c r="AB35" s="155"/>
      <c r="AC35" s="155"/>
      <c r="AD35" s="155"/>
      <c r="AE35" s="155"/>
      <c r="AF35" s="155"/>
      <c r="AG35" s="155"/>
      <c r="AH35" s="155"/>
      <c r="AI35" s="155"/>
      <c r="AJ35" s="155"/>
      <c r="AK35" s="155"/>
      <c r="AL35" s="155"/>
      <c r="AM35" s="155"/>
      <c r="AN35" s="155"/>
      <c r="AO35" s="155"/>
      <c r="AP35" s="155"/>
      <c r="AQ35" s="155"/>
      <c r="AR35" s="155"/>
    </row>
    <row r="36" spans="1:44" ht="102" x14ac:dyDescent="0.3">
      <c r="A36" s="155"/>
      <c r="B36" s="161" t="s">
        <v>3531</v>
      </c>
      <c r="C36" s="162" t="s">
        <v>525</v>
      </c>
      <c r="D36" s="163">
        <v>678.6</v>
      </c>
      <c r="E36" s="164">
        <v>678.6</v>
      </c>
      <c r="F36" s="165" t="s">
        <v>4084</v>
      </c>
      <c r="G36" s="166" t="s">
        <v>3964</v>
      </c>
      <c r="H36" s="167"/>
      <c r="I36" s="155"/>
      <c r="J36" s="155"/>
      <c r="K36" s="155"/>
      <c r="L36" s="155"/>
      <c r="M36" s="155"/>
      <c r="N36" s="155"/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  <c r="AA36" s="155"/>
      <c r="AB36" s="155"/>
      <c r="AC36" s="155"/>
      <c r="AD36" s="155"/>
      <c r="AE36" s="155"/>
      <c r="AF36" s="155"/>
      <c r="AG36" s="155"/>
      <c r="AH36" s="155"/>
      <c r="AI36" s="155"/>
      <c r="AJ36" s="155"/>
      <c r="AK36" s="155"/>
      <c r="AL36" s="155"/>
      <c r="AM36" s="155"/>
      <c r="AN36" s="155"/>
      <c r="AO36" s="155"/>
      <c r="AP36" s="155"/>
      <c r="AQ36" s="155"/>
      <c r="AR36" s="155"/>
    </row>
    <row r="37" spans="1:44" ht="102" hidden="1" x14ac:dyDescent="0.3">
      <c r="A37" s="155"/>
      <c r="B37" s="165" t="s">
        <v>4084</v>
      </c>
      <c r="C37" s="162"/>
      <c r="D37" s="163">
        <v>678.6</v>
      </c>
      <c r="E37" s="164">
        <v>678.6</v>
      </c>
      <c r="F37" s="166" t="s">
        <v>3964</v>
      </c>
      <c r="G37" s="161" t="s">
        <v>2049</v>
      </c>
      <c r="H37" s="162" t="s">
        <v>530</v>
      </c>
      <c r="I37" s="155"/>
      <c r="J37" s="155"/>
      <c r="K37" s="155"/>
      <c r="L37" s="155"/>
      <c r="M37" s="155"/>
      <c r="N37" s="155"/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  <c r="AA37" s="155"/>
      <c r="AB37" s="155"/>
      <c r="AC37" s="155"/>
      <c r="AD37" s="155"/>
      <c r="AE37" s="155"/>
      <c r="AF37" s="155"/>
      <c r="AG37" s="155"/>
      <c r="AH37" s="155"/>
      <c r="AI37" s="155"/>
      <c r="AJ37" s="155"/>
      <c r="AK37" s="155"/>
      <c r="AL37" s="155"/>
      <c r="AM37" s="155"/>
      <c r="AN37" s="155"/>
      <c r="AO37" s="155"/>
      <c r="AP37" s="155"/>
      <c r="AQ37" s="155"/>
      <c r="AR37" s="155"/>
    </row>
    <row r="38" spans="1:44" ht="102" hidden="1" x14ac:dyDescent="0.3">
      <c r="A38" s="155"/>
      <c r="B38" s="166" t="s">
        <v>3964</v>
      </c>
      <c r="C38" s="167"/>
      <c r="D38" s="163">
        <v>678.6</v>
      </c>
      <c r="E38" s="164">
        <v>678.6</v>
      </c>
      <c r="F38" s="161" t="s">
        <v>2049</v>
      </c>
      <c r="G38" s="165" t="s">
        <v>4084</v>
      </c>
      <c r="H38" s="162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  <c r="AA38" s="155"/>
      <c r="AB38" s="155"/>
      <c r="AC38" s="155"/>
      <c r="AD38" s="155"/>
      <c r="AE38" s="155"/>
      <c r="AF38" s="155"/>
      <c r="AG38" s="155"/>
      <c r="AH38" s="155"/>
      <c r="AI38" s="155"/>
      <c r="AJ38" s="155"/>
      <c r="AK38" s="155"/>
      <c r="AL38" s="155"/>
      <c r="AM38" s="155"/>
      <c r="AN38" s="155"/>
      <c r="AO38" s="155"/>
      <c r="AP38" s="155"/>
      <c r="AQ38" s="155"/>
      <c r="AR38" s="155"/>
    </row>
    <row r="39" spans="1:44" ht="102" x14ac:dyDescent="0.3">
      <c r="A39" s="155"/>
      <c r="B39" s="161" t="s">
        <v>2049</v>
      </c>
      <c r="C39" s="162" t="s">
        <v>530</v>
      </c>
      <c r="D39" s="163">
        <v>678.61</v>
      </c>
      <c r="E39" s="164">
        <v>678.61</v>
      </c>
      <c r="F39" s="165" t="s">
        <v>4084</v>
      </c>
      <c r="G39" s="166" t="s">
        <v>2567</v>
      </c>
      <c r="H39" s="167"/>
      <c r="I39" s="155"/>
      <c r="J39" s="155"/>
      <c r="K39" s="155"/>
      <c r="L39" s="155"/>
      <c r="M39" s="155"/>
      <c r="N39" s="155"/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  <c r="AA39" s="155"/>
      <c r="AB39" s="155"/>
      <c r="AC39" s="155"/>
      <c r="AD39" s="155"/>
      <c r="AE39" s="155"/>
      <c r="AF39" s="155"/>
      <c r="AG39" s="155"/>
      <c r="AH39" s="155"/>
      <c r="AI39" s="155"/>
      <c r="AJ39" s="155"/>
      <c r="AK39" s="155"/>
      <c r="AL39" s="155"/>
      <c r="AM39" s="155"/>
      <c r="AN39" s="155"/>
      <c r="AO39" s="155"/>
      <c r="AP39" s="155"/>
      <c r="AQ39" s="155"/>
      <c r="AR39" s="155"/>
    </row>
    <row r="40" spans="1:44" ht="102" hidden="1" x14ac:dyDescent="0.3">
      <c r="A40" s="155"/>
      <c r="B40" s="165" t="s">
        <v>4084</v>
      </c>
      <c r="C40" s="162"/>
      <c r="D40" s="163">
        <v>678.61</v>
      </c>
      <c r="E40" s="164">
        <v>678.61</v>
      </c>
      <c r="F40" s="166" t="s">
        <v>2567</v>
      </c>
      <c r="G40" s="161" t="s">
        <v>2116</v>
      </c>
      <c r="H40" s="162" t="s">
        <v>859</v>
      </c>
      <c r="I40" s="155"/>
      <c r="J40" s="155"/>
      <c r="K40" s="155"/>
      <c r="L40" s="155"/>
      <c r="M40" s="155"/>
      <c r="N40" s="155"/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  <c r="AA40" s="155"/>
      <c r="AB40" s="155"/>
      <c r="AC40" s="155"/>
      <c r="AD40" s="155"/>
      <c r="AE40" s="155"/>
      <c r="AF40" s="155"/>
      <c r="AG40" s="155"/>
      <c r="AH40" s="155"/>
      <c r="AI40" s="155"/>
      <c r="AJ40" s="155"/>
      <c r="AK40" s="155"/>
      <c r="AL40" s="155"/>
      <c r="AM40" s="155"/>
      <c r="AN40" s="155"/>
      <c r="AO40" s="155"/>
      <c r="AP40" s="155"/>
      <c r="AQ40" s="155"/>
      <c r="AR40" s="155"/>
    </row>
    <row r="41" spans="1:44" ht="102" hidden="1" x14ac:dyDescent="0.3">
      <c r="A41" s="155"/>
      <c r="B41" s="166" t="s">
        <v>2567</v>
      </c>
      <c r="C41" s="167"/>
      <c r="D41" s="163">
        <v>678.61</v>
      </c>
      <c r="E41" s="164">
        <v>678.61</v>
      </c>
      <c r="F41" s="161" t="s">
        <v>2116</v>
      </c>
      <c r="G41" s="165" t="s">
        <v>4084</v>
      </c>
      <c r="H41" s="162"/>
      <c r="I41" s="155"/>
      <c r="J41" s="155"/>
      <c r="K41" s="155"/>
      <c r="L41" s="155"/>
      <c r="M41" s="155"/>
      <c r="N41" s="155"/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  <c r="AA41" s="155"/>
      <c r="AB41" s="155"/>
      <c r="AC41" s="155"/>
      <c r="AD41" s="155"/>
      <c r="AE41" s="155"/>
      <c r="AF41" s="155"/>
      <c r="AG41" s="155"/>
      <c r="AH41" s="155"/>
      <c r="AI41" s="155"/>
      <c r="AJ41" s="155"/>
      <c r="AK41" s="155"/>
      <c r="AL41" s="155"/>
      <c r="AM41" s="155"/>
      <c r="AN41" s="155"/>
      <c r="AO41" s="155"/>
      <c r="AP41" s="155"/>
      <c r="AQ41" s="155"/>
      <c r="AR41" s="155"/>
    </row>
    <row r="42" spans="1:44" ht="102" x14ac:dyDescent="0.3">
      <c r="A42" s="155"/>
      <c r="B42" s="161" t="s">
        <v>2116</v>
      </c>
      <c r="C42" s="162" t="s">
        <v>859</v>
      </c>
      <c r="D42" s="163">
        <v>592.71</v>
      </c>
      <c r="E42" s="164">
        <v>592.71</v>
      </c>
      <c r="F42" s="165" t="s">
        <v>4084</v>
      </c>
      <c r="G42" s="166" t="s">
        <v>2562</v>
      </c>
      <c r="H42" s="167"/>
      <c r="I42" s="155"/>
      <c r="J42" s="155"/>
      <c r="K42" s="155"/>
      <c r="L42" s="155"/>
      <c r="M42" s="155"/>
      <c r="N42" s="155"/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  <c r="AA42" s="155"/>
      <c r="AB42" s="155"/>
      <c r="AC42" s="155"/>
      <c r="AD42" s="155"/>
      <c r="AE42" s="155"/>
      <c r="AF42" s="155"/>
      <c r="AG42" s="155"/>
      <c r="AH42" s="155"/>
      <c r="AI42" s="155"/>
      <c r="AJ42" s="155"/>
      <c r="AK42" s="155"/>
      <c r="AL42" s="155"/>
      <c r="AM42" s="155"/>
      <c r="AN42" s="155"/>
      <c r="AO42" s="155"/>
      <c r="AP42" s="155"/>
      <c r="AQ42" s="155"/>
      <c r="AR42" s="155"/>
    </row>
    <row r="43" spans="1:44" ht="102" hidden="1" x14ac:dyDescent="0.3">
      <c r="A43" s="155"/>
      <c r="B43" s="165" t="s">
        <v>4084</v>
      </c>
      <c r="C43" s="162"/>
      <c r="D43" s="163">
        <v>592.71</v>
      </c>
      <c r="E43" s="164">
        <v>592.71</v>
      </c>
      <c r="F43" s="166" t="s">
        <v>2562</v>
      </c>
      <c r="G43" s="161" t="s">
        <v>1953</v>
      </c>
      <c r="H43" s="162" t="s">
        <v>505</v>
      </c>
      <c r="I43" s="155"/>
      <c r="J43" s="155"/>
      <c r="K43" s="155"/>
      <c r="L43" s="155"/>
      <c r="M43" s="155"/>
      <c r="N43" s="155"/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  <c r="AA43" s="155"/>
      <c r="AB43" s="155"/>
      <c r="AC43" s="155"/>
      <c r="AD43" s="155"/>
      <c r="AE43" s="155"/>
      <c r="AF43" s="155"/>
      <c r="AG43" s="155"/>
      <c r="AH43" s="155"/>
      <c r="AI43" s="155"/>
      <c r="AJ43" s="155"/>
      <c r="AK43" s="155"/>
      <c r="AL43" s="155"/>
      <c r="AM43" s="155"/>
      <c r="AN43" s="155"/>
      <c r="AO43" s="155"/>
      <c r="AP43" s="155"/>
      <c r="AQ43" s="155"/>
      <c r="AR43" s="155"/>
    </row>
    <row r="44" spans="1:44" ht="102" hidden="1" x14ac:dyDescent="0.3">
      <c r="A44" s="155"/>
      <c r="B44" s="166" t="s">
        <v>2562</v>
      </c>
      <c r="C44" s="167"/>
      <c r="D44" s="163">
        <v>592.71</v>
      </c>
      <c r="E44" s="164">
        <v>592.71</v>
      </c>
      <c r="F44" s="161" t="s">
        <v>1953</v>
      </c>
      <c r="G44" s="165" t="s">
        <v>4084</v>
      </c>
      <c r="H44" s="162"/>
      <c r="I44" s="155"/>
      <c r="J44" s="155"/>
      <c r="K44" s="155"/>
      <c r="L44" s="155"/>
      <c r="M44" s="155"/>
      <c r="N44" s="155"/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  <c r="AA44" s="155"/>
      <c r="AB44" s="155"/>
      <c r="AC44" s="155"/>
      <c r="AD44" s="155"/>
      <c r="AE44" s="155"/>
      <c r="AF44" s="155"/>
      <c r="AG44" s="155"/>
      <c r="AH44" s="155"/>
      <c r="AI44" s="155"/>
      <c r="AJ44" s="155"/>
      <c r="AK44" s="155"/>
      <c r="AL44" s="155"/>
      <c r="AM44" s="155"/>
      <c r="AN44" s="155"/>
      <c r="AO44" s="155"/>
      <c r="AP44" s="155"/>
      <c r="AQ44" s="155"/>
      <c r="AR44" s="155"/>
    </row>
    <row r="45" spans="1:44" ht="102" x14ac:dyDescent="0.3">
      <c r="A45" s="155"/>
      <c r="B45" s="161" t="s">
        <v>1953</v>
      </c>
      <c r="C45" s="162" t="s">
        <v>505</v>
      </c>
      <c r="D45" s="163">
        <v>670.02</v>
      </c>
      <c r="E45" s="164">
        <v>670.02</v>
      </c>
      <c r="F45" s="165" t="s">
        <v>4084</v>
      </c>
      <c r="G45" s="166" t="s">
        <v>2646</v>
      </c>
      <c r="H45" s="167"/>
      <c r="I45" s="155"/>
      <c r="J45" s="155"/>
      <c r="K45" s="155"/>
      <c r="L45" s="155"/>
      <c r="M45" s="155"/>
      <c r="N45" s="155"/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  <c r="AA45" s="155"/>
      <c r="AB45" s="155"/>
      <c r="AC45" s="155"/>
      <c r="AD45" s="155"/>
      <c r="AE45" s="155"/>
      <c r="AF45" s="155"/>
      <c r="AG45" s="155"/>
      <c r="AH45" s="155"/>
      <c r="AI45" s="155"/>
      <c r="AJ45" s="155"/>
      <c r="AK45" s="155"/>
      <c r="AL45" s="155"/>
      <c r="AM45" s="155"/>
      <c r="AN45" s="155"/>
      <c r="AO45" s="155"/>
      <c r="AP45" s="155"/>
      <c r="AQ45" s="155"/>
      <c r="AR45" s="155"/>
    </row>
    <row r="46" spans="1:44" ht="102" hidden="1" x14ac:dyDescent="0.3">
      <c r="A46" s="155"/>
      <c r="B46" s="165" t="s">
        <v>4084</v>
      </c>
      <c r="C46" s="162"/>
      <c r="D46" s="163">
        <v>670.02</v>
      </c>
      <c r="E46" s="164">
        <v>670.02</v>
      </c>
      <c r="F46" s="166" t="s">
        <v>2646</v>
      </c>
      <c r="G46" s="161" t="s">
        <v>2155</v>
      </c>
      <c r="H46" s="162" t="s">
        <v>712</v>
      </c>
      <c r="I46" s="155"/>
      <c r="J46" s="155"/>
      <c r="K46" s="155"/>
      <c r="L46" s="155"/>
      <c r="M46" s="155"/>
      <c r="N46" s="155"/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  <c r="AA46" s="155"/>
      <c r="AB46" s="155"/>
      <c r="AC46" s="155"/>
      <c r="AD46" s="155"/>
      <c r="AE46" s="155"/>
      <c r="AF46" s="155"/>
      <c r="AG46" s="155"/>
      <c r="AH46" s="155"/>
      <c r="AI46" s="155"/>
      <c r="AJ46" s="155"/>
      <c r="AK46" s="155"/>
      <c r="AL46" s="155"/>
      <c r="AM46" s="155"/>
      <c r="AN46" s="155"/>
      <c r="AO46" s="155"/>
      <c r="AP46" s="155"/>
      <c r="AQ46" s="155"/>
      <c r="AR46" s="155"/>
    </row>
    <row r="47" spans="1:44" ht="102" hidden="1" x14ac:dyDescent="0.3">
      <c r="A47" s="155"/>
      <c r="B47" s="166" t="s">
        <v>2646</v>
      </c>
      <c r="C47" s="167"/>
      <c r="D47" s="163">
        <v>670.02</v>
      </c>
      <c r="E47" s="164">
        <v>670.02</v>
      </c>
      <c r="F47" s="161" t="s">
        <v>2155</v>
      </c>
      <c r="G47" s="165" t="s">
        <v>4084</v>
      </c>
      <c r="H47" s="162"/>
      <c r="I47" s="155"/>
      <c r="J47" s="155"/>
      <c r="K47" s="155"/>
      <c r="L47" s="155"/>
      <c r="M47" s="155"/>
      <c r="N47" s="155"/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  <c r="AA47" s="155"/>
      <c r="AB47" s="155"/>
      <c r="AC47" s="155"/>
      <c r="AD47" s="155"/>
      <c r="AE47" s="155"/>
      <c r="AF47" s="155"/>
      <c r="AG47" s="155"/>
      <c r="AH47" s="155"/>
      <c r="AI47" s="155"/>
      <c r="AJ47" s="155"/>
      <c r="AK47" s="155"/>
      <c r="AL47" s="155"/>
      <c r="AM47" s="155"/>
      <c r="AN47" s="155"/>
      <c r="AO47" s="155"/>
      <c r="AP47" s="155"/>
      <c r="AQ47" s="155"/>
      <c r="AR47" s="155"/>
    </row>
    <row r="48" spans="1:44" ht="102" x14ac:dyDescent="0.3">
      <c r="A48" s="155"/>
      <c r="B48" s="161" t="s">
        <v>2155</v>
      </c>
      <c r="C48" s="162" t="s">
        <v>712</v>
      </c>
      <c r="D48" s="163">
        <v>670.02</v>
      </c>
      <c r="E48" s="164">
        <v>670.02</v>
      </c>
      <c r="F48" s="165" t="s">
        <v>4084</v>
      </c>
      <c r="G48" s="166" t="s">
        <v>2642</v>
      </c>
      <c r="H48" s="167"/>
      <c r="I48" s="155"/>
      <c r="J48" s="155"/>
      <c r="K48" s="155"/>
      <c r="L48" s="155"/>
      <c r="M48" s="155"/>
      <c r="N48" s="155"/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  <c r="AA48" s="155"/>
      <c r="AB48" s="155"/>
      <c r="AC48" s="155"/>
      <c r="AD48" s="155"/>
      <c r="AE48" s="155"/>
      <c r="AF48" s="155"/>
      <c r="AG48" s="155"/>
      <c r="AH48" s="155"/>
      <c r="AI48" s="155"/>
      <c r="AJ48" s="155"/>
      <c r="AK48" s="155"/>
      <c r="AL48" s="155"/>
      <c r="AM48" s="155"/>
      <c r="AN48" s="155"/>
      <c r="AO48" s="155"/>
      <c r="AP48" s="155"/>
      <c r="AQ48" s="155"/>
      <c r="AR48" s="155"/>
    </row>
    <row r="49" spans="1:44" ht="102" hidden="1" x14ac:dyDescent="0.3">
      <c r="A49" s="155"/>
      <c r="B49" s="165" t="s">
        <v>4084</v>
      </c>
      <c r="C49" s="162"/>
      <c r="D49" s="163">
        <v>670.02</v>
      </c>
      <c r="E49" s="164">
        <v>670.02</v>
      </c>
      <c r="F49" s="166" t="s">
        <v>2642</v>
      </c>
      <c r="G49" s="161" t="s">
        <v>1961</v>
      </c>
      <c r="H49" s="162" t="s">
        <v>845</v>
      </c>
      <c r="I49" s="155"/>
      <c r="J49" s="155"/>
      <c r="K49" s="155"/>
      <c r="L49" s="155"/>
      <c r="M49" s="155"/>
      <c r="N49" s="155"/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  <c r="AA49" s="155"/>
      <c r="AB49" s="155"/>
      <c r="AC49" s="155"/>
      <c r="AD49" s="155"/>
      <c r="AE49" s="155"/>
      <c r="AF49" s="155"/>
      <c r="AG49" s="155"/>
      <c r="AH49" s="155"/>
      <c r="AI49" s="155"/>
      <c r="AJ49" s="155"/>
      <c r="AK49" s="155"/>
      <c r="AL49" s="155"/>
      <c r="AM49" s="155"/>
      <c r="AN49" s="155"/>
      <c r="AO49" s="155"/>
      <c r="AP49" s="155"/>
      <c r="AQ49" s="155"/>
      <c r="AR49" s="155"/>
    </row>
    <row r="50" spans="1:44" ht="102" hidden="1" x14ac:dyDescent="0.3">
      <c r="A50" s="155"/>
      <c r="B50" s="166" t="s">
        <v>2642</v>
      </c>
      <c r="C50" s="167"/>
      <c r="D50" s="163">
        <v>670.02</v>
      </c>
      <c r="E50" s="164">
        <v>670.02</v>
      </c>
      <c r="F50" s="161" t="s">
        <v>1961</v>
      </c>
      <c r="G50" s="165" t="s">
        <v>4084</v>
      </c>
      <c r="H50" s="162"/>
      <c r="I50" s="155"/>
      <c r="J50" s="155"/>
      <c r="K50" s="155"/>
      <c r="L50" s="155"/>
      <c r="M50" s="155"/>
      <c r="N50" s="155"/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  <c r="AA50" s="155"/>
      <c r="AB50" s="155"/>
      <c r="AC50" s="155"/>
      <c r="AD50" s="155"/>
      <c r="AE50" s="155"/>
      <c r="AF50" s="155"/>
      <c r="AG50" s="155"/>
      <c r="AH50" s="155"/>
      <c r="AI50" s="155"/>
      <c r="AJ50" s="155"/>
      <c r="AK50" s="155"/>
      <c r="AL50" s="155"/>
      <c r="AM50" s="155"/>
      <c r="AN50" s="155"/>
      <c r="AO50" s="155"/>
      <c r="AP50" s="155"/>
      <c r="AQ50" s="155"/>
      <c r="AR50" s="155"/>
    </row>
    <row r="51" spans="1:44" ht="102" x14ac:dyDescent="0.3">
      <c r="A51" s="155"/>
      <c r="B51" s="161" t="s">
        <v>1961</v>
      </c>
      <c r="C51" s="162" t="s">
        <v>845</v>
      </c>
      <c r="D51" s="163">
        <v>614.17999999999995</v>
      </c>
      <c r="E51" s="164">
        <v>614.17999999999995</v>
      </c>
      <c r="F51" s="165" t="s">
        <v>4084</v>
      </c>
      <c r="G51" s="166" t="s">
        <v>2619</v>
      </c>
      <c r="H51" s="167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</row>
    <row r="52" spans="1:44" ht="102" hidden="1" x14ac:dyDescent="0.3">
      <c r="A52" s="155"/>
      <c r="B52" s="165" t="s">
        <v>4084</v>
      </c>
      <c r="C52" s="162"/>
      <c r="D52" s="163">
        <v>614.17999999999995</v>
      </c>
      <c r="E52" s="164">
        <v>614.17999999999995</v>
      </c>
      <c r="F52" s="166" t="s">
        <v>2619</v>
      </c>
      <c r="G52" s="161" t="s">
        <v>1934</v>
      </c>
      <c r="H52" s="162" t="s">
        <v>526</v>
      </c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</row>
    <row r="53" spans="1:44" ht="102" hidden="1" x14ac:dyDescent="0.3">
      <c r="A53" s="155"/>
      <c r="B53" s="166" t="s">
        <v>2619</v>
      </c>
      <c r="C53" s="167"/>
      <c r="D53" s="163">
        <v>614.17999999999995</v>
      </c>
      <c r="E53" s="164">
        <v>614.17999999999995</v>
      </c>
      <c r="F53" s="161" t="s">
        <v>1934</v>
      </c>
      <c r="G53" s="165" t="s">
        <v>4084</v>
      </c>
      <c r="H53" s="162"/>
      <c r="I53" s="155"/>
      <c r="J53" s="155"/>
      <c r="K53" s="155"/>
      <c r="L53" s="155"/>
      <c r="M53" s="155"/>
      <c r="N53" s="155"/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  <c r="AA53" s="155"/>
      <c r="AB53" s="155"/>
      <c r="AC53" s="155"/>
      <c r="AD53" s="155"/>
      <c r="AE53" s="155"/>
      <c r="AF53" s="155"/>
      <c r="AG53" s="155"/>
      <c r="AH53" s="155"/>
      <c r="AI53" s="155"/>
      <c r="AJ53" s="155"/>
      <c r="AK53" s="155"/>
      <c r="AL53" s="155"/>
      <c r="AM53" s="155"/>
      <c r="AN53" s="155"/>
      <c r="AO53" s="155"/>
      <c r="AP53" s="155"/>
      <c r="AQ53" s="155"/>
      <c r="AR53" s="155"/>
    </row>
    <row r="54" spans="1:44" ht="102" x14ac:dyDescent="0.3">
      <c r="A54" s="155"/>
      <c r="B54" s="161" t="s">
        <v>1934</v>
      </c>
      <c r="C54" s="162" t="s">
        <v>526</v>
      </c>
      <c r="D54" s="163">
        <v>592.71</v>
      </c>
      <c r="E54" s="164">
        <v>592.71</v>
      </c>
      <c r="F54" s="165" t="s">
        <v>4084</v>
      </c>
      <c r="G54" s="166" t="s">
        <v>2603</v>
      </c>
      <c r="H54" s="167"/>
      <c r="I54" s="155"/>
      <c r="J54" s="155"/>
      <c r="K54" s="155"/>
      <c r="L54" s="155"/>
      <c r="M54" s="155"/>
      <c r="N54" s="155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  <c r="AA54" s="155"/>
      <c r="AB54" s="155"/>
      <c r="AC54" s="155"/>
      <c r="AD54" s="155"/>
      <c r="AE54" s="155"/>
      <c r="AF54" s="155"/>
      <c r="AG54" s="155"/>
      <c r="AH54" s="155"/>
      <c r="AI54" s="155"/>
      <c r="AJ54" s="155"/>
      <c r="AK54" s="155"/>
      <c r="AL54" s="155"/>
      <c r="AM54" s="155"/>
      <c r="AN54" s="155"/>
      <c r="AO54" s="155"/>
      <c r="AP54" s="155"/>
      <c r="AQ54" s="155"/>
      <c r="AR54" s="155"/>
    </row>
    <row r="55" spans="1:44" ht="102" hidden="1" x14ac:dyDescent="0.3">
      <c r="A55" s="155"/>
      <c r="B55" s="165" t="s">
        <v>4084</v>
      </c>
      <c r="C55" s="162"/>
      <c r="D55" s="163">
        <v>592.71</v>
      </c>
      <c r="E55" s="164">
        <v>592.71</v>
      </c>
      <c r="F55" s="166" t="s">
        <v>2603</v>
      </c>
      <c r="G55" s="161" t="s">
        <v>2160</v>
      </c>
      <c r="H55" s="162" t="s">
        <v>578</v>
      </c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</row>
    <row r="56" spans="1:44" ht="102" hidden="1" x14ac:dyDescent="0.3">
      <c r="A56" s="155"/>
      <c r="B56" s="166" t="s">
        <v>2603</v>
      </c>
      <c r="C56" s="167"/>
      <c r="D56" s="163">
        <v>592.71</v>
      </c>
      <c r="E56" s="164">
        <v>592.71</v>
      </c>
      <c r="F56" s="161" t="s">
        <v>2160</v>
      </c>
      <c r="G56" s="165" t="s">
        <v>4084</v>
      </c>
      <c r="H56" s="162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</row>
    <row r="57" spans="1:44" ht="102" x14ac:dyDescent="0.3">
      <c r="A57" s="155"/>
      <c r="B57" s="161" t="s">
        <v>2160</v>
      </c>
      <c r="C57" s="162" t="s">
        <v>578</v>
      </c>
      <c r="D57" s="163">
        <v>678.61</v>
      </c>
      <c r="E57" s="164">
        <v>678.61</v>
      </c>
      <c r="F57" s="165" t="s">
        <v>4084</v>
      </c>
      <c r="G57" s="166" t="s">
        <v>2654</v>
      </c>
      <c r="H57" s="167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  <c r="AA57" s="155"/>
      <c r="AB57" s="155"/>
      <c r="AC57" s="155"/>
      <c r="AD57" s="155"/>
      <c r="AE57" s="155"/>
      <c r="AF57" s="155"/>
      <c r="AG57" s="155"/>
      <c r="AH57" s="155"/>
      <c r="AI57" s="155"/>
      <c r="AJ57" s="155"/>
      <c r="AK57" s="155"/>
      <c r="AL57" s="155"/>
      <c r="AM57" s="155"/>
      <c r="AN57" s="155"/>
      <c r="AO57" s="155"/>
      <c r="AP57" s="155"/>
      <c r="AQ57" s="155"/>
      <c r="AR57" s="155"/>
    </row>
    <row r="58" spans="1:44" ht="102" hidden="1" x14ac:dyDescent="0.3">
      <c r="A58" s="155"/>
      <c r="B58" s="165" t="s">
        <v>4084</v>
      </c>
      <c r="C58" s="162"/>
      <c r="D58" s="163">
        <v>678.61</v>
      </c>
      <c r="E58" s="164">
        <v>678.61</v>
      </c>
      <c r="F58" s="166" t="s">
        <v>2654</v>
      </c>
      <c r="G58" s="161" t="s">
        <v>1918</v>
      </c>
      <c r="H58" s="162" t="s">
        <v>494</v>
      </c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  <c r="AA58" s="155"/>
      <c r="AB58" s="155"/>
      <c r="AC58" s="155"/>
      <c r="AD58" s="155"/>
      <c r="AE58" s="155"/>
      <c r="AF58" s="155"/>
      <c r="AG58" s="155"/>
      <c r="AH58" s="155"/>
      <c r="AI58" s="155"/>
      <c r="AJ58" s="155"/>
      <c r="AK58" s="155"/>
      <c r="AL58" s="155"/>
      <c r="AM58" s="155"/>
      <c r="AN58" s="155"/>
      <c r="AO58" s="155"/>
      <c r="AP58" s="155"/>
      <c r="AQ58" s="155"/>
      <c r="AR58" s="155"/>
    </row>
    <row r="59" spans="1:44" ht="102" hidden="1" x14ac:dyDescent="0.3">
      <c r="A59" s="155"/>
      <c r="B59" s="166" t="s">
        <v>2654</v>
      </c>
      <c r="C59" s="167"/>
      <c r="D59" s="163">
        <v>678.61</v>
      </c>
      <c r="E59" s="164">
        <v>678.61</v>
      </c>
      <c r="F59" s="161" t="s">
        <v>1918</v>
      </c>
      <c r="G59" s="165" t="s">
        <v>4084</v>
      </c>
      <c r="H59" s="162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  <c r="AA59" s="155"/>
      <c r="AB59" s="155"/>
      <c r="AC59" s="155"/>
      <c r="AD59" s="155"/>
      <c r="AE59" s="155"/>
      <c r="AF59" s="155"/>
      <c r="AG59" s="155"/>
      <c r="AH59" s="155"/>
      <c r="AI59" s="155"/>
      <c r="AJ59" s="155"/>
      <c r="AK59" s="155"/>
      <c r="AL59" s="155"/>
      <c r="AM59" s="155"/>
      <c r="AN59" s="155"/>
      <c r="AO59" s="155"/>
      <c r="AP59" s="155"/>
      <c r="AQ59" s="155"/>
      <c r="AR59" s="155"/>
    </row>
    <row r="60" spans="1:44" ht="102" x14ac:dyDescent="0.3">
      <c r="A60" s="155"/>
      <c r="B60" s="161" t="s">
        <v>1918</v>
      </c>
      <c r="C60" s="162" t="s">
        <v>494</v>
      </c>
      <c r="D60" s="163">
        <v>678.61</v>
      </c>
      <c r="E60" s="164">
        <v>678.61</v>
      </c>
      <c r="F60" s="165" t="s">
        <v>4084</v>
      </c>
      <c r="G60" s="166" t="s">
        <v>2656</v>
      </c>
      <c r="H60" s="167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  <c r="AC60" s="155"/>
      <c r="AD60" s="155"/>
      <c r="AE60" s="155"/>
      <c r="AF60" s="155"/>
      <c r="AG60" s="155"/>
      <c r="AH60" s="155"/>
      <c r="AI60" s="155"/>
      <c r="AJ60" s="155"/>
      <c r="AK60" s="155"/>
      <c r="AL60" s="155"/>
      <c r="AM60" s="155"/>
      <c r="AN60" s="155"/>
      <c r="AO60" s="155"/>
      <c r="AP60" s="155"/>
      <c r="AQ60" s="155"/>
      <c r="AR60" s="155"/>
    </row>
    <row r="61" spans="1:44" ht="102" hidden="1" x14ac:dyDescent="0.3">
      <c r="A61" s="155"/>
      <c r="B61" s="165" t="s">
        <v>4084</v>
      </c>
      <c r="C61" s="162"/>
      <c r="D61" s="163">
        <v>678.61</v>
      </c>
      <c r="E61" s="164">
        <v>678.61</v>
      </c>
      <c r="F61" s="166" t="s">
        <v>2656</v>
      </c>
      <c r="G61" s="161" t="s">
        <v>2203</v>
      </c>
      <c r="H61" s="162" t="s">
        <v>779</v>
      </c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  <c r="AC61" s="155"/>
      <c r="AD61" s="155"/>
      <c r="AE61" s="155"/>
      <c r="AF61" s="155"/>
      <c r="AG61" s="155"/>
      <c r="AH61" s="155"/>
      <c r="AI61" s="155"/>
      <c r="AJ61" s="155"/>
      <c r="AK61" s="155"/>
      <c r="AL61" s="155"/>
      <c r="AM61" s="155"/>
      <c r="AN61" s="155"/>
      <c r="AO61" s="155"/>
      <c r="AP61" s="155"/>
      <c r="AQ61" s="155"/>
      <c r="AR61" s="155"/>
    </row>
    <row r="62" spans="1:44" ht="102" hidden="1" x14ac:dyDescent="0.3">
      <c r="A62" s="155"/>
      <c r="B62" s="166" t="s">
        <v>2656</v>
      </c>
      <c r="C62" s="167"/>
      <c r="D62" s="163">
        <v>678.61</v>
      </c>
      <c r="E62" s="164">
        <v>678.61</v>
      </c>
      <c r="F62" s="161" t="s">
        <v>2203</v>
      </c>
      <c r="G62" s="165" t="s">
        <v>4084</v>
      </c>
      <c r="H62" s="162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  <c r="AC62" s="155"/>
      <c r="AD62" s="155"/>
      <c r="AE62" s="155"/>
      <c r="AF62" s="155"/>
      <c r="AG62" s="155"/>
      <c r="AH62" s="155"/>
      <c r="AI62" s="155"/>
      <c r="AJ62" s="155"/>
      <c r="AK62" s="155"/>
      <c r="AL62" s="155"/>
      <c r="AM62" s="155"/>
      <c r="AN62" s="155"/>
      <c r="AO62" s="155"/>
      <c r="AP62" s="155"/>
      <c r="AQ62" s="155"/>
      <c r="AR62" s="155"/>
    </row>
    <row r="63" spans="1:44" ht="102" x14ac:dyDescent="0.3">
      <c r="A63" s="155"/>
      <c r="B63" s="161" t="s">
        <v>2203</v>
      </c>
      <c r="C63" s="162" t="s">
        <v>779</v>
      </c>
      <c r="D63" s="163">
        <v>614.17999999999995</v>
      </c>
      <c r="E63" s="164">
        <v>614.17999999999995</v>
      </c>
      <c r="F63" s="165" t="s">
        <v>4084</v>
      </c>
      <c r="G63" s="166" t="s">
        <v>3398</v>
      </c>
      <c r="H63" s="167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  <c r="AC63" s="155"/>
      <c r="AD63" s="155"/>
      <c r="AE63" s="155"/>
      <c r="AF63" s="155"/>
      <c r="AG63" s="155"/>
      <c r="AH63" s="155"/>
      <c r="AI63" s="155"/>
      <c r="AJ63" s="155"/>
      <c r="AK63" s="155"/>
      <c r="AL63" s="155"/>
      <c r="AM63" s="155"/>
      <c r="AN63" s="155"/>
      <c r="AO63" s="155"/>
      <c r="AP63" s="155"/>
      <c r="AQ63" s="155"/>
      <c r="AR63" s="155"/>
    </row>
    <row r="64" spans="1:44" ht="102" hidden="1" x14ac:dyDescent="0.3">
      <c r="A64" s="155"/>
      <c r="B64" s="165" t="s">
        <v>4084</v>
      </c>
      <c r="C64" s="162"/>
      <c r="D64" s="163">
        <v>614.17999999999995</v>
      </c>
      <c r="E64" s="164">
        <v>614.17999999999995</v>
      </c>
      <c r="F64" s="166" t="s">
        <v>3398</v>
      </c>
      <c r="G64" s="161" t="s">
        <v>2115</v>
      </c>
      <c r="H64" s="162" t="s">
        <v>547</v>
      </c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  <c r="AC64" s="155"/>
      <c r="AD64" s="155"/>
      <c r="AE64" s="155"/>
      <c r="AF64" s="155"/>
      <c r="AG64" s="155"/>
      <c r="AH64" s="155"/>
      <c r="AI64" s="155"/>
      <c r="AJ64" s="155"/>
      <c r="AK64" s="155"/>
      <c r="AL64" s="155"/>
      <c r="AM64" s="155"/>
      <c r="AN64" s="155"/>
      <c r="AO64" s="155"/>
      <c r="AP64" s="155"/>
      <c r="AQ64" s="155"/>
      <c r="AR64" s="155"/>
    </row>
    <row r="65" spans="1:44" ht="102" hidden="1" x14ac:dyDescent="0.3">
      <c r="A65" s="155"/>
      <c r="B65" s="166" t="s">
        <v>3398</v>
      </c>
      <c r="C65" s="167"/>
      <c r="D65" s="163">
        <v>614.17999999999995</v>
      </c>
      <c r="E65" s="164">
        <v>614.17999999999995</v>
      </c>
      <c r="F65" s="161" t="s">
        <v>2115</v>
      </c>
      <c r="G65" s="165" t="s">
        <v>4084</v>
      </c>
      <c r="H65" s="162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  <c r="AC65" s="155"/>
      <c r="AD65" s="155"/>
      <c r="AE65" s="155"/>
      <c r="AF65" s="155"/>
      <c r="AG65" s="155"/>
      <c r="AH65" s="155"/>
      <c r="AI65" s="155"/>
      <c r="AJ65" s="155"/>
      <c r="AK65" s="155"/>
      <c r="AL65" s="155"/>
      <c r="AM65" s="155"/>
      <c r="AN65" s="155"/>
      <c r="AO65" s="155"/>
      <c r="AP65" s="155"/>
      <c r="AQ65" s="155"/>
      <c r="AR65" s="155"/>
    </row>
    <row r="66" spans="1:44" ht="102" x14ac:dyDescent="0.3">
      <c r="A66" s="155"/>
      <c r="B66" s="161" t="s">
        <v>2115</v>
      </c>
      <c r="C66" s="162" t="s">
        <v>547</v>
      </c>
      <c r="D66" s="163">
        <v>674.31</v>
      </c>
      <c r="E66" s="164">
        <v>674.31</v>
      </c>
      <c r="F66" s="165" t="s">
        <v>4084</v>
      </c>
      <c r="G66" s="166" t="s">
        <v>2493</v>
      </c>
      <c r="H66" s="167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  <c r="AC66" s="155"/>
      <c r="AD66" s="155"/>
      <c r="AE66" s="155"/>
      <c r="AF66" s="155"/>
      <c r="AG66" s="155"/>
      <c r="AH66" s="155"/>
      <c r="AI66" s="155"/>
      <c r="AJ66" s="155"/>
      <c r="AK66" s="155"/>
      <c r="AL66" s="155"/>
      <c r="AM66" s="155"/>
      <c r="AN66" s="155"/>
      <c r="AO66" s="155"/>
      <c r="AP66" s="155"/>
      <c r="AQ66" s="155"/>
      <c r="AR66" s="155"/>
    </row>
    <row r="67" spans="1:44" ht="102" hidden="1" x14ac:dyDescent="0.3">
      <c r="A67" s="155"/>
      <c r="B67" s="165" t="s">
        <v>4084</v>
      </c>
      <c r="C67" s="162"/>
      <c r="D67" s="163">
        <v>674.31</v>
      </c>
      <c r="E67" s="164">
        <v>674.31</v>
      </c>
      <c r="F67" s="166" t="s">
        <v>2493</v>
      </c>
      <c r="G67" s="161" t="s">
        <v>2243</v>
      </c>
      <c r="H67" s="162" t="s">
        <v>756</v>
      </c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  <c r="AC67" s="155"/>
      <c r="AD67" s="155"/>
      <c r="AE67" s="155"/>
      <c r="AF67" s="155"/>
      <c r="AG67" s="155"/>
      <c r="AH67" s="155"/>
      <c r="AI67" s="155"/>
      <c r="AJ67" s="155"/>
      <c r="AK67" s="155"/>
      <c r="AL67" s="155"/>
      <c r="AM67" s="155"/>
      <c r="AN67" s="155"/>
      <c r="AO67" s="155"/>
      <c r="AP67" s="155"/>
      <c r="AQ67" s="155"/>
      <c r="AR67" s="155"/>
    </row>
    <row r="68" spans="1:44" ht="102" hidden="1" x14ac:dyDescent="0.3">
      <c r="A68" s="155"/>
      <c r="B68" s="166" t="s">
        <v>2493</v>
      </c>
      <c r="C68" s="167"/>
      <c r="D68" s="163">
        <v>674.31</v>
      </c>
      <c r="E68" s="164">
        <v>674.31</v>
      </c>
      <c r="F68" s="161" t="s">
        <v>2243</v>
      </c>
      <c r="G68" s="165" t="s">
        <v>4084</v>
      </c>
      <c r="H68" s="162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  <c r="AC68" s="155"/>
      <c r="AD68" s="155"/>
      <c r="AE68" s="155"/>
      <c r="AF68" s="155"/>
      <c r="AG68" s="155"/>
      <c r="AH68" s="155"/>
      <c r="AI68" s="155"/>
      <c r="AJ68" s="155"/>
      <c r="AK68" s="155"/>
      <c r="AL68" s="155"/>
      <c r="AM68" s="155"/>
      <c r="AN68" s="155"/>
      <c r="AO68" s="155"/>
      <c r="AP68" s="155"/>
      <c r="AQ68" s="155"/>
      <c r="AR68" s="155"/>
    </row>
    <row r="69" spans="1:44" ht="102" x14ac:dyDescent="0.3">
      <c r="A69" s="155"/>
      <c r="B69" s="161" t="s">
        <v>2243</v>
      </c>
      <c r="C69" s="162" t="s">
        <v>756</v>
      </c>
      <c r="D69" s="163">
        <v>678.61</v>
      </c>
      <c r="E69" s="164">
        <v>678.61</v>
      </c>
      <c r="F69" s="165" t="s">
        <v>4084</v>
      </c>
      <c r="G69" s="166" t="s">
        <v>3411</v>
      </c>
      <c r="H69" s="167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  <c r="AC69" s="155"/>
      <c r="AD69" s="155"/>
      <c r="AE69" s="155"/>
      <c r="AF69" s="155"/>
      <c r="AG69" s="155"/>
      <c r="AH69" s="155"/>
      <c r="AI69" s="155"/>
      <c r="AJ69" s="155"/>
      <c r="AK69" s="155"/>
      <c r="AL69" s="155"/>
      <c r="AM69" s="155"/>
      <c r="AN69" s="155"/>
      <c r="AO69" s="155"/>
      <c r="AP69" s="155"/>
      <c r="AQ69" s="155"/>
      <c r="AR69" s="155"/>
    </row>
    <row r="70" spans="1:44" ht="102" hidden="1" x14ac:dyDescent="0.3">
      <c r="A70" s="155"/>
      <c r="B70" s="165" t="s">
        <v>4084</v>
      </c>
      <c r="C70" s="162"/>
      <c r="D70" s="163">
        <v>678.61</v>
      </c>
      <c r="E70" s="164">
        <v>678.61</v>
      </c>
      <c r="F70" s="166" t="s">
        <v>3411</v>
      </c>
      <c r="G70" s="161" t="s">
        <v>2211</v>
      </c>
      <c r="H70" s="162" t="s">
        <v>821</v>
      </c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  <c r="AC70" s="155"/>
      <c r="AD70" s="155"/>
      <c r="AE70" s="155"/>
      <c r="AF70" s="155"/>
      <c r="AG70" s="155"/>
      <c r="AH70" s="155"/>
      <c r="AI70" s="155"/>
      <c r="AJ70" s="155"/>
      <c r="AK70" s="155"/>
      <c r="AL70" s="155"/>
      <c r="AM70" s="155"/>
      <c r="AN70" s="155"/>
      <c r="AO70" s="155"/>
      <c r="AP70" s="155"/>
      <c r="AQ70" s="155"/>
      <c r="AR70" s="155"/>
    </row>
    <row r="71" spans="1:44" ht="102" hidden="1" x14ac:dyDescent="0.3">
      <c r="A71" s="155"/>
      <c r="B71" s="166" t="s">
        <v>3411</v>
      </c>
      <c r="C71" s="167"/>
      <c r="D71" s="163">
        <v>678.61</v>
      </c>
      <c r="E71" s="164">
        <v>678.61</v>
      </c>
      <c r="F71" s="161" t="s">
        <v>2211</v>
      </c>
      <c r="G71" s="165" t="s">
        <v>4084</v>
      </c>
      <c r="H71" s="162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  <c r="AC71" s="155"/>
      <c r="AD71" s="155"/>
      <c r="AE71" s="155"/>
      <c r="AF71" s="155"/>
      <c r="AG71" s="155"/>
      <c r="AH71" s="155"/>
      <c r="AI71" s="155"/>
      <c r="AJ71" s="155"/>
      <c r="AK71" s="155"/>
      <c r="AL71" s="155"/>
      <c r="AM71" s="155"/>
      <c r="AN71" s="155"/>
      <c r="AO71" s="155"/>
      <c r="AP71" s="155"/>
      <c r="AQ71" s="155"/>
      <c r="AR71" s="155"/>
    </row>
    <row r="72" spans="1:44" ht="102" x14ac:dyDescent="0.3">
      <c r="A72" s="155"/>
      <c r="B72" s="161" t="s">
        <v>2211</v>
      </c>
      <c r="C72" s="162" t="s">
        <v>821</v>
      </c>
      <c r="D72" s="163">
        <v>592.71</v>
      </c>
      <c r="E72" s="164">
        <v>592.71</v>
      </c>
      <c r="F72" s="165" t="s">
        <v>4084</v>
      </c>
      <c r="G72" s="166" t="s">
        <v>3395</v>
      </c>
      <c r="H72" s="167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  <c r="AC72" s="155"/>
      <c r="AD72" s="155"/>
      <c r="AE72" s="155"/>
      <c r="AF72" s="155"/>
      <c r="AG72" s="155"/>
      <c r="AH72" s="155"/>
      <c r="AI72" s="155"/>
      <c r="AJ72" s="155"/>
      <c r="AK72" s="155"/>
      <c r="AL72" s="155"/>
      <c r="AM72" s="155"/>
      <c r="AN72" s="155"/>
      <c r="AO72" s="155"/>
      <c r="AP72" s="155"/>
      <c r="AQ72" s="155"/>
      <c r="AR72" s="155"/>
    </row>
    <row r="73" spans="1:44" ht="102" hidden="1" x14ac:dyDescent="0.3">
      <c r="A73" s="155"/>
      <c r="B73" s="165" t="s">
        <v>4084</v>
      </c>
      <c r="C73" s="162"/>
      <c r="D73" s="163">
        <v>592.71</v>
      </c>
      <c r="E73" s="164">
        <v>592.71</v>
      </c>
      <c r="F73" s="166" t="s">
        <v>3395</v>
      </c>
      <c r="G73" s="161" t="s">
        <v>1928</v>
      </c>
      <c r="H73" s="162" t="s">
        <v>579</v>
      </c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  <c r="AC73" s="155"/>
      <c r="AD73" s="155"/>
      <c r="AE73" s="155"/>
      <c r="AF73" s="155"/>
      <c r="AG73" s="155"/>
      <c r="AH73" s="155"/>
      <c r="AI73" s="155"/>
      <c r="AJ73" s="155"/>
      <c r="AK73" s="155"/>
      <c r="AL73" s="155"/>
      <c r="AM73" s="155"/>
      <c r="AN73" s="155"/>
      <c r="AO73" s="155"/>
      <c r="AP73" s="155"/>
      <c r="AQ73" s="155"/>
      <c r="AR73" s="155"/>
    </row>
    <row r="74" spans="1:44" ht="102" hidden="1" x14ac:dyDescent="0.3">
      <c r="A74" s="155"/>
      <c r="B74" s="166" t="s">
        <v>3395</v>
      </c>
      <c r="C74" s="167"/>
      <c r="D74" s="163">
        <v>592.71</v>
      </c>
      <c r="E74" s="164">
        <v>592.71</v>
      </c>
      <c r="F74" s="161" t="s">
        <v>1928</v>
      </c>
      <c r="G74" s="165" t="s">
        <v>4084</v>
      </c>
      <c r="H74" s="162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  <c r="AC74" s="155"/>
      <c r="AD74" s="155"/>
      <c r="AE74" s="155"/>
      <c r="AF74" s="155"/>
      <c r="AG74" s="155"/>
      <c r="AH74" s="155"/>
      <c r="AI74" s="155"/>
      <c r="AJ74" s="155"/>
      <c r="AK74" s="155"/>
      <c r="AL74" s="155"/>
      <c r="AM74" s="155"/>
      <c r="AN74" s="155"/>
      <c r="AO74" s="155"/>
      <c r="AP74" s="155"/>
      <c r="AQ74" s="155"/>
      <c r="AR74" s="155"/>
    </row>
    <row r="75" spans="1:44" ht="102" x14ac:dyDescent="0.3">
      <c r="A75" s="155"/>
      <c r="B75" s="161" t="s">
        <v>1928</v>
      </c>
      <c r="C75" s="162" t="s">
        <v>579</v>
      </c>
      <c r="D75" s="163">
        <v>674.31</v>
      </c>
      <c r="E75" s="164">
        <v>674.31</v>
      </c>
      <c r="F75" s="165" t="s">
        <v>4084</v>
      </c>
      <c r="G75" s="166" t="s">
        <v>2651</v>
      </c>
      <c r="H75" s="167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  <c r="AC75" s="155"/>
      <c r="AD75" s="155"/>
      <c r="AE75" s="155"/>
      <c r="AF75" s="155"/>
      <c r="AG75" s="155"/>
      <c r="AH75" s="155"/>
      <c r="AI75" s="155"/>
      <c r="AJ75" s="155"/>
      <c r="AK75" s="155"/>
      <c r="AL75" s="155"/>
      <c r="AM75" s="155"/>
      <c r="AN75" s="155"/>
      <c r="AO75" s="155"/>
      <c r="AP75" s="155"/>
      <c r="AQ75" s="155"/>
      <c r="AR75" s="155"/>
    </row>
    <row r="76" spans="1:44" ht="102" hidden="1" x14ac:dyDescent="0.3">
      <c r="A76" s="155"/>
      <c r="B76" s="165" t="s">
        <v>4084</v>
      </c>
      <c r="C76" s="162"/>
      <c r="D76" s="163">
        <v>674.31</v>
      </c>
      <c r="E76" s="164">
        <v>674.31</v>
      </c>
      <c r="F76" s="166" t="s">
        <v>2651</v>
      </c>
      <c r="G76" s="161" t="s">
        <v>3538</v>
      </c>
      <c r="H76" s="162" t="s">
        <v>488</v>
      </c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  <c r="AC76" s="155"/>
      <c r="AD76" s="155"/>
      <c r="AE76" s="155"/>
      <c r="AF76" s="155"/>
      <c r="AG76" s="155"/>
      <c r="AH76" s="155"/>
      <c r="AI76" s="155"/>
      <c r="AJ76" s="155"/>
      <c r="AK76" s="155"/>
      <c r="AL76" s="155"/>
      <c r="AM76" s="155"/>
      <c r="AN76" s="155"/>
      <c r="AO76" s="155"/>
      <c r="AP76" s="155"/>
      <c r="AQ76" s="155"/>
      <c r="AR76" s="155"/>
    </row>
    <row r="77" spans="1:44" ht="102" hidden="1" x14ac:dyDescent="0.3">
      <c r="A77" s="155"/>
      <c r="B77" s="166" t="s">
        <v>2651</v>
      </c>
      <c r="C77" s="167"/>
      <c r="D77" s="163">
        <v>674.31</v>
      </c>
      <c r="E77" s="164">
        <v>674.31</v>
      </c>
      <c r="F77" s="161" t="s">
        <v>3538</v>
      </c>
      <c r="G77" s="165" t="s">
        <v>4084</v>
      </c>
      <c r="H77" s="162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  <c r="AC77" s="155"/>
      <c r="AD77" s="155"/>
      <c r="AE77" s="155"/>
      <c r="AF77" s="155"/>
      <c r="AG77" s="155"/>
      <c r="AH77" s="155"/>
      <c r="AI77" s="155"/>
      <c r="AJ77" s="155"/>
      <c r="AK77" s="155"/>
      <c r="AL77" s="155"/>
      <c r="AM77" s="155"/>
      <c r="AN77" s="155"/>
      <c r="AO77" s="155"/>
      <c r="AP77" s="155"/>
      <c r="AQ77" s="155"/>
      <c r="AR77" s="155"/>
    </row>
    <row r="78" spans="1:44" ht="102" x14ac:dyDescent="0.3">
      <c r="A78" s="155"/>
      <c r="B78" s="161" t="s">
        <v>3538</v>
      </c>
      <c r="C78" s="162" t="s">
        <v>488</v>
      </c>
      <c r="D78" s="163">
        <v>678.61</v>
      </c>
      <c r="E78" s="164">
        <v>678.61</v>
      </c>
      <c r="F78" s="165" t="s">
        <v>4084</v>
      </c>
      <c r="G78" s="166" t="s">
        <v>3966</v>
      </c>
      <c r="H78" s="167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  <c r="AC78" s="155"/>
      <c r="AD78" s="155"/>
      <c r="AE78" s="155"/>
      <c r="AF78" s="155"/>
      <c r="AG78" s="155"/>
      <c r="AH78" s="155"/>
      <c r="AI78" s="155"/>
      <c r="AJ78" s="155"/>
      <c r="AK78" s="155"/>
      <c r="AL78" s="155"/>
      <c r="AM78" s="155"/>
      <c r="AN78" s="155"/>
      <c r="AO78" s="155"/>
      <c r="AP78" s="155"/>
      <c r="AQ78" s="155"/>
      <c r="AR78" s="155"/>
    </row>
    <row r="79" spans="1:44" ht="102" hidden="1" x14ac:dyDescent="0.3">
      <c r="A79" s="155"/>
      <c r="B79" s="165" t="s">
        <v>4084</v>
      </c>
      <c r="C79" s="162"/>
      <c r="D79" s="163">
        <v>678.61</v>
      </c>
      <c r="E79" s="164">
        <v>678.61</v>
      </c>
      <c r="F79" s="166" t="s">
        <v>3966</v>
      </c>
      <c r="G79" s="161" t="s">
        <v>3539</v>
      </c>
      <c r="H79" s="162" t="s">
        <v>770</v>
      </c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155"/>
      <c r="AN79" s="155"/>
      <c r="AO79" s="155"/>
      <c r="AP79" s="155"/>
      <c r="AQ79" s="155"/>
      <c r="AR79" s="155"/>
    </row>
    <row r="80" spans="1:44" ht="102" hidden="1" x14ac:dyDescent="0.3">
      <c r="A80" s="155"/>
      <c r="B80" s="166" t="s">
        <v>3966</v>
      </c>
      <c r="C80" s="167"/>
      <c r="D80" s="163">
        <v>678.61</v>
      </c>
      <c r="E80" s="164">
        <v>678.61</v>
      </c>
      <c r="F80" s="161" t="s">
        <v>3539</v>
      </c>
      <c r="G80" s="165" t="s">
        <v>4084</v>
      </c>
      <c r="H80" s="162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  <c r="AC80" s="155"/>
      <c r="AD80" s="155"/>
      <c r="AE80" s="155"/>
      <c r="AF80" s="155"/>
      <c r="AG80" s="155"/>
      <c r="AH80" s="155"/>
      <c r="AI80" s="155"/>
      <c r="AJ80" s="155"/>
      <c r="AK80" s="155"/>
      <c r="AL80" s="155"/>
      <c r="AM80" s="155"/>
      <c r="AN80" s="155"/>
      <c r="AO80" s="155"/>
      <c r="AP80" s="155"/>
      <c r="AQ80" s="155"/>
      <c r="AR80" s="155"/>
    </row>
    <row r="81" spans="1:44" ht="102" x14ac:dyDescent="0.3">
      <c r="A81" s="155"/>
      <c r="B81" s="161" t="s">
        <v>3539</v>
      </c>
      <c r="C81" s="162" t="s">
        <v>770</v>
      </c>
      <c r="D81" s="163">
        <v>592.71</v>
      </c>
      <c r="E81" s="164">
        <v>592.71</v>
      </c>
      <c r="F81" s="165" t="s">
        <v>4084</v>
      </c>
      <c r="G81" s="166" t="s">
        <v>3968</v>
      </c>
      <c r="H81" s="167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  <c r="AC81" s="155"/>
      <c r="AD81" s="155"/>
      <c r="AE81" s="155"/>
      <c r="AF81" s="155"/>
      <c r="AG81" s="155"/>
      <c r="AH81" s="155"/>
      <c r="AI81" s="155"/>
      <c r="AJ81" s="155"/>
      <c r="AK81" s="155"/>
      <c r="AL81" s="155"/>
      <c r="AM81" s="155"/>
      <c r="AN81" s="155"/>
      <c r="AO81" s="155"/>
      <c r="AP81" s="155"/>
      <c r="AQ81" s="155"/>
      <c r="AR81" s="155"/>
    </row>
    <row r="82" spans="1:44" ht="102" hidden="1" x14ac:dyDescent="0.3">
      <c r="A82" s="155"/>
      <c r="B82" s="165" t="s">
        <v>4084</v>
      </c>
      <c r="C82" s="162"/>
      <c r="D82" s="163">
        <v>592.71</v>
      </c>
      <c r="E82" s="164">
        <v>592.71</v>
      </c>
      <c r="F82" s="166" t="s">
        <v>3968</v>
      </c>
      <c r="G82" s="161" t="s">
        <v>2289</v>
      </c>
      <c r="H82" s="162" t="s">
        <v>816</v>
      </c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  <c r="AC82" s="155"/>
      <c r="AD82" s="155"/>
      <c r="AE82" s="155"/>
      <c r="AF82" s="155"/>
      <c r="AG82" s="155"/>
      <c r="AH82" s="155"/>
      <c r="AI82" s="155"/>
      <c r="AJ82" s="155"/>
      <c r="AK82" s="155"/>
      <c r="AL82" s="155"/>
      <c r="AM82" s="155"/>
      <c r="AN82" s="155"/>
      <c r="AO82" s="155"/>
      <c r="AP82" s="155"/>
      <c r="AQ82" s="155"/>
      <c r="AR82" s="155"/>
    </row>
    <row r="83" spans="1:44" ht="102" hidden="1" x14ac:dyDescent="0.3">
      <c r="A83" s="155"/>
      <c r="B83" s="166" t="s">
        <v>3968</v>
      </c>
      <c r="C83" s="167"/>
      <c r="D83" s="163">
        <v>592.71</v>
      </c>
      <c r="E83" s="164">
        <v>592.71</v>
      </c>
      <c r="F83" s="161" t="s">
        <v>2289</v>
      </c>
      <c r="G83" s="165" t="s">
        <v>4084</v>
      </c>
      <c r="H83" s="162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  <c r="AC83" s="155"/>
      <c r="AD83" s="155"/>
      <c r="AE83" s="155"/>
      <c r="AF83" s="155"/>
      <c r="AG83" s="155"/>
      <c r="AH83" s="155"/>
      <c r="AI83" s="155"/>
      <c r="AJ83" s="155"/>
      <c r="AK83" s="155"/>
      <c r="AL83" s="155"/>
      <c r="AM83" s="155"/>
      <c r="AN83" s="155"/>
      <c r="AO83" s="155"/>
      <c r="AP83" s="155"/>
      <c r="AQ83" s="155"/>
      <c r="AR83" s="155"/>
    </row>
    <row r="84" spans="1:44" ht="102" x14ac:dyDescent="0.3">
      <c r="A84" s="155"/>
      <c r="B84" s="161" t="s">
        <v>2289</v>
      </c>
      <c r="C84" s="162" t="s">
        <v>816</v>
      </c>
      <c r="D84" s="163">
        <v>820.34</v>
      </c>
      <c r="E84" s="164">
        <v>820.34</v>
      </c>
      <c r="F84" s="165" t="s">
        <v>4084</v>
      </c>
      <c r="G84" s="166" t="s">
        <v>3430</v>
      </c>
      <c r="H84" s="167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  <c r="AC84" s="155"/>
      <c r="AD84" s="155"/>
      <c r="AE84" s="155"/>
      <c r="AF84" s="155"/>
      <c r="AG84" s="155"/>
      <c r="AH84" s="155"/>
      <c r="AI84" s="155"/>
      <c r="AJ84" s="155"/>
      <c r="AK84" s="155"/>
      <c r="AL84" s="155"/>
      <c r="AM84" s="155"/>
      <c r="AN84" s="155"/>
      <c r="AO84" s="155"/>
      <c r="AP84" s="155"/>
      <c r="AQ84" s="155"/>
      <c r="AR84" s="155"/>
    </row>
    <row r="85" spans="1:44" ht="102" hidden="1" x14ac:dyDescent="0.3">
      <c r="A85" s="155"/>
      <c r="B85" s="165" t="s">
        <v>4084</v>
      </c>
      <c r="C85" s="162"/>
      <c r="D85" s="163">
        <v>820.34</v>
      </c>
      <c r="E85" s="164">
        <v>820.34</v>
      </c>
      <c r="F85" s="166" t="s">
        <v>3430</v>
      </c>
      <c r="G85" s="161" t="s">
        <v>2363</v>
      </c>
      <c r="H85" s="162" t="s">
        <v>503</v>
      </c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  <c r="AC85" s="155"/>
      <c r="AD85" s="155"/>
      <c r="AE85" s="155"/>
      <c r="AF85" s="155"/>
      <c r="AG85" s="155"/>
      <c r="AH85" s="155"/>
      <c r="AI85" s="155"/>
      <c r="AJ85" s="155"/>
      <c r="AK85" s="155"/>
      <c r="AL85" s="155"/>
      <c r="AM85" s="155"/>
      <c r="AN85" s="155"/>
      <c r="AO85" s="155"/>
      <c r="AP85" s="155"/>
      <c r="AQ85" s="155"/>
      <c r="AR85" s="155"/>
    </row>
    <row r="86" spans="1:44" ht="102" hidden="1" x14ac:dyDescent="0.3">
      <c r="A86" s="155"/>
      <c r="B86" s="166" t="s">
        <v>3430</v>
      </c>
      <c r="C86" s="167"/>
      <c r="D86" s="163">
        <v>820.34</v>
      </c>
      <c r="E86" s="164">
        <v>820.34</v>
      </c>
      <c r="F86" s="161" t="s">
        <v>2363</v>
      </c>
      <c r="G86" s="165" t="s">
        <v>4084</v>
      </c>
      <c r="H86" s="162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  <c r="AC86" s="155"/>
      <c r="AD86" s="155"/>
      <c r="AE86" s="155"/>
      <c r="AF86" s="155"/>
      <c r="AG86" s="155"/>
      <c r="AH86" s="155"/>
      <c r="AI86" s="155"/>
      <c r="AJ86" s="155"/>
      <c r="AK86" s="155"/>
      <c r="AL86" s="155"/>
      <c r="AM86" s="155"/>
      <c r="AN86" s="155"/>
      <c r="AO86" s="155"/>
      <c r="AP86" s="155"/>
      <c r="AQ86" s="155"/>
      <c r="AR86" s="155"/>
    </row>
    <row r="87" spans="1:44" ht="102" x14ac:dyDescent="0.3">
      <c r="A87" s="155"/>
      <c r="B87" s="161" t="s">
        <v>2363</v>
      </c>
      <c r="C87" s="162" t="s">
        <v>503</v>
      </c>
      <c r="D87" s="163">
        <v>674.31</v>
      </c>
      <c r="E87" s="164">
        <v>674.31</v>
      </c>
      <c r="F87" s="165" t="s">
        <v>4084</v>
      </c>
      <c r="G87" s="166" t="s">
        <v>3515</v>
      </c>
      <c r="H87" s="167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  <c r="AC87" s="155"/>
      <c r="AD87" s="155"/>
      <c r="AE87" s="155"/>
      <c r="AF87" s="155"/>
      <c r="AG87" s="155"/>
      <c r="AH87" s="155"/>
      <c r="AI87" s="155"/>
      <c r="AJ87" s="155"/>
      <c r="AK87" s="155"/>
      <c r="AL87" s="155"/>
      <c r="AM87" s="155"/>
      <c r="AN87" s="155"/>
      <c r="AO87" s="155"/>
      <c r="AP87" s="155"/>
      <c r="AQ87" s="155"/>
      <c r="AR87" s="155"/>
    </row>
    <row r="88" spans="1:44" ht="102" hidden="1" x14ac:dyDescent="0.3">
      <c r="A88" s="155"/>
      <c r="B88" s="165" t="s">
        <v>4084</v>
      </c>
      <c r="C88" s="162"/>
      <c r="D88" s="163">
        <v>674.31</v>
      </c>
      <c r="E88" s="164">
        <v>674.31</v>
      </c>
      <c r="F88" s="166" t="s">
        <v>3515</v>
      </c>
      <c r="G88" s="161" t="s">
        <v>3571</v>
      </c>
      <c r="H88" s="162" t="s">
        <v>817</v>
      </c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  <c r="AC88" s="155"/>
      <c r="AD88" s="155"/>
      <c r="AE88" s="155"/>
      <c r="AF88" s="155"/>
      <c r="AG88" s="155"/>
      <c r="AH88" s="155"/>
      <c r="AI88" s="155"/>
      <c r="AJ88" s="155"/>
      <c r="AK88" s="155"/>
      <c r="AL88" s="155"/>
      <c r="AM88" s="155"/>
      <c r="AN88" s="155"/>
      <c r="AO88" s="155"/>
      <c r="AP88" s="155"/>
      <c r="AQ88" s="155"/>
      <c r="AR88" s="155"/>
    </row>
    <row r="89" spans="1:44" ht="102" hidden="1" x14ac:dyDescent="0.3">
      <c r="A89" s="155"/>
      <c r="B89" s="166" t="s">
        <v>3515</v>
      </c>
      <c r="C89" s="167"/>
      <c r="D89" s="163">
        <v>674.31</v>
      </c>
      <c r="E89" s="164">
        <v>674.31</v>
      </c>
      <c r="F89" s="161" t="s">
        <v>3571</v>
      </c>
      <c r="G89" s="165" t="s">
        <v>4084</v>
      </c>
      <c r="H89" s="162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  <c r="AC89" s="155"/>
      <c r="AD89" s="155"/>
      <c r="AE89" s="155"/>
      <c r="AF89" s="155"/>
      <c r="AG89" s="155"/>
      <c r="AH89" s="155"/>
      <c r="AI89" s="155"/>
      <c r="AJ89" s="155"/>
      <c r="AK89" s="155"/>
      <c r="AL89" s="155"/>
      <c r="AM89" s="155"/>
      <c r="AN89" s="155"/>
      <c r="AO89" s="155"/>
      <c r="AP89" s="155"/>
      <c r="AQ89" s="155"/>
      <c r="AR89" s="155"/>
    </row>
    <row r="90" spans="1:44" ht="102" x14ac:dyDescent="0.3">
      <c r="A90" s="155"/>
      <c r="B90" s="161" t="s">
        <v>3571</v>
      </c>
      <c r="C90" s="162" t="s">
        <v>817</v>
      </c>
      <c r="D90" s="163">
        <v>674.31</v>
      </c>
      <c r="E90" s="164">
        <v>674.31</v>
      </c>
      <c r="F90" s="165" t="s">
        <v>4084</v>
      </c>
      <c r="G90" s="166" t="s">
        <v>4085</v>
      </c>
      <c r="H90" s="167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  <c r="AC90" s="155"/>
      <c r="AD90" s="155"/>
      <c r="AE90" s="155"/>
      <c r="AF90" s="155"/>
      <c r="AG90" s="155"/>
      <c r="AH90" s="155"/>
      <c r="AI90" s="155"/>
      <c r="AJ90" s="155"/>
      <c r="AK90" s="155"/>
      <c r="AL90" s="155"/>
      <c r="AM90" s="155"/>
      <c r="AN90" s="155"/>
      <c r="AO90" s="155"/>
      <c r="AP90" s="155"/>
      <c r="AQ90" s="155"/>
      <c r="AR90" s="155"/>
    </row>
    <row r="91" spans="1:44" ht="102" hidden="1" x14ac:dyDescent="0.3">
      <c r="A91" s="155"/>
      <c r="B91" s="165" t="s">
        <v>4084</v>
      </c>
      <c r="C91" s="162"/>
      <c r="D91" s="163">
        <v>674.31</v>
      </c>
      <c r="E91" s="164">
        <v>674.31</v>
      </c>
      <c r="F91" s="166" t="s">
        <v>4085</v>
      </c>
      <c r="G91" s="161" t="s">
        <v>2119</v>
      </c>
      <c r="H91" s="162" t="s">
        <v>518</v>
      </c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  <c r="AC91" s="155"/>
      <c r="AD91" s="155"/>
      <c r="AE91" s="155"/>
      <c r="AF91" s="155"/>
      <c r="AG91" s="155"/>
      <c r="AH91" s="155"/>
      <c r="AI91" s="155"/>
      <c r="AJ91" s="155"/>
      <c r="AK91" s="155"/>
      <c r="AL91" s="155"/>
      <c r="AM91" s="155"/>
      <c r="AN91" s="155"/>
      <c r="AO91" s="155"/>
      <c r="AP91" s="155"/>
      <c r="AQ91" s="155"/>
      <c r="AR91" s="155"/>
    </row>
    <row r="92" spans="1:44" ht="102" hidden="1" x14ac:dyDescent="0.3">
      <c r="A92" s="155"/>
      <c r="B92" s="166" t="s">
        <v>4085</v>
      </c>
      <c r="C92" s="167"/>
      <c r="D92" s="163">
        <v>674.31</v>
      </c>
      <c r="E92" s="164">
        <v>674.31</v>
      </c>
      <c r="F92" s="161" t="s">
        <v>2119</v>
      </c>
      <c r="G92" s="165" t="s">
        <v>4084</v>
      </c>
      <c r="H92" s="162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  <c r="AC92" s="155"/>
      <c r="AD92" s="155"/>
      <c r="AE92" s="155"/>
      <c r="AF92" s="155"/>
      <c r="AG92" s="155"/>
      <c r="AH92" s="155"/>
      <c r="AI92" s="155"/>
      <c r="AJ92" s="155"/>
      <c r="AK92" s="155"/>
      <c r="AL92" s="155"/>
      <c r="AM92" s="155"/>
      <c r="AN92" s="155"/>
      <c r="AO92" s="155"/>
      <c r="AP92" s="155"/>
      <c r="AQ92" s="155"/>
      <c r="AR92" s="155"/>
    </row>
    <row r="93" spans="1:44" ht="102" x14ac:dyDescent="0.3">
      <c r="A93" s="155"/>
      <c r="B93" s="161" t="s">
        <v>2119</v>
      </c>
      <c r="C93" s="162" t="s">
        <v>518</v>
      </c>
      <c r="D93" s="163">
        <v>592.71</v>
      </c>
      <c r="E93" s="164">
        <v>592.71</v>
      </c>
      <c r="F93" s="165" t="s">
        <v>4084</v>
      </c>
      <c r="G93" s="166" t="s">
        <v>2484</v>
      </c>
      <c r="H93" s="167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  <c r="AC93" s="155"/>
      <c r="AD93" s="155"/>
      <c r="AE93" s="155"/>
      <c r="AF93" s="155"/>
      <c r="AG93" s="155"/>
      <c r="AH93" s="155"/>
      <c r="AI93" s="155"/>
      <c r="AJ93" s="155"/>
      <c r="AK93" s="155"/>
      <c r="AL93" s="155"/>
      <c r="AM93" s="155"/>
      <c r="AN93" s="155"/>
      <c r="AO93" s="155"/>
      <c r="AP93" s="155"/>
      <c r="AQ93" s="155"/>
      <c r="AR93" s="155"/>
    </row>
    <row r="94" spans="1:44" ht="102" hidden="1" x14ac:dyDescent="0.3">
      <c r="A94" s="155"/>
      <c r="B94" s="165" t="s">
        <v>4084</v>
      </c>
      <c r="C94" s="162"/>
      <c r="D94" s="163">
        <v>592.71</v>
      </c>
      <c r="E94" s="164">
        <v>592.71</v>
      </c>
      <c r="F94" s="166" t="s">
        <v>2484</v>
      </c>
      <c r="G94" s="161" t="s">
        <v>2105</v>
      </c>
      <c r="H94" s="162" t="s">
        <v>534</v>
      </c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  <c r="AC94" s="155"/>
      <c r="AD94" s="155"/>
      <c r="AE94" s="155"/>
      <c r="AF94" s="155"/>
      <c r="AG94" s="155"/>
      <c r="AH94" s="155"/>
      <c r="AI94" s="155"/>
      <c r="AJ94" s="155"/>
      <c r="AK94" s="155"/>
      <c r="AL94" s="155"/>
      <c r="AM94" s="155"/>
      <c r="AN94" s="155"/>
      <c r="AO94" s="155"/>
      <c r="AP94" s="155"/>
      <c r="AQ94" s="155"/>
      <c r="AR94" s="155"/>
    </row>
    <row r="95" spans="1:44" ht="102" hidden="1" x14ac:dyDescent="0.3">
      <c r="A95" s="155"/>
      <c r="B95" s="166" t="s">
        <v>2484</v>
      </c>
      <c r="C95" s="167"/>
      <c r="D95" s="163">
        <v>592.71</v>
      </c>
      <c r="E95" s="164">
        <v>592.71</v>
      </c>
      <c r="F95" s="161" t="s">
        <v>2105</v>
      </c>
      <c r="G95" s="165" t="s">
        <v>4084</v>
      </c>
      <c r="H95" s="162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  <c r="AC95" s="155"/>
      <c r="AD95" s="155"/>
      <c r="AE95" s="155"/>
      <c r="AF95" s="155"/>
      <c r="AG95" s="155"/>
      <c r="AH95" s="155"/>
      <c r="AI95" s="155"/>
      <c r="AJ95" s="155"/>
      <c r="AK95" s="155"/>
      <c r="AL95" s="155"/>
      <c r="AM95" s="155"/>
      <c r="AN95" s="155"/>
      <c r="AO95" s="155"/>
      <c r="AP95" s="155"/>
      <c r="AQ95" s="155"/>
      <c r="AR95" s="155"/>
    </row>
    <row r="96" spans="1:44" ht="102" x14ac:dyDescent="0.3">
      <c r="A96" s="155"/>
      <c r="B96" s="161" t="s">
        <v>2105</v>
      </c>
      <c r="C96" s="162" t="s">
        <v>534</v>
      </c>
      <c r="D96" s="163">
        <v>670.02</v>
      </c>
      <c r="E96" s="164">
        <v>670.02</v>
      </c>
      <c r="F96" s="165" t="s">
        <v>4084</v>
      </c>
      <c r="G96" s="166" t="s">
        <v>2647</v>
      </c>
      <c r="H96" s="167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  <c r="AC96" s="155"/>
      <c r="AD96" s="155"/>
      <c r="AE96" s="155"/>
      <c r="AF96" s="155"/>
      <c r="AG96" s="155"/>
      <c r="AH96" s="155"/>
      <c r="AI96" s="155"/>
      <c r="AJ96" s="155"/>
      <c r="AK96" s="155"/>
      <c r="AL96" s="155"/>
      <c r="AM96" s="155"/>
      <c r="AN96" s="155"/>
      <c r="AO96" s="155"/>
      <c r="AP96" s="155"/>
      <c r="AQ96" s="155"/>
      <c r="AR96" s="155"/>
    </row>
    <row r="97" spans="1:44" ht="102" hidden="1" x14ac:dyDescent="0.3">
      <c r="A97" s="155"/>
      <c r="B97" s="165" t="s">
        <v>4084</v>
      </c>
      <c r="C97" s="162"/>
      <c r="D97" s="163">
        <v>670.02</v>
      </c>
      <c r="E97" s="164">
        <v>670.02</v>
      </c>
      <c r="F97" s="166" t="s">
        <v>2647</v>
      </c>
      <c r="G97" s="161" t="s">
        <v>1920</v>
      </c>
      <c r="H97" s="162" t="s">
        <v>726</v>
      </c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  <c r="AC97" s="155"/>
      <c r="AD97" s="155"/>
      <c r="AE97" s="155"/>
      <c r="AF97" s="155"/>
      <c r="AG97" s="155"/>
      <c r="AH97" s="155"/>
      <c r="AI97" s="155"/>
      <c r="AJ97" s="155"/>
      <c r="AK97" s="155"/>
      <c r="AL97" s="155"/>
      <c r="AM97" s="155"/>
      <c r="AN97" s="155"/>
      <c r="AO97" s="155"/>
      <c r="AP97" s="155"/>
      <c r="AQ97" s="155"/>
      <c r="AR97" s="155"/>
    </row>
    <row r="98" spans="1:44" ht="102" hidden="1" x14ac:dyDescent="0.3">
      <c r="A98" s="155"/>
      <c r="B98" s="166" t="s">
        <v>2647</v>
      </c>
      <c r="C98" s="167"/>
      <c r="D98" s="163">
        <v>670.02</v>
      </c>
      <c r="E98" s="164">
        <v>670.02</v>
      </c>
      <c r="F98" s="161" t="s">
        <v>1920</v>
      </c>
      <c r="G98" s="165" t="s">
        <v>4084</v>
      </c>
      <c r="H98" s="162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  <c r="AC98" s="155"/>
      <c r="AD98" s="155"/>
      <c r="AE98" s="155"/>
      <c r="AF98" s="155"/>
      <c r="AG98" s="155"/>
      <c r="AH98" s="155"/>
      <c r="AI98" s="155"/>
      <c r="AJ98" s="155"/>
      <c r="AK98" s="155"/>
      <c r="AL98" s="155"/>
      <c r="AM98" s="155"/>
      <c r="AN98" s="155"/>
      <c r="AO98" s="155"/>
      <c r="AP98" s="155"/>
      <c r="AQ98" s="155"/>
      <c r="AR98" s="155"/>
    </row>
    <row r="99" spans="1:44" ht="102" x14ac:dyDescent="0.3">
      <c r="A99" s="155"/>
      <c r="B99" s="161" t="s">
        <v>1920</v>
      </c>
      <c r="C99" s="162" t="s">
        <v>726</v>
      </c>
      <c r="D99" s="168"/>
      <c r="E99" s="169"/>
      <c r="F99" s="165" t="s">
        <v>4084</v>
      </c>
      <c r="G99" s="166" t="s">
        <v>2641</v>
      </c>
      <c r="H99" s="167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  <c r="AC99" s="155"/>
      <c r="AD99" s="155"/>
      <c r="AE99" s="155"/>
      <c r="AF99" s="155"/>
      <c r="AG99" s="155"/>
      <c r="AH99" s="155"/>
      <c r="AI99" s="155"/>
      <c r="AJ99" s="155"/>
      <c r="AK99" s="155"/>
      <c r="AL99" s="155"/>
      <c r="AM99" s="155"/>
      <c r="AN99" s="155"/>
      <c r="AO99" s="155"/>
      <c r="AP99" s="155"/>
      <c r="AQ99" s="155"/>
      <c r="AR99" s="155"/>
    </row>
    <row r="100" spans="1:44" ht="112.2" hidden="1" x14ac:dyDescent="0.3">
      <c r="A100" s="155"/>
      <c r="B100" s="165" t="s">
        <v>4084</v>
      </c>
      <c r="C100" s="162"/>
      <c r="D100" s="163">
        <v>670.02</v>
      </c>
      <c r="E100" s="164">
        <v>670.02</v>
      </c>
      <c r="F100" s="166" t="s">
        <v>2641</v>
      </c>
      <c r="G100" s="165" t="s">
        <v>3969</v>
      </c>
      <c r="H100" s="162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  <c r="AC100" s="155"/>
      <c r="AD100" s="155"/>
      <c r="AE100" s="155"/>
      <c r="AF100" s="155"/>
      <c r="AG100" s="155"/>
      <c r="AH100" s="155"/>
      <c r="AI100" s="155"/>
      <c r="AJ100" s="155"/>
      <c r="AK100" s="155"/>
      <c r="AL100" s="155"/>
      <c r="AM100" s="155"/>
      <c r="AN100" s="155"/>
      <c r="AO100" s="155"/>
      <c r="AP100" s="155"/>
      <c r="AQ100" s="155"/>
      <c r="AR100" s="155"/>
    </row>
    <row r="101" spans="1:44" ht="112.2" hidden="1" x14ac:dyDescent="0.3">
      <c r="A101" s="155"/>
      <c r="B101" s="166" t="s">
        <v>2641</v>
      </c>
      <c r="C101" s="167"/>
      <c r="D101" s="163">
        <v>670.02</v>
      </c>
      <c r="E101" s="164">
        <v>670.02</v>
      </c>
      <c r="F101" s="165" t="s">
        <v>3969</v>
      </c>
      <c r="G101" s="166" t="s">
        <v>2641</v>
      </c>
      <c r="H101" s="167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  <c r="AC101" s="155"/>
      <c r="AD101" s="155"/>
      <c r="AE101" s="155"/>
      <c r="AF101" s="155"/>
      <c r="AG101" s="155"/>
      <c r="AH101" s="155"/>
      <c r="AI101" s="155"/>
      <c r="AJ101" s="155"/>
      <c r="AK101" s="155"/>
      <c r="AL101" s="155"/>
      <c r="AM101" s="155"/>
      <c r="AN101" s="155"/>
      <c r="AO101" s="155"/>
      <c r="AP101" s="155"/>
      <c r="AQ101" s="155"/>
      <c r="AR101" s="155"/>
    </row>
    <row r="102" spans="1:44" ht="112.2" hidden="1" x14ac:dyDescent="0.3">
      <c r="A102" s="155"/>
      <c r="B102" s="165" t="s">
        <v>3969</v>
      </c>
      <c r="C102" s="162"/>
      <c r="D102" s="163">
        <v>-670.02</v>
      </c>
      <c r="E102" s="164">
        <v>-670.02</v>
      </c>
      <c r="F102" s="166" t="s">
        <v>2641</v>
      </c>
      <c r="G102" s="161" t="s">
        <v>3532</v>
      </c>
      <c r="H102" s="162" t="s">
        <v>726</v>
      </c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  <c r="AC102" s="155"/>
      <c r="AD102" s="155"/>
      <c r="AE102" s="155"/>
      <c r="AF102" s="155"/>
      <c r="AG102" s="155"/>
      <c r="AH102" s="155"/>
      <c r="AI102" s="155"/>
      <c r="AJ102" s="155"/>
      <c r="AK102" s="155"/>
      <c r="AL102" s="155"/>
      <c r="AM102" s="155"/>
      <c r="AN102" s="155"/>
      <c r="AO102" s="155"/>
      <c r="AP102" s="155"/>
      <c r="AQ102" s="155"/>
      <c r="AR102" s="155"/>
    </row>
    <row r="103" spans="1:44" ht="102" hidden="1" x14ac:dyDescent="0.3">
      <c r="A103" s="155"/>
      <c r="B103" s="166" t="s">
        <v>2641</v>
      </c>
      <c r="C103" s="167"/>
      <c r="D103" s="163">
        <v>-670.02</v>
      </c>
      <c r="E103" s="164">
        <v>-670.02</v>
      </c>
      <c r="F103" s="161" t="s">
        <v>3532</v>
      </c>
      <c r="G103" s="165" t="s">
        <v>3970</v>
      </c>
      <c r="H103" s="162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  <c r="AC103" s="155"/>
      <c r="AD103" s="155"/>
      <c r="AE103" s="155"/>
      <c r="AF103" s="155"/>
      <c r="AG103" s="155"/>
      <c r="AH103" s="155"/>
      <c r="AI103" s="155"/>
      <c r="AJ103" s="155"/>
      <c r="AK103" s="155"/>
      <c r="AL103" s="155"/>
      <c r="AM103" s="155"/>
      <c r="AN103" s="155"/>
      <c r="AO103" s="155"/>
      <c r="AP103" s="155"/>
      <c r="AQ103" s="155"/>
      <c r="AR103" s="155"/>
    </row>
    <row r="104" spans="1:44" ht="102" x14ac:dyDescent="0.3">
      <c r="A104" s="155"/>
      <c r="B104" s="161" t="s">
        <v>3532</v>
      </c>
      <c r="C104" s="162" t="s">
        <v>726</v>
      </c>
      <c r="D104" s="163">
        <v>670.02</v>
      </c>
      <c r="E104" s="164">
        <v>670.02</v>
      </c>
      <c r="F104" s="165" t="s">
        <v>3970</v>
      </c>
      <c r="G104" s="166" t="s">
        <v>3971</v>
      </c>
      <c r="H104" s="167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  <c r="AC104" s="155"/>
      <c r="AD104" s="155"/>
      <c r="AE104" s="155"/>
      <c r="AF104" s="155"/>
      <c r="AG104" s="155"/>
      <c r="AH104" s="155"/>
      <c r="AI104" s="155"/>
      <c r="AJ104" s="155"/>
      <c r="AK104" s="155"/>
      <c r="AL104" s="155"/>
      <c r="AM104" s="155"/>
      <c r="AN104" s="155"/>
      <c r="AO104" s="155"/>
      <c r="AP104" s="155"/>
      <c r="AQ104" s="155"/>
      <c r="AR104" s="155"/>
    </row>
    <row r="105" spans="1:44" ht="102" hidden="1" x14ac:dyDescent="0.3">
      <c r="A105" s="155"/>
      <c r="B105" s="165" t="s">
        <v>3970</v>
      </c>
      <c r="C105" s="162"/>
      <c r="D105" s="163">
        <v>670.02</v>
      </c>
      <c r="E105" s="164">
        <v>670.02</v>
      </c>
      <c r="F105" s="166" t="s">
        <v>3971</v>
      </c>
      <c r="G105" s="161" t="s">
        <v>2060</v>
      </c>
      <c r="H105" s="162" t="s">
        <v>886</v>
      </c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  <c r="AC105" s="155"/>
      <c r="AD105" s="155"/>
      <c r="AE105" s="155"/>
      <c r="AF105" s="155"/>
      <c r="AG105" s="155"/>
      <c r="AH105" s="155"/>
      <c r="AI105" s="155"/>
      <c r="AJ105" s="155"/>
      <c r="AK105" s="155"/>
      <c r="AL105" s="155"/>
      <c r="AM105" s="155"/>
      <c r="AN105" s="155"/>
      <c r="AO105" s="155"/>
      <c r="AP105" s="155"/>
      <c r="AQ105" s="155"/>
      <c r="AR105" s="155"/>
    </row>
    <row r="106" spans="1:44" ht="102" hidden="1" x14ac:dyDescent="0.3">
      <c r="A106" s="155"/>
      <c r="B106" s="166" t="s">
        <v>3971</v>
      </c>
      <c r="C106" s="167"/>
      <c r="D106" s="163">
        <v>670.02</v>
      </c>
      <c r="E106" s="164">
        <v>670.02</v>
      </c>
      <c r="F106" s="161" t="s">
        <v>2060</v>
      </c>
      <c r="G106" s="165" t="s">
        <v>4084</v>
      </c>
      <c r="H106" s="162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  <c r="AC106" s="155"/>
      <c r="AD106" s="155"/>
      <c r="AE106" s="155"/>
      <c r="AF106" s="155"/>
      <c r="AG106" s="155"/>
      <c r="AH106" s="155"/>
      <c r="AI106" s="155"/>
      <c r="AJ106" s="155"/>
      <c r="AK106" s="155"/>
      <c r="AL106" s="155"/>
      <c r="AM106" s="155"/>
      <c r="AN106" s="155"/>
      <c r="AO106" s="155"/>
      <c r="AP106" s="155"/>
      <c r="AQ106" s="155"/>
      <c r="AR106" s="155"/>
    </row>
    <row r="107" spans="1:44" ht="102" x14ac:dyDescent="0.3">
      <c r="A107" s="155"/>
      <c r="B107" s="161" t="s">
        <v>2060</v>
      </c>
      <c r="C107" s="162" t="s">
        <v>886</v>
      </c>
      <c r="D107" s="163">
        <v>592.71</v>
      </c>
      <c r="E107" s="164">
        <v>592.71</v>
      </c>
      <c r="F107" s="165" t="s">
        <v>4084</v>
      </c>
      <c r="G107" s="166" t="s">
        <v>2394</v>
      </c>
      <c r="H107" s="167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  <c r="AC107" s="155"/>
      <c r="AD107" s="155"/>
      <c r="AE107" s="155"/>
      <c r="AF107" s="155"/>
      <c r="AG107" s="155"/>
      <c r="AH107" s="155"/>
      <c r="AI107" s="155"/>
      <c r="AJ107" s="155"/>
      <c r="AK107" s="155"/>
      <c r="AL107" s="155"/>
      <c r="AM107" s="155"/>
      <c r="AN107" s="155"/>
      <c r="AO107" s="155"/>
      <c r="AP107" s="155"/>
      <c r="AQ107" s="155"/>
      <c r="AR107" s="155"/>
    </row>
    <row r="108" spans="1:44" ht="102" hidden="1" x14ac:dyDescent="0.3">
      <c r="A108" s="155"/>
      <c r="B108" s="165" t="s">
        <v>4084</v>
      </c>
      <c r="C108" s="162"/>
      <c r="D108" s="163">
        <v>592.71</v>
      </c>
      <c r="E108" s="164">
        <v>592.71</v>
      </c>
      <c r="F108" s="166" t="s">
        <v>2394</v>
      </c>
      <c r="G108" s="161" t="s">
        <v>3533</v>
      </c>
      <c r="H108" s="162" t="s">
        <v>771</v>
      </c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  <c r="AC108" s="155"/>
      <c r="AD108" s="155"/>
      <c r="AE108" s="155"/>
      <c r="AF108" s="155"/>
      <c r="AG108" s="155"/>
      <c r="AH108" s="155"/>
      <c r="AI108" s="155"/>
      <c r="AJ108" s="155"/>
      <c r="AK108" s="155"/>
      <c r="AL108" s="155"/>
      <c r="AM108" s="155"/>
      <c r="AN108" s="155"/>
      <c r="AO108" s="155"/>
      <c r="AP108" s="155"/>
      <c r="AQ108" s="155"/>
      <c r="AR108" s="155"/>
    </row>
    <row r="109" spans="1:44" ht="102" hidden="1" x14ac:dyDescent="0.3">
      <c r="A109" s="155"/>
      <c r="B109" s="166" t="s">
        <v>2394</v>
      </c>
      <c r="C109" s="167"/>
      <c r="D109" s="163">
        <v>592.71</v>
      </c>
      <c r="E109" s="164">
        <v>592.71</v>
      </c>
      <c r="F109" s="161" t="s">
        <v>3533</v>
      </c>
      <c r="G109" s="165" t="s">
        <v>4084</v>
      </c>
      <c r="H109" s="162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  <c r="AC109" s="155"/>
      <c r="AD109" s="155"/>
      <c r="AE109" s="155"/>
      <c r="AF109" s="155"/>
      <c r="AG109" s="155"/>
      <c r="AH109" s="155"/>
      <c r="AI109" s="155"/>
      <c r="AJ109" s="155"/>
      <c r="AK109" s="155"/>
      <c r="AL109" s="155"/>
      <c r="AM109" s="155"/>
      <c r="AN109" s="155"/>
      <c r="AO109" s="155"/>
      <c r="AP109" s="155"/>
      <c r="AQ109" s="155"/>
      <c r="AR109" s="155"/>
    </row>
    <row r="110" spans="1:44" ht="102" x14ac:dyDescent="0.3">
      <c r="A110" s="155"/>
      <c r="B110" s="161" t="s">
        <v>3533</v>
      </c>
      <c r="C110" s="162" t="s">
        <v>771</v>
      </c>
      <c r="D110" s="163">
        <v>678.61</v>
      </c>
      <c r="E110" s="164">
        <v>678.61</v>
      </c>
      <c r="F110" s="165" t="s">
        <v>4084</v>
      </c>
      <c r="G110" s="166" t="s">
        <v>3972</v>
      </c>
      <c r="H110" s="167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  <c r="AC110" s="155"/>
      <c r="AD110" s="155"/>
      <c r="AE110" s="155"/>
      <c r="AF110" s="155"/>
      <c r="AG110" s="155"/>
      <c r="AH110" s="155"/>
      <c r="AI110" s="155"/>
      <c r="AJ110" s="155"/>
      <c r="AK110" s="155"/>
      <c r="AL110" s="155"/>
      <c r="AM110" s="155"/>
      <c r="AN110" s="155"/>
      <c r="AO110" s="155"/>
      <c r="AP110" s="155"/>
      <c r="AQ110" s="155"/>
      <c r="AR110" s="155"/>
    </row>
    <row r="111" spans="1:44" ht="102" hidden="1" x14ac:dyDescent="0.3">
      <c r="A111" s="155"/>
      <c r="B111" s="165" t="s">
        <v>4084</v>
      </c>
      <c r="C111" s="162"/>
      <c r="D111" s="163">
        <v>678.61</v>
      </c>
      <c r="E111" s="164">
        <v>678.61</v>
      </c>
      <c r="F111" s="166" t="s">
        <v>3972</v>
      </c>
      <c r="G111" s="161" t="s">
        <v>3540</v>
      </c>
      <c r="H111" s="162" t="s">
        <v>496</v>
      </c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  <c r="AC111" s="155"/>
      <c r="AD111" s="155"/>
      <c r="AE111" s="155"/>
      <c r="AF111" s="155"/>
      <c r="AG111" s="155"/>
      <c r="AH111" s="155"/>
      <c r="AI111" s="155"/>
      <c r="AJ111" s="155"/>
      <c r="AK111" s="155"/>
      <c r="AL111" s="155"/>
      <c r="AM111" s="155"/>
      <c r="AN111" s="155"/>
      <c r="AO111" s="155"/>
      <c r="AP111" s="155"/>
      <c r="AQ111" s="155"/>
      <c r="AR111" s="155"/>
    </row>
    <row r="112" spans="1:44" ht="102" hidden="1" x14ac:dyDescent="0.3">
      <c r="A112" s="155"/>
      <c r="B112" s="166" t="s">
        <v>3972</v>
      </c>
      <c r="C112" s="167"/>
      <c r="D112" s="163">
        <v>678.61</v>
      </c>
      <c r="E112" s="164">
        <v>678.61</v>
      </c>
      <c r="F112" s="161" t="s">
        <v>3540</v>
      </c>
      <c r="G112" s="165" t="s">
        <v>4084</v>
      </c>
      <c r="H112" s="162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  <c r="AC112" s="155"/>
      <c r="AD112" s="155"/>
      <c r="AE112" s="155"/>
      <c r="AF112" s="155"/>
      <c r="AG112" s="155"/>
      <c r="AH112" s="155"/>
      <c r="AI112" s="155"/>
      <c r="AJ112" s="155"/>
      <c r="AK112" s="155"/>
      <c r="AL112" s="155"/>
      <c r="AM112" s="155"/>
      <c r="AN112" s="155"/>
      <c r="AO112" s="155"/>
      <c r="AP112" s="155"/>
      <c r="AQ112" s="155"/>
      <c r="AR112" s="155"/>
    </row>
    <row r="113" spans="1:44" ht="102" x14ac:dyDescent="0.3">
      <c r="A113" s="155"/>
      <c r="B113" s="161" t="s">
        <v>3540</v>
      </c>
      <c r="C113" s="162" t="s">
        <v>496</v>
      </c>
      <c r="D113" s="163">
        <v>678.61</v>
      </c>
      <c r="E113" s="164">
        <v>678.61</v>
      </c>
      <c r="F113" s="165" t="s">
        <v>4084</v>
      </c>
      <c r="G113" s="166" t="s">
        <v>3974</v>
      </c>
      <c r="H113" s="167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  <c r="AC113" s="155"/>
      <c r="AD113" s="155"/>
      <c r="AE113" s="155"/>
      <c r="AF113" s="155"/>
      <c r="AG113" s="155"/>
      <c r="AH113" s="155"/>
      <c r="AI113" s="155"/>
      <c r="AJ113" s="155"/>
      <c r="AK113" s="155"/>
      <c r="AL113" s="155"/>
      <c r="AM113" s="155"/>
      <c r="AN113" s="155"/>
      <c r="AO113" s="155"/>
      <c r="AP113" s="155"/>
      <c r="AQ113" s="155"/>
      <c r="AR113" s="155"/>
    </row>
    <row r="114" spans="1:44" ht="102" hidden="1" x14ac:dyDescent="0.3">
      <c r="A114" s="155"/>
      <c r="B114" s="165" t="s">
        <v>4084</v>
      </c>
      <c r="C114" s="162"/>
      <c r="D114" s="163">
        <v>678.61</v>
      </c>
      <c r="E114" s="164">
        <v>678.61</v>
      </c>
      <c r="F114" s="166" t="s">
        <v>3974</v>
      </c>
      <c r="G114" s="161" t="s">
        <v>2103</v>
      </c>
      <c r="H114" s="162" t="s">
        <v>497</v>
      </c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  <c r="AC114" s="155"/>
      <c r="AD114" s="155"/>
      <c r="AE114" s="155"/>
      <c r="AF114" s="155"/>
      <c r="AG114" s="155"/>
      <c r="AH114" s="155"/>
      <c r="AI114" s="155"/>
      <c r="AJ114" s="155"/>
      <c r="AK114" s="155"/>
      <c r="AL114" s="155"/>
      <c r="AM114" s="155"/>
      <c r="AN114" s="155"/>
      <c r="AO114" s="155"/>
      <c r="AP114" s="155"/>
      <c r="AQ114" s="155"/>
      <c r="AR114" s="155"/>
    </row>
    <row r="115" spans="1:44" ht="102" hidden="1" x14ac:dyDescent="0.3">
      <c r="A115" s="155"/>
      <c r="B115" s="166" t="s">
        <v>3974</v>
      </c>
      <c r="C115" s="167"/>
      <c r="D115" s="163">
        <v>678.61</v>
      </c>
      <c r="E115" s="164">
        <v>678.61</v>
      </c>
      <c r="F115" s="161" t="s">
        <v>2103</v>
      </c>
      <c r="G115" s="165" t="s">
        <v>4084</v>
      </c>
      <c r="H115" s="162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  <c r="AC115" s="155"/>
      <c r="AD115" s="155"/>
      <c r="AE115" s="155"/>
      <c r="AF115" s="155"/>
      <c r="AG115" s="155"/>
      <c r="AH115" s="155"/>
      <c r="AI115" s="155"/>
      <c r="AJ115" s="155"/>
      <c r="AK115" s="155"/>
      <c r="AL115" s="155"/>
      <c r="AM115" s="155"/>
      <c r="AN115" s="155"/>
      <c r="AO115" s="155"/>
      <c r="AP115" s="155"/>
      <c r="AQ115" s="155"/>
      <c r="AR115" s="155"/>
    </row>
    <row r="116" spans="1:44" ht="102" x14ac:dyDescent="0.3">
      <c r="A116" s="155"/>
      <c r="B116" s="161" t="s">
        <v>2103</v>
      </c>
      <c r="C116" s="162" t="s">
        <v>497</v>
      </c>
      <c r="D116" s="163">
        <v>592.71</v>
      </c>
      <c r="E116" s="164">
        <v>592.71</v>
      </c>
      <c r="F116" s="165" t="s">
        <v>4084</v>
      </c>
      <c r="G116" s="166" t="s">
        <v>2592</v>
      </c>
      <c r="H116" s="167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  <c r="AC116" s="155"/>
      <c r="AD116" s="155"/>
      <c r="AE116" s="155"/>
      <c r="AF116" s="155"/>
      <c r="AG116" s="155"/>
      <c r="AH116" s="155"/>
      <c r="AI116" s="155"/>
      <c r="AJ116" s="155"/>
      <c r="AK116" s="155"/>
      <c r="AL116" s="155"/>
      <c r="AM116" s="155"/>
      <c r="AN116" s="155"/>
      <c r="AO116" s="155"/>
      <c r="AP116" s="155"/>
      <c r="AQ116" s="155"/>
      <c r="AR116" s="155"/>
    </row>
    <row r="117" spans="1:44" ht="102" hidden="1" x14ac:dyDescent="0.3">
      <c r="A117" s="155"/>
      <c r="B117" s="165" t="s">
        <v>4084</v>
      </c>
      <c r="C117" s="162"/>
      <c r="D117" s="163">
        <v>592.71</v>
      </c>
      <c r="E117" s="164">
        <v>592.71</v>
      </c>
      <c r="F117" s="166" t="s">
        <v>2592</v>
      </c>
      <c r="G117" s="161" t="s">
        <v>3541</v>
      </c>
      <c r="H117" s="162" t="s">
        <v>795</v>
      </c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  <c r="AC117" s="155"/>
      <c r="AD117" s="155"/>
      <c r="AE117" s="155"/>
      <c r="AF117" s="155"/>
      <c r="AG117" s="155"/>
      <c r="AH117" s="155"/>
      <c r="AI117" s="155"/>
      <c r="AJ117" s="155"/>
      <c r="AK117" s="155"/>
      <c r="AL117" s="155"/>
      <c r="AM117" s="155"/>
      <c r="AN117" s="155"/>
      <c r="AO117" s="155"/>
      <c r="AP117" s="155"/>
      <c r="AQ117" s="155"/>
      <c r="AR117" s="155"/>
    </row>
    <row r="118" spans="1:44" ht="102" hidden="1" x14ac:dyDescent="0.3">
      <c r="A118" s="155"/>
      <c r="B118" s="166" t="s">
        <v>2592</v>
      </c>
      <c r="C118" s="167"/>
      <c r="D118" s="163">
        <v>592.71</v>
      </c>
      <c r="E118" s="164">
        <v>592.71</v>
      </c>
      <c r="F118" s="161" t="s">
        <v>3541</v>
      </c>
      <c r="G118" s="165" t="s">
        <v>4084</v>
      </c>
      <c r="H118" s="162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  <c r="AC118" s="155"/>
      <c r="AD118" s="155"/>
      <c r="AE118" s="155"/>
      <c r="AF118" s="155"/>
      <c r="AG118" s="155"/>
      <c r="AH118" s="155"/>
      <c r="AI118" s="155"/>
      <c r="AJ118" s="155"/>
      <c r="AK118" s="155"/>
      <c r="AL118" s="155"/>
      <c r="AM118" s="155"/>
      <c r="AN118" s="155"/>
      <c r="AO118" s="155"/>
      <c r="AP118" s="155"/>
      <c r="AQ118" s="155"/>
      <c r="AR118" s="155"/>
    </row>
    <row r="119" spans="1:44" ht="102" x14ac:dyDescent="0.3">
      <c r="A119" s="155"/>
      <c r="B119" s="161" t="s">
        <v>3541</v>
      </c>
      <c r="C119" s="162" t="s">
        <v>795</v>
      </c>
      <c r="D119" s="163">
        <v>678.61</v>
      </c>
      <c r="E119" s="164">
        <v>678.61</v>
      </c>
      <c r="F119" s="165" t="s">
        <v>4084</v>
      </c>
      <c r="G119" s="166" t="s">
        <v>3976</v>
      </c>
      <c r="H119" s="167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  <c r="AC119" s="155"/>
      <c r="AD119" s="155"/>
      <c r="AE119" s="155"/>
      <c r="AF119" s="155"/>
      <c r="AG119" s="155"/>
      <c r="AH119" s="155"/>
      <c r="AI119" s="155"/>
      <c r="AJ119" s="155"/>
      <c r="AK119" s="155"/>
      <c r="AL119" s="155"/>
      <c r="AM119" s="155"/>
      <c r="AN119" s="155"/>
      <c r="AO119" s="155"/>
      <c r="AP119" s="155"/>
      <c r="AQ119" s="155"/>
      <c r="AR119" s="155"/>
    </row>
    <row r="120" spans="1:44" ht="102" hidden="1" x14ac:dyDescent="0.3">
      <c r="A120" s="155"/>
      <c r="B120" s="165" t="s">
        <v>4084</v>
      </c>
      <c r="C120" s="162"/>
      <c r="D120" s="163">
        <v>678.61</v>
      </c>
      <c r="E120" s="164">
        <v>678.61</v>
      </c>
      <c r="F120" s="166" t="s">
        <v>3976</v>
      </c>
      <c r="G120" s="161" t="s">
        <v>2097</v>
      </c>
      <c r="H120" s="162" t="s">
        <v>522</v>
      </c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  <c r="AC120" s="155"/>
      <c r="AD120" s="155"/>
      <c r="AE120" s="155"/>
      <c r="AF120" s="155"/>
      <c r="AG120" s="155"/>
      <c r="AH120" s="155"/>
      <c r="AI120" s="155"/>
      <c r="AJ120" s="155"/>
      <c r="AK120" s="155"/>
      <c r="AL120" s="155"/>
      <c r="AM120" s="155"/>
      <c r="AN120" s="155"/>
      <c r="AO120" s="155"/>
      <c r="AP120" s="155"/>
      <c r="AQ120" s="155"/>
      <c r="AR120" s="155"/>
    </row>
    <row r="121" spans="1:44" ht="102" hidden="1" x14ac:dyDescent="0.3">
      <c r="A121" s="155"/>
      <c r="B121" s="166" t="s">
        <v>3976</v>
      </c>
      <c r="C121" s="167"/>
      <c r="D121" s="163">
        <v>678.61</v>
      </c>
      <c r="E121" s="164">
        <v>678.61</v>
      </c>
      <c r="F121" s="161" t="s">
        <v>2097</v>
      </c>
      <c r="G121" s="165" t="s">
        <v>4084</v>
      </c>
      <c r="H121" s="162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  <c r="AC121" s="155"/>
      <c r="AD121" s="155"/>
      <c r="AE121" s="155"/>
      <c r="AF121" s="155"/>
      <c r="AG121" s="155"/>
      <c r="AH121" s="155"/>
      <c r="AI121" s="155"/>
      <c r="AJ121" s="155"/>
      <c r="AK121" s="155"/>
      <c r="AL121" s="155"/>
      <c r="AM121" s="155"/>
      <c r="AN121" s="155"/>
      <c r="AO121" s="155"/>
      <c r="AP121" s="155"/>
      <c r="AQ121" s="155"/>
      <c r="AR121" s="155"/>
    </row>
    <row r="122" spans="1:44" ht="102" x14ac:dyDescent="0.3">
      <c r="A122" s="155"/>
      <c r="B122" s="161" t="s">
        <v>2097</v>
      </c>
      <c r="C122" s="162" t="s">
        <v>522</v>
      </c>
      <c r="D122" s="163">
        <v>820.34</v>
      </c>
      <c r="E122" s="164">
        <v>820.34</v>
      </c>
      <c r="F122" s="165" t="s">
        <v>4084</v>
      </c>
      <c r="G122" s="166" t="s">
        <v>2714</v>
      </c>
      <c r="H122" s="167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  <c r="AC122" s="155"/>
      <c r="AD122" s="155"/>
      <c r="AE122" s="155"/>
      <c r="AF122" s="155"/>
      <c r="AG122" s="155"/>
      <c r="AH122" s="155"/>
      <c r="AI122" s="155"/>
      <c r="AJ122" s="155"/>
      <c r="AK122" s="155"/>
      <c r="AL122" s="155"/>
      <c r="AM122" s="155"/>
      <c r="AN122" s="155"/>
      <c r="AO122" s="155"/>
      <c r="AP122" s="155"/>
      <c r="AQ122" s="155"/>
      <c r="AR122" s="155"/>
    </row>
    <row r="123" spans="1:44" ht="102" hidden="1" x14ac:dyDescent="0.3">
      <c r="A123" s="155"/>
      <c r="B123" s="165" t="s">
        <v>4084</v>
      </c>
      <c r="C123" s="162"/>
      <c r="D123" s="163">
        <v>820.34</v>
      </c>
      <c r="E123" s="164">
        <v>820.34</v>
      </c>
      <c r="F123" s="166" t="s">
        <v>2714</v>
      </c>
      <c r="G123" s="161" t="s">
        <v>3542</v>
      </c>
      <c r="H123" s="162" t="s">
        <v>791</v>
      </c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  <c r="AC123" s="155"/>
      <c r="AD123" s="155"/>
      <c r="AE123" s="155"/>
      <c r="AF123" s="155"/>
      <c r="AG123" s="155"/>
      <c r="AH123" s="155"/>
      <c r="AI123" s="155"/>
      <c r="AJ123" s="155"/>
      <c r="AK123" s="155"/>
      <c r="AL123" s="155"/>
      <c r="AM123" s="155"/>
      <c r="AN123" s="155"/>
      <c r="AO123" s="155"/>
      <c r="AP123" s="155"/>
      <c r="AQ123" s="155"/>
      <c r="AR123" s="155"/>
    </row>
    <row r="124" spans="1:44" ht="102" hidden="1" x14ac:dyDescent="0.3">
      <c r="A124" s="155"/>
      <c r="B124" s="166" t="s">
        <v>2714</v>
      </c>
      <c r="C124" s="167"/>
      <c r="D124" s="163">
        <v>820.34</v>
      </c>
      <c r="E124" s="164">
        <v>820.34</v>
      </c>
      <c r="F124" s="161" t="s">
        <v>3542</v>
      </c>
      <c r="G124" s="165" t="s">
        <v>4084</v>
      </c>
      <c r="H124" s="162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155"/>
      <c r="AP124" s="155"/>
      <c r="AQ124" s="155"/>
      <c r="AR124" s="155"/>
    </row>
    <row r="125" spans="1:44" ht="102" x14ac:dyDescent="0.3">
      <c r="A125" s="155"/>
      <c r="B125" s="161" t="s">
        <v>3542</v>
      </c>
      <c r="C125" s="162" t="s">
        <v>791</v>
      </c>
      <c r="D125" s="163">
        <v>678.61</v>
      </c>
      <c r="E125" s="164">
        <v>678.61</v>
      </c>
      <c r="F125" s="165" t="s">
        <v>4084</v>
      </c>
      <c r="G125" s="166" t="s">
        <v>3978</v>
      </c>
      <c r="H125" s="167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  <c r="AC125" s="155"/>
      <c r="AD125" s="155"/>
      <c r="AE125" s="155"/>
      <c r="AF125" s="155"/>
      <c r="AG125" s="155"/>
      <c r="AH125" s="155"/>
      <c r="AI125" s="155"/>
      <c r="AJ125" s="155"/>
      <c r="AK125" s="155"/>
      <c r="AL125" s="155"/>
      <c r="AM125" s="155"/>
      <c r="AN125" s="155"/>
      <c r="AO125" s="155"/>
      <c r="AP125" s="155"/>
      <c r="AQ125" s="155"/>
      <c r="AR125" s="155"/>
    </row>
    <row r="126" spans="1:44" ht="102" hidden="1" x14ac:dyDescent="0.3">
      <c r="A126" s="155"/>
      <c r="B126" s="165" t="s">
        <v>4084</v>
      </c>
      <c r="C126" s="162"/>
      <c r="D126" s="163">
        <v>678.61</v>
      </c>
      <c r="E126" s="164">
        <v>678.61</v>
      </c>
      <c r="F126" s="166" t="s">
        <v>3978</v>
      </c>
      <c r="G126" s="161" t="s">
        <v>1947</v>
      </c>
      <c r="H126" s="162" t="s">
        <v>840</v>
      </c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  <c r="AC126" s="155"/>
      <c r="AD126" s="155"/>
      <c r="AE126" s="155"/>
      <c r="AF126" s="155"/>
      <c r="AG126" s="155"/>
      <c r="AH126" s="155"/>
      <c r="AI126" s="155"/>
      <c r="AJ126" s="155"/>
      <c r="AK126" s="155"/>
      <c r="AL126" s="155"/>
      <c r="AM126" s="155"/>
      <c r="AN126" s="155"/>
      <c r="AO126" s="155"/>
      <c r="AP126" s="155"/>
      <c r="AQ126" s="155"/>
      <c r="AR126" s="155"/>
    </row>
    <row r="127" spans="1:44" ht="102" hidden="1" x14ac:dyDescent="0.3">
      <c r="A127" s="155"/>
      <c r="B127" s="166" t="s">
        <v>3978</v>
      </c>
      <c r="C127" s="167"/>
      <c r="D127" s="163">
        <v>678.61</v>
      </c>
      <c r="E127" s="164">
        <v>678.61</v>
      </c>
      <c r="F127" s="161" t="s">
        <v>1947</v>
      </c>
      <c r="G127" s="165" t="s">
        <v>4084</v>
      </c>
      <c r="H127" s="162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  <c r="AC127" s="155"/>
      <c r="AD127" s="155"/>
      <c r="AE127" s="155"/>
      <c r="AF127" s="155"/>
      <c r="AG127" s="155"/>
      <c r="AH127" s="155"/>
      <c r="AI127" s="155"/>
      <c r="AJ127" s="155"/>
      <c r="AK127" s="155"/>
      <c r="AL127" s="155"/>
      <c r="AM127" s="155"/>
      <c r="AN127" s="155"/>
      <c r="AO127" s="155"/>
      <c r="AP127" s="155"/>
      <c r="AQ127" s="155"/>
      <c r="AR127" s="155"/>
    </row>
    <row r="128" spans="1:44" ht="102" x14ac:dyDescent="0.3">
      <c r="A128" s="155"/>
      <c r="B128" s="161" t="s">
        <v>1947</v>
      </c>
      <c r="C128" s="162" t="s">
        <v>840</v>
      </c>
      <c r="D128" s="163">
        <v>592.71</v>
      </c>
      <c r="E128" s="164">
        <v>592.71</v>
      </c>
      <c r="F128" s="165" t="s">
        <v>4084</v>
      </c>
      <c r="G128" s="166" t="s">
        <v>2598</v>
      </c>
      <c r="H128" s="167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  <c r="AC128" s="155"/>
      <c r="AD128" s="155"/>
      <c r="AE128" s="155"/>
      <c r="AF128" s="155"/>
      <c r="AG128" s="155"/>
      <c r="AH128" s="155"/>
      <c r="AI128" s="155"/>
      <c r="AJ128" s="155"/>
      <c r="AK128" s="155"/>
      <c r="AL128" s="155"/>
      <c r="AM128" s="155"/>
      <c r="AN128" s="155"/>
      <c r="AO128" s="155"/>
      <c r="AP128" s="155"/>
      <c r="AQ128" s="155"/>
      <c r="AR128" s="155"/>
    </row>
    <row r="129" spans="1:44" ht="102" hidden="1" x14ac:dyDescent="0.3">
      <c r="A129" s="155"/>
      <c r="B129" s="165" t="s">
        <v>4084</v>
      </c>
      <c r="C129" s="162"/>
      <c r="D129" s="163">
        <v>592.71</v>
      </c>
      <c r="E129" s="164">
        <v>592.71</v>
      </c>
      <c r="F129" s="166" t="s">
        <v>2598</v>
      </c>
      <c r="G129" s="161" t="s">
        <v>1921</v>
      </c>
      <c r="H129" s="162" t="s">
        <v>890</v>
      </c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  <c r="AC129" s="155"/>
      <c r="AD129" s="155"/>
      <c r="AE129" s="155"/>
      <c r="AF129" s="155"/>
      <c r="AG129" s="155"/>
      <c r="AH129" s="155"/>
      <c r="AI129" s="155"/>
      <c r="AJ129" s="155"/>
      <c r="AK129" s="155"/>
      <c r="AL129" s="155"/>
      <c r="AM129" s="155"/>
      <c r="AN129" s="155"/>
      <c r="AO129" s="155"/>
      <c r="AP129" s="155"/>
      <c r="AQ129" s="155"/>
      <c r="AR129" s="155"/>
    </row>
    <row r="130" spans="1:44" ht="102" hidden="1" x14ac:dyDescent="0.3">
      <c r="A130" s="155"/>
      <c r="B130" s="166" t="s">
        <v>2598</v>
      </c>
      <c r="C130" s="167"/>
      <c r="D130" s="163">
        <v>592.71</v>
      </c>
      <c r="E130" s="164">
        <v>592.71</v>
      </c>
      <c r="F130" s="161" t="s">
        <v>1921</v>
      </c>
      <c r="G130" s="165" t="s">
        <v>4084</v>
      </c>
      <c r="H130" s="162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  <c r="AC130" s="155"/>
      <c r="AD130" s="155"/>
      <c r="AE130" s="155"/>
      <c r="AF130" s="155"/>
      <c r="AG130" s="155"/>
      <c r="AH130" s="155"/>
      <c r="AI130" s="155"/>
      <c r="AJ130" s="155"/>
      <c r="AK130" s="155"/>
      <c r="AL130" s="155"/>
      <c r="AM130" s="155"/>
      <c r="AN130" s="155"/>
      <c r="AO130" s="155"/>
      <c r="AP130" s="155"/>
      <c r="AQ130" s="155"/>
      <c r="AR130" s="155"/>
    </row>
    <row r="131" spans="1:44" ht="102" x14ac:dyDescent="0.3">
      <c r="A131" s="155"/>
      <c r="B131" s="161" t="s">
        <v>1921</v>
      </c>
      <c r="C131" s="162" t="s">
        <v>890</v>
      </c>
      <c r="D131" s="163">
        <v>678.61</v>
      </c>
      <c r="E131" s="164">
        <v>678.61</v>
      </c>
      <c r="F131" s="165" t="s">
        <v>4084</v>
      </c>
      <c r="G131" s="166" t="s">
        <v>2659</v>
      </c>
      <c r="H131" s="167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  <c r="AC131" s="155"/>
      <c r="AD131" s="155"/>
      <c r="AE131" s="155"/>
      <c r="AF131" s="155"/>
      <c r="AG131" s="155"/>
      <c r="AH131" s="155"/>
      <c r="AI131" s="155"/>
      <c r="AJ131" s="155"/>
      <c r="AK131" s="155"/>
      <c r="AL131" s="155"/>
      <c r="AM131" s="155"/>
      <c r="AN131" s="155"/>
      <c r="AO131" s="155"/>
      <c r="AP131" s="155"/>
      <c r="AQ131" s="155"/>
      <c r="AR131" s="155"/>
    </row>
    <row r="132" spans="1:44" ht="102" hidden="1" x14ac:dyDescent="0.3">
      <c r="A132" s="155"/>
      <c r="B132" s="165" t="s">
        <v>4084</v>
      </c>
      <c r="C132" s="162"/>
      <c r="D132" s="163">
        <v>678.61</v>
      </c>
      <c r="E132" s="164">
        <v>678.61</v>
      </c>
      <c r="F132" s="166" t="s">
        <v>2659</v>
      </c>
      <c r="G132" s="161" t="s">
        <v>1965</v>
      </c>
      <c r="H132" s="162" t="s">
        <v>753</v>
      </c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  <c r="AC132" s="155"/>
      <c r="AD132" s="155"/>
      <c r="AE132" s="155"/>
      <c r="AF132" s="155"/>
      <c r="AG132" s="155"/>
      <c r="AH132" s="155"/>
      <c r="AI132" s="155"/>
      <c r="AJ132" s="155"/>
      <c r="AK132" s="155"/>
      <c r="AL132" s="155"/>
      <c r="AM132" s="155"/>
      <c r="AN132" s="155"/>
      <c r="AO132" s="155"/>
      <c r="AP132" s="155"/>
      <c r="AQ132" s="155"/>
      <c r="AR132" s="155"/>
    </row>
    <row r="133" spans="1:44" ht="102" hidden="1" x14ac:dyDescent="0.3">
      <c r="A133" s="155"/>
      <c r="B133" s="166" t="s">
        <v>2659</v>
      </c>
      <c r="C133" s="167"/>
      <c r="D133" s="163">
        <v>678.61</v>
      </c>
      <c r="E133" s="164">
        <v>678.61</v>
      </c>
      <c r="F133" s="161" t="s">
        <v>1965</v>
      </c>
      <c r="G133" s="165" t="s">
        <v>4084</v>
      </c>
      <c r="H133" s="162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  <c r="AO133" s="155"/>
      <c r="AP133" s="155"/>
      <c r="AQ133" s="155"/>
      <c r="AR133" s="155"/>
    </row>
    <row r="134" spans="1:44" ht="102" x14ac:dyDescent="0.3">
      <c r="A134" s="155"/>
      <c r="B134" s="161" t="s">
        <v>1965</v>
      </c>
      <c r="C134" s="162" t="s">
        <v>753</v>
      </c>
      <c r="D134" s="163">
        <v>678.61</v>
      </c>
      <c r="E134" s="164">
        <v>678.61</v>
      </c>
      <c r="F134" s="165" t="s">
        <v>4084</v>
      </c>
      <c r="G134" s="166" t="s">
        <v>2660</v>
      </c>
      <c r="H134" s="167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  <c r="AC134" s="155"/>
      <c r="AD134" s="155"/>
      <c r="AE134" s="155"/>
      <c r="AF134" s="155"/>
      <c r="AG134" s="155"/>
      <c r="AH134" s="155"/>
      <c r="AI134" s="155"/>
      <c r="AJ134" s="155"/>
      <c r="AK134" s="155"/>
      <c r="AL134" s="155"/>
      <c r="AM134" s="155"/>
      <c r="AN134" s="155"/>
      <c r="AO134" s="155"/>
      <c r="AP134" s="155"/>
      <c r="AQ134" s="155"/>
      <c r="AR134" s="155"/>
    </row>
    <row r="135" spans="1:44" ht="102" hidden="1" x14ac:dyDescent="0.3">
      <c r="A135" s="155"/>
      <c r="B135" s="165" t="s">
        <v>4084</v>
      </c>
      <c r="C135" s="162"/>
      <c r="D135" s="163">
        <v>678.61</v>
      </c>
      <c r="E135" s="164">
        <v>678.61</v>
      </c>
      <c r="F135" s="166" t="s">
        <v>2660</v>
      </c>
      <c r="G135" s="161" t="s">
        <v>2051</v>
      </c>
      <c r="H135" s="162" t="s">
        <v>532</v>
      </c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  <c r="AC135" s="155"/>
      <c r="AD135" s="155"/>
      <c r="AE135" s="155"/>
      <c r="AF135" s="155"/>
      <c r="AG135" s="155"/>
      <c r="AH135" s="155"/>
      <c r="AI135" s="155"/>
      <c r="AJ135" s="155"/>
      <c r="AK135" s="155"/>
      <c r="AL135" s="155"/>
      <c r="AM135" s="155"/>
      <c r="AN135" s="155"/>
      <c r="AO135" s="155"/>
      <c r="AP135" s="155"/>
      <c r="AQ135" s="155"/>
      <c r="AR135" s="155"/>
    </row>
    <row r="136" spans="1:44" ht="102" hidden="1" x14ac:dyDescent="0.3">
      <c r="A136" s="155"/>
      <c r="B136" s="166" t="s">
        <v>2660</v>
      </c>
      <c r="C136" s="167"/>
      <c r="D136" s="163">
        <v>678.61</v>
      </c>
      <c r="E136" s="164">
        <v>678.61</v>
      </c>
      <c r="F136" s="161" t="s">
        <v>2051</v>
      </c>
      <c r="G136" s="165" t="s">
        <v>4084</v>
      </c>
      <c r="H136" s="162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  <c r="AC136" s="155"/>
      <c r="AD136" s="155"/>
      <c r="AE136" s="155"/>
      <c r="AF136" s="155"/>
      <c r="AG136" s="155"/>
      <c r="AH136" s="155"/>
      <c r="AI136" s="155"/>
      <c r="AJ136" s="155"/>
      <c r="AK136" s="155"/>
      <c r="AL136" s="155"/>
      <c r="AM136" s="155"/>
      <c r="AN136" s="155"/>
      <c r="AO136" s="155"/>
      <c r="AP136" s="155"/>
      <c r="AQ136" s="155"/>
      <c r="AR136" s="155"/>
    </row>
    <row r="137" spans="1:44" ht="102" x14ac:dyDescent="0.3">
      <c r="A137" s="155"/>
      <c r="B137" s="161" t="s">
        <v>2051</v>
      </c>
      <c r="C137" s="162" t="s">
        <v>532</v>
      </c>
      <c r="D137" s="163">
        <v>592.71</v>
      </c>
      <c r="E137" s="164">
        <v>592.71</v>
      </c>
      <c r="F137" s="165" t="s">
        <v>4084</v>
      </c>
      <c r="G137" s="166" t="s">
        <v>2591</v>
      </c>
      <c r="H137" s="167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  <c r="AC137" s="155"/>
      <c r="AD137" s="155"/>
      <c r="AE137" s="155"/>
      <c r="AF137" s="155"/>
      <c r="AG137" s="155"/>
      <c r="AH137" s="155"/>
      <c r="AI137" s="155"/>
      <c r="AJ137" s="155"/>
      <c r="AK137" s="155"/>
      <c r="AL137" s="155"/>
      <c r="AM137" s="155"/>
      <c r="AN137" s="155"/>
      <c r="AO137" s="155"/>
      <c r="AP137" s="155"/>
      <c r="AQ137" s="155"/>
      <c r="AR137" s="155"/>
    </row>
    <row r="138" spans="1:44" ht="102" hidden="1" x14ac:dyDescent="0.3">
      <c r="A138" s="155"/>
      <c r="B138" s="165" t="s">
        <v>4084</v>
      </c>
      <c r="C138" s="162"/>
      <c r="D138" s="163">
        <v>592.71</v>
      </c>
      <c r="E138" s="164">
        <v>592.71</v>
      </c>
      <c r="F138" s="166" t="s">
        <v>2591</v>
      </c>
      <c r="G138" s="161" t="s">
        <v>2089</v>
      </c>
      <c r="H138" s="162" t="s">
        <v>536</v>
      </c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  <c r="AC138" s="155"/>
      <c r="AD138" s="155"/>
      <c r="AE138" s="155"/>
      <c r="AF138" s="155"/>
      <c r="AG138" s="155"/>
      <c r="AH138" s="155"/>
      <c r="AI138" s="155"/>
      <c r="AJ138" s="155"/>
      <c r="AK138" s="155"/>
      <c r="AL138" s="155"/>
      <c r="AM138" s="155"/>
      <c r="AN138" s="155"/>
      <c r="AO138" s="155"/>
      <c r="AP138" s="155"/>
      <c r="AQ138" s="155"/>
      <c r="AR138" s="155"/>
    </row>
    <row r="139" spans="1:44" ht="102" hidden="1" x14ac:dyDescent="0.3">
      <c r="A139" s="155"/>
      <c r="B139" s="166" t="s">
        <v>2591</v>
      </c>
      <c r="C139" s="167"/>
      <c r="D139" s="163">
        <v>592.71</v>
      </c>
      <c r="E139" s="164">
        <v>592.71</v>
      </c>
      <c r="F139" s="161" t="s">
        <v>2089</v>
      </c>
      <c r="G139" s="165" t="s">
        <v>4084</v>
      </c>
      <c r="H139" s="162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  <c r="AC139" s="155"/>
      <c r="AD139" s="155"/>
      <c r="AE139" s="155"/>
      <c r="AF139" s="155"/>
      <c r="AG139" s="155"/>
      <c r="AH139" s="155"/>
      <c r="AI139" s="155"/>
      <c r="AJ139" s="155"/>
      <c r="AK139" s="155"/>
      <c r="AL139" s="155"/>
      <c r="AM139" s="155"/>
      <c r="AN139" s="155"/>
      <c r="AO139" s="155"/>
      <c r="AP139" s="155"/>
      <c r="AQ139" s="155"/>
      <c r="AR139" s="155"/>
    </row>
    <row r="140" spans="1:44" ht="102" x14ac:dyDescent="0.3">
      <c r="A140" s="155"/>
      <c r="B140" s="161" t="s">
        <v>2089</v>
      </c>
      <c r="C140" s="162" t="s">
        <v>536</v>
      </c>
      <c r="D140" s="163">
        <v>678.61</v>
      </c>
      <c r="E140" s="164">
        <v>678.61</v>
      </c>
      <c r="F140" s="165" t="s">
        <v>4084</v>
      </c>
      <c r="G140" s="166" t="s">
        <v>2558</v>
      </c>
      <c r="H140" s="167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  <c r="AC140" s="155"/>
      <c r="AD140" s="155"/>
      <c r="AE140" s="155"/>
      <c r="AF140" s="155"/>
      <c r="AG140" s="155"/>
      <c r="AH140" s="155"/>
      <c r="AI140" s="155"/>
      <c r="AJ140" s="155"/>
      <c r="AK140" s="155"/>
      <c r="AL140" s="155"/>
      <c r="AM140" s="155"/>
      <c r="AN140" s="155"/>
      <c r="AO140" s="155"/>
      <c r="AP140" s="155"/>
      <c r="AQ140" s="155"/>
      <c r="AR140" s="155"/>
    </row>
    <row r="141" spans="1:44" ht="102" hidden="1" x14ac:dyDescent="0.3">
      <c r="A141" s="155"/>
      <c r="B141" s="165" t="s">
        <v>4084</v>
      </c>
      <c r="C141" s="162"/>
      <c r="D141" s="163">
        <v>678.61</v>
      </c>
      <c r="E141" s="164">
        <v>678.61</v>
      </c>
      <c r="F141" s="166" t="s">
        <v>2558</v>
      </c>
      <c r="G141" s="161" t="s">
        <v>2064</v>
      </c>
      <c r="H141" s="162" t="s">
        <v>716</v>
      </c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  <c r="AC141" s="155"/>
      <c r="AD141" s="155"/>
      <c r="AE141" s="155"/>
      <c r="AF141" s="155"/>
      <c r="AG141" s="155"/>
      <c r="AH141" s="155"/>
      <c r="AI141" s="155"/>
      <c r="AJ141" s="155"/>
      <c r="AK141" s="155"/>
      <c r="AL141" s="155"/>
      <c r="AM141" s="155"/>
      <c r="AN141" s="155"/>
      <c r="AO141" s="155"/>
      <c r="AP141" s="155"/>
      <c r="AQ141" s="155"/>
      <c r="AR141" s="155"/>
    </row>
    <row r="142" spans="1:44" ht="102" hidden="1" x14ac:dyDescent="0.3">
      <c r="A142" s="155"/>
      <c r="B142" s="166" t="s">
        <v>2558</v>
      </c>
      <c r="C142" s="167"/>
      <c r="D142" s="163">
        <v>678.61</v>
      </c>
      <c r="E142" s="164">
        <v>678.61</v>
      </c>
      <c r="F142" s="161" t="s">
        <v>2064</v>
      </c>
      <c r="G142" s="165" t="s">
        <v>4084</v>
      </c>
      <c r="H142" s="162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  <c r="AC142" s="155"/>
      <c r="AD142" s="155"/>
      <c r="AE142" s="155"/>
      <c r="AF142" s="155"/>
      <c r="AG142" s="155"/>
      <c r="AH142" s="155"/>
      <c r="AI142" s="155"/>
      <c r="AJ142" s="155"/>
      <c r="AK142" s="155"/>
      <c r="AL142" s="155"/>
      <c r="AM142" s="155"/>
      <c r="AN142" s="155"/>
      <c r="AO142" s="155"/>
      <c r="AP142" s="155"/>
      <c r="AQ142" s="155"/>
      <c r="AR142" s="155"/>
    </row>
    <row r="143" spans="1:44" ht="102" x14ac:dyDescent="0.3">
      <c r="A143" s="155"/>
      <c r="B143" s="161" t="s">
        <v>2064</v>
      </c>
      <c r="C143" s="162" t="s">
        <v>716</v>
      </c>
      <c r="D143" s="163">
        <v>678.61</v>
      </c>
      <c r="E143" s="164">
        <v>678.61</v>
      </c>
      <c r="F143" s="165" t="s">
        <v>4084</v>
      </c>
      <c r="G143" s="166" t="s">
        <v>2559</v>
      </c>
      <c r="H143" s="167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  <c r="AC143" s="155"/>
      <c r="AD143" s="155"/>
      <c r="AE143" s="155"/>
      <c r="AF143" s="155"/>
      <c r="AG143" s="155"/>
      <c r="AH143" s="155"/>
      <c r="AI143" s="155"/>
      <c r="AJ143" s="155"/>
      <c r="AK143" s="155"/>
      <c r="AL143" s="155"/>
      <c r="AM143" s="155"/>
      <c r="AN143" s="155"/>
      <c r="AO143" s="155"/>
      <c r="AP143" s="155"/>
      <c r="AQ143" s="155"/>
      <c r="AR143" s="155"/>
    </row>
    <row r="144" spans="1:44" ht="102" hidden="1" x14ac:dyDescent="0.3">
      <c r="A144" s="155"/>
      <c r="B144" s="165" t="s">
        <v>4084</v>
      </c>
      <c r="C144" s="162"/>
      <c r="D144" s="163">
        <v>678.61</v>
      </c>
      <c r="E144" s="164">
        <v>678.61</v>
      </c>
      <c r="F144" s="166" t="s">
        <v>2559</v>
      </c>
      <c r="G144" s="161" t="s">
        <v>2286</v>
      </c>
      <c r="H144" s="162" t="s">
        <v>861</v>
      </c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  <c r="AC144" s="155"/>
      <c r="AD144" s="155"/>
      <c r="AE144" s="155"/>
      <c r="AF144" s="155"/>
      <c r="AG144" s="155"/>
      <c r="AH144" s="155"/>
      <c r="AI144" s="155"/>
      <c r="AJ144" s="155"/>
      <c r="AK144" s="155"/>
      <c r="AL144" s="155"/>
      <c r="AM144" s="155"/>
      <c r="AN144" s="155"/>
      <c r="AO144" s="155"/>
      <c r="AP144" s="155"/>
      <c r="AQ144" s="155"/>
      <c r="AR144" s="155"/>
    </row>
    <row r="145" spans="1:44" ht="102" hidden="1" x14ac:dyDescent="0.3">
      <c r="A145" s="155"/>
      <c r="B145" s="166" t="s">
        <v>2559</v>
      </c>
      <c r="C145" s="167"/>
      <c r="D145" s="163">
        <v>678.61</v>
      </c>
      <c r="E145" s="164">
        <v>678.61</v>
      </c>
      <c r="F145" s="161" t="s">
        <v>2286</v>
      </c>
      <c r="G145" s="165" t="s">
        <v>4084</v>
      </c>
      <c r="H145" s="162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  <c r="AC145" s="155"/>
      <c r="AD145" s="155"/>
      <c r="AE145" s="155"/>
      <c r="AF145" s="155"/>
      <c r="AG145" s="155"/>
      <c r="AH145" s="155"/>
      <c r="AI145" s="155"/>
      <c r="AJ145" s="155"/>
      <c r="AK145" s="155"/>
      <c r="AL145" s="155"/>
      <c r="AM145" s="155"/>
      <c r="AN145" s="155"/>
      <c r="AO145" s="155"/>
      <c r="AP145" s="155"/>
      <c r="AQ145" s="155"/>
      <c r="AR145" s="155"/>
    </row>
    <row r="146" spans="1:44" ht="102" x14ac:dyDescent="0.3">
      <c r="A146" s="155"/>
      <c r="B146" s="161" t="s">
        <v>2286</v>
      </c>
      <c r="C146" s="162" t="s">
        <v>861</v>
      </c>
      <c r="D146" s="163">
        <v>566.94000000000005</v>
      </c>
      <c r="E146" s="164">
        <v>566.94000000000005</v>
      </c>
      <c r="F146" s="165" t="s">
        <v>4084</v>
      </c>
      <c r="G146" s="166" t="s">
        <v>3394</v>
      </c>
      <c r="H146" s="167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  <c r="AC146" s="155"/>
      <c r="AD146" s="155"/>
      <c r="AE146" s="155"/>
      <c r="AF146" s="155"/>
      <c r="AG146" s="155"/>
      <c r="AH146" s="155"/>
      <c r="AI146" s="155"/>
      <c r="AJ146" s="155"/>
      <c r="AK146" s="155"/>
      <c r="AL146" s="155"/>
      <c r="AM146" s="155"/>
      <c r="AN146" s="155"/>
      <c r="AO146" s="155"/>
      <c r="AP146" s="155"/>
      <c r="AQ146" s="155"/>
      <c r="AR146" s="155"/>
    </row>
    <row r="147" spans="1:44" ht="102" hidden="1" x14ac:dyDescent="0.3">
      <c r="A147" s="155"/>
      <c r="B147" s="165" t="s">
        <v>4084</v>
      </c>
      <c r="C147" s="162"/>
      <c r="D147" s="163">
        <v>566.94000000000005</v>
      </c>
      <c r="E147" s="164">
        <v>566.94000000000005</v>
      </c>
      <c r="F147" s="166" t="s">
        <v>3394</v>
      </c>
      <c r="G147" s="161" t="s">
        <v>2087</v>
      </c>
      <c r="H147" s="162" t="s">
        <v>881</v>
      </c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  <c r="AC147" s="155"/>
      <c r="AD147" s="155"/>
      <c r="AE147" s="155"/>
      <c r="AF147" s="155"/>
      <c r="AG147" s="155"/>
      <c r="AH147" s="155"/>
      <c r="AI147" s="155"/>
      <c r="AJ147" s="155"/>
      <c r="AK147" s="155"/>
      <c r="AL147" s="155"/>
      <c r="AM147" s="155"/>
      <c r="AN147" s="155"/>
      <c r="AO147" s="155"/>
      <c r="AP147" s="155"/>
      <c r="AQ147" s="155"/>
      <c r="AR147" s="155"/>
    </row>
    <row r="148" spans="1:44" ht="102" hidden="1" x14ac:dyDescent="0.3">
      <c r="A148" s="155"/>
      <c r="B148" s="166" t="s">
        <v>3394</v>
      </c>
      <c r="C148" s="167"/>
      <c r="D148" s="163">
        <v>566.94000000000005</v>
      </c>
      <c r="E148" s="164">
        <v>566.94000000000005</v>
      </c>
      <c r="F148" s="161" t="s">
        <v>2087</v>
      </c>
      <c r="G148" s="165" t="s">
        <v>4084</v>
      </c>
      <c r="H148" s="162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  <c r="AC148" s="155"/>
      <c r="AD148" s="155"/>
      <c r="AE148" s="155"/>
      <c r="AF148" s="155"/>
      <c r="AG148" s="155"/>
      <c r="AH148" s="155"/>
      <c r="AI148" s="155"/>
      <c r="AJ148" s="155"/>
      <c r="AK148" s="155"/>
      <c r="AL148" s="155"/>
      <c r="AM148" s="155"/>
      <c r="AN148" s="155"/>
      <c r="AO148" s="155"/>
      <c r="AP148" s="155"/>
      <c r="AQ148" s="155"/>
      <c r="AR148" s="155"/>
    </row>
    <row r="149" spans="1:44" ht="102" x14ac:dyDescent="0.3">
      <c r="A149" s="155"/>
      <c r="B149" s="161" t="s">
        <v>2087</v>
      </c>
      <c r="C149" s="162" t="s">
        <v>881</v>
      </c>
      <c r="D149" s="163">
        <v>566.94000000000005</v>
      </c>
      <c r="E149" s="164">
        <v>566.94000000000005</v>
      </c>
      <c r="F149" s="165" t="s">
        <v>4084</v>
      </c>
      <c r="G149" s="166" t="s">
        <v>2571</v>
      </c>
      <c r="H149" s="167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  <c r="AC149" s="155"/>
      <c r="AD149" s="155"/>
      <c r="AE149" s="155"/>
      <c r="AF149" s="155"/>
      <c r="AG149" s="155"/>
      <c r="AH149" s="155"/>
      <c r="AI149" s="155"/>
      <c r="AJ149" s="155"/>
      <c r="AK149" s="155"/>
      <c r="AL149" s="155"/>
      <c r="AM149" s="155"/>
      <c r="AN149" s="155"/>
      <c r="AO149" s="155"/>
      <c r="AP149" s="155"/>
      <c r="AQ149" s="155"/>
      <c r="AR149" s="155"/>
    </row>
    <row r="150" spans="1:44" ht="102" hidden="1" x14ac:dyDescent="0.3">
      <c r="A150" s="155"/>
      <c r="B150" s="165" t="s">
        <v>4084</v>
      </c>
      <c r="C150" s="162"/>
      <c r="D150" s="163">
        <v>566.94000000000005</v>
      </c>
      <c r="E150" s="164">
        <v>566.94000000000005</v>
      </c>
      <c r="F150" s="166" t="s">
        <v>2571</v>
      </c>
      <c r="G150" s="161" t="s">
        <v>1275</v>
      </c>
      <c r="H150" s="162" t="s">
        <v>892</v>
      </c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  <c r="AC150" s="155"/>
      <c r="AD150" s="155"/>
      <c r="AE150" s="155"/>
      <c r="AF150" s="155"/>
      <c r="AG150" s="155"/>
      <c r="AH150" s="155"/>
      <c r="AI150" s="155"/>
      <c r="AJ150" s="155"/>
      <c r="AK150" s="155"/>
      <c r="AL150" s="155"/>
      <c r="AM150" s="155"/>
      <c r="AN150" s="155"/>
      <c r="AO150" s="155"/>
      <c r="AP150" s="155"/>
      <c r="AQ150" s="155"/>
      <c r="AR150" s="155"/>
    </row>
    <row r="151" spans="1:44" ht="102" hidden="1" x14ac:dyDescent="0.3">
      <c r="A151" s="155"/>
      <c r="B151" s="166" t="s">
        <v>2571</v>
      </c>
      <c r="C151" s="167"/>
      <c r="D151" s="163">
        <v>566.94000000000005</v>
      </c>
      <c r="E151" s="164">
        <v>566.94000000000005</v>
      </c>
      <c r="F151" s="161" t="s">
        <v>1275</v>
      </c>
      <c r="G151" s="165" t="s">
        <v>4084</v>
      </c>
      <c r="H151" s="162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  <c r="AC151" s="155"/>
      <c r="AD151" s="155"/>
      <c r="AE151" s="155"/>
      <c r="AF151" s="155"/>
      <c r="AG151" s="155"/>
      <c r="AH151" s="155"/>
      <c r="AI151" s="155"/>
      <c r="AJ151" s="155"/>
      <c r="AK151" s="155"/>
      <c r="AL151" s="155"/>
      <c r="AM151" s="155"/>
      <c r="AN151" s="155"/>
      <c r="AO151" s="155"/>
      <c r="AP151" s="155"/>
      <c r="AQ151" s="155"/>
      <c r="AR151" s="155"/>
    </row>
    <row r="152" spans="1:44" ht="102" x14ac:dyDescent="0.3">
      <c r="A152" s="155"/>
      <c r="B152" s="161" t="s">
        <v>1275</v>
      </c>
      <c r="C152" s="162" t="s">
        <v>892</v>
      </c>
      <c r="D152" s="168"/>
      <c r="E152" s="169"/>
      <c r="F152" s="165" t="s">
        <v>4084</v>
      </c>
      <c r="G152" s="166" t="s">
        <v>2633</v>
      </c>
      <c r="H152" s="167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  <c r="AC152" s="155"/>
      <c r="AD152" s="155"/>
      <c r="AE152" s="155"/>
      <c r="AF152" s="155"/>
      <c r="AG152" s="155"/>
      <c r="AH152" s="155"/>
      <c r="AI152" s="155"/>
      <c r="AJ152" s="155"/>
      <c r="AK152" s="155"/>
      <c r="AL152" s="155"/>
      <c r="AM152" s="155"/>
      <c r="AN152" s="155"/>
      <c r="AO152" s="155"/>
      <c r="AP152" s="155"/>
      <c r="AQ152" s="155"/>
      <c r="AR152" s="155"/>
    </row>
    <row r="153" spans="1:44" ht="112.2" hidden="1" x14ac:dyDescent="0.3">
      <c r="A153" s="155"/>
      <c r="B153" s="165" t="s">
        <v>4084</v>
      </c>
      <c r="C153" s="162"/>
      <c r="D153" s="163">
        <v>657.13</v>
      </c>
      <c r="E153" s="164">
        <v>657.13</v>
      </c>
      <c r="F153" s="166" t="s">
        <v>2633</v>
      </c>
      <c r="G153" s="165" t="s">
        <v>3979</v>
      </c>
      <c r="H153" s="162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  <c r="AC153" s="155"/>
      <c r="AD153" s="155"/>
      <c r="AE153" s="155"/>
      <c r="AF153" s="155"/>
      <c r="AG153" s="155"/>
      <c r="AH153" s="155"/>
      <c r="AI153" s="155"/>
      <c r="AJ153" s="155"/>
      <c r="AK153" s="155"/>
      <c r="AL153" s="155"/>
      <c r="AM153" s="155"/>
      <c r="AN153" s="155"/>
      <c r="AO153" s="155"/>
      <c r="AP153" s="155"/>
      <c r="AQ153" s="155"/>
      <c r="AR153" s="155"/>
    </row>
    <row r="154" spans="1:44" ht="112.2" hidden="1" x14ac:dyDescent="0.3">
      <c r="A154" s="155"/>
      <c r="B154" s="166" t="s">
        <v>2633</v>
      </c>
      <c r="C154" s="167"/>
      <c r="D154" s="163">
        <v>657.13</v>
      </c>
      <c r="E154" s="164">
        <v>657.13</v>
      </c>
      <c r="F154" s="165" t="s">
        <v>3979</v>
      </c>
      <c r="G154" s="166" t="s">
        <v>2633</v>
      </c>
      <c r="H154" s="167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  <c r="AC154" s="155"/>
      <c r="AD154" s="155"/>
      <c r="AE154" s="155"/>
      <c r="AF154" s="155"/>
      <c r="AG154" s="155"/>
      <c r="AH154" s="155"/>
      <c r="AI154" s="155"/>
      <c r="AJ154" s="155"/>
      <c r="AK154" s="155"/>
      <c r="AL154" s="155"/>
      <c r="AM154" s="155"/>
      <c r="AN154" s="155"/>
      <c r="AO154" s="155"/>
      <c r="AP154" s="155"/>
      <c r="AQ154" s="155"/>
      <c r="AR154" s="155"/>
    </row>
    <row r="155" spans="1:44" ht="112.2" hidden="1" x14ac:dyDescent="0.3">
      <c r="A155" s="155"/>
      <c r="B155" s="165" t="s">
        <v>3979</v>
      </c>
      <c r="C155" s="162"/>
      <c r="D155" s="163">
        <v>-657.13</v>
      </c>
      <c r="E155" s="164">
        <v>-657.13</v>
      </c>
      <c r="F155" s="166" t="s">
        <v>2633</v>
      </c>
      <c r="G155" s="161" t="s">
        <v>3543</v>
      </c>
      <c r="H155" s="162" t="s">
        <v>892</v>
      </c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  <c r="AC155" s="155"/>
      <c r="AD155" s="155"/>
      <c r="AE155" s="155"/>
      <c r="AF155" s="155"/>
      <c r="AG155" s="155"/>
      <c r="AH155" s="155"/>
      <c r="AI155" s="155"/>
      <c r="AJ155" s="155"/>
      <c r="AK155" s="155"/>
      <c r="AL155" s="155"/>
      <c r="AM155" s="155"/>
      <c r="AN155" s="155"/>
      <c r="AO155" s="155"/>
      <c r="AP155" s="155"/>
      <c r="AQ155" s="155"/>
      <c r="AR155" s="155"/>
    </row>
    <row r="156" spans="1:44" ht="102" hidden="1" x14ac:dyDescent="0.3">
      <c r="A156" s="155"/>
      <c r="B156" s="166" t="s">
        <v>2633</v>
      </c>
      <c r="C156" s="167"/>
      <c r="D156" s="163">
        <v>-657.13</v>
      </c>
      <c r="E156" s="164">
        <v>-657.13</v>
      </c>
      <c r="F156" s="161" t="s">
        <v>3543</v>
      </c>
      <c r="G156" s="165" t="s">
        <v>3980</v>
      </c>
      <c r="H156" s="162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  <c r="AC156" s="155"/>
      <c r="AD156" s="155"/>
      <c r="AE156" s="155"/>
      <c r="AF156" s="155"/>
      <c r="AG156" s="155"/>
      <c r="AH156" s="155"/>
      <c r="AI156" s="155"/>
      <c r="AJ156" s="155"/>
      <c r="AK156" s="155"/>
      <c r="AL156" s="155"/>
      <c r="AM156" s="155"/>
      <c r="AN156" s="155"/>
      <c r="AO156" s="155"/>
      <c r="AP156" s="155"/>
      <c r="AQ156" s="155"/>
      <c r="AR156" s="155"/>
    </row>
    <row r="157" spans="1:44" ht="102" x14ac:dyDescent="0.3">
      <c r="A157" s="155"/>
      <c r="B157" s="161" t="s">
        <v>3543</v>
      </c>
      <c r="C157" s="162" t="s">
        <v>892</v>
      </c>
      <c r="D157" s="163">
        <v>657.13</v>
      </c>
      <c r="E157" s="164">
        <v>657.13</v>
      </c>
      <c r="F157" s="165" t="s">
        <v>3980</v>
      </c>
      <c r="G157" s="166" t="s">
        <v>3981</v>
      </c>
      <c r="H157" s="167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  <c r="AC157" s="155"/>
      <c r="AD157" s="155"/>
      <c r="AE157" s="155"/>
      <c r="AF157" s="155"/>
      <c r="AG157" s="155"/>
      <c r="AH157" s="155"/>
      <c r="AI157" s="155"/>
      <c r="AJ157" s="155"/>
      <c r="AK157" s="155"/>
      <c r="AL157" s="155"/>
      <c r="AM157" s="155"/>
      <c r="AN157" s="155"/>
      <c r="AO157" s="155"/>
      <c r="AP157" s="155"/>
      <c r="AQ157" s="155"/>
      <c r="AR157" s="155"/>
    </row>
    <row r="158" spans="1:44" ht="102" hidden="1" x14ac:dyDescent="0.3">
      <c r="A158" s="155"/>
      <c r="B158" s="165" t="s">
        <v>3980</v>
      </c>
      <c r="C158" s="162"/>
      <c r="D158" s="163">
        <v>657.13</v>
      </c>
      <c r="E158" s="164">
        <v>657.13</v>
      </c>
      <c r="F158" s="166" t="s">
        <v>3981</v>
      </c>
      <c r="G158" s="161" t="s">
        <v>1925</v>
      </c>
      <c r="H158" s="162" t="s">
        <v>506</v>
      </c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  <c r="AC158" s="155"/>
      <c r="AD158" s="155"/>
      <c r="AE158" s="155"/>
      <c r="AF158" s="155"/>
      <c r="AG158" s="155"/>
      <c r="AH158" s="155"/>
      <c r="AI158" s="155"/>
      <c r="AJ158" s="155"/>
      <c r="AK158" s="155"/>
      <c r="AL158" s="155"/>
      <c r="AM158" s="155"/>
      <c r="AN158" s="155"/>
      <c r="AO158" s="155"/>
      <c r="AP158" s="155"/>
      <c r="AQ158" s="155"/>
      <c r="AR158" s="155"/>
    </row>
    <row r="159" spans="1:44" ht="102" hidden="1" x14ac:dyDescent="0.3">
      <c r="A159" s="155"/>
      <c r="B159" s="166" t="s">
        <v>3981</v>
      </c>
      <c r="C159" s="167"/>
      <c r="D159" s="163">
        <v>657.13</v>
      </c>
      <c r="E159" s="164">
        <v>657.13</v>
      </c>
      <c r="F159" s="161" t="s">
        <v>1925</v>
      </c>
      <c r="G159" s="165" t="s">
        <v>4084</v>
      </c>
      <c r="H159" s="162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  <c r="AC159" s="155"/>
      <c r="AD159" s="155"/>
      <c r="AE159" s="155"/>
      <c r="AF159" s="155"/>
      <c r="AG159" s="155"/>
      <c r="AH159" s="155"/>
      <c r="AI159" s="155"/>
      <c r="AJ159" s="155"/>
      <c r="AK159" s="155"/>
      <c r="AL159" s="155"/>
      <c r="AM159" s="155"/>
      <c r="AN159" s="155"/>
      <c r="AO159" s="155"/>
      <c r="AP159" s="155"/>
      <c r="AQ159" s="155"/>
      <c r="AR159" s="155"/>
    </row>
    <row r="160" spans="1:44" ht="102" x14ac:dyDescent="0.3">
      <c r="A160" s="155"/>
      <c r="B160" s="161" t="s">
        <v>1925</v>
      </c>
      <c r="C160" s="162" t="s">
        <v>506</v>
      </c>
      <c r="D160" s="163">
        <v>614.17999999999995</v>
      </c>
      <c r="E160" s="164">
        <v>614.17999999999995</v>
      </c>
      <c r="F160" s="165" t="s">
        <v>4084</v>
      </c>
      <c r="G160" s="166" t="s">
        <v>2618</v>
      </c>
      <c r="H160" s="167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  <c r="AC160" s="155"/>
      <c r="AD160" s="155"/>
      <c r="AE160" s="155"/>
      <c r="AF160" s="155"/>
      <c r="AG160" s="155"/>
      <c r="AH160" s="155"/>
      <c r="AI160" s="155"/>
      <c r="AJ160" s="155"/>
      <c r="AK160" s="155"/>
      <c r="AL160" s="155"/>
      <c r="AM160" s="155"/>
      <c r="AN160" s="155"/>
      <c r="AO160" s="155"/>
      <c r="AP160" s="155"/>
      <c r="AQ160" s="155"/>
      <c r="AR160" s="155"/>
    </row>
    <row r="161" spans="1:44" ht="102" hidden="1" x14ac:dyDescent="0.3">
      <c r="A161" s="155"/>
      <c r="B161" s="165" t="s">
        <v>4084</v>
      </c>
      <c r="C161" s="162"/>
      <c r="D161" s="163">
        <v>614.17999999999995</v>
      </c>
      <c r="E161" s="164">
        <v>614.17999999999995</v>
      </c>
      <c r="F161" s="166" t="s">
        <v>2618</v>
      </c>
      <c r="G161" s="161" t="s">
        <v>3544</v>
      </c>
      <c r="H161" s="162" t="s">
        <v>495</v>
      </c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  <c r="AC161" s="155"/>
      <c r="AD161" s="155"/>
      <c r="AE161" s="155"/>
      <c r="AF161" s="155"/>
      <c r="AG161" s="155"/>
      <c r="AH161" s="155"/>
      <c r="AI161" s="155"/>
      <c r="AJ161" s="155"/>
      <c r="AK161" s="155"/>
      <c r="AL161" s="155"/>
      <c r="AM161" s="155"/>
      <c r="AN161" s="155"/>
      <c r="AO161" s="155"/>
      <c r="AP161" s="155"/>
      <c r="AQ161" s="155"/>
      <c r="AR161" s="155"/>
    </row>
    <row r="162" spans="1:44" ht="102" hidden="1" x14ac:dyDescent="0.3">
      <c r="A162" s="155"/>
      <c r="B162" s="166" t="s">
        <v>2618</v>
      </c>
      <c r="C162" s="167"/>
      <c r="D162" s="163">
        <v>614.17999999999995</v>
      </c>
      <c r="E162" s="164">
        <v>614.17999999999995</v>
      </c>
      <c r="F162" s="161" t="s">
        <v>3544</v>
      </c>
      <c r="G162" s="165" t="s">
        <v>4084</v>
      </c>
      <c r="H162" s="162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  <c r="AC162" s="155"/>
      <c r="AD162" s="155"/>
      <c r="AE162" s="155"/>
      <c r="AF162" s="155"/>
      <c r="AG162" s="155"/>
      <c r="AH162" s="155"/>
      <c r="AI162" s="155"/>
      <c r="AJ162" s="155"/>
      <c r="AK162" s="155"/>
      <c r="AL162" s="155"/>
      <c r="AM162" s="155"/>
      <c r="AN162" s="155"/>
      <c r="AO162" s="155"/>
      <c r="AP162" s="155"/>
      <c r="AQ162" s="155"/>
      <c r="AR162" s="155"/>
    </row>
    <row r="163" spans="1:44" ht="102" x14ac:dyDescent="0.3">
      <c r="A163" s="155"/>
      <c r="B163" s="161" t="s">
        <v>3544</v>
      </c>
      <c r="C163" s="162" t="s">
        <v>495</v>
      </c>
      <c r="D163" s="163">
        <v>678.61</v>
      </c>
      <c r="E163" s="164">
        <v>678.61</v>
      </c>
      <c r="F163" s="165" t="s">
        <v>4084</v>
      </c>
      <c r="G163" s="166" t="s">
        <v>3982</v>
      </c>
      <c r="H163" s="167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  <c r="AC163" s="155"/>
      <c r="AD163" s="155"/>
      <c r="AE163" s="155"/>
      <c r="AF163" s="155"/>
      <c r="AG163" s="155"/>
      <c r="AH163" s="155"/>
      <c r="AI163" s="155"/>
      <c r="AJ163" s="155"/>
      <c r="AK163" s="155"/>
      <c r="AL163" s="155"/>
      <c r="AM163" s="155"/>
      <c r="AN163" s="155"/>
      <c r="AO163" s="155"/>
      <c r="AP163" s="155"/>
      <c r="AQ163" s="155"/>
      <c r="AR163" s="155"/>
    </row>
    <row r="164" spans="1:44" ht="102" hidden="1" x14ac:dyDescent="0.3">
      <c r="A164" s="155"/>
      <c r="B164" s="165" t="s">
        <v>4084</v>
      </c>
      <c r="C164" s="162"/>
      <c r="D164" s="163">
        <v>678.61</v>
      </c>
      <c r="E164" s="164">
        <v>678.61</v>
      </c>
      <c r="F164" s="166" t="s">
        <v>3982</v>
      </c>
      <c r="G164" s="161" t="s">
        <v>3545</v>
      </c>
      <c r="H164" s="162" t="s">
        <v>780</v>
      </c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  <c r="AC164" s="155"/>
      <c r="AD164" s="155"/>
      <c r="AE164" s="155"/>
      <c r="AF164" s="155"/>
      <c r="AG164" s="155"/>
      <c r="AH164" s="155"/>
      <c r="AI164" s="155"/>
      <c r="AJ164" s="155"/>
      <c r="AK164" s="155"/>
      <c r="AL164" s="155"/>
      <c r="AM164" s="155"/>
      <c r="AN164" s="155"/>
      <c r="AO164" s="155"/>
      <c r="AP164" s="155"/>
      <c r="AQ164" s="155"/>
      <c r="AR164" s="155"/>
    </row>
    <row r="165" spans="1:44" ht="102" hidden="1" x14ac:dyDescent="0.3">
      <c r="A165" s="155"/>
      <c r="B165" s="166" t="s">
        <v>3982</v>
      </c>
      <c r="C165" s="167"/>
      <c r="D165" s="163">
        <v>678.61</v>
      </c>
      <c r="E165" s="164">
        <v>678.61</v>
      </c>
      <c r="F165" s="161" t="s">
        <v>3545</v>
      </c>
      <c r="G165" s="165" t="s">
        <v>4084</v>
      </c>
      <c r="H165" s="162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  <c r="AC165" s="155"/>
      <c r="AD165" s="155"/>
      <c r="AE165" s="155"/>
      <c r="AF165" s="155"/>
      <c r="AG165" s="155"/>
      <c r="AH165" s="155"/>
      <c r="AI165" s="155"/>
      <c r="AJ165" s="155"/>
      <c r="AK165" s="155"/>
      <c r="AL165" s="155"/>
      <c r="AM165" s="155"/>
      <c r="AN165" s="155"/>
      <c r="AO165" s="155"/>
      <c r="AP165" s="155"/>
      <c r="AQ165" s="155"/>
      <c r="AR165" s="155"/>
    </row>
    <row r="166" spans="1:44" ht="102" x14ac:dyDescent="0.3">
      <c r="A166" s="155"/>
      <c r="B166" s="161" t="s">
        <v>3545</v>
      </c>
      <c r="C166" s="162" t="s">
        <v>780</v>
      </c>
      <c r="D166" s="163">
        <v>592.71</v>
      </c>
      <c r="E166" s="164">
        <v>592.71</v>
      </c>
      <c r="F166" s="165" t="s">
        <v>4084</v>
      </c>
      <c r="G166" s="166" t="s">
        <v>3984</v>
      </c>
      <c r="H166" s="167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  <c r="AC166" s="155"/>
      <c r="AD166" s="155"/>
      <c r="AE166" s="155"/>
      <c r="AF166" s="155"/>
      <c r="AG166" s="155"/>
      <c r="AH166" s="155"/>
      <c r="AI166" s="155"/>
      <c r="AJ166" s="155"/>
      <c r="AK166" s="155"/>
      <c r="AL166" s="155"/>
      <c r="AM166" s="155"/>
      <c r="AN166" s="155"/>
      <c r="AO166" s="155"/>
      <c r="AP166" s="155"/>
      <c r="AQ166" s="155"/>
      <c r="AR166" s="155"/>
    </row>
    <row r="167" spans="1:44" ht="102" hidden="1" x14ac:dyDescent="0.3">
      <c r="A167" s="155"/>
      <c r="B167" s="165" t="s">
        <v>4084</v>
      </c>
      <c r="C167" s="162"/>
      <c r="D167" s="163">
        <v>592.71</v>
      </c>
      <c r="E167" s="164">
        <v>592.71</v>
      </c>
      <c r="F167" s="166" t="s">
        <v>3984</v>
      </c>
      <c r="G167" s="161" t="s">
        <v>1963</v>
      </c>
      <c r="H167" s="162" t="s">
        <v>740</v>
      </c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  <c r="AC167" s="155"/>
      <c r="AD167" s="155"/>
      <c r="AE167" s="155"/>
      <c r="AF167" s="155"/>
      <c r="AG167" s="155"/>
      <c r="AH167" s="155"/>
      <c r="AI167" s="155"/>
      <c r="AJ167" s="155"/>
      <c r="AK167" s="155"/>
      <c r="AL167" s="155"/>
      <c r="AM167" s="155"/>
      <c r="AN167" s="155"/>
      <c r="AO167" s="155"/>
      <c r="AP167" s="155"/>
      <c r="AQ167" s="155"/>
      <c r="AR167" s="155"/>
    </row>
    <row r="168" spans="1:44" ht="102" hidden="1" x14ac:dyDescent="0.3">
      <c r="A168" s="155"/>
      <c r="B168" s="166" t="s">
        <v>3984</v>
      </c>
      <c r="C168" s="167"/>
      <c r="D168" s="163">
        <v>592.71</v>
      </c>
      <c r="E168" s="164">
        <v>592.71</v>
      </c>
      <c r="F168" s="161" t="s">
        <v>1963</v>
      </c>
      <c r="G168" s="165" t="s">
        <v>4084</v>
      </c>
      <c r="H168" s="162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  <c r="AC168" s="155"/>
      <c r="AD168" s="155"/>
      <c r="AE168" s="155"/>
      <c r="AF168" s="155"/>
      <c r="AG168" s="155"/>
      <c r="AH168" s="155"/>
      <c r="AI168" s="155"/>
      <c r="AJ168" s="155"/>
      <c r="AK168" s="155"/>
      <c r="AL168" s="155"/>
      <c r="AM168" s="155"/>
      <c r="AN168" s="155"/>
      <c r="AO168" s="155"/>
      <c r="AP168" s="155"/>
      <c r="AQ168" s="155"/>
      <c r="AR168" s="155"/>
    </row>
    <row r="169" spans="1:44" ht="102" x14ac:dyDescent="0.3">
      <c r="A169" s="155"/>
      <c r="B169" s="161" t="s">
        <v>1963</v>
      </c>
      <c r="C169" s="162" t="s">
        <v>740</v>
      </c>
      <c r="D169" s="163">
        <v>678.61</v>
      </c>
      <c r="E169" s="164">
        <v>678.61</v>
      </c>
      <c r="F169" s="165" t="s">
        <v>4084</v>
      </c>
      <c r="G169" s="166" t="s">
        <v>2663</v>
      </c>
      <c r="H169" s="167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  <c r="AC169" s="155"/>
      <c r="AD169" s="155"/>
      <c r="AE169" s="155"/>
      <c r="AF169" s="155"/>
      <c r="AG169" s="155"/>
      <c r="AH169" s="155"/>
      <c r="AI169" s="155"/>
      <c r="AJ169" s="155"/>
      <c r="AK169" s="155"/>
      <c r="AL169" s="155"/>
      <c r="AM169" s="155"/>
      <c r="AN169" s="155"/>
      <c r="AO169" s="155"/>
      <c r="AP169" s="155"/>
      <c r="AQ169" s="155"/>
      <c r="AR169" s="155"/>
    </row>
    <row r="170" spans="1:44" ht="102" hidden="1" x14ac:dyDescent="0.3">
      <c r="A170" s="155"/>
      <c r="B170" s="165" t="s">
        <v>4084</v>
      </c>
      <c r="C170" s="162"/>
      <c r="D170" s="163">
        <v>678.61</v>
      </c>
      <c r="E170" s="164">
        <v>678.61</v>
      </c>
      <c r="F170" s="166" t="s">
        <v>2663</v>
      </c>
      <c r="G170" s="161" t="s">
        <v>2090</v>
      </c>
      <c r="H170" s="162" t="s">
        <v>754</v>
      </c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  <c r="AC170" s="155"/>
      <c r="AD170" s="155"/>
      <c r="AE170" s="155"/>
      <c r="AF170" s="155"/>
      <c r="AG170" s="155"/>
      <c r="AH170" s="155"/>
      <c r="AI170" s="155"/>
      <c r="AJ170" s="155"/>
      <c r="AK170" s="155"/>
      <c r="AL170" s="155"/>
      <c r="AM170" s="155"/>
      <c r="AN170" s="155"/>
      <c r="AO170" s="155"/>
      <c r="AP170" s="155"/>
      <c r="AQ170" s="155"/>
      <c r="AR170" s="155"/>
    </row>
    <row r="171" spans="1:44" ht="102" hidden="1" x14ac:dyDescent="0.3">
      <c r="A171" s="155"/>
      <c r="B171" s="166" t="s">
        <v>2663</v>
      </c>
      <c r="C171" s="167"/>
      <c r="D171" s="163">
        <v>678.61</v>
      </c>
      <c r="E171" s="164">
        <v>678.61</v>
      </c>
      <c r="F171" s="161" t="s">
        <v>2090</v>
      </c>
      <c r="G171" s="165" t="s">
        <v>4084</v>
      </c>
      <c r="H171" s="162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  <c r="AC171" s="155"/>
      <c r="AD171" s="155"/>
      <c r="AE171" s="155"/>
      <c r="AF171" s="155"/>
      <c r="AG171" s="155"/>
      <c r="AH171" s="155"/>
      <c r="AI171" s="155"/>
      <c r="AJ171" s="155"/>
      <c r="AK171" s="155"/>
      <c r="AL171" s="155"/>
      <c r="AM171" s="155"/>
      <c r="AN171" s="155"/>
      <c r="AO171" s="155"/>
      <c r="AP171" s="155"/>
      <c r="AQ171" s="155"/>
      <c r="AR171" s="155"/>
    </row>
    <row r="172" spans="1:44" ht="102" x14ac:dyDescent="0.3">
      <c r="A172" s="155"/>
      <c r="B172" s="161" t="s">
        <v>2090</v>
      </c>
      <c r="C172" s="162" t="s">
        <v>754</v>
      </c>
      <c r="D172" s="163">
        <v>678.61</v>
      </c>
      <c r="E172" s="164">
        <v>678.61</v>
      </c>
      <c r="F172" s="165" t="s">
        <v>4084</v>
      </c>
      <c r="G172" s="166" t="s">
        <v>2494</v>
      </c>
      <c r="H172" s="167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  <c r="AC172" s="155"/>
      <c r="AD172" s="155"/>
      <c r="AE172" s="155"/>
      <c r="AF172" s="155"/>
      <c r="AG172" s="155"/>
      <c r="AH172" s="155"/>
      <c r="AI172" s="155"/>
      <c r="AJ172" s="155"/>
      <c r="AK172" s="155"/>
      <c r="AL172" s="155"/>
      <c r="AM172" s="155"/>
      <c r="AN172" s="155"/>
      <c r="AO172" s="155"/>
      <c r="AP172" s="155"/>
      <c r="AQ172" s="155"/>
      <c r="AR172" s="155"/>
    </row>
    <row r="173" spans="1:44" ht="102" hidden="1" x14ac:dyDescent="0.3">
      <c r="A173" s="155"/>
      <c r="B173" s="165" t="s">
        <v>4084</v>
      </c>
      <c r="C173" s="162"/>
      <c r="D173" s="163">
        <v>678.61</v>
      </c>
      <c r="E173" s="164">
        <v>678.61</v>
      </c>
      <c r="F173" s="166" t="s">
        <v>2494</v>
      </c>
      <c r="G173" s="161" t="s">
        <v>3572</v>
      </c>
      <c r="H173" s="162" t="s">
        <v>787</v>
      </c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  <c r="AC173" s="155"/>
      <c r="AD173" s="155"/>
      <c r="AE173" s="155"/>
      <c r="AF173" s="155"/>
      <c r="AG173" s="155"/>
      <c r="AH173" s="155"/>
      <c r="AI173" s="155"/>
      <c r="AJ173" s="155"/>
      <c r="AK173" s="155"/>
      <c r="AL173" s="155"/>
      <c r="AM173" s="155"/>
      <c r="AN173" s="155"/>
      <c r="AO173" s="155"/>
      <c r="AP173" s="155"/>
      <c r="AQ173" s="155"/>
      <c r="AR173" s="155"/>
    </row>
    <row r="174" spans="1:44" ht="102" hidden="1" x14ac:dyDescent="0.3">
      <c r="A174" s="155"/>
      <c r="B174" s="166" t="s">
        <v>2494</v>
      </c>
      <c r="C174" s="167"/>
      <c r="D174" s="163">
        <v>678.61</v>
      </c>
      <c r="E174" s="164">
        <v>678.61</v>
      </c>
      <c r="F174" s="161" t="s">
        <v>3572</v>
      </c>
      <c r="G174" s="165" t="s">
        <v>4084</v>
      </c>
      <c r="H174" s="162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  <c r="AC174" s="155"/>
      <c r="AD174" s="155"/>
      <c r="AE174" s="155"/>
      <c r="AF174" s="155"/>
      <c r="AG174" s="155"/>
      <c r="AH174" s="155"/>
      <c r="AI174" s="155"/>
      <c r="AJ174" s="155"/>
      <c r="AK174" s="155"/>
      <c r="AL174" s="155"/>
      <c r="AM174" s="155"/>
      <c r="AN174" s="155"/>
      <c r="AO174" s="155"/>
      <c r="AP174" s="155"/>
      <c r="AQ174" s="155"/>
      <c r="AR174" s="155"/>
    </row>
    <row r="175" spans="1:44" ht="102" x14ac:dyDescent="0.3">
      <c r="A175" s="155"/>
      <c r="B175" s="161" t="s">
        <v>3572</v>
      </c>
      <c r="C175" s="162" t="s">
        <v>787</v>
      </c>
      <c r="D175" s="163">
        <v>497.14</v>
      </c>
      <c r="E175" s="164">
        <v>497.14</v>
      </c>
      <c r="F175" s="165" t="s">
        <v>4084</v>
      </c>
      <c r="G175" s="166" t="s">
        <v>4086</v>
      </c>
      <c r="H175" s="167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  <c r="AC175" s="155"/>
      <c r="AD175" s="155"/>
      <c r="AE175" s="155"/>
      <c r="AF175" s="155"/>
      <c r="AG175" s="155"/>
      <c r="AH175" s="155"/>
      <c r="AI175" s="155"/>
      <c r="AJ175" s="155"/>
      <c r="AK175" s="155"/>
      <c r="AL175" s="155"/>
      <c r="AM175" s="155"/>
      <c r="AN175" s="155"/>
      <c r="AO175" s="155"/>
      <c r="AP175" s="155"/>
      <c r="AQ175" s="155"/>
      <c r="AR175" s="155"/>
    </row>
    <row r="176" spans="1:44" ht="102" hidden="1" x14ac:dyDescent="0.3">
      <c r="A176" s="155"/>
      <c r="B176" s="165" t="s">
        <v>4084</v>
      </c>
      <c r="C176" s="162"/>
      <c r="D176" s="163">
        <v>497.14</v>
      </c>
      <c r="E176" s="164">
        <v>497.14</v>
      </c>
      <c r="F176" s="166" t="s">
        <v>4086</v>
      </c>
      <c r="G176" s="161" t="s">
        <v>3555</v>
      </c>
      <c r="H176" s="162" t="s">
        <v>787</v>
      </c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  <c r="AC176" s="155"/>
      <c r="AD176" s="155"/>
      <c r="AE176" s="155"/>
      <c r="AF176" s="155"/>
      <c r="AG176" s="155"/>
      <c r="AH176" s="155"/>
      <c r="AI176" s="155"/>
      <c r="AJ176" s="155"/>
      <c r="AK176" s="155"/>
      <c r="AL176" s="155"/>
      <c r="AM176" s="155"/>
      <c r="AN176" s="155"/>
      <c r="AO176" s="155"/>
      <c r="AP176" s="155"/>
      <c r="AQ176" s="155"/>
      <c r="AR176" s="155"/>
    </row>
    <row r="177" spans="1:44" ht="102" hidden="1" x14ac:dyDescent="0.3">
      <c r="A177" s="155"/>
      <c r="B177" s="166" t="s">
        <v>4086</v>
      </c>
      <c r="C177" s="167"/>
      <c r="D177" s="163">
        <v>497.14</v>
      </c>
      <c r="E177" s="164">
        <v>497.14</v>
      </c>
      <c r="F177" s="161" t="s">
        <v>3555</v>
      </c>
      <c r="G177" s="165" t="s">
        <v>4084</v>
      </c>
      <c r="H177" s="162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  <c r="AC177" s="155"/>
      <c r="AD177" s="155"/>
      <c r="AE177" s="155"/>
      <c r="AF177" s="155"/>
      <c r="AG177" s="155"/>
      <c r="AH177" s="155"/>
      <c r="AI177" s="155"/>
      <c r="AJ177" s="155"/>
      <c r="AK177" s="155"/>
      <c r="AL177" s="155"/>
      <c r="AM177" s="155"/>
      <c r="AN177" s="155"/>
      <c r="AO177" s="155"/>
      <c r="AP177" s="155"/>
      <c r="AQ177" s="155"/>
      <c r="AR177" s="155"/>
    </row>
    <row r="178" spans="1:44" ht="102" x14ac:dyDescent="0.3">
      <c r="A178" s="155"/>
      <c r="B178" s="161" t="s">
        <v>3555</v>
      </c>
      <c r="C178" s="162" t="s">
        <v>787</v>
      </c>
      <c r="D178" s="163">
        <v>95.56</v>
      </c>
      <c r="E178" s="164">
        <v>95.56</v>
      </c>
      <c r="F178" s="165" t="s">
        <v>4084</v>
      </c>
      <c r="G178" s="166" t="s">
        <v>4063</v>
      </c>
      <c r="H178" s="167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  <c r="AC178" s="155"/>
      <c r="AD178" s="155"/>
      <c r="AE178" s="155"/>
      <c r="AF178" s="155"/>
      <c r="AG178" s="155"/>
      <c r="AH178" s="155"/>
      <c r="AI178" s="155"/>
      <c r="AJ178" s="155"/>
      <c r="AK178" s="155"/>
      <c r="AL178" s="155"/>
      <c r="AM178" s="155"/>
      <c r="AN178" s="155"/>
      <c r="AO178" s="155"/>
      <c r="AP178" s="155"/>
      <c r="AQ178" s="155"/>
      <c r="AR178" s="155"/>
    </row>
    <row r="179" spans="1:44" ht="102" hidden="1" x14ac:dyDescent="0.3">
      <c r="A179" s="155"/>
      <c r="B179" s="165" t="s">
        <v>4084</v>
      </c>
      <c r="C179" s="162"/>
      <c r="D179" s="163">
        <v>95.56</v>
      </c>
      <c r="E179" s="164">
        <v>95.56</v>
      </c>
      <c r="F179" s="166" t="s">
        <v>4063</v>
      </c>
      <c r="G179" s="161" t="s">
        <v>2164</v>
      </c>
      <c r="H179" s="162" t="s">
        <v>549</v>
      </c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  <c r="AC179" s="155"/>
      <c r="AD179" s="155"/>
      <c r="AE179" s="155"/>
      <c r="AF179" s="155"/>
      <c r="AG179" s="155"/>
      <c r="AH179" s="155"/>
      <c r="AI179" s="155"/>
      <c r="AJ179" s="155"/>
      <c r="AK179" s="155"/>
      <c r="AL179" s="155"/>
      <c r="AM179" s="155"/>
      <c r="AN179" s="155"/>
      <c r="AO179" s="155"/>
      <c r="AP179" s="155"/>
      <c r="AQ179" s="155"/>
      <c r="AR179" s="155"/>
    </row>
    <row r="180" spans="1:44" ht="102" hidden="1" x14ac:dyDescent="0.3">
      <c r="A180" s="155"/>
      <c r="B180" s="166" t="s">
        <v>4063</v>
      </c>
      <c r="C180" s="167"/>
      <c r="D180" s="163">
        <v>95.56</v>
      </c>
      <c r="E180" s="164">
        <v>95.56</v>
      </c>
      <c r="F180" s="161" t="s">
        <v>2164</v>
      </c>
      <c r="G180" s="165" t="s">
        <v>4084</v>
      </c>
      <c r="H180" s="162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  <c r="AC180" s="155"/>
      <c r="AD180" s="155"/>
      <c r="AE180" s="155"/>
      <c r="AF180" s="155"/>
      <c r="AG180" s="155"/>
      <c r="AH180" s="155"/>
      <c r="AI180" s="155"/>
      <c r="AJ180" s="155"/>
      <c r="AK180" s="155"/>
      <c r="AL180" s="155"/>
      <c r="AM180" s="155"/>
      <c r="AN180" s="155"/>
      <c r="AO180" s="155"/>
      <c r="AP180" s="155"/>
      <c r="AQ180" s="155"/>
      <c r="AR180" s="155"/>
    </row>
    <row r="181" spans="1:44" ht="102" x14ac:dyDescent="0.3">
      <c r="A181" s="155"/>
      <c r="B181" s="161" t="s">
        <v>2164</v>
      </c>
      <c r="C181" s="162" t="s">
        <v>549</v>
      </c>
      <c r="D181" s="163">
        <v>678.61</v>
      </c>
      <c r="E181" s="164">
        <v>678.61</v>
      </c>
      <c r="F181" s="165" t="s">
        <v>4084</v>
      </c>
      <c r="G181" s="166" t="s">
        <v>2664</v>
      </c>
      <c r="H181" s="167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  <c r="AC181" s="155"/>
      <c r="AD181" s="155"/>
      <c r="AE181" s="155"/>
      <c r="AF181" s="155"/>
      <c r="AG181" s="155"/>
      <c r="AH181" s="155"/>
      <c r="AI181" s="155"/>
      <c r="AJ181" s="155"/>
      <c r="AK181" s="155"/>
      <c r="AL181" s="155"/>
      <c r="AM181" s="155"/>
      <c r="AN181" s="155"/>
      <c r="AO181" s="155"/>
      <c r="AP181" s="155"/>
      <c r="AQ181" s="155"/>
      <c r="AR181" s="155"/>
    </row>
    <row r="182" spans="1:44" ht="102" hidden="1" x14ac:dyDescent="0.3">
      <c r="A182" s="155"/>
      <c r="B182" s="165" t="s">
        <v>4084</v>
      </c>
      <c r="C182" s="162"/>
      <c r="D182" s="163">
        <v>678.61</v>
      </c>
      <c r="E182" s="164">
        <v>678.61</v>
      </c>
      <c r="F182" s="166" t="s">
        <v>2664</v>
      </c>
      <c r="G182" s="161" t="s">
        <v>2066</v>
      </c>
      <c r="H182" s="162" t="s">
        <v>1045</v>
      </c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  <c r="AC182" s="155"/>
      <c r="AD182" s="155"/>
      <c r="AE182" s="155"/>
      <c r="AF182" s="155"/>
      <c r="AG182" s="155"/>
      <c r="AH182" s="155"/>
      <c r="AI182" s="155"/>
      <c r="AJ182" s="155"/>
      <c r="AK182" s="155"/>
      <c r="AL182" s="155"/>
      <c r="AM182" s="155"/>
      <c r="AN182" s="155"/>
      <c r="AO182" s="155"/>
      <c r="AP182" s="155"/>
      <c r="AQ182" s="155"/>
      <c r="AR182" s="155"/>
    </row>
    <row r="183" spans="1:44" ht="102" hidden="1" x14ac:dyDescent="0.3">
      <c r="A183" s="155"/>
      <c r="B183" s="166" t="s">
        <v>2664</v>
      </c>
      <c r="C183" s="167"/>
      <c r="D183" s="163">
        <v>678.61</v>
      </c>
      <c r="E183" s="164">
        <v>678.61</v>
      </c>
      <c r="F183" s="161" t="s">
        <v>2066</v>
      </c>
      <c r="G183" s="165" t="s">
        <v>4084</v>
      </c>
      <c r="H183" s="162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  <c r="AC183" s="155"/>
      <c r="AD183" s="155"/>
      <c r="AE183" s="155"/>
      <c r="AF183" s="155"/>
      <c r="AG183" s="155"/>
      <c r="AH183" s="155"/>
      <c r="AI183" s="155"/>
      <c r="AJ183" s="155"/>
      <c r="AK183" s="155"/>
      <c r="AL183" s="155"/>
      <c r="AM183" s="155"/>
      <c r="AN183" s="155"/>
      <c r="AO183" s="155"/>
      <c r="AP183" s="155"/>
      <c r="AQ183" s="155"/>
      <c r="AR183" s="155"/>
    </row>
    <row r="184" spans="1:44" ht="102" x14ac:dyDescent="0.3">
      <c r="A184" s="155"/>
      <c r="B184" s="161" t="s">
        <v>2066</v>
      </c>
      <c r="C184" s="162" t="s">
        <v>1045</v>
      </c>
      <c r="D184" s="163">
        <v>678.61</v>
      </c>
      <c r="E184" s="164">
        <v>678.61</v>
      </c>
      <c r="F184" s="165" t="s">
        <v>4084</v>
      </c>
      <c r="G184" s="166" t="s">
        <v>2666</v>
      </c>
      <c r="H184" s="167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  <c r="AC184" s="155"/>
      <c r="AD184" s="155"/>
      <c r="AE184" s="155"/>
      <c r="AF184" s="155"/>
      <c r="AG184" s="155"/>
      <c r="AH184" s="155"/>
      <c r="AI184" s="155"/>
      <c r="AJ184" s="155"/>
      <c r="AK184" s="155"/>
      <c r="AL184" s="155"/>
      <c r="AM184" s="155"/>
      <c r="AN184" s="155"/>
      <c r="AO184" s="155"/>
      <c r="AP184" s="155"/>
      <c r="AQ184" s="155"/>
      <c r="AR184" s="155"/>
    </row>
    <row r="185" spans="1:44" ht="102" hidden="1" x14ac:dyDescent="0.3">
      <c r="A185" s="155"/>
      <c r="B185" s="165" t="s">
        <v>4084</v>
      </c>
      <c r="C185" s="162"/>
      <c r="D185" s="163">
        <v>678.61</v>
      </c>
      <c r="E185" s="164">
        <v>678.61</v>
      </c>
      <c r="F185" s="166" t="s">
        <v>2666</v>
      </c>
      <c r="G185" s="161" t="s">
        <v>3546</v>
      </c>
      <c r="H185" s="162" t="s">
        <v>508</v>
      </c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  <c r="AC185" s="155"/>
      <c r="AD185" s="155"/>
      <c r="AE185" s="155"/>
      <c r="AF185" s="155"/>
      <c r="AG185" s="155"/>
      <c r="AH185" s="155"/>
      <c r="AI185" s="155"/>
      <c r="AJ185" s="155"/>
      <c r="AK185" s="155"/>
      <c r="AL185" s="155"/>
      <c r="AM185" s="155"/>
      <c r="AN185" s="155"/>
      <c r="AO185" s="155"/>
      <c r="AP185" s="155"/>
      <c r="AQ185" s="155"/>
      <c r="AR185" s="155"/>
    </row>
    <row r="186" spans="1:44" ht="102" hidden="1" x14ac:dyDescent="0.3">
      <c r="A186" s="155"/>
      <c r="B186" s="166" t="s">
        <v>2666</v>
      </c>
      <c r="C186" s="167"/>
      <c r="D186" s="163">
        <v>678.61</v>
      </c>
      <c r="E186" s="164">
        <v>678.61</v>
      </c>
      <c r="F186" s="161" t="s">
        <v>3546</v>
      </c>
      <c r="G186" s="165" t="s">
        <v>4084</v>
      </c>
      <c r="H186" s="162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  <c r="AC186" s="155"/>
      <c r="AD186" s="155"/>
      <c r="AE186" s="155"/>
      <c r="AF186" s="155"/>
      <c r="AG186" s="155"/>
      <c r="AH186" s="155"/>
      <c r="AI186" s="155"/>
      <c r="AJ186" s="155"/>
      <c r="AK186" s="155"/>
      <c r="AL186" s="155"/>
      <c r="AM186" s="155"/>
      <c r="AN186" s="155"/>
      <c r="AO186" s="155"/>
      <c r="AP186" s="155"/>
      <c r="AQ186" s="155"/>
      <c r="AR186" s="155"/>
    </row>
    <row r="187" spans="1:44" ht="102" x14ac:dyDescent="0.3">
      <c r="A187" s="155"/>
      <c r="B187" s="161" t="s">
        <v>3546</v>
      </c>
      <c r="C187" s="162" t="s">
        <v>508</v>
      </c>
      <c r="D187" s="168"/>
      <c r="E187" s="169"/>
      <c r="F187" s="165" t="s">
        <v>4084</v>
      </c>
      <c r="G187" s="166" t="s">
        <v>3986</v>
      </c>
      <c r="H187" s="167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  <c r="AC187" s="155"/>
      <c r="AD187" s="155"/>
      <c r="AE187" s="155"/>
      <c r="AF187" s="155"/>
      <c r="AG187" s="155"/>
      <c r="AH187" s="155"/>
      <c r="AI187" s="155"/>
      <c r="AJ187" s="155"/>
      <c r="AK187" s="155"/>
      <c r="AL187" s="155"/>
      <c r="AM187" s="155"/>
      <c r="AN187" s="155"/>
      <c r="AO187" s="155"/>
      <c r="AP187" s="155"/>
      <c r="AQ187" s="155"/>
      <c r="AR187" s="155"/>
    </row>
    <row r="188" spans="1:44" ht="112.2" hidden="1" x14ac:dyDescent="0.3">
      <c r="A188" s="155"/>
      <c r="B188" s="165" t="s">
        <v>4084</v>
      </c>
      <c r="C188" s="162"/>
      <c r="D188" s="163">
        <v>592.71</v>
      </c>
      <c r="E188" s="164">
        <v>592.71</v>
      </c>
      <c r="F188" s="166" t="s">
        <v>3986</v>
      </c>
      <c r="G188" s="165" t="s">
        <v>4064</v>
      </c>
      <c r="H188" s="162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  <c r="AC188" s="155"/>
      <c r="AD188" s="155"/>
      <c r="AE188" s="155"/>
      <c r="AF188" s="155"/>
      <c r="AG188" s="155"/>
      <c r="AH188" s="155"/>
      <c r="AI188" s="155"/>
      <c r="AJ188" s="155"/>
      <c r="AK188" s="155"/>
      <c r="AL188" s="155"/>
      <c r="AM188" s="155"/>
      <c r="AN188" s="155"/>
      <c r="AO188" s="155"/>
      <c r="AP188" s="155"/>
      <c r="AQ188" s="155"/>
      <c r="AR188" s="155"/>
    </row>
    <row r="189" spans="1:44" ht="112.2" hidden="1" x14ac:dyDescent="0.3">
      <c r="A189" s="155"/>
      <c r="B189" s="166" t="s">
        <v>3986</v>
      </c>
      <c r="C189" s="167"/>
      <c r="D189" s="163">
        <v>592.71</v>
      </c>
      <c r="E189" s="164">
        <v>592.71</v>
      </c>
      <c r="F189" s="165" t="s">
        <v>4064</v>
      </c>
      <c r="G189" s="166" t="s">
        <v>3986</v>
      </c>
      <c r="H189" s="167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  <c r="AC189" s="155"/>
      <c r="AD189" s="155"/>
      <c r="AE189" s="155"/>
      <c r="AF189" s="155"/>
      <c r="AG189" s="155"/>
      <c r="AH189" s="155"/>
      <c r="AI189" s="155"/>
      <c r="AJ189" s="155"/>
      <c r="AK189" s="155"/>
      <c r="AL189" s="155"/>
      <c r="AM189" s="155"/>
      <c r="AN189" s="155"/>
      <c r="AO189" s="155"/>
      <c r="AP189" s="155"/>
      <c r="AQ189" s="155"/>
      <c r="AR189" s="155"/>
    </row>
    <row r="190" spans="1:44" ht="112.2" hidden="1" x14ac:dyDescent="0.3">
      <c r="A190" s="155"/>
      <c r="B190" s="165" t="s">
        <v>4064</v>
      </c>
      <c r="C190" s="162"/>
      <c r="D190" s="163">
        <v>-592.71</v>
      </c>
      <c r="E190" s="164">
        <v>-592.71</v>
      </c>
      <c r="F190" s="166" t="s">
        <v>3986</v>
      </c>
      <c r="G190" s="161" t="s">
        <v>3554</v>
      </c>
      <c r="H190" s="162" t="s">
        <v>508</v>
      </c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  <c r="AC190" s="155"/>
      <c r="AD190" s="155"/>
      <c r="AE190" s="155"/>
      <c r="AF190" s="155"/>
      <c r="AG190" s="155"/>
      <c r="AH190" s="155"/>
      <c r="AI190" s="155"/>
      <c r="AJ190" s="155"/>
      <c r="AK190" s="155"/>
      <c r="AL190" s="155"/>
      <c r="AM190" s="155"/>
      <c r="AN190" s="155"/>
      <c r="AO190" s="155"/>
      <c r="AP190" s="155"/>
      <c r="AQ190" s="155"/>
      <c r="AR190" s="155"/>
    </row>
    <row r="191" spans="1:44" ht="102" hidden="1" x14ac:dyDescent="0.3">
      <c r="A191" s="155"/>
      <c r="B191" s="166" t="s">
        <v>3986</v>
      </c>
      <c r="C191" s="167"/>
      <c r="D191" s="163">
        <v>-592.71</v>
      </c>
      <c r="E191" s="164">
        <v>-592.71</v>
      </c>
      <c r="F191" s="161" t="s">
        <v>3554</v>
      </c>
      <c r="G191" s="165" t="s">
        <v>4065</v>
      </c>
      <c r="H191" s="162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  <c r="AC191" s="155"/>
      <c r="AD191" s="155"/>
      <c r="AE191" s="155"/>
      <c r="AF191" s="155"/>
      <c r="AG191" s="155"/>
      <c r="AH191" s="155"/>
      <c r="AI191" s="155"/>
      <c r="AJ191" s="155"/>
      <c r="AK191" s="155"/>
      <c r="AL191" s="155"/>
      <c r="AM191" s="155"/>
      <c r="AN191" s="155"/>
      <c r="AO191" s="155"/>
      <c r="AP191" s="155"/>
      <c r="AQ191" s="155"/>
      <c r="AR191" s="155"/>
    </row>
    <row r="192" spans="1:44" ht="102" x14ac:dyDescent="0.3">
      <c r="A192" s="155"/>
      <c r="B192" s="161" t="s">
        <v>3554</v>
      </c>
      <c r="C192" s="162" t="s">
        <v>508</v>
      </c>
      <c r="D192" s="163">
        <v>592.71</v>
      </c>
      <c r="E192" s="164">
        <v>592.71</v>
      </c>
      <c r="F192" s="165" t="s">
        <v>4065</v>
      </c>
      <c r="G192" s="166" t="s">
        <v>4066</v>
      </c>
      <c r="H192" s="167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  <c r="AC192" s="155"/>
      <c r="AD192" s="155"/>
      <c r="AE192" s="155"/>
      <c r="AF192" s="155"/>
      <c r="AG192" s="155"/>
      <c r="AH192" s="155"/>
      <c r="AI192" s="155"/>
      <c r="AJ192" s="155"/>
      <c r="AK192" s="155"/>
      <c r="AL192" s="155"/>
      <c r="AM192" s="155"/>
      <c r="AN192" s="155"/>
      <c r="AO192" s="155"/>
      <c r="AP192" s="155"/>
      <c r="AQ192" s="155"/>
      <c r="AR192" s="155"/>
    </row>
    <row r="193" spans="1:44" ht="102" hidden="1" x14ac:dyDescent="0.3">
      <c r="A193" s="155"/>
      <c r="B193" s="165" t="s">
        <v>4065</v>
      </c>
      <c r="C193" s="162"/>
      <c r="D193" s="163">
        <v>592.71</v>
      </c>
      <c r="E193" s="164">
        <v>592.71</v>
      </c>
      <c r="F193" s="166" t="s">
        <v>4066</v>
      </c>
      <c r="G193" s="161" t="s">
        <v>2204</v>
      </c>
      <c r="H193" s="162" t="s">
        <v>537</v>
      </c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  <c r="AC193" s="155"/>
      <c r="AD193" s="155"/>
      <c r="AE193" s="155"/>
      <c r="AF193" s="155"/>
      <c r="AG193" s="155"/>
      <c r="AH193" s="155"/>
      <c r="AI193" s="155"/>
      <c r="AJ193" s="155"/>
      <c r="AK193" s="155"/>
      <c r="AL193" s="155"/>
      <c r="AM193" s="155"/>
      <c r="AN193" s="155"/>
      <c r="AO193" s="155"/>
      <c r="AP193" s="155"/>
      <c r="AQ193" s="155"/>
      <c r="AR193" s="155"/>
    </row>
    <row r="194" spans="1:44" ht="102" hidden="1" x14ac:dyDescent="0.3">
      <c r="A194" s="155"/>
      <c r="B194" s="166" t="s">
        <v>4066</v>
      </c>
      <c r="C194" s="167"/>
      <c r="D194" s="163">
        <v>592.71</v>
      </c>
      <c r="E194" s="164">
        <v>592.71</v>
      </c>
      <c r="F194" s="161" t="s">
        <v>2204</v>
      </c>
      <c r="G194" s="165" t="s">
        <v>4084</v>
      </c>
      <c r="H194" s="162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  <c r="AC194" s="155"/>
      <c r="AD194" s="155"/>
      <c r="AE194" s="155"/>
      <c r="AF194" s="155"/>
      <c r="AG194" s="155"/>
      <c r="AH194" s="155"/>
      <c r="AI194" s="155"/>
      <c r="AJ194" s="155"/>
      <c r="AK194" s="155"/>
      <c r="AL194" s="155"/>
      <c r="AM194" s="155"/>
      <c r="AN194" s="155"/>
      <c r="AO194" s="155"/>
      <c r="AP194" s="155"/>
      <c r="AQ194" s="155"/>
      <c r="AR194" s="155"/>
    </row>
    <row r="195" spans="1:44" ht="102" x14ac:dyDescent="0.3">
      <c r="A195" s="155"/>
      <c r="B195" s="161" t="s">
        <v>2204</v>
      </c>
      <c r="C195" s="162" t="s">
        <v>537</v>
      </c>
      <c r="D195" s="163">
        <v>678.61</v>
      </c>
      <c r="E195" s="164">
        <v>678.61</v>
      </c>
      <c r="F195" s="165" t="s">
        <v>4084</v>
      </c>
      <c r="G195" s="166" t="s">
        <v>3409</v>
      </c>
      <c r="H195" s="167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  <c r="AC195" s="155"/>
      <c r="AD195" s="155"/>
      <c r="AE195" s="155"/>
      <c r="AF195" s="155"/>
      <c r="AG195" s="155"/>
      <c r="AH195" s="155"/>
      <c r="AI195" s="155"/>
      <c r="AJ195" s="155"/>
      <c r="AK195" s="155"/>
      <c r="AL195" s="155"/>
      <c r="AM195" s="155"/>
      <c r="AN195" s="155"/>
      <c r="AO195" s="155"/>
      <c r="AP195" s="155"/>
      <c r="AQ195" s="155"/>
      <c r="AR195" s="155"/>
    </row>
    <row r="196" spans="1:44" ht="102" hidden="1" x14ac:dyDescent="0.3">
      <c r="A196" s="155"/>
      <c r="B196" s="165" t="s">
        <v>4084</v>
      </c>
      <c r="C196" s="162"/>
      <c r="D196" s="163">
        <v>678.61</v>
      </c>
      <c r="E196" s="164">
        <v>678.61</v>
      </c>
      <c r="F196" s="166" t="s">
        <v>3409</v>
      </c>
      <c r="G196" s="161" t="s">
        <v>2212</v>
      </c>
      <c r="H196" s="162" t="s">
        <v>792</v>
      </c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  <c r="AC196" s="155"/>
      <c r="AD196" s="155"/>
      <c r="AE196" s="155"/>
      <c r="AF196" s="155"/>
      <c r="AG196" s="155"/>
      <c r="AH196" s="155"/>
      <c r="AI196" s="155"/>
      <c r="AJ196" s="155"/>
      <c r="AK196" s="155"/>
      <c r="AL196" s="155"/>
      <c r="AM196" s="155"/>
      <c r="AN196" s="155"/>
      <c r="AO196" s="155"/>
      <c r="AP196" s="155"/>
      <c r="AQ196" s="155"/>
      <c r="AR196" s="155"/>
    </row>
    <row r="197" spans="1:44" ht="102" hidden="1" x14ac:dyDescent="0.3">
      <c r="A197" s="155"/>
      <c r="B197" s="166" t="s">
        <v>3409</v>
      </c>
      <c r="C197" s="167"/>
      <c r="D197" s="163">
        <v>678.61</v>
      </c>
      <c r="E197" s="164">
        <v>678.61</v>
      </c>
      <c r="F197" s="161" t="s">
        <v>2212</v>
      </c>
      <c r="G197" s="165" t="s">
        <v>4084</v>
      </c>
      <c r="H197" s="162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  <c r="AC197" s="155"/>
      <c r="AD197" s="155"/>
      <c r="AE197" s="155"/>
      <c r="AF197" s="155"/>
      <c r="AG197" s="155"/>
      <c r="AH197" s="155"/>
      <c r="AI197" s="155"/>
      <c r="AJ197" s="155"/>
      <c r="AK197" s="155"/>
      <c r="AL197" s="155"/>
      <c r="AM197" s="155"/>
      <c r="AN197" s="155"/>
      <c r="AO197" s="155"/>
      <c r="AP197" s="155"/>
      <c r="AQ197" s="155"/>
      <c r="AR197" s="155"/>
    </row>
    <row r="198" spans="1:44" ht="102" x14ac:dyDescent="0.3">
      <c r="A198" s="155"/>
      <c r="B198" s="161" t="s">
        <v>2212</v>
      </c>
      <c r="C198" s="162" t="s">
        <v>792</v>
      </c>
      <c r="D198" s="163">
        <v>678.61</v>
      </c>
      <c r="E198" s="164">
        <v>678.61</v>
      </c>
      <c r="F198" s="165" t="s">
        <v>4084</v>
      </c>
      <c r="G198" s="166" t="s">
        <v>3410</v>
      </c>
      <c r="H198" s="167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  <c r="AC198" s="155"/>
      <c r="AD198" s="155"/>
      <c r="AE198" s="155"/>
      <c r="AF198" s="155"/>
      <c r="AG198" s="155"/>
      <c r="AH198" s="155"/>
      <c r="AI198" s="155"/>
      <c r="AJ198" s="155"/>
      <c r="AK198" s="155"/>
      <c r="AL198" s="155"/>
      <c r="AM198" s="155"/>
      <c r="AN198" s="155"/>
      <c r="AO198" s="155"/>
      <c r="AP198" s="155"/>
      <c r="AQ198" s="155"/>
      <c r="AR198" s="155"/>
    </row>
    <row r="199" spans="1:44" ht="102" hidden="1" x14ac:dyDescent="0.3">
      <c r="A199" s="155"/>
      <c r="B199" s="165" t="s">
        <v>4084</v>
      </c>
      <c r="C199" s="162"/>
      <c r="D199" s="163">
        <v>678.61</v>
      </c>
      <c r="E199" s="164">
        <v>678.61</v>
      </c>
      <c r="F199" s="166" t="s">
        <v>3410</v>
      </c>
      <c r="G199" s="161" t="s">
        <v>1923</v>
      </c>
      <c r="H199" s="162" t="s">
        <v>728</v>
      </c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  <c r="AC199" s="155"/>
      <c r="AD199" s="155"/>
      <c r="AE199" s="155"/>
      <c r="AF199" s="155"/>
      <c r="AG199" s="155"/>
      <c r="AH199" s="155"/>
      <c r="AI199" s="155"/>
      <c r="AJ199" s="155"/>
      <c r="AK199" s="155"/>
      <c r="AL199" s="155"/>
      <c r="AM199" s="155"/>
      <c r="AN199" s="155"/>
      <c r="AO199" s="155"/>
      <c r="AP199" s="155"/>
      <c r="AQ199" s="155"/>
      <c r="AR199" s="155"/>
    </row>
    <row r="200" spans="1:44" ht="102" hidden="1" x14ac:dyDescent="0.3">
      <c r="A200" s="155"/>
      <c r="B200" s="166" t="s">
        <v>3410</v>
      </c>
      <c r="C200" s="167"/>
      <c r="D200" s="163">
        <v>678.61</v>
      </c>
      <c r="E200" s="164">
        <v>678.61</v>
      </c>
      <c r="F200" s="161" t="s">
        <v>1923</v>
      </c>
      <c r="G200" s="165" t="s">
        <v>4084</v>
      </c>
      <c r="H200" s="162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  <c r="AP200" s="155"/>
      <c r="AQ200" s="155"/>
      <c r="AR200" s="155"/>
    </row>
    <row r="201" spans="1:44" ht="102" x14ac:dyDescent="0.3">
      <c r="A201" s="155"/>
      <c r="B201" s="161" t="s">
        <v>1923</v>
      </c>
      <c r="C201" s="162" t="s">
        <v>728</v>
      </c>
      <c r="D201" s="163">
        <v>652.84</v>
      </c>
      <c r="E201" s="164">
        <v>652.84</v>
      </c>
      <c r="F201" s="165" t="s">
        <v>4084</v>
      </c>
      <c r="G201" s="166" t="s">
        <v>2628</v>
      </c>
      <c r="H201" s="167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  <c r="AC201" s="155"/>
      <c r="AD201" s="155"/>
      <c r="AE201" s="155"/>
      <c r="AF201" s="155"/>
      <c r="AG201" s="155"/>
      <c r="AH201" s="155"/>
      <c r="AI201" s="155"/>
      <c r="AJ201" s="155"/>
      <c r="AK201" s="155"/>
      <c r="AL201" s="155"/>
      <c r="AM201" s="155"/>
      <c r="AN201" s="155"/>
      <c r="AO201" s="155"/>
      <c r="AP201" s="155"/>
      <c r="AQ201" s="155"/>
      <c r="AR201" s="155"/>
    </row>
    <row r="202" spans="1:44" ht="102" hidden="1" x14ac:dyDescent="0.3">
      <c r="A202" s="155"/>
      <c r="B202" s="165" t="s">
        <v>4084</v>
      </c>
      <c r="C202" s="162"/>
      <c r="D202" s="163">
        <v>652.84</v>
      </c>
      <c r="E202" s="164">
        <v>652.84</v>
      </c>
      <c r="F202" s="166" t="s">
        <v>2628</v>
      </c>
      <c r="G202" s="161" t="s">
        <v>3547</v>
      </c>
      <c r="H202" s="162" t="s">
        <v>511</v>
      </c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  <c r="AC202" s="155"/>
      <c r="AD202" s="155"/>
      <c r="AE202" s="155"/>
      <c r="AF202" s="155"/>
      <c r="AG202" s="155"/>
      <c r="AH202" s="155"/>
      <c r="AI202" s="155"/>
      <c r="AJ202" s="155"/>
      <c r="AK202" s="155"/>
      <c r="AL202" s="155"/>
      <c r="AM202" s="155"/>
      <c r="AN202" s="155"/>
      <c r="AO202" s="155"/>
      <c r="AP202" s="155"/>
      <c r="AQ202" s="155"/>
      <c r="AR202" s="155"/>
    </row>
    <row r="203" spans="1:44" ht="102" hidden="1" x14ac:dyDescent="0.3">
      <c r="A203" s="155"/>
      <c r="B203" s="166" t="s">
        <v>2628</v>
      </c>
      <c r="C203" s="167"/>
      <c r="D203" s="163">
        <v>652.84</v>
      </c>
      <c r="E203" s="164">
        <v>652.84</v>
      </c>
      <c r="F203" s="161" t="s">
        <v>3547</v>
      </c>
      <c r="G203" s="165" t="s">
        <v>4084</v>
      </c>
      <c r="H203" s="162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  <c r="AC203" s="155"/>
      <c r="AD203" s="155"/>
      <c r="AE203" s="155"/>
      <c r="AF203" s="155"/>
      <c r="AG203" s="155"/>
      <c r="AH203" s="155"/>
      <c r="AI203" s="155"/>
      <c r="AJ203" s="155"/>
      <c r="AK203" s="155"/>
      <c r="AL203" s="155"/>
      <c r="AM203" s="155"/>
      <c r="AN203" s="155"/>
      <c r="AO203" s="155"/>
      <c r="AP203" s="155"/>
      <c r="AQ203" s="155"/>
      <c r="AR203" s="155"/>
    </row>
    <row r="204" spans="1:44" ht="102" x14ac:dyDescent="0.3">
      <c r="A204" s="155"/>
      <c r="B204" s="161" t="s">
        <v>3547</v>
      </c>
      <c r="C204" s="162" t="s">
        <v>511</v>
      </c>
      <c r="D204" s="163">
        <v>584.12</v>
      </c>
      <c r="E204" s="164">
        <v>584.12</v>
      </c>
      <c r="F204" s="165" t="s">
        <v>4084</v>
      </c>
      <c r="G204" s="166" t="s">
        <v>3988</v>
      </c>
      <c r="H204" s="167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  <c r="AC204" s="155"/>
      <c r="AD204" s="155"/>
      <c r="AE204" s="155"/>
      <c r="AF204" s="155"/>
      <c r="AG204" s="155"/>
      <c r="AH204" s="155"/>
      <c r="AI204" s="155"/>
      <c r="AJ204" s="155"/>
      <c r="AK204" s="155"/>
      <c r="AL204" s="155"/>
      <c r="AM204" s="155"/>
      <c r="AN204" s="155"/>
      <c r="AO204" s="155"/>
      <c r="AP204" s="155"/>
      <c r="AQ204" s="155"/>
      <c r="AR204" s="155"/>
    </row>
    <row r="205" spans="1:44" ht="102" hidden="1" x14ac:dyDescent="0.3">
      <c r="A205" s="155"/>
      <c r="B205" s="165" t="s">
        <v>4084</v>
      </c>
      <c r="C205" s="162"/>
      <c r="D205" s="163">
        <v>584.12</v>
      </c>
      <c r="E205" s="164">
        <v>584.12</v>
      </c>
      <c r="F205" s="166" t="s">
        <v>3988</v>
      </c>
      <c r="G205" s="161" t="s">
        <v>2206</v>
      </c>
      <c r="H205" s="162" t="s">
        <v>1076</v>
      </c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  <c r="AC205" s="155"/>
      <c r="AD205" s="155"/>
      <c r="AE205" s="155"/>
      <c r="AF205" s="155"/>
      <c r="AG205" s="155"/>
      <c r="AH205" s="155"/>
      <c r="AI205" s="155"/>
      <c r="AJ205" s="155"/>
      <c r="AK205" s="155"/>
      <c r="AL205" s="155"/>
      <c r="AM205" s="155"/>
      <c r="AN205" s="155"/>
      <c r="AO205" s="155"/>
      <c r="AP205" s="155"/>
      <c r="AQ205" s="155"/>
      <c r="AR205" s="155"/>
    </row>
    <row r="206" spans="1:44" ht="102" hidden="1" x14ac:dyDescent="0.3">
      <c r="A206" s="155"/>
      <c r="B206" s="166" t="s">
        <v>3988</v>
      </c>
      <c r="C206" s="167"/>
      <c r="D206" s="163">
        <v>584.12</v>
      </c>
      <c r="E206" s="164">
        <v>584.12</v>
      </c>
      <c r="F206" s="161" t="s">
        <v>2206</v>
      </c>
      <c r="G206" s="165" t="s">
        <v>4084</v>
      </c>
      <c r="H206" s="162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  <c r="AC206" s="155"/>
      <c r="AD206" s="155"/>
      <c r="AE206" s="155"/>
      <c r="AF206" s="155"/>
      <c r="AG206" s="155"/>
      <c r="AH206" s="155"/>
      <c r="AI206" s="155"/>
      <c r="AJ206" s="155"/>
      <c r="AK206" s="155"/>
      <c r="AL206" s="155"/>
      <c r="AM206" s="155"/>
      <c r="AN206" s="155"/>
      <c r="AO206" s="155"/>
      <c r="AP206" s="155"/>
      <c r="AQ206" s="155"/>
      <c r="AR206" s="155"/>
    </row>
    <row r="207" spans="1:44" ht="102" x14ac:dyDescent="0.3">
      <c r="A207" s="155"/>
      <c r="B207" s="161" t="s">
        <v>2206</v>
      </c>
      <c r="C207" s="162" t="s">
        <v>1076</v>
      </c>
      <c r="D207" s="163">
        <v>695.79</v>
      </c>
      <c r="E207" s="164">
        <v>695.79</v>
      </c>
      <c r="F207" s="165" t="s">
        <v>4084</v>
      </c>
      <c r="G207" s="166" t="s">
        <v>3416</v>
      </c>
      <c r="H207" s="167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  <c r="AC207" s="155"/>
      <c r="AD207" s="155"/>
      <c r="AE207" s="155"/>
      <c r="AF207" s="155"/>
      <c r="AG207" s="155"/>
      <c r="AH207" s="155"/>
      <c r="AI207" s="155"/>
      <c r="AJ207" s="155"/>
      <c r="AK207" s="155"/>
      <c r="AL207" s="155"/>
      <c r="AM207" s="155"/>
      <c r="AN207" s="155"/>
      <c r="AO207" s="155"/>
      <c r="AP207" s="155"/>
      <c r="AQ207" s="155"/>
      <c r="AR207" s="155"/>
    </row>
    <row r="208" spans="1:44" ht="102" hidden="1" x14ac:dyDescent="0.3">
      <c r="A208" s="155"/>
      <c r="B208" s="165" t="s">
        <v>4084</v>
      </c>
      <c r="C208" s="162"/>
      <c r="D208" s="163">
        <v>695.79</v>
      </c>
      <c r="E208" s="164">
        <v>695.79</v>
      </c>
      <c r="F208" s="166" t="s">
        <v>3416</v>
      </c>
      <c r="G208" s="161" t="s">
        <v>1924</v>
      </c>
      <c r="H208" s="162" t="s">
        <v>860</v>
      </c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  <c r="AC208" s="155"/>
      <c r="AD208" s="155"/>
      <c r="AE208" s="155"/>
      <c r="AF208" s="155"/>
      <c r="AG208" s="155"/>
      <c r="AH208" s="155"/>
      <c r="AI208" s="155"/>
      <c r="AJ208" s="155"/>
      <c r="AK208" s="155"/>
      <c r="AL208" s="155"/>
      <c r="AM208" s="155"/>
      <c r="AN208" s="155"/>
      <c r="AO208" s="155"/>
      <c r="AP208" s="155"/>
      <c r="AQ208" s="155"/>
      <c r="AR208" s="155"/>
    </row>
    <row r="209" spans="1:44" ht="102" hidden="1" x14ac:dyDescent="0.3">
      <c r="A209" s="155"/>
      <c r="B209" s="166" t="s">
        <v>3416</v>
      </c>
      <c r="C209" s="167"/>
      <c r="D209" s="163">
        <v>695.79</v>
      </c>
      <c r="E209" s="164">
        <v>695.79</v>
      </c>
      <c r="F209" s="161" t="s">
        <v>1924</v>
      </c>
      <c r="G209" s="165" t="s">
        <v>4084</v>
      </c>
      <c r="H209" s="162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  <c r="AC209" s="155"/>
      <c r="AD209" s="155"/>
      <c r="AE209" s="155"/>
      <c r="AF209" s="155"/>
      <c r="AG209" s="155"/>
      <c r="AH209" s="155"/>
      <c r="AI209" s="155"/>
      <c r="AJ209" s="155"/>
      <c r="AK209" s="155"/>
      <c r="AL209" s="155"/>
      <c r="AM209" s="155"/>
      <c r="AN209" s="155"/>
      <c r="AO209" s="155"/>
      <c r="AP209" s="155"/>
      <c r="AQ209" s="155"/>
      <c r="AR209" s="155"/>
    </row>
    <row r="210" spans="1:44" ht="102" x14ac:dyDescent="0.3">
      <c r="A210" s="155"/>
      <c r="B210" s="161" t="s">
        <v>1924</v>
      </c>
      <c r="C210" s="162" t="s">
        <v>860</v>
      </c>
      <c r="D210" s="163">
        <v>670.02</v>
      </c>
      <c r="E210" s="164">
        <v>670.02</v>
      </c>
      <c r="F210" s="165" t="s">
        <v>4084</v>
      </c>
      <c r="G210" s="166" t="s">
        <v>2643</v>
      </c>
      <c r="H210" s="167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  <c r="AC210" s="155"/>
      <c r="AD210" s="155"/>
      <c r="AE210" s="155"/>
      <c r="AF210" s="155"/>
      <c r="AG210" s="155"/>
      <c r="AH210" s="155"/>
      <c r="AI210" s="155"/>
      <c r="AJ210" s="155"/>
      <c r="AK210" s="155"/>
      <c r="AL210" s="155"/>
      <c r="AM210" s="155"/>
      <c r="AN210" s="155"/>
      <c r="AO210" s="155"/>
      <c r="AP210" s="155"/>
      <c r="AQ210" s="155"/>
      <c r="AR210" s="155"/>
    </row>
    <row r="211" spans="1:44" ht="102" hidden="1" x14ac:dyDescent="0.3">
      <c r="A211" s="155"/>
      <c r="B211" s="165" t="s">
        <v>4084</v>
      </c>
      <c r="C211" s="162"/>
      <c r="D211" s="163">
        <v>670.02</v>
      </c>
      <c r="E211" s="164">
        <v>670.02</v>
      </c>
      <c r="F211" s="166" t="s">
        <v>2643</v>
      </c>
      <c r="G211" s="161" t="s">
        <v>3548</v>
      </c>
      <c r="H211" s="162" t="s">
        <v>759</v>
      </c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  <c r="AC211" s="155"/>
      <c r="AD211" s="155"/>
      <c r="AE211" s="155"/>
      <c r="AF211" s="155"/>
      <c r="AG211" s="155"/>
      <c r="AH211" s="155"/>
      <c r="AI211" s="155"/>
      <c r="AJ211" s="155"/>
      <c r="AK211" s="155"/>
      <c r="AL211" s="155"/>
      <c r="AM211" s="155"/>
      <c r="AN211" s="155"/>
      <c r="AO211" s="155"/>
      <c r="AP211" s="155"/>
      <c r="AQ211" s="155"/>
      <c r="AR211" s="155"/>
    </row>
    <row r="212" spans="1:44" ht="102" hidden="1" x14ac:dyDescent="0.3">
      <c r="A212" s="155"/>
      <c r="B212" s="166" t="s">
        <v>2643</v>
      </c>
      <c r="C212" s="167"/>
      <c r="D212" s="163">
        <v>670.02</v>
      </c>
      <c r="E212" s="164">
        <v>670.02</v>
      </c>
      <c r="F212" s="161" t="s">
        <v>3548</v>
      </c>
      <c r="G212" s="165" t="s">
        <v>4084</v>
      </c>
      <c r="H212" s="162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  <c r="AC212" s="155"/>
      <c r="AD212" s="155"/>
      <c r="AE212" s="155"/>
      <c r="AF212" s="155"/>
      <c r="AG212" s="155"/>
      <c r="AH212" s="155"/>
      <c r="AI212" s="155"/>
      <c r="AJ212" s="155"/>
      <c r="AK212" s="155"/>
      <c r="AL212" s="155"/>
      <c r="AM212" s="155"/>
      <c r="AN212" s="155"/>
      <c r="AO212" s="155"/>
      <c r="AP212" s="155"/>
      <c r="AQ212" s="155"/>
      <c r="AR212" s="155"/>
    </row>
    <row r="213" spans="1:44" ht="102" x14ac:dyDescent="0.3">
      <c r="A213" s="155"/>
      <c r="B213" s="161" t="s">
        <v>3548</v>
      </c>
      <c r="C213" s="162" t="s">
        <v>759</v>
      </c>
      <c r="D213" s="163">
        <v>592.71</v>
      </c>
      <c r="E213" s="164">
        <v>592.71</v>
      </c>
      <c r="F213" s="165" t="s">
        <v>4084</v>
      </c>
      <c r="G213" s="166" t="s">
        <v>3990</v>
      </c>
      <c r="H213" s="167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  <c r="AC213" s="155"/>
      <c r="AD213" s="155"/>
      <c r="AE213" s="155"/>
      <c r="AF213" s="155"/>
      <c r="AG213" s="155"/>
      <c r="AH213" s="155"/>
      <c r="AI213" s="155"/>
      <c r="AJ213" s="155"/>
      <c r="AK213" s="155"/>
      <c r="AL213" s="155"/>
      <c r="AM213" s="155"/>
      <c r="AN213" s="155"/>
      <c r="AO213" s="155"/>
      <c r="AP213" s="155"/>
      <c r="AQ213" s="155"/>
      <c r="AR213" s="155"/>
    </row>
    <row r="214" spans="1:44" ht="102" hidden="1" x14ac:dyDescent="0.3">
      <c r="A214" s="155"/>
      <c r="B214" s="165" t="s">
        <v>4084</v>
      </c>
      <c r="C214" s="162"/>
      <c r="D214" s="163">
        <v>592.71</v>
      </c>
      <c r="E214" s="164">
        <v>592.71</v>
      </c>
      <c r="F214" s="166" t="s">
        <v>3990</v>
      </c>
      <c r="G214" s="161" t="s">
        <v>2106</v>
      </c>
      <c r="H214" s="162" t="s">
        <v>550</v>
      </c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  <c r="AC214" s="155"/>
      <c r="AD214" s="155"/>
      <c r="AE214" s="155"/>
      <c r="AF214" s="155"/>
      <c r="AG214" s="155"/>
      <c r="AH214" s="155"/>
      <c r="AI214" s="155"/>
      <c r="AJ214" s="155"/>
      <c r="AK214" s="155"/>
      <c r="AL214" s="155"/>
      <c r="AM214" s="155"/>
      <c r="AN214" s="155"/>
      <c r="AO214" s="155"/>
      <c r="AP214" s="155"/>
      <c r="AQ214" s="155"/>
      <c r="AR214" s="155"/>
    </row>
    <row r="215" spans="1:44" ht="102" hidden="1" x14ac:dyDescent="0.3">
      <c r="A215" s="155"/>
      <c r="B215" s="166" t="s">
        <v>3990</v>
      </c>
      <c r="C215" s="167"/>
      <c r="D215" s="163">
        <v>592.71</v>
      </c>
      <c r="E215" s="164">
        <v>592.71</v>
      </c>
      <c r="F215" s="161" t="s">
        <v>2106</v>
      </c>
      <c r="G215" s="165" t="s">
        <v>4084</v>
      </c>
      <c r="H215" s="162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  <c r="AC215" s="155"/>
      <c r="AD215" s="155"/>
      <c r="AE215" s="155"/>
      <c r="AF215" s="155"/>
      <c r="AG215" s="155"/>
      <c r="AH215" s="155"/>
      <c r="AI215" s="155"/>
      <c r="AJ215" s="155"/>
      <c r="AK215" s="155"/>
      <c r="AL215" s="155"/>
      <c r="AM215" s="155"/>
      <c r="AN215" s="155"/>
      <c r="AO215" s="155"/>
      <c r="AP215" s="155"/>
      <c r="AQ215" s="155"/>
      <c r="AR215" s="155"/>
    </row>
    <row r="216" spans="1:44" ht="102" x14ac:dyDescent="0.3">
      <c r="A216" s="155"/>
      <c r="B216" s="161" t="s">
        <v>2106</v>
      </c>
      <c r="C216" s="162" t="s">
        <v>550</v>
      </c>
      <c r="D216" s="163">
        <v>674.31</v>
      </c>
      <c r="E216" s="164">
        <v>674.31</v>
      </c>
      <c r="F216" s="165" t="s">
        <v>4084</v>
      </c>
      <c r="G216" s="166" t="s">
        <v>2648</v>
      </c>
      <c r="H216" s="167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</row>
    <row r="217" spans="1:44" ht="102" hidden="1" x14ac:dyDescent="0.3">
      <c r="A217" s="155"/>
      <c r="B217" s="165" t="s">
        <v>4084</v>
      </c>
      <c r="C217" s="162"/>
      <c r="D217" s="163">
        <v>674.31</v>
      </c>
      <c r="E217" s="164">
        <v>674.31</v>
      </c>
      <c r="F217" s="166" t="s">
        <v>2648</v>
      </c>
      <c r="G217" s="161" t="s">
        <v>3549</v>
      </c>
      <c r="H217" s="162" t="s">
        <v>489</v>
      </c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  <c r="AC217" s="155"/>
      <c r="AD217" s="155"/>
      <c r="AE217" s="155"/>
      <c r="AF217" s="155"/>
      <c r="AG217" s="155"/>
      <c r="AH217" s="155"/>
      <c r="AI217" s="155"/>
      <c r="AJ217" s="155"/>
      <c r="AK217" s="155"/>
      <c r="AL217" s="155"/>
      <c r="AM217" s="155"/>
      <c r="AN217" s="155"/>
      <c r="AO217" s="155"/>
      <c r="AP217" s="155"/>
      <c r="AQ217" s="155"/>
      <c r="AR217" s="155"/>
    </row>
    <row r="218" spans="1:44" ht="102" hidden="1" x14ac:dyDescent="0.3">
      <c r="A218" s="155"/>
      <c r="B218" s="166" t="s">
        <v>2648</v>
      </c>
      <c r="C218" s="167"/>
      <c r="D218" s="163">
        <v>674.31</v>
      </c>
      <c r="E218" s="164">
        <v>674.31</v>
      </c>
      <c r="F218" s="161" t="s">
        <v>3549</v>
      </c>
      <c r="G218" s="165" t="s">
        <v>4084</v>
      </c>
      <c r="H218" s="162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  <c r="AC218" s="155"/>
      <c r="AD218" s="155"/>
      <c r="AE218" s="155"/>
      <c r="AF218" s="155"/>
      <c r="AG218" s="155"/>
      <c r="AH218" s="155"/>
      <c r="AI218" s="155"/>
      <c r="AJ218" s="155"/>
      <c r="AK218" s="155"/>
      <c r="AL218" s="155"/>
      <c r="AM218" s="155"/>
      <c r="AN218" s="155"/>
      <c r="AO218" s="155"/>
      <c r="AP218" s="155"/>
      <c r="AQ218" s="155"/>
      <c r="AR218" s="155"/>
    </row>
    <row r="219" spans="1:44" ht="102" x14ac:dyDescent="0.3">
      <c r="A219" s="155"/>
      <c r="B219" s="161" t="s">
        <v>3549</v>
      </c>
      <c r="C219" s="162" t="s">
        <v>489</v>
      </c>
      <c r="D219" s="168"/>
      <c r="E219" s="169"/>
      <c r="F219" s="165" t="s">
        <v>4084</v>
      </c>
      <c r="G219" s="166" t="s">
        <v>3992</v>
      </c>
      <c r="H219" s="167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  <c r="AC219" s="155"/>
      <c r="AD219" s="155"/>
      <c r="AE219" s="155"/>
      <c r="AF219" s="155"/>
      <c r="AG219" s="155"/>
      <c r="AH219" s="155"/>
      <c r="AI219" s="155"/>
      <c r="AJ219" s="155"/>
      <c r="AK219" s="155"/>
      <c r="AL219" s="155"/>
      <c r="AM219" s="155"/>
      <c r="AN219" s="155"/>
      <c r="AO219" s="155"/>
      <c r="AP219" s="155"/>
      <c r="AQ219" s="155"/>
      <c r="AR219" s="155"/>
    </row>
    <row r="220" spans="1:44" ht="112.2" hidden="1" x14ac:dyDescent="0.3">
      <c r="A220" s="155"/>
      <c r="B220" s="165" t="s">
        <v>4084</v>
      </c>
      <c r="C220" s="162"/>
      <c r="D220" s="163">
        <v>592.71</v>
      </c>
      <c r="E220" s="164">
        <v>592.71</v>
      </c>
      <c r="F220" s="166" t="s">
        <v>3992</v>
      </c>
      <c r="G220" s="165" t="s">
        <v>4067</v>
      </c>
      <c r="H220" s="162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  <c r="AC220" s="155"/>
      <c r="AD220" s="155"/>
      <c r="AE220" s="155"/>
      <c r="AF220" s="155"/>
      <c r="AG220" s="155"/>
      <c r="AH220" s="155"/>
      <c r="AI220" s="155"/>
      <c r="AJ220" s="155"/>
      <c r="AK220" s="155"/>
      <c r="AL220" s="155"/>
      <c r="AM220" s="155"/>
      <c r="AN220" s="155"/>
      <c r="AO220" s="155"/>
      <c r="AP220" s="155"/>
      <c r="AQ220" s="155"/>
      <c r="AR220" s="155"/>
    </row>
    <row r="221" spans="1:44" ht="112.2" hidden="1" x14ac:dyDescent="0.3">
      <c r="A221" s="155"/>
      <c r="B221" s="166" t="s">
        <v>3992</v>
      </c>
      <c r="C221" s="167"/>
      <c r="D221" s="163">
        <v>592.71</v>
      </c>
      <c r="E221" s="164">
        <v>592.71</v>
      </c>
      <c r="F221" s="165" t="s">
        <v>4067</v>
      </c>
      <c r="G221" s="166" t="s">
        <v>3992</v>
      </c>
      <c r="H221" s="167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  <c r="AC221" s="155"/>
      <c r="AD221" s="155"/>
      <c r="AE221" s="155"/>
      <c r="AF221" s="155"/>
      <c r="AG221" s="155"/>
      <c r="AH221" s="155"/>
      <c r="AI221" s="155"/>
      <c r="AJ221" s="155"/>
      <c r="AK221" s="155"/>
      <c r="AL221" s="155"/>
      <c r="AM221" s="155"/>
      <c r="AN221" s="155"/>
      <c r="AO221" s="155"/>
      <c r="AP221" s="155"/>
      <c r="AQ221" s="155"/>
      <c r="AR221" s="155"/>
    </row>
    <row r="222" spans="1:44" ht="112.2" hidden="1" x14ac:dyDescent="0.3">
      <c r="A222" s="155"/>
      <c r="B222" s="165" t="s">
        <v>4067</v>
      </c>
      <c r="C222" s="162"/>
      <c r="D222" s="163">
        <v>-592.71</v>
      </c>
      <c r="E222" s="164">
        <v>-592.71</v>
      </c>
      <c r="F222" s="166" t="s">
        <v>3992</v>
      </c>
      <c r="G222" s="161" t="s">
        <v>3553</v>
      </c>
      <c r="H222" s="162" t="s">
        <v>489</v>
      </c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  <c r="AC222" s="155"/>
      <c r="AD222" s="155"/>
      <c r="AE222" s="155"/>
      <c r="AF222" s="155"/>
      <c r="AG222" s="155"/>
      <c r="AH222" s="155"/>
      <c r="AI222" s="155"/>
      <c r="AJ222" s="155"/>
      <c r="AK222" s="155"/>
      <c r="AL222" s="155"/>
      <c r="AM222" s="155"/>
      <c r="AN222" s="155"/>
      <c r="AO222" s="155"/>
      <c r="AP222" s="155"/>
      <c r="AQ222" s="155"/>
      <c r="AR222" s="155"/>
    </row>
    <row r="223" spans="1:44" ht="102" hidden="1" x14ac:dyDescent="0.3">
      <c r="A223" s="155"/>
      <c r="B223" s="166" t="s">
        <v>3992</v>
      </c>
      <c r="C223" s="167"/>
      <c r="D223" s="163">
        <v>-592.71</v>
      </c>
      <c r="E223" s="164">
        <v>-592.71</v>
      </c>
      <c r="F223" s="161" t="s">
        <v>3553</v>
      </c>
      <c r="G223" s="165" t="s">
        <v>4068</v>
      </c>
      <c r="H223" s="162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  <c r="AC223" s="155"/>
      <c r="AD223" s="155"/>
      <c r="AE223" s="155"/>
      <c r="AF223" s="155"/>
      <c r="AG223" s="155"/>
      <c r="AH223" s="155"/>
      <c r="AI223" s="155"/>
      <c r="AJ223" s="155"/>
      <c r="AK223" s="155"/>
      <c r="AL223" s="155"/>
      <c r="AM223" s="155"/>
      <c r="AN223" s="155"/>
      <c r="AO223" s="155"/>
      <c r="AP223" s="155"/>
      <c r="AQ223" s="155"/>
      <c r="AR223" s="155"/>
    </row>
    <row r="224" spans="1:44" ht="102" x14ac:dyDescent="0.3">
      <c r="A224" s="155"/>
      <c r="B224" s="161" t="s">
        <v>3553</v>
      </c>
      <c r="C224" s="162" t="s">
        <v>489</v>
      </c>
      <c r="D224" s="163">
        <v>592.71</v>
      </c>
      <c r="E224" s="164">
        <v>592.71</v>
      </c>
      <c r="F224" s="165" t="s">
        <v>4068</v>
      </c>
      <c r="G224" s="166" t="s">
        <v>4069</v>
      </c>
      <c r="H224" s="167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  <c r="AC224" s="155"/>
      <c r="AD224" s="155"/>
      <c r="AE224" s="155"/>
      <c r="AF224" s="155"/>
      <c r="AG224" s="155"/>
      <c r="AH224" s="155"/>
      <c r="AI224" s="155"/>
      <c r="AJ224" s="155"/>
      <c r="AK224" s="155"/>
      <c r="AL224" s="155"/>
      <c r="AM224" s="155"/>
      <c r="AN224" s="155"/>
      <c r="AO224" s="155"/>
      <c r="AP224" s="155"/>
      <c r="AQ224" s="155"/>
      <c r="AR224" s="155"/>
    </row>
    <row r="225" spans="1:44" ht="102" hidden="1" x14ac:dyDescent="0.3">
      <c r="A225" s="155"/>
      <c r="B225" s="165" t="s">
        <v>4068</v>
      </c>
      <c r="C225" s="162"/>
      <c r="D225" s="163">
        <v>592.71</v>
      </c>
      <c r="E225" s="164">
        <v>592.71</v>
      </c>
      <c r="F225" s="166" t="s">
        <v>4069</v>
      </c>
      <c r="G225" s="161" t="s">
        <v>2264</v>
      </c>
      <c r="H225" s="162" t="s">
        <v>551</v>
      </c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  <c r="AC225" s="155"/>
      <c r="AD225" s="155"/>
      <c r="AE225" s="155"/>
      <c r="AF225" s="155"/>
      <c r="AG225" s="155"/>
      <c r="AH225" s="155"/>
      <c r="AI225" s="155"/>
      <c r="AJ225" s="155"/>
      <c r="AK225" s="155"/>
      <c r="AL225" s="155"/>
      <c r="AM225" s="155"/>
      <c r="AN225" s="155"/>
      <c r="AO225" s="155"/>
      <c r="AP225" s="155"/>
      <c r="AQ225" s="155"/>
      <c r="AR225" s="155"/>
    </row>
    <row r="226" spans="1:44" ht="102" hidden="1" x14ac:dyDescent="0.3">
      <c r="A226" s="155"/>
      <c r="B226" s="166" t="s">
        <v>4069</v>
      </c>
      <c r="C226" s="167"/>
      <c r="D226" s="163">
        <v>592.71</v>
      </c>
      <c r="E226" s="164">
        <v>592.71</v>
      </c>
      <c r="F226" s="161" t="s">
        <v>2264</v>
      </c>
      <c r="G226" s="165" t="s">
        <v>4084</v>
      </c>
      <c r="H226" s="162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  <c r="AC226" s="155"/>
      <c r="AD226" s="155"/>
      <c r="AE226" s="155"/>
      <c r="AF226" s="155"/>
      <c r="AG226" s="155"/>
      <c r="AH226" s="155"/>
      <c r="AI226" s="155"/>
      <c r="AJ226" s="155"/>
      <c r="AK226" s="155"/>
      <c r="AL226" s="155"/>
      <c r="AM226" s="155"/>
      <c r="AN226" s="155"/>
      <c r="AO226" s="155"/>
      <c r="AP226" s="155"/>
      <c r="AQ226" s="155"/>
      <c r="AR226" s="155"/>
    </row>
    <row r="227" spans="1:44" ht="102" x14ac:dyDescent="0.3">
      <c r="A227" s="155"/>
      <c r="B227" s="161" t="s">
        <v>2264</v>
      </c>
      <c r="C227" s="162" t="s">
        <v>551</v>
      </c>
      <c r="D227" s="163">
        <v>674.31</v>
      </c>
      <c r="E227" s="164">
        <v>674.31</v>
      </c>
      <c r="F227" s="165" t="s">
        <v>4084</v>
      </c>
      <c r="G227" s="166" t="s">
        <v>3405</v>
      </c>
      <c r="H227" s="167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  <c r="AC227" s="155"/>
      <c r="AD227" s="155"/>
      <c r="AE227" s="155"/>
      <c r="AF227" s="155"/>
      <c r="AG227" s="155"/>
      <c r="AH227" s="155"/>
      <c r="AI227" s="155"/>
      <c r="AJ227" s="155"/>
      <c r="AK227" s="155"/>
      <c r="AL227" s="155"/>
      <c r="AM227" s="155"/>
      <c r="AN227" s="155"/>
      <c r="AO227" s="155"/>
      <c r="AP227" s="155"/>
      <c r="AQ227" s="155"/>
      <c r="AR227" s="155"/>
    </row>
    <row r="228" spans="1:44" ht="102" hidden="1" x14ac:dyDescent="0.3">
      <c r="A228" s="155"/>
      <c r="B228" s="165" t="s">
        <v>4084</v>
      </c>
      <c r="C228" s="162"/>
      <c r="D228" s="163">
        <v>674.31</v>
      </c>
      <c r="E228" s="164">
        <v>674.31</v>
      </c>
      <c r="F228" s="166" t="s">
        <v>3405</v>
      </c>
      <c r="G228" s="161" t="s">
        <v>1916</v>
      </c>
      <c r="H228" s="162" t="s">
        <v>1046</v>
      </c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  <c r="AC228" s="155"/>
      <c r="AD228" s="155"/>
      <c r="AE228" s="155"/>
      <c r="AF228" s="155"/>
      <c r="AG228" s="155"/>
      <c r="AH228" s="155"/>
      <c r="AI228" s="155"/>
      <c r="AJ228" s="155"/>
      <c r="AK228" s="155"/>
      <c r="AL228" s="155"/>
      <c r="AM228" s="155"/>
      <c r="AN228" s="155"/>
      <c r="AO228" s="155"/>
      <c r="AP228" s="155"/>
      <c r="AQ228" s="155"/>
      <c r="AR228" s="155"/>
    </row>
    <row r="229" spans="1:44" ht="102" hidden="1" x14ac:dyDescent="0.3">
      <c r="A229" s="155"/>
      <c r="B229" s="166" t="s">
        <v>3405</v>
      </c>
      <c r="C229" s="167"/>
      <c r="D229" s="163">
        <v>674.31</v>
      </c>
      <c r="E229" s="164">
        <v>674.31</v>
      </c>
      <c r="F229" s="161" t="s">
        <v>1916</v>
      </c>
      <c r="G229" s="165" t="s">
        <v>4084</v>
      </c>
      <c r="H229" s="162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  <c r="AC229" s="155"/>
      <c r="AD229" s="155"/>
      <c r="AE229" s="155"/>
      <c r="AF229" s="155"/>
      <c r="AG229" s="155"/>
      <c r="AH229" s="155"/>
      <c r="AI229" s="155"/>
      <c r="AJ229" s="155"/>
      <c r="AK229" s="155"/>
      <c r="AL229" s="155"/>
      <c r="AM229" s="155"/>
      <c r="AN229" s="155"/>
      <c r="AO229" s="155"/>
      <c r="AP229" s="155"/>
      <c r="AQ229" s="155"/>
      <c r="AR229" s="155"/>
    </row>
    <row r="230" spans="1:44" ht="102" x14ac:dyDescent="0.3">
      <c r="A230" s="155"/>
      <c r="B230" s="161" t="s">
        <v>1916</v>
      </c>
      <c r="C230" s="162" t="s">
        <v>1046</v>
      </c>
      <c r="D230" s="163">
        <v>674.31</v>
      </c>
      <c r="E230" s="164">
        <v>674.31</v>
      </c>
      <c r="F230" s="165" t="s">
        <v>4084</v>
      </c>
      <c r="G230" s="166" t="s">
        <v>2653</v>
      </c>
      <c r="H230" s="167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  <c r="AC230" s="155"/>
      <c r="AD230" s="155"/>
      <c r="AE230" s="155"/>
      <c r="AF230" s="155"/>
      <c r="AG230" s="155"/>
      <c r="AH230" s="155"/>
      <c r="AI230" s="155"/>
      <c r="AJ230" s="155"/>
      <c r="AK230" s="155"/>
      <c r="AL230" s="155"/>
      <c r="AM230" s="155"/>
      <c r="AN230" s="155"/>
      <c r="AO230" s="155"/>
      <c r="AP230" s="155"/>
      <c r="AQ230" s="155"/>
      <c r="AR230" s="155"/>
    </row>
    <row r="231" spans="1:44" ht="102" hidden="1" x14ac:dyDescent="0.3">
      <c r="A231" s="155"/>
      <c r="B231" s="165" t="s">
        <v>4084</v>
      </c>
      <c r="C231" s="162"/>
      <c r="D231" s="163">
        <v>674.31</v>
      </c>
      <c r="E231" s="164">
        <v>674.31</v>
      </c>
      <c r="F231" s="166" t="s">
        <v>2653</v>
      </c>
      <c r="G231" s="161" t="s">
        <v>3550</v>
      </c>
      <c r="H231" s="162" t="s">
        <v>498</v>
      </c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  <c r="AC231" s="155"/>
      <c r="AD231" s="155"/>
      <c r="AE231" s="155"/>
      <c r="AF231" s="155"/>
      <c r="AG231" s="155"/>
      <c r="AH231" s="155"/>
      <c r="AI231" s="155"/>
      <c r="AJ231" s="155"/>
      <c r="AK231" s="155"/>
      <c r="AL231" s="155"/>
      <c r="AM231" s="155"/>
      <c r="AN231" s="155"/>
      <c r="AO231" s="155"/>
      <c r="AP231" s="155"/>
      <c r="AQ231" s="155"/>
      <c r="AR231" s="155"/>
    </row>
    <row r="232" spans="1:44" ht="102" hidden="1" x14ac:dyDescent="0.3">
      <c r="A232" s="155"/>
      <c r="B232" s="166" t="s">
        <v>2653</v>
      </c>
      <c r="C232" s="167"/>
      <c r="D232" s="163">
        <v>674.31</v>
      </c>
      <c r="E232" s="164">
        <v>674.31</v>
      </c>
      <c r="F232" s="161" t="s">
        <v>3550</v>
      </c>
      <c r="G232" s="165" t="s">
        <v>4084</v>
      </c>
      <c r="H232" s="162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  <c r="AC232" s="155"/>
      <c r="AD232" s="155"/>
      <c r="AE232" s="155"/>
      <c r="AF232" s="155"/>
      <c r="AG232" s="155"/>
      <c r="AH232" s="155"/>
      <c r="AI232" s="155"/>
      <c r="AJ232" s="155"/>
      <c r="AK232" s="155"/>
      <c r="AL232" s="155"/>
      <c r="AM232" s="155"/>
      <c r="AN232" s="155"/>
      <c r="AO232" s="155"/>
      <c r="AP232" s="155"/>
      <c r="AQ232" s="155"/>
      <c r="AR232" s="155"/>
    </row>
    <row r="233" spans="1:44" ht="102" x14ac:dyDescent="0.3">
      <c r="A233" s="155"/>
      <c r="B233" s="161" t="s">
        <v>3550</v>
      </c>
      <c r="C233" s="162" t="s">
        <v>498</v>
      </c>
      <c r="D233" s="163">
        <v>592.71</v>
      </c>
      <c r="E233" s="164">
        <v>592.71</v>
      </c>
      <c r="F233" s="165" t="s">
        <v>4084</v>
      </c>
      <c r="G233" s="166" t="s">
        <v>3994</v>
      </c>
      <c r="H233" s="167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  <c r="AC233" s="155"/>
      <c r="AD233" s="155"/>
      <c r="AE233" s="155"/>
      <c r="AF233" s="155"/>
      <c r="AG233" s="155"/>
      <c r="AH233" s="155"/>
      <c r="AI233" s="155"/>
      <c r="AJ233" s="155"/>
      <c r="AK233" s="155"/>
      <c r="AL233" s="155"/>
      <c r="AM233" s="155"/>
      <c r="AN233" s="155"/>
      <c r="AO233" s="155"/>
      <c r="AP233" s="155"/>
      <c r="AQ233" s="155"/>
      <c r="AR233" s="155"/>
    </row>
    <row r="234" spans="1:44" ht="102" hidden="1" x14ac:dyDescent="0.3">
      <c r="A234" s="155"/>
      <c r="B234" s="165" t="s">
        <v>4084</v>
      </c>
      <c r="C234" s="162"/>
      <c r="D234" s="163">
        <v>592.71</v>
      </c>
      <c r="E234" s="164">
        <v>592.71</v>
      </c>
      <c r="F234" s="166" t="s">
        <v>3994</v>
      </c>
      <c r="G234" s="161" t="s">
        <v>2329</v>
      </c>
      <c r="H234" s="162" t="s">
        <v>873</v>
      </c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  <c r="AC234" s="155"/>
      <c r="AD234" s="155"/>
      <c r="AE234" s="155"/>
      <c r="AF234" s="155"/>
      <c r="AG234" s="155"/>
      <c r="AH234" s="155"/>
      <c r="AI234" s="155"/>
      <c r="AJ234" s="155"/>
      <c r="AK234" s="155"/>
      <c r="AL234" s="155"/>
      <c r="AM234" s="155"/>
      <c r="AN234" s="155"/>
      <c r="AO234" s="155"/>
      <c r="AP234" s="155"/>
      <c r="AQ234" s="155"/>
      <c r="AR234" s="155"/>
    </row>
    <row r="235" spans="1:44" ht="102" hidden="1" x14ac:dyDescent="0.3">
      <c r="A235" s="155"/>
      <c r="B235" s="166" t="s">
        <v>3994</v>
      </c>
      <c r="C235" s="167"/>
      <c r="D235" s="163">
        <v>592.71</v>
      </c>
      <c r="E235" s="164">
        <v>592.71</v>
      </c>
      <c r="F235" s="161" t="s">
        <v>2329</v>
      </c>
      <c r="G235" s="165" t="s">
        <v>4084</v>
      </c>
      <c r="H235" s="162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  <c r="AC235" s="155"/>
      <c r="AD235" s="155"/>
      <c r="AE235" s="155"/>
      <c r="AF235" s="155"/>
      <c r="AG235" s="155"/>
      <c r="AH235" s="155"/>
      <c r="AI235" s="155"/>
      <c r="AJ235" s="155"/>
      <c r="AK235" s="155"/>
      <c r="AL235" s="155"/>
      <c r="AM235" s="155"/>
      <c r="AN235" s="155"/>
      <c r="AO235" s="155"/>
      <c r="AP235" s="155"/>
      <c r="AQ235" s="155"/>
      <c r="AR235" s="155"/>
    </row>
    <row r="236" spans="1:44" ht="102" x14ac:dyDescent="0.3">
      <c r="A236" s="155"/>
      <c r="B236" s="161" t="s">
        <v>2329</v>
      </c>
      <c r="C236" s="162" t="s">
        <v>873</v>
      </c>
      <c r="D236" s="163">
        <v>674.31</v>
      </c>
      <c r="E236" s="164">
        <v>674.31</v>
      </c>
      <c r="F236" s="165" t="s">
        <v>4084</v>
      </c>
      <c r="G236" s="166" t="s">
        <v>3408</v>
      </c>
      <c r="H236" s="167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  <c r="AC236" s="155"/>
      <c r="AD236" s="155"/>
      <c r="AE236" s="155"/>
      <c r="AF236" s="155"/>
      <c r="AG236" s="155"/>
      <c r="AH236" s="155"/>
      <c r="AI236" s="155"/>
      <c r="AJ236" s="155"/>
      <c r="AK236" s="155"/>
      <c r="AL236" s="155"/>
      <c r="AM236" s="155"/>
      <c r="AN236" s="155"/>
      <c r="AO236" s="155"/>
      <c r="AP236" s="155"/>
      <c r="AQ236" s="155"/>
      <c r="AR236" s="155"/>
    </row>
    <row r="237" spans="1:44" ht="102" hidden="1" x14ac:dyDescent="0.3">
      <c r="A237" s="155"/>
      <c r="B237" s="165" t="s">
        <v>4084</v>
      </c>
      <c r="C237" s="162"/>
      <c r="D237" s="163">
        <v>674.31</v>
      </c>
      <c r="E237" s="164">
        <v>674.31</v>
      </c>
      <c r="F237" s="166" t="s">
        <v>3408</v>
      </c>
      <c r="G237" s="161" t="s">
        <v>1951</v>
      </c>
      <c r="H237" s="162" t="s">
        <v>899</v>
      </c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  <c r="AC237" s="155"/>
      <c r="AD237" s="155"/>
      <c r="AE237" s="155"/>
      <c r="AF237" s="155"/>
      <c r="AG237" s="155"/>
      <c r="AH237" s="155"/>
      <c r="AI237" s="155"/>
      <c r="AJ237" s="155"/>
      <c r="AK237" s="155"/>
      <c r="AL237" s="155"/>
      <c r="AM237" s="155"/>
      <c r="AN237" s="155"/>
      <c r="AO237" s="155"/>
      <c r="AP237" s="155"/>
      <c r="AQ237" s="155"/>
      <c r="AR237" s="155"/>
    </row>
    <row r="238" spans="1:44" ht="102" hidden="1" x14ac:dyDescent="0.3">
      <c r="A238" s="155"/>
      <c r="B238" s="166" t="s">
        <v>3408</v>
      </c>
      <c r="C238" s="167"/>
      <c r="D238" s="163">
        <v>674.31</v>
      </c>
      <c r="E238" s="164">
        <v>674.31</v>
      </c>
      <c r="F238" s="161" t="s">
        <v>1951</v>
      </c>
      <c r="G238" s="165" t="s">
        <v>4084</v>
      </c>
      <c r="H238" s="162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  <c r="AC238" s="155"/>
      <c r="AD238" s="155"/>
      <c r="AE238" s="155"/>
      <c r="AF238" s="155"/>
      <c r="AG238" s="155"/>
      <c r="AH238" s="155"/>
      <c r="AI238" s="155"/>
      <c r="AJ238" s="155"/>
      <c r="AK238" s="155"/>
      <c r="AL238" s="155"/>
      <c r="AM238" s="155"/>
      <c r="AN238" s="155"/>
      <c r="AO238" s="155"/>
      <c r="AP238" s="155"/>
      <c r="AQ238" s="155"/>
      <c r="AR238" s="155"/>
    </row>
    <row r="239" spans="1:44" ht="102" x14ac:dyDescent="0.3">
      <c r="A239" s="155"/>
      <c r="B239" s="161" t="s">
        <v>1951</v>
      </c>
      <c r="C239" s="162" t="s">
        <v>899</v>
      </c>
      <c r="D239" s="163">
        <v>652.84</v>
      </c>
      <c r="E239" s="164">
        <v>652.84</v>
      </c>
      <c r="F239" s="165" t="s">
        <v>4084</v>
      </c>
      <c r="G239" s="166" t="s">
        <v>2629</v>
      </c>
      <c r="H239" s="167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  <c r="AC239" s="155"/>
      <c r="AD239" s="155"/>
      <c r="AE239" s="155"/>
      <c r="AF239" s="155"/>
      <c r="AG239" s="155"/>
      <c r="AH239" s="155"/>
      <c r="AI239" s="155"/>
      <c r="AJ239" s="155"/>
      <c r="AK239" s="155"/>
      <c r="AL239" s="155"/>
      <c r="AM239" s="155"/>
      <c r="AN239" s="155"/>
      <c r="AO239" s="155"/>
      <c r="AP239" s="155"/>
      <c r="AQ239" s="155"/>
      <c r="AR239" s="155"/>
    </row>
    <row r="240" spans="1:44" ht="102" hidden="1" x14ac:dyDescent="0.3">
      <c r="A240" s="155"/>
      <c r="B240" s="165" t="s">
        <v>4084</v>
      </c>
      <c r="C240" s="162"/>
      <c r="D240" s="163">
        <v>652.84</v>
      </c>
      <c r="E240" s="164">
        <v>652.84</v>
      </c>
      <c r="F240" s="166" t="s">
        <v>2629</v>
      </c>
      <c r="G240" s="161" t="s">
        <v>2352</v>
      </c>
      <c r="H240" s="162" t="s">
        <v>714</v>
      </c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  <c r="AC240" s="155"/>
      <c r="AD240" s="155"/>
      <c r="AE240" s="155"/>
      <c r="AF240" s="155"/>
      <c r="AG240" s="155"/>
      <c r="AH240" s="155"/>
      <c r="AI240" s="155"/>
      <c r="AJ240" s="155"/>
      <c r="AK240" s="155"/>
      <c r="AL240" s="155"/>
      <c r="AM240" s="155"/>
      <c r="AN240" s="155"/>
      <c r="AO240" s="155"/>
      <c r="AP240" s="155"/>
      <c r="AQ240" s="155"/>
      <c r="AR240" s="155"/>
    </row>
    <row r="241" spans="1:44" ht="102" hidden="1" x14ac:dyDescent="0.3">
      <c r="A241" s="155"/>
      <c r="B241" s="166" t="s">
        <v>2629</v>
      </c>
      <c r="C241" s="167"/>
      <c r="D241" s="163">
        <v>652.84</v>
      </c>
      <c r="E241" s="164">
        <v>652.84</v>
      </c>
      <c r="F241" s="161" t="s">
        <v>2352</v>
      </c>
      <c r="G241" s="165" t="s">
        <v>4084</v>
      </c>
      <c r="H241" s="162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  <c r="AC241" s="155"/>
      <c r="AD241" s="155"/>
      <c r="AE241" s="155"/>
      <c r="AF241" s="155"/>
      <c r="AG241" s="155"/>
      <c r="AH241" s="155"/>
      <c r="AI241" s="155"/>
      <c r="AJ241" s="155"/>
      <c r="AK241" s="155"/>
      <c r="AL241" s="155"/>
      <c r="AM241" s="155"/>
      <c r="AN241" s="155"/>
      <c r="AO241" s="155"/>
      <c r="AP241" s="155"/>
      <c r="AQ241" s="155"/>
      <c r="AR241" s="155"/>
    </row>
    <row r="242" spans="1:44" ht="102" x14ac:dyDescent="0.3">
      <c r="A242" s="155"/>
      <c r="B242" s="161" t="s">
        <v>2352</v>
      </c>
      <c r="C242" s="162" t="s">
        <v>714</v>
      </c>
      <c r="D242" s="163">
        <v>807.46</v>
      </c>
      <c r="E242" s="164">
        <v>807.46</v>
      </c>
      <c r="F242" s="165" t="s">
        <v>4084</v>
      </c>
      <c r="G242" s="166" t="s">
        <v>3393</v>
      </c>
      <c r="H242" s="167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  <c r="AC242" s="155"/>
      <c r="AD242" s="155"/>
      <c r="AE242" s="155"/>
      <c r="AF242" s="155"/>
      <c r="AG242" s="155"/>
      <c r="AH242" s="155"/>
      <c r="AI242" s="155"/>
      <c r="AJ242" s="155"/>
      <c r="AK242" s="155"/>
      <c r="AL242" s="155"/>
      <c r="AM242" s="155"/>
      <c r="AN242" s="155"/>
      <c r="AO242" s="155"/>
      <c r="AP242" s="155"/>
      <c r="AQ242" s="155"/>
      <c r="AR242" s="155"/>
    </row>
    <row r="243" spans="1:44" ht="102" hidden="1" x14ac:dyDescent="0.3">
      <c r="A243" s="155"/>
      <c r="B243" s="165" t="s">
        <v>4084</v>
      </c>
      <c r="C243" s="162"/>
      <c r="D243" s="163">
        <v>807.46</v>
      </c>
      <c r="E243" s="164">
        <v>807.46</v>
      </c>
      <c r="F243" s="166" t="s">
        <v>3393</v>
      </c>
      <c r="G243" s="161" t="s">
        <v>2242</v>
      </c>
      <c r="H243" s="162" t="s">
        <v>507</v>
      </c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  <c r="AC243" s="155"/>
      <c r="AD243" s="155"/>
      <c r="AE243" s="155"/>
      <c r="AF243" s="155"/>
      <c r="AG243" s="155"/>
      <c r="AH243" s="155"/>
      <c r="AI243" s="155"/>
      <c r="AJ243" s="155"/>
      <c r="AK243" s="155"/>
      <c r="AL243" s="155"/>
      <c r="AM243" s="155"/>
      <c r="AN243" s="155"/>
      <c r="AO243" s="155"/>
      <c r="AP243" s="155"/>
      <c r="AQ243" s="155"/>
      <c r="AR243" s="155"/>
    </row>
    <row r="244" spans="1:44" ht="102" hidden="1" x14ac:dyDescent="0.3">
      <c r="A244" s="155"/>
      <c r="B244" s="166" t="s">
        <v>3393</v>
      </c>
      <c r="C244" s="167"/>
      <c r="D244" s="163">
        <v>807.46</v>
      </c>
      <c r="E244" s="164">
        <v>807.46</v>
      </c>
      <c r="F244" s="161" t="s">
        <v>2242</v>
      </c>
      <c r="G244" s="165" t="s">
        <v>4084</v>
      </c>
      <c r="H244" s="162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55"/>
      <c r="AG244" s="155"/>
      <c r="AH244" s="155"/>
      <c r="AI244" s="155"/>
      <c r="AJ244" s="155"/>
      <c r="AK244" s="155"/>
      <c r="AL244" s="155"/>
      <c r="AM244" s="155"/>
      <c r="AN244" s="155"/>
      <c r="AO244" s="155"/>
      <c r="AP244" s="155"/>
      <c r="AQ244" s="155"/>
      <c r="AR244" s="155"/>
    </row>
    <row r="245" spans="1:44" ht="102" x14ac:dyDescent="0.3">
      <c r="A245" s="155"/>
      <c r="B245" s="161" t="s">
        <v>2242</v>
      </c>
      <c r="C245" s="162" t="s">
        <v>507</v>
      </c>
      <c r="D245" s="163">
        <v>674.31</v>
      </c>
      <c r="E245" s="164">
        <v>674.31</v>
      </c>
      <c r="F245" s="165" t="s">
        <v>4084</v>
      </c>
      <c r="G245" s="166" t="s">
        <v>3406</v>
      </c>
      <c r="H245" s="167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  <c r="AC245" s="155"/>
      <c r="AD245" s="155"/>
      <c r="AE245" s="155"/>
      <c r="AF245" s="155"/>
      <c r="AG245" s="155"/>
      <c r="AH245" s="155"/>
      <c r="AI245" s="155"/>
      <c r="AJ245" s="155"/>
      <c r="AK245" s="155"/>
      <c r="AL245" s="155"/>
      <c r="AM245" s="155"/>
      <c r="AN245" s="155"/>
      <c r="AO245" s="155"/>
      <c r="AP245" s="155"/>
      <c r="AQ245" s="155"/>
      <c r="AR245" s="155"/>
    </row>
    <row r="246" spans="1:44" ht="102" hidden="1" x14ac:dyDescent="0.3">
      <c r="A246" s="155"/>
      <c r="B246" s="165" t="s">
        <v>4084</v>
      </c>
      <c r="C246" s="162"/>
      <c r="D246" s="163">
        <v>674.31</v>
      </c>
      <c r="E246" s="164">
        <v>674.31</v>
      </c>
      <c r="F246" s="166" t="s">
        <v>3406</v>
      </c>
      <c r="G246" s="161" t="s">
        <v>1455</v>
      </c>
      <c r="H246" s="162" t="s">
        <v>1114</v>
      </c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  <c r="AC246" s="155"/>
      <c r="AD246" s="155"/>
      <c r="AE246" s="155"/>
      <c r="AF246" s="155"/>
      <c r="AG246" s="155"/>
      <c r="AH246" s="155"/>
      <c r="AI246" s="155"/>
      <c r="AJ246" s="155"/>
      <c r="AK246" s="155"/>
      <c r="AL246" s="155"/>
      <c r="AM246" s="155"/>
      <c r="AN246" s="155"/>
      <c r="AO246" s="155"/>
      <c r="AP246" s="155"/>
      <c r="AQ246" s="155"/>
      <c r="AR246" s="155"/>
    </row>
    <row r="247" spans="1:44" ht="102" hidden="1" x14ac:dyDescent="0.3">
      <c r="A247" s="155"/>
      <c r="B247" s="166" t="s">
        <v>3406</v>
      </c>
      <c r="C247" s="167"/>
      <c r="D247" s="163">
        <v>674.31</v>
      </c>
      <c r="E247" s="164">
        <v>674.31</v>
      </c>
      <c r="F247" s="161" t="s">
        <v>1455</v>
      </c>
      <c r="G247" s="165" t="s">
        <v>4084</v>
      </c>
      <c r="H247" s="162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  <c r="AC247" s="155"/>
      <c r="AD247" s="155"/>
      <c r="AE247" s="155"/>
      <c r="AF247" s="155"/>
      <c r="AG247" s="155"/>
      <c r="AH247" s="155"/>
      <c r="AI247" s="155"/>
      <c r="AJ247" s="155"/>
      <c r="AK247" s="155"/>
      <c r="AL247" s="155"/>
      <c r="AM247" s="155"/>
      <c r="AN247" s="155"/>
      <c r="AO247" s="155"/>
      <c r="AP247" s="155"/>
      <c r="AQ247" s="155"/>
      <c r="AR247" s="155"/>
    </row>
    <row r="248" spans="1:44" ht="102" x14ac:dyDescent="0.3">
      <c r="A248" s="155"/>
      <c r="B248" s="161" t="s">
        <v>1455</v>
      </c>
      <c r="C248" s="162" t="s">
        <v>1114</v>
      </c>
      <c r="D248" s="163">
        <v>704.38</v>
      </c>
      <c r="E248" s="164">
        <v>704.38</v>
      </c>
      <c r="F248" s="165" t="s">
        <v>4084</v>
      </c>
      <c r="G248" s="166" t="s">
        <v>2681</v>
      </c>
      <c r="H248" s="167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  <c r="AC248" s="155"/>
      <c r="AD248" s="155"/>
      <c r="AE248" s="155"/>
      <c r="AF248" s="155"/>
      <c r="AG248" s="155"/>
      <c r="AH248" s="155"/>
      <c r="AI248" s="155"/>
      <c r="AJ248" s="155"/>
      <c r="AK248" s="155"/>
      <c r="AL248" s="155"/>
      <c r="AM248" s="155"/>
      <c r="AN248" s="155"/>
      <c r="AO248" s="155"/>
      <c r="AP248" s="155"/>
      <c r="AQ248" s="155"/>
      <c r="AR248" s="155"/>
    </row>
    <row r="249" spans="1:44" ht="102" hidden="1" x14ac:dyDescent="0.3">
      <c r="A249" s="155"/>
      <c r="B249" s="165" t="s">
        <v>4084</v>
      </c>
      <c r="C249" s="162"/>
      <c r="D249" s="163">
        <v>704.38</v>
      </c>
      <c r="E249" s="164">
        <v>704.38</v>
      </c>
      <c r="F249" s="166" t="s">
        <v>2681</v>
      </c>
      <c r="G249" s="161" t="s">
        <v>1955</v>
      </c>
      <c r="H249" s="162" t="s">
        <v>533</v>
      </c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  <c r="AC249" s="155"/>
      <c r="AD249" s="155"/>
      <c r="AE249" s="155"/>
      <c r="AF249" s="155"/>
      <c r="AG249" s="155"/>
      <c r="AH249" s="155"/>
      <c r="AI249" s="155"/>
      <c r="AJ249" s="155"/>
      <c r="AK249" s="155"/>
      <c r="AL249" s="155"/>
      <c r="AM249" s="155"/>
      <c r="AN249" s="155"/>
      <c r="AO249" s="155"/>
      <c r="AP249" s="155"/>
      <c r="AQ249" s="155"/>
      <c r="AR249" s="155"/>
    </row>
    <row r="250" spans="1:44" ht="102" hidden="1" x14ac:dyDescent="0.3">
      <c r="A250" s="155"/>
      <c r="B250" s="166" t="s">
        <v>2681</v>
      </c>
      <c r="C250" s="167"/>
      <c r="D250" s="163">
        <v>704.38</v>
      </c>
      <c r="E250" s="164">
        <v>704.38</v>
      </c>
      <c r="F250" s="161" t="s">
        <v>1955</v>
      </c>
      <c r="G250" s="165" t="s">
        <v>4084</v>
      </c>
      <c r="H250" s="162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  <c r="AC250" s="155"/>
      <c r="AD250" s="155"/>
      <c r="AE250" s="155"/>
      <c r="AF250" s="155"/>
      <c r="AG250" s="155"/>
      <c r="AH250" s="155"/>
      <c r="AI250" s="155"/>
      <c r="AJ250" s="155"/>
      <c r="AK250" s="155"/>
      <c r="AL250" s="155"/>
      <c r="AM250" s="155"/>
      <c r="AN250" s="155"/>
      <c r="AO250" s="155"/>
      <c r="AP250" s="155"/>
      <c r="AQ250" s="155"/>
      <c r="AR250" s="155"/>
    </row>
    <row r="251" spans="1:44" ht="102" x14ac:dyDescent="0.3">
      <c r="A251" s="155"/>
      <c r="B251" s="161" t="s">
        <v>1955</v>
      </c>
      <c r="C251" s="162" t="s">
        <v>533</v>
      </c>
      <c r="D251" s="163">
        <v>811.75</v>
      </c>
      <c r="E251" s="164">
        <v>811.75</v>
      </c>
      <c r="F251" s="165" t="s">
        <v>4084</v>
      </c>
      <c r="G251" s="166" t="s">
        <v>2713</v>
      </c>
      <c r="H251" s="167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  <c r="AC251" s="155"/>
      <c r="AD251" s="155"/>
      <c r="AE251" s="155"/>
      <c r="AF251" s="155"/>
      <c r="AG251" s="155"/>
      <c r="AH251" s="155"/>
      <c r="AI251" s="155"/>
      <c r="AJ251" s="155"/>
      <c r="AK251" s="155"/>
      <c r="AL251" s="155"/>
      <c r="AM251" s="155"/>
      <c r="AN251" s="155"/>
      <c r="AO251" s="155"/>
      <c r="AP251" s="155"/>
      <c r="AQ251" s="155"/>
      <c r="AR251" s="155"/>
    </row>
    <row r="252" spans="1:44" ht="102" hidden="1" x14ac:dyDescent="0.3">
      <c r="A252" s="155"/>
      <c r="B252" s="165" t="s">
        <v>4084</v>
      </c>
      <c r="C252" s="162"/>
      <c r="D252" s="163">
        <v>811.75</v>
      </c>
      <c r="E252" s="164">
        <v>811.75</v>
      </c>
      <c r="F252" s="166" t="s">
        <v>2713</v>
      </c>
      <c r="G252" s="161" t="s">
        <v>2249</v>
      </c>
      <c r="H252" s="162" t="s">
        <v>538</v>
      </c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  <c r="AC252" s="155"/>
      <c r="AD252" s="155"/>
      <c r="AE252" s="155"/>
      <c r="AF252" s="155"/>
      <c r="AG252" s="155"/>
      <c r="AH252" s="155"/>
      <c r="AI252" s="155"/>
      <c r="AJ252" s="155"/>
      <c r="AK252" s="155"/>
      <c r="AL252" s="155"/>
      <c r="AM252" s="155"/>
      <c r="AN252" s="155"/>
      <c r="AO252" s="155"/>
      <c r="AP252" s="155"/>
      <c r="AQ252" s="155"/>
      <c r="AR252" s="155"/>
    </row>
    <row r="253" spans="1:44" ht="102" hidden="1" x14ac:dyDescent="0.3">
      <c r="A253" s="155"/>
      <c r="B253" s="166" t="s">
        <v>2713</v>
      </c>
      <c r="C253" s="167"/>
      <c r="D253" s="163">
        <v>811.75</v>
      </c>
      <c r="E253" s="164">
        <v>811.75</v>
      </c>
      <c r="F253" s="161" t="s">
        <v>2249</v>
      </c>
      <c r="G253" s="165" t="s">
        <v>4084</v>
      </c>
      <c r="H253" s="162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  <c r="AC253" s="155"/>
      <c r="AD253" s="155"/>
      <c r="AE253" s="155"/>
      <c r="AF253" s="155"/>
      <c r="AG253" s="155"/>
      <c r="AH253" s="155"/>
      <c r="AI253" s="155"/>
      <c r="AJ253" s="155"/>
      <c r="AK253" s="155"/>
      <c r="AL253" s="155"/>
      <c r="AM253" s="155"/>
      <c r="AN253" s="155"/>
      <c r="AO253" s="155"/>
      <c r="AP253" s="155"/>
      <c r="AQ253" s="155"/>
      <c r="AR253" s="155"/>
    </row>
    <row r="254" spans="1:44" ht="102" x14ac:dyDescent="0.3">
      <c r="A254" s="155"/>
      <c r="B254" s="161" t="s">
        <v>2249</v>
      </c>
      <c r="C254" s="162" t="s">
        <v>538</v>
      </c>
      <c r="D254" s="163">
        <v>687.2</v>
      </c>
      <c r="E254" s="164">
        <v>687.2</v>
      </c>
      <c r="F254" s="165" t="s">
        <v>4084</v>
      </c>
      <c r="G254" s="166" t="s">
        <v>3414</v>
      </c>
      <c r="H254" s="167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  <c r="AC254" s="155"/>
      <c r="AD254" s="155"/>
      <c r="AE254" s="155"/>
      <c r="AF254" s="155"/>
      <c r="AG254" s="155"/>
      <c r="AH254" s="155"/>
      <c r="AI254" s="155"/>
      <c r="AJ254" s="155"/>
      <c r="AK254" s="155"/>
      <c r="AL254" s="155"/>
      <c r="AM254" s="155"/>
      <c r="AN254" s="155"/>
      <c r="AO254" s="155"/>
      <c r="AP254" s="155"/>
      <c r="AQ254" s="155"/>
      <c r="AR254" s="155"/>
    </row>
    <row r="255" spans="1:44" ht="102" hidden="1" x14ac:dyDescent="0.3">
      <c r="A255" s="155"/>
      <c r="B255" s="165" t="s">
        <v>4084</v>
      </c>
      <c r="C255" s="162"/>
      <c r="D255" s="163">
        <v>687.2</v>
      </c>
      <c r="E255" s="164">
        <v>687.2</v>
      </c>
      <c r="F255" s="166" t="s">
        <v>3414</v>
      </c>
      <c r="G255" s="161" t="s">
        <v>1926</v>
      </c>
      <c r="H255" s="162" t="s">
        <v>509</v>
      </c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  <c r="AC255" s="155"/>
      <c r="AD255" s="155"/>
      <c r="AE255" s="155"/>
      <c r="AF255" s="155"/>
      <c r="AG255" s="155"/>
      <c r="AH255" s="155"/>
      <c r="AI255" s="155"/>
      <c r="AJ255" s="155"/>
      <c r="AK255" s="155"/>
      <c r="AL255" s="155"/>
      <c r="AM255" s="155"/>
      <c r="AN255" s="155"/>
      <c r="AO255" s="155"/>
      <c r="AP255" s="155"/>
      <c r="AQ255" s="155"/>
      <c r="AR255" s="155"/>
    </row>
    <row r="256" spans="1:44" ht="102" hidden="1" x14ac:dyDescent="0.3">
      <c r="A256" s="155"/>
      <c r="B256" s="166" t="s">
        <v>3414</v>
      </c>
      <c r="C256" s="167"/>
      <c r="D256" s="163">
        <v>687.2</v>
      </c>
      <c r="E256" s="164">
        <v>687.2</v>
      </c>
      <c r="F256" s="161" t="s">
        <v>1926</v>
      </c>
      <c r="G256" s="165" t="s">
        <v>4084</v>
      </c>
      <c r="H256" s="162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  <c r="AC256" s="155"/>
      <c r="AD256" s="155"/>
      <c r="AE256" s="155"/>
      <c r="AF256" s="155"/>
      <c r="AG256" s="155"/>
      <c r="AH256" s="155"/>
      <c r="AI256" s="155"/>
      <c r="AJ256" s="155"/>
      <c r="AK256" s="155"/>
      <c r="AL256" s="155"/>
      <c r="AM256" s="155"/>
      <c r="AN256" s="155"/>
      <c r="AO256" s="155"/>
      <c r="AP256" s="155"/>
      <c r="AQ256" s="155"/>
      <c r="AR256" s="155"/>
    </row>
    <row r="257" spans="1:44" ht="102" x14ac:dyDescent="0.3">
      <c r="A257" s="155"/>
      <c r="B257" s="161" t="s">
        <v>1926</v>
      </c>
      <c r="C257" s="162" t="s">
        <v>509</v>
      </c>
      <c r="D257" s="163">
        <v>674.31</v>
      </c>
      <c r="E257" s="164">
        <v>674.31</v>
      </c>
      <c r="F257" s="165" t="s">
        <v>4084</v>
      </c>
      <c r="G257" s="166" t="s">
        <v>2652</v>
      </c>
      <c r="H257" s="167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  <c r="AC257" s="155"/>
      <c r="AD257" s="155"/>
      <c r="AE257" s="155"/>
      <c r="AF257" s="155"/>
      <c r="AG257" s="155"/>
      <c r="AH257" s="155"/>
      <c r="AI257" s="155"/>
      <c r="AJ257" s="155"/>
      <c r="AK257" s="155"/>
      <c r="AL257" s="155"/>
      <c r="AM257" s="155"/>
      <c r="AN257" s="155"/>
      <c r="AO257" s="155"/>
      <c r="AP257" s="155"/>
      <c r="AQ257" s="155"/>
      <c r="AR257" s="155"/>
    </row>
    <row r="258" spans="1:44" ht="102" hidden="1" x14ac:dyDescent="0.3">
      <c r="A258" s="155"/>
      <c r="B258" s="165" t="s">
        <v>4084</v>
      </c>
      <c r="C258" s="162"/>
      <c r="D258" s="163">
        <v>674.31</v>
      </c>
      <c r="E258" s="164">
        <v>674.31</v>
      </c>
      <c r="F258" s="166" t="s">
        <v>2652</v>
      </c>
      <c r="G258" s="161" t="s">
        <v>2292</v>
      </c>
      <c r="H258" s="162" t="s">
        <v>732</v>
      </c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  <c r="AC258" s="155"/>
      <c r="AD258" s="155"/>
      <c r="AE258" s="155"/>
      <c r="AF258" s="155"/>
      <c r="AG258" s="155"/>
      <c r="AH258" s="155"/>
      <c r="AI258" s="155"/>
      <c r="AJ258" s="155"/>
      <c r="AK258" s="155"/>
      <c r="AL258" s="155"/>
      <c r="AM258" s="155"/>
      <c r="AN258" s="155"/>
      <c r="AO258" s="155"/>
      <c r="AP258" s="155"/>
      <c r="AQ258" s="155"/>
      <c r="AR258" s="155"/>
    </row>
    <row r="259" spans="1:44" ht="102" hidden="1" x14ac:dyDescent="0.3">
      <c r="A259" s="155"/>
      <c r="B259" s="166" t="s">
        <v>2652</v>
      </c>
      <c r="C259" s="167"/>
      <c r="D259" s="163">
        <v>674.31</v>
      </c>
      <c r="E259" s="164">
        <v>674.31</v>
      </c>
      <c r="F259" s="161" t="s">
        <v>2292</v>
      </c>
      <c r="G259" s="165" t="s">
        <v>4084</v>
      </c>
      <c r="H259" s="162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  <c r="AC259" s="155"/>
      <c r="AD259" s="155"/>
      <c r="AE259" s="155"/>
      <c r="AF259" s="155"/>
      <c r="AG259" s="155"/>
      <c r="AH259" s="155"/>
      <c r="AI259" s="155"/>
      <c r="AJ259" s="155"/>
      <c r="AK259" s="155"/>
      <c r="AL259" s="155"/>
      <c r="AM259" s="155"/>
      <c r="AN259" s="155"/>
      <c r="AO259" s="155"/>
      <c r="AP259" s="155"/>
      <c r="AQ259" s="155"/>
      <c r="AR259" s="155"/>
    </row>
    <row r="260" spans="1:44" ht="102" x14ac:dyDescent="0.3">
      <c r="A260" s="155"/>
      <c r="B260" s="161" t="s">
        <v>2292</v>
      </c>
      <c r="C260" s="162" t="s">
        <v>732</v>
      </c>
      <c r="D260" s="163">
        <v>674.31</v>
      </c>
      <c r="E260" s="164">
        <v>674.31</v>
      </c>
      <c r="F260" s="165" t="s">
        <v>4084</v>
      </c>
      <c r="G260" s="166" t="s">
        <v>3407</v>
      </c>
      <c r="H260" s="167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  <c r="AC260" s="155"/>
      <c r="AD260" s="155"/>
      <c r="AE260" s="155"/>
      <c r="AF260" s="155"/>
      <c r="AG260" s="155"/>
      <c r="AH260" s="155"/>
      <c r="AI260" s="155"/>
      <c r="AJ260" s="155"/>
      <c r="AK260" s="155"/>
      <c r="AL260" s="155"/>
      <c r="AM260" s="155"/>
      <c r="AN260" s="155"/>
      <c r="AO260" s="155"/>
      <c r="AP260" s="155"/>
      <c r="AQ260" s="155"/>
      <c r="AR260" s="155"/>
    </row>
    <row r="261" spans="1:44" ht="102" hidden="1" x14ac:dyDescent="0.3">
      <c r="A261" s="155"/>
      <c r="B261" s="165" t="s">
        <v>4084</v>
      </c>
      <c r="C261" s="162"/>
      <c r="D261" s="163">
        <v>674.31</v>
      </c>
      <c r="E261" s="164">
        <v>674.31</v>
      </c>
      <c r="F261" s="166" t="s">
        <v>3407</v>
      </c>
      <c r="G261" s="161" t="s">
        <v>2100</v>
      </c>
      <c r="H261" s="162" t="s">
        <v>882</v>
      </c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  <c r="AC261" s="155"/>
      <c r="AD261" s="155"/>
      <c r="AE261" s="155"/>
      <c r="AF261" s="155"/>
      <c r="AG261" s="155"/>
      <c r="AH261" s="155"/>
      <c r="AI261" s="155"/>
      <c r="AJ261" s="155"/>
      <c r="AK261" s="155"/>
      <c r="AL261" s="155"/>
      <c r="AM261" s="155"/>
      <c r="AN261" s="155"/>
      <c r="AO261" s="155"/>
      <c r="AP261" s="155"/>
      <c r="AQ261" s="155"/>
      <c r="AR261" s="155"/>
    </row>
    <row r="262" spans="1:44" ht="102" hidden="1" x14ac:dyDescent="0.3">
      <c r="A262" s="155"/>
      <c r="B262" s="166" t="s">
        <v>3407</v>
      </c>
      <c r="C262" s="167"/>
      <c r="D262" s="163">
        <v>674.31</v>
      </c>
      <c r="E262" s="164">
        <v>674.31</v>
      </c>
      <c r="F262" s="161" t="s">
        <v>2100</v>
      </c>
      <c r="G262" s="165" t="s">
        <v>4084</v>
      </c>
      <c r="H262" s="162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  <c r="AC262" s="155"/>
      <c r="AD262" s="155"/>
      <c r="AE262" s="155"/>
      <c r="AF262" s="155"/>
      <c r="AG262" s="155"/>
      <c r="AH262" s="155"/>
      <c r="AI262" s="155"/>
      <c r="AJ262" s="155"/>
      <c r="AK262" s="155"/>
      <c r="AL262" s="155"/>
      <c r="AM262" s="155"/>
      <c r="AN262" s="155"/>
      <c r="AO262" s="155"/>
      <c r="AP262" s="155"/>
      <c r="AQ262" s="155"/>
      <c r="AR262" s="155"/>
    </row>
    <row r="263" spans="1:44" ht="102" x14ac:dyDescent="0.3">
      <c r="A263" s="155"/>
      <c r="B263" s="161" t="s">
        <v>2100</v>
      </c>
      <c r="C263" s="162" t="s">
        <v>882</v>
      </c>
      <c r="D263" s="163">
        <v>566.94000000000005</v>
      </c>
      <c r="E263" s="164">
        <v>566.94000000000005</v>
      </c>
      <c r="F263" s="165" t="s">
        <v>4084</v>
      </c>
      <c r="G263" s="166" t="s">
        <v>2570</v>
      </c>
      <c r="H263" s="167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  <c r="AC263" s="155"/>
      <c r="AD263" s="155"/>
      <c r="AE263" s="155"/>
      <c r="AF263" s="155"/>
      <c r="AG263" s="155"/>
      <c r="AH263" s="155"/>
      <c r="AI263" s="155"/>
      <c r="AJ263" s="155"/>
      <c r="AK263" s="155"/>
      <c r="AL263" s="155"/>
      <c r="AM263" s="155"/>
      <c r="AN263" s="155"/>
      <c r="AO263" s="155"/>
      <c r="AP263" s="155"/>
      <c r="AQ263" s="155"/>
      <c r="AR263" s="155"/>
    </row>
    <row r="264" spans="1:44" ht="102" hidden="1" x14ac:dyDescent="0.3">
      <c r="A264" s="155"/>
      <c r="B264" s="165" t="s">
        <v>4084</v>
      </c>
      <c r="C264" s="162"/>
      <c r="D264" s="163">
        <v>566.94000000000005</v>
      </c>
      <c r="E264" s="164">
        <v>566.94000000000005</v>
      </c>
      <c r="F264" s="166" t="s">
        <v>2570</v>
      </c>
      <c r="G264" s="161" t="s">
        <v>2053</v>
      </c>
      <c r="H264" s="162" t="s">
        <v>514</v>
      </c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  <c r="AC264" s="155"/>
      <c r="AD264" s="155"/>
      <c r="AE264" s="155"/>
      <c r="AF264" s="155"/>
      <c r="AG264" s="155"/>
      <c r="AH264" s="155"/>
      <c r="AI264" s="155"/>
      <c r="AJ264" s="155"/>
      <c r="AK264" s="155"/>
      <c r="AL264" s="155"/>
      <c r="AM264" s="155"/>
      <c r="AN264" s="155"/>
      <c r="AO264" s="155"/>
      <c r="AP264" s="155"/>
      <c r="AQ264" s="155"/>
      <c r="AR264" s="155"/>
    </row>
    <row r="265" spans="1:44" ht="102" hidden="1" x14ac:dyDescent="0.3">
      <c r="A265" s="155"/>
      <c r="B265" s="166" t="s">
        <v>2570</v>
      </c>
      <c r="C265" s="167"/>
      <c r="D265" s="163">
        <v>566.94000000000005</v>
      </c>
      <c r="E265" s="164">
        <v>566.94000000000005</v>
      </c>
      <c r="F265" s="161" t="s">
        <v>2053</v>
      </c>
      <c r="G265" s="165" t="s">
        <v>4084</v>
      </c>
      <c r="H265" s="162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  <c r="AC265" s="155"/>
      <c r="AD265" s="155"/>
      <c r="AE265" s="155"/>
      <c r="AF265" s="155"/>
      <c r="AG265" s="155"/>
      <c r="AH265" s="155"/>
      <c r="AI265" s="155"/>
      <c r="AJ265" s="155"/>
      <c r="AK265" s="155"/>
      <c r="AL265" s="155"/>
      <c r="AM265" s="155"/>
      <c r="AN265" s="155"/>
      <c r="AO265" s="155"/>
      <c r="AP265" s="155"/>
      <c r="AQ265" s="155"/>
      <c r="AR265" s="155"/>
    </row>
    <row r="266" spans="1:44" ht="102" x14ac:dyDescent="0.3">
      <c r="A266" s="155"/>
      <c r="B266" s="161" t="s">
        <v>2053</v>
      </c>
      <c r="C266" s="162" t="s">
        <v>514</v>
      </c>
      <c r="D266" s="163">
        <v>661.43</v>
      </c>
      <c r="E266" s="164">
        <v>661.43</v>
      </c>
      <c r="F266" s="165" t="s">
        <v>4084</v>
      </c>
      <c r="G266" s="166" t="s">
        <v>2636</v>
      </c>
      <c r="H266" s="167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  <c r="AC266" s="155"/>
      <c r="AD266" s="155"/>
      <c r="AE266" s="155"/>
      <c r="AF266" s="155"/>
      <c r="AG266" s="155"/>
      <c r="AH266" s="155"/>
      <c r="AI266" s="155"/>
      <c r="AJ266" s="155"/>
      <c r="AK266" s="155"/>
      <c r="AL266" s="155"/>
      <c r="AM266" s="155"/>
      <c r="AN266" s="155"/>
      <c r="AO266" s="155"/>
      <c r="AP266" s="155"/>
      <c r="AQ266" s="155"/>
      <c r="AR266" s="155"/>
    </row>
    <row r="267" spans="1:44" ht="102" hidden="1" x14ac:dyDescent="0.3">
      <c r="A267" s="155"/>
      <c r="B267" s="165" t="s">
        <v>4084</v>
      </c>
      <c r="C267" s="162"/>
      <c r="D267" s="163">
        <v>661.43</v>
      </c>
      <c r="E267" s="164">
        <v>661.43</v>
      </c>
      <c r="F267" s="166" t="s">
        <v>2636</v>
      </c>
      <c r="G267" s="161" t="s">
        <v>2104</v>
      </c>
      <c r="H267" s="162" t="s">
        <v>1047</v>
      </c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  <c r="AC267" s="155"/>
      <c r="AD267" s="155"/>
      <c r="AE267" s="155"/>
      <c r="AF267" s="155"/>
      <c r="AG267" s="155"/>
      <c r="AH267" s="155"/>
      <c r="AI267" s="155"/>
      <c r="AJ267" s="155"/>
      <c r="AK267" s="155"/>
      <c r="AL267" s="155"/>
      <c r="AM267" s="155"/>
      <c r="AN267" s="155"/>
      <c r="AO267" s="155"/>
      <c r="AP267" s="155"/>
      <c r="AQ267" s="155"/>
      <c r="AR267" s="155"/>
    </row>
    <row r="268" spans="1:44" ht="102" hidden="1" x14ac:dyDescent="0.3">
      <c r="A268" s="155"/>
      <c r="B268" s="166" t="s">
        <v>2636</v>
      </c>
      <c r="C268" s="167"/>
      <c r="D268" s="163">
        <v>661.43</v>
      </c>
      <c r="E268" s="164">
        <v>661.43</v>
      </c>
      <c r="F268" s="161" t="s">
        <v>2104</v>
      </c>
      <c r="G268" s="165" t="s">
        <v>4084</v>
      </c>
      <c r="H268" s="162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  <c r="AC268" s="155"/>
      <c r="AD268" s="155"/>
      <c r="AE268" s="155"/>
      <c r="AF268" s="155"/>
      <c r="AG268" s="155"/>
      <c r="AH268" s="155"/>
      <c r="AI268" s="155"/>
      <c r="AJ268" s="155"/>
      <c r="AK268" s="155"/>
      <c r="AL268" s="155"/>
      <c r="AM268" s="155"/>
      <c r="AN268" s="155"/>
      <c r="AO268" s="155"/>
      <c r="AP268" s="155"/>
      <c r="AQ268" s="155"/>
      <c r="AR268" s="155"/>
    </row>
    <row r="269" spans="1:44" ht="102" x14ac:dyDescent="0.3">
      <c r="A269" s="155"/>
      <c r="B269" s="161" t="s">
        <v>2104</v>
      </c>
      <c r="C269" s="162" t="s">
        <v>1047</v>
      </c>
      <c r="D269" s="163">
        <v>661.43</v>
      </c>
      <c r="E269" s="164">
        <v>661.43</v>
      </c>
      <c r="F269" s="165" t="s">
        <v>4084</v>
      </c>
      <c r="G269" s="166" t="s">
        <v>2637</v>
      </c>
      <c r="H269" s="16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  <c r="AC269" s="155"/>
      <c r="AD269" s="155"/>
      <c r="AE269" s="155"/>
      <c r="AF269" s="155"/>
      <c r="AG269" s="155"/>
      <c r="AH269" s="155"/>
      <c r="AI269" s="155"/>
      <c r="AJ269" s="155"/>
      <c r="AK269" s="155"/>
      <c r="AL269" s="155"/>
      <c r="AM269" s="155"/>
      <c r="AN269" s="155"/>
      <c r="AO269" s="155"/>
      <c r="AP269" s="155"/>
      <c r="AQ269" s="155"/>
      <c r="AR269" s="155"/>
    </row>
    <row r="270" spans="1:44" ht="102" hidden="1" x14ac:dyDescent="0.3">
      <c r="A270" s="155"/>
      <c r="B270" s="165" t="s">
        <v>4084</v>
      </c>
      <c r="C270" s="162"/>
      <c r="D270" s="163">
        <v>661.43</v>
      </c>
      <c r="E270" s="164">
        <v>661.43</v>
      </c>
      <c r="F270" s="166" t="s">
        <v>2637</v>
      </c>
      <c r="G270" s="161" t="s">
        <v>1949</v>
      </c>
      <c r="H270" s="162" t="s">
        <v>863</v>
      </c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  <c r="AC270" s="155"/>
      <c r="AD270" s="155"/>
      <c r="AE270" s="155"/>
      <c r="AF270" s="155"/>
      <c r="AG270" s="155"/>
      <c r="AH270" s="155"/>
      <c r="AI270" s="155"/>
      <c r="AJ270" s="155"/>
      <c r="AK270" s="155"/>
      <c r="AL270" s="155"/>
      <c r="AM270" s="155"/>
      <c r="AN270" s="155"/>
      <c r="AO270" s="155"/>
      <c r="AP270" s="155"/>
      <c r="AQ270" s="155"/>
      <c r="AR270" s="155"/>
    </row>
    <row r="271" spans="1:44" ht="102" hidden="1" x14ac:dyDescent="0.3">
      <c r="A271" s="155"/>
      <c r="B271" s="166" t="s">
        <v>2637</v>
      </c>
      <c r="C271" s="167"/>
      <c r="D271" s="163">
        <v>661.43</v>
      </c>
      <c r="E271" s="164">
        <v>661.43</v>
      </c>
      <c r="F271" s="161" t="s">
        <v>1949</v>
      </c>
      <c r="G271" s="165" t="s">
        <v>4084</v>
      </c>
      <c r="H271" s="162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  <c r="AC271" s="155"/>
      <c r="AD271" s="155"/>
      <c r="AE271" s="155"/>
      <c r="AF271" s="155"/>
      <c r="AG271" s="155"/>
      <c r="AH271" s="155"/>
      <c r="AI271" s="155"/>
      <c r="AJ271" s="155"/>
      <c r="AK271" s="155"/>
      <c r="AL271" s="155"/>
      <c r="AM271" s="155"/>
      <c r="AN271" s="155"/>
      <c r="AO271" s="155"/>
      <c r="AP271" s="155"/>
      <c r="AQ271" s="155"/>
      <c r="AR271" s="155"/>
    </row>
    <row r="272" spans="1:44" ht="102" x14ac:dyDescent="0.3">
      <c r="A272" s="155"/>
      <c r="B272" s="161" t="s">
        <v>1949</v>
      </c>
      <c r="C272" s="162" t="s">
        <v>863</v>
      </c>
      <c r="D272" s="163">
        <v>592.71</v>
      </c>
      <c r="E272" s="164">
        <v>592.71</v>
      </c>
      <c r="F272" s="165" t="s">
        <v>4084</v>
      </c>
      <c r="G272" s="166" t="s">
        <v>2611</v>
      </c>
      <c r="H272" s="167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  <c r="AC272" s="155"/>
      <c r="AD272" s="155"/>
      <c r="AE272" s="155"/>
      <c r="AF272" s="155"/>
      <c r="AG272" s="155"/>
      <c r="AH272" s="155"/>
      <c r="AI272" s="155"/>
      <c r="AJ272" s="155"/>
      <c r="AK272" s="155"/>
      <c r="AL272" s="155"/>
      <c r="AM272" s="155"/>
      <c r="AN272" s="155"/>
      <c r="AO272" s="155"/>
      <c r="AP272" s="155"/>
      <c r="AQ272" s="155"/>
      <c r="AR272" s="155"/>
    </row>
    <row r="273" spans="1:44" ht="102" hidden="1" x14ac:dyDescent="0.3">
      <c r="A273" s="155"/>
      <c r="B273" s="165" t="s">
        <v>4084</v>
      </c>
      <c r="C273" s="162"/>
      <c r="D273" s="163">
        <v>592.71</v>
      </c>
      <c r="E273" s="164">
        <v>592.71</v>
      </c>
      <c r="F273" s="166" t="s">
        <v>2611</v>
      </c>
      <c r="G273" s="161" t="s">
        <v>2245</v>
      </c>
      <c r="H273" s="162" t="s">
        <v>660</v>
      </c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  <c r="AC273" s="155"/>
      <c r="AD273" s="155"/>
      <c r="AE273" s="155"/>
      <c r="AF273" s="155"/>
      <c r="AG273" s="155"/>
      <c r="AH273" s="155"/>
      <c r="AI273" s="155"/>
      <c r="AJ273" s="155"/>
      <c r="AK273" s="155"/>
      <c r="AL273" s="155"/>
      <c r="AM273" s="155"/>
      <c r="AN273" s="155"/>
      <c r="AO273" s="155"/>
      <c r="AP273" s="155"/>
      <c r="AQ273" s="155"/>
      <c r="AR273" s="155"/>
    </row>
    <row r="274" spans="1:44" ht="102" hidden="1" x14ac:dyDescent="0.3">
      <c r="A274" s="155"/>
      <c r="B274" s="166" t="s">
        <v>2611</v>
      </c>
      <c r="C274" s="167"/>
      <c r="D274" s="163">
        <v>592.71</v>
      </c>
      <c r="E274" s="164">
        <v>592.71</v>
      </c>
      <c r="F274" s="161" t="s">
        <v>2245</v>
      </c>
      <c r="G274" s="165" t="s">
        <v>4084</v>
      </c>
      <c r="H274" s="162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  <c r="AC274" s="155"/>
      <c r="AD274" s="155"/>
      <c r="AE274" s="155"/>
      <c r="AF274" s="155"/>
      <c r="AG274" s="155"/>
      <c r="AH274" s="155"/>
      <c r="AI274" s="155"/>
      <c r="AJ274" s="155"/>
      <c r="AK274" s="155"/>
      <c r="AL274" s="155"/>
      <c r="AM274" s="155"/>
      <c r="AN274" s="155"/>
      <c r="AO274" s="155"/>
      <c r="AP274" s="155"/>
      <c r="AQ274" s="155"/>
      <c r="AR274" s="155"/>
    </row>
    <row r="275" spans="1:44" ht="102" x14ac:dyDescent="0.3">
      <c r="A275" s="155"/>
      <c r="B275" s="161" t="s">
        <v>2245</v>
      </c>
      <c r="C275" s="162" t="s">
        <v>660</v>
      </c>
      <c r="D275" s="163">
        <v>734.44</v>
      </c>
      <c r="E275" s="164">
        <v>734.44</v>
      </c>
      <c r="F275" s="165" t="s">
        <v>4084</v>
      </c>
      <c r="G275" s="166" t="s">
        <v>3422</v>
      </c>
      <c r="H275" s="167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  <c r="AC275" s="155"/>
      <c r="AD275" s="155"/>
      <c r="AE275" s="155"/>
      <c r="AF275" s="155"/>
      <c r="AG275" s="155"/>
      <c r="AH275" s="155"/>
      <c r="AI275" s="155"/>
      <c r="AJ275" s="155"/>
      <c r="AK275" s="155"/>
      <c r="AL275" s="155"/>
      <c r="AM275" s="155"/>
      <c r="AN275" s="155"/>
      <c r="AO275" s="155"/>
      <c r="AP275" s="155"/>
      <c r="AQ275" s="155"/>
      <c r="AR275" s="155"/>
    </row>
    <row r="276" spans="1:44" ht="102" hidden="1" x14ac:dyDescent="0.3">
      <c r="A276" s="155"/>
      <c r="B276" s="165" t="s">
        <v>4084</v>
      </c>
      <c r="C276" s="162"/>
      <c r="D276" s="163">
        <v>734.44</v>
      </c>
      <c r="E276" s="164">
        <v>734.44</v>
      </c>
      <c r="F276" s="166" t="s">
        <v>3422</v>
      </c>
      <c r="G276" s="161" t="s">
        <v>2236</v>
      </c>
      <c r="H276" s="162" t="s">
        <v>523</v>
      </c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  <c r="AC276" s="155"/>
      <c r="AD276" s="155"/>
      <c r="AE276" s="155"/>
      <c r="AF276" s="155"/>
      <c r="AG276" s="155"/>
      <c r="AH276" s="155"/>
      <c r="AI276" s="155"/>
      <c r="AJ276" s="155"/>
      <c r="AK276" s="155"/>
      <c r="AL276" s="155"/>
      <c r="AM276" s="155"/>
      <c r="AN276" s="155"/>
      <c r="AO276" s="155"/>
      <c r="AP276" s="155"/>
      <c r="AQ276" s="155"/>
      <c r="AR276" s="155"/>
    </row>
    <row r="277" spans="1:44" ht="102" hidden="1" x14ac:dyDescent="0.3">
      <c r="A277" s="155"/>
      <c r="B277" s="166" t="s">
        <v>3422</v>
      </c>
      <c r="C277" s="167"/>
      <c r="D277" s="163">
        <v>734.44</v>
      </c>
      <c r="E277" s="164">
        <v>734.44</v>
      </c>
      <c r="F277" s="161" t="s">
        <v>2236</v>
      </c>
      <c r="G277" s="165" t="s">
        <v>4084</v>
      </c>
      <c r="H277" s="162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  <c r="AC277" s="155"/>
      <c r="AD277" s="155"/>
      <c r="AE277" s="155"/>
      <c r="AF277" s="155"/>
      <c r="AG277" s="155"/>
      <c r="AH277" s="155"/>
      <c r="AI277" s="155"/>
      <c r="AJ277" s="155"/>
      <c r="AK277" s="155"/>
      <c r="AL277" s="155"/>
      <c r="AM277" s="155"/>
      <c r="AN277" s="155"/>
      <c r="AO277" s="155"/>
      <c r="AP277" s="155"/>
      <c r="AQ277" s="155"/>
      <c r="AR277" s="155"/>
    </row>
    <row r="278" spans="1:44" ht="102" x14ac:dyDescent="0.3">
      <c r="A278" s="155"/>
      <c r="B278" s="161" t="s">
        <v>2236</v>
      </c>
      <c r="C278" s="162" t="s">
        <v>523</v>
      </c>
      <c r="D278" s="163">
        <v>725.85</v>
      </c>
      <c r="E278" s="164">
        <v>725.85</v>
      </c>
      <c r="F278" s="165" t="s">
        <v>4084</v>
      </c>
      <c r="G278" s="166" t="s">
        <v>3421</v>
      </c>
      <c r="H278" s="167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  <c r="AC278" s="155"/>
      <c r="AD278" s="155"/>
      <c r="AE278" s="155"/>
      <c r="AF278" s="155"/>
      <c r="AG278" s="155"/>
      <c r="AH278" s="155"/>
      <c r="AI278" s="155"/>
      <c r="AJ278" s="155"/>
      <c r="AK278" s="155"/>
      <c r="AL278" s="155"/>
      <c r="AM278" s="155"/>
      <c r="AN278" s="155"/>
      <c r="AO278" s="155"/>
      <c r="AP278" s="155"/>
      <c r="AQ278" s="155"/>
      <c r="AR278" s="155"/>
    </row>
    <row r="279" spans="1:44" ht="102" hidden="1" x14ac:dyDescent="0.3">
      <c r="A279" s="155"/>
      <c r="B279" s="165" t="s">
        <v>4084</v>
      </c>
      <c r="C279" s="162"/>
      <c r="D279" s="163">
        <v>725.85</v>
      </c>
      <c r="E279" s="164">
        <v>725.85</v>
      </c>
      <c r="F279" s="166" t="s">
        <v>3421</v>
      </c>
      <c r="G279" s="161" t="s">
        <v>1944</v>
      </c>
      <c r="H279" s="162" t="s">
        <v>636</v>
      </c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  <c r="AC279" s="155"/>
      <c r="AD279" s="155"/>
      <c r="AE279" s="155"/>
      <c r="AF279" s="155"/>
      <c r="AG279" s="155"/>
      <c r="AH279" s="155"/>
      <c r="AI279" s="155"/>
      <c r="AJ279" s="155"/>
      <c r="AK279" s="155"/>
      <c r="AL279" s="155"/>
      <c r="AM279" s="155"/>
      <c r="AN279" s="155"/>
      <c r="AO279" s="155"/>
      <c r="AP279" s="155"/>
      <c r="AQ279" s="155"/>
      <c r="AR279" s="155"/>
    </row>
    <row r="280" spans="1:44" ht="102" hidden="1" x14ac:dyDescent="0.3">
      <c r="A280" s="155"/>
      <c r="B280" s="166" t="s">
        <v>3421</v>
      </c>
      <c r="C280" s="167"/>
      <c r="D280" s="163">
        <v>725.85</v>
      </c>
      <c r="E280" s="164">
        <v>725.85</v>
      </c>
      <c r="F280" s="161" t="s">
        <v>1944</v>
      </c>
      <c r="G280" s="165" t="s">
        <v>4084</v>
      </c>
      <c r="H280" s="162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  <c r="AC280" s="155"/>
      <c r="AD280" s="155"/>
      <c r="AE280" s="155"/>
      <c r="AF280" s="155"/>
      <c r="AG280" s="155"/>
      <c r="AH280" s="155"/>
      <c r="AI280" s="155"/>
      <c r="AJ280" s="155"/>
      <c r="AK280" s="155"/>
      <c r="AL280" s="155"/>
      <c r="AM280" s="155"/>
      <c r="AN280" s="155"/>
      <c r="AO280" s="155"/>
      <c r="AP280" s="155"/>
      <c r="AQ280" s="155"/>
      <c r="AR280" s="155"/>
    </row>
    <row r="281" spans="1:44" ht="102" x14ac:dyDescent="0.3">
      <c r="A281" s="155"/>
      <c r="B281" s="161" t="s">
        <v>1944</v>
      </c>
      <c r="C281" s="162" t="s">
        <v>636</v>
      </c>
      <c r="D281" s="163">
        <v>687.2</v>
      </c>
      <c r="E281" s="164">
        <v>687.2</v>
      </c>
      <c r="F281" s="165" t="s">
        <v>4084</v>
      </c>
      <c r="G281" s="166" t="s">
        <v>2678</v>
      </c>
      <c r="H281" s="167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  <c r="AC281" s="155"/>
      <c r="AD281" s="155"/>
      <c r="AE281" s="155"/>
      <c r="AF281" s="155"/>
      <c r="AG281" s="155"/>
      <c r="AH281" s="155"/>
      <c r="AI281" s="155"/>
      <c r="AJ281" s="155"/>
      <c r="AK281" s="155"/>
      <c r="AL281" s="155"/>
      <c r="AM281" s="155"/>
      <c r="AN281" s="155"/>
      <c r="AO281" s="155"/>
      <c r="AP281" s="155"/>
      <c r="AQ281" s="155"/>
      <c r="AR281" s="155"/>
    </row>
    <row r="282" spans="1:44" ht="102" hidden="1" x14ac:dyDescent="0.3">
      <c r="A282" s="155"/>
      <c r="B282" s="165" t="s">
        <v>4084</v>
      </c>
      <c r="C282" s="162"/>
      <c r="D282" s="163">
        <v>687.2</v>
      </c>
      <c r="E282" s="164">
        <v>687.2</v>
      </c>
      <c r="F282" s="166" t="s">
        <v>2678</v>
      </c>
      <c r="G282" s="161" t="s">
        <v>1945</v>
      </c>
      <c r="H282" s="162" t="s">
        <v>749</v>
      </c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  <c r="AC282" s="155"/>
      <c r="AD282" s="155"/>
      <c r="AE282" s="155"/>
      <c r="AF282" s="155"/>
      <c r="AG282" s="155"/>
      <c r="AH282" s="155"/>
      <c r="AI282" s="155"/>
      <c r="AJ282" s="155"/>
      <c r="AK282" s="155"/>
      <c r="AL282" s="155"/>
      <c r="AM282" s="155"/>
      <c r="AN282" s="155"/>
      <c r="AO282" s="155"/>
      <c r="AP282" s="155"/>
      <c r="AQ282" s="155"/>
      <c r="AR282" s="155"/>
    </row>
    <row r="283" spans="1:44" ht="102" hidden="1" x14ac:dyDescent="0.3">
      <c r="A283" s="155"/>
      <c r="B283" s="166" t="s">
        <v>2678</v>
      </c>
      <c r="C283" s="167"/>
      <c r="D283" s="163">
        <v>687.2</v>
      </c>
      <c r="E283" s="164">
        <v>687.2</v>
      </c>
      <c r="F283" s="161" t="s">
        <v>1945</v>
      </c>
      <c r="G283" s="165" t="s">
        <v>4084</v>
      </c>
      <c r="H283" s="162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  <c r="AC283" s="155"/>
      <c r="AD283" s="155"/>
      <c r="AE283" s="155"/>
      <c r="AF283" s="155"/>
      <c r="AG283" s="155"/>
      <c r="AH283" s="155"/>
      <c r="AI283" s="155"/>
      <c r="AJ283" s="155"/>
      <c r="AK283" s="155"/>
      <c r="AL283" s="155"/>
      <c r="AM283" s="155"/>
      <c r="AN283" s="155"/>
      <c r="AO283" s="155"/>
      <c r="AP283" s="155"/>
      <c r="AQ283" s="155"/>
      <c r="AR283" s="155"/>
    </row>
    <row r="284" spans="1:44" ht="102" x14ac:dyDescent="0.3">
      <c r="A284" s="155"/>
      <c r="B284" s="161" t="s">
        <v>1945</v>
      </c>
      <c r="C284" s="162" t="s">
        <v>749</v>
      </c>
      <c r="D284" s="163">
        <v>678.61</v>
      </c>
      <c r="E284" s="164">
        <v>678.61</v>
      </c>
      <c r="F284" s="165" t="s">
        <v>4084</v>
      </c>
      <c r="G284" s="166" t="s">
        <v>2665</v>
      </c>
      <c r="H284" s="167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  <c r="AC284" s="155"/>
      <c r="AD284" s="155"/>
      <c r="AE284" s="155"/>
      <c r="AF284" s="155"/>
      <c r="AG284" s="155"/>
      <c r="AH284" s="155"/>
      <c r="AI284" s="155"/>
      <c r="AJ284" s="155"/>
      <c r="AK284" s="155"/>
      <c r="AL284" s="155"/>
      <c r="AM284" s="155"/>
      <c r="AN284" s="155"/>
      <c r="AO284" s="155"/>
      <c r="AP284" s="155"/>
      <c r="AQ284" s="155"/>
      <c r="AR284" s="155"/>
    </row>
    <row r="285" spans="1:44" ht="102" hidden="1" x14ac:dyDescent="0.3">
      <c r="A285" s="155"/>
      <c r="B285" s="165" t="s">
        <v>4084</v>
      </c>
      <c r="C285" s="162"/>
      <c r="D285" s="163">
        <v>678.61</v>
      </c>
      <c r="E285" s="164">
        <v>678.61</v>
      </c>
      <c r="F285" s="166" t="s">
        <v>2665</v>
      </c>
      <c r="G285" s="161" t="s">
        <v>1952</v>
      </c>
      <c r="H285" s="162" t="s">
        <v>639</v>
      </c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  <c r="AC285" s="155"/>
      <c r="AD285" s="155"/>
      <c r="AE285" s="155"/>
      <c r="AF285" s="155"/>
      <c r="AG285" s="155"/>
      <c r="AH285" s="155"/>
      <c r="AI285" s="155"/>
      <c r="AJ285" s="155"/>
      <c r="AK285" s="155"/>
      <c r="AL285" s="155"/>
      <c r="AM285" s="155"/>
      <c r="AN285" s="155"/>
      <c r="AO285" s="155"/>
      <c r="AP285" s="155"/>
      <c r="AQ285" s="155"/>
      <c r="AR285" s="155"/>
    </row>
    <row r="286" spans="1:44" ht="102" hidden="1" x14ac:dyDescent="0.3">
      <c r="A286" s="155"/>
      <c r="B286" s="166" t="s">
        <v>2665</v>
      </c>
      <c r="C286" s="167"/>
      <c r="D286" s="163">
        <v>678.61</v>
      </c>
      <c r="E286" s="164">
        <v>678.61</v>
      </c>
      <c r="F286" s="161" t="s">
        <v>1952</v>
      </c>
      <c r="G286" s="165" t="s">
        <v>4084</v>
      </c>
      <c r="H286" s="162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  <c r="AC286" s="155"/>
      <c r="AD286" s="155"/>
      <c r="AE286" s="155"/>
      <c r="AF286" s="155"/>
      <c r="AG286" s="155"/>
      <c r="AH286" s="155"/>
      <c r="AI286" s="155"/>
      <c r="AJ286" s="155"/>
      <c r="AK286" s="155"/>
      <c r="AL286" s="155"/>
      <c r="AM286" s="155"/>
      <c r="AN286" s="155"/>
      <c r="AO286" s="155"/>
      <c r="AP286" s="155"/>
      <c r="AQ286" s="155"/>
      <c r="AR286" s="155"/>
    </row>
    <row r="287" spans="1:44" ht="102" x14ac:dyDescent="0.3">
      <c r="A287" s="155"/>
      <c r="B287" s="161" t="s">
        <v>1952</v>
      </c>
      <c r="C287" s="162" t="s">
        <v>639</v>
      </c>
      <c r="D287" s="163">
        <v>592.71</v>
      </c>
      <c r="E287" s="164">
        <v>592.71</v>
      </c>
      <c r="F287" s="165" t="s">
        <v>4084</v>
      </c>
      <c r="G287" s="166" t="s">
        <v>2605</v>
      </c>
      <c r="H287" s="167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  <c r="AC287" s="155"/>
      <c r="AD287" s="155"/>
      <c r="AE287" s="155"/>
      <c r="AF287" s="155"/>
      <c r="AG287" s="155"/>
      <c r="AH287" s="155"/>
      <c r="AI287" s="155"/>
      <c r="AJ287" s="155"/>
      <c r="AK287" s="155"/>
      <c r="AL287" s="155"/>
      <c r="AM287" s="155"/>
      <c r="AN287" s="155"/>
      <c r="AO287" s="155"/>
      <c r="AP287" s="155"/>
      <c r="AQ287" s="155"/>
      <c r="AR287" s="155"/>
    </row>
    <row r="288" spans="1:44" ht="102" hidden="1" x14ac:dyDescent="0.3">
      <c r="A288" s="155"/>
      <c r="B288" s="165" t="s">
        <v>4084</v>
      </c>
      <c r="C288" s="162"/>
      <c r="D288" s="163">
        <v>592.71</v>
      </c>
      <c r="E288" s="164">
        <v>592.71</v>
      </c>
      <c r="F288" s="166" t="s">
        <v>2605</v>
      </c>
      <c r="G288" s="161" t="s">
        <v>1931</v>
      </c>
      <c r="H288" s="162" t="s">
        <v>510</v>
      </c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  <c r="AC288" s="155"/>
      <c r="AD288" s="155"/>
      <c r="AE288" s="155"/>
      <c r="AF288" s="155"/>
      <c r="AG288" s="155"/>
      <c r="AH288" s="155"/>
      <c r="AI288" s="155"/>
      <c r="AJ288" s="155"/>
      <c r="AK288" s="155"/>
      <c r="AL288" s="155"/>
      <c r="AM288" s="155"/>
      <c r="AN288" s="155"/>
      <c r="AO288" s="155"/>
      <c r="AP288" s="155"/>
      <c r="AQ288" s="155"/>
      <c r="AR288" s="155"/>
    </row>
    <row r="289" spans="1:44" ht="102" hidden="1" x14ac:dyDescent="0.3">
      <c r="A289" s="155"/>
      <c r="B289" s="166" t="s">
        <v>2605</v>
      </c>
      <c r="C289" s="167"/>
      <c r="D289" s="163">
        <v>592.71</v>
      </c>
      <c r="E289" s="164">
        <v>592.71</v>
      </c>
      <c r="F289" s="161" t="s">
        <v>1931</v>
      </c>
      <c r="G289" s="165" t="s">
        <v>4084</v>
      </c>
      <c r="H289" s="162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  <c r="AC289" s="155"/>
      <c r="AD289" s="155"/>
      <c r="AE289" s="155"/>
      <c r="AF289" s="155"/>
      <c r="AG289" s="155"/>
      <c r="AH289" s="155"/>
      <c r="AI289" s="155"/>
      <c r="AJ289" s="155"/>
      <c r="AK289" s="155"/>
      <c r="AL289" s="155"/>
      <c r="AM289" s="155"/>
      <c r="AN289" s="155"/>
      <c r="AO289" s="155"/>
      <c r="AP289" s="155"/>
      <c r="AQ289" s="155"/>
      <c r="AR289" s="155"/>
    </row>
    <row r="290" spans="1:44" ht="102" x14ac:dyDescent="0.3">
      <c r="A290" s="155"/>
      <c r="B290" s="161" t="s">
        <v>1931</v>
      </c>
      <c r="C290" s="162" t="s">
        <v>510</v>
      </c>
      <c r="D290" s="163">
        <v>592.71</v>
      </c>
      <c r="E290" s="164">
        <v>592.71</v>
      </c>
      <c r="F290" s="165" t="s">
        <v>4084</v>
      </c>
      <c r="G290" s="166" t="s">
        <v>2607</v>
      </c>
      <c r="H290" s="167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  <c r="AC290" s="155"/>
      <c r="AD290" s="155"/>
      <c r="AE290" s="155"/>
      <c r="AF290" s="155"/>
      <c r="AG290" s="155"/>
      <c r="AH290" s="155"/>
      <c r="AI290" s="155"/>
      <c r="AJ290" s="155"/>
      <c r="AK290" s="155"/>
      <c r="AL290" s="155"/>
      <c r="AM290" s="155"/>
      <c r="AN290" s="155"/>
      <c r="AO290" s="155"/>
      <c r="AP290" s="155"/>
      <c r="AQ290" s="155"/>
      <c r="AR290" s="155"/>
    </row>
    <row r="291" spans="1:44" ht="102" hidden="1" x14ac:dyDescent="0.3">
      <c r="A291" s="155"/>
      <c r="B291" s="165" t="s">
        <v>4084</v>
      </c>
      <c r="C291" s="162"/>
      <c r="D291" s="163">
        <v>592.71</v>
      </c>
      <c r="E291" s="164">
        <v>592.71</v>
      </c>
      <c r="F291" s="166" t="s">
        <v>2607</v>
      </c>
      <c r="G291" s="161" t="s">
        <v>2118</v>
      </c>
      <c r="H291" s="162" t="s">
        <v>539</v>
      </c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  <c r="AC291" s="155"/>
      <c r="AD291" s="155"/>
      <c r="AE291" s="155"/>
      <c r="AF291" s="155"/>
      <c r="AG291" s="155"/>
      <c r="AH291" s="155"/>
      <c r="AI291" s="155"/>
      <c r="AJ291" s="155"/>
      <c r="AK291" s="155"/>
      <c r="AL291" s="155"/>
      <c r="AM291" s="155"/>
      <c r="AN291" s="155"/>
      <c r="AO291" s="155"/>
      <c r="AP291" s="155"/>
      <c r="AQ291" s="155"/>
      <c r="AR291" s="155"/>
    </row>
    <row r="292" spans="1:44" ht="102" hidden="1" x14ac:dyDescent="0.3">
      <c r="A292" s="155"/>
      <c r="B292" s="166" t="s">
        <v>2607</v>
      </c>
      <c r="C292" s="167"/>
      <c r="D292" s="163">
        <v>592.71</v>
      </c>
      <c r="E292" s="164">
        <v>592.71</v>
      </c>
      <c r="F292" s="161" t="s">
        <v>2118</v>
      </c>
      <c r="G292" s="165" t="s">
        <v>4084</v>
      </c>
      <c r="H292" s="162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  <c r="AC292" s="155"/>
      <c r="AD292" s="155"/>
      <c r="AE292" s="155"/>
      <c r="AF292" s="155"/>
      <c r="AG292" s="155"/>
      <c r="AH292" s="155"/>
      <c r="AI292" s="155"/>
      <c r="AJ292" s="155"/>
      <c r="AK292" s="155"/>
      <c r="AL292" s="155"/>
      <c r="AM292" s="155"/>
      <c r="AN292" s="155"/>
      <c r="AO292" s="155"/>
      <c r="AP292" s="155"/>
      <c r="AQ292" s="155"/>
      <c r="AR292" s="155"/>
    </row>
    <row r="293" spans="1:44" ht="102" x14ac:dyDescent="0.3">
      <c r="A293" s="155"/>
      <c r="B293" s="161" t="s">
        <v>2118</v>
      </c>
      <c r="C293" s="162" t="s">
        <v>539</v>
      </c>
      <c r="D293" s="163">
        <v>755.92</v>
      </c>
      <c r="E293" s="164">
        <v>755.92</v>
      </c>
      <c r="F293" s="165" t="s">
        <v>4084</v>
      </c>
      <c r="G293" s="166" t="s">
        <v>2537</v>
      </c>
      <c r="H293" s="167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  <c r="AC293" s="155"/>
      <c r="AD293" s="155"/>
      <c r="AE293" s="155"/>
      <c r="AF293" s="155"/>
      <c r="AG293" s="155"/>
      <c r="AH293" s="155"/>
      <c r="AI293" s="155"/>
      <c r="AJ293" s="155"/>
      <c r="AK293" s="155"/>
      <c r="AL293" s="155"/>
      <c r="AM293" s="155"/>
      <c r="AN293" s="155"/>
      <c r="AO293" s="155"/>
      <c r="AP293" s="155"/>
      <c r="AQ293" s="155"/>
      <c r="AR293" s="155"/>
    </row>
    <row r="294" spans="1:44" ht="102" hidden="1" x14ac:dyDescent="0.3">
      <c r="A294" s="155"/>
      <c r="B294" s="165" t="s">
        <v>4084</v>
      </c>
      <c r="C294" s="162"/>
      <c r="D294" s="163">
        <v>755.92</v>
      </c>
      <c r="E294" s="164">
        <v>755.92</v>
      </c>
      <c r="F294" s="166" t="s">
        <v>2537</v>
      </c>
      <c r="G294" s="161" t="s">
        <v>2140</v>
      </c>
      <c r="H294" s="162" t="s">
        <v>529</v>
      </c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  <c r="AC294" s="155"/>
      <c r="AD294" s="155"/>
      <c r="AE294" s="155"/>
      <c r="AF294" s="155"/>
      <c r="AG294" s="155"/>
      <c r="AH294" s="155"/>
      <c r="AI294" s="155"/>
      <c r="AJ294" s="155"/>
      <c r="AK294" s="155"/>
      <c r="AL294" s="155"/>
      <c r="AM294" s="155"/>
      <c r="AN294" s="155"/>
      <c r="AO294" s="155"/>
      <c r="AP294" s="155"/>
      <c r="AQ294" s="155"/>
      <c r="AR294" s="155"/>
    </row>
    <row r="295" spans="1:44" ht="102" hidden="1" x14ac:dyDescent="0.3">
      <c r="A295" s="155"/>
      <c r="B295" s="166" t="s">
        <v>2537</v>
      </c>
      <c r="C295" s="167"/>
      <c r="D295" s="163">
        <v>755.92</v>
      </c>
      <c r="E295" s="164">
        <v>755.92</v>
      </c>
      <c r="F295" s="161" t="s">
        <v>2140</v>
      </c>
      <c r="G295" s="165" t="s">
        <v>4084</v>
      </c>
      <c r="H295" s="162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  <c r="AC295" s="155"/>
      <c r="AD295" s="155"/>
      <c r="AE295" s="155"/>
      <c r="AF295" s="155"/>
      <c r="AG295" s="155"/>
      <c r="AH295" s="155"/>
      <c r="AI295" s="155"/>
      <c r="AJ295" s="155"/>
      <c r="AK295" s="155"/>
      <c r="AL295" s="155"/>
      <c r="AM295" s="155"/>
      <c r="AN295" s="155"/>
      <c r="AO295" s="155"/>
      <c r="AP295" s="155"/>
      <c r="AQ295" s="155"/>
      <c r="AR295" s="155"/>
    </row>
    <row r="296" spans="1:44" ht="102" x14ac:dyDescent="0.3">
      <c r="A296" s="155"/>
      <c r="B296" s="161" t="s">
        <v>2140</v>
      </c>
      <c r="C296" s="162" t="s">
        <v>529</v>
      </c>
      <c r="D296" s="163">
        <v>747.33</v>
      </c>
      <c r="E296" s="164">
        <v>747.33</v>
      </c>
      <c r="F296" s="165" t="s">
        <v>4084</v>
      </c>
      <c r="G296" s="166" t="s">
        <v>2536</v>
      </c>
      <c r="H296" s="167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  <c r="AC296" s="155"/>
      <c r="AD296" s="155"/>
      <c r="AE296" s="155"/>
      <c r="AF296" s="155"/>
      <c r="AG296" s="155"/>
      <c r="AH296" s="155"/>
      <c r="AI296" s="155"/>
      <c r="AJ296" s="155"/>
      <c r="AK296" s="155"/>
      <c r="AL296" s="155"/>
      <c r="AM296" s="155"/>
      <c r="AN296" s="155"/>
      <c r="AO296" s="155"/>
      <c r="AP296" s="155"/>
      <c r="AQ296" s="155"/>
      <c r="AR296" s="155"/>
    </row>
    <row r="297" spans="1:44" ht="102" hidden="1" x14ac:dyDescent="0.3">
      <c r="A297" s="155"/>
      <c r="B297" s="165" t="s">
        <v>4084</v>
      </c>
      <c r="C297" s="162"/>
      <c r="D297" s="163">
        <v>747.33</v>
      </c>
      <c r="E297" s="164">
        <v>747.33</v>
      </c>
      <c r="F297" s="166" t="s">
        <v>2536</v>
      </c>
      <c r="G297" s="161" t="s">
        <v>2059</v>
      </c>
      <c r="H297" s="162" t="s">
        <v>485</v>
      </c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  <c r="AC297" s="155"/>
      <c r="AD297" s="155"/>
      <c r="AE297" s="155"/>
      <c r="AF297" s="155"/>
      <c r="AG297" s="155"/>
      <c r="AH297" s="155"/>
      <c r="AI297" s="155"/>
      <c r="AJ297" s="155"/>
      <c r="AK297" s="155"/>
      <c r="AL297" s="155"/>
      <c r="AM297" s="155"/>
      <c r="AN297" s="155"/>
      <c r="AO297" s="155"/>
      <c r="AP297" s="155"/>
      <c r="AQ297" s="155"/>
      <c r="AR297" s="155"/>
    </row>
    <row r="298" spans="1:44" ht="102" hidden="1" x14ac:dyDescent="0.3">
      <c r="A298" s="155"/>
      <c r="B298" s="166" t="s">
        <v>2536</v>
      </c>
      <c r="C298" s="167"/>
      <c r="D298" s="163">
        <v>747.33</v>
      </c>
      <c r="E298" s="164">
        <v>747.33</v>
      </c>
      <c r="F298" s="161" t="s">
        <v>2059</v>
      </c>
      <c r="G298" s="165" t="s">
        <v>4084</v>
      </c>
      <c r="H298" s="162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  <c r="AC298" s="155"/>
      <c r="AD298" s="155"/>
      <c r="AE298" s="155"/>
      <c r="AF298" s="155"/>
      <c r="AG298" s="155"/>
      <c r="AH298" s="155"/>
      <c r="AI298" s="155"/>
      <c r="AJ298" s="155"/>
      <c r="AK298" s="155"/>
      <c r="AL298" s="155"/>
      <c r="AM298" s="155"/>
      <c r="AN298" s="155"/>
      <c r="AO298" s="155"/>
      <c r="AP298" s="155"/>
      <c r="AQ298" s="155"/>
      <c r="AR298" s="155"/>
    </row>
    <row r="299" spans="1:44" ht="102" x14ac:dyDescent="0.3">
      <c r="A299" s="155"/>
      <c r="B299" s="161" t="s">
        <v>2059</v>
      </c>
      <c r="C299" s="162" t="s">
        <v>485</v>
      </c>
      <c r="D299" s="163">
        <v>747.33</v>
      </c>
      <c r="E299" s="164">
        <v>747.33</v>
      </c>
      <c r="F299" s="165" t="s">
        <v>4084</v>
      </c>
      <c r="G299" s="166" t="s">
        <v>2701</v>
      </c>
      <c r="H299" s="167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  <c r="AC299" s="155"/>
      <c r="AD299" s="155"/>
      <c r="AE299" s="155"/>
      <c r="AF299" s="155"/>
      <c r="AG299" s="155"/>
      <c r="AH299" s="155"/>
      <c r="AI299" s="155"/>
      <c r="AJ299" s="155"/>
      <c r="AK299" s="155"/>
      <c r="AL299" s="155"/>
      <c r="AM299" s="155"/>
      <c r="AN299" s="155"/>
      <c r="AO299" s="155"/>
      <c r="AP299" s="155"/>
      <c r="AQ299" s="155"/>
      <c r="AR299" s="155"/>
    </row>
    <row r="300" spans="1:44" ht="102" hidden="1" x14ac:dyDescent="0.3">
      <c r="A300" s="155"/>
      <c r="B300" s="165" t="s">
        <v>4084</v>
      </c>
      <c r="C300" s="162"/>
      <c r="D300" s="163">
        <v>747.33</v>
      </c>
      <c r="E300" s="164">
        <v>747.33</v>
      </c>
      <c r="F300" s="166" t="s">
        <v>2701</v>
      </c>
      <c r="G300" s="161" t="s">
        <v>2129</v>
      </c>
      <c r="H300" s="162" t="s">
        <v>741</v>
      </c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  <c r="AC300" s="155"/>
      <c r="AD300" s="155"/>
      <c r="AE300" s="155"/>
      <c r="AF300" s="155"/>
      <c r="AG300" s="155"/>
      <c r="AH300" s="155"/>
      <c r="AI300" s="155"/>
      <c r="AJ300" s="155"/>
      <c r="AK300" s="155"/>
      <c r="AL300" s="155"/>
      <c r="AM300" s="155"/>
      <c r="AN300" s="155"/>
      <c r="AO300" s="155"/>
      <c r="AP300" s="155"/>
      <c r="AQ300" s="155"/>
      <c r="AR300" s="155"/>
    </row>
    <row r="301" spans="1:44" ht="102" hidden="1" x14ac:dyDescent="0.3">
      <c r="A301" s="155"/>
      <c r="B301" s="166" t="s">
        <v>2701</v>
      </c>
      <c r="C301" s="167"/>
      <c r="D301" s="163">
        <v>747.33</v>
      </c>
      <c r="E301" s="164">
        <v>747.33</v>
      </c>
      <c r="F301" s="161" t="s">
        <v>2129</v>
      </c>
      <c r="G301" s="165" t="s">
        <v>4084</v>
      </c>
      <c r="H301" s="162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  <c r="AC301" s="155"/>
      <c r="AD301" s="155"/>
      <c r="AE301" s="155"/>
      <c r="AF301" s="155"/>
      <c r="AG301" s="155"/>
      <c r="AH301" s="155"/>
      <c r="AI301" s="155"/>
      <c r="AJ301" s="155"/>
      <c r="AK301" s="155"/>
      <c r="AL301" s="155"/>
      <c r="AM301" s="155"/>
      <c r="AN301" s="155"/>
      <c r="AO301" s="155"/>
      <c r="AP301" s="155"/>
      <c r="AQ301" s="155"/>
      <c r="AR301" s="155"/>
    </row>
    <row r="302" spans="1:44" ht="102" x14ac:dyDescent="0.3">
      <c r="A302" s="155"/>
      <c r="B302" s="161" t="s">
        <v>2129</v>
      </c>
      <c r="C302" s="162" t="s">
        <v>741</v>
      </c>
      <c r="D302" s="163">
        <v>584.12</v>
      </c>
      <c r="E302" s="164">
        <v>584.12</v>
      </c>
      <c r="F302" s="165" t="s">
        <v>4084</v>
      </c>
      <c r="G302" s="166" t="s">
        <v>2568</v>
      </c>
      <c r="H302" s="167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  <c r="AC302" s="155"/>
      <c r="AD302" s="155"/>
      <c r="AE302" s="155"/>
      <c r="AF302" s="155"/>
      <c r="AG302" s="155"/>
      <c r="AH302" s="155"/>
      <c r="AI302" s="155"/>
      <c r="AJ302" s="155"/>
      <c r="AK302" s="155"/>
      <c r="AL302" s="155"/>
      <c r="AM302" s="155"/>
      <c r="AN302" s="155"/>
      <c r="AO302" s="155"/>
      <c r="AP302" s="155"/>
      <c r="AQ302" s="155"/>
      <c r="AR302" s="155"/>
    </row>
    <row r="303" spans="1:44" ht="102" hidden="1" x14ac:dyDescent="0.3">
      <c r="A303" s="155"/>
      <c r="B303" s="165" t="s">
        <v>4084</v>
      </c>
      <c r="C303" s="162"/>
      <c r="D303" s="163">
        <v>584.12</v>
      </c>
      <c r="E303" s="164">
        <v>584.12</v>
      </c>
      <c r="F303" s="166" t="s">
        <v>2568</v>
      </c>
      <c r="G303" s="161" t="s">
        <v>2342</v>
      </c>
      <c r="H303" s="162" t="s">
        <v>543</v>
      </c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  <c r="AC303" s="155"/>
      <c r="AD303" s="155"/>
      <c r="AE303" s="155"/>
      <c r="AF303" s="155"/>
      <c r="AG303" s="155"/>
      <c r="AH303" s="155"/>
      <c r="AI303" s="155"/>
      <c r="AJ303" s="155"/>
      <c r="AK303" s="155"/>
      <c r="AL303" s="155"/>
      <c r="AM303" s="155"/>
      <c r="AN303" s="155"/>
      <c r="AO303" s="155"/>
      <c r="AP303" s="155"/>
      <c r="AQ303" s="155"/>
      <c r="AR303" s="155"/>
    </row>
    <row r="304" spans="1:44" ht="102" hidden="1" x14ac:dyDescent="0.3">
      <c r="A304" s="155"/>
      <c r="B304" s="166" t="s">
        <v>2568</v>
      </c>
      <c r="C304" s="167"/>
      <c r="D304" s="163">
        <v>584.12</v>
      </c>
      <c r="E304" s="164">
        <v>584.12</v>
      </c>
      <c r="F304" s="161" t="s">
        <v>2342</v>
      </c>
      <c r="G304" s="165" t="s">
        <v>4084</v>
      </c>
      <c r="H304" s="162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  <c r="AC304" s="155"/>
      <c r="AD304" s="155"/>
      <c r="AE304" s="155"/>
      <c r="AF304" s="155"/>
      <c r="AG304" s="155"/>
      <c r="AH304" s="155"/>
      <c r="AI304" s="155"/>
      <c r="AJ304" s="155"/>
      <c r="AK304" s="155"/>
      <c r="AL304" s="155"/>
      <c r="AM304" s="155"/>
      <c r="AN304" s="155"/>
      <c r="AO304" s="155"/>
      <c r="AP304" s="155"/>
      <c r="AQ304" s="155"/>
      <c r="AR304" s="155"/>
    </row>
    <row r="305" spans="1:44" ht="102" x14ac:dyDescent="0.3">
      <c r="A305" s="155"/>
      <c r="B305" s="161" t="s">
        <v>2342</v>
      </c>
      <c r="C305" s="162" t="s">
        <v>543</v>
      </c>
      <c r="D305" s="163">
        <v>592.71</v>
      </c>
      <c r="E305" s="164">
        <v>592.71</v>
      </c>
      <c r="F305" s="165" t="s">
        <v>4084</v>
      </c>
      <c r="G305" s="166" t="s">
        <v>3396</v>
      </c>
      <c r="H305" s="167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  <c r="AC305" s="155"/>
      <c r="AD305" s="155"/>
      <c r="AE305" s="155"/>
      <c r="AF305" s="155"/>
      <c r="AG305" s="155"/>
      <c r="AH305" s="155"/>
      <c r="AI305" s="155"/>
      <c r="AJ305" s="155"/>
      <c r="AK305" s="155"/>
      <c r="AL305" s="155"/>
      <c r="AM305" s="155"/>
      <c r="AN305" s="155"/>
      <c r="AO305" s="155"/>
      <c r="AP305" s="155"/>
      <c r="AQ305" s="155"/>
      <c r="AR305" s="155"/>
    </row>
    <row r="306" spans="1:44" ht="102" hidden="1" x14ac:dyDescent="0.3">
      <c r="A306" s="155"/>
      <c r="B306" s="165" t="s">
        <v>4084</v>
      </c>
      <c r="C306" s="162"/>
      <c r="D306" s="163">
        <v>592.71</v>
      </c>
      <c r="E306" s="164">
        <v>592.71</v>
      </c>
      <c r="F306" s="166" t="s">
        <v>3396</v>
      </c>
      <c r="G306" s="161" t="s">
        <v>2098</v>
      </c>
      <c r="H306" s="162" t="s">
        <v>853</v>
      </c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  <c r="AC306" s="155"/>
      <c r="AD306" s="155"/>
      <c r="AE306" s="155"/>
      <c r="AF306" s="155"/>
      <c r="AG306" s="155"/>
      <c r="AH306" s="155"/>
      <c r="AI306" s="155"/>
      <c r="AJ306" s="155"/>
      <c r="AK306" s="155"/>
      <c r="AL306" s="155"/>
      <c r="AM306" s="155"/>
      <c r="AN306" s="155"/>
      <c r="AO306" s="155"/>
      <c r="AP306" s="155"/>
      <c r="AQ306" s="155"/>
      <c r="AR306" s="155"/>
    </row>
    <row r="307" spans="1:44" ht="102" hidden="1" x14ac:dyDescent="0.3">
      <c r="A307" s="155"/>
      <c r="B307" s="166" t="s">
        <v>3396</v>
      </c>
      <c r="C307" s="167"/>
      <c r="D307" s="163">
        <v>592.71</v>
      </c>
      <c r="E307" s="164">
        <v>592.71</v>
      </c>
      <c r="F307" s="161" t="s">
        <v>2098</v>
      </c>
      <c r="G307" s="165" t="s">
        <v>4084</v>
      </c>
      <c r="H307" s="162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  <c r="AC307" s="155"/>
      <c r="AD307" s="155"/>
      <c r="AE307" s="155"/>
      <c r="AF307" s="155"/>
      <c r="AG307" s="155"/>
      <c r="AH307" s="155"/>
      <c r="AI307" s="155"/>
      <c r="AJ307" s="155"/>
      <c r="AK307" s="155"/>
      <c r="AL307" s="155"/>
      <c r="AM307" s="155"/>
      <c r="AN307" s="155"/>
      <c r="AO307" s="155"/>
      <c r="AP307" s="155"/>
      <c r="AQ307" s="155"/>
      <c r="AR307" s="155"/>
    </row>
    <row r="308" spans="1:44" ht="102" x14ac:dyDescent="0.3">
      <c r="A308" s="155"/>
      <c r="B308" s="161" t="s">
        <v>2098</v>
      </c>
      <c r="C308" s="162" t="s">
        <v>853</v>
      </c>
      <c r="D308" s="163">
        <v>678.61</v>
      </c>
      <c r="E308" s="164">
        <v>678.61</v>
      </c>
      <c r="F308" s="165" t="s">
        <v>4084</v>
      </c>
      <c r="G308" s="166" t="s">
        <v>2564</v>
      </c>
      <c r="H308" s="167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  <c r="AC308" s="155"/>
      <c r="AD308" s="155"/>
      <c r="AE308" s="155"/>
      <c r="AF308" s="155"/>
      <c r="AG308" s="155"/>
      <c r="AH308" s="155"/>
      <c r="AI308" s="155"/>
      <c r="AJ308" s="155"/>
      <c r="AK308" s="155"/>
      <c r="AL308" s="155"/>
      <c r="AM308" s="155"/>
      <c r="AN308" s="155"/>
      <c r="AO308" s="155"/>
      <c r="AP308" s="155"/>
      <c r="AQ308" s="155"/>
      <c r="AR308" s="155"/>
    </row>
    <row r="309" spans="1:44" ht="102" hidden="1" x14ac:dyDescent="0.3">
      <c r="A309" s="155"/>
      <c r="B309" s="165" t="s">
        <v>4084</v>
      </c>
      <c r="C309" s="162"/>
      <c r="D309" s="163">
        <v>678.61</v>
      </c>
      <c r="E309" s="164">
        <v>678.61</v>
      </c>
      <c r="F309" s="166" t="s">
        <v>2564</v>
      </c>
      <c r="G309" s="161" t="s">
        <v>1959</v>
      </c>
      <c r="H309" s="162" t="s">
        <v>837</v>
      </c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  <c r="AC309" s="155"/>
      <c r="AD309" s="155"/>
      <c r="AE309" s="155"/>
      <c r="AF309" s="155"/>
      <c r="AG309" s="155"/>
      <c r="AH309" s="155"/>
      <c r="AI309" s="155"/>
      <c r="AJ309" s="155"/>
      <c r="AK309" s="155"/>
      <c r="AL309" s="155"/>
      <c r="AM309" s="155"/>
      <c r="AN309" s="155"/>
      <c r="AO309" s="155"/>
      <c r="AP309" s="155"/>
      <c r="AQ309" s="155"/>
      <c r="AR309" s="155"/>
    </row>
    <row r="310" spans="1:44" ht="102" hidden="1" x14ac:dyDescent="0.3">
      <c r="A310" s="155"/>
      <c r="B310" s="166" t="s">
        <v>2564</v>
      </c>
      <c r="C310" s="167"/>
      <c r="D310" s="163">
        <v>678.61</v>
      </c>
      <c r="E310" s="164">
        <v>678.61</v>
      </c>
      <c r="F310" s="161" t="s">
        <v>1959</v>
      </c>
      <c r="G310" s="165" t="s">
        <v>4084</v>
      </c>
      <c r="H310" s="162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  <c r="AC310" s="155"/>
      <c r="AD310" s="155"/>
      <c r="AE310" s="155"/>
      <c r="AF310" s="155"/>
      <c r="AG310" s="155"/>
      <c r="AH310" s="155"/>
      <c r="AI310" s="155"/>
      <c r="AJ310" s="155"/>
      <c r="AK310" s="155"/>
      <c r="AL310" s="155"/>
      <c r="AM310" s="155"/>
      <c r="AN310" s="155"/>
      <c r="AO310" s="155"/>
      <c r="AP310" s="155"/>
      <c r="AQ310" s="155"/>
      <c r="AR310" s="155"/>
    </row>
    <row r="311" spans="1:44" ht="102" x14ac:dyDescent="0.3">
      <c r="A311" s="155"/>
      <c r="B311" s="161" t="s">
        <v>1959</v>
      </c>
      <c r="C311" s="162" t="s">
        <v>837</v>
      </c>
      <c r="D311" s="163">
        <v>725.85</v>
      </c>
      <c r="E311" s="164">
        <v>725.85</v>
      </c>
      <c r="F311" s="165" t="s">
        <v>4084</v>
      </c>
      <c r="G311" s="166" t="s">
        <v>2686</v>
      </c>
      <c r="H311" s="167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  <c r="AC311" s="155"/>
      <c r="AD311" s="155"/>
      <c r="AE311" s="155"/>
      <c r="AF311" s="155"/>
      <c r="AG311" s="155"/>
      <c r="AH311" s="155"/>
      <c r="AI311" s="155"/>
      <c r="AJ311" s="155"/>
      <c r="AK311" s="155"/>
      <c r="AL311" s="155"/>
      <c r="AM311" s="155"/>
      <c r="AN311" s="155"/>
      <c r="AO311" s="155"/>
      <c r="AP311" s="155"/>
      <c r="AQ311" s="155"/>
      <c r="AR311" s="155"/>
    </row>
    <row r="312" spans="1:44" ht="102" hidden="1" x14ac:dyDescent="0.3">
      <c r="A312" s="155"/>
      <c r="B312" s="165" t="s">
        <v>4084</v>
      </c>
      <c r="C312" s="162"/>
      <c r="D312" s="163">
        <v>725.85</v>
      </c>
      <c r="E312" s="164">
        <v>725.85</v>
      </c>
      <c r="F312" s="166" t="s">
        <v>2686</v>
      </c>
      <c r="G312" s="161" t="s">
        <v>2117</v>
      </c>
      <c r="H312" s="162" t="s">
        <v>796</v>
      </c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  <c r="AC312" s="155"/>
      <c r="AD312" s="155"/>
      <c r="AE312" s="155"/>
      <c r="AF312" s="155"/>
      <c r="AG312" s="155"/>
      <c r="AH312" s="155"/>
      <c r="AI312" s="155"/>
      <c r="AJ312" s="155"/>
      <c r="AK312" s="155"/>
      <c r="AL312" s="155"/>
      <c r="AM312" s="155"/>
      <c r="AN312" s="155"/>
      <c r="AO312" s="155"/>
      <c r="AP312" s="155"/>
      <c r="AQ312" s="155"/>
      <c r="AR312" s="155"/>
    </row>
    <row r="313" spans="1:44" ht="102" hidden="1" x14ac:dyDescent="0.3">
      <c r="A313" s="155"/>
      <c r="B313" s="166" t="s">
        <v>2686</v>
      </c>
      <c r="C313" s="167"/>
      <c r="D313" s="163">
        <v>725.85</v>
      </c>
      <c r="E313" s="164">
        <v>725.85</v>
      </c>
      <c r="F313" s="161" t="s">
        <v>2117</v>
      </c>
      <c r="G313" s="165" t="s">
        <v>4084</v>
      </c>
      <c r="H313" s="162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  <c r="AC313" s="155"/>
      <c r="AD313" s="155"/>
      <c r="AE313" s="155"/>
      <c r="AF313" s="155"/>
      <c r="AG313" s="155"/>
      <c r="AH313" s="155"/>
      <c r="AI313" s="155"/>
      <c r="AJ313" s="155"/>
      <c r="AK313" s="155"/>
      <c r="AL313" s="155"/>
      <c r="AM313" s="155"/>
      <c r="AN313" s="155"/>
      <c r="AO313" s="155"/>
      <c r="AP313" s="155"/>
      <c r="AQ313" s="155"/>
      <c r="AR313" s="155"/>
    </row>
    <row r="314" spans="1:44" ht="102" x14ac:dyDescent="0.3">
      <c r="A314" s="155"/>
      <c r="B314" s="161" t="s">
        <v>2117</v>
      </c>
      <c r="C314" s="162" t="s">
        <v>796</v>
      </c>
      <c r="D314" s="163">
        <v>657.13</v>
      </c>
      <c r="E314" s="164">
        <v>657.13</v>
      </c>
      <c r="F314" s="165" t="s">
        <v>4084</v>
      </c>
      <c r="G314" s="166" t="s">
        <v>2543</v>
      </c>
      <c r="H314" s="167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  <c r="AC314" s="155"/>
      <c r="AD314" s="155"/>
      <c r="AE314" s="155"/>
      <c r="AF314" s="155"/>
      <c r="AG314" s="155"/>
      <c r="AH314" s="155"/>
      <c r="AI314" s="155"/>
      <c r="AJ314" s="155"/>
      <c r="AK314" s="155"/>
      <c r="AL314" s="155"/>
      <c r="AM314" s="155"/>
      <c r="AN314" s="155"/>
      <c r="AO314" s="155"/>
      <c r="AP314" s="155"/>
      <c r="AQ314" s="155"/>
      <c r="AR314" s="155"/>
    </row>
    <row r="315" spans="1:44" ht="102" hidden="1" x14ac:dyDescent="0.3">
      <c r="A315" s="155"/>
      <c r="B315" s="165" t="s">
        <v>4084</v>
      </c>
      <c r="C315" s="162"/>
      <c r="D315" s="163">
        <v>657.13</v>
      </c>
      <c r="E315" s="164">
        <v>657.13</v>
      </c>
      <c r="F315" s="166" t="s">
        <v>2543</v>
      </c>
      <c r="G315" s="161" t="s">
        <v>2056</v>
      </c>
      <c r="H315" s="162" t="s">
        <v>893</v>
      </c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  <c r="AC315" s="155"/>
      <c r="AD315" s="155"/>
      <c r="AE315" s="155"/>
      <c r="AF315" s="155"/>
      <c r="AG315" s="155"/>
      <c r="AH315" s="155"/>
      <c r="AI315" s="155"/>
      <c r="AJ315" s="155"/>
      <c r="AK315" s="155"/>
      <c r="AL315" s="155"/>
      <c r="AM315" s="155"/>
      <c r="AN315" s="155"/>
      <c r="AO315" s="155"/>
      <c r="AP315" s="155"/>
      <c r="AQ315" s="155"/>
      <c r="AR315" s="155"/>
    </row>
    <row r="316" spans="1:44" ht="102" hidden="1" x14ac:dyDescent="0.3">
      <c r="A316" s="155"/>
      <c r="B316" s="166" t="s">
        <v>2543</v>
      </c>
      <c r="C316" s="167"/>
      <c r="D316" s="163">
        <v>657.13</v>
      </c>
      <c r="E316" s="164">
        <v>657.13</v>
      </c>
      <c r="F316" s="161" t="s">
        <v>2056</v>
      </c>
      <c r="G316" s="165" t="s">
        <v>4084</v>
      </c>
      <c r="H316" s="162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  <c r="AC316" s="155"/>
      <c r="AD316" s="155"/>
      <c r="AE316" s="155"/>
      <c r="AF316" s="155"/>
      <c r="AG316" s="155"/>
      <c r="AH316" s="155"/>
      <c r="AI316" s="155"/>
      <c r="AJ316" s="155"/>
      <c r="AK316" s="155"/>
      <c r="AL316" s="155"/>
      <c r="AM316" s="155"/>
      <c r="AN316" s="155"/>
      <c r="AO316" s="155"/>
      <c r="AP316" s="155"/>
      <c r="AQ316" s="155"/>
      <c r="AR316" s="155"/>
    </row>
    <row r="317" spans="1:44" ht="102" x14ac:dyDescent="0.3">
      <c r="A317" s="155"/>
      <c r="B317" s="161" t="s">
        <v>2056</v>
      </c>
      <c r="C317" s="162" t="s">
        <v>893</v>
      </c>
      <c r="D317" s="163">
        <v>670.02</v>
      </c>
      <c r="E317" s="164">
        <v>670.02</v>
      </c>
      <c r="F317" s="165" t="s">
        <v>4084</v>
      </c>
      <c r="G317" s="166" t="s">
        <v>2550</v>
      </c>
      <c r="H317" s="167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  <c r="AC317" s="155"/>
      <c r="AD317" s="155"/>
      <c r="AE317" s="155"/>
      <c r="AF317" s="155"/>
      <c r="AG317" s="155"/>
      <c r="AH317" s="155"/>
      <c r="AI317" s="155"/>
      <c r="AJ317" s="155"/>
      <c r="AK317" s="155"/>
      <c r="AL317" s="155"/>
      <c r="AM317" s="155"/>
      <c r="AN317" s="155"/>
      <c r="AO317" s="155"/>
      <c r="AP317" s="155"/>
      <c r="AQ317" s="155"/>
      <c r="AR317" s="155"/>
    </row>
    <row r="318" spans="1:44" ht="102" hidden="1" x14ac:dyDescent="0.3">
      <c r="A318" s="155"/>
      <c r="B318" s="165" t="s">
        <v>4084</v>
      </c>
      <c r="C318" s="162"/>
      <c r="D318" s="163">
        <v>670.02</v>
      </c>
      <c r="E318" s="164">
        <v>670.02</v>
      </c>
      <c r="F318" s="166" t="s">
        <v>2550</v>
      </c>
      <c r="G318" s="161" t="s">
        <v>2065</v>
      </c>
      <c r="H318" s="162" t="s">
        <v>736</v>
      </c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  <c r="AC318" s="155"/>
      <c r="AD318" s="155"/>
      <c r="AE318" s="155"/>
      <c r="AF318" s="155"/>
      <c r="AG318" s="155"/>
      <c r="AH318" s="155"/>
      <c r="AI318" s="155"/>
      <c r="AJ318" s="155"/>
      <c r="AK318" s="155"/>
      <c r="AL318" s="155"/>
      <c r="AM318" s="155"/>
      <c r="AN318" s="155"/>
      <c r="AO318" s="155"/>
      <c r="AP318" s="155"/>
      <c r="AQ318" s="155"/>
      <c r="AR318" s="155"/>
    </row>
    <row r="319" spans="1:44" ht="102" hidden="1" x14ac:dyDescent="0.3">
      <c r="A319" s="155"/>
      <c r="B319" s="166" t="s">
        <v>2550</v>
      </c>
      <c r="C319" s="167"/>
      <c r="D319" s="163">
        <v>670.02</v>
      </c>
      <c r="E319" s="164">
        <v>670.02</v>
      </c>
      <c r="F319" s="161" t="s">
        <v>2065</v>
      </c>
      <c r="G319" s="165" t="s">
        <v>4084</v>
      </c>
      <c r="H319" s="162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  <c r="AC319" s="155"/>
      <c r="AD319" s="155"/>
      <c r="AE319" s="155"/>
      <c r="AF319" s="155"/>
      <c r="AG319" s="155"/>
      <c r="AH319" s="155"/>
      <c r="AI319" s="155"/>
      <c r="AJ319" s="155"/>
      <c r="AK319" s="155"/>
      <c r="AL319" s="155"/>
      <c r="AM319" s="155"/>
      <c r="AN319" s="155"/>
      <c r="AO319" s="155"/>
      <c r="AP319" s="155"/>
      <c r="AQ319" s="155"/>
      <c r="AR319" s="155"/>
    </row>
    <row r="320" spans="1:44" ht="102" x14ac:dyDescent="0.3">
      <c r="A320" s="155"/>
      <c r="B320" s="161" t="s">
        <v>2065</v>
      </c>
      <c r="C320" s="162" t="s">
        <v>736</v>
      </c>
      <c r="D320" s="163">
        <v>584.12</v>
      </c>
      <c r="E320" s="164">
        <v>584.12</v>
      </c>
      <c r="F320" s="165" t="s">
        <v>4084</v>
      </c>
      <c r="G320" s="166" t="s">
        <v>2578</v>
      </c>
      <c r="H320" s="167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  <c r="AC320" s="155"/>
      <c r="AD320" s="155"/>
      <c r="AE320" s="155"/>
      <c r="AF320" s="155"/>
      <c r="AG320" s="155"/>
      <c r="AH320" s="155"/>
      <c r="AI320" s="155"/>
      <c r="AJ320" s="155"/>
      <c r="AK320" s="155"/>
      <c r="AL320" s="155"/>
      <c r="AM320" s="155"/>
      <c r="AN320" s="155"/>
      <c r="AO320" s="155"/>
      <c r="AP320" s="155"/>
      <c r="AQ320" s="155"/>
      <c r="AR320" s="155"/>
    </row>
    <row r="321" spans="1:44" ht="102" hidden="1" x14ac:dyDescent="0.3">
      <c r="A321" s="155"/>
      <c r="B321" s="165" t="s">
        <v>4084</v>
      </c>
      <c r="C321" s="162"/>
      <c r="D321" s="163">
        <v>584.12</v>
      </c>
      <c r="E321" s="164">
        <v>584.12</v>
      </c>
      <c r="F321" s="166" t="s">
        <v>2578</v>
      </c>
      <c r="G321" s="161" t="s">
        <v>2058</v>
      </c>
      <c r="H321" s="162" t="s">
        <v>900</v>
      </c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  <c r="AC321" s="155"/>
      <c r="AD321" s="155"/>
      <c r="AE321" s="155"/>
      <c r="AF321" s="155"/>
      <c r="AG321" s="155"/>
      <c r="AH321" s="155"/>
      <c r="AI321" s="155"/>
      <c r="AJ321" s="155"/>
      <c r="AK321" s="155"/>
      <c r="AL321" s="155"/>
      <c r="AM321" s="155"/>
      <c r="AN321" s="155"/>
      <c r="AO321" s="155"/>
      <c r="AP321" s="155"/>
      <c r="AQ321" s="155"/>
      <c r="AR321" s="155"/>
    </row>
    <row r="322" spans="1:44" ht="102" hidden="1" x14ac:dyDescent="0.3">
      <c r="A322" s="155"/>
      <c r="B322" s="166" t="s">
        <v>2578</v>
      </c>
      <c r="C322" s="167"/>
      <c r="D322" s="163">
        <v>584.12</v>
      </c>
      <c r="E322" s="164">
        <v>584.12</v>
      </c>
      <c r="F322" s="161" t="s">
        <v>2058</v>
      </c>
      <c r="G322" s="165" t="s">
        <v>4084</v>
      </c>
      <c r="H322" s="162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  <c r="AC322" s="155"/>
      <c r="AD322" s="155"/>
      <c r="AE322" s="155"/>
      <c r="AF322" s="155"/>
      <c r="AG322" s="155"/>
      <c r="AH322" s="155"/>
      <c r="AI322" s="155"/>
      <c r="AJ322" s="155"/>
      <c r="AK322" s="155"/>
      <c r="AL322" s="155"/>
      <c r="AM322" s="155"/>
      <c r="AN322" s="155"/>
      <c r="AO322" s="155"/>
      <c r="AP322" s="155"/>
      <c r="AQ322" s="155"/>
      <c r="AR322" s="155"/>
    </row>
    <row r="323" spans="1:44" ht="102" x14ac:dyDescent="0.3">
      <c r="A323" s="155"/>
      <c r="B323" s="161" t="s">
        <v>2058</v>
      </c>
      <c r="C323" s="162" t="s">
        <v>900</v>
      </c>
      <c r="D323" s="163">
        <v>743.03</v>
      </c>
      <c r="E323" s="164">
        <v>743.03</v>
      </c>
      <c r="F323" s="165" t="s">
        <v>4084</v>
      </c>
      <c r="G323" s="166" t="s">
        <v>2556</v>
      </c>
      <c r="H323" s="167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  <c r="AC323" s="155"/>
      <c r="AD323" s="155"/>
      <c r="AE323" s="155"/>
      <c r="AF323" s="155"/>
      <c r="AG323" s="155"/>
      <c r="AH323" s="155"/>
      <c r="AI323" s="155"/>
      <c r="AJ323" s="155"/>
      <c r="AK323" s="155"/>
      <c r="AL323" s="155"/>
      <c r="AM323" s="155"/>
      <c r="AN323" s="155"/>
      <c r="AO323" s="155"/>
      <c r="AP323" s="155"/>
      <c r="AQ323" s="155"/>
      <c r="AR323" s="155"/>
    </row>
    <row r="324" spans="1:44" ht="102" hidden="1" x14ac:dyDescent="0.3">
      <c r="A324" s="155"/>
      <c r="B324" s="165" t="s">
        <v>4084</v>
      </c>
      <c r="C324" s="162"/>
      <c r="D324" s="163">
        <v>743.03</v>
      </c>
      <c r="E324" s="164">
        <v>743.03</v>
      </c>
      <c r="F324" s="166" t="s">
        <v>2556</v>
      </c>
      <c r="G324" s="161" t="s">
        <v>2101</v>
      </c>
      <c r="H324" s="162" t="s">
        <v>889</v>
      </c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  <c r="AC324" s="155"/>
      <c r="AD324" s="155"/>
      <c r="AE324" s="155"/>
      <c r="AF324" s="155"/>
      <c r="AG324" s="155"/>
      <c r="AH324" s="155"/>
      <c r="AI324" s="155"/>
      <c r="AJ324" s="155"/>
      <c r="AK324" s="155"/>
      <c r="AL324" s="155"/>
      <c r="AM324" s="155"/>
      <c r="AN324" s="155"/>
      <c r="AO324" s="155"/>
      <c r="AP324" s="155"/>
      <c r="AQ324" s="155"/>
      <c r="AR324" s="155"/>
    </row>
    <row r="325" spans="1:44" ht="102" hidden="1" x14ac:dyDescent="0.3">
      <c r="A325" s="155"/>
      <c r="B325" s="166" t="s">
        <v>2556</v>
      </c>
      <c r="C325" s="167"/>
      <c r="D325" s="163">
        <v>743.03</v>
      </c>
      <c r="E325" s="164">
        <v>743.03</v>
      </c>
      <c r="F325" s="161" t="s">
        <v>2101</v>
      </c>
      <c r="G325" s="165" t="s">
        <v>4084</v>
      </c>
      <c r="H325" s="162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  <c r="AC325" s="155"/>
      <c r="AD325" s="155"/>
      <c r="AE325" s="155"/>
      <c r="AF325" s="155"/>
      <c r="AG325" s="155"/>
      <c r="AH325" s="155"/>
      <c r="AI325" s="155"/>
      <c r="AJ325" s="155"/>
      <c r="AK325" s="155"/>
      <c r="AL325" s="155"/>
      <c r="AM325" s="155"/>
      <c r="AN325" s="155"/>
      <c r="AO325" s="155"/>
      <c r="AP325" s="155"/>
      <c r="AQ325" s="155"/>
      <c r="AR325" s="155"/>
    </row>
    <row r="326" spans="1:44" ht="102" x14ac:dyDescent="0.3">
      <c r="A326" s="155"/>
      <c r="B326" s="161" t="s">
        <v>2101</v>
      </c>
      <c r="C326" s="162" t="s">
        <v>889</v>
      </c>
      <c r="D326" s="163">
        <v>670.02</v>
      </c>
      <c r="E326" s="164">
        <v>670.02</v>
      </c>
      <c r="F326" s="165" t="s">
        <v>4084</v>
      </c>
      <c r="G326" s="166" t="s">
        <v>2644</v>
      </c>
      <c r="H326" s="167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  <c r="AC326" s="155"/>
      <c r="AD326" s="155"/>
      <c r="AE326" s="155"/>
      <c r="AF326" s="155"/>
      <c r="AG326" s="155"/>
      <c r="AH326" s="155"/>
      <c r="AI326" s="155"/>
      <c r="AJ326" s="155"/>
      <c r="AK326" s="155"/>
      <c r="AL326" s="155"/>
      <c r="AM326" s="155"/>
      <c r="AN326" s="155"/>
      <c r="AO326" s="155"/>
      <c r="AP326" s="155"/>
      <c r="AQ326" s="155"/>
      <c r="AR326" s="155"/>
    </row>
    <row r="327" spans="1:44" ht="102" hidden="1" x14ac:dyDescent="0.3">
      <c r="A327" s="155"/>
      <c r="B327" s="165" t="s">
        <v>4084</v>
      </c>
      <c r="C327" s="162"/>
      <c r="D327" s="163">
        <v>670.02</v>
      </c>
      <c r="E327" s="164">
        <v>670.02</v>
      </c>
      <c r="F327" s="166" t="s">
        <v>2644</v>
      </c>
      <c r="G327" s="161" t="s">
        <v>1917</v>
      </c>
      <c r="H327" s="162" t="s">
        <v>515</v>
      </c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  <c r="AC327" s="155"/>
      <c r="AD327" s="155"/>
      <c r="AE327" s="155"/>
      <c r="AF327" s="155"/>
      <c r="AG327" s="155"/>
      <c r="AH327" s="155"/>
      <c r="AI327" s="155"/>
      <c r="AJ327" s="155"/>
      <c r="AK327" s="155"/>
      <c r="AL327" s="155"/>
      <c r="AM327" s="155"/>
      <c r="AN327" s="155"/>
      <c r="AO327" s="155"/>
      <c r="AP327" s="155"/>
      <c r="AQ327" s="155"/>
      <c r="AR327" s="155"/>
    </row>
    <row r="328" spans="1:44" ht="102" hidden="1" x14ac:dyDescent="0.3">
      <c r="A328" s="155"/>
      <c r="B328" s="166" t="s">
        <v>2644</v>
      </c>
      <c r="C328" s="167"/>
      <c r="D328" s="163">
        <v>670.02</v>
      </c>
      <c r="E328" s="164">
        <v>670.02</v>
      </c>
      <c r="F328" s="161" t="s">
        <v>1917</v>
      </c>
      <c r="G328" s="165" t="s">
        <v>4084</v>
      </c>
      <c r="H328" s="162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  <c r="AC328" s="155"/>
      <c r="AD328" s="155"/>
      <c r="AE328" s="155"/>
      <c r="AF328" s="155"/>
      <c r="AG328" s="155"/>
      <c r="AH328" s="155"/>
      <c r="AI328" s="155"/>
      <c r="AJ328" s="155"/>
      <c r="AK328" s="155"/>
      <c r="AL328" s="155"/>
      <c r="AM328" s="155"/>
      <c r="AN328" s="155"/>
      <c r="AO328" s="155"/>
      <c r="AP328" s="155"/>
      <c r="AQ328" s="155"/>
      <c r="AR328" s="155"/>
    </row>
    <row r="329" spans="1:44" ht="102" x14ac:dyDescent="0.3">
      <c r="A329" s="155"/>
      <c r="B329" s="161" t="s">
        <v>1917</v>
      </c>
      <c r="C329" s="162" t="s">
        <v>515</v>
      </c>
      <c r="D329" s="163">
        <v>584.12</v>
      </c>
      <c r="E329" s="164">
        <v>584.12</v>
      </c>
      <c r="F329" s="165" t="s">
        <v>4084</v>
      </c>
      <c r="G329" s="166" t="s">
        <v>2581</v>
      </c>
      <c r="H329" s="167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  <c r="AC329" s="155"/>
      <c r="AD329" s="155"/>
      <c r="AE329" s="155"/>
      <c r="AF329" s="155"/>
      <c r="AG329" s="155"/>
      <c r="AH329" s="155"/>
      <c r="AI329" s="155"/>
      <c r="AJ329" s="155"/>
      <c r="AK329" s="155"/>
      <c r="AL329" s="155"/>
      <c r="AM329" s="155"/>
      <c r="AN329" s="155"/>
      <c r="AO329" s="155"/>
      <c r="AP329" s="155"/>
      <c r="AQ329" s="155"/>
      <c r="AR329" s="155"/>
    </row>
    <row r="330" spans="1:44" ht="102" hidden="1" x14ac:dyDescent="0.3">
      <c r="A330" s="155"/>
      <c r="B330" s="165" t="s">
        <v>4084</v>
      </c>
      <c r="C330" s="162"/>
      <c r="D330" s="163">
        <v>584.12</v>
      </c>
      <c r="E330" s="164">
        <v>584.12</v>
      </c>
      <c r="F330" s="166" t="s">
        <v>2581</v>
      </c>
      <c r="G330" s="161" t="s">
        <v>1927</v>
      </c>
      <c r="H330" s="162" t="s">
        <v>788</v>
      </c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  <c r="AC330" s="155"/>
      <c r="AD330" s="155"/>
      <c r="AE330" s="155"/>
      <c r="AF330" s="155"/>
      <c r="AG330" s="155"/>
      <c r="AH330" s="155"/>
      <c r="AI330" s="155"/>
      <c r="AJ330" s="155"/>
      <c r="AK330" s="155"/>
      <c r="AL330" s="155"/>
      <c r="AM330" s="155"/>
      <c r="AN330" s="155"/>
      <c r="AO330" s="155"/>
      <c r="AP330" s="155"/>
      <c r="AQ330" s="155"/>
      <c r="AR330" s="155"/>
    </row>
    <row r="331" spans="1:44" ht="102" hidden="1" x14ac:dyDescent="0.3">
      <c r="A331" s="155"/>
      <c r="B331" s="166" t="s">
        <v>2581</v>
      </c>
      <c r="C331" s="167"/>
      <c r="D331" s="163">
        <v>584.12</v>
      </c>
      <c r="E331" s="164">
        <v>584.12</v>
      </c>
      <c r="F331" s="161" t="s">
        <v>1927</v>
      </c>
      <c r="G331" s="165" t="s">
        <v>4084</v>
      </c>
      <c r="H331" s="162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  <c r="AC331" s="155"/>
      <c r="AD331" s="155"/>
      <c r="AE331" s="155"/>
      <c r="AF331" s="155"/>
      <c r="AG331" s="155"/>
      <c r="AH331" s="155"/>
      <c r="AI331" s="155"/>
      <c r="AJ331" s="155"/>
      <c r="AK331" s="155"/>
      <c r="AL331" s="155"/>
      <c r="AM331" s="155"/>
      <c r="AN331" s="155"/>
      <c r="AO331" s="155"/>
      <c r="AP331" s="155"/>
      <c r="AQ331" s="155"/>
      <c r="AR331" s="155"/>
    </row>
    <row r="332" spans="1:44" ht="102" x14ac:dyDescent="0.3">
      <c r="A332" s="155"/>
      <c r="B332" s="161" t="s">
        <v>1927</v>
      </c>
      <c r="C332" s="162" t="s">
        <v>788</v>
      </c>
      <c r="D332" s="163">
        <v>743.03</v>
      </c>
      <c r="E332" s="164">
        <v>743.03</v>
      </c>
      <c r="F332" s="165" t="s">
        <v>4084</v>
      </c>
      <c r="G332" s="166" t="s">
        <v>2699</v>
      </c>
      <c r="H332" s="167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  <c r="AC332" s="155"/>
      <c r="AD332" s="155"/>
      <c r="AE332" s="155"/>
      <c r="AF332" s="155"/>
      <c r="AG332" s="155"/>
      <c r="AH332" s="155"/>
      <c r="AI332" s="155"/>
      <c r="AJ332" s="155"/>
      <c r="AK332" s="155"/>
      <c r="AL332" s="155"/>
      <c r="AM332" s="155"/>
      <c r="AN332" s="155"/>
      <c r="AO332" s="155"/>
      <c r="AP332" s="155"/>
      <c r="AQ332" s="155"/>
      <c r="AR332" s="155"/>
    </row>
    <row r="333" spans="1:44" ht="102" hidden="1" x14ac:dyDescent="0.3">
      <c r="A333" s="155"/>
      <c r="B333" s="165" t="s">
        <v>4084</v>
      </c>
      <c r="C333" s="162"/>
      <c r="D333" s="163">
        <v>743.03</v>
      </c>
      <c r="E333" s="164">
        <v>743.03</v>
      </c>
      <c r="F333" s="166" t="s">
        <v>2699</v>
      </c>
      <c r="G333" s="161" t="s">
        <v>1930</v>
      </c>
      <c r="H333" s="162" t="s">
        <v>831</v>
      </c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  <c r="AC333" s="155"/>
      <c r="AD333" s="155"/>
      <c r="AE333" s="155"/>
      <c r="AF333" s="155"/>
      <c r="AG333" s="155"/>
      <c r="AH333" s="155"/>
      <c r="AI333" s="155"/>
      <c r="AJ333" s="155"/>
      <c r="AK333" s="155"/>
      <c r="AL333" s="155"/>
      <c r="AM333" s="155"/>
      <c r="AN333" s="155"/>
      <c r="AO333" s="155"/>
      <c r="AP333" s="155"/>
      <c r="AQ333" s="155"/>
      <c r="AR333" s="155"/>
    </row>
    <row r="334" spans="1:44" ht="102" hidden="1" x14ac:dyDescent="0.3">
      <c r="A334" s="155"/>
      <c r="B334" s="166" t="s">
        <v>2699</v>
      </c>
      <c r="C334" s="167"/>
      <c r="D334" s="163">
        <v>743.03</v>
      </c>
      <c r="E334" s="164">
        <v>743.03</v>
      </c>
      <c r="F334" s="161" t="s">
        <v>1930</v>
      </c>
      <c r="G334" s="165" t="s">
        <v>4084</v>
      </c>
      <c r="H334" s="162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  <c r="AC334" s="155"/>
      <c r="AD334" s="155"/>
      <c r="AE334" s="155"/>
      <c r="AF334" s="155"/>
      <c r="AG334" s="155"/>
      <c r="AH334" s="155"/>
      <c r="AI334" s="155"/>
      <c r="AJ334" s="155"/>
      <c r="AK334" s="155"/>
      <c r="AL334" s="155"/>
      <c r="AM334" s="155"/>
      <c r="AN334" s="155"/>
      <c r="AO334" s="155"/>
      <c r="AP334" s="155"/>
      <c r="AQ334" s="155"/>
      <c r="AR334" s="155"/>
    </row>
    <row r="335" spans="1:44" ht="102" x14ac:dyDescent="0.3">
      <c r="A335" s="155"/>
      <c r="B335" s="161" t="s">
        <v>1930</v>
      </c>
      <c r="C335" s="162" t="s">
        <v>831</v>
      </c>
      <c r="D335" s="168"/>
      <c r="E335" s="169"/>
      <c r="F335" s="165" t="s">
        <v>4084</v>
      </c>
      <c r="G335" s="166" t="s">
        <v>2698</v>
      </c>
      <c r="H335" s="167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  <c r="AC335" s="155"/>
      <c r="AD335" s="155"/>
      <c r="AE335" s="155"/>
      <c r="AF335" s="155"/>
      <c r="AG335" s="155"/>
      <c r="AH335" s="155"/>
      <c r="AI335" s="155"/>
      <c r="AJ335" s="155"/>
      <c r="AK335" s="155"/>
      <c r="AL335" s="155"/>
      <c r="AM335" s="155"/>
      <c r="AN335" s="155"/>
      <c r="AO335" s="155"/>
      <c r="AP335" s="155"/>
      <c r="AQ335" s="155"/>
      <c r="AR335" s="155"/>
    </row>
    <row r="336" spans="1:44" ht="112.2" hidden="1" x14ac:dyDescent="0.3">
      <c r="A336" s="155"/>
      <c r="B336" s="165" t="s">
        <v>4084</v>
      </c>
      <c r="C336" s="162"/>
      <c r="D336" s="163">
        <v>743.03</v>
      </c>
      <c r="E336" s="164">
        <v>743.03</v>
      </c>
      <c r="F336" s="166" t="s">
        <v>2698</v>
      </c>
      <c r="G336" s="165" t="s">
        <v>3995</v>
      </c>
      <c r="H336" s="162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  <c r="AC336" s="155"/>
      <c r="AD336" s="155"/>
      <c r="AE336" s="155"/>
      <c r="AF336" s="155"/>
      <c r="AG336" s="155"/>
      <c r="AH336" s="155"/>
      <c r="AI336" s="155"/>
      <c r="AJ336" s="155"/>
      <c r="AK336" s="155"/>
      <c r="AL336" s="155"/>
      <c r="AM336" s="155"/>
      <c r="AN336" s="155"/>
      <c r="AO336" s="155"/>
      <c r="AP336" s="155"/>
      <c r="AQ336" s="155"/>
      <c r="AR336" s="155"/>
    </row>
    <row r="337" spans="1:44" ht="112.2" hidden="1" x14ac:dyDescent="0.3">
      <c r="A337" s="155"/>
      <c r="B337" s="166" t="s">
        <v>2698</v>
      </c>
      <c r="C337" s="167"/>
      <c r="D337" s="163">
        <v>743.03</v>
      </c>
      <c r="E337" s="164">
        <v>743.03</v>
      </c>
      <c r="F337" s="165" t="s">
        <v>3995</v>
      </c>
      <c r="G337" s="166" t="s">
        <v>2698</v>
      </c>
      <c r="H337" s="167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  <c r="AC337" s="155"/>
      <c r="AD337" s="155"/>
      <c r="AE337" s="155"/>
      <c r="AF337" s="155"/>
      <c r="AG337" s="155"/>
      <c r="AH337" s="155"/>
      <c r="AI337" s="155"/>
      <c r="AJ337" s="155"/>
      <c r="AK337" s="155"/>
      <c r="AL337" s="155"/>
      <c r="AM337" s="155"/>
      <c r="AN337" s="155"/>
      <c r="AO337" s="155"/>
      <c r="AP337" s="155"/>
      <c r="AQ337" s="155"/>
      <c r="AR337" s="155"/>
    </row>
    <row r="338" spans="1:44" ht="112.2" hidden="1" x14ac:dyDescent="0.3">
      <c r="A338" s="155"/>
      <c r="B338" s="165" t="s">
        <v>3995</v>
      </c>
      <c r="C338" s="162"/>
      <c r="D338" s="163">
        <v>-743.03</v>
      </c>
      <c r="E338" s="164">
        <v>-743.03</v>
      </c>
      <c r="F338" s="166" t="s">
        <v>2698</v>
      </c>
      <c r="G338" s="161" t="s">
        <v>3534</v>
      </c>
      <c r="H338" s="162" t="s">
        <v>831</v>
      </c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  <c r="AC338" s="155"/>
      <c r="AD338" s="155"/>
      <c r="AE338" s="155"/>
      <c r="AF338" s="155"/>
      <c r="AG338" s="155"/>
      <c r="AH338" s="155"/>
      <c r="AI338" s="155"/>
      <c r="AJ338" s="155"/>
      <c r="AK338" s="155"/>
      <c r="AL338" s="155"/>
      <c r="AM338" s="155"/>
      <c r="AN338" s="155"/>
      <c r="AO338" s="155"/>
      <c r="AP338" s="155"/>
      <c r="AQ338" s="155"/>
      <c r="AR338" s="155"/>
    </row>
    <row r="339" spans="1:44" ht="102" hidden="1" x14ac:dyDescent="0.3">
      <c r="A339" s="155"/>
      <c r="B339" s="166" t="s">
        <v>2698</v>
      </c>
      <c r="C339" s="167"/>
      <c r="D339" s="163">
        <v>-743.03</v>
      </c>
      <c r="E339" s="164">
        <v>-743.03</v>
      </c>
      <c r="F339" s="161" t="s">
        <v>3534</v>
      </c>
      <c r="G339" s="165" t="s">
        <v>3996</v>
      </c>
      <c r="H339" s="162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  <c r="AC339" s="155"/>
      <c r="AD339" s="155"/>
      <c r="AE339" s="155"/>
      <c r="AF339" s="155"/>
      <c r="AG339" s="155"/>
      <c r="AH339" s="155"/>
      <c r="AI339" s="155"/>
      <c r="AJ339" s="155"/>
      <c r="AK339" s="155"/>
      <c r="AL339" s="155"/>
      <c r="AM339" s="155"/>
      <c r="AN339" s="155"/>
      <c r="AO339" s="155"/>
      <c r="AP339" s="155"/>
      <c r="AQ339" s="155"/>
      <c r="AR339" s="155"/>
    </row>
    <row r="340" spans="1:44" ht="102" x14ac:dyDescent="0.3">
      <c r="A340" s="155"/>
      <c r="B340" s="161" t="s">
        <v>3534</v>
      </c>
      <c r="C340" s="162" t="s">
        <v>831</v>
      </c>
      <c r="D340" s="163">
        <v>743.03</v>
      </c>
      <c r="E340" s="164">
        <v>743.03</v>
      </c>
      <c r="F340" s="165" t="s">
        <v>3996</v>
      </c>
      <c r="G340" s="166" t="s">
        <v>3997</v>
      </c>
      <c r="H340" s="167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  <c r="AC340" s="155"/>
      <c r="AD340" s="155"/>
      <c r="AE340" s="155"/>
      <c r="AF340" s="155"/>
      <c r="AG340" s="155"/>
      <c r="AH340" s="155"/>
      <c r="AI340" s="155"/>
      <c r="AJ340" s="155"/>
      <c r="AK340" s="155"/>
      <c r="AL340" s="155"/>
      <c r="AM340" s="155"/>
      <c r="AN340" s="155"/>
      <c r="AO340" s="155"/>
      <c r="AP340" s="155"/>
      <c r="AQ340" s="155"/>
      <c r="AR340" s="155"/>
    </row>
    <row r="341" spans="1:44" ht="102" hidden="1" x14ac:dyDescent="0.3">
      <c r="A341" s="155"/>
      <c r="B341" s="165" t="s">
        <v>3996</v>
      </c>
      <c r="C341" s="162"/>
      <c r="D341" s="163">
        <v>743.03</v>
      </c>
      <c r="E341" s="164">
        <v>743.03</v>
      </c>
      <c r="F341" s="166" t="s">
        <v>3997</v>
      </c>
      <c r="G341" s="161" t="s">
        <v>1995</v>
      </c>
      <c r="H341" s="162" t="s">
        <v>715</v>
      </c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  <c r="AC341" s="155"/>
      <c r="AD341" s="155"/>
      <c r="AE341" s="155"/>
      <c r="AF341" s="155"/>
      <c r="AG341" s="155"/>
      <c r="AH341" s="155"/>
      <c r="AI341" s="155"/>
      <c r="AJ341" s="155"/>
      <c r="AK341" s="155"/>
      <c r="AL341" s="155"/>
      <c r="AM341" s="155"/>
      <c r="AN341" s="155"/>
      <c r="AO341" s="155"/>
      <c r="AP341" s="155"/>
      <c r="AQ341" s="155"/>
      <c r="AR341" s="155"/>
    </row>
    <row r="342" spans="1:44" ht="102" hidden="1" x14ac:dyDescent="0.3">
      <c r="A342" s="155"/>
      <c r="B342" s="166" t="s">
        <v>3997</v>
      </c>
      <c r="C342" s="167"/>
      <c r="D342" s="163">
        <v>743.03</v>
      </c>
      <c r="E342" s="164">
        <v>743.03</v>
      </c>
      <c r="F342" s="161" t="s">
        <v>1995</v>
      </c>
      <c r="G342" s="165" t="s">
        <v>4084</v>
      </c>
      <c r="H342" s="162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  <c r="AC342" s="155"/>
      <c r="AD342" s="155"/>
      <c r="AE342" s="155"/>
      <c r="AF342" s="155"/>
      <c r="AG342" s="155"/>
      <c r="AH342" s="155"/>
      <c r="AI342" s="155"/>
      <c r="AJ342" s="155"/>
      <c r="AK342" s="155"/>
      <c r="AL342" s="155"/>
      <c r="AM342" s="155"/>
      <c r="AN342" s="155"/>
      <c r="AO342" s="155"/>
      <c r="AP342" s="155"/>
      <c r="AQ342" s="155"/>
      <c r="AR342" s="155"/>
    </row>
    <row r="343" spans="1:44" ht="102" x14ac:dyDescent="0.3">
      <c r="A343" s="155"/>
      <c r="B343" s="161" t="s">
        <v>1995</v>
      </c>
      <c r="C343" s="162" t="s">
        <v>715</v>
      </c>
      <c r="D343" s="163">
        <v>652.84</v>
      </c>
      <c r="E343" s="164">
        <v>652.84</v>
      </c>
      <c r="F343" s="165" t="s">
        <v>4084</v>
      </c>
      <c r="G343" s="166" t="s">
        <v>2630</v>
      </c>
      <c r="H343" s="167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  <c r="AC343" s="155"/>
      <c r="AD343" s="155"/>
      <c r="AE343" s="155"/>
      <c r="AF343" s="155"/>
      <c r="AG343" s="155"/>
      <c r="AH343" s="155"/>
      <c r="AI343" s="155"/>
      <c r="AJ343" s="155"/>
      <c r="AK343" s="155"/>
      <c r="AL343" s="155"/>
      <c r="AM343" s="155"/>
      <c r="AN343" s="155"/>
      <c r="AO343" s="155"/>
      <c r="AP343" s="155"/>
      <c r="AQ343" s="155"/>
      <c r="AR343" s="155"/>
    </row>
    <row r="344" spans="1:44" ht="102" hidden="1" x14ac:dyDescent="0.3">
      <c r="A344" s="155"/>
      <c r="B344" s="165" t="s">
        <v>4084</v>
      </c>
      <c r="C344" s="162"/>
      <c r="D344" s="163">
        <v>652.84</v>
      </c>
      <c r="E344" s="164">
        <v>652.84</v>
      </c>
      <c r="F344" s="166" t="s">
        <v>2630</v>
      </c>
      <c r="G344" s="161" t="s">
        <v>1946</v>
      </c>
      <c r="H344" s="162" t="s">
        <v>975</v>
      </c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  <c r="AC344" s="155"/>
      <c r="AD344" s="155"/>
      <c r="AE344" s="155"/>
      <c r="AF344" s="155"/>
      <c r="AG344" s="155"/>
      <c r="AH344" s="155"/>
      <c r="AI344" s="155"/>
      <c r="AJ344" s="155"/>
      <c r="AK344" s="155"/>
      <c r="AL344" s="155"/>
      <c r="AM344" s="155"/>
      <c r="AN344" s="155"/>
      <c r="AO344" s="155"/>
      <c r="AP344" s="155"/>
      <c r="AQ344" s="155"/>
      <c r="AR344" s="155"/>
    </row>
    <row r="345" spans="1:44" ht="102" hidden="1" x14ac:dyDescent="0.3">
      <c r="A345" s="155"/>
      <c r="B345" s="166" t="s">
        <v>2630</v>
      </c>
      <c r="C345" s="167"/>
      <c r="D345" s="163">
        <v>652.84</v>
      </c>
      <c r="E345" s="164">
        <v>652.84</v>
      </c>
      <c r="F345" s="161" t="s">
        <v>1946</v>
      </c>
      <c r="G345" s="165" t="s">
        <v>4084</v>
      </c>
      <c r="H345" s="162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  <c r="AC345" s="155"/>
      <c r="AD345" s="155"/>
      <c r="AE345" s="155"/>
      <c r="AF345" s="155"/>
      <c r="AG345" s="155"/>
      <c r="AH345" s="155"/>
      <c r="AI345" s="155"/>
      <c r="AJ345" s="155"/>
      <c r="AK345" s="155"/>
      <c r="AL345" s="155"/>
      <c r="AM345" s="155"/>
      <c r="AN345" s="155"/>
      <c r="AO345" s="155"/>
      <c r="AP345" s="155"/>
      <c r="AQ345" s="155"/>
      <c r="AR345" s="155"/>
    </row>
    <row r="346" spans="1:44" ht="102" x14ac:dyDescent="0.3">
      <c r="A346" s="155"/>
      <c r="B346" s="161" t="s">
        <v>1946</v>
      </c>
      <c r="C346" s="162" t="s">
        <v>975</v>
      </c>
      <c r="D346" s="163">
        <v>584.12</v>
      </c>
      <c r="E346" s="164">
        <v>584.12</v>
      </c>
      <c r="F346" s="165" t="s">
        <v>4084</v>
      </c>
      <c r="G346" s="166" t="s">
        <v>2582</v>
      </c>
      <c r="H346" s="167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  <c r="AC346" s="155"/>
      <c r="AD346" s="155"/>
      <c r="AE346" s="155"/>
      <c r="AF346" s="155"/>
      <c r="AG346" s="155"/>
      <c r="AH346" s="155"/>
      <c r="AI346" s="155"/>
      <c r="AJ346" s="155"/>
      <c r="AK346" s="155"/>
      <c r="AL346" s="155"/>
      <c r="AM346" s="155"/>
      <c r="AN346" s="155"/>
      <c r="AO346" s="155"/>
      <c r="AP346" s="155"/>
      <c r="AQ346" s="155"/>
      <c r="AR346" s="155"/>
    </row>
    <row r="347" spans="1:44" ht="102" hidden="1" x14ac:dyDescent="0.3">
      <c r="A347" s="155"/>
      <c r="B347" s="165" t="s">
        <v>4084</v>
      </c>
      <c r="C347" s="162"/>
      <c r="D347" s="163">
        <v>584.12</v>
      </c>
      <c r="E347" s="164">
        <v>584.12</v>
      </c>
      <c r="F347" s="166" t="s">
        <v>2582</v>
      </c>
      <c r="G347" s="161" t="s">
        <v>2159</v>
      </c>
      <c r="H347" s="162" t="s">
        <v>1048</v>
      </c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  <c r="AC347" s="155"/>
      <c r="AD347" s="155"/>
      <c r="AE347" s="155"/>
      <c r="AF347" s="155"/>
      <c r="AG347" s="155"/>
      <c r="AH347" s="155"/>
      <c r="AI347" s="155"/>
      <c r="AJ347" s="155"/>
      <c r="AK347" s="155"/>
      <c r="AL347" s="155"/>
      <c r="AM347" s="155"/>
      <c r="AN347" s="155"/>
      <c r="AO347" s="155"/>
      <c r="AP347" s="155"/>
      <c r="AQ347" s="155"/>
      <c r="AR347" s="155"/>
    </row>
    <row r="348" spans="1:44" ht="102" hidden="1" x14ac:dyDescent="0.3">
      <c r="A348" s="155"/>
      <c r="B348" s="166" t="s">
        <v>2582</v>
      </c>
      <c r="C348" s="167"/>
      <c r="D348" s="163">
        <v>584.12</v>
      </c>
      <c r="E348" s="164">
        <v>584.12</v>
      </c>
      <c r="F348" s="161" t="s">
        <v>2159</v>
      </c>
      <c r="G348" s="165" t="s">
        <v>4084</v>
      </c>
      <c r="H348" s="162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  <c r="AC348" s="155"/>
      <c r="AD348" s="155"/>
      <c r="AE348" s="155"/>
      <c r="AF348" s="155"/>
      <c r="AG348" s="155"/>
      <c r="AH348" s="155"/>
      <c r="AI348" s="155"/>
      <c r="AJ348" s="155"/>
      <c r="AK348" s="155"/>
      <c r="AL348" s="155"/>
      <c r="AM348" s="155"/>
      <c r="AN348" s="155"/>
      <c r="AO348" s="155"/>
      <c r="AP348" s="155"/>
      <c r="AQ348" s="155"/>
      <c r="AR348" s="155"/>
    </row>
    <row r="349" spans="1:44" ht="102" x14ac:dyDescent="0.3">
      <c r="A349" s="155"/>
      <c r="B349" s="161" t="s">
        <v>2159</v>
      </c>
      <c r="C349" s="162" t="s">
        <v>1048</v>
      </c>
      <c r="D349" s="163">
        <v>670.02</v>
      </c>
      <c r="E349" s="164">
        <v>670.02</v>
      </c>
      <c r="F349" s="165" t="s">
        <v>4084</v>
      </c>
      <c r="G349" s="166" t="s">
        <v>2552</v>
      </c>
      <c r="H349" s="167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  <c r="AC349" s="155"/>
      <c r="AD349" s="155"/>
      <c r="AE349" s="155"/>
      <c r="AF349" s="155"/>
      <c r="AG349" s="155"/>
      <c r="AH349" s="155"/>
      <c r="AI349" s="155"/>
      <c r="AJ349" s="155"/>
      <c r="AK349" s="155"/>
      <c r="AL349" s="155"/>
      <c r="AM349" s="155"/>
      <c r="AN349" s="155"/>
      <c r="AO349" s="155"/>
      <c r="AP349" s="155"/>
      <c r="AQ349" s="155"/>
      <c r="AR349" s="155"/>
    </row>
    <row r="350" spans="1:44" ht="102" hidden="1" x14ac:dyDescent="0.3">
      <c r="A350" s="155"/>
      <c r="B350" s="165" t="s">
        <v>4084</v>
      </c>
      <c r="C350" s="162"/>
      <c r="D350" s="163">
        <v>670.02</v>
      </c>
      <c r="E350" s="164">
        <v>670.02</v>
      </c>
      <c r="F350" s="166" t="s">
        <v>2552</v>
      </c>
      <c r="G350" s="161" t="s">
        <v>2124</v>
      </c>
      <c r="H350" s="162" t="s">
        <v>1115</v>
      </c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  <c r="AC350" s="155"/>
      <c r="AD350" s="155"/>
      <c r="AE350" s="155"/>
      <c r="AF350" s="155"/>
      <c r="AG350" s="155"/>
      <c r="AH350" s="155"/>
      <c r="AI350" s="155"/>
      <c r="AJ350" s="155"/>
      <c r="AK350" s="155"/>
      <c r="AL350" s="155"/>
      <c r="AM350" s="155"/>
      <c r="AN350" s="155"/>
      <c r="AO350" s="155"/>
      <c r="AP350" s="155"/>
      <c r="AQ350" s="155"/>
      <c r="AR350" s="155"/>
    </row>
    <row r="351" spans="1:44" ht="102" hidden="1" x14ac:dyDescent="0.3">
      <c r="A351" s="155"/>
      <c r="B351" s="166" t="s">
        <v>2552</v>
      </c>
      <c r="C351" s="167"/>
      <c r="D351" s="163">
        <v>670.02</v>
      </c>
      <c r="E351" s="164">
        <v>670.02</v>
      </c>
      <c r="F351" s="161" t="s">
        <v>2124</v>
      </c>
      <c r="G351" s="165" t="s">
        <v>4084</v>
      </c>
      <c r="H351" s="162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  <c r="AC351" s="155"/>
      <c r="AD351" s="155"/>
      <c r="AE351" s="155"/>
      <c r="AF351" s="155"/>
      <c r="AG351" s="155"/>
      <c r="AH351" s="155"/>
      <c r="AI351" s="155"/>
      <c r="AJ351" s="155"/>
      <c r="AK351" s="155"/>
      <c r="AL351" s="155"/>
      <c r="AM351" s="155"/>
      <c r="AN351" s="155"/>
      <c r="AO351" s="155"/>
      <c r="AP351" s="155"/>
      <c r="AQ351" s="155"/>
      <c r="AR351" s="155"/>
    </row>
    <row r="352" spans="1:44" ht="102" x14ac:dyDescent="0.3">
      <c r="A352" s="155"/>
      <c r="B352" s="161" t="s">
        <v>2124</v>
      </c>
      <c r="C352" s="162" t="s">
        <v>1115</v>
      </c>
      <c r="D352" s="163">
        <v>743.03</v>
      </c>
      <c r="E352" s="164">
        <v>743.03</v>
      </c>
      <c r="F352" s="165" t="s">
        <v>4084</v>
      </c>
      <c r="G352" s="166" t="s">
        <v>2548</v>
      </c>
      <c r="H352" s="167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  <c r="AC352" s="155"/>
      <c r="AD352" s="155"/>
      <c r="AE352" s="155"/>
      <c r="AF352" s="155"/>
      <c r="AG352" s="155"/>
      <c r="AH352" s="155"/>
      <c r="AI352" s="155"/>
      <c r="AJ352" s="155"/>
      <c r="AK352" s="155"/>
      <c r="AL352" s="155"/>
      <c r="AM352" s="155"/>
      <c r="AN352" s="155"/>
      <c r="AO352" s="155"/>
      <c r="AP352" s="155"/>
      <c r="AQ352" s="155"/>
      <c r="AR352" s="155"/>
    </row>
    <row r="353" spans="1:44" ht="102" hidden="1" x14ac:dyDescent="0.3">
      <c r="A353" s="155"/>
      <c r="B353" s="165" t="s">
        <v>4084</v>
      </c>
      <c r="C353" s="162"/>
      <c r="D353" s="163">
        <v>743.03</v>
      </c>
      <c r="E353" s="164">
        <v>743.03</v>
      </c>
      <c r="F353" s="166" t="s">
        <v>2548</v>
      </c>
      <c r="G353" s="161" t="s">
        <v>1993</v>
      </c>
      <c r="H353" s="162" t="s">
        <v>486</v>
      </c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  <c r="AC353" s="155"/>
      <c r="AD353" s="155"/>
      <c r="AE353" s="155"/>
      <c r="AF353" s="155"/>
      <c r="AG353" s="155"/>
      <c r="AH353" s="155"/>
      <c r="AI353" s="155"/>
      <c r="AJ353" s="155"/>
      <c r="AK353" s="155"/>
      <c r="AL353" s="155"/>
      <c r="AM353" s="155"/>
      <c r="AN353" s="155"/>
      <c r="AO353" s="155"/>
      <c r="AP353" s="155"/>
      <c r="AQ353" s="155"/>
      <c r="AR353" s="155"/>
    </row>
    <row r="354" spans="1:44" ht="102" hidden="1" x14ac:dyDescent="0.3">
      <c r="A354" s="155"/>
      <c r="B354" s="166" t="s">
        <v>2548</v>
      </c>
      <c r="C354" s="167"/>
      <c r="D354" s="163">
        <v>743.03</v>
      </c>
      <c r="E354" s="164">
        <v>743.03</v>
      </c>
      <c r="F354" s="161" t="s">
        <v>1993</v>
      </c>
      <c r="G354" s="165" t="s">
        <v>4084</v>
      </c>
      <c r="H354" s="162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  <c r="AC354" s="155"/>
      <c r="AD354" s="155"/>
      <c r="AE354" s="155"/>
      <c r="AF354" s="155"/>
      <c r="AG354" s="155"/>
      <c r="AH354" s="155"/>
      <c r="AI354" s="155"/>
      <c r="AJ354" s="155"/>
      <c r="AK354" s="155"/>
      <c r="AL354" s="155"/>
      <c r="AM354" s="155"/>
      <c r="AN354" s="155"/>
      <c r="AO354" s="155"/>
      <c r="AP354" s="155"/>
      <c r="AQ354" s="155"/>
      <c r="AR354" s="155"/>
    </row>
    <row r="355" spans="1:44" ht="102" x14ac:dyDescent="0.3">
      <c r="A355" s="155"/>
      <c r="B355" s="161" t="s">
        <v>1993</v>
      </c>
      <c r="C355" s="162" t="s">
        <v>486</v>
      </c>
      <c r="D355" s="163">
        <v>584.12</v>
      </c>
      <c r="E355" s="164">
        <v>584.12</v>
      </c>
      <c r="F355" s="165" t="s">
        <v>4084</v>
      </c>
      <c r="G355" s="166" t="s">
        <v>2585</v>
      </c>
      <c r="H355" s="167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  <c r="AC355" s="155"/>
      <c r="AD355" s="155"/>
      <c r="AE355" s="155"/>
      <c r="AF355" s="155"/>
      <c r="AG355" s="155"/>
      <c r="AH355" s="155"/>
      <c r="AI355" s="155"/>
      <c r="AJ355" s="155"/>
      <c r="AK355" s="155"/>
      <c r="AL355" s="155"/>
      <c r="AM355" s="155"/>
      <c r="AN355" s="155"/>
      <c r="AO355" s="155"/>
      <c r="AP355" s="155"/>
      <c r="AQ355" s="155"/>
      <c r="AR355" s="155"/>
    </row>
    <row r="356" spans="1:44" ht="102" hidden="1" x14ac:dyDescent="0.3">
      <c r="A356" s="155"/>
      <c r="B356" s="165" t="s">
        <v>4084</v>
      </c>
      <c r="C356" s="162"/>
      <c r="D356" s="163">
        <v>584.12</v>
      </c>
      <c r="E356" s="164">
        <v>584.12</v>
      </c>
      <c r="F356" s="166" t="s">
        <v>2585</v>
      </c>
      <c r="G356" s="161" t="s">
        <v>2062</v>
      </c>
      <c r="H356" s="162" t="s">
        <v>822</v>
      </c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  <c r="AC356" s="155"/>
      <c r="AD356" s="155"/>
      <c r="AE356" s="155"/>
      <c r="AF356" s="155"/>
      <c r="AG356" s="155"/>
      <c r="AH356" s="155"/>
      <c r="AI356" s="155"/>
      <c r="AJ356" s="155"/>
      <c r="AK356" s="155"/>
      <c r="AL356" s="155"/>
      <c r="AM356" s="155"/>
      <c r="AN356" s="155"/>
      <c r="AO356" s="155"/>
      <c r="AP356" s="155"/>
      <c r="AQ356" s="155"/>
      <c r="AR356" s="155"/>
    </row>
    <row r="357" spans="1:44" ht="102" hidden="1" x14ac:dyDescent="0.3">
      <c r="A357" s="155"/>
      <c r="B357" s="166" t="s">
        <v>2585</v>
      </c>
      <c r="C357" s="167"/>
      <c r="D357" s="163">
        <v>584.12</v>
      </c>
      <c r="E357" s="164">
        <v>584.12</v>
      </c>
      <c r="F357" s="161" t="s">
        <v>2062</v>
      </c>
      <c r="G357" s="165" t="s">
        <v>4084</v>
      </c>
      <c r="H357" s="162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  <c r="AC357" s="155"/>
      <c r="AD357" s="155"/>
      <c r="AE357" s="155"/>
      <c r="AF357" s="155"/>
      <c r="AG357" s="155"/>
      <c r="AH357" s="155"/>
      <c r="AI357" s="155"/>
      <c r="AJ357" s="155"/>
      <c r="AK357" s="155"/>
      <c r="AL357" s="155"/>
      <c r="AM357" s="155"/>
      <c r="AN357" s="155"/>
      <c r="AO357" s="155"/>
      <c r="AP357" s="155"/>
      <c r="AQ357" s="155"/>
      <c r="AR357" s="155"/>
    </row>
    <row r="358" spans="1:44" ht="102" x14ac:dyDescent="0.3">
      <c r="A358" s="155"/>
      <c r="B358" s="161" t="s">
        <v>2062</v>
      </c>
      <c r="C358" s="162" t="s">
        <v>822</v>
      </c>
      <c r="D358" s="163">
        <v>670.02</v>
      </c>
      <c r="E358" s="164">
        <v>670.02</v>
      </c>
      <c r="F358" s="165" t="s">
        <v>4084</v>
      </c>
      <c r="G358" s="166" t="s">
        <v>2551</v>
      </c>
      <c r="H358" s="167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  <c r="AC358" s="155"/>
      <c r="AD358" s="155"/>
      <c r="AE358" s="155"/>
      <c r="AF358" s="155"/>
      <c r="AG358" s="155"/>
      <c r="AH358" s="155"/>
      <c r="AI358" s="155"/>
      <c r="AJ358" s="155"/>
      <c r="AK358" s="155"/>
      <c r="AL358" s="155"/>
      <c r="AM358" s="155"/>
      <c r="AN358" s="155"/>
      <c r="AO358" s="155"/>
      <c r="AP358" s="155"/>
      <c r="AQ358" s="155"/>
      <c r="AR358" s="155"/>
    </row>
    <row r="359" spans="1:44" ht="102" hidden="1" x14ac:dyDescent="0.3">
      <c r="A359" s="155"/>
      <c r="B359" s="165" t="s">
        <v>4084</v>
      </c>
      <c r="C359" s="162"/>
      <c r="D359" s="163">
        <v>670.02</v>
      </c>
      <c r="E359" s="164">
        <v>670.02</v>
      </c>
      <c r="F359" s="166" t="s">
        <v>2551</v>
      </c>
      <c r="G359" s="161" t="s">
        <v>2241</v>
      </c>
      <c r="H359" s="162" t="s">
        <v>733</v>
      </c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  <c r="AC359" s="155"/>
      <c r="AD359" s="155"/>
      <c r="AE359" s="155"/>
      <c r="AF359" s="155"/>
      <c r="AG359" s="155"/>
      <c r="AH359" s="155"/>
      <c r="AI359" s="155"/>
      <c r="AJ359" s="155"/>
      <c r="AK359" s="155"/>
      <c r="AL359" s="155"/>
      <c r="AM359" s="155"/>
      <c r="AN359" s="155"/>
      <c r="AO359" s="155"/>
      <c r="AP359" s="155"/>
      <c r="AQ359" s="155"/>
      <c r="AR359" s="155"/>
    </row>
    <row r="360" spans="1:44" ht="102" hidden="1" x14ac:dyDescent="0.3">
      <c r="A360" s="155"/>
      <c r="B360" s="166" t="s">
        <v>2551</v>
      </c>
      <c r="C360" s="167"/>
      <c r="D360" s="163">
        <v>670.02</v>
      </c>
      <c r="E360" s="164">
        <v>670.02</v>
      </c>
      <c r="F360" s="161" t="s">
        <v>2241</v>
      </c>
      <c r="G360" s="165" t="s">
        <v>4084</v>
      </c>
      <c r="H360" s="162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  <c r="AC360" s="155"/>
      <c r="AD360" s="155"/>
      <c r="AE360" s="155"/>
      <c r="AF360" s="155"/>
      <c r="AG360" s="155"/>
      <c r="AH360" s="155"/>
      <c r="AI360" s="155"/>
      <c r="AJ360" s="155"/>
      <c r="AK360" s="155"/>
      <c r="AL360" s="155"/>
      <c r="AM360" s="155"/>
      <c r="AN360" s="155"/>
      <c r="AO360" s="155"/>
      <c r="AP360" s="155"/>
      <c r="AQ360" s="155"/>
      <c r="AR360" s="155"/>
    </row>
    <row r="361" spans="1:44" ht="102" x14ac:dyDescent="0.3">
      <c r="A361" s="155"/>
      <c r="B361" s="161" t="s">
        <v>2241</v>
      </c>
      <c r="C361" s="162" t="s">
        <v>733</v>
      </c>
      <c r="D361" s="163">
        <v>665.72</v>
      </c>
      <c r="E361" s="164">
        <v>665.72</v>
      </c>
      <c r="F361" s="165" t="s">
        <v>4084</v>
      </c>
      <c r="G361" s="166" t="s">
        <v>3403</v>
      </c>
      <c r="H361" s="167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  <c r="AC361" s="155"/>
      <c r="AD361" s="155"/>
      <c r="AE361" s="155"/>
      <c r="AF361" s="155"/>
      <c r="AG361" s="155"/>
      <c r="AH361" s="155"/>
      <c r="AI361" s="155"/>
      <c r="AJ361" s="155"/>
      <c r="AK361" s="155"/>
      <c r="AL361" s="155"/>
      <c r="AM361" s="155"/>
      <c r="AN361" s="155"/>
      <c r="AO361" s="155"/>
      <c r="AP361" s="155"/>
      <c r="AQ361" s="155"/>
      <c r="AR361" s="155"/>
    </row>
    <row r="362" spans="1:44" ht="102" hidden="1" x14ac:dyDescent="0.3">
      <c r="A362" s="155"/>
      <c r="B362" s="165" t="s">
        <v>4084</v>
      </c>
      <c r="C362" s="162"/>
      <c r="D362" s="163">
        <v>665.72</v>
      </c>
      <c r="E362" s="164">
        <v>665.72</v>
      </c>
      <c r="F362" s="166" t="s">
        <v>3403</v>
      </c>
      <c r="G362" s="161" t="s">
        <v>1954</v>
      </c>
      <c r="H362" s="162" t="s">
        <v>524</v>
      </c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  <c r="AC362" s="155"/>
      <c r="AD362" s="155"/>
      <c r="AE362" s="155"/>
      <c r="AF362" s="155"/>
      <c r="AG362" s="155"/>
      <c r="AH362" s="155"/>
      <c r="AI362" s="155"/>
      <c r="AJ362" s="155"/>
      <c r="AK362" s="155"/>
      <c r="AL362" s="155"/>
      <c r="AM362" s="155"/>
      <c r="AN362" s="155"/>
      <c r="AO362" s="155"/>
      <c r="AP362" s="155"/>
      <c r="AQ362" s="155"/>
      <c r="AR362" s="155"/>
    </row>
    <row r="363" spans="1:44" ht="102" hidden="1" x14ac:dyDescent="0.3">
      <c r="A363" s="155"/>
      <c r="B363" s="166" t="s">
        <v>3403</v>
      </c>
      <c r="C363" s="167"/>
      <c r="D363" s="163">
        <v>665.72</v>
      </c>
      <c r="E363" s="164">
        <v>665.72</v>
      </c>
      <c r="F363" s="161" t="s">
        <v>1954</v>
      </c>
      <c r="G363" s="165" t="s">
        <v>4084</v>
      </c>
      <c r="H363" s="162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  <c r="AC363" s="155"/>
      <c r="AD363" s="155"/>
      <c r="AE363" s="155"/>
      <c r="AF363" s="155"/>
      <c r="AG363" s="155"/>
      <c r="AH363" s="155"/>
      <c r="AI363" s="155"/>
      <c r="AJ363" s="155"/>
      <c r="AK363" s="155"/>
      <c r="AL363" s="155"/>
      <c r="AM363" s="155"/>
      <c r="AN363" s="155"/>
      <c r="AO363" s="155"/>
      <c r="AP363" s="155"/>
      <c r="AQ363" s="155"/>
      <c r="AR363" s="155"/>
    </row>
    <row r="364" spans="1:44" ht="102" x14ac:dyDescent="0.3">
      <c r="A364" s="155"/>
      <c r="B364" s="161" t="s">
        <v>1954</v>
      </c>
      <c r="C364" s="162" t="s">
        <v>524</v>
      </c>
      <c r="D364" s="163">
        <v>584.12</v>
      </c>
      <c r="E364" s="164">
        <v>584.12</v>
      </c>
      <c r="F364" s="165" t="s">
        <v>4084</v>
      </c>
      <c r="G364" s="166" t="s">
        <v>2579</v>
      </c>
      <c r="H364" s="167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  <c r="AC364" s="155"/>
      <c r="AD364" s="155"/>
      <c r="AE364" s="155"/>
      <c r="AF364" s="155"/>
      <c r="AG364" s="155"/>
      <c r="AH364" s="155"/>
      <c r="AI364" s="155"/>
      <c r="AJ364" s="155"/>
      <c r="AK364" s="155"/>
      <c r="AL364" s="155"/>
      <c r="AM364" s="155"/>
      <c r="AN364" s="155"/>
      <c r="AO364" s="155"/>
      <c r="AP364" s="155"/>
      <c r="AQ364" s="155"/>
      <c r="AR364" s="155"/>
    </row>
    <row r="365" spans="1:44" ht="102" hidden="1" x14ac:dyDescent="0.3">
      <c r="A365" s="155"/>
      <c r="B365" s="165" t="s">
        <v>4084</v>
      </c>
      <c r="C365" s="162"/>
      <c r="D365" s="163">
        <v>584.12</v>
      </c>
      <c r="E365" s="164">
        <v>584.12</v>
      </c>
      <c r="F365" s="166" t="s">
        <v>2579</v>
      </c>
      <c r="G365" s="161" t="s">
        <v>3558</v>
      </c>
      <c r="H365" s="162" t="s">
        <v>540</v>
      </c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  <c r="AC365" s="155"/>
      <c r="AD365" s="155"/>
      <c r="AE365" s="155"/>
      <c r="AF365" s="155"/>
      <c r="AG365" s="155"/>
      <c r="AH365" s="155"/>
      <c r="AI365" s="155"/>
      <c r="AJ365" s="155"/>
      <c r="AK365" s="155"/>
      <c r="AL365" s="155"/>
      <c r="AM365" s="155"/>
      <c r="AN365" s="155"/>
      <c r="AO365" s="155"/>
      <c r="AP365" s="155"/>
      <c r="AQ365" s="155"/>
      <c r="AR365" s="155"/>
    </row>
    <row r="366" spans="1:44" ht="102" hidden="1" x14ac:dyDescent="0.3">
      <c r="A366" s="155"/>
      <c r="B366" s="166" t="s">
        <v>2579</v>
      </c>
      <c r="C366" s="167"/>
      <c r="D366" s="163">
        <v>584.12</v>
      </c>
      <c r="E366" s="164">
        <v>584.12</v>
      </c>
      <c r="F366" s="161" t="s">
        <v>3558</v>
      </c>
      <c r="G366" s="165" t="s">
        <v>4084</v>
      </c>
      <c r="H366" s="162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  <c r="AC366" s="155"/>
      <c r="AD366" s="155"/>
      <c r="AE366" s="155"/>
      <c r="AF366" s="155"/>
      <c r="AG366" s="155"/>
      <c r="AH366" s="155"/>
      <c r="AI366" s="155"/>
      <c r="AJ366" s="155"/>
      <c r="AK366" s="155"/>
      <c r="AL366" s="155"/>
      <c r="AM366" s="155"/>
      <c r="AN366" s="155"/>
      <c r="AO366" s="155"/>
      <c r="AP366" s="155"/>
      <c r="AQ366" s="155"/>
      <c r="AR366" s="155"/>
    </row>
    <row r="367" spans="1:44" ht="102" x14ac:dyDescent="0.3">
      <c r="A367" s="155"/>
      <c r="B367" s="161" t="s">
        <v>3558</v>
      </c>
      <c r="C367" s="162" t="s">
        <v>540</v>
      </c>
      <c r="D367" s="163">
        <v>734.44</v>
      </c>
      <c r="E367" s="164">
        <v>734.44</v>
      </c>
      <c r="F367" s="165" t="s">
        <v>4084</v>
      </c>
      <c r="G367" s="166" t="s">
        <v>4070</v>
      </c>
      <c r="H367" s="167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  <c r="AC367" s="155"/>
      <c r="AD367" s="155"/>
      <c r="AE367" s="155"/>
      <c r="AF367" s="155"/>
      <c r="AG367" s="155"/>
      <c r="AH367" s="155"/>
      <c r="AI367" s="155"/>
      <c r="AJ367" s="155"/>
      <c r="AK367" s="155"/>
      <c r="AL367" s="155"/>
      <c r="AM367" s="155"/>
      <c r="AN367" s="155"/>
      <c r="AO367" s="155"/>
      <c r="AP367" s="155"/>
      <c r="AQ367" s="155"/>
      <c r="AR367" s="155"/>
    </row>
    <row r="368" spans="1:44" ht="102" hidden="1" x14ac:dyDescent="0.3">
      <c r="A368" s="155"/>
      <c r="B368" s="165" t="s">
        <v>4084</v>
      </c>
      <c r="C368" s="162"/>
      <c r="D368" s="163">
        <v>734.44</v>
      </c>
      <c r="E368" s="164">
        <v>734.44</v>
      </c>
      <c r="F368" s="166" t="s">
        <v>4070</v>
      </c>
      <c r="G368" s="161" t="s">
        <v>1964</v>
      </c>
      <c r="H368" s="162" t="s">
        <v>883</v>
      </c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  <c r="AC368" s="155"/>
      <c r="AD368" s="155"/>
      <c r="AE368" s="155"/>
      <c r="AF368" s="155"/>
      <c r="AG368" s="155"/>
      <c r="AH368" s="155"/>
      <c r="AI368" s="155"/>
      <c r="AJ368" s="155"/>
      <c r="AK368" s="155"/>
      <c r="AL368" s="155"/>
      <c r="AM368" s="155"/>
      <c r="AN368" s="155"/>
      <c r="AO368" s="155"/>
      <c r="AP368" s="155"/>
      <c r="AQ368" s="155"/>
      <c r="AR368" s="155"/>
    </row>
    <row r="369" spans="1:44" ht="102" hidden="1" x14ac:dyDescent="0.3">
      <c r="A369" s="155"/>
      <c r="B369" s="166" t="s">
        <v>4070</v>
      </c>
      <c r="C369" s="167"/>
      <c r="D369" s="163">
        <v>734.44</v>
      </c>
      <c r="E369" s="164">
        <v>734.44</v>
      </c>
      <c r="F369" s="161" t="s">
        <v>1964</v>
      </c>
      <c r="G369" s="165" t="s">
        <v>4084</v>
      </c>
      <c r="H369" s="162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  <c r="AC369" s="155"/>
      <c r="AD369" s="155"/>
      <c r="AE369" s="155"/>
      <c r="AF369" s="155"/>
      <c r="AG369" s="155"/>
      <c r="AH369" s="155"/>
      <c r="AI369" s="155"/>
      <c r="AJ369" s="155"/>
      <c r="AK369" s="155"/>
      <c r="AL369" s="155"/>
      <c r="AM369" s="155"/>
      <c r="AN369" s="155"/>
      <c r="AO369" s="155"/>
      <c r="AP369" s="155"/>
      <c r="AQ369" s="155"/>
      <c r="AR369" s="155"/>
    </row>
    <row r="370" spans="1:44" ht="102" x14ac:dyDescent="0.3">
      <c r="A370" s="155"/>
      <c r="B370" s="161" t="s">
        <v>1964</v>
      </c>
      <c r="C370" s="162" t="s">
        <v>883</v>
      </c>
      <c r="D370" s="163">
        <v>665.72</v>
      </c>
      <c r="E370" s="164">
        <v>665.72</v>
      </c>
      <c r="F370" s="165" t="s">
        <v>4084</v>
      </c>
      <c r="G370" s="166" t="s">
        <v>2638</v>
      </c>
      <c r="H370" s="167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  <c r="AC370" s="155"/>
      <c r="AD370" s="155"/>
      <c r="AE370" s="155"/>
      <c r="AF370" s="155"/>
      <c r="AG370" s="155"/>
      <c r="AH370" s="155"/>
      <c r="AI370" s="155"/>
      <c r="AJ370" s="155"/>
      <c r="AK370" s="155"/>
      <c r="AL370" s="155"/>
      <c r="AM370" s="155"/>
      <c r="AN370" s="155"/>
      <c r="AO370" s="155"/>
      <c r="AP370" s="155"/>
      <c r="AQ370" s="155"/>
      <c r="AR370" s="155"/>
    </row>
    <row r="371" spans="1:44" ht="102" hidden="1" x14ac:dyDescent="0.3">
      <c r="A371" s="155"/>
      <c r="B371" s="165" t="s">
        <v>4084</v>
      </c>
      <c r="C371" s="162"/>
      <c r="D371" s="163">
        <v>665.72</v>
      </c>
      <c r="E371" s="164">
        <v>665.72</v>
      </c>
      <c r="F371" s="166" t="s">
        <v>2638</v>
      </c>
      <c r="G371" s="161" t="s">
        <v>1957</v>
      </c>
      <c r="H371" s="162" t="s">
        <v>1119</v>
      </c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  <c r="AC371" s="155"/>
      <c r="AD371" s="155"/>
      <c r="AE371" s="155"/>
      <c r="AF371" s="155"/>
      <c r="AG371" s="155"/>
      <c r="AH371" s="155"/>
      <c r="AI371" s="155"/>
      <c r="AJ371" s="155"/>
      <c r="AK371" s="155"/>
      <c r="AL371" s="155"/>
      <c r="AM371" s="155"/>
      <c r="AN371" s="155"/>
      <c r="AO371" s="155"/>
      <c r="AP371" s="155"/>
      <c r="AQ371" s="155"/>
      <c r="AR371" s="155"/>
    </row>
    <row r="372" spans="1:44" ht="102" hidden="1" x14ac:dyDescent="0.3">
      <c r="A372" s="155"/>
      <c r="B372" s="166" t="s">
        <v>2638</v>
      </c>
      <c r="C372" s="167"/>
      <c r="D372" s="163">
        <v>665.72</v>
      </c>
      <c r="E372" s="164">
        <v>665.72</v>
      </c>
      <c r="F372" s="161" t="s">
        <v>1957</v>
      </c>
      <c r="G372" s="165" t="s">
        <v>4084</v>
      </c>
      <c r="H372" s="162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  <c r="AC372" s="155"/>
      <c r="AD372" s="155"/>
      <c r="AE372" s="155"/>
      <c r="AF372" s="155"/>
      <c r="AG372" s="155"/>
      <c r="AH372" s="155"/>
      <c r="AI372" s="155"/>
      <c r="AJ372" s="155"/>
      <c r="AK372" s="155"/>
      <c r="AL372" s="155"/>
      <c r="AM372" s="155"/>
      <c r="AN372" s="155"/>
      <c r="AO372" s="155"/>
      <c r="AP372" s="155"/>
      <c r="AQ372" s="155"/>
      <c r="AR372" s="155"/>
    </row>
    <row r="373" spans="1:44" ht="102" x14ac:dyDescent="0.3">
      <c r="A373" s="155"/>
      <c r="B373" s="161" t="s">
        <v>1957</v>
      </c>
      <c r="C373" s="162" t="s">
        <v>1119</v>
      </c>
      <c r="D373" s="163">
        <v>584.12</v>
      </c>
      <c r="E373" s="164">
        <v>584.12</v>
      </c>
      <c r="F373" s="165" t="s">
        <v>4084</v>
      </c>
      <c r="G373" s="166" t="s">
        <v>2577</v>
      </c>
      <c r="H373" s="167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  <c r="AC373" s="155"/>
      <c r="AD373" s="155"/>
      <c r="AE373" s="155"/>
      <c r="AF373" s="155"/>
      <c r="AG373" s="155"/>
      <c r="AH373" s="155"/>
      <c r="AI373" s="155"/>
      <c r="AJ373" s="155"/>
      <c r="AK373" s="155"/>
      <c r="AL373" s="155"/>
      <c r="AM373" s="155"/>
      <c r="AN373" s="155"/>
      <c r="AO373" s="155"/>
      <c r="AP373" s="155"/>
      <c r="AQ373" s="155"/>
      <c r="AR373" s="155"/>
    </row>
    <row r="374" spans="1:44" ht="102" hidden="1" x14ac:dyDescent="0.3">
      <c r="A374" s="155"/>
      <c r="B374" s="165" t="s">
        <v>4084</v>
      </c>
      <c r="C374" s="162"/>
      <c r="D374" s="163">
        <v>584.12</v>
      </c>
      <c r="E374" s="164">
        <v>584.12</v>
      </c>
      <c r="F374" s="166" t="s">
        <v>2577</v>
      </c>
      <c r="G374" s="161" t="s">
        <v>2023</v>
      </c>
      <c r="H374" s="162" t="s">
        <v>665</v>
      </c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  <c r="AC374" s="155"/>
      <c r="AD374" s="155"/>
      <c r="AE374" s="155"/>
      <c r="AF374" s="155"/>
      <c r="AG374" s="155"/>
      <c r="AH374" s="155"/>
      <c r="AI374" s="155"/>
      <c r="AJ374" s="155"/>
      <c r="AK374" s="155"/>
      <c r="AL374" s="155"/>
      <c r="AM374" s="155"/>
      <c r="AN374" s="155"/>
      <c r="AO374" s="155"/>
      <c r="AP374" s="155"/>
      <c r="AQ374" s="155"/>
      <c r="AR374" s="155"/>
    </row>
    <row r="375" spans="1:44" ht="102" hidden="1" x14ac:dyDescent="0.3">
      <c r="A375" s="155"/>
      <c r="B375" s="166" t="s">
        <v>2577</v>
      </c>
      <c r="C375" s="167"/>
      <c r="D375" s="163">
        <v>584.12</v>
      </c>
      <c r="E375" s="164">
        <v>584.12</v>
      </c>
      <c r="F375" s="161" t="s">
        <v>2023</v>
      </c>
      <c r="G375" s="165" t="s">
        <v>4084</v>
      </c>
      <c r="H375" s="162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  <c r="AC375" s="155"/>
      <c r="AD375" s="155"/>
      <c r="AE375" s="155"/>
      <c r="AF375" s="155"/>
      <c r="AG375" s="155"/>
      <c r="AH375" s="155"/>
      <c r="AI375" s="155"/>
      <c r="AJ375" s="155"/>
      <c r="AK375" s="155"/>
      <c r="AL375" s="155"/>
      <c r="AM375" s="155"/>
      <c r="AN375" s="155"/>
      <c r="AO375" s="155"/>
      <c r="AP375" s="155"/>
      <c r="AQ375" s="155"/>
      <c r="AR375" s="155"/>
    </row>
    <row r="376" spans="1:44" ht="102" x14ac:dyDescent="0.3">
      <c r="A376" s="155"/>
      <c r="B376" s="161" t="s">
        <v>2023</v>
      </c>
      <c r="C376" s="162" t="s">
        <v>665</v>
      </c>
      <c r="D376" s="163">
        <v>627.07000000000005</v>
      </c>
      <c r="E376" s="164">
        <v>627.07000000000005</v>
      </c>
      <c r="F376" s="165" t="s">
        <v>4084</v>
      </c>
      <c r="G376" s="166" t="s">
        <v>2625</v>
      </c>
      <c r="H376" s="167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  <c r="AC376" s="155"/>
      <c r="AD376" s="155"/>
      <c r="AE376" s="155"/>
      <c r="AF376" s="155"/>
      <c r="AG376" s="155"/>
      <c r="AH376" s="155"/>
      <c r="AI376" s="155"/>
      <c r="AJ376" s="155"/>
      <c r="AK376" s="155"/>
      <c r="AL376" s="155"/>
      <c r="AM376" s="155"/>
      <c r="AN376" s="155"/>
      <c r="AO376" s="155"/>
      <c r="AP376" s="155"/>
      <c r="AQ376" s="155"/>
      <c r="AR376" s="155"/>
    </row>
    <row r="377" spans="1:44" ht="102" hidden="1" x14ac:dyDescent="0.3">
      <c r="A377" s="155"/>
      <c r="B377" s="165" t="s">
        <v>4084</v>
      </c>
      <c r="C377" s="162"/>
      <c r="D377" s="163">
        <v>627.07000000000005</v>
      </c>
      <c r="E377" s="164">
        <v>627.07000000000005</v>
      </c>
      <c r="F377" s="166" t="s">
        <v>2625</v>
      </c>
      <c r="G377" s="161" t="s">
        <v>1958</v>
      </c>
      <c r="H377" s="162" t="s">
        <v>750</v>
      </c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  <c r="AC377" s="155"/>
      <c r="AD377" s="155"/>
      <c r="AE377" s="155"/>
      <c r="AF377" s="155"/>
      <c r="AG377" s="155"/>
      <c r="AH377" s="155"/>
      <c r="AI377" s="155"/>
      <c r="AJ377" s="155"/>
      <c r="AK377" s="155"/>
      <c r="AL377" s="155"/>
      <c r="AM377" s="155"/>
      <c r="AN377" s="155"/>
      <c r="AO377" s="155"/>
      <c r="AP377" s="155"/>
      <c r="AQ377" s="155"/>
      <c r="AR377" s="155"/>
    </row>
    <row r="378" spans="1:44" ht="102" hidden="1" x14ac:dyDescent="0.3">
      <c r="A378" s="155"/>
      <c r="B378" s="166" t="s">
        <v>2625</v>
      </c>
      <c r="C378" s="167"/>
      <c r="D378" s="163">
        <v>627.07000000000005</v>
      </c>
      <c r="E378" s="164">
        <v>627.07000000000005</v>
      </c>
      <c r="F378" s="161" t="s">
        <v>1958</v>
      </c>
      <c r="G378" s="165" t="s">
        <v>4084</v>
      </c>
      <c r="H378" s="162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  <c r="AC378" s="155"/>
      <c r="AD378" s="155"/>
      <c r="AE378" s="155"/>
      <c r="AF378" s="155"/>
      <c r="AG378" s="155"/>
      <c r="AH378" s="155"/>
      <c r="AI378" s="155"/>
      <c r="AJ378" s="155"/>
      <c r="AK378" s="155"/>
      <c r="AL378" s="155"/>
      <c r="AM378" s="155"/>
      <c r="AN378" s="155"/>
      <c r="AO378" s="155"/>
      <c r="AP378" s="155"/>
      <c r="AQ378" s="155"/>
      <c r="AR378" s="155"/>
    </row>
    <row r="379" spans="1:44" ht="102" x14ac:dyDescent="0.3">
      <c r="A379" s="155"/>
      <c r="B379" s="161" t="s">
        <v>1958</v>
      </c>
      <c r="C379" s="162" t="s">
        <v>750</v>
      </c>
      <c r="D379" s="163">
        <v>592.71</v>
      </c>
      <c r="E379" s="164">
        <v>592.71</v>
      </c>
      <c r="F379" s="165" t="s">
        <v>4084</v>
      </c>
      <c r="G379" s="166" t="s">
        <v>2609</v>
      </c>
      <c r="H379" s="167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  <c r="AC379" s="155"/>
      <c r="AD379" s="155"/>
      <c r="AE379" s="155"/>
      <c r="AF379" s="155"/>
      <c r="AG379" s="155"/>
      <c r="AH379" s="155"/>
      <c r="AI379" s="155"/>
      <c r="AJ379" s="155"/>
      <c r="AK379" s="155"/>
      <c r="AL379" s="155"/>
      <c r="AM379" s="155"/>
      <c r="AN379" s="155"/>
      <c r="AO379" s="155"/>
      <c r="AP379" s="155"/>
      <c r="AQ379" s="155"/>
      <c r="AR379" s="155"/>
    </row>
    <row r="380" spans="1:44" ht="102" hidden="1" x14ac:dyDescent="0.3">
      <c r="A380" s="155"/>
      <c r="B380" s="165" t="s">
        <v>4084</v>
      </c>
      <c r="C380" s="162"/>
      <c r="D380" s="163">
        <v>592.71</v>
      </c>
      <c r="E380" s="164">
        <v>592.71</v>
      </c>
      <c r="F380" s="166" t="s">
        <v>2609</v>
      </c>
      <c r="G380" s="161" t="s">
        <v>2050</v>
      </c>
      <c r="H380" s="162" t="s">
        <v>1077</v>
      </c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  <c r="AC380" s="155"/>
      <c r="AD380" s="155"/>
      <c r="AE380" s="155"/>
      <c r="AF380" s="155"/>
      <c r="AG380" s="155"/>
      <c r="AH380" s="155"/>
      <c r="AI380" s="155"/>
      <c r="AJ380" s="155"/>
      <c r="AK380" s="155"/>
      <c r="AL380" s="155"/>
      <c r="AM380" s="155"/>
      <c r="AN380" s="155"/>
      <c r="AO380" s="155"/>
      <c r="AP380" s="155"/>
      <c r="AQ380" s="155"/>
      <c r="AR380" s="155"/>
    </row>
    <row r="381" spans="1:44" ht="102" hidden="1" x14ac:dyDescent="0.3">
      <c r="A381" s="155"/>
      <c r="B381" s="166" t="s">
        <v>2609</v>
      </c>
      <c r="C381" s="167"/>
      <c r="D381" s="163">
        <v>592.71</v>
      </c>
      <c r="E381" s="164">
        <v>592.71</v>
      </c>
      <c r="F381" s="161" t="s">
        <v>2050</v>
      </c>
      <c r="G381" s="165" t="s">
        <v>4084</v>
      </c>
      <c r="H381" s="162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  <c r="AC381" s="155"/>
      <c r="AD381" s="155"/>
      <c r="AE381" s="155"/>
      <c r="AF381" s="155"/>
      <c r="AG381" s="155"/>
      <c r="AH381" s="155"/>
      <c r="AI381" s="155"/>
      <c r="AJ381" s="155"/>
      <c r="AK381" s="155"/>
      <c r="AL381" s="155"/>
      <c r="AM381" s="155"/>
      <c r="AN381" s="155"/>
      <c r="AO381" s="155"/>
      <c r="AP381" s="155"/>
      <c r="AQ381" s="155"/>
      <c r="AR381" s="155"/>
    </row>
    <row r="382" spans="1:44" ht="102" x14ac:dyDescent="0.3">
      <c r="A382" s="155"/>
      <c r="B382" s="161" t="s">
        <v>2050</v>
      </c>
      <c r="C382" s="162" t="s">
        <v>1077</v>
      </c>
      <c r="D382" s="163">
        <v>734.44</v>
      </c>
      <c r="E382" s="164">
        <v>734.44</v>
      </c>
      <c r="F382" s="165" t="s">
        <v>4084</v>
      </c>
      <c r="G382" s="166" t="s">
        <v>2697</v>
      </c>
      <c r="H382" s="167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  <c r="AC382" s="155"/>
      <c r="AD382" s="155"/>
      <c r="AE382" s="155"/>
      <c r="AF382" s="155"/>
      <c r="AG382" s="155"/>
      <c r="AH382" s="155"/>
      <c r="AI382" s="155"/>
      <c r="AJ382" s="155"/>
      <c r="AK382" s="155"/>
      <c r="AL382" s="155"/>
      <c r="AM382" s="155"/>
      <c r="AN382" s="155"/>
      <c r="AO382" s="155"/>
      <c r="AP382" s="155"/>
      <c r="AQ382" s="155"/>
      <c r="AR382" s="155"/>
    </row>
    <row r="383" spans="1:44" ht="102" hidden="1" x14ac:dyDescent="0.3">
      <c r="A383" s="155"/>
      <c r="B383" s="165" t="s">
        <v>4084</v>
      </c>
      <c r="C383" s="162"/>
      <c r="D383" s="163">
        <v>734.44</v>
      </c>
      <c r="E383" s="164">
        <v>734.44</v>
      </c>
      <c r="F383" s="166" t="s">
        <v>2697</v>
      </c>
      <c r="G383" s="161" t="s">
        <v>1989</v>
      </c>
      <c r="H383" s="162" t="s">
        <v>640</v>
      </c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  <c r="AC383" s="155"/>
      <c r="AD383" s="155"/>
      <c r="AE383" s="155"/>
      <c r="AF383" s="155"/>
      <c r="AG383" s="155"/>
      <c r="AH383" s="155"/>
      <c r="AI383" s="155"/>
      <c r="AJ383" s="155"/>
      <c r="AK383" s="155"/>
      <c r="AL383" s="155"/>
      <c r="AM383" s="155"/>
      <c r="AN383" s="155"/>
      <c r="AO383" s="155"/>
      <c r="AP383" s="155"/>
      <c r="AQ383" s="155"/>
      <c r="AR383" s="155"/>
    </row>
    <row r="384" spans="1:44" ht="102" hidden="1" x14ac:dyDescent="0.3">
      <c r="A384" s="155"/>
      <c r="B384" s="166" t="s">
        <v>2697</v>
      </c>
      <c r="C384" s="167"/>
      <c r="D384" s="163">
        <v>734.44</v>
      </c>
      <c r="E384" s="164">
        <v>734.44</v>
      </c>
      <c r="F384" s="161" t="s">
        <v>1989</v>
      </c>
      <c r="G384" s="165" t="s">
        <v>4084</v>
      </c>
      <c r="H384" s="162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  <c r="AC384" s="155"/>
      <c r="AD384" s="155"/>
      <c r="AE384" s="155"/>
      <c r="AF384" s="155"/>
      <c r="AG384" s="155"/>
      <c r="AH384" s="155"/>
      <c r="AI384" s="155"/>
      <c r="AJ384" s="155"/>
      <c r="AK384" s="155"/>
      <c r="AL384" s="155"/>
      <c r="AM384" s="155"/>
      <c r="AN384" s="155"/>
      <c r="AO384" s="155"/>
      <c r="AP384" s="155"/>
      <c r="AQ384" s="155"/>
      <c r="AR384" s="155"/>
    </row>
    <row r="385" spans="1:44" ht="102" x14ac:dyDescent="0.3">
      <c r="A385" s="155"/>
      <c r="B385" s="161" t="s">
        <v>1989</v>
      </c>
      <c r="C385" s="162" t="s">
        <v>640</v>
      </c>
      <c r="D385" s="163">
        <v>734.44</v>
      </c>
      <c r="E385" s="164">
        <v>734.44</v>
      </c>
      <c r="F385" s="165" t="s">
        <v>4084</v>
      </c>
      <c r="G385" s="166" t="s">
        <v>2691</v>
      </c>
      <c r="H385" s="167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  <c r="AC385" s="155"/>
      <c r="AD385" s="155"/>
      <c r="AE385" s="155"/>
      <c r="AF385" s="155"/>
      <c r="AG385" s="155"/>
      <c r="AH385" s="155"/>
      <c r="AI385" s="155"/>
      <c r="AJ385" s="155"/>
      <c r="AK385" s="155"/>
      <c r="AL385" s="155"/>
      <c r="AM385" s="155"/>
      <c r="AN385" s="155"/>
      <c r="AO385" s="155"/>
      <c r="AP385" s="155"/>
      <c r="AQ385" s="155"/>
      <c r="AR385" s="155"/>
    </row>
    <row r="386" spans="1:44" ht="102" hidden="1" x14ac:dyDescent="0.3">
      <c r="A386" s="155"/>
      <c r="B386" s="165" t="s">
        <v>4084</v>
      </c>
      <c r="C386" s="162"/>
      <c r="D386" s="163">
        <v>734.44</v>
      </c>
      <c r="E386" s="164">
        <v>734.44</v>
      </c>
      <c r="F386" s="166" t="s">
        <v>2691</v>
      </c>
      <c r="G386" s="161" t="s">
        <v>2114</v>
      </c>
      <c r="H386" s="162" t="s">
        <v>751</v>
      </c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  <c r="AC386" s="155"/>
      <c r="AD386" s="155"/>
      <c r="AE386" s="155"/>
      <c r="AF386" s="155"/>
      <c r="AG386" s="155"/>
      <c r="AH386" s="155"/>
      <c r="AI386" s="155"/>
      <c r="AJ386" s="155"/>
      <c r="AK386" s="155"/>
      <c r="AL386" s="155"/>
      <c r="AM386" s="155"/>
      <c r="AN386" s="155"/>
      <c r="AO386" s="155"/>
      <c r="AP386" s="155"/>
      <c r="AQ386" s="155"/>
      <c r="AR386" s="155"/>
    </row>
    <row r="387" spans="1:44" ht="102" hidden="1" x14ac:dyDescent="0.3">
      <c r="A387" s="155"/>
      <c r="B387" s="166" t="s">
        <v>2691</v>
      </c>
      <c r="C387" s="167"/>
      <c r="D387" s="163">
        <v>734.44</v>
      </c>
      <c r="E387" s="164">
        <v>734.44</v>
      </c>
      <c r="F387" s="161" t="s">
        <v>2114</v>
      </c>
      <c r="G387" s="165" t="s">
        <v>4084</v>
      </c>
      <c r="H387" s="162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  <c r="AC387" s="155"/>
      <c r="AD387" s="155"/>
      <c r="AE387" s="155"/>
      <c r="AF387" s="155"/>
      <c r="AG387" s="155"/>
      <c r="AH387" s="155"/>
      <c r="AI387" s="155"/>
      <c r="AJ387" s="155"/>
      <c r="AK387" s="155"/>
      <c r="AL387" s="155"/>
      <c r="AM387" s="155"/>
      <c r="AN387" s="155"/>
      <c r="AO387" s="155"/>
      <c r="AP387" s="155"/>
      <c r="AQ387" s="155"/>
      <c r="AR387" s="155"/>
    </row>
    <row r="388" spans="1:44" ht="102" x14ac:dyDescent="0.3">
      <c r="A388" s="155"/>
      <c r="B388" s="161" t="s">
        <v>2114</v>
      </c>
      <c r="C388" s="162" t="s">
        <v>751</v>
      </c>
      <c r="D388" s="163">
        <v>584.12</v>
      </c>
      <c r="E388" s="164">
        <v>584.12</v>
      </c>
      <c r="F388" s="165" t="s">
        <v>4084</v>
      </c>
      <c r="G388" s="166" t="s">
        <v>2583</v>
      </c>
      <c r="H388" s="167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  <c r="AC388" s="155"/>
      <c r="AD388" s="155"/>
      <c r="AE388" s="155"/>
      <c r="AF388" s="155"/>
      <c r="AG388" s="155"/>
      <c r="AH388" s="155"/>
      <c r="AI388" s="155"/>
      <c r="AJ388" s="155"/>
      <c r="AK388" s="155"/>
      <c r="AL388" s="155"/>
      <c r="AM388" s="155"/>
      <c r="AN388" s="155"/>
      <c r="AO388" s="155"/>
      <c r="AP388" s="155"/>
      <c r="AQ388" s="155"/>
      <c r="AR388" s="155"/>
    </row>
    <row r="389" spans="1:44" ht="102" hidden="1" x14ac:dyDescent="0.3">
      <c r="A389" s="155"/>
      <c r="B389" s="165" t="s">
        <v>4084</v>
      </c>
      <c r="C389" s="162"/>
      <c r="D389" s="163">
        <v>584.12</v>
      </c>
      <c r="E389" s="164">
        <v>584.12</v>
      </c>
      <c r="F389" s="166" t="s">
        <v>2583</v>
      </c>
      <c r="G389" s="161" t="s">
        <v>2092</v>
      </c>
      <c r="H389" s="162" t="s">
        <v>797</v>
      </c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  <c r="AC389" s="155"/>
      <c r="AD389" s="155"/>
      <c r="AE389" s="155"/>
      <c r="AF389" s="155"/>
      <c r="AG389" s="155"/>
      <c r="AH389" s="155"/>
      <c r="AI389" s="155"/>
      <c r="AJ389" s="155"/>
      <c r="AK389" s="155"/>
      <c r="AL389" s="155"/>
      <c r="AM389" s="155"/>
      <c r="AN389" s="155"/>
      <c r="AO389" s="155"/>
      <c r="AP389" s="155"/>
      <c r="AQ389" s="155"/>
      <c r="AR389" s="155"/>
    </row>
    <row r="390" spans="1:44" ht="102" hidden="1" x14ac:dyDescent="0.3">
      <c r="A390" s="155"/>
      <c r="B390" s="166" t="s">
        <v>2583</v>
      </c>
      <c r="C390" s="167"/>
      <c r="D390" s="163">
        <v>584.12</v>
      </c>
      <c r="E390" s="164">
        <v>584.12</v>
      </c>
      <c r="F390" s="161" t="s">
        <v>2092</v>
      </c>
      <c r="G390" s="165" t="s">
        <v>4084</v>
      </c>
      <c r="H390" s="162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  <c r="AC390" s="155"/>
      <c r="AD390" s="155"/>
      <c r="AE390" s="155"/>
      <c r="AF390" s="155"/>
      <c r="AG390" s="155"/>
      <c r="AH390" s="155"/>
      <c r="AI390" s="155"/>
      <c r="AJ390" s="155"/>
      <c r="AK390" s="155"/>
      <c r="AL390" s="155"/>
      <c r="AM390" s="155"/>
      <c r="AN390" s="155"/>
      <c r="AO390" s="155"/>
      <c r="AP390" s="155"/>
      <c r="AQ390" s="155"/>
      <c r="AR390" s="155"/>
    </row>
    <row r="391" spans="1:44" ht="102" x14ac:dyDescent="0.3">
      <c r="A391" s="155"/>
      <c r="B391" s="161" t="s">
        <v>2092</v>
      </c>
      <c r="C391" s="162" t="s">
        <v>797</v>
      </c>
      <c r="D391" s="163">
        <v>665.72</v>
      </c>
      <c r="E391" s="164">
        <v>665.72</v>
      </c>
      <c r="F391" s="165" t="s">
        <v>4084</v>
      </c>
      <c r="G391" s="166" t="s">
        <v>2549</v>
      </c>
      <c r="H391" s="167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  <c r="AC391" s="155"/>
      <c r="AD391" s="155"/>
      <c r="AE391" s="155"/>
      <c r="AF391" s="155"/>
      <c r="AG391" s="155"/>
      <c r="AH391" s="155"/>
      <c r="AI391" s="155"/>
      <c r="AJ391" s="155"/>
      <c r="AK391" s="155"/>
      <c r="AL391" s="155"/>
      <c r="AM391" s="155"/>
      <c r="AN391" s="155"/>
      <c r="AO391" s="155"/>
      <c r="AP391" s="155"/>
      <c r="AQ391" s="155"/>
      <c r="AR391" s="155"/>
    </row>
    <row r="392" spans="1:44" ht="102" hidden="1" x14ac:dyDescent="0.3">
      <c r="A392" s="155"/>
      <c r="B392" s="165" t="s">
        <v>4084</v>
      </c>
      <c r="C392" s="162"/>
      <c r="D392" s="163">
        <v>665.72</v>
      </c>
      <c r="E392" s="164">
        <v>665.72</v>
      </c>
      <c r="F392" s="166" t="s">
        <v>2549</v>
      </c>
      <c r="G392" s="161" t="s">
        <v>1988</v>
      </c>
      <c r="H392" s="162" t="s">
        <v>1082</v>
      </c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  <c r="AC392" s="155"/>
      <c r="AD392" s="155"/>
      <c r="AE392" s="155"/>
      <c r="AF392" s="155"/>
      <c r="AG392" s="155"/>
      <c r="AH392" s="155"/>
      <c r="AI392" s="155"/>
      <c r="AJ392" s="155"/>
      <c r="AK392" s="155"/>
      <c r="AL392" s="155"/>
      <c r="AM392" s="155"/>
      <c r="AN392" s="155"/>
      <c r="AO392" s="155"/>
      <c r="AP392" s="155"/>
      <c r="AQ392" s="155"/>
      <c r="AR392" s="155"/>
    </row>
    <row r="393" spans="1:44" ht="102" hidden="1" x14ac:dyDescent="0.3">
      <c r="A393" s="155"/>
      <c r="B393" s="166" t="s">
        <v>2549</v>
      </c>
      <c r="C393" s="167"/>
      <c r="D393" s="163">
        <v>665.72</v>
      </c>
      <c r="E393" s="164">
        <v>665.72</v>
      </c>
      <c r="F393" s="161" t="s">
        <v>1988</v>
      </c>
      <c r="G393" s="165" t="s">
        <v>4084</v>
      </c>
      <c r="H393" s="162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  <c r="AC393" s="155"/>
      <c r="AD393" s="155"/>
      <c r="AE393" s="155"/>
      <c r="AF393" s="155"/>
      <c r="AG393" s="155"/>
      <c r="AH393" s="155"/>
      <c r="AI393" s="155"/>
      <c r="AJ393" s="155"/>
      <c r="AK393" s="155"/>
      <c r="AL393" s="155"/>
      <c r="AM393" s="155"/>
      <c r="AN393" s="155"/>
      <c r="AO393" s="155"/>
      <c r="AP393" s="155"/>
      <c r="AQ393" s="155"/>
      <c r="AR393" s="155"/>
    </row>
    <row r="394" spans="1:44" ht="102" x14ac:dyDescent="0.3">
      <c r="A394" s="155"/>
      <c r="B394" s="161" t="s">
        <v>1988</v>
      </c>
      <c r="C394" s="162" t="s">
        <v>1082</v>
      </c>
      <c r="D394" s="163">
        <v>734.44</v>
      </c>
      <c r="E394" s="164">
        <v>734.44</v>
      </c>
      <c r="F394" s="165" t="s">
        <v>4084</v>
      </c>
      <c r="G394" s="166" t="s">
        <v>2695</v>
      </c>
      <c r="H394" s="167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  <c r="AC394" s="155"/>
      <c r="AD394" s="155"/>
      <c r="AE394" s="155"/>
      <c r="AF394" s="155"/>
      <c r="AG394" s="155"/>
      <c r="AH394" s="155"/>
      <c r="AI394" s="155"/>
      <c r="AJ394" s="155"/>
      <c r="AK394" s="155"/>
      <c r="AL394" s="155"/>
      <c r="AM394" s="155"/>
      <c r="AN394" s="155"/>
      <c r="AO394" s="155"/>
      <c r="AP394" s="155"/>
      <c r="AQ394" s="155"/>
      <c r="AR394" s="155"/>
    </row>
    <row r="395" spans="1:44" ht="102" hidden="1" x14ac:dyDescent="0.3">
      <c r="A395" s="155"/>
      <c r="B395" s="165" t="s">
        <v>4084</v>
      </c>
      <c r="C395" s="162"/>
      <c r="D395" s="163">
        <v>734.44</v>
      </c>
      <c r="E395" s="164">
        <v>734.44</v>
      </c>
      <c r="F395" s="166" t="s">
        <v>2695</v>
      </c>
      <c r="G395" s="161" t="s">
        <v>1971</v>
      </c>
      <c r="H395" s="162" t="s">
        <v>841</v>
      </c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  <c r="AC395" s="155"/>
      <c r="AD395" s="155"/>
      <c r="AE395" s="155"/>
      <c r="AF395" s="155"/>
      <c r="AG395" s="155"/>
      <c r="AH395" s="155"/>
      <c r="AI395" s="155"/>
      <c r="AJ395" s="155"/>
      <c r="AK395" s="155"/>
      <c r="AL395" s="155"/>
      <c r="AM395" s="155"/>
      <c r="AN395" s="155"/>
      <c r="AO395" s="155"/>
      <c r="AP395" s="155"/>
      <c r="AQ395" s="155"/>
      <c r="AR395" s="155"/>
    </row>
    <row r="396" spans="1:44" ht="102" hidden="1" x14ac:dyDescent="0.3">
      <c r="A396" s="155"/>
      <c r="B396" s="166" t="s">
        <v>2695</v>
      </c>
      <c r="C396" s="167"/>
      <c r="D396" s="163">
        <v>734.44</v>
      </c>
      <c r="E396" s="164">
        <v>734.44</v>
      </c>
      <c r="F396" s="161" t="s">
        <v>1971</v>
      </c>
      <c r="G396" s="165" t="s">
        <v>4084</v>
      </c>
      <c r="H396" s="162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  <c r="AC396" s="155"/>
      <c r="AD396" s="155"/>
      <c r="AE396" s="155"/>
      <c r="AF396" s="155"/>
      <c r="AG396" s="155"/>
      <c r="AH396" s="155"/>
      <c r="AI396" s="155"/>
      <c r="AJ396" s="155"/>
      <c r="AK396" s="155"/>
      <c r="AL396" s="155"/>
      <c r="AM396" s="155"/>
      <c r="AN396" s="155"/>
      <c r="AO396" s="155"/>
      <c r="AP396" s="155"/>
      <c r="AQ396" s="155"/>
      <c r="AR396" s="155"/>
    </row>
    <row r="397" spans="1:44" ht="102" x14ac:dyDescent="0.3">
      <c r="A397" s="155"/>
      <c r="B397" s="161" t="s">
        <v>1971</v>
      </c>
      <c r="C397" s="162" t="s">
        <v>841</v>
      </c>
      <c r="D397" s="163">
        <v>584.12</v>
      </c>
      <c r="E397" s="164">
        <v>584.12</v>
      </c>
      <c r="F397" s="165" t="s">
        <v>4084</v>
      </c>
      <c r="G397" s="166" t="s">
        <v>2576</v>
      </c>
      <c r="H397" s="167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  <c r="AC397" s="155"/>
      <c r="AD397" s="155"/>
      <c r="AE397" s="155"/>
      <c r="AF397" s="155"/>
      <c r="AG397" s="155"/>
      <c r="AH397" s="155"/>
      <c r="AI397" s="155"/>
      <c r="AJ397" s="155"/>
      <c r="AK397" s="155"/>
      <c r="AL397" s="155"/>
      <c r="AM397" s="155"/>
      <c r="AN397" s="155"/>
      <c r="AO397" s="155"/>
      <c r="AP397" s="155"/>
      <c r="AQ397" s="155"/>
      <c r="AR397" s="155"/>
    </row>
    <row r="398" spans="1:44" ht="102" hidden="1" x14ac:dyDescent="0.3">
      <c r="A398" s="155"/>
      <c r="B398" s="165" t="s">
        <v>4084</v>
      </c>
      <c r="C398" s="162"/>
      <c r="D398" s="163">
        <v>584.12</v>
      </c>
      <c r="E398" s="164">
        <v>584.12</v>
      </c>
      <c r="F398" s="166" t="s">
        <v>2576</v>
      </c>
      <c r="G398" s="161" t="s">
        <v>2141</v>
      </c>
      <c r="H398" s="162" t="s">
        <v>903</v>
      </c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  <c r="AC398" s="155"/>
      <c r="AD398" s="155"/>
      <c r="AE398" s="155"/>
      <c r="AF398" s="155"/>
      <c r="AG398" s="155"/>
      <c r="AH398" s="155"/>
      <c r="AI398" s="155"/>
      <c r="AJ398" s="155"/>
      <c r="AK398" s="155"/>
      <c r="AL398" s="155"/>
      <c r="AM398" s="155"/>
      <c r="AN398" s="155"/>
      <c r="AO398" s="155"/>
      <c r="AP398" s="155"/>
      <c r="AQ398" s="155"/>
      <c r="AR398" s="155"/>
    </row>
    <row r="399" spans="1:44" ht="102" hidden="1" x14ac:dyDescent="0.3">
      <c r="A399" s="155"/>
      <c r="B399" s="166" t="s">
        <v>2576</v>
      </c>
      <c r="C399" s="167"/>
      <c r="D399" s="163">
        <v>584.12</v>
      </c>
      <c r="E399" s="164">
        <v>584.12</v>
      </c>
      <c r="F399" s="161" t="s">
        <v>2141</v>
      </c>
      <c r="G399" s="165" t="s">
        <v>4084</v>
      </c>
      <c r="H399" s="162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  <c r="AC399" s="155"/>
      <c r="AD399" s="155"/>
      <c r="AE399" s="155"/>
      <c r="AF399" s="155"/>
      <c r="AG399" s="155"/>
      <c r="AH399" s="155"/>
      <c r="AI399" s="155"/>
      <c r="AJ399" s="155"/>
      <c r="AK399" s="155"/>
      <c r="AL399" s="155"/>
      <c r="AM399" s="155"/>
      <c r="AN399" s="155"/>
      <c r="AO399" s="155"/>
      <c r="AP399" s="155"/>
      <c r="AQ399" s="155"/>
      <c r="AR399" s="155"/>
    </row>
    <row r="400" spans="1:44" ht="102" x14ac:dyDescent="0.3">
      <c r="A400" s="155"/>
      <c r="B400" s="161" t="s">
        <v>2141</v>
      </c>
      <c r="C400" s="162" t="s">
        <v>903</v>
      </c>
      <c r="D400" s="163">
        <v>665.72</v>
      </c>
      <c r="E400" s="164">
        <v>665.72</v>
      </c>
      <c r="F400" s="165" t="s">
        <v>4084</v>
      </c>
      <c r="G400" s="166" t="s">
        <v>2563</v>
      </c>
      <c r="H400" s="167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  <c r="AC400" s="155"/>
      <c r="AD400" s="155"/>
      <c r="AE400" s="155"/>
      <c r="AF400" s="155"/>
      <c r="AG400" s="155"/>
      <c r="AH400" s="155"/>
      <c r="AI400" s="155"/>
      <c r="AJ400" s="155"/>
      <c r="AK400" s="155"/>
      <c r="AL400" s="155"/>
      <c r="AM400" s="155"/>
      <c r="AN400" s="155"/>
      <c r="AO400" s="155"/>
      <c r="AP400" s="155"/>
      <c r="AQ400" s="155"/>
      <c r="AR400" s="155"/>
    </row>
    <row r="401" spans="1:44" ht="102" hidden="1" x14ac:dyDescent="0.3">
      <c r="A401" s="155"/>
      <c r="B401" s="165" t="s">
        <v>4084</v>
      </c>
      <c r="C401" s="162"/>
      <c r="D401" s="163">
        <v>665.72</v>
      </c>
      <c r="E401" s="164">
        <v>665.72</v>
      </c>
      <c r="F401" s="166" t="s">
        <v>2563</v>
      </c>
      <c r="G401" s="161" t="s">
        <v>3535</v>
      </c>
      <c r="H401" s="162" t="s">
        <v>950</v>
      </c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  <c r="AC401" s="155"/>
      <c r="AD401" s="155"/>
      <c r="AE401" s="155"/>
      <c r="AF401" s="155"/>
      <c r="AG401" s="155"/>
      <c r="AH401" s="155"/>
      <c r="AI401" s="155"/>
      <c r="AJ401" s="155"/>
      <c r="AK401" s="155"/>
      <c r="AL401" s="155"/>
      <c r="AM401" s="155"/>
      <c r="AN401" s="155"/>
      <c r="AO401" s="155"/>
      <c r="AP401" s="155"/>
      <c r="AQ401" s="155"/>
      <c r="AR401" s="155"/>
    </row>
    <row r="402" spans="1:44" ht="102" hidden="1" x14ac:dyDescent="0.3">
      <c r="A402" s="155"/>
      <c r="B402" s="166" t="s">
        <v>2563</v>
      </c>
      <c r="C402" s="167"/>
      <c r="D402" s="163">
        <v>665.72</v>
      </c>
      <c r="E402" s="164">
        <v>665.72</v>
      </c>
      <c r="F402" s="161" t="s">
        <v>3535</v>
      </c>
      <c r="G402" s="165" t="s">
        <v>4084</v>
      </c>
      <c r="H402" s="162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  <c r="AC402" s="155"/>
      <c r="AD402" s="155"/>
      <c r="AE402" s="155"/>
      <c r="AF402" s="155"/>
      <c r="AG402" s="155"/>
      <c r="AH402" s="155"/>
      <c r="AI402" s="155"/>
      <c r="AJ402" s="155"/>
      <c r="AK402" s="155"/>
      <c r="AL402" s="155"/>
      <c r="AM402" s="155"/>
      <c r="AN402" s="155"/>
      <c r="AO402" s="155"/>
      <c r="AP402" s="155"/>
      <c r="AQ402" s="155"/>
      <c r="AR402" s="155"/>
    </row>
    <row r="403" spans="1:44" ht="102" x14ac:dyDescent="0.3">
      <c r="A403" s="155"/>
      <c r="B403" s="161" t="s">
        <v>3535</v>
      </c>
      <c r="C403" s="162" t="s">
        <v>950</v>
      </c>
      <c r="D403" s="163">
        <v>670.02</v>
      </c>
      <c r="E403" s="164">
        <v>670.02</v>
      </c>
      <c r="F403" s="165" t="s">
        <v>4084</v>
      </c>
      <c r="G403" s="166" t="s">
        <v>3998</v>
      </c>
      <c r="H403" s="167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  <c r="AC403" s="155"/>
      <c r="AD403" s="155"/>
      <c r="AE403" s="155"/>
      <c r="AF403" s="155"/>
      <c r="AG403" s="155"/>
      <c r="AH403" s="155"/>
      <c r="AI403" s="155"/>
      <c r="AJ403" s="155"/>
      <c r="AK403" s="155"/>
      <c r="AL403" s="155"/>
      <c r="AM403" s="155"/>
      <c r="AN403" s="155"/>
      <c r="AO403" s="155"/>
      <c r="AP403" s="155"/>
      <c r="AQ403" s="155"/>
      <c r="AR403" s="155"/>
    </row>
    <row r="404" spans="1:44" ht="102" hidden="1" x14ac:dyDescent="0.3">
      <c r="A404" s="155"/>
      <c r="B404" s="165" t="s">
        <v>4084</v>
      </c>
      <c r="C404" s="162"/>
      <c r="D404" s="163">
        <v>670.02</v>
      </c>
      <c r="E404" s="164">
        <v>670.02</v>
      </c>
      <c r="F404" s="166" t="s">
        <v>3998</v>
      </c>
      <c r="G404" s="161" t="s">
        <v>2137</v>
      </c>
      <c r="H404" s="162" t="s">
        <v>737</v>
      </c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  <c r="AC404" s="155"/>
      <c r="AD404" s="155"/>
      <c r="AE404" s="155"/>
      <c r="AF404" s="155"/>
      <c r="AG404" s="155"/>
      <c r="AH404" s="155"/>
      <c r="AI404" s="155"/>
      <c r="AJ404" s="155"/>
      <c r="AK404" s="155"/>
      <c r="AL404" s="155"/>
      <c r="AM404" s="155"/>
      <c r="AN404" s="155"/>
      <c r="AO404" s="155"/>
      <c r="AP404" s="155"/>
      <c r="AQ404" s="155"/>
      <c r="AR404" s="155"/>
    </row>
    <row r="405" spans="1:44" ht="102" hidden="1" x14ac:dyDescent="0.3">
      <c r="A405" s="155"/>
      <c r="B405" s="166" t="s">
        <v>3998</v>
      </c>
      <c r="C405" s="167"/>
      <c r="D405" s="163">
        <v>670.02</v>
      </c>
      <c r="E405" s="164">
        <v>670.02</v>
      </c>
      <c r="F405" s="161" t="s">
        <v>2137</v>
      </c>
      <c r="G405" s="165" t="s">
        <v>4084</v>
      </c>
      <c r="H405" s="162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  <c r="AC405" s="155"/>
      <c r="AD405" s="155"/>
      <c r="AE405" s="155"/>
      <c r="AF405" s="155"/>
      <c r="AG405" s="155"/>
      <c r="AH405" s="155"/>
      <c r="AI405" s="155"/>
      <c r="AJ405" s="155"/>
      <c r="AK405" s="155"/>
      <c r="AL405" s="155"/>
      <c r="AM405" s="155"/>
      <c r="AN405" s="155"/>
      <c r="AO405" s="155"/>
      <c r="AP405" s="155"/>
      <c r="AQ405" s="155"/>
      <c r="AR405" s="155"/>
    </row>
    <row r="406" spans="1:44" ht="102" x14ac:dyDescent="0.3">
      <c r="A406" s="155"/>
      <c r="B406" s="161" t="s">
        <v>2137</v>
      </c>
      <c r="C406" s="162" t="s">
        <v>737</v>
      </c>
      <c r="D406" s="163">
        <v>584.12</v>
      </c>
      <c r="E406" s="164">
        <v>584.12</v>
      </c>
      <c r="F406" s="165" t="s">
        <v>4084</v>
      </c>
      <c r="G406" s="166" t="s">
        <v>2541</v>
      </c>
      <c r="H406" s="167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  <c r="AC406" s="155"/>
      <c r="AD406" s="155"/>
      <c r="AE406" s="155"/>
      <c r="AF406" s="155"/>
      <c r="AG406" s="155"/>
      <c r="AH406" s="155"/>
      <c r="AI406" s="155"/>
      <c r="AJ406" s="155"/>
      <c r="AK406" s="155"/>
      <c r="AL406" s="155"/>
      <c r="AM406" s="155"/>
      <c r="AN406" s="155"/>
      <c r="AO406" s="155"/>
      <c r="AP406" s="155"/>
      <c r="AQ406" s="155"/>
      <c r="AR406" s="155"/>
    </row>
    <row r="407" spans="1:44" ht="102" hidden="1" x14ac:dyDescent="0.3">
      <c r="A407" s="155"/>
      <c r="B407" s="165" t="s">
        <v>4084</v>
      </c>
      <c r="C407" s="162"/>
      <c r="D407" s="163">
        <v>584.12</v>
      </c>
      <c r="E407" s="164">
        <v>584.12</v>
      </c>
      <c r="F407" s="166" t="s">
        <v>2541</v>
      </c>
      <c r="G407" s="161" t="s">
        <v>3536</v>
      </c>
      <c r="H407" s="162" t="s">
        <v>776</v>
      </c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  <c r="AC407" s="155"/>
      <c r="AD407" s="155"/>
      <c r="AE407" s="155"/>
      <c r="AF407" s="155"/>
      <c r="AG407" s="155"/>
      <c r="AH407" s="155"/>
      <c r="AI407" s="155"/>
      <c r="AJ407" s="155"/>
      <c r="AK407" s="155"/>
      <c r="AL407" s="155"/>
      <c r="AM407" s="155"/>
      <c r="AN407" s="155"/>
      <c r="AO407" s="155"/>
      <c r="AP407" s="155"/>
      <c r="AQ407" s="155"/>
      <c r="AR407" s="155"/>
    </row>
    <row r="408" spans="1:44" ht="102" hidden="1" x14ac:dyDescent="0.3">
      <c r="A408" s="155"/>
      <c r="B408" s="166" t="s">
        <v>2541</v>
      </c>
      <c r="C408" s="167"/>
      <c r="D408" s="163">
        <v>584.12</v>
      </c>
      <c r="E408" s="164">
        <v>584.12</v>
      </c>
      <c r="F408" s="161" t="s">
        <v>3536</v>
      </c>
      <c r="G408" s="165" t="s">
        <v>4084</v>
      </c>
      <c r="H408" s="162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  <c r="AC408" s="155"/>
      <c r="AD408" s="155"/>
      <c r="AE408" s="155"/>
      <c r="AF408" s="155"/>
      <c r="AG408" s="155"/>
      <c r="AH408" s="155"/>
      <c r="AI408" s="155"/>
      <c r="AJ408" s="155"/>
      <c r="AK408" s="155"/>
      <c r="AL408" s="155"/>
      <c r="AM408" s="155"/>
      <c r="AN408" s="155"/>
      <c r="AO408" s="155"/>
      <c r="AP408" s="155"/>
      <c r="AQ408" s="155"/>
      <c r="AR408" s="155"/>
    </row>
    <row r="409" spans="1:44" ht="102" x14ac:dyDescent="0.3">
      <c r="A409" s="155"/>
      <c r="B409" s="161" t="s">
        <v>3536</v>
      </c>
      <c r="C409" s="162" t="s">
        <v>776</v>
      </c>
      <c r="D409" s="163">
        <v>743.03</v>
      </c>
      <c r="E409" s="164">
        <v>743.03</v>
      </c>
      <c r="F409" s="165" t="s">
        <v>4084</v>
      </c>
      <c r="G409" s="166" t="s">
        <v>3999</v>
      </c>
      <c r="H409" s="167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  <c r="AC409" s="155"/>
      <c r="AD409" s="155"/>
      <c r="AE409" s="155"/>
      <c r="AF409" s="155"/>
      <c r="AG409" s="155"/>
      <c r="AH409" s="155"/>
      <c r="AI409" s="155"/>
      <c r="AJ409" s="155"/>
      <c r="AK409" s="155"/>
      <c r="AL409" s="155"/>
      <c r="AM409" s="155"/>
      <c r="AN409" s="155"/>
      <c r="AO409" s="155"/>
      <c r="AP409" s="155"/>
      <c r="AQ409" s="155"/>
      <c r="AR409" s="155"/>
    </row>
    <row r="410" spans="1:44" ht="102" hidden="1" x14ac:dyDescent="0.3">
      <c r="A410" s="155"/>
      <c r="B410" s="165" t="s">
        <v>4084</v>
      </c>
      <c r="C410" s="162"/>
      <c r="D410" s="163">
        <v>743.03</v>
      </c>
      <c r="E410" s="164">
        <v>743.03</v>
      </c>
      <c r="F410" s="166" t="s">
        <v>3999</v>
      </c>
      <c r="G410" s="161" t="s">
        <v>3527</v>
      </c>
      <c r="H410" s="162" t="s">
        <v>1156</v>
      </c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  <c r="AC410" s="155"/>
      <c r="AD410" s="155"/>
      <c r="AE410" s="155"/>
      <c r="AF410" s="155"/>
      <c r="AG410" s="155"/>
      <c r="AH410" s="155"/>
      <c r="AI410" s="155"/>
      <c r="AJ410" s="155"/>
      <c r="AK410" s="155"/>
      <c r="AL410" s="155"/>
      <c r="AM410" s="155"/>
      <c r="AN410" s="155"/>
      <c r="AO410" s="155"/>
      <c r="AP410" s="155"/>
      <c r="AQ410" s="155"/>
      <c r="AR410" s="155"/>
    </row>
    <row r="411" spans="1:44" ht="102" hidden="1" x14ac:dyDescent="0.3">
      <c r="A411" s="155"/>
      <c r="B411" s="166" t="s">
        <v>3999</v>
      </c>
      <c r="C411" s="167"/>
      <c r="D411" s="163">
        <v>743.03</v>
      </c>
      <c r="E411" s="164">
        <v>743.03</v>
      </c>
      <c r="F411" s="161" t="s">
        <v>3527</v>
      </c>
      <c r="G411" s="165" t="s">
        <v>4084</v>
      </c>
      <c r="H411" s="162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  <c r="AC411" s="155"/>
      <c r="AD411" s="155"/>
      <c r="AE411" s="155"/>
      <c r="AF411" s="155"/>
      <c r="AG411" s="155"/>
      <c r="AH411" s="155"/>
      <c r="AI411" s="155"/>
      <c r="AJ411" s="155"/>
      <c r="AK411" s="155"/>
      <c r="AL411" s="155"/>
      <c r="AM411" s="155"/>
      <c r="AN411" s="155"/>
      <c r="AO411" s="155"/>
      <c r="AP411" s="155"/>
      <c r="AQ411" s="155"/>
      <c r="AR411" s="155"/>
    </row>
    <row r="412" spans="1:44" ht="102" x14ac:dyDescent="0.3">
      <c r="A412" s="155"/>
      <c r="B412" s="161" t="s">
        <v>3527</v>
      </c>
      <c r="C412" s="162" t="s">
        <v>1156</v>
      </c>
      <c r="D412" s="163">
        <v>592.71</v>
      </c>
      <c r="E412" s="164">
        <v>592.71</v>
      </c>
      <c r="F412" s="165" t="s">
        <v>4084</v>
      </c>
      <c r="G412" s="166" t="s">
        <v>4001</v>
      </c>
      <c r="H412" s="167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  <c r="AC412" s="155"/>
      <c r="AD412" s="155"/>
      <c r="AE412" s="155"/>
      <c r="AF412" s="155"/>
      <c r="AG412" s="155"/>
      <c r="AH412" s="155"/>
      <c r="AI412" s="155"/>
      <c r="AJ412" s="155"/>
      <c r="AK412" s="155"/>
      <c r="AL412" s="155"/>
      <c r="AM412" s="155"/>
      <c r="AN412" s="155"/>
      <c r="AO412" s="155"/>
      <c r="AP412" s="155"/>
      <c r="AQ412" s="155"/>
      <c r="AR412" s="155"/>
    </row>
    <row r="413" spans="1:44" ht="102" hidden="1" x14ac:dyDescent="0.3">
      <c r="A413" s="155"/>
      <c r="B413" s="165" t="s">
        <v>4084</v>
      </c>
      <c r="C413" s="162"/>
      <c r="D413" s="163">
        <v>592.71</v>
      </c>
      <c r="E413" s="164">
        <v>592.71</v>
      </c>
      <c r="F413" s="166" t="s">
        <v>4001</v>
      </c>
      <c r="G413" s="161" t="s">
        <v>1977</v>
      </c>
      <c r="H413" s="162" t="s">
        <v>1147</v>
      </c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  <c r="AC413" s="155"/>
      <c r="AD413" s="155"/>
      <c r="AE413" s="155"/>
      <c r="AF413" s="155"/>
      <c r="AG413" s="155"/>
      <c r="AH413" s="155"/>
      <c r="AI413" s="155"/>
      <c r="AJ413" s="155"/>
      <c r="AK413" s="155"/>
      <c r="AL413" s="155"/>
      <c r="AM413" s="155"/>
      <c r="AN413" s="155"/>
      <c r="AO413" s="155"/>
      <c r="AP413" s="155"/>
      <c r="AQ413" s="155"/>
      <c r="AR413" s="155"/>
    </row>
    <row r="414" spans="1:44" ht="102" hidden="1" x14ac:dyDescent="0.3">
      <c r="A414" s="155"/>
      <c r="B414" s="166" t="s">
        <v>4001</v>
      </c>
      <c r="C414" s="167"/>
      <c r="D414" s="163">
        <v>592.71</v>
      </c>
      <c r="E414" s="164">
        <v>592.71</v>
      </c>
      <c r="F414" s="161" t="s">
        <v>1977</v>
      </c>
      <c r="G414" s="165" t="s">
        <v>4084</v>
      </c>
      <c r="H414" s="162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  <c r="AC414" s="155"/>
      <c r="AD414" s="155"/>
      <c r="AE414" s="155"/>
      <c r="AF414" s="155"/>
      <c r="AG414" s="155"/>
      <c r="AH414" s="155"/>
      <c r="AI414" s="155"/>
      <c r="AJ414" s="155"/>
      <c r="AK414" s="155"/>
      <c r="AL414" s="155"/>
      <c r="AM414" s="155"/>
      <c r="AN414" s="155"/>
      <c r="AO414" s="155"/>
      <c r="AP414" s="155"/>
      <c r="AQ414" s="155"/>
      <c r="AR414" s="155"/>
    </row>
    <row r="415" spans="1:44" ht="102" x14ac:dyDescent="0.3">
      <c r="A415" s="155"/>
      <c r="B415" s="161" t="s">
        <v>1977</v>
      </c>
      <c r="C415" s="162" t="s">
        <v>1147</v>
      </c>
      <c r="D415" s="163">
        <v>670.02</v>
      </c>
      <c r="E415" s="164">
        <v>670.02</v>
      </c>
      <c r="F415" s="165" t="s">
        <v>4084</v>
      </c>
      <c r="G415" s="166" t="s">
        <v>2645</v>
      </c>
      <c r="H415" s="167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  <c r="AC415" s="155"/>
      <c r="AD415" s="155"/>
      <c r="AE415" s="155"/>
      <c r="AF415" s="155"/>
      <c r="AG415" s="155"/>
      <c r="AH415" s="155"/>
      <c r="AI415" s="155"/>
      <c r="AJ415" s="155"/>
      <c r="AK415" s="155"/>
      <c r="AL415" s="155"/>
      <c r="AM415" s="155"/>
      <c r="AN415" s="155"/>
      <c r="AO415" s="155"/>
      <c r="AP415" s="155"/>
      <c r="AQ415" s="155"/>
      <c r="AR415" s="155"/>
    </row>
    <row r="416" spans="1:44" ht="102" hidden="1" x14ac:dyDescent="0.3">
      <c r="A416" s="155"/>
      <c r="B416" s="165" t="s">
        <v>4084</v>
      </c>
      <c r="C416" s="162"/>
      <c r="D416" s="163">
        <v>670.02</v>
      </c>
      <c r="E416" s="164">
        <v>670.02</v>
      </c>
      <c r="F416" s="166" t="s">
        <v>2645</v>
      </c>
      <c r="G416" s="161" t="s">
        <v>3537</v>
      </c>
      <c r="H416" s="162" t="s">
        <v>809</v>
      </c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  <c r="AC416" s="155"/>
      <c r="AD416" s="155"/>
      <c r="AE416" s="155"/>
      <c r="AF416" s="155"/>
      <c r="AG416" s="155"/>
      <c r="AH416" s="155"/>
      <c r="AI416" s="155"/>
      <c r="AJ416" s="155"/>
      <c r="AK416" s="155"/>
      <c r="AL416" s="155"/>
      <c r="AM416" s="155"/>
      <c r="AN416" s="155"/>
      <c r="AO416" s="155"/>
      <c r="AP416" s="155"/>
      <c r="AQ416" s="155"/>
      <c r="AR416" s="155"/>
    </row>
    <row r="417" spans="1:44" ht="102" hidden="1" x14ac:dyDescent="0.3">
      <c r="A417" s="155"/>
      <c r="B417" s="166" t="s">
        <v>2645</v>
      </c>
      <c r="C417" s="167"/>
      <c r="D417" s="163">
        <v>670.02</v>
      </c>
      <c r="E417" s="164">
        <v>670.02</v>
      </c>
      <c r="F417" s="161" t="s">
        <v>3537</v>
      </c>
      <c r="G417" s="165" t="s">
        <v>4084</v>
      </c>
      <c r="H417" s="162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  <c r="AC417" s="155"/>
      <c r="AD417" s="155"/>
      <c r="AE417" s="155"/>
      <c r="AF417" s="155"/>
      <c r="AG417" s="155"/>
      <c r="AH417" s="155"/>
      <c r="AI417" s="155"/>
      <c r="AJ417" s="155"/>
      <c r="AK417" s="155"/>
      <c r="AL417" s="155"/>
      <c r="AM417" s="155"/>
      <c r="AN417" s="155"/>
      <c r="AO417" s="155"/>
      <c r="AP417" s="155"/>
      <c r="AQ417" s="155"/>
      <c r="AR417" s="155"/>
    </row>
    <row r="418" spans="1:44" ht="102" x14ac:dyDescent="0.3">
      <c r="A418" s="155"/>
      <c r="B418" s="161" t="s">
        <v>3537</v>
      </c>
      <c r="C418" s="162" t="s">
        <v>809</v>
      </c>
      <c r="D418" s="163">
        <v>584.12</v>
      </c>
      <c r="E418" s="164">
        <v>584.12</v>
      </c>
      <c r="F418" s="165" t="s">
        <v>4084</v>
      </c>
      <c r="G418" s="166" t="s">
        <v>4003</v>
      </c>
      <c r="H418" s="167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  <c r="AC418" s="155"/>
      <c r="AD418" s="155"/>
      <c r="AE418" s="155"/>
      <c r="AF418" s="155"/>
      <c r="AG418" s="155"/>
      <c r="AH418" s="155"/>
      <c r="AI418" s="155"/>
      <c r="AJ418" s="155"/>
      <c r="AK418" s="155"/>
      <c r="AL418" s="155"/>
      <c r="AM418" s="155"/>
      <c r="AN418" s="155"/>
      <c r="AO418" s="155"/>
      <c r="AP418" s="155"/>
      <c r="AQ418" s="155"/>
      <c r="AR418" s="155"/>
    </row>
    <row r="419" spans="1:44" ht="102" hidden="1" x14ac:dyDescent="0.3">
      <c r="A419" s="155"/>
      <c r="B419" s="165" t="s">
        <v>4084</v>
      </c>
      <c r="C419" s="162"/>
      <c r="D419" s="163">
        <v>584.12</v>
      </c>
      <c r="E419" s="164">
        <v>584.12</v>
      </c>
      <c r="F419" s="166" t="s">
        <v>4003</v>
      </c>
      <c r="G419" s="161" t="s">
        <v>2258</v>
      </c>
      <c r="H419" s="162" t="s">
        <v>1049</v>
      </c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  <c r="AC419" s="155"/>
      <c r="AD419" s="155"/>
      <c r="AE419" s="155"/>
      <c r="AF419" s="155"/>
      <c r="AG419" s="155"/>
      <c r="AH419" s="155"/>
      <c r="AI419" s="155"/>
      <c r="AJ419" s="155"/>
      <c r="AK419" s="155"/>
      <c r="AL419" s="155"/>
      <c r="AM419" s="155"/>
      <c r="AN419" s="155"/>
      <c r="AO419" s="155"/>
      <c r="AP419" s="155"/>
      <c r="AQ419" s="155"/>
      <c r="AR419" s="155"/>
    </row>
    <row r="420" spans="1:44" ht="102" hidden="1" x14ac:dyDescent="0.3">
      <c r="A420" s="155"/>
      <c r="B420" s="166" t="s">
        <v>4003</v>
      </c>
      <c r="C420" s="167"/>
      <c r="D420" s="163">
        <v>584.12</v>
      </c>
      <c r="E420" s="164">
        <v>584.12</v>
      </c>
      <c r="F420" s="161" t="s">
        <v>2258</v>
      </c>
      <c r="G420" s="165" t="s">
        <v>4084</v>
      </c>
      <c r="H420" s="162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  <c r="AC420" s="155"/>
      <c r="AD420" s="155"/>
      <c r="AE420" s="155"/>
      <c r="AF420" s="155"/>
      <c r="AG420" s="155"/>
      <c r="AH420" s="155"/>
      <c r="AI420" s="155"/>
      <c r="AJ420" s="155"/>
      <c r="AK420" s="155"/>
      <c r="AL420" s="155"/>
      <c r="AM420" s="155"/>
      <c r="AN420" s="155"/>
      <c r="AO420" s="155"/>
      <c r="AP420" s="155"/>
      <c r="AQ420" s="155"/>
      <c r="AR420" s="155"/>
    </row>
    <row r="421" spans="1:44" ht="102" x14ac:dyDescent="0.3">
      <c r="A421" s="155"/>
      <c r="B421" s="161" t="s">
        <v>2258</v>
      </c>
      <c r="C421" s="162" t="s">
        <v>1049</v>
      </c>
      <c r="D421" s="163">
        <v>743.03</v>
      </c>
      <c r="E421" s="164">
        <v>743.03</v>
      </c>
      <c r="F421" s="165" t="s">
        <v>4084</v>
      </c>
      <c r="G421" s="166" t="s">
        <v>3424</v>
      </c>
      <c r="H421" s="167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  <c r="AC421" s="155"/>
      <c r="AD421" s="155"/>
      <c r="AE421" s="155"/>
      <c r="AF421" s="155"/>
      <c r="AG421" s="155"/>
      <c r="AH421" s="155"/>
      <c r="AI421" s="155"/>
      <c r="AJ421" s="155"/>
      <c r="AK421" s="155"/>
      <c r="AL421" s="155"/>
      <c r="AM421" s="155"/>
      <c r="AN421" s="155"/>
      <c r="AO421" s="155"/>
      <c r="AP421" s="155"/>
      <c r="AQ421" s="155"/>
      <c r="AR421" s="155"/>
    </row>
    <row r="422" spans="1:44" ht="102" hidden="1" x14ac:dyDescent="0.3">
      <c r="A422" s="155"/>
      <c r="B422" s="165" t="s">
        <v>4084</v>
      </c>
      <c r="C422" s="162"/>
      <c r="D422" s="163">
        <v>743.03</v>
      </c>
      <c r="E422" s="164">
        <v>743.03</v>
      </c>
      <c r="F422" s="166" t="s">
        <v>3424</v>
      </c>
      <c r="G422" s="161" t="s">
        <v>2095</v>
      </c>
      <c r="H422" s="162" t="s">
        <v>512</v>
      </c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  <c r="AC422" s="155"/>
      <c r="AD422" s="155"/>
      <c r="AE422" s="155"/>
      <c r="AF422" s="155"/>
      <c r="AG422" s="155"/>
      <c r="AH422" s="155"/>
      <c r="AI422" s="155"/>
      <c r="AJ422" s="155"/>
      <c r="AK422" s="155"/>
      <c r="AL422" s="155"/>
      <c r="AM422" s="155"/>
      <c r="AN422" s="155"/>
      <c r="AO422" s="155"/>
      <c r="AP422" s="155"/>
      <c r="AQ422" s="155"/>
      <c r="AR422" s="155"/>
    </row>
    <row r="423" spans="1:44" ht="102" hidden="1" x14ac:dyDescent="0.3">
      <c r="A423" s="155"/>
      <c r="B423" s="166" t="s">
        <v>3424</v>
      </c>
      <c r="C423" s="167"/>
      <c r="D423" s="163">
        <v>743.03</v>
      </c>
      <c r="E423" s="164">
        <v>743.03</v>
      </c>
      <c r="F423" s="161" t="s">
        <v>2095</v>
      </c>
      <c r="G423" s="165" t="s">
        <v>4084</v>
      </c>
      <c r="H423" s="162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  <c r="AC423" s="155"/>
      <c r="AD423" s="155"/>
      <c r="AE423" s="155"/>
      <c r="AF423" s="155"/>
      <c r="AG423" s="155"/>
      <c r="AH423" s="155"/>
      <c r="AI423" s="155"/>
      <c r="AJ423" s="155"/>
      <c r="AK423" s="155"/>
      <c r="AL423" s="155"/>
      <c r="AM423" s="155"/>
      <c r="AN423" s="155"/>
      <c r="AO423" s="155"/>
      <c r="AP423" s="155"/>
      <c r="AQ423" s="155"/>
      <c r="AR423" s="155"/>
    </row>
    <row r="424" spans="1:44" ht="102" x14ac:dyDescent="0.3">
      <c r="A424" s="155"/>
      <c r="B424" s="161" t="s">
        <v>2095</v>
      </c>
      <c r="C424" s="162" t="s">
        <v>512</v>
      </c>
      <c r="D424" s="163">
        <v>747.33</v>
      </c>
      <c r="E424" s="164">
        <v>747.33</v>
      </c>
      <c r="F424" s="165" t="s">
        <v>4084</v>
      </c>
      <c r="G424" s="166" t="s">
        <v>2702</v>
      </c>
      <c r="H424" s="167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  <c r="AC424" s="155"/>
      <c r="AD424" s="155"/>
      <c r="AE424" s="155"/>
      <c r="AF424" s="155"/>
      <c r="AG424" s="155"/>
      <c r="AH424" s="155"/>
      <c r="AI424" s="155"/>
      <c r="AJ424" s="155"/>
      <c r="AK424" s="155"/>
      <c r="AL424" s="155"/>
      <c r="AM424" s="155"/>
      <c r="AN424" s="155"/>
      <c r="AO424" s="155"/>
      <c r="AP424" s="155"/>
      <c r="AQ424" s="155"/>
      <c r="AR424" s="155"/>
    </row>
    <row r="425" spans="1:44" ht="102" hidden="1" x14ac:dyDescent="0.3">
      <c r="A425" s="155"/>
      <c r="B425" s="165" t="s">
        <v>4084</v>
      </c>
      <c r="C425" s="162"/>
      <c r="D425" s="163">
        <v>747.33</v>
      </c>
      <c r="E425" s="164">
        <v>747.33</v>
      </c>
      <c r="F425" s="166" t="s">
        <v>2702</v>
      </c>
      <c r="G425" s="161" t="s">
        <v>1969</v>
      </c>
      <c r="H425" s="162" t="s">
        <v>951</v>
      </c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  <c r="AC425" s="155"/>
      <c r="AD425" s="155"/>
      <c r="AE425" s="155"/>
      <c r="AF425" s="155"/>
      <c r="AG425" s="155"/>
      <c r="AH425" s="155"/>
      <c r="AI425" s="155"/>
      <c r="AJ425" s="155"/>
      <c r="AK425" s="155"/>
      <c r="AL425" s="155"/>
      <c r="AM425" s="155"/>
      <c r="AN425" s="155"/>
      <c r="AO425" s="155"/>
      <c r="AP425" s="155"/>
      <c r="AQ425" s="155"/>
      <c r="AR425" s="155"/>
    </row>
    <row r="426" spans="1:44" ht="102" hidden="1" x14ac:dyDescent="0.3">
      <c r="A426" s="155"/>
      <c r="B426" s="166" t="s">
        <v>2702</v>
      </c>
      <c r="C426" s="167"/>
      <c r="D426" s="163">
        <v>747.33</v>
      </c>
      <c r="E426" s="164">
        <v>747.33</v>
      </c>
      <c r="F426" s="161" t="s">
        <v>1969</v>
      </c>
      <c r="G426" s="165" t="s">
        <v>4084</v>
      </c>
      <c r="H426" s="162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  <c r="AC426" s="155"/>
      <c r="AD426" s="155"/>
      <c r="AE426" s="155"/>
      <c r="AF426" s="155"/>
      <c r="AG426" s="155"/>
      <c r="AH426" s="155"/>
      <c r="AI426" s="155"/>
      <c r="AJ426" s="155"/>
      <c r="AK426" s="155"/>
      <c r="AL426" s="155"/>
      <c r="AM426" s="155"/>
      <c r="AN426" s="155"/>
      <c r="AO426" s="155"/>
      <c r="AP426" s="155"/>
      <c r="AQ426" s="155"/>
      <c r="AR426" s="155"/>
    </row>
    <row r="427" spans="1:44" ht="102" x14ac:dyDescent="0.3">
      <c r="A427" s="155"/>
      <c r="B427" s="161" t="s">
        <v>1969</v>
      </c>
      <c r="C427" s="162" t="s">
        <v>951</v>
      </c>
      <c r="D427" s="163">
        <v>588.41</v>
      </c>
      <c r="E427" s="164">
        <v>588.41</v>
      </c>
      <c r="F427" s="165" t="s">
        <v>4084</v>
      </c>
      <c r="G427" s="166" t="s">
        <v>2586</v>
      </c>
      <c r="H427" s="167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  <c r="AC427" s="155"/>
      <c r="AD427" s="155"/>
      <c r="AE427" s="155"/>
      <c r="AF427" s="155"/>
      <c r="AG427" s="155"/>
      <c r="AH427" s="155"/>
      <c r="AI427" s="155"/>
      <c r="AJ427" s="155"/>
      <c r="AK427" s="155"/>
      <c r="AL427" s="155"/>
      <c r="AM427" s="155"/>
      <c r="AN427" s="155"/>
      <c r="AO427" s="155"/>
      <c r="AP427" s="155"/>
      <c r="AQ427" s="155"/>
      <c r="AR427" s="155"/>
    </row>
    <row r="428" spans="1:44" ht="102" hidden="1" x14ac:dyDescent="0.3">
      <c r="A428" s="155"/>
      <c r="B428" s="165" t="s">
        <v>4084</v>
      </c>
      <c r="C428" s="162"/>
      <c r="D428" s="163">
        <v>588.41</v>
      </c>
      <c r="E428" s="164">
        <v>588.41</v>
      </c>
      <c r="F428" s="166" t="s">
        <v>2586</v>
      </c>
      <c r="G428" s="161" t="s">
        <v>2134</v>
      </c>
      <c r="H428" s="162" t="s">
        <v>851</v>
      </c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  <c r="AC428" s="155"/>
      <c r="AD428" s="155"/>
      <c r="AE428" s="155"/>
      <c r="AF428" s="155"/>
      <c r="AG428" s="155"/>
      <c r="AH428" s="155"/>
      <c r="AI428" s="155"/>
      <c r="AJ428" s="155"/>
      <c r="AK428" s="155"/>
      <c r="AL428" s="155"/>
      <c r="AM428" s="155"/>
      <c r="AN428" s="155"/>
      <c r="AO428" s="155"/>
      <c r="AP428" s="155"/>
      <c r="AQ428" s="155"/>
      <c r="AR428" s="155"/>
    </row>
    <row r="429" spans="1:44" ht="102" hidden="1" x14ac:dyDescent="0.3">
      <c r="A429" s="155"/>
      <c r="B429" s="166" t="s">
        <v>2586</v>
      </c>
      <c r="C429" s="167"/>
      <c r="D429" s="163">
        <v>588.41</v>
      </c>
      <c r="E429" s="164">
        <v>588.41</v>
      </c>
      <c r="F429" s="161" t="s">
        <v>2134</v>
      </c>
      <c r="G429" s="165" t="s">
        <v>4084</v>
      </c>
      <c r="H429" s="162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  <c r="AC429" s="155"/>
      <c r="AD429" s="155"/>
      <c r="AE429" s="155"/>
      <c r="AF429" s="155"/>
      <c r="AG429" s="155"/>
      <c r="AH429" s="155"/>
      <c r="AI429" s="155"/>
      <c r="AJ429" s="155"/>
      <c r="AK429" s="155"/>
      <c r="AL429" s="155"/>
      <c r="AM429" s="155"/>
      <c r="AN429" s="155"/>
      <c r="AO429" s="155"/>
      <c r="AP429" s="155"/>
      <c r="AQ429" s="155"/>
      <c r="AR429" s="155"/>
    </row>
    <row r="430" spans="1:44" ht="102" x14ac:dyDescent="0.3">
      <c r="A430" s="155"/>
      <c r="B430" s="161" t="s">
        <v>2134</v>
      </c>
      <c r="C430" s="162" t="s">
        <v>851</v>
      </c>
      <c r="D430" s="163">
        <v>678.61</v>
      </c>
      <c r="E430" s="164">
        <v>678.61</v>
      </c>
      <c r="F430" s="165" t="s">
        <v>4084</v>
      </c>
      <c r="G430" s="166" t="s">
        <v>2662</v>
      </c>
      <c r="H430" s="167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  <c r="AC430" s="155"/>
      <c r="AD430" s="155"/>
      <c r="AE430" s="155"/>
      <c r="AF430" s="155"/>
      <c r="AG430" s="155"/>
      <c r="AH430" s="155"/>
      <c r="AI430" s="155"/>
      <c r="AJ430" s="155"/>
      <c r="AK430" s="155"/>
      <c r="AL430" s="155"/>
      <c r="AM430" s="155"/>
      <c r="AN430" s="155"/>
      <c r="AO430" s="155"/>
      <c r="AP430" s="155"/>
      <c r="AQ430" s="155"/>
      <c r="AR430" s="155"/>
    </row>
    <row r="431" spans="1:44" ht="102" hidden="1" x14ac:dyDescent="0.3">
      <c r="A431" s="155"/>
      <c r="B431" s="165" t="s">
        <v>4084</v>
      </c>
      <c r="C431" s="162"/>
      <c r="D431" s="163">
        <v>678.61</v>
      </c>
      <c r="E431" s="164">
        <v>678.61</v>
      </c>
      <c r="F431" s="166" t="s">
        <v>2662</v>
      </c>
      <c r="G431" s="161" t="s">
        <v>2126</v>
      </c>
      <c r="H431" s="162" t="s">
        <v>798</v>
      </c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  <c r="AC431" s="155"/>
      <c r="AD431" s="155"/>
      <c r="AE431" s="155"/>
      <c r="AF431" s="155"/>
      <c r="AG431" s="155"/>
      <c r="AH431" s="155"/>
      <c r="AI431" s="155"/>
      <c r="AJ431" s="155"/>
      <c r="AK431" s="155"/>
      <c r="AL431" s="155"/>
      <c r="AM431" s="155"/>
      <c r="AN431" s="155"/>
      <c r="AO431" s="155"/>
      <c r="AP431" s="155"/>
      <c r="AQ431" s="155"/>
      <c r="AR431" s="155"/>
    </row>
    <row r="432" spans="1:44" ht="102" hidden="1" x14ac:dyDescent="0.3">
      <c r="A432" s="155"/>
      <c r="B432" s="166" t="s">
        <v>2662</v>
      </c>
      <c r="C432" s="167"/>
      <c r="D432" s="163">
        <v>678.61</v>
      </c>
      <c r="E432" s="164">
        <v>678.61</v>
      </c>
      <c r="F432" s="161" t="s">
        <v>2126</v>
      </c>
      <c r="G432" s="165" t="s">
        <v>4084</v>
      </c>
      <c r="H432" s="162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  <c r="AC432" s="155"/>
      <c r="AD432" s="155"/>
      <c r="AE432" s="155"/>
      <c r="AF432" s="155"/>
      <c r="AG432" s="155"/>
      <c r="AH432" s="155"/>
      <c r="AI432" s="155"/>
      <c r="AJ432" s="155"/>
      <c r="AK432" s="155"/>
      <c r="AL432" s="155"/>
      <c r="AM432" s="155"/>
      <c r="AN432" s="155"/>
      <c r="AO432" s="155"/>
      <c r="AP432" s="155"/>
      <c r="AQ432" s="155"/>
      <c r="AR432" s="155"/>
    </row>
    <row r="433" spans="1:44" ht="102" x14ac:dyDescent="0.3">
      <c r="A433" s="155"/>
      <c r="B433" s="161" t="s">
        <v>2126</v>
      </c>
      <c r="C433" s="162" t="s">
        <v>798</v>
      </c>
      <c r="D433" s="163">
        <v>747.33</v>
      </c>
      <c r="E433" s="164">
        <v>747.33</v>
      </c>
      <c r="F433" s="165" t="s">
        <v>4084</v>
      </c>
      <c r="G433" s="166" t="s">
        <v>2700</v>
      </c>
      <c r="H433" s="167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  <c r="AC433" s="155"/>
      <c r="AD433" s="155"/>
      <c r="AE433" s="155"/>
      <c r="AF433" s="155"/>
      <c r="AG433" s="155"/>
      <c r="AH433" s="155"/>
      <c r="AI433" s="155"/>
      <c r="AJ433" s="155"/>
      <c r="AK433" s="155"/>
      <c r="AL433" s="155"/>
      <c r="AM433" s="155"/>
      <c r="AN433" s="155"/>
      <c r="AO433" s="155"/>
      <c r="AP433" s="155"/>
      <c r="AQ433" s="155"/>
      <c r="AR433" s="155"/>
    </row>
    <row r="434" spans="1:44" ht="102" hidden="1" x14ac:dyDescent="0.3">
      <c r="A434" s="155"/>
      <c r="B434" s="165" t="s">
        <v>4084</v>
      </c>
      <c r="C434" s="162"/>
      <c r="D434" s="163">
        <v>747.33</v>
      </c>
      <c r="E434" s="164">
        <v>747.33</v>
      </c>
      <c r="F434" s="166" t="s">
        <v>2700</v>
      </c>
      <c r="G434" s="161" t="s">
        <v>1979</v>
      </c>
      <c r="H434" s="162" t="s">
        <v>818</v>
      </c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  <c r="AC434" s="155"/>
      <c r="AD434" s="155"/>
      <c r="AE434" s="155"/>
      <c r="AF434" s="155"/>
      <c r="AG434" s="155"/>
      <c r="AH434" s="155"/>
      <c r="AI434" s="155"/>
      <c r="AJ434" s="155"/>
      <c r="AK434" s="155"/>
      <c r="AL434" s="155"/>
      <c r="AM434" s="155"/>
      <c r="AN434" s="155"/>
      <c r="AO434" s="155"/>
      <c r="AP434" s="155"/>
      <c r="AQ434" s="155"/>
      <c r="AR434" s="155"/>
    </row>
    <row r="435" spans="1:44" ht="102" hidden="1" x14ac:dyDescent="0.3">
      <c r="A435" s="155"/>
      <c r="B435" s="166" t="s">
        <v>2700</v>
      </c>
      <c r="C435" s="167"/>
      <c r="D435" s="163">
        <v>747.33</v>
      </c>
      <c r="E435" s="164">
        <v>747.33</v>
      </c>
      <c r="F435" s="161" t="s">
        <v>1979</v>
      </c>
      <c r="G435" s="165" t="s">
        <v>4084</v>
      </c>
      <c r="H435" s="162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  <c r="AC435" s="155"/>
      <c r="AD435" s="155"/>
      <c r="AE435" s="155"/>
      <c r="AF435" s="155"/>
      <c r="AG435" s="155"/>
      <c r="AH435" s="155"/>
      <c r="AI435" s="155"/>
      <c r="AJ435" s="155"/>
      <c r="AK435" s="155"/>
      <c r="AL435" s="155"/>
      <c r="AM435" s="155"/>
      <c r="AN435" s="155"/>
      <c r="AO435" s="155"/>
      <c r="AP435" s="155"/>
      <c r="AQ435" s="155"/>
      <c r="AR435" s="155"/>
    </row>
    <row r="436" spans="1:44" ht="102" x14ac:dyDescent="0.3">
      <c r="A436" s="155"/>
      <c r="B436" s="161" t="s">
        <v>1979</v>
      </c>
      <c r="C436" s="162" t="s">
        <v>818</v>
      </c>
      <c r="D436" s="163">
        <v>588.41</v>
      </c>
      <c r="E436" s="164">
        <v>588.41</v>
      </c>
      <c r="F436" s="165" t="s">
        <v>4084</v>
      </c>
      <c r="G436" s="166" t="s">
        <v>2587</v>
      </c>
      <c r="H436" s="167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  <c r="AC436" s="155"/>
      <c r="AD436" s="155"/>
      <c r="AE436" s="155"/>
      <c r="AF436" s="155"/>
      <c r="AG436" s="155"/>
      <c r="AH436" s="155"/>
      <c r="AI436" s="155"/>
      <c r="AJ436" s="155"/>
      <c r="AK436" s="155"/>
      <c r="AL436" s="155"/>
      <c r="AM436" s="155"/>
      <c r="AN436" s="155"/>
      <c r="AO436" s="155"/>
      <c r="AP436" s="155"/>
      <c r="AQ436" s="155"/>
      <c r="AR436" s="155"/>
    </row>
    <row r="437" spans="1:44" ht="102" hidden="1" x14ac:dyDescent="0.3">
      <c r="A437" s="155"/>
      <c r="B437" s="165" t="s">
        <v>4084</v>
      </c>
      <c r="C437" s="162"/>
      <c r="D437" s="163">
        <v>588.41</v>
      </c>
      <c r="E437" s="164">
        <v>588.41</v>
      </c>
      <c r="F437" s="166" t="s">
        <v>2587</v>
      </c>
      <c r="G437" s="161" t="s">
        <v>2094</v>
      </c>
      <c r="H437" s="162" t="s">
        <v>806</v>
      </c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  <c r="AC437" s="155"/>
      <c r="AD437" s="155"/>
      <c r="AE437" s="155"/>
      <c r="AF437" s="155"/>
      <c r="AG437" s="155"/>
      <c r="AH437" s="155"/>
      <c r="AI437" s="155"/>
      <c r="AJ437" s="155"/>
      <c r="AK437" s="155"/>
      <c r="AL437" s="155"/>
      <c r="AM437" s="155"/>
      <c r="AN437" s="155"/>
      <c r="AO437" s="155"/>
      <c r="AP437" s="155"/>
      <c r="AQ437" s="155"/>
      <c r="AR437" s="155"/>
    </row>
    <row r="438" spans="1:44" ht="102" hidden="1" x14ac:dyDescent="0.3">
      <c r="A438" s="155"/>
      <c r="B438" s="166" t="s">
        <v>2587</v>
      </c>
      <c r="C438" s="167"/>
      <c r="D438" s="163">
        <v>588.41</v>
      </c>
      <c r="E438" s="164">
        <v>588.41</v>
      </c>
      <c r="F438" s="161" t="s">
        <v>2094</v>
      </c>
      <c r="G438" s="165" t="s">
        <v>4084</v>
      </c>
      <c r="H438" s="162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  <c r="AC438" s="155"/>
      <c r="AD438" s="155"/>
      <c r="AE438" s="155"/>
      <c r="AF438" s="155"/>
      <c r="AG438" s="155"/>
      <c r="AH438" s="155"/>
      <c r="AI438" s="155"/>
      <c r="AJ438" s="155"/>
      <c r="AK438" s="155"/>
      <c r="AL438" s="155"/>
      <c r="AM438" s="155"/>
      <c r="AN438" s="155"/>
      <c r="AO438" s="155"/>
      <c r="AP438" s="155"/>
      <c r="AQ438" s="155"/>
      <c r="AR438" s="155"/>
    </row>
    <row r="439" spans="1:44" ht="102" x14ac:dyDescent="0.3">
      <c r="A439" s="155"/>
      <c r="B439" s="161" t="s">
        <v>2094</v>
      </c>
      <c r="C439" s="162" t="s">
        <v>806</v>
      </c>
      <c r="D439" s="163">
        <v>678.61</v>
      </c>
      <c r="E439" s="164">
        <v>678.61</v>
      </c>
      <c r="F439" s="165" t="s">
        <v>4084</v>
      </c>
      <c r="G439" s="166" t="s">
        <v>2661</v>
      </c>
      <c r="H439" s="167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  <c r="AC439" s="155"/>
      <c r="AD439" s="155"/>
      <c r="AE439" s="155"/>
      <c r="AF439" s="155"/>
      <c r="AG439" s="155"/>
      <c r="AH439" s="155"/>
      <c r="AI439" s="155"/>
      <c r="AJ439" s="155"/>
      <c r="AK439" s="155"/>
      <c r="AL439" s="155"/>
      <c r="AM439" s="155"/>
      <c r="AN439" s="155"/>
      <c r="AO439" s="155"/>
      <c r="AP439" s="155"/>
      <c r="AQ439" s="155"/>
      <c r="AR439" s="155"/>
    </row>
    <row r="440" spans="1:44" ht="102" hidden="1" x14ac:dyDescent="0.3">
      <c r="A440" s="155"/>
      <c r="B440" s="165" t="s">
        <v>4084</v>
      </c>
      <c r="C440" s="162"/>
      <c r="D440" s="163">
        <v>678.61</v>
      </c>
      <c r="E440" s="164">
        <v>678.61</v>
      </c>
      <c r="F440" s="166" t="s">
        <v>2661</v>
      </c>
      <c r="G440" s="161" t="s">
        <v>1978</v>
      </c>
      <c r="H440" s="162" t="s">
        <v>1050</v>
      </c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  <c r="AC440" s="155"/>
      <c r="AD440" s="155"/>
      <c r="AE440" s="155"/>
      <c r="AF440" s="155"/>
      <c r="AG440" s="155"/>
      <c r="AH440" s="155"/>
      <c r="AI440" s="155"/>
      <c r="AJ440" s="155"/>
      <c r="AK440" s="155"/>
      <c r="AL440" s="155"/>
      <c r="AM440" s="155"/>
      <c r="AN440" s="155"/>
      <c r="AO440" s="155"/>
      <c r="AP440" s="155"/>
      <c r="AQ440" s="155"/>
      <c r="AR440" s="155"/>
    </row>
    <row r="441" spans="1:44" ht="102" hidden="1" x14ac:dyDescent="0.3">
      <c r="A441" s="155"/>
      <c r="B441" s="166" t="s">
        <v>2661</v>
      </c>
      <c r="C441" s="167"/>
      <c r="D441" s="163">
        <v>678.61</v>
      </c>
      <c r="E441" s="164">
        <v>678.61</v>
      </c>
      <c r="F441" s="161" t="s">
        <v>1978</v>
      </c>
      <c r="G441" s="165" t="s">
        <v>4084</v>
      </c>
      <c r="H441" s="162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  <c r="AC441" s="155"/>
      <c r="AD441" s="155"/>
      <c r="AE441" s="155"/>
      <c r="AF441" s="155"/>
      <c r="AG441" s="155"/>
      <c r="AH441" s="155"/>
      <c r="AI441" s="155"/>
      <c r="AJ441" s="155"/>
      <c r="AK441" s="155"/>
      <c r="AL441" s="155"/>
      <c r="AM441" s="155"/>
      <c r="AN441" s="155"/>
      <c r="AO441" s="155"/>
      <c r="AP441" s="155"/>
      <c r="AQ441" s="155"/>
      <c r="AR441" s="155"/>
    </row>
    <row r="442" spans="1:44" ht="102" x14ac:dyDescent="0.3">
      <c r="A442" s="155"/>
      <c r="B442" s="161" t="s">
        <v>1978</v>
      </c>
      <c r="C442" s="162" t="s">
        <v>1050</v>
      </c>
      <c r="D442" s="163">
        <v>957.78</v>
      </c>
      <c r="E442" s="164">
        <v>957.78</v>
      </c>
      <c r="F442" s="165" t="s">
        <v>4084</v>
      </c>
      <c r="G442" s="166" t="s">
        <v>2720</v>
      </c>
      <c r="H442" s="167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  <c r="AC442" s="155"/>
      <c r="AD442" s="155"/>
      <c r="AE442" s="155"/>
      <c r="AF442" s="155"/>
      <c r="AG442" s="155"/>
      <c r="AH442" s="155"/>
      <c r="AI442" s="155"/>
      <c r="AJ442" s="155"/>
      <c r="AK442" s="155"/>
      <c r="AL442" s="155"/>
      <c r="AM442" s="155"/>
      <c r="AN442" s="155"/>
      <c r="AO442" s="155"/>
      <c r="AP442" s="155"/>
      <c r="AQ442" s="155"/>
      <c r="AR442" s="155"/>
    </row>
    <row r="443" spans="1:44" ht="102" hidden="1" x14ac:dyDescent="0.3">
      <c r="A443" s="155"/>
      <c r="B443" s="165" t="s">
        <v>4084</v>
      </c>
      <c r="C443" s="162"/>
      <c r="D443" s="163">
        <v>957.78</v>
      </c>
      <c r="E443" s="164">
        <v>957.78</v>
      </c>
      <c r="F443" s="166" t="s">
        <v>2720</v>
      </c>
      <c r="G443" s="161" t="s">
        <v>2102</v>
      </c>
      <c r="H443" s="162" t="s">
        <v>516</v>
      </c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  <c r="AC443" s="155"/>
      <c r="AD443" s="155"/>
      <c r="AE443" s="155"/>
      <c r="AF443" s="155"/>
      <c r="AG443" s="155"/>
      <c r="AH443" s="155"/>
      <c r="AI443" s="155"/>
      <c r="AJ443" s="155"/>
      <c r="AK443" s="155"/>
      <c r="AL443" s="155"/>
      <c r="AM443" s="155"/>
      <c r="AN443" s="155"/>
      <c r="AO443" s="155"/>
      <c r="AP443" s="155"/>
      <c r="AQ443" s="155"/>
      <c r="AR443" s="155"/>
    </row>
    <row r="444" spans="1:44" ht="102" hidden="1" x14ac:dyDescent="0.3">
      <c r="A444" s="155"/>
      <c r="B444" s="166" t="s">
        <v>2720</v>
      </c>
      <c r="C444" s="167"/>
      <c r="D444" s="163">
        <v>957.78</v>
      </c>
      <c r="E444" s="164">
        <v>957.78</v>
      </c>
      <c r="F444" s="161" t="s">
        <v>2102</v>
      </c>
      <c r="G444" s="165" t="s">
        <v>4084</v>
      </c>
      <c r="H444" s="162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  <c r="AC444" s="155"/>
      <c r="AD444" s="155"/>
      <c r="AE444" s="155"/>
      <c r="AF444" s="155"/>
      <c r="AG444" s="155"/>
      <c r="AH444" s="155"/>
      <c r="AI444" s="155"/>
      <c r="AJ444" s="155"/>
      <c r="AK444" s="155"/>
      <c r="AL444" s="155"/>
      <c r="AM444" s="155"/>
      <c r="AN444" s="155"/>
      <c r="AO444" s="155"/>
      <c r="AP444" s="155"/>
      <c r="AQ444" s="155"/>
      <c r="AR444" s="155"/>
    </row>
    <row r="445" spans="1:44" ht="102" x14ac:dyDescent="0.3">
      <c r="A445" s="155"/>
      <c r="B445" s="161" t="s">
        <v>2102</v>
      </c>
      <c r="C445" s="162" t="s">
        <v>516</v>
      </c>
      <c r="D445" s="163">
        <v>665.72</v>
      </c>
      <c r="E445" s="164">
        <v>665.72</v>
      </c>
      <c r="F445" s="165" t="s">
        <v>4084</v>
      </c>
      <c r="G445" s="166" t="s">
        <v>2542</v>
      </c>
      <c r="H445" s="167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  <c r="AC445" s="155"/>
      <c r="AD445" s="155"/>
      <c r="AE445" s="155"/>
      <c r="AF445" s="155"/>
      <c r="AG445" s="155"/>
      <c r="AH445" s="155"/>
      <c r="AI445" s="155"/>
      <c r="AJ445" s="155"/>
      <c r="AK445" s="155"/>
      <c r="AL445" s="155"/>
      <c r="AM445" s="155"/>
      <c r="AN445" s="155"/>
      <c r="AO445" s="155"/>
      <c r="AP445" s="155"/>
      <c r="AQ445" s="155"/>
      <c r="AR445" s="155"/>
    </row>
    <row r="446" spans="1:44" ht="102" hidden="1" x14ac:dyDescent="0.3">
      <c r="A446" s="155"/>
      <c r="B446" s="165" t="s">
        <v>4084</v>
      </c>
      <c r="C446" s="162"/>
      <c r="D446" s="163">
        <v>665.72</v>
      </c>
      <c r="E446" s="164">
        <v>665.72</v>
      </c>
      <c r="F446" s="166" t="s">
        <v>2542</v>
      </c>
      <c r="G446" s="161" t="s">
        <v>2248</v>
      </c>
      <c r="H446" s="162" t="s">
        <v>738</v>
      </c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  <c r="AC446" s="155"/>
      <c r="AD446" s="155"/>
      <c r="AE446" s="155"/>
      <c r="AF446" s="155"/>
      <c r="AG446" s="155"/>
      <c r="AH446" s="155"/>
      <c r="AI446" s="155"/>
      <c r="AJ446" s="155"/>
      <c r="AK446" s="155"/>
      <c r="AL446" s="155"/>
      <c r="AM446" s="155"/>
      <c r="AN446" s="155"/>
      <c r="AO446" s="155"/>
      <c r="AP446" s="155"/>
      <c r="AQ446" s="155"/>
      <c r="AR446" s="155"/>
    </row>
    <row r="447" spans="1:44" ht="102" hidden="1" x14ac:dyDescent="0.3">
      <c r="A447" s="155"/>
      <c r="B447" s="166" t="s">
        <v>2542</v>
      </c>
      <c r="C447" s="167"/>
      <c r="D447" s="163">
        <v>665.72</v>
      </c>
      <c r="E447" s="164">
        <v>665.72</v>
      </c>
      <c r="F447" s="161" t="s">
        <v>2248</v>
      </c>
      <c r="G447" s="165" t="s">
        <v>4084</v>
      </c>
      <c r="H447" s="162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  <c r="AC447" s="155"/>
      <c r="AD447" s="155"/>
      <c r="AE447" s="155"/>
      <c r="AF447" s="155"/>
      <c r="AG447" s="155"/>
      <c r="AH447" s="155"/>
      <c r="AI447" s="155"/>
      <c r="AJ447" s="155"/>
      <c r="AK447" s="155"/>
      <c r="AL447" s="155"/>
      <c r="AM447" s="155"/>
      <c r="AN447" s="155"/>
      <c r="AO447" s="155"/>
      <c r="AP447" s="155"/>
      <c r="AQ447" s="155"/>
      <c r="AR447" s="155"/>
    </row>
    <row r="448" spans="1:44" ht="102" x14ac:dyDescent="0.3">
      <c r="A448" s="155"/>
      <c r="B448" s="161" t="s">
        <v>2248</v>
      </c>
      <c r="C448" s="162" t="s">
        <v>738</v>
      </c>
      <c r="D448" s="163">
        <v>657.13</v>
      </c>
      <c r="E448" s="164">
        <v>657.13</v>
      </c>
      <c r="F448" s="165" t="s">
        <v>4084</v>
      </c>
      <c r="G448" s="166" t="s">
        <v>3401</v>
      </c>
      <c r="H448" s="167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  <c r="AC448" s="155"/>
      <c r="AD448" s="155"/>
      <c r="AE448" s="155"/>
      <c r="AF448" s="155"/>
      <c r="AG448" s="155"/>
      <c r="AH448" s="155"/>
      <c r="AI448" s="155"/>
      <c r="AJ448" s="155"/>
      <c r="AK448" s="155"/>
      <c r="AL448" s="155"/>
      <c r="AM448" s="155"/>
      <c r="AN448" s="155"/>
      <c r="AO448" s="155"/>
      <c r="AP448" s="155"/>
      <c r="AQ448" s="155"/>
      <c r="AR448" s="155"/>
    </row>
    <row r="449" spans="1:44" ht="102" hidden="1" x14ac:dyDescent="0.3">
      <c r="A449" s="155"/>
      <c r="B449" s="165" t="s">
        <v>4084</v>
      </c>
      <c r="C449" s="162"/>
      <c r="D449" s="163">
        <v>657.13</v>
      </c>
      <c r="E449" s="164">
        <v>657.13</v>
      </c>
      <c r="F449" s="166" t="s">
        <v>3401</v>
      </c>
      <c r="G449" s="161" t="s">
        <v>1999</v>
      </c>
      <c r="H449" s="162" t="s">
        <v>828</v>
      </c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  <c r="AC449" s="155"/>
      <c r="AD449" s="155"/>
      <c r="AE449" s="155"/>
      <c r="AF449" s="155"/>
      <c r="AG449" s="155"/>
      <c r="AH449" s="155"/>
      <c r="AI449" s="155"/>
      <c r="AJ449" s="155"/>
      <c r="AK449" s="155"/>
      <c r="AL449" s="155"/>
      <c r="AM449" s="155"/>
      <c r="AN449" s="155"/>
      <c r="AO449" s="155"/>
      <c r="AP449" s="155"/>
      <c r="AQ449" s="155"/>
      <c r="AR449" s="155"/>
    </row>
    <row r="450" spans="1:44" ht="102" hidden="1" x14ac:dyDescent="0.3">
      <c r="A450" s="155"/>
      <c r="B450" s="166" t="s">
        <v>3401</v>
      </c>
      <c r="C450" s="167"/>
      <c r="D450" s="163">
        <v>657.13</v>
      </c>
      <c r="E450" s="164">
        <v>657.13</v>
      </c>
      <c r="F450" s="161" t="s">
        <v>1999</v>
      </c>
      <c r="G450" s="165" t="s">
        <v>4084</v>
      </c>
      <c r="H450" s="162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  <c r="AC450" s="155"/>
      <c r="AD450" s="155"/>
      <c r="AE450" s="155"/>
      <c r="AF450" s="155"/>
      <c r="AG450" s="155"/>
      <c r="AH450" s="155"/>
      <c r="AI450" s="155"/>
      <c r="AJ450" s="155"/>
      <c r="AK450" s="155"/>
      <c r="AL450" s="155"/>
      <c r="AM450" s="155"/>
      <c r="AN450" s="155"/>
      <c r="AO450" s="155"/>
      <c r="AP450" s="155"/>
      <c r="AQ450" s="155"/>
      <c r="AR450" s="155"/>
    </row>
    <row r="451" spans="1:44" ht="102" x14ac:dyDescent="0.3">
      <c r="A451" s="155"/>
      <c r="B451" s="161" t="s">
        <v>1999</v>
      </c>
      <c r="C451" s="162" t="s">
        <v>828</v>
      </c>
      <c r="D451" s="163">
        <v>657.13</v>
      </c>
      <c r="E451" s="164">
        <v>657.13</v>
      </c>
      <c r="F451" s="165" t="s">
        <v>4084</v>
      </c>
      <c r="G451" s="166" t="s">
        <v>2632</v>
      </c>
      <c r="H451" s="16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  <c r="AC451" s="155"/>
      <c r="AD451" s="155"/>
      <c r="AE451" s="155"/>
      <c r="AF451" s="155"/>
      <c r="AG451" s="155"/>
      <c r="AH451" s="155"/>
      <c r="AI451" s="155"/>
      <c r="AJ451" s="155"/>
      <c r="AK451" s="155"/>
      <c r="AL451" s="155"/>
      <c r="AM451" s="155"/>
      <c r="AN451" s="155"/>
      <c r="AO451" s="155"/>
      <c r="AP451" s="155"/>
      <c r="AQ451" s="155"/>
      <c r="AR451" s="155"/>
    </row>
    <row r="452" spans="1:44" ht="102" hidden="1" x14ac:dyDescent="0.3">
      <c r="A452" s="155"/>
      <c r="B452" s="165" t="s">
        <v>4084</v>
      </c>
      <c r="C452" s="162"/>
      <c r="D452" s="163">
        <v>657.13</v>
      </c>
      <c r="E452" s="164">
        <v>657.13</v>
      </c>
      <c r="F452" s="166" t="s">
        <v>2632</v>
      </c>
      <c r="G452" s="161" t="s">
        <v>2255</v>
      </c>
      <c r="H452" s="162" t="s">
        <v>720</v>
      </c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  <c r="AC452" s="155"/>
      <c r="AD452" s="155"/>
      <c r="AE452" s="155"/>
      <c r="AF452" s="155"/>
      <c r="AG452" s="155"/>
      <c r="AH452" s="155"/>
      <c r="AI452" s="155"/>
      <c r="AJ452" s="155"/>
      <c r="AK452" s="155"/>
      <c r="AL452" s="155"/>
      <c r="AM452" s="155"/>
      <c r="AN452" s="155"/>
      <c r="AO452" s="155"/>
      <c r="AP452" s="155"/>
      <c r="AQ452" s="155"/>
      <c r="AR452" s="155"/>
    </row>
    <row r="453" spans="1:44" ht="102" hidden="1" x14ac:dyDescent="0.3">
      <c r="A453" s="155"/>
      <c r="B453" s="166" t="s">
        <v>2632</v>
      </c>
      <c r="C453" s="167"/>
      <c r="D453" s="163">
        <v>657.13</v>
      </c>
      <c r="E453" s="164">
        <v>657.13</v>
      </c>
      <c r="F453" s="161" t="s">
        <v>2255</v>
      </c>
      <c r="G453" s="165" t="s">
        <v>4084</v>
      </c>
      <c r="H453" s="162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  <c r="AC453" s="155"/>
      <c r="AD453" s="155"/>
      <c r="AE453" s="155"/>
      <c r="AF453" s="155"/>
      <c r="AG453" s="155"/>
      <c r="AH453" s="155"/>
      <c r="AI453" s="155"/>
      <c r="AJ453" s="155"/>
      <c r="AK453" s="155"/>
      <c r="AL453" s="155"/>
      <c r="AM453" s="155"/>
      <c r="AN453" s="155"/>
      <c r="AO453" s="155"/>
      <c r="AP453" s="155"/>
      <c r="AQ453" s="155"/>
      <c r="AR453" s="155"/>
    </row>
    <row r="454" spans="1:44" ht="102" x14ac:dyDescent="0.3">
      <c r="A454" s="155"/>
      <c r="B454" s="161" t="s">
        <v>2255</v>
      </c>
      <c r="C454" s="162" t="s">
        <v>720</v>
      </c>
      <c r="D454" s="163">
        <v>652.84</v>
      </c>
      <c r="E454" s="164">
        <v>652.84</v>
      </c>
      <c r="F454" s="165" t="s">
        <v>4084</v>
      </c>
      <c r="G454" s="166" t="s">
        <v>3400</v>
      </c>
      <c r="H454" s="167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  <c r="AC454" s="155"/>
      <c r="AD454" s="155"/>
      <c r="AE454" s="155"/>
      <c r="AF454" s="155"/>
      <c r="AG454" s="155"/>
      <c r="AH454" s="155"/>
      <c r="AI454" s="155"/>
      <c r="AJ454" s="155"/>
      <c r="AK454" s="155"/>
      <c r="AL454" s="155"/>
      <c r="AM454" s="155"/>
      <c r="AN454" s="155"/>
      <c r="AO454" s="155"/>
      <c r="AP454" s="155"/>
      <c r="AQ454" s="155"/>
      <c r="AR454" s="155"/>
    </row>
    <row r="455" spans="1:44" ht="102" hidden="1" x14ac:dyDescent="0.3">
      <c r="A455" s="155"/>
      <c r="B455" s="165" t="s">
        <v>4084</v>
      </c>
      <c r="C455" s="162"/>
      <c r="D455" s="163">
        <v>652.84</v>
      </c>
      <c r="E455" s="164">
        <v>652.84</v>
      </c>
      <c r="F455" s="166" t="s">
        <v>3400</v>
      </c>
      <c r="G455" s="161" t="s">
        <v>2228</v>
      </c>
      <c r="H455" s="162" t="s">
        <v>734</v>
      </c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  <c r="AC455" s="155"/>
      <c r="AD455" s="155"/>
      <c r="AE455" s="155"/>
      <c r="AF455" s="155"/>
      <c r="AG455" s="155"/>
      <c r="AH455" s="155"/>
      <c r="AI455" s="155"/>
      <c r="AJ455" s="155"/>
      <c r="AK455" s="155"/>
      <c r="AL455" s="155"/>
      <c r="AM455" s="155"/>
      <c r="AN455" s="155"/>
      <c r="AO455" s="155"/>
      <c r="AP455" s="155"/>
      <c r="AQ455" s="155"/>
      <c r="AR455" s="155"/>
    </row>
    <row r="456" spans="1:44" ht="102" hidden="1" x14ac:dyDescent="0.3">
      <c r="A456" s="155"/>
      <c r="B456" s="166" t="s">
        <v>3400</v>
      </c>
      <c r="C456" s="167"/>
      <c r="D456" s="163">
        <v>652.84</v>
      </c>
      <c r="E456" s="164">
        <v>652.84</v>
      </c>
      <c r="F456" s="161" t="s">
        <v>2228</v>
      </c>
      <c r="G456" s="165" t="s">
        <v>4084</v>
      </c>
      <c r="H456" s="162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  <c r="AC456" s="155"/>
      <c r="AD456" s="155"/>
      <c r="AE456" s="155"/>
      <c r="AF456" s="155"/>
      <c r="AG456" s="155"/>
      <c r="AH456" s="155"/>
      <c r="AI456" s="155"/>
      <c r="AJ456" s="155"/>
      <c r="AK456" s="155"/>
      <c r="AL456" s="155"/>
      <c r="AM456" s="155"/>
      <c r="AN456" s="155"/>
      <c r="AO456" s="155"/>
      <c r="AP456" s="155"/>
      <c r="AQ456" s="155"/>
      <c r="AR456" s="155"/>
    </row>
    <row r="457" spans="1:44" ht="102" x14ac:dyDescent="0.3">
      <c r="A457" s="155"/>
      <c r="B457" s="161" t="s">
        <v>2228</v>
      </c>
      <c r="C457" s="162" t="s">
        <v>734</v>
      </c>
      <c r="D457" s="163">
        <v>940.6</v>
      </c>
      <c r="E457" s="164">
        <v>940.6</v>
      </c>
      <c r="F457" s="165" t="s">
        <v>4084</v>
      </c>
      <c r="G457" s="166" t="s">
        <v>3435</v>
      </c>
      <c r="H457" s="167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  <c r="AC457" s="155"/>
      <c r="AD457" s="155"/>
      <c r="AE457" s="155"/>
      <c r="AF457" s="155"/>
      <c r="AG457" s="155"/>
      <c r="AH457" s="155"/>
      <c r="AI457" s="155"/>
      <c r="AJ457" s="155"/>
      <c r="AK457" s="155"/>
      <c r="AL457" s="155"/>
      <c r="AM457" s="155"/>
      <c r="AN457" s="155"/>
      <c r="AO457" s="155"/>
      <c r="AP457" s="155"/>
      <c r="AQ457" s="155"/>
      <c r="AR457" s="155"/>
    </row>
    <row r="458" spans="1:44" ht="102" hidden="1" x14ac:dyDescent="0.3">
      <c r="A458" s="155"/>
      <c r="B458" s="165" t="s">
        <v>4084</v>
      </c>
      <c r="C458" s="162"/>
      <c r="D458" s="163">
        <v>940.6</v>
      </c>
      <c r="E458" s="164">
        <v>940.6</v>
      </c>
      <c r="F458" s="166" t="s">
        <v>3435</v>
      </c>
      <c r="G458" s="161" t="s">
        <v>1929</v>
      </c>
      <c r="H458" s="162" t="s">
        <v>717</v>
      </c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  <c r="AC458" s="155"/>
      <c r="AD458" s="155"/>
      <c r="AE458" s="155"/>
      <c r="AF458" s="155"/>
      <c r="AG458" s="155"/>
      <c r="AH458" s="155"/>
      <c r="AI458" s="155"/>
      <c r="AJ458" s="155"/>
      <c r="AK458" s="155"/>
      <c r="AL458" s="155"/>
      <c r="AM458" s="155"/>
      <c r="AN458" s="155"/>
      <c r="AO458" s="155"/>
      <c r="AP458" s="155"/>
      <c r="AQ458" s="155"/>
      <c r="AR458" s="155"/>
    </row>
    <row r="459" spans="1:44" ht="102" hidden="1" x14ac:dyDescent="0.3">
      <c r="A459" s="155"/>
      <c r="B459" s="166" t="s">
        <v>3435</v>
      </c>
      <c r="C459" s="167"/>
      <c r="D459" s="163">
        <v>940.6</v>
      </c>
      <c r="E459" s="164">
        <v>940.6</v>
      </c>
      <c r="F459" s="161" t="s">
        <v>1929</v>
      </c>
      <c r="G459" s="165" t="s">
        <v>4084</v>
      </c>
      <c r="H459" s="162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  <c r="AC459" s="155"/>
      <c r="AD459" s="155"/>
      <c r="AE459" s="155"/>
      <c r="AF459" s="155"/>
      <c r="AG459" s="155"/>
      <c r="AH459" s="155"/>
      <c r="AI459" s="155"/>
      <c r="AJ459" s="155"/>
      <c r="AK459" s="155"/>
      <c r="AL459" s="155"/>
      <c r="AM459" s="155"/>
      <c r="AN459" s="155"/>
      <c r="AO459" s="155"/>
      <c r="AP459" s="155"/>
      <c r="AQ459" s="155"/>
      <c r="AR459" s="155"/>
    </row>
    <row r="460" spans="1:44" ht="102" x14ac:dyDescent="0.3">
      <c r="A460" s="155"/>
      <c r="B460" s="161" t="s">
        <v>1929</v>
      </c>
      <c r="C460" s="162" t="s">
        <v>717</v>
      </c>
      <c r="D460" s="163">
        <v>850.41</v>
      </c>
      <c r="E460" s="164">
        <v>850.41</v>
      </c>
      <c r="F460" s="165" t="s">
        <v>4084</v>
      </c>
      <c r="G460" s="166" t="s">
        <v>2717</v>
      </c>
      <c r="H460" s="167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  <c r="AC460" s="155"/>
      <c r="AD460" s="155"/>
      <c r="AE460" s="155"/>
      <c r="AF460" s="155"/>
      <c r="AG460" s="155"/>
      <c r="AH460" s="155"/>
      <c r="AI460" s="155"/>
      <c r="AJ460" s="155"/>
      <c r="AK460" s="155"/>
      <c r="AL460" s="155"/>
      <c r="AM460" s="155"/>
      <c r="AN460" s="155"/>
      <c r="AO460" s="155"/>
      <c r="AP460" s="155"/>
      <c r="AQ460" s="155"/>
      <c r="AR460" s="155"/>
    </row>
    <row r="461" spans="1:44" ht="102" hidden="1" x14ac:dyDescent="0.3">
      <c r="A461" s="155"/>
      <c r="B461" s="165" t="s">
        <v>4084</v>
      </c>
      <c r="C461" s="162"/>
      <c r="D461" s="163">
        <v>850.41</v>
      </c>
      <c r="E461" s="164">
        <v>850.41</v>
      </c>
      <c r="F461" s="166" t="s">
        <v>2717</v>
      </c>
      <c r="G461" s="161" t="s">
        <v>2230</v>
      </c>
      <c r="H461" s="162" t="s">
        <v>864</v>
      </c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  <c r="AC461" s="155"/>
      <c r="AD461" s="155"/>
      <c r="AE461" s="155"/>
      <c r="AF461" s="155"/>
      <c r="AG461" s="155"/>
      <c r="AH461" s="155"/>
      <c r="AI461" s="155"/>
      <c r="AJ461" s="155"/>
      <c r="AK461" s="155"/>
      <c r="AL461" s="155"/>
      <c r="AM461" s="155"/>
      <c r="AN461" s="155"/>
      <c r="AO461" s="155"/>
      <c r="AP461" s="155"/>
      <c r="AQ461" s="155"/>
      <c r="AR461" s="155"/>
    </row>
    <row r="462" spans="1:44" ht="102" hidden="1" x14ac:dyDescent="0.3">
      <c r="A462" s="155"/>
      <c r="B462" s="166" t="s">
        <v>2717</v>
      </c>
      <c r="C462" s="167"/>
      <c r="D462" s="163">
        <v>850.41</v>
      </c>
      <c r="E462" s="164">
        <v>850.41</v>
      </c>
      <c r="F462" s="161" t="s">
        <v>2230</v>
      </c>
      <c r="G462" s="165" t="s">
        <v>4084</v>
      </c>
      <c r="H462" s="162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  <c r="AC462" s="155"/>
      <c r="AD462" s="155"/>
      <c r="AE462" s="155"/>
      <c r="AF462" s="155"/>
      <c r="AG462" s="155"/>
      <c r="AH462" s="155"/>
      <c r="AI462" s="155"/>
      <c r="AJ462" s="155"/>
      <c r="AK462" s="155"/>
      <c r="AL462" s="155"/>
      <c r="AM462" s="155"/>
      <c r="AN462" s="155"/>
      <c r="AO462" s="155"/>
      <c r="AP462" s="155"/>
      <c r="AQ462" s="155"/>
      <c r="AR462" s="155"/>
    </row>
    <row r="463" spans="1:44" ht="102" x14ac:dyDescent="0.3">
      <c r="A463" s="155"/>
      <c r="B463" s="161" t="s">
        <v>2230</v>
      </c>
      <c r="C463" s="162" t="s">
        <v>864</v>
      </c>
      <c r="D463" s="163">
        <v>687.2</v>
      </c>
      <c r="E463" s="164">
        <v>687.2</v>
      </c>
      <c r="F463" s="165" t="s">
        <v>4084</v>
      </c>
      <c r="G463" s="166" t="s">
        <v>3413</v>
      </c>
      <c r="H463" s="167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  <c r="AC463" s="155"/>
      <c r="AD463" s="155"/>
      <c r="AE463" s="155"/>
      <c r="AF463" s="155"/>
      <c r="AG463" s="155"/>
      <c r="AH463" s="155"/>
      <c r="AI463" s="155"/>
      <c r="AJ463" s="155"/>
      <c r="AK463" s="155"/>
      <c r="AL463" s="155"/>
      <c r="AM463" s="155"/>
      <c r="AN463" s="155"/>
      <c r="AO463" s="155"/>
      <c r="AP463" s="155"/>
      <c r="AQ463" s="155"/>
      <c r="AR463" s="155"/>
    </row>
    <row r="464" spans="1:44" ht="102" hidden="1" x14ac:dyDescent="0.3">
      <c r="A464" s="155"/>
      <c r="B464" s="165" t="s">
        <v>4084</v>
      </c>
      <c r="C464" s="162"/>
      <c r="D464" s="163">
        <v>687.2</v>
      </c>
      <c r="E464" s="164">
        <v>687.2</v>
      </c>
      <c r="F464" s="166" t="s">
        <v>3413</v>
      </c>
      <c r="G464" s="161" t="s">
        <v>2229</v>
      </c>
      <c r="H464" s="162" t="s">
        <v>946</v>
      </c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  <c r="AC464" s="155"/>
      <c r="AD464" s="155"/>
      <c r="AE464" s="155"/>
      <c r="AF464" s="155"/>
      <c r="AG464" s="155"/>
      <c r="AH464" s="155"/>
      <c r="AI464" s="155"/>
      <c r="AJ464" s="155"/>
      <c r="AK464" s="155"/>
      <c r="AL464" s="155"/>
      <c r="AM464" s="155"/>
      <c r="AN464" s="155"/>
      <c r="AO464" s="155"/>
      <c r="AP464" s="155"/>
      <c r="AQ464" s="155"/>
      <c r="AR464" s="155"/>
    </row>
    <row r="465" spans="1:44" ht="102" hidden="1" x14ac:dyDescent="0.3">
      <c r="A465" s="155"/>
      <c r="B465" s="166" t="s">
        <v>3413</v>
      </c>
      <c r="C465" s="167"/>
      <c r="D465" s="163">
        <v>687.2</v>
      </c>
      <c r="E465" s="164">
        <v>687.2</v>
      </c>
      <c r="F465" s="161" t="s">
        <v>2229</v>
      </c>
      <c r="G465" s="165" t="s">
        <v>4084</v>
      </c>
      <c r="H465" s="162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  <c r="AC465" s="155"/>
      <c r="AD465" s="155"/>
      <c r="AE465" s="155"/>
      <c r="AF465" s="155"/>
      <c r="AG465" s="155"/>
      <c r="AH465" s="155"/>
      <c r="AI465" s="155"/>
      <c r="AJ465" s="155"/>
      <c r="AK465" s="155"/>
      <c r="AL465" s="155"/>
      <c r="AM465" s="155"/>
      <c r="AN465" s="155"/>
      <c r="AO465" s="155"/>
      <c r="AP465" s="155"/>
      <c r="AQ465" s="155"/>
      <c r="AR465" s="155"/>
    </row>
    <row r="466" spans="1:44" ht="102" x14ac:dyDescent="0.3">
      <c r="A466" s="155"/>
      <c r="B466" s="161" t="s">
        <v>2229</v>
      </c>
      <c r="C466" s="162" t="s">
        <v>946</v>
      </c>
      <c r="D466" s="163">
        <v>691.49</v>
      </c>
      <c r="E466" s="164">
        <v>691.49</v>
      </c>
      <c r="F466" s="165" t="s">
        <v>4084</v>
      </c>
      <c r="G466" s="166" t="s">
        <v>3415</v>
      </c>
      <c r="H466" s="167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  <c r="AC466" s="155"/>
      <c r="AD466" s="155"/>
      <c r="AE466" s="155"/>
      <c r="AF466" s="155"/>
      <c r="AG466" s="155"/>
      <c r="AH466" s="155"/>
      <c r="AI466" s="155"/>
      <c r="AJ466" s="155"/>
      <c r="AK466" s="155"/>
      <c r="AL466" s="155"/>
      <c r="AM466" s="155"/>
      <c r="AN466" s="155"/>
      <c r="AO466" s="155"/>
      <c r="AP466" s="155"/>
      <c r="AQ466" s="155"/>
      <c r="AR466" s="155"/>
    </row>
    <row r="467" spans="1:44" ht="102" hidden="1" x14ac:dyDescent="0.3">
      <c r="A467" s="155"/>
      <c r="B467" s="165" t="s">
        <v>4084</v>
      </c>
      <c r="C467" s="162"/>
      <c r="D467" s="163">
        <v>691.49</v>
      </c>
      <c r="E467" s="164">
        <v>691.49</v>
      </c>
      <c r="F467" s="166" t="s">
        <v>3415</v>
      </c>
      <c r="G467" s="161" t="s">
        <v>2142</v>
      </c>
      <c r="H467" s="162" t="s">
        <v>735</v>
      </c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  <c r="AC467" s="155"/>
      <c r="AD467" s="155"/>
      <c r="AE467" s="155"/>
      <c r="AF467" s="155"/>
      <c r="AG467" s="155"/>
      <c r="AH467" s="155"/>
      <c r="AI467" s="155"/>
      <c r="AJ467" s="155"/>
      <c r="AK467" s="155"/>
      <c r="AL467" s="155"/>
      <c r="AM467" s="155"/>
      <c r="AN467" s="155"/>
      <c r="AO467" s="155"/>
      <c r="AP467" s="155"/>
      <c r="AQ467" s="155"/>
      <c r="AR467" s="155"/>
    </row>
    <row r="468" spans="1:44" ht="102" hidden="1" x14ac:dyDescent="0.3">
      <c r="A468" s="155"/>
      <c r="B468" s="166" t="s">
        <v>3415</v>
      </c>
      <c r="C468" s="167"/>
      <c r="D468" s="163">
        <v>691.49</v>
      </c>
      <c r="E468" s="164">
        <v>691.49</v>
      </c>
      <c r="F468" s="161" t="s">
        <v>2142</v>
      </c>
      <c r="G468" s="165" t="s">
        <v>4084</v>
      </c>
      <c r="H468" s="162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  <c r="AC468" s="155"/>
      <c r="AD468" s="155"/>
      <c r="AE468" s="155"/>
      <c r="AF468" s="155"/>
      <c r="AG468" s="155"/>
      <c r="AH468" s="155"/>
      <c r="AI468" s="155"/>
      <c r="AJ468" s="155"/>
      <c r="AK468" s="155"/>
      <c r="AL468" s="155"/>
      <c r="AM468" s="155"/>
      <c r="AN468" s="155"/>
      <c r="AO468" s="155"/>
      <c r="AP468" s="155"/>
      <c r="AQ468" s="155"/>
      <c r="AR468" s="155"/>
    </row>
    <row r="469" spans="1:44" ht="102" x14ac:dyDescent="0.3">
      <c r="A469" s="155"/>
      <c r="B469" s="161" t="s">
        <v>2142</v>
      </c>
      <c r="C469" s="162" t="s">
        <v>735</v>
      </c>
      <c r="D469" s="163">
        <v>820.34</v>
      </c>
      <c r="E469" s="164">
        <v>820.34</v>
      </c>
      <c r="F469" s="165" t="s">
        <v>4084</v>
      </c>
      <c r="G469" s="166" t="s">
        <v>2566</v>
      </c>
      <c r="H469" s="167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  <c r="AC469" s="155"/>
      <c r="AD469" s="155"/>
      <c r="AE469" s="155"/>
      <c r="AF469" s="155"/>
      <c r="AG469" s="155"/>
      <c r="AH469" s="155"/>
      <c r="AI469" s="155"/>
      <c r="AJ469" s="155"/>
      <c r="AK469" s="155"/>
      <c r="AL469" s="155"/>
      <c r="AM469" s="155"/>
      <c r="AN469" s="155"/>
      <c r="AO469" s="155"/>
      <c r="AP469" s="155"/>
      <c r="AQ469" s="155"/>
      <c r="AR469" s="155"/>
    </row>
    <row r="470" spans="1:44" ht="102" hidden="1" x14ac:dyDescent="0.3">
      <c r="A470" s="155"/>
      <c r="B470" s="165" t="s">
        <v>4084</v>
      </c>
      <c r="C470" s="162"/>
      <c r="D470" s="163">
        <v>820.34</v>
      </c>
      <c r="E470" s="164">
        <v>820.34</v>
      </c>
      <c r="F470" s="166" t="s">
        <v>2566</v>
      </c>
      <c r="G470" s="161" t="s">
        <v>2024</v>
      </c>
      <c r="H470" s="162" t="s">
        <v>844</v>
      </c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  <c r="AC470" s="155"/>
      <c r="AD470" s="155"/>
      <c r="AE470" s="155"/>
      <c r="AF470" s="155"/>
      <c r="AG470" s="155"/>
      <c r="AH470" s="155"/>
      <c r="AI470" s="155"/>
      <c r="AJ470" s="155"/>
      <c r="AK470" s="155"/>
      <c r="AL470" s="155"/>
      <c r="AM470" s="155"/>
      <c r="AN470" s="155"/>
      <c r="AO470" s="155"/>
      <c r="AP470" s="155"/>
      <c r="AQ470" s="155"/>
      <c r="AR470" s="155"/>
    </row>
    <row r="471" spans="1:44" ht="102" hidden="1" x14ac:dyDescent="0.3">
      <c r="A471" s="155"/>
      <c r="B471" s="166" t="s">
        <v>2566</v>
      </c>
      <c r="C471" s="167"/>
      <c r="D471" s="163">
        <v>820.34</v>
      </c>
      <c r="E471" s="164">
        <v>820.34</v>
      </c>
      <c r="F471" s="161" t="s">
        <v>2024</v>
      </c>
      <c r="G471" s="165" t="s">
        <v>4084</v>
      </c>
      <c r="H471" s="162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  <c r="AC471" s="155"/>
      <c r="AD471" s="155"/>
      <c r="AE471" s="155"/>
      <c r="AF471" s="155"/>
      <c r="AG471" s="155"/>
      <c r="AH471" s="155"/>
      <c r="AI471" s="155"/>
      <c r="AJ471" s="155"/>
      <c r="AK471" s="155"/>
      <c r="AL471" s="155"/>
      <c r="AM471" s="155"/>
      <c r="AN471" s="155"/>
      <c r="AO471" s="155"/>
      <c r="AP471" s="155"/>
      <c r="AQ471" s="155"/>
      <c r="AR471" s="155"/>
    </row>
    <row r="472" spans="1:44" ht="102" x14ac:dyDescent="0.3">
      <c r="A472" s="155"/>
      <c r="B472" s="161" t="s">
        <v>2024</v>
      </c>
      <c r="C472" s="162" t="s">
        <v>844</v>
      </c>
      <c r="D472" s="163">
        <v>687.2</v>
      </c>
      <c r="E472" s="164">
        <v>687.2</v>
      </c>
      <c r="F472" s="165" t="s">
        <v>4084</v>
      </c>
      <c r="G472" s="166" t="s">
        <v>2677</v>
      </c>
      <c r="H472" s="167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  <c r="AC472" s="155"/>
      <c r="AD472" s="155"/>
      <c r="AE472" s="155"/>
      <c r="AF472" s="155"/>
      <c r="AG472" s="155"/>
      <c r="AH472" s="155"/>
      <c r="AI472" s="155"/>
      <c r="AJ472" s="155"/>
      <c r="AK472" s="155"/>
      <c r="AL472" s="155"/>
      <c r="AM472" s="155"/>
      <c r="AN472" s="155"/>
      <c r="AO472" s="155"/>
      <c r="AP472" s="155"/>
      <c r="AQ472" s="155"/>
      <c r="AR472" s="155"/>
    </row>
    <row r="473" spans="1:44" ht="102" hidden="1" x14ac:dyDescent="0.3">
      <c r="A473" s="155"/>
      <c r="B473" s="165" t="s">
        <v>4084</v>
      </c>
      <c r="C473" s="162"/>
      <c r="D473" s="163">
        <v>687.2</v>
      </c>
      <c r="E473" s="164">
        <v>687.2</v>
      </c>
      <c r="F473" s="166" t="s">
        <v>2677</v>
      </c>
      <c r="G473" s="161" t="s">
        <v>2088</v>
      </c>
      <c r="H473" s="162" t="s">
        <v>793</v>
      </c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  <c r="AC473" s="155"/>
      <c r="AD473" s="155"/>
      <c r="AE473" s="155"/>
      <c r="AF473" s="155"/>
      <c r="AG473" s="155"/>
      <c r="AH473" s="155"/>
      <c r="AI473" s="155"/>
      <c r="AJ473" s="155"/>
      <c r="AK473" s="155"/>
      <c r="AL473" s="155"/>
      <c r="AM473" s="155"/>
      <c r="AN473" s="155"/>
      <c r="AO473" s="155"/>
      <c r="AP473" s="155"/>
      <c r="AQ473" s="155"/>
      <c r="AR473" s="155"/>
    </row>
    <row r="474" spans="1:44" ht="102" hidden="1" x14ac:dyDescent="0.3">
      <c r="A474" s="155"/>
      <c r="B474" s="166" t="s">
        <v>2677</v>
      </c>
      <c r="C474" s="167"/>
      <c r="D474" s="163">
        <v>687.2</v>
      </c>
      <c r="E474" s="164">
        <v>687.2</v>
      </c>
      <c r="F474" s="161" t="s">
        <v>2088</v>
      </c>
      <c r="G474" s="165" t="s">
        <v>4084</v>
      </c>
      <c r="H474" s="162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  <c r="AC474" s="155"/>
      <c r="AD474" s="155"/>
      <c r="AE474" s="155"/>
      <c r="AF474" s="155"/>
      <c r="AG474" s="155"/>
      <c r="AH474" s="155"/>
      <c r="AI474" s="155"/>
      <c r="AJ474" s="155"/>
      <c r="AK474" s="155"/>
      <c r="AL474" s="155"/>
      <c r="AM474" s="155"/>
      <c r="AN474" s="155"/>
      <c r="AO474" s="155"/>
      <c r="AP474" s="155"/>
      <c r="AQ474" s="155"/>
      <c r="AR474" s="155"/>
    </row>
    <row r="475" spans="1:44" ht="102" x14ac:dyDescent="0.3">
      <c r="A475" s="155"/>
      <c r="B475" s="161" t="s">
        <v>2088</v>
      </c>
      <c r="C475" s="162" t="s">
        <v>793</v>
      </c>
      <c r="D475" s="163">
        <v>704.38</v>
      </c>
      <c r="E475" s="164">
        <v>704.38</v>
      </c>
      <c r="F475" s="165" t="s">
        <v>4084</v>
      </c>
      <c r="G475" s="166" t="s">
        <v>2680</v>
      </c>
      <c r="H475" s="167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  <c r="AC475" s="155"/>
      <c r="AD475" s="155"/>
      <c r="AE475" s="155"/>
      <c r="AF475" s="155"/>
      <c r="AG475" s="155"/>
      <c r="AH475" s="155"/>
      <c r="AI475" s="155"/>
      <c r="AJ475" s="155"/>
      <c r="AK475" s="155"/>
      <c r="AL475" s="155"/>
      <c r="AM475" s="155"/>
      <c r="AN475" s="155"/>
      <c r="AO475" s="155"/>
      <c r="AP475" s="155"/>
      <c r="AQ475" s="155"/>
      <c r="AR475" s="155"/>
    </row>
    <row r="476" spans="1:44" ht="102" hidden="1" x14ac:dyDescent="0.3">
      <c r="A476" s="155"/>
      <c r="B476" s="165" t="s">
        <v>4084</v>
      </c>
      <c r="C476" s="162"/>
      <c r="D476" s="163">
        <v>704.38</v>
      </c>
      <c r="E476" s="164">
        <v>704.38</v>
      </c>
      <c r="F476" s="166" t="s">
        <v>2680</v>
      </c>
      <c r="G476" s="161" t="s">
        <v>2002</v>
      </c>
      <c r="H476" s="162" t="s">
        <v>1051</v>
      </c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  <c r="AC476" s="155"/>
      <c r="AD476" s="155"/>
      <c r="AE476" s="155"/>
      <c r="AF476" s="155"/>
      <c r="AG476" s="155"/>
      <c r="AH476" s="155"/>
      <c r="AI476" s="155"/>
      <c r="AJ476" s="155"/>
      <c r="AK476" s="155"/>
      <c r="AL476" s="155"/>
      <c r="AM476" s="155"/>
      <c r="AN476" s="155"/>
      <c r="AO476" s="155"/>
      <c r="AP476" s="155"/>
      <c r="AQ476" s="155"/>
      <c r="AR476" s="155"/>
    </row>
    <row r="477" spans="1:44" ht="102" hidden="1" x14ac:dyDescent="0.3">
      <c r="A477" s="155"/>
      <c r="B477" s="166" t="s">
        <v>2680</v>
      </c>
      <c r="C477" s="167"/>
      <c r="D477" s="163">
        <v>704.38</v>
      </c>
      <c r="E477" s="164">
        <v>704.38</v>
      </c>
      <c r="F477" s="161" t="s">
        <v>2002</v>
      </c>
      <c r="G477" s="165" t="s">
        <v>4084</v>
      </c>
      <c r="H477" s="162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  <c r="AC477" s="155"/>
      <c r="AD477" s="155"/>
      <c r="AE477" s="155"/>
      <c r="AF477" s="155"/>
      <c r="AG477" s="155"/>
      <c r="AH477" s="155"/>
      <c r="AI477" s="155"/>
      <c r="AJ477" s="155"/>
      <c r="AK477" s="155"/>
      <c r="AL477" s="155"/>
      <c r="AM477" s="155"/>
      <c r="AN477" s="155"/>
      <c r="AO477" s="155"/>
      <c r="AP477" s="155"/>
      <c r="AQ477" s="155"/>
      <c r="AR477" s="155"/>
    </row>
    <row r="478" spans="1:44" ht="102" x14ac:dyDescent="0.3">
      <c r="A478" s="155"/>
      <c r="B478" s="161" t="s">
        <v>2002</v>
      </c>
      <c r="C478" s="162" t="s">
        <v>1051</v>
      </c>
      <c r="D478" s="163">
        <v>627.07000000000005</v>
      </c>
      <c r="E478" s="164">
        <v>627.07000000000005</v>
      </c>
      <c r="F478" s="165" t="s">
        <v>4084</v>
      </c>
      <c r="G478" s="166" t="s">
        <v>2624</v>
      </c>
      <c r="H478" s="167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  <c r="AC478" s="155"/>
      <c r="AD478" s="155"/>
      <c r="AE478" s="155"/>
      <c r="AF478" s="155"/>
      <c r="AG478" s="155"/>
      <c r="AH478" s="155"/>
      <c r="AI478" s="155"/>
      <c r="AJ478" s="155"/>
      <c r="AK478" s="155"/>
      <c r="AL478" s="155"/>
      <c r="AM478" s="155"/>
      <c r="AN478" s="155"/>
      <c r="AO478" s="155"/>
      <c r="AP478" s="155"/>
      <c r="AQ478" s="155"/>
      <c r="AR478" s="155"/>
    </row>
    <row r="479" spans="1:44" ht="102" hidden="1" x14ac:dyDescent="0.3">
      <c r="A479" s="155"/>
      <c r="B479" s="165" t="s">
        <v>4084</v>
      </c>
      <c r="C479" s="162"/>
      <c r="D479" s="163">
        <v>627.07000000000005</v>
      </c>
      <c r="E479" s="164">
        <v>627.07000000000005</v>
      </c>
      <c r="F479" s="166" t="s">
        <v>2624</v>
      </c>
      <c r="G479" s="161" t="s">
        <v>2251</v>
      </c>
      <c r="H479" s="162" t="s">
        <v>947</v>
      </c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  <c r="AC479" s="155"/>
      <c r="AD479" s="155"/>
      <c r="AE479" s="155"/>
      <c r="AF479" s="155"/>
      <c r="AG479" s="155"/>
      <c r="AH479" s="155"/>
      <c r="AI479" s="155"/>
      <c r="AJ479" s="155"/>
      <c r="AK479" s="155"/>
      <c r="AL479" s="155"/>
      <c r="AM479" s="155"/>
      <c r="AN479" s="155"/>
      <c r="AO479" s="155"/>
      <c r="AP479" s="155"/>
      <c r="AQ479" s="155"/>
      <c r="AR479" s="155"/>
    </row>
    <row r="480" spans="1:44" ht="102" hidden="1" x14ac:dyDescent="0.3">
      <c r="A480" s="155"/>
      <c r="B480" s="166" t="s">
        <v>2624</v>
      </c>
      <c r="C480" s="167"/>
      <c r="D480" s="163">
        <v>627.07000000000005</v>
      </c>
      <c r="E480" s="164">
        <v>627.07000000000005</v>
      </c>
      <c r="F480" s="161" t="s">
        <v>2251</v>
      </c>
      <c r="G480" s="165" t="s">
        <v>4084</v>
      </c>
      <c r="H480" s="162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  <c r="AC480" s="155"/>
      <c r="AD480" s="155"/>
      <c r="AE480" s="155"/>
      <c r="AF480" s="155"/>
      <c r="AG480" s="155"/>
      <c r="AH480" s="155"/>
      <c r="AI480" s="155"/>
      <c r="AJ480" s="155"/>
      <c r="AK480" s="155"/>
      <c r="AL480" s="155"/>
      <c r="AM480" s="155"/>
      <c r="AN480" s="155"/>
      <c r="AO480" s="155"/>
      <c r="AP480" s="155"/>
      <c r="AQ480" s="155"/>
      <c r="AR480" s="155"/>
    </row>
    <row r="481" spans="1:44" ht="102" x14ac:dyDescent="0.3">
      <c r="A481" s="155"/>
      <c r="B481" s="161" t="s">
        <v>2251</v>
      </c>
      <c r="C481" s="162" t="s">
        <v>947</v>
      </c>
      <c r="D481" s="163">
        <v>859</v>
      </c>
      <c r="E481" s="164">
        <v>859</v>
      </c>
      <c r="F481" s="165" t="s">
        <v>4084</v>
      </c>
      <c r="G481" s="166" t="s">
        <v>3432</v>
      </c>
      <c r="H481" s="167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  <c r="AC481" s="155"/>
      <c r="AD481" s="155"/>
      <c r="AE481" s="155"/>
      <c r="AF481" s="155"/>
      <c r="AG481" s="155"/>
      <c r="AH481" s="155"/>
      <c r="AI481" s="155"/>
      <c r="AJ481" s="155"/>
      <c r="AK481" s="155"/>
      <c r="AL481" s="155"/>
      <c r="AM481" s="155"/>
      <c r="AN481" s="155"/>
      <c r="AO481" s="155"/>
      <c r="AP481" s="155"/>
      <c r="AQ481" s="155"/>
      <c r="AR481" s="155"/>
    </row>
    <row r="482" spans="1:44" ht="102" hidden="1" x14ac:dyDescent="0.3">
      <c r="A482" s="155"/>
      <c r="B482" s="165" t="s">
        <v>4084</v>
      </c>
      <c r="C482" s="162"/>
      <c r="D482" s="163">
        <v>859</v>
      </c>
      <c r="E482" s="164">
        <v>859</v>
      </c>
      <c r="F482" s="166" t="s">
        <v>3432</v>
      </c>
      <c r="G482" s="161" t="s">
        <v>2139</v>
      </c>
      <c r="H482" s="162" t="s">
        <v>1150</v>
      </c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  <c r="AC482" s="155"/>
      <c r="AD482" s="155"/>
      <c r="AE482" s="155"/>
      <c r="AF482" s="155"/>
      <c r="AG482" s="155"/>
      <c r="AH482" s="155"/>
      <c r="AI482" s="155"/>
      <c r="AJ482" s="155"/>
      <c r="AK482" s="155"/>
      <c r="AL482" s="155"/>
      <c r="AM482" s="155"/>
      <c r="AN482" s="155"/>
      <c r="AO482" s="155"/>
      <c r="AP482" s="155"/>
      <c r="AQ482" s="155"/>
      <c r="AR482" s="155"/>
    </row>
    <row r="483" spans="1:44" ht="102" hidden="1" x14ac:dyDescent="0.3">
      <c r="A483" s="155"/>
      <c r="B483" s="166" t="s">
        <v>3432</v>
      </c>
      <c r="C483" s="167"/>
      <c r="D483" s="163">
        <v>859</v>
      </c>
      <c r="E483" s="164">
        <v>859</v>
      </c>
      <c r="F483" s="161" t="s">
        <v>2139</v>
      </c>
      <c r="G483" s="165" t="s">
        <v>4084</v>
      </c>
      <c r="H483" s="162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  <c r="AC483" s="155"/>
      <c r="AD483" s="155"/>
      <c r="AE483" s="155"/>
      <c r="AF483" s="155"/>
      <c r="AG483" s="155"/>
      <c r="AH483" s="155"/>
      <c r="AI483" s="155"/>
      <c r="AJ483" s="155"/>
      <c r="AK483" s="155"/>
      <c r="AL483" s="155"/>
      <c r="AM483" s="155"/>
      <c r="AN483" s="155"/>
      <c r="AO483" s="155"/>
      <c r="AP483" s="155"/>
      <c r="AQ483" s="155"/>
      <c r="AR483" s="155"/>
    </row>
    <row r="484" spans="1:44" ht="102" x14ac:dyDescent="0.3">
      <c r="A484" s="155"/>
      <c r="B484" s="161" t="s">
        <v>2139</v>
      </c>
      <c r="C484" s="162" t="s">
        <v>1150</v>
      </c>
      <c r="D484" s="163">
        <v>678.61</v>
      </c>
      <c r="E484" s="164">
        <v>678.61</v>
      </c>
      <c r="F484" s="165" t="s">
        <v>4084</v>
      </c>
      <c r="G484" s="166" t="s">
        <v>2523</v>
      </c>
      <c r="H484" s="167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  <c r="AC484" s="155"/>
      <c r="AD484" s="155"/>
      <c r="AE484" s="155"/>
      <c r="AF484" s="155"/>
      <c r="AG484" s="155"/>
      <c r="AH484" s="155"/>
      <c r="AI484" s="155"/>
      <c r="AJ484" s="155"/>
      <c r="AK484" s="155"/>
      <c r="AL484" s="155"/>
      <c r="AM484" s="155"/>
      <c r="AN484" s="155"/>
      <c r="AO484" s="155"/>
      <c r="AP484" s="155"/>
      <c r="AQ484" s="155"/>
      <c r="AR484" s="155"/>
    </row>
    <row r="485" spans="1:44" ht="102" hidden="1" x14ac:dyDescent="0.3">
      <c r="A485" s="155"/>
      <c r="B485" s="165" t="s">
        <v>4084</v>
      </c>
      <c r="C485" s="162"/>
      <c r="D485" s="163">
        <v>678.61</v>
      </c>
      <c r="E485" s="164">
        <v>678.61</v>
      </c>
      <c r="F485" s="166" t="s">
        <v>2523</v>
      </c>
      <c r="G485" s="161" t="s">
        <v>2288</v>
      </c>
      <c r="H485" s="162" t="s">
        <v>718</v>
      </c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  <c r="AC485" s="155"/>
      <c r="AD485" s="155"/>
      <c r="AE485" s="155"/>
      <c r="AF485" s="155"/>
      <c r="AG485" s="155"/>
      <c r="AH485" s="155"/>
      <c r="AI485" s="155"/>
      <c r="AJ485" s="155"/>
      <c r="AK485" s="155"/>
      <c r="AL485" s="155"/>
      <c r="AM485" s="155"/>
      <c r="AN485" s="155"/>
      <c r="AO485" s="155"/>
      <c r="AP485" s="155"/>
      <c r="AQ485" s="155"/>
      <c r="AR485" s="155"/>
    </row>
    <row r="486" spans="1:44" ht="102" hidden="1" x14ac:dyDescent="0.3">
      <c r="A486" s="155"/>
      <c r="B486" s="166" t="s">
        <v>2523</v>
      </c>
      <c r="C486" s="167"/>
      <c r="D486" s="163">
        <v>678.61</v>
      </c>
      <c r="E486" s="164">
        <v>678.61</v>
      </c>
      <c r="F486" s="161" t="s">
        <v>2288</v>
      </c>
      <c r="G486" s="165" t="s">
        <v>4084</v>
      </c>
      <c r="H486" s="162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  <c r="AC486" s="155"/>
      <c r="AD486" s="155"/>
      <c r="AE486" s="155"/>
      <c r="AF486" s="155"/>
      <c r="AG486" s="155"/>
      <c r="AH486" s="155"/>
      <c r="AI486" s="155"/>
      <c r="AJ486" s="155"/>
      <c r="AK486" s="155"/>
      <c r="AL486" s="155"/>
      <c r="AM486" s="155"/>
      <c r="AN486" s="155"/>
      <c r="AO486" s="155"/>
      <c r="AP486" s="155"/>
      <c r="AQ486" s="155"/>
      <c r="AR486" s="155"/>
    </row>
    <row r="487" spans="1:44" ht="102" x14ac:dyDescent="0.3">
      <c r="A487" s="155"/>
      <c r="B487" s="161" t="s">
        <v>2288</v>
      </c>
      <c r="C487" s="162" t="s">
        <v>718</v>
      </c>
      <c r="D487" s="163">
        <v>824.64</v>
      </c>
      <c r="E487" s="164">
        <v>824.64</v>
      </c>
      <c r="F487" s="165" t="s">
        <v>4084</v>
      </c>
      <c r="G487" s="166" t="s">
        <v>3431</v>
      </c>
      <c r="H487" s="167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  <c r="AC487" s="155"/>
      <c r="AD487" s="155"/>
      <c r="AE487" s="155"/>
      <c r="AF487" s="155"/>
      <c r="AG487" s="155"/>
      <c r="AH487" s="155"/>
      <c r="AI487" s="155"/>
      <c r="AJ487" s="155"/>
      <c r="AK487" s="155"/>
      <c r="AL487" s="155"/>
      <c r="AM487" s="155"/>
      <c r="AN487" s="155"/>
      <c r="AO487" s="155"/>
      <c r="AP487" s="155"/>
      <c r="AQ487" s="155"/>
      <c r="AR487" s="155"/>
    </row>
    <row r="488" spans="1:44" ht="102" hidden="1" x14ac:dyDescent="0.3">
      <c r="A488" s="155"/>
      <c r="B488" s="165" t="s">
        <v>4084</v>
      </c>
      <c r="C488" s="162"/>
      <c r="D488" s="163">
        <v>824.64</v>
      </c>
      <c r="E488" s="164">
        <v>824.64</v>
      </c>
      <c r="F488" s="166" t="s">
        <v>3431</v>
      </c>
      <c r="G488" s="161" t="s">
        <v>1985</v>
      </c>
      <c r="H488" s="162" t="s">
        <v>810</v>
      </c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  <c r="AC488" s="155"/>
      <c r="AD488" s="155"/>
      <c r="AE488" s="155"/>
      <c r="AF488" s="155"/>
      <c r="AG488" s="155"/>
      <c r="AH488" s="155"/>
      <c r="AI488" s="155"/>
      <c r="AJ488" s="155"/>
      <c r="AK488" s="155"/>
      <c r="AL488" s="155"/>
      <c r="AM488" s="155"/>
      <c r="AN488" s="155"/>
      <c r="AO488" s="155"/>
      <c r="AP488" s="155"/>
      <c r="AQ488" s="155"/>
      <c r="AR488" s="155"/>
    </row>
    <row r="489" spans="1:44" ht="102" hidden="1" x14ac:dyDescent="0.3">
      <c r="A489" s="155"/>
      <c r="B489" s="166" t="s">
        <v>3431</v>
      </c>
      <c r="C489" s="167"/>
      <c r="D489" s="163">
        <v>824.64</v>
      </c>
      <c r="E489" s="164">
        <v>824.64</v>
      </c>
      <c r="F489" s="161" t="s">
        <v>1985</v>
      </c>
      <c r="G489" s="165" t="s">
        <v>4084</v>
      </c>
      <c r="H489" s="162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  <c r="AC489" s="155"/>
      <c r="AD489" s="155"/>
      <c r="AE489" s="155"/>
      <c r="AF489" s="155"/>
      <c r="AG489" s="155"/>
      <c r="AH489" s="155"/>
      <c r="AI489" s="155"/>
      <c r="AJ489" s="155"/>
      <c r="AK489" s="155"/>
      <c r="AL489" s="155"/>
      <c r="AM489" s="155"/>
      <c r="AN489" s="155"/>
      <c r="AO489" s="155"/>
      <c r="AP489" s="155"/>
      <c r="AQ489" s="155"/>
      <c r="AR489" s="155"/>
    </row>
    <row r="490" spans="1:44" ht="102" x14ac:dyDescent="0.3">
      <c r="A490" s="155"/>
      <c r="B490" s="161" t="s">
        <v>1985</v>
      </c>
      <c r="C490" s="162" t="s">
        <v>810</v>
      </c>
      <c r="D490" s="163">
        <v>730.15</v>
      </c>
      <c r="E490" s="164">
        <v>730.15</v>
      </c>
      <c r="F490" s="165" t="s">
        <v>4084</v>
      </c>
      <c r="G490" s="166" t="s">
        <v>2690</v>
      </c>
      <c r="H490" s="167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  <c r="AC490" s="155"/>
      <c r="AD490" s="155"/>
      <c r="AE490" s="155"/>
      <c r="AF490" s="155"/>
      <c r="AG490" s="155"/>
      <c r="AH490" s="155"/>
      <c r="AI490" s="155"/>
      <c r="AJ490" s="155"/>
      <c r="AK490" s="155"/>
      <c r="AL490" s="155"/>
      <c r="AM490" s="155"/>
      <c r="AN490" s="155"/>
      <c r="AO490" s="155"/>
      <c r="AP490" s="155"/>
      <c r="AQ490" s="155"/>
      <c r="AR490" s="155"/>
    </row>
    <row r="491" spans="1:44" ht="102" hidden="1" x14ac:dyDescent="0.3">
      <c r="A491" s="155"/>
      <c r="B491" s="165" t="s">
        <v>4084</v>
      </c>
      <c r="C491" s="162"/>
      <c r="D491" s="163">
        <v>730.15</v>
      </c>
      <c r="E491" s="164">
        <v>730.15</v>
      </c>
      <c r="F491" s="166" t="s">
        <v>2690</v>
      </c>
      <c r="G491" s="161" t="s">
        <v>2125</v>
      </c>
      <c r="H491" s="162" t="s">
        <v>877</v>
      </c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  <c r="AC491" s="155"/>
      <c r="AD491" s="155"/>
      <c r="AE491" s="155"/>
      <c r="AF491" s="155"/>
      <c r="AG491" s="155"/>
      <c r="AH491" s="155"/>
      <c r="AI491" s="155"/>
      <c r="AJ491" s="155"/>
      <c r="AK491" s="155"/>
      <c r="AL491" s="155"/>
      <c r="AM491" s="155"/>
      <c r="AN491" s="155"/>
      <c r="AO491" s="155"/>
      <c r="AP491" s="155"/>
      <c r="AQ491" s="155"/>
      <c r="AR491" s="155"/>
    </row>
    <row r="492" spans="1:44" ht="102" hidden="1" x14ac:dyDescent="0.3">
      <c r="A492" s="155"/>
      <c r="B492" s="166" t="s">
        <v>2690</v>
      </c>
      <c r="C492" s="167"/>
      <c r="D492" s="163">
        <v>730.15</v>
      </c>
      <c r="E492" s="164">
        <v>730.15</v>
      </c>
      <c r="F492" s="161" t="s">
        <v>2125</v>
      </c>
      <c r="G492" s="165" t="s">
        <v>4084</v>
      </c>
      <c r="H492" s="162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  <c r="AC492" s="155"/>
      <c r="AD492" s="155"/>
      <c r="AE492" s="155"/>
      <c r="AF492" s="155"/>
      <c r="AG492" s="155"/>
      <c r="AH492" s="155"/>
      <c r="AI492" s="155"/>
      <c r="AJ492" s="155"/>
      <c r="AK492" s="155"/>
      <c r="AL492" s="155"/>
      <c r="AM492" s="155"/>
      <c r="AN492" s="155"/>
      <c r="AO492" s="155"/>
      <c r="AP492" s="155"/>
      <c r="AQ492" s="155"/>
      <c r="AR492" s="155"/>
    </row>
    <row r="493" spans="1:44" ht="102" x14ac:dyDescent="0.3">
      <c r="A493" s="155"/>
      <c r="B493" s="161" t="s">
        <v>2125</v>
      </c>
      <c r="C493" s="162" t="s">
        <v>877</v>
      </c>
      <c r="D493" s="163">
        <v>639.95000000000005</v>
      </c>
      <c r="E493" s="164">
        <v>639.95000000000005</v>
      </c>
      <c r="F493" s="165" t="s">
        <v>4084</v>
      </c>
      <c r="G493" s="166" t="s">
        <v>2557</v>
      </c>
      <c r="H493" s="167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  <c r="AC493" s="155"/>
      <c r="AD493" s="155"/>
      <c r="AE493" s="155"/>
      <c r="AF493" s="155"/>
      <c r="AG493" s="155"/>
      <c r="AH493" s="155"/>
      <c r="AI493" s="155"/>
      <c r="AJ493" s="155"/>
      <c r="AK493" s="155"/>
      <c r="AL493" s="155"/>
      <c r="AM493" s="155"/>
      <c r="AN493" s="155"/>
      <c r="AO493" s="155"/>
      <c r="AP493" s="155"/>
      <c r="AQ493" s="155"/>
      <c r="AR493" s="155"/>
    </row>
    <row r="494" spans="1:44" ht="102" hidden="1" x14ac:dyDescent="0.3">
      <c r="A494" s="155"/>
      <c r="B494" s="165" t="s">
        <v>4084</v>
      </c>
      <c r="C494" s="162"/>
      <c r="D494" s="163">
        <v>639.95000000000005</v>
      </c>
      <c r="E494" s="164">
        <v>639.95000000000005</v>
      </c>
      <c r="F494" s="166" t="s">
        <v>2557</v>
      </c>
      <c r="G494" s="161" t="s">
        <v>2093</v>
      </c>
      <c r="H494" s="162" t="s">
        <v>1085</v>
      </c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  <c r="AC494" s="155"/>
      <c r="AD494" s="155"/>
      <c r="AE494" s="155"/>
      <c r="AF494" s="155"/>
      <c r="AG494" s="155"/>
      <c r="AH494" s="155"/>
      <c r="AI494" s="155"/>
      <c r="AJ494" s="155"/>
      <c r="AK494" s="155"/>
      <c r="AL494" s="155"/>
      <c r="AM494" s="155"/>
      <c r="AN494" s="155"/>
      <c r="AO494" s="155"/>
      <c r="AP494" s="155"/>
      <c r="AQ494" s="155"/>
      <c r="AR494" s="155"/>
    </row>
    <row r="495" spans="1:44" ht="102" hidden="1" x14ac:dyDescent="0.3">
      <c r="A495" s="155"/>
      <c r="B495" s="166" t="s">
        <v>2557</v>
      </c>
      <c r="C495" s="167"/>
      <c r="D495" s="163">
        <v>639.95000000000005</v>
      </c>
      <c r="E495" s="164">
        <v>639.95000000000005</v>
      </c>
      <c r="F495" s="161" t="s">
        <v>2093</v>
      </c>
      <c r="G495" s="165" t="s">
        <v>4084</v>
      </c>
      <c r="H495" s="162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  <c r="AC495" s="155"/>
      <c r="AD495" s="155"/>
      <c r="AE495" s="155"/>
      <c r="AF495" s="155"/>
      <c r="AG495" s="155"/>
      <c r="AH495" s="155"/>
      <c r="AI495" s="155"/>
      <c r="AJ495" s="155"/>
      <c r="AK495" s="155"/>
      <c r="AL495" s="155"/>
      <c r="AM495" s="155"/>
      <c r="AN495" s="155"/>
      <c r="AO495" s="155"/>
      <c r="AP495" s="155"/>
      <c r="AQ495" s="155"/>
      <c r="AR495" s="155"/>
    </row>
    <row r="496" spans="1:44" ht="102" x14ac:dyDescent="0.3">
      <c r="A496" s="155"/>
      <c r="B496" s="161" t="s">
        <v>2093</v>
      </c>
      <c r="C496" s="162" t="s">
        <v>1085</v>
      </c>
      <c r="D496" s="163">
        <v>730.15</v>
      </c>
      <c r="E496" s="164">
        <v>730.15</v>
      </c>
      <c r="F496" s="165" t="s">
        <v>4084</v>
      </c>
      <c r="G496" s="166" t="s">
        <v>2393</v>
      </c>
      <c r="H496" s="167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  <c r="AC496" s="155"/>
      <c r="AD496" s="155"/>
      <c r="AE496" s="155"/>
      <c r="AF496" s="155"/>
      <c r="AG496" s="155"/>
      <c r="AH496" s="155"/>
      <c r="AI496" s="155"/>
      <c r="AJ496" s="155"/>
      <c r="AK496" s="155"/>
      <c r="AL496" s="155"/>
      <c r="AM496" s="155"/>
      <c r="AN496" s="155"/>
      <c r="AO496" s="155"/>
      <c r="AP496" s="155"/>
      <c r="AQ496" s="155"/>
      <c r="AR496" s="155"/>
    </row>
    <row r="497" spans="1:44" ht="102" hidden="1" x14ac:dyDescent="0.3">
      <c r="A497" s="155"/>
      <c r="B497" s="165" t="s">
        <v>4084</v>
      </c>
      <c r="C497" s="162"/>
      <c r="D497" s="163">
        <v>730.15</v>
      </c>
      <c r="E497" s="164">
        <v>730.15</v>
      </c>
      <c r="F497" s="166" t="s">
        <v>2393</v>
      </c>
      <c r="G497" s="161" t="s">
        <v>2257</v>
      </c>
      <c r="H497" s="162" t="s">
        <v>808</v>
      </c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  <c r="AC497" s="155"/>
      <c r="AD497" s="155"/>
      <c r="AE497" s="155"/>
      <c r="AF497" s="155"/>
      <c r="AG497" s="155"/>
      <c r="AH497" s="155"/>
      <c r="AI497" s="155"/>
      <c r="AJ497" s="155"/>
      <c r="AK497" s="155"/>
      <c r="AL497" s="155"/>
      <c r="AM497" s="155"/>
      <c r="AN497" s="155"/>
      <c r="AO497" s="155"/>
      <c r="AP497" s="155"/>
      <c r="AQ497" s="155"/>
      <c r="AR497" s="155"/>
    </row>
    <row r="498" spans="1:44" ht="102" hidden="1" x14ac:dyDescent="0.3">
      <c r="A498" s="155"/>
      <c r="B498" s="166" t="s">
        <v>2393</v>
      </c>
      <c r="C498" s="167"/>
      <c r="D498" s="163">
        <v>730.15</v>
      </c>
      <c r="E498" s="164">
        <v>730.15</v>
      </c>
      <c r="F498" s="161" t="s">
        <v>2257</v>
      </c>
      <c r="G498" s="165" t="s">
        <v>4084</v>
      </c>
      <c r="H498" s="162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  <c r="AC498" s="155"/>
      <c r="AD498" s="155"/>
      <c r="AE498" s="155"/>
      <c r="AF498" s="155"/>
      <c r="AG498" s="155"/>
      <c r="AH498" s="155"/>
      <c r="AI498" s="155"/>
      <c r="AJ498" s="155"/>
      <c r="AK498" s="155"/>
      <c r="AL498" s="155"/>
      <c r="AM498" s="155"/>
      <c r="AN498" s="155"/>
      <c r="AO498" s="155"/>
      <c r="AP498" s="155"/>
      <c r="AQ498" s="155"/>
      <c r="AR498" s="155"/>
    </row>
    <row r="499" spans="1:44" ht="102" x14ac:dyDescent="0.3">
      <c r="A499" s="155"/>
      <c r="B499" s="161" t="s">
        <v>2257</v>
      </c>
      <c r="C499" s="162" t="s">
        <v>808</v>
      </c>
      <c r="D499" s="163">
        <v>708.67</v>
      </c>
      <c r="E499" s="164">
        <v>708.67</v>
      </c>
      <c r="F499" s="165" t="s">
        <v>4084</v>
      </c>
      <c r="G499" s="166" t="s">
        <v>3420</v>
      </c>
      <c r="H499" s="167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  <c r="AC499" s="155"/>
      <c r="AD499" s="155"/>
      <c r="AE499" s="155"/>
      <c r="AF499" s="155"/>
      <c r="AG499" s="155"/>
      <c r="AH499" s="155"/>
      <c r="AI499" s="155"/>
      <c r="AJ499" s="155"/>
      <c r="AK499" s="155"/>
      <c r="AL499" s="155"/>
      <c r="AM499" s="155"/>
      <c r="AN499" s="155"/>
      <c r="AO499" s="155"/>
      <c r="AP499" s="155"/>
      <c r="AQ499" s="155"/>
      <c r="AR499" s="155"/>
    </row>
    <row r="500" spans="1:44" ht="102" hidden="1" x14ac:dyDescent="0.3">
      <c r="A500" s="155"/>
      <c r="B500" s="165" t="s">
        <v>4084</v>
      </c>
      <c r="C500" s="162"/>
      <c r="D500" s="163">
        <v>708.67</v>
      </c>
      <c r="E500" s="164">
        <v>708.67</v>
      </c>
      <c r="F500" s="166" t="s">
        <v>3420</v>
      </c>
      <c r="G500" s="161" t="s">
        <v>1970</v>
      </c>
      <c r="H500" s="162" t="s">
        <v>1086</v>
      </c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  <c r="AC500" s="155"/>
      <c r="AD500" s="155"/>
      <c r="AE500" s="155"/>
      <c r="AF500" s="155"/>
      <c r="AG500" s="155"/>
      <c r="AH500" s="155"/>
      <c r="AI500" s="155"/>
      <c r="AJ500" s="155"/>
      <c r="AK500" s="155"/>
      <c r="AL500" s="155"/>
      <c r="AM500" s="155"/>
      <c r="AN500" s="155"/>
      <c r="AO500" s="155"/>
      <c r="AP500" s="155"/>
      <c r="AQ500" s="155"/>
      <c r="AR500" s="155"/>
    </row>
    <row r="501" spans="1:44" ht="102" hidden="1" x14ac:dyDescent="0.3">
      <c r="A501" s="155"/>
      <c r="B501" s="166" t="s">
        <v>3420</v>
      </c>
      <c r="C501" s="167"/>
      <c r="D501" s="163">
        <v>708.67</v>
      </c>
      <c r="E501" s="164">
        <v>708.67</v>
      </c>
      <c r="F501" s="161" t="s">
        <v>1970</v>
      </c>
      <c r="G501" s="165" t="s">
        <v>4084</v>
      </c>
      <c r="H501" s="162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  <c r="AC501" s="155"/>
      <c r="AD501" s="155"/>
      <c r="AE501" s="155"/>
      <c r="AF501" s="155"/>
      <c r="AG501" s="155"/>
      <c r="AH501" s="155"/>
      <c r="AI501" s="155"/>
      <c r="AJ501" s="155"/>
      <c r="AK501" s="155"/>
      <c r="AL501" s="155"/>
      <c r="AM501" s="155"/>
      <c r="AN501" s="155"/>
      <c r="AO501" s="155"/>
      <c r="AP501" s="155"/>
      <c r="AQ501" s="155"/>
      <c r="AR501" s="155"/>
    </row>
    <row r="502" spans="1:44" ht="102" x14ac:dyDescent="0.3">
      <c r="A502" s="155"/>
      <c r="B502" s="161" t="s">
        <v>1970</v>
      </c>
      <c r="C502" s="162" t="s">
        <v>1086</v>
      </c>
      <c r="D502" s="163">
        <v>614.17999999999995</v>
      </c>
      <c r="E502" s="164">
        <v>614.17999999999995</v>
      </c>
      <c r="F502" s="165" t="s">
        <v>4084</v>
      </c>
      <c r="G502" s="166" t="s">
        <v>2616</v>
      </c>
      <c r="H502" s="167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  <c r="AC502" s="155"/>
      <c r="AD502" s="155"/>
      <c r="AE502" s="155"/>
      <c r="AF502" s="155"/>
      <c r="AG502" s="155"/>
      <c r="AH502" s="155"/>
      <c r="AI502" s="155"/>
      <c r="AJ502" s="155"/>
      <c r="AK502" s="155"/>
      <c r="AL502" s="155"/>
      <c r="AM502" s="155"/>
      <c r="AN502" s="155"/>
      <c r="AO502" s="155"/>
      <c r="AP502" s="155"/>
      <c r="AQ502" s="155"/>
      <c r="AR502" s="155"/>
    </row>
    <row r="503" spans="1:44" ht="102" hidden="1" x14ac:dyDescent="0.3">
      <c r="A503" s="155"/>
      <c r="B503" s="165" t="s">
        <v>4084</v>
      </c>
      <c r="C503" s="162"/>
      <c r="D503" s="163">
        <v>614.17999999999995</v>
      </c>
      <c r="E503" s="164">
        <v>614.17999999999995</v>
      </c>
      <c r="F503" s="166" t="s">
        <v>2616</v>
      </c>
      <c r="G503" s="161" t="s">
        <v>2218</v>
      </c>
      <c r="H503" s="162" t="s">
        <v>1087</v>
      </c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  <c r="AC503" s="155"/>
      <c r="AD503" s="155"/>
      <c r="AE503" s="155"/>
      <c r="AF503" s="155"/>
      <c r="AG503" s="155"/>
      <c r="AH503" s="155"/>
      <c r="AI503" s="155"/>
      <c r="AJ503" s="155"/>
      <c r="AK503" s="155"/>
      <c r="AL503" s="155"/>
      <c r="AM503" s="155"/>
      <c r="AN503" s="155"/>
      <c r="AO503" s="155"/>
      <c r="AP503" s="155"/>
      <c r="AQ503" s="155"/>
      <c r="AR503" s="155"/>
    </row>
    <row r="504" spans="1:44" ht="102" hidden="1" x14ac:dyDescent="0.3">
      <c r="A504" s="155"/>
      <c r="B504" s="166" t="s">
        <v>2616</v>
      </c>
      <c r="C504" s="167"/>
      <c r="D504" s="163">
        <v>614.17999999999995</v>
      </c>
      <c r="E504" s="164">
        <v>614.17999999999995</v>
      </c>
      <c r="F504" s="161" t="s">
        <v>2218</v>
      </c>
      <c r="G504" s="165" t="s">
        <v>4084</v>
      </c>
      <c r="H504" s="162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  <c r="AC504" s="155"/>
      <c r="AD504" s="155"/>
      <c r="AE504" s="155"/>
      <c r="AF504" s="155"/>
      <c r="AG504" s="155"/>
      <c r="AH504" s="155"/>
      <c r="AI504" s="155"/>
      <c r="AJ504" s="155"/>
      <c r="AK504" s="155"/>
      <c r="AL504" s="155"/>
      <c r="AM504" s="155"/>
      <c r="AN504" s="155"/>
      <c r="AO504" s="155"/>
      <c r="AP504" s="155"/>
      <c r="AQ504" s="155"/>
      <c r="AR504" s="155"/>
    </row>
    <row r="505" spans="1:44" ht="102" x14ac:dyDescent="0.3">
      <c r="A505" s="155"/>
      <c r="B505" s="161" t="s">
        <v>2218</v>
      </c>
      <c r="C505" s="162" t="s">
        <v>1087</v>
      </c>
      <c r="D505" s="163">
        <v>708.67</v>
      </c>
      <c r="E505" s="164">
        <v>708.67</v>
      </c>
      <c r="F505" s="165" t="s">
        <v>4084</v>
      </c>
      <c r="G505" s="166" t="s">
        <v>3418</v>
      </c>
      <c r="H505" s="167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  <c r="AC505" s="155"/>
      <c r="AD505" s="155"/>
      <c r="AE505" s="155"/>
      <c r="AF505" s="155"/>
      <c r="AG505" s="155"/>
      <c r="AH505" s="155"/>
      <c r="AI505" s="155"/>
      <c r="AJ505" s="155"/>
      <c r="AK505" s="155"/>
      <c r="AL505" s="155"/>
      <c r="AM505" s="155"/>
      <c r="AN505" s="155"/>
      <c r="AO505" s="155"/>
      <c r="AP505" s="155"/>
      <c r="AQ505" s="155"/>
      <c r="AR505" s="155"/>
    </row>
    <row r="506" spans="1:44" ht="102" hidden="1" x14ac:dyDescent="0.3">
      <c r="A506" s="155"/>
      <c r="B506" s="165" t="s">
        <v>4084</v>
      </c>
      <c r="C506" s="162"/>
      <c r="D506" s="163">
        <v>708.67</v>
      </c>
      <c r="E506" s="164">
        <v>708.67</v>
      </c>
      <c r="F506" s="166" t="s">
        <v>3418</v>
      </c>
      <c r="G506" s="161" t="s">
        <v>2336</v>
      </c>
      <c r="H506" s="162" t="s">
        <v>878</v>
      </c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  <c r="AC506" s="155"/>
      <c r="AD506" s="155"/>
      <c r="AE506" s="155"/>
      <c r="AF506" s="155"/>
      <c r="AG506" s="155"/>
      <c r="AH506" s="155"/>
      <c r="AI506" s="155"/>
      <c r="AJ506" s="155"/>
      <c r="AK506" s="155"/>
      <c r="AL506" s="155"/>
      <c r="AM506" s="155"/>
      <c r="AN506" s="155"/>
      <c r="AO506" s="155"/>
      <c r="AP506" s="155"/>
      <c r="AQ506" s="155"/>
      <c r="AR506" s="155"/>
    </row>
    <row r="507" spans="1:44" ht="102" hidden="1" x14ac:dyDescent="0.3">
      <c r="A507" s="155"/>
      <c r="B507" s="166" t="s">
        <v>3418</v>
      </c>
      <c r="C507" s="167"/>
      <c r="D507" s="163">
        <v>708.67</v>
      </c>
      <c r="E507" s="164">
        <v>708.67</v>
      </c>
      <c r="F507" s="161" t="s">
        <v>2336</v>
      </c>
      <c r="G507" s="165" t="s">
        <v>4084</v>
      </c>
      <c r="H507" s="162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  <c r="AC507" s="155"/>
      <c r="AD507" s="155"/>
      <c r="AE507" s="155"/>
      <c r="AF507" s="155"/>
      <c r="AG507" s="155"/>
      <c r="AH507" s="155"/>
      <c r="AI507" s="155"/>
      <c r="AJ507" s="155"/>
      <c r="AK507" s="155"/>
      <c r="AL507" s="155"/>
      <c r="AM507" s="155"/>
      <c r="AN507" s="155"/>
      <c r="AO507" s="155"/>
      <c r="AP507" s="155"/>
      <c r="AQ507" s="155"/>
      <c r="AR507" s="155"/>
    </row>
    <row r="508" spans="1:44" ht="102" x14ac:dyDescent="0.3">
      <c r="A508" s="155"/>
      <c r="B508" s="161" t="s">
        <v>2336</v>
      </c>
      <c r="C508" s="162" t="s">
        <v>878</v>
      </c>
      <c r="D508" s="163">
        <v>781.69</v>
      </c>
      <c r="E508" s="164">
        <v>781.69</v>
      </c>
      <c r="F508" s="165" t="s">
        <v>4084</v>
      </c>
      <c r="G508" s="166" t="s">
        <v>3429</v>
      </c>
      <c r="H508" s="167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  <c r="AC508" s="155"/>
      <c r="AD508" s="155"/>
      <c r="AE508" s="155"/>
      <c r="AF508" s="155"/>
      <c r="AG508" s="155"/>
      <c r="AH508" s="155"/>
      <c r="AI508" s="155"/>
      <c r="AJ508" s="155"/>
      <c r="AK508" s="155"/>
      <c r="AL508" s="155"/>
      <c r="AM508" s="155"/>
      <c r="AN508" s="155"/>
      <c r="AO508" s="155"/>
      <c r="AP508" s="155"/>
      <c r="AQ508" s="155"/>
      <c r="AR508" s="155"/>
    </row>
    <row r="509" spans="1:44" ht="102" hidden="1" x14ac:dyDescent="0.3">
      <c r="A509" s="155"/>
      <c r="B509" s="165" t="s">
        <v>4084</v>
      </c>
      <c r="C509" s="162"/>
      <c r="D509" s="163">
        <v>781.69</v>
      </c>
      <c r="E509" s="164">
        <v>781.69</v>
      </c>
      <c r="F509" s="166" t="s">
        <v>3429</v>
      </c>
      <c r="G509" s="161" t="s">
        <v>2084</v>
      </c>
      <c r="H509" s="162" t="s">
        <v>552</v>
      </c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  <c r="AC509" s="155"/>
      <c r="AD509" s="155"/>
      <c r="AE509" s="155"/>
      <c r="AF509" s="155"/>
      <c r="AG509" s="155"/>
      <c r="AH509" s="155"/>
      <c r="AI509" s="155"/>
      <c r="AJ509" s="155"/>
      <c r="AK509" s="155"/>
      <c r="AL509" s="155"/>
      <c r="AM509" s="155"/>
      <c r="AN509" s="155"/>
      <c r="AO509" s="155"/>
      <c r="AP509" s="155"/>
      <c r="AQ509" s="155"/>
      <c r="AR509" s="155"/>
    </row>
    <row r="510" spans="1:44" ht="102" hidden="1" x14ac:dyDescent="0.3">
      <c r="A510" s="155"/>
      <c r="B510" s="166" t="s">
        <v>3429</v>
      </c>
      <c r="C510" s="167"/>
      <c r="D510" s="163">
        <v>781.69</v>
      </c>
      <c r="E510" s="164">
        <v>781.69</v>
      </c>
      <c r="F510" s="161" t="s">
        <v>2084</v>
      </c>
      <c r="G510" s="165" t="s">
        <v>4084</v>
      </c>
      <c r="H510" s="162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  <c r="AC510" s="155"/>
      <c r="AD510" s="155"/>
      <c r="AE510" s="155"/>
      <c r="AF510" s="155"/>
      <c r="AG510" s="155"/>
      <c r="AH510" s="155"/>
      <c r="AI510" s="155"/>
      <c r="AJ510" s="155"/>
      <c r="AK510" s="155"/>
      <c r="AL510" s="155"/>
      <c r="AM510" s="155"/>
      <c r="AN510" s="155"/>
      <c r="AO510" s="155"/>
      <c r="AP510" s="155"/>
      <c r="AQ510" s="155"/>
      <c r="AR510" s="155"/>
    </row>
    <row r="511" spans="1:44" ht="102" x14ac:dyDescent="0.3">
      <c r="A511" s="155"/>
      <c r="B511" s="161" t="s">
        <v>2084</v>
      </c>
      <c r="C511" s="162" t="s">
        <v>552</v>
      </c>
      <c r="D511" s="163">
        <v>717.26</v>
      </c>
      <c r="E511" s="164">
        <v>717.26</v>
      </c>
      <c r="F511" s="165" t="s">
        <v>4084</v>
      </c>
      <c r="G511" s="166" t="s">
        <v>2560</v>
      </c>
      <c r="H511" s="167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  <c r="AC511" s="155"/>
      <c r="AD511" s="155"/>
      <c r="AE511" s="155"/>
      <c r="AF511" s="155"/>
      <c r="AG511" s="155"/>
      <c r="AH511" s="155"/>
      <c r="AI511" s="155"/>
      <c r="AJ511" s="155"/>
      <c r="AK511" s="155"/>
      <c r="AL511" s="155"/>
      <c r="AM511" s="155"/>
      <c r="AN511" s="155"/>
      <c r="AO511" s="155"/>
      <c r="AP511" s="155"/>
      <c r="AQ511" s="155"/>
      <c r="AR511" s="155"/>
    </row>
    <row r="512" spans="1:44" ht="102" hidden="1" x14ac:dyDescent="0.3">
      <c r="A512" s="155"/>
      <c r="B512" s="165" t="s">
        <v>4084</v>
      </c>
      <c r="C512" s="162"/>
      <c r="D512" s="163">
        <v>717.26</v>
      </c>
      <c r="E512" s="164">
        <v>717.26</v>
      </c>
      <c r="F512" s="166" t="s">
        <v>2560</v>
      </c>
      <c r="G512" s="161" t="s">
        <v>2061</v>
      </c>
      <c r="H512" s="162" t="s">
        <v>959</v>
      </c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  <c r="AC512" s="155"/>
      <c r="AD512" s="155"/>
      <c r="AE512" s="155"/>
      <c r="AF512" s="155"/>
      <c r="AG512" s="155"/>
      <c r="AH512" s="155"/>
      <c r="AI512" s="155"/>
      <c r="AJ512" s="155"/>
      <c r="AK512" s="155"/>
      <c r="AL512" s="155"/>
      <c r="AM512" s="155"/>
      <c r="AN512" s="155"/>
      <c r="AO512" s="155"/>
      <c r="AP512" s="155"/>
      <c r="AQ512" s="155"/>
      <c r="AR512" s="155"/>
    </row>
    <row r="513" spans="1:44" ht="102" hidden="1" x14ac:dyDescent="0.3">
      <c r="A513" s="155"/>
      <c r="B513" s="166" t="s">
        <v>2560</v>
      </c>
      <c r="C513" s="167"/>
      <c r="D513" s="163">
        <v>717.26</v>
      </c>
      <c r="E513" s="164">
        <v>717.26</v>
      </c>
      <c r="F513" s="161" t="s">
        <v>2061</v>
      </c>
      <c r="G513" s="165" t="s">
        <v>4084</v>
      </c>
      <c r="H513" s="162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  <c r="AC513" s="155"/>
      <c r="AD513" s="155"/>
      <c r="AE513" s="155"/>
      <c r="AF513" s="155"/>
      <c r="AG513" s="155"/>
      <c r="AH513" s="155"/>
      <c r="AI513" s="155"/>
      <c r="AJ513" s="155"/>
      <c r="AK513" s="155"/>
      <c r="AL513" s="155"/>
      <c r="AM513" s="155"/>
      <c r="AN513" s="155"/>
      <c r="AO513" s="155"/>
      <c r="AP513" s="155"/>
      <c r="AQ513" s="155"/>
      <c r="AR513" s="155"/>
    </row>
    <row r="514" spans="1:44" ht="102" x14ac:dyDescent="0.3">
      <c r="A514" s="155"/>
      <c r="B514" s="161" t="s">
        <v>2061</v>
      </c>
      <c r="C514" s="162" t="s">
        <v>959</v>
      </c>
      <c r="D514" s="163">
        <v>734.44</v>
      </c>
      <c r="E514" s="164">
        <v>734.44</v>
      </c>
      <c r="F514" s="165" t="s">
        <v>4084</v>
      </c>
      <c r="G514" s="166" t="s">
        <v>2696</v>
      </c>
      <c r="H514" s="167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  <c r="AC514" s="155"/>
      <c r="AD514" s="155"/>
      <c r="AE514" s="155"/>
      <c r="AF514" s="155"/>
      <c r="AG514" s="155"/>
      <c r="AH514" s="155"/>
      <c r="AI514" s="155"/>
      <c r="AJ514" s="155"/>
      <c r="AK514" s="155"/>
      <c r="AL514" s="155"/>
      <c r="AM514" s="155"/>
      <c r="AN514" s="155"/>
      <c r="AO514" s="155"/>
      <c r="AP514" s="155"/>
      <c r="AQ514" s="155"/>
      <c r="AR514" s="155"/>
    </row>
    <row r="515" spans="1:44" ht="102" hidden="1" x14ac:dyDescent="0.3">
      <c r="A515" s="155"/>
      <c r="B515" s="165" t="s">
        <v>4084</v>
      </c>
      <c r="C515" s="162"/>
      <c r="D515" s="163">
        <v>734.44</v>
      </c>
      <c r="E515" s="164">
        <v>734.44</v>
      </c>
      <c r="F515" s="166" t="s">
        <v>2696</v>
      </c>
      <c r="G515" s="161" t="s">
        <v>2250</v>
      </c>
      <c r="H515" s="162" t="s">
        <v>799</v>
      </c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  <c r="AC515" s="155"/>
      <c r="AD515" s="155"/>
      <c r="AE515" s="155"/>
      <c r="AF515" s="155"/>
      <c r="AG515" s="155"/>
      <c r="AH515" s="155"/>
      <c r="AI515" s="155"/>
      <c r="AJ515" s="155"/>
      <c r="AK515" s="155"/>
      <c r="AL515" s="155"/>
      <c r="AM515" s="155"/>
      <c r="AN515" s="155"/>
      <c r="AO515" s="155"/>
      <c r="AP515" s="155"/>
      <c r="AQ515" s="155"/>
      <c r="AR515" s="155"/>
    </row>
    <row r="516" spans="1:44" ht="102" hidden="1" x14ac:dyDescent="0.3">
      <c r="A516" s="155"/>
      <c r="B516" s="166" t="s">
        <v>2696</v>
      </c>
      <c r="C516" s="167"/>
      <c r="D516" s="163">
        <v>734.44</v>
      </c>
      <c r="E516" s="164">
        <v>734.44</v>
      </c>
      <c r="F516" s="161" t="s">
        <v>2250</v>
      </c>
      <c r="G516" s="165" t="s">
        <v>4084</v>
      </c>
      <c r="H516" s="162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  <c r="AC516" s="155"/>
      <c r="AD516" s="155"/>
      <c r="AE516" s="155"/>
      <c r="AF516" s="155"/>
      <c r="AG516" s="155"/>
      <c r="AH516" s="155"/>
      <c r="AI516" s="155"/>
      <c r="AJ516" s="155"/>
      <c r="AK516" s="155"/>
      <c r="AL516" s="155"/>
      <c r="AM516" s="155"/>
      <c r="AN516" s="155"/>
      <c r="AO516" s="155"/>
      <c r="AP516" s="155"/>
      <c r="AQ516" s="155"/>
      <c r="AR516" s="155"/>
    </row>
    <row r="517" spans="1:44" ht="102" x14ac:dyDescent="0.3">
      <c r="A517" s="155"/>
      <c r="B517" s="161" t="s">
        <v>2250</v>
      </c>
      <c r="C517" s="162" t="s">
        <v>799</v>
      </c>
      <c r="D517" s="163">
        <v>777.39</v>
      </c>
      <c r="E517" s="164">
        <v>777.39</v>
      </c>
      <c r="F517" s="165" t="s">
        <v>4084</v>
      </c>
      <c r="G517" s="166" t="s">
        <v>3428</v>
      </c>
      <c r="H517" s="167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  <c r="AC517" s="155"/>
      <c r="AD517" s="155"/>
      <c r="AE517" s="155"/>
      <c r="AF517" s="155"/>
      <c r="AG517" s="155"/>
      <c r="AH517" s="155"/>
      <c r="AI517" s="155"/>
      <c r="AJ517" s="155"/>
      <c r="AK517" s="155"/>
      <c r="AL517" s="155"/>
      <c r="AM517" s="155"/>
      <c r="AN517" s="155"/>
      <c r="AO517" s="155"/>
      <c r="AP517" s="155"/>
      <c r="AQ517" s="155"/>
      <c r="AR517" s="155"/>
    </row>
    <row r="518" spans="1:44" ht="102" hidden="1" x14ac:dyDescent="0.3">
      <c r="A518" s="155"/>
      <c r="B518" s="165" t="s">
        <v>4084</v>
      </c>
      <c r="C518" s="162"/>
      <c r="D518" s="163">
        <v>777.39</v>
      </c>
      <c r="E518" s="164">
        <v>777.39</v>
      </c>
      <c r="F518" s="166" t="s">
        <v>3428</v>
      </c>
      <c r="G518" s="161" t="s">
        <v>1215</v>
      </c>
      <c r="H518" s="162" t="s">
        <v>742</v>
      </c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  <c r="AC518" s="155"/>
      <c r="AD518" s="155"/>
      <c r="AE518" s="155"/>
      <c r="AF518" s="155"/>
      <c r="AG518" s="155"/>
      <c r="AH518" s="155"/>
      <c r="AI518" s="155"/>
      <c r="AJ518" s="155"/>
      <c r="AK518" s="155"/>
      <c r="AL518" s="155"/>
      <c r="AM518" s="155"/>
      <c r="AN518" s="155"/>
      <c r="AO518" s="155"/>
      <c r="AP518" s="155"/>
      <c r="AQ518" s="155"/>
      <c r="AR518" s="155"/>
    </row>
    <row r="519" spans="1:44" ht="102" hidden="1" x14ac:dyDescent="0.3">
      <c r="A519" s="155"/>
      <c r="B519" s="166" t="s">
        <v>3428</v>
      </c>
      <c r="C519" s="167"/>
      <c r="D519" s="163">
        <v>777.39</v>
      </c>
      <c r="E519" s="164">
        <v>777.39</v>
      </c>
      <c r="F519" s="161" t="s">
        <v>1215</v>
      </c>
      <c r="G519" s="165" t="s">
        <v>4084</v>
      </c>
      <c r="H519" s="162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  <c r="AC519" s="155"/>
      <c r="AD519" s="155"/>
      <c r="AE519" s="155"/>
      <c r="AF519" s="155"/>
      <c r="AG519" s="155"/>
      <c r="AH519" s="155"/>
      <c r="AI519" s="155"/>
      <c r="AJ519" s="155"/>
      <c r="AK519" s="155"/>
      <c r="AL519" s="155"/>
      <c r="AM519" s="155"/>
      <c r="AN519" s="155"/>
      <c r="AO519" s="155"/>
      <c r="AP519" s="155"/>
      <c r="AQ519" s="155"/>
      <c r="AR519" s="155"/>
    </row>
    <row r="520" spans="1:44" ht="102" x14ac:dyDescent="0.3">
      <c r="A520" s="155"/>
      <c r="B520" s="161" t="s">
        <v>1215</v>
      </c>
      <c r="C520" s="162" t="s">
        <v>742</v>
      </c>
      <c r="D520" s="163">
        <v>734.44</v>
      </c>
      <c r="E520" s="164">
        <v>734.44</v>
      </c>
      <c r="F520" s="165" t="s">
        <v>4084</v>
      </c>
      <c r="G520" s="166" t="s">
        <v>2693</v>
      </c>
      <c r="H520" s="167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  <c r="AC520" s="155"/>
      <c r="AD520" s="155"/>
      <c r="AE520" s="155"/>
      <c r="AF520" s="155"/>
      <c r="AG520" s="155"/>
      <c r="AH520" s="155"/>
      <c r="AI520" s="155"/>
      <c r="AJ520" s="155"/>
      <c r="AK520" s="155"/>
      <c r="AL520" s="155"/>
      <c r="AM520" s="155"/>
      <c r="AN520" s="155"/>
      <c r="AO520" s="155"/>
      <c r="AP520" s="155"/>
      <c r="AQ520" s="155"/>
      <c r="AR520" s="155"/>
    </row>
    <row r="521" spans="1:44" ht="102" hidden="1" x14ac:dyDescent="0.3">
      <c r="A521" s="155"/>
      <c r="B521" s="165" t="s">
        <v>4084</v>
      </c>
      <c r="C521" s="162"/>
      <c r="D521" s="163">
        <v>734.44</v>
      </c>
      <c r="E521" s="164">
        <v>734.44</v>
      </c>
      <c r="F521" s="166" t="s">
        <v>2693</v>
      </c>
      <c r="G521" s="161" t="s">
        <v>2113</v>
      </c>
      <c r="H521" s="162" t="s">
        <v>661</v>
      </c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  <c r="AC521" s="155"/>
      <c r="AD521" s="155"/>
      <c r="AE521" s="155"/>
      <c r="AF521" s="155"/>
      <c r="AG521" s="155"/>
      <c r="AH521" s="155"/>
      <c r="AI521" s="155"/>
      <c r="AJ521" s="155"/>
      <c r="AK521" s="155"/>
      <c r="AL521" s="155"/>
      <c r="AM521" s="155"/>
      <c r="AN521" s="155"/>
      <c r="AO521" s="155"/>
      <c r="AP521" s="155"/>
      <c r="AQ521" s="155"/>
      <c r="AR521" s="155"/>
    </row>
    <row r="522" spans="1:44" ht="102" hidden="1" x14ac:dyDescent="0.3">
      <c r="A522" s="155"/>
      <c r="B522" s="166" t="s">
        <v>2693</v>
      </c>
      <c r="C522" s="167"/>
      <c r="D522" s="163">
        <v>734.44</v>
      </c>
      <c r="E522" s="164">
        <v>734.44</v>
      </c>
      <c r="F522" s="161" t="s">
        <v>2113</v>
      </c>
      <c r="G522" s="165" t="s">
        <v>4084</v>
      </c>
      <c r="H522" s="162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  <c r="AC522" s="155"/>
      <c r="AD522" s="155"/>
      <c r="AE522" s="155"/>
      <c r="AF522" s="155"/>
      <c r="AG522" s="155"/>
      <c r="AH522" s="155"/>
      <c r="AI522" s="155"/>
      <c r="AJ522" s="155"/>
      <c r="AK522" s="155"/>
      <c r="AL522" s="155"/>
      <c r="AM522" s="155"/>
      <c r="AN522" s="155"/>
      <c r="AO522" s="155"/>
      <c r="AP522" s="155"/>
      <c r="AQ522" s="155"/>
      <c r="AR522" s="155"/>
    </row>
    <row r="523" spans="1:44" ht="102" x14ac:dyDescent="0.3">
      <c r="A523" s="155"/>
      <c r="B523" s="161" t="s">
        <v>2113</v>
      </c>
      <c r="C523" s="162" t="s">
        <v>661</v>
      </c>
      <c r="D523" s="163">
        <v>704.38</v>
      </c>
      <c r="E523" s="164">
        <v>704.38</v>
      </c>
      <c r="F523" s="165" t="s">
        <v>4084</v>
      </c>
      <c r="G523" s="166" t="s">
        <v>2382</v>
      </c>
      <c r="H523" s="167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  <c r="AC523" s="155"/>
      <c r="AD523" s="155"/>
      <c r="AE523" s="155"/>
      <c r="AF523" s="155"/>
      <c r="AG523" s="155"/>
      <c r="AH523" s="155"/>
      <c r="AI523" s="155"/>
      <c r="AJ523" s="155"/>
      <c r="AK523" s="155"/>
      <c r="AL523" s="155"/>
      <c r="AM523" s="155"/>
      <c r="AN523" s="155"/>
      <c r="AO523" s="155"/>
      <c r="AP523" s="155"/>
      <c r="AQ523" s="155"/>
      <c r="AR523" s="155"/>
    </row>
    <row r="524" spans="1:44" ht="102" hidden="1" x14ac:dyDescent="0.3">
      <c r="A524" s="155"/>
      <c r="B524" s="165" t="s">
        <v>4084</v>
      </c>
      <c r="C524" s="162"/>
      <c r="D524" s="163">
        <v>704.38</v>
      </c>
      <c r="E524" s="164">
        <v>704.38</v>
      </c>
      <c r="F524" s="166" t="s">
        <v>2382</v>
      </c>
      <c r="G524" s="161" t="s">
        <v>1975</v>
      </c>
      <c r="H524" s="162" t="s">
        <v>954</v>
      </c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  <c r="AC524" s="155"/>
      <c r="AD524" s="155"/>
      <c r="AE524" s="155"/>
      <c r="AF524" s="155"/>
      <c r="AG524" s="155"/>
      <c r="AH524" s="155"/>
      <c r="AI524" s="155"/>
      <c r="AJ524" s="155"/>
      <c r="AK524" s="155"/>
      <c r="AL524" s="155"/>
      <c r="AM524" s="155"/>
      <c r="AN524" s="155"/>
      <c r="AO524" s="155"/>
      <c r="AP524" s="155"/>
      <c r="AQ524" s="155"/>
      <c r="AR524" s="155"/>
    </row>
    <row r="525" spans="1:44" ht="102" hidden="1" x14ac:dyDescent="0.3">
      <c r="A525" s="155"/>
      <c r="B525" s="166" t="s">
        <v>2382</v>
      </c>
      <c r="C525" s="167"/>
      <c r="D525" s="163">
        <v>704.38</v>
      </c>
      <c r="E525" s="164">
        <v>704.38</v>
      </c>
      <c r="F525" s="161" t="s">
        <v>1975</v>
      </c>
      <c r="G525" s="165" t="s">
        <v>4084</v>
      </c>
      <c r="H525" s="162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  <c r="AC525" s="155"/>
      <c r="AD525" s="155"/>
      <c r="AE525" s="155"/>
      <c r="AF525" s="155"/>
      <c r="AG525" s="155"/>
      <c r="AH525" s="155"/>
      <c r="AI525" s="155"/>
      <c r="AJ525" s="155"/>
      <c r="AK525" s="155"/>
      <c r="AL525" s="155"/>
      <c r="AM525" s="155"/>
      <c r="AN525" s="155"/>
      <c r="AO525" s="155"/>
      <c r="AP525" s="155"/>
      <c r="AQ525" s="155"/>
      <c r="AR525" s="155"/>
    </row>
    <row r="526" spans="1:44" ht="102" x14ac:dyDescent="0.3">
      <c r="A526" s="155"/>
      <c r="B526" s="161" t="s">
        <v>1975</v>
      </c>
      <c r="C526" s="162" t="s">
        <v>954</v>
      </c>
      <c r="D526" s="163">
        <v>884.77</v>
      </c>
      <c r="E526" s="164">
        <v>884.77</v>
      </c>
      <c r="F526" s="165" t="s">
        <v>4084</v>
      </c>
      <c r="G526" s="166" t="s">
        <v>2718</v>
      </c>
      <c r="H526" s="167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  <c r="AC526" s="155"/>
      <c r="AD526" s="155"/>
      <c r="AE526" s="155"/>
      <c r="AF526" s="155"/>
      <c r="AG526" s="155"/>
      <c r="AH526" s="155"/>
      <c r="AI526" s="155"/>
      <c r="AJ526" s="155"/>
      <c r="AK526" s="155"/>
      <c r="AL526" s="155"/>
      <c r="AM526" s="155"/>
      <c r="AN526" s="155"/>
      <c r="AO526" s="155"/>
      <c r="AP526" s="155"/>
      <c r="AQ526" s="155"/>
      <c r="AR526" s="155"/>
    </row>
    <row r="527" spans="1:44" ht="102" hidden="1" x14ac:dyDescent="0.3">
      <c r="A527" s="155"/>
      <c r="B527" s="165" t="s">
        <v>4084</v>
      </c>
      <c r="C527" s="162"/>
      <c r="D527" s="163">
        <v>884.77</v>
      </c>
      <c r="E527" s="164">
        <v>884.77</v>
      </c>
      <c r="F527" s="166" t="s">
        <v>2718</v>
      </c>
      <c r="G527" s="161" t="s">
        <v>2055</v>
      </c>
      <c r="H527" s="162" t="s">
        <v>786</v>
      </c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  <c r="AC527" s="155"/>
      <c r="AD527" s="155"/>
      <c r="AE527" s="155"/>
      <c r="AF527" s="155"/>
      <c r="AG527" s="155"/>
      <c r="AH527" s="155"/>
      <c r="AI527" s="155"/>
      <c r="AJ527" s="155"/>
      <c r="AK527" s="155"/>
      <c r="AL527" s="155"/>
      <c r="AM527" s="155"/>
      <c r="AN527" s="155"/>
      <c r="AO527" s="155"/>
      <c r="AP527" s="155"/>
      <c r="AQ527" s="155"/>
      <c r="AR527" s="155"/>
    </row>
    <row r="528" spans="1:44" ht="102" hidden="1" x14ac:dyDescent="0.3">
      <c r="A528" s="155"/>
      <c r="B528" s="166" t="s">
        <v>2718</v>
      </c>
      <c r="C528" s="167"/>
      <c r="D528" s="163">
        <v>884.77</v>
      </c>
      <c r="E528" s="164">
        <v>884.77</v>
      </c>
      <c r="F528" s="161" t="s">
        <v>2055</v>
      </c>
      <c r="G528" s="165" t="s">
        <v>4084</v>
      </c>
      <c r="H528" s="162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  <c r="AC528" s="155"/>
      <c r="AD528" s="155"/>
      <c r="AE528" s="155"/>
      <c r="AF528" s="155"/>
      <c r="AG528" s="155"/>
      <c r="AH528" s="155"/>
      <c r="AI528" s="155"/>
      <c r="AJ528" s="155"/>
      <c r="AK528" s="155"/>
      <c r="AL528" s="155"/>
      <c r="AM528" s="155"/>
      <c r="AN528" s="155"/>
      <c r="AO528" s="155"/>
      <c r="AP528" s="155"/>
      <c r="AQ528" s="155"/>
      <c r="AR528" s="155"/>
    </row>
    <row r="529" spans="1:44" ht="102" x14ac:dyDescent="0.3">
      <c r="A529" s="155"/>
      <c r="B529" s="161" t="s">
        <v>2055</v>
      </c>
      <c r="C529" s="162" t="s">
        <v>786</v>
      </c>
      <c r="D529" s="163">
        <v>893.36</v>
      </c>
      <c r="E529" s="164">
        <v>893.36</v>
      </c>
      <c r="F529" s="165" t="s">
        <v>4084</v>
      </c>
      <c r="G529" s="166" t="s">
        <v>2719</v>
      </c>
      <c r="H529" s="167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  <c r="AC529" s="155"/>
      <c r="AD529" s="155"/>
      <c r="AE529" s="155"/>
      <c r="AF529" s="155"/>
      <c r="AG529" s="155"/>
      <c r="AH529" s="155"/>
      <c r="AI529" s="155"/>
      <c r="AJ529" s="155"/>
      <c r="AK529" s="155"/>
      <c r="AL529" s="155"/>
      <c r="AM529" s="155"/>
      <c r="AN529" s="155"/>
      <c r="AO529" s="155"/>
      <c r="AP529" s="155"/>
      <c r="AQ529" s="155"/>
      <c r="AR529" s="155"/>
    </row>
    <row r="530" spans="1:44" ht="102" hidden="1" x14ac:dyDescent="0.3">
      <c r="A530" s="155"/>
      <c r="B530" s="165" t="s">
        <v>4084</v>
      </c>
      <c r="C530" s="162"/>
      <c r="D530" s="163">
        <v>893.36</v>
      </c>
      <c r="E530" s="164">
        <v>893.36</v>
      </c>
      <c r="F530" s="166" t="s">
        <v>2719</v>
      </c>
      <c r="G530" s="161" t="s">
        <v>2107</v>
      </c>
      <c r="H530" s="162" t="s">
        <v>948</v>
      </c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  <c r="AC530" s="155"/>
      <c r="AD530" s="155"/>
      <c r="AE530" s="155"/>
      <c r="AF530" s="155"/>
      <c r="AG530" s="155"/>
      <c r="AH530" s="155"/>
      <c r="AI530" s="155"/>
      <c r="AJ530" s="155"/>
      <c r="AK530" s="155"/>
      <c r="AL530" s="155"/>
      <c r="AM530" s="155"/>
      <c r="AN530" s="155"/>
      <c r="AO530" s="155"/>
      <c r="AP530" s="155"/>
      <c r="AQ530" s="155"/>
      <c r="AR530" s="155"/>
    </row>
    <row r="531" spans="1:44" ht="102" hidden="1" x14ac:dyDescent="0.3">
      <c r="A531" s="155"/>
      <c r="B531" s="166" t="s">
        <v>2719</v>
      </c>
      <c r="C531" s="167"/>
      <c r="D531" s="163">
        <v>893.36</v>
      </c>
      <c r="E531" s="164">
        <v>893.36</v>
      </c>
      <c r="F531" s="161" t="s">
        <v>2107</v>
      </c>
      <c r="G531" s="165" t="s">
        <v>4084</v>
      </c>
      <c r="H531" s="162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  <c r="AC531" s="155"/>
      <c r="AD531" s="155"/>
      <c r="AE531" s="155"/>
      <c r="AF531" s="155"/>
      <c r="AG531" s="155"/>
      <c r="AH531" s="155"/>
      <c r="AI531" s="155"/>
      <c r="AJ531" s="155"/>
      <c r="AK531" s="155"/>
      <c r="AL531" s="155"/>
      <c r="AM531" s="155"/>
      <c r="AN531" s="155"/>
      <c r="AO531" s="155"/>
      <c r="AP531" s="155"/>
      <c r="AQ531" s="155"/>
      <c r="AR531" s="155"/>
    </row>
    <row r="532" spans="1:44" ht="102" x14ac:dyDescent="0.3">
      <c r="A532" s="155"/>
      <c r="B532" s="161" t="s">
        <v>2107</v>
      </c>
      <c r="C532" s="162" t="s">
        <v>948</v>
      </c>
      <c r="D532" s="163">
        <v>708.67</v>
      </c>
      <c r="E532" s="164">
        <v>708.67</v>
      </c>
      <c r="F532" s="165" t="s">
        <v>4084</v>
      </c>
      <c r="G532" s="166" t="s">
        <v>2682</v>
      </c>
      <c r="H532" s="167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  <c r="AC532" s="155"/>
      <c r="AD532" s="155"/>
      <c r="AE532" s="155"/>
      <c r="AF532" s="155"/>
      <c r="AG532" s="155"/>
      <c r="AH532" s="155"/>
      <c r="AI532" s="155"/>
      <c r="AJ532" s="155"/>
      <c r="AK532" s="155"/>
      <c r="AL532" s="155"/>
      <c r="AM532" s="155"/>
      <c r="AN532" s="155"/>
      <c r="AO532" s="155"/>
      <c r="AP532" s="155"/>
      <c r="AQ532" s="155"/>
      <c r="AR532" s="155"/>
    </row>
    <row r="533" spans="1:44" ht="102" hidden="1" x14ac:dyDescent="0.3">
      <c r="A533" s="155"/>
      <c r="B533" s="165" t="s">
        <v>4084</v>
      </c>
      <c r="C533" s="162"/>
      <c r="D533" s="163">
        <v>708.67</v>
      </c>
      <c r="E533" s="164">
        <v>708.67</v>
      </c>
      <c r="F533" s="166" t="s">
        <v>2682</v>
      </c>
      <c r="G533" s="161" t="s">
        <v>2136</v>
      </c>
      <c r="H533" s="162" t="s">
        <v>544</v>
      </c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  <c r="AC533" s="155"/>
      <c r="AD533" s="155"/>
      <c r="AE533" s="155"/>
      <c r="AF533" s="155"/>
      <c r="AG533" s="155"/>
      <c r="AH533" s="155"/>
      <c r="AI533" s="155"/>
      <c r="AJ533" s="155"/>
      <c r="AK533" s="155"/>
      <c r="AL533" s="155"/>
      <c r="AM533" s="155"/>
      <c r="AN533" s="155"/>
      <c r="AO533" s="155"/>
      <c r="AP533" s="155"/>
      <c r="AQ533" s="155"/>
      <c r="AR533" s="155"/>
    </row>
    <row r="534" spans="1:44" ht="102" hidden="1" x14ac:dyDescent="0.3">
      <c r="A534" s="155"/>
      <c r="B534" s="166" t="s">
        <v>2682</v>
      </c>
      <c r="C534" s="167"/>
      <c r="D534" s="163">
        <v>708.67</v>
      </c>
      <c r="E534" s="164">
        <v>708.67</v>
      </c>
      <c r="F534" s="161" t="s">
        <v>2136</v>
      </c>
      <c r="G534" s="165" t="s">
        <v>4084</v>
      </c>
      <c r="H534" s="162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  <c r="AC534" s="155"/>
      <c r="AD534" s="155"/>
      <c r="AE534" s="155"/>
      <c r="AF534" s="155"/>
      <c r="AG534" s="155"/>
      <c r="AH534" s="155"/>
      <c r="AI534" s="155"/>
      <c r="AJ534" s="155"/>
      <c r="AK534" s="155"/>
      <c r="AL534" s="155"/>
      <c r="AM534" s="155"/>
      <c r="AN534" s="155"/>
      <c r="AO534" s="155"/>
      <c r="AP534" s="155"/>
      <c r="AQ534" s="155"/>
      <c r="AR534" s="155"/>
    </row>
    <row r="535" spans="1:44" ht="102" x14ac:dyDescent="0.3">
      <c r="A535" s="155"/>
      <c r="B535" s="161" t="s">
        <v>2136</v>
      </c>
      <c r="C535" s="162" t="s">
        <v>544</v>
      </c>
      <c r="D535" s="163">
        <v>730.15</v>
      </c>
      <c r="E535" s="164">
        <v>730.15</v>
      </c>
      <c r="F535" s="165" t="s">
        <v>4084</v>
      </c>
      <c r="G535" s="166" t="s">
        <v>2689</v>
      </c>
      <c r="H535" s="167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  <c r="AC535" s="155"/>
      <c r="AD535" s="155"/>
      <c r="AE535" s="155"/>
      <c r="AF535" s="155"/>
      <c r="AG535" s="155"/>
      <c r="AH535" s="155"/>
      <c r="AI535" s="155"/>
      <c r="AJ535" s="155"/>
      <c r="AK535" s="155"/>
      <c r="AL535" s="155"/>
      <c r="AM535" s="155"/>
      <c r="AN535" s="155"/>
      <c r="AO535" s="155"/>
      <c r="AP535" s="155"/>
      <c r="AQ535" s="155"/>
      <c r="AR535" s="155"/>
    </row>
    <row r="536" spans="1:44" ht="102" hidden="1" x14ac:dyDescent="0.3">
      <c r="A536" s="155"/>
      <c r="B536" s="165" t="s">
        <v>4084</v>
      </c>
      <c r="C536" s="162"/>
      <c r="D536" s="163">
        <v>730.15</v>
      </c>
      <c r="E536" s="164">
        <v>730.15</v>
      </c>
      <c r="F536" s="166" t="s">
        <v>2689</v>
      </c>
      <c r="G536" s="161" t="s">
        <v>2148</v>
      </c>
      <c r="H536" s="162" t="s">
        <v>504</v>
      </c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</row>
    <row r="537" spans="1:44" ht="102" hidden="1" x14ac:dyDescent="0.3">
      <c r="A537" s="155"/>
      <c r="B537" s="166" t="s">
        <v>2689</v>
      </c>
      <c r="C537" s="167"/>
      <c r="D537" s="163">
        <v>730.15</v>
      </c>
      <c r="E537" s="164">
        <v>730.15</v>
      </c>
      <c r="F537" s="161" t="s">
        <v>2148</v>
      </c>
      <c r="G537" s="165" t="s">
        <v>4084</v>
      </c>
      <c r="H537" s="162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  <c r="AC537" s="155"/>
      <c r="AD537" s="155"/>
      <c r="AE537" s="155"/>
      <c r="AF537" s="155"/>
      <c r="AG537" s="155"/>
      <c r="AH537" s="155"/>
      <c r="AI537" s="155"/>
      <c r="AJ537" s="155"/>
      <c r="AK537" s="155"/>
      <c r="AL537" s="155"/>
      <c r="AM537" s="155"/>
      <c r="AN537" s="155"/>
      <c r="AO537" s="155"/>
      <c r="AP537" s="155"/>
      <c r="AQ537" s="155"/>
      <c r="AR537" s="155"/>
    </row>
    <row r="538" spans="1:44" ht="102" x14ac:dyDescent="0.3">
      <c r="A538" s="155"/>
      <c r="B538" s="161" t="s">
        <v>2148</v>
      </c>
      <c r="C538" s="162" t="s">
        <v>504</v>
      </c>
      <c r="D538" s="163">
        <v>605.59</v>
      </c>
      <c r="E538" s="164">
        <v>605.59</v>
      </c>
      <c r="F538" s="165" t="s">
        <v>4084</v>
      </c>
      <c r="G538" s="166" t="s">
        <v>2395</v>
      </c>
      <c r="H538" s="167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  <c r="AC538" s="155"/>
      <c r="AD538" s="155"/>
      <c r="AE538" s="155"/>
      <c r="AF538" s="155"/>
      <c r="AG538" s="155"/>
      <c r="AH538" s="155"/>
      <c r="AI538" s="155"/>
      <c r="AJ538" s="155"/>
      <c r="AK538" s="155"/>
      <c r="AL538" s="155"/>
      <c r="AM538" s="155"/>
      <c r="AN538" s="155"/>
      <c r="AO538" s="155"/>
      <c r="AP538" s="155"/>
      <c r="AQ538" s="155"/>
      <c r="AR538" s="155"/>
    </row>
    <row r="539" spans="1:44" ht="102" hidden="1" x14ac:dyDescent="0.3">
      <c r="A539" s="155"/>
      <c r="B539" s="165" t="s">
        <v>4084</v>
      </c>
      <c r="C539" s="162"/>
      <c r="D539" s="163">
        <v>605.59</v>
      </c>
      <c r="E539" s="164">
        <v>605.59</v>
      </c>
      <c r="F539" s="166" t="s">
        <v>2395</v>
      </c>
      <c r="G539" s="161" t="s">
        <v>2063</v>
      </c>
      <c r="H539" s="162" t="s">
        <v>815</v>
      </c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  <c r="AC539" s="155"/>
      <c r="AD539" s="155"/>
      <c r="AE539" s="155"/>
      <c r="AF539" s="155"/>
      <c r="AG539" s="155"/>
      <c r="AH539" s="155"/>
      <c r="AI539" s="155"/>
      <c r="AJ539" s="155"/>
      <c r="AK539" s="155"/>
      <c r="AL539" s="155"/>
      <c r="AM539" s="155"/>
      <c r="AN539" s="155"/>
      <c r="AO539" s="155"/>
      <c r="AP539" s="155"/>
      <c r="AQ539" s="155"/>
      <c r="AR539" s="155"/>
    </row>
    <row r="540" spans="1:44" ht="102" hidden="1" x14ac:dyDescent="0.3">
      <c r="A540" s="155"/>
      <c r="B540" s="166" t="s">
        <v>2395</v>
      </c>
      <c r="C540" s="167"/>
      <c r="D540" s="163">
        <v>605.59</v>
      </c>
      <c r="E540" s="164">
        <v>605.59</v>
      </c>
      <c r="F540" s="161" t="s">
        <v>2063</v>
      </c>
      <c r="G540" s="165" t="s">
        <v>4084</v>
      </c>
      <c r="H540" s="162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  <c r="AC540" s="155"/>
      <c r="AD540" s="155"/>
      <c r="AE540" s="155"/>
      <c r="AF540" s="155"/>
      <c r="AG540" s="155"/>
      <c r="AH540" s="155"/>
      <c r="AI540" s="155"/>
      <c r="AJ540" s="155"/>
      <c r="AK540" s="155"/>
      <c r="AL540" s="155"/>
      <c r="AM540" s="155"/>
      <c r="AN540" s="155"/>
      <c r="AO540" s="155"/>
      <c r="AP540" s="155"/>
      <c r="AQ540" s="155"/>
      <c r="AR540" s="155"/>
    </row>
    <row r="541" spans="1:44" ht="102" x14ac:dyDescent="0.3">
      <c r="A541" s="155"/>
      <c r="B541" s="161" t="s">
        <v>2063</v>
      </c>
      <c r="C541" s="162" t="s">
        <v>815</v>
      </c>
      <c r="D541" s="163">
        <v>627.07000000000005</v>
      </c>
      <c r="E541" s="164">
        <v>627.07000000000005</v>
      </c>
      <c r="F541" s="165" t="s">
        <v>4084</v>
      </c>
      <c r="G541" s="166" t="s">
        <v>2397</v>
      </c>
      <c r="H541" s="167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  <c r="AC541" s="155"/>
      <c r="AD541" s="155"/>
      <c r="AE541" s="155"/>
      <c r="AF541" s="155"/>
      <c r="AG541" s="155"/>
      <c r="AH541" s="155"/>
      <c r="AI541" s="155"/>
      <c r="AJ541" s="155"/>
      <c r="AK541" s="155"/>
      <c r="AL541" s="155"/>
      <c r="AM541" s="155"/>
      <c r="AN541" s="155"/>
      <c r="AO541" s="155"/>
      <c r="AP541" s="155"/>
      <c r="AQ541" s="155"/>
      <c r="AR541" s="155"/>
    </row>
    <row r="542" spans="1:44" ht="102" hidden="1" x14ac:dyDescent="0.3">
      <c r="A542" s="155"/>
      <c r="B542" s="165" t="s">
        <v>4084</v>
      </c>
      <c r="C542" s="162"/>
      <c r="D542" s="163">
        <v>627.07000000000005</v>
      </c>
      <c r="E542" s="164">
        <v>627.07000000000005</v>
      </c>
      <c r="F542" s="166" t="s">
        <v>2397</v>
      </c>
      <c r="G542" s="161" t="s">
        <v>2057</v>
      </c>
      <c r="H542" s="162" t="s">
        <v>1053</v>
      </c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  <c r="AC542" s="155"/>
      <c r="AD542" s="155"/>
      <c r="AE542" s="155"/>
      <c r="AF542" s="155"/>
      <c r="AG542" s="155"/>
      <c r="AH542" s="155"/>
      <c r="AI542" s="155"/>
      <c r="AJ542" s="155"/>
      <c r="AK542" s="155"/>
      <c r="AL542" s="155"/>
      <c r="AM542" s="155"/>
      <c r="AN542" s="155"/>
      <c r="AO542" s="155"/>
      <c r="AP542" s="155"/>
      <c r="AQ542" s="155"/>
      <c r="AR542" s="155"/>
    </row>
    <row r="543" spans="1:44" ht="102" hidden="1" x14ac:dyDescent="0.3">
      <c r="A543" s="155"/>
      <c r="B543" s="166" t="s">
        <v>2397</v>
      </c>
      <c r="C543" s="167"/>
      <c r="D543" s="163">
        <v>627.07000000000005</v>
      </c>
      <c r="E543" s="164">
        <v>627.07000000000005</v>
      </c>
      <c r="F543" s="161" t="s">
        <v>2057</v>
      </c>
      <c r="G543" s="165" t="s">
        <v>4084</v>
      </c>
      <c r="H543" s="162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  <c r="AC543" s="155"/>
      <c r="AD543" s="155"/>
      <c r="AE543" s="155"/>
      <c r="AF543" s="155"/>
      <c r="AG543" s="155"/>
      <c r="AH543" s="155"/>
      <c r="AI543" s="155"/>
      <c r="AJ543" s="155"/>
      <c r="AK543" s="155"/>
      <c r="AL543" s="155"/>
      <c r="AM543" s="155"/>
      <c r="AN543" s="155"/>
      <c r="AO543" s="155"/>
      <c r="AP543" s="155"/>
      <c r="AQ543" s="155"/>
      <c r="AR543" s="155"/>
    </row>
    <row r="544" spans="1:44" ht="102" x14ac:dyDescent="0.3">
      <c r="A544" s="155"/>
      <c r="B544" s="161" t="s">
        <v>2057</v>
      </c>
      <c r="C544" s="162" t="s">
        <v>1053</v>
      </c>
      <c r="D544" s="163">
        <v>644.25</v>
      </c>
      <c r="E544" s="164">
        <v>644.25</v>
      </c>
      <c r="F544" s="165" t="s">
        <v>4084</v>
      </c>
      <c r="G544" s="166" t="s">
        <v>2626</v>
      </c>
      <c r="H544" s="167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  <c r="AC544" s="155"/>
      <c r="AD544" s="155"/>
      <c r="AE544" s="155"/>
      <c r="AF544" s="155"/>
      <c r="AG544" s="155"/>
      <c r="AH544" s="155"/>
      <c r="AI544" s="155"/>
      <c r="AJ544" s="155"/>
      <c r="AK544" s="155"/>
      <c r="AL544" s="155"/>
      <c r="AM544" s="155"/>
      <c r="AN544" s="155"/>
      <c r="AO544" s="155"/>
      <c r="AP544" s="155"/>
      <c r="AQ544" s="155"/>
      <c r="AR544" s="155"/>
    </row>
    <row r="545" spans="1:44" ht="102" hidden="1" x14ac:dyDescent="0.3">
      <c r="A545" s="155"/>
      <c r="B545" s="165" t="s">
        <v>4084</v>
      </c>
      <c r="C545" s="162"/>
      <c r="D545" s="163">
        <v>644.25</v>
      </c>
      <c r="E545" s="164">
        <v>644.25</v>
      </c>
      <c r="F545" s="166" t="s">
        <v>2626</v>
      </c>
      <c r="G545" s="161" t="s">
        <v>1960</v>
      </c>
      <c r="H545" s="162" t="s">
        <v>1078</v>
      </c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  <c r="AC545" s="155"/>
      <c r="AD545" s="155"/>
      <c r="AE545" s="155"/>
      <c r="AF545" s="155"/>
      <c r="AG545" s="155"/>
      <c r="AH545" s="155"/>
      <c r="AI545" s="155"/>
      <c r="AJ545" s="155"/>
      <c r="AK545" s="155"/>
      <c r="AL545" s="155"/>
      <c r="AM545" s="155"/>
      <c r="AN545" s="155"/>
      <c r="AO545" s="155"/>
      <c r="AP545" s="155"/>
      <c r="AQ545" s="155"/>
      <c r="AR545" s="155"/>
    </row>
    <row r="546" spans="1:44" ht="102" hidden="1" x14ac:dyDescent="0.3">
      <c r="A546" s="155"/>
      <c r="B546" s="166" t="s">
        <v>2626</v>
      </c>
      <c r="C546" s="167"/>
      <c r="D546" s="163">
        <v>644.25</v>
      </c>
      <c r="E546" s="164">
        <v>644.25</v>
      </c>
      <c r="F546" s="161" t="s">
        <v>1960</v>
      </c>
      <c r="G546" s="165" t="s">
        <v>4084</v>
      </c>
      <c r="H546" s="162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  <c r="AC546" s="155"/>
      <c r="AD546" s="155"/>
      <c r="AE546" s="155"/>
      <c r="AF546" s="155"/>
      <c r="AG546" s="155"/>
      <c r="AH546" s="155"/>
      <c r="AI546" s="155"/>
      <c r="AJ546" s="155"/>
      <c r="AK546" s="155"/>
      <c r="AL546" s="155"/>
      <c r="AM546" s="155"/>
      <c r="AN546" s="155"/>
      <c r="AO546" s="155"/>
      <c r="AP546" s="155"/>
      <c r="AQ546" s="155"/>
      <c r="AR546" s="155"/>
    </row>
    <row r="547" spans="1:44" ht="102" x14ac:dyDescent="0.3">
      <c r="A547" s="155"/>
      <c r="B547" s="161" t="s">
        <v>1960</v>
      </c>
      <c r="C547" s="162" t="s">
        <v>1078</v>
      </c>
      <c r="D547" s="163">
        <v>665.72</v>
      </c>
      <c r="E547" s="164">
        <v>665.72</v>
      </c>
      <c r="F547" s="165" t="s">
        <v>4084</v>
      </c>
      <c r="G547" s="166" t="s">
        <v>2640</v>
      </c>
      <c r="H547" s="167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  <c r="AC547" s="155"/>
      <c r="AD547" s="155"/>
      <c r="AE547" s="155"/>
      <c r="AF547" s="155"/>
      <c r="AG547" s="155"/>
      <c r="AH547" s="155"/>
      <c r="AI547" s="155"/>
      <c r="AJ547" s="155"/>
      <c r="AK547" s="155"/>
      <c r="AL547" s="155"/>
      <c r="AM547" s="155"/>
      <c r="AN547" s="155"/>
      <c r="AO547" s="155"/>
      <c r="AP547" s="155"/>
      <c r="AQ547" s="155"/>
      <c r="AR547" s="155"/>
    </row>
    <row r="548" spans="1:44" ht="102" hidden="1" x14ac:dyDescent="0.3">
      <c r="A548" s="155"/>
      <c r="B548" s="165" t="s">
        <v>4084</v>
      </c>
      <c r="C548" s="162"/>
      <c r="D548" s="163">
        <v>665.72</v>
      </c>
      <c r="E548" s="164">
        <v>665.72</v>
      </c>
      <c r="F548" s="166" t="s">
        <v>2640</v>
      </c>
      <c r="G548" s="161" t="s">
        <v>2091</v>
      </c>
      <c r="H548" s="162" t="s">
        <v>620</v>
      </c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  <c r="AC548" s="155"/>
      <c r="AD548" s="155"/>
      <c r="AE548" s="155"/>
      <c r="AF548" s="155"/>
      <c r="AG548" s="155"/>
      <c r="AH548" s="155"/>
      <c r="AI548" s="155"/>
      <c r="AJ548" s="155"/>
      <c r="AK548" s="155"/>
      <c r="AL548" s="155"/>
      <c r="AM548" s="155"/>
      <c r="AN548" s="155"/>
      <c r="AO548" s="155"/>
      <c r="AP548" s="155"/>
      <c r="AQ548" s="155"/>
      <c r="AR548" s="155"/>
    </row>
    <row r="549" spans="1:44" ht="102" hidden="1" x14ac:dyDescent="0.3">
      <c r="A549" s="155"/>
      <c r="B549" s="166" t="s">
        <v>2640</v>
      </c>
      <c r="C549" s="167"/>
      <c r="D549" s="163">
        <v>665.72</v>
      </c>
      <c r="E549" s="164">
        <v>665.72</v>
      </c>
      <c r="F549" s="161" t="s">
        <v>2091</v>
      </c>
      <c r="G549" s="165" t="s">
        <v>4084</v>
      </c>
      <c r="H549" s="162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  <c r="AC549" s="155"/>
      <c r="AD549" s="155"/>
      <c r="AE549" s="155"/>
      <c r="AF549" s="155"/>
      <c r="AG549" s="155"/>
      <c r="AH549" s="155"/>
      <c r="AI549" s="155"/>
      <c r="AJ549" s="155"/>
      <c r="AK549" s="155"/>
      <c r="AL549" s="155"/>
      <c r="AM549" s="155"/>
      <c r="AN549" s="155"/>
      <c r="AO549" s="155"/>
      <c r="AP549" s="155"/>
      <c r="AQ549" s="155"/>
      <c r="AR549" s="155"/>
    </row>
    <row r="550" spans="1:44" ht="102" x14ac:dyDescent="0.3">
      <c r="A550" s="155"/>
      <c r="B550" s="161" t="s">
        <v>2091</v>
      </c>
      <c r="C550" s="162" t="s">
        <v>620</v>
      </c>
      <c r="D550" s="163">
        <v>665.72</v>
      </c>
      <c r="E550" s="164">
        <v>665.72</v>
      </c>
      <c r="F550" s="165" t="s">
        <v>4084</v>
      </c>
      <c r="G550" s="166" t="s">
        <v>2639</v>
      </c>
      <c r="H550" s="167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  <c r="AC550" s="155"/>
      <c r="AD550" s="155"/>
      <c r="AE550" s="155"/>
      <c r="AF550" s="155"/>
      <c r="AG550" s="155"/>
      <c r="AH550" s="155"/>
      <c r="AI550" s="155"/>
      <c r="AJ550" s="155"/>
      <c r="AK550" s="155"/>
      <c r="AL550" s="155"/>
      <c r="AM550" s="155"/>
      <c r="AN550" s="155"/>
      <c r="AO550" s="155"/>
      <c r="AP550" s="155"/>
      <c r="AQ550" s="155"/>
      <c r="AR550" s="155"/>
    </row>
    <row r="551" spans="1:44" ht="102" hidden="1" x14ac:dyDescent="0.3">
      <c r="A551" s="155"/>
      <c r="B551" s="165" t="s">
        <v>4084</v>
      </c>
      <c r="C551" s="162"/>
      <c r="D551" s="163">
        <v>665.72</v>
      </c>
      <c r="E551" s="164">
        <v>665.72</v>
      </c>
      <c r="F551" s="166" t="s">
        <v>2639</v>
      </c>
      <c r="G551" s="161" t="s">
        <v>1940</v>
      </c>
      <c r="H551" s="162" t="s">
        <v>914</v>
      </c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  <c r="AC551" s="155"/>
      <c r="AD551" s="155"/>
      <c r="AE551" s="155"/>
      <c r="AF551" s="155"/>
      <c r="AG551" s="155"/>
      <c r="AH551" s="155"/>
      <c r="AI551" s="155"/>
      <c r="AJ551" s="155"/>
      <c r="AK551" s="155"/>
      <c r="AL551" s="155"/>
      <c r="AM551" s="155"/>
      <c r="AN551" s="155"/>
      <c r="AO551" s="155"/>
      <c r="AP551" s="155"/>
      <c r="AQ551" s="155"/>
      <c r="AR551" s="155"/>
    </row>
    <row r="552" spans="1:44" ht="102" hidden="1" x14ac:dyDescent="0.3">
      <c r="A552" s="155"/>
      <c r="B552" s="166" t="s">
        <v>2639</v>
      </c>
      <c r="C552" s="167"/>
      <c r="D552" s="163">
        <v>665.72</v>
      </c>
      <c r="E552" s="164">
        <v>665.72</v>
      </c>
      <c r="F552" s="161" t="s">
        <v>1940</v>
      </c>
      <c r="G552" s="165" t="s">
        <v>4084</v>
      </c>
      <c r="H552" s="162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  <c r="AC552" s="155"/>
      <c r="AD552" s="155"/>
      <c r="AE552" s="155"/>
      <c r="AF552" s="155"/>
      <c r="AG552" s="155"/>
      <c r="AH552" s="155"/>
      <c r="AI552" s="155"/>
      <c r="AJ552" s="155"/>
      <c r="AK552" s="155"/>
      <c r="AL552" s="155"/>
      <c r="AM552" s="155"/>
      <c r="AN552" s="155"/>
      <c r="AO552" s="155"/>
      <c r="AP552" s="155"/>
      <c r="AQ552" s="155"/>
      <c r="AR552" s="155"/>
    </row>
    <row r="553" spans="1:44" ht="102" x14ac:dyDescent="0.3">
      <c r="A553" s="155"/>
      <c r="B553" s="161" t="s">
        <v>1940</v>
      </c>
      <c r="C553" s="162" t="s">
        <v>914</v>
      </c>
      <c r="D553" s="163">
        <v>725.85</v>
      </c>
      <c r="E553" s="164">
        <v>725.85</v>
      </c>
      <c r="F553" s="165" t="s">
        <v>4084</v>
      </c>
      <c r="G553" s="166" t="s">
        <v>2685</v>
      </c>
      <c r="H553" s="167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  <c r="AC553" s="155"/>
      <c r="AD553" s="155"/>
      <c r="AE553" s="155"/>
      <c r="AF553" s="155"/>
      <c r="AG553" s="155"/>
      <c r="AH553" s="155"/>
      <c r="AI553" s="155"/>
      <c r="AJ553" s="155"/>
      <c r="AK553" s="155"/>
      <c r="AL553" s="155"/>
      <c r="AM553" s="155"/>
      <c r="AN553" s="155"/>
      <c r="AO553" s="155"/>
      <c r="AP553" s="155"/>
      <c r="AQ553" s="155"/>
      <c r="AR553" s="155"/>
    </row>
    <row r="554" spans="1:44" ht="102" hidden="1" x14ac:dyDescent="0.3">
      <c r="A554" s="155"/>
      <c r="B554" s="165" t="s">
        <v>4084</v>
      </c>
      <c r="C554" s="162"/>
      <c r="D554" s="163">
        <v>725.85</v>
      </c>
      <c r="E554" s="164">
        <v>725.85</v>
      </c>
      <c r="F554" s="166" t="s">
        <v>2685</v>
      </c>
      <c r="G554" s="161" t="s">
        <v>1990</v>
      </c>
      <c r="H554" s="162" t="s">
        <v>597</v>
      </c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  <c r="AC554" s="155"/>
      <c r="AD554" s="155"/>
      <c r="AE554" s="155"/>
      <c r="AF554" s="155"/>
      <c r="AG554" s="155"/>
      <c r="AH554" s="155"/>
      <c r="AI554" s="155"/>
      <c r="AJ554" s="155"/>
      <c r="AK554" s="155"/>
      <c r="AL554" s="155"/>
      <c r="AM554" s="155"/>
      <c r="AN554" s="155"/>
      <c r="AO554" s="155"/>
      <c r="AP554" s="155"/>
      <c r="AQ554" s="155"/>
      <c r="AR554" s="155"/>
    </row>
    <row r="555" spans="1:44" ht="102" hidden="1" x14ac:dyDescent="0.3">
      <c r="A555" s="155"/>
      <c r="B555" s="166" t="s">
        <v>2685</v>
      </c>
      <c r="C555" s="167"/>
      <c r="D555" s="163">
        <v>725.85</v>
      </c>
      <c r="E555" s="164">
        <v>725.85</v>
      </c>
      <c r="F555" s="161" t="s">
        <v>1990</v>
      </c>
      <c r="G555" s="165" t="s">
        <v>4084</v>
      </c>
      <c r="H555" s="162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  <c r="AC555" s="155"/>
      <c r="AD555" s="155"/>
      <c r="AE555" s="155"/>
      <c r="AF555" s="155"/>
      <c r="AG555" s="155"/>
      <c r="AH555" s="155"/>
      <c r="AI555" s="155"/>
      <c r="AJ555" s="155"/>
      <c r="AK555" s="155"/>
      <c r="AL555" s="155"/>
      <c r="AM555" s="155"/>
      <c r="AN555" s="155"/>
      <c r="AO555" s="155"/>
      <c r="AP555" s="155"/>
      <c r="AQ555" s="155"/>
      <c r="AR555" s="155"/>
    </row>
    <row r="556" spans="1:44" ht="102" x14ac:dyDescent="0.3">
      <c r="A556" s="155"/>
      <c r="B556" s="161" t="s">
        <v>1990</v>
      </c>
      <c r="C556" s="162" t="s">
        <v>597</v>
      </c>
      <c r="D556" s="163">
        <v>747.33</v>
      </c>
      <c r="E556" s="164">
        <v>747.33</v>
      </c>
      <c r="F556" s="165" t="s">
        <v>4084</v>
      </c>
      <c r="G556" s="166" t="s">
        <v>2705</v>
      </c>
      <c r="H556" s="167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  <c r="AC556" s="155"/>
      <c r="AD556" s="155"/>
      <c r="AE556" s="155"/>
      <c r="AF556" s="155"/>
      <c r="AG556" s="155"/>
      <c r="AH556" s="155"/>
      <c r="AI556" s="155"/>
      <c r="AJ556" s="155"/>
      <c r="AK556" s="155"/>
      <c r="AL556" s="155"/>
      <c r="AM556" s="155"/>
      <c r="AN556" s="155"/>
      <c r="AO556" s="155"/>
      <c r="AP556" s="155"/>
      <c r="AQ556" s="155"/>
      <c r="AR556" s="155"/>
    </row>
    <row r="557" spans="1:44" ht="102" hidden="1" x14ac:dyDescent="0.3">
      <c r="A557" s="155"/>
      <c r="B557" s="165" t="s">
        <v>4084</v>
      </c>
      <c r="C557" s="162"/>
      <c r="D557" s="163">
        <v>747.33</v>
      </c>
      <c r="E557" s="164">
        <v>747.33</v>
      </c>
      <c r="F557" s="166" t="s">
        <v>2705</v>
      </c>
      <c r="G557" s="161" t="s">
        <v>1956</v>
      </c>
      <c r="H557" s="162" t="s">
        <v>1025</v>
      </c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  <c r="AC557" s="155"/>
      <c r="AD557" s="155"/>
      <c r="AE557" s="155"/>
      <c r="AF557" s="155"/>
      <c r="AG557" s="155"/>
      <c r="AH557" s="155"/>
      <c r="AI557" s="155"/>
      <c r="AJ557" s="155"/>
      <c r="AK557" s="155"/>
      <c r="AL557" s="155"/>
      <c r="AM557" s="155"/>
      <c r="AN557" s="155"/>
      <c r="AO557" s="155"/>
      <c r="AP557" s="155"/>
      <c r="AQ557" s="155"/>
      <c r="AR557" s="155"/>
    </row>
    <row r="558" spans="1:44" ht="102" hidden="1" x14ac:dyDescent="0.3">
      <c r="A558" s="155"/>
      <c r="B558" s="166" t="s">
        <v>2705</v>
      </c>
      <c r="C558" s="167"/>
      <c r="D558" s="163">
        <v>747.33</v>
      </c>
      <c r="E558" s="164">
        <v>747.33</v>
      </c>
      <c r="F558" s="161" t="s">
        <v>1956</v>
      </c>
      <c r="G558" s="165" t="s">
        <v>4084</v>
      </c>
      <c r="H558" s="162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  <c r="AC558" s="155"/>
      <c r="AD558" s="155"/>
      <c r="AE558" s="155"/>
      <c r="AF558" s="155"/>
      <c r="AG558" s="155"/>
      <c r="AH558" s="155"/>
      <c r="AI558" s="155"/>
      <c r="AJ558" s="155"/>
      <c r="AK558" s="155"/>
      <c r="AL558" s="155"/>
      <c r="AM558" s="155"/>
      <c r="AN558" s="155"/>
      <c r="AO558" s="155"/>
      <c r="AP558" s="155"/>
      <c r="AQ558" s="155"/>
      <c r="AR558" s="155"/>
    </row>
    <row r="559" spans="1:44" ht="102" x14ac:dyDescent="0.3">
      <c r="A559" s="155"/>
      <c r="B559" s="161" t="s">
        <v>1956</v>
      </c>
      <c r="C559" s="162" t="s">
        <v>1025</v>
      </c>
      <c r="D559" s="163">
        <v>571.23</v>
      </c>
      <c r="E559" s="164">
        <v>571.23</v>
      </c>
      <c r="F559" s="165" t="s">
        <v>4084</v>
      </c>
      <c r="G559" s="166" t="s">
        <v>2573</v>
      </c>
      <c r="H559" s="167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  <c r="AC559" s="155"/>
      <c r="AD559" s="155"/>
      <c r="AE559" s="155"/>
      <c r="AF559" s="155"/>
      <c r="AG559" s="155"/>
      <c r="AH559" s="155"/>
      <c r="AI559" s="155"/>
      <c r="AJ559" s="155"/>
      <c r="AK559" s="155"/>
      <c r="AL559" s="155"/>
      <c r="AM559" s="155"/>
      <c r="AN559" s="155"/>
      <c r="AO559" s="155"/>
      <c r="AP559" s="155"/>
      <c r="AQ559" s="155"/>
      <c r="AR559" s="155"/>
    </row>
    <row r="560" spans="1:44" ht="102" hidden="1" x14ac:dyDescent="0.3">
      <c r="A560" s="155"/>
      <c r="B560" s="165" t="s">
        <v>4084</v>
      </c>
      <c r="C560" s="162"/>
      <c r="D560" s="163">
        <v>571.23</v>
      </c>
      <c r="E560" s="164">
        <v>571.23</v>
      </c>
      <c r="F560" s="166" t="s">
        <v>2573</v>
      </c>
      <c r="G560" s="161" t="s">
        <v>1986</v>
      </c>
      <c r="H560" s="162" t="s">
        <v>917</v>
      </c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  <c r="AC560" s="155"/>
      <c r="AD560" s="155"/>
      <c r="AE560" s="155"/>
      <c r="AF560" s="155"/>
      <c r="AG560" s="155"/>
      <c r="AH560" s="155"/>
      <c r="AI560" s="155"/>
      <c r="AJ560" s="155"/>
      <c r="AK560" s="155"/>
      <c r="AL560" s="155"/>
      <c r="AM560" s="155"/>
      <c r="AN560" s="155"/>
      <c r="AO560" s="155"/>
      <c r="AP560" s="155"/>
      <c r="AQ560" s="155"/>
      <c r="AR560" s="155"/>
    </row>
    <row r="561" spans="1:44" ht="102" hidden="1" x14ac:dyDescent="0.3">
      <c r="A561" s="155"/>
      <c r="B561" s="166" t="s">
        <v>2573</v>
      </c>
      <c r="C561" s="167"/>
      <c r="D561" s="163">
        <v>571.23</v>
      </c>
      <c r="E561" s="164">
        <v>571.23</v>
      </c>
      <c r="F561" s="161" t="s">
        <v>1986</v>
      </c>
      <c r="G561" s="165" t="s">
        <v>4084</v>
      </c>
      <c r="H561" s="162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  <c r="AC561" s="155"/>
      <c r="AD561" s="155"/>
      <c r="AE561" s="155"/>
      <c r="AF561" s="155"/>
      <c r="AG561" s="155"/>
      <c r="AH561" s="155"/>
      <c r="AI561" s="155"/>
      <c r="AJ561" s="155"/>
      <c r="AK561" s="155"/>
      <c r="AL561" s="155"/>
      <c r="AM561" s="155"/>
      <c r="AN561" s="155"/>
      <c r="AO561" s="155"/>
      <c r="AP561" s="155"/>
      <c r="AQ561" s="155"/>
      <c r="AR561" s="155"/>
    </row>
    <row r="562" spans="1:44" ht="102" x14ac:dyDescent="0.3">
      <c r="A562" s="155"/>
      <c r="B562" s="161" t="s">
        <v>1986</v>
      </c>
      <c r="C562" s="162" t="s">
        <v>917</v>
      </c>
      <c r="D562" s="163">
        <v>592.71</v>
      </c>
      <c r="E562" s="164">
        <v>592.71</v>
      </c>
      <c r="F562" s="165" t="s">
        <v>4084</v>
      </c>
      <c r="G562" s="166" t="s">
        <v>2600</v>
      </c>
      <c r="H562" s="167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  <c r="AC562" s="155"/>
      <c r="AD562" s="155"/>
      <c r="AE562" s="155"/>
      <c r="AF562" s="155"/>
      <c r="AG562" s="155"/>
      <c r="AH562" s="155"/>
      <c r="AI562" s="155"/>
      <c r="AJ562" s="155"/>
      <c r="AK562" s="155"/>
      <c r="AL562" s="155"/>
      <c r="AM562" s="155"/>
      <c r="AN562" s="155"/>
      <c r="AO562" s="155"/>
      <c r="AP562" s="155"/>
      <c r="AQ562" s="155"/>
      <c r="AR562" s="155"/>
    </row>
    <row r="563" spans="1:44" ht="102" hidden="1" x14ac:dyDescent="0.3">
      <c r="A563" s="155"/>
      <c r="B563" s="165" t="s">
        <v>4084</v>
      </c>
      <c r="C563" s="162"/>
      <c r="D563" s="163">
        <v>592.71</v>
      </c>
      <c r="E563" s="164">
        <v>592.71</v>
      </c>
      <c r="F563" s="166" t="s">
        <v>2600</v>
      </c>
      <c r="G563" s="161" t="s">
        <v>1983</v>
      </c>
      <c r="H563" s="162" t="s">
        <v>513</v>
      </c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  <c r="AC563" s="155"/>
      <c r="AD563" s="155"/>
      <c r="AE563" s="155"/>
      <c r="AF563" s="155"/>
      <c r="AG563" s="155"/>
      <c r="AH563" s="155"/>
      <c r="AI563" s="155"/>
      <c r="AJ563" s="155"/>
      <c r="AK563" s="155"/>
      <c r="AL563" s="155"/>
      <c r="AM563" s="155"/>
      <c r="AN563" s="155"/>
      <c r="AO563" s="155"/>
      <c r="AP563" s="155"/>
      <c r="AQ563" s="155"/>
      <c r="AR563" s="155"/>
    </row>
    <row r="564" spans="1:44" ht="102" hidden="1" x14ac:dyDescent="0.3">
      <c r="A564" s="155"/>
      <c r="B564" s="166" t="s">
        <v>2600</v>
      </c>
      <c r="C564" s="167"/>
      <c r="D564" s="163">
        <v>592.71</v>
      </c>
      <c r="E564" s="164">
        <v>592.71</v>
      </c>
      <c r="F564" s="161" t="s">
        <v>1983</v>
      </c>
      <c r="G564" s="165" t="s">
        <v>4084</v>
      </c>
      <c r="H564" s="162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  <c r="AC564" s="155"/>
      <c r="AD564" s="155"/>
      <c r="AE564" s="155"/>
      <c r="AF564" s="155"/>
      <c r="AG564" s="155"/>
      <c r="AH564" s="155"/>
      <c r="AI564" s="155"/>
      <c r="AJ564" s="155"/>
      <c r="AK564" s="155"/>
      <c r="AL564" s="155"/>
      <c r="AM564" s="155"/>
      <c r="AN564" s="155"/>
      <c r="AO564" s="155"/>
      <c r="AP564" s="155"/>
      <c r="AQ564" s="155"/>
      <c r="AR564" s="155"/>
    </row>
    <row r="565" spans="1:44" ht="102" x14ac:dyDescent="0.3">
      <c r="A565" s="155"/>
      <c r="B565" s="161" t="s">
        <v>1983</v>
      </c>
      <c r="C565" s="162" t="s">
        <v>513</v>
      </c>
      <c r="D565" s="163">
        <v>725.85</v>
      </c>
      <c r="E565" s="164">
        <v>725.85</v>
      </c>
      <c r="F565" s="165" t="s">
        <v>4084</v>
      </c>
      <c r="G565" s="166" t="s">
        <v>2687</v>
      </c>
      <c r="H565" s="167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  <c r="AC565" s="155"/>
      <c r="AD565" s="155"/>
      <c r="AE565" s="155"/>
      <c r="AF565" s="155"/>
      <c r="AG565" s="155"/>
      <c r="AH565" s="155"/>
      <c r="AI565" s="155"/>
      <c r="AJ565" s="155"/>
      <c r="AK565" s="155"/>
      <c r="AL565" s="155"/>
      <c r="AM565" s="155"/>
      <c r="AN565" s="155"/>
      <c r="AO565" s="155"/>
      <c r="AP565" s="155"/>
      <c r="AQ565" s="155"/>
      <c r="AR565" s="155"/>
    </row>
    <row r="566" spans="1:44" ht="102" hidden="1" x14ac:dyDescent="0.3">
      <c r="A566" s="155"/>
      <c r="B566" s="165" t="s">
        <v>4084</v>
      </c>
      <c r="C566" s="162"/>
      <c r="D566" s="163">
        <v>725.85</v>
      </c>
      <c r="E566" s="164">
        <v>725.85</v>
      </c>
      <c r="F566" s="166" t="s">
        <v>2687</v>
      </c>
      <c r="G566" s="161" t="s">
        <v>1996</v>
      </c>
      <c r="H566" s="162" t="s">
        <v>499</v>
      </c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  <c r="AC566" s="155"/>
      <c r="AD566" s="155"/>
      <c r="AE566" s="155"/>
      <c r="AF566" s="155"/>
      <c r="AG566" s="155"/>
      <c r="AH566" s="155"/>
      <c r="AI566" s="155"/>
      <c r="AJ566" s="155"/>
      <c r="AK566" s="155"/>
      <c r="AL566" s="155"/>
      <c r="AM566" s="155"/>
      <c r="AN566" s="155"/>
      <c r="AO566" s="155"/>
      <c r="AP566" s="155"/>
      <c r="AQ566" s="155"/>
      <c r="AR566" s="155"/>
    </row>
    <row r="567" spans="1:44" ht="102" hidden="1" x14ac:dyDescent="0.3">
      <c r="A567" s="155"/>
      <c r="B567" s="166" t="s">
        <v>2687</v>
      </c>
      <c r="C567" s="167"/>
      <c r="D567" s="163">
        <v>725.85</v>
      </c>
      <c r="E567" s="164">
        <v>725.85</v>
      </c>
      <c r="F567" s="161" t="s">
        <v>1996</v>
      </c>
      <c r="G567" s="165" t="s">
        <v>4084</v>
      </c>
      <c r="H567" s="162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  <c r="AC567" s="155"/>
      <c r="AD567" s="155"/>
      <c r="AE567" s="155"/>
      <c r="AF567" s="155"/>
      <c r="AG567" s="155"/>
      <c r="AH567" s="155"/>
      <c r="AI567" s="155"/>
      <c r="AJ567" s="155"/>
      <c r="AK567" s="155"/>
      <c r="AL567" s="155"/>
      <c r="AM567" s="155"/>
      <c r="AN567" s="155"/>
      <c r="AO567" s="155"/>
      <c r="AP567" s="155"/>
      <c r="AQ567" s="155"/>
      <c r="AR567" s="155"/>
    </row>
    <row r="568" spans="1:44" ht="102" x14ac:dyDescent="0.3">
      <c r="A568" s="155"/>
      <c r="B568" s="161" t="s">
        <v>1996</v>
      </c>
      <c r="C568" s="162" t="s">
        <v>499</v>
      </c>
      <c r="D568" s="163">
        <v>747.33</v>
      </c>
      <c r="E568" s="164">
        <v>747.33</v>
      </c>
      <c r="F568" s="165" t="s">
        <v>4084</v>
      </c>
      <c r="G568" s="166" t="s">
        <v>2704</v>
      </c>
      <c r="H568" s="167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  <c r="AC568" s="155"/>
      <c r="AD568" s="155"/>
      <c r="AE568" s="155"/>
      <c r="AF568" s="155"/>
      <c r="AG568" s="155"/>
      <c r="AH568" s="155"/>
      <c r="AI568" s="155"/>
      <c r="AJ568" s="155"/>
      <c r="AK568" s="155"/>
      <c r="AL568" s="155"/>
      <c r="AM568" s="155"/>
      <c r="AN568" s="155"/>
      <c r="AO568" s="155"/>
      <c r="AP568" s="155"/>
      <c r="AQ568" s="155"/>
      <c r="AR568" s="155"/>
    </row>
    <row r="569" spans="1:44" ht="102" hidden="1" x14ac:dyDescent="0.3">
      <c r="A569" s="155"/>
      <c r="B569" s="165" t="s">
        <v>4084</v>
      </c>
      <c r="C569" s="162"/>
      <c r="D569" s="163">
        <v>747.33</v>
      </c>
      <c r="E569" s="164">
        <v>747.33</v>
      </c>
      <c r="F569" s="166" t="s">
        <v>2704</v>
      </c>
      <c r="G569" s="161" t="s">
        <v>3528</v>
      </c>
      <c r="H569" s="162" t="s">
        <v>915</v>
      </c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  <c r="AC569" s="155"/>
      <c r="AD569" s="155"/>
      <c r="AE569" s="155"/>
      <c r="AF569" s="155"/>
      <c r="AG569" s="155"/>
      <c r="AH569" s="155"/>
      <c r="AI569" s="155"/>
      <c r="AJ569" s="155"/>
      <c r="AK569" s="155"/>
      <c r="AL569" s="155"/>
      <c r="AM569" s="155"/>
      <c r="AN569" s="155"/>
      <c r="AO569" s="155"/>
      <c r="AP569" s="155"/>
      <c r="AQ569" s="155"/>
      <c r="AR569" s="155"/>
    </row>
    <row r="570" spans="1:44" ht="102" hidden="1" x14ac:dyDescent="0.3">
      <c r="A570" s="155"/>
      <c r="B570" s="166" t="s">
        <v>2704</v>
      </c>
      <c r="C570" s="167"/>
      <c r="D570" s="163">
        <v>747.33</v>
      </c>
      <c r="E570" s="164">
        <v>747.33</v>
      </c>
      <c r="F570" s="161" t="s">
        <v>3528</v>
      </c>
      <c r="G570" s="165" t="s">
        <v>4084</v>
      </c>
      <c r="H570" s="162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  <c r="AC570" s="155"/>
      <c r="AD570" s="155"/>
      <c r="AE570" s="155"/>
      <c r="AF570" s="155"/>
      <c r="AG570" s="155"/>
      <c r="AH570" s="155"/>
      <c r="AI570" s="155"/>
      <c r="AJ570" s="155"/>
      <c r="AK570" s="155"/>
      <c r="AL570" s="155"/>
      <c r="AM570" s="155"/>
      <c r="AN570" s="155"/>
      <c r="AO570" s="155"/>
      <c r="AP570" s="155"/>
      <c r="AQ570" s="155"/>
      <c r="AR570" s="155"/>
    </row>
    <row r="571" spans="1:44" ht="102" x14ac:dyDescent="0.3">
      <c r="A571" s="155"/>
      <c r="B571" s="161" t="s">
        <v>3528</v>
      </c>
      <c r="C571" s="162" t="s">
        <v>915</v>
      </c>
      <c r="D571" s="163">
        <v>614.17999999999995</v>
      </c>
      <c r="E571" s="164">
        <v>614.17999999999995</v>
      </c>
      <c r="F571" s="165" t="s">
        <v>4084</v>
      </c>
      <c r="G571" s="166" t="s">
        <v>4005</v>
      </c>
      <c r="H571" s="167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  <c r="AC571" s="155"/>
      <c r="AD571" s="155"/>
      <c r="AE571" s="155"/>
      <c r="AF571" s="155"/>
      <c r="AG571" s="155"/>
      <c r="AH571" s="155"/>
      <c r="AI571" s="155"/>
      <c r="AJ571" s="155"/>
      <c r="AK571" s="155"/>
      <c r="AL571" s="155"/>
      <c r="AM571" s="155"/>
      <c r="AN571" s="155"/>
      <c r="AO571" s="155"/>
      <c r="AP571" s="155"/>
      <c r="AQ571" s="155"/>
      <c r="AR571" s="155"/>
    </row>
    <row r="572" spans="1:44" ht="102" hidden="1" x14ac:dyDescent="0.3">
      <c r="A572" s="155"/>
      <c r="B572" s="165" t="s">
        <v>4084</v>
      </c>
      <c r="C572" s="162"/>
      <c r="D572" s="163">
        <v>614.17999999999995</v>
      </c>
      <c r="E572" s="164">
        <v>614.17999999999995</v>
      </c>
      <c r="F572" s="166" t="s">
        <v>4005</v>
      </c>
      <c r="G572" s="161" t="s">
        <v>1942</v>
      </c>
      <c r="H572" s="162" t="s">
        <v>964</v>
      </c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  <c r="AC572" s="155"/>
      <c r="AD572" s="155"/>
      <c r="AE572" s="155"/>
      <c r="AF572" s="155"/>
      <c r="AG572" s="155"/>
      <c r="AH572" s="155"/>
      <c r="AI572" s="155"/>
      <c r="AJ572" s="155"/>
      <c r="AK572" s="155"/>
      <c r="AL572" s="155"/>
      <c r="AM572" s="155"/>
      <c r="AN572" s="155"/>
      <c r="AO572" s="155"/>
      <c r="AP572" s="155"/>
      <c r="AQ572" s="155"/>
      <c r="AR572" s="155"/>
    </row>
    <row r="573" spans="1:44" ht="102" hidden="1" x14ac:dyDescent="0.3">
      <c r="A573" s="155"/>
      <c r="B573" s="166" t="s">
        <v>4005</v>
      </c>
      <c r="C573" s="167"/>
      <c r="D573" s="163">
        <v>614.17999999999995</v>
      </c>
      <c r="E573" s="164">
        <v>614.17999999999995</v>
      </c>
      <c r="F573" s="161" t="s">
        <v>1942</v>
      </c>
      <c r="G573" s="165" t="s">
        <v>4084</v>
      </c>
      <c r="H573" s="162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  <c r="AC573" s="155"/>
      <c r="AD573" s="155"/>
      <c r="AE573" s="155"/>
      <c r="AF573" s="155"/>
      <c r="AG573" s="155"/>
      <c r="AH573" s="155"/>
      <c r="AI573" s="155"/>
      <c r="AJ573" s="155"/>
      <c r="AK573" s="155"/>
      <c r="AL573" s="155"/>
      <c r="AM573" s="155"/>
      <c r="AN573" s="155"/>
      <c r="AO573" s="155"/>
      <c r="AP573" s="155"/>
      <c r="AQ573" s="155"/>
      <c r="AR573" s="155"/>
    </row>
    <row r="574" spans="1:44" ht="102" x14ac:dyDescent="0.3">
      <c r="A574" s="155"/>
      <c r="B574" s="161" t="s">
        <v>1942</v>
      </c>
      <c r="C574" s="162" t="s">
        <v>964</v>
      </c>
      <c r="D574" s="168"/>
      <c r="E574" s="169"/>
      <c r="F574" s="165" t="s">
        <v>4084</v>
      </c>
      <c r="G574" s="166" t="s">
        <v>2596</v>
      </c>
      <c r="H574" s="167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  <c r="AC574" s="155"/>
      <c r="AD574" s="155"/>
      <c r="AE574" s="155"/>
      <c r="AF574" s="155"/>
      <c r="AG574" s="155"/>
      <c r="AH574" s="155"/>
      <c r="AI574" s="155"/>
      <c r="AJ574" s="155"/>
      <c r="AK574" s="155"/>
      <c r="AL574" s="155"/>
      <c r="AM574" s="155"/>
      <c r="AN574" s="155"/>
      <c r="AO574" s="155"/>
      <c r="AP574" s="155"/>
      <c r="AQ574" s="155"/>
      <c r="AR574" s="155"/>
    </row>
    <row r="575" spans="1:44" ht="112.2" hidden="1" x14ac:dyDescent="0.3">
      <c r="A575" s="155"/>
      <c r="B575" s="165" t="s">
        <v>4084</v>
      </c>
      <c r="C575" s="162"/>
      <c r="D575" s="163">
        <v>592.71</v>
      </c>
      <c r="E575" s="164">
        <v>592.71</v>
      </c>
      <c r="F575" s="166" t="s">
        <v>2596</v>
      </c>
      <c r="G575" s="165" t="s">
        <v>4006</v>
      </c>
      <c r="H575" s="162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  <c r="AC575" s="155"/>
      <c r="AD575" s="155"/>
      <c r="AE575" s="155"/>
      <c r="AF575" s="155"/>
      <c r="AG575" s="155"/>
      <c r="AH575" s="155"/>
      <c r="AI575" s="155"/>
      <c r="AJ575" s="155"/>
      <c r="AK575" s="155"/>
      <c r="AL575" s="155"/>
      <c r="AM575" s="155"/>
      <c r="AN575" s="155"/>
      <c r="AO575" s="155"/>
      <c r="AP575" s="155"/>
      <c r="AQ575" s="155"/>
      <c r="AR575" s="155"/>
    </row>
    <row r="576" spans="1:44" ht="112.2" hidden="1" x14ac:dyDescent="0.3">
      <c r="A576" s="155"/>
      <c r="B576" s="166" t="s">
        <v>2596</v>
      </c>
      <c r="C576" s="167"/>
      <c r="D576" s="163">
        <v>592.71</v>
      </c>
      <c r="E576" s="164">
        <v>592.71</v>
      </c>
      <c r="F576" s="165" t="s">
        <v>4006</v>
      </c>
      <c r="G576" s="166" t="s">
        <v>2596</v>
      </c>
      <c r="H576" s="167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  <c r="AC576" s="155"/>
      <c r="AD576" s="155"/>
      <c r="AE576" s="155"/>
      <c r="AF576" s="155"/>
      <c r="AG576" s="155"/>
      <c r="AH576" s="155"/>
      <c r="AI576" s="155"/>
      <c r="AJ576" s="155"/>
      <c r="AK576" s="155"/>
      <c r="AL576" s="155"/>
      <c r="AM576" s="155"/>
      <c r="AN576" s="155"/>
      <c r="AO576" s="155"/>
      <c r="AP576" s="155"/>
      <c r="AQ576" s="155"/>
      <c r="AR576" s="155"/>
    </row>
    <row r="577" spans="1:44" ht="112.2" hidden="1" x14ac:dyDescent="0.3">
      <c r="A577" s="155"/>
      <c r="B577" s="165" t="s">
        <v>4006</v>
      </c>
      <c r="C577" s="162"/>
      <c r="D577" s="163">
        <v>-592.71</v>
      </c>
      <c r="E577" s="164">
        <v>-592.71</v>
      </c>
      <c r="F577" s="166" t="s">
        <v>2596</v>
      </c>
      <c r="G577" s="161" t="s">
        <v>3529</v>
      </c>
      <c r="H577" s="162" t="s">
        <v>964</v>
      </c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  <c r="AC577" s="155"/>
      <c r="AD577" s="155"/>
      <c r="AE577" s="155"/>
      <c r="AF577" s="155"/>
      <c r="AG577" s="155"/>
      <c r="AH577" s="155"/>
      <c r="AI577" s="155"/>
      <c r="AJ577" s="155"/>
      <c r="AK577" s="155"/>
      <c r="AL577" s="155"/>
      <c r="AM577" s="155"/>
      <c r="AN577" s="155"/>
      <c r="AO577" s="155"/>
      <c r="AP577" s="155"/>
      <c r="AQ577" s="155"/>
      <c r="AR577" s="155"/>
    </row>
    <row r="578" spans="1:44" ht="102" hidden="1" x14ac:dyDescent="0.3">
      <c r="A578" s="155"/>
      <c r="B578" s="166" t="s">
        <v>2596</v>
      </c>
      <c r="C578" s="167"/>
      <c r="D578" s="163">
        <v>-592.71</v>
      </c>
      <c r="E578" s="164">
        <v>-592.71</v>
      </c>
      <c r="F578" s="161" t="s">
        <v>3529</v>
      </c>
      <c r="G578" s="165" t="s">
        <v>4007</v>
      </c>
      <c r="H578" s="162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  <c r="AC578" s="155"/>
      <c r="AD578" s="155"/>
      <c r="AE578" s="155"/>
      <c r="AF578" s="155"/>
      <c r="AG578" s="155"/>
      <c r="AH578" s="155"/>
      <c r="AI578" s="155"/>
      <c r="AJ578" s="155"/>
      <c r="AK578" s="155"/>
      <c r="AL578" s="155"/>
      <c r="AM578" s="155"/>
      <c r="AN578" s="155"/>
      <c r="AO578" s="155"/>
      <c r="AP578" s="155"/>
      <c r="AQ578" s="155"/>
      <c r="AR578" s="155"/>
    </row>
    <row r="579" spans="1:44" ht="102" x14ac:dyDescent="0.3">
      <c r="A579" s="155"/>
      <c r="B579" s="161" t="s">
        <v>3529</v>
      </c>
      <c r="C579" s="162" t="s">
        <v>964</v>
      </c>
      <c r="D579" s="163">
        <v>592.71</v>
      </c>
      <c r="E579" s="164">
        <v>592.71</v>
      </c>
      <c r="F579" s="165" t="s">
        <v>4007</v>
      </c>
      <c r="G579" s="166" t="s">
        <v>4008</v>
      </c>
      <c r="H579" s="167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  <c r="AC579" s="155"/>
      <c r="AD579" s="155"/>
      <c r="AE579" s="155"/>
      <c r="AF579" s="155"/>
      <c r="AG579" s="155"/>
      <c r="AH579" s="155"/>
      <c r="AI579" s="155"/>
      <c r="AJ579" s="155"/>
      <c r="AK579" s="155"/>
      <c r="AL579" s="155"/>
      <c r="AM579" s="155"/>
      <c r="AN579" s="155"/>
      <c r="AO579" s="155"/>
      <c r="AP579" s="155"/>
      <c r="AQ579" s="155"/>
      <c r="AR579" s="155"/>
    </row>
    <row r="580" spans="1:44" ht="102" hidden="1" x14ac:dyDescent="0.3">
      <c r="A580" s="155"/>
      <c r="B580" s="165" t="s">
        <v>4007</v>
      </c>
      <c r="C580" s="162"/>
      <c r="D580" s="163">
        <v>592.71</v>
      </c>
      <c r="E580" s="164">
        <v>592.71</v>
      </c>
      <c r="F580" s="166" t="s">
        <v>4008</v>
      </c>
      <c r="G580" s="161" t="s">
        <v>1968</v>
      </c>
      <c r="H580" s="162" t="s">
        <v>746</v>
      </c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  <c r="AC580" s="155"/>
      <c r="AD580" s="155"/>
      <c r="AE580" s="155"/>
      <c r="AF580" s="155"/>
      <c r="AG580" s="155"/>
      <c r="AH580" s="155"/>
      <c r="AI580" s="155"/>
      <c r="AJ580" s="155"/>
      <c r="AK580" s="155"/>
      <c r="AL580" s="155"/>
      <c r="AM580" s="155"/>
      <c r="AN580" s="155"/>
      <c r="AO580" s="155"/>
      <c r="AP580" s="155"/>
      <c r="AQ580" s="155"/>
      <c r="AR580" s="155"/>
    </row>
    <row r="581" spans="1:44" ht="102" hidden="1" x14ac:dyDescent="0.3">
      <c r="A581" s="155"/>
      <c r="B581" s="166" t="s">
        <v>4008</v>
      </c>
      <c r="C581" s="167"/>
      <c r="D581" s="163">
        <v>592.71</v>
      </c>
      <c r="E581" s="164">
        <v>592.71</v>
      </c>
      <c r="F581" s="161" t="s">
        <v>1968</v>
      </c>
      <c r="G581" s="165" t="s">
        <v>4084</v>
      </c>
      <c r="H581" s="162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  <c r="AC581" s="155"/>
      <c r="AD581" s="155"/>
      <c r="AE581" s="155"/>
      <c r="AF581" s="155"/>
      <c r="AG581" s="155"/>
      <c r="AH581" s="155"/>
      <c r="AI581" s="155"/>
      <c r="AJ581" s="155"/>
      <c r="AK581" s="155"/>
      <c r="AL581" s="155"/>
      <c r="AM581" s="155"/>
      <c r="AN581" s="155"/>
      <c r="AO581" s="155"/>
      <c r="AP581" s="155"/>
      <c r="AQ581" s="155"/>
      <c r="AR581" s="155"/>
    </row>
    <row r="582" spans="1:44" ht="102" x14ac:dyDescent="0.3">
      <c r="A582" s="155"/>
      <c r="B582" s="161" t="s">
        <v>1968</v>
      </c>
      <c r="C582" s="162" t="s">
        <v>746</v>
      </c>
      <c r="D582" s="163">
        <v>747.33</v>
      </c>
      <c r="E582" s="164">
        <v>747.33</v>
      </c>
      <c r="F582" s="165" t="s">
        <v>4084</v>
      </c>
      <c r="G582" s="166" t="s">
        <v>2703</v>
      </c>
      <c r="H582" s="167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  <c r="AC582" s="155"/>
      <c r="AD582" s="155"/>
      <c r="AE582" s="155"/>
      <c r="AF582" s="155"/>
      <c r="AG582" s="155"/>
      <c r="AH582" s="155"/>
      <c r="AI582" s="155"/>
      <c r="AJ582" s="155"/>
      <c r="AK582" s="155"/>
      <c r="AL582" s="155"/>
      <c r="AM582" s="155"/>
      <c r="AN582" s="155"/>
      <c r="AO582" s="155"/>
      <c r="AP582" s="155"/>
      <c r="AQ582" s="155"/>
      <c r="AR582" s="155"/>
    </row>
    <row r="583" spans="1:44" ht="102" hidden="1" x14ac:dyDescent="0.3">
      <c r="A583" s="155"/>
      <c r="B583" s="165" t="s">
        <v>4084</v>
      </c>
      <c r="C583" s="162"/>
      <c r="D583" s="163">
        <v>747.33</v>
      </c>
      <c r="E583" s="164">
        <v>747.33</v>
      </c>
      <c r="F583" s="166" t="s">
        <v>2703</v>
      </c>
      <c r="G583" s="161" t="s">
        <v>3559</v>
      </c>
      <c r="H583" s="162" t="s">
        <v>1121</v>
      </c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  <c r="AC583" s="155"/>
      <c r="AD583" s="155"/>
      <c r="AE583" s="155"/>
      <c r="AF583" s="155"/>
      <c r="AG583" s="155"/>
      <c r="AH583" s="155"/>
      <c r="AI583" s="155"/>
      <c r="AJ583" s="155"/>
      <c r="AK583" s="155"/>
      <c r="AL583" s="155"/>
      <c r="AM583" s="155"/>
      <c r="AN583" s="155"/>
      <c r="AO583" s="155"/>
      <c r="AP583" s="155"/>
      <c r="AQ583" s="155"/>
      <c r="AR583" s="155"/>
    </row>
    <row r="584" spans="1:44" ht="102" hidden="1" x14ac:dyDescent="0.3">
      <c r="A584" s="155"/>
      <c r="B584" s="166" t="s">
        <v>2703</v>
      </c>
      <c r="C584" s="167"/>
      <c r="D584" s="163">
        <v>747.33</v>
      </c>
      <c r="E584" s="164">
        <v>747.33</v>
      </c>
      <c r="F584" s="161" t="s">
        <v>3559</v>
      </c>
      <c r="G584" s="165" t="s">
        <v>4084</v>
      </c>
      <c r="H584" s="162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  <c r="AC584" s="155"/>
      <c r="AD584" s="155"/>
      <c r="AE584" s="155"/>
      <c r="AF584" s="155"/>
      <c r="AG584" s="155"/>
      <c r="AH584" s="155"/>
      <c r="AI584" s="155"/>
      <c r="AJ584" s="155"/>
      <c r="AK584" s="155"/>
      <c r="AL584" s="155"/>
      <c r="AM584" s="155"/>
      <c r="AN584" s="155"/>
      <c r="AO584" s="155"/>
      <c r="AP584" s="155"/>
      <c r="AQ584" s="155"/>
      <c r="AR584" s="155"/>
    </row>
    <row r="585" spans="1:44" ht="102" x14ac:dyDescent="0.3">
      <c r="A585" s="155"/>
      <c r="B585" s="161" t="s">
        <v>3559</v>
      </c>
      <c r="C585" s="162" t="s">
        <v>1121</v>
      </c>
      <c r="D585" s="163">
        <v>592.71</v>
      </c>
      <c r="E585" s="164">
        <v>592.71</v>
      </c>
      <c r="F585" s="165" t="s">
        <v>4084</v>
      </c>
      <c r="G585" s="166" t="s">
        <v>4071</v>
      </c>
      <c r="H585" s="167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  <c r="AC585" s="155"/>
      <c r="AD585" s="155"/>
      <c r="AE585" s="155"/>
      <c r="AF585" s="155"/>
      <c r="AG585" s="155"/>
      <c r="AH585" s="155"/>
      <c r="AI585" s="155"/>
      <c r="AJ585" s="155"/>
      <c r="AK585" s="155"/>
      <c r="AL585" s="155"/>
      <c r="AM585" s="155"/>
      <c r="AN585" s="155"/>
      <c r="AO585" s="155"/>
      <c r="AP585" s="155"/>
      <c r="AQ585" s="155"/>
      <c r="AR585" s="155"/>
    </row>
    <row r="586" spans="1:44" ht="102" hidden="1" x14ac:dyDescent="0.3">
      <c r="A586" s="155"/>
      <c r="B586" s="165" t="s">
        <v>4084</v>
      </c>
      <c r="C586" s="162"/>
      <c r="D586" s="163">
        <v>592.71</v>
      </c>
      <c r="E586" s="164">
        <v>592.71</v>
      </c>
      <c r="F586" s="166" t="s">
        <v>4071</v>
      </c>
      <c r="G586" s="161" t="s">
        <v>1972</v>
      </c>
      <c r="H586" s="162" t="s">
        <v>1017</v>
      </c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  <c r="AC586" s="155"/>
      <c r="AD586" s="155"/>
      <c r="AE586" s="155"/>
      <c r="AF586" s="155"/>
      <c r="AG586" s="155"/>
      <c r="AH586" s="155"/>
      <c r="AI586" s="155"/>
      <c r="AJ586" s="155"/>
      <c r="AK586" s="155"/>
      <c r="AL586" s="155"/>
      <c r="AM586" s="155"/>
      <c r="AN586" s="155"/>
      <c r="AO586" s="155"/>
      <c r="AP586" s="155"/>
      <c r="AQ586" s="155"/>
      <c r="AR586" s="155"/>
    </row>
    <row r="587" spans="1:44" ht="102" hidden="1" x14ac:dyDescent="0.3">
      <c r="A587" s="155"/>
      <c r="B587" s="166" t="s">
        <v>4071</v>
      </c>
      <c r="C587" s="167"/>
      <c r="D587" s="163">
        <v>592.71</v>
      </c>
      <c r="E587" s="164">
        <v>592.71</v>
      </c>
      <c r="F587" s="161" t="s">
        <v>1972</v>
      </c>
      <c r="G587" s="165" t="s">
        <v>4084</v>
      </c>
      <c r="H587" s="162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  <c r="AC587" s="155"/>
      <c r="AD587" s="155"/>
      <c r="AE587" s="155"/>
      <c r="AF587" s="155"/>
      <c r="AG587" s="155"/>
      <c r="AH587" s="155"/>
      <c r="AI587" s="155"/>
      <c r="AJ587" s="155"/>
      <c r="AK587" s="155"/>
      <c r="AL587" s="155"/>
      <c r="AM587" s="155"/>
      <c r="AN587" s="155"/>
      <c r="AO587" s="155"/>
      <c r="AP587" s="155"/>
      <c r="AQ587" s="155"/>
      <c r="AR587" s="155"/>
    </row>
    <row r="588" spans="1:44" ht="102" x14ac:dyDescent="0.3">
      <c r="A588" s="155"/>
      <c r="B588" s="161" t="s">
        <v>1972</v>
      </c>
      <c r="C588" s="162" t="s">
        <v>1017</v>
      </c>
      <c r="D588" s="163">
        <v>768.8</v>
      </c>
      <c r="E588" s="164">
        <v>768.8</v>
      </c>
      <c r="F588" s="165" t="s">
        <v>4084</v>
      </c>
      <c r="G588" s="166" t="s">
        <v>2709</v>
      </c>
      <c r="H588" s="167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  <c r="AC588" s="155"/>
      <c r="AD588" s="155"/>
      <c r="AE588" s="155"/>
      <c r="AF588" s="155"/>
      <c r="AG588" s="155"/>
      <c r="AH588" s="155"/>
      <c r="AI588" s="155"/>
      <c r="AJ588" s="155"/>
      <c r="AK588" s="155"/>
      <c r="AL588" s="155"/>
      <c r="AM588" s="155"/>
      <c r="AN588" s="155"/>
      <c r="AO588" s="155"/>
      <c r="AP588" s="155"/>
      <c r="AQ588" s="155"/>
      <c r="AR588" s="155"/>
    </row>
    <row r="589" spans="1:44" ht="102" hidden="1" x14ac:dyDescent="0.3">
      <c r="A589" s="155"/>
      <c r="B589" s="165" t="s">
        <v>4084</v>
      </c>
      <c r="C589" s="162"/>
      <c r="D589" s="163">
        <v>768.8</v>
      </c>
      <c r="E589" s="164">
        <v>768.8</v>
      </c>
      <c r="F589" s="166" t="s">
        <v>2709</v>
      </c>
      <c r="G589" s="161" t="s">
        <v>1976</v>
      </c>
      <c r="H589" s="162" t="s">
        <v>794</v>
      </c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  <c r="AC589" s="155"/>
      <c r="AD589" s="155"/>
      <c r="AE589" s="155"/>
      <c r="AF589" s="155"/>
      <c r="AG589" s="155"/>
      <c r="AH589" s="155"/>
      <c r="AI589" s="155"/>
      <c r="AJ589" s="155"/>
      <c r="AK589" s="155"/>
      <c r="AL589" s="155"/>
      <c r="AM589" s="155"/>
      <c r="AN589" s="155"/>
      <c r="AO589" s="155"/>
      <c r="AP589" s="155"/>
      <c r="AQ589" s="155"/>
      <c r="AR589" s="155"/>
    </row>
    <row r="590" spans="1:44" ht="102" hidden="1" x14ac:dyDescent="0.3">
      <c r="A590" s="155"/>
      <c r="B590" s="166" t="s">
        <v>2709</v>
      </c>
      <c r="C590" s="167"/>
      <c r="D590" s="163">
        <v>768.8</v>
      </c>
      <c r="E590" s="164">
        <v>768.8</v>
      </c>
      <c r="F590" s="161" t="s">
        <v>1976</v>
      </c>
      <c r="G590" s="165" t="s">
        <v>4084</v>
      </c>
      <c r="H590" s="162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  <c r="AC590" s="155"/>
      <c r="AD590" s="155"/>
      <c r="AE590" s="155"/>
      <c r="AF590" s="155"/>
      <c r="AG590" s="155"/>
      <c r="AH590" s="155"/>
      <c r="AI590" s="155"/>
      <c r="AJ590" s="155"/>
      <c r="AK590" s="155"/>
      <c r="AL590" s="155"/>
      <c r="AM590" s="155"/>
      <c r="AN590" s="155"/>
      <c r="AO590" s="155"/>
      <c r="AP590" s="155"/>
      <c r="AQ590" s="155"/>
      <c r="AR590" s="155"/>
    </row>
    <row r="591" spans="1:44" ht="102" x14ac:dyDescent="0.3">
      <c r="A591" s="155"/>
      <c r="B591" s="161" t="s">
        <v>1976</v>
      </c>
      <c r="C591" s="162" t="s">
        <v>794</v>
      </c>
      <c r="D591" s="168"/>
      <c r="E591" s="169"/>
      <c r="F591" s="165" t="s">
        <v>4084</v>
      </c>
      <c r="G591" s="166" t="s">
        <v>2615</v>
      </c>
      <c r="H591" s="167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  <c r="AC591" s="155"/>
      <c r="AD591" s="155"/>
      <c r="AE591" s="155"/>
      <c r="AF591" s="155"/>
      <c r="AG591" s="155"/>
      <c r="AH591" s="155"/>
      <c r="AI591" s="155"/>
      <c r="AJ591" s="155"/>
      <c r="AK591" s="155"/>
      <c r="AL591" s="155"/>
      <c r="AM591" s="155"/>
      <c r="AN591" s="155"/>
      <c r="AO591" s="155"/>
      <c r="AP591" s="155"/>
      <c r="AQ591" s="155"/>
      <c r="AR591" s="155"/>
    </row>
    <row r="592" spans="1:44" ht="112.2" hidden="1" x14ac:dyDescent="0.3">
      <c r="A592" s="155"/>
      <c r="B592" s="165" t="s">
        <v>4084</v>
      </c>
      <c r="C592" s="162"/>
      <c r="D592" s="163">
        <v>601.29999999999995</v>
      </c>
      <c r="E592" s="164">
        <v>601.29999999999995</v>
      </c>
      <c r="F592" s="166" t="s">
        <v>2615</v>
      </c>
      <c r="G592" s="165" t="s">
        <v>4009</v>
      </c>
      <c r="H592" s="162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  <c r="AC592" s="155"/>
      <c r="AD592" s="155"/>
      <c r="AE592" s="155"/>
      <c r="AF592" s="155"/>
      <c r="AG592" s="155"/>
      <c r="AH592" s="155"/>
      <c r="AI592" s="155"/>
      <c r="AJ592" s="155"/>
      <c r="AK592" s="155"/>
      <c r="AL592" s="155"/>
      <c r="AM592" s="155"/>
      <c r="AN592" s="155"/>
      <c r="AO592" s="155"/>
      <c r="AP592" s="155"/>
      <c r="AQ592" s="155"/>
      <c r="AR592" s="155"/>
    </row>
    <row r="593" spans="1:44" ht="112.2" hidden="1" x14ac:dyDescent="0.3">
      <c r="A593" s="155"/>
      <c r="B593" s="166" t="s">
        <v>2615</v>
      </c>
      <c r="C593" s="167"/>
      <c r="D593" s="163">
        <v>601.29999999999995</v>
      </c>
      <c r="E593" s="164">
        <v>601.29999999999995</v>
      </c>
      <c r="F593" s="165" t="s">
        <v>4009</v>
      </c>
      <c r="G593" s="166" t="s">
        <v>2615</v>
      </c>
      <c r="H593" s="167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  <c r="AC593" s="155"/>
      <c r="AD593" s="155"/>
      <c r="AE593" s="155"/>
      <c r="AF593" s="155"/>
      <c r="AG593" s="155"/>
      <c r="AH593" s="155"/>
      <c r="AI593" s="155"/>
      <c r="AJ593" s="155"/>
      <c r="AK593" s="155"/>
      <c r="AL593" s="155"/>
      <c r="AM593" s="155"/>
      <c r="AN593" s="155"/>
      <c r="AO593" s="155"/>
      <c r="AP593" s="155"/>
      <c r="AQ593" s="155"/>
      <c r="AR593" s="155"/>
    </row>
    <row r="594" spans="1:44" ht="112.2" hidden="1" x14ac:dyDescent="0.3">
      <c r="A594" s="155"/>
      <c r="B594" s="165" t="s">
        <v>4009</v>
      </c>
      <c r="C594" s="162"/>
      <c r="D594" s="163">
        <v>-601.29999999999995</v>
      </c>
      <c r="E594" s="164">
        <v>-601.29999999999995</v>
      </c>
      <c r="F594" s="166" t="s">
        <v>2615</v>
      </c>
      <c r="G594" s="161" t="s">
        <v>3530</v>
      </c>
      <c r="H594" s="162" t="s">
        <v>794</v>
      </c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  <c r="AC594" s="155"/>
      <c r="AD594" s="155"/>
      <c r="AE594" s="155"/>
      <c r="AF594" s="155"/>
      <c r="AG594" s="155"/>
      <c r="AH594" s="155"/>
      <c r="AI594" s="155"/>
      <c r="AJ594" s="155"/>
      <c r="AK594" s="155"/>
      <c r="AL594" s="155"/>
      <c r="AM594" s="155"/>
      <c r="AN594" s="155"/>
      <c r="AO594" s="155"/>
      <c r="AP594" s="155"/>
      <c r="AQ594" s="155"/>
      <c r="AR594" s="155"/>
    </row>
    <row r="595" spans="1:44" ht="102" hidden="1" x14ac:dyDescent="0.3">
      <c r="A595" s="155"/>
      <c r="B595" s="166" t="s">
        <v>2615</v>
      </c>
      <c r="C595" s="167"/>
      <c r="D595" s="163">
        <v>-601.29999999999995</v>
      </c>
      <c r="E595" s="164">
        <v>-601.29999999999995</v>
      </c>
      <c r="F595" s="161" t="s">
        <v>3530</v>
      </c>
      <c r="G595" s="165" t="s">
        <v>4010</v>
      </c>
      <c r="H595" s="162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  <c r="AC595" s="155"/>
      <c r="AD595" s="155"/>
      <c r="AE595" s="155"/>
      <c r="AF595" s="155"/>
      <c r="AG595" s="155"/>
      <c r="AH595" s="155"/>
      <c r="AI595" s="155"/>
      <c r="AJ595" s="155"/>
      <c r="AK595" s="155"/>
      <c r="AL595" s="155"/>
      <c r="AM595" s="155"/>
      <c r="AN595" s="155"/>
      <c r="AO595" s="155"/>
      <c r="AP595" s="155"/>
      <c r="AQ595" s="155"/>
      <c r="AR595" s="155"/>
    </row>
    <row r="596" spans="1:44" ht="102" x14ac:dyDescent="0.3">
      <c r="A596" s="155"/>
      <c r="B596" s="161" t="s">
        <v>3530</v>
      </c>
      <c r="C596" s="162" t="s">
        <v>794</v>
      </c>
      <c r="D596" s="163">
        <v>601.29999999999995</v>
      </c>
      <c r="E596" s="164">
        <v>601.29999999999995</v>
      </c>
      <c r="F596" s="165" t="s">
        <v>4010</v>
      </c>
      <c r="G596" s="166" t="s">
        <v>4011</v>
      </c>
      <c r="H596" s="167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  <c r="AC596" s="155"/>
      <c r="AD596" s="155"/>
      <c r="AE596" s="155"/>
      <c r="AF596" s="155"/>
      <c r="AG596" s="155"/>
      <c r="AH596" s="155"/>
      <c r="AI596" s="155"/>
      <c r="AJ596" s="155"/>
      <c r="AK596" s="155"/>
      <c r="AL596" s="155"/>
      <c r="AM596" s="155"/>
      <c r="AN596" s="155"/>
      <c r="AO596" s="155"/>
      <c r="AP596" s="155"/>
      <c r="AQ596" s="155"/>
      <c r="AR596" s="155"/>
    </row>
    <row r="597" spans="1:44" ht="102" hidden="1" x14ac:dyDescent="0.3">
      <c r="A597" s="155"/>
      <c r="B597" s="165" t="s">
        <v>4010</v>
      </c>
      <c r="C597" s="162"/>
      <c r="D597" s="163">
        <v>601.29999999999995</v>
      </c>
      <c r="E597" s="164">
        <v>601.29999999999995</v>
      </c>
      <c r="F597" s="166" t="s">
        <v>4011</v>
      </c>
      <c r="G597" s="161" t="s">
        <v>2046</v>
      </c>
      <c r="H597" s="162" t="s">
        <v>933</v>
      </c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  <c r="AC597" s="155"/>
      <c r="AD597" s="155"/>
      <c r="AE597" s="155"/>
      <c r="AF597" s="155"/>
      <c r="AG597" s="155"/>
      <c r="AH597" s="155"/>
      <c r="AI597" s="155"/>
      <c r="AJ597" s="155"/>
      <c r="AK597" s="155"/>
      <c r="AL597" s="155"/>
      <c r="AM597" s="155"/>
      <c r="AN597" s="155"/>
      <c r="AO597" s="155"/>
      <c r="AP597" s="155"/>
      <c r="AQ597" s="155"/>
      <c r="AR597" s="155"/>
    </row>
    <row r="598" spans="1:44" ht="102" hidden="1" x14ac:dyDescent="0.3">
      <c r="A598" s="155"/>
      <c r="B598" s="166" t="s">
        <v>4011</v>
      </c>
      <c r="C598" s="167"/>
      <c r="D598" s="163">
        <v>601.29999999999995</v>
      </c>
      <c r="E598" s="164">
        <v>601.29999999999995</v>
      </c>
      <c r="F598" s="161" t="s">
        <v>2046</v>
      </c>
      <c r="G598" s="165" t="s">
        <v>4084</v>
      </c>
      <c r="H598" s="162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  <c r="AC598" s="155"/>
      <c r="AD598" s="155"/>
      <c r="AE598" s="155"/>
      <c r="AF598" s="155"/>
      <c r="AG598" s="155"/>
      <c r="AH598" s="155"/>
      <c r="AI598" s="155"/>
      <c r="AJ598" s="155"/>
      <c r="AK598" s="155"/>
      <c r="AL598" s="155"/>
      <c r="AM598" s="155"/>
      <c r="AN598" s="155"/>
      <c r="AO598" s="155"/>
      <c r="AP598" s="155"/>
      <c r="AQ598" s="155"/>
      <c r="AR598" s="155"/>
    </row>
    <row r="599" spans="1:44" ht="102" x14ac:dyDescent="0.3">
      <c r="A599" s="155"/>
      <c r="B599" s="161" t="s">
        <v>2046</v>
      </c>
      <c r="C599" s="162" t="s">
        <v>933</v>
      </c>
      <c r="D599" s="163">
        <v>781.69</v>
      </c>
      <c r="E599" s="164">
        <v>781.69</v>
      </c>
      <c r="F599" s="165" t="s">
        <v>4084</v>
      </c>
      <c r="G599" s="166" t="s">
        <v>2712</v>
      </c>
      <c r="H599" s="167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  <c r="AC599" s="155"/>
      <c r="AD599" s="155"/>
      <c r="AE599" s="155"/>
      <c r="AF599" s="155"/>
      <c r="AG599" s="155"/>
      <c r="AH599" s="155"/>
      <c r="AI599" s="155"/>
      <c r="AJ599" s="155"/>
      <c r="AK599" s="155"/>
      <c r="AL599" s="155"/>
      <c r="AM599" s="155"/>
      <c r="AN599" s="155"/>
      <c r="AO599" s="155"/>
      <c r="AP599" s="155"/>
      <c r="AQ599" s="155"/>
      <c r="AR599" s="155"/>
    </row>
    <row r="600" spans="1:44" ht="102" hidden="1" x14ac:dyDescent="0.3">
      <c r="A600" s="155"/>
      <c r="B600" s="165" t="s">
        <v>4084</v>
      </c>
      <c r="C600" s="162"/>
      <c r="D600" s="163">
        <v>781.69</v>
      </c>
      <c r="E600" s="164">
        <v>781.69</v>
      </c>
      <c r="F600" s="166" t="s">
        <v>2712</v>
      </c>
      <c r="G600" s="161" t="s">
        <v>2109</v>
      </c>
      <c r="H600" s="162" t="s">
        <v>1166</v>
      </c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  <c r="AC600" s="155"/>
      <c r="AD600" s="155"/>
      <c r="AE600" s="155"/>
      <c r="AF600" s="155"/>
      <c r="AG600" s="155"/>
      <c r="AH600" s="155"/>
      <c r="AI600" s="155"/>
      <c r="AJ600" s="155"/>
      <c r="AK600" s="155"/>
      <c r="AL600" s="155"/>
      <c r="AM600" s="155"/>
      <c r="AN600" s="155"/>
      <c r="AO600" s="155"/>
      <c r="AP600" s="155"/>
      <c r="AQ600" s="155"/>
      <c r="AR600" s="155"/>
    </row>
    <row r="601" spans="1:44" ht="102" hidden="1" x14ac:dyDescent="0.3">
      <c r="A601" s="155"/>
      <c r="B601" s="166" t="s">
        <v>2712</v>
      </c>
      <c r="C601" s="167"/>
      <c r="D601" s="163">
        <v>781.69</v>
      </c>
      <c r="E601" s="164">
        <v>781.69</v>
      </c>
      <c r="F601" s="161" t="s">
        <v>2109</v>
      </c>
      <c r="G601" s="165" t="s">
        <v>4084</v>
      </c>
      <c r="H601" s="162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  <c r="AC601" s="155"/>
      <c r="AD601" s="155"/>
      <c r="AE601" s="155"/>
      <c r="AF601" s="155"/>
      <c r="AG601" s="155"/>
      <c r="AH601" s="155"/>
      <c r="AI601" s="155"/>
      <c r="AJ601" s="155"/>
      <c r="AK601" s="155"/>
      <c r="AL601" s="155"/>
      <c r="AM601" s="155"/>
      <c r="AN601" s="155"/>
      <c r="AO601" s="155"/>
      <c r="AP601" s="155"/>
      <c r="AQ601" s="155"/>
      <c r="AR601" s="155"/>
    </row>
    <row r="602" spans="1:44" ht="102" x14ac:dyDescent="0.3">
      <c r="A602" s="155"/>
      <c r="B602" s="161" t="s">
        <v>2109</v>
      </c>
      <c r="C602" s="162" t="s">
        <v>1166</v>
      </c>
      <c r="D602" s="163">
        <v>777.39</v>
      </c>
      <c r="E602" s="164">
        <v>777.39</v>
      </c>
      <c r="F602" s="165" t="s">
        <v>4084</v>
      </c>
      <c r="G602" s="166" t="s">
        <v>2711</v>
      </c>
      <c r="H602" s="167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  <c r="AC602" s="155"/>
      <c r="AD602" s="155"/>
      <c r="AE602" s="155"/>
      <c r="AF602" s="155"/>
      <c r="AG602" s="155"/>
      <c r="AH602" s="155"/>
      <c r="AI602" s="155"/>
      <c r="AJ602" s="155"/>
      <c r="AK602" s="155"/>
      <c r="AL602" s="155"/>
      <c r="AM602" s="155"/>
      <c r="AN602" s="155"/>
      <c r="AO602" s="155"/>
      <c r="AP602" s="155"/>
      <c r="AQ602" s="155"/>
      <c r="AR602" s="155"/>
    </row>
    <row r="603" spans="1:44" ht="102" hidden="1" x14ac:dyDescent="0.3">
      <c r="A603" s="155"/>
      <c r="B603" s="165" t="s">
        <v>4084</v>
      </c>
      <c r="C603" s="162"/>
      <c r="D603" s="163">
        <v>777.39</v>
      </c>
      <c r="E603" s="164">
        <v>777.39</v>
      </c>
      <c r="F603" s="166" t="s">
        <v>2711</v>
      </c>
      <c r="G603" s="161" t="s">
        <v>2004</v>
      </c>
      <c r="H603" s="162" t="s">
        <v>772</v>
      </c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  <c r="AC603" s="155"/>
      <c r="AD603" s="155"/>
      <c r="AE603" s="155"/>
      <c r="AF603" s="155"/>
      <c r="AG603" s="155"/>
      <c r="AH603" s="155"/>
      <c r="AI603" s="155"/>
      <c r="AJ603" s="155"/>
      <c r="AK603" s="155"/>
      <c r="AL603" s="155"/>
      <c r="AM603" s="155"/>
      <c r="AN603" s="155"/>
      <c r="AO603" s="155"/>
      <c r="AP603" s="155"/>
      <c r="AQ603" s="155"/>
      <c r="AR603" s="155"/>
    </row>
    <row r="604" spans="1:44" ht="102" hidden="1" x14ac:dyDescent="0.3">
      <c r="A604" s="155"/>
      <c r="B604" s="166" t="s">
        <v>2711</v>
      </c>
      <c r="C604" s="167"/>
      <c r="D604" s="163">
        <v>777.39</v>
      </c>
      <c r="E604" s="164">
        <v>777.39</v>
      </c>
      <c r="F604" s="161" t="s">
        <v>2004</v>
      </c>
      <c r="G604" s="165" t="s">
        <v>4084</v>
      </c>
      <c r="H604" s="162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  <c r="AC604" s="155"/>
      <c r="AD604" s="155"/>
      <c r="AE604" s="155"/>
      <c r="AF604" s="155"/>
      <c r="AG604" s="155"/>
      <c r="AH604" s="155"/>
      <c r="AI604" s="155"/>
      <c r="AJ604" s="155"/>
      <c r="AK604" s="155"/>
      <c r="AL604" s="155"/>
      <c r="AM604" s="155"/>
      <c r="AN604" s="155"/>
      <c r="AO604" s="155"/>
      <c r="AP604" s="155"/>
      <c r="AQ604" s="155"/>
      <c r="AR604" s="155"/>
    </row>
    <row r="605" spans="1:44" ht="102" x14ac:dyDescent="0.3">
      <c r="A605" s="155"/>
      <c r="B605" s="161" t="s">
        <v>2004</v>
      </c>
      <c r="C605" s="162" t="s">
        <v>772</v>
      </c>
      <c r="D605" s="163">
        <v>614.17999999999995</v>
      </c>
      <c r="E605" s="164">
        <v>614.17999999999995</v>
      </c>
      <c r="F605" s="165" t="s">
        <v>4084</v>
      </c>
      <c r="G605" s="166" t="s">
        <v>2620</v>
      </c>
      <c r="H605" s="167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  <c r="AC605" s="155"/>
      <c r="AD605" s="155"/>
      <c r="AE605" s="155"/>
      <c r="AF605" s="155"/>
      <c r="AG605" s="155"/>
      <c r="AH605" s="155"/>
      <c r="AI605" s="155"/>
      <c r="AJ605" s="155"/>
      <c r="AK605" s="155"/>
      <c r="AL605" s="155"/>
      <c r="AM605" s="155"/>
      <c r="AN605" s="155"/>
      <c r="AO605" s="155"/>
      <c r="AP605" s="155"/>
      <c r="AQ605" s="155"/>
      <c r="AR605" s="155"/>
    </row>
    <row r="606" spans="1:44" ht="102" hidden="1" x14ac:dyDescent="0.3">
      <c r="A606" s="155"/>
      <c r="B606" s="165" t="s">
        <v>4084</v>
      </c>
      <c r="C606" s="162"/>
      <c r="D606" s="163">
        <v>614.17999999999995</v>
      </c>
      <c r="E606" s="164">
        <v>614.17999999999995</v>
      </c>
      <c r="F606" s="166" t="s">
        <v>2620</v>
      </c>
      <c r="G606" s="161" t="s">
        <v>2260</v>
      </c>
      <c r="H606" s="162" t="s">
        <v>990</v>
      </c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  <c r="AC606" s="155"/>
      <c r="AD606" s="155"/>
      <c r="AE606" s="155"/>
      <c r="AF606" s="155"/>
      <c r="AG606" s="155"/>
      <c r="AH606" s="155"/>
      <c r="AI606" s="155"/>
      <c r="AJ606" s="155"/>
      <c r="AK606" s="155"/>
      <c r="AL606" s="155"/>
      <c r="AM606" s="155"/>
      <c r="AN606" s="155"/>
      <c r="AO606" s="155"/>
      <c r="AP606" s="155"/>
      <c r="AQ606" s="155"/>
      <c r="AR606" s="155"/>
    </row>
    <row r="607" spans="1:44" ht="102" hidden="1" x14ac:dyDescent="0.3">
      <c r="A607" s="155"/>
      <c r="B607" s="166" t="s">
        <v>2620</v>
      </c>
      <c r="C607" s="167"/>
      <c r="D607" s="163">
        <v>614.17999999999995</v>
      </c>
      <c r="E607" s="164">
        <v>614.17999999999995</v>
      </c>
      <c r="F607" s="161" t="s">
        <v>2260</v>
      </c>
      <c r="G607" s="165" t="s">
        <v>4084</v>
      </c>
      <c r="H607" s="162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  <c r="AC607" s="155"/>
      <c r="AD607" s="155"/>
      <c r="AE607" s="155"/>
      <c r="AF607" s="155"/>
      <c r="AG607" s="155"/>
      <c r="AH607" s="155"/>
      <c r="AI607" s="155"/>
      <c r="AJ607" s="155"/>
      <c r="AK607" s="155"/>
      <c r="AL607" s="155"/>
      <c r="AM607" s="155"/>
      <c r="AN607" s="155"/>
      <c r="AO607" s="155"/>
      <c r="AP607" s="155"/>
      <c r="AQ607" s="155"/>
      <c r="AR607" s="155"/>
    </row>
    <row r="608" spans="1:44" ht="102" x14ac:dyDescent="0.3">
      <c r="A608" s="155"/>
      <c r="B608" s="161" t="s">
        <v>2260</v>
      </c>
      <c r="C608" s="162" t="s">
        <v>990</v>
      </c>
      <c r="D608" s="163">
        <v>708.67</v>
      </c>
      <c r="E608" s="164">
        <v>708.67</v>
      </c>
      <c r="F608" s="165" t="s">
        <v>4084</v>
      </c>
      <c r="G608" s="166" t="s">
        <v>3419</v>
      </c>
      <c r="H608" s="167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  <c r="AC608" s="155"/>
      <c r="AD608" s="155"/>
      <c r="AE608" s="155"/>
      <c r="AF608" s="155"/>
      <c r="AG608" s="155"/>
      <c r="AH608" s="155"/>
      <c r="AI608" s="155"/>
      <c r="AJ608" s="155"/>
      <c r="AK608" s="155"/>
      <c r="AL608" s="155"/>
      <c r="AM608" s="155"/>
      <c r="AN608" s="155"/>
      <c r="AO608" s="155"/>
      <c r="AP608" s="155"/>
      <c r="AQ608" s="155"/>
      <c r="AR608" s="155"/>
    </row>
    <row r="609" spans="1:44" ht="102" hidden="1" x14ac:dyDescent="0.3">
      <c r="A609" s="155"/>
      <c r="B609" s="165" t="s">
        <v>4084</v>
      </c>
      <c r="C609" s="162"/>
      <c r="D609" s="163">
        <v>708.67</v>
      </c>
      <c r="E609" s="164">
        <v>708.67</v>
      </c>
      <c r="F609" s="166" t="s">
        <v>3419</v>
      </c>
      <c r="G609" s="161" t="s">
        <v>2316</v>
      </c>
      <c r="H609" s="162" t="s">
        <v>991</v>
      </c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  <c r="AC609" s="155"/>
      <c r="AD609" s="155"/>
      <c r="AE609" s="155"/>
      <c r="AF609" s="155"/>
      <c r="AG609" s="155"/>
      <c r="AH609" s="155"/>
      <c r="AI609" s="155"/>
      <c r="AJ609" s="155"/>
      <c r="AK609" s="155"/>
      <c r="AL609" s="155"/>
      <c r="AM609" s="155"/>
      <c r="AN609" s="155"/>
      <c r="AO609" s="155"/>
      <c r="AP609" s="155"/>
      <c r="AQ609" s="155"/>
      <c r="AR609" s="155"/>
    </row>
    <row r="610" spans="1:44" ht="102" hidden="1" x14ac:dyDescent="0.3">
      <c r="A610" s="155"/>
      <c r="B610" s="166" t="s">
        <v>3419</v>
      </c>
      <c r="C610" s="167"/>
      <c r="D610" s="163">
        <v>708.67</v>
      </c>
      <c r="E610" s="164">
        <v>708.67</v>
      </c>
      <c r="F610" s="161" t="s">
        <v>2316</v>
      </c>
      <c r="G610" s="165" t="s">
        <v>4084</v>
      </c>
      <c r="H610" s="162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  <c r="AC610" s="155"/>
      <c r="AD610" s="155"/>
      <c r="AE610" s="155"/>
      <c r="AF610" s="155"/>
      <c r="AG610" s="155"/>
      <c r="AH610" s="155"/>
      <c r="AI610" s="155"/>
      <c r="AJ610" s="155"/>
      <c r="AK610" s="155"/>
      <c r="AL610" s="155"/>
      <c r="AM610" s="155"/>
      <c r="AN610" s="155"/>
      <c r="AO610" s="155"/>
      <c r="AP610" s="155"/>
      <c r="AQ610" s="155"/>
      <c r="AR610" s="155"/>
    </row>
    <row r="611" spans="1:44" ht="102" x14ac:dyDescent="0.3">
      <c r="A611" s="155"/>
      <c r="B611" s="161" t="s">
        <v>2316</v>
      </c>
      <c r="C611" s="162" t="s">
        <v>991</v>
      </c>
      <c r="D611" s="163">
        <v>743.03</v>
      </c>
      <c r="E611" s="164">
        <v>743.03</v>
      </c>
      <c r="F611" s="165" t="s">
        <v>4084</v>
      </c>
      <c r="G611" s="166" t="s">
        <v>3423</v>
      </c>
      <c r="H611" s="167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  <c r="AC611" s="155"/>
      <c r="AD611" s="155"/>
      <c r="AE611" s="155"/>
      <c r="AF611" s="155"/>
      <c r="AG611" s="155"/>
      <c r="AH611" s="155"/>
      <c r="AI611" s="155"/>
      <c r="AJ611" s="155"/>
      <c r="AK611" s="155"/>
      <c r="AL611" s="155"/>
      <c r="AM611" s="155"/>
      <c r="AN611" s="155"/>
      <c r="AO611" s="155"/>
      <c r="AP611" s="155"/>
      <c r="AQ611" s="155"/>
      <c r="AR611" s="155"/>
    </row>
    <row r="612" spans="1:44" ht="102" hidden="1" x14ac:dyDescent="0.3">
      <c r="A612" s="155"/>
      <c r="B612" s="165" t="s">
        <v>4084</v>
      </c>
      <c r="C612" s="162"/>
      <c r="D612" s="163">
        <v>743.03</v>
      </c>
      <c r="E612" s="164">
        <v>743.03</v>
      </c>
      <c r="F612" s="166" t="s">
        <v>3423</v>
      </c>
      <c r="G612" s="161" t="s">
        <v>2122</v>
      </c>
      <c r="H612" s="162" t="s">
        <v>1074</v>
      </c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  <c r="AC612" s="155"/>
      <c r="AD612" s="155"/>
      <c r="AE612" s="155"/>
      <c r="AF612" s="155"/>
      <c r="AG612" s="155"/>
      <c r="AH612" s="155"/>
      <c r="AI612" s="155"/>
      <c r="AJ612" s="155"/>
      <c r="AK612" s="155"/>
      <c r="AL612" s="155"/>
      <c r="AM612" s="155"/>
      <c r="AN612" s="155"/>
      <c r="AO612" s="155"/>
      <c r="AP612" s="155"/>
      <c r="AQ612" s="155"/>
      <c r="AR612" s="155"/>
    </row>
    <row r="613" spans="1:44" ht="102" hidden="1" x14ac:dyDescent="0.3">
      <c r="A613" s="155"/>
      <c r="B613" s="166" t="s">
        <v>3423</v>
      </c>
      <c r="C613" s="167"/>
      <c r="D613" s="163">
        <v>743.03</v>
      </c>
      <c r="E613" s="164">
        <v>743.03</v>
      </c>
      <c r="F613" s="161" t="s">
        <v>2122</v>
      </c>
      <c r="G613" s="165" t="s">
        <v>4084</v>
      </c>
      <c r="H613" s="162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  <c r="AC613" s="155"/>
      <c r="AD613" s="155"/>
      <c r="AE613" s="155"/>
      <c r="AF613" s="155"/>
      <c r="AG613" s="155"/>
      <c r="AH613" s="155"/>
      <c r="AI613" s="155"/>
      <c r="AJ613" s="155"/>
      <c r="AK613" s="155"/>
      <c r="AL613" s="155"/>
      <c r="AM613" s="155"/>
      <c r="AN613" s="155"/>
      <c r="AO613" s="155"/>
      <c r="AP613" s="155"/>
      <c r="AQ613" s="155"/>
      <c r="AR613" s="155"/>
    </row>
    <row r="614" spans="1:44" ht="102" x14ac:dyDescent="0.3">
      <c r="A614" s="155"/>
      <c r="B614" s="161" t="s">
        <v>2122</v>
      </c>
      <c r="C614" s="162" t="s">
        <v>1074</v>
      </c>
      <c r="D614" s="163">
        <v>614.17999999999995</v>
      </c>
      <c r="E614" s="164">
        <v>614.17999999999995</v>
      </c>
      <c r="F614" s="165" t="s">
        <v>4084</v>
      </c>
      <c r="G614" s="166" t="s">
        <v>2565</v>
      </c>
      <c r="H614" s="167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  <c r="AC614" s="155"/>
      <c r="AD614" s="155"/>
      <c r="AE614" s="155"/>
      <c r="AF614" s="155"/>
      <c r="AG614" s="155"/>
      <c r="AH614" s="155"/>
      <c r="AI614" s="155"/>
      <c r="AJ614" s="155"/>
      <c r="AK614" s="155"/>
      <c r="AL614" s="155"/>
      <c r="AM614" s="155"/>
      <c r="AN614" s="155"/>
      <c r="AO614" s="155"/>
      <c r="AP614" s="155"/>
      <c r="AQ614" s="155"/>
      <c r="AR614" s="155"/>
    </row>
    <row r="615" spans="1:44" ht="102" hidden="1" x14ac:dyDescent="0.3">
      <c r="A615" s="155"/>
      <c r="B615" s="165" t="s">
        <v>4084</v>
      </c>
      <c r="C615" s="162"/>
      <c r="D615" s="163">
        <v>614.17999999999995</v>
      </c>
      <c r="E615" s="164">
        <v>614.17999999999995</v>
      </c>
      <c r="F615" s="166" t="s">
        <v>2565</v>
      </c>
      <c r="G615" s="161" t="s">
        <v>2217</v>
      </c>
      <c r="H615" s="162" t="s">
        <v>719</v>
      </c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  <c r="AC615" s="155"/>
      <c r="AD615" s="155"/>
      <c r="AE615" s="155"/>
      <c r="AF615" s="155"/>
      <c r="AG615" s="155"/>
      <c r="AH615" s="155"/>
      <c r="AI615" s="155"/>
      <c r="AJ615" s="155"/>
      <c r="AK615" s="155"/>
      <c r="AL615" s="155"/>
      <c r="AM615" s="155"/>
      <c r="AN615" s="155"/>
      <c r="AO615" s="155"/>
      <c r="AP615" s="155"/>
      <c r="AQ615" s="155"/>
      <c r="AR615" s="155"/>
    </row>
    <row r="616" spans="1:44" ht="102" hidden="1" x14ac:dyDescent="0.3">
      <c r="A616" s="155"/>
      <c r="B616" s="166" t="s">
        <v>2565</v>
      </c>
      <c r="C616" s="167"/>
      <c r="D616" s="163">
        <v>614.17999999999995</v>
      </c>
      <c r="E616" s="164">
        <v>614.17999999999995</v>
      </c>
      <c r="F616" s="161" t="s">
        <v>2217</v>
      </c>
      <c r="G616" s="165" t="s">
        <v>4084</v>
      </c>
      <c r="H616" s="162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  <c r="AC616" s="155"/>
      <c r="AD616" s="155"/>
      <c r="AE616" s="155"/>
      <c r="AF616" s="155"/>
      <c r="AG616" s="155"/>
      <c r="AH616" s="155"/>
      <c r="AI616" s="155"/>
      <c r="AJ616" s="155"/>
      <c r="AK616" s="155"/>
      <c r="AL616" s="155"/>
      <c r="AM616" s="155"/>
      <c r="AN616" s="155"/>
      <c r="AO616" s="155"/>
      <c r="AP616" s="155"/>
      <c r="AQ616" s="155"/>
      <c r="AR616" s="155"/>
    </row>
    <row r="617" spans="1:44" ht="102" x14ac:dyDescent="0.3">
      <c r="A617" s="155"/>
      <c r="B617" s="161" t="s">
        <v>2217</v>
      </c>
      <c r="C617" s="162" t="s">
        <v>719</v>
      </c>
      <c r="D617" s="163">
        <v>661.43</v>
      </c>
      <c r="E617" s="164">
        <v>661.43</v>
      </c>
      <c r="F617" s="165" t="s">
        <v>4084</v>
      </c>
      <c r="G617" s="166" t="s">
        <v>3402</v>
      </c>
      <c r="H617" s="167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  <c r="AC617" s="155"/>
      <c r="AD617" s="155"/>
      <c r="AE617" s="155"/>
      <c r="AF617" s="155"/>
      <c r="AG617" s="155"/>
      <c r="AH617" s="155"/>
      <c r="AI617" s="155"/>
      <c r="AJ617" s="155"/>
      <c r="AK617" s="155"/>
      <c r="AL617" s="155"/>
      <c r="AM617" s="155"/>
      <c r="AN617" s="155"/>
      <c r="AO617" s="155"/>
      <c r="AP617" s="155"/>
      <c r="AQ617" s="155"/>
      <c r="AR617" s="155"/>
    </row>
    <row r="618" spans="1:44" ht="102" hidden="1" x14ac:dyDescent="0.3">
      <c r="A618" s="155"/>
      <c r="B618" s="165" t="s">
        <v>4084</v>
      </c>
      <c r="C618" s="162"/>
      <c r="D618" s="163">
        <v>661.43</v>
      </c>
      <c r="E618" s="164">
        <v>661.43</v>
      </c>
      <c r="F618" s="166" t="s">
        <v>3402</v>
      </c>
      <c r="G618" s="161" t="s">
        <v>2353</v>
      </c>
      <c r="H618" s="162" t="s">
        <v>748</v>
      </c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  <c r="AC618" s="155"/>
      <c r="AD618" s="155"/>
      <c r="AE618" s="155"/>
      <c r="AF618" s="155"/>
      <c r="AG618" s="155"/>
      <c r="AH618" s="155"/>
      <c r="AI618" s="155"/>
      <c r="AJ618" s="155"/>
      <c r="AK618" s="155"/>
      <c r="AL618" s="155"/>
      <c r="AM618" s="155"/>
      <c r="AN618" s="155"/>
      <c r="AO618" s="155"/>
      <c r="AP618" s="155"/>
      <c r="AQ618" s="155"/>
      <c r="AR618" s="155"/>
    </row>
    <row r="619" spans="1:44" ht="102" hidden="1" x14ac:dyDescent="0.3">
      <c r="A619" s="155"/>
      <c r="B619" s="166" t="s">
        <v>3402</v>
      </c>
      <c r="C619" s="167"/>
      <c r="D619" s="163">
        <v>661.43</v>
      </c>
      <c r="E619" s="164">
        <v>661.43</v>
      </c>
      <c r="F619" s="161" t="s">
        <v>2353</v>
      </c>
      <c r="G619" s="165" t="s">
        <v>4084</v>
      </c>
      <c r="H619" s="162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  <c r="AC619" s="155"/>
      <c r="AD619" s="155"/>
      <c r="AE619" s="155"/>
      <c r="AF619" s="155"/>
      <c r="AG619" s="155"/>
      <c r="AH619" s="155"/>
      <c r="AI619" s="155"/>
      <c r="AJ619" s="155"/>
      <c r="AK619" s="155"/>
      <c r="AL619" s="155"/>
      <c r="AM619" s="155"/>
      <c r="AN619" s="155"/>
      <c r="AO619" s="155"/>
      <c r="AP619" s="155"/>
      <c r="AQ619" s="155"/>
      <c r="AR619" s="155"/>
    </row>
    <row r="620" spans="1:44" ht="102" x14ac:dyDescent="0.3">
      <c r="A620" s="155"/>
      <c r="B620" s="161" t="s">
        <v>2353</v>
      </c>
      <c r="C620" s="162" t="s">
        <v>748</v>
      </c>
      <c r="D620" s="163">
        <v>751.62</v>
      </c>
      <c r="E620" s="164">
        <v>751.62</v>
      </c>
      <c r="F620" s="165" t="s">
        <v>4084</v>
      </c>
      <c r="G620" s="166" t="s">
        <v>3390</v>
      </c>
      <c r="H620" s="167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  <c r="AC620" s="155"/>
      <c r="AD620" s="155"/>
      <c r="AE620" s="155"/>
      <c r="AF620" s="155"/>
      <c r="AG620" s="155"/>
      <c r="AH620" s="155"/>
      <c r="AI620" s="155"/>
      <c r="AJ620" s="155"/>
      <c r="AK620" s="155"/>
      <c r="AL620" s="155"/>
      <c r="AM620" s="155"/>
      <c r="AN620" s="155"/>
      <c r="AO620" s="155"/>
      <c r="AP620" s="155"/>
      <c r="AQ620" s="155"/>
      <c r="AR620" s="155"/>
    </row>
    <row r="621" spans="1:44" ht="102" hidden="1" x14ac:dyDescent="0.3">
      <c r="A621" s="155"/>
      <c r="B621" s="165" t="s">
        <v>4084</v>
      </c>
      <c r="C621" s="162"/>
      <c r="D621" s="163">
        <v>751.62</v>
      </c>
      <c r="E621" s="164">
        <v>751.62</v>
      </c>
      <c r="F621" s="166" t="s">
        <v>3390</v>
      </c>
      <c r="G621" s="161" t="s">
        <v>2247</v>
      </c>
      <c r="H621" s="162" t="s">
        <v>936</v>
      </c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  <c r="AC621" s="155"/>
      <c r="AD621" s="155"/>
      <c r="AE621" s="155"/>
      <c r="AF621" s="155"/>
      <c r="AG621" s="155"/>
      <c r="AH621" s="155"/>
      <c r="AI621" s="155"/>
      <c r="AJ621" s="155"/>
      <c r="AK621" s="155"/>
      <c r="AL621" s="155"/>
      <c r="AM621" s="155"/>
      <c r="AN621" s="155"/>
      <c r="AO621" s="155"/>
      <c r="AP621" s="155"/>
      <c r="AQ621" s="155"/>
      <c r="AR621" s="155"/>
    </row>
    <row r="622" spans="1:44" ht="102" hidden="1" x14ac:dyDescent="0.3">
      <c r="A622" s="155"/>
      <c r="B622" s="166" t="s">
        <v>3390</v>
      </c>
      <c r="C622" s="167"/>
      <c r="D622" s="163">
        <v>751.62</v>
      </c>
      <c r="E622" s="164">
        <v>751.62</v>
      </c>
      <c r="F622" s="161" t="s">
        <v>2247</v>
      </c>
      <c r="G622" s="165" t="s">
        <v>4084</v>
      </c>
      <c r="H622" s="162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  <c r="AC622" s="155"/>
      <c r="AD622" s="155"/>
      <c r="AE622" s="155"/>
      <c r="AF622" s="155"/>
      <c r="AG622" s="155"/>
      <c r="AH622" s="155"/>
      <c r="AI622" s="155"/>
      <c r="AJ622" s="155"/>
      <c r="AK622" s="155"/>
      <c r="AL622" s="155"/>
      <c r="AM622" s="155"/>
      <c r="AN622" s="155"/>
      <c r="AO622" s="155"/>
      <c r="AP622" s="155"/>
      <c r="AQ622" s="155"/>
      <c r="AR622" s="155"/>
    </row>
    <row r="623" spans="1:44" ht="102" x14ac:dyDescent="0.3">
      <c r="A623" s="155"/>
      <c r="B623" s="161" t="s">
        <v>2247</v>
      </c>
      <c r="C623" s="162" t="s">
        <v>936</v>
      </c>
      <c r="D623" s="163">
        <v>592.71</v>
      </c>
      <c r="E623" s="164">
        <v>592.71</v>
      </c>
      <c r="F623" s="165" t="s">
        <v>4084</v>
      </c>
      <c r="G623" s="166" t="s">
        <v>3397</v>
      </c>
      <c r="H623" s="167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  <c r="AC623" s="155"/>
      <c r="AD623" s="155"/>
      <c r="AE623" s="155"/>
      <c r="AF623" s="155"/>
      <c r="AG623" s="155"/>
      <c r="AH623" s="155"/>
      <c r="AI623" s="155"/>
      <c r="AJ623" s="155"/>
      <c r="AK623" s="155"/>
      <c r="AL623" s="155"/>
      <c r="AM623" s="155"/>
      <c r="AN623" s="155"/>
      <c r="AO623" s="155"/>
      <c r="AP623" s="155"/>
      <c r="AQ623" s="155"/>
      <c r="AR623" s="155"/>
    </row>
    <row r="624" spans="1:44" ht="102" hidden="1" x14ac:dyDescent="0.3">
      <c r="A624" s="155"/>
      <c r="B624" s="165" t="s">
        <v>4084</v>
      </c>
      <c r="C624" s="162"/>
      <c r="D624" s="163">
        <v>592.71</v>
      </c>
      <c r="E624" s="164">
        <v>592.71</v>
      </c>
      <c r="F624" s="166" t="s">
        <v>3397</v>
      </c>
      <c r="G624" s="161" t="s">
        <v>1935</v>
      </c>
      <c r="H624" s="162" t="s">
        <v>616</v>
      </c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  <c r="AC624" s="155"/>
      <c r="AD624" s="155"/>
      <c r="AE624" s="155"/>
      <c r="AF624" s="155"/>
      <c r="AG624" s="155"/>
      <c r="AH624" s="155"/>
      <c r="AI624" s="155"/>
      <c r="AJ624" s="155"/>
      <c r="AK624" s="155"/>
      <c r="AL624" s="155"/>
      <c r="AM624" s="155"/>
      <c r="AN624" s="155"/>
      <c r="AO624" s="155"/>
      <c r="AP624" s="155"/>
      <c r="AQ624" s="155"/>
      <c r="AR624" s="155"/>
    </row>
    <row r="625" spans="1:44" ht="102" hidden="1" x14ac:dyDescent="0.3">
      <c r="A625" s="155"/>
      <c r="B625" s="166" t="s">
        <v>3397</v>
      </c>
      <c r="C625" s="167"/>
      <c r="D625" s="163">
        <v>592.71</v>
      </c>
      <c r="E625" s="164">
        <v>592.71</v>
      </c>
      <c r="F625" s="161" t="s">
        <v>1935</v>
      </c>
      <c r="G625" s="165" t="s">
        <v>4084</v>
      </c>
      <c r="H625" s="162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  <c r="AC625" s="155"/>
      <c r="AD625" s="155"/>
      <c r="AE625" s="155"/>
      <c r="AF625" s="155"/>
      <c r="AG625" s="155"/>
      <c r="AH625" s="155"/>
      <c r="AI625" s="155"/>
      <c r="AJ625" s="155"/>
      <c r="AK625" s="155"/>
      <c r="AL625" s="155"/>
      <c r="AM625" s="155"/>
      <c r="AN625" s="155"/>
      <c r="AO625" s="155"/>
      <c r="AP625" s="155"/>
      <c r="AQ625" s="155"/>
      <c r="AR625" s="155"/>
    </row>
    <row r="626" spans="1:44" ht="102" x14ac:dyDescent="0.3">
      <c r="A626" s="155"/>
      <c r="B626" s="161" t="s">
        <v>1935</v>
      </c>
      <c r="C626" s="162" t="s">
        <v>616</v>
      </c>
      <c r="D626" s="163">
        <v>614.17999999999995</v>
      </c>
      <c r="E626" s="164">
        <v>614.17999999999995</v>
      </c>
      <c r="F626" s="165" t="s">
        <v>4084</v>
      </c>
      <c r="G626" s="166" t="s">
        <v>2617</v>
      </c>
      <c r="H626" s="167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  <c r="AC626" s="155"/>
      <c r="AD626" s="155"/>
      <c r="AE626" s="155"/>
      <c r="AF626" s="155"/>
      <c r="AG626" s="155"/>
      <c r="AH626" s="155"/>
      <c r="AI626" s="155"/>
      <c r="AJ626" s="155"/>
      <c r="AK626" s="155"/>
      <c r="AL626" s="155"/>
      <c r="AM626" s="155"/>
      <c r="AN626" s="155"/>
      <c r="AO626" s="155"/>
      <c r="AP626" s="155"/>
      <c r="AQ626" s="155"/>
      <c r="AR626" s="155"/>
    </row>
    <row r="627" spans="1:44" ht="102" hidden="1" x14ac:dyDescent="0.3">
      <c r="A627" s="155"/>
      <c r="B627" s="165" t="s">
        <v>4084</v>
      </c>
      <c r="C627" s="162"/>
      <c r="D627" s="163">
        <v>614.17999999999995</v>
      </c>
      <c r="E627" s="164">
        <v>614.17999999999995</v>
      </c>
      <c r="F627" s="166" t="s">
        <v>2617</v>
      </c>
      <c r="G627" s="161" t="s">
        <v>2009</v>
      </c>
      <c r="H627" s="162" t="s">
        <v>500</v>
      </c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  <c r="AC627" s="155"/>
      <c r="AD627" s="155"/>
      <c r="AE627" s="155"/>
      <c r="AF627" s="155"/>
      <c r="AG627" s="155"/>
      <c r="AH627" s="155"/>
      <c r="AI627" s="155"/>
      <c r="AJ627" s="155"/>
      <c r="AK627" s="155"/>
      <c r="AL627" s="155"/>
      <c r="AM627" s="155"/>
      <c r="AN627" s="155"/>
      <c r="AO627" s="155"/>
      <c r="AP627" s="155"/>
      <c r="AQ627" s="155"/>
      <c r="AR627" s="155"/>
    </row>
    <row r="628" spans="1:44" ht="102" hidden="1" x14ac:dyDescent="0.3">
      <c r="A628" s="155"/>
      <c r="B628" s="166" t="s">
        <v>2617</v>
      </c>
      <c r="C628" s="167"/>
      <c r="D628" s="163">
        <v>614.17999999999995</v>
      </c>
      <c r="E628" s="164">
        <v>614.17999999999995</v>
      </c>
      <c r="F628" s="161" t="s">
        <v>2009</v>
      </c>
      <c r="G628" s="165" t="s">
        <v>4084</v>
      </c>
      <c r="H628" s="162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  <c r="AC628" s="155"/>
      <c r="AD628" s="155"/>
      <c r="AE628" s="155"/>
      <c r="AF628" s="155"/>
      <c r="AG628" s="155"/>
      <c r="AH628" s="155"/>
      <c r="AI628" s="155"/>
      <c r="AJ628" s="155"/>
      <c r="AK628" s="155"/>
      <c r="AL628" s="155"/>
      <c r="AM628" s="155"/>
      <c r="AN628" s="155"/>
      <c r="AO628" s="155"/>
      <c r="AP628" s="155"/>
      <c r="AQ628" s="155"/>
      <c r="AR628" s="155"/>
    </row>
    <row r="629" spans="1:44" ht="102" x14ac:dyDescent="0.3">
      <c r="A629" s="155"/>
      <c r="B629" s="161" t="s">
        <v>2009</v>
      </c>
      <c r="C629" s="162" t="s">
        <v>500</v>
      </c>
      <c r="D629" s="163">
        <v>734.44</v>
      </c>
      <c r="E629" s="164">
        <v>734.44</v>
      </c>
      <c r="F629" s="165" t="s">
        <v>4084</v>
      </c>
      <c r="G629" s="166" t="s">
        <v>2694</v>
      </c>
      <c r="H629" s="167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  <c r="AC629" s="155"/>
      <c r="AD629" s="155"/>
      <c r="AE629" s="155"/>
      <c r="AF629" s="155"/>
      <c r="AG629" s="155"/>
      <c r="AH629" s="155"/>
      <c r="AI629" s="155"/>
      <c r="AJ629" s="155"/>
      <c r="AK629" s="155"/>
      <c r="AL629" s="155"/>
      <c r="AM629" s="155"/>
      <c r="AN629" s="155"/>
      <c r="AO629" s="155"/>
      <c r="AP629" s="155"/>
      <c r="AQ629" s="155"/>
      <c r="AR629" s="155"/>
    </row>
    <row r="630" spans="1:44" ht="102" hidden="1" x14ac:dyDescent="0.3">
      <c r="A630" s="155"/>
      <c r="B630" s="165" t="s">
        <v>4084</v>
      </c>
      <c r="C630" s="162"/>
      <c r="D630" s="163">
        <v>734.44</v>
      </c>
      <c r="E630" s="164">
        <v>734.44</v>
      </c>
      <c r="F630" s="166" t="s">
        <v>2694</v>
      </c>
      <c r="G630" s="161" t="s">
        <v>2291</v>
      </c>
      <c r="H630" s="162" t="s">
        <v>1088</v>
      </c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  <c r="AC630" s="155"/>
      <c r="AD630" s="155"/>
      <c r="AE630" s="155"/>
      <c r="AF630" s="155"/>
      <c r="AG630" s="155"/>
      <c r="AH630" s="155"/>
      <c r="AI630" s="155"/>
      <c r="AJ630" s="155"/>
      <c r="AK630" s="155"/>
      <c r="AL630" s="155"/>
      <c r="AM630" s="155"/>
      <c r="AN630" s="155"/>
      <c r="AO630" s="155"/>
      <c r="AP630" s="155"/>
      <c r="AQ630" s="155"/>
      <c r="AR630" s="155"/>
    </row>
    <row r="631" spans="1:44" ht="102" hidden="1" x14ac:dyDescent="0.3">
      <c r="A631" s="155"/>
      <c r="B631" s="166" t="s">
        <v>2694</v>
      </c>
      <c r="C631" s="167"/>
      <c r="D631" s="163">
        <v>734.44</v>
      </c>
      <c r="E631" s="164">
        <v>734.44</v>
      </c>
      <c r="F631" s="161" t="s">
        <v>2291</v>
      </c>
      <c r="G631" s="165" t="s">
        <v>4084</v>
      </c>
      <c r="H631" s="162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  <c r="AC631" s="155"/>
      <c r="AD631" s="155"/>
      <c r="AE631" s="155"/>
      <c r="AF631" s="155"/>
      <c r="AG631" s="155"/>
      <c r="AH631" s="155"/>
      <c r="AI631" s="155"/>
      <c r="AJ631" s="155"/>
      <c r="AK631" s="155"/>
      <c r="AL631" s="155"/>
      <c r="AM631" s="155"/>
      <c r="AN631" s="155"/>
      <c r="AO631" s="155"/>
      <c r="AP631" s="155"/>
      <c r="AQ631" s="155"/>
      <c r="AR631" s="155"/>
    </row>
    <row r="632" spans="1:44" ht="102" x14ac:dyDescent="0.3">
      <c r="A632" s="155"/>
      <c r="B632" s="161" t="s">
        <v>2291</v>
      </c>
      <c r="C632" s="162" t="s">
        <v>1088</v>
      </c>
      <c r="D632" s="163">
        <v>704.38</v>
      </c>
      <c r="E632" s="164">
        <v>704.38</v>
      </c>
      <c r="F632" s="165" t="s">
        <v>4084</v>
      </c>
      <c r="G632" s="166" t="s">
        <v>3417</v>
      </c>
      <c r="H632" s="167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  <c r="AC632" s="155"/>
      <c r="AD632" s="155"/>
      <c r="AE632" s="155"/>
      <c r="AF632" s="155"/>
      <c r="AG632" s="155"/>
      <c r="AH632" s="155"/>
      <c r="AI632" s="155"/>
      <c r="AJ632" s="155"/>
      <c r="AK632" s="155"/>
      <c r="AL632" s="155"/>
      <c r="AM632" s="155"/>
      <c r="AN632" s="155"/>
      <c r="AO632" s="155"/>
      <c r="AP632" s="155"/>
      <c r="AQ632" s="155"/>
      <c r="AR632" s="155"/>
    </row>
    <row r="633" spans="1:44" ht="102" hidden="1" x14ac:dyDescent="0.3">
      <c r="A633" s="155"/>
      <c r="B633" s="165" t="s">
        <v>4084</v>
      </c>
      <c r="C633" s="162"/>
      <c r="D633" s="163">
        <v>704.38</v>
      </c>
      <c r="E633" s="164">
        <v>704.38</v>
      </c>
      <c r="F633" s="166" t="s">
        <v>3417</v>
      </c>
      <c r="G633" s="161" t="s">
        <v>2010</v>
      </c>
      <c r="H633" s="162" t="s">
        <v>937</v>
      </c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  <c r="AC633" s="155"/>
      <c r="AD633" s="155"/>
      <c r="AE633" s="155"/>
      <c r="AF633" s="155"/>
      <c r="AG633" s="155"/>
      <c r="AH633" s="155"/>
      <c r="AI633" s="155"/>
      <c r="AJ633" s="155"/>
      <c r="AK633" s="155"/>
      <c r="AL633" s="155"/>
      <c r="AM633" s="155"/>
      <c r="AN633" s="155"/>
      <c r="AO633" s="155"/>
      <c r="AP633" s="155"/>
      <c r="AQ633" s="155"/>
      <c r="AR633" s="155"/>
    </row>
    <row r="634" spans="1:44" ht="102" hidden="1" x14ac:dyDescent="0.3">
      <c r="A634" s="155"/>
      <c r="B634" s="166" t="s">
        <v>3417</v>
      </c>
      <c r="C634" s="167"/>
      <c r="D634" s="163">
        <v>704.38</v>
      </c>
      <c r="E634" s="164">
        <v>704.38</v>
      </c>
      <c r="F634" s="161" t="s">
        <v>2010</v>
      </c>
      <c r="G634" s="165" t="s">
        <v>4084</v>
      </c>
      <c r="H634" s="162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  <c r="AC634" s="155"/>
      <c r="AD634" s="155"/>
      <c r="AE634" s="155"/>
      <c r="AF634" s="155"/>
      <c r="AG634" s="155"/>
      <c r="AH634" s="155"/>
      <c r="AI634" s="155"/>
      <c r="AJ634" s="155"/>
      <c r="AK634" s="155"/>
      <c r="AL634" s="155"/>
      <c r="AM634" s="155"/>
      <c r="AN634" s="155"/>
      <c r="AO634" s="155"/>
      <c r="AP634" s="155"/>
      <c r="AQ634" s="155"/>
      <c r="AR634" s="155"/>
    </row>
    <row r="635" spans="1:44" ht="102" x14ac:dyDescent="0.3">
      <c r="A635" s="155"/>
      <c r="B635" s="161" t="s">
        <v>2010</v>
      </c>
      <c r="C635" s="162" t="s">
        <v>937</v>
      </c>
      <c r="D635" s="163">
        <v>755.92</v>
      </c>
      <c r="E635" s="164">
        <v>755.92</v>
      </c>
      <c r="F635" s="165" t="s">
        <v>4084</v>
      </c>
      <c r="G635" s="166" t="s">
        <v>2706</v>
      </c>
      <c r="H635" s="167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  <c r="AC635" s="155"/>
      <c r="AD635" s="155"/>
      <c r="AE635" s="155"/>
      <c r="AF635" s="155"/>
      <c r="AG635" s="155"/>
      <c r="AH635" s="155"/>
      <c r="AI635" s="155"/>
      <c r="AJ635" s="155"/>
      <c r="AK635" s="155"/>
      <c r="AL635" s="155"/>
      <c r="AM635" s="155"/>
      <c r="AN635" s="155"/>
      <c r="AO635" s="155"/>
      <c r="AP635" s="155"/>
      <c r="AQ635" s="155"/>
      <c r="AR635" s="155"/>
    </row>
    <row r="636" spans="1:44" ht="102" hidden="1" x14ac:dyDescent="0.3">
      <c r="A636" s="155"/>
      <c r="B636" s="165" t="s">
        <v>4084</v>
      </c>
      <c r="C636" s="162"/>
      <c r="D636" s="163">
        <v>755.92</v>
      </c>
      <c r="E636" s="164">
        <v>755.92</v>
      </c>
      <c r="F636" s="166" t="s">
        <v>2706</v>
      </c>
      <c r="G636" s="161" t="s">
        <v>2040</v>
      </c>
      <c r="H636" s="162" t="s">
        <v>766</v>
      </c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  <c r="AC636" s="155"/>
      <c r="AD636" s="155"/>
      <c r="AE636" s="155"/>
      <c r="AF636" s="155"/>
      <c r="AG636" s="155"/>
      <c r="AH636" s="155"/>
      <c r="AI636" s="155"/>
      <c r="AJ636" s="155"/>
      <c r="AK636" s="155"/>
      <c r="AL636" s="155"/>
      <c r="AM636" s="155"/>
      <c r="AN636" s="155"/>
      <c r="AO636" s="155"/>
      <c r="AP636" s="155"/>
      <c r="AQ636" s="155"/>
      <c r="AR636" s="155"/>
    </row>
    <row r="637" spans="1:44" ht="102" hidden="1" x14ac:dyDescent="0.3">
      <c r="A637" s="155"/>
      <c r="B637" s="166" t="s">
        <v>2706</v>
      </c>
      <c r="C637" s="167"/>
      <c r="D637" s="163">
        <v>755.92</v>
      </c>
      <c r="E637" s="164">
        <v>755.92</v>
      </c>
      <c r="F637" s="161" t="s">
        <v>2040</v>
      </c>
      <c r="G637" s="165" t="s">
        <v>4084</v>
      </c>
      <c r="H637" s="162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  <c r="AC637" s="155"/>
      <c r="AD637" s="155"/>
      <c r="AE637" s="155"/>
      <c r="AF637" s="155"/>
      <c r="AG637" s="155"/>
      <c r="AH637" s="155"/>
      <c r="AI637" s="155"/>
      <c r="AJ637" s="155"/>
      <c r="AK637" s="155"/>
      <c r="AL637" s="155"/>
      <c r="AM637" s="155"/>
      <c r="AN637" s="155"/>
      <c r="AO637" s="155"/>
      <c r="AP637" s="155"/>
      <c r="AQ637" s="155"/>
      <c r="AR637" s="155"/>
    </row>
    <row r="638" spans="1:44" ht="102" x14ac:dyDescent="0.3">
      <c r="A638" s="155"/>
      <c r="B638" s="161" t="s">
        <v>2040</v>
      </c>
      <c r="C638" s="162" t="s">
        <v>766</v>
      </c>
      <c r="D638" s="163">
        <v>708.67</v>
      </c>
      <c r="E638" s="164">
        <v>708.67</v>
      </c>
      <c r="F638" s="165" t="s">
        <v>4084</v>
      </c>
      <c r="G638" s="166" t="s">
        <v>2683</v>
      </c>
      <c r="H638" s="167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  <c r="AC638" s="155"/>
      <c r="AD638" s="155"/>
      <c r="AE638" s="155"/>
      <c r="AF638" s="155"/>
      <c r="AG638" s="155"/>
      <c r="AH638" s="155"/>
      <c r="AI638" s="155"/>
      <c r="AJ638" s="155"/>
      <c r="AK638" s="155"/>
      <c r="AL638" s="155"/>
      <c r="AM638" s="155"/>
      <c r="AN638" s="155"/>
      <c r="AO638" s="155"/>
      <c r="AP638" s="155"/>
      <c r="AQ638" s="155"/>
      <c r="AR638" s="155"/>
    </row>
    <row r="639" spans="1:44" ht="102" hidden="1" x14ac:dyDescent="0.3">
      <c r="A639" s="155"/>
      <c r="B639" s="165" t="s">
        <v>4084</v>
      </c>
      <c r="C639" s="162"/>
      <c r="D639" s="163">
        <v>708.67</v>
      </c>
      <c r="E639" s="164">
        <v>708.67</v>
      </c>
      <c r="F639" s="166" t="s">
        <v>2683</v>
      </c>
      <c r="G639" s="161" t="s">
        <v>2337</v>
      </c>
      <c r="H639" s="162" t="s">
        <v>1090</v>
      </c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  <c r="AC639" s="155"/>
      <c r="AD639" s="155"/>
      <c r="AE639" s="155"/>
      <c r="AF639" s="155"/>
      <c r="AG639" s="155"/>
      <c r="AH639" s="155"/>
      <c r="AI639" s="155"/>
      <c r="AJ639" s="155"/>
      <c r="AK639" s="155"/>
      <c r="AL639" s="155"/>
      <c r="AM639" s="155"/>
      <c r="AN639" s="155"/>
      <c r="AO639" s="155"/>
      <c r="AP639" s="155"/>
      <c r="AQ639" s="155"/>
      <c r="AR639" s="155"/>
    </row>
    <row r="640" spans="1:44" ht="102" hidden="1" x14ac:dyDescent="0.3">
      <c r="A640" s="155"/>
      <c r="B640" s="166" t="s">
        <v>2683</v>
      </c>
      <c r="C640" s="167"/>
      <c r="D640" s="163">
        <v>708.67</v>
      </c>
      <c r="E640" s="164">
        <v>708.67</v>
      </c>
      <c r="F640" s="161" t="s">
        <v>2337</v>
      </c>
      <c r="G640" s="165" t="s">
        <v>4084</v>
      </c>
      <c r="H640" s="162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  <c r="AC640" s="155"/>
      <c r="AD640" s="155"/>
      <c r="AE640" s="155"/>
      <c r="AF640" s="155"/>
      <c r="AG640" s="155"/>
      <c r="AH640" s="155"/>
      <c r="AI640" s="155"/>
      <c r="AJ640" s="155"/>
      <c r="AK640" s="155"/>
      <c r="AL640" s="155"/>
      <c r="AM640" s="155"/>
      <c r="AN640" s="155"/>
      <c r="AO640" s="155"/>
      <c r="AP640" s="155"/>
      <c r="AQ640" s="155"/>
      <c r="AR640" s="155"/>
    </row>
    <row r="641" spans="1:44" ht="102" x14ac:dyDescent="0.3">
      <c r="A641" s="155"/>
      <c r="B641" s="161" t="s">
        <v>2337</v>
      </c>
      <c r="C641" s="162" t="s">
        <v>1090</v>
      </c>
      <c r="D641" s="163">
        <v>893.36</v>
      </c>
      <c r="E641" s="164">
        <v>893.36</v>
      </c>
      <c r="F641" s="165" t="s">
        <v>4084</v>
      </c>
      <c r="G641" s="166" t="s">
        <v>3434</v>
      </c>
      <c r="H641" s="167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  <c r="AC641" s="155"/>
      <c r="AD641" s="155"/>
      <c r="AE641" s="155"/>
      <c r="AF641" s="155"/>
      <c r="AG641" s="155"/>
      <c r="AH641" s="155"/>
      <c r="AI641" s="155"/>
      <c r="AJ641" s="155"/>
      <c r="AK641" s="155"/>
      <c r="AL641" s="155"/>
      <c r="AM641" s="155"/>
      <c r="AN641" s="155"/>
      <c r="AO641" s="155"/>
      <c r="AP641" s="155"/>
      <c r="AQ641" s="155"/>
      <c r="AR641" s="155"/>
    </row>
    <row r="642" spans="1:44" ht="102" hidden="1" x14ac:dyDescent="0.3">
      <c r="A642" s="155"/>
      <c r="B642" s="165" t="s">
        <v>4084</v>
      </c>
      <c r="C642" s="162"/>
      <c r="D642" s="163">
        <v>893.36</v>
      </c>
      <c r="E642" s="164">
        <v>893.36</v>
      </c>
      <c r="F642" s="166" t="s">
        <v>3434</v>
      </c>
      <c r="G642" s="161" t="s">
        <v>2083</v>
      </c>
      <c r="H642" s="162" t="s">
        <v>546</v>
      </c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  <c r="AC642" s="155"/>
      <c r="AD642" s="155"/>
      <c r="AE642" s="155"/>
      <c r="AF642" s="155"/>
      <c r="AG642" s="155"/>
      <c r="AH642" s="155"/>
      <c r="AI642" s="155"/>
      <c r="AJ642" s="155"/>
      <c r="AK642" s="155"/>
      <c r="AL642" s="155"/>
      <c r="AM642" s="155"/>
      <c r="AN642" s="155"/>
      <c r="AO642" s="155"/>
      <c r="AP642" s="155"/>
      <c r="AQ642" s="155"/>
      <c r="AR642" s="155"/>
    </row>
    <row r="643" spans="1:44" ht="102" hidden="1" x14ac:dyDescent="0.3">
      <c r="A643" s="155"/>
      <c r="B643" s="166" t="s">
        <v>3434</v>
      </c>
      <c r="C643" s="167"/>
      <c r="D643" s="163">
        <v>893.36</v>
      </c>
      <c r="E643" s="164">
        <v>893.36</v>
      </c>
      <c r="F643" s="161" t="s">
        <v>2083</v>
      </c>
      <c r="G643" s="165" t="s">
        <v>4084</v>
      </c>
      <c r="H643" s="162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  <c r="AC643" s="155"/>
      <c r="AD643" s="155"/>
      <c r="AE643" s="155"/>
      <c r="AF643" s="155"/>
      <c r="AG643" s="155"/>
      <c r="AH643" s="155"/>
      <c r="AI643" s="155"/>
      <c r="AJ643" s="155"/>
      <c r="AK643" s="155"/>
      <c r="AL643" s="155"/>
      <c r="AM643" s="155"/>
      <c r="AN643" s="155"/>
      <c r="AO643" s="155"/>
      <c r="AP643" s="155"/>
      <c r="AQ643" s="155"/>
      <c r="AR643" s="155"/>
    </row>
    <row r="644" spans="1:44" ht="102" x14ac:dyDescent="0.3">
      <c r="A644" s="155"/>
      <c r="B644" s="161" t="s">
        <v>2083</v>
      </c>
      <c r="C644" s="162" t="s">
        <v>546</v>
      </c>
      <c r="D644" s="163">
        <v>760.21</v>
      </c>
      <c r="E644" s="164">
        <v>760.21</v>
      </c>
      <c r="F644" s="165" t="s">
        <v>4084</v>
      </c>
      <c r="G644" s="166" t="s">
        <v>2708</v>
      </c>
      <c r="H644" s="167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  <c r="AC644" s="155"/>
      <c r="AD644" s="155"/>
      <c r="AE644" s="155"/>
      <c r="AF644" s="155"/>
      <c r="AG644" s="155"/>
      <c r="AH644" s="155"/>
      <c r="AI644" s="155"/>
      <c r="AJ644" s="155"/>
      <c r="AK644" s="155"/>
      <c r="AL644" s="155"/>
      <c r="AM644" s="155"/>
      <c r="AN644" s="155"/>
      <c r="AO644" s="155"/>
      <c r="AP644" s="155"/>
      <c r="AQ644" s="155"/>
      <c r="AR644" s="155"/>
    </row>
    <row r="645" spans="1:44" ht="102" hidden="1" x14ac:dyDescent="0.3">
      <c r="A645" s="155"/>
      <c r="B645" s="165" t="s">
        <v>4084</v>
      </c>
      <c r="C645" s="162"/>
      <c r="D645" s="163">
        <v>760.21</v>
      </c>
      <c r="E645" s="164">
        <v>760.21</v>
      </c>
      <c r="F645" s="166" t="s">
        <v>2708</v>
      </c>
      <c r="G645" s="161" t="s">
        <v>2135</v>
      </c>
      <c r="H645" s="162" t="s">
        <v>976</v>
      </c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  <c r="AC645" s="155"/>
      <c r="AD645" s="155"/>
      <c r="AE645" s="155"/>
      <c r="AF645" s="155"/>
      <c r="AG645" s="155"/>
      <c r="AH645" s="155"/>
      <c r="AI645" s="155"/>
      <c r="AJ645" s="155"/>
      <c r="AK645" s="155"/>
      <c r="AL645" s="155"/>
      <c r="AM645" s="155"/>
      <c r="AN645" s="155"/>
      <c r="AO645" s="155"/>
      <c r="AP645" s="155"/>
      <c r="AQ645" s="155"/>
      <c r="AR645" s="155"/>
    </row>
    <row r="646" spans="1:44" ht="102" hidden="1" x14ac:dyDescent="0.3">
      <c r="A646" s="155"/>
      <c r="B646" s="166" t="s">
        <v>2708</v>
      </c>
      <c r="C646" s="167"/>
      <c r="D646" s="163">
        <v>760.21</v>
      </c>
      <c r="E646" s="164">
        <v>760.21</v>
      </c>
      <c r="F646" s="161" t="s">
        <v>2135</v>
      </c>
      <c r="G646" s="165" t="s">
        <v>4084</v>
      </c>
      <c r="H646" s="162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  <c r="AC646" s="155"/>
      <c r="AD646" s="155"/>
      <c r="AE646" s="155"/>
      <c r="AF646" s="155"/>
      <c r="AG646" s="155"/>
      <c r="AH646" s="155"/>
      <c r="AI646" s="155"/>
      <c r="AJ646" s="155"/>
      <c r="AK646" s="155"/>
      <c r="AL646" s="155"/>
      <c r="AM646" s="155"/>
      <c r="AN646" s="155"/>
      <c r="AO646" s="155"/>
      <c r="AP646" s="155"/>
      <c r="AQ646" s="155"/>
      <c r="AR646" s="155"/>
    </row>
    <row r="647" spans="1:44" ht="102" x14ac:dyDescent="0.3">
      <c r="A647" s="155"/>
      <c r="B647" s="161" t="s">
        <v>2135</v>
      </c>
      <c r="C647" s="162" t="s">
        <v>976</v>
      </c>
      <c r="D647" s="163">
        <v>833.23</v>
      </c>
      <c r="E647" s="164">
        <v>833.23</v>
      </c>
      <c r="F647" s="165" t="s">
        <v>4084</v>
      </c>
      <c r="G647" s="166" t="s">
        <v>2529</v>
      </c>
      <c r="H647" s="167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  <c r="AC647" s="155"/>
      <c r="AD647" s="155"/>
      <c r="AE647" s="155"/>
      <c r="AF647" s="155"/>
      <c r="AG647" s="155"/>
      <c r="AH647" s="155"/>
      <c r="AI647" s="155"/>
      <c r="AJ647" s="155"/>
      <c r="AK647" s="155"/>
      <c r="AL647" s="155"/>
      <c r="AM647" s="155"/>
      <c r="AN647" s="155"/>
      <c r="AO647" s="155"/>
      <c r="AP647" s="155"/>
      <c r="AQ647" s="155"/>
      <c r="AR647" s="155"/>
    </row>
    <row r="648" spans="1:44" ht="102" hidden="1" x14ac:dyDescent="0.3">
      <c r="A648" s="155"/>
      <c r="B648" s="165" t="s">
        <v>4084</v>
      </c>
      <c r="C648" s="162"/>
      <c r="D648" s="163">
        <v>833.23</v>
      </c>
      <c r="E648" s="164">
        <v>833.23</v>
      </c>
      <c r="F648" s="166" t="s">
        <v>2529</v>
      </c>
      <c r="G648" s="161" t="s">
        <v>2214</v>
      </c>
      <c r="H648" s="162" t="s">
        <v>789</v>
      </c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  <c r="AC648" s="155"/>
      <c r="AD648" s="155"/>
      <c r="AE648" s="155"/>
      <c r="AF648" s="155"/>
      <c r="AG648" s="155"/>
      <c r="AH648" s="155"/>
      <c r="AI648" s="155"/>
      <c r="AJ648" s="155"/>
      <c r="AK648" s="155"/>
      <c r="AL648" s="155"/>
      <c r="AM648" s="155"/>
      <c r="AN648" s="155"/>
      <c r="AO648" s="155"/>
      <c r="AP648" s="155"/>
      <c r="AQ648" s="155"/>
      <c r="AR648" s="155"/>
    </row>
    <row r="649" spans="1:44" ht="102" hidden="1" x14ac:dyDescent="0.3">
      <c r="A649" s="155"/>
      <c r="B649" s="166" t="s">
        <v>2529</v>
      </c>
      <c r="C649" s="167"/>
      <c r="D649" s="163">
        <v>833.23</v>
      </c>
      <c r="E649" s="164">
        <v>833.23</v>
      </c>
      <c r="F649" s="161" t="s">
        <v>2214</v>
      </c>
      <c r="G649" s="165" t="s">
        <v>4084</v>
      </c>
      <c r="H649" s="162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  <c r="AC649" s="155"/>
      <c r="AD649" s="155"/>
      <c r="AE649" s="155"/>
      <c r="AF649" s="155"/>
      <c r="AG649" s="155"/>
      <c r="AH649" s="155"/>
      <c r="AI649" s="155"/>
      <c r="AJ649" s="155"/>
      <c r="AK649" s="155"/>
      <c r="AL649" s="155"/>
      <c r="AM649" s="155"/>
      <c r="AN649" s="155"/>
      <c r="AO649" s="155"/>
      <c r="AP649" s="155"/>
      <c r="AQ649" s="155"/>
      <c r="AR649" s="155"/>
    </row>
    <row r="650" spans="1:44" ht="102" x14ac:dyDescent="0.3">
      <c r="A650" s="155"/>
      <c r="B650" s="161" t="s">
        <v>2214</v>
      </c>
      <c r="C650" s="162" t="s">
        <v>789</v>
      </c>
      <c r="D650" s="163">
        <v>867.59</v>
      </c>
      <c r="E650" s="164">
        <v>867.59</v>
      </c>
      <c r="F650" s="165" t="s">
        <v>4084</v>
      </c>
      <c r="G650" s="166" t="s">
        <v>3433</v>
      </c>
      <c r="H650" s="167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  <c r="AC650" s="155"/>
      <c r="AD650" s="155"/>
      <c r="AE650" s="155"/>
      <c r="AF650" s="155"/>
      <c r="AG650" s="155"/>
      <c r="AH650" s="155"/>
      <c r="AI650" s="155"/>
      <c r="AJ650" s="155"/>
      <c r="AK650" s="155"/>
      <c r="AL650" s="155"/>
      <c r="AM650" s="155"/>
      <c r="AN650" s="155"/>
      <c r="AO650" s="155"/>
      <c r="AP650" s="155"/>
      <c r="AQ650" s="155"/>
      <c r="AR650" s="155"/>
    </row>
    <row r="651" spans="1:44" ht="102" hidden="1" x14ac:dyDescent="0.3">
      <c r="A651" s="155"/>
      <c r="B651" s="165" t="s">
        <v>4084</v>
      </c>
      <c r="C651" s="162"/>
      <c r="D651" s="163">
        <v>867.59</v>
      </c>
      <c r="E651" s="164">
        <v>867.59</v>
      </c>
      <c r="F651" s="166" t="s">
        <v>3433</v>
      </c>
      <c r="G651" s="161" t="s">
        <v>2157</v>
      </c>
      <c r="H651" s="162" t="s">
        <v>773</v>
      </c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  <c r="AC651" s="155"/>
      <c r="AD651" s="155"/>
      <c r="AE651" s="155"/>
      <c r="AF651" s="155"/>
      <c r="AG651" s="155"/>
      <c r="AH651" s="155"/>
      <c r="AI651" s="155"/>
      <c r="AJ651" s="155"/>
      <c r="AK651" s="155"/>
      <c r="AL651" s="155"/>
      <c r="AM651" s="155"/>
      <c r="AN651" s="155"/>
      <c r="AO651" s="155"/>
      <c r="AP651" s="155"/>
      <c r="AQ651" s="155"/>
      <c r="AR651" s="155"/>
    </row>
    <row r="652" spans="1:44" ht="102" hidden="1" x14ac:dyDescent="0.3">
      <c r="A652" s="155"/>
      <c r="B652" s="166" t="s">
        <v>3433</v>
      </c>
      <c r="C652" s="167"/>
      <c r="D652" s="163">
        <v>867.59</v>
      </c>
      <c r="E652" s="164">
        <v>867.59</v>
      </c>
      <c r="F652" s="161" t="s">
        <v>2157</v>
      </c>
      <c r="G652" s="165" t="s">
        <v>4084</v>
      </c>
      <c r="H652" s="162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  <c r="AC652" s="155"/>
      <c r="AD652" s="155"/>
      <c r="AE652" s="155"/>
      <c r="AF652" s="155"/>
      <c r="AG652" s="155"/>
      <c r="AH652" s="155"/>
      <c r="AI652" s="155"/>
      <c r="AJ652" s="155"/>
      <c r="AK652" s="155"/>
      <c r="AL652" s="155"/>
      <c r="AM652" s="155"/>
      <c r="AN652" s="155"/>
      <c r="AO652" s="155"/>
      <c r="AP652" s="155"/>
      <c r="AQ652" s="155"/>
      <c r="AR652" s="155"/>
    </row>
    <row r="653" spans="1:44" ht="102" x14ac:dyDescent="0.3">
      <c r="A653" s="155"/>
      <c r="B653" s="161" t="s">
        <v>2157</v>
      </c>
      <c r="C653" s="162" t="s">
        <v>773</v>
      </c>
      <c r="D653" s="163">
        <v>760.21</v>
      </c>
      <c r="E653" s="164">
        <v>760.21</v>
      </c>
      <c r="F653" s="165" t="s">
        <v>4084</v>
      </c>
      <c r="G653" s="166" t="s">
        <v>2707</v>
      </c>
      <c r="H653" s="167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  <c r="AC653" s="155"/>
      <c r="AD653" s="155"/>
      <c r="AE653" s="155"/>
      <c r="AF653" s="155"/>
      <c r="AG653" s="155"/>
      <c r="AH653" s="155"/>
      <c r="AI653" s="155"/>
      <c r="AJ653" s="155"/>
      <c r="AK653" s="155"/>
      <c r="AL653" s="155"/>
      <c r="AM653" s="155"/>
      <c r="AN653" s="155"/>
      <c r="AO653" s="155"/>
      <c r="AP653" s="155"/>
      <c r="AQ653" s="155"/>
      <c r="AR653" s="155"/>
    </row>
    <row r="654" spans="1:44" ht="102" hidden="1" x14ac:dyDescent="0.3">
      <c r="A654" s="155"/>
      <c r="B654" s="165" t="s">
        <v>4084</v>
      </c>
      <c r="C654" s="162"/>
      <c r="D654" s="163">
        <v>760.21</v>
      </c>
      <c r="E654" s="164">
        <v>760.21</v>
      </c>
      <c r="F654" s="166" t="s">
        <v>2707</v>
      </c>
      <c r="G654" s="161" t="s">
        <v>1991</v>
      </c>
      <c r="H654" s="162" t="s">
        <v>925</v>
      </c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  <c r="AC654" s="155"/>
      <c r="AD654" s="155"/>
      <c r="AE654" s="155"/>
      <c r="AF654" s="155"/>
      <c r="AG654" s="155"/>
      <c r="AH654" s="155"/>
      <c r="AI654" s="155"/>
      <c r="AJ654" s="155"/>
      <c r="AK654" s="155"/>
      <c r="AL654" s="155"/>
      <c r="AM654" s="155"/>
      <c r="AN654" s="155"/>
      <c r="AO654" s="155"/>
      <c r="AP654" s="155"/>
      <c r="AQ654" s="155"/>
      <c r="AR654" s="155"/>
    </row>
    <row r="655" spans="1:44" ht="102" hidden="1" x14ac:dyDescent="0.3">
      <c r="A655" s="155"/>
      <c r="B655" s="166" t="s">
        <v>2707</v>
      </c>
      <c r="C655" s="167"/>
      <c r="D655" s="163">
        <v>760.21</v>
      </c>
      <c r="E655" s="164">
        <v>760.21</v>
      </c>
      <c r="F655" s="161" t="s">
        <v>1991</v>
      </c>
      <c r="G655" s="165" t="s">
        <v>4084</v>
      </c>
      <c r="H655" s="162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  <c r="AC655" s="155"/>
      <c r="AD655" s="155"/>
      <c r="AE655" s="155"/>
      <c r="AF655" s="155"/>
      <c r="AG655" s="155"/>
      <c r="AH655" s="155"/>
      <c r="AI655" s="155"/>
      <c r="AJ655" s="155"/>
      <c r="AK655" s="155"/>
      <c r="AL655" s="155"/>
      <c r="AM655" s="155"/>
      <c r="AN655" s="155"/>
      <c r="AO655" s="155"/>
      <c r="AP655" s="155"/>
      <c r="AQ655" s="155"/>
      <c r="AR655" s="155"/>
    </row>
    <row r="656" spans="1:44" ht="102" x14ac:dyDescent="0.3">
      <c r="A656" s="155"/>
      <c r="B656" s="161" t="s">
        <v>1991</v>
      </c>
      <c r="C656" s="162" t="s">
        <v>925</v>
      </c>
      <c r="D656" s="163">
        <v>652.84</v>
      </c>
      <c r="E656" s="164">
        <v>652.84</v>
      </c>
      <c r="F656" s="165" t="s">
        <v>4084</v>
      </c>
      <c r="G656" s="166" t="s">
        <v>2631</v>
      </c>
      <c r="H656" s="167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  <c r="AC656" s="155"/>
      <c r="AD656" s="155"/>
      <c r="AE656" s="155"/>
      <c r="AF656" s="155"/>
      <c r="AG656" s="155"/>
      <c r="AH656" s="155"/>
      <c r="AI656" s="155"/>
      <c r="AJ656" s="155"/>
      <c r="AK656" s="155"/>
      <c r="AL656" s="155"/>
      <c r="AM656" s="155"/>
      <c r="AN656" s="155"/>
      <c r="AO656" s="155"/>
      <c r="AP656" s="155"/>
      <c r="AQ656" s="155"/>
      <c r="AR656" s="155"/>
    </row>
    <row r="657" spans="1:44" ht="102" hidden="1" x14ac:dyDescent="0.3">
      <c r="A657" s="155"/>
      <c r="B657" s="165" t="s">
        <v>4084</v>
      </c>
      <c r="C657" s="162"/>
      <c r="D657" s="163">
        <v>652.84</v>
      </c>
      <c r="E657" s="164">
        <v>652.84</v>
      </c>
      <c r="F657" s="166" t="s">
        <v>2631</v>
      </c>
      <c r="G657" s="161" t="s">
        <v>2254</v>
      </c>
      <c r="H657" s="162" t="s">
        <v>1037</v>
      </c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  <c r="AC657" s="155"/>
      <c r="AD657" s="155"/>
      <c r="AE657" s="155"/>
      <c r="AF657" s="155"/>
      <c r="AG657" s="155"/>
      <c r="AH657" s="155"/>
      <c r="AI657" s="155"/>
      <c r="AJ657" s="155"/>
      <c r="AK657" s="155"/>
      <c r="AL657" s="155"/>
      <c r="AM657" s="155"/>
      <c r="AN657" s="155"/>
      <c r="AO657" s="155"/>
      <c r="AP657" s="155"/>
      <c r="AQ657" s="155"/>
      <c r="AR657" s="155"/>
    </row>
    <row r="658" spans="1:44" ht="102" hidden="1" x14ac:dyDescent="0.3">
      <c r="A658" s="155"/>
      <c r="B658" s="166" t="s">
        <v>2631</v>
      </c>
      <c r="C658" s="167"/>
      <c r="D658" s="163">
        <v>652.84</v>
      </c>
      <c r="E658" s="164">
        <v>652.84</v>
      </c>
      <c r="F658" s="161" t="s">
        <v>2254</v>
      </c>
      <c r="G658" s="165" t="s">
        <v>4084</v>
      </c>
      <c r="H658" s="162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  <c r="AC658" s="155"/>
      <c r="AD658" s="155"/>
      <c r="AE658" s="155"/>
      <c r="AF658" s="155"/>
      <c r="AG658" s="155"/>
      <c r="AH658" s="155"/>
      <c r="AI658" s="155"/>
      <c r="AJ658" s="155"/>
      <c r="AK658" s="155"/>
      <c r="AL658" s="155"/>
      <c r="AM658" s="155"/>
      <c r="AN658" s="155"/>
      <c r="AO658" s="155"/>
      <c r="AP658" s="155"/>
      <c r="AQ658" s="155"/>
      <c r="AR658" s="155"/>
    </row>
    <row r="659" spans="1:44" ht="102" x14ac:dyDescent="0.3">
      <c r="A659" s="155"/>
      <c r="B659" s="161" t="s">
        <v>2254</v>
      </c>
      <c r="C659" s="162" t="s">
        <v>1037</v>
      </c>
      <c r="D659" s="163">
        <v>764.51</v>
      </c>
      <c r="E659" s="164">
        <v>764.51</v>
      </c>
      <c r="F659" s="165" t="s">
        <v>4084</v>
      </c>
      <c r="G659" s="166" t="s">
        <v>3426</v>
      </c>
      <c r="H659" s="167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  <c r="AC659" s="155"/>
      <c r="AD659" s="155"/>
      <c r="AE659" s="155"/>
      <c r="AF659" s="155"/>
      <c r="AG659" s="155"/>
      <c r="AH659" s="155"/>
      <c r="AI659" s="155"/>
      <c r="AJ659" s="155"/>
      <c r="AK659" s="155"/>
      <c r="AL659" s="155"/>
      <c r="AM659" s="155"/>
      <c r="AN659" s="155"/>
      <c r="AO659" s="155"/>
      <c r="AP659" s="155"/>
      <c r="AQ659" s="155"/>
      <c r="AR659" s="155"/>
    </row>
    <row r="660" spans="1:44" ht="102" hidden="1" x14ac:dyDescent="0.3">
      <c r="A660" s="155"/>
      <c r="B660" s="165" t="s">
        <v>4084</v>
      </c>
      <c r="C660" s="162"/>
      <c r="D660" s="163">
        <v>764.51</v>
      </c>
      <c r="E660" s="164">
        <v>764.51</v>
      </c>
      <c r="F660" s="166" t="s">
        <v>3426</v>
      </c>
      <c r="G660" s="161" t="s">
        <v>2166</v>
      </c>
      <c r="H660" s="162" t="s">
        <v>965</v>
      </c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  <c r="AC660" s="155"/>
      <c r="AD660" s="155"/>
      <c r="AE660" s="155"/>
      <c r="AF660" s="155"/>
      <c r="AG660" s="155"/>
      <c r="AH660" s="155"/>
      <c r="AI660" s="155"/>
      <c r="AJ660" s="155"/>
      <c r="AK660" s="155"/>
      <c r="AL660" s="155"/>
      <c r="AM660" s="155"/>
      <c r="AN660" s="155"/>
      <c r="AO660" s="155"/>
      <c r="AP660" s="155"/>
      <c r="AQ660" s="155"/>
      <c r="AR660" s="155"/>
    </row>
    <row r="661" spans="1:44" ht="102" hidden="1" x14ac:dyDescent="0.3">
      <c r="A661" s="155"/>
      <c r="B661" s="166" t="s">
        <v>3426</v>
      </c>
      <c r="C661" s="167"/>
      <c r="D661" s="163">
        <v>764.51</v>
      </c>
      <c r="E661" s="164">
        <v>764.51</v>
      </c>
      <c r="F661" s="161" t="s">
        <v>2166</v>
      </c>
      <c r="G661" s="165" t="s">
        <v>4084</v>
      </c>
      <c r="H661" s="162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  <c r="AC661" s="155"/>
      <c r="AD661" s="155"/>
      <c r="AE661" s="155"/>
      <c r="AF661" s="155"/>
      <c r="AG661" s="155"/>
      <c r="AH661" s="155"/>
      <c r="AI661" s="155"/>
      <c r="AJ661" s="155"/>
      <c r="AK661" s="155"/>
      <c r="AL661" s="155"/>
      <c r="AM661" s="155"/>
      <c r="AN661" s="155"/>
      <c r="AO661" s="155"/>
      <c r="AP661" s="155"/>
      <c r="AQ661" s="155"/>
      <c r="AR661" s="155"/>
    </row>
    <row r="662" spans="1:44" ht="102" x14ac:dyDescent="0.3">
      <c r="A662" s="155"/>
      <c r="B662" s="161" t="s">
        <v>2166</v>
      </c>
      <c r="C662" s="162" t="s">
        <v>965</v>
      </c>
      <c r="D662" s="163">
        <v>712.97</v>
      </c>
      <c r="E662" s="164">
        <v>712.97</v>
      </c>
      <c r="F662" s="165" t="s">
        <v>4084</v>
      </c>
      <c r="G662" s="166" t="s">
        <v>2502</v>
      </c>
      <c r="H662" s="167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  <c r="AC662" s="155"/>
      <c r="AD662" s="155"/>
      <c r="AE662" s="155"/>
      <c r="AF662" s="155"/>
      <c r="AG662" s="155"/>
      <c r="AH662" s="155"/>
      <c r="AI662" s="155"/>
      <c r="AJ662" s="155"/>
      <c r="AK662" s="155"/>
      <c r="AL662" s="155"/>
      <c r="AM662" s="155"/>
      <c r="AN662" s="155"/>
      <c r="AO662" s="155"/>
      <c r="AP662" s="155"/>
      <c r="AQ662" s="155"/>
      <c r="AR662" s="155"/>
    </row>
    <row r="663" spans="1:44" ht="102" hidden="1" x14ac:dyDescent="0.3">
      <c r="A663" s="155"/>
      <c r="B663" s="165" t="s">
        <v>4084</v>
      </c>
      <c r="C663" s="162"/>
      <c r="D663" s="163">
        <v>712.97</v>
      </c>
      <c r="E663" s="164">
        <v>712.97</v>
      </c>
      <c r="F663" s="166" t="s">
        <v>2502</v>
      </c>
      <c r="G663" s="161" t="s">
        <v>2154</v>
      </c>
      <c r="H663" s="162" t="s">
        <v>721</v>
      </c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  <c r="AC663" s="155"/>
      <c r="AD663" s="155"/>
      <c r="AE663" s="155"/>
      <c r="AF663" s="155"/>
      <c r="AG663" s="155"/>
      <c r="AH663" s="155"/>
      <c r="AI663" s="155"/>
      <c r="AJ663" s="155"/>
      <c r="AK663" s="155"/>
      <c r="AL663" s="155"/>
      <c r="AM663" s="155"/>
      <c r="AN663" s="155"/>
      <c r="AO663" s="155"/>
      <c r="AP663" s="155"/>
      <c r="AQ663" s="155"/>
      <c r="AR663" s="155"/>
    </row>
    <row r="664" spans="1:44" ht="102" hidden="1" x14ac:dyDescent="0.3">
      <c r="A664" s="155"/>
      <c r="B664" s="166" t="s">
        <v>2502</v>
      </c>
      <c r="C664" s="167"/>
      <c r="D664" s="163">
        <v>712.97</v>
      </c>
      <c r="E664" s="164">
        <v>712.97</v>
      </c>
      <c r="F664" s="161" t="s">
        <v>2154</v>
      </c>
      <c r="G664" s="165" t="s">
        <v>4084</v>
      </c>
      <c r="H664" s="162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  <c r="AC664" s="155"/>
      <c r="AD664" s="155"/>
      <c r="AE664" s="155"/>
      <c r="AF664" s="155"/>
      <c r="AG664" s="155"/>
      <c r="AH664" s="155"/>
      <c r="AI664" s="155"/>
      <c r="AJ664" s="155"/>
      <c r="AK664" s="155"/>
      <c r="AL664" s="155"/>
      <c r="AM664" s="155"/>
      <c r="AN664" s="155"/>
      <c r="AO664" s="155"/>
      <c r="AP664" s="155"/>
      <c r="AQ664" s="155"/>
      <c r="AR664" s="155"/>
    </row>
    <row r="665" spans="1:44" ht="102" x14ac:dyDescent="0.3">
      <c r="A665" s="155"/>
      <c r="B665" s="161" t="s">
        <v>2154</v>
      </c>
      <c r="C665" s="162" t="s">
        <v>721</v>
      </c>
      <c r="D665" s="163">
        <v>794.57</v>
      </c>
      <c r="E665" s="164">
        <v>794.57</v>
      </c>
      <c r="F665" s="165" t="s">
        <v>4084</v>
      </c>
      <c r="G665" s="166" t="s">
        <v>2531</v>
      </c>
      <c r="H665" s="167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  <c r="AC665" s="155"/>
      <c r="AD665" s="155"/>
      <c r="AE665" s="155"/>
      <c r="AF665" s="155"/>
      <c r="AG665" s="155"/>
      <c r="AH665" s="155"/>
      <c r="AI665" s="155"/>
      <c r="AJ665" s="155"/>
      <c r="AK665" s="155"/>
      <c r="AL665" s="155"/>
      <c r="AM665" s="155"/>
      <c r="AN665" s="155"/>
      <c r="AO665" s="155"/>
      <c r="AP665" s="155"/>
      <c r="AQ665" s="155"/>
      <c r="AR665" s="155"/>
    </row>
    <row r="666" spans="1:44" ht="102" hidden="1" x14ac:dyDescent="0.3">
      <c r="A666" s="155"/>
      <c r="B666" s="165" t="s">
        <v>4084</v>
      </c>
      <c r="C666" s="162"/>
      <c r="D666" s="163">
        <v>794.57</v>
      </c>
      <c r="E666" s="164">
        <v>794.57</v>
      </c>
      <c r="F666" s="166" t="s">
        <v>2531</v>
      </c>
      <c r="G666" s="161" t="s">
        <v>1987</v>
      </c>
      <c r="H666" s="162" t="s">
        <v>803</v>
      </c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  <c r="AC666" s="155"/>
      <c r="AD666" s="155"/>
      <c r="AE666" s="155"/>
      <c r="AF666" s="155"/>
      <c r="AG666" s="155"/>
      <c r="AH666" s="155"/>
      <c r="AI666" s="155"/>
      <c r="AJ666" s="155"/>
      <c r="AK666" s="155"/>
      <c r="AL666" s="155"/>
      <c r="AM666" s="155"/>
      <c r="AN666" s="155"/>
      <c r="AO666" s="155"/>
      <c r="AP666" s="155"/>
      <c r="AQ666" s="155"/>
      <c r="AR666" s="155"/>
    </row>
    <row r="667" spans="1:44" ht="102" hidden="1" x14ac:dyDescent="0.3">
      <c r="A667" s="155"/>
      <c r="B667" s="166" t="s">
        <v>2531</v>
      </c>
      <c r="C667" s="167"/>
      <c r="D667" s="163">
        <v>794.57</v>
      </c>
      <c r="E667" s="164">
        <v>794.57</v>
      </c>
      <c r="F667" s="161" t="s">
        <v>1987</v>
      </c>
      <c r="G667" s="165" t="s">
        <v>4084</v>
      </c>
      <c r="H667" s="162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  <c r="AC667" s="155"/>
      <c r="AD667" s="155"/>
      <c r="AE667" s="155"/>
      <c r="AF667" s="155"/>
      <c r="AG667" s="155"/>
      <c r="AH667" s="155"/>
      <c r="AI667" s="155"/>
      <c r="AJ667" s="155"/>
      <c r="AK667" s="155"/>
      <c r="AL667" s="155"/>
      <c r="AM667" s="155"/>
      <c r="AN667" s="155"/>
      <c r="AO667" s="155"/>
      <c r="AP667" s="155"/>
      <c r="AQ667" s="155"/>
      <c r="AR667" s="155"/>
    </row>
    <row r="668" spans="1:44" ht="102" x14ac:dyDescent="0.3">
      <c r="A668" s="155"/>
      <c r="B668" s="161" t="s">
        <v>1987</v>
      </c>
      <c r="C668" s="162" t="s">
        <v>803</v>
      </c>
      <c r="D668" s="163">
        <v>657.13</v>
      </c>
      <c r="E668" s="164">
        <v>657.13</v>
      </c>
      <c r="F668" s="165" t="s">
        <v>4084</v>
      </c>
      <c r="G668" s="166" t="s">
        <v>2635</v>
      </c>
      <c r="H668" s="167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  <c r="AC668" s="155"/>
      <c r="AD668" s="155"/>
      <c r="AE668" s="155"/>
      <c r="AF668" s="155"/>
      <c r="AG668" s="155"/>
      <c r="AH668" s="155"/>
      <c r="AI668" s="155"/>
      <c r="AJ668" s="155"/>
      <c r="AK668" s="155"/>
      <c r="AL668" s="155"/>
      <c r="AM668" s="155"/>
      <c r="AN668" s="155"/>
      <c r="AO668" s="155"/>
      <c r="AP668" s="155"/>
      <c r="AQ668" s="155"/>
      <c r="AR668" s="155"/>
    </row>
    <row r="669" spans="1:44" ht="102" hidden="1" x14ac:dyDescent="0.3">
      <c r="A669" s="155"/>
      <c r="B669" s="165" t="s">
        <v>4084</v>
      </c>
      <c r="C669" s="162"/>
      <c r="D669" s="163">
        <v>657.13</v>
      </c>
      <c r="E669" s="164">
        <v>657.13</v>
      </c>
      <c r="F669" s="166" t="s">
        <v>2635</v>
      </c>
      <c r="G669" s="161" t="s">
        <v>2000</v>
      </c>
      <c r="H669" s="162" t="s">
        <v>826</v>
      </c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  <c r="AC669" s="155"/>
      <c r="AD669" s="155"/>
      <c r="AE669" s="155"/>
      <c r="AF669" s="155"/>
      <c r="AG669" s="155"/>
      <c r="AH669" s="155"/>
      <c r="AI669" s="155"/>
      <c r="AJ669" s="155"/>
      <c r="AK669" s="155"/>
      <c r="AL669" s="155"/>
      <c r="AM669" s="155"/>
      <c r="AN669" s="155"/>
      <c r="AO669" s="155"/>
      <c r="AP669" s="155"/>
      <c r="AQ669" s="155"/>
      <c r="AR669" s="155"/>
    </row>
    <row r="670" spans="1:44" ht="102" hidden="1" x14ac:dyDescent="0.3">
      <c r="A670" s="155"/>
      <c r="B670" s="166" t="s">
        <v>2635</v>
      </c>
      <c r="C670" s="167"/>
      <c r="D670" s="163">
        <v>657.13</v>
      </c>
      <c r="E670" s="164">
        <v>657.13</v>
      </c>
      <c r="F670" s="161" t="s">
        <v>2000</v>
      </c>
      <c r="G670" s="165" t="s">
        <v>4084</v>
      </c>
      <c r="H670" s="162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  <c r="AC670" s="155"/>
      <c r="AD670" s="155"/>
      <c r="AE670" s="155"/>
      <c r="AF670" s="155"/>
      <c r="AG670" s="155"/>
      <c r="AH670" s="155"/>
      <c r="AI670" s="155"/>
      <c r="AJ670" s="155"/>
      <c r="AK670" s="155"/>
      <c r="AL670" s="155"/>
      <c r="AM670" s="155"/>
      <c r="AN670" s="155"/>
      <c r="AO670" s="155"/>
      <c r="AP670" s="155"/>
      <c r="AQ670" s="155"/>
      <c r="AR670" s="155"/>
    </row>
    <row r="671" spans="1:44" ht="102" x14ac:dyDescent="0.3">
      <c r="A671" s="155"/>
      <c r="B671" s="161" t="s">
        <v>2000</v>
      </c>
      <c r="C671" s="162" t="s">
        <v>826</v>
      </c>
      <c r="D671" s="163">
        <v>682.9</v>
      </c>
      <c r="E671" s="164">
        <v>682.9</v>
      </c>
      <c r="F671" s="165" t="s">
        <v>4084</v>
      </c>
      <c r="G671" s="166" t="s">
        <v>2675</v>
      </c>
      <c r="H671" s="167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  <c r="AC671" s="155"/>
      <c r="AD671" s="155"/>
      <c r="AE671" s="155"/>
      <c r="AF671" s="155"/>
      <c r="AG671" s="155"/>
      <c r="AH671" s="155"/>
      <c r="AI671" s="155"/>
      <c r="AJ671" s="155"/>
      <c r="AK671" s="155"/>
      <c r="AL671" s="155"/>
      <c r="AM671" s="155"/>
      <c r="AN671" s="155"/>
      <c r="AO671" s="155"/>
      <c r="AP671" s="155"/>
      <c r="AQ671" s="155"/>
      <c r="AR671" s="155"/>
    </row>
    <row r="672" spans="1:44" ht="102" hidden="1" x14ac:dyDescent="0.3">
      <c r="A672" s="155"/>
      <c r="B672" s="165" t="s">
        <v>4084</v>
      </c>
      <c r="C672" s="162"/>
      <c r="D672" s="163">
        <v>682.9</v>
      </c>
      <c r="E672" s="164">
        <v>682.9</v>
      </c>
      <c r="F672" s="166" t="s">
        <v>2675</v>
      </c>
      <c r="G672" s="161" t="s">
        <v>1966</v>
      </c>
      <c r="H672" s="162" t="s">
        <v>1094</v>
      </c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  <c r="AC672" s="155"/>
      <c r="AD672" s="155"/>
      <c r="AE672" s="155"/>
      <c r="AF672" s="155"/>
      <c r="AG672" s="155"/>
      <c r="AH672" s="155"/>
      <c r="AI672" s="155"/>
      <c r="AJ672" s="155"/>
      <c r="AK672" s="155"/>
      <c r="AL672" s="155"/>
      <c r="AM672" s="155"/>
      <c r="AN672" s="155"/>
      <c r="AO672" s="155"/>
      <c r="AP672" s="155"/>
      <c r="AQ672" s="155"/>
      <c r="AR672" s="155"/>
    </row>
    <row r="673" spans="1:44" ht="102" hidden="1" x14ac:dyDescent="0.3">
      <c r="A673" s="155"/>
      <c r="B673" s="166" t="s">
        <v>2675</v>
      </c>
      <c r="C673" s="167"/>
      <c r="D673" s="163">
        <v>682.9</v>
      </c>
      <c r="E673" s="164">
        <v>682.9</v>
      </c>
      <c r="F673" s="161" t="s">
        <v>1966</v>
      </c>
      <c r="G673" s="165" t="s">
        <v>4084</v>
      </c>
      <c r="H673" s="162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  <c r="AC673" s="155"/>
      <c r="AD673" s="155"/>
      <c r="AE673" s="155"/>
      <c r="AF673" s="155"/>
      <c r="AG673" s="155"/>
      <c r="AH673" s="155"/>
      <c r="AI673" s="155"/>
      <c r="AJ673" s="155"/>
      <c r="AK673" s="155"/>
      <c r="AL673" s="155"/>
      <c r="AM673" s="155"/>
      <c r="AN673" s="155"/>
      <c r="AO673" s="155"/>
      <c r="AP673" s="155"/>
      <c r="AQ673" s="155"/>
      <c r="AR673" s="155"/>
    </row>
    <row r="674" spans="1:44" ht="102" x14ac:dyDescent="0.3">
      <c r="A674" s="155"/>
      <c r="B674" s="161" t="s">
        <v>1966</v>
      </c>
      <c r="C674" s="162" t="s">
        <v>1094</v>
      </c>
      <c r="D674" s="163">
        <v>657.13</v>
      </c>
      <c r="E674" s="164">
        <v>657.13</v>
      </c>
      <c r="F674" s="165" t="s">
        <v>4084</v>
      </c>
      <c r="G674" s="166" t="s">
        <v>2634</v>
      </c>
      <c r="H674" s="167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  <c r="AC674" s="155"/>
      <c r="AD674" s="155"/>
      <c r="AE674" s="155"/>
      <c r="AF674" s="155"/>
      <c r="AG674" s="155"/>
      <c r="AH674" s="155"/>
      <c r="AI674" s="155"/>
      <c r="AJ674" s="155"/>
      <c r="AK674" s="155"/>
      <c r="AL674" s="155"/>
      <c r="AM674" s="155"/>
      <c r="AN674" s="155"/>
      <c r="AO674" s="155"/>
      <c r="AP674" s="155"/>
      <c r="AQ674" s="155"/>
      <c r="AR674" s="155"/>
    </row>
    <row r="675" spans="1:44" ht="102" hidden="1" x14ac:dyDescent="0.3">
      <c r="A675" s="155"/>
      <c r="B675" s="165" t="s">
        <v>4084</v>
      </c>
      <c r="C675" s="162"/>
      <c r="D675" s="163">
        <v>657.13</v>
      </c>
      <c r="E675" s="164">
        <v>657.13</v>
      </c>
      <c r="F675" s="166" t="s">
        <v>2634</v>
      </c>
      <c r="G675" s="161" t="s">
        <v>2005</v>
      </c>
      <c r="H675" s="162" t="s">
        <v>1118</v>
      </c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  <c r="AC675" s="155"/>
      <c r="AD675" s="155"/>
      <c r="AE675" s="155"/>
      <c r="AF675" s="155"/>
      <c r="AG675" s="155"/>
      <c r="AH675" s="155"/>
      <c r="AI675" s="155"/>
      <c r="AJ675" s="155"/>
      <c r="AK675" s="155"/>
      <c r="AL675" s="155"/>
      <c r="AM675" s="155"/>
      <c r="AN675" s="155"/>
      <c r="AO675" s="155"/>
      <c r="AP675" s="155"/>
      <c r="AQ675" s="155"/>
      <c r="AR675" s="155"/>
    </row>
    <row r="676" spans="1:44" ht="102" hidden="1" x14ac:dyDescent="0.3">
      <c r="A676" s="155"/>
      <c r="B676" s="166" t="s">
        <v>2634</v>
      </c>
      <c r="C676" s="167"/>
      <c r="D676" s="163">
        <v>657.13</v>
      </c>
      <c r="E676" s="164">
        <v>657.13</v>
      </c>
      <c r="F676" s="161" t="s">
        <v>2005</v>
      </c>
      <c r="G676" s="165" t="s">
        <v>4084</v>
      </c>
      <c r="H676" s="162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  <c r="AC676" s="155"/>
      <c r="AD676" s="155"/>
      <c r="AE676" s="155"/>
      <c r="AF676" s="155"/>
      <c r="AG676" s="155"/>
      <c r="AH676" s="155"/>
      <c r="AI676" s="155"/>
      <c r="AJ676" s="155"/>
      <c r="AK676" s="155"/>
      <c r="AL676" s="155"/>
      <c r="AM676" s="155"/>
      <c r="AN676" s="155"/>
      <c r="AO676" s="155"/>
      <c r="AP676" s="155"/>
      <c r="AQ676" s="155"/>
      <c r="AR676" s="155"/>
    </row>
    <row r="677" spans="1:44" ht="102" x14ac:dyDescent="0.3">
      <c r="A677" s="155"/>
      <c r="B677" s="161" t="s">
        <v>2005</v>
      </c>
      <c r="C677" s="162" t="s">
        <v>1118</v>
      </c>
      <c r="D677" s="163">
        <v>678.61</v>
      </c>
      <c r="E677" s="164">
        <v>678.61</v>
      </c>
      <c r="F677" s="165" t="s">
        <v>4084</v>
      </c>
      <c r="G677" s="166" t="s">
        <v>2655</v>
      </c>
      <c r="H677" s="167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  <c r="AC677" s="155"/>
      <c r="AD677" s="155"/>
      <c r="AE677" s="155"/>
      <c r="AF677" s="155"/>
      <c r="AG677" s="155"/>
      <c r="AH677" s="155"/>
      <c r="AI677" s="155"/>
      <c r="AJ677" s="155"/>
      <c r="AK677" s="155"/>
      <c r="AL677" s="155"/>
      <c r="AM677" s="155"/>
      <c r="AN677" s="155"/>
      <c r="AO677" s="155"/>
      <c r="AP677" s="155"/>
      <c r="AQ677" s="155"/>
      <c r="AR677" s="155"/>
    </row>
    <row r="678" spans="1:44" ht="102" hidden="1" x14ac:dyDescent="0.3">
      <c r="A678" s="155"/>
      <c r="B678" s="165" t="s">
        <v>4084</v>
      </c>
      <c r="C678" s="162"/>
      <c r="D678" s="163">
        <v>678.61</v>
      </c>
      <c r="E678" s="164">
        <v>678.61</v>
      </c>
      <c r="F678" s="166" t="s">
        <v>2655</v>
      </c>
      <c r="G678" s="161" t="s">
        <v>2207</v>
      </c>
      <c r="H678" s="162" t="s">
        <v>724</v>
      </c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  <c r="AC678" s="155"/>
      <c r="AD678" s="155"/>
      <c r="AE678" s="155"/>
      <c r="AF678" s="155"/>
      <c r="AG678" s="155"/>
      <c r="AH678" s="155"/>
      <c r="AI678" s="155"/>
      <c r="AJ678" s="155"/>
      <c r="AK678" s="155"/>
      <c r="AL678" s="155"/>
      <c r="AM678" s="155"/>
      <c r="AN678" s="155"/>
      <c r="AO678" s="155"/>
      <c r="AP678" s="155"/>
      <c r="AQ678" s="155"/>
      <c r="AR678" s="155"/>
    </row>
    <row r="679" spans="1:44" ht="102" hidden="1" x14ac:dyDescent="0.3">
      <c r="A679" s="155"/>
      <c r="B679" s="166" t="s">
        <v>2655</v>
      </c>
      <c r="C679" s="167"/>
      <c r="D679" s="163">
        <v>678.61</v>
      </c>
      <c r="E679" s="164">
        <v>678.61</v>
      </c>
      <c r="F679" s="161" t="s">
        <v>2207</v>
      </c>
      <c r="G679" s="165" t="s">
        <v>4084</v>
      </c>
      <c r="H679" s="162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  <c r="AC679" s="155"/>
      <c r="AD679" s="155"/>
      <c r="AE679" s="155"/>
      <c r="AF679" s="155"/>
      <c r="AG679" s="155"/>
      <c r="AH679" s="155"/>
      <c r="AI679" s="155"/>
      <c r="AJ679" s="155"/>
      <c r="AK679" s="155"/>
      <c r="AL679" s="155"/>
      <c r="AM679" s="155"/>
      <c r="AN679" s="155"/>
      <c r="AO679" s="155"/>
      <c r="AP679" s="155"/>
      <c r="AQ679" s="155"/>
      <c r="AR679" s="155"/>
    </row>
    <row r="680" spans="1:44" ht="102" x14ac:dyDescent="0.3">
      <c r="A680" s="155"/>
      <c r="B680" s="161" t="s">
        <v>2207</v>
      </c>
      <c r="C680" s="162" t="s">
        <v>724</v>
      </c>
      <c r="D680" s="163">
        <v>777.39</v>
      </c>
      <c r="E680" s="164">
        <v>777.39</v>
      </c>
      <c r="F680" s="165" t="s">
        <v>4084</v>
      </c>
      <c r="G680" s="166" t="s">
        <v>3427</v>
      </c>
      <c r="H680" s="167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  <c r="AC680" s="155"/>
      <c r="AD680" s="155"/>
      <c r="AE680" s="155"/>
      <c r="AF680" s="155"/>
      <c r="AG680" s="155"/>
      <c r="AH680" s="155"/>
      <c r="AI680" s="155"/>
      <c r="AJ680" s="155"/>
      <c r="AK680" s="155"/>
      <c r="AL680" s="155"/>
      <c r="AM680" s="155"/>
      <c r="AN680" s="155"/>
      <c r="AO680" s="155"/>
      <c r="AP680" s="155"/>
      <c r="AQ680" s="155"/>
      <c r="AR680" s="155"/>
    </row>
    <row r="681" spans="1:44" ht="102" hidden="1" x14ac:dyDescent="0.3">
      <c r="A681" s="155"/>
      <c r="B681" s="165" t="s">
        <v>4084</v>
      </c>
      <c r="C681" s="162"/>
      <c r="D681" s="163">
        <v>777.39</v>
      </c>
      <c r="E681" s="164">
        <v>777.39</v>
      </c>
      <c r="F681" s="166" t="s">
        <v>3427</v>
      </c>
      <c r="G681" s="161" t="s">
        <v>2210</v>
      </c>
      <c r="H681" s="162" t="s">
        <v>934</v>
      </c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  <c r="AC681" s="155"/>
      <c r="AD681" s="155"/>
      <c r="AE681" s="155"/>
      <c r="AF681" s="155"/>
      <c r="AG681" s="155"/>
      <c r="AH681" s="155"/>
      <c r="AI681" s="155"/>
      <c r="AJ681" s="155"/>
      <c r="AK681" s="155"/>
      <c r="AL681" s="155"/>
      <c r="AM681" s="155"/>
      <c r="AN681" s="155"/>
      <c r="AO681" s="155"/>
      <c r="AP681" s="155"/>
      <c r="AQ681" s="155"/>
      <c r="AR681" s="155"/>
    </row>
    <row r="682" spans="1:44" ht="102" hidden="1" x14ac:dyDescent="0.3">
      <c r="A682" s="155"/>
      <c r="B682" s="166" t="s">
        <v>3427</v>
      </c>
      <c r="C682" s="167"/>
      <c r="D682" s="163">
        <v>777.39</v>
      </c>
      <c r="E682" s="164">
        <v>777.39</v>
      </c>
      <c r="F682" s="161" t="s">
        <v>2210</v>
      </c>
      <c r="G682" s="165" t="s">
        <v>4084</v>
      </c>
      <c r="H682" s="162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  <c r="AC682" s="155"/>
      <c r="AD682" s="155"/>
      <c r="AE682" s="155"/>
      <c r="AF682" s="155"/>
      <c r="AG682" s="155"/>
      <c r="AH682" s="155"/>
      <c r="AI682" s="155"/>
      <c r="AJ682" s="155"/>
      <c r="AK682" s="155"/>
      <c r="AL682" s="155"/>
      <c r="AM682" s="155"/>
      <c r="AN682" s="155"/>
      <c r="AO682" s="155"/>
      <c r="AP682" s="155"/>
      <c r="AQ682" s="155"/>
      <c r="AR682" s="155"/>
    </row>
    <row r="683" spans="1:44" ht="102" x14ac:dyDescent="0.3">
      <c r="A683" s="155"/>
      <c r="B683" s="161" t="s">
        <v>2210</v>
      </c>
      <c r="C683" s="162" t="s">
        <v>934</v>
      </c>
      <c r="D683" s="163">
        <v>747.33</v>
      </c>
      <c r="E683" s="164">
        <v>747.33</v>
      </c>
      <c r="F683" s="165" t="s">
        <v>4084</v>
      </c>
      <c r="G683" s="166" t="s">
        <v>3425</v>
      </c>
      <c r="H683" s="167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  <c r="AC683" s="155"/>
      <c r="AD683" s="155"/>
      <c r="AE683" s="155"/>
      <c r="AF683" s="155"/>
      <c r="AG683" s="155"/>
      <c r="AH683" s="155"/>
      <c r="AI683" s="155"/>
      <c r="AJ683" s="155"/>
      <c r="AK683" s="155"/>
      <c r="AL683" s="155"/>
      <c r="AM683" s="155"/>
      <c r="AN683" s="155"/>
      <c r="AO683" s="155"/>
      <c r="AP683" s="155"/>
      <c r="AQ683" s="155"/>
      <c r="AR683" s="155"/>
    </row>
    <row r="684" spans="1:44" ht="102" hidden="1" x14ac:dyDescent="0.3">
      <c r="A684" s="155"/>
      <c r="B684" s="165" t="s">
        <v>4084</v>
      </c>
      <c r="C684" s="162"/>
      <c r="D684" s="163">
        <v>747.33</v>
      </c>
      <c r="E684" s="164">
        <v>747.33</v>
      </c>
      <c r="F684" s="166" t="s">
        <v>3425</v>
      </c>
      <c r="G684" s="161" t="s">
        <v>1984</v>
      </c>
      <c r="H684" s="162" t="s">
        <v>774</v>
      </c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  <c r="AC684" s="155"/>
      <c r="AD684" s="155"/>
      <c r="AE684" s="155"/>
      <c r="AF684" s="155"/>
      <c r="AG684" s="155"/>
      <c r="AH684" s="155"/>
      <c r="AI684" s="155"/>
      <c r="AJ684" s="155"/>
      <c r="AK684" s="155"/>
      <c r="AL684" s="155"/>
      <c r="AM684" s="155"/>
      <c r="AN684" s="155"/>
      <c r="AO684" s="155"/>
      <c r="AP684" s="155"/>
      <c r="AQ684" s="155"/>
      <c r="AR684" s="155"/>
    </row>
    <row r="685" spans="1:44" ht="102" hidden="1" x14ac:dyDescent="0.3">
      <c r="A685" s="155"/>
      <c r="B685" s="166" t="s">
        <v>3425</v>
      </c>
      <c r="C685" s="167"/>
      <c r="D685" s="163">
        <v>747.33</v>
      </c>
      <c r="E685" s="164">
        <v>747.33</v>
      </c>
      <c r="F685" s="161" t="s">
        <v>1984</v>
      </c>
      <c r="G685" s="165" t="s">
        <v>4084</v>
      </c>
      <c r="H685" s="162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  <c r="AC685" s="155"/>
      <c r="AD685" s="155"/>
      <c r="AE685" s="155"/>
      <c r="AF685" s="155"/>
      <c r="AG685" s="155"/>
      <c r="AH685" s="155"/>
      <c r="AI685" s="155"/>
      <c r="AJ685" s="155"/>
      <c r="AK685" s="155"/>
      <c r="AL685" s="155"/>
      <c r="AM685" s="155"/>
      <c r="AN685" s="155"/>
      <c r="AO685" s="155"/>
      <c r="AP685" s="155"/>
      <c r="AQ685" s="155"/>
      <c r="AR685" s="155"/>
    </row>
    <row r="686" spans="1:44" ht="102" x14ac:dyDescent="0.3">
      <c r="A686" s="155"/>
      <c r="B686" s="161" t="s">
        <v>1984</v>
      </c>
      <c r="C686" s="162" t="s">
        <v>774</v>
      </c>
      <c r="D686" s="163">
        <v>773.1</v>
      </c>
      <c r="E686" s="164">
        <v>773.1</v>
      </c>
      <c r="F686" s="165" t="s">
        <v>4084</v>
      </c>
      <c r="G686" s="166" t="s">
        <v>2710</v>
      </c>
      <c r="H686" s="167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  <c r="AC686" s="155"/>
      <c r="AD686" s="155"/>
      <c r="AE686" s="155"/>
      <c r="AF686" s="155"/>
      <c r="AG686" s="155"/>
      <c r="AH686" s="155"/>
      <c r="AI686" s="155"/>
      <c r="AJ686" s="155"/>
      <c r="AK686" s="155"/>
      <c r="AL686" s="155"/>
      <c r="AM686" s="155"/>
      <c r="AN686" s="155"/>
      <c r="AO686" s="155"/>
      <c r="AP686" s="155"/>
      <c r="AQ686" s="155"/>
      <c r="AR686" s="155"/>
    </row>
    <row r="687" spans="1:44" ht="102" hidden="1" x14ac:dyDescent="0.3">
      <c r="A687" s="155"/>
      <c r="B687" s="165" t="s">
        <v>4084</v>
      </c>
      <c r="C687" s="162"/>
      <c r="D687" s="163">
        <v>773.1</v>
      </c>
      <c r="E687" s="164">
        <v>773.1</v>
      </c>
      <c r="F687" s="166" t="s">
        <v>2710</v>
      </c>
      <c r="G687" s="161" t="s">
        <v>2021</v>
      </c>
      <c r="H687" s="162" t="s">
        <v>1157</v>
      </c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  <c r="AC687" s="155"/>
      <c r="AD687" s="155"/>
      <c r="AE687" s="155"/>
      <c r="AF687" s="155"/>
      <c r="AG687" s="155"/>
      <c r="AH687" s="155"/>
      <c r="AI687" s="155"/>
      <c r="AJ687" s="155"/>
      <c r="AK687" s="155"/>
      <c r="AL687" s="155"/>
      <c r="AM687" s="155"/>
      <c r="AN687" s="155"/>
      <c r="AO687" s="155"/>
      <c r="AP687" s="155"/>
      <c r="AQ687" s="155"/>
      <c r="AR687" s="155"/>
    </row>
    <row r="688" spans="1:44" ht="102" hidden="1" x14ac:dyDescent="0.3">
      <c r="A688" s="155"/>
      <c r="B688" s="166" t="s">
        <v>2710</v>
      </c>
      <c r="C688" s="167"/>
      <c r="D688" s="163">
        <v>773.1</v>
      </c>
      <c r="E688" s="164">
        <v>773.1</v>
      </c>
      <c r="F688" s="161" t="s">
        <v>2021</v>
      </c>
      <c r="G688" s="165" t="s">
        <v>4084</v>
      </c>
      <c r="H688" s="162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  <c r="AC688" s="155"/>
      <c r="AD688" s="155"/>
      <c r="AE688" s="155"/>
      <c r="AF688" s="155"/>
      <c r="AG688" s="155"/>
      <c r="AH688" s="155"/>
      <c r="AI688" s="155"/>
      <c r="AJ688" s="155"/>
      <c r="AK688" s="155"/>
      <c r="AL688" s="155"/>
      <c r="AM688" s="155"/>
      <c r="AN688" s="155"/>
      <c r="AO688" s="155"/>
      <c r="AP688" s="155"/>
      <c r="AQ688" s="155"/>
      <c r="AR688" s="155"/>
    </row>
    <row r="689" spans="1:44" ht="102" x14ac:dyDescent="0.3">
      <c r="A689" s="155"/>
      <c r="B689" s="161" t="s">
        <v>2021</v>
      </c>
      <c r="C689" s="162" t="s">
        <v>1157</v>
      </c>
      <c r="D689" s="163">
        <v>592.71</v>
      </c>
      <c r="E689" s="164">
        <v>592.71</v>
      </c>
      <c r="F689" s="165" t="s">
        <v>4084</v>
      </c>
      <c r="G689" s="166" t="s">
        <v>2613</v>
      </c>
      <c r="H689" s="167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  <c r="AC689" s="155"/>
      <c r="AD689" s="155"/>
      <c r="AE689" s="155"/>
      <c r="AF689" s="155"/>
      <c r="AG689" s="155"/>
      <c r="AH689" s="155"/>
      <c r="AI689" s="155"/>
      <c r="AJ689" s="155"/>
      <c r="AK689" s="155"/>
      <c r="AL689" s="155"/>
      <c r="AM689" s="155"/>
      <c r="AN689" s="155"/>
      <c r="AO689" s="155"/>
      <c r="AP689" s="155"/>
      <c r="AQ689" s="155"/>
      <c r="AR689" s="155"/>
    </row>
    <row r="690" spans="1:44" ht="102" hidden="1" x14ac:dyDescent="0.3">
      <c r="A690" s="155"/>
      <c r="B690" s="165" t="s">
        <v>4084</v>
      </c>
      <c r="C690" s="162"/>
      <c r="D690" s="163">
        <v>592.71</v>
      </c>
      <c r="E690" s="164">
        <v>592.71</v>
      </c>
      <c r="F690" s="166" t="s">
        <v>2613</v>
      </c>
      <c r="G690" s="161" t="s">
        <v>2001</v>
      </c>
      <c r="H690" s="162" t="s">
        <v>1089</v>
      </c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  <c r="AC690" s="155"/>
      <c r="AD690" s="155"/>
      <c r="AE690" s="155"/>
      <c r="AF690" s="155"/>
      <c r="AG690" s="155"/>
      <c r="AH690" s="155"/>
      <c r="AI690" s="155"/>
      <c r="AJ690" s="155"/>
      <c r="AK690" s="155"/>
      <c r="AL690" s="155"/>
      <c r="AM690" s="155"/>
      <c r="AN690" s="155"/>
      <c r="AO690" s="155"/>
      <c r="AP690" s="155"/>
      <c r="AQ690" s="155"/>
      <c r="AR690" s="155"/>
    </row>
    <row r="691" spans="1:44" ht="102" hidden="1" x14ac:dyDescent="0.3">
      <c r="A691" s="155"/>
      <c r="B691" s="166" t="s">
        <v>2613</v>
      </c>
      <c r="C691" s="167"/>
      <c r="D691" s="163">
        <v>592.71</v>
      </c>
      <c r="E691" s="164">
        <v>592.71</v>
      </c>
      <c r="F691" s="161" t="s">
        <v>2001</v>
      </c>
      <c r="G691" s="165" t="s">
        <v>4084</v>
      </c>
      <c r="H691" s="162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  <c r="AC691" s="155"/>
      <c r="AD691" s="155"/>
      <c r="AE691" s="155"/>
      <c r="AF691" s="155"/>
      <c r="AG691" s="155"/>
      <c r="AH691" s="155"/>
      <c r="AI691" s="155"/>
      <c r="AJ691" s="155"/>
      <c r="AK691" s="155"/>
      <c r="AL691" s="155"/>
      <c r="AM691" s="155"/>
      <c r="AN691" s="155"/>
      <c r="AO691" s="155"/>
      <c r="AP691" s="155"/>
      <c r="AQ691" s="155"/>
      <c r="AR691" s="155"/>
    </row>
    <row r="692" spans="1:44" ht="102" x14ac:dyDescent="0.3">
      <c r="A692" s="155"/>
      <c r="B692" s="161" t="s">
        <v>2001</v>
      </c>
      <c r="C692" s="162" t="s">
        <v>1089</v>
      </c>
      <c r="D692" s="163">
        <v>614.17999999999995</v>
      </c>
      <c r="E692" s="164">
        <v>614.17999999999995</v>
      </c>
      <c r="F692" s="165" t="s">
        <v>4084</v>
      </c>
      <c r="G692" s="166" t="s">
        <v>2621</v>
      </c>
      <c r="H692" s="167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  <c r="AC692" s="155"/>
      <c r="AD692" s="155"/>
      <c r="AE692" s="155"/>
      <c r="AF692" s="155"/>
      <c r="AG692" s="155"/>
      <c r="AH692" s="155"/>
      <c r="AI692" s="155"/>
      <c r="AJ692" s="155"/>
      <c r="AK692" s="155"/>
      <c r="AL692" s="155"/>
      <c r="AM692" s="155"/>
      <c r="AN692" s="155"/>
      <c r="AO692" s="155"/>
      <c r="AP692" s="155"/>
      <c r="AQ692" s="155"/>
      <c r="AR692" s="155"/>
    </row>
    <row r="693" spans="1:44" ht="102" hidden="1" x14ac:dyDescent="0.3">
      <c r="A693" s="155"/>
      <c r="B693" s="165" t="s">
        <v>4084</v>
      </c>
      <c r="C693" s="162"/>
      <c r="D693" s="163">
        <v>614.17999999999995</v>
      </c>
      <c r="E693" s="164">
        <v>614.17999999999995</v>
      </c>
      <c r="F693" s="166" t="s">
        <v>2621</v>
      </c>
      <c r="G693" s="161" t="s">
        <v>1941</v>
      </c>
      <c r="H693" s="162" t="s">
        <v>1061</v>
      </c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  <c r="AC693" s="155"/>
      <c r="AD693" s="155"/>
      <c r="AE693" s="155"/>
      <c r="AF693" s="155"/>
      <c r="AG693" s="155"/>
      <c r="AH693" s="155"/>
      <c r="AI693" s="155"/>
      <c r="AJ693" s="155"/>
      <c r="AK693" s="155"/>
      <c r="AL693" s="155"/>
      <c r="AM693" s="155"/>
      <c r="AN693" s="155"/>
      <c r="AO693" s="155"/>
      <c r="AP693" s="155"/>
      <c r="AQ693" s="155"/>
      <c r="AR693" s="155"/>
    </row>
    <row r="694" spans="1:44" ht="102" hidden="1" x14ac:dyDescent="0.3">
      <c r="A694" s="155"/>
      <c r="B694" s="166" t="s">
        <v>2621</v>
      </c>
      <c r="C694" s="167"/>
      <c r="D694" s="163">
        <v>614.17999999999995</v>
      </c>
      <c r="E694" s="164">
        <v>614.17999999999995</v>
      </c>
      <c r="F694" s="161" t="s">
        <v>1941</v>
      </c>
      <c r="G694" s="165" t="s">
        <v>4084</v>
      </c>
      <c r="H694" s="162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  <c r="AC694" s="155"/>
      <c r="AD694" s="155"/>
      <c r="AE694" s="155"/>
      <c r="AF694" s="155"/>
      <c r="AG694" s="155"/>
      <c r="AH694" s="155"/>
      <c r="AI694" s="155"/>
      <c r="AJ694" s="155"/>
      <c r="AK694" s="155"/>
      <c r="AL694" s="155"/>
      <c r="AM694" s="155"/>
      <c r="AN694" s="155"/>
      <c r="AO694" s="155"/>
      <c r="AP694" s="155"/>
      <c r="AQ694" s="155"/>
      <c r="AR694" s="155"/>
    </row>
    <row r="695" spans="1:44" ht="102" x14ac:dyDescent="0.3">
      <c r="A695" s="155"/>
      <c r="B695" s="161" t="s">
        <v>1941</v>
      </c>
      <c r="C695" s="162" t="s">
        <v>1061</v>
      </c>
      <c r="D695" s="163">
        <v>614.17999999999995</v>
      </c>
      <c r="E695" s="164">
        <v>614.17999999999995</v>
      </c>
      <c r="F695" s="165" t="s">
        <v>4084</v>
      </c>
      <c r="G695" s="166" t="s">
        <v>2623</v>
      </c>
      <c r="H695" s="167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  <c r="AC695" s="155"/>
      <c r="AD695" s="155"/>
      <c r="AE695" s="155"/>
      <c r="AF695" s="155"/>
      <c r="AG695" s="155"/>
      <c r="AH695" s="155"/>
      <c r="AI695" s="155"/>
      <c r="AJ695" s="155"/>
      <c r="AK695" s="155"/>
      <c r="AL695" s="155"/>
      <c r="AM695" s="155"/>
      <c r="AN695" s="155"/>
      <c r="AO695" s="155"/>
      <c r="AP695" s="155"/>
      <c r="AQ695" s="155"/>
      <c r="AR695" s="155"/>
    </row>
    <row r="696" spans="1:44" ht="102" hidden="1" x14ac:dyDescent="0.3">
      <c r="A696" s="155"/>
      <c r="B696" s="165" t="s">
        <v>4084</v>
      </c>
      <c r="C696" s="162"/>
      <c r="D696" s="163">
        <v>614.17999999999995</v>
      </c>
      <c r="E696" s="164">
        <v>614.17999999999995</v>
      </c>
      <c r="F696" s="166" t="s">
        <v>2623</v>
      </c>
      <c r="G696" s="161" t="s">
        <v>2110</v>
      </c>
      <c r="H696" s="162" t="s">
        <v>935</v>
      </c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  <c r="AC696" s="155"/>
      <c r="AD696" s="155"/>
      <c r="AE696" s="155"/>
      <c r="AF696" s="155"/>
      <c r="AG696" s="155"/>
      <c r="AH696" s="155"/>
      <c r="AI696" s="155"/>
      <c r="AJ696" s="155"/>
      <c r="AK696" s="155"/>
      <c r="AL696" s="155"/>
      <c r="AM696" s="155"/>
      <c r="AN696" s="155"/>
      <c r="AO696" s="155"/>
      <c r="AP696" s="155"/>
      <c r="AQ696" s="155"/>
      <c r="AR696" s="155"/>
    </row>
    <row r="697" spans="1:44" ht="102" hidden="1" x14ac:dyDescent="0.3">
      <c r="A697" s="155"/>
      <c r="B697" s="166" t="s">
        <v>2623</v>
      </c>
      <c r="C697" s="167"/>
      <c r="D697" s="163">
        <v>614.17999999999995</v>
      </c>
      <c r="E697" s="164">
        <v>614.17999999999995</v>
      </c>
      <c r="F697" s="161" t="s">
        <v>2110</v>
      </c>
      <c r="G697" s="165" t="s">
        <v>4084</v>
      </c>
      <c r="H697" s="162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  <c r="AC697" s="155"/>
      <c r="AD697" s="155"/>
      <c r="AE697" s="155"/>
      <c r="AF697" s="155"/>
      <c r="AG697" s="155"/>
      <c r="AH697" s="155"/>
      <c r="AI697" s="155"/>
      <c r="AJ697" s="155"/>
      <c r="AK697" s="155"/>
      <c r="AL697" s="155"/>
      <c r="AM697" s="155"/>
      <c r="AN697" s="155"/>
      <c r="AO697" s="155"/>
      <c r="AP697" s="155"/>
      <c r="AQ697" s="155"/>
      <c r="AR697" s="155"/>
    </row>
    <row r="698" spans="1:44" ht="102" x14ac:dyDescent="0.3">
      <c r="A698" s="155"/>
      <c r="B698" s="161" t="s">
        <v>2110</v>
      </c>
      <c r="C698" s="162" t="s">
        <v>935</v>
      </c>
      <c r="D698" s="163">
        <v>682.9</v>
      </c>
      <c r="E698" s="164">
        <v>682.9</v>
      </c>
      <c r="F698" s="165" t="s">
        <v>4084</v>
      </c>
      <c r="G698" s="166" t="s">
        <v>2553</v>
      </c>
      <c r="H698" s="167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  <c r="AC698" s="155"/>
      <c r="AD698" s="155"/>
      <c r="AE698" s="155"/>
      <c r="AF698" s="155"/>
      <c r="AG698" s="155"/>
      <c r="AH698" s="155"/>
      <c r="AI698" s="155"/>
      <c r="AJ698" s="155"/>
      <c r="AK698" s="155"/>
      <c r="AL698" s="155"/>
      <c r="AM698" s="155"/>
      <c r="AN698" s="155"/>
      <c r="AO698" s="155"/>
      <c r="AP698" s="155"/>
      <c r="AQ698" s="155"/>
      <c r="AR698" s="155"/>
    </row>
    <row r="699" spans="1:44" ht="102" hidden="1" x14ac:dyDescent="0.3">
      <c r="A699" s="155"/>
      <c r="B699" s="165" t="s">
        <v>4084</v>
      </c>
      <c r="C699" s="162"/>
      <c r="D699" s="163">
        <v>682.9</v>
      </c>
      <c r="E699" s="164">
        <v>682.9</v>
      </c>
      <c r="F699" s="166" t="s">
        <v>2553</v>
      </c>
      <c r="G699" s="161" t="s">
        <v>2011</v>
      </c>
      <c r="H699" s="162" t="s">
        <v>777</v>
      </c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  <c r="AC699" s="155"/>
      <c r="AD699" s="155"/>
      <c r="AE699" s="155"/>
      <c r="AF699" s="155"/>
      <c r="AG699" s="155"/>
      <c r="AH699" s="155"/>
      <c r="AI699" s="155"/>
      <c r="AJ699" s="155"/>
      <c r="AK699" s="155"/>
      <c r="AL699" s="155"/>
      <c r="AM699" s="155"/>
      <c r="AN699" s="155"/>
      <c r="AO699" s="155"/>
      <c r="AP699" s="155"/>
      <c r="AQ699" s="155"/>
      <c r="AR699" s="155"/>
    </row>
    <row r="700" spans="1:44" ht="102" hidden="1" x14ac:dyDescent="0.3">
      <c r="A700" s="155"/>
      <c r="B700" s="166" t="s">
        <v>2553</v>
      </c>
      <c r="C700" s="167"/>
      <c r="D700" s="163">
        <v>682.9</v>
      </c>
      <c r="E700" s="164">
        <v>682.9</v>
      </c>
      <c r="F700" s="161" t="s">
        <v>2011</v>
      </c>
      <c r="G700" s="165" t="s">
        <v>4084</v>
      </c>
      <c r="H700" s="162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  <c r="AC700" s="155"/>
      <c r="AD700" s="155"/>
      <c r="AE700" s="155"/>
      <c r="AF700" s="155"/>
      <c r="AG700" s="155"/>
      <c r="AH700" s="155"/>
      <c r="AI700" s="155"/>
      <c r="AJ700" s="155"/>
      <c r="AK700" s="155"/>
      <c r="AL700" s="155"/>
      <c r="AM700" s="155"/>
      <c r="AN700" s="155"/>
      <c r="AO700" s="155"/>
      <c r="AP700" s="155"/>
      <c r="AQ700" s="155"/>
      <c r="AR700" s="155"/>
    </row>
    <row r="701" spans="1:44" ht="102" x14ac:dyDescent="0.3">
      <c r="A701" s="155"/>
      <c r="B701" s="161" t="s">
        <v>2011</v>
      </c>
      <c r="C701" s="162" t="s">
        <v>777</v>
      </c>
      <c r="D701" s="163">
        <v>682.9</v>
      </c>
      <c r="E701" s="164">
        <v>682.9</v>
      </c>
      <c r="F701" s="165" t="s">
        <v>4084</v>
      </c>
      <c r="G701" s="166" t="s">
        <v>2673</v>
      </c>
      <c r="H701" s="167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  <c r="AC701" s="155"/>
      <c r="AD701" s="155"/>
      <c r="AE701" s="155"/>
      <c r="AF701" s="155"/>
      <c r="AG701" s="155"/>
      <c r="AH701" s="155"/>
      <c r="AI701" s="155"/>
      <c r="AJ701" s="155"/>
      <c r="AK701" s="155"/>
      <c r="AL701" s="155"/>
      <c r="AM701" s="155"/>
      <c r="AN701" s="155"/>
      <c r="AO701" s="155"/>
      <c r="AP701" s="155"/>
      <c r="AQ701" s="155"/>
      <c r="AR701" s="155"/>
    </row>
    <row r="702" spans="1:44" ht="102" hidden="1" x14ac:dyDescent="0.3">
      <c r="A702" s="155"/>
      <c r="B702" s="165" t="s">
        <v>4084</v>
      </c>
      <c r="C702" s="162"/>
      <c r="D702" s="163">
        <v>682.9</v>
      </c>
      <c r="E702" s="164">
        <v>682.9</v>
      </c>
      <c r="F702" s="166" t="s">
        <v>2673</v>
      </c>
      <c r="G702" s="161" t="s">
        <v>2150</v>
      </c>
      <c r="H702" s="162" t="s">
        <v>926</v>
      </c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  <c r="AC702" s="155"/>
      <c r="AD702" s="155"/>
      <c r="AE702" s="155"/>
      <c r="AF702" s="155"/>
      <c r="AG702" s="155"/>
      <c r="AH702" s="155"/>
      <c r="AI702" s="155"/>
      <c r="AJ702" s="155"/>
      <c r="AK702" s="155"/>
      <c r="AL702" s="155"/>
      <c r="AM702" s="155"/>
      <c r="AN702" s="155"/>
      <c r="AO702" s="155"/>
      <c r="AP702" s="155"/>
      <c r="AQ702" s="155"/>
      <c r="AR702" s="155"/>
    </row>
    <row r="703" spans="1:44" ht="102" hidden="1" x14ac:dyDescent="0.3">
      <c r="A703" s="155"/>
      <c r="B703" s="166" t="s">
        <v>2673</v>
      </c>
      <c r="C703" s="167"/>
      <c r="D703" s="163">
        <v>682.9</v>
      </c>
      <c r="E703" s="164">
        <v>682.9</v>
      </c>
      <c r="F703" s="161" t="s">
        <v>2150</v>
      </c>
      <c r="G703" s="165" t="s">
        <v>4084</v>
      </c>
      <c r="H703" s="162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  <c r="AC703" s="155"/>
      <c r="AD703" s="155"/>
      <c r="AE703" s="155"/>
      <c r="AF703" s="155"/>
      <c r="AG703" s="155"/>
      <c r="AH703" s="155"/>
      <c r="AI703" s="155"/>
      <c r="AJ703" s="155"/>
      <c r="AK703" s="155"/>
      <c r="AL703" s="155"/>
      <c r="AM703" s="155"/>
      <c r="AN703" s="155"/>
      <c r="AO703" s="155"/>
      <c r="AP703" s="155"/>
      <c r="AQ703" s="155"/>
      <c r="AR703" s="155"/>
    </row>
    <row r="704" spans="1:44" ht="102" x14ac:dyDescent="0.3">
      <c r="A704" s="155"/>
      <c r="B704" s="161" t="s">
        <v>2150</v>
      </c>
      <c r="C704" s="162" t="s">
        <v>926</v>
      </c>
      <c r="D704" s="163">
        <v>592.71</v>
      </c>
      <c r="E704" s="164">
        <v>592.71</v>
      </c>
      <c r="F704" s="165" t="s">
        <v>4084</v>
      </c>
      <c r="G704" s="166" t="s">
        <v>2555</v>
      </c>
      <c r="H704" s="167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  <c r="AC704" s="155"/>
      <c r="AD704" s="155"/>
      <c r="AE704" s="155"/>
      <c r="AF704" s="155"/>
      <c r="AG704" s="155"/>
      <c r="AH704" s="155"/>
      <c r="AI704" s="155"/>
      <c r="AJ704" s="155"/>
      <c r="AK704" s="155"/>
      <c r="AL704" s="155"/>
      <c r="AM704" s="155"/>
      <c r="AN704" s="155"/>
      <c r="AO704" s="155"/>
      <c r="AP704" s="155"/>
      <c r="AQ704" s="155"/>
      <c r="AR704" s="155"/>
    </row>
    <row r="705" spans="1:44" ht="102" hidden="1" x14ac:dyDescent="0.3">
      <c r="A705" s="155"/>
      <c r="B705" s="165" t="s">
        <v>4084</v>
      </c>
      <c r="C705" s="162"/>
      <c r="D705" s="163">
        <v>592.71</v>
      </c>
      <c r="E705" s="164">
        <v>592.71</v>
      </c>
      <c r="F705" s="166" t="s">
        <v>2555</v>
      </c>
      <c r="G705" s="161" t="s">
        <v>2079</v>
      </c>
      <c r="H705" s="162" t="s">
        <v>566</v>
      </c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  <c r="AC705" s="155"/>
      <c r="AD705" s="155"/>
      <c r="AE705" s="155"/>
      <c r="AF705" s="155"/>
      <c r="AG705" s="155"/>
      <c r="AH705" s="155"/>
      <c r="AI705" s="155"/>
      <c r="AJ705" s="155"/>
      <c r="AK705" s="155"/>
      <c r="AL705" s="155"/>
      <c r="AM705" s="155"/>
      <c r="AN705" s="155"/>
      <c r="AO705" s="155"/>
      <c r="AP705" s="155"/>
      <c r="AQ705" s="155"/>
      <c r="AR705" s="155"/>
    </row>
    <row r="706" spans="1:44" ht="102" hidden="1" x14ac:dyDescent="0.3">
      <c r="A706" s="155"/>
      <c r="B706" s="166" t="s">
        <v>2555</v>
      </c>
      <c r="C706" s="167"/>
      <c r="D706" s="163">
        <v>592.71</v>
      </c>
      <c r="E706" s="164">
        <v>592.71</v>
      </c>
      <c r="F706" s="161" t="s">
        <v>2079</v>
      </c>
      <c r="G706" s="165" t="s">
        <v>4084</v>
      </c>
      <c r="H706" s="162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  <c r="AC706" s="155"/>
      <c r="AD706" s="155"/>
      <c r="AE706" s="155"/>
      <c r="AF706" s="155"/>
      <c r="AG706" s="155"/>
      <c r="AH706" s="155"/>
      <c r="AI706" s="155"/>
      <c r="AJ706" s="155"/>
      <c r="AK706" s="155"/>
      <c r="AL706" s="155"/>
      <c r="AM706" s="155"/>
      <c r="AN706" s="155"/>
      <c r="AO706" s="155"/>
      <c r="AP706" s="155"/>
      <c r="AQ706" s="155"/>
      <c r="AR706" s="155"/>
    </row>
    <row r="707" spans="1:44" ht="102" x14ac:dyDescent="0.3">
      <c r="A707" s="155"/>
      <c r="B707" s="161" t="s">
        <v>2079</v>
      </c>
      <c r="C707" s="162" t="s">
        <v>566</v>
      </c>
      <c r="D707" s="163">
        <v>682.9</v>
      </c>
      <c r="E707" s="164">
        <v>682.9</v>
      </c>
      <c r="F707" s="165" t="s">
        <v>4084</v>
      </c>
      <c r="G707" s="166" t="s">
        <v>2525</v>
      </c>
      <c r="H707" s="167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  <c r="AC707" s="155"/>
      <c r="AD707" s="155"/>
      <c r="AE707" s="155"/>
      <c r="AF707" s="155"/>
      <c r="AG707" s="155"/>
      <c r="AH707" s="155"/>
      <c r="AI707" s="155"/>
      <c r="AJ707" s="155"/>
      <c r="AK707" s="155"/>
      <c r="AL707" s="155"/>
      <c r="AM707" s="155"/>
      <c r="AN707" s="155"/>
      <c r="AO707" s="155"/>
      <c r="AP707" s="155"/>
      <c r="AQ707" s="155"/>
      <c r="AR707" s="155"/>
    </row>
    <row r="708" spans="1:44" ht="102" hidden="1" x14ac:dyDescent="0.3">
      <c r="A708" s="155"/>
      <c r="B708" s="165" t="s">
        <v>4084</v>
      </c>
      <c r="C708" s="162"/>
      <c r="D708" s="163">
        <v>682.9</v>
      </c>
      <c r="E708" s="164">
        <v>682.9</v>
      </c>
      <c r="F708" s="166" t="s">
        <v>2525</v>
      </c>
      <c r="G708" s="161" t="s">
        <v>2132</v>
      </c>
      <c r="H708" s="162" t="s">
        <v>1029</v>
      </c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  <c r="AC708" s="155"/>
      <c r="AD708" s="155"/>
      <c r="AE708" s="155"/>
      <c r="AF708" s="155"/>
      <c r="AG708" s="155"/>
      <c r="AH708" s="155"/>
      <c r="AI708" s="155"/>
      <c r="AJ708" s="155"/>
      <c r="AK708" s="155"/>
      <c r="AL708" s="155"/>
      <c r="AM708" s="155"/>
      <c r="AN708" s="155"/>
      <c r="AO708" s="155"/>
      <c r="AP708" s="155"/>
      <c r="AQ708" s="155"/>
      <c r="AR708" s="155"/>
    </row>
    <row r="709" spans="1:44" ht="102" hidden="1" x14ac:dyDescent="0.3">
      <c r="A709" s="155"/>
      <c r="B709" s="166" t="s">
        <v>2525</v>
      </c>
      <c r="C709" s="167"/>
      <c r="D709" s="163">
        <v>682.9</v>
      </c>
      <c r="E709" s="164">
        <v>682.9</v>
      </c>
      <c r="F709" s="161" t="s">
        <v>2132</v>
      </c>
      <c r="G709" s="165" t="s">
        <v>4084</v>
      </c>
      <c r="H709" s="162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  <c r="AC709" s="155"/>
      <c r="AD709" s="155"/>
      <c r="AE709" s="155"/>
      <c r="AF709" s="155"/>
      <c r="AG709" s="155"/>
      <c r="AH709" s="155"/>
      <c r="AI709" s="155"/>
      <c r="AJ709" s="155"/>
      <c r="AK709" s="155"/>
      <c r="AL709" s="155"/>
      <c r="AM709" s="155"/>
      <c r="AN709" s="155"/>
      <c r="AO709" s="155"/>
      <c r="AP709" s="155"/>
      <c r="AQ709" s="155"/>
      <c r="AR709" s="155"/>
    </row>
    <row r="710" spans="1:44" ht="102" x14ac:dyDescent="0.3">
      <c r="A710" s="155"/>
      <c r="B710" s="161" t="s">
        <v>2132</v>
      </c>
      <c r="C710" s="162" t="s">
        <v>1029</v>
      </c>
      <c r="D710" s="163">
        <v>682.9</v>
      </c>
      <c r="E710" s="164">
        <v>682.9</v>
      </c>
      <c r="F710" s="165" t="s">
        <v>4084</v>
      </c>
      <c r="G710" s="166" t="s">
        <v>2524</v>
      </c>
      <c r="H710" s="167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  <c r="AC710" s="155"/>
      <c r="AD710" s="155"/>
      <c r="AE710" s="155"/>
      <c r="AF710" s="155"/>
      <c r="AG710" s="155"/>
      <c r="AH710" s="155"/>
      <c r="AI710" s="155"/>
      <c r="AJ710" s="155"/>
      <c r="AK710" s="155"/>
      <c r="AL710" s="155"/>
      <c r="AM710" s="155"/>
      <c r="AN710" s="155"/>
      <c r="AO710" s="155"/>
      <c r="AP710" s="155"/>
      <c r="AQ710" s="155"/>
      <c r="AR710" s="155"/>
    </row>
    <row r="711" spans="1:44" ht="102" hidden="1" x14ac:dyDescent="0.3">
      <c r="A711" s="155"/>
      <c r="B711" s="165" t="s">
        <v>4084</v>
      </c>
      <c r="C711" s="162"/>
      <c r="D711" s="163">
        <v>682.9</v>
      </c>
      <c r="E711" s="164">
        <v>682.9</v>
      </c>
      <c r="F711" s="166" t="s">
        <v>2524</v>
      </c>
      <c r="G711" s="161" t="s">
        <v>2078</v>
      </c>
      <c r="H711" s="162" t="s">
        <v>942</v>
      </c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  <c r="AC711" s="155"/>
      <c r="AD711" s="155"/>
      <c r="AE711" s="155"/>
      <c r="AF711" s="155"/>
      <c r="AG711" s="155"/>
      <c r="AH711" s="155"/>
      <c r="AI711" s="155"/>
      <c r="AJ711" s="155"/>
      <c r="AK711" s="155"/>
      <c r="AL711" s="155"/>
      <c r="AM711" s="155"/>
      <c r="AN711" s="155"/>
      <c r="AO711" s="155"/>
      <c r="AP711" s="155"/>
      <c r="AQ711" s="155"/>
      <c r="AR711" s="155"/>
    </row>
    <row r="712" spans="1:44" ht="102" hidden="1" x14ac:dyDescent="0.3">
      <c r="A712" s="155"/>
      <c r="B712" s="166" t="s">
        <v>2524</v>
      </c>
      <c r="C712" s="167"/>
      <c r="D712" s="163">
        <v>682.9</v>
      </c>
      <c r="E712" s="164">
        <v>682.9</v>
      </c>
      <c r="F712" s="161" t="s">
        <v>2078</v>
      </c>
      <c r="G712" s="165" t="s">
        <v>4084</v>
      </c>
      <c r="H712" s="162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  <c r="AC712" s="155"/>
      <c r="AD712" s="155"/>
      <c r="AE712" s="155"/>
      <c r="AF712" s="155"/>
      <c r="AG712" s="155"/>
      <c r="AH712" s="155"/>
      <c r="AI712" s="155"/>
      <c r="AJ712" s="155"/>
      <c r="AK712" s="155"/>
      <c r="AL712" s="155"/>
      <c r="AM712" s="155"/>
      <c r="AN712" s="155"/>
      <c r="AO712" s="155"/>
      <c r="AP712" s="155"/>
      <c r="AQ712" s="155"/>
      <c r="AR712" s="155"/>
    </row>
    <row r="713" spans="1:44" ht="102" x14ac:dyDescent="0.3">
      <c r="A713" s="155"/>
      <c r="B713" s="161" t="s">
        <v>2078</v>
      </c>
      <c r="C713" s="162" t="s">
        <v>942</v>
      </c>
      <c r="D713" s="163">
        <v>592.71</v>
      </c>
      <c r="E713" s="164">
        <v>592.71</v>
      </c>
      <c r="F713" s="165" t="s">
        <v>4084</v>
      </c>
      <c r="G713" s="166" t="s">
        <v>2589</v>
      </c>
      <c r="H713" s="167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  <c r="AC713" s="155"/>
      <c r="AD713" s="155"/>
      <c r="AE713" s="155"/>
      <c r="AF713" s="155"/>
      <c r="AG713" s="155"/>
      <c r="AH713" s="155"/>
      <c r="AI713" s="155"/>
      <c r="AJ713" s="155"/>
      <c r="AK713" s="155"/>
      <c r="AL713" s="155"/>
      <c r="AM713" s="155"/>
      <c r="AN713" s="155"/>
      <c r="AO713" s="155"/>
      <c r="AP713" s="155"/>
      <c r="AQ713" s="155"/>
      <c r="AR713" s="155"/>
    </row>
    <row r="714" spans="1:44" ht="102" hidden="1" x14ac:dyDescent="0.3">
      <c r="A714" s="155"/>
      <c r="B714" s="165" t="s">
        <v>4084</v>
      </c>
      <c r="C714" s="162"/>
      <c r="D714" s="163">
        <v>592.71</v>
      </c>
      <c r="E714" s="164">
        <v>592.71</v>
      </c>
      <c r="F714" s="166" t="s">
        <v>2589</v>
      </c>
      <c r="G714" s="161" t="s">
        <v>1974</v>
      </c>
      <c r="H714" s="162" t="s">
        <v>904</v>
      </c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  <c r="AC714" s="155"/>
      <c r="AD714" s="155"/>
      <c r="AE714" s="155"/>
      <c r="AF714" s="155"/>
      <c r="AG714" s="155"/>
      <c r="AH714" s="155"/>
      <c r="AI714" s="155"/>
      <c r="AJ714" s="155"/>
      <c r="AK714" s="155"/>
      <c r="AL714" s="155"/>
      <c r="AM714" s="155"/>
      <c r="AN714" s="155"/>
      <c r="AO714" s="155"/>
      <c r="AP714" s="155"/>
      <c r="AQ714" s="155"/>
      <c r="AR714" s="155"/>
    </row>
    <row r="715" spans="1:44" ht="102" hidden="1" x14ac:dyDescent="0.3">
      <c r="A715" s="155"/>
      <c r="B715" s="166" t="s">
        <v>2589</v>
      </c>
      <c r="C715" s="167"/>
      <c r="D715" s="163">
        <v>592.71</v>
      </c>
      <c r="E715" s="164">
        <v>592.71</v>
      </c>
      <c r="F715" s="161" t="s">
        <v>1974</v>
      </c>
      <c r="G715" s="165" t="s">
        <v>4084</v>
      </c>
      <c r="H715" s="162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  <c r="AC715" s="155"/>
      <c r="AD715" s="155"/>
      <c r="AE715" s="155"/>
      <c r="AF715" s="155"/>
      <c r="AG715" s="155"/>
      <c r="AH715" s="155"/>
      <c r="AI715" s="155"/>
      <c r="AJ715" s="155"/>
      <c r="AK715" s="155"/>
      <c r="AL715" s="155"/>
      <c r="AM715" s="155"/>
      <c r="AN715" s="155"/>
      <c r="AO715" s="155"/>
      <c r="AP715" s="155"/>
      <c r="AQ715" s="155"/>
      <c r="AR715" s="155"/>
    </row>
    <row r="716" spans="1:44" ht="102" x14ac:dyDescent="0.3">
      <c r="A716" s="155"/>
      <c r="B716" s="161" t="s">
        <v>1974</v>
      </c>
      <c r="C716" s="162" t="s">
        <v>904</v>
      </c>
      <c r="D716" s="163">
        <v>674.31</v>
      </c>
      <c r="E716" s="164">
        <v>674.31</v>
      </c>
      <c r="F716" s="165" t="s">
        <v>4084</v>
      </c>
      <c r="G716" s="166" t="s">
        <v>2650</v>
      </c>
      <c r="H716" s="167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  <c r="AC716" s="155"/>
      <c r="AD716" s="155"/>
      <c r="AE716" s="155"/>
      <c r="AF716" s="155"/>
      <c r="AG716" s="155"/>
      <c r="AH716" s="155"/>
      <c r="AI716" s="155"/>
      <c r="AJ716" s="155"/>
      <c r="AK716" s="155"/>
      <c r="AL716" s="155"/>
      <c r="AM716" s="155"/>
      <c r="AN716" s="155"/>
      <c r="AO716" s="155"/>
      <c r="AP716" s="155"/>
      <c r="AQ716" s="155"/>
      <c r="AR716" s="155"/>
    </row>
    <row r="717" spans="1:44" ht="102" hidden="1" x14ac:dyDescent="0.3">
      <c r="A717" s="155"/>
      <c r="B717" s="165" t="s">
        <v>4084</v>
      </c>
      <c r="C717" s="162"/>
      <c r="D717" s="163">
        <v>674.31</v>
      </c>
      <c r="E717" s="164">
        <v>674.31</v>
      </c>
      <c r="F717" s="166" t="s">
        <v>2650</v>
      </c>
      <c r="G717" s="161" t="s">
        <v>2252</v>
      </c>
      <c r="H717" s="162" t="s">
        <v>995</v>
      </c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  <c r="AC717" s="155"/>
      <c r="AD717" s="155"/>
      <c r="AE717" s="155"/>
      <c r="AF717" s="155"/>
      <c r="AG717" s="155"/>
      <c r="AH717" s="155"/>
      <c r="AI717" s="155"/>
      <c r="AJ717" s="155"/>
      <c r="AK717" s="155"/>
      <c r="AL717" s="155"/>
      <c r="AM717" s="155"/>
      <c r="AN717" s="155"/>
      <c r="AO717" s="155"/>
      <c r="AP717" s="155"/>
      <c r="AQ717" s="155"/>
      <c r="AR717" s="155"/>
    </row>
    <row r="718" spans="1:44" ht="102" hidden="1" x14ac:dyDescent="0.3">
      <c r="A718" s="155"/>
      <c r="B718" s="166" t="s">
        <v>2650</v>
      </c>
      <c r="C718" s="167"/>
      <c r="D718" s="163">
        <v>674.31</v>
      </c>
      <c r="E718" s="164">
        <v>674.31</v>
      </c>
      <c r="F718" s="161" t="s">
        <v>2252</v>
      </c>
      <c r="G718" s="165" t="s">
        <v>4084</v>
      </c>
      <c r="H718" s="162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  <c r="AC718" s="155"/>
      <c r="AD718" s="155"/>
      <c r="AE718" s="155"/>
      <c r="AF718" s="155"/>
      <c r="AG718" s="155"/>
      <c r="AH718" s="155"/>
      <c r="AI718" s="155"/>
      <c r="AJ718" s="155"/>
      <c r="AK718" s="155"/>
      <c r="AL718" s="155"/>
      <c r="AM718" s="155"/>
      <c r="AN718" s="155"/>
      <c r="AO718" s="155"/>
      <c r="AP718" s="155"/>
      <c r="AQ718" s="155"/>
      <c r="AR718" s="155"/>
    </row>
    <row r="719" spans="1:44" ht="102" x14ac:dyDescent="0.3">
      <c r="A719" s="155"/>
      <c r="B719" s="161" t="s">
        <v>2252</v>
      </c>
      <c r="C719" s="162" t="s">
        <v>995</v>
      </c>
      <c r="D719" s="163">
        <v>674.31</v>
      </c>
      <c r="E719" s="164">
        <v>674.31</v>
      </c>
      <c r="F719" s="165" t="s">
        <v>4084</v>
      </c>
      <c r="G719" s="166" t="s">
        <v>3404</v>
      </c>
      <c r="H719" s="167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  <c r="AC719" s="155"/>
      <c r="AD719" s="155"/>
      <c r="AE719" s="155"/>
      <c r="AF719" s="155"/>
      <c r="AG719" s="155"/>
      <c r="AH719" s="155"/>
      <c r="AI719" s="155"/>
      <c r="AJ719" s="155"/>
      <c r="AK719" s="155"/>
      <c r="AL719" s="155"/>
      <c r="AM719" s="155"/>
      <c r="AN719" s="155"/>
      <c r="AO719" s="155"/>
      <c r="AP719" s="155"/>
      <c r="AQ719" s="155"/>
      <c r="AR719" s="155"/>
    </row>
    <row r="720" spans="1:44" ht="102" hidden="1" x14ac:dyDescent="0.3">
      <c r="A720" s="155"/>
      <c r="B720" s="165" t="s">
        <v>4084</v>
      </c>
      <c r="C720" s="162"/>
      <c r="D720" s="163">
        <v>674.31</v>
      </c>
      <c r="E720" s="164">
        <v>674.31</v>
      </c>
      <c r="F720" s="166" t="s">
        <v>3404</v>
      </c>
      <c r="G720" s="161" t="s">
        <v>2127</v>
      </c>
      <c r="H720" s="162" t="s">
        <v>775</v>
      </c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  <c r="AC720" s="155"/>
      <c r="AD720" s="155"/>
      <c r="AE720" s="155"/>
      <c r="AF720" s="155"/>
      <c r="AG720" s="155"/>
      <c r="AH720" s="155"/>
      <c r="AI720" s="155"/>
      <c r="AJ720" s="155"/>
      <c r="AK720" s="155"/>
      <c r="AL720" s="155"/>
      <c r="AM720" s="155"/>
      <c r="AN720" s="155"/>
      <c r="AO720" s="155"/>
      <c r="AP720" s="155"/>
      <c r="AQ720" s="155"/>
      <c r="AR720" s="155"/>
    </row>
    <row r="721" spans="1:44" ht="102" hidden="1" x14ac:dyDescent="0.3">
      <c r="A721" s="155"/>
      <c r="B721" s="166" t="s">
        <v>3404</v>
      </c>
      <c r="C721" s="167"/>
      <c r="D721" s="163">
        <v>674.31</v>
      </c>
      <c r="E721" s="164">
        <v>674.31</v>
      </c>
      <c r="F721" s="161" t="s">
        <v>2127</v>
      </c>
      <c r="G721" s="165" t="s">
        <v>4084</v>
      </c>
      <c r="H721" s="162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  <c r="AC721" s="155"/>
      <c r="AD721" s="155"/>
      <c r="AE721" s="155"/>
      <c r="AF721" s="155"/>
      <c r="AG721" s="155"/>
      <c r="AH721" s="155"/>
      <c r="AI721" s="155"/>
      <c r="AJ721" s="155"/>
      <c r="AK721" s="155"/>
      <c r="AL721" s="155"/>
      <c r="AM721" s="155"/>
      <c r="AN721" s="155"/>
      <c r="AO721" s="155"/>
      <c r="AP721" s="155"/>
      <c r="AQ721" s="155"/>
      <c r="AR721" s="155"/>
    </row>
    <row r="722" spans="1:44" ht="102" x14ac:dyDescent="0.3">
      <c r="A722" s="155"/>
      <c r="B722" s="161" t="s">
        <v>2127</v>
      </c>
      <c r="C722" s="162" t="s">
        <v>775</v>
      </c>
      <c r="D722" s="163">
        <v>592.71</v>
      </c>
      <c r="E722" s="164">
        <v>592.71</v>
      </c>
      <c r="F722" s="165" t="s">
        <v>4084</v>
      </c>
      <c r="G722" s="166" t="s">
        <v>2554</v>
      </c>
      <c r="H722" s="167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  <c r="AC722" s="155"/>
      <c r="AD722" s="155"/>
      <c r="AE722" s="155"/>
      <c r="AF722" s="155"/>
      <c r="AG722" s="155"/>
      <c r="AH722" s="155"/>
      <c r="AI722" s="155"/>
      <c r="AJ722" s="155"/>
      <c r="AK722" s="155"/>
      <c r="AL722" s="155"/>
      <c r="AM722" s="155"/>
      <c r="AN722" s="155"/>
      <c r="AO722" s="155"/>
      <c r="AP722" s="155"/>
      <c r="AQ722" s="155"/>
      <c r="AR722" s="155"/>
    </row>
    <row r="723" spans="1:44" ht="102" hidden="1" x14ac:dyDescent="0.3">
      <c r="A723" s="155"/>
      <c r="B723" s="165" t="s">
        <v>4084</v>
      </c>
      <c r="C723" s="162"/>
      <c r="D723" s="163">
        <v>592.71</v>
      </c>
      <c r="E723" s="164">
        <v>592.71</v>
      </c>
      <c r="F723" s="166" t="s">
        <v>2554</v>
      </c>
      <c r="G723" s="161" t="s">
        <v>2016</v>
      </c>
      <c r="H723" s="162" t="s">
        <v>557</v>
      </c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  <c r="AC723" s="155"/>
      <c r="AD723" s="155"/>
      <c r="AE723" s="155"/>
      <c r="AF723" s="155"/>
      <c r="AG723" s="155"/>
      <c r="AH723" s="155"/>
      <c r="AI723" s="155"/>
      <c r="AJ723" s="155"/>
      <c r="AK723" s="155"/>
      <c r="AL723" s="155"/>
      <c r="AM723" s="155"/>
      <c r="AN723" s="155"/>
      <c r="AO723" s="155"/>
      <c r="AP723" s="155"/>
      <c r="AQ723" s="155"/>
      <c r="AR723" s="155"/>
    </row>
    <row r="724" spans="1:44" ht="102" hidden="1" x14ac:dyDescent="0.3">
      <c r="A724" s="155"/>
      <c r="B724" s="166" t="s">
        <v>2554</v>
      </c>
      <c r="C724" s="167"/>
      <c r="D724" s="163">
        <v>592.71</v>
      </c>
      <c r="E724" s="164">
        <v>592.71</v>
      </c>
      <c r="F724" s="161" t="s">
        <v>2016</v>
      </c>
      <c r="G724" s="165" t="s">
        <v>4084</v>
      </c>
      <c r="H724" s="162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  <c r="AC724" s="155"/>
      <c r="AD724" s="155"/>
      <c r="AE724" s="155"/>
      <c r="AF724" s="155"/>
      <c r="AG724" s="155"/>
      <c r="AH724" s="155"/>
      <c r="AI724" s="155"/>
      <c r="AJ724" s="155"/>
      <c r="AK724" s="155"/>
      <c r="AL724" s="155"/>
      <c r="AM724" s="155"/>
      <c r="AN724" s="155"/>
      <c r="AO724" s="155"/>
      <c r="AP724" s="155"/>
      <c r="AQ724" s="155"/>
      <c r="AR724" s="155"/>
    </row>
    <row r="725" spans="1:44" ht="102" x14ac:dyDescent="0.3">
      <c r="A725" s="155"/>
      <c r="B725" s="161" t="s">
        <v>2016</v>
      </c>
      <c r="C725" s="162" t="s">
        <v>557</v>
      </c>
      <c r="D725" s="163">
        <v>592.71</v>
      </c>
      <c r="E725" s="164">
        <v>592.71</v>
      </c>
      <c r="F725" s="165" t="s">
        <v>4084</v>
      </c>
      <c r="G725" s="166" t="s">
        <v>2595</v>
      </c>
      <c r="H725" s="167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  <c r="AC725" s="155"/>
      <c r="AD725" s="155"/>
      <c r="AE725" s="155"/>
      <c r="AF725" s="155"/>
      <c r="AG725" s="155"/>
      <c r="AH725" s="155"/>
      <c r="AI725" s="155"/>
      <c r="AJ725" s="155"/>
      <c r="AK725" s="155"/>
      <c r="AL725" s="155"/>
      <c r="AM725" s="155"/>
      <c r="AN725" s="155"/>
      <c r="AO725" s="155"/>
      <c r="AP725" s="155"/>
      <c r="AQ725" s="155"/>
      <c r="AR725" s="155"/>
    </row>
    <row r="726" spans="1:44" ht="102" hidden="1" x14ac:dyDescent="0.3">
      <c r="A726" s="155"/>
      <c r="B726" s="165" t="s">
        <v>4084</v>
      </c>
      <c r="C726" s="162"/>
      <c r="D726" s="163">
        <v>592.71</v>
      </c>
      <c r="E726" s="164">
        <v>592.71</v>
      </c>
      <c r="F726" s="166" t="s">
        <v>2595</v>
      </c>
      <c r="G726" s="161" t="s">
        <v>2201</v>
      </c>
      <c r="H726" s="162" t="s">
        <v>966</v>
      </c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  <c r="AC726" s="155"/>
      <c r="AD726" s="155"/>
      <c r="AE726" s="155"/>
      <c r="AF726" s="155"/>
      <c r="AG726" s="155"/>
      <c r="AH726" s="155"/>
      <c r="AI726" s="155"/>
      <c r="AJ726" s="155"/>
      <c r="AK726" s="155"/>
      <c r="AL726" s="155"/>
      <c r="AM726" s="155"/>
      <c r="AN726" s="155"/>
      <c r="AO726" s="155"/>
      <c r="AP726" s="155"/>
      <c r="AQ726" s="155"/>
      <c r="AR726" s="155"/>
    </row>
    <row r="727" spans="1:44" ht="102" hidden="1" x14ac:dyDescent="0.3">
      <c r="A727" s="155"/>
      <c r="B727" s="166" t="s">
        <v>2595</v>
      </c>
      <c r="C727" s="167"/>
      <c r="D727" s="163">
        <v>592.71</v>
      </c>
      <c r="E727" s="164">
        <v>592.71</v>
      </c>
      <c r="F727" s="161" t="s">
        <v>2201</v>
      </c>
      <c r="G727" s="165" t="s">
        <v>4084</v>
      </c>
      <c r="H727" s="162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  <c r="AC727" s="155"/>
      <c r="AD727" s="155"/>
      <c r="AE727" s="155"/>
      <c r="AF727" s="155"/>
      <c r="AG727" s="155"/>
      <c r="AH727" s="155"/>
      <c r="AI727" s="155"/>
      <c r="AJ727" s="155"/>
      <c r="AK727" s="155"/>
      <c r="AL727" s="155"/>
      <c r="AM727" s="155"/>
      <c r="AN727" s="155"/>
      <c r="AO727" s="155"/>
      <c r="AP727" s="155"/>
      <c r="AQ727" s="155"/>
      <c r="AR727" s="155"/>
    </row>
    <row r="728" spans="1:44" ht="102" x14ac:dyDescent="0.3">
      <c r="A728" s="155"/>
      <c r="B728" s="161" t="s">
        <v>2201</v>
      </c>
      <c r="C728" s="162" t="s">
        <v>966</v>
      </c>
      <c r="D728" s="163">
        <v>682.9</v>
      </c>
      <c r="E728" s="164">
        <v>682.9</v>
      </c>
      <c r="F728" s="165" t="s">
        <v>4084</v>
      </c>
      <c r="G728" s="166" t="s">
        <v>2676</v>
      </c>
      <c r="H728" s="167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  <c r="AC728" s="155"/>
      <c r="AD728" s="155"/>
      <c r="AE728" s="155"/>
      <c r="AF728" s="155"/>
      <c r="AG728" s="155"/>
      <c r="AH728" s="155"/>
      <c r="AI728" s="155"/>
      <c r="AJ728" s="155"/>
      <c r="AK728" s="155"/>
      <c r="AL728" s="155"/>
      <c r="AM728" s="155"/>
      <c r="AN728" s="155"/>
      <c r="AO728" s="155"/>
      <c r="AP728" s="155"/>
      <c r="AQ728" s="155"/>
      <c r="AR728" s="155"/>
    </row>
    <row r="729" spans="1:44" ht="102" hidden="1" x14ac:dyDescent="0.3">
      <c r="A729" s="155"/>
      <c r="B729" s="165" t="s">
        <v>4084</v>
      </c>
      <c r="C729" s="162"/>
      <c r="D729" s="163">
        <v>682.9</v>
      </c>
      <c r="E729" s="164">
        <v>682.9</v>
      </c>
      <c r="F729" s="166" t="s">
        <v>2676</v>
      </c>
      <c r="G729" s="161" t="s">
        <v>2131</v>
      </c>
      <c r="H729" s="162" t="s">
        <v>605</v>
      </c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  <c r="AC729" s="155"/>
      <c r="AD729" s="155"/>
      <c r="AE729" s="155"/>
      <c r="AF729" s="155"/>
      <c r="AG729" s="155"/>
      <c r="AH729" s="155"/>
      <c r="AI729" s="155"/>
      <c r="AJ729" s="155"/>
      <c r="AK729" s="155"/>
      <c r="AL729" s="155"/>
      <c r="AM729" s="155"/>
      <c r="AN729" s="155"/>
      <c r="AO729" s="155"/>
      <c r="AP729" s="155"/>
      <c r="AQ729" s="155"/>
      <c r="AR729" s="155"/>
    </row>
    <row r="730" spans="1:44" ht="102" hidden="1" x14ac:dyDescent="0.3">
      <c r="A730" s="155"/>
      <c r="B730" s="166" t="s">
        <v>2676</v>
      </c>
      <c r="C730" s="167"/>
      <c r="D730" s="163">
        <v>682.9</v>
      </c>
      <c r="E730" s="164">
        <v>682.9</v>
      </c>
      <c r="F730" s="161" t="s">
        <v>2131</v>
      </c>
      <c r="G730" s="165" t="s">
        <v>4084</v>
      </c>
      <c r="H730" s="162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  <c r="AC730" s="155"/>
      <c r="AD730" s="155"/>
      <c r="AE730" s="155"/>
      <c r="AF730" s="155"/>
      <c r="AG730" s="155"/>
      <c r="AH730" s="155"/>
      <c r="AI730" s="155"/>
      <c r="AJ730" s="155"/>
      <c r="AK730" s="155"/>
      <c r="AL730" s="155"/>
      <c r="AM730" s="155"/>
      <c r="AN730" s="155"/>
      <c r="AO730" s="155"/>
      <c r="AP730" s="155"/>
      <c r="AQ730" s="155"/>
      <c r="AR730" s="155"/>
    </row>
    <row r="731" spans="1:44" ht="102" x14ac:dyDescent="0.3">
      <c r="A731" s="155"/>
      <c r="B731" s="161" t="s">
        <v>2131</v>
      </c>
      <c r="C731" s="162" t="s">
        <v>605</v>
      </c>
      <c r="D731" s="163">
        <v>682.9</v>
      </c>
      <c r="E731" s="164">
        <v>682.9</v>
      </c>
      <c r="F731" s="165" t="s">
        <v>4084</v>
      </c>
      <c r="G731" s="166" t="s">
        <v>2569</v>
      </c>
      <c r="H731" s="167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  <c r="AC731" s="155"/>
      <c r="AD731" s="155"/>
      <c r="AE731" s="155"/>
      <c r="AF731" s="155"/>
      <c r="AG731" s="155"/>
      <c r="AH731" s="155"/>
      <c r="AI731" s="155"/>
      <c r="AJ731" s="155"/>
      <c r="AK731" s="155"/>
      <c r="AL731" s="155"/>
      <c r="AM731" s="155"/>
      <c r="AN731" s="155"/>
      <c r="AO731" s="155"/>
      <c r="AP731" s="155"/>
      <c r="AQ731" s="155"/>
      <c r="AR731" s="155"/>
    </row>
    <row r="732" spans="1:44" ht="102" hidden="1" x14ac:dyDescent="0.3">
      <c r="A732" s="155"/>
      <c r="B732" s="165" t="s">
        <v>4084</v>
      </c>
      <c r="C732" s="162"/>
      <c r="D732" s="163">
        <v>682.9</v>
      </c>
      <c r="E732" s="164">
        <v>682.9</v>
      </c>
      <c r="F732" s="166" t="s">
        <v>2569</v>
      </c>
      <c r="G732" s="161" t="s">
        <v>2176</v>
      </c>
      <c r="H732" s="162" t="s">
        <v>558</v>
      </c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  <c r="AC732" s="155"/>
      <c r="AD732" s="155"/>
      <c r="AE732" s="155"/>
      <c r="AF732" s="155"/>
      <c r="AG732" s="155"/>
      <c r="AH732" s="155"/>
      <c r="AI732" s="155"/>
      <c r="AJ732" s="155"/>
      <c r="AK732" s="155"/>
      <c r="AL732" s="155"/>
      <c r="AM732" s="155"/>
      <c r="AN732" s="155"/>
      <c r="AO732" s="155"/>
      <c r="AP732" s="155"/>
      <c r="AQ732" s="155"/>
      <c r="AR732" s="155"/>
    </row>
    <row r="733" spans="1:44" ht="102" hidden="1" x14ac:dyDescent="0.3">
      <c r="A733" s="155"/>
      <c r="B733" s="166" t="s">
        <v>2569</v>
      </c>
      <c r="C733" s="167"/>
      <c r="D733" s="163">
        <v>682.9</v>
      </c>
      <c r="E733" s="164">
        <v>682.9</v>
      </c>
      <c r="F733" s="161" t="s">
        <v>2176</v>
      </c>
      <c r="G733" s="165" t="s">
        <v>4084</v>
      </c>
      <c r="H733" s="162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  <c r="AC733" s="155"/>
      <c r="AD733" s="155"/>
      <c r="AE733" s="155"/>
      <c r="AF733" s="155"/>
      <c r="AG733" s="155"/>
      <c r="AH733" s="155"/>
      <c r="AI733" s="155"/>
      <c r="AJ733" s="155"/>
      <c r="AK733" s="155"/>
      <c r="AL733" s="155"/>
      <c r="AM733" s="155"/>
      <c r="AN733" s="155"/>
      <c r="AO733" s="155"/>
      <c r="AP733" s="155"/>
      <c r="AQ733" s="155"/>
      <c r="AR733" s="155"/>
    </row>
    <row r="734" spans="1:44" ht="102" x14ac:dyDescent="0.3">
      <c r="A734" s="155"/>
      <c r="B734" s="161" t="s">
        <v>2176</v>
      </c>
      <c r="C734" s="162" t="s">
        <v>558</v>
      </c>
      <c r="D734" s="163">
        <v>592.71</v>
      </c>
      <c r="E734" s="164">
        <v>592.71</v>
      </c>
      <c r="F734" s="165" t="s">
        <v>4084</v>
      </c>
      <c r="G734" s="166" t="s">
        <v>2590</v>
      </c>
      <c r="H734" s="167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  <c r="AC734" s="155"/>
      <c r="AD734" s="155"/>
      <c r="AE734" s="155"/>
      <c r="AF734" s="155"/>
      <c r="AG734" s="155"/>
      <c r="AH734" s="155"/>
      <c r="AI734" s="155"/>
      <c r="AJ734" s="155"/>
      <c r="AK734" s="155"/>
      <c r="AL734" s="155"/>
      <c r="AM734" s="155"/>
      <c r="AN734" s="155"/>
      <c r="AO734" s="155"/>
      <c r="AP734" s="155"/>
      <c r="AQ734" s="155"/>
      <c r="AR734" s="155"/>
    </row>
    <row r="735" spans="1:44" ht="102" hidden="1" x14ac:dyDescent="0.3">
      <c r="A735" s="155"/>
      <c r="B735" s="165" t="s">
        <v>4084</v>
      </c>
      <c r="C735" s="162"/>
      <c r="D735" s="163">
        <v>592.71</v>
      </c>
      <c r="E735" s="164">
        <v>592.71</v>
      </c>
      <c r="F735" s="166" t="s">
        <v>2590</v>
      </c>
      <c r="G735" s="161" t="s">
        <v>2225</v>
      </c>
      <c r="H735" s="162" t="s">
        <v>623</v>
      </c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  <c r="AC735" s="155"/>
      <c r="AD735" s="155"/>
      <c r="AE735" s="155"/>
      <c r="AF735" s="155"/>
      <c r="AG735" s="155"/>
      <c r="AH735" s="155"/>
      <c r="AI735" s="155"/>
      <c r="AJ735" s="155"/>
      <c r="AK735" s="155"/>
      <c r="AL735" s="155"/>
      <c r="AM735" s="155"/>
      <c r="AN735" s="155"/>
      <c r="AO735" s="155"/>
      <c r="AP735" s="155"/>
      <c r="AQ735" s="155"/>
      <c r="AR735" s="155"/>
    </row>
    <row r="736" spans="1:44" ht="102" hidden="1" x14ac:dyDescent="0.3">
      <c r="A736" s="155"/>
      <c r="B736" s="166" t="s">
        <v>2590</v>
      </c>
      <c r="C736" s="167"/>
      <c r="D736" s="163">
        <v>592.71</v>
      </c>
      <c r="E736" s="164">
        <v>592.71</v>
      </c>
      <c r="F736" s="161" t="s">
        <v>2225</v>
      </c>
      <c r="G736" s="165" t="s">
        <v>4084</v>
      </c>
      <c r="H736" s="162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  <c r="AC736" s="155"/>
      <c r="AD736" s="155"/>
      <c r="AE736" s="155"/>
      <c r="AF736" s="155"/>
      <c r="AG736" s="155"/>
      <c r="AH736" s="155"/>
      <c r="AI736" s="155"/>
      <c r="AJ736" s="155"/>
      <c r="AK736" s="155"/>
      <c r="AL736" s="155"/>
      <c r="AM736" s="155"/>
      <c r="AN736" s="155"/>
      <c r="AO736" s="155"/>
      <c r="AP736" s="155"/>
      <c r="AQ736" s="155"/>
      <c r="AR736" s="155"/>
    </row>
    <row r="737" spans="1:44" ht="102" x14ac:dyDescent="0.3">
      <c r="A737" s="155"/>
      <c r="B737" s="161" t="s">
        <v>2225</v>
      </c>
      <c r="C737" s="162" t="s">
        <v>623</v>
      </c>
      <c r="D737" s="163">
        <v>682.9</v>
      </c>
      <c r="E737" s="164">
        <v>682.9</v>
      </c>
      <c r="F737" s="165" t="s">
        <v>4084</v>
      </c>
      <c r="G737" s="166" t="s">
        <v>3412</v>
      </c>
      <c r="H737" s="167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  <c r="AC737" s="155"/>
      <c r="AD737" s="155"/>
      <c r="AE737" s="155"/>
      <c r="AF737" s="155"/>
      <c r="AG737" s="155"/>
      <c r="AH737" s="155"/>
      <c r="AI737" s="155"/>
      <c r="AJ737" s="155"/>
      <c r="AK737" s="155"/>
      <c r="AL737" s="155"/>
      <c r="AM737" s="155"/>
      <c r="AN737" s="155"/>
      <c r="AO737" s="155"/>
      <c r="AP737" s="155"/>
      <c r="AQ737" s="155"/>
      <c r="AR737" s="155"/>
    </row>
    <row r="738" spans="1:44" ht="102" hidden="1" x14ac:dyDescent="0.3">
      <c r="A738" s="155"/>
      <c r="B738" s="165" t="s">
        <v>4084</v>
      </c>
      <c r="C738" s="162"/>
      <c r="D738" s="163">
        <v>682.9</v>
      </c>
      <c r="E738" s="164">
        <v>682.9</v>
      </c>
      <c r="F738" s="166" t="s">
        <v>3412</v>
      </c>
      <c r="G738" s="161" t="s">
        <v>2006</v>
      </c>
      <c r="H738" s="162" t="s">
        <v>1172</v>
      </c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  <c r="AC738" s="155"/>
      <c r="AD738" s="155"/>
      <c r="AE738" s="155"/>
      <c r="AF738" s="155"/>
      <c r="AG738" s="155"/>
      <c r="AH738" s="155"/>
      <c r="AI738" s="155"/>
      <c r="AJ738" s="155"/>
      <c r="AK738" s="155"/>
      <c r="AL738" s="155"/>
      <c r="AM738" s="155"/>
      <c r="AN738" s="155"/>
      <c r="AO738" s="155"/>
      <c r="AP738" s="155"/>
      <c r="AQ738" s="155"/>
      <c r="AR738" s="155"/>
    </row>
    <row r="739" spans="1:44" ht="102" hidden="1" x14ac:dyDescent="0.3">
      <c r="A739" s="155"/>
      <c r="B739" s="166" t="s">
        <v>3412</v>
      </c>
      <c r="C739" s="167"/>
      <c r="D739" s="163">
        <v>682.9</v>
      </c>
      <c r="E739" s="164">
        <v>682.9</v>
      </c>
      <c r="F739" s="161" t="s">
        <v>2006</v>
      </c>
      <c r="G739" s="165" t="s">
        <v>4084</v>
      </c>
      <c r="H739" s="162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  <c r="AC739" s="155"/>
      <c r="AD739" s="155"/>
      <c r="AE739" s="155"/>
      <c r="AF739" s="155"/>
      <c r="AG739" s="155"/>
      <c r="AH739" s="155"/>
      <c r="AI739" s="155"/>
      <c r="AJ739" s="155"/>
      <c r="AK739" s="155"/>
      <c r="AL739" s="155"/>
      <c r="AM739" s="155"/>
      <c r="AN739" s="155"/>
      <c r="AO739" s="155"/>
      <c r="AP739" s="155"/>
      <c r="AQ739" s="155"/>
      <c r="AR739" s="155"/>
    </row>
    <row r="740" spans="1:44" ht="102" x14ac:dyDescent="0.3">
      <c r="A740" s="155"/>
      <c r="B740" s="161" t="s">
        <v>2006</v>
      </c>
      <c r="C740" s="162" t="s">
        <v>1172</v>
      </c>
      <c r="D740" s="163">
        <v>682.9</v>
      </c>
      <c r="E740" s="164">
        <v>682.9</v>
      </c>
      <c r="F740" s="165" t="s">
        <v>4084</v>
      </c>
      <c r="G740" s="166" t="s">
        <v>2672</v>
      </c>
      <c r="H740" s="167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  <c r="AC740" s="155"/>
      <c r="AD740" s="155"/>
      <c r="AE740" s="155"/>
      <c r="AF740" s="155"/>
      <c r="AG740" s="155"/>
      <c r="AH740" s="155"/>
      <c r="AI740" s="155"/>
      <c r="AJ740" s="155"/>
      <c r="AK740" s="155"/>
      <c r="AL740" s="155"/>
      <c r="AM740" s="155"/>
      <c r="AN740" s="155"/>
      <c r="AO740" s="155"/>
      <c r="AP740" s="155"/>
      <c r="AQ740" s="155"/>
      <c r="AR740" s="155"/>
    </row>
    <row r="741" spans="1:44" ht="102" hidden="1" x14ac:dyDescent="0.3">
      <c r="A741" s="155"/>
      <c r="B741" s="165" t="s">
        <v>4084</v>
      </c>
      <c r="C741" s="162"/>
      <c r="D741" s="163">
        <v>682.9</v>
      </c>
      <c r="E741" s="164">
        <v>682.9</v>
      </c>
      <c r="F741" s="166" t="s">
        <v>2672</v>
      </c>
      <c r="G741" s="161" t="s">
        <v>1980</v>
      </c>
      <c r="H741" s="162" t="s">
        <v>1064</v>
      </c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  <c r="AC741" s="155"/>
      <c r="AD741" s="155"/>
      <c r="AE741" s="155"/>
      <c r="AF741" s="155"/>
      <c r="AG741" s="155"/>
      <c r="AH741" s="155"/>
      <c r="AI741" s="155"/>
      <c r="AJ741" s="155"/>
      <c r="AK741" s="155"/>
      <c r="AL741" s="155"/>
      <c r="AM741" s="155"/>
      <c r="AN741" s="155"/>
      <c r="AO741" s="155"/>
      <c r="AP741" s="155"/>
      <c r="AQ741" s="155"/>
      <c r="AR741" s="155"/>
    </row>
    <row r="742" spans="1:44" ht="102" hidden="1" x14ac:dyDescent="0.3">
      <c r="A742" s="155"/>
      <c r="B742" s="166" t="s">
        <v>2672</v>
      </c>
      <c r="C742" s="167"/>
      <c r="D742" s="163">
        <v>682.9</v>
      </c>
      <c r="E742" s="164">
        <v>682.9</v>
      </c>
      <c r="F742" s="161" t="s">
        <v>1980</v>
      </c>
      <c r="G742" s="165" t="s">
        <v>4084</v>
      </c>
      <c r="H742" s="162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  <c r="AC742" s="155"/>
      <c r="AD742" s="155"/>
      <c r="AE742" s="155"/>
      <c r="AF742" s="155"/>
      <c r="AG742" s="155"/>
      <c r="AH742" s="155"/>
      <c r="AI742" s="155"/>
      <c r="AJ742" s="155"/>
      <c r="AK742" s="155"/>
      <c r="AL742" s="155"/>
      <c r="AM742" s="155"/>
      <c r="AN742" s="155"/>
      <c r="AO742" s="155"/>
      <c r="AP742" s="155"/>
      <c r="AQ742" s="155"/>
      <c r="AR742" s="155"/>
    </row>
    <row r="743" spans="1:44" ht="102" x14ac:dyDescent="0.3">
      <c r="A743" s="155"/>
      <c r="B743" s="161" t="s">
        <v>1980</v>
      </c>
      <c r="C743" s="162" t="s">
        <v>1064</v>
      </c>
      <c r="D743" s="163">
        <v>592.71</v>
      </c>
      <c r="E743" s="164">
        <v>592.71</v>
      </c>
      <c r="F743" s="165" t="s">
        <v>4084</v>
      </c>
      <c r="G743" s="166" t="s">
        <v>2610</v>
      </c>
      <c r="H743" s="167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  <c r="AC743" s="155"/>
      <c r="AD743" s="155"/>
      <c r="AE743" s="155"/>
      <c r="AF743" s="155"/>
      <c r="AG743" s="155"/>
      <c r="AH743" s="155"/>
      <c r="AI743" s="155"/>
      <c r="AJ743" s="155"/>
      <c r="AK743" s="155"/>
      <c r="AL743" s="155"/>
      <c r="AM743" s="155"/>
      <c r="AN743" s="155"/>
      <c r="AO743" s="155"/>
      <c r="AP743" s="155"/>
      <c r="AQ743" s="155"/>
      <c r="AR743" s="155"/>
    </row>
    <row r="744" spans="1:44" ht="102" hidden="1" x14ac:dyDescent="0.3">
      <c r="A744" s="155"/>
      <c r="B744" s="165" t="s">
        <v>4084</v>
      </c>
      <c r="C744" s="162"/>
      <c r="D744" s="163">
        <v>592.71</v>
      </c>
      <c r="E744" s="164">
        <v>592.71</v>
      </c>
      <c r="F744" s="166" t="s">
        <v>2610</v>
      </c>
      <c r="G744" s="161" t="s">
        <v>2138</v>
      </c>
      <c r="H744" s="162" t="s">
        <v>598</v>
      </c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  <c r="AC744" s="155"/>
      <c r="AD744" s="155"/>
      <c r="AE744" s="155"/>
      <c r="AF744" s="155"/>
      <c r="AG744" s="155"/>
      <c r="AH744" s="155"/>
      <c r="AI744" s="155"/>
      <c r="AJ744" s="155"/>
      <c r="AK744" s="155"/>
      <c r="AL744" s="155"/>
      <c r="AM744" s="155"/>
      <c r="AN744" s="155"/>
      <c r="AO744" s="155"/>
      <c r="AP744" s="155"/>
      <c r="AQ744" s="155"/>
      <c r="AR744" s="155"/>
    </row>
    <row r="745" spans="1:44" ht="102" hidden="1" x14ac:dyDescent="0.3">
      <c r="A745" s="155"/>
      <c r="B745" s="166" t="s">
        <v>2610</v>
      </c>
      <c r="C745" s="167"/>
      <c r="D745" s="163">
        <v>592.71</v>
      </c>
      <c r="E745" s="164">
        <v>592.71</v>
      </c>
      <c r="F745" s="161" t="s">
        <v>2138</v>
      </c>
      <c r="G745" s="165" t="s">
        <v>4084</v>
      </c>
      <c r="H745" s="162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  <c r="AC745" s="155"/>
      <c r="AD745" s="155"/>
      <c r="AE745" s="155"/>
      <c r="AF745" s="155"/>
      <c r="AG745" s="155"/>
      <c r="AH745" s="155"/>
      <c r="AI745" s="155"/>
      <c r="AJ745" s="155"/>
      <c r="AK745" s="155"/>
      <c r="AL745" s="155"/>
      <c r="AM745" s="155"/>
      <c r="AN745" s="155"/>
      <c r="AO745" s="155"/>
      <c r="AP745" s="155"/>
      <c r="AQ745" s="155"/>
      <c r="AR745" s="155"/>
    </row>
    <row r="746" spans="1:44" ht="102" x14ac:dyDescent="0.3">
      <c r="A746" s="155"/>
      <c r="B746" s="161" t="s">
        <v>2138</v>
      </c>
      <c r="C746" s="162" t="s">
        <v>598</v>
      </c>
      <c r="D746" s="163">
        <v>682.9</v>
      </c>
      <c r="E746" s="164">
        <v>682.9</v>
      </c>
      <c r="F746" s="165" t="s">
        <v>4084</v>
      </c>
      <c r="G746" s="166" t="s">
        <v>2674</v>
      </c>
      <c r="H746" s="167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  <c r="AC746" s="155"/>
      <c r="AD746" s="155"/>
      <c r="AE746" s="155"/>
      <c r="AF746" s="155"/>
      <c r="AG746" s="155"/>
      <c r="AH746" s="155"/>
      <c r="AI746" s="155"/>
      <c r="AJ746" s="155"/>
      <c r="AK746" s="155"/>
      <c r="AL746" s="155"/>
      <c r="AM746" s="155"/>
      <c r="AN746" s="155"/>
      <c r="AO746" s="155"/>
      <c r="AP746" s="155"/>
      <c r="AQ746" s="155"/>
      <c r="AR746" s="155"/>
    </row>
    <row r="747" spans="1:44" ht="102" hidden="1" x14ac:dyDescent="0.3">
      <c r="A747" s="155"/>
      <c r="B747" s="165" t="s">
        <v>4084</v>
      </c>
      <c r="C747" s="162"/>
      <c r="D747" s="163">
        <v>682.9</v>
      </c>
      <c r="E747" s="164">
        <v>682.9</v>
      </c>
      <c r="F747" s="166" t="s">
        <v>2674</v>
      </c>
      <c r="G747" s="161" t="s">
        <v>1992</v>
      </c>
      <c r="H747" s="162" t="s">
        <v>1179</v>
      </c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  <c r="AC747" s="155"/>
      <c r="AD747" s="155"/>
      <c r="AE747" s="155"/>
      <c r="AF747" s="155"/>
      <c r="AG747" s="155"/>
      <c r="AH747" s="155"/>
      <c r="AI747" s="155"/>
      <c r="AJ747" s="155"/>
      <c r="AK747" s="155"/>
      <c r="AL747" s="155"/>
      <c r="AM747" s="155"/>
      <c r="AN747" s="155"/>
      <c r="AO747" s="155"/>
      <c r="AP747" s="155"/>
      <c r="AQ747" s="155"/>
      <c r="AR747" s="155"/>
    </row>
    <row r="748" spans="1:44" ht="102" hidden="1" x14ac:dyDescent="0.3">
      <c r="A748" s="155"/>
      <c r="B748" s="166" t="s">
        <v>2674</v>
      </c>
      <c r="C748" s="167"/>
      <c r="D748" s="163">
        <v>682.9</v>
      </c>
      <c r="E748" s="164">
        <v>682.9</v>
      </c>
      <c r="F748" s="161" t="s">
        <v>1992</v>
      </c>
      <c r="G748" s="165" t="s">
        <v>4084</v>
      </c>
      <c r="H748" s="162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  <c r="AC748" s="155"/>
      <c r="AD748" s="155"/>
      <c r="AE748" s="155"/>
      <c r="AF748" s="155"/>
      <c r="AG748" s="155"/>
      <c r="AH748" s="155"/>
      <c r="AI748" s="155"/>
      <c r="AJ748" s="155"/>
      <c r="AK748" s="155"/>
      <c r="AL748" s="155"/>
      <c r="AM748" s="155"/>
      <c r="AN748" s="155"/>
      <c r="AO748" s="155"/>
      <c r="AP748" s="155"/>
      <c r="AQ748" s="155"/>
      <c r="AR748" s="155"/>
    </row>
    <row r="749" spans="1:44" ht="102" x14ac:dyDescent="0.3">
      <c r="A749" s="155"/>
      <c r="B749" s="161" t="s">
        <v>1992</v>
      </c>
      <c r="C749" s="162" t="s">
        <v>1179</v>
      </c>
      <c r="D749" s="163">
        <v>682.9</v>
      </c>
      <c r="E749" s="164">
        <v>682.9</v>
      </c>
      <c r="F749" s="165" t="s">
        <v>4084</v>
      </c>
      <c r="G749" s="166" t="s">
        <v>2671</v>
      </c>
      <c r="H749" s="167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  <c r="AC749" s="155"/>
      <c r="AD749" s="155"/>
      <c r="AE749" s="155"/>
      <c r="AF749" s="155"/>
      <c r="AG749" s="155"/>
      <c r="AH749" s="155"/>
      <c r="AI749" s="155"/>
      <c r="AJ749" s="155"/>
      <c r="AK749" s="155"/>
      <c r="AL749" s="155"/>
      <c r="AM749" s="155"/>
      <c r="AN749" s="155"/>
      <c r="AO749" s="155"/>
      <c r="AP749" s="155"/>
      <c r="AQ749" s="155"/>
      <c r="AR749" s="155"/>
    </row>
    <row r="750" spans="1:44" ht="102" hidden="1" x14ac:dyDescent="0.3">
      <c r="A750" s="155"/>
      <c r="B750" s="165" t="s">
        <v>4084</v>
      </c>
      <c r="C750" s="162"/>
      <c r="D750" s="163">
        <v>682.9</v>
      </c>
      <c r="E750" s="164">
        <v>682.9</v>
      </c>
      <c r="F750" s="166" t="s">
        <v>2671</v>
      </c>
      <c r="G750" s="161" t="s">
        <v>2151</v>
      </c>
      <c r="H750" s="162" t="s">
        <v>647</v>
      </c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  <c r="AC750" s="155"/>
      <c r="AD750" s="155"/>
      <c r="AE750" s="155"/>
      <c r="AF750" s="155"/>
      <c r="AG750" s="155"/>
      <c r="AH750" s="155"/>
      <c r="AI750" s="155"/>
      <c r="AJ750" s="155"/>
      <c r="AK750" s="155"/>
      <c r="AL750" s="155"/>
      <c r="AM750" s="155"/>
      <c r="AN750" s="155"/>
      <c r="AO750" s="155"/>
      <c r="AP750" s="155"/>
      <c r="AQ750" s="155"/>
      <c r="AR750" s="155"/>
    </row>
    <row r="751" spans="1:44" ht="102" hidden="1" x14ac:dyDescent="0.3">
      <c r="A751" s="155"/>
      <c r="B751" s="166" t="s">
        <v>2671</v>
      </c>
      <c r="C751" s="167"/>
      <c r="D751" s="163">
        <v>682.9</v>
      </c>
      <c r="E751" s="164">
        <v>682.9</v>
      </c>
      <c r="F751" s="161" t="s">
        <v>2151</v>
      </c>
      <c r="G751" s="165" t="s">
        <v>4084</v>
      </c>
      <c r="H751" s="162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  <c r="AC751" s="155"/>
      <c r="AD751" s="155"/>
      <c r="AE751" s="155"/>
      <c r="AF751" s="155"/>
      <c r="AG751" s="155"/>
      <c r="AH751" s="155"/>
      <c r="AI751" s="155"/>
      <c r="AJ751" s="155"/>
      <c r="AK751" s="155"/>
      <c r="AL751" s="155"/>
      <c r="AM751" s="155"/>
      <c r="AN751" s="155"/>
      <c r="AO751" s="155"/>
      <c r="AP751" s="155"/>
      <c r="AQ751" s="155"/>
      <c r="AR751" s="155"/>
    </row>
    <row r="752" spans="1:44" ht="102" x14ac:dyDescent="0.3">
      <c r="A752" s="155"/>
      <c r="B752" s="161" t="s">
        <v>2151</v>
      </c>
      <c r="C752" s="162" t="s">
        <v>647</v>
      </c>
      <c r="D752" s="163">
        <v>592.71</v>
      </c>
      <c r="E752" s="164">
        <v>592.71</v>
      </c>
      <c r="F752" s="165" t="s">
        <v>4084</v>
      </c>
      <c r="G752" s="166" t="s">
        <v>2501</v>
      </c>
      <c r="H752" s="167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  <c r="AC752" s="155"/>
      <c r="AD752" s="155"/>
      <c r="AE752" s="155"/>
      <c r="AF752" s="155"/>
      <c r="AG752" s="155"/>
      <c r="AH752" s="155"/>
      <c r="AI752" s="155"/>
      <c r="AJ752" s="155"/>
      <c r="AK752" s="155"/>
      <c r="AL752" s="155"/>
      <c r="AM752" s="155"/>
      <c r="AN752" s="155"/>
      <c r="AO752" s="155"/>
      <c r="AP752" s="155"/>
      <c r="AQ752" s="155"/>
      <c r="AR752" s="155"/>
    </row>
    <row r="753" spans="1:44" ht="102" hidden="1" x14ac:dyDescent="0.3">
      <c r="A753" s="155"/>
      <c r="B753" s="165" t="s">
        <v>4084</v>
      </c>
      <c r="C753" s="162"/>
      <c r="D753" s="163">
        <v>592.71</v>
      </c>
      <c r="E753" s="164">
        <v>592.71</v>
      </c>
      <c r="F753" s="166" t="s">
        <v>2501</v>
      </c>
      <c r="G753" s="161" t="s">
        <v>2235</v>
      </c>
      <c r="H753" s="162" t="s">
        <v>648</v>
      </c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  <c r="AC753" s="155"/>
      <c r="AD753" s="155"/>
      <c r="AE753" s="155"/>
      <c r="AF753" s="155"/>
      <c r="AG753" s="155"/>
      <c r="AH753" s="155"/>
      <c r="AI753" s="155"/>
      <c r="AJ753" s="155"/>
      <c r="AK753" s="155"/>
      <c r="AL753" s="155"/>
      <c r="AM753" s="155"/>
      <c r="AN753" s="155"/>
      <c r="AO753" s="155"/>
      <c r="AP753" s="155"/>
      <c r="AQ753" s="155"/>
      <c r="AR753" s="155"/>
    </row>
    <row r="754" spans="1:44" ht="102" hidden="1" x14ac:dyDescent="0.3">
      <c r="A754" s="155"/>
      <c r="B754" s="166" t="s">
        <v>2501</v>
      </c>
      <c r="C754" s="167"/>
      <c r="D754" s="163">
        <v>592.71</v>
      </c>
      <c r="E754" s="164">
        <v>592.71</v>
      </c>
      <c r="F754" s="161" t="s">
        <v>2235</v>
      </c>
      <c r="G754" s="165" t="s">
        <v>4084</v>
      </c>
      <c r="H754" s="162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  <c r="AC754" s="155"/>
      <c r="AD754" s="155"/>
      <c r="AE754" s="155"/>
      <c r="AF754" s="155"/>
      <c r="AG754" s="155"/>
      <c r="AH754" s="155"/>
      <c r="AI754" s="155"/>
      <c r="AJ754" s="155"/>
      <c r="AK754" s="155"/>
      <c r="AL754" s="155"/>
      <c r="AM754" s="155"/>
      <c r="AN754" s="155"/>
      <c r="AO754" s="155"/>
      <c r="AP754" s="155"/>
      <c r="AQ754" s="155"/>
      <c r="AR754" s="155"/>
    </row>
    <row r="755" spans="1:44" ht="102" x14ac:dyDescent="0.3">
      <c r="A755" s="155"/>
      <c r="B755" s="161" t="s">
        <v>2235</v>
      </c>
      <c r="C755" s="162" t="s">
        <v>648</v>
      </c>
      <c r="D755" s="163">
        <v>652.84</v>
      </c>
      <c r="E755" s="164">
        <v>652.84</v>
      </c>
      <c r="F755" s="165" t="s">
        <v>4084</v>
      </c>
      <c r="G755" s="166" t="s">
        <v>3399</v>
      </c>
      <c r="H755" s="167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  <c r="AC755" s="155"/>
      <c r="AD755" s="155"/>
      <c r="AE755" s="155"/>
      <c r="AF755" s="155"/>
      <c r="AG755" s="155"/>
      <c r="AH755" s="155"/>
      <c r="AI755" s="155"/>
      <c r="AJ755" s="155"/>
      <c r="AK755" s="155"/>
      <c r="AL755" s="155"/>
      <c r="AM755" s="155"/>
      <c r="AN755" s="155"/>
      <c r="AO755" s="155"/>
      <c r="AP755" s="155"/>
      <c r="AQ755" s="155"/>
      <c r="AR755" s="155"/>
    </row>
    <row r="756" spans="1:44" ht="102" hidden="1" x14ac:dyDescent="0.3">
      <c r="A756" s="155"/>
      <c r="B756" s="165" t="s">
        <v>4084</v>
      </c>
      <c r="C756" s="162"/>
      <c r="D756" s="163">
        <v>652.84</v>
      </c>
      <c r="E756" s="164">
        <v>652.84</v>
      </c>
      <c r="F756" s="166" t="s">
        <v>3399</v>
      </c>
      <c r="G756" s="161" t="s">
        <v>2133</v>
      </c>
      <c r="H756" s="162" t="s">
        <v>939</v>
      </c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  <c r="AC756" s="155"/>
      <c r="AD756" s="155"/>
      <c r="AE756" s="155"/>
      <c r="AF756" s="155"/>
      <c r="AG756" s="155"/>
      <c r="AH756" s="155"/>
      <c r="AI756" s="155"/>
      <c r="AJ756" s="155"/>
      <c r="AK756" s="155"/>
      <c r="AL756" s="155"/>
      <c r="AM756" s="155"/>
      <c r="AN756" s="155"/>
      <c r="AO756" s="155"/>
      <c r="AP756" s="155"/>
      <c r="AQ756" s="155"/>
      <c r="AR756" s="155"/>
    </row>
    <row r="757" spans="1:44" ht="102" hidden="1" x14ac:dyDescent="0.3">
      <c r="A757" s="155"/>
      <c r="B757" s="166" t="s">
        <v>3399</v>
      </c>
      <c r="C757" s="167"/>
      <c r="D757" s="163">
        <v>652.84</v>
      </c>
      <c r="E757" s="164">
        <v>652.84</v>
      </c>
      <c r="F757" s="161" t="s">
        <v>2133</v>
      </c>
      <c r="G757" s="165" t="s">
        <v>4084</v>
      </c>
      <c r="H757" s="162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  <c r="AC757" s="155"/>
      <c r="AD757" s="155"/>
      <c r="AE757" s="155"/>
      <c r="AF757" s="155"/>
      <c r="AG757" s="155"/>
      <c r="AH757" s="155"/>
      <c r="AI757" s="155"/>
      <c r="AJ757" s="155"/>
      <c r="AK757" s="155"/>
      <c r="AL757" s="155"/>
      <c r="AM757" s="155"/>
      <c r="AN757" s="155"/>
      <c r="AO757" s="155"/>
      <c r="AP757" s="155"/>
      <c r="AQ757" s="155"/>
      <c r="AR757" s="155"/>
    </row>
    <row r="758" spans="1:44" ht="102" x14ac:dyDescent="0.3">
      <c r="A758" s="155"/>
      <c r="B758" s="161" t="s">
        <v>2133</v>
      </c>
      <c r="C758" s="162" t="s">
        <v>939</v>
      </c>
      <c r="D758" s="163">
        <v>682.9</v>
      </c>
      <c r="E758" s="164">
        <v>682.9</v>
      </c>
      <c r="F758" s="165" t="s">
        <v>4084</v>
      </c>
      <c r="G758" s="166" t="s">
        <v>2572</v>
      </c>
      <c r="H758" s="167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  <c r="AC758" s="155"/>
      <c r="AD758" s="155"/>
      <c r="AE758" s="155"/>
      <c r="AF758" s="155"/>
      <c r="AG758" s="155"/>
      <c r="AH758" s="155"/>
      <c r="AI758" s="155"/>
      <c r="AJ758" s="155"/>
      <c r="AK758" s="155"/>
      <c r="AL758" s="155"/>
      <c r="AM758" s="155"/>
      <c r="AN758" s="155"/>
      <c r="AO758" s="155"/>
      <c r="AP758" s="155"/>
      <c r="AQ758" s="155"/>
      <c r="AR758" s="155"/>
    </row>
    <row r="759" spans="1:44" ht="102" hidden="1" x14ac:dyDescent="0.3">
      <c r="A759" s="155"/>
      <c r="B759" s="165" t="s">
        <v>4084</v>
      </c>
      <c r="C759" s="162"/>
      <c r="D759" s="163">
        <v>682.9</v>
      </c>
      <c r="E759" s="164">
        <v>682.9</v>
      </c>
      <c r="F759" s="166" t="s">
        <v>2572</v>
      </c>
      <c r="G759" s="161" t="s">
        <v>2184</v>
      </c>
      <c r="H759" s="162" t="s">
        <v>501</v>
      </c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  <c r="AC759" s="155"/>
      <c r="AD759" s="155"/>
      <c r="AE759" s="155"/>
      <c r="AF759" s="155"/>
      <c r="AG759" s="155"/>
      <c r="AH759" s="155"/>
      <c r="AI759" s="155"/>
      <c r="AJ759" s="155"/>
      <c r="AK759" s="155"/>
      <c r="AL759" s="155"/>
      <c r="AM759" s="155"/>
      <c r="AN759" s="155"/>
      <c r="AO759" s="155"/>
      <c r="AP759" s="155"/>
      <c r="AQ759" s="155"/>
      <c r="AR759" s="155"/>
    </row>
    <row r="760" spans="1:44" ht="102" hidden="1" x14ac:dyDescent="0.3">
      <c r="A760" s="155"/>
      <c r="B760" s="166" t="s">
        <v>2572</v>
      </c>
      <c r="C760" s="167"/>
      <c r="D760" s="163">
        <v>682.9</v>
      </c>
      <c r="E760" s="164">
        <v>682.9</v>
      </c>
      <c r="F760" s="161" t="s">
        <v>2184</v>
      </c>
      <c r="G760" s="165" t="s">
        <v>4084</v>
      </c>
      <c r="H760" s="162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  <c r="AC760" s="155"/>
      <c r="AD760" s="155"/>
      <c r="AE760" s="155"/>
      <c r="AF760" s="155"/>
      <c r="AG760" s="155"/>
      <c r="AH760" s="155"/>
      <c r="AI760" s="155"/>
      <c r="AJ760" s="155"/>
      <c r="AK760" s="155"/>
      <c r="AL760" s="155"/>
      <c r="AM760" s="155"/>
      <c r="AN760" s="155"/>
      <c r="AO760" s="155"/>
      <c r="AP760" s="155"/>
      <c r="AQ760" s="155"/>
      <c r="AR760" s="155"/>
    </row>
    <row r="761" spans="1:44" ht="102" x14ac:dyDescent="0.3">
      <c r="A761" s="155"/>
      <c r="B761" s="161" t="s">
        <v>2184</v>
      </c>
      <c r="C761" s="162" t="s">
        <v>501</v>
      </c>
      <c r="D761" s="163">
        <v>695.79</v>
      </c>
      <c r="E761" s="164">
        <v>695.79</v>
      </c>
      <c r="F761" s="165" t="s">
        <v>4084</v>
      </c>
      <c r="G761" s="166" t="s">
        <v>2574</v>
      </c>
      <c r="H761" s="167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  <c r="AC761" s="155"/>
      <c r="AD761" s="155"/>
      <c r="AE761" s="155"/>
      <c r="AF761" s="155"/>
      <c r="AG761" s="155"/>
      <c r="AH761" s="155"/>
      <c r="AI761" s="155"/>
      <c r="AJ761" s="155"/>
      <c r="AK761" s="155"/>
      <c r="AL761" s="155"/>
      <c r="AM761" s="155"/>
      <c r="AN761" s="155"/>
      <c r="AO761" s="155"/>
      <c r="AP761" s="155"/>
      <c r="AQ761" s="155"/>
      <c r="AR761" s="155"/>
    </row>
    <row r="762" spans="1:44" ht="102" hidden="1" x14ac:dyDescent="0.3">
      <c r="A762" s="155"/>
      <c r="B762" s="165" t="s">
        <v>4084</v>
      </c>
      <c r="C762" s="162"/>
      <c r="D762" s="163">
        <v>695.79</v>
      </c>
      <c r="E762" s="164">
        <v>695.79</v>
      </c>
      <c r="F762" s="166" t="s">
        <v>2574</v>
      </c>
      <c r="G762" s="161" t="s">
        <v>2077</v>
      </c>
      <c r="H762" s="162" t="s">
        <v>1034</v>
      </c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  <c r="AC762" s="155"/>
      <c r="AD762" s="155"/>
      <c r="AE762" s="155"/>
      <c r="AF762" s="155"/>
      <c r="AG762" s="155"/>
      <c r="AH762" s="155"/>
      <c r="AI762" s="155"/>
      <c r="AJ762" s="155"/>
      <c r="AK762" s="155"/>
      <c r="AL762" s="155"/>
      <c r="AM762" s="155"/>
      <c r="AN762" s="155"/>
      <c r="AO762" s="155"/>
      <c r="AP762" s="155"/>
      <c r="AQ762" s="155"/>
      <c r="AR762" s="155"/>
    </row>
    <row r="763" spans="1:44" ht="102" hidden="1" x14ac:dyDescent="0.3">
      <c r="A763" s="155"/>
      <c r="B763" s="166" t="s">
        <v>2574</v>
      </c>
      <c r="C763" s="167"/>
      <c r="D763" s="163">
        <v>695.79</v>
      </c>
      <c r="E763" s="164">
        <v>695.79</v>
      </c>
      <c r="F763" s="161" t="s">
        <v>2077</v>
      </c>
      <c r="G763" s="165" t="s">
        <v>4084</v>
      </c>
      <c r="H763" s="162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  <c r="AC763" s="155"/>
      <c r="AD763" s="155"/>
      <c r="AE763" s="155"/>
      <c r="AF763" s="155"/>
      <c r="AG763" s="155"/>
      <c r="AH763" s="155"/>
      <c r="AI763" s="155"/>
      <c r="AJ763" s="155"/>
      <c r="AK763" s="155"/>
      <c r="AL763" s="155"/>
      <c r="AM763" s="155"/>
      <c r="AN763" s="155"/>
      <c r="AO763" s="155"/>
      <c r="AP763" s="155"/>
      <c r="AQ763" s="155"/>
      <c r="AR763" s="155"/>
    </row>
    <row r="764" spans="1:44" ht="102" x14ac:dyDescent="0.3">
      <c r="A764" s="155"/>
      <c r="B764" s="161" t="s">
        <v>2077</v>
      </c>
      <c r="C764" s="162" t="s">
        <v>1034</v>
      </c>
      <c r="D764" s="163">
        <v>695.79</v>
      </c>
      <c r="E764" s="164">
        <v>695.79</v>
      </c>
      <c r="F764" s="165" t="s">
        <v>4084</v>
      </c>
      <c r="G764" s="166" t="s">
        <v>2575</v>
      </c>
      <c r="H764" s="167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  <c r="AC764" s="155"/>
      <c r="AD764" s="155"/>
      <c r="AE764" s="155"/>
      <c r="AF764" s="155"/>
      <c r="AG764" s="155"/>
      <c r="AH764" s="155"/>
      <c r="AI764" s="155"/>
      <c r="AJ764" s="155"/>
      <c r="AK764" s="155"/>
      <c r="AL764" s="155"/>
      <c r="AM764" s="155"/>
      <c r="AN764" s="155"/>
      <c r="AO764" s="155"/>
      <c r="AP764" s="155"/>
      <c r="AQ764" s="155"/>
      <c r="AR764" s="155"/>
    </row>
    <row r="765" spans="1:44" ht="102" hidden="1" x14ac:dyDescent="0.3">
      <c r="A765" s="155"/>
      <c r="B765" s="165" t="s">
        <v>4084</v>
      </c>
      <c r="C765" s="162"/>
      <c r="D765" s="163">
        <v>695.79</v>
      </c>
      <c r="E765" s="164">
        <v>695.79</v>
      </c>
      <c r="F765" s="166" t="s">
        <v>2575</v>
      </c>
      <c r="G765" s="161" t="s">
        <v>2108</v>
      </c>
      <c r="H765" s="162" t="s">
        <v>938</v>
      </c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  <c r="AC765" s="155"/>
      <c r="AD765" s="155"/>
      <c r="AE765" s="155"/>
      <c r="AF765" s="155"/>
      <c r="AG765" s="155"/>
      <c r="AH765" s="155"/>
      <c r="AI765" s="155"/>
      <c r="AJ765" s="155"/>
      <c r="AK765" s="155"/>
      <c r="AL765" s="155"/>
      <c r="AM765" s="155"/>
      <c r="AN765" s="155"/>
      <c r="AO765" s="155"/>
      <c r="AP765" s="155"/>
      <c r="AQ765" s="155"/>
      <c r="AR765" s="155"/>
    </row>
    <row r="766" spans="1:44" ht="102" hidden="1" x14ac:dyDescent="0.3">
      <c r="A766" s="155"/>
      <c r="B766" s="166" t="s">
        <v>2575</v>
      </c>
      <c r="C766" s="167"/>
      <c r="D766" s="163">
        <v>695.79</v>
      </c>
      <c r="E766" s="164">
        <v>695.79</v>
      </c>
      <c r="F766" s="161" t="s">
        <v>2108</v>
      </c>
      <c r="G766" s="165" t="s">
        <v>4084</v>
      </c>
      <c r="H766" s="162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  <c r="AC766" s="155"/>
      <c r="AD766" s="155"/>
      <c r="AE766" s="155"/>
      <c r="AF766" s="155"/>
      <c r="AG766" s="155"/>
      <c r="AH766" s="155"/>
      <c r="AI766" s="155"/>
      <c r="AJ766" s="155"/>
      <c r="AK766" s="155"/>
      <c r="AL766" s="155"/>
      <c r="AM766" s="155"/>
      <c r="AN766" s="155"/>
      <c r="AO766" s="155"/>
      <c r="AP766" s="155"/>
      <c r="AQ766" s="155"/>
      <c r="AR766" s="155"/>
    </row>
    <row r="767" spans="1:44" ht="102" x14ac:dyDescent="0.3">
      <c r="A767" s="155"/>
      <c r="B767" s="161" t="s">
        <v>2108</v>
      </c>
      <c r="C767" s="162" t="s">
        <v>938</v>
      </c>
      <c r="D767" s="163">
        <v>730.15</v>
      </c>
      <c r="E767" s="164">
        <v>730.15</v>
      </c>
      <c r="F767" s="165" t="s">
        <v>4084</v>
      </c>
      <c r="G767" s="166" t="s">
        <v>2688</v>
      </c>
      <c r="H767" s="167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  <c r="AC767" s="155"/>
      <c r="AD767" s="155"/>
      <c r="AE767" s="155"/>
      <c r="AF767" s="155"/>
      <c r="AG767" s="155"/>
      <c r="AH767" s="155"/>
      <c r="AI767" s="155"/>
      <c r="AJ767" s="155"/>
      <c r="AK767" s="155"/>
      <c r="AL767" s="155"/>
      <c r="AM767" s="155"/>
      <c r="AN767" s="155"/>
      <c r="AO767" s="155"/>
      <c r="AP767" s="155"/>
      <c r="AQ767" s="155"/>
      <c r="AR767" s="155"/>
    </row>
    <row r="768" spans="1:44" ht="102" hidden="1" x14ac:dyDescent="0.3">
      <c r="A768" s="155"/>
      <c r="B768" s="165" t="s">
        <v>4084</v>
      </c>
      <c r="C768" s="162"/>
      <c r="D768" s="163">
        <v>730.15</v>
      </c>
      <c r="E768" s="164">
        <v>730.15</v>
      </c>
      <c r="F768" s="166" t="s">
        <v>2688</v>
      </c>
      <c r="G768" s="161" t="s">
        <v>2081</v>
      </c>
      <c r="H768" s="162" t="s">
        <v>999</v>
      </c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  <c r="AC768" s="155"/>
      <c r="AD768" s="155"/>
      <c r="AE768" s="155"/>
      <c r="AF768" s="155"/>
      <c r="AG768" s="155"/>
      <c r="AH768" s="155"/>
      <c r="AI768" s="155"/>
      <c r="AJ768" s="155"/>
      <c r="AK768" s="155"/>
      <c r="AL768" s="155"/>
      <c r="AM768" s="155"/>
      <c r="AN768" s="155"/>
      <c r="AO768" s="155"/>
      <c r="AP768" s="155"/>
      <c r="AQ768" s="155"/>
      <c r="AR768" s="155"/>
    </row>
    <row r="769" spans="1:44" ht="102" hidden="1" x14ac:dyDescent="0.3">
      <c r="A769" s="155"/>
      <c r="B769" s="166" t="s">
        <v>2688</v>
      </c>
      <c r="C769" s="167"/>
      <c r="D769" s="163">
        <v>730.15</v>
      </c>
      <c r="E769" s="164">
        <v>730.15</v>
      </c>
      <c r="F769" s="161" t="s">
        <v>2081</v>
      </c>
      <c r="G769" s="165" t="s">
        <v>4084</v>
      </c>
      <c r="H769" s="162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  <c r="AC769" s="155"/>
      <c r="AD769" s="155"/>
      <c r="AE769" s="155"/>
      <c r="AF769" s="155"/>
      <c r="AG769" s="155"/>
      <c r="AH769" s="155"/>
      <c r="AI769" s="155"/>
      <c r="AJ769" s="155"/>
      <c r="AK769" s="155"/>
      <c r="AL769" s="155"/>
      <c r="AM769" s="155"/>
      <c r="AN769" s="155"/>
      <c r="AO769" s="155"/>
      <c r="AP769" s="155"/>
      <c r="AQ769" s="155"/>
      <c r="AR769" s="155"/>
    </row>
    <row r="770" spans="1:44" ht="102" x14ac:dyDescent="0.3">
      <c r="A770" s="155"/>
      <c r="B770" s="161" t="s">
        <v>2081</v>
      </c>
      <c r="C770" s="162" t="s">
        <v>999</v>
      </c>
      <c r="D770" s="163">
        <v>695.79</v>
      </c>
      <c r="E770" s="164">
        <v>695.79</v>
      </c>
      <c r="F770" s="165" t="s">
        <v>4084</v>
      </c>
      <c r="G770" s="166" t="s">
        <v>2679</v>
      </c>
      <c r="H770" s="167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  <c r="AC770" s="155"/>
      <c r="AD770" s="155"/>
      <c r="AE770" s="155"/>
      <c r="AF770" s="155"/>
      <c r="AG770" s="155"/>
      <c r="AH770" s="155"/>
      <c r="AI770" s="155"/>
      <c r="AJ770" s="155"/>
      <c r="AK770" s="155"/>
      <c r="AL770" s="155"/>
      <c r="AM770" s="155"/>
      <c r="AN770" s="155"/>
      <c r="AO770" s="155"/>
      <c r="AP770" s="155"/>
      <c r="AQ770" s="155"/>
      <c r="AR770" s="155"/>
    </row>
    <row r="771" spans="1:44" ht="102" hidden="1" x14ac:dyDescent="0.3">
      <c r="A771" s="155"/>
      <c r="B771" s="165" t="s">
        <v>4084</v>
      </c>
      <c r="C771" s="162"/>
      <c r="D771" s="163">
        <v>695.79</v>
      </c>
      <c r="E771" s="164">
        <v>695.79</v>
      </c>
      <c r="F771" s="166" t="s">
        <v>2679</v>
      </c>
      <c r="G771" s="161" t="s">
        <v>1939</v>
      </c>
      <c r="H771" s="162" t="s">
        <v>1038</v>
      </c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  <c r="AC771" s="155"/>
      <c r="AD771" s="155"/>
      <c r="AE771" s="155"/>
      <c r="AF771" s="155"/>
      <c r="AG771" s="155"/>
      <c r="AH771" s="155"/>
      <c r="AI771" s="155"/>
      <c r="AJ771" s="155"/>
      <c r="AK771" s="155"/>
      <c r="AL771" s="155"/>
      <c r="AM771" s="155"/>
      <c r="AN771" s="155"/>
      <c r="AO771" s="155"/>
      <c r="AP771" s="155"/>
      <c r="AQ771" s="155"/>
      <c r="AR771" s="155"/>
    </row>
    <row r="772" spans="1:44" ht="102" hidden="1" x14ac:dyDescent="0.3">
      <c r="A772" s="155"/>
      <c r="B772" s="166" t="s">
        <v>2679</v>
      </c>
      <c r="C772" s="167"/>
      <c r="D772" s="163">
        <v>695.79</v>
      </c>
      <c r="E772" s="164">
        <v>695.79</v>
      </c>
      <c r="F772" s="161" t="s">
        <v>1939</v>
      </c>
      <c r="G772" s="165" t="s">
        <v>4084</v>
      </c>
      <c r="H772" s="162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  <c r="AC772" s="155"/>
      <c r="AD772" s="155"/>
      <c r="AE772" s="155"/>
      <c r="AF772" s="155"/>
      <c r="AG772" s="155"/>
      <c r="AH772" s="155"/>
      <c r="AI772" s="155"/>
      <c r="AJ772" s="155"/>
      <c r="AK772" s="155"/>
      <c r="AL772" s="155"/>
      <c r="AM772" s="155"/>
      <c r="AN772" s="155"/>
      <c r="AO772" s="155"/>
      <c r="AP772" s="155"/>
      <c r="AQ772" s="155"/>
      <c r="AR772" s="155"/>
    </row>
    <row r="773" spans="1:44" ht="102" x14ac:dyDescent="0.3">
      <c r="A773" s="155"/>
      <c r="B773" s="161" t="s">
        <v>1939</v>
      </c>
      <c r="C773" s="162" t="s">
        <v>1038</v>
      </c>
      <c r="D773" s="163">
        <v>820.34</v>
      </c>
      <c r="E773" s="164">
        <v>820.34</v>
      </c>
      <c r="F773" s="165" t="s">
        <v>4084</v>
      </c>
      <c r="G773" s="166" t="s">
        <v>2716</v>
      </c>
      <c r="H773" s="167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  <c r="AC773" s="155"/>
      <c r="AD773" s="155"/>
      <c r="AE773" s="155"/>
      <c r="AF773" s="155"/>
      <c r="AG773" s="155"/>
      <c r="AH773" s="155"/>
      <c r="AI773" s="155"/>
      <c r="AJ773" s="155"/>
      <c r="AK773" s="155"/>
      <c r="AL773" s="155"/>
      <c r="AM773" s="155"/>
      <c r="AN773" s="155"/>
      <c r="AO773" s="155"/>
      <c r="AP773" s="155"/>
      <c r="AQ773" s="155"/>
      <c r="AR773" s="155"/>
    </row>
    <row r="774" spans="1:44" ht="102" hidden="1" x14ac:dyDescent="0.3">
      <c r="A774" s="155"/>
      <c r="B774" s="165" t="s">
        <v>4084</v>
      </c>
      <c r="C774" s="162"/>
      <c r="D774" s="163">
        <v>820.34</v>
      </c>
      <c r="E774" s="164">
        <v>820.34</v>
      </c>
      <c r="F774" s="166" t="s">
        <v>2716</v>
      </c>
      <c r="G774" s="161" t="s">
        <v>2043</v>
      </c>
      <c r="H774" s="162" t="s">
        <v>617</v>
      </c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  <c r="AC774" s="155"/>
      <c r="AD774" s="155"/>
      <c r="AE774" s="155"/>
      <c r="AF774" s="155"/>
      <c r="AG774" s="155"/>
      <c r="AH774" s="155"/>
      <c r="AI774" s="155"/>
      <c r="AJ774" s="155"/>
      <c r="AK774" s="155"/>
      <c r="AL774" s="155"/>
      <c r="AM774" s="155"/>
      <c r="AN774" s="155"/>
      <c r="AO774" s="155"/>
      <c r="AP774" s="155"/>
      <c r="AQ774" s="155"/>
      <c r="AR774" s="155"/>
    </row>
    <row r="775" spans="1:44" ht="102" hidden="1" x14ac:dyDescent="0.3">
      <c r="A775" s="155"/>
      <c r="B775" s="166" t="s">
        <v>2716</v>
      </c>
      <c r="C775" s="167"/>
      <c r="D775" s="163">
        <v>820.34</v>
      </c>
      <c r="E775" s="164">
        <v>820.34</v>
      </c>
      <c r="F775" s="161" t="s">
        <v>2043</v>
      </c>
      <c r="G775" s="165" t="s">
        <v>4084</v>
      </c>
      <c r="H775" s="162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  <c r="AC775" s="155"/>
      <c r="AD775" s="155"/>
      <c r="AE775" s="155"/>
      <c r="AF775" s="155"/>
      <c r="AG775" s="155"/>
      <c r="AH775" s="155"/>
      <c r="AI775" s="155"/>
      <c r="AJ775" s="155"/>
      <c r="AK775" s="155"/>
      <c r="AL775" s="155"/>
      <c r="AM775" s="155"/>
      <c r="AN775" s="155"/>
      <c r="AO775" s="155"/>
      <c r="AP775" s="155"/>
      <c r="AQ775" s="155"/>
      <c r="AR775" s="155"/>
    </row>
    <row r="776" spans="1:44" ht="102" x14ac:dyDescent="0.3">
      <c r="A776" s="155"/>
      <c r="B776" s="161" t="s">
        <v>2043</v>
      </c>
      <c r="C776" s="162" t="s">
        <v>617</v>
      </c>
      <c r="D776" s="163">
        <v>820.34</v>
      </c>
      <c r="E776" s="164">
        <v>820.34</v>
      </c>
      <c r="F776" s="165" t="s">
        <v>4084</v>
      </c>
      <c r="G776" s="166" t="s">
        <v>2715</v>
      </c>
      <c r="H776" s="167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  <c r="AC776" s="155"/>
      <c r="AD776" s="155"/>
      <c r="AE776" s="155"/>
      <c r="AF776" s="155"/>
      <c r="AG776" s="155"/>
      <c r="AH776" s="155"/>
      <c r="AI776" s="155"/>
      <c r="AJ776" s="155"/>
      <c r="AK776" s="155"/>
      <c r="AL776" s="155"/>
      <c r="AM776" s="155"/>
      <c r="AN776" s="155"/>
      <c r="AO776" s="155"/>
      <c r="AP776" s="155"/>
      <c r="AQ776" s="155"/>
      <c r="AR776" s="155"/>
    </row>
    <row r="777" spans="1:44" ht="102" hidden="1" x14ac:dyDescent="0.3">
      <c r="A777" s="155"/>
      <c r="B777" s="165" t="s">
        <v>4084</v>
      </c>
      <c r="C777" s="162"/>
      <c r="D777" s="163">
        <v>820.34</v>
      </c>
      <c r="E777" s="164">
        <v>820.34</v>
      </c>
      <c r="F777" s="166" t="s">
        <v>2715</v>
      </c>
      <c r="G777" s="161" t="s">
        <v>2153</v>
      </c>
      <c r="H777" s="162" t="s">
        <v>1097</v>
      </c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  <c r="AC777" s="155"/>
      <c r="AD777" s="155"/>
      <c r="AE777" s="155"/>
      <c r="AF777" s="155"/>
      <c r="AG777" s="155"/>
      <c r="AH777" s="155"/>
      <c r="AI777" s="155"/>
      <c r="AJ777" s="155"/>
      <c r="AK777" s="155"/>
      <c r="AL777" s="155"/>
      <c r="AM777" s="155"/>
      <c r="AN777" s="155"/>
      <c r="AO777" s="155"/>
      <c r="AP777" s="155"/>
      <c r="AQ777" s="155"/>
      <c r="AR777" s="155"/>
    </row>
    <row r="778" spans="1:44" ht="102" hidden="1" x14ac:dyDescent="0.3">
      <c r="A778" s="155"/>
      <c r="B778" s="166" t="s">
        <v>2715</v>
      </c>
      <c r="C778" s="167"/>
      <c r="D778" s="163">
        <v>820.34</v>
      </c>
      <c r="E778" s="164">
        <v>820.34</v>
      </c>
      <c r="F778" s="161" t="s">
        <v>2153</v>
      </c>
      <c r="G778" s="165" t="s">
        <v>4084</v>
      </c>
      <c r="H778" s="162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  <c r="AC778" s="155"/>
      <c r="AD778" s="155"/>
      <c r="AE778" s="155"/>
      <c r="AF778" s="155"/>
      <c r="AG778" s="155"/>
      <c r="AH778" s="155"/>
      <c r="AI778" s="155"/>
      <c r="AJ778" s="155"/>
      <c r="AK778" s="155"/>
      <c r="AL778" s="155"/>
      <c r="AM778" s="155"/>
      <c r="AN778" s="155"/>
      <c r="AO778" s="155"/>
      <c r="AP778" s="155"/>
      <c r="AQ778" s="155"/>
      <c r="AR778" s="155"/>
    </row>
    <row r="779" spans="1:44" ht="102" x14ac:dyDescent="0.3">
      <c r="A779" s="155"/>
      <c r="B779" s="161" t="s">
        <v>2153</v>
      </c>
      <c r="C779" s="162" t="s">
        <v>1097</v>
      </c>
      <c r="D779" s="163">
        <v>678.61</v>
      </c>
      <c r="E779" s="164">
        <v>678.61</v>
      </c>
      <c r="F779" s="165" t="s">
        <v>4084</v>
      </c>
      <c r="G779" s="166" t="s">
        <v>2670</v>
      </c>
      <c r="H779" s="167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  <c r="AC779" s="155"/>
      <c r="AD779" s="155"/>
      <c r="AE779" s="155"/>
      <c r="AF779" s="155"/>
      <c r="AG779" s="155"/>
      <c r="AH779" s="155"/>
      <c r="AI779" s="155"/>
      <c r="AJ779" s="155"/>
      <c r="AK779" s="155"/>
      <c r="AL779" s="155"/>
      <c r="AM779" s="155"/>
      <c r="AN779" s="155"/>
      <c r="AO779" s="155"/>
      <c r="AP779" s="155"/>
      <c r="AQ779" s="155"/>
      <c r="AR779" s="155"/>
    </row>
    <row r="780" spans="1:44" ht="102" hidden="1" x14ac:dyDescent="0.3">
      <c r="A780" s="155"/>
      <c r="B780" s="165" t="s">
        <v>4084</v>
      </c>
      <c r="C780" s="162"/>
      <c r="D780" s="163">
        <v>678.61</v>
      </c>
      <c r="E780" s="164">
        <v>678.61</v>
      </c>
      <c r="F780" s="166" t="s">
        <v>2670</v>
      </c>
      <c r="G780" s="161" t="s">
        <v>1937</v>
      </c>
      <c r="H780" s="162" t="s">
        <v>1091</v>
      </c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  <c r="AC780" s="155"/>
      <c r="AD780" s="155"/>
      <c r="AE780" s="155"/>
      <c r="AF780" s="155"/>
      <c r="AG780" s="155"/>
      <c r="AH780" s="155"/>
      <c r="AI780" s="155"/>
      <c r="AJ780" s="155"/>
      <c r="AK780" s="155"/>
      <c r="AL780" s="155"/>
      <c r="AM780" s="155"/>
      <c r="AN780" s="155"/>
      <c r="AO780" s="155"/>
      <c r="AP780" s="155"/>
      <c r="AQ780" s="155"/>
      <c r="AR780" s="155"/>
    </row>
    <row r="781" spans="1:44" ht="102" hidden="1" x14ac:dyDescent="0.3">
      <c r="A781" s="155"/>
      <c r="B781" s="166" t="s">
        <v>2670</v>
      </c>
      <c r="C781" s="167"/>
      <c r="D781" s="163">
        <v>678.61</v>
      </c>
      <c r="E781" s="164">
        <v>678.61</v>
      </c>
      <c r="F781" s="161" t="s">
        <v>1937</v>
      </c>
      <c r="G781" s="165" t="s">
        <v>4084</v>
      </c>
      <c r="H781" s="162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  <c r="AC781" s="155"/>
      <c r="AD781" s="155"/>
      <c r="AE781" s="155"/>
      <c r="AF781" s="155"/>
      <c r="AG781" s="155"/>
      <c r="AH781" s="155"/>
      <c r="AI781" s="155"/>
      <c r="AJ781" s="155"/>
      <c r="AK781" s="155"/>
      <c r="AL781" s="155"/>
      <c r="AM781" s="155"/>
      <c r="AN781" s="155"/>
      <c r="AO781" s="155"/>
      <c r="AP781" s="155"/>
      <c r="AQ781" s="155"/>
      <c r="AR781" s="155"/>
    </row>
    <row r="782" spans="1:44" ht="102" x14ac:dyDescent="0.3">
      <c r="A782" s="155"/>
      <c r="B782" s="161" t="s">
        <v>1937</v>
      </c>
      <c r="C782" s="162" t="s">
        <v>1091</v>
      </c>
      <c r="D782" s="163">
        <v>592.71</v>
      </c>
      <c r="E782" s="164">
        <v>592.71</v>
      </c>
      <c r="F782" s="165" t="s">
        <v>4084</v>
      </c>
      <c r="G782" s="166" t="s">
        <v>2601</v>
      </c>
      <c r="H782" s="167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  <c r="AC782" s="155"/>
      <c r="AD782" s="155"/>
      <c r="AE782" s="155"/>
      <c r="AF782" s="155"/>
      <c r="AG782" s="155"/>
      <c r="AH782" s="155"/>
      <c r="AI782" s="155"/>
      <c r="AJ782" s="155"/>
      <c r="AK782" s="155"/>
      <c r="AL782" s="155"/>
      <c r="AM782" s="155"/>
      <c r="AN782" s="155"/>
      <c r="AO782" s="155"/>
      <c r="AP782" s="155"/>
      <c r="AQ782" s="155"/>
      <c r="AR782" s="155"/>
    </row>
    <row r="783" spans="1:44" ht="102" hidden="1" x14ac:dyDescent="0.3">
      <c r="A783" s="155"/>
      <c r="B783" s="165" t="s">
        <v>4084</v>
      </c>
      <c r="C783" s="162"/>
      <c r="D783" s="163">
        <v>592.71</v>
      </c>
      <c r="E783" s="164">
        <v>592.71</v>
      </c>
      <c r="F783" s="166" t="s">
        <v>2601</v>
      </c>
      <c r="G783" s="161" t="s">
        <v>2187</v>
      </c>
      <c r="H783" s="162" t="s">
        <v>649</v>
      </c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  <c r="AC783" s="155"/>
      <c r="AD783" s="155"/>
      <c r="AE783" s="155"/>
      <c r="AF783" s="155"/>
      <c r="AG783" s="155"/>
      <c r="AH783" s="155"/>
      <c r="AI783" s="155"/>
      <c r="AJ783" s="155"/>
      <c r="AK783" s="155"/>
      <c r="AL783" s="155"/>
      <c r="AM783" s="155"/>
      <c r="AN783" s="155"/>
      <c r="AO783" s="155"/>
      <c r="AP783" s="155"/>
      <c r="AQ783" s="155"/>
      <c r="AR783" s="155"/>
    </row>
    <row r="784" spans="1:44" ht="102" hidden="1" x14ac:dyDescent="0.3">
      <c r="A784" s="155"/>
      <c r="B784" s="166" t="s">
        <v>2601</v>
      </c>
      <c r="C784" s="167"/>
      <c r="D784" s="163">
        <v>592.71</v>
      </c>
      <c r="E784" s="164">
        <v>592.71</v>
      </c>
      <c r="F784" s="161" t="s">
        <v>2187</v>
      </c>
      <c r="G784" s="165" t="s">
        <v>4084</v>
      </c>
      <c r="H784" s="162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  <c r="AC784" s="155"/>
      <c r="AD784" s="155"/>
      <c r="AE784" s="155"/>
      <c r="AF784" s="155"/>
      <c r="AG784" s="155"/>
      <c r="AH784" s="155"/>
      <c r="AI784" s="155"/>
      <c r="AJ784" s="155"/>
      <c r="AK784" s="155"/>
      <c r="AL784" s="155"/>
      <c r="AM784" s="155"/>
      <c r="AN784" s="155"/>
      <c r="AO784" s="155"/>
      <c r="AP784" s="155"/>
      <c r="AQ784" s="155"/>
      <c r="AR784" s="155"/>
    </row>
    <row r="785" spans="1:44" ht="102" x14ac:dyDescent="0.3">
      <c r="A785" s="155"/>
      <c r="B785" s="161" t="s">
        <v>2187</v>
      </c>
      <c r="C785" s="162" t="s">
        <v>649</v>
      </c>
      <c r="D785" s="163">
        <v>678.61</v>
      </c>
      <c r="E785" s="164">
        <v>678.61</v>
      </c>
      <c r="F785" s="165" t="s">
        <v>4084</v>
      </c>
      <c r="G785" s="166" t="s">
        <v>2546</v>
      </c>
      <c r="H785" s="167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  <c r="AC785" s="155"/>
      <c r="AD785" s="155"/>
      <c r="AE785" s="155"/>
      <c r="AF785" s="155"/>
      <c r="AG785" s="155"/>
      <c r="AH785" s="155"/>
      <c r="AI785" s="155"/>
      <c r="AJ785" s="155"/>
      <c r="AK785" s="155"/>
      <c r="AL785" s="155"/>
      <c r="AM785" s="155"/>
      <c r="AN785" s="155"/>
      <c r="AO785" s="155"/>
      <c r="AP785" s="155"/>
      <c r="AQ785" s="155"/>
      <c r="AR785" s="155"/>
    </row>
    <row r="786" spans="1:44" ht="102" hidden="1" x14ac:dyDescent="0.3">
      <c r="A786" s="155"/>
      <c r="B786" s="165" t="s">
        <v>4084</v>
      </c>
      <c r="C786" s="162"/>
      <c r="D786" s="163">
        <v>678.61</v>
      </c>
      <c r="E786" s="164">
        <v>678.61</v>
      </c>
      <c r="F786" s="166" t="s">
        <v>2546</v>
      </c>
      <c r="G786" s="161" t="s">
        <v>2017</v>
      </c>
      <c r="H786" s="162" t="s">
        <v>977</v>
      </c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  <c r="AC786" s="155"/>
      <c r="AD786" s="155"/>
      <c r="AE786" s="155"/>
      <c r="AF786" s="155"/>
      <c r="AG786" s="155"/>
      <c r="AH786" s="155"/>
      <c r="AI786" s="155"/>
      <c r="AJ786" s="155"/>
      <c r="AK786" s="155"/>
      <c r="AL786" s="155"/>
      <c r="AM786" s="155"/>
      <c r="AN786" s="155"/>
      <c r="AO786" s="155"/>
      <c r="AP786" s="155"/>
      <c r="AQ786" s="155"/>
      <c r="AR786" s="155"/>
    </row>
    <row r="787" spans="1:44" ht="102" hidden="1" x14ac:dyDescent="0.3">
      <c r="A787" s="155"/>
      <c r="B787" s="166" t="s">
        <v>2546</v>
      </c>
      <c r="C787" s="167"/>
      <c r="D787" s="163">
        <v>678.61</v>
      </c>
      <c r="E787" s="164">
        <v>678.61</v>
      </c>
      <c r="F787" s="161" t="s">
        <v>2017</v>
      </c>
      <c r="G787" s="165" t="s">
        <v>4084</v>
      </c>
      <c r="H787" s="162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  <c r="AC787" s="155"/>
      <c r="AD787" s="155"/>
      <c r="AE787" s="155"/>
      <c r="AF787" s="155"/>
      <c r="AG787" s="155"/>
      <c r="AH787" s="155"/>
      <c r="AI787" s="155"/>
      <c r="AJ787" s="155"/>
      <c r="AK787" s="155"/>
      <c r="AL787" s="155"/>
      <c r="AM787" s="155"/>
      <c r="AN787" s="155"/>
      <c r="AO787" s="155"/>
      <c r="AP787" s="155"/>
      <c r="AQ787" s="155"/>
      <c r="AR787" s="155"/>
    </row>
    <row r="788" spans="1:44" ht="102" x14ac:dyDescent="0.3">
      <c r="A788" s="155"/>
      <c r="B788" s="161" t="s">
        <v>2017</v>
      </c>
      <c r="C788" s="162" t="s">
        <v>977</v>
      </c>
      <c r="D788" s="163">
        <v>163.21</v>
      </c>
      <c r="E788" s="164">
        <v>163.21</v>
      </c>
      <c r="F788" s="165" t="s">
        <v>4084</v>
      </c>
      <c r="G788" s="166" t="s">
        <v>2432</v>
      </c>
      <c r="H788" s="167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  <c r="AC788" s="155"/>
      <c r="AD788" s="155"/>
      <c r="AE788" s="155"/>
      <c r="AF788" s="155"/>
      <c r="AG788" s="155"/>
      <c r="AH788" s="155"/>
      <c r="AI788" s="155"/>
      <c r="AJ788" s="155"/>
      <c r="AK788" s="155"/>
      <c r="AL788" s="155"/>
      <c r="AM788" s="155"/>
      <c r="AN788" s="155"/>
      <c r="AO788" s="155"/>
      <c r="AP788" s="155"/>
      <c r="AQ788" s="155"/>
      <c r="AR788" s="155"/>
    </row>
    <row r="789" spans="1:44" ht="102" hidden="1" x14ac:dyDescent="0.3">
      <c r="A789" s="155"/>
      <c r="B789" s="165" t="s">
        <v>4084</v>
      </c>
      <c r="C789" s="162"/>
      <c r="D789" s="163">
        <v>163.21</v>
      </c>
      <c r="E789" s="164">
        <v>163.21</v>
      </c>
      <c r="F789" s="166" t="s">
        <v>2432</v>
      </c>
      <c r="G789" s="161" t="s">
        <v>2015</v>
      </c>
      <c r="H789" s="162" t="s">
        <v>1056</v>
      </c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  <c r="AC789" s="155"/>
      <c r="AD789" s="155"/>
      <c r="AE789" s="155"/>
      <c r="AF789" s="155"/>
      <c r="AG789" s="155"/>
      <c r="AH789" s="155"/>
      <c r="AI789" s="155"/>
      <c r="AJ789" s="155"/>
      <c r="AK789" s="155"/>
      <c r="AL789" s="155"/>
      <c r="AM789" s="155"/>
      <c r="AN789" s="155"/>
      <c r="AO789" s="155"/>
      <c r="AP789" s="155"/>
      <c r="AQ789" s="155"/>
      <c r="AR789" s="155"/>
    </row>
    <row r="790" spans="1:44" ht="102" hidden="1" x14ac:dyDescent="0.3">
      <c r="A790" s="155"/>
      <c r="B790" s="166" t="s">
        <v>2432</v>
      </c>
      <c r="C790" s="167"/>
      <c r="D790" s="163">
        <v>163.21</v>
      </c>
      <c r="E790" s="164">
        <v>163.21</v>
      </c>
      <c r="F790" s="161" t="s">
        <v>2015</v>
      </c>
      <c r="G790" s="165" t="s">
        <v>4084</v>
      </c>
      <c r="H790" s="162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  <c r="AC790" s="155"/>
      <c r="AD790" s="155"/>
      <c r="AE790" s="155"/>
      <c r="AF790" s="155"/>
      <c r="AG790" s="155"/>
      <c r="AH790" s="155"/>
      <c r="AI790" s="155"/>
      <c r="AJ790" s="155"/>
      <c r="AK790" s="155"/>
      <c r="AL790" s="155"/>
      <c r="AM790" s="155"/>
      <c r="AN790" s="155"/>
      <c r="AO790" s="155"/>
      <c r="AP790" s="155"/>
      <c r="AQ790" s="155"/>
      <c r="AR790" s="155"/>
    </row>
    <row r="791" spans="1:44" ht="102" x14ac:dyDescent="0.3">
      <c r="A791" s="155"/>
      <c r="B791" s="161" t="s">
        <v>2015</v>
      </c>
      <c r="C791" s="162" t="s">
        <v>1056</v>
      </c>
      <c r="D791" s="163">
        <v>171.8</v>
      </c>
      <c r="E791" s="164">
        <v>171.8</v>
      </c>
      <c r="F791" s="165" t="s">
        <v>4084</v>
      </c>
      <c r="G791" s="166" t="s">
        <v>2447</v>
      </c>
      <c r="H791" s="167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  <c r="AC791" s="155"/>
      <c r="AD791" s="155"/>
      <c r="AE791" s="155"/>
      <c r="AF791" s="155"/>
      <c r="AG791" s="155"/>
      <c r="AH791" s="155"/>
      <c r="AI791" s="155"/>
      <c r="AJ791" s="155"/>
      <c r="AK791" s="155"/>
      <c r="AL791" s="155"/>
      <c r="AM791" s="155"/>
      <c r="AN791" s="155"/>
      <c r="AO791" s="155"/>
      <c r="AP791" s="155"/>
      <c r="AQ791" s="155"/>
      <c r="AR791" s="155"/>
    </row>
    <row r="792" spans="1:44" ht="102" hidden="1" x14ac:dyDescent="0.3">
      <c r="A792" s="155"/>
      <c r="B792" s="165" t="s">
        <v>4084</v>
      </c>
      <c r="C792" s="162"/>
      <c r="D792" s="163">
        <v>171.8</v>
      </c>
      <c r="E792" s="164">
        <v>171.8</v>
      </c>
      <c r="F792" s="166" t="s">
        <v>2447</v>
      </c>
      <c r="G792" s="161" t="s">
        <v>2071</v>
      </c>
      <c r="H792" s="162" t="s">
        <v>619</v>
      </c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  <c r="AC792" s="155"/>
      <c r="AD792" s="155"/>
      <c r="AE792" s="155"/>
      <c r="AF792" s="155"/>
      <c r="AG792" s="155"/>
      <c r="AH792" s="155"/>
      <c r="AI792" s="155"/>
      <c r="AJ792" s="155"/>
      <c r="AK792" s="155"/>
      <c r="AL792" s="155"/>
      <c r="AM792" s="155"/>
      <c r="AN792" s="155"/>
      <c r="AO792" s="155"/>
      <c r="AP792" s="155"/>
      <c r="AQ792" s="155"/>
      <c r="AR792" s="155"/>
    </row>
    <row r="793" spans="1:44" ht="102" hidden="1" x14ac:dyDescent="0.3">
      <c r="A793" s="155"/>
      <c r="B793" s="166" t="s">
        <v>2447</v>
      </c>
      <c r="C793" s="167"/>
      <c r="D793" s="163">
        <v>171.8</v>
      </c>
      <c r="E793" s="164">
        <v>171.8</v>
      </c>
      <c r="F793" s="161" t="s">
        <v>2071</v>
      </c>
      <c r="G793" s="165" t="s">
        <v>4084</v>
      </c>
      <c r="H793" s="162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  <c r="AC793" s="155"/>
      <c r="AD793" s="155"/>
      <c r="AE793" s="155"/>
      <c r="AF793" s="155"/>
      <c r="AG793" s="155"/>
      <c r="AH793" s="155"/>
      <c r="AI793" s="155"/>
      <c r="AJ793" s="155"/>
      <c r="AK793" s="155"/>
      <c r="AL793" s="155"/>
      <c r="AM793" s="155"/>
      <c r="AN793" s="155"/>
      <c r="AO793" s="155"/>
      <c r="AP793" s="155"/>
      <c r="AQ793" s="155"/>
      <c r="AR793" s="155"/>
    </row>
    <row r="794" spans="1:44" ht="102" x14ac:dyDescent="0.3">
      <c r="A794" s="155"/>
      <c r="B794" s="161" t="s">
        <v>2071</v>
      </c>
      <c r="C794" s="162" t="s">
        <v>619</v>
      </c>
      <c r="D794" s="163">
        <v>339.3</v>
      </c>
      <c r="E794" s="164">
        <v>339.3</v>
      </c>
      <c r="F794" s="165" t="s">
        <v>4084</v>
      </c>
      <c r="G794" s="166" t="s">
        <v>2540</v>
      </c>
      <c r="H794" s="167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  <c r="AC794" s="155"/>
      <c r="AD794" s="155"/>
      <c r="AE794" s="155"/>
      <c r="AF794" s="155"/>
      <c r="AG794" s="155"/>
      <c r="AH794" s="155"/>
      <c r="AI794" s="155"/>
      <c r="AJ794" s="155"/>
      <c r="AK794" s="155"/>
      <c r="AL794" s="155"/>
      <c r="AM794" s="155"/>
      <c r="AN794" s="155"/>
      <c r="AO794" s="155"/>
      <c r="AP794" s="155"/>
      <c r="AQ794" s="155"/>
      <c r="AR794" s="155"/>
    </row>
    <row r="795" spans="1:44" ht="102" hidden="1" x14ac:dyDescent="0.3">
      <c r="A795" s="155"/>
      <c r="B795" s="165" t="s">
        <v>4084</v>
      </c>
      <c r="C795" s="162"/>
      <c r="D795" s="163">
        <v>339.3</v>
      </c>
      <c r="E795" s="164">
        <v>339.3</v>
      </c>
      <c r="F795" s="166" t="s">
        <v>2540</v>
      </c>
      <c r="G795" s="161" t="s">
        <v>2300</v>
      </c>
      <c r="H795" s="162" t="s">
        <v>1039</v>
      </c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  <c r="AC795" s="155"/>
      <c r="AD795" s="155"/>
      <c r="AE795" s="155"/>
      <c r="AF795" s="155"/>
      <c r="AG795" s="155"/>
      <c r="AH795" s="155"/>
      <c r="AI795" s="155"/>
      <c r="AJ795" s="155"/>
      <c r="AK795" s="155"/>
      <c r="AL795" s="155"/>
      <c r="AM795" s="155"/>
      <c r="AN795" s="155"/>
      <c r="AO795" s="155"/>
      <c r="AP795" s="155"/>
      <c r="AQ795" s="155"/>
      <c r="AR795" s="155"/>
    </row>
    <row r="796" spans="1:44" ht="102" hidden="1" x14ac:dyDescent="0.3">
      <c r="A796" s="155"/>
      <c r="B796" s="166" t="s">
        <v>2540</v>
      </c>
      <c r="C796" s="167"/>
      <c r="D796" s="163">
        <v>339.3</v>
      </c>
      <c r="E796" s="164">
        <v>339.3</v>
      </c>
      <c r="F796" s="161" t="s">
        <v>2300</v>
      </c>
      <c r="G796" s="165" t="s">
        <v>4084</v>
      </c>
      <c r="H796" s="162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  <c r="AC796" s="155"/>
      <c r="AD796" s="155"/>
      <c r="AE796" s="155"/>
      <c r="AF796" s="155"/>
      <c r="AG796" s="155"/>
      <c r="AH796" s="155"/>
      <c r="AI796" s="155"/>
      <c r="AJ796" s="155"/>
      <c r="AK796" s="155"/>
      <c r="AL796" s="155"/>
      <c r="AM796" s="155"/>
      <c r="AN796" s="155"/>
      <c r="AO796" s="155"/>
      <c r="AP796" s="155"/>
      <c r="AQ796" s="155"/>
      <c r="AR796" s="155"/>
    </row>
    <row r="797" spans="1:44" ht="102" x14ac:dyDescent="0.3">
      <c r="A797" s="155"/>
      <c r="B797" s="161" t="s">
        <v>2300</v>
      </c>
      <c r="C797" s="162" t="s">
        <v>1039</v>
      </c>
      <c r="D797" s="163">
        <v>214.75</v>
      </c>
      <c r="E797" s="164">
        <v>214.75</v>
      </c>
      <c r="F797" s="165" t="s">
        <v>4084</v>
      </c>
      <c r="G797" s="166" t="s">
        <v>3376</v>
      </c>
      <c r="H797" s="167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  <c r="AC797" s="155"/>
      <c r="AD797" s="155"/>
      <c r="AE797" s="155"/>
      <c r="AF797" s="155"/>
      <c r="AG797" s="155"/>
      <c r="AH797" s="155"/>
      <c r="AI797" s="155"/>
      <c r="AJ797" s="155"/>
      <c r="AK797" s="155"/>
      <c r="AL797" s="155"/>
      <c r="AM797" s="155"/>
      <c r="AN797" s="155"/>
      <c r="AO797" s="155"/>
      <c r="AP797" s="155"/>
      <c r="AQ797" s="155"/>
      <c r="AR797" s="155"/>
    </row>
    <row r="798" spans="1:44" ht="102" hidden="1" x14ac:dyDescent="0.3">
      <c r="A798" s="155"/>
      <c r="B798" s="165" t="s">
        <v>4084</v>
      </c>
      <c r="C798" s="162"/>
      <c r="D798" s="163">
        <v>214.75</v>
      </c>
      <c r="E798" s="164">
        <v>214.75</v>
      </c>
      <c r="F798" s="166" t="s">
        <v>3376</v>
      </c>
      <c r="G798" s="161" t="s">
        <v>1310</v>
      </c>
      <c r="H798" s="162" t="s">
        <v>589</v>
      </c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  <c r="AC798" s="155"/>
      <c r="AD798" s="155"/>
      <c r="AE798" s="155"/>
      <c r="AF798" s="155"/>
      <c r="AG798" s="155"/>
      <c r="AH798" s="155"/>
      <c r="AI798" s="155"/>
      <c r="AJ798" s="155"/>
      <c r="AK798" s="155"/>
      <c r="AL798" s="155"/>
      <c r="AM798" s="155"/>
      <c r="AN798" s="155"/>
      <c r="AO798" s="155"/>
      <c r="AP798" s="155"/>
      <c r="AQ798" s="155"/>
      <c r="AR798" s="155"/>
    </row>
    <row r="799" spans="1:44" ht="102" hidden="1" x14ac:dyDescent="0.3">
      <c r="A799" s="155"/>
      <c r="B799" s="166" t="s">
        <v>3376</v>
      </c>
      <c r="C799" s="167"/>
      <c r="D799" s="163">
        <v>214.75</v>
      </c>
      <c r="E799" s="164">
        <v>214.75</v>
      </c>
      <c r="F799" s="161" t="s">
        <v>1310</v>
      </c>
      <c r="G799" s="165" t="s">
        <v>4084</v>
      </c>
      <c r="H799" s="162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  <c r="AC799" s="155"/>
      <c r="AD799" s="155"/>
      <c r="AE799" s="155"/>
      <c r="AF799" s="155"/>
      <c r="AG799" s="155"/>
      <c r="AH799" s="155"/>
      <c r="AI799" s="155"/>
      <c r="AJ799" s="155"/>
      <c r="AK799" s="155"/>
      <c r="AL799" s="155"/>
      <c r="AM799" s="155"/>
      <c r="AN799" s="155"/>
      <c r="AO799" s="155"/>
      <c r="AP799" s="155"/>
      <c r="AQ799" s="155"/>
      <c r="AR799" s="155"/>
    </row>
    <row r="800" spans="1:44" ht="102" x14ac:dyDescent="0.3">
      <c r="A800" s="155"/>
      <c r="B800" s="161" t="s">
        <v>1310</v>
      </c>
      <c r="C800" s="162" t="s">
        <v>589</v>
      </c>
      <c r="D800" s="163">
        <v>219.04</v>
      </c>
      <c r="E800" s="164">
        <v>219.04</v>
      </c>
      <c r="F800" s="165" t="s">
        <v>4084</v>
      </c>
      <c r="G800" s="166" t="s">
        <v>2485</v>
      </c>
      <c r="H800" s="167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  <c r="AC800" s="155"/>
      <c r="AD800" s="155"/>
      <c r="AE800" s="155"/>
      <c r="AF800" s="155"/>
      <c r="AG800" s="155"/>
      <c r="AH800" s="155"/>
      <c r="AI800" s="155"/>
      <c r="AJ800" s="155"/>
      <c r="AK800" s="155"/>
      <c r="AL800" s="155"/>
      <c r="AM800" s="155"/>
      <c r="AN800" s="155"/>
      <c r="AO800" s="155"/>
      <c r="AP800" s="155"/>
      <c r="AQ800" s="155"/>
      <c r="AR800" s="155"/>
    </row>
    <row r="801" spans="1:44" ht="102" hidden="1" x14ac:dyDescent="0.3">
      <c r="A801" s="155"/>
      <c r="B801" s="165" t="s">
        <v>4084</v>
      </c>
      <c r="C801" s="162"/>
      <c r="D801" s="163">
        <v>219.04</v>
      </c>
      <c r="E801" s="164">
        <v>219.04</v>
      </c>
      <c r="F801" s="166" t="s">
        <v>2485</v>
      </c>
      <c r="G801" s="161" t="s">
        <v>2294</v>
      </c>
      <c r="H801" s="162" t="s">
        <v>1092</v>
      </c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  <c r="AC801" s="155"/>
      <c r="AD801" s="155"/>
      <c r="AE801" s="155"/>
      <c r="AF801" s="155"/>
      <c r="AG801" s="155"/>
      <c r="AH801" s="155"/>
      <c r="AI801" s="155"/>
      <c r="AJ801" s="155"/>
      <c r="AK801" s="155"/>
      <c r="AL801" s="155"/>
      <c r="AM801" s="155"/>
      <c r="AN801" s="155"/>
      <c r="AO801" s="155"/>
      <c r="AP801" s="155"/>
      <c r="AQ801" s="155"/>
      <c r="AR801" s="155"/>
    </row>
    <row r="802" spans="1:44" ht="102" hidden="1" x14ac:dyDescent="0.3">
      <c r="A802" s="155"/>
      <c r="B802" s="166" t="s">
        <v>2485</v>
      </c>
      <c r="C802" s="167"/>
      <c r="D802" s="163">
        <v>219.04</v>
      </c>
      <c r="E802" s="164">
        <v>219.04</v>
      </c>
      <c r="F802" s="161" t="s">
        <v>2294</v>
      </c>
      <c r="G802" s="165" t="s">
        <v>4084</v>
      </c>
      <c r="H802" s="162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  <c r="AC802" s="155"/>
      <c r="AD802" s="155"/>
      <c r="AE802" s="155"/>
      <c r="AF802" s="155"/>
      <c r="AG802" s="155"/>
      <c r="AH802" s="155"/>
      <c r="AI802" s="155"/>
      <c r="AJ802" s="155"/>
      <c r="AK802" s="155"/>
      <c r="AL802" s="155"/>
      <c r="AM802" s="155"/>
      <c r="AN802" s="155"/>
      <c r="AO802" s="155"/>
      <c r="AP802" s="155"/>
      <c r="AQ802" s="155"/>
      <c r="AR802" s="155"/>
    </row>
    <row r="803" spans="1:44" ht="102" x14ac:dyDescent="0.3">
      <c r="A803" s="155"/>
      <c r="B803" s="161" t="s">
        <v>2294</v>
      </c>
      <c r="C803" s="162" t="s">
        <v>1092</v>
      </c>
      <c r="D803" s="163">
        <v>193.27</v>
      </c>
      <c r="E803" s="164">
        <v>193.27</v>
      </c>
      <c r="F803" s="165" t="s">
        <v>4084</v>
      </c>
      <c r="G803" s="166" t="s">
        <v>3370</v>
      </c>
      <c r="H803" s="167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  <c r="AC803" s="155"/>
      <c r="AD803" s="155"/>
      <c r="AE803" s="155"/>
      <c r="AF803" s="155"/>
      <c r="AG803" s="155"/>
      <c r="AH803" s="155"/>
      <c r="AI803" s="155"/>
      <c r="AJ803" s="155"/>
      <c r="AK803" s="155"/>
      <c r="AL803" s="155"/>
      <c r="AM803" s="155"/>
      <c r="AN803" s="155"/>
      <c r="AO803" s="155"/>
      <c r="AP803" s="155"/>
      <c r="AQ803" s="155"/>
      <c r="AR803" s="155"/>
    </row>
    <row r="804" spans="1:44" ht="102" hidden="1" x14ac:dyDescent="0.3">
      <c r="A804" s="155"/>
      <c r="B804" s="165" t="s">
        <v>4084</v>
      </c>
      <c r="C804" s="162"/>
      <c r="D804" s="163">
        <v>193.27</v>
      </c>
      <c r="E804" s="164">
        <v>193.27</v>
      </c>
      <c r="F804" s="166" t="s">
        <v>3370</v>
      </c>
      <c r="G804" s="161" t="s">
        <v>1750</v>
      </c>
      <c r="H804" s="162" t="s">
        <v>725</v>
      </c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  <c r="AC804" s="155"/>
      <c r="AD804" s="155"/>
      <c r="AE804" s="155"/>
      <c r="AF804" s="155"/>
      <c r="AG804" s="155"/>
      <c r="AH804" s="155"/>
      <c r="AI804" s="155"/>
      <c r="AJ804" s="155"/>
      <c r="AK804" s="155"/>
      <c r="AL804" s="155"/>
      <c r="AM804" s="155"/>
      <c r="AN804" s="155"/>
      <c r="AO804" s="155"/>
      <c r="AP804" s="155"/>
      <c r="AQ804" s="155"/>
      <c r="AR804" s="155"/>
    </row>
    <row r="805" spans="1:44" ht="102" hidden="1" x14ac:dyDescent="0.3">
      <c r="A805" s="155"/>
      <c r="B805" s="166" t="s">
        <v>3370</v>
      </c>
      <c r="C805" s="167"/>
      <c r="D805" s="163">
        <v>193.27</v>
      </c>
      <c r="E805" s="164">
        <v>193.27</v>
      </c>
      <c r="F805" s="161" t="s">
        <v>1750</v>
      </c>
      <c r="G805" s="165" t="s">
        <v>4084</v>
      </c>
      <c r="H805" s="162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  <c r="AC805" s="155"/>
      <c r="AD805" s="155"/>
      <c r="AE805" s="155"/>
      <c r="AF805" s="155"/>
      <c r="AG805" s="155"/>
      <c r="AH805" s="155"/>
      <c r="AI805" s="155"/>
      <c r="AJ805" s="155"/>
      <c r="AK805" s="155"/>
      <c r="AL805" s="155"/>
      <c r="AM805" s="155"/>
      <c r="AN805" s="155"/>
      <c r="AO805" s="155"/>
      <c r="AP805" s="155"/>
      <c r="AQ805" s="155"/>
      <c r="AR805" s="155"/>
    </row>
    <row r="806" spans="1:44" ht="102" x14ac:dyDescent="0.3">
      <c r="A806" s="155"/>
      <c r="B806" s="161" t="s">
        <v>1750</v>
      </c>
      <c r="C806" s="162" t="s">
        <v>725</v>
      </c>
      <c r="D806" s="163">
        <v>257.7</v>
      </c>
      <c r="E806" s="164">
        <v>257.7</v>
      </c>
      <c r="F806" s="165" t="s">
        <v>4084</v>
      </c>
      <c r="G806" s="166" t="s">
        <v>2513</v>
      </c>
      <c r="H806" s="167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  <c r="AC806" s="155"/>
      <c r="AD806" s="155"/>
      <c r="AE806" s="155"/>
      <c r="AF806" s="155"/>
      <c r="AG806" s="155"/>
      <c r="AH806" s="155"/>
      <c r="AI806" s="155"/>
      <c r="AJ806" s="155"/>
      <c r="AK806" s="155"/>
      <c r="AL806" s="155"/>
      <c r="AM806" s="155"/>
      <c r="AN806" s="155"/>
      <c r="AO806" s="155"/>
      <c r="AP806" s="155"/>
      <c r="AQ806" s="155"/>
      <c r="AR806" s="155"/>
    </row>
    <row r="807" spans="1:44" ht="102" hidden="1" x14ac:dyDescent="0.3">
      <c r="A807" s="155"/>
      <c r="B807" s="165" t="s">
        <v>4084</v>
      </c>
      <c r="C807" s="162"/>
      <c r="D807" s="163">
        <v>257.7</v>
      </c>
      <c r="E807" s="164">
        <v>257.7</v>
      </c>
      <c r="F807" s="166" t="s">
        <v>2513</v>
      </c>
      <c r="G807" s="161" t="s">
        <v>1774</v>
      </c>
      <c r="H807" s="162" t="s">
        <v>980</v>
      </c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  <c r="AC807" s="155"/>
      <c r="AD807" s="155"/>
      <c r="AE807" s="155"/>
      <c r="AF807" s="155"/>
      <c r="AG807" s="155"/>
      <c r="AH807" s="155"/>
      <c r="AI807" s="155"/>
      <c r="AJ807" s="155"/>
      <c r="AK807" s="155"/>
      <c r="AL807" s="155"/>
      <c r="AM807" s="155"/>
      <c r="AN807" s="155"/>
      <c r="AO807" s="155"/>
      <c r="AP807" s="155"/>
      <c r="AQ807" s="155"/>
      <c r="AR807" s="155"/>
    </row>
    <row r="808" spans="1:44" ht="102" hidden="1" x14ac:dyDescent="0.3">
      <c r="A808" s="155"/>
      <c r="B808" s="166" t="s">
        <v>2513</v>
      </c>
      <c r="C808" s="167"/>
      <c r="D808" s="163">
        <v>257.7</v>
      </c>
      <c r="E808" s="164">
        <v>257.7</v>
      </c>
      <c r="F808" s="161" t="s">
        <v>1774</v>
      </c>
      <c r="G808" s="165" t="s">
        <v>4084</v>
      </c>
      <c r="H808" s="162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  <c r="AC808" s="155"/>
      <c r="AD808" s="155"/>
      <c r="AE808" s="155"/>
      <c r="AF808" s="155"/>
      <c r="AG808" s="155"/>
      <c r="AH808" s="155"/>
      <c r="AI808" s="155"/>
      <c r="AJ808" s="155"/>
      <c r="AK808" s="155"/>
      <c r="AL808" s="155"/>
      <c r="AM808" s="155"/>
      <c r="AN808" s="155"/>
      <c r="AO808" s="155"/>
      <c r="AP808" s="155"/>
      <c r="AQ808" s="155"/>
      <c r="AR808" s="155"/>
    </row>
    <row r="809" spans="1:44" ht="102" x14ac:dyDescent="0.3">
      <c r="A809" s="155"/>
      <c r="B809" s="161" t="s">
        <v>1774</v>
      </c>
      <c r="C809" s="162" t="s">
        <v>980</v>
      </c>
      <c r="D809" s="163">
        <v>292.06</v>
      </c>
      <c r="E809" s="164">
        <v>292.06</v>
      </c>
      <c r="F809" s="165" t="s">
        <v>4084</v>
      </c>
      <c r="G809" s="166" t="s">
        <v>2533</v>
      </c>
      <c r="H809" s="167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  <c r="AC809" s="155"/>
      <c r="AD809" s="155"/>
      <c r="AE809" s="155"/>
      <c r="AF809" s="155"/>
      <c r="AG809" s="155"/>
      <c r="AH809" s="155"/>
      <c r="AI809" s="155"/>
      <c r="AJ809" s="155"/>
      <c r="AK809" s="155"/>
      <c r="AL809" s="155"/>
      <c r="AM809" s="155"/>
      <c r="AN809" s="155"/>
      <c r="AO809" s="155"/>
      <c r="AP809" s="155"/>
      <c r="AQ809" s="155"/>
      <c r="AR809" s="155"/>
    </row>
    <row r="810" spans="1:44" ht="102" hidden="1" x14ac:dyDescent="0.3">
      <c r="A810" s="155"/>
      <c r="B810" s="165" t="s">
        <v>4084</v>
      </c>
      <c r="C810" s="162"/>
      <c r="D810" s="163">
        <v>292.06</v>
      </c>
      <c r="E810" s="164">
        <v>292.06</v>
      </c>
      <c r="F810" s="166" t="s">
        <v>2533</v>
      </c>
      <c r="G810" s="161" t="s">
        <v>2339</v>
      </c>
      <c r="H810" s="162" t="s">
        <v>624</v>
      </c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  <c r="AC810" s="155"/>
      <c r="AD810" s="155"/>
      <c r="AE810" s="155"/>
      <c r="AF810" s="155"/>
      <c r="AG810" s="155"/>
      <c r="AH810" s="155"/>
      <c r="AI810" s="155"/>
      <c r="AJ810" s="155"/>
      <c r="AK810" s="155"/>
      <c r="AL810" s="155"/>
      <c r="AM810" s="155"/>
      <c r="AN810" s="155"/>
      <c r="AO810" s="155"/>
      <c r="AP810" s="155"/>
      <c r="AQ810" s="155"/>
      <c r="AR810" s="155"/>
    </row>
    <row r="811" spans="1:44" ht="102" hidden="1" x14ac:dyDescent="0.3">
      <c r="A811" s="155"/>
      <c r="B811" s="166" t="s">
        <v>2533</v>
      </c>
      <c r="C811" s="167"/>
      <c r="D811" s="163">
        <v>292.06</v>
      </c>
      <c r="E811" s="164">
        <v>292.06</v>
      </c>
      <c r="F811" s="161" t="s">
        <v>2339</v>
      </c>
      <c r="G811" s="165" t="s">
        <v>4084</v>
      </c>
      <c r="H811" s="162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  <c r="AC811" s="155"/>
      <c r="AD811" s="155"/>
      <c r="AE811" s="155"/>
      <c r="AF811" s="155"/>
      <c r="AG811" s="155"/>
      <c r="AH811" s="155"/>
      <c r="AI811" s="155"/>
      <c r="AJ811" s="155"/>
      <c r="AK811" s="155"/>
      <c r="AL811" s="155"/>
      <c r="AM811" s="155"/>
      <c r="AN811" s="155"/>
      <c r="AO811" s="155"/>
      <c r="AP811" s="155"/>
      <c r="AQ811" s="155"/>
      <c r="AR811" s="155"/>
    </row>
    <row r="812" spans="1:44" ht="102" x14ac:dyDescent="0.3">
      <c r="A812" s="155"/>
      <c r="B812" s="161" t="s">
        <v>2339</v>
      </c>
      <c r="C812" s="162" t="s">
        <v>624</v>
      </c>
      <c r="D812" s="163">
        <v>219.04</v>
      </c>
      <c r="E812" s="164">
        <v>219.04</v>
      </c>
      <c r="F812" s="165" t="s">
        <v>4084</v>
      </c>
      <c r="G812" s="166" t="s">
        <v>3378</v>
      </c>
      <c r="H812" s="167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  <c r="AC812" s="155"/>
      <c r="AD812" s="155"/>
      <c r="AE812" s="155"/>
      <c r="AF812" s="155"/>
      <c r="AG812" s="155"/>
      <c r="AH812" s="155"/>
      <c r="AI812" s="155"/>
      <c r="AJ812" s="155"/>
      <c r="AK812" s="155"/>
      <c r="AL812" s="155"/>
      <c r="AM812" s="155"/>
      <c r="AN812" s="155"/>
      <c r="AO812" s="155"/>
      <c r="AP812" s="155"/>
      <c r="AQ812" s="155"/>
      <c r="AR812" s="155"/>
    </row>
    <row r="813" spans="1:44" ht="102" hidden="1" x14ac:dyDescent="0.3">
      <c r="A813" s="155"/>
      <c r="B813" s="165" t="s">
        <v>4084</v>
      </c>
      <c r="C813" s="162"/>
      <c r="D813" s="163">
        <v>219.04</v>
      </c>
      <c r="E813" s="164">
        <v>219.04</v>
      </c>
      <c r="F813" s="166" t="s">
        <v>3378</v>
      </c>
      <c r="G813" s="161" t="s">
        <v>2019</v>
      </c>
      <c r="H813" s="162" t="s">
        <v>1026</v>
      </c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  <c r="AC813" s="155"/>
      <c r="AD813" s="155"/>
      <c r="AE813" s="155"/>
      <c r="AF813" s="155"/>
      <c r="AG813" s="155"/>
      <c r="AH813" s="155"/>
      <c r="AI813" s="155"/>
      <c r="AJ813" s="155"/>
      <c r="AK813" s="155"/>
      <c r="AL813" s="155"/>
      <c r="AM813" s="155"/>
      <c r="AN813" s="155"/>
      <c r="AO813" s="155"/>
      <c r="AP813" s="155"/>
      <c r="AQ813" s="155"/>
      <c r="AR813" s="155"/>
    </row>
    <row r="814" spans="1:44" ht="102" hidden="1" x14ac:dyDescent="0.3">
      <c r="A814" s="155"/>
      <c r="B814" s="166" t="s">
        <v>3378</v>
      </c>
      <c r="C814" s="167"/>
      <c r="D814" s="163">
        <v>219.04</v>
      </c>
      <c r="E814" s="164">
        <v>219.04</v>
      </c>
      <c r="F814" s="161" t="s">
        <v>2019</v>
      </c>
      <c r="G814" s="165" t="s">
        <v>4084</v>
      </c>
      <c r="H814" s="162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  <c r="AC814" s="155"/>
      <c r="AD814" s="155"/>
      <c r="AE814" s="155"/>
      <c r="AF814" s="155"/>
      <c r="AG814" s="155"/>
      <c r="AH814" s="155"/>
      <c r="AI814" s="155"/>
      <c r="AJ814" s="155"/>
      <c r="AK814" s="155"/>
      <c r="AL814" s="155"/>
      <c r="AM814" s="155"/>
      <c r="AN814" s="155"/>
      <c r="AO814" s="155"/>
      <c r="AP814" s="155"/>
      <c r="AQ814" s="155"/>
      <c r="AR814" s="155"/>
    </row>
    <row r="815" spans="1:44" ht="102" x14ac:dyDescent="0.3">
      <c r="A815" s="155"/>
      <c r="B815" s="161" t="s">
        <v>2019</v>
      </c>
      <c r="C815" s="162" t="s">
        <v>1026</v>
      </c>
      <c r="D815" s="163">
        <v>154.62</v>
      </c>
      <c r="E815" s="164">
        <v>154.62</v>
      </c>
      <c r="F815" s="165" t="s">
        <v>4084</v>
      </c>
      <c r="G815" s="166" t="s">
        <v>2420</v>
      </c>
      <c r="H815" s="167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  <c r="AC815" s="155"/>
      <c r="AD815" s="155"/>
      <c r="AE815" s="155"/>
      <c r="AF815" s="155"/>
      <c r="AG815" s="155"/>
      <c r="AH815" s="155"/>
      <c r="AI815" s="155"/>
      <c r="AJ815" s="155"/>
      <c r="AK815" s="155"/>
      <c r="AL815" s="155"/>
      <c r="AM815" s="155"/>
      <c r="AN815" s="155"/>
      <c r="AO815" s="155"/>
      <c r="AP815" s="155"/>
      <c r="AQ815" s="155"/>
      <c r="AR815" s="155"/>
    </row>
    <row r="816" spans="1:44" ht="102" hidden="1" x14ac:dyDescent="0.3">
      <c r="A816" s="155"/>
      <c r="B816" s="165" t="s">
        <v>4084</v>
      </c>
      <c r="C816" s="162"/>
      <c r="D816" s="163">
        <v>154.62</v>
      </c>
      <c r="E816" s="164">
        <v>154.62</v>
      </c>
      <c r="F816" s="166" t="s">
        <v>2420</v>
      </c>
      <c r="G816" s="161" t="s">
        <v>2188</v>
      </c>
      <c r="H816" s="162" t="s">
        <v>804</v>
      </c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  <c r="AC816" s="155"/>
      <c r="AD816" s="155"/>
      <c r="AE816" s="155"/>
      <c r="AF816" s="155"/>
      <c r="AG816" s="155"/>
      <c r="AH816" s="155"/>
      <c r="AI816" s="155"/>
      <c r="AJ816" s="155"/>
      <c r="AK816" s="155"/>
      <c r="AL816" s="155"/>
      <c r="AM816" s="155"/>
      <c r="AN816" s="155"/>
      <c r="AO816" s="155"/>
      <c r="AP816" s="155"/>
      <c r="AQ816" s="155"/>
      <c r="AR816" s="155"/>
    </row>
    <row r="817" spans="1:44" ht="102" hidden="1" x14ac:dyDescent="0.3">
      <c r="A817" s="155"/>
      <c r="B817" s="166" t="s">
        <v>2420</v>
      </c>
      <c r="C817" s="167"/>
      <c r="D817" s="163">
        <v>154.62</v>
      </c>
      <c r="E817" s="164">
        <v>154.62</v>
      </c>
      <c r="F817" s="161" t="s">
        <v>2188</v>
      </c>
      <c r="G817" s="165" t="s">
        <v>4084</v>
      </c>
      <c r="H817" s="162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  <c r="AC817" s="155"/>
      <c r="AD817" s="155"/>
      <c r="AE817" s="155"/>
      <c r="AF817" s="155"/>
      <c r="AG817" s="155"/>
      <c r="AH817" s="155"/>
      <c r="AI817" s="155"/>
      <c r="AJ817" s="155"/>
      <c r="AK817" s="155"/>
      <c r="AL817" s="155"/>
      <c r="AM817" s="155"/>
      <c r="AN817" s="155"/>
      <c r="AO817" s="155"/>
      <c r="AP817" s="155"/>
      <c r="AQ817" s="155"/>
      <c r="AR817" s="155"/>
    </row>
    <row r="818" spans="1:44" ht="102" x14ac:dyDescent="0.3">
      <c r="A818" s="155"/>
      <c r="B818" s="161" t="s">
        <v>2188</v>
      </c>
      <c r="C818" s="162" t="s">
        <v>804</v>
      </c>
      <c r="D818" s="163">
        <v>158.91</v>
      </c>
      <c r="E818" s="164">
        <v>158.91</v>
      </c>
      <c r="F818" s="165" t="s">
        <v>4084</v>
      </c>
      <c r="G818" s="166" t="s">
        <v>2430</v>
      </c>
      <c r="H818" s="167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  <c r="AC818" s="155"/>
      <c r="AD818" s="155"/>
      <c r="AE818" s="155"/>
      <c r="AF818" s="155"/>
      <c r="AG818" s="155"/>
      <c r="AH818" s="155"/>
      <c r="AI818" s="155"/>
      <c r="AJ818" s="155"/>
      <c r="AK818" s="155"/>
      <c r="AL818" s="155"/>
      <c r="AM818" s="155"/>
      <c r="AN818" s="155"/>
      <c r="AO818" s="155"/>
      <c r="AP818" s="155"/>
      <c r="AQ818" s="155"/>
      <c r="AR818" s="155"/>
    </row>
    <row r="819" spans="1:44" ht="102" hidden="1" x14ac:dyDescent="0.3">
      <c r="A819" s="155"/>
      <c r="B819" s="165" t="s">
        <v>4084</v>
      </c>
      <c r="C819" s="162"/>
      <c r="D819" s="163">
        <v>158.91</v>
      </c>
      <c r="E819" s="164">
        <v>158.91</v>
      </c>
      <c r="F819" s="166" t="s">
        <v>2430</v>
      </c>
      <c r="G819" s="161" t="s">
        <v>2231</v>
      </c>
      <c r="H819" s="162" t="s">
        <v>969</v>
      </c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  <c r="AC819" s="155"/>
      <c r="AD819" s="155"/>
      <c r="AE819" s="155"/>
      <c r="AF819" s="155"/>
      <c r="AG819" s="155"/>
      <c r="AH819" s="155"/>
      <c r="AI819" s="155"/>
      <c r="AJ819" s="155"/>
      <c r="AK819" s="155"/>
      <c r="AL819" s="155"/>
      <c r="AM819" s="155"/>
      <c r="AN819" s="155"/>
      <c r="AO819" s="155"/>
      <c r="AP819" s="155"/>
      <c r="AQ819" s="155"/>
      <c r="AR819" s="155"/>
    </row>
    <row r="820" spans="1:44" ht="102" hidden="1" x14ac:dyDescent="0.3">
      <c r="A820" s="155"/>
      <c r="B820" s="166" t="s">
        <v>2430</v>
      </c>
      <c r="C820" s="167"/>
      <c r="D820" s="163">
        <v>158.91</v>
      </c>
      <c r="E820" s="164">
        <v>158.91</v>
      </c>
      <c r="F820" s="161" t="s">
        <v>2231</v>
      </c>
      <c r="G820" s="165" t="s">
        <v>4084</v>
      </c>
      <c r="H820" s="162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  <c r="AC820" s="155"/>
      <c r="AD820" s="155"/>
      <c r="AE820" s="155"/>
      <c r="AF820" s="155"/>
      <c r="AG820" s="155"/>
      <c r="AH820" s="155"/>
      <c r="AI820" s="155"/>
      <c r="AJ820" s="155"/>
      <c r="AK820" s="155"/>
      <c r="AL820" s="155"/>
      <c r="AM820" s="155"/>
      <c r="AN820" s="155"/>
      <c r="AO820" s="155"/>
      <c r="AP820" s="155"/>
      <c r="AQ820" s="155"/>
      <c r="AR820" s="155"/>
    </row>
    <row r="821" spans="1:44" ht="102" x14ac:dyDescent="0.3">
      <c r="A821" s="155"/>
      <c r="B821" s="161" t="s">
        <v>2231</v>
      </c>
      <c r="C821" s="162" t="s">
        <v>969</v>
      </c>
      <c r="D821" s="163">
        <v>180.39</v>
      </c>
      <c r="E821" s="164">
        <v>180.39</v>
      </c>
      <c r="F821" s="165" t="s">
        <v>4084</v>
      </c>
      <c r="G821" s="166" t="s">
        <v>3369</v>
      </c>
      <c r="H821" s="167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  <c r="AC821" s="155"/>
      <c r="AD821" s="155"/>
      <c r="AE821" s="155"/>
      <c r="AF821" s="155"/>
      <c r="AG821" s="155"/>
      <c r="AH821" s="155"/>
      <c r="AI821" s="155"/>
      <c r="AJ821" s="155"/>
      <c r="AK821" s="155"/>
      <c r="AL821" s="155"/>
      <c r="AM821" s="155"/>
      <c r="AN821" s="155"/>
      <c r="AO821" s="155"/>
      <c r="AP821" s="155"/>
      <c r="AQ821" s="155"/>
      <c r="AR821" s="155"/>
    </row>
    <row r="822" spans="1:44" ht="102" hidden="1" x14ac:dyDescent="0.3">
      <c r="A822" s="155"/>
      <c r="B822" s="165" t="s">
        <v>4084</v>
      </c>
      <c r="C822" s="162"/>
      <c r="D822" s="163">
        <v>180.39</v>
      </c>
      <c r="E822" s="164">
        <v>180.39</v>
      </c>
      <c r="F822" s="166" t="s">
        <v>3369</v>
      </c>
      <c r="G822" s="161" t="s">
        <v>2025</v>
      </c>
      <c r="H822" s="162" t="s">
        <v>606</v>
      </c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  <c r="AC822" s="155"/>
      <c r="AD822" s="155"/>
      <c r="AE822" s="155"/>
      <c r="AF822" s="155"/>
      <c r="AG822" s="155"/>
      <c r="AH822" s="155"/>
      <c r="AI822" s="155"/>
      <c r="AJ822" s="155"/>
      <c r="AK822" s="155"/>
      <c r="AL822" s="155"/>
      <c r="AM822" s="155"/>
      <c r="AN822" s="155"/>
      <c r="AO822" s="155"/>
      <c r="AP822" s="155"/>
      <c r="AQ822" s="155"/>
      <c r="AR822" s="155"/>
    </row>
    <row r="823" spans="1:44" ht="102" hidden="1" x14ac:dyDescent="0.3">
      <c r="A823" s="155"/>
      <c r="B823" s="166" t="s">
        <v>3369</v>
      </c>
      <c r="C823" s="167"/>
      <c r="D823" s="163">
        <v>180.39</v>
      </c>
      <c r="E823" s="164">
        <v>180.39</v>
      </c>
      <c r="F823" s="161" t="s">
        <v>2025</v>
      </c>
      <c r="G823" s="165" t="s">
        <v>4084</v>
      </c>
      <c r="H823" s="162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  <c r="AC823" s="155"/>
      <c r="AD823" s="155"/>
      <c r="AE823" s="155"/>
      <c r="AF823" s="155"/>
      <c r="AG823" s="155"/>
      <c r="AH823" s="155"/>
      <c r="AI823" s="155"/>
      <c r="AJ823" s="155"/>
      <c r="AK823" s="155"/>
      <c r="AL823" s="155"/>
      <c r="AM823" s="155"/>
      <c r="AN823" s="155"/>
      <c r="AO823" s="155"/>
      <c r="AP823" s="155"/>
      <c r="AQ823" s="155"/>
      <c r="AR823" s="155"/>
    </row>
    <row r="824" spans="1:44" ht="102" x14ac:dyDescent="0.3">
      <c r="A824" s="155"/>
      <c r="B824" s="161" t="s">
        <v>2025</v>
      </c>
      <c r="C824" s="162" t="s">
        <v>606</v>
      </c>
      <c r="D824" s="163">
        <v>197.57</v>
      </c>
      <c r="E824" s="164">
        <v>197.57</v>
      </c>
      <c r="F824" s="165" t="s">
        <v>4084</v>
      </c>
      <c r="G824" s="166" t="s">
        <v>2468</v>
      </c>
      <c r="H824" s="167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  <c r="AC824" s="155"/>
      <c r="AD824" s="155"/>
      <c r="AE824" s="155"/>
      <c r="AF824" s="155"/>
      <c r="AG824" s="155"/>
      <c r="AH824" s="155"/>
      <c r="AI824" s="155"/>
      <c r="AJ824" s="155"/>
      <c r="AK824" s="155"/>
      <c r="AL824" s="155"/>
      <c r="AM824" s="155"/>
      <c r="AN824" s="155"/>
      <c r="AO824" s="155"/>
      <c r="AP824" s="155"/>
      <c r="AQ824" s="155"/>
      <c r="AR824" s="155"/>
    </row>
    <row r="825" spans="1:44" ht="102" hidden="1" x14ac:dyDescent="0.3">
      <c r="A825" s="155"/>
      <c r="B825" s="165" t="s">
        <v>4084</v>
      </c>
      <c r="C825" s="162"/>
      <c r="D825" s="163">
        <v>197.57</v>
      </c>
      <c r="E825" s="164">
        <v>197.57</v>
      </c>
      <c r="F825" s="166" t="s">
        <v>2468</v>
      </c>
      <c r="G825" s="161" t="s">
        <v>2178</v>
      </c>
      <c r="H825" s="162" t="s">
        <v>567</v>
      </c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  <c r="AC825" s="155"/>
      <c r="AD825" s="155"/>
      <c r="AE825" s="155"/>
      <c r="AF825" s="155"/>
      <c r="AG825" s="155"/>
      <c r="AH825" s="155"/>
      <c r="AI825" s="155"/>
      <c r="AJ825" s="155"/>
      <c r="AK825" s="155"/>
      <c r="AL825" s="155"/>
      <c r="AM825" s="155"/>
      <c r="AN825" s="155"/>
      <c r="AO825" s="155"/>
      <c r="AP825" s="155"/>
      <c r="AQ825" s="155"/>
      <c r="AR825" s="155"/>
    </row>
    <row r="826" spans="1:44" ht="102" hidden="1" x14ac:dyDescent="0.3">
      <c r="A826" s="155"/>
      <c r="B826" s="166" t="s">
        <v>2468</v>
      </c>
      <c r="C826" s="167"/>
      <c r="D826" s="163">
        <v>197.57</v>
      </c>
      <c r="E826" s="164">
        <v>197.57</v>
      </c>
      <c r="F826" s="161" t="s">
        <v>2178</v>
      </c>
      <c r="G826" s="165" t="s">
        <v>4084</v>
      </c>
      <c r="H826" s="162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  <c r="AC826" s="155"/>
      <c r="AD826" s="155"/>
      <c r="AE826" s="155"/>
      <c r="AF826" s="155"/>
      <c r="AG826" s="155"/>
      <c r="AH826" s="155"/>
      <c r="AI826" s="155"/>
      <c r="AJ826" s="155"/>
      <c r="AK826" s="155"/>
      <c r="AL826" s="155"/>
      <c r="AM826" s="155"/>
      <c r="AN826" s="155"/>
      <c r="AO826" s="155"/>
      <c r="AP826" s="155"/>
      <c r="AQ826" s="155"/>
      <c r="AR826" s="155"/>
    </row>
    <row r="827" spans="1:44" ht="102" x14ac:dyDescent="0.3">
      <c r="A827" s="155"/>
      <c r="B827" s="161" t="s">
        <v>2178</v>
      </c>
      <c r="C827" s="162" t="s">
        <v>567</v>
      </c>
      <c r="D827" s="163">
        <v>188.98</v>
      </c>
      <c r="E827" s="164">
        <v>188.98</v>
      </c>
      <c r="F827" s="165" t="s">
        <v>4084</v>
      </c>
      <c r="G827" s="166" t="s">
        <v>2411</v>
      </c>
      <c r="H827" s="167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  <c r="AC827" s="155"/>
      <c r="AD827" s="155"/>
      <c r="AE827" s="155"/>
      <c r="AF827" s="155"/>
      <c r="AG827" s="155"/>
      <c r="AH827" s="155"/>
      <c r="AI827" s="155"/>
      <c r="AJ827" s="155"/>
      <c r="AK827" s="155"/>
      <c r="AL827" s="155"/>
      <c r="AM827" s="155"/>
      <c r="AN827" s="155"/>
      <c r="AO827" s="155"/>
      <c r="AP827" s="155"/>
      <c r="AQ827" s="155"/>
      <c r="AR827" s="155"/>
    </row>
    <row r="828" spans="1:44" ht="102" hidden="1" x14ac:dyDescent="0.3">
      <c r="A828" s="155"/>
      <c r="B828" s="165" t="s">
        <v>4084</v>
      </c>
      <c r="C828" s="162"/>
      <c r="D828" s="163">
        <v>188.98</v>
      </c>
      <c r="E828" s="164">
        <v>188.98</v>
      </c>
      <c r="F828" s="166" t="s">
        <v>2411</v>
      </c>
      <c r="G828" s="161" t="s">
        <v>2293</v>
      </c>
      <c r="H828" s="162" t="s">
        <v>560</v>
      </c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  <c r="AC828" s="155"/>
      <c r="AD828" s="155"/>
      <c r="AE828" s="155"/>
      <c r="AF828" s="155"/>
      <c r="AG828" s="155"/>
      <c r="AH828" s="155"/>
      <c r="AI828" s="155"/>
      <c r="AJ828" s="155"/>
      <c r="AK828" s="155"/>
      <c r="AL828" s="155"/>
      <c r="AM828" s="155"/>
      <c r="AN828" s="155"/>
      <c r="AO828" s="155"/>
      <c r="AP828" s="155"/>
      <c r="AQ828" s="155"/>
      <c r="AR828" s="155"/>
    </row>
    <row r="829" spans="1:44" ht="102" hidden="1" x14ac:dyDescent="0.3">
      <c r="A829" s="155"/>
      <c r="B829" s="166" t="s">
        <v>2411</v>
      </c>
      <c r="C829" s="167"/>
      <c r="D829" s="163">
        <v>188.98</v>
      </c>
      <c r="E829" s="164">
        <v>188.98</v>
      </c>
      <c r="F829" s="161" t="s">
        <v>2293</v>
      </c>
      <c r="G829" s="165" t="s">
        <v>4084</v>
      </c>
      <c r="H829" s="162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  <c r="AC829" s="155"/>
      <c r="AD829" s="155"/>
      <c r="AE829" s="155"/>
      <c r="AF829" s="155"/>
      <c r="AG829" s="155"/>
      <c r="AH829" s="155"/>
      <c r="AI829" s="155"/>
      <c r="AJ829" s="155"/>
      <c r="AK829" s="155"/>
      <c r="AL829" s="155"/>
      <c r="AM829" s="155"/>
      <c r="AN829" s="155"/>
      <c r="AO829" s="155"/>
      <c r="AP829" s="155"/>
      <c r="AQ829" s="155"/>
      <c r="AR829" s="155"/>
    </row>
    <row r="830" spans="1:44" ht="102" x14ac:dyDescent="0.3">
      <c r="A830" s="155"/>
      <c r="B830" s="161" t="s">
        <v>2293</v>
      </c>
      <c r="C830" s="162" t="s">
        <v>560</v>
      </c>
      <c r="D830" s="163">
        <v>167.5</v>
      </c>
      <c r="E830" s="164">
        <v>167.5</v>
      </c>
      <c r="F830" s="165" t="s">
        <v>4084</v>
      </c>
      <c r="G830" s="166" t="s">
        <v>3366</v>
      </c>
      <c r="H830" s="167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  <c r="AC830" s="155"/>
      <c r="AD830" s="155"/>
      <c r="AE830" s="155"/>
      <c r="AF830" s="155"/>
      <c r="AG830" s="155"/>
      <c r="AH830" s="155"/>
      <c r="AI830" s="155"/>
      <c r="AJ830" s="155"/>
      <c r="AK830" s="155"/>
      <c r="AL830" s="155"/>
      <c r="AM830" s="155"/>
      <c r="AN830" s="155"/>
      <c r="AO830" s="155"/>
      <c r="AP830" s="155"/>
      <c r="AQ830" s="155"/>
      <c r="AR830" s="155"/>
    </row>
    <row r="831" spans="1:44" ht="102" hidden="1" x14ac:dyDescent="0.3">
      <c r="A831" s="155"/>
      <c r="B831" s="165" t="s">
        <v>4084</v>
      </c>
      <c r="C831" s="162"/>
      <c r="D831" s="163">
        <v>167.5</v>
      </c>
      <c r="E831" s="164">
        <v>167.5</v>
      </c>
      <c r="F831" s="166" t="s">
        <v>3366</v>
      </c>
      <c r="G831" s="161" t="s">
        <v>3524</v>
      </c>
      <c r="H831" s="162" t="s">
        <v>918</v>
      </c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  <c r="AC831" s="155"/>
      <c r="AD831" s="155"/>
      <c r="AE831" s="155"/>
      <c r="AF831" s="155"/>
      <c r="AG831" s="155"/>
      <c r="AH831" s="155"/>
      <c r="AI831" s="155"/>
      <c r="AJ831" s="155"/>
      <c r="AK831" s="155"/>
      <c r="AL831" s="155"/>
      <c r="AM831" s="155"/>
      <c r="AN831" s="155"/>
      <c r="AO831" s="155"/>
      <c r="AP831" s="155"/>
      <c r="AQ831" s="155"/>
      <c r="AR831" s="155"/>
    </row>
    <row r="832" spans="1:44" ht="102" hidden="1" x14ac:dyDescent="0.3">
      <c r="A832" s="155"/>
      <c r="B832" s="166" t="s">
        <v>3366</v>
      </c>
      <c r="C832" s="167"/>
      <c r="D832" s="163">
        <v>167.5</v>
      </c>
      <c r="E832" s="164">
        <v>167.5</v>
      </c>
      <c r="F832" s="161" t="s">
        <v>3524</v>
      </c>
      <c r="G832" s="165" t="s">
        <v>4084</v>
      </c>
      <c r="H832" s="162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  <c r="AC832" s="155"/>
      <c r="AD832" s="155"/>
      <c r="AE832" s="155"/>
      <c r="AF832" s="155"/>
      <c r="AG832" s="155"/>
      <c r="AH832" s="155"/>
      <c r="AI832" s="155"/>
      <c r="AJ832" s="155"/>
      <c r="AK832" s="155"/>
      <c r="AL832" s="155"/>
      <c r="AM832" s="155"/>
      <c r="AN832" s="155"/>
      <c r="AO832" s="155"/>
      <c r="AP832" s="155"/>
      <c r="AQ832" s="155"/>
      <c r="AR832" s="155"/>
    </row>
    <row r="833" spans="1:44" ht="102" x14ac:dyDescent="0.3">
      <c r="A833" s="155"/>
      <c r="B833" s="161" t="s">
        <v>3524</v>
      </c>
      <c r="C833" s="162" t="s">
        <v>918</v>
      </c>
      <c r="D833" s="163">
        <v>227.63</v>
      </c>
      <c r="E833" s="164">
        <v>227.63</v>
      </c>
      <c r="F833" s="165" t="s">
        <v>4084</v>
      </c>
      <c r="G833" s="166" t="s">
        <v>4012</v>
      </c>
      <c r="H833" s="167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  <c r="AC833" s="155"/>
      <c r="AD833" s="155"/>
      <c r="AE833" s="155"/>
      <c r="AF833" s="155"/>
      <c r="AG833" s="155"/>
      <c r="AH833" s="155"/>
      <c r="AI833" s="155"/>
      <c r="AJ833" s="155"/>
      <c r="AK833" s="155"/>
      <c r="AL833" s="155"/>
      <c r="AM833" s="155"/>
      <c r="AN833" s="155"/>
      <c r="AO833" s="155"/>
      <c r="AP833" s="155"/>
      <c r="AQ833" s="155"/>
      <c r="AR833" s="155"/>
    </row>
    <row r="834" spans="1:44" ht="102" hidden="1" x14ac:dyDescent="0.3">
      <c r="A834" s="155"/>
      <c r="B834" s="165" t="s">
        <v>4084</v>
      </c>
      <c r="C834" s="162"/>
      <c r="D834" s="163">
        <v>227.63</v>
      </c>
      <c r="E834" s="164">
        <v>227.63</v>
      </c>
      <c r="F834" s="166" t="s">
        <v>4012</v>
      </c>
      <c r="G834" s="161" t="s">
        <v>1647</v>
      </c>
      <c r="H834" s="162" t="s">
        <v>1040</v>
      </c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  <c r="AC834" s="155"/>
      <c r="AD834" s="155"/>
      <c r="AE834" s="155"/>
      <c r="AF834" s="155"/>
      <c r="AG834" s="155"/>
      <c r="AH834" s="155"/>
      <c r="AI834" s="155"/>
      <c r="AJ834" s="155"/>
      <c r="AK834" s="155"/>
      <c r="AL834" s="155"/>
      <c r="AM834" s="155"/>
      <c r="AN834" s="155"/>
      <c r="AO834" s="155"/>
      <c r="AP834" s="155"/>
      <c r="AQ834" s="155"/>
      <c r="AR834" s="155"/>
    </row>
    <row r="835" spans="1:44" ht="102" hidden="1" x14ac:dyDescent="0.3">
      <c r="A835" s="155"/>
      <c r="B835" s="166" t="s">
        <v>4012</v>
      </c>
      <c r="C835" s="167"/>
      <c r="D835" s="163">
        <v>227.63</v>
      </c>
      <c r="E835" s="164">
        <v>227.63</v>
      </c>
      <c r="F835" s="161" t="s">
        <v>1647</v>
      </c>
      <c r="G835" s="165" t="s">
        <v>4084</v>
      </c>
      <c r="H835" s="162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  <c r="AC835" s="155"/>
      <c r="AD835" s="155"/>
      <c r="AE835" s="155"/>
      <c r="AF835" s="155"/>
      <c r="AG835" s="155"/>
      <c r="AH835" s="155"/>
      <c r="AI835" s="155"/>
      <c r="AJ835" s="155"/>
      <c r="AK835" s="155"/>
      <c r="AL835" s="155"/>
      <c r="AM835" s="155"/>
      <c r="AN835" s="155"/>
      <c r="AO835" s="155"/>
      <c r="AP835" s="155"/>
      <c r="AQ835" s="155"/>
      <c r="AR835" s="155"/>
    </row>
    <row r="836" spans="1:44" ht="102" x14ac:dyDescent="0.3">
      <c r="A836" s="155"/>
      <c r="B836" s="161" t="s">
        <v>1647</v>
      </c>
      <c r="C836" s="162" t="s">
        <v>1040</v>
      </c>
      <c r="D836" s="163">
        <v>223.34</v>
      </c>
      <c r="E836" s="164">
        <v>223.34</v>
      </c>
      <c r="F836" s="165" t="s">
        <v>4084</v>
      </c>
      <c r="G836" s="166" t="s">
        <v>2492</v>
      </c>
      <c r="H836" s="167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  <c r="AC836" s="155"/>
      <c r="AD836" s="155"/>
      <c r="AE836" s="155"/>
      <c r="AF836" s="155"/>
      <c r="AG836" s="155"/>
      <c r="AH836" s="155"/>
      <c r="AI836" s="155"/>
      <c r="AJ836" s="155"/>
      <c r="AK836" s="155"/>
      <c r="AL836" s="155"/>
      <c r="AM836" s="155"/>
      <c r="AN836" s="155"/>
      <c r="AO836" s="155"/>
      <c r="AP836" s="155"/>
      <c r="AQ836" s="155"/>
      <c r="AR836" s="155"/>
    </row>
    <row r="837" spans="1:44" ht="102" hidden="1" x14ac:dyDescent="0.3">
      <c r="A837" s="155"/>
      <c r="B837" s="165" t="s">
        <v>4084</v>
      </c>
      <c r="C837" s="162"/>
      <c r="D837" s="163">
        <v>223.34</v>
      </c>
      <c r="E837" s="164">
        <v>223.34</v>
      </c>
      <c r="F837" s="166" t="s">
        <v>2492</v>
      </c>
      <c r="G837" s="161" t="s">
        <v>1680</v>
      </c>
      <c r="H837" s="162" t="s">
        <v>800</v>
      </c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  <c r="AC837" s="155"/>
      <c r="AD837" s="155"/>
      <c r="AE837" s="155"/>
      <c r="AF837" s="155"/>
      <c r="AG837" s="155"/>
      <c r="AH837" s="155"/>
      <c r="AI837" s="155"/>
      <c r="AJ837" s="155"/>
      <c r="AK837" s="155"/>
      <c r="AL837" s="155"/>
      <c r="AM837" s="155"/>
      <c r="AN837" s="155"/>
      <c r="AO837" s="155"/>
      <c r="AP837" s="155"/>
      <c r="AQ837" s="155"/>
      <c r="AR837" s="155"/>
    </row>
    <row r="838" spans="1:44" ht="102" hidden="1" x14ac:dyDescent="0.3">
      <c r="A838" s="155"/>
      <c r="B838" s="166" t="s">
        <v>2492</v>
      </c>
      <c r="C838" s="167"/>
      <c r="D838" s="163">
        <v>223.34</v>
      </c>
      <c r="E838" s="164">
        <v>223.34</v>
      </c>
      <c r="F838" s="161" t="s">
        <v>1680</v>
      </c>
      <c r="G838" s="165" t="s">
        <v>4084</v>
      </c>
      <c r="H838" s="162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  <c r="AC838" s="155"/>
      <c r="AD838" s="155"/>
      <c r="AE838" s="155"/>
      <c r="AF838" s="155"/>
      <c r="AG838" s="155"/>
      <c r="AH838" s="155"/>
      <c r="AI838" s="155"/>
      <c r="AJ838" s="155"/>
      <c r="AK838" s="155"/>
      <c r="AL838" s="155"/>
      <c r="AM838" s="155"/>
      <c r="AN838" s="155"/>
      <c r="AO838" s="155"/>
      <c r="AP838" s="155"/>
      <c r="AQ838" s="155"/>
      <c r="AR838" s="155"/>
    </row>
    <row r="839" spans="1:44" ht="102" x14ac:dyDescent="0.3">
      <c r="A839" s="155"/>
      <c r="B839" s="161" t="s">
        <v>1680</v>
      </c>
      <c r="C839" s="162" t="s">
        <v>800</v>
      </c>
      <c r="D839" s="163">
        <v>261.99</v>
      </c>
      <c r="E839" s="164">
        <v>261.99</v>
      </c>
      <c r="F839" s="165" t="s">
        <v>4084</v>
      </c>
      <c r="G839" s="166" t="s">
        <v>2516</v>
      </c>
      <c r="H839" s="167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  <c r="AC839" s="155"/>
      <c r="AD839" s="155"/>
      <c r="AE839" s="155"/>
      <c r="AF839" s="155"/>
      <c r="AG839" s="155"/>
      <c r="AH839" s="155"/>
      <c r="AI839" s="155"/>
      <c r="AJ839" s="155"/>
      <c r="AK839" s="155"/>
      <c r="AL839" s="155"/>
      <c r="AM839" s="155"/>
      <c r="AN839" s="155"/>
      <c r="AO839" s="155"/>
      <c r="AP839" s="155"/>
      <c r="AQ839" s="155"/>
      <c r="AR839" s="155"/>
    </row>
    <row r="840" spans="1:44" ht="102" hidden="1" x14ac:dyDescent="0.3">
      <c r="A840" s="155"/>
      <c r="B840" s="165" t="s">
        <v>4084</v>
      </c>
      <c r="C840" s="162"/>
      <c r="D840" s="163">
        <v>261.99</v>
      </c>
      <c r="E840" s="164">
        <v>261.99</v>
      </c>
      <c r="F840" s="166" t="s">
        <v>2516</v>
      </c>
      <c r="G840" s="161" t="s">
        <v>1695</v>
      </c>
      <c r="H840" s="162" t="s">
        <v>599</v>
      </c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  <c r="AC840" s="155"/>
      <c r="AD840" s="155"/>
      <c r="AE840" s="155"/>
      <c r="AF840" s="155"/>
      <c r="AG840" s="155"/>
      <c r="AH840" s="155"/>
      <c r="AI840" s="155"/>
      <c r="AJ840" s="155"/>
      <c r="AK840" s="155"/>
      <c r="AL840" s="155"/>
      <c r="AM840" s="155"/>
      <c r="AN840" s="155"/>
      <c r="AO840" s="155"/>
      <c r="AP840" s="155"/>
      <c r="AQ840" s="155"/>
      <c r="AR840" s="155"/>
    </row>
    <row r="841" spans="1:44" ht="102" hidden="1" x14ac:dyDescent="0.3">
      <c r="A841" s="155"/>
      <c r="B841" s="166" t="s">
        <v>2516</v>
      </c>
      <c r="C841" s="167"/>
      <c r="D841" s="163">
        <v>261.99</v>
      </c>
      <c r="E841" s="164">
        <v>261.99</v>
      </c>
      <c r="F841" s="161" t="s">
        <v>1695</v>
      </c>
      <c r="G841" s="165" t="s">
        <v>4084</v>
      </c>
      <c r="H841" s="162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  <c r="AC841" s="155"/>
      <c r="AD841" s="155"/>
      <c r="AE841" s="155"/>
      <c r="AF841" s="155"/>
      <c r="AG841" s="155"/>
      <c r="AH841" s="155"/>
      <c r="AI841" s="155"/>
      <c r="AJ841" s="155"/>
      <c r="AK841" s="155"/>
      <c r="AL841" s="155"/>
      <c r="AM841" s="155"/>
      <c r="AN841" s="155"/>
      <c r="AO841" s="155"/>
      <c r="AP841" s="155"/>
      <c r="AQ841" s="155"/>
      <c r="AR841" s="155"/>
    </row>
    <row r="842" spans="1:44" ht="102" x14ac:dyDescent="0.3">
      <c r="A842" s="155"/>
      <c r="B842" s="161" t="s">
        <v>1695</v>
      </c>
      <c r="C842" s="162" t="s">
        <v>599</v>
      </c>
      <c r="D842" s="163">
        <v>231.93</v>
      </c>
      <c r="E842" s="164">
        <v>231.93</v>
      </c>
      <c r="F842" s="165" t="s">
        <v>4084</v>
      </c>
      <c r="G842" s="166" t="s">
        <v>2499</v>
      </c>
      <c r="H842" s="167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  <c r="AC842" s="155"/>
      <c r="AD842" s="155"/>
      <c r="AE842" s="155"/>
      <c r="AF842" s="155"/>
      <c r="AG842" s="155"/>
      <c r="AH842" s="155"/>
      <c r="AI842" s="155"/>
      <c r="AJ842" s="155"/>
      <c r="AK842" s="155"/>
      <c r="AL842" s="155"/>
      <c r="AM842" s="155"/>
      <c r="AN842" s="155"/>
      <c r="AO842" s="155"/>
      <c r="AP842" s="155"/>
      <c r="AQ842" s="155"/>
      <c r="AR842" s="155"/>
    </row>
    <row r="843" spans="1:44" ht="102" hidden="1" x14ac:dyDescent="0.3">
      <c r="A843" s="155"/>
      <c r="B843" s="165" t="s">
        <v>4084</v>
      </c>
      <c r="C843" s="162"/>
      <c r="D843" s="163">
        <v>231.93</v>
      </c>
      <c r="E843" s="164">
        <v>231.93</v>
      </c>
      <c r="F843" s="166" t="s">
        <v>2499</v>
      </c>
      <c r="G843" s="161" t="s">
        <v>1621</v>
      </c>
      <c r="H843" s="162" t="s">
        <v>633</v>
      </c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  <c r="AC843" s="155"/>
      <c r="AD843" s="155"/>
      <c r="AE843" s="155"/>
      <c r="AF843" s="155"/>
      <c r="AG843" s="155"/>
      <c r="AH843" s="155"/>
      <c r="AI843" s="155"/>
      <c r="AJ843" s="155"/>
      <c r="AK843" s="155"/>
      <c r="AL843" s="155"/>
      <c r="AM843" s="155"/>
      <c r="AN843" s="155"/>
      <c r="AO843" s="155"/>
      <c r="AP843" s="155"/>
      <c r="AQ843" s="155"/>
      <c r="AR843" s="155"/>
    </row>
    <row r="844" spans="1:44" ht="102" hidden="1" x14ac:dyDescent="0.3">
      <c r="A844" s="155"/>
      <c r="B844" s="166" t="s">
        <v>2499</v>
      </c>
      <c r="C844" s="167"/>
      <c r="D844" s="163">
        <v>231.93</v>
      </c>
      <c r="E844" s="164">
        <v>231.93</v>
      </c>
      <c r="F844" s="161" t="s">
        <v>1621</v>
      </c>
      <c r="G844" s="165" t="s">
        <v>4084</v>
      </c>
      <c r="H844" s="162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  <c r="AC844" s="155"/>
      <c r="AD844" s="155"/>
      <c r="AE844" s="155"/>
      <c r="AF844" s="155"/>
      <c r="AG844" s="155"/>
      <c r="AH844" s="155"/>
      <c r="AI844" s="155"/>
      <c r="AJ844" s="155"/>
      <c r="AK844" s="155"/>
      <c r="AL844" s="155"/>
      <c r="AM844" s="155"/>
      <c r="AN844" s="155"/>
      <c r="AO844" s="155"/>
      <c r="AP844" s="155"/>
      <c r="AQ844" s="155"/>
      <c r="AR844" s="155"/>
    </row>
    <row r="845" spans="1:44" ht="102" x14ac:dyDescent="0.3">
      <c r="A845" s="155"/>
      <c r="B845" s="161" t="s">
        <v>1621</v>
      </c>
      <c r="C845" s="162" t="s">
        <v>633</v>
      </c>
      <c r="D845" s="163">
        <v>193.27</v>
      </c>
      <c r="E845" s="164">
        <v>193.27</v>
      </c>
      <c r="F845" s="165" t="s">
        <v>4084</v>
      </c>
      <c r="G845" s="166" t="s">
        <v>2464</v>
      </c>
      <c r="H845" s="167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  <c r="AC845" s="155"/>
      <c r="AD845" s="155"/>
      <c r="AE845" s="155"/>
      <c r="AF845" s="155"/>
      <c r="AG845" s="155"/>
      <c r="AH845" s="155"/>
      <c r="AI845" s="155"/>
      <c r="AJ845" s="155"/>
      <c r="AK845" s="155"/>
      <c r="AL845" s="155"/>
      <c r="AM845" s="155"/>
      <c r="AN845" s="155"/>
      <c r="AO845" s="155"/>
      <c r="AP845" s="155"/>
      <c r="AQ845" s="155"/>
      <c r="AR845" s="155"/>
    </row>
    <row r="846" spans="1:44" ht="102" hidden="1" x14ac:dyDescent="0.3">
      <c r="A846" s="155"/>
      <c r="B846" s="165" t="s">
        <v>4084</v>
      </c>
      <c r="C846" s="162"/>
      <c r="D846" s="163">
        <v>193.27</v>
      </c>
      <c r="E846" s="164">
        <v>193.27</v>
      </c>
      <c r="F846" s="166" t="s">
        <v>2464</v>
      </c>
      <c r="G846" s="161" t="s">
        <v>1648</v>
      </c>
      <c r="H846" s="162" t="s">
        <v>627</v>
      </c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  <c r="AC846" s="155"/>
      <c r="AD846" s="155"/>
      <c r="AE846" s="155"/>
      <c r="AF846" s="155"/>
      <c r="AG846" s="155"/>
      <c r="AH846" s="155"/>
      <c r="AI846" s="155"/>
      <c r="AJ846" s="155"/>
      <c r="AK846" s="155"/>
      <c r="AL846" s="155"/>
      <c r="AM846" s="155"/>
      <c r="AN846" s="155"/>
      <c r="AO846" s="155"/>
      <c r="AP846" s="155"/>
      <c r="AQ846" s="155"/>
      <c r="AR846" s="155"/>
    </row>
    <row r="847" spans="1:44" ht="102" hidden="1" x14ac:dyDescent="0.3">
      <c r="A847" s="155"/>
      <c r="B847" s="166" t="s">
        <v>2464</v>
      </c>
      <c r="C847" s="167"/>
      <c r="D847" s="163">
        <v>193.27</v>
      </c>
      <c r="E847" s="164">
        <v>193.27</v>
      </c>
      <c r="F847" s="161" t="s">
        <v>1648</v>
      </c>
      <c r="G847" s="165" t="s">
        <v>4084</v>
      </c>
      <c r="H847" s="162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  <c r="AC847" s="155"/>
      <c r="AD847" s="155"/>
      <c r="AE847" s="155"/>
      <c r="AF847" s="155"/>
      <c r="AG847" s="155"/>
      <c r="AH847" s="155"/>
      <c r="AI847" s="155"/>
      <c r="AJ847" s="155"/>
      <c r="AK847" s="155"/>
      <c r="AL847" s="155"/>
      <c r="AM847" s="155"/>
      <c r="AN847" s="155"/>
      <c r="AO847" s="155"/>
      <c r="AP847" s="155"/>
      <c r="AQ847" s="155"/>
      <c r="AR847" s="155"/>
    </row>
    <row r="848" spans="1:44" ht="102" x14ac:dyDescent="0.3">
      <c r="A848" s="155"/>
      <c r="B848" s="161" t="s">
        <v>1648</v>
      </c>
      <c r="C848" s="162" t="s">
        <v>627</v>
      </c>
      <c r="D848" s="163">
        <v>274.88</v>
      </c>
      <c r="E848" s="164">
        <v>274.88</v>
      </c>
      <c r="F848" s="165" t="s">
        <v>4084</v>
      </c>
      <c r="G848" s="166" t="s">
        <v>2526</v>
      </c>
      <c r="H848" s="167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  <c r="AC848" s="155"/>
      <c r="AD848" s="155"/>
      <c r="AE848" s="155"/>
      <c r="AF848" s="155"/>
      <c r="AG848" s="155"/>
      <c r="AH848" s="155"/>
      <c r="AI848" s="155"/>
      <c r="AJ848" s="155"/>
      <c r="AK848" s="155"/>
      <c r="AL848" s="155"/>
      <c r="AM848" s="155"/>
      <c r="AN848" s="155"/>
      <c r="AO848" s="155"/>
      <c r="AP848" s="155"/>
      <c r="AQ848" s="155"/>
      <c r="AR848" s="155"/>
    </row>
    <row r="849" spans="1:44" ht="102" hidden="1" x14ac:dyDescent="0.3">
      <c r="A849" s="155"/>
      <c r="B849" s="165" t="s">
        <v>4084</v>
      </c>
      <c r="C849" s="162"/>
      <c r="D849" s="163">
        <v>274.88</v>
      </c>
      <c r="E849" s="164">
        <v>274.88</v>
      </c>
      <c r="F849" s="166" t="s">
        <v>2526</v>
      </c>
      <c r="G849" s="161" t="s">
        <v>2186</v>
      </c>
      <c r="H849" s="162" t="s">
        <v>1062</v>
      </c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  <c r="AC849" s="155"/>
      <c r="AD849" s="155"/>
      <c r="AE849" s="155"/>
      <c r="AF849" s="155"/>
      <c r="AG849" s="155"/>
      <c r="AH849" s="155"/>
      <c r="AI849" s="155"/>
      <c r="AJ849" s="155"/>
      <c r="AK849" s="155"/>
      <c r="AL849" s="155"/>
      <c r="AM849" s="155"/>
      <c r="AN849" s="155"/>
      <c r="AO849" s="155"/>
      <c r="AP849" s="155"/>
      <c r="AQ849" s="155"/>
      <c r="AR849" s="155"/>
    </row>
    <row r="850" spans="1:44" ht="102" hidden="1" x14ac:dyDescent="0.3">
      <c r="A850" s="155"/>
      <c r="B850" s="166" t="s">
        <v>2526</v>
      </c>
      <c r="C850" s="167"/>
      <c r="D850" s="163">
        <v>274.88</v>
      </c>
      <c r="E850" s="164">
        <v>274.88</v>
      </c>
      <c r="F850" s="161" t="s">
        <v>2186</v>
      </c>
      <c r="G850" s="165" t="s">
        <v>4084</v>
      </c>
      <c r="H850" s="162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  <c r="AC850" s="155"/>
      <c r="AD850" s="155"/>
      <c r="AE850" s="155"/>
      <c r="AF850" s="155"/>
      <c r="AG850" s="155"/>
      <c r="AH850" s="155"/>
      <c r="AI850" s="155"/>
      <c r="AJ850" s="155"/>
      <c r="AK850" s="155"/>
      <c r="AL850" s="155"/>
      <c r="AM850" s="155"/>
      <c r="AN850" s="155"/>
      <c r="AO850" s="155"/>
      <c r="AP850" s="155"/>
      <c r="AQ850" s="155"/>
      <c r="AR850" s="155"/>
    </row>
    <row r="851" spans="1:44" ht="102" x14ac:dyDescent="0.3">
      <c r="A851" s="155"/>
      <c r="B851" s="161" t="s">
        <v>2186</v>
      </c>
      <c r="C851" s="162" t="s">
        <v>1062</v>
      </c>
      <c r="D851" s="163">
        <v>146.03</v>
      </c>
      <c r="E851" s="164">
        <v>146.03</v>
      </c>
      <c r="F851" s="165" t="s">
        <v>4084</v>
      </c>
      <c r="G851" s="166" t="s">
        <v>2415</v>
      </c>
      <c r="H851" s="167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  <c r="AC851" s="155"/>
      <c r="AD851" s="155"/>
      <c r="AE851" s="155"/>
      <c r="AF851" s="155"/>
      <c r="AG851" s="155"/>
      <c r="AH851" s="155"/>
      <c r="AI851" s="155"/>
      <c r="AJ851" s="155"/>
      <c r="AK851" s="155"/>
      <c r="AL851" s="155"/>
      <c r="AM851" s="155"/>
      <c r="AN851" s="155"/>
      <c r="AO851" s="155"/>
      <c r="AP851" s="155"/>
      <c r="AQ851" s="155"/>
      <c r="AR851" s="155"/>
    </row>
    <row r="852" spans="1:44" ht="102" hidden="1" x14ac:dyDescent="0.3">
      <c r="A852" s="155"/>
      <c r="B852" s="165" t="s">
        <v>4084</v>
      </c>
      <c r="C852" s="162"/>
      <c r="D852" s="163">
        <v>146.03</v>
      </c>
      <c r="E852" s="164">
        <v>146.03</v>
      </c>
      <c r="F852" s="166" t="s">
        <v>2415</v>
      </c>
      <c r="G852" s="161" t="s">
        <v>2070</v>
      </c>
      <c r="H852" s="162" t="s">
        <v>1100</v>
      </c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  <c r="AC852" s="155"/>
      <c r="AD852" s="155"/>
      <c r="AE852" s="155"/>
      <c r="AF852" s="155"/>
      <c r="AG852" s="155"/>
      <c r="AH852" s="155"/>
      <c r="AI852" s="155"/>
      <c r="AJ852" s="155"/>
      <c r="AK852" s="155"/>
      <c r="AL852" s="155"/>
      <c r="AM852" s="155"/>
      <c r="AN852" s="155"/>
      <c r="AO852" s="155"/>
      <c r="AP852" s="155"/>
      <c r="AQ852" s="155"/>
      <c r="AR852" s="155"/>
    </row>
    <row r="853" spans="1:44" ht="102" hidden="1" x14ac:dyDescent="0.3">
      <c r="A853" s="155"/>
      <c r="B853" s="166" t="s">
        <v>2415</v>
      </c>
      <c r="C853" s="167"/>
      <c r="D853" s="163">
        <v>146.03</v>
      </c>
      <c r="E853" s="164">
        <v>146.03</v>
      </c>
      <c r="F853" s="161" t="s">
        <v>2070</v>
      </c>
      <c r="G853" s="165" t="s">
        <v>4084</v>
      </c>
      <c r="H853" s="162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  <c r="AC853" s="155"/>
      <c r="AD853" s="155"/>
      <c r="AE853" s="155"/>
      <c r="AF853" s="155"/>
      <c r="AG853" s="155"/>
      <c r="AH853" s="155"/>
      <c r="AI853" s="155"/>
      <c r="AJ853" s="155"/>
      <c r="AK853" s="155"/>
      <c r="AL853" s="155"/>
      <c r="AM853" s="155"/>
      <c r="AN853" s="155"/>
      <c r="AO853" s="155"/>
      <c r="AP853" s="155"/>
      <c r="AQ853" s="155"/>
      <c r="AR853" s="155"/>
    </row>
    <row r="854" spans="1:44" ht="102" x14ac:dyDescent="0.3">
      <c r="A854" s="155"/>
      <c r="B854" s="161" t="s">
        <v>2070</v>
      </c>
      <c r="C854" s="162" t="s">
        <v>1100</v>
      </c>
      <c r="D854" s="163">
        <v>154.62</v>
      </c>
      <c r="E854" s="164">
        <v>154.62</v>
      </c>
      <c r="F854" s="165" t="s">
        <v>4084</v>
      </c>
      <c r="G854" s="166" t="s">
        <v>2422</v>
      </c>
      <c r="H854" s="167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  <c r="AC854" s="155"/>
      <c r="AD854" s="155"/>
      <c r="AE854" s="155"/>
      <c r="AF854" s="155"/>
      <c r="AG854" s="155"/>
      <c r="AH854" s="155"/>
      <c r="AI854" s="155"/>
      <c r="AJ854" s="155"/>
      <c r="AK854" s="155"/>
      <c r="AL854" s="155"/>
      <c r="AM854" s="155"/>
      <c r="AN854" s="155"/>
      <c r="AO854" s="155"/>
      <c r="AP854" s="155"/>
      <c r="AQ854" s="155"/>
      <c r="AR854" s="155"/>
    </row>
    <row r="855" spans="1:44" ht="102" hidden="1" x14ac:dyDescent="0.3">
      <c r="A855" s="155"/>
      <c r="B855" s="165" t="s">
        <v>4084</v>
      </c>
      <c r="C855" s="162"/>
      <c r="D855" s="163">
        <v>154.62</v>
      </c>
      <c r="E855" s="164">
        <v>154.62</v>
      </c>
      <c r="F855" s="166" t="s">
        <v>2422</v>
      </c>
      <c r="G855" s="161" t="s">
        <v>1936</v>
      </c>
      <c r="H855" s="162" t="s">
        <v>590</v>
      </c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  <c r="AC855" s="155"/>
      <c r="AD855" s="155"/>
      <c r="AE855" s="155"/>
      <c r="AF855" s="155"/>
      <c r="AG855" s="155"/>
      <c r="AH855" s="155"/>
      <c r="AI855" s="155"/>
      <c r="AJ855" s="155"/>
      <c r="AK855" s="155"/>
      <c r="AL855" s="155"/>
      <c r="AM855" s="155"/>
      <c r="AN855" s="155"/>
      <c r="AO855" s="155"/>
      <c r="AP855" s="155"/>
      <c r="AQ855" s="155"/>
      <c r="AR855" s="155"/>
    </row>
    <row r="856" spans="1:44" ht="102" hidden="1" x14ac:dyDescent="0.3">
      <c r="A856" s="155"/>
      <c r="B856" s="166" t="s">
        <v>2422</v>
      </c>
      <c r="C856" s="167"/>
      <c r="D856" s="163">
        <v>154.62</v>
      </c>
      <c r="E856" s="164">
        <v>154.62</v>
      </c>
      <c r="F856" s="161" t="s">
        <v>1936</v>
      </c>
      <c r="G856" s="165" t="s">
        <v>4084</v>
      </c>
      <c r="H856" s="162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  <c r="AC856" s="155"/>
      <c r="AD856" s="155"/>
      <c r="AE856" s="155"/>
      <c r="AF856" s="155"/>
      <c r="AG856" s="155"/>
      <c r="AH856" s="155"/>
      <c r="AI856" s="155"/>
      <c r="AJ856" s="155"/>
      <c r="AK856" s="155"/>
      <c r="AL856" s="155"/>
      <c r="AM856" s="155"/>
      <c r="AN856" s="155"/>
      <c r="AO856" s="155"/>
      <c r="AP856" s="155"/>
      <c r="AQ856" s="155"/>
      <c r="AR856" s="155"/>
    </row>
    <row r="857" spans="1:44" ht="102" x14ac:dyDescent="0.3">
      <c r="A857" s="155"/>
      <c r="B857" s="161" t="s">
        <v>1936</v>
      </c>
      <c r="C857" s="162" t="s">
        <v>590</v>
      </c>
      <c r="D857" s="163">
        <v>206.16</v>
      </c>
      <c r="E857" s="164">
        <v>206.16</v>
      </c>
      <c r="F857" s="165" t="s">
        <v>4084</v>
      </c>
      <c r="G857" s="166" t="s">
        <v>2477</v>
      </c>
      <c r="H857" s="167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  <c r="AC857" s="155"/>
      <c r="AD857" s="155"/>
      <c r="AE857" s="155"/>
      <c r="AF857" s="155"/>
      <c r="AG857" s="155"/>
      <c r="AH857" s="155"/>
      <c r="AI857" s="155"/>
      <c r="AJ857" s="155"/>
      <c r="AK857" s="155"/>
      <c r="AL857" s="155"/>
      <c r="AM857" s="155"/>
      <c r="AN857" s="155"/>
      <c r="AO857" s="155"/>
      <c r="AP857" s="155"/>
      <c r="AQ857" s="155"/>
      <c r="AR857" s="155"/>
    </row>
    <row r="858" spans="1:44" ht="102" hidden="1" x14ac:dyDescent="0.3">
      <c r="A858" s="155"/>
      <c r="B858" s="165" t="s">
        <v>4084</v>
      </c>
      <c r="C858" s="162"/>
      <c r="D858" s="163">
        <v>206.16</v>
      </c>
      <c r="E858" s="164">
        <v>206.16</v>
      </c>
      <c r="F858" s="166" t="s">
        <v>2477</v>
      </c>
      <c r="G858" s="161" t="s">
        <v>2068</v>
      </c>
      <c r="H858" s="162" t="s">
        <v>592</v>
      </c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  <c r="AC858" s="155"/>
      <c r="AD858" s="155"/>
      <c r="AE858" s="155"/>
      <c r="AF858" s="155"/>
      <c r="AG858" s="155"/>
      <c r="AH858" s="155"/>
      <c r="AI858" s="155"/>
      <c r="AJ858" s="155"/>
      <c r="AK858" s="155"/>
      <c r="AL858" s="155"/>
      <c r="AM858" s="155"/>
      <c r="AN858" s="155"/>
      <c r="AO858" s="155"/>
      <c r="AP858" s="155"/>
      <c r="AQ858" s="155"/>
      <c r="AR858" s="155"/>
    </row>
    <row r="859" spans="1:44" ht="102" hidden="1" x14ac:dyDescent="0.3">
      <c r="A859" s="155"/>
      <c r="B859" s="166" t="s">
        <v>2477</v>
      </c>
      <c r="C859" s="167"/>
      <c r="D859" s="163">
        <v>206.16</v>
      </c>
      <c r="E859" s="164">
        <v>206.16</v>
      </c>
      <c r="F859" s="161" t="s">
        <v>2068</v>
      </c>
      <c r="G859" s="165" t="s">
        <v>4084</v>
      </c>
      <c r="H859" s="162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  <c r="AC859" s="155"/>
      <c r="AD859" s="155"/>
      <c r="AE859" s="155"/>
      <c r="AF859" s="155"/>
      <c r="AG859" s="155"/>
      <c r="AH859" s="155"/>
      <c r="AI859" s="155"/>
      <c r="AJ859" s="155"/>
      <c r="AK859" s="155"/>
      <c r="AL859" s="155"/>
      <c r="AM859" s="155"/>
      <c r="AN859" s="155"/>
      <c r="AO859" s="155"/>
      <c r="AP859" s="155"/>
      <c r="AQ859" s="155"/>
      <c r="AR859" s="155"/>
    </row>
    <row r="860" spans="1:44" ht="102" x14ac:dyDescent="0.3">
      <c r="A860" s="155"/>
      <c r="B860" s="161" t="s">
        <v>2068</v>
      </c>
      <c r="C860" s="162" t="s">
        <v>592</v>
      </c>
      <c r="D860" s="163">
        <v>146.03</v>
      </c>
      <c r="E860" s="164">
        <v>146.03</v>
      </c>
      <c r="F860" s="165" t="s">
        <v>4084</v>
      </c>
      <c r="G860" s="166" t="s">
        <v>2387</v>
      </c>
      <c r="H860" s="167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  <c r="AC860" s="155"/>
      <c r="AD860" s="155"/>
      <c r="AE860" s="155"/>
      <c r="AF860" s="155"/>
      <c r="AG860" s="155"/>
      <c r="AH860" s="155"/>
      <c r="AI860" s="155"/>
      <c r="AJ860" s="155"/>
      <c r="AK860" s="155"/>
      <c r="AL860" s="155"/>
      <c r="AM860" s="155"/>
      <c r="AN860" s="155"/>
      <c r="AO860" s="155"/>
      <c r="AP860" s="155"/>
      <c r="AQ860" s="155"/>
      <c r="AR860" s="155"/>
    </row>
    <row r="861" spans="1:44" ht="102" hidden="1" x14ac:dyDescent="0.3">
      <c r="A861" s="155"/>
      <c r="B861" s="165" t="s">
        <v>4084</v>
      </c>
      <c r="C861" s="162"/>
      <c r="D861" s="163">
        <v>146.03</v>
      </c>
      <c r="E861" s="164">
        <v>146.03</v>
      </c>
      <c r="F861" s="166" t="s">
        <v>2387</v>
      </c>
      <c r="G861" s="161" t="s">
        <v>2272</v>
      </c>
      <c r="H861" s="162" t="s">
        <v>1101</v>
      </c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  <c r="AC861" s="155"/>
      <c r="AD861" s="155"/>
      <c r="AE861" s="155"/>
      <c r="AF861" s="155"/>
      <c r="AG861" s="155"/>
      <c r="AH861" s="155"/>
      <c r="AI861" s="155"/>
      <c r="AJ861" s="155"/>
      <c r="AK861" s="155"/>
      <c r="AL861" s="155"/>
      <c r="AM861" s="155"/>
      <c r="AN861" s="155"/>
      <c r="AO861" s="155"/>
      <c r="AP861" s="155"/>
      <c r="AQ861" s="155"/>
      <c r="AR861" s="155"/>
    </row>
    <row r="862" spans="1:44" ht="102" hidden="1" x14ac:dyDescent="0.3">
      <c r="A862" s="155"/>
      <c r="B862" s="166" t="s">
        <v>2387</v>
      </c>
      <c r="C862" s="167"/>
      <c r="D862" s="163">
        <v>146.03</v>
      </c>
      <c r="E862" s="164">
        <v>146.03</v>
      </c>
      <c r="F862" s="161" t="s">
        <v>2272</v>
      </c>
      <c r="G862" s="165" t="s">
        <v>4084</v>
      </c>
      <c r="H862" s="162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  <c r="AC862" s="155"/>
      <c r="AD862" s="155"/>
      <c r="AE862" s="155"/>
      <c r="AF862" s="155"/>
      <c r="AG862" s="155"/>
      <c r="AH862" s="155"/>
      <c r="AI862" s="155"/>
      <c r="AJ862" s="155"/>
      <c r="AK862" s="155"/>
      <c r="AL862" s="155"/>
      <c r="AM862" s="155"/>
      <c r="AN862" s="155"/>
      <c r="AO862" s="155"/>
      <c r="AP862" s="155"/>
      <c r="AQ862" s="155"/>
      <c r="AR862" s="155"/>
    </row>
    <row r="863" spans="1:44" ht="102" x14ac:dyDescent="0.3">
      <c r="A863" s="155"/>
      <c r="B863" s="161" t="s">
        <v>2272</v>
      </c>
      <c r="C863" s="162" t="s">
        <v>1101</v>
      </c>
      <c r="D863" s="163">
        <v>120.26</v>
      </c>
      <c r="E863" s="164">
        <v>120.26</v>
      </c>
      <c r="F863" s="165" t="s">
        <v>4084</v>
      </c>
      <c r="G863" s="166" t="s">
        <v>3355</v>
      </c>
      <c r="H863" s="167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  <c r="AC863" s="155"/>
      <c r="AD863" s="155"/>
      <c r="AE863" s="155"/>
      <c r="AF863" s="155"/>
      <c r="AG863" s="155"/>
      <c r="AH863" s="155"/>
      <c r="AI863" s="155"/>
      <c r="AJ863" s="155"/>
      <c r="AK863" s="155"/>
      <c r="AL863" s="155"/>
      <c r="AM863" s="155"/>
      <c r="AN863" s="155"/>
      <c r="AO863" s="155"/>
      <c r="AP863" s="155"/>
      <c r="AQ863" s="155"/>
      <c r="AR863" s="155"/>
    </row>
    <row r="864" spans="1:44" ht="102" hidden="1" x14ac:dyDescent="0.3">
      <c r="A864" s="155"/>
      <c r="B864" s="165" t="s">
        <v>4084</v>
      </c>
      <c r="C864" s="162"/>
      <c r="D864" s="163">
        <v>120.26</v>
      </c>
      <c r="E864" s="164">
        <v>120.26</v>
      </c>
      <c r="F864" s="166" t="s">
        <v>3355</v>
      </c>
      <c r="G864" s="161" t="s">
        <v>1684</v>
      </c>
      <c r="H864" s="162" t="s">
        <v>1035</v>
      </c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  <c r="AC864" s="155"/>
      <c r="AD864" s="155"/>
      <c r="AE864" s="155"/>
      <c r="AF864" s="155"/>
      <c r="AG864" s="155"/>
      <c r="AH864" s="155"/>
      <c r="AI864" s="155"/>
      <c r="AJ864" s="155"/>
      <c r="AK864" s="155"/>
      <c r="AL864" s="155"/>
      <c r="AM864" s="155"/>
      <c r="AN864" s="155"/>
      <c r="AO864" s="155"/>
      <c r="AP864" s="155"/>
      <c r="AQ864" s="155"/>
      <c r="AR864" s="155"/>
    </row>
    <row r="865" spans="1:44" ht="102" hidden="1" x14ac:dyDescent="0.3">
      <c r="A865" s="155"/>
      <c r="B865" s="166" t="s">
        <v>3355</v>
      </c>
      <c r="C865" s="167"/>
      <c r="D865" s="163">
        <v>120.26</v>
      </c>
      <c r="E865" s="164">
        <v>120.26</v>
      </c>
      <c r="F865" s="161" t="s">
        <v>1684</v>
      </c>
      <c r="G865" s="165" t="s">
        <v>4084</v>
      </c>
      <c r="H865" s="162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  <c r="AC865" s="155"/>
      <c r="AD865" s="155"/>
      <c r="AE865" s="155"/>
      <c r="AF865" s="155"/>
      <c r="AG865" s="155"/>
      <c r="AH865" s="155"/>
      <c r="AI865" s="155"/>
      <c r="AJ865" s="155"/>
      <c r="AK865" s="155"/>
      <c r="AL865" s="155"/>
      <c r="AM865" s="155"/>
      <c r="AN865" s="155"/>
      <c r="AO865" s="155"/>
      <c r="AP865" s="155"/>
      <c r="AQ865" s="155"/>
      <c r="AR865" s="155"/>
    </row>
    <row r="866" spans="1:44" ht="102" x14ac:dyDescent="0.3">
      <c r="A866" s="155"/>
      <c r="B866" s="161" t="s">
        <v>1684</v>
      </c>
      <c r="C866" s="162" t="s">
        <v>1035</v>
      </c>
      <c r="D866" s="163">
        <v>150.32</v>
      </c>
      <c r="E866" s="164">
        <v>150.32</v>
      </c>
      <c r="F866" s="165" t="s">
        <v>4084</v>
      </c>
      <c r="G866" s="166" t="s">
        <v>2419</v>
      </c>
      <c r="H866" s="167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  <c r="AC866" s="155"/>
      <c r="AD866" s="155"/>
      <c r="AE866" s="155"/>
      <c r="AF866" s="155"/>
      <c r="AG866" s="155"/>
      <c r="AH866" s="155"/>
      <c r="AI866" s="155"/>
      <c r="AJ866" s="155"/>
      <c r="AK866" s="155"/>
      <c r="AL866" s="155"/>
      <c r="AM866" s="155"/>
      <c r="AN866" s="155"/>
      <c r="AO866" s="155"/>
      <c r="AP866" s="155"/>
      <c r="AQ866" s="155"/>
      <c r="AR866" s="155"/>
    </row>
    <row r="867" spans="1:44" ht="102" hidden="1" x14ac:dyDescent="0.3">
      <c r="A867" s="155"/>
      <c r="B867" s="165" t="s">
        <v>4084</v>
      </c>
      <c r="C867" s="162"/>
      <c r="D867" s="163">
        <v>150.32</v>
      </c>
      <c r="E867" s="164">
        <v>150.32</v>
      </c>
      <c r="F867" s="166" t="s">
        <v>2419</v>
      </c>
      <c r="G867" s="161" t="s">
        <v>1612</v>
      </c>
      <c r="H867" s="162" t="s">
        <v>729</v>
      </c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  <c r="AC867" s="155"/>
      <c r="AD867" s="155"/>
      <c r="AE867" s="155"/>
      <c r="AF867" s="155"/>
      <c r="AG867" s="155"/>
      <c r="AH867" s="155"/>
      <c r="AI867" s="155"/>
      <c r="AJ867" s="155"/>
      <c r="AK867" s="155"/>
      <c r="AL867" s="155"/>
      <c r="AM867" s="155"/>
      <c r="AN867" s="155"/>
      <c r="AO867" s="155"/>
      <c r="AP867" s="155"/>
      <c r="AQ867" s="155"/>
      <c r="AR867" s="155"/>
    </row>
    <row r="868" spans="1:44" ht="102" hidden="1" x14ac:dyDescent="0.3">
      <c r="A868" s="155"/>
      <c r="B868" s="166" t="s">
        <v>2419</v>
      </c>
      <c r="C868" s="167"/>
      <c r="D868" s="163">
        <v>150.32</v>
      </c>
      <c r="E868" s="164">
        <v>150.32</v>
      </c>
      <c r="F868" s="161" t="s">
        <v>1612</v>
      </c>
      <c r="G868" s="165" t="s">
        <v>4084</v>
      </c>
      <c r="H868" s="162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  <c r="AC868" s="155"/>
      <c r="AD868" s="155"/>
      <c r="AE868" s="155"/>
      <c r="AF868" s="155"/>
      <c r="AG868" s="155"/>
      <c r="AH868" s="155"/>
      <c r="AI868" s="155"/>
      <c r="AJ868" s="155"/>
      <c r="AK868" s="155"/>
      <c r="AL868" s="155"/>
      <c r="AM868" s="155"/>
      <c r="AN868" s="155"/>
      <c r="AO868" s="155"/>
      <c r="AP868" s="155"/>
      <c r="AQ868" s="155"/>
      <c r="AR868" s="155"/>
    </row>
    <row r="869" spans="1:44" ht="102" x14ac:dyDescent="0.3">
      <c r="A869" s="155"/>
      <c r="B869" s="161" t="s">
        <v>1612</v>
      </c>
      <c r="C869" s="162" t="s">
        <v>729</v>
      </c>
      <c r="D869" s="163">
        <v>257.7</v>
      </c>
      <c r="E869" s="164">
        <v>257.7</v>
      </c>
      <c r="F869" s="165" t="s">
        <v>4084</v>
      </c>
      <c r="G869" s="166" t="s">
        <v>2514</v>
      </c>
      <c r="H869" s="167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  <c r="AC869" s="155"/>
      <c r="AD869" s="155"/>
      <c r="AE869" s="155"/>
      <c r="AF869" s="155"/>
      <c r="AG869" s="155"/>
      <c r="AH869" s="155"/>
      <c r="AI869" s="155"/>
      <c r="AJ869" s="155"/>
      <c r="AK869" s="155"/>
      <c r="AL869" s="155"/>
      <c r="AM869" s="155"/>
      <c r="AN869" s="155"/>
      <c r="AO869" s="155"/>
      <c r="AP869" s="155"/>
      <c r="AQ869" s="155"/>
      <c r="AR869" s="155"/>
    </row>
    <row r="870" spans="1:44" ht="102" hidden="1" x14ac:dyDescent="0.3">
      <c r="A870" s="155"/>
      <c r="B870" s="165" t="s">
        <v>4084</v>
      </c>
      <c r="C870" s="162"/>
      <c r="D870" s="163">
        <v>257.7</v>
      </c>
      <c r="E870" s="164">
        <v>257.7</v>
      </c>
      <c r="F870" s="166" t="s">
        <v>2514</v>
      </c>
      <c r="G870" s="161" t="s">
        <v>2191</v>
      </c>
      <c r="H870" s="162" t="s">
        <v>730</v>
      </c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  <c r="AC870" s="155"/>
      <c r="AD870" s="155"/>
      <c r="AE870" s="155"/>
      <c r="AF870" s="155"/>
      <c r="AG870" s="155"/>
      <c r="AH870" s="155"/>
      <c r="AI870" s="155"/>
      <c r="AJ870" s="155"/>
      <c r="AK870" s="155"/>
      <c r="AL870" s="155"/>
      <c r="AM870" s="155"/>
      <c r="AN870" s="155"/>
      <c r="AO870" s="155"/>
      <c r="AP870" s="155"/>
      <c r="AQ870" s="155"/>
      <c r="AR870" s="155"/>
    </row>
    <row r="871" spans="1:44" ht="102" hidden="1" x14ac:dyDescent="0.3">
      <c r="A871" s="155"/>
      <c r="B871" s="166" t="s">
        <v>2514</v>
      </c>
      <c r="C871" s="167"/>
      <c r="D871" s="163">
        <v>257.7</v>
      </c>
      <c r="E871" s="164">
        <v>257.7</v>
      </c>
      <c r="F871" s="161" t="s">
        <v>2191</v>
      </c>
      <c r="G871" s="165" t="s">
        <v>4084</v>
      </c>
      <c r="H871" s="162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  <c r="AC871" s="155"/>
      <c r="AD871" s="155"/>
      <c r="AE871" s="155"/>
      <c r="AF871" s="155"/>
      <c r="AG871" s="155"/>
      <c r="AH871" s="155"/>
      <c r="AI871" s="155"/>
      <c r="AJ871" s="155"/>
      <c r="AK871" s="155"/>
      <c r="AL871" s="155"/>
      <c r="AM871" s="155"/>
      <c r="AN871" s="155"/>
      <c r="AO871" s="155"/>
      <c r="AP871" s="155"/>
      <c r="AQ871" s="155"/>
      <c r="AR871" s="155"/>
    </row>
    <row r="872" spans="1:44" ht="102" x14ac:dyDescent="0.3">
      <c r="A872" s="155"/>
      <c r="B872" s="161" t="s">
        <v>2191</v>
      </c>
      <c r="C872" s="162" t="s">
        <v>730</v>
      </c>
      <c r="D872" s="163">
        <v>236.22</v>
      </c>
      <c r="E872" s="164">
        <v>236.22</v>
      </c>
      <c r="F872" s="165" t="s">
        <v>4084</v>
      </c>
      <c r="G872" s="166" t="s">
        <v>2389</v>
      </c>
      <c r="H872" s="167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  <c r="AC872" s="155"/>
      <c r="AD872" s="155"/>
      <c r="AE872" s="155"/>
      <c r="AF872" s="155"/>
      <c r="AG872" s="155"/>
      <c r="AH872" s="155"/>
      <c r="AI872" s="155"/>
      <c r="AJ872" s="155"/>
      <c r="AK872" s="155"/>
      <c r="AL872" s="155"/>
      <c r="AM872" s="155"/>
      <c r="AN872" s="155"/>
      <c r="AO872" s="155"/>
      <c r="AP872" s="155"/>
      <c r="AQ872" s="155"/>
      <c r="AR872" s="155"/>
    </row>
    <row r="873" spans="1:44" ht="102" hidden="1" x14ac:dyDescent="0.3">
      <c r="A873" s="155"/>
      <c r="B873" s="165" t="s">
        <v>4084</v>
      </c>
      <c r="C873" s="162"/>
      <c r="D873" s="163">
        <v>236.22</v>
      </c>
      <c r="E873" s="164">
        <v>236.22</v>
      </c>
      <c r="F873" s="166" t="s">
        <v>2389</v>
      </c>
      <c r="G873" s="161" t="s">
        <v>2172</v>
      </c>
      <c r="H873" s="162" t="s">
        <v>651</v>
      </c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  <c r="AC873" s="155"/>
      <c r="AD873" s="155"/>
      <c r="AE873" s="155"/>
      <c r="AF873" s="155"/>
      <c r="AG873" s="155"/>
      <c r="AH873" s="155"/>
      <c r="AI873" s="155"/>
      <c r="AJ873" s="155"/>
      <c r="AK873" s="155"/>
      <c r="AL873" s="155"/>
      <c r="AM873" s="155"/>
      <c r="AN873" s="155"/>
      <c r="AO873" s="155"/>
      <c r="AP873" s="155"/>
      <c r="AQ873" s="155"/>
      <c r="AR873" s="155"/>
    </row>
    <row r="874" spans="1:44" ht="102" hidden="1" x14ac:dyDescent="0.3">
      <c r="A874" s="155"/>
      <c r="B874" s="166" t="s">
        <v>2389</v>
      </c>
      <c r="C874" s="167"/>
      <c r="D874" s="163">
        <v>236.22</v>
      </c>
      <c r="E874" s="164">
        <v>236.22</v>
      </c>
      <c r="F874" s="161" t="s">
        <v>2172</v>
      </c>
      <c r="G874" s="165" t="s">
        <v>4084</v>
      </c>
      <c r="H874" s="162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  <c r="AC874" s="155"/>
      <c r="AD874" s="155"/>
      <c r="AE874" s="155"/>
      <c r="AF874" s="155"/>
      <c r="AG874" s="155"/>
      <c r="AH874" s="155"/>
      <c r="AI874" s="155"/>
      <c r="AJ874" s="155"/>
      <c r="AK874" s="155"/>
      <c r="AL874" s="155"/>
      <c r="AM874" s="155"/>
      <c r="AN874" s="155"/>
      <c r="AO874" s="155"/>
      <c r="AP874" s="155"/>
      <c r="AQ874" s="155"/>
      <c r="AR874" s="155"/>
    </row>
    <row r="875" spans="1:44" ht="102" x14ac:dyDescent="0.3">
      <c r="A875" s="155"/>
      <c r="B875" s="161" t="s">
        <v>2172</v>
      </c>
      <c r="C875" s="162" t="s">
        <v>651</v>
      </c>
      <c r="D875" s="163">
        <v>219.04</v>
      </c>
      <c r="E875" s="164">
        <v>219.04</v>
      </c>
      <c r="F875" s="165" t="s">
        <v>4084</v>
      </c>
      <c r="G875" s="166" t="s">
        <v>2488</v>
      </c>
      <c r="H875" s="167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  <c r="AC875" s="155"/>
      <c r="AD875" s="155"/>
      <c r="AE875" s="155"/>
      <c r="AF875" s="155"/>
      <c r="AG875" s="155"/>
      <c r="AH875" s="155"/>
      <c r="AI875" s="155"/>
      <c r="AJ875" s="155"/>
      <c r="AK875" s="155"/>
      <c r="AL875" s="155"/>
      <c r="AM875" s="155"/>
      <c r="AN875" s="155"/>
      <c r="AO875" s="155"/>
      <c r="AP875" s="155"/>
      <c r="AQ875" s="155"/>
      <c r="AR875" s="155"/>
    </row>
    <row r="876" spans="1:44" ht="102" hidden="1" x14ac:dyDescent="0.3">
      <c r="A876" s="155"/>
      <c r="B876" s="165" t="s">
        <v>4084</v>
      </c>
      <c r="C876" s="162"/>
      <c r="D876" s="163">
        <v>219.04</v>
      </c>
      <c r="E876" s="164">
        <v>219.04</v>
      </c>
      <c r="F876" s="166" t="s">
        <v>2488</v>
      </c>
      <c r="G876" s="161" t="s">
        <v>2012</v>
      </c>
      <c r="H876" s="162" t="s">
        <v>1000</v>
      </c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  <c r="AC876" s="155"/>
      <c r="AD876" s="155"/>
      <c r="AE876" s="155"/>
      <c r="AF876" s="155"/>
      <c r="AG876" s="155"/>
      <c r="AH876" s="155"/>
      <c r="AI876" s="155"/>
      <c r="AJ876" s="155"/>
      <c r="AK876" s="155"/>
      <c r="AL876" s="155"/>
      <c r="AM876" s="155"/>
      <c r="AN876" s="155"/>
      <c r="AO876" s="155"/>
      <c r="AP876" s="155"/>
      <c r="AQ876" s="155"/>
      <c r="AR876" s="155"/>
    </row>
    <row r="877" spans="1:44" ht="102" hidden="1" x14ac:dyDescent="0.3">
      <c r="A877" s="155"/>
      <c r="B877" s="166" t="s">
        <v>2488</v>
      </c>
      <c r="C877" s="167"/>
      <c r="D877" s="163">
        <v>219.04</v>
      </c>
      <c r="E877" s="164">
        <v>219.04</v>
      </c>
      <c r="F877" s="161" t="s">
        <v>2012</v>
      </c>
      <c r="G877" s="165" t="s">
        <v>4084</v>
      </c>
      <c r="H877" s="162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  <c r="AC877" s="155"/>
      <c r="AD877" s="155"/>
      <c r="AE877" s="155"/>
      <c r="AF877" s="155"/>
      <c r="AG877" s="155"/>
      <c r="AH877" s="155"/>
      <c r="AI877" s="155"/>
      <c r="AJ877" s="155"/>
      <c r="AK877" s="155"/>
      <c r="AL877" s="155"/>
      <c r="AM877" s="155"/>
      <c r="AN877" s="155"/>
      <c r="AO877" s="155"/>
      <c r="AP877" s="155"/>
      <c r="AQ877" s="155"/>
      <c r="AR877" s="155"/>
    </row>
    <row r="878" spans="1:44" ht="102" x14ac:dyDescent="0.3">
      <c r="A878" s="155"/>
      <c r="B878" s="161" t="s">
        <v>2012</v>
      </c>
      <c r="C878" s="162" t="s">
        <v>1000</v>
      </c>
      <c r="D878" s="163">
        <v>219.04</v>
      </c>
      <c r="E878" s="164">
        <v>219.04</v>
      </c>
      <c r="F878" s="165" t="s">
        <v>4084</v>
      </c>
      <c r="G878" s="166" t="s">
        <v>2486</v>
      </c>
      <c r="H878" s="167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  <c r="AC878" s="155"/>
      <c r="AD878" s="155"/>
      <c r="AE878" s="155"/>
      <c r="AF878" s="155"/>
      <c r="AG878" s="155"/>
      <c r="AH878" s="155"/>
      <c r="AI878" s="155"/>
      <c r="AJ878" s="155"/>
      <c r="AK878" s="155"/>
      <c r="AL878" s="155"/>
      <c r="AM878" s="155"/>
      <c r="AN878" s="155"/>
      <c r="AO878" s="155"/>
      <c r="AP878" s="155"/>
      <c r="AQ878" s="155"/>
      <c r="AR878" s="155"/>
    </row>
    <row r="879" spans="1:44" ht="102" hidden="1" x14ac:dyDescent="0.3">
      <c r="A879" s="155"/>
      <c r="B879" s="165" t="s">
        <v>4084</v>
      </c>
      <c r="C879" s="162"/>
      <c r="D879" s="163">
        <v>219.04</v>
      </c>
      <c r="E879" s="164">
        <v>219.04</v>
      </c>
      <c r="F879" s="166" t="s">
        <v>2486</v>
      </c>
      <c r="G879" s="161" t="s">
        <v>2174</v>
      </c>
      <c r="H879" s="162" t="s">
        <v>1001</v>
      </c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  <c r="AC879" s="155"/>
      <c r="AD879" s="155"/>
      <c r="AE879" s="155"/>
      <c r="AF879" s="155"/>
      <c r="AG879" s="155"/>
      <c r="AH879" s="155"/>
      <c r="AI879" s="155"/>
      <c r="AJ879" s="155"/>
      <c r="AK879" s="155"/>
      <c r="AL879" s="155"/>
      <c r="AM879" s="155"/>
      <c r="AN879" s="155"/>
      <c r="AO879" s="155"/>
      <c r="AP879" s="155"/>
      <c r="AQ879" s="155"/>
      <c r="AR879" s="155"/>
    </row>
    <row r="880" spans="1:44" ht="102" hidden="1" x14ac:dyDescent="0.3">
      <c r="A880" s="155"/>
      <c r="B880" s="166" t="s">
        <v>2486</v>
      </c>
      <c r="C880" s="167"/>
      <c r="D880" s="163">
        <v>219.04</v>
      </c>
      <c r="E880" s="164">
        <v>219.04</v>
      </c>
      <c r="F880" s="161" t="s">
        <v>2174</v>
      </c>
      <c r="G880" s="165" t="s">
        <v>4084</v>
      </c>
      <c r="H880" s="162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  <c r="AC880" s="155"/>
      <c r="AD880" s="155"/>
      <c r="AE880" s="155"/>
      <c r="AF880" s="155"/>
      <c r="AG880" s="155"/>
      <c r="AH880" s="155"/>
      <c r="AI880" s="155"/>
      <c r="AJ880" s="155"/>
      <c r="AK880" s="155"/>
      <c r="AL880" s="155"/>
      <c r="AM880" s="155"/>
      <c r="AN880" s="155"/>
      <c r="AO880" s="155"/>
      <c r="AP880" s="155"/>
      <c r="AQ880" s="155"/>
      <c r="AR880" s="155"/>
    </row>
    <row r="881" spans="1:44" ht="102" x14ac:dyDescent="0.3">
      <c r="A881" s="155"/>
      <c r="B881" s="161" t="s">
        <v>2174</v>
      </c>
      <c r="C881" s="162" t="s">
        <v>1001</v>
      </c>
      <c r="D881" s="163">
        <v>214.75</v>
      </c>
      <c r="E881" s="164">
        <v>214.75</v>
      </c>
      <c r="F881" s="165" t="s">
        <v>4084</v>
      </c>
      <c r="G881" s="166" t="s">
        <v>2482</v>
      </c>
      <c r="H881" s="167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  <c r="AC881" s="155"/>
      <c r="AD881" s="155"/>
      <c r="AE881" s="155"/>
      <c r="AF881" s="155"/>
      <c r="AG881" s="155"/>
      <c r="AH881" s="155"/>
      <c r="AI881" s="155"/>
      <c r="AJ881" s="155"/>
      <c r="AK881" s="155"/>
      <c r="AL881" s="155"/>
      <c r="AM881" s="155"/>
      <c r="AN881" s="155"/>
      <c r="AO881" s="155"/>
      <c r="AP881" s="155"/>
      <c r="AQ881" s="155"/>
      <c r="AR881" s="155"/>
    </row>
    <row r="882" spans="1:44" ht="102" hidden="1" x14ac:dyDescent="0.3">
      <c r="A882" s="155"/>
      <c r="B882" s="165" t="s">
        <v>4084</v>
      </c>
      <c r="C882" s="162"/>
      <c r="D882" s="163">
        <v>214.75</v>
      </c>
      <c r="E882" s="164">
        <v>214.75</v>
      </c>
      <c r="F882" s="166" t="s">
        <v>2482</v>
      </c>
      <c r="G882" s="161" t="s">
        <v>2022</v>
      </c>
      <c r="H882" s="162" t="s">
        <v>1142</v>
      </c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  <c r="AC882" s="155"/>
      <c r="AD882" s="155"/>
      <c r="AE882" s="155"/>
      <c r="AF882" s="155"/>
      <c r="AG882" s="155"/>
      <c r="AH882" s="155"/>
      <c r="AI882" s="155"/>
      <c r="AJ882" s="155"/>
      <c r="AK882" s="155"/>
      <c r="AL882" s="155"/>
      <c r="AM882" s="155"/>
      <c r="AN882" s="155"/>
      <c r="AO882" s="155"/>
      <c r="AP882" s="155"/>
      <c r="AQ882" s="155"/>
      <c r="AR882" s="155"/>
    </row>
    <row r="883" spans="1:44" ht="102" hidden="1" x14ac:dyDescent="0.3">
      <c r="A883" s="155"/>
      <c r="B883" s="166" t="s">
        <v>2482</v>
      </c>
      <c r="C883" s="167"/>
      <c r="D883" s="163">
        <v>214.75</v>
      </c>
      <c r="E883" s="164">
        <v>214.75</v>
      </c>
      <c r="F883" s="161" t="s">
        <v>2022</v>
      </c>
      <c r="G883" s="165" t="s">
        <v>4084</v>
      </c>
      <c r="H883" s="162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  <c r="AC883" s="155"/>
      <c r="AD883" s="155"/>
      <c r="AE883" s="155"/>
      <c r="AF883" s="155"/>
      <c r="AG883" s="155"/>
      <c r="AH883" s="155"/>
      <c r="AI883" s="155"/>
      <c r="AJ883" s="155"/>
      <c r="AK883" s="155"/>
      <c r="AL883" s="155"/>
      <c r="AM883" s="155"/>
      <c r="AN883" s="155"/>
      <c r="AO883" s="155"/>
      <c r="AP883" s="155"/>
      <c r="AQ883" s="155"/>
      <c r="AR883" s="155"/>
    </row>
    <row r="884" spans="1:44" ht="102" x14ac:dyDescent="0.3">
      <c r="A884" s="155"/>
      <c r="B884" s="161" t="s">
        <v>2022</v>
      </c>
      <c r="C884" s="162" t="s">
        <v>1142</v>
      </c>
      <c r="D884" s="163">
        <v>193.27</v>
      </c>
      <c r="E884" s="164">
        <v>193.27</v>
      </c>
      <c r="F884" s="165" t="s">
        <v>4084</v>
      </c>
      <c r="G884" s="166" t="s">
        <v>2463</v>
      </c>
      <c r="H884" s="167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  <c r="AC884" s="155"/>
      <c r="AD884" s="155"/>
      <c r="AE884" s="155"/>
      <c r="AF884" s="155"/>
      <c r="AG884" s="155"/>
      <c r="AH884" s="155"/>
      <c r="AI884" s="155"/>
      <c r="AJ884" s="155"/>
      <c r="AK884" s="155"/>
      <c r="AL884" s="155"/>
      <c r="AM884" s="155"/>
      <c r="AN884" s="155"/>
      <c r="AO884" s="155"/>
      <c r="AP884" s="155"/>
      <c r="AQ884" s="155"/>
      <c r="AR884" s="155"/>
    </row>
    <row r="885" spans="1:44" ht="102" hidden="1" x14ac:dyDescent="0.3">
      <c r="A885" s="155"/>
      <c r="B885" s="165" t="s">
        <v>4084</v>
      </c>
      <c r="C885" s="162"/>
      <c r="D885" s="163">
        <v>193.27</v>
      </c>
      <c r="E885" s="164">
        <v>193.27</v>
      </c>
      <c r="F885" s="166" t="s">
        <v>2463</v>
      </c>
      <c r="G885" s="161" t="s">
        <v>2163</v>
      </c>
      <c r="H885" s="162" t="s">
        <v>745</v>
      </c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  <c r="AC885" s="155"/>
      <c r="AD885" s="155"/>
      <c r="AE885" s="155"/>
      <c r="AF885" s="155"/>
      <c r="AG885" s="155"/>
      <c r="AH885" s="155"/>
      <c r="AI885" s="155"/>
      <c r="AJ885" s="155"/>
      <c r="AK885" s="155"/>
      <c r="AL885" s="155"/>
      <c r="AM885" s="155"/>
      <c r="AN885" s="155"/>
      <c r="AO885" s="155"/>
      <c r="AP885" s="155"/>
      <c r="AQ885" s="155"/>
      <c r="AR885" s="155"/>
    </row>
    <row r="886" spans="1:44" ht="102" hidden="1" x14ac:dyDescent="0.3">
      <c r="A886" s="155"/>
      <c r="B886" s="166" t="s">
        <v>2463</v>
      </c>
      <c r="C886" s="167"/>
      <c r="D886" s="163">
        <v>193.27</v>
      </c>
      <c r="E886" s="164">
        <v>193.27</v>
      </c>
      <c r="F886" s="161" t="s">
        <v>2163</v>
      </c>
      <c r="G886" s="165" t="s">
        <v>4084</v>
      </c>
      <c r="H886" s="162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  <c r="AC886" s="155"/>
      <c r="AD886" s="155"/>
      <c r="AE886" s="155"/>
      <c r="AF886" s="155"/>
      <c r="AG886" s="155"/>
      <c r="AH886" s="155"/>
      <c r="AI886" s="155"/>
      <c r="AJ886" s="155"/>
      <c r="AK886" s="155"/>
      <c r="AL886" s="155"/>
      <c r="AM886" s="155"/>
      <c r="AN886" s="155"/>
      <c r="AO886" s="155"/>
      <c r="AP886" s="155"/>
      <c r="AQ886" s="155"/>
      <c r="AR886" s="155"/>
    </row>
    <row r="887" spans="1:44" ht="102" x14ac:dyDescent="0.3">
      <c r="A887" s="155"/>
      <c r="B887" s="161" t="s">
        <v>2163</v>
      </c>
      <c r="C887" s="162" t="s">
        <v>745</v>
      </c>
      <c r="D887" s="163">
        <v>219.04</v>
      </c>
      <c r="E887" s="164">
        <v>219.04</v>
      </c>
      <c r="F887" s="165" t="s">
        <v>4084</v>
      </c>
      <c r="G887" s="166" t="s">
        <v>2487</v>
      </c>
      <c r="H887" s="167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  <c r="AC887" s="155"/>
      <c r="AD887" s="155"/>
      <c r="AE887" s="155"/>
      <c r="AF887" s="155"/>
      <c r="AG887" s="155"/>
      <c r="AH887" s="155"/>
      <c r="AI887" s="155"/>
      <c r="AJ887" s="155"/>
      <c r="AK887" s="155"/>
      <c r="AL887" s="155"/>
      <c r="AM887" s="155"/>
      <c r="AN887" s="155"/>
      <c r="AO887" s="155"/>
      <c r="AP887" s="155"/>
      <c r="AQ887" s="155"/>
      <c r="AR887" s="155"/>
    </row>
    <row r="888" spans="1:44" ht="102" hidden="1" x14ac:dyDescent="0.3">
      <c r="A888" s="155"/>
      <c r="B888" s="165" t="s">
        <v>4084</v>
      </c>
      <c r="C888" s="162"/>
      <c r="D888" s="163">
        <v>219.04</v>
      </c>
      <c r="E888" s="164">
        <v>219.04</v>
      </c>
      <c r="F888" s="166" t="s">
        <v>2487</v>
      </c>
      <c r="G888" s="161" t="s">
        <v>2162</v>
      </c>
      <c r="H888" s="162" t="s">
        <v>1095</v>
      </c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  <c r="AC888" s="155"/>
      <c r="AD888" s="155"/>
      <c r="AE888" s="155"/>
      <c r="AF888" s="155"/>
      <c r="AG888" s="155"/>
      <c r="AH888" s="155"/>
      <c r="AI888" s="155"/>
      <c r="AJ888" s="155"/>
      <c r="AK888" s="155"/>
      <c r="AL888" s="155"/>
      <c r="AM888" s="155"/>
      <c r="AN888" s="155"/>
      <c r="AO888" s="155"/>
      <c r="AP888" s="155"/>
      <c r="AQ888" s="155"/>
      <c r="AR888" s="155"/>
    </row>
    <row r="889" spans="1:44" ht="102" hidden="1" x14ac:dyDescent="0.3">
      <c r="A889" s="155"/>
      <c r="B889" s="166" t="s">
        <v>2487</v>
      </c>
      <c r="C889" s="167"/>
      <c r="D889" s="163">
        <v>219.04</v>
      </c>
      <c r="E889" s="164">
        <v>219.04</v>
      </c>
      <c r="F889" s="161" t="s">
        <v>2162</v>
      </c>
      <c r="G889" s="165" t="s">
        <v>4084</v>
      </c>
      <c r="H889" s="162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  <c r="AC889" s="155"/>
      <c r="AD889" s="155"/>
      <c r="AE889" s="155"/>
      <c r="AF889" s="155"/>
      <c r="AG889" s="155"/>
      <c r="AH889" s="155"/>
      <c r="AI889" s="155"/>
      <c r="AJ889" s="155"/>
      <c r="AK889" s="155"/>
      <c r="AL889" s="155"/>
      <c r="AM889" s="155"/>
      <c r="AN889" s="155"/>
      <c r="AO889" s="155"/>
      <c r="AP889" s="155"/>
      <c r="AQ889" s="155"/>
      <c r="AR889" s="155"/>
    </row>
    <row r="890" spans="1:44" ht="102" x14ac:dyDescent="0.3">
      <c r="A890" s="155"/>
      <c r="B890" s="161" t="s">
        <v>2162</v>
      </c>
      <c r="C890" s="162" t="s">
        <v>1095</v>
      </c>
      <c r="D890" s="163">
        <v>201.86</v>
      </c>
      <c r="E890" s="164">
        <v>201.86</v>
      </c>
      <c r="F890" s="165" t="s">
        <v>4084</v>
      </c>
      <c r="G890" s="166" t="s">
        <v>2431</v>
      </c>
      <c r="H890" s="167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  <c r="AC890" s="155"/>
      <c r="AD890" s="155"/>
      <c r="AE890" s="155"/>
      <c r="AF890" s="155"/>
      <c r="AG890" s="155"/>
      <c r="AH890" s="155"/>
      <c r="AI890" s="155"/>
      <c r="AJ890" s="155"/>
      <c r="AK890" s="155"/>
      <c r="AL890" s="155"/>
      <c r="AM890" s="155"/>
      <c r="AN890" s="155"/>
      <c r="AO890" s="155"/>
      <c r="AP890" s="155"/>
      <c r="AQ890" s="155"/>
      <c r="AR890" s="155"/>
    </row>
    <row r="891" spans="1:44" ht="102" hidden="1" x14ac:dyDescent="0.3">
      <c r="A891" s="155"/>
      <c r="B891" s="165" t="s">
        <v>4084</v>
      </c>
      <c r="C891" s="162"/>
      <c r="D891" s="163">
        <v>201.86</v>
      </c>
      <c r="E891" s="164">
        <v>201.86</v>
      </c>
      <c r="F891" s="166" t="s">
        <v>2431</v>
      </c>
      <c r="G891" s="161" t="s">
        <v>2003</v>
      </c>
      <c r="H891" s="162" t="s">
        <v>1011</v>
      </c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  <c r="AC891" s="155"/>
      <c r="AD891" s="155"/>
      <c r="AE891" s="155"/>
      <c r="AF891" s="155"/>
      <c r="AG891" s="155"/>
      <c r="AH891" s="155"/>
      <c r="AI891" s="155"/>
      <c r="AJ891" s="155"/>
      <c r="AK891" s="155"/>
      <c r="AL891" s="155"/>
      <c r="AM891" s="155"/>
      <c r="AN891" s="155"/>
      <c r="AO891" s="155"/>
      <c r="AP891" s="155"/>
      <c r="AQ891" s="155"/>
      <c r="AR891" s="155"/>
    </row>
    <row r="892" spans="1:44" ht="102" hidden="1" x14ac:dyDescent="0.3">
      <c r="A892" s="155"/>
      <c r="B892" s="166" t="s">
        <v>2431</v>
      </c>
      <c r="C892" s="167"/>
      <c r="D892" s="163">
        <v>201.86</v>
      </c>
      <c r="E892" s="164">
        <v>201.86</v>
      </c>
      <c r="F892" s="161" t="s">
        <v>2003</v>
      </c>
      <c r="G892" s="165" t="s">
        <v>4084</v>
      </c>
      <c r="H892" s="162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  <c r="AC892" s="155"/>
      <c r="AD892" s="155"/>
      <c r="AE892" s="155"/>
      <c r="AF892" s="155"/>
      <c r="AG892" s="155"/>
      <c r="AH892" s="155"/>
      <c r="AI892" s="155"/>
      <c r="AJ892" s="155"/>
      <c r="AK892" s="155"/>
      <c r="AL892" s="155"/>
      <c r="AM892" s="155"/>
      <c r="AN892" s="155"/>
      <c r="AO892" s="155"/>
      <c r="AP892" s="155"/>
      <c r="AQ892" s="155"/>
      <c r="AR892" s="155"/>
    </row>
    <row r="893" spans="1:44" ht="102" x14ac:dyDescent="0.3">
      <c r="A893" s="155"/>
      <c r="B893" s="161" t="s">
        <v>2003</v>
      </c>
      <c r="C893" s="162" t="s">
        <v>1011</v>
      </c>
      <c r="D893" s="163">
        <v>223.34</v>
      </c>
      <c r="E893" s="164">
        <v>223.34</v>
      </c>
      <c r="F893" s="165" t="s">
        <v>4084</v>
      </c>
      <c r="G893" s="166" t="s">
        <v>2490</v>
      </c>
      <c r="H893" s="167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  <c r="AC893" s="155"/>
      <c r="AD893" s="155"/>
      <c r="AE893" s="155"/>
      <c r="AF893" s="155"/>
      <c r="AG893" s="155"/>
      <c r="AH893" s="155"/>
      <c r="AI893" s="155"/>
      <c r="AJ893" s="155"/>
      <c r="AK893" s="155"/>
      <c r="AL893" s="155"/>
      <c r="AM893" s="155"/>
      <c r="AN893" s="155"/>
      <c r="AO893" s="155"/>
      <c r="AP893" s="155"/>
      <c r="AQ893" s="155"/>
      <c r="AR893" s="155"/>
    </row>
    <row r="894" spans="1:44" ht="102" hidden="1" x14ac:dyDescent="0.3">
      <c r="A894" s="155"/>
      <c r="B894" s="165" t="s">
        <v>4084</v>
      </c>
      <c r="C894" s="162"/>
      <c r="D894" s="163">
        <v>223.34</v>
      </c>
      <c r="E894" s="164">
        <v>223.34</v>
      </c>
      <c r="F894" s="166" t="s">
        <v>2490</v>
      </c>
      <c r="G894" s="161" t="s">
        <v>1691</v>
      </c>
      <c r="H894" s="162" t="s">
        <v>632</v>
      </c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  <c r="AC894" s="155"/>
      <c r="AD894" s="155"/>
      <c r="AE894" s="155"/>
      <c r="AF894" s="155"/>
      <c r="AG894" s="155"/>
      <c r="AH894" s="155"/>
      <c r="AI894" s="155"/>
      <c r="AJ894" s="155"/>
      <c r="AK894" s="155"/>
      <c r="AL894" s="155"/>
      <c r="AM894" s="155"/>
      <c r="AN894" s="155"/>
      <c r="AO894" s="155"/>
      <c r="AP894" s="155"/>
      <c r="AQ894" s="155"/>
      <c r="AR894" s="155"/>
    </row>
    <row r="895" spans="1:44" ht="102" hidden="1" x14ac:dyDescent="0.3">
      <c r="A895" s="155"/>
      <c r="B895" s="166" t="s">
        <v>2490</v>
      </c>
      <c r="C895" s="167"/>
      <c r="D895" s="163">
        <v>223.34</v>
      </c>
      <c r="E895" s="164">
        <v>223.34</v>
      </c>
      <c r="F895" s="161" t="s">
        <v>1691</v>
      </c>
      <c r="G895" s="165" t="s">
        <v>4084</v>
      </c>
      <c r="H895" s="162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  <c r="AC895" s="155"/>
      <c r="AD895" s="155"/>
      <c r="AE895" s="155"/>
      <c r="AF895" s="155"/>
      <c r="AG895" s="155"/>
      <c r="AH895" s="155"/>
      <c r="AI895" s="155"/>
      <c r="AJ895" s="155"/>
      <c r="AK895" s="155"/>
      <c r="AL895" s="155"/>
      <c r="AM895" s="155"/>
      <c r="AN895" s="155"/>
      <c r="AO895" s="155"/>
      <c r="AP895" s="155"/>
      <c r="AQ895" s="155"/>
      <c r="AR895" s="155"/>
    </row>
    <row r="896" spans="1:44" ht="102" x14ac:dyDescent="0.3">
      <c r="A896" s="155"/>
      <c r="B896" s="161" t="s">
        <v>1691</v>
      </c>
      <c r="C896" s="162" t="s">
        <v>632</v>
      </c>
      <c r="D896" s="163">
        <v>223.34</v>
      </c>
      <c r="E896" s="164">
        <v>223.34</v>
      </c>
      <c r="F896" s="165" t="s">
        <v>4084</v>
      </c>
      <c r="G896" s="166" t="s">
        <v>2491</v>
      </c>
      <c r="H896" s="167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  <c r="AC896" s="155"/>
      <c r="AD896" s="155"/>
      <c r="AE896" s="155"/>
      <c r="AF896" s="155"/>
      <c r="AG896" s="155"/>
      <c r="AH896" s="155"/>
      <c r="AI896" s="155"/>
      <c r="AJ896" s="155"/>
      <c r="AK896" s="155"/>
      <c r="AL896" s="155"/>
      <c r="AM896" s="155"/>
      <c r="AN896" s="155"/>
      <c r="AO896" s="155"/>
      <c r="AP896" s="155"/>
      <c r="AQ896" s="155"/>
      <c r="AR896" s="155"/>
    </row>
    <row r="897" spans="1:44" ht="102" hidden="1" x14ac:dyDescent="0.3">
      <c r="A897" s="155"/>
      <c r="B897" s="165" t="s">
        <v>4084</v>
      </c>
      <c r="C897" s="162"/>
      <c r="D897" s="163">
        <v>223.34</v>
      </c>
      <c r="E897" s="164">
        <v>223.34</v>
      </c>
      <c r="F897" s="166" t="s">
        <v>2491</v>
      </c>
      <c r="G897" s="161" t="s">
        <v>1639</v>
      </c>
      <c r="H897" s="162" t="s">
        <v>556</v>
      </c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  <c r="AC897" s="155"/>
      <c r="AD897" s="155"/>
      <c r="AE897" s="155"/>
      <c r="AF897" s="155"/>
      <c r="AG897" s="155"/>
      <c r="AH897" s="155"/>
      <c r="AI897" s="155"/>
      <c r="AJ897" s="155"/>
      <c r="AK897" s="155"/>
      <c r="AL897" s="155"/>
      <c r="AM897" s="155"/>
      <c r="AN897" s="155"/>
      <c r="AO897" s="155"/>
      <c r="AP897" s="155"/>
      <c r="AQ897" s="155"/>
      <c r="AR897" s="155"/>
    </row>
    <row r="898" spans="1:44" ht="102" hidden="1" x14ac:dyDescent="0.3">
      <c r="A898" s="155"/>
      <c r="B898" s="166" t="s">
        <v>2491</v>
      </c>
      <c r="C898" s="167"/>
      <c r="D898" s="163">
        <v>223.34</v>
      </c>
      <c r="E898" s="164">
        <v>223.34</v>
      </c>
      <c r="F898" s="161" t="s">
        <v>1639</v>
      </c>
      <c r="G898" s="165" t="s">
        <v>4084</v>
      </c>
      <c r="H898" s="162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  <c r="AC898" s="155"/>
      <c r="AD898" s="155"/>
      <c r="AE898" s="155"/>
      <c r="AF898" s="155"/>
      <c r="AG898" s="155"/>
      <c r="AH898" s="155"/>
      <c r="AI898" s="155"/>
      <c r="AJ898" s="155"/>
      <c r="AK898" s="155"/>
      <c r="AL898" s="155"/>
      <c r="AM898" s="155"/>
      <c r="AN898" s="155"/>
      <c r="AO898" s="155"/>
      <c r="AP898" s="155"/>
      <c r="AQ898" s="155"/>
      <c r="AR898" s="155"/>
    </row>
    <row r="899" spans="1:44" ht="102" x14ac:dyDescent="0.3">
      <c r="A899" s="155"/>
      <c r="B899" s="161" t="s">
        <v>1639</v>
      </c>
      <c r="C899" s="162" t="s">
        <v>556</v>
      </c>
      <c r="D899" s="163">
        <v>201.86</v>
      </c>
      <c r="E899" s="164">
        <v>201.86</v>
      </c>
      <c r="F899" s="165" t="s">
        <v>4084</v>
      </c>
      <c r="G899" s="166" t="s">
        <v>2474</v>
      </c>
      <c r="H899" s="167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  <c r="AC899" s="155"/>
      <c r="AD899" s="155"/>
      <c r="AE899" s="155"/>
      <c r="AF899" s="155"/>
      <c r="AG899" s="155"/>
      <c r="AH899" s="155"/>
      <c r="AI899" s="155"/>
      <c r="AJ899" s="155"/>
      <c r="AK899" s="155"/>
      <c r="AL899" s="155"/>
      <c r="AM899" s="155"/>
      <c r="AN899" s="155"/>
      <c r="AO899" s="155"/>
      <c r="AP899" s="155"/>
      <c r="AQ899" s="155"/>
      <c r="AR899" s="155"/>
    </row>
    <row r="900" spans="1:44" ht="102" hidden="1" x14ac:dyDescent="0.3">
      <c r="A900" s="155"/>
      <c r="B900" s="165" t="s">
        <v>4084</v>
      </c>
      <c r="C900" s="162"/>
      <c r="D900" s="163">
        <v>201.86</v>
      </c>
      <c r="E900" s="164">
        <v>201.86</v>
      </c>
      <c r="F900" s="166" t="s">
        <v>2474</v>
      </c>
      <c r="G900" s="161" t="s">
        <v>2341</v>
      </c>
      <c r="H900" s="162" t="s">
        <v>805</v>
      </c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  <c r="AC900" s="155"/>
      <c r="AD900" s="155"/>
      <c r="AE900" s="155"/>
      <c r="AF900" s="155"/>
      <c r="AG900" s="155"/>
      <c r="AH900" s="155"/>
      <c r="AI900" s="155"/>
      <c r="AJ900" s="155"/>
      <c r="AK900" s="155"/>
      <c r="AL900" s="155"/>
      <c r="AM900" s="155"/>
      <c r="AN900" s="155"/>
      <c r="AO900" s="155"/>
      <c r="AP900" s="155"/>
      <c r="AQ900" s="155"/>
      <c r="AR900" s="155"/>
    </row>
    <row r="901" spans="1:44" ht="102" hidden="1" x14ac:dyDescent="0.3">
      <c r="A901" s="155"/>
      <c r="B901" s="166" t="s">
        <v>2474</v>
      </c>
      <c r="C901" s="167"/>
      <c r="D901" s="163">
        <v>201.86</v>
      </c>
      <c r="E901" s="164">
        <v>201.86</v>
      </c>
      <c r="F901" s="161" t="s">
        <v>2341</v>
      </c>
      <c r="G901" s="165" t="s">
        <v>4084</v>
      </c>
      <c r="H901" s="162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  <c r="AC901" s="155"/>
      <c r="AD901" s="155"/>
      <c r="AE901" s="155"/>
      <c r="AF901" s="155"/>
      <c r="AG901" s="155"/>
      <c r="AH901" s="155"/>
      <c r="AI901" s="155"/>
      <c r="AJ901" s="155"/>
      <c r="AK901" s="155"/>
      <c r="AL901" s="155"/>
      <c r="AM901" s="155"/>
      <c r="AN901" s="155"/>
      <c r="AO901" s="155"/>
      <c r="AP901" s="155"/>
      <c r="AQ901" s="155"/>
      <c r="AR901" s="155"/>
    </row>
    <row r="902" spans="1:44" ht="102" x14ac:dyDescent="0.3">
      <c r="A902" s="155"/>
      <c r="B902" s="161" t="s">
        <v>2341</v>
      </c>
      <c r="C902" s="162" t="s">
        <v>805</v>
      </c>
      <c r="D902" s="163">
        <v>197.57</v>
      </c>
      <c r="E902" s="164">
        <v>197.57</v>
      </c>
      <c r="F902" s="165" t="s">
        <v>4084</v>
      </c>
      <c r="G902" s="166" t="s">
        <v>3371</v>
      </c>
      <c r="H902" s="167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  <c r="AC902" s="155"/>
      <c r="AD902" s="155"/>
      <c r="AE902" s="155"/>
      <c r="AF902" s="155"/>
      <c r="AG902" s="155"/>
      <c r="AH902" s="155"/>
      <c r="AI902" s="155"/>
      <c r="AJ902" s="155"/>
      <c r="AK902" s="155"/>
      <c r="AL902" s="155"/>
      <c r="AM902" s="155"/>
      <c r="AN902" s="155"/>
      <c r="AO902" s="155"/>
      <c r="AP902" s="155"/>
      <c r="AQ902" s="155"/>
      <c r="AR902" s="155"/>
    </row>
    <row r="903" spans="1:44" ht="102" hidden="1" x14ac:dyDescent="0.3">
      <c r="A903" s="155"/>
      <c r="B903" s="165" t="s">
        <v>4084</v>
      </c>
      <c r="C903" s="162"/>
      <c r="D903" s="163">
        <v>197.57</v>
      </c>
      <c r="E903" s="164">
        <v>197.57</v>
      </c>
      <c r="F903" s="166" t="s">
        <v>3371</v>
      </c>
      <c r="G903" s="161" t="s">
        <v>1649</v>
      </c>
      <c r="H903" s="162" t="s">
        <v>1030</v>
      </c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  <c r="AC903" s="155"/>
      <c r="AD903" s="155"/>
      <c r="AE903" s="155"/>
      <c r="AF903" s="155"/>
      <c r="AG903" s="155"/>
      <c r="AH903" s="155"/>
      <c r="AI903" s="155"/>
      <c r="AJ903" s="155"/>
      <c r="AK903" s="155"/>
      <c r="AL903" s="155"/>
      <c r="AM903" s="155"/>
      <c r="AN903" s="155"/>
      <c r="AO903" s="155"/>
      <c r="AP903" s="155"/>
      <c r="AQ903" s="155"/>
      <c r="AR903" s="155"/>
    </row>
    <row r="904" spans="1:44" ht="102" hidden="1" x14ac:dyDescent="0.3">
      <c r="A904" s="155"/>
      <c r="B904" s="166" t="s">
        <v>3371</v>
      </c>
      <c r="C904" s="167"/>
      <c r="D904" s="163">
        <v>197.57</v>
      </c>
      <c r="E904" s="164">
        <v>197.57</v>
      </c>
      <c r="F904" s="161" t="s">
        <v>1649</v>
      </c>
      <c r="G904" s="165" t="s">
        <v>4084</v>
      </c>
      <c r="H904" s="162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  <c r="AC904" s="155"/>
      <c r="AD904" s="155"/>
      <c r="AE904" s="155"/>
      <c r="AF904" s="155"/>
      <c r="AG904" s="155"/>
      <c r="AH904" s="155"/>
      <c r="AI904" s="155"/>
      <c r="AJ904" s="155"/>
      <c r="AK904" s="155"/>
      <c r="AL904" s="155"/>
      <c r="AM904" s="155"/>
      <c r="AN904" s="155"/>
      <c r="AO904" s="155"/>
      <c r="AP904" s="155"/>
      <c r="AQ904" s="155"/>
      <c r="AR904" s="155"/>
    </row>
    <row r="905" spans="1:44" ht="102" x14ac:dyDescent="0.3">
      <c r="A905" s="155"/>
      <c r="B905" s="161" t="s">
        <v>1649</v>
      </c>
      <c r="C905" s="162" t="s">
        <v>1030</v>
      </c>
      <c r="D905" s="163">
        <v>214.75</v>
      </c>
      <c r="E905" s="164">
        <v>214.75</v>
      </c>
      <c r="F905" s="165" t="s">
        <v>4084</v>
      </c>
      <c r="G905" s="166" t="s">
        <v>2481</v>
      </c>
      <c r="H905" s="167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  <c r="AC905" s="155"/>
      <c r="AD905" s="155"/>
      <c r="AE905" s="155"/>
      <c r="AF905" s="155"/>
      <c r="AG905" s="155"/>
      <c r="AH905" s="155"/>
      <c r="AI905" s="155"/>
      <c r="AJ905" s="155"/>
      <c r="AK905" s="155"/>
      <c r="AL905" s="155"/>
      <c r="AM905" s="155"/>
      <c r="AN905" s="155"/>
      <c r="AO905" s="155"/>
      <c r="AP905" s="155"/>
      <c r="AQ905" s="155"/>
      <c r="AR905" s="155"/>
    </row>
    <row r="906" spans="1:44" ht="102" hidden="1" x14ac:dyDescent="0.3">
      <c r="A906" s="155"/>
      <c r="B906" s="165" t="s">
        <v>4084</v>
      </c>
      <c r="C906" s="162"/>
      <c r="D906" s="163">
        <v>214.75</v>
      </c>
      <c r="E906" s="164">
        <v>214.75</v>
      </c>
      <c r="F906" s="166" t="s">
        <v>2481</v>
      </c>
      <c r="G906" s="161" t="s">
        <v>1322</v>
      </c>
      <c r="H906" s="162" t="s">
        <v>929</v>
      </c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  <c r="AC906" s="155"/>
      <c r="AD906" s="155"/>
      <c r="AE906" s="155"/>
      <c r="AF906" s="155"/>
      <c r="AG906" s="155"/>
      <c r="AH906" s="155"/>
      <c r="AI906" s="155"/>
      <c r="AJ906" s="155"/>
      <c r="AK906" s="155"/>
      <c r="AL906" s="155"/>
      <c r="AM906" s="155"/>
      <c r="AN906" s="155"/>
      <c r="AO906" s="155"/>
      <c r="AP906" s="155"/>
      <c r="AQ906" s="155"/>
      <c r="AR906" s="155"/>
    </row>
    <row r="907" spans="1:44" ht="102" hidden="1" x14ac:dyDescent="0.3">
      <c r="A907" s="155"/>
      <c r="B907" s="166" t="s">
        <v>2481</v>
      </c>
      <c r="C907" s="167"/>
      <c r="D907" s="163">
        <v>214.75</v>
      </c>
      <c r="E907" s="164">
        <v>214.75</v>
      </c>
      <c r="F907" s="161" t="s">
        <v>1322</v>
      </c>
      <c r="G907" s="165" t="s">
        <v>4084</v>
      </c>
      <c r="H907" s="162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  <c r="AC907" s="155"/>
      <c r="AD907" s="155"/>
      <c r="AE907" s="155"/>
      <c r="AF907" s="155"/>
      <c r="AG907" s="155"/>
      <c r="AH907" s="155"/>
      <c r="AI907" s="155"/>
      <c r="AJ907" s="155"/>
      <c r="AK907" s="155"/>
      <c r="AL907" s="155"/>
      <c r="AM907" s="155"/>
      <c r="AN907" s="155"/>
      <c r="AO907" s="155"/>
      <c r="AP907" s="155"/>
      <c r="AQ907" s="155"/>
      <c r="AR907" s="155"/>
    </row>
    <row r="908" spans="1:44" ht="102" x14ac:dyDescent="0.3">
      <c r="A908" s="155"/>
      <c r="B908" s="161" t="s">
        <v>1322</v>
      </c>
      <c r="C908" s="162" t="s">
        <v>929</v>
      </c>
      <c r="D908" s="163">
        <v>249.11</v>
      </c>
      <c r="E908" s="164">
        <v>249.11</v>
      </c>
      <c r="F908" s="165" t="s">
        <v>4084</v>
      </c>
      <c r="G908" s="166" t="s">
        <v>2509</v>
      </c>
      <c r="H908" s="167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  <c r="AC908" s="155"/>
      <c r="AD908" s="155"/>
      <c r="AE908" s="155"/>
      <c r="AF908" s="155"/>
      <c r="AG908" s="155"/>
      <c r="AH908" s="155"/>
      <c r="AI908" s="155"/>
      <c r="AJ908" s="155"/>
      <c r="AK908" s="155"/>
      <c r="AL908" s="155"/>
      <c r="AM908" s="155"/>
      <c r="AN908" s="155"/>
      <c r="AO908" s="155"/>
      <c r="AP908" s="155"/>
      <c r="AQ908" s="155"/>
      <c r="AR908" s="155"/>
    </row>
    <row r="909" spans="1:44" ht="102" hidden="1" x14ac:dyDescent="0.3">
      <c r="A909" s="155"/>
      <c r="B909" s="165" t="s">
        <v>4084</v>
      </c>
      <c r="C909" s="162"/>
      <c r="D909" s="163">
        <v>249.11</v>
      </c>
      <c r="E909" s="164">
        <v>249.11</v>
      </c>
      <c r="F909" s="166" t="s">
        <v>2509</v>
      </c>
      <c r="G909" s="161" t="s">
        <v>1673</v>
      </c>
      <c r="H909" s="162" t="s">
        <v>1096</v>
      </c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  <c r="AC909" s="155"/>
      <c r="AD909" s="155"/>
      <c r="AE909" s="155"/>
      <c r="AF909" s="155"/>
      <c r="AG909" s="155"/>
      <c r="AH909" s="155"/>
      <c r="AI909" s="155"/>
      <c r="AJ909" s="155"/>
      <c r="AK909" s="155"/>
      <c r="AL909" s="155"/>
      <c r="AM909" s="155"/>
      <c r="AN909" s="155"/>
      <c r="AO909" s="155"/>
      <c r="AP909" s="155"/>
      <c r="AQ909" s="155"/>
      <c r="AR909" s="155"/>
    </row>
    <row r="910" spans="1:44" ht="102" hidden="1" x14ac:dyDescent="0.3">
      <c r="A910" s="155"/>
      <c r="B910" s="166" t="s">
        <v>2509</v>
      </c>
      <c r="C910" s="167"/>
      <c r="D910" s="163">
        <v>249.11</v>
      </c>
      <c r="E910" s="164">
        <v>249.11</v>
      </c>
      <c r="F910" s="161" t="s">
        <v>1673</v>
      </c>
      <c r="G910" s="165" t="s">
        <v>4084</v>
      </c>
      <c r="H910" s="162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  <c r="AC910" s="155"/>
      <c r="AD910" s="155"/>
      <c r="AE910" s="155"/>
      <c r="AF910" s="155"/>
      <c r="AG910" s="155"/>
      <c r="AH910" s="155"/>
      <c r="AI910" s="155"/>
      <c r="AJ910" s="155"/>
      <c r="AK910" s="155"/>
      <c r="AL910" s="155"/>
      <c r="AM910" s="155"/>
      <c r="AN910" s="155"/>
      <c r="AO910" s="155"/>
      <c r="AP910" s="155"/>
      <c r="AQ910" s="155"/>
      <c r="AR910" s="155"/>
    </row>
    <row r="911" spans="1:44" ht="102" x14ac:dyDescent="0.3">
      <c r="A911" s="155"/>
      <c r="B911" s="161" t="s">
        <v>1673</v>
      </c>
      <c r="C911" s="162" t="s">
        <v>1096</v>
      </c>
      <c r="D911" s="163">
        <v>227.63</v>
      </c>
      <c r="E911" s="164">
        <v>227.63</v>
      </c>
      <c r="F911" s="165" t="s">
        <v>4084</v>
      </c>
      <c r="G911" s="166" t="s">
        <v>2495</v>
      </c>
      <c r="H911" s="167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  <c r="AC911" s="155"/>
      <c r="AD911" s="155"/>
      <c r="AE911" s="155"/>
      <c r="AF911" s="155"/>
      <c r="AG911" s="155"/>
      <c r="AH911" s="155"/>
      <c r="AI911" s="155"/>
      <c r="AJ911" s="155"/>
      <c r="AK911" s="155"/>
      <c r="AL911" s="155"/>
      <c r="AM911" s="155"/>
      <c r="AN911" s="155"/>
      <c r="AO911" s="155"/>
      <c r="AP911" s="155"/>
      <c r="AQ911" s="155"/>
      <c r="AR911" s="155"/>
    </row>
    <row r="912" spans="1:44" ht="102" hidden="1" x14ac:dyDescent="0.3">
      <c r="A912" s="155"/>
      <c r="B912" s="165" t="s">
        <v>4084</v>
      </c>
      <c r="C912" s="162"/>
      <c r="D912" s="163">
        <v>227.63</v>
      </c>
      <c r="E912" s="164">
        <v>227.63</v>
      </c>
      <c r="F912" s="166" t="s">
        <v>2495</v>
      </c>
      <c r="G912" s="161" t="s">
        <v>1365</v>
      </c>
      <c r="H912" s="162" t="s">
        <v>1103</v>
      </c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  <c r="AC912" s="155"/>
      <c r="AD912" s="155"/>
      <c r="AE912" s="155"/>
      <c r="AF912" s="155"/>
      <c r="AG912" s="155"/>
      <c r="AH912" s="155"/>
      <c r="AI912" s="155"/>
      <c r="AJ912" s="155"/>
      <c r="AK912" s="155"/>
      <c r="AL912" s="155"/>
      <c r="AM912" s="155"/>
      <c r="AN912" s="155"/>
      <c r="AO912" s="155"/>
      <c r="AP912" s="155"/>
      <c r="AQ912" s="155"/>
      <c r="AR912" s="155"/>
    </row>
    <row r="913" spans="1:44" ht="102" hidden="1" x14ac:dyDescent="0.3">
      <c r="A913" s="155"/>
      <c r="B913" s="166" t="s">
        <v>2495</v>
      </c>
      <c r="C913" s="167"/>
      <c r="D913" s="163">
        <v>227.63</v>
      </c>
      <c r="E913" s="164">
        <v>227.63</v>
      </c>
      <c r="F913" s="161" t="s">
        <v>1365</v>
      </c>
      <c r="G913" s="165" t="s">
        <v>4084</v>
      </c>
      <c r="H913" s="162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  <c r="AC913" s="155"/>
      <c r="AD913" s="155"/>
      <c r="AE913" s="155"/>
      <c r="AF913" s="155"/>
      <c r="AG913" s="155"/>
      <c r="AH913" s="155"/>
      <c r="AI913" s="155"/>
      <c r="AJ913" s="155"/>
      <c r="AK913" s="155"/>
      <c r="AL913" s="155"/>
      <c r="AM913" s="155"/>
      <c r="AN913" s="155"/>
      <c r="AO913" s="155"/>
      <c r="AP913" s="155"/>
      <c r="AQ913" s="155"/>
      <c r="AR913" s="155"/>
    </row>
    <row r="914" spans="1:44" ht="102" x14ac:dyDescent="0.3">
      <c r="A914" s="155"/>
      <c r="B914" s="161" t="s">
        <v>1365</v>
      </c>
      <c r="C914" s="162" t="s">
        <v>1103</v>
      </c>
      <c r="D914" s="163">
        <v>210.45</v>
      </c>
      <c r="E914" s="164">
        <v>210.45</v>
      </c>
      <c r="F914" s="165" t="s">
        <v>4084</v>
      </c>
      <c r="G914" s="166" t="s">
        <v>2478</v>
      </c>
      <c r="H914" s="167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  <c r="AC914" s="155"/>
      <c r="AD914" s="155"/>
      <c r="AE914" s="155"/>
      <c r="AF914" s="155"/>
      <c r="AG914" s="155"/>
      <c r="AH914" s="155"/>
      <c r="AI914" s="155"/>
      <c r="AJ914" s="155"/>
      <c r="AK914" s="155"/>
      <c r="AL914" s="155"/>
      <c r="AM914" s="155"/>
      <c r="AN914" s="155"/>
      <c r="AO914" s="155"/>
      <c r="AP914" s="155"/>
      <c r="AQ914" s="155"/>
      <c r="AR914" s="155"/>
    </row>
    <row r="915" spans="1:44" ht="102" hidden="1" x14ac:dyDescent="0.3">
      <c r="A915" s="155"/>
      <c r="B915" s="165" t="s">
        <v>4084</v>
      </c>
      <c r="C915" s="162"/>
      <c r="D915" s="163">
        <v>210.45</v>
      </c>
      <c r="E915" s="164">
        <v>210.45</v>
      </c>
      <c r="F915" s="166" t="s">
        <v>2478</v>
      </c>
      <c r="G915" s="161" t="s">
        <v>1725</v>
      </c>
      <c r="H915" s="162" t="s">
        <v>1041</v>
      </c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  <c r="AC915" s="155"/>
      <c r="AD915" s="155"/>
      <c r="AE915" s="155"/>
      <c r="AF915" s="155"/>
      <c r="AG915" s="155"/>
      <c r="AH915" s="155"/>
      <c r="AI915" s="155"/>
      <c r="AJ915" s="155"/>
      <c r="AK915" s="155"/>
      <c r="AL915" s="155"/>
      <c r="AM915" s="155"/>
      <c r="AN915" s="155"/>
      <c r="AO915" s="155"/>
      <c r="AP915" s="155"/>
      <c r="AQ915" s="155"/>
      <c r="AR915" s="155"/>
    </row>
    <row r="916" spans="1:44" ht="102" hidden="1" x14ac:dyDescent="0.3">
      <c r="A916" s="155"/>
      <c r="B916" s="166" t="s">
        <v>2478</v>
      </c>
      <c r="C916" s="167"/>
      <c r="D916" s="163">
        <v>210.45</v>
      </c>
      <c r="E916" s="164">
        <v>210.45</v>
      </c>
      <c r="F916" s="161" t="s">
        <v>1725</v>
      </c>
      <c r="G916" s="165" t="s">
        <v>4084</v>
      </c>
      <c r="H916" s="162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  <c r="AC916" s="155"/>
      <c r="AD916" s="155"/>
      <c r="AE916" s="155"/>
      <c r="AF916" s="155"/>
      <c r="AG916" s="155"/>
      <c r="AH916" s="155"/>
      <c r="AI916" s="155"/>
      <c r="AJ916" s="155"/>
      <c r="AK916" s="155"/>
      <c r="AL916" s="155"/>
      <c r="AM916" s="155"/>
      <c r="AN916" s="155"/>
      <c r="AO916" s="155"/>
      <c r="AP916" s="155"/>
      <c r="AQ916" s="155"/>
      <c r="AR916" s="155"/>
    </row>
    <row r="917" spans="1:44" ht="102" x14ac:dyDescent="0.3">
      <c r="A917" s="155"/>
      <c r="B917" s="161" t="s">
        <v>1725</v>
      </c>
      <c r="C917" s="162" t="s">
        <v>1041</v>
      </c>
      <c r="D917" s="163">
        <v>180.39</v>
      </c>
      <c r="E917" s="164">
        <v>180.39</v>
      </c>
      <c r="F917" s="165" t="s">
        <v>4084</v>
      </c>
      <c r="G917" s="166" t="s">
        <v>2457</v>
      </c>
      <c r="H917" s="167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  <c r="AC917" s="155"/>
      <c r="AD917" s="155"/>
      <c r="AE917" s="155"/>
      <c r="AF917" s="155"/>
      <c r="AG917" s="155"/>
      <c r="AH917" s="155"/>
      <c r="AI917" s="155"/>
      <c r="AJ917" s="155"/>
      <c r="AK917" s="155"/>
      <c r="AL917" s="155"/>
      <c r="AM917" s="155"/>
      <c r="AN917" s="155"/>
      <c r="AO917" s="155"/>
      <c r="AP917" s="155"/>
      <c r="AQ917" s="155"/>
      <c r="AR917" s="155"/>
    </row>
    <row r="918" spans="1:44" ht="102" hidden="1" x14ac:dyDescent="0.3">
      <c r="A918" s="155"/>
      <c r="B918" s="165" t="s">
        <v>4084</v>
      </c>
      <c r="C918" s="162"/>
      <c r="D918" s="163">
        <v>180.39</v>
      </c>
      <c r="E918" s="164">
        <v>180.39</v>
      </c>
      <c r="F918" s="166" t="s">
        <v>2457</v>
      </c>
      <c r="G918" s="161" t="s">
        <v>2265</v>
      </c>
      <c r="H918" s="162" t="s">
        <v>1002</v>
      </c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  <c r="AC918" s="155"/>
      <c r="AD918" s="155"/>
      <c r="AE918" s="155"/>
      <c r="AF918" s="155"/>
      <c r="AG918" s="155"/>
      <c r="AH918" s="155"/>
      <c r="AI918" s="155"/>
      <c r="AJ918" s="155"/>
      <c r="AK918" s="155"/>
      <c r="AL918" s="155"/>
      <c r="AM918" s="155"/>
      <c r="AN918" s="155"/>
      <c r="AO918" s="155"/>
      <c r="AP918" s="155"/>
      <c r="AQ918" s="155"/>
      <c r="AR918" s="155"/>
    </row>
    <row r="919" spans="1:44" ht="102" hidden="1" x14ac:dyDescent="0.3">
      <c r="A919" s="155"/>
      <c r="B919" s="166" t="s">
        <v>2457</v>
      </c>
      <c r="C919" s="167"/>
      <c r="D919" s="163">
        <v>180.39</v>
      </c>
      <c r="E919" s="164">
        <v>180.39</v>
      </c>
      <c r="F919" s="161" t="s">
        <v>2265</v>
      </c>
      <c r="G919" s="165" t="s">
        <v>4084</v>
      </c>
      <c r="H919" s="162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  <c r="AC919" s="155"/>
      <c r="AD919" s="155"/>
      <c r="AE919" s="155"/>
      <c r="AF919" s="155"/>
      <c r="AG919" s="155"/>
      <c r="AH919" s="155"/>
      <c r="AI919" s="155"/>
      <c r="AJ919" s="155"/>
      <c r="AK919" s="155"/>
      <c r="AL919" s="155"/>
      <c r="AM919" s="155"/>
      <c r="AN919" s="155"/>
      <c r="AO919" s="155"/>
      <c r="AP919" s="155"/>
      <c r="AQ919" s="155"/>
      <c r="AR919" s="155"/>
    </row>
    <row r="920" spans="1:44" ht="102" x14ac:dyDescent="0.3">
      <c r="A920" s="155"/>
      <c r="B920" s="161" t="s">
        <v>2265</v>
      </c>
      <c r="C920" s="162" t="s">
        <v>1002</v>
      </c>
      <c r="D920" s="168"/>
      <c r="E920" s="169"/>
      <c r="F920" s="165" t="s">
        <v>4084</v>
      </c>
      <c r="G920" s="166" t="s">
        <v>3384</v>
      </c>
      <c r="H920" s="167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  <c r="AC920" s="155"/>
      <c r="AD920" s="155"/>
      <c r="AE920" s="155"/>
      <c r="AF920" s="155"/>
      <c r="AG920" s="155"/>
      <c r="AH920" s="155"/>
      <c r="AI920" s="155"/>
      <c r="AJ920" s="155"/>
      <c r="AK920" s="155"/>
      <c r="AL920" s="155"/>
      <c r="AM920" s="155"/>
      <c r="AN920" s="155"/>
      <c r="AO920" s="155"/>
      <c r="AP920" s="155"/>
      <c r="AQ920" s="155"/>
      <c r="AR920" s="155"/>
    </row>
    <row r="921" spans="1:44" ht="112.2" hidden="1" x14ac:dyDescent="0.3">
      <c r="A921" s="155"/>
      <c r="B921" s="165" t="s">
        <v>4084</v>
      </c>
      <c r="C921" s="162"/>
      <c r="D921" s="163">
        <v>261.99</v>
      </c>
      <c r="E921" s="164">
        <v>261.99</v>
      </c>
      <c r="F921" s="166" t="s">
        <v>3384</v>
      </c>
      <c r="G921" s="165" t="s">
        <v>4013</v>
      </c>
      <c r="H921" s="162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  <c r="AC921" s="155"/>
      <c r="AD921" s="155"/>
      <c r="AE921" s="155"/>
      <c r="AF921" s="155"/>
      <c r="AG921" s="155"/>
      <c r="AH921" s="155"/>
      <c r="AI921" s="155"/>
      <c r="AJ921" s="155"/>
      <c r="AK921" s="155"/>
      <c r="AL921" s="155"/>
      <c r="AM921" s="155"/>
      <c r="AN921" s="155"/>
      <c r="AO921" s="155"/>
      <c r="AP921" s="155"/>
      <c r="AQ921" s="155"/>
      <c r="AR921" s="155"/>
    </row>
    <row r="922" spans="1:44" ht="112.2" hidden="1" x14ac:dyDescent="0.3">
      <c r="A922" s="155"/>
      <c r="B922" s="166" t="s">
        <v>3384</v>
      </c>
      <c r="C922" s="167"/>
      <c r="D922" s="163">
        <v>261.99</v>
      </c>
      <c r="E922" s="164">
        <v>261.99</v>
      </c>
      <c r="F922" s="165" t="s">
        <v>4013</v>
      </c>
      <c r="G922" s="166" t="s">
        <v>3384</v>
      </c>
      <c r="H922" s="167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  <c r="AC922" s="155"/>
      <c r="AD922" s="155"/>
      <c r="AE922" s="155"/>
      <c r="AF922" s="155"/>
      <c r="AG922" s="155"/>
      <c r="AH922" s="155"/>
      <c r="AI922" s="155"/>
      <c r="AJ922" s="155"/>
      <c r="AK922" s="155"/>
      <c r="AL922" s="155"/>
      <c r="AM922" s="155"/>
      <c r="AN922" s="155"/>
      <c r="AO922" s="155"/>
      <c r="AP922" s="155"/>
      <c r="AQ922" s="155"/>
      <c r="AR922" s="155"/>
    </row>
    <row r="923" spans="1:44" ht="112.2" hidden="1" x14ac:dyDescent="0.3">
      <c r="A923" s="155"/>
      <c r="B923" s="165" t="s">
        <v>4013</v>
      </c>
      <c r="C923" s="162"/>
      <c r="D923" s="163">
        <v>-261.99</v>
      </c>
      <c r="E923" s="164">
        <v>-261.99</v>
      </c>
      <c r="F923" s="166" t="s">
        <v>3384</v>
      </c>
      <c r="G923" s="161" t="s">
        <v>3525</v>
      </c>
      <c r="H923" s="162" t="s">
        <v>1002</v>
      </c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  <c r="AC923" s="155"/>
      <c r="AD923" s="155"/>
      <c r="AE923" s="155"/>
      <c r="AF923" s="155"/>
      <c r="AG923" s="155"/>
      <c r="AH923" s="155"/>
      <c r="AI923" s="155"/>
      <c r="AJ923" s="155"/>
      <c r="AK923" s="155"/>
      <c r="AL923" s="155"/>
      <c r="AM923" s="155"/>
      <c r="AN923" s="155"/>
      <c r="AO923" s="155"/>
      <c r="AP923" s="155"/>
      <c r="AQ923" s="155"/>
      <c r="AR923" s="155"/>
    </row>
    <row r="924" spans="1:44" ht="102" hidden="1" x14ac:dyDescent="0.3">
      <c r="A924" s="155"/>
      <c r="B924" s="166" t="s">
        <v>3384</v>
      </c>
      <c r="C924" s="167"/>
      <c r="D924" s="163">
        <v>-261.99</v>
      </c>
      <c r="E924" s="164">
        <v>-261.99</v>
      </c>
      <c r="F924" s="161" t="s">
        <v>3525</v>
      </c>
      <c r="G924" s="165" t="s">
        <v>4014</v>
      </c>
      <c r="H924" s="162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  <c r="AC924" s="155"/>
      <c r="AD924" s="155"/>
      <c r="AE924" s="155"/>
      <c r="AF924" s="155"/>
      <c r="AG924" s="155"/>
      <c r="AH924" s="155"/>
      <c r="AI924" s="155"/>
      <c r="AJ924" s="155"/>
      <c r="AK924" s="155"/>
      <c r="AL924" s="155"/>
      <c r="AM924" s="155"/>
      <c r="AN924" s="155"/>
      <c r="AO924" s="155"/>
      <c r="AP924" s="155"/>
      <c r="AQ924" s="155"/>
      <c r="AR924" s="155"/>
    </row>
    <row r="925" spans="1:44" ht="102" x14ac:dyDescent="0.3">
      <c r="A925" s="155"/>
      <c r="B925" s="161" t="s">
        <v>3525</v>
      </c>
      <c r="C925" s="162" t="s">
        <v>1002</v>
      </c>
      <c r="D925" s="163">
        <v>261.99</v>
      </c>
      <c r="E925" s="164">
        <v>261.99</v>
      </c>
      <c r="F925" s="165" t="s">
        <v>4014</v>
      </c>
      <c r="G925" s="166" t="s">
        <v>4015</v>
      </c>
      <c r="H925" s="167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  <c r="AC925" s="155"/>
      <c r="AD925" s="155"/>
      <c r="AE925" s="155"/>
      <c r="AF925" s="155"/>
      <c r="AG925" s="155"/>
      <c r="AH925" s="155"/>
      <c r="AI925" s="155"/>
      <c r="AJ925" s="155"/>
      <c r="AK925" s="155"/>
      <c r="AL925" s="155"/>
      <c r="AM925" s="155"/>
      <c r="AN925" s="155"/>
      <c r="AO925" s="155"/>
      <c r="AP925" s="155"/>
      <c r="AQ925" s="155"/>
      <c r="AR925" s="155"/>
    </row>
    <row r="926" spans="1:44" ht="102" hidden="1" x14ac:dyDescent="0.3">
      <c r="A926" s="155"/>
      <c r="B926" s="165" t="s">
        <v>4014</v>
      </c>
      <c r="C926" s="162"/>
      <c r="D926" s="163">
        <v>261.99</v>
      </c>
      <c r="E926" s="164">
        <v>261.99</v>
      </c>
      <c r="F926" s="166" t="s">
        <v>4015</v>
      </c>
      <c r="G926" s="161" t="s">
        <v>2224</v>
      </c>
      <c r="H926" s="162" t="s">
        <v>1057</v>
      </c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  <c r="AC926" s="155"/>
      <c r="AD926" s="155"/>
      <c r="AE926" s="155"/>
      <c r="AF926" s="155"/>
      <c r="AG926" s="155"/>
      <c r="AH926" s="155"/>
      <c r="AI926" s="155"/>
      <c r="AJ926" s="155"/>
      <c r="AK926" s="155"/>
      <c r="AL926" s="155"/>
      <c r="AM926" s="155"/>
      <c r="AN926" s="155"/>
      <c r="AO926" s="155"/>
      <c r="AP926" s="155"/>
      <c r="AQ926" s="155"/>
      <c r="AR926" s="155"/>
    </row>
    <row r="927" spans="1:44" ht="102" hidden="1" x14ac:dyDescent="0.3">
      <c r="A927" s="155"/>
      <c r="B927" s="166" t="s">
        <v>4015</v>
      </c>
      <c r="C927" s="167"/>
      <c r="D927" s="163">
        <v>261.99</v>
      </c>
      <c r="E927" s="164">
        <v>261.99</v>
      </c>
      <c r="F927" s="161" t="s">
        <v>2224</v>
      </c>
      <c r="G927" s="165" t="s">
        <v>4084</v>
      </c>
      <c r="H927" s="162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  <c r="AC927" s="155"/>
      <c r="AD927" s="155"/>
      <c r="AE927" s="155"/>
      <c r="AF927" s="155"/>
      <c r="AG927" s="155"/>
      <c r="AH927" s="155"/>
      <c r="AI927" s="155"/>
      <c r="AJ927" s="155"/>
      <c r="AK927" s="155"/>
      <c r="AL927" s="155"/>
      <c r="AM927" s="155"/>
      <c r="AN927" s="155"/>
      <c r="AO927" s="155"/>
      <c r="AP927" s="155"/>
      <c r="AQ927" s="155"/>
      <c r="AR927" s="155"/>
    </row>
    <row r="928" spans="1:44" ht="102" x14ac:dyDescent="0.3">
      <c r="A928" s="155"/>
      <c r="B928" s="161" t="s">
        <v>2224</v>
      </c>
      <c r="C928" s="162" t="s">
        <v>1057</v>
      </c>
      <c r="D928" s="163">
        <v>352.19</v>
      </c>
      <c r="E928" s="164">
        <v>352.19</v>
      </c>
      <c r="F928" s="165" t="s">
        <v>4084</v>
      </c>
      <c r="G928" s="166" t="s">
        <v>3391</v>
      </c>
      <c r="H928" s="167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  <c r="AC928" s="155"/>
      <c r="AD928" s="155"/>
      <c r="AE928" s="155"/>
      <c r="AF928" s="155"/>
      <c r="AG928" s="155"/>
      <c r="AH928" s="155"/>
      <c r="AI928" s="155"/>
      <c r="AJ928" s="155"/>
      <c r="AK928" s="155"/>
      <c r="AL928" s="155"/>
      <c r="AM928" s="155"/>
      <c r="AN928" s="155"/>
      <c r="AO928" s="155"/>
      <c r="AP928" s="155"/>
      <c r="AQ928" s="155"/>
      <c r="AR928" s="155"/>
    </row>
    <row r="929" spans="1:44" ht="102" hidden="1" x14ac:dyDescent="0.3">
      <c r="A929" s="155"/>
      <c r="B929" s="165" t="s">
        <v>4084</v>
      </c>
      <c r="C929" s="162"/>
      <c r="D929" s="163">
        <v>352.19</v>
      </c>
      <c r="E929" s="164">
        <v>352.19</v>
      </c>
      <c r="F929" s="166" t="s">
        <v>3391</v>
      </c>
      <c r="G929" s="161" t="s">
        <v>1810</v>
      </c>
      <c r="H929" s="162" t="s">
        <v>1145</v>
      </c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  <c r="AC929" s="155"/>
      <c r="AD929" s="155"/>
      <c r="AE929" s="155"/>
      <c r="AF929" s="155"/>
      <c r="AG929" s="155"/>
      <c r="AH929" s="155"/>
      <c r="AI929" s="155"/>
      <c r="AJ929" s="155"/>
      <c r="AK929" s="155"/>
      <c r="AL929" s="155"/>
      <c r="AM929" s="155"/>
      <c r="AN929" s="155"/>
      <c r="AO929" s="155"/>
      <c r="AP929" s="155"/>
      <c r="AQ929" s="155"/>
      <c r="AR929" s="155"/>
    </row>
    <row r="930" spans="1:44" ht="102" hidden="1" x14ac:dyDescent="0.3">
      <c r="A930" s="155"/>
      <c r="B930" s="166" t="s">
        <v>3391</v>
      </c>
      <c r="C930" s="167"/>
      <c r="D930" s="163">
        <v>352.19</v>
      </c>
      <c r="E930" s="164">
        <v>352.19</v>
      </c>
      <c r="F930" s="161" t="s">
        <v>1810</v>
      </c>
      <c r="G930" s="165" t="s">
        <v>4084</v>
      </c>
      <c r="H930" s="162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  <c r="AC930" s="155"/>
      <c r="AD930" s="155"/>
      <c r="AE930" s="155"/>
      <c r="AF930" s="155"/>
      <c r="AG930" s="155"/>
      <c r="AH930" s="155"/>
      <c r="AI930" s="155"/>
      <c r="AJ930" s="155"/>
      <c r="AK930" s="155"/>
      <c r="AL930" s="155"/>
      <c r="AM930" s="155"/>
      <c r="AN930" s="155"/>
      <c r="AO930" s="155"/>
      <c r="AP930" s="155"/>
      <c r="AQ930" s="155"/>
      <c r="AR930" s="155"/>
    </row>
    <row r="931" spans="1:44" ht="102" x14ac:dyDescent="0.3">
      <c r="A931" s="155"/>
      <c r="B931" s="161" t="s">
        <v>1810</v>
      </c>
      <c r="C931" s="162" t="s">
        <v>1145</v>
      </c>
      <c r="D931" s="163">
        <v>244.81</v>
      </c>
      <c r="E931" s="164">
        <v>244.81</v>
      </c>
      <c r="F931" s="165" t="s">
        <v>4084</v>
      </c>
      <c r="G931" s="166" t="s">
        <v>2506</v>
      </c>
      <c r="H931" s="167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  <c r="AC931" s="155"/>
      <c r="AD931" s="155"/>
      <c r="AE931" s="155"/>
      <c r="AF931" s="155"/>
      <c r="AG931" s="155"/>
      <c r="AH931" s="155"/>
      <c r="AI931" s="155"/>
      <c r="AJ931" s="155"/>
      <c r="AK931" s="155"/>
      <c r="AL931" s="155"/>
      <c r="AM931" s="155"/>
      <c r="AN931" s="155"/>
      <c r="AO931" s="155"/>
      <c r="AP931" s="155"/>
      <c r="AQ931" s="155"/>
      <c r="AR931" s="155"/>
    </row>
    <row r="932" spans="1:44" ht="102" hidden="1" x14ac:dyDescent="0.3">
      <c r="A932" s="155"/>
      <c r="B932" s="165" t="s">
        <v>4084</v>
      </c>
      <c r="C932" s="162"/>
      <c r="D932" s="163">
        <v>244.81</v>
      </c>
      <c r="E932" s="164">
        <v>244.81</v>
      </c>
      <c r="F932" s="166" t="s">
        <v>2506</v>
      </c>
      <c r="G932" s="161" t="s">
        <v>1793</v>
      </c>
      <c r="H932" s="162" t="s">
        <v>1146</v>
      </c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  <c r="AC932" s="155"/>
      <c r="AD932" s="155"/>
      <c r="AE932" s="155"/>
      <c r="AF932" s="155"/>
      <c r="AG932" s="155"/>
      <c r="AH932" s="155"/>
      <c r="AI932" s="155"/>
      <c r="AJ932" s="155"/>
      <c r="AK932" s="155"/>
      <c r="AL932" s="155"/>
      <c r="AM932" s="155"/>
      <c r="AN932" s="155"/>
      <c r="AO932" s="155"/>
      <c r="AP932" s="155"/>
      <c r="AQ932" s="155"/>
      <c r="AR932" s="155"/>
    </row>
    <row r="933" spans="1:44" ht="102" hidden="1" x14ac:dyDescent="0.3">
      <c r="A933" s="155"/>
      <c r="B933" s="166" t="s">
        <v>2506</v>
      </c>
      <c r="C933" s="167"/>
      <c r="D933" s="163">
        <v>244.81</v>
      </c>
      <c r="E933" s="164">
        <v>244.81</v>
      </c>
      <c r="F933" s="161" t="s">
        <v>1793</v>
      </c>
      <c r="G933" s="165" t="s">
        <v>4084</v>
      </c>
      <c r="H933" s="162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  <c r="AC933" s="155"/>
      <c r="AD933" s="155"/>
      <c r="AE933" s="155"/>
      <c r="AF933" s="155"/>
      <c r="AG933" s="155"/>
      <c r="AH933" s="155"/>
      <c r="AI933" s="155"/>
      <c r="AJ933" s="155"/>
      <c r="AK933" s="155"/>
      <c r="AL933" s="155"/>
      <c r="AM933" s="155"/>
      <c r="AN933" s="155"/>
      <c r="AO933" s="155"/>
      <c r="AP933" s="155"/>
      <c r="AQ933" s="155"/>
      <c r="AR933" s="155"/>
    </row>
    <row r="934" spans="1:44" ht="102" x14ac:dyDescent="0.3">
      <c r="A934" s="155"/>
      <c r="B934" s="161" t="s">
        <v>1793</v>
      </c>
      <c r="C934" s="162" t="s">
        <v>1146</v>
      </c>
      <c r="D934" s="163">
        <v>231.93</v>
      </c>
      <c r="E934" s="164">
        <v>231.93</v>
      </c>
      <c r="F934" s="165" t="s">
        <v>4084</v>
      </c>
      <c r="G934" s="166" t="s">
        <v>2498</v>
      </c>
      <c r="H934" s="167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  <c r="AC934" s="155"/>
      <c r="AD934" s="155"/>
      <c r="AE934" s="155"/>
      <c r="AF934" s="155"/>
      <c r="AG934" s="155"/>
      <c r="AH934" s="155"/>
      <c r="AI934" s="155"/>
      <c r="AJ934" s="155"/>
      <c r="AK934" s="155"/>
      <c r="AL934" s="155"/>
      <c r="AM934" s="155"/>
      <c r="AN934" s="155"/>
      <c r="AO934" s="155"/>
      <c r="AP934" s="155"/>
      <c r="AQ934" s="155"/>
      <c r="AR934" s="155"/>
    </row>
    <row r="935" spans="1:44" ht="102" hidden="1" x14ac:dyDescent="0.3">
      <c r="A935" s="155"/>
      <c r="B935" s="165" t="s">
        <v>4084</v>
      </c>
      <c r="C935" s="162"/>
      <c r="D935" s="163">
        <v>231.93</v>
      </c>
      <c r="E935" s="164">
        <v>231.93</v>
      </c>
      <c r="F935" s="166" t="s">
        <v>2498</v>
      </c>
      <c r="G935" s="161" t="s">
        <v>1775</v>
      </c>
      <c r="H935" s="162" t="s">
        <v>970</v>
      </c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  <c r="AC935" s="155"/>
      <c r="AD935" s="155"/>
      <c r="AE935" s="155"/>
      <c r="AF935" s="155"/>
      <c r="AG935" s="155"/>
      <c r="AH935" s="155"/>
      <c r="AI935" s="155"/>
      <c r="AJ935" s="155"/>
      <c r="AK935" s="155"/>
      <c r="AL935" s="155"/>
      <c r="AM935" s="155"/>
      <c r="AN935" s="155"/>
      <c r="AO935" s="155"/>
      <c r="AP935" s="155"/>
      <c r="AQ935" s="155"/>
      <c r="AR935" s="155"/>
    </row>
    <row r="936" spans="1:44" ht="102" hidden="1" x14ac:dyDescent="0.3">
      <c r="A936" s="155"/>
      <c r="B936" s="166" t="s">
        <v>2498</v>
      </c>
      <c r="C936" s="167"/>
      <c r="D936" s="163">
        <v>231.93</v>
      </c>
      <c r="E936" s="164">
        <v>231.93</v>
      </c>
      <c r="F936" s="161" t="s">
        <v>1775</v>
      </c>
      <c r="G936" s="165" t="s">
        <v>4084</v>
      </c>
      <c r="H936" s="162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  <c r="AC936" s="155"/>
      <c r="AD936" s="155"/>
      <c r="AE936" s="155"/>
      <c r="AF936" s="155"/>
      <c r="AG936" s="155"/>
      <c r="AH936" s="155"/>
      <c r="AI936" s="155"/>
      <c r="AJ936" s="155"/>
      <c r="AK936" s="155"/>
      <c r="AL936" s="155"/>
      <c r="AM936" s="155"/>
      <c r="AN936" s="155"/>
      <c r="AO936" s="155"/>
      <c r="AP936" s="155"/>
      <c r="AQ936" s="155"/>
      <c r="AR936" s="155"/>
    </row>
    <row r="937" spans="1:44" ht="102" x14ac:dyDescent="0.3">
      <c r="A937" s="155"/>
      <c r="B937" s="161" t="s">
        <v>1775</v>
      </c>
      <c r="C937" s="162" t="s">
        <v>970</v>
      </c>
      <c r="D937" s="163">
        <v>253.4</v>
      </c>
      <c r="E937" s="164">
        <v>253.4</v>
      </c>
      <c r="F937" s="165" t="s">
        <v>4084</v>
      </c>
      <c r="G937" s="166" t="s">
        <v>2512</v>
      </c>
      <c r="H937" s="167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  <c r="AC937" s="155"/>
      <c r="AD937" s="155"/>
      <c r="AE937" s="155"/>
      <c r="AF937" s="155"/>
      <c r="AG937" s="155"/>
      <c r="AH937" s="155"/>
      <c r="AI937" s="155"/>
      <c r="AJ937" s="155"/>
      <c r="AK937" s="155"/>
      <c r="AL937" s="155"/>
      <c r="AM937" s="155"/>
      <c r="AN937" s="155"/>
      <c r="AO937" s="155"/>
      <c r="AP937" s="155"/>
      <c r="AQ937" s="155"/>
      <c r="AR937" s="155"/>
    </row>
    <row r="938" spans="1:44" ht="102" hidden="1" x14ac:dyDescent="0.3">
      <c r="A938" s="155"/>
      <c r="B938" s="165" t="s">
        <v>4084</v>
      </c>
      <c r="C938" s="162"/>
      <c r="D938" s="163">
        <v>253.4</v>
      </c>
      <c r="E938" s="164">
        <v>253.4</v>
      </c>
      <c r="F938" s="166" t="s">
        <v>2512</v>
      </c>
      <c r="G938" s="161" t="s">
        <v>1715</v>
      </c>
      <c r="H938" s="162" t="s">
        <v>644</v>
      </c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  <c r="AC938" s="155"/>
      <c r="AD938" s="155"/>
      <c r="AE938" s="155"/>
      <c r="AF938" s="155"/>
      <c r="AG938" s="155"/>
      <c r="AH938" s="155"/>
      <c r="AI938" s="155"/>
      <c r="AJ938" s="155"/>
      <c r="AK938" s="155"/>
      <c r="AL938" s="155"/>
      <c r="AM938" s="155"/>
      <c r="AN938" s="155"/>
      <c r="AO938" s="155"/>
      <c r="AP938" s="155"/>
      <c r="AQ938" s="155"/>
      <c r="AR938" s="155"/>
    </row>
    <row r="939" spans="1:44" ht="102" hidden="1" x14ac:dyDescent="0.3">
      <c r="A939" s="155"/>
      <c r="B939" s="166" t="s">
        <v>2512</v>
      </c>
      <c r="C939" s="167"/>
      <c r="D939" s="163">
        <v>253.4</v>
      </c>
      <c r="E939" s="164">
        <v>253.4</v>
      </c>
      <c r="F939" s="161" t="s">
        <v>1715</v>
      </c>
      <c r="G939" s="165" t="s">
        <v>4084</v>
      </c>
      <c r="H939" s="162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  <c r="AC939" s="155"/>
      <c r="AD939" s="155"/>
      <c r="AE939" s="155"/>
      <c r="AF939" s="155"/>
      <c r="AG939" s="155"/>
      <c r="AH939" s="155"/>
      <c r="AI939" s="155"/>
      <c r="AJ939" s="155"/>
      <c r="AK939" s="155"/>
      <c r="AL939" s="155"/>
      <c r="AM939" s="155"/>
      <c r="AN939" s="155"/>
      <c r="AO939" s="155"/>
      <c r="AP939" s="155"/>
      <c r="AQ939" s="155"/>
      <c r="AR939" s="155"/>
    </row>
    <row r="940" spans="1:44" ht="102" x14ac:dyDescent="0.3">
      <c r="A940" s="155"/>
      <c r="B940" s="161" t="s">
        <v>1715</v>
      </c>
      <c r="C940" s="162" t="s">
        <v>644</v>
      </c>
      <c r="D940" s="163">
        <v>253.4</v>
      </c>
      <c r="E940" s="164">
        <v>253.4</v>
      </c>
      <c r="F940" s="165" t="s">
        <v>4084</v>
      </c>
      <c r="G940" s="166" t="s">
        <v>2511</v>
      </c>
      <c r="H940" s="167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  <c r="AC940" s="155"/>
      <c r="AD940" s="155"/>
      <c r="AE940" s="155"/>
      <c r="AF940" s="155"/>
      <c r="AG940" s="155"/>
      <c r="AH940" s="155"/>
      <c r="AI940" s="155"/>
      <c r="AJ940" s="155"/>
      <c r="AK940" s="155"/>
      <c r="AL940" s="155"/>
      <c r="AM940" s="155"/>
      <c r="AN940" s="155"/>
      <c r="AO940" s="155"/>
      <c r="AP940" s="155"/>
      <c r="AQ940" s="155"/>
      <c r="AR940" s="155"/>
    </row>
    <row r="941" spans="1:44" ht="102" hidden="1" x14ac:dyDescent="0.3">
      <c r="A941" s="155"/>
      <c r="B941" s="165" t="s">
        <v>4084</v>
      </c>
      <c r="C941" s="162"/>
      <c r="D941" s="163">
        <v>253.4</v>
      </c>
      <c r="E941" s="164">
        <v>253.4</v>
      </c>
      <c r="F941" s="166" t="s">
        <v>2511</v>
      </c>
      <c r="G941" s="161" t="s">
        <v>1307</v>
      </c>
      <c r="H941" s="162" t="s">
        <v>1068</v>
      </c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  <c r="AC941" s="155"/>
      <c r="AD941" s="155"/>
      <c r="AE941" s="155"/>
      <c r="AF941" s="155"/>
      <c r="AG941" s="155"/>
      <c r="AH941" s="155"/>
      <c r="AI941" s="155"/>
      <c r="AJ941" s="155"/>
      <c r="AK941" s="155"/>
      <c r="AL941" s="155"/>
      <c r="AM941" s="155"/>
      <c r="AN941" s="155"/>
      <c r="AO941" s="155"/>
      <c r="AP941" s="155"/>
      <c r="AQ941" s="155"/>
      <c r="AR941" s="155"/>
    </row>
    <row r="942" spans="1:44" ht="102" hidden="1" x14ac:dyDescent="0.3">
      <c r="A942" s="155"/>
      <c r="B942" s="166" t="s">
        <v>2511</v>
      </c>
      <c r="C942" s="167"/>
      <c r="D942" s="163">
        <v>253.4</v>
      </c>
      <c r="E942" s="164">
        <v>253.4</v>
      </c>
      <c r="F942" s="161" t="s">
        <v>1307</v>
      </c>
      <c r="G942" s="165" t="s">
        <v>4084</v>
      </c>
      <c r="H942" s="162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  <c r="AC942" s="155"/>
      <c r="AD942" s="155"/>
      <c r="AE942" s="155"/>
      <c r="AF942" s="155"/>
      <c r="AG942" s="155"/>
      <c r="AH942" s="155"/>
      <c r="AI942" s="155"/>
      <c r="AJ942" s="155"/>
      <c r="AK942" s="155"/>
      <c r="AL942" s="155"/>
      <c r="AM942" s="155"/>
      <c r="AN942" s="155"/>
      <c r="AO942" s="155"/>
      <c r="AP942" s="155"/>
      <c r="AQ942" s="155"/>
      <c r="AR942" s="155"/>
    </row>
    <row r="943" spans="1:44" ht="102" x14ac:dyDescent="0.3">
      <c r="A943" s="155"/>
      <c r="B943" s="161" t="s">
        <v>1307</v>
      </c>
      <c r="C943" s="162" t="s">
        <v>1068</v>
      </c>
      <c r="D943" s="163">
        <v>249.11</v>
      </c>
      <c r="E943" s="164">
        <v>249.11</v>
      </c>
      <c r="F943" s="165" t="s">
        <v>4084</v>
      </c>
      <c r="G943" s="166" t="s">
        <v>2510</v>
      </c>
      <c r="H943" s="167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  <c r="AC943" s="155"/>
      <c r="AD943" s="155"/>
      <c r="AE943" s="155"/>
      <c r="AF943" s="155"/>
      <c r="AG943" s="155"/>
      <c r="AH943" s="155"/>
      <c r="AI943" s="155"/>
      <c r="AJ943" s="155"/>
      <c r="AK943" s="155"/>
      <c r="AL943" s="155"/>
      <c r="AM943" s="155"/>
      <c r="AN943" s="155"/>
      <c r="AO943" s="155"/>
      <c r="AP943" s="155"/>
      <c r="AQ943" s="155"/>
      <c r="AR943" s="155"/>
    </row>
    <row r="944" spans="1:44" ht="102" hidden="1" x14ac:dyDescent="0.3">
      <c r="A944" s="155"/>
      <c r="B944" s="165" t="s">
        <v>4084</v>
      </c>
      <c r="C944" s="162"/>
      <c r="D944" s="163">
        <v>249.11</v>
      </c>
      <c r="E944" s="164">
        <v>249.11</v>
      </c>
      <c r="F944" s="166" t="s">
        <v>2510</v>
      </c>
      <c r="G944" s="161" t="s">
        <v>1329</v>
      </c>
      <c r="H944" s="162" t="s">
        <v>1018</v>
      </c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  <c r="AC944" s="155"/>
      <c r="AD944" s="155"/>
      <c r="AE944" s="155"/>
      <c r="AF944" s="155"/>
      <c r="AG944" s="155"/>
      <c r="AH944" s="155"/>
      <c r="AI944" s="155"/>
      <c r="AJ944" s="155"/>
      <c r="AK944" s="155"/>
      <c r="AL944" s="155"/>
      <c r="AM944" s="155"/>
      <c r="AN944" s="155"/>
      <c r="AO944" s="155"/>
      <c r="AP944" s="155"/>
      <c r="AQ944" s="155"/>
      <c r="AR944" s="155"/>
    </row>
    <row r="945" spans="1:44" ht="102" hidden="1" x14ac:dyDescent="0.3">
      <c r="A945" s="155"/>
      <c r="B945" s="166" t="s">
        <v>2510</v>
      </c>
      <c r="C945" s="167"/>
      <c r="D945" s="163">
        <v>249.11</v>
      </c>
      <c r="E945" s="164">
        <v>249.11</v>
      </c>
      <c r="F945" s="161" t="s">
        <v>1329</v>
      </c>
      <c r="G945" s="165" t="s">
        <v>4084</v>
      </c>
      <c r="H945" s="162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  <c r="AC945" s="155"/>
      <c r="AD945" s="155"/>
      <c r="AE945" s="155"/>
      <c r="AF945" s="155"/>
      <c r="AG945" s="155"/>
      <c r="AH945" s="155"/>
      <c r="AI945" s="155"/>
      <c r="AJ945" s="155"/>
      <c r="AK945" s="155"/>
      <c r="AL945" s="155"/>
      <c r="AM945" s="155"/>
      <c r="AN945" s="155"/>
      <c r="AO945" s="155"/>
      <c r="AP945" s="155"/>
      <c r="AQ945" s="155"/>
      <c r="AR945" s="155"/>
    </row>
    <row r="946" spans="1:44" ht="102" x14ac:dyDescent="0.3">
      <c r="A946" s="155"/>
      <c r="B946" s="161" t="s">
        <v>1329</v>
      </c>
      <c r="C946" s="162" t="s">
        <v>1018</v>
      </c>
      <c r="D946" s="163">
        <v>249.11</v>
      </c>
      <c r="E946" s="164">
        <v>249.11</v>
      </c>
      <c r="F946" s="165" t="s">
        <v>4084</v>
      </c>
      <c r="G946" s="166" t="s">
        <v>2507</v>
      </c>
      <c r="H946" s="167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  <c r="AC946" s="155"/>
      <c r="AD946" s="155"/>
      <c r="AE946" s="155"/>
      <c r="AF946" s="155"/>
      <c r="AG946" s="155"/>
      <c r="AH946" s="155"/>
      <c r="AI946" s="155"/>
      <c r="AJ946" s="155"/>
      <c r="AK946" s="155"/>
      <c r="AL946" s="155"/>
      <c r="AM946" s="155"/>
      <c r="AN946" s="155"/>
      <c r="AO946" s="155"/>
      <c r="AP946" s="155"/>
      <c r="AQ946" s="155"/>
      <c r="AR946" s="155"/>
    </row>
    <row r="947" spans="1:44" ht="102" hidden="1" x14ac:dyDescent="0.3">
      <c r="A947" s="155"/>
      <c r="B947" s="165" t="s">
        <v>4084</v>
      </c>
      <c r="C947" s="162"/>
      <c r="D947" s="163">
        <v>249.11</v>
      </c>
      <c r="E947" s="164">
        <v>249.11</v>
      </c>
      <c r="F947" s="166" t="s">
        <v>2507</v>
      </c>
      <c r="G947" s="161" t="s">
        <v>1603</v>
      </c>
      <c r="H947" s="162" t="s">
        <v>1005</v>
      </c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  <c r="AC947" s="155"/>
      <c r="AD947" s="155"/>
      <c r="AE947" s="155"/>
      <c r="AF947" s="155"/>
      <c r="AG947" s="155"/>
      <c r="AH947" s="155"/>
      <c r="AI947" s="155"/>
      <c r="AJ947" s="155"/>
      <c r="AK947" s="155"/>
      <c r="AL947" s="155"/>
      <c r="AM947" s="155"/>
      <c r="AN947" s="155"/>
      <c r="AO947" s="155"/>
      <c r="AP947" s="155"/>
      <c r="AQ947" s="155"/>
      <c r="AR947" s="155"/>
    </row>
    <row r="948" spans="1:44" ht="102" hidden="1" x14ac:dyDescent="0.3">
      <c r="A948" s="155"/>
      <c r="B948" s="166" t="s">
        <v>2507</v>
      </c>
      <c r="C948" s="167"/>
      <c r="D948" s="163">
        <v>249.11</v>
      </c>
      <c r="E948" s="164">
        <v>249.11</v>
      </c>
      <c r="F948" s="161" t="s">
        <v>1603</v>
      </c>
      <c r="G948" s="165" t="s">
        <v>4084</v>
      </c>
      <c r="H948" s="162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  <c r="AC948" s="155"/>
      <c r="AD948" s="155"/>
      <c r="AE948" s="155"/>
      <c r="AF948" s="155"/>
      <c r="AG948" s="155"/>
      <c r="AH948" s="155"/>
      <c r="AI948" s="155"/>
      <c r="AJ948" s="155"/>
      <c r="AK948" s="155"/>
      <c r="AL948" s="155"/>
      <c r="AM948" s="155"/>
      <c r="AN948" s="155"/>
      <c r="AO948" s="155"/>
      <c r="AP948" s="155"/>
      <c r="AQ948" s="155"/>
      <c r="AR948" s="155"/>
    </row>
    <row r="949" spans="1:44" ht="102" x14ac:dyDescent="0.3">
      <c r="A949" s="155"/>
      <c r="B949" s="161" t="s">
        <v>1603</v>
      </c>
      <c r="C949" s="162" t="s">
        <v>1005</v>
      </c>
      <c r="D949" s="163">
        <v>240.52</v>
      </c>
      <c r="E949" s="164">
        <v>240.52</v>
      </c>
      <c r="F949" s="165" t="s">
        <v>4084</v>
      </c>
      <c r="G949" s="166" t="s">
        <v>2503</v>
      </c>
      <c r="H949" s="167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  <c r="AC949" s="155"/>
      <c r="AD949" s="155"/>
      <c r="AE949" s="155"/>
      <c r="AF949" s="155"/>
      <c r="AG949" s="155"/>
      <c r="AH949" s="155"/>
      <c r="AI949" s="155"/>
      <c r="AJ949" s="155"/>
      <c r="AK949" s="155"/>
      <c r="AL949" s="155"/>
      <c r="AM949" s="155"/>
      <c r="AN949" s="155"/>
      <c r="AO949" s="155"/>
      <c r="AP949" s="155"/>
      <c r="AQ949" s="155"/>
      <c r="AR949" s="155"/>
    </row>
    <row r="950" spans="1:44" ht="102" hidden="1" x14ac:dyDescent="0.3">
      <c r="A950" s="155"/>
      <c r="B950" s="165" t="s">
        <v>4084</v>
      </c>
      <c r="C950" s="162"/>
      <c r="D950" s="163">
        <v>240.52</v>
      </c>
      <c r="E950" s="164">
        <v>240.52</v>
      </c>
      <c r="F950" s="166" t="s">
        <v>2503</v>
      </c>
      <c r="G950" s="161" t="s">
        <v>2295</v>
      </c>
      <c r="H950" s="162" t="s">
        <v>555</v>
      </c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  <c r="AC950" s="155"/>
      <c r="AD950" s="155"/>
      <c r="AE950" s="155"/>
      <c r="AF950" s="155"/>
      <c r="AG950" s="155"/>
      <c r="AH950" s="155"/>
      <c r="AI950" s="155"/>
      <c r="AJ950" s="155"/>
      <c r="AK950" s="155"/>
      <c r="AL950" s="155"/>
      <c r="AM950" s="155"/>
      <c r="AN950" s="155"/>
      <c r="AO950" s="155"/>
      <c r="AP950" s="155"/>
      <c r="AQ950" s="155"/>
      <c r="AR950" s="155"/>
    </row>
    <row r="951" spans="1:44" ht="102" hidden="1" x14ac:dyDescent="0.3">
      <c r="A951" s="155"/>
      <c r="B951" s="166" t="s">
        <v>2503</v>
      </c>
      <c r="C951" s="167"/>
      <c r="D951" s="163">
        <v>240.52</v>
      </c>
      <c r="E951" s="164">
        <v>240.52</v>
      </c>
      <c r="F951" s="161" t="s">
        <v>2295</v>
      </c>
      <c r="G951" s="165" t="s">
        <v>4084</v>
      </c>
      <c r="H951" s="162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  <c r="AC951" s="155"/>
      <c r="AD951" s="155"/>
      <c r="AE951" s="155"/>
      <c r="AF951" s="155"/>
      <c r="AG951" s="155"/>
      <c r="AH951" s="155"/>
      <c r="AI951" s="155"/>
      <c r="AJ951" s="155"/>
      <c r="AK951" s="155"/>
      <c r="AL951" s="155"/>
      <c r="AM951" s="155"/>
      <c r="AN951" s="155"/>
      <c r="AO951" s="155"/>
      <c r="AP951" s="155"/>
      <c r="AQ951" s="155"/>
      <c r="AR951" s="155"/>
    </row>
    <row r="952" spans="1:44" ht="102" x14ac:dyDescent="0.3">
      <c r="A952" s="155"/>
      <c r="B952" s="161" t="s">
        <v>2295</v>
      </c>
      <c r="C952" s="162" t="s">
        <v>555</v>
      </c>
      <c r="D952" s="163">
        <v>356.48</v>
      </c>
      <c r="E952" s="164">
        <v>356.48</v>
      </c>
      <c r="F952" s="165" t="s">
        <v>4084</v>
      </c>
      <c r="G952" s="166" t="s">
        <v>3392</v>
      </c>
      <c r="H952" s="167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  <c r="AC952" s="155"/>
      <c r="AD952" s="155"/>
      <c r="AE952" s="155"/>
      <c r="AF952" s="155"/>
      <c r="AG952" s="155"/>
      <c r="AH952" s="155"/>
      <c r="AI952" s="155"/>
      <c r="AJ952" s="155"/>
      <c r="AK952" s="155"/>
      <c r="AL952" s="155"/>
      <c r="AM952" s="155"/>
      <c r="AN952" s="155"/>
      <c r="AO952" s="155"/>
      <c r="AP952" s="155"/>
      <c r="AQ952" s="155"/>
      <c r="AR952" s="155"/>
    </row>
    <row r="953" spans="1:44" ht="102" hidden="1" x14ac:dyDescent="0.3">
      <c r="A953" s="155"/>
      <c r="B953" s="165" t="s">
        <v>4084</v>
      </c>
      <c r="C953" s="162"/>
      <c r="D953" s="163">
        <v>356.48</v>
      </c>
      <c r="E953" s="164">
        <v>356.48</v>
      </c>
      <c r="F953" s="166" t="s">
        <v>3392</v>
      </c>
      <c r="G953" s="161" t="s">
        <v>2366</v>
      </c>
      <c r="H953" s="162" t="s">
        <v>1065</v>
      </c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  <c r="AC953" s="155"/>
      <c r="AD953" s="155"/>
      <c r="AE953" s="155"/>
      <c r="AF953" s="155"/>
      <c r="AG953" s="155"/>
      <c r="AH953" s="155"/>
      <c r="AI953" s="155"/>
      <c r="AJ953" s="155"/>
      <c r="AK953" s="155"/>
      <c r="AL953" s="155"/>
      <c r="AM953" s="155"/>
      <c r="AN953" s="155"/>
      <c r="AO953" s="155"/>
      <c r="AP953" s="155"/>
      <c r="AQ953" s="155"/>
      <c r="AR953" s="155"/>
    </row>
    <row r="954" spans="1:44" ht="102" hidden="1" x14ac:dyDescent="0.3">
      <c r="A954" s="155"/>
      <c r="B954" s="166" t="s">
        <v>3392</v>
      </c>
      <c r="C954" s="167"/>
      <c r="D954" s="163">
        <v>356.48</v>
      </c>
      <c r="E954" s="164">
        <v>356.48</v>
      </c>
      <c r="F954" s="161" t="s">
        <v>2366</v>
      </c>
      <c r="G954" s="165" t="s">
        <v>4084</v>
      </c>
      <c r="H954" s="162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  <c r="AC954" s="155"/>
      <c r="AD954" s="155"/>
      <c r="AE954" s="155"/>
      <c r="AF954" s="155"/>
      <c r="AG954" s="155"/>
      <c r="AH954" s="155"/>
      <c r="AI954" s="155"/>
      <c r="AJ954" s="155"/>
      <c r="AK954" s="155"/>
      <c r="AL954" s="155"/>
      <c r="AM954" s="155"/>
      <c r="AN954" s="155"/>
      <c r="AO954" s="155"/>
      <c r="AP954" s="155"/>
      <c r="AQ954" s="155"/>
      <c r="AR954" s="155"/>
    </row>
    <row r="955" spans="1:44" ht="102" x14ac:dyDescent="0.3">
      <c r="A955" s="155"/>
      <c r="B955" s="161" t="s">
        <v>2366</v>
      </c>
      <c r="C955" s="162" t="s">
        <v>1065</v>
      </c>
      <c r="D955" s="163">
        <v>188.98</v>
      </c>
      <c r="E955" s="164">
        <v>188.98</v>
      </c>
      <c r="F955" s="165" t="s">
        <v>4084</v>
      </c>
      <c r="G955" s="166" t="s">
        <v>3513</v>
      </c>
      <c r="H955" s="167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  <c r="AC955" s="155"/>
      <c r="AD955" s="155"/>
      <c r="AE955" s="155"/>
      <c r="AF955" s="155"/>
      <c r="AG955" s="155"/>
      <c r="AH955" s="155"/>
      <c r="AI955" s="155"/>
      <c r="AJ955" s="155"/>
      <c r="AK955" s="155"/>
      <c r="AL955" s="155"/>
      <c r="AM955" s="155"/>
      <c r="AN955" s="155"/>
      <c r="AO955" s="155"/>
      <c r="AP955" s="155"/>
      <c r="AQ955" s="155"/>
      <c r="AR955" s="155"/>
    </row>
    <row r="956" spans="1:44" ht="102" hidden="1" x14ac:dyDescent="0.3">
      <c r="A956" s="155"/>
      <c r="B956" s="165" t="s">
        <v>4084</v>
      </c>
      <c r="C956" s="162"/>
      <c r="D956" s="163">
        <v>188.98</v>
      </c>
      <c r="E956" s="164">
        <v>188.98</v>
      </c>
      <c r="F956" s="166" t="s">
        <v>3513</v>
      </c>
      <c r="G956" s="161" t="s">
        <v>2144</v>
      </c>
      <c r="H956" s="162" t="s">
        <v>593</v>
      </c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  <c r="AC956" s="155"/>
      <c r="AD956" s="155"/>
      <c r="AE956" s="155"/>
      <c r="AF956" s="155"/>
      <c r="AG956" s="155"/>
      <c r="AH956" s="155"/>
      <c r="AI956" s="155"/>
      <c r="AJ956" s="155"/>
      <c r="AK956" s="155"/>
      <c r="AL956" s="155"/>
      <c r="AM956" s="155"/>
      <c r="AN956" s="155"/>
      <c r="AO956" s="155"/>
      <c r="AP956" s="155"/>
      <c r="AQ956" s="155"/>
      <c r="AR956" s="155"/>
    </row>
    <row r="957" spans="1:44" ht="102" hidden="1" x14ac:dyDescent="0.3">
      <c r="A957" s="155"/>
      <c r="B957" s="166" t="s">
        <v>3513</v>
      </c>
      <c r="C957" s="167"/>
      <c r="D957" s="163">
        <v>188.98</v>
      </c>
      <c r="E957" s="164">
        <v>188.98</v>
      </c>
      <c r="F957" s="161" t="s">
        <v>2144</v>
      </c>
      <c r="G957" s="165" t="s">
        <v>4084</v>
      </c>
      <c r="H957" s="162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  <c r="AC957" s="155"/>
      <c r="AD957" s="155"/>
      <c r="AE957" s="155"/>
      <c r="AF957" s="155"/>
      <c r="AG957" s="155"/>
      <c r="AH957" s="155"/>
      <c r="AI957" s="155"/>
      <c r="AJ957" s="155"/>
      <c r="AK957" s="155"/>
      <c r="AL957" s="155"/>
      <c r="AM957" s="155"/>
      <c r="AN957" s="155"/>
      <c r="AO957" s="155"/>
      <c r="AP957" s="155"/>
      <c r="AQ957" s="155"/>
      <c r="AR957" s="155"/>
    </row>
    <row r="958" spans="1:44" ht="102" x14ac:dyDescent="0.3">
      <c r="A958" s="155"/>
      <c r="B958" s="161" t="s">
        <v>2144</v>
      </c>
      <c r="C958" s="162" t="s">
        <v>593</v>
      </c>
      <c r="D958" s="163">
        <v>201.86</v>
      </c>
      <c r="E958" s="164">
        <v>201.86</v>
      </c>
      <c r="F958" s="165" t="s">
        <v>4084</v>
      </c>
      <c r="G958" s="166" t="s">
        <v>2471</v>
      </c>
      <c r="H958" s="167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  <c r="AC958" s="155"/>
      <c r="AD958" s="155"/>
      <c r="AE958" s="155"/>
      <c r="AF958" s="155"/>
      <c r="AG958" s="155"/>
      <c r="AH958" s="155"/>
      <c r="AI958" s="155"/>
      <c r="AJ958" s="155"/>
      <c r="AK958" s="155"/>
      <c r="AL958" s="155"/>
      <c r="AM958" s="155"/>
      <c r="AN958" s="155"/>
      <c r="AO958" s="155"/>
      <c r="AP958" s="155"/>
      <c r="AQ958" s="155"/>
      <c r="AR958" s="155"/>
    </row>
    <row r="959" spans="1:44" ht="102" hidden="1" x14ac:dyDescent="0.3">
      <c r="A959" s="155"/>
      <c r="B959" s="165" t="s">
        <v>4084</v>
      </c>
      <c r="C959" s="162"/>
      <c r="D959" s="163">
        <v>201.86</v>
      </c>
      <c r="E959" s="164">
        <v>201.86</v>
      </c>
      <c r="F959" s="166" t="s">
        <v>2471</v>
      </c>
      <c r="G959" s="161" t="s">
        <v>2156</v>
      </c>
      <c r="H959" s="162" t="s">
        <v>1060</v>
      </c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  <c r="AC959" s="155"/>
      <c r="AD959" s="155"/>
      <c r="AE959" s="155"/>
      <c r="AF959" s="155"/>
      <c r="AG959" s="155"/>
      <c r="AH959" s="155"/>
      <c r="AI959" s="155"/>
      <c r="AJ959" s="155"/>
      <c r="AK959" s="155"/>
      <c r="AL959" s="155"/>
      <c r="AM959" s="155"/>
      <c r="AN959" s="155"/>
      <c r="AO959" s="155"/>
      <c r="AP959" s="155"/>
      <c r="AQ959" s="155"/>
      <c r="AR959" s="155"/>
    </row>
    <row r="960" spans="1:44" ht="102" hidden="1" x14ac:dyDescent="0.3">
      <c r="A960" s="155"/>
      <c r="B960" s="166" t="s">
        <v>2471</v>
      </c>
      <c r="C960" s="167"/>
      <c r="D960" s="163">
        <v>201.86</v>
      </c>
      <c r="E960" s="164">
        <v>201.86</v>
      </c>
      <c r="F960" s="161" t="s">
        <v>2156</v>
      </c>
      <c r="G960" s="165" t="s">
        <v>4084</v>
      </c>
      <c r="H960" s="162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  <c r="AC960" s="155"/>
      <c r="AD960" s="155"/>
      <c r="AE960" s="155"/>
      <c r="AF960" s="155"/>
      <c r="AG960" s="155"/>
      <c r="AH960" s="155"/>
      <c r="AI960" s="155"/>
      <c r="AJ960" s="155"/>
      <c r="AK960" s="155"/>
      <c r="AL960" s="155"/>
      <c r="AM960" s="155"/>
      <c r="AN960" s="155"/>
      <c r="AO960" s="155"/>
      <c r="AP960" s="155"/>
      <c r="AQ960" s="155"/>
      <c r="AR960" s="155"/>
    </row>
    <row r="961" spans="1:44" ht="102" x14ac:dyDescent="0.3">
      <c r="A961" s="155"/>
      <c r="B961" s="161" t="s">
        <v>2156</v>
      </c>
      <c r="C961" s="162" t="s">
        <v>1060</v>
      </c>
      <c r="D961" s="163">
        <v>197.57</v>
      </c>
      <c r="E961" s="164">
        <v>197.57</v>
      </c>
      <c r="F961" s="165" t="s">
        <v>4084</v>
      </c>
      <c r="G961" s="166" t="s">
        <v>2469</v>
      </c>
      <c r="H961" s="167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  <c r="AC961" s="155"/>
      <c r="AD961" s="155"/>
      <c r="AE961" s="155"/>
      <c r="AF961" s="155"/>
      <c r="AG961" s="155"/>
      <c r="AH961" s="155"/>
      <c r="AI961" s="155"/>
      <c r="AJ961" s="155"/>
      <c r="AK961" s="155"/>
      <c r="AL961" s="155"/>
      <c r="AM961" s="155"/>
      <c r="AN961" s="155"/>
      <c r="AO961" s="155"/>
      <c r="AP961" s="155"/>
      <c r="AQ961" s="155"/>
      <c r="AR961" s="155"/>
    </row>
    <row r="962" spans="1:44" ht="102" hidden="1" x14ac:dyDescent="0.3">
      <c r="A962" s="155"/>
      <c r="B962" s="165" t="s">
        <v>4084</v>
      </c>
      <c r="C962" s="162"/>
      <c r="D962" s="163">
        <v>197.57</v>
      </c>
      <c r="E962" s="164">
        <v>197.57</v>
      </c>
      <c r="F962" s="166" t="s">
        <v>2469</v>
      </c>
      <c r="G962" s="161" t="s">
        <v>2158</v>
      </c>
      <c r="H962" s="162" t="s">
        <v>635</v>
      </c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  <c r="AC962" s="155"/>
      <c r="AD962" s="155"/>
      <c r="AE962" s="155"/>
      <c r="AF962" s="155"/>
      <c r="AG962" s="155"/>
      <c r="AH962" s="155"/>
      <c r="AI962" s="155"/>
      <c r="AJ962" s="155"/>
      <c r="AK962" s="155"/>
      <c r="AL962" s="155"/>
      <c r="AM962" s="155"/>
      <c r="AN962" s="155"/>
      <c r="AO962" s="155"/>
      <c r="AP962" s="155"/>
      <c r="AQ962" s="155"/>
      <c r="AR962" s="155"/>
    </row>
    <row r="963" spans="1:44" ht="102" hidden="1" x14ac:dyDescent="0.3">
      <c r="A963" s="155"/>
      <c r="B963" s="166" t="s">
        <v>2469</v>
      </c>
      <c r="C963" s="167"/>
      <c r="D963" s="163">
        <v>197.57</v>
      </c>
      <c r="E963" s="164">
        <v>197.57</v>
      </c>
      <c r="F963" s="161" t="s">
        <v>2158</v>
      </c>
      <c r="G963" s="165" t="s">
        <v>4084</v>
      </c>
      <c r="H963" s="162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  <c r="AC963" s="155"/>
      <c r="AD963" s="155"/>
      <c r="AE963" s="155"/>
      <c r="AF963" s="155"/>
      <c r="AG963" s="155"/>
      <c r="AH963" s="155"/>
      <c r="AI963" s="155"/>
      <c r="AJ963" s="155"/>
      <c r="AK963" s="155"/>
      <c r="AL963" s="155"/>
      <c r="AM963" s="155"/>
      <c r="AN963" s="155"/>
      <c r="AO963" s="155"/>
      <c r="AP963" s="155"/>
      <c r="AQ963" s="155"/>
      <c r="AR963" s="155"/>
    </row>
    <row r="964" spans="1:44" ht="102" x14ac:dyDescent="0.3">
      <c r="A964" s="155"/>
      <c r="B964" s="161" t="s">
        <v>2158</v>
      </c>
      <c r="C964" s="162" t="s">
        <v>635</v>
      </c>
      <c r="D964" s="163">
        <v>176.09</v>
      </c>
      <c r="E964" s="164">
        <v>176.09</v>
      </c>
      <c r="F964" s="165" t="s">
        <v>4084</v>
      </c>
      <c r="G964" s="166" t="s">
        <v>2453</v>
      </c>
      <c r="H964" s="167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  <c r="AC964" s="155"/>
      <c r="AD964" s="155"/>
      <c r="AE964" s="155"/>
      <c r="AF964" s="155"/>
      <c r="AG964" s="155"/>
      <c r="AH964" s="155"/>
      <c r="AI964" s="155"/>
      <c r="AJ964" s="155"/>
      <c r="AK964" s="155"/>
      <c r="AL964" s="155"/>
      <c r="AM964" s="155"/>
      <c r="AN964" s="155"/>
      <c r="AO964" s="155"/>
      <c r="AP964" s="155"/>
      <c r="AQ964" s="155"/>
      <c r="AR964" s="155"/>
    </row>
    <row r="965" spans="1:44" ht="102" hidden="1" x14ac:dyDescent="0.3">
      <c r="A965" s="155"/>
      <c r="B965" s="165" t="s">
        <v>4084</v>
      </c>
      <c r="C965" s="162"/>
      <c r="D965" s="163">
        <v>176.09</v>
      </c>
      <c r="E965" s="164">
        <v>176.09</v>
      </c>
      <c r="F965" s="166" t="s">
        <v>2453</v>
      </c>
      <c r="G965" s="161" t="s">
        <v>2185</v>
      </c>
      <c r="H965" s="162" t="s">
        <v>585</v>
      </c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  <c r="AC965" s="155"/>
      <c r="AD965" s="155"/>
      <c r="AE965" s="155"/>
      <c r="AF965" s="155"/>
      <c r="AG965" s="155"/>
      <c r="AH965" s="155"/>
      <c r="AI965" s="155"/>
      <c r="AJ965" s="155"/>
      <c r="AK965" s="155"/>
      <c r="AL965" s="155"/>
      <c r="AM965" s="155"/>
      <c r="AN965" s="155"/>
      <c r="AO965" s="155"/>
      <c r="AP965" s="155"/>
      <c r="AQ965" s="155"/>
      <c r="AR965" s="155"/>
    </row>
    <row r="966" spans="1:44" ht="102" hidden="1" x14ac:dyDescent="0.3">
      <c r="A966" s="155"/>
      <c r="B966" s="166" t="s">
        <v>2453</v>
      </c>
      <c r="C966" s="167"/>
      <c r="D966" s="163">
        <v>176.09</v>
      </c>
      <c r="E966" s="164">
        <v>176.09</v>
      </c>
      <c r="F966" s="161" t="s">
        <v>2185</v>
      </c>
      <c r="G966" s="165" t="s">
        <v>4084</v>
      </c>
      <c r="H966" s="162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  <c r="AC966" s="155"/>
      <c r="AD966" s="155"/>
      <c r="AE966" s="155"/>
      <c r="AF966" s="155"/>
      <c r="AG966" s="155"/>
      <c r="AH966" s="155"/>
      <c r="AI966" s="155"/>
      <c r="AJ966" s="155"/>
      <c r="AK966" s="155"/>
      <c r="AL966" s="155"/>
      <c r="AM966" s="155"/>
      <c r="AN966" s="155"/>
      <c r="AO966" s="155"/>
      <c r="AP966" s="155"/>
      <c r="AQ966" s="155"/>
      <c r="AR966" s="155"/>
    </row>
    <row r="967" spans="1:44" ht="102" x14ac:dyDescent="0.3">
      <c r="A967" s="155"/>
      <c r="B967" s="161" t="s">
        <v>2185</v>
      </c>
      <c r="C967" s="162" t="s">
        <v>585</v>
      </c>
      <c r="D967" s="163">
        <v>292.06</v>
      </c>
      <c r="E967" s="164">
        <v>292.06</v>
      </c>
      <c r="F967" s="165" t="s">
        <v>4084</v>
      </c>
      <c r="G967" s="166" t="s">
        <v>2532</v>
      </c>
      <c r="H967" s="167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  <c r="AC967" s="155"/>
      <c r="AD967" s="155"/>
      <c r="AE967" s="155"/>
      <c r="AF967" s="155"/>
      <c r="AG967" s="155"/>
      <c r="AH967" s="155"/>
      <c r="AI967" s="155"/>
      <c r="AJ967" s="155"/>
      <c r="AK967" s="155"/>
      <c r="AL967" s="155"/>
      <c r="AM967" s="155"/>
      <c r="AN967" s="155"/>
      <c r="AO967" s="155"/>
      <c r="AP967" s="155"/>
      <c r="AQ967" s="155"/>
      <c r="AR967" s="155"/>
    </row>
    <row r="968" spans="1:44" ht="102" hidden="1" x14ac:dyDescent="0.3">
      <c r="A968" s="155"/>
      <c r="B968" s="165" t="s">
        <v>4084</v>
      </c>
      <c r="C968" s="162"/>
      <c r="D968" s="163">
        <v>292.06</v>
      </c>
      <c r="E968" s="164">
        <v>292.06</v>
      </c>
      <c r="F968" s="166" t="s">
        <v>2532</v>
      </c>
      <c r="G968" s="161" t="s">
        <v>1366</v>
      </c>
      <c r="H968" s="162" t="s">
        <v>1069</v>
      </c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  <c r="AC968" s="155"/>
      <c r="AD968" s="155"/>
      <c r="AE968" s="155"/>
      <c r="AF968" s="155"/>
      <c r="AG968" s="155"/>
      <c r="AH968" s="155"/>
      <c r="AI968" s="155"/>
      <c r="AJ968" s="155"/>
      <c r="AK968" s="155"/>
      <c r="AL968" s="155"/>
      <c r="AM968" s="155"/>
      <c r="AN968" s="155"/>
      <c r="AO968" s="155"/>
      <c r="AP968" s="155"/>
      <c r="AQ968" s="155"/>
      <c r="AR968" s="155"/>
    </row>
    <row r="969" spans="1:44" ht="102" hidden="1" x14ac:dyDescent="0.3">
      <c r="A969" s="155"/>
      <c r="B969" s="166" t="s">
        <v>2532</v>
      </c>
      <c r="C969" s="167"/>
      <c r="D969" s="163">
        <v>292.06</v>
      </c>
      <c r="E969" s="164">
        <v>292.06</v>
      </c>
      <c r="F969" s="161" t="s">
        <v>1366</v>
      </c>
      <c r="G969" s="165" t="s">
        <v>4084</v>
      </c>
      <c r="H969" s="162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  <c r="AC969" s="155"/>
      <c r="AD969" s="155"/>
      <c r="AE969" s="155"/>
      <c r="AF969" s="155"/>
      <c r="AG969" s="155"/>
      <c r="AH969" s="155"/>
      <c r="AI969" s="155"/>
      <c r="AJ969" s="155"/>
      <c r="AK969" s="155"/>
      <c r="AL969" s="155"/>
      <c r="AM969" s="155"/>
      <c r="AN969" s="155"/>
      <c r="AO969" s="155"/>
      <c r="AP969" s="155"/>
      <c r="AQ969" s="155"/>
      <c r="AR969" s="155"/>
    </row>
    <row r="970" spans="1:44" ht="102" x14ac:dyDescent="0.3">
      <c r="A970" s="155"/>
      <c r="B970" s="161" t="s">
        <v>1366</v>
      </c>
      <c r="C970" s="162" t="s">
        <v>1069</v>
      </c>
      <c r="D970" s="163">
        <v>135.08000000000001</v>
      </c>
      <c r="E970" s="164">
        <v>135.08000000000001</v>
      </c>
      <c r="F970" s="165" t="s">
        <v>4084</v>
      </c>
      <c r="G970" s="166" t="s">
        <v>2445</v>
      </c>
      <c r="H970" s="167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  <c r="AC970" s="155"/>
      <c r="AD970" s="155"/>
      <c r="AE970" s="155"/>
      <c r="AF970" s="155"/>
      <c r="AG970" s="155"/>
      <c r="AH970" s="155"/>
      <c r="AI970" s="155"/>
      <c r="AJ970" s="155"/>
      <c r="AK970" s="155"/>
      <c r="AL970" s="155"/>
      <c r="AM970" s="155"/>
      <c r="AN970" s="155"/>
      <c r="AO970" s="155"/>
      <c r="AP970" s="155"/>
      <c r="AQ970" s="155"/>
      <c r="AR970" s="155"/>
    </row>
    <row r="971" spans="1:44" ht="112.2" hidden="1" x14ac:dyDescent="0.3">
      <c r="A971" s="155"/>
      <c r="B971" s="165" t="s">
        <v>4084</v>
      </c>
      <c r="C971" s="162"/>
      <c r="D971" s="163">
        <v>167.5</v>
      </c>
      <c r="E971" s="164">
        <v>167.5</v>
      </c>
      <c r="F971" s="166" t="s">
        <v>2445</v>
      </c>
      <c r="G971" s="165" t="s">
        <v>4087</v>
      </c>
      <c r="H971" s="162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  <c r="AC971" s="155"/>
      <c r="AD971" s="155"/>
      <c r="AE971" s="155"/>
      <c r="AF971" s="155"/>
      <c r="AG971" s="155"/>
      <c r="AH971" s="155"/>
      <c r="AI971" s="155"/>
      <c r="AJ971" s="155"/>
      <c r="AK971" s="155"/>
      <c r="AL971" s="155"/>
      <c r="AM971" s="155"/>
      <c r="AN971" s="155"/>
      <c r="AO971" s="155"/>
      <c r="AP971" s="155"/>
      <c r="AQ971" s="155"/>
      <c r="AR971" s="155"/>
    </row>
    <row r="972" spans="1:44" ht="112.2" hidden="1" x14ac:dyDescent="0.3">
      <c r="A972" s="155"/>
      <c r="B972" s="166" t="s">
        <v>2445</v>
      </c>
      <c r="C972" s="167"/>
      <c r="D972" s="163">
        <v>167.5</v>
      </c>
      <c r="E972" s="164">
        <v>167.5</v>
      </c>
      <c r="F972" s="165" t="s">
        <v>4087</v>
      </c>
      <c r="G972" s="166" t="s">
        <v>2445</v>
      </c>
      <c r="H972" s="167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  <c r="AC972" s="155"/>
      <c r="AD972" s="155"/>
      <c r="AE972" s="155"/>
      <c r="AF972" s="155"/>
      <c r="AG972" s="155"/>
      <c r="AH972" s="155"/>
      <c r="AI972" s="155"/>
      <c r="AJ972" s="155"/>
      <c r="AK972" s="155"/>
      <c r="AL972" s="155"/>
      <c r="AM972" s="155"/>
      <c r="AN972" s="155"/>
      <c r="AO972" s="155"/>
      <c r="AP972" s="155"/>
      <c r="AQ972" s="155"/>
      <c r="AR972" s="155"/>
    </row>
    <row r="973" spans="1:44" ht="112.2" hidden="1" x14ac:dyDescent="0.3">
      <c r="A973" s="155"/>
      <c r="B973" s="165" t="s">
        <v>4087</v>
      </c>
      <c r="C973" s="162"/>
      <c r="D973" s="163">
        <v>-32.42</v>
      </c>
      <c r="E973" s="164">
        <v>-32.42</v>
      </c>
      <c r="F973" s="166" t="s">
        <v>2445</v>
      </c>
      <c r="G973" s="161" t="s">
        <v>3566</v>
      </c>
      <c r="H973" s="162" t="s">
        <v>1069</v>
      </c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  <c r="AC973" s="155"/>
      <c r="AD973" s="155"/>
      <c r="AE973" s="155"/>
      <c r="AF973" s="155"/>
      <c r="AG973" s="155"/>
      <c r="AH973" s="155"/>
      <c r="AI973" s="155"/>
      <c r="AJ973" s="155"/>
      <c r="AK973" s="155"/>
      <c r="AL973" s="155"/>
      <c r="AM973" s="155"/>
      <c r="AN973" s="155"/>
      <c r="AO973" s="155"/>
      <c r="AP973" s="155"/>
      <c r="AQ973" s="155"/>
      <c r="AR973" s="155"/>
    </row>
    <row r="974" spans="1:44" ht="102" hidden="1" x14ac:dyDescent="0.3">
      <c r="A974" s="155"/>
      <c r="B974" s="166" t="s">
        <v>2445</v>
      </c>
      <c r="C974" s="167"/>
      <c r="D974" s="163">
        <v>-32.42</v>
      </c>
      <c r="E974" s="164">
        <v>-32.42</v>
      </c>
      <c r="F974" s="161" t="s">
        <v>3566</v>
      </c>
      <c r="G974" s="165" t="s">
        <v>4088</v>
      </c>
      <c r="H974" s="162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  <c r="AC974" s="155"/>
      <c r="AD974" s="155"/>
      <c r="AE974" s="155"/>
      <c r="AF974" s="155"/>
      <c r="AG974" s="155"/>
      <c r="AH974" s="155"/>
      <c r="AI974" s="155"/>
      <c r="AJ974" s="155"/>
      <c r="AK974" s="155"/>
      <c r="AL974" s="155"/>
      <c r="AM974" s="155"/>
      <c r="AN974" s="155"/>
      <c r="AO974" s="155"/>
      <c r="AP974" s="155"/>
      <c r="AQ974" s="155"/>
      <c r="AR974" s="155"/>
    </row>
    <row r="975" spans="1:44" ht="102" x14ac:dyDescent="0.3">
      <c r="A975" s="155"/>
      <c r="B975" s="161" t="s">
        <v>3566</v>
      </c>
      <c r="C975" s="162" t="s">
        <v>1069</v>
      </c>
      <c r="D975" s="163">
        <v>32.42</v>
      </c>
      <c r="E975" s="164">
        <v>32.42</v>
      </c>
      <c r="F975" s="165" t="s">
        <v>4088</v>
      </c>
      <c r="G975" s="166" t="s">
        <v>4089</v>
      </c>
      <c r="H975" s="167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  <c r="AC975" s="155"/>
      <c r="AD975" s="155"/>
      <c r="AE975" s="155"/>
      <c r="AF975" s="155"/>
      <c r="AG975" s="155"/>
      <c r="AH975" s="155"/>
      <c r="AI975" s="155"/>
      <c r="AJ975" s="155"/>
      <c r="AK975" s="155"/>
      <c r="AL975" s="155"/>
      <c r="AM975" s="155"/>
      <c r="AN975" s="155"/>
      <c r="AO975" s="155"/>
      <c r="AP975" s="155"/>
      <c r="AQ975" s="155"/>
      <c r="AR975" s="155"/>
    </row>
    <row r="976" spans="1:44" ht="102" hidden="1" x14ac:dyDescent="0.3">
      <c r="A976" s="155"/>
      <c r="B976" s="165" t="s">
        <v>4088</v>
      </c>
      <c r="C976" s="162"/>
      <c r="D976" s="163">
        <v>32.42</v>
      </c>
      <c r="E976" s="164">
        <v>32.42</v>
      </c>
      <c r="F976" s="166" t="s">
        <v>4089</v>
      </c>
      <c r="G976" s="161" t="s">
        <v>1798</v>
      </c>
      <c r="H976" s="162" t="s">
        <v>652</v>
      </c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  <c r="AC976" s="155"/>
      <c r="AD976" s="155"/>
      <c r="AE976" s="155"/>
      <c r="AF976" s="155"/>
      <c r="AG976" s="155"/>
      <c r="AH976" s="155"/>
      <c r="AI976" s="155"/>
      <c r="AJ976" s="155"/>
      <c r="AK976" s="155"/>
      <c r="AL976" s="155"/>
      <c r="AM976" s="155"/>
      <c r="AN976" s="155"/>
      <c r="AO976" s="155"/>
      <c r="AP976" s="155"/>
      <c r="AQ976" s="155"/>
      <c r="AR976" s="155"/>
    </row>
    <row r="977" spans="1:44" ht="102" hidden="1" x14ac:dyDescent="0.3">
      <c r="A977" s="155"/>
      <c r="B977" s="166" t="s">
        <v>4089</v>
      </c>
      <c r="C977" s="167"/>
      <c r="D977" s="163">
        <v>32.42</v>
      </c>
      <c r="E977" s="164">
        <v>32.42</v>
      </c>
      <c r="F977" s="161" t="s">
        <v>1798</v>
      </c>
      <c r="G977" s="165" t="s">
        <v>4084</v>
      </c>
      <c r="H977" s="162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  <c r="AC977" s="155"/>
      <c r="AD977" s="155"/>
      <c r="AE977" s="155"/>
      <c r="AF977" s="155"/>
      <c r="AG977" s="155"/>
      <c r="AH977" s="155"/>
      <c r="AI977" s="155"/>
      <c r="AJ977" s="155"/>
      <c r="AK977" s="155"/>
      <c r="AL977" s="155"/>
      <c r="AM977" s="155"/>
      <c r="AN977" s="155"/>
      <c r="AO977" s="155"/>
      <c r="AP977" s="155"/>
      <c r="AQ977" s="155"/>
      <c r="AR977" s="155"/>
    </row>
    <row r="978" spans="1:44" ht="102" x14ac:dyDescent="0.3">
      <c r="A978" s="155"/>
      <c r="B978" s="161" t="s">
        <v>1798</v>
      </c>
      <c r="C978" s="162" t="s">
        <v>652</v>
      </c>
      <c r="D978" s="163">
        <v>188.98</v>
      </c>
      <c r="E978" s="164">
        <v>188.98</v>
      </c>
      <c r="F978" s="165" t="s">
        <v>4084</v>
      </c>
      <c r="G978" s="166" t="s">
        <v>2462</v>
      </c>
      <c r="H978" s="167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  <c r="AC978" s="155"/>
      <c r="AD978" s="155"/>
      <c r="AE978" s="155"/>
      <c r="AF978" s="155"/>
      <c r="AG978" s="155"/>
      <c r="AH978" s="155"/>
      <c r="AI978" s="155"/>
      <c r="AJ978" s="155"/>
      <c r="AK978" s="155"/>
      <c r="AL978" s="155"/>
      <c r="AM978" s="155"/>
      <c r="AN978" s="155"/>
      <c r="AO978" s="155"/>
      <c r="AP978" s="155"/>
      <c r="AQ978" s="155"/>
      <c r="AR978" s="155"/>
    </row>
    <row r="979" spans="1:44" ht="102" hidden="1" x14ac:dyDescent="0.3">
      <c r="A979" s="155"/>
      <c r="B979" s="165" t="s">
        <v>4084</v>
      </c>
      <c r="C979" s="162"/>
      <c r="D979" s="163">
        <v>188.98</v>
      </c>
      <c r="E979" s="164">
        <v>188.98</v>
      </c>
      <c r="F979" s="166" t="s">
        <v>2462</v>
      </c>
      <c r="G979" s="161" t="s">
        <v>1604</v>
      </c>
      <c r="H979" s="162" t="s">
        <v>1066</v>
      </c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  <c r="AC979" s="155"/>
      <c r="AD979" s="155"/>
      <c r="AE979" s="155"/>
      <c r="AF979" s="155"/>
      <c r="AG979" s="155"/>
      <c r="AH979" s="155"/>
      <c r="AI979" s="155"/>
      <c r="AJ979" s="155"/>
      <c r="AK979" s="155"/>
      <c r="AL979" s="155"/>
      <c r="AM979" s="155"/>
      <c r="AN979" s="155"/>
      <c r="AO979" s="155"/>
      <c r="AP979" s="155"/>
      <c r="AQ979" s="155"/>
      <c r="AR979" s="155"/>
    </row>
    <row r="980" spans="1:44" ht="102" hidden="1" x14ac:dyDescent="0.3">
      <c r="A980" s="155"/>
      <c r="B980" s="166" t="s">
        <v>2462</v>
      </c>
      <c r="C980" s="167"/>
      <c r="D980" s="163">
        <v>188.98</v>
      </c>
      <c r="E980" s="164">
        <v>188.98</v>
      </c>
      <c r="F980" s="161" t="s">
        <v>1604</v>
      </c>
      <c r="G980" s="165" t="s">
        <v>4084</v>
      </c>
      <c r="H980" s="162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  <c r="AC980" s="155"/>
      <c r="AD980" s="155"/>
      <c r="AE980" s="155"/>
      <c r="AF980" s="155"/>
      <c r="AG980" s="155"/>
      <c r="AH980" s="155"/>
      <c r="AI980" s="155"/>
      <c r="AJ980" s="155"/>
      <c r="AK980" s="155"/>
      <c r="AL980" s="155"/>
      <c r="AM980" s="155"/>
      <c r="AN980" s="155"/>
      <c r="AO980" s="155"/>
      <c r="AP980" s="155"/>
      <c r="AQ980" s="155"/>
      <c r="AR980" s="155"/>
    </row>
    <row r="981" spans="1:44" ht="102" x14ac:dyDescent="0.3">
      <c r="A981" s="155"/>
      <c r="B981" s="161" t="s">
        <v>1604</v>
      </c>
      <c r="C981" s="162" t="s">
        <v>1066</v>
      </c>
      <c r="D981" s="163">
        <v>193.27</v>
      </c>
      <c r="E981" s="164">
        <v>193.27</v>
      </c>
      <c r="F981" s="165" t="s">
        <v>4084</v>
      </c>
      <c r="G981" s="166" t="s">
        <v>2465</v>
      </c>
      <c r="H981" s="167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  <c r="AC981" s="155"/>
      <c r="AD981" s="155"/>
      <c r="AE981" s="155"/>
      <c r="AF981" s="155"/>
      <c r="AG981" s="155"/>
      <c r="AH981" s="155"/>
      <c r="AI981" s="155"/>
      <c r="AJ981" s="155"/>
      <c r="AK981" s="155"/>
      <c r="AL981" s="155"/>
      <c r="AM981" s="155"/>
      <c r="AN981" s="155"/>
      <c r="AO981" s="155"/>
      <c r="AP981" s="155"/>
      <c r="AQ981" s="155"/>
      <c r="AR981" s="155"/>
    </row>
    <row r="982" spans="1:44" ht="102" hidden="1" x14ac:dyDescent="0.3">
      <c r="A982" s="155"/>
      <c r="B982" s="165" t="s">
        <v>4084</v>
      </c>
      <c r="C982" s="162"/>
      <c r="D982" s="163">
        <v>193.27</v>
      </c>
      <c r="E982" s="164">
        <v>193.27</v>
      </c>
      <c r="F982" s="166" t="s">
        <v>2465</v>
      </c>
      <c r="G982" s="161" t="s">
        <v>1699</v>
      </c>
      <c r="H982" s="162" t="s">
        <v>580</v>
      </c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  <c r="AC982" s="155"/>
      <c r="AD982" s="155"/>
      <c r="AE982" s="155"/>
      <c r="AF982" s="155"/>
      <c r="AG982" s="155"/>
      <c r="AH982" s="155"/>
      <c r="AI982" s="155"/>
      <c r="AJ982" s="155"/>
      <c r="AK982" s="155"/>
      <c r="AL982" s="155"/>
      <c r="AM982" s="155"/>
      <c r="AN982" s="155"/>
      <c r="AO982" s="155"/>
      <c r="AP982" s="155"/>
      <c r="AQ982" s="155"/>
      <c r="AR982" s="155"/>
    </row>
    <row r="983" spans="1:44" ht="102" hidden="1" x14ac:dyDescent="0.3">
      <c r="A983" s="155"/>
      <c r="B983" s="166" t="s">
        <v>2465</v>
      </c>
      <c r="C983" s="167"/>
      <c r="D983" s="163">
        <v>193.27</v>
      </c>
      <c r="E983" s="164">
        <v>193.27</v>
      </c>
      <c r="F983" s="161" t="s">
        <v>1699</v>
      </c>
      <c r="G983" s="165" t="s">
        <v>4084</v>
      </c>
      <c r="H983" s="162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  <c r="AC983" s="155"/>
      <c r="AD983" s="155"/>
      <c r="AE983" s="155"/>
      <c r="AF983" s="155"/>
      <c r="AG983" s="155"/>
      <c r="AH983" s="155"/>
      <c r="AI983" s="155"/>
      <c r="AJ983" s="155"/>
      <c r="AK983" s="155"/>
      <c r="AL983" s="155"/>
      <c r="AM983" s="155"/>
      <c r="AN983" s="155"/>
      <c r="AO983" s="155"/>
      <c r="AP983" s="155"/>
      <c r="AQ983" s="155"/>
      <c r="AR983" s="155"/>
    </row>
    <row r="984" spans="1:44" ht="102" x14ac:dyDescent="0.3">
      <c r="A984" s="155"/>
      <c r="B984" s="161" t="s">
        <v>1699</v>
      </c>
      <c r="C984" s="162" t="s">
        <v>580</v>
      </c>
      <c r="D984" s="163">
        <v>163.21</v>
      </c>
      <c r="E984" s="164">
        <v>163.21</v>
      </c>
      <c r="F984" s="165" t="s">
        <v>4084</v>
      </c>
      <c r="G984" s="166" t="s">
        <v>2435</v>
      </c>
      <c r="H984" s="167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  <c r="AC984" s="155"/>
      <c r="AD984" s="155"/>
      <c r="AE984" s="155"/>
      <c r="AF984" s="155"/>
      <c r="AG984" s="155"/>
      <c r="AH984" s="155"/>
      <c r="AI984" s="155"/>
      <c r="AJ984" s="155"/>
      <c r="AK984" s="155"/>
      <c r="AL984" s="155"/>
      <c r="AM984" s="155"/>
      <c r="AN984" s="155"/>
      <c r="AO984" s="155"/>
      <c r="AP984" s="155"/>
      <c r="AQ984" s="155"/>
      <c r="AR984" s="155"/>
    </row>
    <row r="985" spans="1:44" ht="102" hidden="1" x14ac:dyDescent="0.3">
      <c r="A985" s="155"/>
      <c r="B985" s="165" t="s">
        <v>4084</v>
      </c>
      <c r="C985" s="162"/>
      <c r="D985" s="163">
        <v>163.21</v>
      </c>
      <c r="E985" s="164">
        <v>163.21</v>
      </c>
      <c r="F985" s="166" t="s">
        <v>2435</v>
      </c>
      <c r="G985" s="161" t="s">
        <v>2332</v>
      </c>
      <c r="H985" s="162" t="s">
        <v>653</v>
      </c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  <c r="AC985" s="155"/>
      <c r="AD985" s="155"/>
      <c r="AE985" s="155"/>
      <c r="AF985" s="155"/>
      <c r="AG985" s="155"/>
      <c r="AH985" s="155"/>
      <c r="AI985" s="155"/>
      <c r="AJ985" s="155"/>
      <c r="AK985" s="155"/>
      <c r="AL985" s="155"/>
      <c r="AM985" s="155"/>
      <c r="AN985" s="155"/>
      <c r="AO985" s="155"/>
      <c r="AP985" s="155"/>
      <c r="AQ985" s="155"/>
      <c r="AR985" s="155"/>
    </row>
    <row r="986" spans="1:44" ht="102" hidden="1" x14ac:dyDescent="0.3">
      <c r="A986" s="155"/>
      <c r="B986" s="166" t="s">
        <v>2435</v>
      </c>
      <c r="C986" s="167"/>
      <c r="D986" s="163">
        <v>163.21</v>
      </c>
      <c r="E986" s="164">
        <v>163.21</v>
      </c>
      <c r="F986" s="161" t="s">
        <v>2332</v>
      </c>
      <c r="G986" s="165" t="s">
        <v>4084</v>
      </c>
      <c r="H986" s="162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  <c r="AC986" s="155"/>
      <c r="AD986" s="155"/>
      <c r="AE986" s="155"/>
      <c r="AF986" s="155"/>
      <c r="AG986" s="155"/>
      <c r="AH986" s="155"/>
      <c r="AI986" s="155"/>
      <c r="AJ986" s="155"/>
      <c r="AK986" s="155"/>
      <c r="AL986" s="155"/>
      <c r="AM986" s="155"/>
      <c r="AN986" s="155"/>
      <c r="AO986" s="155"/>
      <c r="AP986" s="155"/>
      <c r="AQ986" s="155"/>
      <c r="AR986" s="155"/>
    </row>
    <row r="987" spans="1:44" ht="102" x14ac:dyDescent="0.3">
      <c r="A987" s="155"/>
      <c r="B987" s="161" t="s">
        <v>2332</v>
      </c>
      <c r="C987" s="162" t="s">
        <v>653</v>
      </c>
      <c r="D987" s="163">
        <v>137.44</v>
      </c>
      <c r="E987" s="164">
        <v>137.44</v>
      </c>
      <c r="F987" s="165" t="s">
        <v>4084</v>
      </c>
      <c r="G987" s="166" t="s">
        <v>3357</v>
      </c>
      <c r="H987" s="167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  <c r="AC987" s="155"/>
      <c r="AD987" s="155"/>
      <c r="AE987" s="155"/>
      <c r="AF987" s="155"/>
      <c r="AG987" s="155"/>
      <c r="AH987" s="155"/>
      <c r="AI987" s="155"/>
      <c r="AJ987" s="155"/>
      <c r="AK987" s="155"/>
      <c r="AL987" s="155"/>
      <c r="AM987" s="155"/>
      <c r="AN987" s="155"/>
      <c r="AO987" s="155"/>
      <c r="AP987" s="155"/>
      <c r="AQ987" s="155"/>
      <c r="AR987" s="155"/>
    </row>
    <row r="988" spans="1:44" ht="102" hidden="1" x14ac:dyDescent="0.3">
      <c r="A988" s="155"/>
      <c r="B988" s="165" t="s">
        <v>4084</v>
      </c>
      <c r="C988" s="162"/>
      <c r="D988" s="163">
        <v>137.44</v>
      </c>
      <c r="E988" s="164">
        <v>137.44</v>
      </c>
      <c r="F988" s="166" t="s">
        <v>3357</v>
      </c>
      <c r="G988" s="161" t="s">
        <v>1726</v>
      </c>
      <c r="H988" s="162" t="s">
        <v>801</v>
      </c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  <c r="AC988" s="155"/>
      <c r="AD988" s="155"/>
      <c r="AE988" s="155"/>
      <c r="AF988" s="155"/>
      <c r="AG988" s="155"/>
      <c r="AH988" s="155"/>
      <c r="AI988" s="155"/>
      <c r="AJ988" s="155"/>
      <c r="AK988" s="155"/>
      <c r="AL988" s="155"/>
      <c r="AM988" s="155"/>
      <c r="AN988" s="155"/>
      <c r="AO988" s="155"/>
      <c r="AP988" s="155"/>
      <c r="AQ988" s="155"/>
      <c r="AR988" s="155"/>
    </row>
    <row r="989" spans="1:44" ht="102" hidden="1" x14ac:dyDescent="0.3">
      <c r="A989" s="155"/>
      <c r="B989" s="166" t="s">
        <v>3357</v>
      </c>
      <c r="C989" s="167"/>
      <c r="D989" s="163">
        <v>137.44</v>
      </c>
      <c r="E989" s="164">
        <v>137.44</v>
      </c>
      <c r="F989" s="161" t="s">
        <v>1726</v>
      </c>
      <c r="G989" s="165" t="s">
        <v>4084</v>
      </c>
      <c r="H989" s="162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  <c r="AC989" s="155"/>
      <c r="AD989" s="155"/>
      <c r="AE989" s="155"/>
      <c r="AF989" s="155"/>
      <c r="AG989" s="155"/>
      <c r="AH989" s="155"/>
      <c r="AI989" s="155"/>
      <c r="AJ989" s="155"/>
      <c r="AK989" s="155"/>
      <c r="AL989" s="155"/>
      <c r="AM989" s="155"/>
      <c r="AN989" s="155"/>
      <c r="AO989" s="155"/>
      <c r="AP989" s="155"/>
      <c r="AQ989" s="155"/>
      <c r="AR989" s="155"/>
    </row>
    <row r="990" spans="1:44" ht="102" x14ac:dyDescent="0.3">
      <c r="A990" s="155"/>
      <c r="B990" s="161" t="s">
        <v>1726</v>
      </c>
      <c r="C990" s="162" t="s">
        <v>801</v>
      </c>
      <c r="D990" s="163">
        <v>184.68</v>
      </c>
      <c r="E990" s="164">
        <v>184.68</v>
      </c>
      <c r="F990" s="165" t="s">
        <v>4084</v>
      </c>
      <c r="G990" s="166" t="s">
        <v>2459</v>
      </c>
      <c r="H990" s="167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  <c r="AC990" s="155"/>
      <c r="AD990" s="155"/>
      <c r="AE990" s="155"/>
      <c r="AF990" s="155"/>
      <c r="AG990" s="155"/>
      <c r="AH990" s="155"/>
      <c r="AI990" s="155"/>
      <c r="AJ990" s="155"/>
      <c r="AK990" s="155"/>
      <c r="AL990" s="155"/>
      <c r="AM990" s="155"/>
      <c r="AN990" s="155"/>
      <c r="AO990" s="155"/>
      <c r="AP990" s="155"/>
      <c r="AQ990" s="155"/>
      <c r="AR990" s="155"/>
    </row>
    <row r="991" spans="1:44" ht="102" hidden="1" x14ac:dyDescent="0.3">
      <c r="A991" s="155"/>
      <c r="B991" s="165" t="s">
        <v>4084</v>
      </c>
      <c r="C991" s="162"/>
      <c r="D991" s="163">
        <v>184.68</v>
      </c>
      <c r="E991" s="164">
        <v>184.68</v>
      </c>
      <c r="F991" s="166" t="s">
        <v>2459</v>
      </c>
      <c r="G991" s="161" t="s">
        <v>1709</v>
      </c>
      <c r="H991" s="162" t="s">
        <v>781</v>
      </c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  <c r="AC991" s="155"/>
      <c r="AD991" s="155"/>
      <c r="AE991" s="155"/>
      <c r="AF991" s="155"/>
      <c r="AG991" s="155"/>
      <c r="AH991" s="155"/>
      <c r="AI991" s="155"/>
      <c r="AJ991" s="155"/>
      <c r="AK991" s="155"/>
      <c r="AL991" s="155"/>
      <c r="AM991" s="155"/>
      <c r="AN991" s="155"/>
      <c r="AO991" s="155"/>
      <c r="AP991" s="155"/>
      <c r="AQ991" s="155"/>
      <c r="AR991" s="155"/>
    </row>
    <row r="992" spans="1:44" ht="102" hidden="1" x14ac:dyDescent="0.3">
      <c r="A992" s="155"/>
      <c r="B992" s="166" t="s">
        <v>2459</v>
      </c>
      <c r="C992" s="167"/>
      <c r="D992" s="163">
        <v>184.68</v>
      </c>
      <c r="E992" s="164">
        <v>184.68</v>
      </c>
      <c r="F992" s="161" t="s">
        <v>1709</v>
      </c>
      <c r="G992" s="165" t="s">
        <v>4084</v>
      </c>
      <c r="H992" s="162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  <c r="AC992" s="155"/>
      <c r="AD992" s="155"/>
      <c r="AE992" s="155"/>
      <c r="AF992" s="155"/>
      <c r="AG992" s="155"/>
      <c r="AH992" s="155"/>
      <c r="AI992" s="155"/>
      <c r="AJ992" s="155"/>
      <c r="AK992" s="155"/>
      <c r="AL992" s="155"/>
      <c r="AM992" s="155"/>
      <c r="AN992" s="155"/>
      <c r="AO992" s="155"/>
      <c r="AP992" s="155"/>
      <c r="AQ992" s="155"/>
      <c r="AR992" s="155"/>
    </row>
    <row r="993" spans="1:44" ht="102" x14ac:dyDescent="0.3">
      <c r="A993" s="155"/>
      <c r="B993" s="161" t="s">
        <v>1709</v>
      </c>
      <c r="C993" s="162" t="s">
        <v>781</v>
      </c>
      <c r="D993" s="163">
        <v>176.09</v>
      </c>
      <c r="E993" s="164">
        <v>176.09</v>
      </c>
      <c r="F993" s="165" t="s">
        <v>4084</v>
      </c>
      <c r="G993" s="166" t="s">
        <v>2450</v>
      </c>
      <c r="H993" s="167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  <c r="AC993" s="155"/>
      <c r="AD993" s="155"/>
      <c r="AE993" s="155"/>
      <c r="AF993" s="155"/>
      <c r="AG993" s="155"/>
      <c r="AH993" s="155"/>
      <c r="AI993" s="155"/>
      <c r="AJ993" s="155"/>
      <c r="AK993" s="155"/>
      <c r="AL993" s="155"/>
      <c r="AM993" s="155"/>
      <c r="AN993" s="155"/>
      <c r="AO993" s="155"/>
      <c r="AP993" s="155"/>
      <c r="AQ993" s="155"/>
      <c r="AR993" s="155"/>
    </row>
    <row r="994" spans="1:44" ht="102" hidden="1" x14ac:dyDescent="0.3">
      <c r="A994" s="155"/>
      <c r="B994" s="165" t="s">
        <v>4084</v>
      </c>
      <c r="C994" s="162"/>
      <c r="D994" s="163">
        <v>176.09</v>
      </c>
      <c r="E994" s="164">
        <v>176.09</v>
      </c>
      <c r="F994" s="166" t="s">
        <v>2450</v>
      </c>
      <c r="G994" s="161" t="s">
        <v>1670</v>
      </c>
      <c r="H994" s="162" t="s">
        <v>1137</v>
      </c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  <c r="AC994" s="155"/>
      <c r="AD994" s="155"/>
      <c r="AE994" s="155"/>
      <c r="AF994" s="155"/>
      <c r="AG994" s="155"/>
      <c r="AH994" s="155"/>
      <c r="AI994" s="155"/>
      <c r="AJ994" s="155"/>
      <c r="AK994" s="155"/>
      <c r="AL994" s="155"/>
      <c r="AM994" s="155"/>
      <c r="AN994" s="155"/>
      <c r="AO994" s="155"/>
      <c r="AP994" s="155"/>
      <c r="AQ994" s="155"/>
      <c r="AR994" s="155"/>
    </row>
    <row r="995" spans="1:44" ht="102" hidden="1" x14ac:dyDescent="0.3">
      <c r="A995" s="155"/>
      <c r="B995" s="166" t="s">
        <v>2450</v>
      </c>
      <c r="C995" s="167"/>
      <c r="D995" s="163">
        <v>176.09</v>
      </c>
      <c r="E995" s="164">
        <v>176.09</v>
      </c>
      <c r="F995" s="161" t="s">
        <v>1670</v>
      </c>
      <c r="G995" s="165" t="s">
        <v>4084</v>
      </c>
      <c r="H995" s="162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  <c r="AC995" s="155"/>
      <c r="AD995" s="155"/>
      <c r="AE995" s="155"/>
      <c r="AF995" s="155"/>
      <c r="AG995" s="155"/>
      <c r="AH995" s="155"/>
      <c r="AI995" s="155"/>
      <c r="AJ995" s="155"/>
      <c r="AK995" s="155"/>
      <c r="AL995" s="155"/>
      <c r="AM995" s="155"/>
      <c r="AN995" s="155"/>
      <c r="AO995" s="155"/>
      <c r="AP995" s="155"/>
      <c r="AQ995" s="155"/>
      <c r="AR995" s="155"/>
    </row>
    <row r="996" spans="1:44" ht="102" x14ac:dyDescent="0.3">
      <c r="A996" s="155"/>
      <c r="B996" s="161" t="s">
        <v>1670</v>
      </c>
      <c r="C996" s="162" t="s">
        <v>1137</v>
      </c>
      <c r="D996" s="163">
        <v>266.29000000000002</v>
      </c>
      <c r="E996" s="164">
        <v>266.29000000000002</v>
      </c>
      <c r="F996" s="165" t="s">
        <v>4084</v>
      </c>
      <c r="G996" s="166" t="s">
        <v>2520</v>
      </c>
      <c r="H996" s="167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  <c r="AC996" s="155"/>
      <c r="AD996" s="155"/>
      <c r="AE996" s="155"/>
      <c r="AF996" s="155"/>
      <c r="AG996" s="155"/>
      <c r="AH996" s="155"/>
      <c r="AI996" s="155"/>
      <c r="AJ996" s="155"/>
      <c r="AK996" s="155"/>
      <c r="AL996" s="155"/>
      <c r="AM996" s="155"/>
      <c r="AN996" s="155"/>
      <c r="AO996" s="155"/>
      <c r="AP996" s="155"/>
      <c r="AQ996" s="155"/>
      <c r="AR996" s="155"/>
    </row>
    <row r="997" spans="1:44" ht="102" hidden="1" x14ac:dyDescent="0.3">
      <c r="A997" s="155"/>
      <c r="B997" s="165" t="s">
        <v>4084</v>
      </c>
      <c r="C997" s="162"/>
      <c r="D997" s="163">
        <v>266.29000000000002</v>
      </c>
      <c r="E997" s="164">
        <v>266.29000000000002</v>
      </c>
      <c r="F997" s="166" t="s">
        <v>2520</v>
      </c>
      <c r="G997" s="161" t="s">
        <v>2013</v>
      </c>
      <c r="H997" s="162" t="s">
        <v>802</v>
      </c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  <c r="AC997" s="155"/>
      <c r="AD997" s="155"/>
      <c r="AE997" s="155"/>
      <c r="AF997" s="155"/>
      <c r="AG997" s="155"/>
      <c r="AH997" s="155"/>
      <c r="AI997" s="155"/>
      <c r="AJ997" s="155"/>
      <c r="AK997" s="155"/>
      <c r="AL997" s="155"/>
      <c r="AM997" s="155"/>
      <c r="AN997" s="155"/>
      <c r="AO997" s="155"/>
      <c r="AP997" s="155"/>
      <c r="AQ997" s="155"/>
      <c r="AR997" s="155"/>
    </row>
    <row r="998" spans="1:44" ht="102" hidden="1" x14ac:dyDescent="0.3">
      <c r="A998" s="155"/>
      <c r="B998" s="166" t="s">
        <v>2520</v>
      </c>
      <c r="C998" s="167"/>
      <c r="D998" s="163">
        <v>266.29000000000002</v>
      </c>
      <c r="E998" s="164">
        <v>266.29000000000002</v>
      </c>
      <c r="F998" s="161" t="s">
        <v>2013</v>
      </c>
      <c r="G998" s="165" t="s">
        <v>4084</v>
      </c>
      <c r="H998" s="162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  <c r="AC998" s="155"/>
      <c r="AD998" s="155"/>
      <c r="AE998" s="155"/>
      <c r="AF998" s="155"/>
      <c r="AG998" s="155"/>
      <c r="AH998" s="155"/>
      <c r="AI998" s="155"/>
      <c r="AJ998" s="155"/>
      <c r="AK998" s="155"/>
      <c r="AL998" s="155"/>
      <c r="AM998" s="155"/>
      <c r="AN998" s="155"/>
      <c r="AO998" s="155"/>
      <c r="AP998" s="155"/>
      <c r="AQ998" s="155"/>
      <c r="AR998" s="155"/>
    </row>
    <row r="999" spans="1:44" ht="102" x14ac:dyDescent="0.3">
      <c r="A999" s="155"/>
      <c r="B999" s="161" t="s">
        <v>2013</v>
      </c>
      <c r="C999" s="162" t="s">
        <v>802</v>
      </c>
      <c r="D999" s="163">
        <v>193.27</v>
      </c>
      <c r="E999" s="164">
        <v>193.27</v>
      </c>
      <c r="F999" s="165" t="s">
        <v>4084</v>
      </c>
      <c r="G999" s="166" t="s">
        <v>2467</v>
      </c>
      <c r="H999" s="167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  <c r="AC999" s="155"/>
      <c r="AD999" s="155"/>
      <c r="AE999" s="155"/>
      <c r="AF999" s="155"/>
      <c r="AG999" s="155"/>
      <c r="AH999" s="155"/>
      <c r="AI999" s="155"/>
      <c r="AJ999" s="155"/>
      <c r="AK999" s="155"/>
      <c r="AL999" s="155"/>
      <c r="AM999" s="155"/>
      <c r="AN999" s="155"/>
      <c r="AO999" s="155"/>
      <c r="AP999" s="155"/>
      <c r="AQ999" s="155"/>
      <c r="AR999" s="155"/>
    </row>
    <row r="1000" spans="1:44" ht="102" hidden="1" x14ac:dyDescent="0.3">
      <c r="A1000" s="155"/>
      <c r="B1000" s="165" t="s">
        <v>4084</v>
      </c>
      <c r="C1000" s="162"/>
      <c r="D1000" s="163">
        <v>193.27</v>
      </c>
      <c r="E1000" s="164">
        <v>193.27</v>
      </c>
      <c r="F1000" s="166" t="s">
        <v>2467</v>
      </c>
      <c r="G1000" s="161" t="s">
        <v>1688</v>
      </c>
      <c r="H1000" s="162" t="s">
        <v>1167</v>
      </c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  <c r="AC1000" s="155"/>
      <c r="AD1000" s="155"/>
      <c r="AE1000" s="155"/>
      <c r="AF1000" s="155"/>
      <c r="AG1000" s="155"/>
      <c r="AH1000" s="155"/>
      <c r="AI1000" s="155"/>
      <c r="AJ1000" s="155"/>
      <c r="AK1000" s="155"/>
      <c r="AL1000" s="155"/>
      <c r="AM1000" s="155"/>
      <c r="AN1000" s="155"/>
      <c r="AO1000" s="155"/>
      <c r="AP1000" s="155"/>
      <c r="AQ1000" s="155"/>
      <c r="AR1000" s="155"/>
    </row>
    <row r="1001" spans="1:44" ht="102" hidden="1" x14ac:dyDescent="0.3">
      <c r="A1001" s="155"/>
      <c r="B1001" s="166" t="s">
        <v>2467</v>
      </c>
      <c r="C1001" s="167"/>
      <c r="D1001" s="163">
        <v>193.27</v>
      </c>
      <c r="E1001" s="164">
        <v>193.27</v>
      </c>
      <c r="F1001" s="161" t="s">
        <v>1688</v>
      </c>
      <c r="G1001" s="165" t="s">
        <v>4084</v>
      </c>
      <c r="H1001" s="162"/>
      <c r="I1001" s="155"/>
      <c r="J1001" s="155"/>
      <c r="K1001" s="155"/>
      <c r="L1001" s="155"/>
      <c r="M1001" s="155"/>
      <c r="N1001" s="155"/>
      <c r="O1001" s="155"/>
      <c r="P1001" s="155"/>
      <c r="Q1001" s="155"/>
      <c r="R1001" s="155"/>
      <c r="S1001" s="155"/>
      <c r="T1001" s="155"/>
      <c r="U1001" s="155"/>
      <c r="V1001" s="155"/>
      <c r="W1001" s="155"/>
      <c r="X1001" s="155"/>
      <c r="Y1001" s="155"/>
      <c r="Z1001" s="155"/>
      <c r="AA1001" s="155"/>
      <c r="AB1001" s="155"/>
      <c r="AC1001" s="155"/>
      <c r="AD1001" s="155"/>
      <c r="AE1001" s="155"/>
      <c r="AF1001" s="155"/>
      <c r="AG1001" s="155"/>
      <c r="AH1001" s="155"/>
      <c r="AI1001" s="155"/>
      <c r="AJ1001" s="155"/>
      <c r="AK1001" s="155"/>
      <c r="AL1001" s="155"/>
      <c r="AM1001" s="155"/>
      <c r="AN1001" s="155"/>
      <c r="AO1001" s="155"/>
      <c r="AP1001" s="155"/>
      <c r="AQ1001" s="155"/>
      <c r="AR1001" s="155"/>
    </row>
    <row r="1002" spans="1:44" ht="102" x14ac:dyDescent="0.3">
      <c r="A1002" s="155"/>
      <c r="B1002" s="161" t="s">
        <v>1688</v>
      </c>
      <c r="C1002" s="162" t="s">
        <v>1167</v>
      </c>
      <c r="D1002" s="163">
        <v>137.44</v>
      </c>
      <c r="E1002" s="164">
        <v>137.44</v>
      </c>
      <c r="F1002" s="165" t="s">
        <v>4084</v>
      </c>
      <c r="G1002" s="166" t="s">
        <v>2408</v>
      </c>
      <c r="H1002" s="167"/>
      <c r="I1002" s="155"/>
      <c r="J1002" s="155"/>
      <c r="K1002" s="155"/>
      <c r="L1002" s="155"/>
      <c r="M1002" s="155"/>
      <c r="N1002" s="155"/>
      <c r="O1002" s="155"/>
      <c r="P1002" s="155"/>
      <c r="Q1002" s="155"/>
      <c r="R1002" s="155"/>
      <c r="S1002" s="155"/>
      <c r="T1002" s="155"/>
      <c r="U1002" s="155"/>
      <c r="V1002" s="155"/>
      <c r="W1002" s="155"/>
      <c r="X1002" s="155"/>
      <c r="Y1002" s="155"/>
      <c r="Z1002" s="155"/>
      <c r="AA1002" s="155"/>
      <c r="AB1002" s="155"/>
      <c r="AC1002" s="155"/>
      <c r="AD1002" s="155"/>
      <c r="AE1002" s="155"/>
      <c r="AF1002" s="155"/>
      <c r="AG1002" s="155"/>
      <c r="AH1002" s="155"/>
      <c r="AI1002" s="155"/>
      <c r="AJ1002" s="155"/>
      <c r="AK1002" s="155"/>
      <c r="AL1002" s="155"/>
      <c r="AM1002" s="155"/>
      <c r="AN1002" s="155"/>
      <c r="AO1002" s="155"/>
      <c r="AP1002" s="155"/>
      <c r="AQ1002" s="155"/>
      <c r="AR1002" s="155"/>
    </row>
    <row r="1003" spans="1:44" ht="102" hidden="1" x14ac:dyDescent="0.3">
      <c r="A1003" s="155"/>
      <c r="B1003" s="165" t="s">
        <v>4084</v>
      </c>
      <c r="C1003" s="162"/>
      <c r="D1003" s="163">
        <v>137.44</v>
      </c>
      <c r="E1003" s="164">
        <v>137.44</v>
      </c>
      <c r="F1003" s="166" t="s">
        <v>2408</v>
      </c>
      <c r="G1003" s="161" t="s">
        <v>2076</v>
      </c>
      <c r="H1003" s="162" t="s">
        <v>1006</v>
      </c>
      <c r="I1003" s="155"/>
      <c r="J1003" s="155"/>
      <c r="K1003" s="155"/>
      <c r="L1003" s="155"/>
      <c r="M1003" s="155"/>
      <c r="N1003" s="155"/>
      <c r="O1003" s="155"/>
      <c r="P1003" s="155"/>
      <c r="Q1003" s="155"/>
      <c r="R1003" s="155"/>
      <c r="S1003" s="155"/>
      <c r="T1003" s="155"/>
      <c r="U1003" s="155"/>
      <c r="V1003" s="155"/>
      <c r="W1003" s="155"/>
      <c r="X1003" s="155"/>
      <c r="Y1003" s="155"/>
      <c r="Z1003" s="155"/>
      <c r="AA1003" s="155"/>
      <c r="AB1003" s="155"/>
      <c r="AC1003" s="155"/>
      <c r="AD1003" s="155"/>
      <c r="AE1003" s="155"/>
      <c r="AF1003" s="155"/>
      <c r="AG1003" s="155"/>
      <c r="AH1003" s="155"/>
      <c r="AI1003" s="155"/>
      <c r="AJ1003" s="155"/>
      <c r="AK1003" s="155"/>
      <c r="AL1003" s="155"/>
      <c r="AM1003" s="155"/>
      <c r="AN1003" s="155"/>
      <c r="AO1003" s="155"/>
      <c r="AP1003" s="155"/>
      <c r="AQ1003" s="155"/>
      <c r="AR1003" s="155"/>
    </row>
    <row r="1004" spans="1:44" ht="102" hidden="1" x14ac:dyDescent="0.3">
      <c r="A1004" s="155"/>
      <c r="B1004" s="166" t="s">
        <v>2408</v>
      </c>
      <c r="C1004" s="167"/>
      <c r="D1004" s="163">
        <v>137.44</v>
      </c>
      <c r="E1004" s="164">
        <v>137.44</v>
      </c>
      <c r="F1004" s="161" t="s">
        <v>2076</v>
      </c>
      <c r="G1004" s="165" t="s">
        <v>4084</v>
      </c>
      <c r="H1004" s="162"/>
      <c r="I1004" s="155"/>
      <c r="J1004" s="155"/>
      <c r="K1004" s="155"/>
      <c r="L1004" s="155"/>
      <c r="M1004" s="155"/>
      <c r="N1004" s="155"/>
      <c r="O1004" s="155"/>
      <c r="P1004" s="155"/>
      <c r="Q1004" s="155"/>
      <c r="R1004" s="155"/>
      <c r="S1004" s="155"/>
      <c r="T1004" s="155"/>
      <c r="U1004" s="155"/>
      <c r="V1004" s="155"/>
      <c r="W1004" s="155"/>
      <c r="X1004" s="155"/>
      <c r="Y1004" s="155"/>
      <c r="Z1004" s="155"/>
      <c r="AA1004" s="155"/>
      <c r="AB1004" s="155"/>
      <c r="AC1004" s="155"/>
      <c r="AD1004" s="155"/>
      <c r="AE1004" s="155"/>
      <c r="AF1004" s="155"/>
      <c r="AG1004" s="155"/>
      <c r="AH1004" s="155"/>
      <c r="AI1004" s="155"/>
      <c r="AJ1004" s="155"/>
      <c r="AK1004" s="155"/>
      <c r="AL1004" s="155"/>
      <c r="AM1004" s="155"/>
      <c r="AN1004" s="155"/>
      <c r="AO1004" s="155"/>
      <c r="AP1004" s="155"/>
      <c r="AQ1004" s="155"/>
      <c r="AR1004" s="155"/>
    </row>
    <row r="1005" spans="1:44" ht="102" x14ac:dyDescent="0.3">
      <c r="A1005" s="155"/>
      <c r="B1005" s="161" t="s">
        <v>2076</v>
      </c>
      <c r="C1005" s="162" t="s">
        <v>1006</v>
      </c>
      <c r="D1005" s="163">
        <v>240.52</v>
      </c>
      <c r="E1005" s="164">
        <v>240.52</v>
      </c>
      <c r="F1005" s="165" t="s">
        <v>4084</v>
      </c>
      <c r="G1005" s="166" t="s">
        <v>2396</v>
      </c>
      <c r="H1005" s="167"/>
      <c r="I1005" s="155"/>
      <c r="J1005" s="155"/>
      <c r="K1005" s="155"/>
      <c r="L1005" s="155"/>
      <c r="M1005" s="155"/>
      <c r="N1005" s="155"/>
      <c r="O1005" s="155"/>
      <c r="P1005" s="155"/>
      <c r="Q1005" s="155"/>
      <c r="R1005" s="155"/>
      <c r="S1005" s="155"/>
      <c r="T1005" s="155"/>
      <c r="U1005" s="155"/>
      <c r="V1005" s="155"/>
      <c r="W1005" s="155"/>
      <c r="X1005" s="155"/>
      <c r="Y1005" s="155"/>
      <c r="Z1005" s="155"/>
      <c r="AA1005" s="155"/>
      <c r="AB1005" s="155"/>
      <c r="AC1005" s="155"/>
      <c r="AD1005" s="155"/>
      <c r="AE1005" s="155"/>
      <c r="AF1005" s="155"/>
      <c r="AG1005" s="155"/>
      <c r="AH1005" s="155"/>
      <c r="AI1005" s="155"/>
      <c r="AJ1005" s="155"/>
      <c r="AK1005" s="155"/>
      <c r="AL1005" s="155"/>
      <c r="AM1005" s="155"/>
      <c r="AN1005" s="155"/>
      <c r="AO1005" s="155"/>
      <c r="AP1005" s="155"/>
      <c r="AQ1005" s="155"/>
      <c r="AR1005" s="155"/>
    </row>
    <row r="1006" spans="1:44" ht="102" hidden="1" x14ac:dyDescent="0.3">
      <c r="A1006" s="155"/>
      <c r="B1006" s="165" t="s">
        <v>4084</v>
      </c>
      <c r="C1006" s="162"/>
      <c r="D1006" s="163">
        <v>240.52</v>
      </c>
      <c r="E1006" s="164">
        <v>240.52</v>
      </c>
      <c r="F1006" s="166" t="s">
        <v>2396</v>
      </c>
      <c r="G1006" s="161" t="s">
        <v>2147</v>
      </c>
      <c r="H1006" s="162" t="s">
        <v>609</v>
      </c>
      <c r="I1006" s="155"/>
      <c r="J1006" s="155"/>
      <c r="K1006" s="155"/>
      <c r="L1006" s="155"/>
      <c r="M1006" s="155"/>
      <c r="N1006" s="155"/>
      <c r="O1006" s="155"/>
      <c r="P1006" s="155"/>
      <c r="Q1006" s="155"/>
      <c r="R1006" s="155"/>
      <c r="S1006" s="155"/>
      <c r="T1006" s="155"/>
      <c r="U1006" s="155"/>
      <c r="V1006" s="155"/>
      <c r="W1006" s="155"/>
      <c r="X1006" s="155"/>
      <c r="Y1006" s="155"/>
      <c r="Z1006" s="155"/>
      <c r="AA1006" s="155"/>
      <c r="AB1006" s="155"/>
      <c r="AC1006" s="155"/>
      <c r="AD1006" s="155"/>
      <c r="AE1006" s="155"/>
      <c r="AF1006" s="155"/>
      <c r="AG1006" s="155"/>
      <c r="AH1006" s="155"/>
      <c r="AI1006" s="155"/>
      <c r="AJ1006" s="155"/>
      <c r="AK1006" s="155"/>
      <c r="AL1006" s="155"/>
      <c r="AM1006" s="155"/>
      <c r="AN1006" s="155"/>
      <c r="AO1006" s="155"/>
      <c r="AP1006" s="155"/>
      <c r="AQ1006" s="155"/>
      <c r="AR1006" s="155"/>
    </row>
    <row r="1007" spans="1:44" ht="102" hidden="1" x14ac:dyDescent="0.3">
      <c r="A1007" s="155"/>
      <c r="B1007" s="166" t="s">
        <v>2396</v>
      </c>
      <c r="C1007" s="167"/>
      <c r="D1007" s="163">
        <v>240.52</v>
      </c>
      <c r="E1007" s="164">
        <v>240.52</v>
      </c>
      <c r="F1007" s="161" t="s">
        <v>2147</v>
      </c>
      <c r="G1007" s="165" t="s">
        <v>4084</v>
      </c>
      <c r="H1007" s="162"/>
      <c r="I1007" s="155"/>
      <c r="J1007" s="155"/>
      <c r="K1007" s="155"/>
      <c r="L1007" s="155"/>
      <c r="M1007" s="155"/>
      <c r="N1007" s="155"/>
      <c r="O1007" s="155"/>
      <c r="P1007" s="155"/>
      <c r="Q1007" s="155"/>
      <c r="R1007" s="155"/>
      <c r="S1007" s="155"/>
      <c r="T1007" s="155"/>
      <c r="U1007" s="155"/>
      <c r="V1007" s="155"/>
      <c r="W1007" s="155"/>
      <c r="X1007" s="155"/>
      <c r="Y1007" s="155"/>
      <c r="Z1007" s="155"/>
      <c r="AA1007" s="155"/>
      <c r="AB1007" s="155"/>
      <c r="AC1007" s="155"/>
      <c r="AD1007" s="155"/>
      <c r="AE1007" s="155"/>
      <c r="AF1007" s="155"/>
      <c r="AG1007" s="155"/>
      <c r="AH1007" s="155"/>
      <c r="AI1007" s="155"/>
      <c r="AJ1007" s="155"/>
      <c r="AK1007" s="155"/>
      <c r="AL1007" s="155"/>
      <c r="AM1007" s="155"/>
      <c r="AN1007" s="155"/>
      <c r="AO1007" s="155"/>
      <c r="AP1007" s="155"/>
      <c r="AQ1007" s="155"/>
      <c r="AR1007" s="155"/>
    </row>
    <row r="1008" spans="1:44" ht="102" x14ac:dyDescent="0.3">
      <c r="A1008" s="155"/>
      <c r="B1008" s="161" t="s">
        <v>2147</v>
      </c>
      <c r="C1008" s="162" t="s">
        <v>609</v>
      </c>
      <c r="D1008" s="163">
        <v>214.75</v>
      </c>
      <c r="E1008" s="164">
        <v>214.75</v>
      </c>
      <c r="F1008" s="165" t="s">
        <v>4084</v>
      </c>
      <c r="G1008" s="166" t="s">
        <v>2392</v>
      </c>
      <c r="H1008" s="167"/>
      <c r="I1008" s="155"/>
      <c r="J1008" s="155"/>
      <c r="K1008" s="155"/>
      <c r="L1008" s="155"/>
      <c r="M1008" s="155"/>
      <c r="N1008" s="155"/>
      <c r="O1008" s="155"/>
      <c r="P1008" s="155"/>
      <c r="Q1008" s="155"/>
      <c r="R1008" s="155"/>
      <c r="S1008" s="155"/>
      <c r="T1008" s="155"/>
      <c r="U1008" s="155"/>
      <c r="V1008" s="155"/>
      <c r="W1008" s="155"/>
      <c r="X1008" s="155"/>
      <c r="Y1008" s="155"/>
      <c r="Z1008" s="155"/>
      <c r="AA1008" s="155"/>
      <c r="AB1008" s="155"/>
      <c r="AC1008" s="155"/>
      <c r="AD1008" s="155"/>
      <c r="AE1008" s="155"/>
      <c r="AF1008" s="155"/>
      <c r="AG1008" s="155"/>
      <c r="AH1008" s="155"/>
      <c r="AI1008" s="155"/>
      <c r="AJ1008" s="155"/>
      <c r="AK1008" s="155"/>
      <c r="AL1008" s="155"/>
      <c r="AM1008" s="155"/>
      <c r="AN1008" s="155"/>
      <c r="AO1008" s="155"/>
      <c r="AP1008" s="155"/>
      <c r="AQ1008" s="155"/>
      <c r="AR1008" s="155"/>
    </row>
    <row r="1009" spans="1:44" ht="102" hidden="1" x14ac:dyDescent="0.3">
      <c r="A1009" s="155"/>
      <c r="B1009" s="165" t="s">
        <v>4084</v>
      </c>
      <c r="C1009" s="162"/>
      <c r="D1009" s="163">
        <v>214.75</v>
      </c>
      <c r="E1009" s="164">
        <v>214.75</v>
      </c>
      <c r="F1009" s="166" t="s">
        <v>2392</v>
      </c>
      <c r="G1009" s="161" t="s">
        <v>2179</v>
      </c>
      <c r="H1009" s="162" t="s">
        <v>916</v>
      </c>
      <c r="I1009" s="155"/>
      <c r="J1009" s="155"/>
      <c r="K1009" s="155"/>
      <c r="L1009" s="155"/>
      <c r="M1009" s="155"/>
      <c r="N1009" s="155"/>
      <c r="O1009" s="155"/>
      <c r="P1009" s="155"/>
      <c r="Q1009" s="155"/>
      <c r="R1009" s="155"/>
      <c r="S1009" s="155"/>
      <c r="T1009" s="155"/>
      <c r="U1009" s="155"/>
      <c r="V1009" s="155"/>
      <c r="W1009" s="155"/>
      <c r="X1009" s="155"/>
      <c r="Y1009" s="155"/>
      <c r="Z1009" s="155"/>
      <c r="AA1009" s="155"/>
      <c r="AB1009" s="155"/>
      <c r="AC1009" s="155"/>
      <c r="AD1009" s="155"/>
      <c r="AE1009" s="155"/>
      <c r="AF1009" s="155"/>
      <c r="AG1009" s="155"/>
      <c r="AH1009" s="155"/>
      <c r="AI1009" s="155"/>
      <c r="AJ1009" s="155"/>
      <c r="AK1009" s="155"/>
      <c r="AL1009" s="155"/>
      <c r="AM1009" s="155"/>
      <c r="AN1009" s="155"/>
      <c r="AO1009" s="155"/>
      <c r="AP1009" s="155"/>
      <c r="AQ1009" s="155"/>
      <c r="AR1009" s="155"/>
    </row>
    <row r="1010" spans="1:44" ht="102" hidden="1" x14ac:dyDescent="0.3">
      <c r="A1010" s="155"/>
      <c r="B1010" s="166" t="s">
        <v>2392</v>
      </c>
      <c r="C1010" s="167"/>
      <c r="D1010" s="163">
        <v>214.75</v>
      </c>
      <c r="E1010" s="164">
        <v>214.75</v>
      </c>
      <c r="F1010" s="161" t="s">
        <v>2179</v>
      </c>
      <c r="G1010" s="165" t="s">
        <v>4084</v>
      </c>
      <c r="H1010" s="162"/>
      <c r="I1010" s="155"/>
      <c r="J1010" s="155"/>
      <c r="K1010" s="155"/>
      <c r="L1010" s="155"/>
      <c r="M1010" s="155"/>
      <c r="N1010" s="155"/>
      <c r="O1010" s="155"/>
      <c r="P1010" s="155"/>
      <c r="Q1010" s="155"/>
      <c r="R1010" s="155"/>
      <c r="S1010" s="155"/>
      <c r="T1010" s="155"/>
      <c r="U1010" s="155"/>
      <c r="V1010" s="155"/>
      <c r="W1010" s="155"/>
      <c r="X1010" s="155"/>
      <c r="Y1010" s="155"/>
      <c r="Z1010" s="155"/>
      <c r="AA1010" s="155"/>
      <c r="AB1010" s="155"/>
      <c r="AC1010" s="155"/>
      <c r="AD1010" s="155"/>
      <c r="AE1010" s="155"/>
      <c r="AF1010" s="155"/>
      <c r="AG1010" s="155"/>
      <c r="AH1010" s="155"/>
      <c r="AI1010" s="155"/>
      <c r="AJ1010" s="155"/>
      <c r="AK1010" s="155"/>
      <c r="AL1010" s="155"/>
      <c r="AM1010" s="155"/>
      <c r="AN1010" s="155"/>
      <c r="AO1010" s="155"/>
      <c r="AP1010" s="155"/>
      <c r="AQ1010" s="155"/>
      <c r="AR1010" s="155"/>
    </row>
    <row r="1011" spans="1:44" ht="102" x14ac:dyDescent="0.3">
      <c r="A1011" s="155"/>
      <c r="B1011" s="161" t="s">
        <v>2179</v>
      </c>
      <c r="C1011" s="162" t="s">
        <v>916</v>
      </c>
      <c r="D1011" s="163">
        <v>163.21</v>
      </c>
      <c r="E1011" s="164">
        <v>163.21</v>
      </c>
      <c r="F1011" s="165" t="s">
        <v>4084</v>
      </c>
      <c r="G1011" s="166" t="s">
        <v>2417</v>
      </c>
      <c r="H1011" s="167"/>
      <c r="I1011" s="155"/>
      <c r="J1011" s="155"/>
      <c r="K1011" s="155"/>
      <c r="L1011" s="155"/>
      <c r="M1011" s="155"/>
      <c r="N1011" s="155"/>
      <c r="O1011" s="155"/>
      <c r="P1011" s="155"/>
      <c r="Q1011" s="155"/>
      <c r="R1011" s="155"/>
      <c r="S1011" s="155"/>
      <c r="T1011" s="155"/>
      <c r="U1011" s="155"/>
      <c r="V1011" s="155"/>
      <c r="W1011" s="155"/>
      <c r="X1011" s="155"/>
      <c r="Y1011" s="155"/>
      <c r="Z1011" s="155"/>
      <c r="AA1011" s="155"/>
      <c r="AB1011" s="155"/>
      <c r="AC1011" s="155"/>
      <c r="AD1011" s="155"/>
      <c r="AE1011" s="155"/>
      <c r="AF1011" s="155"/>
      <c r="AG1011" s="155"/>
      <c r="AH1011" s="155"/>
      <c r="AI1011" s="155"/>
      <c r="AJ1011" s="155"/>
      <c r="AK1011" s="155"/>
      <c r="AL1011" s="155"/>
      <c r="AM1011" s="155"/>
      <c r="AN1011" s="155"/>
      <c r="AO1011" s="155"/>
      <c r="AP1011" s="155"/>
      <c r="AQ1011" s="155"/>
      <c r="AR1011" s="155"/>
    </row>
    <row r="1012" spans="1:44" ht="102" hidden="1" x14ac:dyDescent="0.3">
      <c r="A1012" s="155"/>
      <c r="B1012" s="165" t="s">
        <v>4084</v>
      </c>
      <c r="C1012" s="162"/>
      <c r="D1012" s="163">
        <v>163.21</v>
      </c>
      <c r="E1012" s="164">
        <v>163.21</v>
      </c>
      <c r="F1012" s="166" t="s">
        <v>2417</v>
      </c>
      <c r="G1012" s="161" t="s">
        <v>2368</v>
      </c>
      <c r="H1012" s="162" t="s">
        <v>1104</v>
      </c>
      <c r="I1012" s="155"/>
      <c r="J1012" s="155"/>
      <c r="K1012" s="155"/>
      <c r="L1012" s="155"/>
      <c r="M1012" s="155"/>
      <c r="N1012" s="155"/>
      <c r="O1012" s="155"/>
      <c r="P1012" s="155"/>
      <c r="Q1012" s="155"/>
      <c r="R1012" s="155"/>
      <c r="S1012" s="155"/>
      <c r="T1012" s="155"/>
      <c r="U1012" s="155"/>
      <c r="V1012" s="155"/>
      <c r="W1012" s="155"/>
      <c r="X1012" s="155"/>
      <c r="Y1012" s="155"/>
      <c r="Z1012" s="155"/>
      <c r="AA1012" s="155"/>
      <c r="AB1012" s="155"/>
      <c r="AC1012" s="155"/>
      <c r="AD1012" s="155"/>
      <c r="AE1012" s="155"/>
      <c r="AF1012" s="155"/>
      <c r="AG1012" s="155"/>
      <c r="AH1012" s="155"/>
      <c r="AI1012" s="155"/>
      <c r="AJ1012" s="155"/>
      <c r="AK1012" s="155"/>
      <c r="AL1012" s="155"/>
      <c r="AM1012" s="155"/>
      <c r="AN1012" s="155"/>
      <c r="AO1012" s="155"/>
      <c r="AP1012" s="155"/>
      <c r="AQ1012" s="155"/>
      <c r="AR1012" s="155"/>
    </row>
    <row r="1013" spans="1:44" ht="102" hidden="1" x14ac:dyDescent="0.3">
      <c r="A1013" s="155"/>
      <c r="B1013" s="166" t="s">
        <v>2417</v>
      </c>
      <c r="C1013" s="167"/>
      <c r="D1013" s="163">
        <v>163.21</v>
      </c>
      <c r="E1013" s="164">
        <v>163.21</v>
      </c>
      <c r="F1013" s="161" t="s">
        <v>2368</v>
      </c>
      <c r="G1013" s="165" t="s">
        <v>4084</v>
      </c>
      <c r="H1013" s="162"/>
      <c r="I1013" s="155"/>
      <c r="J1013" s="155"/>
      <c r="K1013" s="155"/>
      <c r="L1013" s="155"/>
      <c r="M1013" s="155"/>
      <c r="N1013" s="155"/>
      <c r="O1013" s="155"/>
      <c r="P1013" s="155"/>
      <c r="Q1013" s="155"/>
      <c r="R1013" s="155"/>
      <c r="S1013" s="155"/>
      <c r="T1013" s="155"/>
      <c r="U1013" s="155"/>
      <c r="V1013" s="155"/>
      <c r="W1013" s="155"/>
      <c r="X1013" s="155"/>
      <c r="Y1013" s="155"/>
      <c r="Z1013" s="155"/>
      <c r="AA1013" s="155"/>
      <c r="AB1013" s="155"/>
      <c r="AC1013" s="155"/>
      <c r="AD1013" s="155"/>
      <c r="AE1013" s="155"/>
      <c r="AF1013" s="155"/>
      <c r="AG1013" s="155"/>
      <c r="AH1013" s="155"/>
      <c r="AI1013" s="155"/>
      <c r="AJ1013" s="155"/>
      <c r="AK1013" s="155"/>
      <c r="AL1013" s="155"/>
      <c r="AM1013" s="155"/>
      <c r="AN1013" s="155"/>
      <c r="AO1013" s="155"/>
      <c r="AP1013" s="155"/>
      <c r="AQ1013" s="155"/>
      <c r="AR1013" s="155"/>
    </row>
    <row r="1014" spans="1:44" ht="102" x14ac:dyDescent="0.3">
      <c r="A1014" s="155"/>
      <c r="B1014" s="161" t="s">
        <v>2368</v>
      </c>
      <c r="C1014" s="162" t="s">
        <v>1104</v>
      </c>
      <c r="D1014" s="163">
        <v>167.5</v>
      </c>
      <c r="E1014" s="164">
        <v>167.5</v>
      </c>
      <c r="F1014" s="165" t="s">
        <v>4084</v>
      </c>
      <c r="G1014" s="166" t="s">
        <v>3516</v>
      </c>
      <c r="H1014" s="167"/>
      <c r="I1014" s="155"/>
      <c r="J1014" s="155"/>
      <c r="K1014" s="155"/>
      <c r="L1014" s="155"/>
      <c r="M1014" s="155"/>
      <c r="N1014" s="155"/>
      <c r="O1014" s="155"/>
      <c r="P1014" s="155"/>
      <c r="Q1014" s="155"/>
      <c r="R1014" s="155"/>
      <c r="S1014" s="155"/>
      <c r="T1014" s="155"/>
      <c r="U1014" s="155"/>
      <c r="V1014" s="155"/>
      <c r="W1014" s="155"/>
      <c r="X1014" s="155"/>
      <c r="Y1014" s="155"/>
      <c r="Z1014" s="155"/>
      <c r="AA1014" s="155"/>
      <c r="AB1014" s="155"/>
      <c r="AC1014" s="155"/>
      <c r="AD1014" s="155"/>
      <c r="AE1014" s="155"/>
      <c r="AF1014" s="155"/>
      <c r="AG1014" s="155"/>
      <c r="AH1014" s="155"/>
      <c r="AI1014" s="155"/>
      <c r="AJ1014" s="155"/>
      <c r="AK1014" s="155"/>
      <c r="AL1014" s="155"/>
      <c r="AM1014" s="155"/>
      <c r="AN1014" s="155"/>
      <c r="AO1014" s="155"/>
      <c r="AP1014" s="155"/>
      <c r="AQ1014" s="155"/>
      <c r="AR1014" s="155"/>
    </row>
    <row r="1015" spans="1:44" ht="102" hidden="1" x14ac:dyDescent="0.3">
      <c r="A1015" s="155"/>
      <c r="B1015" s="165" t="s">
        <v>4084</v>
      </c>
      <c r="C1015" s="162"/>
      <c r="D1015" s="163">
        <v>167.5</v>
      </c>
      <c r="E1015" s="164">
        <v>167.5</v>
      </c>
      <c r="F1015" s="166" t="s">
        <v>3516</v>
      </c>
      <c r="G1015" s="161" t="s">
        <v>1785</v>
      </c>
      <c r="H1015" s="162" t="s">
        <v>1014</v>
      </c>
      <c r="I1015" s="155"/>
      <c r="J1015" s="155"/>
      <c r="K1015" s="155"/>
      <c r="L1015" s="155"/>
      <c r="M1015" s="155"/>
      <c r="N1015" s="155"/>
      <c r="O1015" s="155"/>
      <c r="P1015" s="155"/>
      <c r="Q1015" s="155"/>
      <c r="R1015" s="155"/>
      <c r="S1015" s="155"/>
      <c r="T1015" s="155"/>
      <c r="U1015" s="155"/>
      <c r="V1015" s="155"/>
      <c r="W1015" s="155"/>
      <c r="X1015" s="155"/>
      <c r="Y1015" s="155"/>
      <c r="Z1015" s="155"/>
      <c r="AA1015" s="155"/>
      <c r="AB1015" s="155"/>
      <c r="AC1015" s="155"/>
      <c r="AD1015" s="155"/>
      <c r="AE1015" s="155"/>
      <c r="AF1015" s="155"/>
      <c r="AG1015" s="155"/>
      <c r="AH1015" s="155"/>
      <c r="AI1015" s="155"/>
      <c r="AJ1015" s="155"/>
      <c r="AK1015" s="155"/>
      <c r="AL1015" s="155"/>
      <c r="AM1015" s="155"/>
      <c r="AN1015" s="155"/>
      <c r="AO1015" s="155"/>
      <c r="AP1015" s="155"/>
      <c r="AQ1015" s="155"/>
      <c r="AR1015" s="155"/>
    </row>
    <row r="1016" spans="1:44" ht="102" hidden="1" x14ac:dyDescent="0.3">
      <c r="A1016" s="155"/>
      <c r="B1016" s="166" t="s">
        <v>3516</v>
      </c>
      <c r="C1016" s="167"/>
      <c r="D1016" s="163">
        <v>167.5</v>
      </c>
      <c r="E1016" s="164">
        <v>167.5</v>
      </c>
      <c r="F1016" s="161" t="s">
        <v>1785</v>
      </c>
      <c r="G1016" s="165" t="s">
        <v>4084</v>
      </c>
      <c r="H1016" s="162"/>
      <c r="I1016" s="155"/>
      <c r="J1016" s="155"/>
      <c r="K1016" s="155"/>
      <c r="L1016" s="155"/>
      <c r="M1016" s="155"/>
      <c r="N1016" s="155"/>
      <c r="O1016" s="155"/>
      <c r="P1016" s="155"/>
      <c r="Q1016" s="155"/>
      <c r="R1016" s="155"/>
      <c r="S1016" s="155"/>
      <c r="T1016" s="155"/>
      <c r="U1016" s="155"/>
      <c r="V1016" s="155"/>
      <c r="W1016" s="155"/>
      <c r="X1016" s="155"/>
      <c r="Y1016" s="155"/>
      <c r="Z1016" s="155"/>
      <c r="AA1016" s="155"/>
      <c r="AB1016" s="155"/>
      <c r="AC1016" s="155"/>
      <c r="AD1016" s="155"/>
      <c r="AE1016" s="155"/>
      <c r="AF1016" s="155"/>
      <c r="AG1016" s="155"/>
      <c r="AH1016" s="155"/>
      <c r="AI1016" s="155"/>
      <c r="AJ1016" s="155"/>
      <c r="AK1016" s="155"/>
      <c r="AL1016" s="155"/>
      <c r="AM1016" s="155"/>
      <c r="AN1016" s="155"/>
      <c r="AO1016" s="155"/>
      <c r="AP1016" s="155"/>
      <c r="AQ1016" s="155"/>
      <c r="AR1016" s="155"/>
    </row>
    <row r="1017" spans="1:44" ht="102" x14ac:dyDescent="0.3">
      <c r="A1017" s="155"/>
      <c r="B1017" s="161" t="s">
        <v>1785</v>
      </c>
      <c r="C1017" s="162" t="s">
        <v>1014</v>
      </c>
      <c r="D1017" s="163">
        <v>163.21</v>
      </c>
      <c r="E1017" s="164">
        <v>163.21</v>
      </c>
      <c r="F1017" s="165" t="s">
        <v>4084</v>
      </c>
      <c r="G1017" s="166" t="s">
        <v>2441</v>
      </c>
      <c r="H1017" s="167"/>
      <c r="I1017" s="155"/>
      <c r="J1017" s="155"/>
      <c r="K1017" s="155"/>
      <c r="L1017" s="155"/>
      <c r="M1017" s="155"/>
      <c r="N1017" s="155"/>
      <c r="O1017" s="155"/>
      <c r="P1017" s="155"/>
      <c r="Q1017" s="155"/>
      <c r="R1017" s="155"/>
      <c r="S1017" s="155"/>
      <c r="T1017" s="155"/>
      <c r="U1017" s="155"/>
      <c r="V1017" s="155"/>
      <c r="W1017" s="155"/>
      <c r="X1017" s="155"/>
      <c r="Y1017" s="155"/>
      <c r="Z1017" s="155"/>
      <c r="AA1017" s="155"/>
      <c r="AB1017" s="155"/>
      <c r="AC1017" s="155"/>
      <c r="AD1017" s="155"/>
      <c r="AE1017" s="155"/>
      <c r="AF1017" s="155"/>
      <c r="AG1017" s="155"/>
      <c r="AH1017" s="155"/>
      <c r="AI1017" s="155"/>
      <c r="AJ1017" s="155"/>
      <c r="AK1017" s="155"/>
      <c r="AL1017" s="155"/>
      <c r="AM1017" s="155"/>
      <c r="AN1017" s="155"/>
      <c r="AO1017" s="155"/>
      <c r="AP1017" s="155"/>
      <c r="AQ1017" s="155"/>
      <c r="AR1017" s="155"/>
    </row>
    <row r="1018" spans="1:44" ht="102" hidden="1" x14ac:dyDescent="0.3">
      <c r="A1018" s="155"/>
      <c r="B1018" s="165" t="s">
        <v>4084</v>
      </c>
      <c r="C1018" s="162"/>
      <c r="D1018" s="163">
        <v>163.21</v>
      </c>
      <c r="E1018" s="164">
        <v>163.21</v>
      </c>
      <c r="F1018" s="166" t="s">
        <v>2441</v>
      </c>
      <c r="G1018" s="161" t="s">
        <v>3526</v>
      </c>
      <c r="H1018" s="162" t="s">
        <v>782</v>
      </c>
      <c r="I1018" s="155"/>
      <c r="J1018" s="155"/>
      <c r="K1018" s="155"/>
      <c r="L1018" s="155"/>
      <c r="M1018" s="155"/>
      <c r="N1018" s="155"/>
      <c r="O1018" s="155"/>
      <c r="P1018" s="155"/>
      <c r="Q1018" s="155"/>
      <c r="R1018" s="155"/>
      <c r="S1018" s="155"/>
      <c r="T1018" s="155"/>
      <c r="U1018" s="155"/>
      <c r="V1018" s="155"/>
      <c r="W1018" s="155"/>
      <c r="X1018" s="155"/>
      <c r="Y1018" s="155"/>
      <c r="Z1018" s="155"/>
      <c r="AA1018" s="155"/>
      <c r="AB1018" s="155"/>
      <c r="AC1018" s="155"/>
      <c r="AD1018" s="155"/>
      <c r="AE1018" s="155"/>
      <c r="AF1018" s="155"/>
      <c r="AG1018" s="155"/>
      <c r="AH1018" s="155"/>
      <c r="AI1018" s="155"/>
      <c r="AJ1018" s="155"/>
      <c r="AK1018" s="155"/>
      <c r="AL1018" s="155"/>
      <c r="AM1018" s="155"/>
      <c r="AN1018" s="155"/>
      <c r="AO1018" s="155"/>
      <c r="AP1018" s="155"/>
      <c r="AQ1018" s="155"/>
      <c r="AR1018" s="155"/>
    </row>
    <row r="1019" spans="1:44" ht="102" hidden="1" x14ac:dyDescent="0.3">
      <c r="A1019" s="155"/>
      <c r="B1019" s="166" t="s">
        <v>2441</v>
      </c>
      <c r="C1019" s="167"/>
      <c r="D1019" s="163">
        <v>163.21</v>
      </c>
      <c r="E1019" s="164">
        <v>163.21</v>
      </c>
      <c r="F1019" s="161" t="s">
        <v>3526</v>
      </c>
      <c r="G1019" s="165" t="s">
        <v>4084</v>
      </c>
      <c r="H1019" s="162"/>
      <c r="I1019" s="155"/>
      <c r="J1019" s="155"/>
      <c r="K1019" s="155"/>
      <c r="L1019" s="155"/>
      <c r="M1019" s="155"/>
      <c r="N1019" s="155"/>
      <c r="O1019" s="155"/>
      <c r="P1019" s="155"/>
      <c r="Q1019" s="155"/>
      <c r="R1019" s="155"/>
      <c r="S1019" s="155"/>
      <c r="T1019" s="155"/>
      <c r="U1019" s="155"/>
      <c r="V1019" s="155"/>
      <c r="W1019" s="155"/>
      <c r="X1019" s="155"/>
      <c r="Y1019" s="155"/>
      <c r="Z1019" s="155"/>
      <c r="AA1019" s="155"/>
      <c r="AB1019" s="155"/>
      <c r="AC1019" s="155"/>
      <c r="AD1019" s="155"/>
      <c r="AE1019" s="155"/>
      <c r="AF1019" s="155"/>
      <c r="AG1019" s="155"/>
      <c r="AH1019" s="155"/>
      <c r="AI1019" s="155"/>
      <c r="AJ1019" s="155"/>
      <c r="AK1019" s="155"/>
      <c r="AL1019" s="155"/>
      <c r="AM1019" s="155"/>
      <c r="AN1019" s="155"/>
      <c r="AO1019" s="155"/>
      <c r="AP1019" s="155"/>
      <c r="AQ1019" s="155"/>
      <c r="AR1019" s="155"/>
    </row>
    <row r="1020" spans="1:44" ht="102" x14ac:dyDescent="0.3">
      <c r="A1020" s="155"/>
      <c r="B1020" s="161" t="s">
        <v>3526</v>
      </c>
      <c r="C1020" s="162" t="s">
        <v>782</v>
      </c>
      <c r="D1020" s="163">
        <v>197.57</v>
      </c>
      <c r="E1020" s="164">
        <v>197.57</v>
      </c>
      <c r="F1020" s="165" t="s">
        <v>4084</v>
      </c>
      <c r="G1020" s="166" t="s">
        <v>4016</v>
      </c>
      <c r="H1020" s="167"/>
      <c r="I1020" s="155"/>
      <c r="J1020" s="155"/>
      <c r="K1020" s="155"/>
      <c r="L1020" s="155"/>
      <c r="M1020" s="155"/>
      <c r="N1020" s="155"/>
      <c r="O1020" s="155"/>
      <c r="P1020" s="155"/>
      <c r="Q1020" s="155"/>
      <c r="R1020" s="155"/>
      <c r="S1020" s="155"/>
      <c r="T1020" s="155"/>
      <c r="U1020" s="155"/>
      <c r="V1020" s="155"/>
      <c r="W1020" s="155"/>
      <c r="X1020" s="155"/>
      <c r="Y1020" s="155"/>
      <c r="Z1020" s="155"/>
      <c r="AA1020" s="155"/>
      <c r="AB1020" s="155"/>
      <c r="AC1020" s="155"/>
      <c r="AD1020" s="155"/>
      <c r="AE1020" s="155"/>
      <c r="AF1020" s="155"/>
      <c r="AG1020" s="155"/>
      <c r="AH1020" s="155"/>
      <c r="AI1020" s="155"/>
      <c r="AJ1020" s="155"/>
      <c r="AK1020" s="155"/>
      <c r="AL1020" s="155"/>
      <c r="AM1020" s="155"/>
      <c r="AN1020" s="155"/>
      <c r="AO1020" s="155"/>
      <c r="AP1020" s="155"/>
      <c r="AQ1020" s="155"/>
      <c r="AR1020" s="155"/>
    </row>
    <row r="1021" spans="1:44" ht="102" hidden="1" x14ac:dyDescent="0.3">
      <c r="A1021" s="155"/>
      <c r="B1021" s="165" t="s">
        <v>4084</v>
      </c>
      <c r="C1021" s="162"/>
      <c r="D1021" s="163">
        <v>197.57</v>
      </c>
      <c r="E1021" s="164">
        <v>197.57</v>
      </c>
      <c r="F1021" s="166" t="s">
        <v>4016</v>
      </c>
      <c r="G1021" s="161" t="s">
        <v>2073</v>
      </c>
      <c r="H1021" s="162" t="s">
        <v>971</v>
      </c>
      <c r="I1021" s="155"/>
      <c r="J1021" s="155"/>
      <c r="K1021" s="155"/>
      <c r="L1021" s="155"/>
      <c r="M1021" s="155"/>
      <c r="N1021" s="155"/>
      <c r="O1021" s="155"/>
      <c r="P1021" s="155"/>
      <c r="Q1021" s="155"/>
      <c r="R1021" s="155"/>
      <c r="S1021" s="155"/>
      <c r="T1021" s="155"/>
      <c r="U1021" s="155"/>
      <c r="V1021" s="155"/>
      <c r="W1021" s="155"/>
      <c r="X1021" s="155"/>
      <c r="Y1021" s="155"/>
      <c r="Z1021" s="155"/>
      <c r="AA1021" s="155"/>
      <c r="AB1021" s="155"/>
      <c r="AC1021" s="155"/>
      <c r="AD1021" s="155"/>
      <c r="AE1021" s="155"/>
      <c r="AF1021" s="155"/>
      <c r="AG1021" s="155"/>
      <c r="AH1021" s="155"/>
      <c r="AI1021" s="155"/>
      <c r="AJ1021" s="155"/>
      <c r="AK1021" s="155"/>
      <c r="AL1021" s="155"/>
      <c r="AM1021" s="155"/>
      <c r="AN1021" s="155"/>
      <c r="AO1021" s="155"/>
      <c r="AP1021" s="155"/>
      <c r="AQ1021" s="155"/>
      <c r="AR1021" s="155"/>
    </row>
    <row r="1022" spans="1:44" ht="102" hidden="1" x14ac:dyDescent="0.3">
      <c r="A1022" s="155"/>
      <c r="B1022" s="166" t="s">
        <v>4016</v>
      </c>
      <c r="C1022" s="167"/>
      <c r="D1022" s="163">
        <v>197.57</v>
      </c>
      <c r="E1022" s="164">
        <v>197.57</v>
      </c>
      <c r="F1022" s="161" t="s">
        <v>2073</v>
      </c>
      <c r="G1022" s="165" t="s">
        <v>4084</v>
      </c>
      <c r="H1022" s="162"/>
      <c r="I1022" s="155"/>
      <c r="J1022" s="155"/>
      <c r="K1022" s="155"/>
      <c r="L1022" s="155"/>
      <c r="M1022" s="155"/>
      <c r="N1022" s="155"/>
      <c r="O1022" s="155"/>
      <c r="P1022" s="155"/>
      <c r="Q1022" s="155"/>
      <c r="R1022" s="155"/>
      <c r="S1022" s="155"/>
      <c r="T1022" s="155"/>
      <c r="U1022" s="155"/>
      <c r="V1022" s="155"/>
      <c r="W1022" s="155"/>
      <c r="X1022" s="155"/>
      <c r="Y1022" s="155"/>
      <c r="Z1022" s="155"/>
      <c r="AA1022" s="155"/>
      <c r="AB1022" s="155"/>
      <c r="AC1022" s="155"/>
      <c r="AD1022" s="155"/>
      <c r="AE1022" s="155"/>
      <c r="AF1022" s="155"/>
      <c r="AG1022" s="155"/>
      <c r="AH1022" s="155"/>
      <c r="AI1022" s="155"/>
      <c r="AJ1022" s="155"/>
      <c r="AK1022" s="155"/>
      <c r="AL1022" s="155"/>
      <c r="AM1022" s="155"/>
      <c r="AN1022" s="155"/>
      <c r="AO1022" s="155"/>
      <c r="AP1022" s="155"/>
      <c r="AQ1022" s="155"/>
      <c r="AR1022" s="155"/>
    </row>
    <row r="1023" spans="1:44" ht="102" x14ac:dyDescent="0.3">
      <c r="A1023" s="155"/>
      <c r="B1023" s="161" t="s">
        <v>2073</v>
      </c>
      <c r="C1023" s="162" t="s">
        <v>971</v>
      </c>
      <c r="D1023" s="163">
        <v>133.13999999999999</v>
      </c>
      <c r="E1023" s="164">
        <v>133.13999999999999</v>
      </c>
      <c r="F1023" s="165" t="s">
        <v>4084</v>
      </c>
      <c r="G1023" s="166" t="s">
        <v>2405</v>
      </c>
      <c r="H1023" s="167"/>
      <c r="I1023" s="155"/>
      <c r="J1023" s="155"/>
      <c r="K1023" s="155"/>
      <c r="L1023" s="155"/>
      <c r="M1023" s="155"/>
      <c r="N1023" s="155"/>
      <c r="O1023" s="155"/>
      <c r="P1023" s="155"/>
      <c r="Q1023" s="155"/>
      <c r="R1023" s="155"/>
      <c r="S1023" s="155"/>
      <c r="T1023" s="155"/>
      <c r="U1023" s="155"/>
      <c r="V1023" s="155"/>
      <c r="W1023" s="155"/>
      <c r="X1023" s="155"/>
      <c r="Y1023" s="155"/>
      <c r="Z1023" s="155"/>
      <c r="AA1023" s="155"/>
      <c r="AB1023" s="155"/>
      <c r="AC1023" s="155"/>
      <c r="AD1023" s="155"/>
      <c r="AE1023" s="155"/>
      <c r="AF1023" s="155"/>
      <c r="AG1023" s="155"/>
      <c r="AH1023" s="155"/>
      <c r="AI1023" s="155"/>
      <c r="AJ1023" s="155"/>
      <c r="AK1023" s="155"/>
      <c r="AL1023" s="155"/>
      <c r="AM1023" s="155"/>
      <c r="AN1023" s="155"/>
      <c r="AO1023" s="155"/>
      <c r="AP1023" s="155"/>
      <c r="AQ1023" s="155"/>
      <c r="AR1023" s="155"/>
    </row>
    <row r="1024" spans="1:44" ht="102" hidden="1" x14ac:dyDescent="0.3">
      <c r="A1024" s="155"/>
      <c r="B1024" s="165" t="s">
        <v>4084</v>
      </c>
      <c r="C1024" s="162"/>
      <c r="D1024" s="163">
        <v>133.13999999999999</v>
      </c>
      <c r="E1024" s="164">
        <v>133.13999999999999</v>
      </c>
      <c r="F1024" s="166" t="s">
        <v>2405</v>
      </c>
      <c r="G1024" s="161" t="s">
        <v>2169</v>
      </c>
      <c r="H1024" s="162" t="s">
        <v>594</v>
      </c>
      <c r="I1024" s="155"/>
      <c r="J1024" s="155"/>
      <c r="K1024" s="155"/>
      <c r="L1024" s="155"/>
      <c r="M1024" s="155"/>
      <c r="N1024" s="155"/>
      <c r="O1024" s="155"/>
      <c r="P1024" s="155"/>
      <c r="Q1024" s="155"/>
      <c r="R1024" s="155"/>
      <c r="S1024" s="155"/>
      <c r="T1024" s="155"/>
      <c r="U1024" s="155"/>
      <c r="V1024" s="155"/>
      <c r="W1024" s="155"/>
      <c r="X1024" s="155"/>
      <c r="Y1024" s="155"/>
      <c r="Z1024" s="155"/>
      <c r="AA1024" s="155"/>
      <c r="AB1024" s="155"/>
      <c r="AC1024" s="155"/>
      <c r="AD1024" s="155"/>
      <c r="AE1024" s="155"/>
      <c r="AF1024" s="155"/>
      <c r="AG1024" s="155"/>
      <c r="AH1024" s="155"/>
      <c r="AI1024" s="155"/>
      <c r="AJ1024" s="155"/>
      <c r="AK1024" s="155"/>
      <c r="AL1024" s="155"/>
      <c r="AM1024" s="155"/>
      <c r="AN1024" s="155"/>
      <c r="AO1024" s="155"/>
      <c r="AP1024" s="155"/>
      <c r="AQ1024" s="155"/>
      <c r="AR1024" s="155"/>
    </row>
    <row r="1025" spans="1:44" ht="102" hidden="1" x14ac:dyDescent="0.3">
      <c r="A1025" s="155"/>
      <c r="B1025" s="166" t="s">
        <v>2405</v>
      </c>
      <c r="C1025" s="167"/>
      <c r="D1025" s="163">
        <v>133.13999999999999</v>
      </c>
      <c r="E1025" s="164">
        <v>133.13999999999999</v>
      </c>
      <c r="F1025" s="161" t="s">
        <v>2169</v>
      </c>
      <c r="G1025" s="165" t="s">
        <v>4084</v>
      </c>
      <c r="H1025" s="162"/>
      <c r="I1025" s="155"/>
      <c r="J1025" s="155"/>
      <c r="K1025" s="155"/>
      <c r="L1025" s="155"/>
      <c r="M1025" s="155"/>
      <c r="N1025" s="155"/>
      <c r="O1025" s="155"/>
      <c r="P1025" s="155"/>
      <c r="Q1025" s="155"/>
      <c r="R1025" s="155"/>
      <c r="S1025" s="155"/>
      <c r="T1025" s="155"/>
      <c r="U1025" s="155"/>
      <c r="V1025" s="155"/>
      <c r="W1025" s="155"/>
      <c r="X1025" s="155"/>
      <c r="Y1025" s="155"/>
      <c r="Z1025" s="155"/>
      <c r="AA1025" s="155"/>
      <c r="AB1025" s="155"/>
      <c r="AC1025" s="155"/>
      <c r="AD1025" s="155"/>
      <c r="AE1025" s="155"/>
      <c r="AF1025" s="155"/>
      <c r="AG1025" s="155"/>
      <c r="AH1025" s="155"/>
      <c r="AI1025" s="155"/>
      <c r="AJ1025" s="155"/>
      <c r="AK1025" s="155"/>
      <c r="AL1025" s="155"/>
      <c r="AM1025" s="155"/>
      <c r="AN1025" s="155"/>
      <c r="AO1025" s="155"/>
      <c r="AP1025" s="155"/>
      <c r="AQ1025" s="155"/>
      <c r="AR1025" s="155"/>
    </row>
    <row r="1026" spans="1:44" ht="102" x14ac:dyDescent="0.3">
      <c r="A1026" s="155"/>
      <c r="B1026" s="161" t="s">
        <v>2169</v>
      </c>
      <c r="C1026" s="162" t="s">
        <v>594</v>
      </c>
      <c r="D1026" s="163">
        <v>137.44</v>
      </c>
      <c r="E1026" s="164">
        <v>137.44</v>
      </c>
      <c r="F1026" s="165" t="s">
        <v>4084</v>
      </c>
      <c r="G1026" s="166" t="s">
        <v>2400</v>
      </c>
      <c r="H1026" s="167"/>
      <c r="I1026" s="155"/>
      <c r="J1026" s="155"/>
      <c r="K1026" s="155"/>
      <c r="L1026" s="155"/>
      <c r="M1026" s="155"/>
      <c r="N1026" s="155"/>
      <c r="O1026" s="155"/>
      <c r="P1026" s="155"/>
      <c r="Q1026" s="155"/>
      <c r="R1026" s="155"/>
      <c r="S1026" s="155"/>
      <c r="T1026" s="155"/>
      <c r="U1026" s="155"/>
      <c r="V1026" s="155"/>
      <c r="W1026" s="155"/>
      <c r="X1026" s="155"/>
      <c r="Y1026" s="155"/>
      <c r="Z1026" s="155"/>
      <c r="AA1026" s="155"/>
      <c r="AB1026" s="155"/>
      <c r="AC1026" s="155"/>
      <c r="AD1026" s="155"/>
      <c r="AE1026" s="155"/>
      <c r="AF1026" s="155"/>
      <c r="AG1026" s="155"/>
      <c r="AH1026" s="155"/>
      <c r="AI1026" s="155"/>
      <c r="AJ1026" s="155"/>
      <c r="AK1026" s="155"/>
      <c r="AL1026" s="155"/>
      <c r="AM1026" s="155"/>
      <c r="AN1026" s="155"/>
      <c r="AO1026" s="155"/>
      <c r="AP1026" s="155"/>
      <c r="AQ1026" s="155"/>
      <c r="AR1026" s="155"/>
    </row>
    <row r="1027" spans="1:44" ht="102" hidden="1" x14ac:dyDescent="0.3">
      <c r="A1027" s="155"/>
      <c r="B1027" s="165" t="s">
        <v>4084</v>
      </c>
      <c r="C1027" s="162"/>
      <c r="D1027" s="163">
        <v>137.44</v>
      </c>
      <c r="E1027" s="164">
        <v>137.44</v>
      </c>
      <c r="F1027" s="166" t="s">
        <v>2400</v>
      </c>
      <c r="G1027" s="161" t="s">
        <v>2298</v>
      </c>
      <c r="H1027" s="162" t="s">
        <v>561</v>
      </c>
      <c r="I1027" s="155"/>
      <c r="J1027" s="155"/>
      <c r="K1027" s="155"/>
      <c r="L1027" s="155"/>
      <c r="M1027" s="155"/>
      <c r="N1027" s="155"/>
      <c r="O1027" s="155"/>
      <c r="P1027" s="155"/>
      <c r="Q1027" s="155"/>
      <c r="R1027" s="155"/>
      <c r="S1027" s="155"/>
      <c r="T1027" s="155"/>
      <c r="U1027" s="155"/>
      <c r="V1027" s="155"/>
      <c r="W1027" s="155"/>
      <c r="X1027" s="155"/>
      <c r="Y1027" s="155"/>
      <c r="Z1027" s="155"/>
      <c r="AA1027" s="155"/>
      <c r="AB1027" s="155"/>
      <c r="AC1027" s="155"/>
      <c r="AD1027" s="155"/>
      <c r="AE1027" s="155"/>
      <c r="AF1027" s="155"/>
      <c r="AG1027" s="155"/>
      <c r="AH1027" s="155"/>
      <c r="AI1027" s="155"/>
      <c r="AJ1027" s="155"/>
      <c r="AK1027" s="155"/>
      <c r="AL1027" s="155"/>
      <c r="AM1027" s="155"/>
      <c r="AN1027" s="155"/>
      <c r="AO1027" s="155"/>
      <c r="AP1027" s="155"/>
      <c r="AQ1027" s="155"/>
      <c r="AR1027" s="155"/>
    </row>
    <row r="1028" spans="1:44" ht="102" hidden="1" x14ac:dyDescent="0.3">
      <c r="A1028" s="155"/>
      <c r="B1028" s="166" t="s">
        <v>2400</v>
      </c>
      <c r="C1028" s="167"/>
      <c r="D1028" s="163">
        <v>137.44</v>
      </c>
      <c r="E1028" s="164">
        <v>137.44</v>
      </c>
      <c r="F1028" s="161" t="s">
        <v>2298</v>
      </c>
      <c r="G1028" s="165" t="s">
        <v>4084</v>
      </c>
      <c r="H1028" s="162"/>
      <c r="I1028" s="155"/>
      <c r="J1028" s="155"/>
      <c r="K1028" s="155"/>
      <c r="L1028" s="155"/>
      <c r="M1028" s="155"/>
      <c r="N1028" s="155"/>
      <c r="O1028" s="155"/>
      <c r="P1028" s="155"/>
      <c r="Q1028" s="155"/>
      <c r="R1028" s="155"/>
      <c r="S1028" s="155"/>
      <c r="T1028" s="155"/>
      <c r="U1028" s="155"/>
      <c r="V1028" s="155"/>
      <c r="W1028" s="155"/>
      <c r="X1028" s="155"/>
      <c r="Y1028" s="155"/>
      <c r="Z1028" s="155"/>
      <c r="AA1028" s="155"/>
      <c r="AB1028" s="155"/>
      <c r="AC1028" s="155"/>
      <c r="AD1028" s="155"/>
      <c r="AE1028" s="155"/>
      <c r="AF1028" s="155"/>
      <c r="AG1028" s="155"/>
      <c r="AH1028" s="155"/>
      <c r="AI1028" s="155"/>
      <c r="AJ1028" s="155"/>
      <c r="AK1028" s="155"/>
      <c r="AL1028" s="155"/>
      <c r="AM1028" s="155"/>
      <c r="AN1028" s="155"/>
      <c r="AO1028" s="155"/>
      <c r="AP1028" s="155"/>
      <c r="AQ1028" s="155"/>
      <c r="AR1028" s="155"/>
    </row>
    <row r="1029" spans="1:44" ht="102" x14ac:dyDescent="0.3">
      <c r="A1029" s="155"/>
      <c r="B1029" s="161" t="s">
        <v>2298</v>
      </c>
      <c r="C1029" s="162" t="s">
        <v>561</v>
      </c>
      <c r="D1029" s="163">
        <v>287.76</v>
      </c>
      <c r="E1029" s="164">
        <v>287.76</v>
      </c>
      <c r="F1029" s="165" t="s">
        <v>4084</v>
      </c>
      <c r="G1029" s="166" t="s">
        <v>3389</v>
      </c>
      <c r="H1029" s="167"/>
      <c r="I1029" s="155"/>
      <c r="J1029" s="155"/>
      <c r="K1029" s="155"/>
      <c r="L1029" s="155"/>
      <c r="M1029" s="155"/>
      <c r="N1029" s="155"/>
      <c r="O1029" s="155"/>
      <c r="P1029" s="155"/>
      <c r="Q1029" s="155"/>
      <c r="R1029" s="155"/>
      <c r="S1029" s="155"/>
      <c r="T1029" s="155"/>
      <c r="U1029" s="155"/>
      <c r="V1029" s="155"/>
      <c r="W1029" s="155"/>
      <c r="X1029" s="155"/>
      <c r="Y1029" s="155"/>
      <c r="Z1029" s="155"/>
      <c r="AA1029" s="155"/>
      <c r="AB1029" s="155"/>
      <c r="AC1029" s="155"/>
      <c r="AD1029" s="155"/>
      <c r="AE1029" s="155"/>
      <c r="AF1029" s="155"/>
      <c r="AG1029" s="155"/>
      <c r="AH1029" s="155"/>
      <c r="AI1029" s="155"/>
      <c r="AJ1029" s="155"/>
      <c r="AK1029" s="155"/>
      <c r="AL1029" s="155"/>
      <c r="AM1029" s="155"/>
      <c r="AN1029" s="155"/>
      <c r="AO1029" s="155"/>
      <c r="AP1029" s="155"/>
      <c r="AQ1029" s="155"/>
      <c r="AR1029" s="155"/>
    </row>
    <row r="1030" spans="1:44" ht="102" hidden="1" x14ac:dyDescent="0.3">
      <c r="A1030" s="155"/>
      <c r="B1030" s="165" t="s">
        <v>4084</v>
      </c>
      <c r="C1030" s="162"/>
      <c r="D1030" s="163">
        <v>287.76</v>
      </c>
      <c r="E1030" s="164">
        <v>287.76</v>
      </c>
      <c r="F1030" s="166" t="s">
        <v>3389</v>
      </c>
      <c r="G1030" s="161" t="s">
        <v>2346</v>
      </c>
      <c r="H1030" s="162" t="s">
        <v>762</v>
      </c>
      <c r="I1030" s="155"/>
      <c r="J1030" s="155"/>
      <c r="K1030" s="155"/>
      <c r="L1030" s="155"/>
      <c r="M1030" s="155"/>
      <c r="N1030" s="155"/>
      <c r="O1030" s="155"/>
      <c r="P1030" s="155"/>
      <c r="Q1030" s="155"/>
      <c r="R1030" s="155"/>
      <c r="S1030" s="155"/>
      <c r="T1030" s="155"/>
      <c r="U1030" s="155"/>
      <c r="V1030" s="155"/>
      <c r="W1030" s="155"/>
      <c r="X1030" s="155"/>
      <c r="Y1030" s="155"/>
      <c r="Z1030" s="155"/>
      <c r="AA1030" s="155"/>
      <c r="AB1030" s="155"/>
      <c r="AC1030" s="155"/>
      <c r="AD1030" s="155"/>
      <c r="AE1030" s="155"/>
      <c r="AF1030" s="155"/>
      <c r="AG1030" s="155"/>
      <c r="AH1030" s="155"/>
      <c r="AI1030" s="155"/>
      <c r="AJ1030" s="155"/>
      <c r="AK1030" s="155"/>
      <c r="AL1030" s="155"/>
      <c r="AM1030" s="155"/>
      <c r="AN1030" s="155"/>
      <c r="AO1030" s="155"/>
      <c r="AP1030" s="155"/>
      <c r="AQ1030" s="155"/>
      <c r="AR1030" s="155"/>
    </row>
    <row r="1031" spans="1:44" ht="102" hidden="1" x14ac:dyDescent="0.3">
      <c r="A1031" s="155"/>
      <c r="B1031" s="166" t="s">
        <v>3389</v>
      </c>
      <c r="C1031" s="167"/>
      <c r="D1031" s="163">
        <v>287.76</v>
      </c>
      <c r="E1031" s="164">
        <v>287.76</v>
      </c>
      <c r="F1031" s="161" t="s">
        <v>2346</v>
      </c>
      <c r="G1031" s="165" t="s">
        <v>4084</v>
      </c>
      <c r="H1031" s="162"/>
      <c r="I1031" s="155"/>
      <c r="J1031" s="155"/>
      <c r="K1031" s="155"/>
      <c r="L1031" s="155"/>
      <c r="M1031" s="155"/>
      <c r="N1031" s="155"/>
      <c r="O1031" s="155"/>
      <c r="P1031" s="155"/>
      <c r="Q1031" s="155"/>
      <c r="R1031" s="155"/>
      <c r="S1031" s="155"/>
      <c r="T1031" s="155"/>
      <c r="U1031" s="155"/>
      <c r="V1031" s="155"/>
      <c r="W1031" s="155"/>
      <c r="X1031" s="155"/>
      <c r="Y1031" s="155"/>
      <c r="Z1031" s="155"/>
      <c r="AA1031" s="155"/>
      <c r="AB1031" s="155"/>
      <c r="AC1031" s="155"/>
      <c r="AD1031" s="155"/>
      <c r="AE1031" s="155"/>
      <c r="AF1031" s="155"/>
      <c r="AG1031" s="155"/>
      <c r="AH1031" s="155"/>
      <c r="AI1031" s="155"/>
      <c r="AJ1031" s="155"/>
      <c r="AK1031" s="155"/>
      <c r="AL1031" s="155"/>
      <c r="AM1031" s="155"/>
      <c r="AN1031" s="155"/>
      <c r="AO1031" s="155"/>
      <c r="AP1031" s="155"/>
      <c r="AQ1031" s="155"/>
      <c r="AR1031" s="155"/>
    </row>
    <row r="1032" spans="1:44" ht="102" x14ac:dyDescent="0.3">
      <c r="A1032" s="155"/>
      <c r="B1032" s="161" t="s">
        <v>2346</v>
      </c>
      <c r="C1032" s="162" t="s">
        <v>762</v>
      </c>
      <c r="D1032" s="163">
        <v>167.5</v>
      </c>
      <c r="E1032" s="164">
        <v>167.5</v>
      </c>
      <c r="F1032" s="165" t="s">
        <v>4084</v>
      </c>
      <c r="G1032" s="166" t="s">
        <v>3367</v>
      </c>
      <c r="H1032" s="167"/>
      <c r="I1032" s="155"/>
      <c r="J1032" s="155"/>
      <c r="K1032" s="155"/>
      <c r="L1032" s="155"/>
      <c r="M1032" s="155"/>
      <c r="N1032" s="155"/>
      <c r="O1032" s="155"/>
      <c r="P1032" s="155"/>
      <c r="Q1032" s="155"/>
      <c r="R1032" s="155"/>
      <c r="S1032" s="155"/>
      <c r="T1032" s="155"/>
      <c r="U1032" s="155"/>
      <c r="V1032" s="155"/>
      <c r="W1032" s="155"/>
      <c r="X1032" s="155"/>
      <c r="Y1032" s="155"/>
      <c r="Z1032" s="155"/>
      <c r="AA1032" s="155"/>
      <c r="AB1032" s="155"/>
      <c r="AC1032" s="155"/>
      <c r="AD1032" s="155"/>
      <c r="AE1032" s="155"/>
      <c r="AF1032" s="155"/>
      <c r="AG1032" s="155"/>
      <c r="AH1032" s="155"/>
      <c r="AI1032" s="155"/>
      <c r="AJ1032" s="155"/>
      <c r="AK1032" s="155"/>
      <c r="AL1032" s="155"/>
      <c r="AM1032" s="155"/>
      <c r="AN1032" s="155"/>
      <c r="AO1032" s="155"/>
      <c r="AP1032" s="155"/>
      <c r="AQ1032" s="155"/>
      <c r="AR1032" s="155"/>
    </row>
    <row r="1033" spans="1:44" ht="102" hidden="1" x14ac:dyDescent="0.3">
      <c r="A1033" s="155"/>
      <c r="B1033" s="165" t="s">
        <v>4084</v>
      </c>
      <c r="C1033" s="162"/>
      <c r="D1033" s="163">
        <v>167.5</v>
      </c>
      <c r="E1033" s="164">
        <v>167.5</v>
      </c>
      <c r="F1033" s="166" t="s">
        <v>3367</v>
      </c>
      <c r="G1033" s="161" t="s">
        <v>2296</v>
      </c>
      <c r="H1033" s="162" t="s">
        <v>1105</v>
      </c>
      <c r="I1033" s="155"/>
      <c r="J1033" s="155"/>
      <c r="K1033" s="155"/>
      <c r="L1033" s="155"/>
      <c r="M1033" s="155"/>
      <c r="N1033" s="155"/>
      <c r="O1033" s="155"/>
      <c r="P1033" s="155"/>
      <c r="Q1033" s="155"/>
      <c r="R1033" s="155"/>
      <c r="S1033" s="155"/>
      <c r="T1033" s="155"/>
      <c r="U1033" s="155"/>
      <c r="V1033" s="155"/>
      <c r="W1033" s="155"/>
      <c r="X1033" s="155"/>
      <c r="Y1033" s="155"/>
      <c r="Z1033" s="155"/>
      <c r="AA1033" s="155"/>
      <c r="AB1033" s="155"/>
      <c r="AC1033" s="155"/>
      <c r="AD1033" s="155"/>
      <c r="AE1033" s="155"/>
      <c r="AF1033" s="155"/>
      <c r="AG1033" s="155"/>
      <c r="AH1033" s="155"/>
      <c r="AI1033" s="155"/>
      <c r="AJ1033" s="155"/>
      <c r="AK1033" s="155"/>
      <c r="AL1033" s="155"/>
      <c r="AM1033" s="155"/>
      <c r="AN1033" s="155"/>
      <c r="AO1033" s="155"/>
      <c r="AP1033" s="155"/>
      <c r="AQ1033" s="155"/>
      <c r="AR1033" s="155"/>
    </row>
    <row r="1034" spans="1:44" ht="102" hidden="1" x14ac:dyDescent="0.3">
      <c r="A1034" s="155"/>
      <c r="B1034" s="166" t="s">
        <v>3367</v>
      </c>
      <c r="C1034" s="167"/>
      <c r="D1034" s="163">
        <v>167.5</v>
      </c>
      <c r="E1034" s="164">
        <v>167.5</v>
      </c>
      <c r="F1034" s="161" t="s">
        <v>2296</v>
      </c>
      <c r="G1034" s="165" t="s">
        <v>4084</v>
      </c>
      <c r="H1034" s="162"/>
      <c r="I1034" s="155"/>
      <c r="J1034" s="155"/>
      <c r="K1034" s="155"/>
      <c r="L1034" s="155"/>
      <c r="M1034" s="155"/>
      <c r="N1034" s="155"/>
      <c r="O1034" s="155"/>
      <c r="P1034" s="155"/>
      <c r="Q1034" s="155"/>
      <c r="R1034" s="155"/>
      <c r="S1034" s="155"/>
      <c r="T1034" s="155"/>
      <c r="U1034" s="155"/>
      <c r="V1034" s="155"/>
      <c r="W1034" s="155"/>
      <c r="X1034" s="155"/>
      <c r="Y1034" s="155"/>
      <c r="Z1034" s="155"/>
      <c r="AA1034" s="155"/>
      <c r="AB1034" s="155"/>
      <c r="AC1034" s="155"/>
      <c r="AD1034" s="155"/>
      <c r="AE1034" s="155"/>
      <c r="AF1034" s="155"/>
      <c r="AG1034" s="155"/>
      <c r="AH1034" s="155"/>
      <c r="AI1034" s="155"/>
      <c r="AJ1034" s="155"/>
      <c r="AK1034" s="155"/>
      <c r="AL1034" s="155"/>
      <c r="AM1034" s="155"/>
      <c r="AN1034" s="155"/>
      <c r="AO1034" s="155"/>
      <c r="AP1034" s="155"/>
      <c r="AQ1034" s="155"/>
      <c r="AR1034" s="155"/>
    </row>
    <row r="1035" spans="1:44" ht="102" x14ac:dyDescent="0.3">
      <c r="A1035" s="155"/>
      <c r="B1035" s="161" t="s">
        <v>2296</v>
      </c>
      <c r="C1035" s="162" t="s">
        <v>1105</v>
      </c>
      <c r="D1035" s="163">
        <v>210.45</v>
      </c>
      <c r="E1035" s="164">
        <v>210.45</v>
      </c>
      <c r="F1035" s="165" t="s">
        <v>4084</v>
      </c>
      <c r="G1035" s="166" t="s">
        <v>3374</v>
      </c>
      <c r="H1035" s="167"/>
      <c r="I1035" s="155"/>
      <c r="J1035" s="155"/>
      <c r="K1035" s="155"/>
      <c r="L1035" s="155"/>
      <c r="M1035" s="155"/>
      <c r="N1035" s="155"/>
      <c r="O1035" s="155"/>
      <c r="P1035" s="155"/>
      <c r="Q1035" s="155"/>
      <c r="R1035" s="155"/>
      <c r="S1035" s="155"/>
      <c r="T1035" s="155"/>
      <c r="U1035" s="155"/>
      <c r="V1035" s="155"/>
      <c r="W1035" s="155"/>
      <c r="X1035" s="155"/>
      <c r="Y1035" s="155"/>
      <c r="Z1035" s="155"/>
      <c r="AA1035" s="155"/>
      <c r="AB1035" s="155"/>
      <c r="AC1035" s="155"/>
      <c r="AD1035" s="155"/>
      <c r="AE1035" s="155"/>
      <c r="AF1035" s="155"/>
      <c r="AG1035" s="155"/>
      <c r="AH1035" s="155"/>
      <c r="AI1035" s="155"/>
      <c r="AJ1035" s="155"/>
      <c r="AK1035" s="155"/>
      <c r="AL1035" s="155"/>
      <c r="AM1035" s="155"/>
      <c r="AN1035" s="155"/>
      <c r="AO1035" s="155"/>
      <c r="AP1035" s="155"/>
      <c r="AQ1035" s="155"/>
      <c r="AR1035" s="155"/>
    </row>
    <row r="1036" spans="1:44" ht="102" hidden="1" x14ac:dyDescent="0.3">
      <c r="A1036" s="155"/>
      <c r="B1036" s="165" t="s">
        <v>4084</v>
      </c>
      <c r="C1036" s="162"/>
      <c r="D1036" s="163">
        <v>210.45</v>
      </c>
      <c r="E1036" s="164">
        <v>210.45</v>
      </c>
      <c r="F1036" s="166" t="s">
        <v>3374</v>
      </c>
      <c r="G1036" s="161" t="s">
        <v>2268</v>
      </c>
      <c r="H1036" s="162" t="s">
        <v>981</v>
      </c>
      <c r="I1036" s="155"/>
      <c r="J1036" s="155"/>
      <c r="K1036" s="155"/>
      <c r="L1036" s="155"/>
      <c r="M1036" s="155"/>
      <c r="N1036" s="155"/>
      <c r="O1036" s="155"/>
      <c r="P1036" s="155"/>
      <c r="Q1036" s="155"/>
      <c r="R1036" s="155"/>
      <c r="S1036" s="155"/>
      <c r="T1036" s="155"/>
      <c r="U1036" s="155"/>
      <c r="V1036" s="155"/>
      <c r="W1036" s="155"/>
      <c r="X1036" s="155"/>
      <c r="Y1036" s="155"/>
      <c r="Z1036" s="155"/>
      <c r="AA1036" s="155"/>
      <c r="AB1036" s="155"/>
      <c r="AC1036" s="155"/>
      <c r="AD1036" s="155"/>
      <c r="AE1036" s="155"/>
      <c r="AF1036" s="155"/>
      <c r="AG1036" s="155"/>
      <c r="AH1036" s="155"/>
      <c r="AI1036" s="155"/>
      <c r="AJ1036" s="155"/>
      <c r="AK1036" s="155"/>
      <c r="AL1036" s="155"/>
      <c r="AM1036" s="155"/>
      <c r="AN1036" s="155"/>
      <c r="AO1036" s="155"/>
      <c r="AP1036" s="155"/>
      <c r="AQ1036" s="155"/>
      <c r="AR1036" s="155"/>
    </row>
    <row r="1037" spans="1:44" ht="102" hidden="1" x14ac:dyDescent="0.3">
      <c r="A1037" s="155"/>
      <c r="B1037" s="166" t="s">
        <v>3374</v>
      </c>
      <c r="C1037" s="167"/>
      <c r="D1037" s="163">
        <v>210.45</v>
      </c>
      <c r="E1037" s="164">
        <v>210.45</v>
      </c>
      <c r="F1037" s="161" t="s">
        <v>2268</v>
      </c>
      <c r="G1037" s="165" t="s">
        <v>4084</v>
      </c>
      <c r="H1037" s="162"/>
      <c r="I1037" s="155"/>
      <c r="J1037" s="155"/>
      <c r="K1037" s="155"/>
      <c r="L1037" s="155"/>
      <c r="M1037" s="155"/>
      <c r="N1037" s="155"/>
      <c r="O1037" s="155"/>
      <c r="P1037" s="155"/>
      <c r="Q1037" s="155"/>
      <c r="R1037" s="155"/>
      <c r="S1037" s="155"/>
      <c r="T1037" s="155"/>
      <c r="U1037" s="155"/>
      <c r="V1037" s="155"/>
      <c r="W1037" s="155"/>
      <c r="X1037" s="155"/>
      <c r="Y1037" s="155"/>
      <c r="Z1037" s="155"/>
      <c r="AA1037" s="155"/>
      <c r="AB1037" s="155"/>
      <c r="AC1037" s="155"/>
      <c r="AD1037" s="155"/>
      <c r="AE1037" s="155"/>
      <c r="AF1037" s="155"/>
      <c r="AG1037" s="155"/>
      <c r="AH1037" s="155"/>
      <c r="AI1037" s="155"/>
      <c r="AJ1037" s="155"/>
      <c r="AK1037" s="155"/>
      <c r="AL1037" s="155"/>
      <c r="AM1037" s="155"/>
      <c r="AN1037" s="155"/>
      <c r="AO1037" s="155"/>
      <c r="AP1037" s="155"/>
      <c r="AQ1037" s="155"/>
      <c r="AR1037" s="155"/>
    </row>
    <row r="1038" spans="1:44" ht="102" x14ac:dyDescent="0.3">
      <c r="A1038" s="155"/>
      <c r="B1038" s="161" t="s">
        <v>2268</v>
      </c>
      <c r="C1038" s="162" t="s">
        <v>981</v>
      </c>
      <c r="D1038" s="163">
        <v>253.4</v>
      </c>
      <c r="E1038" s="164">
        <v>253.4</v>
      </c>
      <c r="F1038" s="165" t="s">
        <v>4084</v>
      </c>
      <c r="G1038" s="166" t="s">
        <v>3383</v>
      </c>
      <c r="H1038" s="167"/>
      <c r="I1038" s="155"/>
      <c r="J1038" s="155"/>
      <c r="K1038" s="155"/>
      <c r="L1038" s="155"/>
      <c r="M1038" s="155"/>
      <c r="N1038" s="155"/>
      <c r="O1038" s="155"/>
      <c r="P1038" s="155"/>
      <c r="Q1038" s="155"/>
      <c r="R1038" s="155"/>
      <c r="S1038" s="155"/>
      <c r="T1038" s="155"/>
      <c r="U1038" s="155"/>
      <c r="V1038" s="155"/>
      <c r="W1038" s="155"/>
      <c r="X1038" s="155"/>
      <c r="Y1038" s="155"/>
      <c r="Z1038" s="155"/>
      <c r="AA1038" s="155"/>
      <c r="AB1038" s="155"/>
      <c r="AC1038" s="155"/>
      <c r="AD1038" s="155"/>
      <c r="AE1038" s="155"/>
      <c r="AF1038" s="155"/>
      <c r="AG1038" s="155"/>
      <c r="AH1038" s="155"/>
      <c r="AI1038" s="155"/>
      <c r="AJ1038" s="155"/>
      <c r="AK1038" s="155"/>
      <c r="AL1038" s="155"/>
      <c r="AM1038" s="155"/>
      <c r="AN1038" s="155"/>
      <c r="AO1038" s="155"/>
      <c r="AP1038" s="155"/>
      <c r="AQ1038" s="155"/>
      <c r="AR1038" s="155"/>
    </row>
    <row r="1039" spans="1:44" ht="102" hidden="1" x14ac:dyDescent="0.3">
      <c r="A1039" s="155"/>
      <c r="B1039" s="165" t="s">
        <v>4084</v>
      </c>
      <c r="C1039" s="162"/>
      <c r="D1039" s="163">
        <v>253.4</v>
      </c>
      <c r="E1039" s="164">
        <v>253.4</v>
      </c>
      <c r="F1039" s="166" t="s">
        <v>3383</v>
      </c>
      <c r="G1039" s="161" t="s">
        <v>1776</v>
      </c>
      <c r="H1039" s="162" t="s">
        <v>930</v>
      </c>
      <c r="I1039" s="155"/>
      <c r="J1039" s="155"/>
      <c r="K1039" s="155"/>
      <c r="L1039" s="155"/>
      <c r="M1039" s="155"/>
      <c r="N1039" s="155"/>
      <c r="O1039" s="155"/>
      <c r="P1039" s="155"/>
      <c r="Q1039" s="155"/>
      <c r="R1039" s="155"/>
      <c r="S1039" s="155"/>
      <c r="T1039" s="155"/>
      <c r="U1039" s="155"/>
      <c r="V1039" s="155"/>
      <c r="W1039" s="155"/>
      <c r="X1039" s="155"/>
      <c r="Y1039" s="155"/>
      <c r="Z1039" s="155"/>
      <c r="AA1039" s="155"/>
      <c r="AB1039" s="155"/>
      <c r="AC1039" s="155"/>
      <c r="AD1039" s="155"/>
      <c r="AE1039" s="155"/>
      <c r="AF1039" s="155"/>
      <c r="AG1039" s="155"/>
      <c r="AH1039" s="155"/>
      <c r="AI1039" s="155"/>
      <c r="AJ1039" s="155"/>
      <c r="AK1039" s="155"/>
      <c r="AL1039" s="155"/>
      <c r="AM1039" s="155"/>
      <c r="AN1039" s="155"/>
      <c r="AO1039" s="155"/>
      <c r="AP1039" s="155"/>
      <c r="AQ1039" s="155"/>
      <c r="AR1039" s="155"/>
    </row>
    <row r="1040" spans="1:44" ht="102" hidden="1" x14ac:dyDescent="0.3">
      <c r="A1040" s="155"/>
      <c r="B1040" s="166" t="s">
        <v>3383</v>
      </c>
      <c r="C1040" s="167"/>
      <c r="D1040" s="163">
        <v>253.4</v>
      </c>
      <c r="E1040" s="164">
        <v>253.4</v>
      </c>
      <c r="F1040" s="161" t="s">
        <v>1776</v>
      </c>
      <c r="G1040" s="165" t="s">
        <v>4084</v>
      </c>
      <c r="H1040" s="162"/>
      <c r="I1040" s="155"/>
      <c r="J1040" s="155"/>
      <c r="K1040" s="155"/>
      <c r="L1040" s="155"/>
      <c r="M1040" s="155"/>
      <c r="N1040" s="155"/>
      <c r="O1040" s="155"/>
      <c r="P1040" s="155"/>
      <c r="Q1040" s="155"/>
      <c r="R1040" s="155"/>
      <c r="S1040" s="155"/>
      <c r="T1040" s="155"/>
      <c r="U1040" s="155"/>
      <c r="V1040" s="155"/>
      <c r="W1040" s="155"/>
      <c r="X1040" s="155"/>
      <c r="Y1040" s="155"/>
      <c r="Z1040" s="155"/>
      <c r="AA1040" s="155"/>
      <c r="AB1040" s="155"/>
      <c r="AC1040" s="155"/>
      <c r="AD1040" s="155"/>
      <c r="AE1040" s="155"/>
      <c r="AF1040" s="155"/>
      <c r="AG1040" s="155"/>
      <c r="AH1040" s="155"/>
      <c r="AI1040" s="155"/>
      <c r="AJ1040" s="155"/>
      <c r="AK1040" s="155"/>
      <c r="AL1040" s="155"/>
      <c r="AM1040" s="155"/>
      <c r="AN1040" s="155"/>
      <c r="AO1040" s="155"/>
      <c r="AP1040" s="155"/>
      <c r="AQ1040" s="155"/>
      <c r="AR1040" s="155"/>
    </row>
    <row r="1041" spans="1:44" ht="102" x14ac:dyDescent="0.3">
      <c r="A1041" s="155"/>
      <c r="B1041" s="161" t="s">
        <v>1776</v>
      </c>
      <c r="C1041" s="162" t="s">
        <v>930</v>
      </c>
      <c r="D1041" s="163">
        <v>154.62</v>
      </c>
      <c r="E1041" s="164">
        <v>154.62</v>
      </c>
      <c r="F1041" s="165" t="s">
        <v>4084</v>
      </c>
      <c r="G1041" s="166" t="s">
        <v>2425</v>
      </c>
      <c r="H1041" s="167"/>
      <c r="I1041" s="155"/>
      <c r="J1041" s="155"/>
      <c r="K1041" s="155"/>
      <c r="L1041" s="155"/>
      <c r="M1041" s="155"/>
      <c r="N1041" s="155"/>
      <c r="O1041" s="155"/>
      <c r="P1041" s="155"/>
      <c r="Q1041" s="155"/>
      <c r="R1041" s="155"/>
      <c r="S1041" s="155"/>
      <c r="T1041" s="155"/>
      <c r="U1041" s="155"/>
      <c r="V1041" s="155"/>
      <c r="W1041" s="155"/>
      <c r="X1041" s="155"/>
      <c r="Y1041" s="155"/>
      <c r="Z1041" s="155"/>
      <c r="AA1041" s="155"/>
      <c r="AB1041" s="155"/>
      <c r="AC1041" s="155"/>
      <c r="AD1041" s="155"/>
      <c r="AE1041" s="155"/>
      <c r="AF1041" s="155"/>
      <c r="AG1041" s="155"/>
      <c r="AH1041" s="155"/>
      <c r="AI1041" s="155"/>
      <c r="AJ1041" s="155"/>
      <c r="AK1041" s="155"/>
      <c r="AL1041" s="155"/>
      <c r="AM1041" s="155"/>
      <c r="AN1041" s="155"/>
      <c r="AO1041" s="155"/>
      <c r="AP1041" s="155"/>
      <c r="AQ1041" s="155"/>
      <c r="AR1041" s="155"/>
    </row>
    <row r="1042" spans="1:44" ht="102" hidden="1" x14ac:dyDescent="0.3">
      <c r="A1042" s="155"/>
      <c r="B1042" s="165" t="s">
        <v>4084</v>
      </c>
      <c r="C1042" s="162"/>
      <c r="D1042" s="163">
        <v>154.62</v>
      </c>
      <c r="E1042" s="164">
        <v>154.62</v>
      </c>
      <c r="F1042" s="166" t="s">
        <v>2425</v>
      </c>
      <c r="G1042" s="161" t="s">
        <v>2267</v>
      </c>
      <c r="H1042" s="162" t="s">
        <v>595</v>
      </c>
      <c r="I1042" s="155"/>
      <c r="J1042" s="155"/>
      <c r="K1042" s="155"/>
      <c r="L1042" s="155"/>
      <c r="M1042" s="155"/>
      <c r="N1042" s="155"/>
      <c r="O1042" s="155"/>
      <c r="P1042" s="155"/>
      <c r="Q1042" s="155"/>
      <c r="R1042" s="155"/>
      <c r="S1042" s="155"/>
      <c r="T1042" s="155"/>
      <c r="U1042" s="155"/>
      <c r="V1042" s="155"/>
      <c r="W1042" s="155"/>
      <c r="X1042" s="155"/>
      <c r="Y1042" s="155"/>
      <c r="Z1042" s="155"/>
      <c r="AA1042" s="155"/>
      <c r="AB1042" s="155"/>
      <c r="AC1042" s="155"/>
      <c r="AD1042" s="155"/>
      <c r="AE1042" s="155"/>
      <c r="AF1042" s="155"/>
      <c r="AG1042" s="155"/>
      <c r="AH1042" s="155"/>
      <c r="AI1042" s="155"/>
      <c r="AJ1042" s="155"/>
      <c r="AK1042" s="155"/>
      <c r="AL1042" s="155"/>
      <c r="AM1042" s="155"/>
      <c r="AN1042" s="155"/>
      <c r="AO1042" s="155"/>
      <c r="AP1042" s="155"/>
      <c r="AQ1042" s="155"/>
      <c r="AR1042" s="155"/>
    </row>
    <row r="1043" spans="1:44" ht="102" hidden="1" x14ac:dyDescent="0.3">
      <c r="A1043" s="155"/>
      <c r="B1043" s="166" t="s">
        <v>2425</v>
      </c>
      <c r="C1043" s="167"/>
      <c r="D1043" s="163">
        <v>154.62</v>
      </c>
      <c r="E1043" s="164">
        <v>154.62</v>
      </c>
      <c r="F1043" s="161" t="s">
        <v>2267</v>
      </c>
      <c r="G1043" s="165" t="s">
        <v>4084</v>
      </c>
      <c r="H1043" s="162"/>
      <c r="I1043" s="155"/>
      <c r="J1043" s="155"/>
      <c r="K1043" s="155"/>
      <c r="L1043" s="155"/>
      <c r="M1043" s="155"/>
      <c r="N1043" s="155"/>
      <c r="O1043" s="155"/>
      <c r="P1043" s="155"/>
      <c r="Q1043" s="155"/>
      <c r="R1043" s="155"/>
      <c r="S1043" s="155"/>
      <c r="T1043" s="155"/>
      <c r="U1043" s="155"/>
      <c r="V1043" s="155"/>
      <c r="W1043" s="155"/>
      <c r="X1043" s="155"/>
      <c r="Y1043" s="155"/>
      <c r="Z1043" s="155"/>
      <c r="AA1043" s="155"/>
      <c r="AB1043" s="155"/>
      <c r="AC1043" s="155"/>
      <c r="AD1043" s="155"/>
      <c r="AE1043" s="155"/>
      <c r="AF1043" s="155"/>
      <c r="AG1043" s="155"/>
      <c r="AH1043" s="155"/>
      <c r="AI1043" s="155"/>
      <c r="AJ1043" s="155"/>
      <c r="AK1043" s="155"/>
      <c r="AL1043" s="155"/>
      <c r="AM1043" s="155"/>
      <c r="AN1043" s="155"/>
      <c r="AO1043" s="155"/>
      <c r="AP1043" s="155"/>
      <c r="AQ1043" s="155"/>
      <c r="AR1043" s="155"/>
    </row>
    <row r="1044" spans="1:44" ht="102" x14ac:dyDescent="0.3">
      <c r="A1044" s="155"/>
      <c r="B1044" s="161" t="s">
        <v>2267</v>
      </c>
      <c r="C1044" s="162" t="s">
        <v>595</v>
      </c>
      <c r="D1044" s="163">
        <v>266.29000000000002</v>
      </c>
      <c r="E1044" s="164">
        <v>266.29000000000002</v>
      </c>
      <c r="F1044" s="165" t="s">
        <v>4084</v>
      </c>
      <c r="G1044" s="166" t="s">
        <v>3386</v>
      </c>
      <c r="H1044" s="167"/>
      <c r="I1044" s="155"/>
      <c r="J1044" s="155"/>
      <c r="K1044" s="155"/>
      <c r="L1044" s="155"/>
      <c r="M1044" s="155"/>
      <c r="N1044" s="155"/>
      <c r="O1044" s="155"/>
      <c r="P1044" s="155"/>
      <c r="Q1044" s="155"/>
      <c r="R1044" s="155"/>
      <c r="S1044" s="155"/>
      <c r="T1044" s="155"/>
      <c r="U1044" s="155"/>
      <c r="V1044" s="155"/>
      <c r="W1044" s="155"/>
      <c r="X1044" s="155"/>
      <c r="Y1044" s="155"/>
      <c r="Z1044" s="155"/>
      <c r="AA1044" s="155"/>
      <c r="AB1044" s="155"/>
      <c r="AC1044" s="155"/>
      <c r="AD1044" s="155"/>
      <c r="AE1044" s="155"/>
      <c r="AF1044" s="155"/>
      <c r="AG1044" s="155"/>
      <c r="AH1044" s="155"/>
      <c r="AI1044" s="155"/>
      <c r="AJ1044" s="155"/>
      <c r="AK1044" s="155"/>
      <c r="AL1044" s="155"/>
      <c r="AM1044" s="155"/>
      <c r="AN1044" s="155"/>
      <c r="AO1044" s="155"/>
      <c r="AP1044" s="155"/>
      <c r="AQ1044" s="155"/>
      <c r="AR1044" s="155"/>
    </row>
    <row r="1045" spans="1:44" ht="102" hidden="1" x14ac:dyDescent="0.3">
      <c r="A1045" s="155"/>
      <c r="B1045" s="165" t="s">
        <v>4084</v>
      </c>
      <c r="C1045" s="162"/>
      <c r="D1045" s="163">
        <v>266.29000000000002</v>
      </c>
      <c r="E1045" s="164">
        <v>266.29000000000002</v>
      </c>
      <c r="F1045" s="166" t="s">
        <v>3386</v>
      </c>
      <c r="G1045" s="161" t="s">
        <v>2121</v>
      </c>
      <c r="H1045" s="162" t="s">
        <v>1122</v>
      </c>
      <c r="I1045" s="155"/>
      <c r="J1045" s="155"/>
      <c r="K1045" s="155"/>
      <c r="L1045" s="155"/>
      <c r="M1045" s="155"/>
      <c r="N1045" s="155"/>
      <c r="O1045" s="155"/>
      <c r="P1045" s="155"/>
      <c r="Q1045" s="155"/>
      <c r="R1045" s="155"/>
      <c r="S1045" s="155"/>
      <c r="T1045" s="155"/>
      <c r="U1045" s="155"/>
      <c r="V1045" s="155"/>
      <c r="W1045" s="155"/>
      <c r="X1045" s="155"/>
      <c r="Y1045" s="155"/>
      <c r="Z1045" s="155"/>
      <c r="AA1045" s="155"/>
      <c r="AB1045" s="155"/>
      <c r="AC1045" s="155"/>
      <c r="AD1045" s="155"/>
      <c r="AE1045" s="155"/>
      <c r="AF1045" s="155"/>
      <c r="AG1045" s="155"/>
      <c r="AH1045" s="155"/>
      <c r="AI1045" s="155"/>
      <c r="AJ1045" s="155"/>
      <c r="AK1045" s="155"/>
      <c r="AL1045" s="155"/>
      <c r="AM1045" s="155"/>
      <c r="AN1045" s="155"/>
      <c r="AO1045" s="155"/>
      <c r="AP1045" s="155"/>
      <c r="AQ1045" s="155"/>
      <c r="AR1045" s="155"/>
    </row>
    <row r="1046" spans="1:44" ht="102" hidden="1" x14ac:dyDescent="0.3">
      <c r="A1046" s="155"/>
      <c r="B1046" s="166" t="s">
        <v>3386</v>
      </c>
      <c r="C1046" s="167"/>
      <c r="D1046" s="163">
        <v>266.29000000000002</v>
      </c>
      <c r="E1046" s="164">
        <v>266.29000000000002</v>
      </c>
      <c r="F1046" s="161" t="s">
        <v>2121</v>
      </c>
      <c r="G1046" s="165" t="s">
        <v>4084</v>
      </c>
      <c r="H1046" s="162"/>
      <c r="I1046" s="155"/>
      <c r="J1046" s="155"/>
      <c r="K1046" s="155"/>
      <c r="L1046" s="155"/>
      <c r="M1046" s="155"/>
      <c r="N1046" s="155"/>
      <c r="O1046" s="155"/>
      <c r="P1046" s="155"/>
      <c r="Q1046" s="155"/>
      <c r="R1046" s="155"/>
      <c r="S1046" s="155"/>
      <c r="T1046" s="155"/>
      <c r="U1046" s="155"/>
      <c r="V1046" s="155"/>
      <c r="W1046" s="155"/>
      <c r="X1046" s="155"/>
      <c r="Y1046" s="155"/>
      <c r="Z1046" s="155"/>
      <c r="AA1046" s="155"/>
      <c r="AB1046" s="155"/>
      <c r="AC1046" s="155"/>
      <c r="AD1046" s="155"/>
      <c r="AE1046" s="155"/>
      <c r="AF1046" s="155"/>
      <c r="AG1046" s="155"/>
      <c r="AH1046" s="155"/>
      <c r="AI1046" s="155"/>
      <c r="AJ1046" s="155"/>
      <c r="AK1046" s="155"/>
      <c r="AL1046" s="155"/>
      <c r="AM1046" s="155"/>
      <c r="AN1046" s="155"/>
      <c r="AO1046" s="155"/>
      <c r="AP1046" s="155"/>
      <c r="AQ1046" s="155"/>
      <c r="AR1046" s="155"/>
    </row>
    <row r="1047" spans="1:44" ht="102" x14ac:dyDescent="0.3">
      <c r="A1047" s="155"/>
      <c r="B1047" s="161" t="s">
        <v>2121</v>
      </c>
      <c r="C1047" s="162" t="s">
        <v>1122</v>
      </c>
      <c r="D1047" s="163">
        <v>244.81</v>
      </c>
      <c r="E1047" s="164">
        <v>244.81</v>
      </c>
      <c r="F1047" s="165" t="s">
        <v>4084</v>
      </c>
      <c r="G1047" s="166" t="s">
        <v>2433</v>
      </c>
      <c r="H1047" s="167"/>
      <c r="I1047" s="155"/>
      <c r="J1047" s="155"/>
      <c r="K1047" s="155"/>
      <c r="L1047" s="155"/>
      <c r="M1047" s="155"/>
      <c r="N1047" s="155"/>
      <c r="O1047" s="155"/>
      <c r="P1047" s="155"/>
      <c r="Q1047" s="155"/>
      <c r="R1047" s="155"/>
      <c r="S1047" s="155"/>
      <c r="T1047" s="155"/>
      <c r="U1047" s="155"/>
      <c r="V1047" s="155"/>
      <c r="W1047" s="155"/>
      <c r="X1047" s="155"/>
      <c r="Y1047" s="155"/>
      <c r="Z1047" s="155"/>
      <c r="AA1047" s="155"/>
      <c r="AB1047" s="155"/>
      <c r="AC1047" s="155"/>
      <c r="AD1047" s="155"/>
      <c r="AE1047" s="155"/>
      <c r="AF1047" s="155"/>
      <c r="AG1047" s="155"/>
      <c r="AH1047" s="155"/>
      <c r="AI1047" s="155"/>
      <c r="AJ1047" s="155"/>
      <c r="AK1047" s="155"/>
      <c r="AL1047" s="155"/>
      <c r="AM1047" s="155"/>
      <c r="AN1047" s="155"/>
      <c r="AO1047" s="155"/>
      <c r="AP1047" s="155"/>
      <c r="AQ1047" s="155"/>
      <c r="AR1047" s="155"/>
    </row>
    <row r="1048" spans="1:44" ht="102" hidden="1" x14ac:dyDescent="0.3">
      <c r="A1048" s="155"/>
      <c r="B1048" s="165" t="s">
        <v>4084</v>
      </c>
      <c r="C1048" s="162"/>
      <c r="D1048" s="163">
        <v>244.81</v>
      </c>
      <c r="E1048" s="164">
        <v>244.81</v>
      </c>
      <c r="F1048" s="166" t="s">
        <v>2433</v>
      </c>
      <c r="G1048" s="161" t="s">
        <v>2041</v>
      </c>
      <c r="H1048" s="162" t="s">
        <v>1072</v>
      </c>
      <c r="I1048" s="155"/>
      <c r="J1048" s="155"/>
      <c r="K1048" s="155"/>
      <c r="L1048" s="155"/>
      <c r="M1048" s="155"/>
      <c r="N1048" s="155"/>
      <c r="O1048" s="155"/>
      <c r="P1048" s="155"/>
      <c r="Q1048" s="155"/>
      <c r="R1048" s="155"/>
      <c r="S1048" s="155"/>
      <c r="T1048" s="155"/>
      <c r="U1048" s="155"/>
      <c r="V1048" s="155"/>
      <c r="W1048" s="155"/>
      <c r="X1048" s="155"/>
      <c r="Y1048" s="155"/>
      <c r="Z1048" s="155"/>
      <c r="AA1048" s="155"/>
      <c r="AB1048" s="155"/>
      <c r="AC1048" s="155"/>
      <c r="AD1048" s="155"/>
      <c r="AE1048" s="155"/>
      <c r="AF1048" s="155"/>
      <c r="AG1048" s="155"/>
      <c r="AH1048" s="155"/>
      <c r="AI1048" s="155"/>
      <c r="AJ1048" s="155"/>
      <c r="AK1048" s="155"/>
      <c r="AL1048" s="155"/>
      <c r="AM1048" s="155"/>
      <c r="AN1048" s="155"/>
      <c r="AO1048" s="155"/>
      <c r="AP1048" s="155"/>
      <c r="AQ1048" s="155"/>
      <c r="AR1048" s="155"/>
    </row>
    <row r="1049" spans="1:44" ht="102" hidden="1" x14ac:dyDescent="0.3">
      <c r="A1049" s="155"/>
      <c r="B1049" s="166" t="s">
        <v>2433</v>
      </c>
      <c r="C1049" s="167"/>
      <c r="D1049" s="163">
        <v>244.81</v>
      </c>
      <c r="E1049" s="164">
        <v>244.81</v>
      </c>
      <c r="F1049" s="161" t="s">
        <v>2041</v>
      </c>
      <c r="G1049" s="165" t="s">
        <v>4084</v>
      </c>
      <c r="H1049" s="162"/>
      <c r="I1049" s="155"/>
      <c r="J1049" s="155"/>
      <c r="K1049" s="155"/>
      <c r="L1049" s="155"/>
      <c r="M1049" s="155"/>
      <c r="N1049" s="155"/>
      <c r="O1049" s="155"/>
      <c r="P1049" s="155"/>
      <c r="Q1049" s="155"/>
      <c r="R1049" s="155"/>
      <c r="S1049" s="155"/>
      <c r="T1049" s="155"/>
      <c r="U1049" s="155"/>
      <c r="V1049" s="155"/>
      <c r="W1049" s="155"/>
      <c r="X1049" s="155"/>
      <c r="Y1049" s="155"/>
      <c r="Z1049" s="155"/>
      <c r="AA1049" s="155"/>
      <c r="AB1049" s="155"/>
      <c r="AC1049" s="155"/>
      <c r="AD1049" s="155"/>
      <c r="AE1049" s="155"/>
      <c r="AF1049" s="155"/>
      <c r="AG1049" s="155"/>
      <c r="AH1049" s="155"/>
      <c r="AI1049" s="155"/>
      <c r="AJ1049" s="155"/>
      <c r="AK1049" s="155"/>
      <c r="AL1049" s="155"/>
      <c r="AM1049" s="155"/>
      <c r="AN1049" s="155"/>
      <c r="AO1049" s="155"/>
      <c r="AP1049" s="155"/>
      <c r="AQ1049" s="155"/>
      <c r="AR1049" s="155"/>
    </row>
    <row r="1050" spans="1:44" ht="102" x14ac:dyDescent="0.3">
      <c r="A1050" s="155"/>
      <c r="B1050" s="161" t="s">
        <v>2041</v>
      </c>
      <c r="C1050" s="162" t="s">
        <v>1072</v>
      </c>
      <c r="D1050" s="163">
        <v>150.32</v>
      </c>
      <c r="E1050" s="164">
        <v>150.32</v>
      </c>
      <c r="F1050" s="165" t="s">
        <v>4084</v>
      </c>
      <c r="G1050" s="166" t="s">
        <v>2418</v>
      </c>
      <c r="H1050" s="167"/>
      <c r="I1050" s="155"/>
      <c r="J1050" s="155"/>
      <c r="K1050" s="155"/>
      <c r="L1050" s="155"/>
      <c r="M1050" s="155"/>
      <c r="N1050" s="155"/>
      <c r="O1050" s="155"/>
      <c r="P1050" s="155"/>
      <c r="Q1050" s="155"/>
      <c r="R1050" s="155"/>
      <c r="S1050" s="155"/>
      <c r="T1050" s="155"/>
      <c r="U1050" s="155"/>
      <c r="V1050" s="155"/>
      <c r="W1050" s="155"/>
      <c r="X1050" s="155"/>
      <c r="Y1050" s="155"/>
      <c r="Z1050" s="155"/>
      <c r="AA1050" s="155"/>
      <c r="AB1050" s="155"/>
      <c r="AC1050" s="155"/>
      <c r="AD1050" s="155"/>
      <c r="AE1050" s="155"/>
      <c r="AF1050" s="155"/>
      <c r="AG1050" s="155"/>
      <c r="AH1050" s="155"/>
      <c r="AI1050" s="155"/>
      <c r="AJ1050" s="155"/>
      <c r="AK1050" s="155"/>
      <c r="AL1050" s="155"/>
      <c r="AM1050" s="155"/>
      <c r="AN1050" s="155"/>
      <c r="AO1050" s="155"/>
      <c r="AP1050" s="155"/>
      <c r="AQ1050" s="155"/>
      <c r="AR1050" s="155"/>
    </row>
    <row r="1051" spans="1:44" ht="102" hidden="1" x14ac:dyDescent="0.3">
      <c r="A1051" s="155"/>
      <c r="B1051" s="165" t="s">
        <v>4084</v>
      </c>
      <c r="C1051" s="162"/>
      <c r="D1051" s="163">
        <v>150.32</v>
      </c>
      <c r="E1051" s="164">
        <v>150.32</v>
      </c>
      <c r="F1051" s="166" t="s">
        <v>2418</v>
      </c>
      <c r="G1051" s="161" t="s">
        <v>2369</v>
      </c>
      <c r="H1051" s="162" t="s">
        <v>972</v>
      </c>
      <c r="I1051" s="155"/>
      <c r="J1051" s="155"/>
      <c r="K1051" s="155"/>
      <c r="L1051" s="155"/>
      <c r="M1051" s="155"/>
      <c r="N1051" s="155"/>
      <c r="O1051" s="155"/>
      <c r="P1051" s="155"/>
      <c r="Q1051" s="155"/>
      <c r="R1051" s="155"/>
      <c r="S1051" s="155"/>
      <c r="T1051" s="155"/>
      <c r="U1051" s="155"/>
      <c r="V1051" s="155"/>
      <c r="W1051" s="155"/>
      <c r="X1051" s="155"/>
      <c r="Y1051" s="155"/>
      <c r="Z1051" s="155"/>
      <c r="AA1051" s="155"/>
      <c r="AB1051" s="155"/>
      <c r="AC1051" s="155"/>
      <c r="AD1051" s="155"/>
      <c r="AE1051" s="155"/>
      <c r="AF1051" s="155"/>
      <c r="AG1051" s="155"/>
      <c r="AH1051" s="155"/>
      <c r="AI1051" s="155"/>
      <c r="AJ1051" s="155"/>
      <c r="AK1051" s="155"/>
      <c r="AL1051" s="155"/>
      <c r="AM1051" s="155"/>
      <c r="AN1051" s="155"/>
      <c r="AO1051" s="155"/>
      <c r="AP1051" s="155"/>
      <c r="AQ1051" s="155"/>
      <c r="AR1051" s="155"/>
    </row>
    <row r="1052" spans="1:44" ht="102" hidden="1" x14ac:dyDescent="0.3">
      <c r="A1052" s="155"/>
      <c r="B1052" s="166" t="s">
        <v>2418</v>
      </c>
      <c r="C1052" s="167"/>
      <c r="D1052" s="163">
        <v>150.32</v>
      </c>
      <c r="E1052" s="164">
        <v>150.32</v>
      </c>
      <c r="F1052" s="161" t="s">
        <v>2369</v>
      </c>
      <c r="G1052" s="165" t="s">
        <v>4084</v>
      </c>
      <c r="H1052" s="162"/>
      <c r="I1052" s="155"/>
      <c r="J1052" s="155"/>
      <c r="K1052" s="155"/>
      <c r="L1052" s="155"/>
      <c r="M1052" s="155"/>
      <c r="N1052" s="155"/>
      <c r="O1052" s="155"/>
      <c r="P1052" s="155"/>
      <c r="Q1052" s="155"/>
      <c r="R1052" s="155"/>
      <c r="S1052" s="155"/>
      <c r="T1052" s="155"/>
      <c r="U1052" s="155"/>
      <c r="V1052" s="155"/>
      <c r="W1052" s="155"/>
      <c r="X1052" s="155"/>
      <c r="Y1052" s="155"/>
      <c r="Z1052" s="155"/>
      <c r="AA1052" s="155"/>
      <c r="AB1052" s="155"/>
      <c r="AC1052" s="155"/>
      <c r="AD1052" s="155"/>
      <c r="AE1052" s="155"/>
      <c r="AF1052" s="155"/>
      <c r="AG1052" s="155"/>
      <c r="AH1052" s="155"/>
      <c r="AI1052" s="155"/>
      <c r="AJ1052" s="155"/>
      <c r="AK1052" s="155"/>
      <c r="AL1052" s="155"/>
      <c r="AM1052" s="155"/>
      <c r="AN1052" s="155"/>
      <c r="AO1052" s="155"/>
      <c r="AP1052" s="155"/>
      <c r="AQ1052" s="155"/>
      <c r="AR1052" s="155"/>
    </row>
    <row r="1053" spans="1:44" ht="102" x14ac:dyDescent="0.3">
      <c r="A1053" s="155"/>
      <c r="B1053" s="161" t="s">
        <v>2369</v>
      </c>
      <c r="C1053" s="162" t="s">
        <v>972</v>
      </c>
      <c r="D1053" s="163">
        <v>171.8</v>
      </c>
      <c r="E1053" s="164">
        <v>171.8</v>
      </c>
      <c r="F1053" s="165" t="s">
        <v>4084</v>
      </c>
      <c r="G1053" s="166" t="s">
        <v>3518</v>
      </c>
      <c r="H1053" s="167"/>
      <c r="I1053" s="155"/>
      <c r="J1053" s="155"/>
      <c r="K1053" s="155"/>
      <c r="L1053" s="155"/>
      <c r="M1053" s="155"/>
      <c r="N1053" s="155"/>
      <c r="O1053" s="155"/>
      <c r="P1053" s="155"/>
      <c r="Q1053" s="155"/>
      <c r="R1053" s="155"/>
      <c r="S1053" s="155"/>
      <c r="T1053" s="155"/>
      <c r="U1053" s="155"/>
      <c r="V1053" s="155"/>
      <c r="W1053" s="155"/>
      <c r="X1053" s="155"/>
      <c r="Y1053" s="155"/>
      <c r="Z1053" s="155"/>
      <c r="AA1053" s="155"/>
      <c r="AB1053" s="155"/>
      <c r="AC1053" s="155"/>
      <c r="AD1053" s="155"/>
      <c r="AE1053" s="155"/>
      <c r="AF1053" s="155"/>
      <c r="AG1053" s="155"/>
      <c r="AH1053" s="155"/>
      <c r="AI1053" s="155"/>
      <c r="AJ1053" s="155"/>
      <c r="AK1053" s="155"/>
      <c r="AL1053" s="155"/>
      <c r="AM1053" s="155"/>
      <c r="AN1053" s="155"/>
      <c r="AO1053" s="155"/>
      <c r="AP1053" s="155"/>
      <c r="AQ1053" s="155"/>
      <c r="AR1053" s="155"/>
    </row>
    <row r="1054" spans="1:44" ht="102" hidden="1" x14ac:dyDescent="0.3">
      <c r="A1054" s="155"/>
      <c r="B1054" s="165" t="s">
        <v>4084</v>
      </c>
      <c r="C1054" s="162"/>
      <c r="D1054" s="163">
        <v>171.8</v>
      </c>
      <c r="E1054" s="164">
        <v>171.8</v>
      </c>
      <c r="F1054" s="166" t="s">
        <v>3518</v>
      </c>
      <c r="G1054" s="161" t="s">
        <v>3567</v>
      </c>
      <c r="H1054" s="162" t="s">
        <v>1015</v>
      </c>
      <c r="I1054" s="155"/>
      <c r="J1054" s="155"/>
      <c r="K1054" s="155"/>
      <c r="L1054" s="155"/>
      <c r="M1054" s="155"/>
      <c r="N1054" s="155"/>
      <c r="O1054" s="155"/>
      <c r="P1054" s="155"/>
      <c r="Q1054" s="155"/>
      <c r="R1054" s="155"/>
      <c r="S1054" s="155"/>
      <c r="T1054" s="155"/>
      <c r="U1054" s="155"/>
      <c r="V1054" s="155"/>
      <c r="W1054" s="155"/>
      <c r="X1054" s="155"/>
      <c r="Y1054" s="155"/>
      <c r="Z1054" s="155"/>
      <c r="AA1054" s="155"/>
      <c r="AB1054" s="155"/>
      <c r="AC1054" s="155"/>
      <c r="AD1054" s="155"/>
      <c r="AE1054" s="155"/>
      <c r="AF1054" s="155"/>
      <c r="AG1054" s="155"/>
      <c r="AH1054" s="155"/>
      <c r="AI1054" s="155"/>
      <c r="AJ1054" s="155"/>
      <c r="AK1054" s="155"/>
      <c r="AL1054" s="155"/>
      <c r="AM1054" s="155"/>
      <c r="AN1054" s="155"/>
      <c r="AO1054" s="155"/>
      <c r="AP1054" s="155"/>
      <c r="AQ1054" s="155"/>
      <c r="AR1054" s="155"/>
    </row>
    <row r="1055" spans="1:44" ht="102" hidden="1" x14ac:dyDescent="0.3">
      <c r="A1055" s="155"/>
      <c r="B1055" s="166" t="s">
        <v>3518</v>
      </c>
      <c r="C1055" s="167"/>
      <c r="D1055" s="163">
        <v>171.8</v>
      </c>
      <c r="E1055" s="164">
        <v>171.8</v>
      </c>
      <c r="F1055" s="161" t="s">
        <v>3567</v>
      </c>
      <c r="G1055" s="165" t="s">
        <v>4084</v>
      </c>
      <c r="H1055" s="162"/>
      <c r="I1055" s="155"/>
      <c r="J1055" s="155"/>
      <c r="K1055" s="155"/>
      <c r="L1055" s="155"/>
      <c r="M1055" s="155"/>
      <c r="N1055" s="155"/>
      <c r="O1055" s="155"/>
      <c r="P1055" s="155"/>
      <c r="Q1055" s="155"/>
      <c r="R1055" s="155"/>
      <c r="S1055" s="155"/>
      <c r="T1055" s="155"/>
      <c r="U1055" s="155"/>
      <c r="V1055" s="155"/>
      <c r="W1055" s="155"/>
      <c r="X1055" s="155"/>
      <c r="Y1055" s="155"/>
      <c r="Z1055" s="155"/>
      <c r="AA1055" s="155"/>
      <c r="AB1055" s="155"/>
      <c r="AC1055" s="155"/>
      <c r="AD1055" s="155"/>
      <c r="AE1055" s="155"/>
      <c r="AF1055" s="155"/>
      <c r="AG1055" s="155"/>
      <c r="AH1055" s="155"/>
      <c r="AI1055" s="155"/>
      <c r="AJ1055" s="155"/>
      <c r="AK1055" s="155"/>
      <c r="AL1055" s="155"/>
      <c r="AM1055" s="155"/>
      <c r="AN1055" s="155"/>
      <c r="AO1055" s="155"/>
      <c r="AP1055" s="155"/>
      <c r="AQ1055" s="155"/>
      <c r="AR1055" s="155"/>
    </row>
    <row r="1056" spans="1:44" ht="102" x14ac:dyDescent="0.3">
      <c r="A1056" s="155"/>
      <c r="B1056" s="161" t="s">
        <v>3567</v>
      </c>
      <c r="C1056" s="162" t="s">
        <v>1015</v>
      </c>
      <c r="D1056" s="163">
        <v>130.99</v>
      </c>
      <c r="E1056" s="164">
        <v>130.99</v>
      </c>
      <c r="F1056" s="165" t="s">
        <v>4084</v>
      </c>
      <c r="G1056" s="166" t="s">
        <v>4090</v>
      </c>
      <c r="H1056" s="167"/>
      <c r="I1056" s="155"/>
      <c r="J1056" s="155"/>
      <c r="K1056" s="155"/>
      <c r="L1056" s="155"/>
      <c r="M1056" s="155"/>
      <c r="N1056" s="155"/>
      <c r="O1056" s="155"/>
      <c r="P1056" s="155"/>
      <c r="Q1056" s="155"/>
      <c r="R1056" s="155"/>
      <c r="S1056" s="155"/>
      <c r="T1056" s="155"/>
      <c r="U1056" s="155"/>
      <c r="V1056" s="155"/>
      <c r="W1056" s="155"/>
      <c r="X1056" s="155"/>
      <c r="Y1056" s="155"/>
      <c r="Z1056" s="155"/>
      <c r="AA1056" s="155"/>
      <c r="AB1056" s="155"/>
      <c r="AC1056" s="155"/>
      <c r="AD1056" s="155"/>
      <c r="AE1056" s="155"/>
      <c r="AF1056" s="155"/>
      <c r="AG1056" s="155"/>
      <c r="AH1056" s="155"/>
      <c r="AI1056" s="155"/>
      <c r="AJ1056" s="155"/>
      <c r="AK1056" s="155"/>
      <c r="AL1056" s="155"/>
      <c r="AM1056" s="155"/>
      <c r="AN1056" s="155"/>
      <c r="AO1056" s="155"/>
      <c r="AP1056" s="155"/>
      <c r="AQ1056" s="155"/>
      <c r="AR1056" s="155"/>
    </row>
    <row r="1057" spans="1:44" ht="102" hidden="1" x14ac:dyDescent="0.3">
      <c r="A1057" s="155"/>
      <c r="B1057" s="165" t="s">
        <v>4084</v>
      </c>
      <c r="C1057" s="162"/>
      <c r="D1057" s="163">
        <v>130.99</v>
      </c>
      <c r="E1057" s="164">
        <v>130.99</v>
      </c>
      <c r="F1057" s="166" t="s">
        <v>4090</v>
      </c>
      <c r="G1057" s="161" t="s">
        <v>1675</v>
      </c>
      <c r="H1057" s="162" t="s">
        <v>1015</v>
      </c>
      <c r="I1057" s="155"/>
      <c r="J1057" s="155"/>
      <c r="K1057" s="155"/>
      <c r="L1057" s="155"/>
      <c r="M1057" s="155"/>
      <c r="N1057" s="155"/>
      <c r="O1057" s="155"/>
      <c r="P1057" s="155"/>
      <c r="Q1057" s="155"/>
      <c r="R1057" s="155"/>
      <c r="S1057" s="155"/>
      <c r="T1057" s="155"/>
      <c r="U1057" s="155"/>
      <c r="V1057" s="155"/>
      <c r="W1057" s="155"/>
      <c r="X1057" s="155"/>
      <c r="Y1057" s="155"/>
      <c r="Z1057" s="155"/>
      <c r="AA1057" s="155"/>
      <c r="AB1057" s="155"/>
      <c r="AC1057" s="155"/>
      <c r="AD1057" s="155"/>
      <c r="AE1057" s="155"/>
      <c r="AF1057" s="155"/>
      <c r="AG1057" s="155"/>
      <c r="AH1057" s="155"/>
      <c r="AI1057" s="155"/>
      <c r="AJ1057" s="155"/>
      <c r="AK1057" s="155"/>
      <c r="AL1057" s="155"/>
      <c r="AM1057" s="155"/>
      <c r="AN1057" s="155"/>
      <c r="AO1057" s="155"/>
      <c r="AP1057" s="155"/>
      <c r="AQ1057" s="155"/>
      <c r="AR1057" s="155"/>
    </row>
    <row r="1058" spans="1:44" ht="102" hidden="1" x14ac:dyDescent="0.3">
      <c r="A1058" s="155"/>
      <c r="B1058" s="166" t="s">
        <v>4090</v>
      </c>
      <c r="C1058" s="167"/>
      <c r="D1058" s="163">
        <v>130.99</v>
      </c>
      <c r="E1058" s="164">
        <v>130.99</v>
      </c>
      <c r="F1058" s="161" t="s">
        <v>1675</v>
      </c>
      <c r="G1058" s="165" t="s">
        <v>4084</v>
      </c>
      <c r="H1058" s="162"/>
      <c r="I1058" s="155"/>
      <c r="J1058" s="155"/>
      <c r="K1058" s="155"/>
      <c r="L1058" s="155"/>
      <c r="M1058" s="155"/>
      <c r="N1058" s="155"/>
      <c r="O1058" s="155"/>
      <c r="P1058" s="155"/>
      <c r="Q1058" s="155"/>
      <c r="R1058" s="155"/>
      <c r="S1058" s="155"/>
      <c r="T1058" s="155"/>
      <c r="U1058" s="155"/>
      <c r="V1058" s="155"/>
      <c r="W1058" s="155"/>
      <c r="X1058" s="155"/>
      <c r="Y1058" s="155"/>
      <c r="Z1058" s="155"/>
      <c r="AA1058" s="155"/>
      <c r="AB1058" s="155"/>
      <c r="AC1058" s="155"/>
      <c r="AD1058" s="155"/>
      <c r="AE1058" s="155"/>
      <c r="AF1058" s="155"/>
      <c r="AG1058" s="155"/>
      <c r="AH1058" s="155"/>
      <c r="AI1058" s="155"/>
      <c r="AJ1058" s="155"/>
      <c r="AK1058" s="155"/>
      <c r="AL1058" s="155"/>
      <c r="AM1058" s="155"/>
      <c r="AN1058" s="155"/>
      <c r="AO1058" s="155"/>
      <c r="AP1058" s="155"/>
      <c r="AQ1058" s="155"/>
      <c r="AR1058" s="155"/>
    </row>
    <row r="1059" spans="1:44" ht="102" x14ac:dyDescent="0.3">
      <c r="A1059" s="155"/>
      <c r="B1059" s="161" t="s">
        <v>1675</v>
      </c>
      <c r="C1059" s="162" t="s">
        <v>1015</v>
      </c>
      <c r="D1059" s="163">
        <v>62.28</v>
      </c>
      <c r="E1059" s="164">
        <v>62.28</v>
      </c>
      <c r="F1059" s="165" t="s">
        <v>4084</v>
      </c>
      <c r="G1059" s="166" t="s">
        <v>2466</v>
      </c>
      <c r="H1059" s="167"/>
      <c r="I1059" s="155"/>
      <c r="J1059" s="155"/>
      <c r="K1059" s="155"/>
      <c r="L1059" s="155"/>
      <c r="M1059" s="155"/>
      <c r="N1059" s="155"/>
      <c r="O1059" s="155"/>
      <c r="P1059" s="155"/>
      <c r="Q1059" s="155"/>
      <c r="R1059" s="155"/>
      <c r="S1059" s="155"/>
      <c r="T1059" s="155"/>
      <c r="U1059" s="155"/>
      <c r="V1059" s="155"/>
      <c r="W1059" s="155"/>
      <c r="X1059" s="155"/>
      <c r="Y1059" s="155"/>
      <c r="Z1059" s="155"/>
      <c r="AA1059" s="155"/>
      <c r="AB1059" s="155"/>
      <c r="AC1059" s="155"/>
      <c r="AD1059" s="155"/>
      <c r="AE1059" s="155"/>
      <c r="AF1059" s="155"/>
      <c r="AG1059" s="155"/>
      <c r="AH1059" s="155"/>
      <c r="AI1059" s="155"/>
      <c r="AJ1059" s="155"/>
      <c r="AK1059" s="155"/>
      <c r="AL1059" s="155"/>
      <c r="AM1059" s="155"/>
      <c r="AN1059" s="155"/>
      <c r="AO1059" s="155"/>
      <c r="AP1059" s="155"/>
      <c r="AQ1059" s="155"/>
      <c r="AR1059" s="155"/>
    </row>
    <row r="1060" spans="1:44" ht="102" hidden="1" x14ac:dyDescent="0.3">
      <c r="A1060" s="155"/>
      <c r="B1060" s="165" t="s">
        <v>4084</v>
      </c>
      <c r="C1060" s="162"/>
      <c r="D1060" s="163">
        <v>62.28</v>
      </c>
      <c r="E1060" s="164">
        <v>62.28</v>
      </c>
      <c r="F1060" s="166" t="s">
        <v>2466</v>
      </c>
      <c r="G1060" s="161" t="s">
        <v>2372</v>
      </c>
      <c r="H1060" s="162" t="s">
        <v>1169</v>
      </c>
      <c r="I1060" s="155"/>
      <c r="J1060" s="155"/>
      <c r="K1060" s="155"/>
      <c r="L1060" s="155"/>
      <c r="M1060" s="155"/>
      <c r="N1060" s="155"/>
      <c r="O1060" s="155"/>
      <c r="P1060" s="155"/>
      <c r="Q1060" s="155"/>
      <c r="R1060" s="155"/>
      <c r="S1060" s="155"/>
      <c r="T1060" s="155"/>
      <c r="U1060" s="155"/>
      <c r="V1060" s="155"/>
      <c r="W1060" s="155"/>
      <c r="X1060" s="155"/>
      <c r="Y1060" s="155"/>
      <c r="Z1060" s="155"/>
      <c r="AA1060" s="155"/>
      <c r="AB1060" s="155"/>
      <c r="AC1060" s="155"/>
      <c r="AD1060" s="155"/>
      <c r="AE1060" s="155"/>
      <c r="AF1060" s="155"/>
      <c r="AG1060" s="155"/>
      <c r="AH1060" s="155"/>
      <c r="AI1060" s="155"/>
      <c r="AJ1060" s="155"/>
      <c r="AK1060" s="155"/>
      <c r="AL1060" s="155"/>
      <c r="AM1060" s="155"/>
      <c r="AN1060" s="155"/>
      <c r="AO1060" s="155"/>
      <c r="AP1060" s="155"/>
      <c r="AQ1060" s="155"/>
      <c r="AR1060" s="155"/>
    </row>
    <row r="1061" spans="1:44" ht="102" hidden="1" x14ac:dyDescent="0.3">
      <c r="A1061" s="155"/>
      <c r="B1061" s="166" t="s">
        <v>2466</v>
      </c>
      <c r="C1061" s="167"/>
      <c r="D1061" s="163">
        <v>62.28</v>
      </c>
      <c r="E1061" s="164">
        <v>62.28</v>
      </c>
      <c r="F1061" s="161" t="s">
        <v>2372</v>
      </c>
      <c r="G1061" s="165" t="s">
        <v>4084</v>
      </c>
      <c r="H1061" s="162"/>
      <c r="I1061" s="155"/>
      <c r="J1061" s="155"/>
      <c r="K1061" s="155"/>
      <c r="L1061" s="155"/>
      <c r="M1061" s="155"/>
      <c r="N1061" s="155"/>
      <c r="O1061" s="155"/>
      <c r="P1061" s="155"/>
      <c r="Q1061" s="155"/>
      <c r="R1061" s="155"/>
      <c r="S1061" s="155"/>
      <c r="T1061" s="155"/>
      <c r="U1061" s="155"/>
      <c r="V1061" s="155"/>
      <c r="W1061" s="155"/>
      <c r="X1061" s="155"/>
      <c r="Y1061" s="155"/>
      <c r="Z1061" s="155"/>
      <c r="AA1061" s="155"/>
      <c r="AB1061" s="155"/>
      <c r="AC1061" s="155"/>
      <c r="AD1061" s="155"/>
      <c r="AE1061" s="155"/>
      <c r="AF1061" s="155"/>
      <c r="AG1061" s="155"/>
      <c r="AH1061" s="155"/>
      <c r="AI1061" s="155"/>
      <c r="AJ1061" s="155"/>
      <c r="AK1061" s="155"/>
      <c r="AL1061" s="155"/>
      <c r="AM1061" s="155"/>
      <c r="AN1061" s="155"/>
      <c r="AO1061" s="155"/>
      <c r="AP1061" s="155"/>
      <c r="AQ1061" s="155"/>
      <c r="AR1061" s="155"/>
    </row>
    <row r="1062" spans="1:44" ht="102" x14ac:dyDescent="0.3">
      <c r="A1062" s="155"/>
      <c r="B1062" s="161" t="s">
        <v>2372</v>
      </c>
      <c r="C1062" s="162" t="s">
        <v>1169</v>
      </c>
      <c r="D1062" s="163">
        <v>163.21</v>
      </c>
      <c r="E1062" s="164">
        <v>163.21</v>
      </c>
      <c r="F1062" s="165" t="s">
        <v>4084</v>
      </c>
      <c r="G1062" s="166" t="s">
        <v>3519</v>
      </c>
      <c r="H1062" s="167"/>
      <c r="I1062" s="155"/>
      <c r="J1062" s="155"/>
      <c r="K1062" s="155"/>
      <c r="L1062" s="155"/>
      <c r="M1062" s="155"/>
      <c r="N1062" s="155"/>
      <c r="O1062" s="155"/>
      <c r="P1062" s="155"/>
      <c r="Q1062" s="155"/>
      <c r="R1062" s="155"/>
      <c r="S1062" s="155"/>
      <c r="T1062" s="155"/>
      <c r="U1062" s="155"/>
      <c r="V1062" s="155"/>
      <c r="W1062" s="155"/>
      <c r="X1062" s="155"/>
      <c r="Y1062" s="155"/>
      <c r="Z1062" s="155"/>
      <c r="AA1062" s="155"/>
      <c r="AB1062" s="155"/>
      <c r="AC1062" s="155"/>
      <c r="AD1062" s="155"/>
      <c r="AE1062" s="155"/>
      <c r="AF1062" s="155"/>
      <c r="AG1062" s="155"/>
      <c r="AH1062" s="155"/>
      <c r="AI1062" s="155"/>
      <c r="AJ1062" s="155"/>
      <c r="AK1062" s="155"/>
      <c r="AL1062" s="155"/>
      <c r="AM1062" s="155"/>
      <c r="AN1062" s="155"/>
      <c r="AO1062" s="155"/>
      <c r="AP1062" s="155"/>
      <c r="AQ1062" s="155"/>
      <c r="AR1062" s="155"/>
    </row>
    <row r="1063" spans="1:44" ht="102" hidden="1" x14ac:dyDescent="0.3">
      <c r="A1063" s="155"/>
      <c r="B1063" s="165" t="s">
        <v>4084</v>
      </c>
      <c r="C1063" s="162"/>
      <c r="D1063" s="163">
        <v>163.21</v>
      </c>
      <c r="E1063" s="164">
        <v>163.21</v>
      </c>
      <c r="F1063" s="166" t="s">
        <v>3519</v>
      </c>
      <c r="G1063" s="161" t="s">
        <v>2149</v>
      </c>
      <c r="H1063" s="162" t="s">
        <v>1170</v>
      </c>
      <c r="I1063" s="155"/>
      <c r="J1063" s="155"/>
      <c r="K1063" s="155"/>
      <c r="L1063" s="155"/>
      <c r="M1063" s="155"/>
      <c r="N1063" s="155"/>
      <c r="O1063" s="155"/>
      <c r="P1063" s="155"/>
      <c r="Q1063" s="155"/>
      <c r="R1063" s="155"/>
      <c r="S1063" s="155"/>
      <c r="T1063" s="155"/>
      <c r="U1063" s="155"/>
      <c r="V1063" s="155"/>
      <c r="W1063" s="155"/>
      <c r="X1063" s="155"/>
      <c r="Y1063" s="155"/>
      <c r="Z1063" s="155"/>
      <c r="AA1063" s="155"/>
      <c r="AB1063" s="155"/>
      <c r="AC1063" s="155"/>
      <c r="AD1063" s="155"/>
      <c r="AE1063" s="155"/>
      <c r="AF1063" s="155"/>
      <c r="AG1063" s="155"/>
      <c r="AH1063" s="155"/>
      <c r="AI1063" s="155"/>
      <c r="AJ1063" s="155"/>
      <c r="AK1063" s="155"/>
      <c r="AL1063" s="155"/>
      <c r="AM1063" s="155"/>
      <c r="AN1063" s="155"/>
      <c r="AO1063" s="155"/>
      <c r="AP1063" s="155"/>
      <c r="AQ1063" s="155"/>
      <c r="AR1063" s="155"/>
    </row>
    <row r="1064" spans="1:44" ht="102" hidden="1" x14ac:dyDescent="0.3">
      <c r="A1064" s="155"/>
      <c r="B1064" s="166" t="s">
        <v>3519</v>
      </c>
      <c r="C1064" s="167"/>
      <c r="D1064" s="163">
        <v>163.21</v>
      </c>
      <c r="E1064" s="164">
        <v>163.21</v>
      </c>
      <c r="F1064" s="161" t="s">
        <v>2149</v>
      </c>
      <c r="G1064" s="165" t="s">
        <v>4084</v>
      </c>
      <c r="H1064" s="162"/>
      <c r="I1064" s="155"/>
      <c r="J1064" s="155"/>
      <c r="K1064" s="155"/>
      <c r="L1064" s="155"/>
      <c r="M1064" s="155"/>
      <c r="N1064" s="155"/>
      <c r="O1064" s="155"/>
      <c r="P1064" s="155"/>
      <c r="Q1064" s="155"/>
      <c r="R1064" s="155"/>
      <c r="S1064" s="155"/>
      <c r="T1064" s="155"/>
      <c r="U1064" s="155"/>
      <c r="V1064" s="155"/>
      <c r="W1064" s="155"/>
      <c r="X1064" s="155"/>
      <c r="Y1064" s="155"/>
      <c r="Z1064" s="155"/>
      <c r="AA1064" s="155"/>
      <c r="AB1064" s="155"/>
      <c r="AC1064" s="155"/>
      <c r="AD1064" s="155"/>
      <c r="AE1064" s="155"/>
      <c r="AF1064" s="155"/>
      <c r="AG1064" s="155"/>
      <c r="AH1064" s="155"/>
      <c r="AI1064" s="155"/>
      <c r="AJ1064" s="155"/>
      <c r="AK1064" s="155"/>
      <c r="AL1064" s="155"/>
      <c r="AM1064" s="155"/>
      <c r="AN1064" s="155"/>
      <c r="AO1064" s="155"/>
      <c r="AP1064" s="155"/>
      <c r="AQ1064" s="155"/>
      <c r="AR1064" s="155"/>
    </row>
    <row r="1065" spans="1:44" ht="102" x14ac:dyDescent="0.3">
      <c r="A1065" s="155"/>
      <c r="B1065" s="161" t="s">
        <v>2149</v>
      </c>
      <c r="C1065" s="162" t="s">
        <v>1170</v>
      </c>
      <c r="D1065" s="163">
        <v>206.16</v>
      </c>
      <c r="E1065" s="164">
        <v>206.16</v>
      </c>
      <c r="F1065" s="165" t="s">
        <v>4084</v>
      </c>
      <c r="G1065" s="166" t="s">
        <v>2378</v>
      </c>
      <c r="H1065" s="167"/>
      <c r="I1065" s="155"/>
      <c r="J1065" s="155"/>
      <c r="K1065" s="155"/>
      <c r="L1065" s="155"/>
      <c r="M1065" s="155"/>
      <c r="N1065" s="155"/>
      <c r="O1065" s="155"/>
      <c r="P1065" s="155"/>
      <c r="Q1065" s="155"/>
      <c r="R1065" s="155"/>
      <c r="S1065" s="155"/>
      <c r="T1065" s="155"/>
      <c r="U1065" s="155"/>
      <c r="V1065" s="155"/>
      <c r="W1065" s="155"/>
      <c r="X1065" s="155"/>
      <c r="Y1065" s="155"/>
      <c r="Z1065" s="155"/>
      <c r="AA1065" s="155"/>
      <c r="AB1065" s="155"/>
      <c r="AC1065" s="155"/>
      <c r="AD1065" s="155"/>
      <c r="AE1065" s="155"/>
      <c r="AF1065" s="155"/>
      <c r="AG1065" s="155"/>
      <c r="AH1065" s="155"/>
      <c r="AI1065" s="155"/>
      <c r="AJ1065" s="155"/>
      <c r="AK1065" s="155"/>
      <c r="AL1065" s="155"/>
      <c r="AM1065" s="155"/>
      <c r="AN1065" s="155"/>
      <c r="AO1065" s="155"/>
      <c r="AP1065" s="155"/>
      <c r="AQ1065" s="155"/>
      <c r="AR1065" s="155"/>
    </row>
    <row r="1066" spans="1:44" ht="102" hidden="1" x14ac:dyDescent="0.3">
      <c r="A1066" s="155"/>
      <c r="B1066" s="165" t="s">
        <v>4084</v>
      </c>
      <c r="C1066" s="162"/>
      <c r="D1066" s="163">
        <v>206.16</v>
      </c>
      <c r="E1066" s="164">
        <v>206.16</v>
      </c>
      <c r="F1066" s="166" t="s">
        <v>2378</v>
      </c>
      <c r="G1066" s="161" t="s">
        <v>2018</v>
      </c>
      <c r="H1066" s="162" t="s">
        <v>1063</v>
      </c>
      <c r="I1066" s="155"/>
      <c r="J1066" s="155"/>
      <c r="K1066" s="155"/>
      <c r="L1066" s="155"/>
      <c r="M1066" s="155"/>
      <c r="N1066" s="155"/>
      <c r="O1066" s="155"/>
      <c r="P1066" s="155"/>
      <c r="Q1066" s="155"/>
      <c r="R1066" s="155"/>
      <c r="S1066" s="155"/>
      <c r="T1066" s="155"/>
      <c r="U1066" s="155"/>
      <c r="V1066" s="155"/>
      <c r="W1066" s="155"/>
      <c r="X1066" s="155"/>
      <c r="Y1066" s="155"/>
      <c r="Z1066" s="155"/>
      <c r="AA1066" s="155"/>
      <c r="AB1066" s="155"/>
      <c r="AC1066" s="155"/>
      <c r="AD1066" s="155"/>
      <c r="AE1066" s="155"/>
      <c r="AF1066" s="155"/>
      <c r="AG1066" s="155"/>
      <c r="AH1066" s="155"/>
      <c r="AI1066" s="155"/>
      <c r="AJ1066" s="155"/>
      <c r="AK1066" s="155"/>
      <c r="AL1066" s="155"/>
      <c r="AM1066" s="155"/>
      <c r="AN1066" s="155"/>
      <c r="AO1066" s="155"/>
      <c r="AP1066" s="155"/>
      <c r="AQ1066" s="155"/>
      <c r="AR1066" s="155"/>
    </row>
    <row r="1067" spans="1:44" ht="102" hidden="1" x14ac:dyDescent="0.3">
      <c r="A1067" s="155"/>
      <c r="B1067" s="166" t="s">
        <v>2378</v>
      </c>
      <c r="C1067" s="167"/>
      <c r="D1067" s="163">
        <v>206.16</v>
      </c>
      <c r="E1067" s="164">
        <v>206.16</v>
      </c>
      <c r="F1067" s="161" t="s">
        <v>2018</v>
      </c>
      <c r="G1067" s="165" t="s">
        <v>4084</v>
      </c>
      <c r="H1067" s="162"/>
      <c r="I1067" s="155"/>
      <c r="J1067" s="155"/>
      <c r="K1067" s="155"/>
      <c r="L1067" s="155"/>
      <c r="M1067" s="155"/>
      <c r="N1067" s="155"/>
      <c r="O1067" s="155"/>
      <c r="P1067" s="155"/>
      <c r="Q1067" s="155"/>
      <c r="R1067" s="155"/>
      <c r="S1067" s="155"/>
      <c r="T1067" s="155"/>
      <c r="U1067" s="155"/>
      <c r="V1067" s="155"/>
      <c r="W1067" s="155"/>
      <c r="X1067" s="155"/>
      <c r="Y1067" s="155"/>
      <c r="Z1067" s="155"/>
      <c r="AA1067" s="155"/>
      <c r="AB1067" s="155"/>
      <c r="AC1067" s="155"/>
      <c r="AD1067" s="155"/>
      <c r="AE1067" s="155"/>
      <c r="AF1067" s="155"/>
      <c r="AG1067" s="155"/>
      <c r="AH1067" s="155"/>
      <c r="AI1067" s="155"/>
      <c r="AJ1067" s="155"/>
      <c r="AK1067" s="155"/>
      <c r="AL1067" s="155"/>
      <c r="AM1067" s="155"/>
      <c r="AN1067" s="155"/>
      <c r="AO1067" s="155"/>
      <c r="AP1067" s="155"/>
      <c r="AQ1067" s="155"/>
      <c r="AR1067" s="155"/>
    </row>
    <row r="1068" spans="1:44" ht="102" x14ac:dyDescent="0.3">
      <c r="A1068" s="155"/>
      <c r="B1068" s="161" t="s">
        <v>2018</v>
      </c>
      <c r="C1068" s="162" t="s">
        <v>1063</v>
      </c>
      <c r="D1068" s="163">
        <v>176.09</v>
      </c>
      <c r="E1068" s="164">
        <v>176.09</v>
      </c>
      <c r="F1068" s="165" t="s">
        <v>4084</v>
      </c>
      <c r="G1068" s="166" t="s">
        <v>2452</v>
      </c>
      <c r="H1068" s="167"/>
      <c r="I1068" s="155"/>
      <c r="J1068" s="155"/>
      <c r="K1068" s="155"/>
      <c r="L1068" s="155"/>
      <c r="M1068" s="155"/>
      <c r="N1068" s="155"/>
      <c r="O1068" s="155"/>
      <c r="P1068" s="155"/>
      <c r="Q1068" s="155"/>
      <c r="R1068" s="155"/>
      <c r="S1068" s="155"/>
      <c r="T1068" s="155"/>
      <c r="U1068" s="155"/>
      <c r="V1068" s="155"/>
      <c r="W1068" s="155"/>
      <c r="X1068" s="155"/>
      <c r="Y1068" s="155"/>
      <c r="Z1068" s="155"/>
      <c r="AA1068" s="155"/>
      <c r="AB1068" s="155"/>
      <c r="AC1068" s="155"/>
      <c r="AD1068" s="155"/>
      <c r="AE1068" s="155"/>
      <c r="AF1068" s="155"/>
      <c r="AG1068" s="155"/>
      <c r="AH1068" s="155"/>
      <c r="AI1068" s="155"/>
      <c r="AJ1068" s="155"/>
      <c r="AK1068" s="155"/>
      <c r="AL1068" s="155"/>
      <c r="AM1068" s="155"/>
      <c r="AN1068" s="155"/>
      <c r="AO1068" s="155"/>
      <c r="AP1068" s="155"/>
      <c r="AQ1068" s="155"/>
      <c r="AR1068" s="155"/>
    </row>
    <row r="1069" spans="1:44" ht="102" hidden="1" x14ac:dyDescent="0.3">
      <c r="A1069" s="155"/>
      <c r="B1069" s="165" t="s">
        <v>4084</v>
      </c>
      <c r="C1069" s="162"/>
      <c r="D1069" s="163">
        <v>176.09</v>
      </c>
      <c r="E1069" s="164">
        <v>176.09</v>
      </c>
      <c r="F1069" s="166" t="s">
        <v>2452</v>
      </c>
      <c r="G1069" s="161" t="s">
        <v>2193</v>
      </c>
      <c r="H1069" s="162" t="s">
        <v>907</v>
      </c>
      <c r="I1069" s="155"/>
      <c r="J1069" s="155"/>
      <c r="K1069" s="155"/>
      <c r="L1069" s="155"/>
      <c r="M1069" s="155"/>
      <c r="N1069" s="155"/>
      <c r="O1069" s="155"/>
      <c r="P1069" s="155"/>
      <c r="Q1069" s="155"/>
      <c r="R1069" s="155"/>
      <c r="S1069" s="155"/>
      <c r="T1069" s="155"/>
      <c r="U1069" s="155"/>
      <c r="V1069" s="155"/>
      <c r="W1069" s="155"/>
      <c r="X1069" s="155"/>
      <c r="Y1069" s="155"/>
      <c r="Z1069" s="155"/>
      <c r="AA1069" s="155"/>
      <c r="AB1069" s="155"/>
      <c r="AC1069" s="155"/>
      <c r="AD1069" s="155"/>
      <c r="AE1069" s="155"/>
      <c r="AF1069" s="155"/>
      <c r="AG1069" s="155"/>
      <c r="AH1069" s="155"/>
      <c r="AI1069" s="155"/>
      <c r="AJ1069" s="155"/>
      <c r="AK1069" s="155"/>
      <c r="AL1069" s="155"/>
      <c r="AM1069" s="155"/>
      <c r="AN1069" s="155"/>
      <c r="AO1069" s="155"/>
      <c r="AP1069" s="155"/>
      <c r="AQ1069" s="155"/>
      <c r="AR1069" s="155"/>
    </row>
    <row r="1070" spans="1:44" ht="102" hidden="1" x14ac:dyDescent="0.3">
      <c r="A1070" s="155"/>
      <c r="B1070" s="166" t="s">
        <v>2452</v>
      </c>
      <c r="C1070" s="167"/>
      <c r="D1070" s="163">
        <v>176.09</v>
      </c>
      <c r="E1070" s="164">
        <v>176.09</v>
      </c>
      <c r="F1070" s="161" t="s">
        <v>2193</v>
      </c>
      <c r="G1070" s="165" t="s">
        <v>4084</v>
      </c>
      <c r="H1070" s="162"/>
      <c r="I1070" s="155"/>
      <c r="J1070" s="155"/>
      <c r="K1070" s="155"/>
      <c r="L1070" s="155"/>
      <c r="M1070" s="155"/>
      <c r="N1070" s="155"/>
      <c r="O1070" s="155"/>
      <c r="P1070" s="155"/>
      <c r="Q1070" s="155"/>
      <c r="R1070" s="155"/>
      <c r="S1070" s="155"/>
      <c r="T1070" s="155"/>
      <c r="U1070" s="155"/>
      <c r="V1070" s="155"/>
      <c r="W1070" s="155"/>
      <c r="X1070" s="155"/>
      <c r="Y1070" s="155"/>
      <c r="Z1070" s="155"/>
      <c r="AA1070" s="155"/>
      <c r="AB1070" s="155"/>
      <c r="AC1070" s="155"/>
      <c r="AD1070" s="155"/>
      <c r="AE1070" s="155"/>
      <c r="AF1070" s="155"/>
      <c r="AG1070" s="155"/>
      <c r="AH1070" s="155"/>
      <c r="AI1070" s="155"/>
      <c r="AJ1070" s="155"/>
      <c r="AK1070" s="155"/>
      <c r="AL1070" s="155"/>
      <c r="AM1070" s="155"/>
      <c r="AN1070" s="155"/>
      <c r="AO1070" s="155"/>
      <c r="AP1070" s="155"/>
      <c r="AQ1070" s="155"/>
      <c r="AR1070" s="155"/>
    </row>
    <row r="1071" spans="1:44" ht="102" x14ac:dyDescent="0.3">
      <c r="A1071" s="155"/>
      <c r="B1071" s="161" t="s">
        <v>2193</v>
      </c>
      <c r="C1071" s="162" t="s">
        <v>907</v>
      </c>
      <c r="D1071" s="163">
        <v>176.09</v>
      </c>
      <c r="E1071" s="164">
        <v>176.09</v>
      </c>
      <c r="F1071" s="165" t="s">
        <v>4084</v>
      </c>
      <c r="G1071" s="166" t="s">
        <v>2454</v>
      </c>
      <c r="H1071" s="167"/>
      <c r="I1071" s="155"/>
      <c r="J1071" s="155"/>
      <c r="K1071" s="155"/>
      <c r="L1071" s="155"/>
      <c r="M1071" s="155"/>
      <c r="N1071" s="155"/>
      <c r="O1071" s="155"/>
      <c r="P1071" s="155"/>
      <c r="Q1071" s="155"/>
      <c r="R1071" s="155"/>
      <c r="S1071" s="155"/>
      <c r="T1071" s="155"/>
      <c r="U1071" s="155"/>
      <c r="V1071" s="155"/>
      <c r="W1071" s="155"/>
      <c r="X1071" s="155"/>
      <c r="Y1071" s="155"/>
      <c r="Z1071" s="155"/>
      <c r="AA1071" s="155"/>
      <c r="AB1071" s="155"/>
      <c r="AC1071" s="155"/>
      <c r="AD1071" s="155"/>
      <c r="AE1071" s="155"/>
      <c r="AF1071" s="155"/>
      <c r="AG1071" s="155"/>
      <c r="AH1071" s="155"/>
      <c r="AI1071" s="155"/>
      <c r="AJ1071" s="155"/>
      <c r="AK1071" s="155"/>
      <c r="AL1071" s="155"/>
      <c r="AM1071" s="155"/>
      <c r="AN1071" s="155"/>
      <c r="AO1071" s="155"/>
      <c r="AP1071" s="155"/>
      <c r="AQ1071" s="155"/>
      <c r="AR1071" s="155"/>
    </row>
    <row r="1072" spans="1:44" ht="102" hidden="1" x14ac:dyDescent="0.3">
      <c r="A1072" s="155"/>
      <c r="B1072" s="165" t="s">
        <v>4084</v>
      </c>
      <c r="C1072" s="162"/>
      <c r="D1072" s="163">
        <v>176.09</v>
      </c>
      <c r="E1072" s="164">
        <v>176.09</v>
      </c>
      <c r="F1072" s="166" t="s">
        <v>2454</v>
      </c>
      <c r="G1072" s="161" t="s">
        <v>1698</v>
      </c>
      <c r="H1072" s="162" t="s">
        <v>1042</v>
      </c>
      <c r="I1072" s="155"/>
      <c r="J1072" s="155"/>
      <c r="K1072" s="155"/>
      <c r="L1072" s="155"/>
      <c r="M1072" s="155"/>
      <c r="N1072" s="155"/>
      <c r="O1072" s="155"/>
      <c r="P1072" s="155"/>
      <c r="Q1072" s="155"/>
      <c r="R1072" s="155"/>
      <c r="S1072" s="155"/>
      <c r="T1072" s="155"/>
      <c r="U1072" s="155"/>
      <c r="V1072" s="155"/>
      <c r="W1072" s="155"/>
      <c r="X1072" s="155"/>
      <c r="Y1072" s="155"/>
      <c r="Z1072" s="155"/>
      <c r="AA1072" s="155"/>
      <c r="AB1072" s="155"/>
      <c r="AC1072" s="155"/>
      <c r="AD1072" s="155"/>
      <c r="AE1072" s="155"/>
      <c r="AF1072" s="155"/>
      <c r="AG1072" s="155"/>
      <c r="AH1072" s="155"/>
      <c r="AI1072" s="155"/>
      <c r="AJ1072" s="155"/>
      <c r="AK1072" s="155"/>
      <c r="AL1072" s="155"/>
      <c r="AM1072" s="155"/>
      <c r="AN1072" s="155"/>
      <c r="AO1072" s="155"/>
      <c r="AP1072" s="155"/>
      <c r="AQ1072" s="155"/>
      <c r="AR1072" s="155"/>
    </row>
    <row r="1073" spans="1:44" ht="102" hidden="1" x14ac:dyDescent="0.3">
      <c r="A1073" s="155"/>
      <c r="B1073" s="166" t="s">
        <v>2454</v>
      </c>
      <c r="C1073" s="167"/>
      <c r="D1073" s="163">
        <v>176.09</v>
      </c>
      <c r="E1073" s="164">
        <v>176.09</v>
      </c>
      <c r="F1073" s="161" t="s">
        <v>1698</v>
      </c>
      <c r="G1073" s="165" t="s">
        <v>4084</v>
      </c>
      <c r="H1073" s="162"/>
      <c r="I1073" s="155"/>
      <c r="J1073" s="155"/>
      <c r="K1073" s="155"/>
      <c r="L1073" s="155"/>
      <c r="M1073" s="155"/>
      <c r="N1073" s="155"/>
      <c r="O1073" s="155"/>
      <c r="P1073" s="155"/>
      <c r="Q1073" s="155"/>
      <c r="R1073" s="155"/>
      <c r="S1073" s="155"/>
      <c r="T1073" s="155"/>
      <c r="U1073" s="155"/>
      <c r="V1073" s="155"/>
      <c r="W1073" s="155"/>
      <c r="X1073" s="155"/>
      <c r="Y1073" s="155"/>
      <c r="Z1073" s="155"/>
      <c r="AA1073" s="155"/>
      <c r="AB1073" s="155"/>
      <c r="AC1073" s="155"/>
      <c r="AD1073" s="155"/>
      <c r="AE1073" s="155"/>
      <c r="AF1073" s="155"/>
      <c r="AG1073" s="155"/>
      <c r="AH1073" s="155"/>
      <c r="AI1073" s="155"/>
      <c r="AJ1073" s="155"/>
      <c r="AK1073" s="155"/>
      <c r="AL1073" s="155"/>
      <c r="AM1073" s="155"/>
      <c r="AN1073" s="155"/>
      <c r="AO1073" s="155"/>
      <c r="AP1073" s="155"/>
      <c r="AQ1073" s="155"/>
      <c r="AR1073" s="155"/>
    </row>
    <row r="1074" spans="1:44" ht="102" x14ac:dyDescent="0.3">
      <c r="A1074" s="155"/>
      <c r="B1074" s="161" t="s">
        <v>1698</v>
      </c>
      <c r="C1074" s="162" t="s">
        <v>1042</v>
      </c>
      <c r="D1074" s="163">
        <v>261.99</v>
      </c>
      <c r="E1074" s="164">
        <v>261.99</v>
      </c>
      <c r="F1074" s="165" t="s">
        <v>4084</v>
      </c>
      <c r="G1074" s="166" t="s">
        <v>2517</v>
      </c>
      <c r="H1074" s="167"/>
      <c r="I1074" s="155"/>
      <c r="J1074" s="155"/>
      <c r="K1074" s="155"/>
      <c r="L1074" s="155"/>
      <c r="M1074" s="155"/>
      <c r="N1074" s="155"/>
      <c r="O1074" s="155"/>
      <c r="P1074" s="155"/>
      <c r="Q1074" s="155"/>
      <c r="R1074" s="155"/>
      <c r="S1074" s="155"/>
      <c r="T1074" s="155"/>
      <c r="U1074" s="155"/>
      <c r="V1074" s="155"/>
      <c r="W1074" s="155"/>
      <c r="X1074" s="155"/>
      <c r="Y1074" s="155"/>
      <c r="Z1074" s="155"/>
      <c r="AA1074" s="155"/>
      <c r="AB1074" s="155"/>
      <c r="AC1074" s="155"/>
      <c r="AD1074" s="155"/>
      <c r="AE1074" s="155"/>
      <c r="AF1074" s="155"/>
      <c r="AG1074" s="155"/>
      <c r="AH1074" s="155"/>
      <c r="AI1074" s="155"/>
      <c r="AJ1074" s="155"/>
      <c r="AK1074" s="155"/>
      <c r="AL1074" s="155"/>
      <c r="AM1074" s="155"/>
      <c r="AN1074" s="155"/>
      <c r="AO1074" s="155"/>
      <c r="AP1074" s="155"/>
      <c r="AQ1074" s="155"/>
      <c r="AR1074" s="155"/>
    </row>
    <row r="1075" spans="1:44" ht="102" hidden="1" x14ac:dyDescent="0.3">
      <c r="A1075" s="155"/>
      <c r="B1075" s="165" t="s">
        <v>4084</v>
      </c>
      <c r="C1075" s="162"/>
      <c r="D1075" s="163">
        <v>261.99</v>
      </c>
      <c r="E1075" s="164">
        <v>261.99</v>
      </c>
      <c r="F1075" s="166" t="s">
        <v>2517</v>
      </c>
      <c r="G1075" s="161" t="s">
        <v>1734</v>
      </c>
      <c r="H1075" s="162" t="s">
        <v>1735</v>
      </c>
      <c r="I1075" s="155"/>
      <c r="J1075" s="155"/>
      <c r="K1075" s="155"/>
      <c r="L1075" s="155"/>
      <c r="M1075" s="155"/>
      <c r="N1075" s="155"/>
      <c r="O1075" s="155"/>
      <c r="P1075" s="155"/>
      <c r="Q1075" s="155"/>
      <c r="R1075" s="155"/>
      <c r="S1075" s="155"/>
      <c r="T1075" s="155"/>
      <c r="U1075" s="155"/>
      <c r="V1075" s="155"/>
      <c r="W1075" s="155"/>
      <c r="X1075" s="155"/>
      <c r="Y1075" s="155"/>
      <c r="Z1075" s="155"/>
      <c r="AA1075" s="155"/>
      <c r="AB1075" s="155"/>
      <c r="AC1075" s="155"/>
      <c r="AD1075" s="155"/>
      <c r="AE1075" s="155"/>
      <c r="AF1075" s="155"/>
      <c r="AG1075" s="155"/>
      <c r="AH1075" s="155"/>
      <c r="AI1075" s="155"/>
      <c r="AJ1075" s="155"/>
      <c r="AK1075" s="155"/>
      <c r="AL1075" s="155"/>
      <c r="AM1075" s="155"/>
      <c r="AN1075" s="155"/>
      <c r="AO1075" s="155"/>
      <c r="AP1075" s="155"/>
      <c r="AQ1075" s="155"/>
      <c r="AR1075" s="155"/>
    </row>
    <row r="1076" spans="1:44" ht="102" hidden="1" x14ac:dyDescent="0.3">
      <c r="A1076" s="155"/>
      <c r="B1076" s="166" t="s">
        <v>2517</v>
      </c>
      <c r="C1076" s="167"/>
      <c r="D1076" s="163">
        <v>261.99</v>
      </c>
      <c r="E1076" s="164">
        <v>261.99</v>
      </c>
      <c r="F1076" s="161" t="s">
        <v>1734</v>
      </c>
      <c r="G1076" s="165" t="s">
        <v>4084</v>
      </c>
      <c r="H1076" s="162"/>
      <c r="I1076" s="155"/>
      <c r="J1076" s="155"/>
      <c r="K1076" s="155"/>
      <c r="L1076" s="155"/>
      <c r="M1076" s="155"/>
      <c r="N1076" s="155"/>
      <c r="O1076" s="155"/>
      <c r="P1076" s="155"/>
      <c r="Q1076" s="155"/>
      <c r="R1076" s="155"/>
      <c r="S1076" s="155"/>
      <c r="T1076" s="155"/>
      <c r="U1076" s="155"/>
      <c r="V1076" s="155"/>
      <c r="W1076" s="155"/>
      <c r="X1076" s="155"/>
      <c r="Y1076" s="155"/>
      <c r="Z1076" s="155"/>
      <c r="AA1076" s="155"/>
      <c r="AB1076" s="155"/>
      <c r="AC1076" s="155"/>
      <c r="AD1076" s="155"/>
      <c r="AE1076" s="155"/>
      <c r="AF1076" s="155"/>
      <c r="AG1076" s="155"/>
      <c r="AH1076" s="155"/>
      <c r="AI1076" s="155"/>
      <c r="AJ1076" s="155"/>
      <c r="AK1076" s="155"/>
      <c r="AL1076" s="155"/>
      <c r="AM1076" s="155"/>
      <c r="AN1076" s="155"/>
      <c r="AO1076" s="155"/>
      <c r="AP1076" s="155"/>
      <c r="AQ1076" s="155"/>
      <c r="AR1076" s="155"/>
    </row>
    <row r="1077" spans="1:44" ht="102" x14ac:dyDescent="0.3">
      <c r="A1077" s="155"/>
      <c r="B1077" s="161" t="s">
        <v>1734</v>
      </c>
      <c r="C1077" s="162" t="s">
        <v>1735</v>
      </c>
      <c r="D1077" s="163">
        <v>249.11</v>
      </c>
      <c r="E1077" s="164">
        <v>249.11</v>
      </c>
      <c r="F1077" s="165" t="s">
        <v>4084</v>
      </c>
      <c r="G1077" s="166" t="s">
        <v>2508</v>
      </c>
      <c r="H1077" s="167"/>
      <c r="I1077" s="155"/>
      <c r="J1077" s="155"/>
      <c r="K1077" s="155"/>
      <c r="L1077" s="155"/>
      <c r="M1077" s="155"/>
      <c r="N1077" s="155"/>
      <c r="O1077" s="155"/>
      <c r="P1077" s="155"/>
      <c r="Q1077" s="155"/>
      <c r="R1077" s="155"/>
      <c r="S1077" s="155"/>
      <c r="T1077" s="155"/>
      <c r="U1077" s="155"/>
      <c r="V1077" s="155"/>
      <c r="W1077" s="155"/>
      <c r="X1077" s="155"/>
      <c r="Y1077" s="155"/>
      <c r="Z1077" s="155"/>
      <c r="AA1077" s="155"/>
      <c r="AB1077" s="155"/>
      <c r="AC1077" s="155"/>
      <c r="AD1077" s="155"/>
      <c r="AE1077" s="155"/>
      <c r="AF1077" s="155"/>
      <c r="AG1077" s="155"/>
      <c r="AH1077" s="155"/>
      <c r="AI1077" s="155"/>
      <c r="AJ1077" s="155"/>
      <c r="AK1077" s="155"/>
      <c r="AL1077" s="155"/>
      <c r="AM1077" s="155"/>
      <c r="AN1077" s="155"/>
      <c r="AO1077" s="155"/>
      <c r="AP1077" s="155"/>
      <c r="AQ1077" s="155"/>
      <c r="AR1077" s="155"/>
    </row>
    <row r="1078" spans="1:44" ht="102" hidden="1" x14ac:dyDescent="0.3">
      <c r="A1078" s="155"/>
      <c r="B1078" s="165" t="s">
        <v>4084</v>
      </c>
      <c r="C1078" s="162"/>
      <c r="D1078" s="163">
        <v>249.11</v>
      </c>
      <c r="E1078" s="164">
        <v>249.11</v>
      </c>
      <c r="F1078" s="166" t="s">
        <v>2508</v>
      </c>
      <c r="G1078" s="161" t="s">
        <v>1788</v>
      </c>
      <c r="H1078" s="162" t="s">
        <v>1789</v>
      </c>
      <c r="I1078" s="155"/>
      <c r="J1078" s="155"/>
      <c r="K1078" s="155"/>
      <c r="L1078" s="155"/>
      <c r="M1078" s="155"/>
      <c r="N1078" s="155"/>
      <c r="O1078" s="155"/>
      <c r="P1078" s="155"/>
      <c r="Q1078" s="155"/>
      <c r="R1078" s="155"/>
      <c r="S1078" s="155"/>
      <c r="T1078" s="155"/>
      <c r="U1078" s="155"/>
      <c r="V1078" s="155"/>
      <c r="W1078" s="155"/>
      <c r="X1078" s="155"/>
      <c r="Y1078" s="155"/>
      <c r="Z1078" s="155"/>
      <c r="AA1078" s="155"/>
      <c r="AB1078" s="155"/>
      <c r="AC1078" s="155"/>
      <c r="AD1078" s="155"/>
      <c r="AE1078" s="155"/>
      <c r="AF1078" s="155"/>
      <c r="AG1078" s="155"/>
      <c r="AH1078" s="155"/>
      <c r="AI1078" s="155"/>
      <c r="AJ1078" s="155"/>
      <c r="AK1078" s="155"/>
      <c r="AL1078" s="155"/>
      <c r="AM1078" s="155"/>
      <c r="AN1078" s="155"/>
      <c r="AO1078" s="155"/>
      <c r="AP1078" s="155"/>
      <c r="AQ1078" s="155"/>
      <c r="AR1078" s="155"/>
    </row>
    <row r="1079" spans="1:44" ht="102" hidden="1" x14ac:dyDescent="0.3">
      <c r="A1079" s="155"/>
      <c r="B1079" s="166" t="s">
        <v>2508</v>
      </c>
      <c r="C1079" s="167"/>
      <c r="D1079" s="163">
        <v>249.11</v>
      </c>
      <c r="E1079" s="164">
        <v>249.11</v>
      </c>
      <c r="F1079" s="161" t="s">
        <v>1788</v>
      </c>
      <c r="G1079" s="165" t="s">
        <v>4084</v>
      </c>
      <c r="H1079" s="162"/>
      <c r="I1079" s="155"/>
      <c r="J1079" s="155"/>
      <c r="K1079" s="155"/>
      <c r="L1079" s="155"/>
      <c r="M1079" s="155"/>
      <c r="N1079" s="155"/>
      <c r="O1079" s="155"/>
      <c r="P1079" s="155"/>
      <c r="Q1079" s="155"/>
      <c r="R1079" s="155"/>
      <c r="S1079" s="155"/>
      <c r="T1079" s="155"/>
      <c r="U1079" s="155"/>
      <c r="V1079" s="155"/>
      <c r="W1079" s="155"/>
      <c r="X1079" s="155"/>
      <c r="Y1079" s="155"/>
      <c r="Z1079" s="155"/>
      <c r="AA1079" s="155"/>
      <c r="AB1079" s="155"/>
      <c r="AC1079" s="155"/>
      <c r="AD1079" s="155"/>
      <c r="AE1079" s="155"/>
      <c r="AF1079" s="155"/>
      <c r="AG1079" s="155"/>
      <c r="AH1079" s="155"/>
      <c r="AI1079" s="155"/>
      <c r="AJ1079" s="155"/>
      <c r="AK1079" s="155"/>
      <c r="AL1079" s="155"/>
      <c r="AM1079" s="155"/>
      <c r="AN1079" s="155"/>
      <c r="AO1079" s="155"/>
      <c r="AP1079" s="155"/>
      <c r="AQ1079" s="155"/>
      <c r="AR1079" s="155"/>
    </row>
    <row r="1080" spans="1:44" ht="102" x14ac:dyDescent="0.3">
      <c r="A1080" s="155"/>
      <c r="B1080" s="161" t="s">
        <v>1788</v>
      </c>
      <c r="C1080" s="162" t="s">
        <v>1789</v>
      </c>
      <c r="D1080" s="163">
        <v>257.7</v>
      </c>
      <c r="E1080" s="164">
        <v>257.7</v>
      </c>
      <c r="F1080" s="165" t="s">
        <v>4084</v>
      </c>
      <c r="G1080" s="166" t="s">
        <v>2515</v>
      </c>
      <c r="H1080" s="167"/>
      <c r="I1080" s="155"/>
      <c r="J1080" s="155"/>
      <c r="K1080" s="155"/>
      <c r="L1080" s="155"/>
      <c r="M1080" s="155"/>
      <c r="N1080" s="155"/>
      <c r="O1080" s="155"/>
      <c r="P1080" s="155"/>
      <c r="Q1080" s="155"/>
      <c r="R1080" s="155"/>
      <c r="S1080" s="155"/>
      <c r="T1080" s="155"/>
      <c r="U1080" s="155"/>
      <c r="V1080" s="155"/>
      <c r="W1080" s="155"/>
      <c r="X1080" s="155"/>
      <c r="Y1080" s="155"/>
      <c r="Z1080" s="155"/>
      <c r="AA1080" s="155"/>
      <c r="AB1080" s="155"/>
      <c r="AC1080" s="155"/>
      <c r="AD1080" s="155"/>
      <c r="AE1080" s="155"/>
      <c r="AF1080" s="155"/>
      <c r="AG1080" s="155"/>
      <c r="AH1080" s="155"/>
      <c r="AI1080" s="155"/>
      <c r="AJ1080" s="155"/>
      <c r="AK1080" s="155"/>
      <c r="AL1080" s="155"/>
      <c r="AM1080" s="155"/>
      <c r="AN1080" s="155"/>
      <c r="AO1080" s="155"/>
      <c r="AP1080" s="155"/>
      <c r="AQ1080" s="155"/>
      <c r="AR1080" s="155"/>
    </row>
    <row r="1081" spans="1:44" ht="102" hidden="1" x14ac:dyDescent="0.3">
      <c r="A1081" s="155"/>
      <c r="B1081" s="165" t="s">
        <v>4084</v>
      </c>
      <c r="C1081" s="162"/>
      <c r="D1081" s="163">
        <v>257.7</v>
      </c>
      <c r="E1081" s="164">
        <v>257.7</v>
      </c>
      <c r="F1081" s="166" t="s">
        <v>2515</v>
      </c>
      <c r="G1081" s="161" t="s">
        <v>3560</v>
      </c>
      <c r="H1081" s="162" t="s">
        <v>1679</v>
      </c>
      <c r="I1081" s="155"/>
      <c r="J1081" s="155"/>
      <c r="K1081" s="155"/>
      <c r="L1081" s="155"/>
      <c r="M1081" s="155"/>
      <c r="N1081" s="155"/>
      <c r="O1081" s="155"/>
      <c r="P1081" s="155"/>
      <c r="Q1081" s="155"/>
      <c r="R1081" s="155"/>
      <c r="S1081" s="155"/>
      <c r="T1081" s="155"/>
      <c r="U1081" s="155"/>
      <c r="V1081" s="155"/>
      <c r="W1081" s="155"/>
      <c r="X1081" s="155"/>
      <c r="Y1081" s="155"/>
      <c r="Z1081" s="155"/>
      <c r="AA1081" s="155"/>
      <c r="AB1081" s="155"/>
      <c r="AC1081" s="155"/>
      <c r="AD1081" s="155"/>
      <c r="AE1081" s="155"/>
      <c r="AF1081" s="155"/>
      <c r="AG1081" s="155"/>
      <c r="AH1081" s="155"/>
      <c r="AI1081" s="155"/>
      <c r="AJ1081" s="155"/>
      <c r="AK1081" s="155"/>
      <c r="AL1081" s="155"/>
      <c r="AM1081" s="155"/>
      <c r="AN1081" s="155"/>
      <c r="AO1081" s="155"/>
      <c r="AP1081" s="155"/>
      <c r="AQ1081" s="155"/>
      <c r="AR1081" s="155"/>
    </row>
    <row r="1082" spans="1:44" ht="102" hidden="1" x14ac:dyDescent="0.3">
      <c r="A1082" s="155"/>
      <c r="B1082" s="166" t="s">
        <v>2515</v>
      </c>
      <c r="C1082" s="167"/>
      <c r="D1082" s="163">
        <v>257.7</v>
      </c>
      <c r="E1082" s="164">
        <v>257.7</v>
      </c>
      <c r="F1082" s="161" t="s">
        <v>3560</v>
      </c>
      <c r="G1082" s="165" t="s">
        <v>4084</v>
      </c>
      <c r="H1082" s="162"/>
      <c r="I1082" s="155"/>
      <c r="J1082" s="155"/>
      <c r="K1082" s="155"/>
      <c r="L1082" s="155"/>
      <c r="M1082" s="155"/>
      <c r="N1082" s="155"/>
      <c r="O1082" s="155"/>
      <c r="P1082" s="155"/>
      <c r="Q1082" s="155"/>
      <c r="R1082" s="155"/>
      <c r="S1082" s="155"/>
      <c r="T1082" s="155"/>
      <c r="U1082" s="155"/>
      <c r="V1082" s="155"/>
      <c r="W1082" s="155"/>
      <c r="X1082" s="155"/>
      <c r="Y1082" s="155"/>
      <c r="Z1082" s="155"/>
      <c r="AA1082" s="155"/>
      <c r="AB1082" s="155"/>
      <c r="AC1082" s="155"/>
      <c r="AD1082" s="155"/>
      <c r="AE1082" s="155"/>
      <c r="AF1082" s="155"/>
      <c r="AG1082" s="155"/>
      <c r="AH1082" s="155"/>
      <c r="AI1082" s="155"/>
      <c r="AJ1082" s="155"/>
      <c r="AK1082" s="155"/>
      <c r="AL1082" s="155"/>
      <c r="AM1082" s="155"/>
      <c r="AN1082" s="155"/>
      <c r="AO1082" s="155"/>
      <c r="AP1082" s="155"/>
      <c r="AQ1082" s="155"/>
      <c r="AR1082" s="155"/>
    </row>
    <row r="1083" spans="1:44" ht="102" x14ac:dyDescent="0.3">
      <c r="A1083" s="155"/>
      <c r="B1083" s="161" t="s">
        <v>3560</v>
      </c>
      <c r="C1083" s="162" t="s">
        <v>1679</v>
      </c>
      <c r="D1083" s="163">
        <v>188.97</v>
      </c>
      <c r="E1083" s="164">
        <v>188.97</v>
      </c>
      <c r="F1083" s="165" t="s">
        <v>4084</v>
      </c>
      <c r="G1083" s="166" t="s">
        <v>4073</v>
      </c>
      <c r="H1083" s="167"/>
      <c r="I1083" s="155"/>
      <c r="J1083" s="155"/>
      <c r="K1083" s="155"/>
      <c r="L1083" s="155"/>
      <c r="M1083" s="155"/>
      <c r="N1083" s="155"/>
      <c r="O1083" s="155"/>
      <c r="P1083" s="155"/>
      <c r="Q1083" s="155"/>
      <c r="R1083" s="155"/>
      <c r="S1083" s="155"/>
      <c r="T1083" s="155"/>
      <c r="U1083" s="155"/>
      <c r="V1083" s="155"/>
      <c r="W1083" s="155"/>
      <c r="X1083" s="155"/>
      <c r="Y1083" s="155"/>
      <c r="Z1083" s="155"/>
      <c r="AA1083" s="155"/>
      <c r="AB1083" s="155"/>
      <c r="AC1083" s="155"/>
      <c r="AD1083" s="155"/>
      <c r="AE1083" s="155"/>
      <c r="AF1083" s="155"/>
      <c r="AG1083" s="155"/>
      <c r="AH1083" s="155"/>
      <c r="AI1083" s="155"/>
      <c r="AJ1083" s="155"/>
      <c r="AK1083" s="155"/>
      <c r="AL1083" s="155"/>
      <c r="AM1083" s="155"/>
      <c r="AN1083" s="155"/>
      <c r="AO1083" s="155"/>
      <c r="AP1083" s="155"/>
      <c r="AQ1083" s="155"/>
      <c r="AR1083" s="155"/>
    </row>
    <row r="1084" spans="1:44" ht="102" hidden="1" x14ac:dyDescent="0.3">
      <c r="A1084" s="155"/>
      <c r="B1084" s="165" t="s">
        <v>4084</v>
      </c>
      <c r="C1084" s="162"/>
      <c r="D1084" s="163">
        <v>188.97</v>
      </c>
      <c r="E1084" s="164">
        <v>188.97</v>
      </c>
      <c r="F1084" s="166" t="s">
        <v>4073</v>
      </c>
      <c r="G1084" s="161" t="s">
        <v>2269</v>
      </c>
      <c r="H1084" s="162" t="s">
        <v>1704</v>
      </c>
      <c r="I1084" s="155"/>
      <c r="J1084" s="155"/>
      <c r="K1084" s="155"/>
      <c r="L1084" s="155"/>
      <c r="M1084" s="155"/>
      <c r="N1084" s="155"/>
      <c r="O1084" s="155"/>
      <c r="P1084" s="155"/>
      <c r="Q1084" s="155"/>
      <c r="R1084" s="155"/>
      <c r="S1084" s="155"/>
      <c r="T1084" s="155"/>
      <c r="U1084" s="155"/>
      <c r="V1084" s="155"/>
      <c r="W1084" s="155"/>
      <c r="X1084" s="155"/>
      <c r="Y1084" s="155"/>
      <c r="Z1084" s="155"/>
      <c r="AA1084" s="155"/>
      <c r="AB1084" s="155"/>
      <c r="AC1084" s="155"/>
      <c r="AD1084" s="155"/>
      <c r="AE1084" s="155"/>
      <c r="AF1084" s="155"/>
      <c r="AG1084" s="155"/>
      <c r="AH1084" s="155"/>
      <c r="AI1084" s="155"/>
      <c r="AJ1084" s="155"/>
      <c r="AK1084" s="155"/>
      <c r="AL1084" s="155"/>
      <c r="AM1084" s="155"/>
      <c r="AN1084" s="155"/>
      <c r="AO1084" s="155"/>
      <c r="AP1084" s="155"/>
      <c r="AQ1084" s="155"/>
      <c r="AR1084" s="155"/>
    </row>
    <row r="1085" spans="1:44" ht="102" hidden="1" x14ac:dyDescent="0.3">
      <c r="A1085" s="155"/>
      <c r="B1085" s="166" t="s">
        <v>4073</v>
      </c>
      <c r="C1085" s="167"/>
      <c r="D1085" s="163">
        <v>188.97</v>
      </c>
      <c r="E1085" s="164">
        <v>188.97</v>
      </c>
      <c r="F1085" s="161" t="s">
        <v>2269</v>
      </c>
      <c r="G1085" s="165" t="s">
        <v>4084</v>
      </c>
      <c r="H1085" s="162"/>
      <c r="I1085" s="155"/>
      <c r="J1085" s="155"/>
      <c r="K1085" s="155"/>
      <c r="L1085" s="155"/>
      <c r="M1085" s="155"/>
      <c r="N1085" s="155"/>
      <c r="O1085" s="155"/>
      <c r="P1085" s="155"/>
      <c r="Q1085" s="155"/>
      <c r="R1085" s="155"/>
      <c r="S1085" s="155"/>
      <c r="T1085" s="155"/>
      <c r="U1085" s="155"/>
      <c r="V1085" s="155"/>
      <c r="W1085" s="155"/>
      <c r="X1085" s="155"/>
      <c r="Y1085" s="155"/>
      <c r="Z1085" s="155"/>
      <c r="AA1085" s="155"/>
      <c r="AB1085" s="155"/>
      <c r="AC1085" s="155"/>
      <c r="AD1085" s="155"/>
      <c r="AE1085" s="155"/>
      <c r="AF1085" s="155"/>
      <c r="AG1085" s="155"/>
      <c r="AH1085" s="155"/>
      <c r="AI1085" s="155"/>
      <c r="AJ1085" s="155"/>
      <c r="AK1085" s="155"/>
      <c r="AL1085" s="155"/>
      <c r="AM1085" s="155"/>
      <c r="AN1085" s="155"/>
      <c r="AO1085" s="155"/>
      <c r="AP1085" s="155"/>
      <c r="AQ1085" s="155"/>
      <c r="AR1085" s="155"/>
    </row>
    <row r="1086" spans="1:44" ht="102" x14ac:dyDescent="0.3">
      <c r="A1086" s="155"/>
      <c r="B1086" s="161" t="s">
        <v>2269</v>
      </c>
      <c r="C1086" s="162" t="s">
        <v>1704</v>
      </c>
      <c r="D1086" s="163">
        <v>214.75</v>
      </c>
      <c r="E1086" s="164">
        <v>214.75</v>
      </c>
      <c r="F1086" s="165" t="s">
        <v>4084</v>
      </c>
      <c r="G1086" s="166" t="s">
        <v>3375</v>
      </c>
      <c r="H1086" s="167"/>
      <c r="I1086" s="155"/>
      <c r="J1086" s="155"/>
      <c r="K1086" s="155"/>
      <c r="L1086" s="155"/>
      <c r="M1086" s="155"/>
      <c r="N1086" s="155"/>
      <c r="O1086" s="155"/>
      <c r="P1086" s="155"/>
      <c r="Q1086" s="155"/>
      <c r="R1086" s="155"/>
      <c r="S1086" s="155"/>
      <c r="T1086" s="155"/>
      <c r="U1086" s="155"/>
      <c r="V1086" s="155"/>
      <c r="W1086" s="155"/>
      <c r="X1086" s="155"/>
      <c r="Y1086" s="155"/>
      <c r="Z1086" s="155"/>
      <c r="AA1086" s="155"/>
      <c r="AB1086" s="155"/>
      <c r="AC1086" s="155"/>
      <c r="AD1086" s="155"/>
      <c r="AE1086" s="155"/>
      <c r="AF1086" s="155"/>
      <c r="AG1086" s="155"/>
      <c r="AH1086" s="155"/>
      <c r="AI1086" s="155"/>
      <c r="AJ1086" s="155"/>
      <c r="AK1086" s="155"/>
      <c r="AL1086" s="155"/>
      <c r="AM1086" s="155"/>
      <c r="AN1086" s="155"/>
      <c r="AO1086" s="155"/>
      <c r="AP1086" s="155"/>
      <c r="AQ1086" s="155"/>
      <c r="AR1086" s="155"/>
    </row>
    <row r="1087" spans="1:44" ht="102" hidden="1" x14ac:dyDescent="0.3">
      <c r="A1087" s="155"/>
      <c r="B1087" s="165" t="s">
        <v>4084</v>
      </c>
      <c r="C1087" s="162"/>
      <c r="D1087" s="163">
        <v>214.75</v>
      </c>
      <c r="E1087" s="164">
        <v>214.75</v>
      </c>
      <c r="F1087" s="166" t="s">
        <v>3375</v>
      </c>
      <c r="G1087" s="161" t="s">
        <v>1370</v>
      </c>
      <c r="H1087" s="162" t="s">
        <v>1371</v>
      </c>
      <c r="I1087" s="155"/>
      <c r="J1087" s="155"/>
      <c r="K1087" s="155"/>
      <c r="L1087" s="155"/>
      <c r="M1087" s="155"/>
      <c r="N1087" s="155"/>
      <c r="O1087" s="155"/>
      <c r="P1087" s="155"/>
      <c r="Q1087" s="155"/>
      <c r="R1087" s="155"/>
      <c r="S1087" s="155"/>
      <c r="T1087" s="155"/>
      <c r="U1087" s="155"/>
      <c r="V1087" s="155"/>
      <c r="W1087" s="155"/>
      <c r="X1087" s="155"/>
      <c r="Y1087" s="155"/>
      <c r="Z1087" s="155"/>
      <c r="AA1087" s="155"/>
      <c r="AB1087" s="155"/>
      <c r="AC1087" s="155"/>
      <c r="AD1087" s="155"/>
      <c r="AE1087" s="155"/>
      <c r="AF1087" s="155"/>
      <c r="AG1087" s="155"/>
      <c r="AH1087" s="155"/>
      <c r="AI1087" s="155"/>
      <c r="AJ1087" s="155"/>
      <c r="AK1087" s="155"/>
      <c r="AL1087" s="155"/>
      <c r="AM1087" s="155"/>
      <c r="AN1087" s="155"/>
      <c r="AO1087" s="155"/>
      <c r="AP1087" s="155"/>
      <c r="AQ1087" s="155"/>
      <c r="AR1087" s="155"/>
    </row>
    <row r="1088" spans="1:44" ht="102" hidden="1" x14ac:dyDescent="0.3">
      <c r="A1088" s="155"/>
      <c r="B1088" s="166" t="s">
        <v>3375</v>
      </c>
      <c r="C1088" s="167"/>
      <c r="D1088" s="163">
        <v>214.75</v>
      </c>
      <c r="E1088" s="164">
        <v>214.75</v>
      </c>
      <c r="F1088" s="161" t="s">
        <v>1370</v>
      </c>
      <c r="G1088" s="165" t="s">
        <v>4084</v>
      </c>
      <c r="H1088" s="162"/>
      <c r="I1088" s="155"/>
      <c r="J1088" s="155"/>
      <c r="K1088" s="155"/>
      <c r="L1088" s="155"/>
      <c r="M1088" s="155"/>
      <c r="N1088" s="155"/>
      <c r="O1088" s="155"/>
      <c r="P1088" s="155"/>
      <c r="Q1088" s="155"/>
      <c r="R1088" s="155"/>
      <c r="S1088" s="155"/>
      <c r="T1088" s="155"/>
      <c r="U1088" s="155"/>
      <c r="V1088" s="155"/>
      <c r="W1088" s="155"/>
      <c r="X1088" s="155"/>
      <c r="Y1088" s="155"/>
      <c r="Z1088" s="155"/>
      <c r="AA1088" s="155"/>
      <c r="AB1088" s="155"/>
      <c r="AC1088" s="155"/>
      <c r="AD1088" s="155"/>
      <c r="AE1088" s="155"/>
      <c r="AF1088" s="155"/>
      <c r="AG1088" s="155"/>
      <c r="AH1088" s="155"/>
      <c r="AI1088" s="155"/>
      <c r="AJ1088" s="155"/>
      <c r="AK1088" s="155"/>
      <c r="AL1088" s="155"/>
      <c r="AM1088" s="155"/>
      <c r="AN1088" s="155"/>
      <c r="AO1088" s="155"/>
      <c r="AP1088" s="155"/>
      <c r="AQ1088" s="155"/>
      <c r="AR1088" s="155"/>
    </row>
    <row r="1089" spans="1:44" ht="102" x14ac:dyDescent="0.3">
      <c r="A1089" s="155"/>
      <c r="B1089" s="161" t="s">
        <v>1370</v>
      </c>
      <c r="C1089" s="162" t="s">
        <v>1371</v>
      </c>
      <c r="D1089" s="163">
        <v>266.29000000000002</v>
      </c>
      <c r="E1089" s="164">
        <v>266.29000000000002</v>
      </c>
      <c r="F1089" s="165" t="s">
        <v>4084</v>
      </c>
      <c r="G1089" s="166" t="s">
        <v>2519</v>
      </c>
      <c r="H1089" s="167"/>
      <c r="I1089" s="155"/>
      <c r="J1089" s="155"/>
      <c r="K1089" s="155"/>
      <c r="L1089" s="155"/>
      <c r="M1089" s="155"/>
      <c r="N1089" s="155"/>
      <c r="O1089" s="155"/>
      <c r="P1089" s="155"/>
      <c r="Q1089" s="155"/>
      <c r="R1089" s="155"/>
      <c r="S1089" s="155"/>
      <c r="T1089" s="155"/>
      <c r="U1089" s="155"/>
      <c r="V1089" s="155"/>
      <c r="W1089" s="155"/>
      <c r="X1089" s="155"/>
      <c r="Y1089" s="155"/>
      <c r="Z1089" s="155"/>
      <c r="AA1089" s="155"/>
      <c r="AB1089" s="155"/>
      <c r="AC1089" s="155"/>
      <c r="AD1089" s="155"/>
      <c r="AE1089" s="155"/>
      <c r="AF1089" s="155"/>
      <c r="AG1089" s="155"/>
      <c r="AH1089" s="155"/>
      <c r="AI1089" s="155"/>
      <c r="AJ1089" s="155"/>
      <c r="AK1089" s="155"/>
      <c r="AL1089" s="155"/>
      <c r="AM1089" s="155"/>
      <c r="AN1089" s="155"/>
      <c r="AO1089" s="155"/>
      <c r="AP1089" s="155"/>
      <c r="AQ1089" s="155"/>
      <c r="AR1089" s="155"/>
    </row>
    <row r="1090" spans="1:44" ht="102" hidden="1" x14ac:dyDescent="0.3">
      <c r="A1090" s="155"/>
      <c r="B1090" s="165" t="s">
        <v>4084</v>
      </c>
      <c r="C1090" s="162"/>
      <c r="D1090" s="163">
        <v>266.29000000000002</v>
      </c>
      <c r="E1090" s="164">
        <v>266.29000000000002</v>
      </c>
      <c r="F1090" s="166" t="s">
        <v>2519</v>
      </c>
      <c r="G1090" s="161" t="s">
        <v>2074</v>
      </c>
      <c r="H1090" s="162" t="s">
        <v>1359</v>
      </c>
      <c r="I1090" s="155"/>
      <c r="J1090" s="155"/>
      <c r="K1090" s="155"/>
      <c r="L1090" s="155"/>
      <c r="M1090" s="155"/>
      <c r="N1090" s="155"/>
      <c r="O1090" s="155"/>
      <c r="P1090" s="155"/>
      <c r="Q1090" s="155"/>
      <c r="R1090" s="155"/>
      <c r="S1090" s="155"/>
      <c r="T1090" s="155"/>
      <c r="U1090" s="155"/>
      <c r="V1090" s="155"/>
      <c r="W1090" s="155"/>
      <c r="X1090" s="155"/>
      <c r="Y1090" s="155"/>
      <c r="Z1090" s="155"/>
      <c r="AA1090" s="155"/>
      <c r="AB1090" s="155"/>
      <c r="AC1090" s="155"/>
      <c r="AD1090" s="155"/>
      <c r="AE1090" s="155"/>
      <c r="AF1090" s="155"/>
      <c r="AG1090" s="155"/>
      <c r="AH1090" s="155"/>
      <c r="AI1090" s="155"/>
      <c r="AJ1090" s="155"/>
      <c r="AK1090" s="155"/>
      <c r="AL1090" s="155"/>
      <c r="AM1090" s="155"/>
      <c r="AN1090" s="155"/>
      <c r="AO1090" s="155"/>
      <c r="AP1090" s="155"/>
      <c r="AQ1090" s="155"/>
      <c r="AR1090" s="155"/>
    </row>
    <row r="1091" spans="1:44" ht="102" hidden="1" x14ac:dyDescent="0.3">
      <c r="A1091" s="155"/>
      <c r="B1091" s="166" t="s">
        <v>2519</v>
      </c>
      <c r="C1091" s="167"/>
      <c r="D1091" s="163">
        <v>266.29000000000002</v>
      </c>
      <c r="E1091" s="164">
        <v>266.29000000000002</v>
      </c>
      <c r="F1091" s="161" t="s">
        <v>2074</v>
      </c>
      <c r="G1091" s="165" t="s">
        <v>4084</v>
      </c>
      <c r="H1091" s="162"/>
      <c r="I1091" s="155"/>
      <c r="J1091" s="155"/>
      <c r="K1091" s="155"/>
      <c r="L1091" s="155"/>
      <c r="M1091" s="155"/>
      <c r="N1091" s="155"/>
      <c r="O1091" s="155"/>
      <c r="P1091" s="155"/>
      <c r="Q1091" s="155"/>
      <c r="R1091" s="155"/>
      <c r="S1091" s="155"/>
      <c r="T1091" s="155"/>
      <c r="U1091" s="155"/>
      <c r="V1091" s="155"/>
      <c r="W1091" s="155"/>
      <c r="X1091" s="155"/>
      <c r="Y1091" s="155"/>
      <c r="Z1091" s="155"/>
      <c r="AA1091" s="155"/>
      <c r="AB1091" s="155"/>
      <c r="AC1091" s="155"/>
      <c r="AD1091" s="155"/>
      <c r="AE1091" s="155"/>
      <c r="AF1091" s="155"/>
      <c r="AG1091" s="155"/>
      <c r="AH1091" s="155"/>
      <c r="AI1091" s="155"/>
      <c r="AJ1091" s="155"/>
      <c r="AK1091" s="155"/>
      <c r="AL1091" s="155"/>
      <c r="AM1091" s="155"/>
      <c r="AN1091" s="155"/>
      <c r="AO1091" s="155"/>
      <c r="AP1091" s="155"/>
      <c r="AQ1091" s="155"/>
      <c r="AR1091" s="155"/>
    </row>
    <row r="1092" spans="1:44" ht="102" x14ac:dyDescent="0.3">
      <c r="A1092" s="155"/>
      <c r="B1092" s="161" t="s">
        <v>2074</v>
      </c>
      <c r="C1092" s="162" t="s">
        <v>1359</v>
      </c>
      <c r="D1092" s="163">
        <v>244.81</v>
      </c>
      <c r="E1092" s="164">
        <v>244.81</v>
      </c>
      <c r="F1092" s="165" t="s">
        <v>4084</v>
      </c>
      <c r="G1092" s="166" t="s">
        <v>2446</v>
      </c>
      <c r="H1092" s="167"/>
      <c r="I1092" s="155"/>
      <c r="J1092" s="155"/>
      <c r="K1092" s="155"/>
      <c r="L1092" s="155"/>
      <c r="M1092" s="155"/>
      <c r="N1092" s="155"/>
      <c r="O1092" s="155"/>
      <c r="P1092" s="155"/>
      <c r="Q1092" s="155"/>
      <c r="R1092" s="155"/>
      <c r="S1092" s="155"/>
      <c r="T1092" s="155"/>
      <c r="U1092" s="155"/>
      <c r="V1092" s="155"/>
      <c r="W1092" s="155"/>
      <c r="X1092" s="155"/>
      <c r="Y1092" s="155"/>
      <c r="Z1092" s="155"/>
      <c r="AA1092" s="155"/>
      <c r="AB1092" s="155"/>
      <c r="AC1092" s="155"/>
      <c r="AD1092" s="155"/>
      <c r="AE1092" s="155"/>
      <c r="AF1092" s="155"/>
      <c r="AG1092" s="155"/>
      <c r="AH1092" s="155"/>
      <c r="AI1092" s="155"/>
      <c r="AJ1092" s="155"/>
      <c r="AK1092" s="155"/>
      <c r="AL1092" s="155"/>
      <c r="AM1092" s="155"/>
      <c r="AN1092" s="155"/>
      <c r="AO1092" s="155"/>
      <c r="AP1092" s="155"/>
      <c r="AQ1092" s="155"/>
      <c r="AR1092" s="155"/>
    </row>
    <row r="1093" spans="1:44" ht="102" hidden="1" x14ac:dyDescent="0.3">
      <c r="A1093" s="155"/>
      <c r="B1093" s="165" t="s">
        <v>4084</v>
      </c>
      <c r="C1093" s="162"/>
      <c r="D1093" s="163">
        <v>244.81</v>
      </c>
      <c r="E1093" s="164">
        <v>244.81</v>
      </c>
      <c r="F1093" s="166" t="s">
        <v>2446</v>
      </c>
      <c r="G1093" s="161" t="s">
        <v>2345</v>
      </c>
      <c r="H1093" s="162" t="s">
        <v>1805</v>
      </c>
      <c r="I1093" s="155"/>
      <c r="J1093" s="155"/>
      <c r="K1093" s="155"/>
      <c r="L1093" s="155"/>
      <c r="M1093" s="155"/>
      <c r="N1093" s="155"/>
      <c r="O1093" s="155"/>
      <c r="P1093" s="155"/>
      <c r="Q1093" s="155"/>
      <c r="R1093" s="155"/>
      <c r="S1093" s="155"/>
      <c r="T1093" s="155"/>
      <c r="U1093" s="155"/>
      <c r="V1093" s="155"/>
      <c r="W1093" s="155"/>
      <c r="X1093" s="155"/>
      <c r="Y1093" s="155"/>
      <c r="Z1093" s="155"/>
      <c r="AA1093" s="155"/>
      <c r="AB1093" s="155"/>
      <c r="AC1093" s="155"/>
      <c r="AD1093" s="155"/>
      <c r="AE1093" s="155"/>
      <c r="AF1093" s="155"/>
      <c r="AG1093" s="155"/>
      <c r="AH1093" s="155"/>
      <c r="AI1093" s="155"/>
      <c r="AJ1093" s="155"/>
      <c r="AK1093" s="155"/>
      <c r="AL1093" s="155"/>
      <c r="AM1093" s="155"/>
      <c r="AN1093" s="155"/>
      <c r="AO1093" s="155"/>
      <c r="AP1093" s="155"/>
      <c r="AQ1093" s="155"/>
      <c r="AR1093" s="155"/>
    </row>
    <row r="1094" spans="1:44" ht="102" hidden="1" x14ac:dyDescent="0.3">
      <c r="A1094" s="155"/>
      <c r="B1094" s="166" t="s">
        <v>2446</v>
      </c>
      <c r="C1094" s="167"/>
      <c r="D1094" s="163">
        <v>244.81</v>
      </c>
      <c r="E1094" s="164">
        <v>244.81</v>
      </c>
      <c r="F1094" s="161" t="s">
        <v>2345</v>
      </c>
      <c r="G1094" s="165" t="s">
        <v>4084</v>
      </c>
      <c r="H1094" s="162"/>
      <c r="I1094" s="155"/>
      <c r="J1094" s="155"/>
      <c r="K1094" s="155"/>
      <c r="L1094" s="155"/>
      <c r="M1094" s="155"/>
      <c r="N1094" s="155"/>
      <c r="O1094" s="155"/>
      <c r="P1094" s="155"/>
      <c r="Q1094" s="155"/>
      <c r="R1094" s="155"/>
      <c r="S1094" s="155"/>
      <c r="T1094" s="155"/>
      <c r="U1094" s="155"/>
      <c r="V1094" s="155"/>
      <c r="W1094" s="155"/>
      <c r="X1094" s="155"/>
      <c r="Y1094" s="155"/>
      <c r="Z1094" s="155"/>
      <c r="AA1094" s="155"/>
      <c r="AB1094" s="155"/>
      <c r="AC1094" s="155"/>
      <c r="AD1094" s="155"/>
      <c r="AE1094" s="155"/>
      <c r="AF1094" s="155"/>
      <c r="AG1094" s="155"/>
      <c r="AH1094" s="155"/>
      <c r="AI1094" s="155"/>
      <c r="AJ1094" s="155"/>
      <c r="AK1094" s="155"/>
      <c r="AL1094" s="155"/>
      <c r="AM1094" s="155"/>
      <c r="AN1094" s="155"/>
      <c r="AO1094" s="155"/>
      <c r="AP1094" s="155"/>
      <c r="AQ1094" s="155"/>
      <c r="AR1094" s="155"/>
    </row>
    <row r="1095" spans="1:44" ht="102" x14ac:dyDescent="0.3">
      <c r="A1095" s="155"/>
      <c r="B1095" s="161" t="s">
        <v>2345</v>
      </c>
      <c r="C1095" s="162" t="s">
        <v>1805</v>
      </c>
      <c r="D1095" s="163">
        <v>171.8</v>
      </c>
      <c r="E1095" s="164">
        <v>171.8</v>
      </c>
      <c r="F1095" s="165" t="s">
        <v>4084</v>
      </c>
      <c r="G1095" s="166" t="s">
        <v>3368</v>
      </c>
      <c r="H1095" s="167"/>
      <c r="I1095" s="155"/>
      <c r="J1095" s="155"/>
      <c r="K1095" s="155"/>
      <c r="L1095" s="155"/>
      <c r="M1095" s="155"/>
      <c r="N1095" s="155"/>
      <c r="O1095" s="155"/>
      <c r="P1095" s="155"/>
      <c r="Q1095" s="155"/>
      <c r="R1095" s="155"/>
      <c r="S1095" s="155"/>
      <c r="T1095" s="155"/>
      <c r="U1095" s="155"/>
      <c r="V1095" s="155"/>
      <c r="W1095" s="155"/>
      <c r="X1095" s="155"/>
      <c r="Y1095" s="155"/>
      <c r="Z1095" s="155"/>
      <c r="AA1095" s="155"/>
      <c r="AB1095" s="155"/>
      <c r="AC1095" s="155"/>
      <c r="AD1095" s="155"/>
      <c r="AE1095" s="155"/>
      <c r="AF1095" s="155"/>
      <c r="AG1095" s="155"/>
      <c r="AH1095" s="155"/>
      <c r="AI1095" s="155"/>
      <c r="AJ1095" s="155"/>
      <c r="AK1095" s="155"/>
      <c r="AL1095" s="155"/>
      <c r="AM1095" s="155"/>
      <c r="AN1095" s="155"/>
      <c r="AO1095" s="155"/>
      <c r="AP1095" s="155"/>
      <c r="AQ1095" s="155"/>
      <c r="AR1095" s="155"/>
    </row>
    <row r="1096" spans="1:44" ht="102" hidden="1" x14ac:dyDescent="0.3">
      <c r="A1096" s="155"/>
      <c r="B1096" s="165" t="s">
        <v>4084</v>
      </c>
      <c r="C1096" s="162"/>
      <c r="D1096" s="163">
        <v>171.8</v>
      </c>
      <c r="E1096" s="164">
        <v>171.8</v>
      </c>
      <c r="F1096" s="166" t="s">
        <v>3368</v>
      </c>
      <c r="G1096" s="161" t="s">
        <v>2183</v>
      </c>
      <c r="H1096" s="162" t="s">
        <v>1710</v>
      </c>
      <c r="I1096" s="155"/>
      <c r="J1096" s="155"/>
      <c r="K1096" s="155"/>
      <c r="L1096" s="155"/>
      <c r="M1096" s="155"/>
      <c r="N1096" s="155"/>
      <c r="O1096" s="155"/>
      <c r="P1096" s="155"/>
      <c r="Q1096" s="155"/>
      <c r="R1096" s="155"/>
      <c r="S1096" s="155"/>
      <c r="T1096" s="155"/>
      <c r="U1096" s="155"/>
      <c r="V1096" s="155"/>
      <c r="W1096" s="155"/>
      <c r="X1096" s="155"/>
      <c r="Y1096" s="155"/>
      <c r="Z1096" s="155"/>
      <c r="AA1096" s="155"/>
      <c r="AB1096" s="155"/>
      <c r="AC1096" s="155"/>
      <c r="AD1096" s="155"/>
      <c r="AE1096" s="155"/>
      <c r="AF1096" s="155"/>
      <c r="AG1096" s="155"/>
      <c r="AH1096" s="155"/>
      <c r="AI1096" s="155"/>
      <c r="AJ1096" s="155"/>
      <c r="AK1096" s="155"/>
      <c r="AL1096" s="155"/>
      <c r="AM1096" s="155"/>
      <c r="AN1096" s="155"/>
      <c r="AO1096" s="155"/>
      <c r="AP1096" s="155"/>
      <c r="AQ1096" s="155"/>
      <c r="AR1096" s="155"/>
    </row>
    <row r="1097" spans="1:44" ht="102" hidden="1" x14ac:dyDescent="0.3">
      <c r="A1097" s="155"/>
      <c r="B1097" s="166" t="s">
        <v>3368</v>
      </c>
      <c r="C1097" s="167"/>
      <c r="D1097" s="163">
        <v>171.8</v>
      </c>
      <c r="E1097" s="164">
        <v>171.8</v>
      </c>
      <c r="F1097" s="161" t="s">
        <v>2183</v>
      </c>
      <c r="G1097" s="165" t="s">
        <v>4084</v>
      </c>
      <c r="H1097" s="162"/>
      <c r="I1097" s="155"/>
      <c r="J1097" s="155"/>
      <c r="K1097" s="155"/>
      <c r="L1097" s="155"/>
      <c r="M1097" s="155"/>
      <c r="N1097" s="155"/>
      <c r="O1097" s="155"/>
      <c r="P1097" s="155"/>
      <c r="Q1097" s="155"/>
      <c r="R1097" s="155"/>
      <c r="S1097" s="155"/>
      <c r="T1097" s="155"/>
      <c r="U1097" s="155"/>
      <c r="V1097" s="155"/>
      <c r="W1097" s="155"/>
      <c r="X1097" s="155"/>
      <c r="Y1097" s="155"/>
      <c r="Z1097" s="155"/>
      <c r="AA1097" s="155"/>
      <c r="AB1097" s="155"/>
      <c r="AC1097" s="155"/>
      <c r="AD1097" s="155"/>
      <c r="AE1097" s="155"/>
      <c r="AF1097" s="155"/>
      <c r="AG1097" s="155"/>
      <c r="AH1097" s="155"/>
      <c r="AI1097" s="155"/>
      <c r="AJ1097" s="155"/>
      <c r="AK1097" s="155"/>
      <c r="AL1097" s="155"/>
      <c r="AM1097" s="155"/>
      <c r="AN1097" s="155"/>
      <c r="AO1097" s="155"/>
      <c r="AP1097" s="155"/>
      <c r="AQ1097" s="155"/>
      <c r="AR1097" s="155"/>
    </row>
    <row r="1098" spans="1:44" ht="102" x14ac:dyDescent="0.3">
      <c r="A1098" s="155"/>
      <c r="B1098" s="161" t="s">
        <v>2183</v>
      </c>
      <c r="C1098" s="162" t="s">
        <v>1710</v>
      </c>
      <c r="D1098" s="163">
        <v>171.8</v>
      </c>
      <c r="E1098" s="164">
        <v>171.8</v>
      </c>
      <c r="F1098" s="165" t="s">
        <v>4084</v>
      </c>
      <c r="G1098" s="166" t="s">
        <v>2391</v>
      </c>
      <c r="H1098" s="167"/>
      <c r="I1098" s="155"/>
      <c r="J1098" s="155"/>
      <c r="K1098" s="155"/>
      <c r="L1098" s="155"/>
      <c r="M1098" s="155"/>
      <c r="N1098" s="155"/>
      <c r="O1098" s="155"/>
      <c r="P1098" s="155"/>
      <c r="Q1098" s="155"/>
      <c r="R1098" s="155"/>
      <c r="S1098" s="155"/>
      <c r="T1098" s="155"/>
      <c r="U1098" s="155"/>
      <c r="V1098" s="155"/>
      <c r="W1098" s="155"/>
      <c r="X1098" s="155"/>
      <c r="Y1098" s="155"/>
      <c r="Z1098" s="155"/>
      <c r="AA1098" s="155"/>
      <c r="AB1098" s="155"/>
      <c r="AC1098" s="155"/>
      <c r="AD1098" s="155"/>
      <c r="AE1098" s="155"/>
      <c r="AF1098" s="155"/>
      <c r="AG1098" s="155"/>
      <c r="AH1098" s="155"/>
      <c r="AI1098" s="155"/>
      <c r="AJ1098" s="155"/>
      <c r="AK1098" s="155"/>
      <c r="AL1098" s="155"/>
      <c r="AM1098" s="155"/>
      <c r="AN1098" s="155"/>
      <c r="AO1098" s="155"/>
      <c r="AP1098" s="155"/>
      <c r="AQ1098" s="155"/>
      <c r="AR1098" s="155"/>
    </row>
    <row r="1099" spans="1:44" ht="102" hidden="1" x14ac:dyDescent="0.3">
      <c r="A1099" s="155"/>
      <c r="B1099" s="165" t="s">
        <v>4084</v>
      </c>
      <c r="C1099" s="162"/>
      <c r="D1099" s="163">
        <v>171.8</v>
      </c>
      <c r="E1099" s="164">
        <v>171.8</v>
      </c>
      <c r="F1099" s="166" t="s">
        <v>2391</v>
      </c>
      <c r="G1099" s="161" t="s">
        <v>2039</v>
      </c>
      <c r="H1099" s="162" t="s">
        <v>1155</v>
      </c>
      <c r="I1099" s="155"/>
      <c r="J1099" s="155"/>
      <c r="K1099" s="155"/>
      <c r="L1099" s="155"/>
      <c r="M1099" s="155"/>
      <c r="N1099" s="155"/>
      <c r="O1099" s="155"/>
      <c r="P1099" s="155"/>
      <c r="Q1099" s="155"/>
      <c r="R1099" s="155"/>
      <c r="S1099" s="155"/>
      <c r="T1099" s="155"/>
      <c r="U1099" s="155"/>
      <c r="V1099" s="155"/>
      <c r="W1099" s="155"/>
      <c r="X1099" s="155"/>
      <c r="Y1099" s="155"/>
      <c r="Z1099" s="155"/>
      <c r="AA1099" s="155"/>
      <c r="AB1099" s="155"/>
      <c r="AC1099" s="155"/>
      <c r="AD1099" s="155"/>
      <c r="AE1099" s="155"/>
      <c r="AF1099" s="155"/>
      <c r="AG1099" s="155"/>
      <c r="AH1099" s="155"/>
      <c r="AI1099" s="155"/>
      <c r="AJ1099" s="155"/>
      <c r="AK1099" s="155"/>
      <c r="AL1099" s="155"/>
      <c r="AM1099" s="155"/>
      <c r="AN1099" s="155"/>
      <c r="AO1099" s="155"/>
      <c r="AP1099" s="155"/>
      <c r="AQ1099" s="155"/>
      <c r="AR1099" s="155"/>
    </row>
    <row r="1100" spans="1:44" ht="102" hidden="1" x14ac:dyDescent="0.3">
      <c r="A1100" s="155"/>
      <c r="B1100" s="166" t="s">
        <v>2391</v>
      </c>
      <c r="C1100" s="167"/>
      <c r="D1100" s="163">
        <v>171.8</v>
      </c>
      <c r="E1100" s="164">
        <v>171.8</v>
      </c>
      <c r="F1100" s="161" t="s">
        <v>2039</v>
      </c>
      <c r="G1100" s="165" t="s">
        <v>4084</v>
      </c>
      <c r="H1100" s="162"/>
      <c r="I1100" s="155"/>
      <c r="J1100" s="155"/>
      <c r="K1100" s="155"/>
      <c r="L1100" s="155"/>
      <c r="M1100" s="155"/>
      <c r="N1100" s="155"/>
      <c r="O1100" s="155"/>
      <c r="P1100" s="155"/>
      <c r="Q1100" s="155"/>
      <c r="R1100" s="155"/>
      <c r="S1100" s="155"/>
      <c r="T1100" s="155"/>
      <c r="U1100" s="155"/>
      <c r="V1100" s="155"/>
      <c r="W1100" s="155"/>
      <c r="X1100" s="155"/>
      <c r="Y1100" s="155"/>
      <c r="Z1100" s="155"/>
      <c r="AA1100" s="155"/>
      <c r="AB1100" s="155"/>
      <c r="AC1100" s="155"/>
      <c r="AD1100" s="155"/>
      <c r="AE1100" s="155"/>
      <c r="AF1100" s="155"/>
      <c r="AG1100" s="155"/>
      <c r="AH1100" s="155"/>
      <c r="AI1100" s="155"/>
      <c r="AJ1100" s="155"/>
      <c r="AK1100" s="155"/>
      <c r="AL1100" s="155"/>
      <c r="AM1100" s="155"/>
      <c r="AN1100" s="155"/>
      <c r="AO1100" s="155"/>
      <c r="AP1100" s="155"/>
      <c r="AQ1100" s="155"/>
      <c r="AR1100" s="155"/>
    </row>
    <row r="1101" spans="1:44" ht="102" x14ac:dyDescent="0.3">
      <c r="A1101" s="155"/>
      <c r="B1101" s="161" t="s">
        <v>2039</v>
      </c>
      <c r="C1101" s="162" t="s">
        <v>1155</v>
      </c>
      <c r="D1101" s="163">
        <v>167.5</v>
      </c>
      <c r="E1101" s="164">
        <v>167.5</v>
      </c>
      <c r="F1101" s="165" t="s">
        <v>4084</v>
      </c>
      <c r="G1101" s="166" t="s">
        <v>2444</v>
      </c>
      <c r="H1101" s="167"/>
      <c r="I1101" s="155"/>
      <c r="J1101" s="155"/>
      <c r="K1101" s="155"/>
      <c r="L1101" s="155"/>
      <c r="M1101" s="155"/>
      <c r="N1101" s="155"/>
      <c r="O1101" s="155"/>
      <c r="P1101" s="155"/>
      <c r="Q1101" s="155"/>
      <c r="R1101" s="155"/>
      <c r="S1101" s="155"/>
      <c r="T1101" s="155"/>
      <c r="U1101" s="155"/>
      <c r="V1101" s="155"/>
      <c r="W1101" s="155"/>
      <c r="X1101" s="155"/>
      <c r="Y1101" s="155"/>
      <c r="Z1101" s="155"/>
      <c r="AA1101" s="155"/>
      <c r="AB1101" s="155"/>
      <c r="AC1101" s="155"/>
      <c r="AD1101" s="155"/>
      <c r="AE1101" s="155"/>
      <c r="AF1101" s="155"/>
      <c r="AG1101" s="155"/>
      <c r="AH1101" s="155"/>
      <c r="AI1101" s="155"/>
      <c r="AJ1101" s="155"/>
      <c r="AK1101" s="155"/>
      <c r="AL1101" s="155"/>
      <c r="AM1101" s="155"/>
      <c r="AN1101" s="155"/>
      <c r="AO1101" s="155"/>
      <c r="AP1101" s="155"/>
      <c r="AQ1101" s="155"/>
      <c r="AR1101" s="155"/>
    </row>
    <row r="1102" spans="1:44" ht="102" hidden="1" x14ac:dyDescent="0.3">
      <c r="A1102" s="155"/>
      <c r="B1102" s="165" t="s">
        <v>4084</v>
      </c>
      <c r="C1102" s="162"/>
      <c r="D1102" s="163">
        <v>167.5</v>
      </c>
      <c r="E1102" s="164">
        <v>167.5</v>
      </c>
      <c r="F1102" s="166" t="s">
        <v>2444</v>
      </c>
      <c r="G1102" s="161" t="s">
        <v>1313</v>
      </c>
      <c r="H1102" s="162" t="s">
        <v>1314</v>
      </c>
      <c r="I1102" s="155"/>
      <c r="J1102" s="155"/>
      <c r="K1102" s="155"/>
      <c r="L1102" s="155"/>
      <c r="M1102" s="155"/>
      <c r="N1102" s="155"/>
      <c r="O1102" s="155"/>
      <c r="P1102" s="155"/>
      <c r="Q1102" s="155"/>
      <c r="R1102" s="155"/>
      <c r="S1102" s="155"/>
      <c r="T1102" s="155"/>
      <c r="U1102" s="155"/>
      <c r="V1102" s="155"/>
      <c r="W1102" s="155"/>
      <c r="X1102" s="155"/>
      <c r="Y1102" s="155"/>
      <c r="Z1102" s="155"/>
      <c r="AA1102" s="155"/>
      <c r="AB1102" s="155"/>
      <c r="AC1102" s="155"/>
      <c r="AD1102" s="155"/>
      <c r="AE1102" s="155"/>
      <c r="AF1102" s="155"/>
      <c r="AG1102" s="155"/>
      <c r="AH1102" s="155"/>
      <c r="AI1102" s="155"/>
      <c r="AJ1102" s="155"/>
      <c r="AK1102" s="155"/>
      <c r="AL1102" s="155"/>
      <c r="AM1102" s="155"/>
      <c r="AN1102" s="155"/>
      <c r="AO1102" s="155"/>
      <c r="AP1102" s="155"/>
      <c r="AQ1102" s="155"/>
      <c r="AR1102" s="155"/>
    </row>
    <row r="1103" spans="1:44" ht="102" hidden="1" x14ac:dyDescent="0.3">
      <c r="A1103" s="155"/>
      <c r="B1103" s="166" t="s">
        <v>2444</v>
      </c>
      <c r="C1103" s="167"/>
      <c r="D1103" s="163">
        <v>167.5</v>
      </c>
      <c r="E1103" s="164">
        <v>167.5</v>
      </c>
      <c r="F1103" s="161" t="s">
        <v>1313</v>
      </c>
      <c r="G1103" s="165" t="s">
        <v>4084</v>
      </c>
      <c r="H1103" s="162"/>
      <c r="I1103" s="155"/>
      <c r="J1103" s="155"/>
      <c r="K1103" s="155"/>
      <c r="L1103" s="155"/>
      <c r="M1103" s="155"/>
      <c r="N1103" s="155"/>
      <c r="O1103" s="155"/>
      <c r="P1103" s="155"/>
      <c r="Q1103" s="155"/>
      <c r="R1103" s="155"/>
      <c r="S1103" s="155"/>
      <c r="T1103" s="155"/>
      <c r="U1103" s="155"/>
      <c r="V1103" s="155"/>
      <c r="W1103" s="155"/>
      <c r="X1103" s="155"/>
      <c r="Y1103" s="155"/>
      <c r="Z1103" s="155"/>
      <c r="AA1103" s="155"/>
      <c r="AB1103" s="155"/>
      <c r="AC1103" s="155"/>
      <c r="AD1103" s="155"/>
      <c r="AE1103" s="155"/>
      <c r="AF1103" s="155"/>
      <c r="AG1103" s="155"/>
      <c r="AH1103" s="155"/>
      <c r="AI1103" s="155"/>
      <c r="AJ1103" s="155"/>
      <c r="AK1103" s="155"/>
      <c r="AL1103" s="155"/>
      <c r="AM1103" s="155"/>
      <c r="AN1103" s="155"/>
      <c r="AO1103" s="155"/>
      <c r="AP1103" s="155"/>
      <c r="AQ1103" s="155"/>
      <c r="AR1103" s="155"/>
    </row>
    <row r="1104" spans="1:44" ht="102" x14ac:dyDescent="0.3">
      <c r="A1104" s="155"/>
      <c r="B1104" s="161" t="s">
        <v>1313</v>
      </c>
      <c r="C1104" s="162" t="s">
        <v>1314</v>
      </c>
      <c r="D1104" s="163">
        <v>94.77</v>
      </c>
      <c r="E1104" s="164">
        <v>94.77</v>
      </c>
      <c r="F1104" s="165" t="s">
        <v>4084</v>
      </c>
      <c r="G1104" s="166" t="s">
        <v>2427</v>
      </c>
      <c r="H1104" s="167"/>
      <c r="I1104" s="155"/>
      <c r="J1104" s="155"/>
      <c r="K1104" s="155"/>
      <c r="L1104" s="155"/>
      <c r="M1104" s="155"/>
      <c r="N1104" s="155"/>
      <c r="O1104" s="155"/>
      <c r="P1104" s="155"/>
      <c r="Q1104" s="155"/>
      <c r="R1104" s="155"/>
      <c r="S1104" s="155"/>
      <c r="T1104" s="155"/>
      <c r="U1104" s="155"/>
      <c r="V1104" s="155"/>
      <c r="W1104" s="155"/>
      <c r="X1104" s="155"/>
      <c r="Y1104" s="155"/>
      <c r="Z1104" s="155"/>
      <c r="AA1104" s="155"/>
      <c r="AB1104" s="155"/>
      <c r="AC1104" s="155"/>
      <c r="AD1104" s="155"/>
      <c r="AE1104" s="155"/>
      <c r="AF1104" s="155"/>
      <c r="AG1104" s="155"/>
      <c r="AH1104" s="155"/>
      <c r="AI1104" s="155"/>
      <c r="AJ1104" s="155"/>
      <c r="AK1104" s="155"/>
      <c r="AL1104" s="155"/>
      <c r="AM1104" s="155"/>
      <c r="AN1104" s="155"/>
      <c r="AO1104" s="155"/>
      <c r="AP1104" s="155"/>
      <c r="AQ1104" s="155"/>
      <c r="AR1104" s="155"/>
    </row>
    <row r="1105" spans="1:44" ht="112.2" hidden="1" x14ac:dyDescent="0.3">
      <c r="A1105" s="155"/>
      <c r="B1105" s="165" t="s">
        <v>4084</v>
      </c>
      <c r="C1105" s="162"/>
      <c r="D1105" s="163">
        <v>154.62</v>
      </c>
      <c r="E1105" s="164">
        <v>154.62</v>
      </c>
      <c r="F1105" s="166" t="s">
        <v>2427</v>
      </c>
      <c r="G1105" s="165" t="s">
        <v>4091</v>
      </c>
      <c r="H1105" s="162"/>
      <c r="I1105" s="155"/>
      <c r="J1105" s="155"/>
      <c r="K1105" s="155"/>
      <c r="L1105" s="155"/>
      <c r="M1105" s="155"/>
      <c r="N1105" s="155"/>
      <c r="O1105" s="155"/>
      <c r="P1105" s="155"/>
      <c r="Q1105" s="155"/>
      <c r="R1105" s="155"/>
      <c r="S1105" s="155"/>
      <c r="T1105" s="155"/>
      <c r="U1105" s="155"/>
      <c r="V1105" s="155"/>
      <c r="W1105" s="155"/>
      <c r="X1105" s="155"/>
      <c r="Y1105" s="155"/>
      <c r="Z1105" s="155"/>
      <c r="AA1105" s="155"/>
      <c r="AB1105" s="155"/>
      <c r="AC1105" s="155"/>
      <c r="AD1105" s="155"/>
      <c r="AE1105" s="155"/>
      <c r="AF1105" s="155"/>
      <c r="AG1105" s="155"/>
      <c r="AH1105" s="155"/>
      <c r="AI1105" s="155"/>
      <c r="AJ1105" s="155"/>
      <c r="AK1105" s="155"/>
      <c r="AL1105" s="155"/>
      <c r="AM1105" s="155"/>
      <c r="AN1105" s="155"/>
      <c r="AO1105" s="155"/>
      <c r="AP1105" s="155"/>
      <c r="AQ1105" s="155"/>
      <c r="AR1105" s="155"/>
    </row>
    <row r="1106" spans="1:44" ht="112.2" hidden="1" x14ac:dyDescent="0.3">
      <c r="A1106" s="155"/>
      <c r="B1106" s="166" t="s">
        <v>2427</v>
      </c>
      <c r="C1106" s="167"/>
      <c r="D1106" s="163">
        <v>154.62</v>
      </c>
      <c r="E1106" s="164">
        <v>154.62</v>
      </c>
      <c r="F1106" s="165" t="s">
        <v>4091</v>
      </c>
      <c r="G1106" s="166" t="s">
        <v>2427</v>
      </c>
      <c r="H1106" s="167"/>
      <c r="I1106" s="155"/>
      <c r="J1106" s="155"/>
      <c r="K1106" s="155"/>
      <c r="L1106" s="155"/>
      <c r="M1106" s="155"/>
      <c r="N1106" s="155"/>
      <c r="O1106" s="155"/>
      <c r="P1106" s="155"/>
      <c r="Q1106" s="155"/>
      <c r="R1106" s="155"/>
      <c r="S1106" s="155"/>
      <c r="T1106" s="155"/>
      <c r="U1106" s="155"/>
      <c r="V1106" s="155"/>
      <c r="W1106" s="155"/>
      <c r="X1106" s="155"/>
      <c r="Y1106" s="155"/>
      <c r="Z1106" s="155"/>
      <c r="AA1106" s="155"/>
      <c r="AB1106" s="155"/>
      <c r="AC1106" s="155"/>
      <c r="AD1106" s="155"/>
      <c r="AE1106" s="155"/>
      <c r="AF1106" s="155"/>
      <c r="AG1106" s="155"/>
      <c r="AH1106" s="155"/>
      <c r="AI1106" s="155"/>
      <c r="AJ1106" s="155"/>
      <c r="AK1106" s="155"/>
      <c r="AL1106" s="155"/>
      <c r="AM1106" s="155"/>
      <c r="AN1106" s="155"/>
      <c r="AO1106" s="155"/>
      <c r="AP1106" s="155"/>
      <c r="AQ1106" s="155"/>
      <c r="AR1106" s="155"/>
    </row>
    <row r="1107" spans="1:44" ht="112.2" hidden="1" x14ac:dyDescent="0.3">
      <c r="A1107" s="155"/>
      <c r="B1107" s="165" t="s">
        <v>4091</v>
      </c>
      <c r="C1107" s="162"/>
      <c r="D1107" s="163">
        <v>-59.85</v>
      </c>
      <c r="E1107" s="164">
        <v>-59.85</v>
      </c>
      <c r="F1107" s="166" t="s">
        <v>2427</v>
      </c>
      <c r="G1107" s="161" t="s">
        <v>3568</v>
      </c>
      <c r="H1107" s="162" t="s">
        <v>1314</v>
      </c>
      <c r="I1107" s="155"/>
      <c r="J1107" s="155"/>
      <c r="K1107" s="155"/>
      <c r="L1107" s="155"/>
      <c r="M1107" s="155"/>
      <c r="N1107" s="155"/>
      <c r="O1107" s="155"/>
      <c r="P1107" s="155"/>
      <c r="Q1107" s="155"/>
      <c r="R1107" s="155"/>
      <c r="S1107" s="155"/>
      <c r="T1107" s="155"/>
      <c r="U1107" s="155"/>
      <c r="V1107" s="155"/>
      <c r="W1107" s="155"/>
      <c r="X1107" s="155"/>
      <c r="Y1107" s="155"/>
      <c r="Z1107" s="155"/>
      <c r="AA1107" s="155"/>
      <c r="AB1107" s="155"/>
      <c r="AC1107" s="155"/>
      <c r="AD1107" s="155"/>
      <c r="AE1107" s="155"/>
      <c r="AF1107" s="155"/>
      <c r="AG1107" s="155"/>
      <c r="AH1107" s="155"/>
      <c r="AI1107" s="155"/>
      <c r="AJ1107" s="155"/>
      <c r="AK1107" s="155"/>
      <c r="AL1107" s="155"/>
      <c r="AM1107" s="155"/>
      <c r="AN1107" s="155"/>
      <c r="AO1107" s="155"/>
      <c r="AP1107" s="155"/>
      <c r="AQ1107" s="155"/>
      <c r="AR1107" s="155"/>
    </row>
    <row r="1108" spans="1:44" ht="102" hidden="1" x14ac:dyDescent="0.3">
      <c r="A1108" s="155"/>
      <c r="B1108" s="166" t="s">
        <v>2427</v>
      </c>
      <c r="C1108" s="167"/>
      <c r="D1108" s="163">
        <v>-59.85</v>
      </c>
      <c r="E1108" s="164">
        <v>-59.85</v>
      </c>
      <c r="F1108" s="161" t="s">
        <v>3568</v>
      </c>
      <c r="G1108" s="165" t="s">
        <v>4092</v>
      </c>
      <c r="H1108" s="162"/>
      <c r="I1108" s="155"/>
      <c r="J1108" s="155"/>
      <c r="K1108" s="155"/>
      <c r="L1108" s="155"/>
      <c r="M1108" s="155"/>
      <c r="N1108" s="155"/>
      <c r="O1108" s="155"/>
      <c r="P1108" s="155"/>
      <c r="Q1108" s="155"/>
      <c r="R1108" s="155"/>
      <c r="S1108" s="155"/>
      <c r="T1108" s="155"/>
      <c r="U1108" s="155"/>
      <c r="V1108" s="155"/>
      <c r="W1108" s="155"/>
      <c r="X1108" s="155"/>
      <c r="Y1108" s="155"/>
      <c r="Z1108" s="155"/>
      <c r="AA1108" s="155"/>
      <c r="AB1108" s="155"/>
      <c r="AC1108" s="155"/>
      <c r="AD1108" s="155"/>
      <c r="AE1108" s="155"/>
      <c r="AF1108" s="155"/>
      <c r="AG1108" s="155"/>
      <c r="AH1108" s="155"/>
      <c r="AI1108" s="155"/>
      <c r="AJ1108" s="155"/>
      <c r="AK1108" s="155"/>
      <c r="AL1108" s="155"/>
      <c r="AM1108" s="155"/>
      <c r="AN1108" s="155"/>
      <c r="AO1108" s="155"/>
      <c r="AP1108" s="155"/>
      <c r="AQ1108" s="155"/>
      <c r="AR1108" s="155"/>
    </row>
    <row r="1109" spans="1:44" ht="102" x14ac:dyDescent="0.3">
      <c r="A1109" s="155"/>
      <c r="B1109" s="161" t="s">
        <v>3568</v>
      </c>
      <c r="C1109" s="162" t="s">
        <v>1314</v>
      </c>
      <c r="D1109" s="163">
        <v>59.85</v>
      </c>
      <c r="E1109" s="164">
        <v>59.85</v>
      </c>
      <c r="F1109" s="165" t="s">
        <v>4092</v>
      </c>
      <c r="G1109" s="166" t="s">
        <v>4093</v>
      </c>
      <c r="H1109" s="167"/>
      <c r="I1109" s="155"/>
      <c r="J1109" s="155"/>
      <c r="K1109" s="155"/>
      <c r="L1109" s="155"/>
      <c r="M1109" s="155"/>
      <c r="N1109" s="155"/>
      <c r="O1109" s="155"/>
      <c r="P1109" s="155"/>
      <c r="Q1109" s="155"/>
      <c r="R1109" s="155"/>
      <c r="S1109" s="155"/>
      <c r="T1109" s="155"/>
      <c r="U1109" s="155"/>
      <c r="V1109" s="155"/>
      <c r="W1109" s="155"/>
      <c r="X1109" s="155"/>
      <c r="Y1109" s="155"/>
      <c r="Z1109" s="155"/>
      <c r="AA1109" s="155"/>
      <c r="AB1109" s="155"/>
      <c r="AC1109" s="155"/>
      <c r="AD1109" s="155"/>
      <c r="AE1109" s="155"/>
      <c r="AF1109" s="155"/>
      <c r="AG1109" s="155"/>
      <c r="AH1109" s="155"/>
      <c r="AI1109" s="155"/>
      <c r="AJ1109" s="155"/>
      <c r="AK1109" s="155"/>
      <c r="AL1109" s="155"/>
      <c r="AM1109" s="155"/>
      <c r="AN1109" s="155"/>
      <c r="AO1109" s="155"/>
      <c r="AP1109" s="155"/>
      <c r="AQ1109" s="155"/>
      <c r="AR1109" s="155"/>
    </row>
    <row r="1110" spans="1:44" ht="102" hidden="1" x14ac:dyDescent="0.3">
      <c r="A1110" s="155"/>
      <c r="B1110" s="165" t="s">
        <v>4092</v>
      </c>
      <c r="C1110" s="162"/>
      <c r="D1110" s="163">
        <v>59.85</v>
      </c>
      <c r="E1110" s="164">
        <v>59.85</v>
      </c>
      <c r="F1110" s="166" t="s">
        <v>4093</v>
      </c>
      <c r="G1110" s="161" t="s">
        <v>1720</v>
      </c>
      <c r="H1110" s="162" t="s">
        <v>1721</v>
      </c>
      <c r="I1110" s="155"/>
      <c r="J1110" s="155"/>
      <c r="K1110" s="155"/>
      <c r="L1110" s="155"/>
      <c r="M1110" s="155"/>
      <c r="N1110" s="155"/>
      <c r="O1110" s="155"/>
      <c r="P1110" s="155"/>
      <c r="Q1110" s="155"/>
      <c r="R1110" s="155"/>
      <c r="S1110" s="155"/>
      <c r="T1110" s="155"/>
      <c r="U1110" s="155"/>
      <c r="V1110" s="155"/>
      <c r="W1110" s="155"/>
      <c r="X1110" s="155"/>
      <c r="Y1110" s="155"/>
      <c r="Z1110" s="155"/>
      <c r="AA1110" s="155"/>
      <c r="AB1110" s="155"/>
      <c r="AC1110" s="155"/>
      <c r="AD1110" s="155"/>
      <c r="AE1110" s="155"/>
      <c r="AF1110" s="155"/>
      <c r="AG1110" s="155"/>
      <c r="AH1110" s="155"/>
      <c r="AI1110" s="155"/>
      <c r="AJ1110" s="155"/>
      <c r="AK1110" s="155"/>
      <c r="AL1110" s="155"/>
      <c r="AM1110" s="155"/>
      <c r="AN1110" s="155"/>
      <c r="AO1110" s="155"/>
      <c r="AP1110" s="155"/>
      <c r="AQ1110" s="155"/>
      <c r="AR1110" s="155"/>
    </row>
    <row r="1111" spans="1:44" ht="102" hidden="1" x14ac:dyDescent="0.3">
      <c r="A1111" s="155"/>
      <c r="B1111" s="166" t="s">
        <v>4093</v>
      </c>
      <c r="C1111" s="167"/>
      <c r="D1111" s="163">
        <v>59.85</v>
      </c>
      <c r="E1111" s="164">
        <v>59.85</v>
      </c>
      <c r="F1111" s="161" t="s">
        <v>1720</v>
      </c>
      <c r="G1111" s="165" t="s">
        <v>4084</v>
      </c>
      <c r="H1111" s="162"/>
      <c r="I1111" s="155"/>
      <c r="J1111" s="155"/>
      <c r="K1111" s="155"/>
      <c r="L1111" s="155"/>
      <c r="M1111" s="155"/>
      <c r="N1111" s="155"/>
      <c r="O1111" s="155"/>
      <c r="P1111" s="155"/>
      <c r="Q1111" s="155"/>
      <c r="R1111" s="155"/>
      <c r="S1111" s="155"/>
      <c r="T1111" s="155"/>
      <c r="U1111" s="155"/>
      <c r="V1111" s="155"/>
      <c r="W1111" s="155"/>
      <c r="X1111" s="155"/>
      <c r="Y1111" s="155"/>
      <c r="Z1111" s="155"/>
      <c r="AA1111" s="155"/>
      <c r="AB1111" s="155"/>
      <c r="AC1111" s="155"/>
      <c r="AD1111" s="155"/>
      <c r="AE1111" s="155"/>
      <c r="AF1111" s="155"/>
      <c r="AG1111" s="155"/>
      <c r="AH1111" s="155"/>
      <c r="AI1111" s="155"/>
      <c r="AJ1111" s="155"/>
      <c r="AK1111" s="155"/>
      <c r="AL1111" s="155"/>
      <c r="AM1111" s="155"/>
      <c r="AN1111" s="155"/>
      <c r="AO1111" s="155"/>
      <c r="AP1111" s="155"/>
      <c r="AQ1111" s="155"/>
      <c r="AR1111" s="155"/>
    </row>
    <row r="1112" spans="1:44" ht="102" x14ac:dyDescent="0.3">
      <c r="A1112" s="155"/>
      <c r="B1112" s="161" t="s">
        <v>1720</v>
      </c>
      <c r="C1112" s="162" t="s">
        <v>1721</v>
      </c>
      <c r="D1112" s="163">
        <v>96.43</v>
      </c>
      <c r="E1112" s="164">
        <v>96.43</v>
      </c>
      <c r="F1112" s="165" t="s">
        <v>4084</v>
      </c>
      <c r="G1112" s="166" t="s">
        <v>2403</v>
      </c>
      <c r="H1112" s="167"/>
      <c r="I1112" s="155"/>
      <c r="J1112" s="155"/>
      <c r="K1112" s="155"/>
      <c r="L1112" s="155"/>
      <c r="M1112" s="155"/>
      <c r="N1112" s="155"/>
      <c r="O1112" s="155"/>
      <c r="P1112" s="155"/>
      <c r="Q1112" s="155"/>
      <c r="R1112" s="155"/>
      <c r="S1112" s="155"/>
      <c r="T1112" s="155"/>
      <c r="U1112" s="155"/>
      <c r="V1112" s="155"/>
      <c r="W1112" s="155"/>
      <c r="X1112" s="155"/>
      <c r="Y1112" s="155"/>
      <c r="Z1112" s="155"/>
      <c r="AA1112" s="155"/>
      <c r="AB1112" s="155"/>
      <c r="AC1112" s="155"/>
      <c r="AD1112" s="155"/>
      <c r="AE1112" s="155"/>
      <c r="AF1112" s="155"/>
      <c r="AG1112" s="155"/>
      <c r="AH1112" s="155"/>
      <c r="AI1112" s="155"/>
      <c r="AJ1112" s="155"/>
      <c r="AK1112" s="155"/>
      <c r="AL1112" s="155"/>
      <c r="AM1112" s="155"/>
      <c r="AN1112" s="155"/>
      <c r="AO1112" s="155"/>
      <c r="AP1112" s="155"/>
      <c r="AQ1112" s="155"/>
      <c r="AR1112" s="155"/>
    </row>
    <row r="1113" spans="1:44" ht="112.2" hidden="1" x14ac:dyDescent="0.3">
      <c r="A1113" s="155"/>
      <c r="B1113" s="165" t="s">
        <v>4084</v>
      </c>
      <c r="C1113" s="162"/>
      <c r="D1113" s="163">
        <v>124.55</v>
      </c>
      <c r="E1113" s="164">
        <v>124.55</v>
      </c>
      <c r="F1113" s="166" t="s">
        <v>2403</v>
      </c>
      <c r="G1113" s="165" t="s">
        <v>4094</v>
      </c>
      <c r="H1113" s="162"/>
      <c r="I1113" s="155"/>
      <c r="J1113" s="155"/>
      <c r="K1113" s="155"/>
      <c r="L1113" s="155"/>
      <c r="M1113" s="155"/>
      <c r="N1113" s="155"/>
      <c r="O1113" s="155"/>
      <c r="P1113" s="155"/>
      <c r="Q1113" s="155"/>
      <c r="R1113" s="155"/>
      <c r="S1113" s="155"/>
      <c r="T1113" s="155"/>
      <c r="U1113" s="155"/>
      <c r="V1113" s="155"/>
      <c r="W1113" s="155"/>
      <c r="X1113" s="155"/>
      <c r="Y1113" s="155"/>
      <c r="Z1113" s="155"/>
      <c r="AA1113" s="155"/>
      <c r="AB1113" s="155"/>
      <c r="AC1113" s="155"/>
      <c r="AD1113" s="155"/>
      <c r="AE1113" s="155"/>
      <c r="AF1113" s="155"/>
      <c r="AG1113" s="155"/>
      <c r="AH1113" s="155"/>
      <c r="AI1113" s="155"/>
      <c r="AJ1113" s="155"/>
      <c r="AK1113" s="155"/>
      <c r="AL1113" s="155"/>
      <c r="AM1113" s="155"/>
      <c r="AN1113" s="155"/>
      <c r="AO1113" s="155"/>
      <c r="AP1113" s="155"/>
      <c r="AQ1113" s="155"/>
      <c r="AR1113" s="155"/>
    </row>
    <row r="1114" spans="1:44" ht="112.2" hidden="1" x14ac:dyDescent="0.3">
      <c r="A1114" s="155"/>
      <c r="B1114" s="166" t="s">
        <v>2403</v>
      </c>
      <c r="C1114" s="167"/>
      <c r="D1114" s="163">
        <v>124.55</v>
      </c>
      <c r="E1114" s="164">
        <v>124.55</v>
      </c>
      <c r="F1114" s="165" t="s">
        <v>4094</v>
      </c>
      <c r="G1114" s="166" t="s">
        <v>2403</v>
      </c>
      <c r="H1114" s="167"/>
      <c r="I1114" s="155"/>
      <c r="J1114" s="155"/>
      <c r="K1114" s="155"/>
      <c r="L1114" s="155"/>
      <c r="M1114" s="155"/>
      <c r="N1114" s="155"/>
      <c r="O1114" s="155"/>
      <c r="P1114" s="155"/>
      <c r="Q1114" s="155"/>
      <c r="R1114" s="155"/>
      <c r="S1114" s="155"/>
      <c r="T1114" s="155"/>
      <c r="U1114" s="155"/>
      <c r="V1114" s="155"/>
      <c r="W1114" s="155"/>
      <c r="X1114" s="155"/>
      <c r="Y1114" s="155"/>
      <c r="Z1114" s="155"/>
      <c r="AA1114" s="155"/>
      <c r="AB1114" s="155"/>
      <c r="AC1114" s="155"/>
      <c r="AD1114" s="155"/>
      <c r="AE1114" s="155"/>
      <c r="AF1114" s="155"/>
      <c r="AG1114" s="155"/>
      <c r="AH1114" s="155"/>
      <c r="AI1114" s="155"/>
      <c r="AJ1114" s="155"/>
      <c r="AK1114" s="155"/>
      <c r="AL1114" s="155"/>
      <c r="AM1114" s="155"/>
      <c r="AN1114" s="155"/>
      <c r="AO1114" s="155"/>
      <c r="AP1114" s="155"/>
      <c r="AQ1114" s="155"/>
      <c r="AR1114" s="155"/>
    </row>
    <row r="1115" spans="1:44" ht="112.2" hidden="1" x14ac:dyDescent="0.3">
      <c r="A1115" s="155"/>
      <c r="B1115" s="165" t="s">
        <v>4094</v>
      </c>
      <c r="C1115" s="162"/>
      <c r="D1115" s="163">
        <v>-28.12</v>
      </c>
      <c r="E1115" s="164">
        <v>-28.12</v>
      </c>
      <c r="F1115" s="166" t="s">
        <v>2403</v>
      </c>
      <c r="G1115" s="161" t="s">
        <v>3569</v>
      </c>
      <c r="H1115" s="162" t="s">
        <v>1721</v>
      </c>
      <c r="I1115" s="155"/>
      <c r="J1115" s="155"/>
      <c r="K1115" s="155"/>
      <c r="L1115" s="155"/>
      <c r="M1115" s="155"/>
      <c r="N1115" s="155"/>
      <c r="O1115" s="155"/>
      <c r="P1115" s="155"/>
      <c r="Q1115" s="155"/>
      <c r="R1115" s="155"/>
      <c r="S1115" s="155"/>
      <c r="T1115" s="155"/>
      <c r="U1115" s="155"/>
      <c r="V1115" s="155"/>
      <c r="W1115" s="155"/>
      <c r="X1115" s="155"/>
      <c r="Y1115" s="155"/>
      <c r="Z1115" s="155"/>
      <c r="AA1115" s="155"/>
      <c r="AB1115" s="155"/>
      <c r="AC1115" s="155"/>
      <c r="AD1115" s="155"/>
      <c r="AE1115" s="155"/>
      <c r="AF1115" s="155"/>
      <c r="AG1115" s="155"/>
      <c r="AH1115" s="155"/>
      <c r="AI1115" s="155"/>
      <c r="AJ1115" s="155"/>
      <c r="AK1115" s="155"/>
      <c r="AL1115" s="155"/>
      <c r="AM1115" s="155"/>
      <c r="AN1115" s="155"/>
      <c r="AO1115" s="155"/>
      <c r="AP1115" s="155"/>
      <c r="AQ1115" s="155"/>
      <c r="AR1115" s="155"/>
    </row>
    <row r="1116" spans="1:44" ht="102" hidden="1" x14ac:dyDescent="0.3">
      <c r="A1116" s="155"/>
      <c r="B1116" s="166" t="s">
        <v>2403</v>
      </c>
      <c r="C1116" s="167"/>
      <c r="D1116" s="163">
        <v>-28.12</v>
      </c>
      <c r="E1116" s="164">
        <v>-28.12</v>
      </c>
      <c r="F1116" s="161" t="s">
        <v>3569</v>
      </c>
      <c r="G1116" s="165" t="s">
        <v>4095</v>
      </c>
      <c r="H1116" s="162"/>
      <c r="I1116" s="155"/>
      <c r="J1116" s="155"/>
      <c r="K1116" s="155"/>
      <c r="L1116" s="155"/>
      <c r="M1116" s="155"/>
      <c r="N1116" s="155"/>
      <c r="O1116" s="155"/>
      <c r="P1116" s="155"/>
      <c r="Q1116" s="155"/>
      <c r="R1116" s="155"/>
      <c r="S1116" s="155"/>
      <c r="T1116" s="155"/>
      <c r="U1116" s="155"/>
      <c r="V1116" s="155"/>
      <c r="W1116" s="155"/>
      <c r="X1116" s="155"/>
      <c r="Y1116" s="155"/>
      <c r="Z1116" s="155"/>
      <c r="AA1116" s="155"/>
      <c r="AB1116" s="155"/>
      <c r="AC1116" s="155"/>
      <c r="AD1116" s="155"/>
      <c r="AE1116" s="155"/>
      <c r="AF1116" s="155"/>
      <c r="AG1116" s="155"/>
      <c r="AH1116" s="155"/>
      <c r="AI1116" s="155"/>
      <c r="AJ1116" s="155"/>
      <c r="AK1116" s="155"/>
      <c r="AL1116" s="155"/>
      <c r="AM1116" s="155"/>
      <c r="AN1116" s="155"/>
      <c r="AO1116" s="155"/>
      <c r="AP1116" s="155"/>
      <c r="AQ1116" s="155"/>
      <c r="AR1116" s="155"/>
    </row>
    <row r="1117" spans="1:44" ht="102" x14ac:dyDescent="0.3">
      <c r="A1117" s="155"/>
      <c r="B1117" s="161" t="s">
        <v>3569</v>
      </c>
      <c r="C1117" s="162" t="s">
        <v>1721</v>
      </c>
      <c r="D1117" s="163">
        <v>28.12</v>
      </c>
      <c r="E1117" s="164">
        <v>28.12</v>
      </c>
      <c r="F1117" s="165" t="s">
        <v>4095</v>
      </c>
      <c r="G1117" s="166" t="s">
        <v>4096</v>
      </c>
      <c r="H1117" s="167"/>
      <c r="I1117" s="155"/>
      <c r="J1117" s="155"/>
      <c r="K1117" s="155"/>
      <c r="L1117" s="155"/>
      <c r="M1117" s="155"/>
      <c r="N1117" s="155"/>
      <c r="O1117" s="155"/>
      <c r="P1117" s="155"/>
      <c r="Q1117" s="155"/>
      <c r="R1117" s="155"/>
      <c r="S1117" s="155"/>
      <c r="T1117" s="155"/>
      <c r="U1117" s="155"/>
      <c r="V1117" s="155"/>
      <c r="W1117" s="155"/>
      <c r="X1117" s="155"/>
      <c r="Y1117" s="155"/>
      <c r="Z1117" s="155"/>
      <c r="AA1117" s="155"/>
      <c r="AB1117" s="155"/>
      <c r="AC1117" s="155"/>
      <c r="AD1117" s="155"/>
      <c r="AE1117" s="155"/>
      <c r="AF1117" s="155"/>
      <c r="AG1117" s="155"/>
      <c r="AH1117" s="155"/>
      <c r="AI1117" s="155"/>
      <c r="AJ1117" s="155"/>
      <c r="AK1117" s="155"/>
      <c r="AL1117" s="155"/>
      <c r="AM1117" s="155"/>
      <c r="AN1117" s="155"/>
      <c r="AO1117" s="155"/>
      <c r="AP1117" s="155"/>
      <c r="AQ1117" s="155"/>
      <c r="AR1117" s="155"/>
    </row>
    <row r="1118" spans="1:44" ht="102" hidden="1" x14ac:dyDescent="0.3">
      <c r="A1118" s="155"/>
      <c r="B1118" s="165" t="s">
        <v>4095</v>
      </c>
      <c r="C1118" s="162"/>
      <c r="D1118" s="163">
        <v>28.12</v>
      </c>
      <c r="E1118" s="164">
        <v>28.12</v>
      </c>
      <c r="F1118" s="166" t="s">
        <v>4096</v>
      </c>
      <c r="G1118" s="161" t="s">
        <v>1606</v>
      </c>
      <c r="H1118" s="162" t="s">
        <v>1607</v>
      </c>
      <c r="I1118" s="155"/>
      <c r="J1118" s="155"/>
      <c r="K1118" s="155"/>
      <c r="L1118" s="155"/>
      <c r="M1118" s="155"/>
      <c r="N1118" s="155"/>
      <c r="O1118" s="155"/>
      <c r="P1118" s="155"/>
      <c r="Q1118" s="155"/>
      <c r="R1118" s="155"/>
      <c r="S1118" s="155"/>
      <c r="T1118" s="155"/>
      <c r="U1118" s="155"/>
      <c r="V1118" s="155"/>
      <c r="W1118" s="155"/>
      <c r="X1118" s="155"/>
      <c r="Y1118" s="155"/>
      <c r="Z1118" s="155"/>
      <c r="AA1118" s="155"/>
      <c r="AB1118" s="155"/>
      <c r="AC1118" s="155"/>
      <c r="AD1118" s="155"/>
      <c r="AE1118" s="155"/>
      <c r="AF1118" s="155"/>
      <c r="AG1118" s="155"/>
      <c r="AH1118" s="155"/>
      <c r="AI1118" s="155"/>
      <c r="AJ1118" s="155"/>
      <c r="AK1118" s="155"/>
      <c r="AL1118" s="155"/>
      <c r="AM1118" s="155"/>
      <c r="AN1118" s="155"/>
      <c r="AO1118" s="155"/>
      <c r="AP1118" s="155"/>
      <c r="AQ1118" s="155"/>
      <c r="AR1118" s="155"/>
    </row>
    <row r="1119" spans="1:44" ht="102" hidden="1" x14ac:dyDescent="0.3">
      <c r="A1119" s="155"/>
      <c r="B1119" s="166" t="s">
        <v>4096</v>
      </c>
      <c r="C1119" s="167"/>
      <c r="D1119" s="163">
        <v>28.12</v>
      </c>
      <c r="E1119" s="164">
        <v>28.12</v>
      </c>
      <c r="F1119" s="161" t="s">
        <v>1606</v>
      </c>
      <c r="G1119" s="165" t="s">
        <v>4084</v>
      </c>
      <c r="H1119" s="162"/>
      <c r="I1119" s="155"/>
      <c r="J1119" s="155"/>
      <c r="K1119" s="155"/>
      <c r="L1119" s="155"/>
      <c r="M1119" s="155"/>
      <c r="N1119" s="155"/>
      <c r="O1119" s="155"/>
      <c r="P1119" s="155"/>
      <c r="Q1119" s="155"/>
      <c r="R1119" s="155"/>
      <c r="S1119" s="155"/>
      <c r="T1119" s="155"/>
      <c r="U1119" s="155"/>
      <c r="V1119" s="155"/>
      <c r="W1119" s="155"/>
      <c r="X1119" s="155"/>
      <c r="Y1119" s="155"/>
      <c r="Z1119" s="155"/>
      <c r="AA1119" s="155"/>
      <c r="AB1119" s="155"/>
      <c r="AC1119" s="155"/>
      <c r="AD1119" s="155"/>
      <c r="AE1119" s="155"/>
      <c r="AF1119" s="155"/>
      <c r="AG1119" s="155"/>
      <c r="AH1119" s="155"/>
      <c r="AI1119" s="155"/>
      <c r="AJ1119" s="155"/>
      <c r="AK1119" s="155"/>
      <c r="AL1119" s="155"/>
      <c r="AM1119" s="155"/>
      <c r="AN1119" s="155"/>
      <c r="AO1119" s="155"/>
      <c r="AP1119" s="155"/>
      <c r="AQ1119" s="155"/>
      <c r="AR1119" s="155"/>
    </row>
    <row r="1120" spans="1:44" ht="102" x14ac:dyDescent="0.3">
      <c r="A1120" s="155"/>
      <c r="B1120" s="161" t="s">
        <v>1606</v>
      </c>
      <c r="C1120" s="162" t="s">
        <v>1607</v>
      </c>
      <c r="D1120" s="163">
        <v>108.62</v>
      </c>
      <c r="E1120" s="164">
        <v>108.62</v>
      </c>
      <c r="F1120" s="165" t="s">
        <v>4084</v>
      </c>
      <c r="G1120" s="166" t="s">
        <v>2402</v>
      </c>
      <c r="H1120" s="167"/>
      <c r="I1120" s="155"/>
      <c r="J1120" s="155"/>
      <c r="K1120" s="155"/>
      <c r="L1120" s="155"/>
      <c r="M1120" s="155"/>
      <c r="N1120" s="155"/>
      <c r="O1120" s="155"/>
      <c r="P1120" s="155"/>
      <c r="Q1120" s="155"/>
      <c r="R1120" s="155"/>
      <c r="S1120" s="155"/>
      <c r="T1120" s="155"/>
      <c r="U1120" s="155"/>
      <c r="V1120" s="155"/>
      <c r="W1120" s="155"/>
      <c r="X1120" s="155"/>
      <c r="Y1120" s="155"/>
      <c r="Z1120" s="155"/>
      <c r="AA1120" s="155"/>
      <c r="AB1120" s="155"/>
      <c r="AC1120" s="155"/>
      <c r="AD1120" s="155"/>
      <c r="AE1120" s="155"/>
      <c r="AF1120" s="155"/>
      <c r="AG1120" s="155"/>
      <c r="AH1120" s="155"/>
      <c r="AI1120" s="155"/>
      <c r="AJ1120" s="155"/>
      <c r="AK1120" s="155"/>
      <c r="AL1120" s="155"/>
      <c r="AM1120" s="155"/>
      <c r="AN1120" s="155"/>
      <c r="AO1120" s="155"/>
      <c r="AP1120" s="155"/>
      <c r="AQ1120" s="155"/>
      <c r="AR1120" s="155"/>
    </row>
    <row r="1121" spans="1:44" ht="112.2" hidden="1" x14ac:dyDescent="0.3">
      <c r="A1121" s="155"/>
      <c r="B1121" s="165" t="s">
        <v>4084</v>
      </c>
      <c r="C1121" s="162"/>
      <c r="D1121" s="163">
        <v>120.26</v>
      </c>
      <c r="E1121" s="164">
        <v>120.26</v>
      </c>
      <c r="F1121" s="166" t="s">
        <v>2402</v>
      </c>
      <c r="G1121" s="165" t="s">
        <v>4097</v>
      </c>
      <c r="H1121" s="162"/>
      <c r="I1121" s="155"/>
      <c r="J1121" s="155"/>
      <c r="K1121" s="155"/>
      <c r="L1121" s="155"/>
      <c r="M1121" s="155"/>
      <c r="N1121" s="155"/>
      <c r="O1121" s="155"/>
      <c r="P1121" s="155"/>
      <c r="Q1121" s="155"/>
      <c r="R1121" s="155"/>
      <c r="S1121" s="155"/>
      <c r="T1121" s="155"/>
      <c r="U1121" s="155"/>
      <c r="V1121" s="155"/>
      <c r="W1121" s="155"/>
      <c r="X1121" s="155"/>
      <c r="Y1121" s="155"/>
      <c r="Z1121" s="155"/>
      <c r="AA1121" s="155"/>
      <c r="AB1121" s="155"/>
      <c r="AC1121" s="155"/>
      <c r="AD1121" s="155"/>
      <c r="AE1121" s="155"/>
      <c r="AF1121" s="155"/>
      <c r="AG1121" s="155"/>
      <c r="AH1121" s="155"/>
      <c r="AI1121" s="155"/>
      <c r="AJ1121" s="155"/>
      <c r="AK1121" s="155"/>
      <c r="AL1121" s="155"/>
      <c r="AM1121" s="155"/>
      <c r="AN1121" s="155"/>
      <c r="AO1121" s="155"/>
      <c r="AP1121" s="155"/>
      <c r="AQ1121" s="155"/>
      <c r="AR1121" s="155"/>
    </row>
    <row r="1122" spans="1:44" ht="112.2" hidden="1" x14ac:dyDescent="0.3">
      <c r="A1122" s="155"/>
      <c r="B1122" s="166" t="s">
        <v>2402</v>
      </c>
      <c r="C1122" s="167"/>
      <c r="D1122" s="163">
        <v>120.26</v>
      </c>
      <c r="E1122" s="164">
        <v>120.26</v>
      </c>
      <c r="F1122" s="165" t="s">
        <v>4097</v>
      </c>
      <c r="G1122" s="166" t="s">
        <v>2402</v>
      </c>
      <c r="H1122" s="167"/>
      <c r="I1122" s="155"/>
      <c r="J1122" s="155"/>
      <c r="K1122" s="155"/>
      <c r="L1122" s="155"/>
      <c r="M1122" s="155"/>
      <c r="N1122" s="155"/>
      <c r="O1122" s="155"/>
      <c r="P1122" s="155"/>
      <c r="Q1122" s="155"/>
      <c r="R1122" s="155"/>
      <c r="S1122" s="155"/>
      <c r="T1122" s="155"/>
      <c r="U1122" s="155"/>
      <c r="V1122" s="155"/>
      <c r="W1122" s="155"/>
      <c r="X1122" s="155"/>
      <c r="Y1122" s="155"/>
      <c r="Z1122" s="155"/>
      <c r="AA1122" s="155"/>
      <c r="AB1122" s="155"/>
      <c r="AC1122" s="155"/>
      <c r="AD1122" s="155"/>
      <c r="AE1122" s="155"/>
      <c r="AF1122" s="155"/>
      <c r="AG1122" s="155"/>
      <c r="AH1122" s="155"/>
      <c r="AI1122" s="155"/>
      <c r="AJ1122" s="155"/>
      <c r="AK1122" s="155"/>
      <c r="AL1122" s="155"/>
      <c r="AM1122" s="155"/>
      <c r="AN1122" s="155"/>
      <c r="AO1122" s="155"/>
      <c r="AP1122" s="155"/>
      <c r="AQ1122" s="155"/>
      <c r="AR1122" s="155"/>
    </row>
    <row r="1123" spans="1:44" ht="112.2" hidden="1" x14ac:dyDescent="0.3">
      <c r="A1123" s="155"/>
      <c r="B1123" s="165" t="s">
        <v>4097</v>
      </c>
      <c r="C1123" s="162"/>
      <c r="D1123" s="163">
        <v>-11.64</v>
      </c>
      <c r="E1123" s="164">
        <v>-11.64</v>
      </c>
      <c r="F1123" s="166" t="s">
        <v>2402</v>
      </c>
      <c r="G1123" s="161" t="s">
        <v>3570</v>
      </c>
      <c r="H1123" s="162" t="s">
        <v>1607</v>
      </c>
      <c r="I1123" s="155"/>
      <c r="J1123" s="155"/>
      <c r="K1123" s="155"/>
      <c r="L1123" s="155"/>
      <c r="M1123" s="155"/>
      <c r="N1123" s="155"/>
      <c r="O1123" s="155"/>
      <c r="P1123" s="155"/>
      <c r="Q1123" s="155"/>
      <c r="R1123" s="155"/>
      <c r="S1123" s="155"/>
      <c r="T1123" s="155"/>
      <c r="U1123" s="155"/>
      <c r="V1123" s="155"/>
      <c r="W1123" s="155"/>
      <c r="X1123" s="155"/>
      <c r="Y1123" s="155"/>
      <c r="Z1123" s="155"/>
      <c r="AA1123" s="155"/>
      <c r="AB1123" s="155"/>
      <c r="AC1123" s="155"/>
      <c r="AD1123" s="155"/>
      <c r="AE1123" s="155"/>
      <c r="AF1123" s="155"/>
      <c r="AG1123" s="155"/>
      <c r="AH1123" s="155"/>
      <c r="AI1123" s="155"/>
      <c r="AJ1123" s="155"/>
      <c r="AK1123" s="155"/>
      <c r="AL1123" s="155"/>
      <c r="AM1123" s="155"/>
      <c r="AN1123" s="155"/>
      <c r="AO1123" s="155"/>
      <c r="AP1123" s="155"/>
      <c r="AQ1123" s="155"/>
      <c r="AR1123" s="155"/>
    </row>
    <row r="1124" spans="1:44" ht="102" hidden="1" x14ac:dyDescent="0.3">
      <c r="A1124" s="155"/>
      <c r="B1124" s="166" t="s">
        <v>2402</v>
      </c>
      <c r="C1124" s="167"/>
      <c r="D1124" s="163">
        <v>-11.64</v>
      </c>
      <c r="E1124" s="164">
        <v>-11.64</v>
      </c>
      <c r="F1124" s="161" t="s">
        <v>3570</v>
      </c>
      <c r="G1124" s="165" t="s">
        <v>4098</v>
      </c>
      <c r="H1124" s="162"/>
      <c r="I1124" s="155"/>
      <c r="J1124" s="155"/>
      <c r="K1124" s="155"/>
      <c r="L1124" s="155"/>
      <c r="M1124" s="155"/>
      <c r="N1124" s="155"/>
      <c r="O1124" s="155"/>
      <c r="P1124" s="155"/>
      <c r="Q1124" s="155"/>
      <c r="R1124" s="155"/>
      <c r="S1124" s="155"/>
      <c r="T1124" s="155"/>
      <c r="U1124" s="155"/>
      <c r="V1124" s="155"/>
      <c r="W1124" s="155"/>
      <c r="X1124" s="155"/>
      <c r="Y1124" s="155"/>
      <c r="Z1124" s="155"/>
      <c r="AA1124" s="155"/>
      <c r="AB1124" s="155"/>
      <c r="AC1124" s="155"/>
      <c r="AD1124" s="155"/>
      <c r="AE1124" s="155"/>
      <c r="AF1124" s="155"/>
      <c r="AG1124" s="155"/>
      <c r="AH1124" s="155"/>
      <c r="AI1124" s="155"/>
      <c r="AJ1124" s="155"/>
      <c r="AK1124" s="155"/>
      <c r="AL1124" s="155"/>
      <c r="AM1124" s="155"/>
      <c r="AN1124" s="155"/>
      <c r="AO1124" s="155"/>
      <c r="AP1124" s="155"/>
      <c r="AQ1124" s="155"/>
      <c r="AR1124" s="155"/>
    </row>
    <row r="1125" spans="1:44" ht="102" x14ac:dyDescent="0.3">
      <c r="A1125" s="155"/>
      <c r="B1125" s="161" t="s">
        <v>3570</v>
      </c>
      <c r="C1125" s="162" t="s">
        <v>1607</v>
      </c>
      <c r="D1125" s="163">
        <v>11.64</v>
      </c>
      <c r="E1125" s="164">
        <v>11.64</v>
      </c>
      <c r="F1125" s="165" t="s">
        <v>4098</v>
      </c>
      <c r="G1125" s="166" t="s">
        <v>4099</v>
      </c>
      <c r="H1125" s="167"/>
      <c r="I1125" s="155"/>
      <c r="J1125" s="155"/>
      <c r="K1125" s="155"/>
      <c r="L1125" s="155"/>
      <c r="M1125" s="155"/>
      <c r="N1125" s="155"/>
      <c r="O1125" s="155"/>
      <c r="P1125" s="155"/>
      <c r="Q1125" s="155"/>
      <c r="R1125" s="155"/>
      <c r="S1125" s="155"/>
      <c r="T1125" s="155"/>
      <c r="U1125" s="155"/>
      <c r="V1125" s="155"/>
      <c r="W1125" s="155"/>
      <c r="X1125" s="155"/>
      <c r="Y1125" s="155"/>
      <c r="Z1125" s="155"/>
      <c r="AA1125" s="155"/>
      <c r="AB1125" s="155"/>
      <c r="AC1125" s="155"/>
      <c r="AD1125" s="155"/>
      <c r="AE1125" s="155"/>
      <c r="AF1125" s="155"/>
      <c r="AG1125" s="155"/>
      <c r="AH1125" s="155"/>
      <c r="AI1125" s="155"/>
      <c r="AJ1125" s="155"/>
      <c r="AK1125" s="155"/>
      <c r="AL1125" s="155"/>
      <c r="AM1125" s="155"/>
      <c r="AN1125" s="155"/>
      <c r="AO1125" s="155"/>
      <c r="AP1125" s="155"/>
      <c r="AQ1125" s="155"/>
      <c r="AR1125" s="155"/>
    </row>
    <row r="1126" spans="1:44" ht="102" hidden="1" x14ac:dyDescent="0.3">
      <c r="A1126" s="155"/>
      <c r="B1126" s="165" t="s">
        <v>4098</v>
      </c>
      <c r="C1126" s="162"/>
      <c r="D1126" s="163">
        <v>11.64</v>
      </c>
      <c r="E1126" s="164">
        <v>11.64</v>
      </c>
      <c r="F1126" s="166" t="s">
        <v>4099</v>
      </c>
      <c r="G1126" s="161" t="s">
        <v>2365</v>
      </c>
      <c r="H1126" s="162" t="s">
        <v>1667</v>
      </c>
      <c r="I1126" s="155"/>
      <c r="J1126" s="155"/>
      <c r="K1126" s="155"/>
      <c r="L1126" s="155"/>
      <c r="M1126" s="155"/>
      <c r="N1126" s="155"/>
      <c r="O1126" s="155"/>
      <c r="P1126" s="155"/>
      <c r="Q1126" s="155"/>
      <c r="R1126" s="155"/>
      <c r="S1126" s="155"/>
      <c r="T1126" s="155"/>
      <c r="U1126" s="155"/>
      <c r="V1126" s="155"/>
      <c r="W1126" s="155"/>
      <c r="X1126" s="155"/>
      <c r="Y1126" s="155"/>
      <c r="Z1126" s="155"/>
      <c r="AA1126" s="155"/>
      <c r="AB1126" s="155"/>
      <c r="AC1126" s="155"/>
      <c r="AD1126" s="155"/>
      <c r="AE1126" s="155"/>
      <c r="AF1126" s="155"/>
      <c r="AG1126" s="155"/>
      <c r="AH1126" s="155"/>
      <c r="AI1126" s="155"/>
      <c r="AJ1126" s="155"/>
      <c r="AK1126" s="155"/>
      <c r="AL1126" s="155"/>
      <c r="AM1126" s="155"/>
      <c r="AN1126" s="155"/>
      <c r="AO1126" s="155"/>
      <c r="AP1126" s="155"/>
      <c r="AQ1126" s="155"/>
      <c r="AR1126" s="155"/>
    </row>
    <row r="1127" spans="1:44" ht="102" hidden="1" x14ac:dyDescent="0.3">
      <c r="A1127" s="155"/>
      <c r="B1127" s="166" t="s">
        <v>4099</v>
      </c>
      <c r="C1127" s="167"/>
      <c r="D1127" s="163">
        <v>11.64</v>
      </c>
      <c r="E1127" s="164">
        <v>11.64</v>
      </c>
      <c r="F1127" s="161" t="s">
        <v>2365</v>
      </c>
      <c r="G1127" s="165" t="s">
        <v>4084</v>
      </c>
      <c r="H1127" s="162"/>
      <c r="I1127" s="155"/>
      <c r="J1127" s="155"/>
      <c r="K1127" s="155"/>
      <c r="L1127" s="155"/>
      <c r="M1127" s="155"/>
      <c r="N1127" s="155"/>
      <c r="O1127" s="155"/>
      <c r="P1127" s="155"/>
      <c r="Q1127" s="155"/>
      <c r="R1127" s="155"/>
      <c r="S1127" s="155"/>
      <c r="T1127" s="155"/>
      <c r="U1127" s="155"/>
      <c r="V1127" s="155"/>
      <c r="W1127" s="155"/>
      <c r="X1127" s="155"/>
      <c r="Y1127" s="155"/>
      <c r="Z1127" s="155"/>
      <c r="AA1127" s="155"/>
      <c r="AB1127" s="155"/>
      <c r="AC1127" s="155"/>
      <c r="AD1127" s="155"/>
      <c r="AE1127" s="155"/>
      <c r="AF1127" s="155"/>
      <c r="AG1127" s="155"/>
      <c r="AH1127" s="155"/>
      <c r="AI1127" s="155"/>
      <c r="AJ1127" s="155"/>
      <c r="AK1127" s="155"/>
      <c r="AL1127" s="155"/>
      <c r="AM1127" s="155"/>
      <c r="AN1127" s="155"/>
      <c r="AO1127" s="155"/>
      <c r="AP1127" s="155"/>
      <c r="AQ1127" s="155"/>
      <c r="AR1127" s="155"/>
    </row>
    <row r="1128" spans="1:44" ht="102" x14ac:dyDescent="0.3">
      <c r="A1128" s="155"/>
      <c r="B1128" s="161" t="s">
        <v>2365</v>
      </c>
      <c r="C1128" s="162" t="s">
        <v>1667</v>
      </c>
      <c r="D1128" s="163">
        <v>68.72</v>
      </c>
      <c r="E1128" s="164">
        <v>68.72</v>
      </c>
      <c r="F1128" s="165" t="s">
        <v>4084</v>
      </c>
      <c r="G1128" s="166" t="s">
        <v>3512</v>
      </c>
      <c r="H1128" s="167"/>
      <c r="I1128" s="155"/>
      <c r="J1128" s="155"/>
      <c r="K1128" s="155"/>
      <c r="L1128" s="155"/>
      <c r="M1128" s="155"/>
      <c r="N1128" s="155"/>
      <c r="O1128" s="155"/>
      <c r="P1128" s="155"/>
      <c r="Q1128" s="155"/>
      <c r="R1128" s="155"/>
      <c r="S1128" s="155"/>
      <c r="T1128" s="155"/>
      <c r="U1128" s="155"/>
      <c r="V1128" s="155"/>
      <c r="W1128" s="155"/>
      <c r="X1128" s="155"/>
      <c r="Y1128" s="155"/>
      <c r="Z1128" s="155"/>
      <c r="AA1128" s="155"/>
      <c r="AB1128" s="155"/>
      <c r="AC1128" s="155"/>
      <c r="AD1128" s="155"/>
      <c r="AE1128" s="155"/>
      <c r="AF1128" s="155"/>
      <c r="AG1128" s="155"/>
      <c r="AH1128" s="155"/>
      <c r="AI1128" s="155"/>
      <c r="AJ1128" s="155"/>
      <c r="AK1128" s="155"/>
      <c r="AL1128" s="155"/>
      <c r="AM1128" s="155"/>
      <c r="AN1128" s="155"/>
      <c r="AO1128" s="155"/>
      <c r="AP1128" s="155"/>
      <c r="AQ1128" s="155"/>
      <c r="AR1128" s="155"/>
    </row>
    <row r="1129" spans="1:44" ht="102" hidden="1" x14ac:dyDescent="0.3">
      <c r="A1129" s="155"/>
      <c r="B1129" s="165" t="s">
        <v>4084</v>
      </c>
      <c r="C1129" s="162"/>
      <c r="D1129" s="163">
        <v>68.72</v>
      </c>
      <c r="E1129" s="164">
        <v>68.72</v>
      </c>
      <c r="F1129" s="166" t="s">
        <v>3512</v>
      </c>
      <c r="G1129" s="161" t="s">
        <v>1711</v>
      </c>
      <c r="H1129" s="162" t="s">
        <v>1712</v>
      </c>
      <c r="I1129" s="155"/>
      <c r="J1129" s="155"/>
      <c r="K1129" s="155"/>
      <c r="L1129" s="155"/>
      <c r="M1129" s="155"/>
      <c r="N1129" s="155"/>
      <c r="O1129" s="155"/>
      <c r="P1129" s="155"/>
      <c r="Q1129" s="155"/>
      <c r="R1129" s="155"/>
      <c r="S1129" s="155"/>
      <c r="T1129" s="155"/>
      <c r="U1129" s="155"/>
      <c r="V1129" s="155"/>
      <c r="W1129" s="155"/>
      <c r="X1129" s="155"/>
      <c r="Y1129" s="155"/>
      <c r="Z1129" s="155"/>
      <c r="AA1129" s="155"/>
      <c r="AB1129" s="155"/>
      <c r="AC1129" s="155"/>
      <c r="AD1129" s="155"/>
      <c r="AE1129" s="155"/>
      <c r="AF1129" s="155"/>
      <c r="AG1129" s="155"/>
      <c r="AH1129" s="155"/>
      <c r="AI1129" s="155"/>
      <c r="AJ1129" s="155"/>
      <c r="AK1129" s="155"/>
      <c r="AL1129" s="155"/>
      <c r="AM1129" s="155"/>
      <c r="AN1129" s="155"/>
      <c r="AO1129" s="155"/>
      <c r="AP1129" s="155"/>
      <c r="AQ1129" s="155"/>
      <c r="AR1129" s="155"/>
    </row>
    <row r="1130" spans="1:44" ht="102" hidden="1" x14ac:dyDescent="0.3">
      <c r="A1130" s="155"/>
      <c r="B1130" s="166" t="s">
        <v>3512</v>
      </c>
      <c r="C1130" s="167"/>
      <c r="D1130" s="163">
        <v>68.72</v>
      </c>
      <c r="E1130" s="164">
        <v>68.72</v>
      </c>
      <c r="F1130" s="161" t="s">
        <v>1711</v>
      </c>
      <c r="G1130" s="165" t="s">
        <v>4084</v>
      </c>
      <c r="H1130" s="162"/>
      <c r="I1130" s="155"/>
      <c r="J1130" s="155"/>
      <c r="K1130" s="155"/>
      <c r="L1130" s="155"/>
      <c r="M1130" s="155"/>
      <c r="N1130" s="155"/>
      <c r="O1130" s="155"/>
      <c r="P1130" s="155"/>
      <c r="Q1130" s="155"/>
      <c r="R1130" s="155"/>
      <c r="S1130" s="155"/>
      <c r="T1130" s="155"/>
      <c r="U1130" s="155"/>
      <c r="V1130" s="155"/>
      <c r="W1130" s="155"/>
      <c r="X1130" s="155"/>
      <c r="Y1130" s="155"/>
      <c r="Z1130" s="155"/>
      <c r="AA1130" s="155"/>
      <c r="AB1130" s="155"/>
      <c r="AC1130" s="155"/>
      <c r="AD1130" s="155"/>
      <c r="AE1130" s="155"/>
      <c r="AF1130" s="155"/>
      <c r="AG1130" s="155"/>
      <c r="AH1130" s="155"/>
      <c r="AI1130" s="155"/>
      <c r="AJ1130" s="155"/>
      <c r="AK1130" s="155"/>
      <c r="AL1130" s="155"/>
      <c r="AM1130" s="155"/>
      <c r="AN1130" s="155"/>
      <c r="AO1130" s="155"/>
      <c r="AP1130" s="155"/>
      <c r="AQ1130" s="155"/>
      <c r="AR1130" s="155"/>
    </row>
    <row r="1131" spans="1:44" ht="102" x14ac:dyDescent="0.3">
      <c r="A1131" s="155"/>
      <c r="B1131" s="161" t="s">
        <v>1711</v>
      </c>
      <c r="C1131" s="162" t="s">
        <v>1712</v>
      </c>
      <c r="D1131" s="163">
        <v>107.37</v>
      </c>
      <c r="E1131" s="164">
        <v>107.37</v>
      </c>
      <c r="F1131" s="165" t="s">
        <v>4084</v>
      </c>
      <c r="G1131" s="166" t="s">
        <v>2398</v>
      </c>
      <c r="H1131" s="167"/>
      <c r="I1131" s="155"/>
      <c r="J1131" s="155"/>
      <c r="K1131" s="155"/>
      <c r="L1131" s="155"/>
      <c r="M1131" s="155"/>
      <c r="N1131" s="155"/>
      <c r="O1131" s="155"/>
      <c r="P1131" s="155"/>
      <c r="Q1131" s="155"/>
      <c r="R1131" s="155"/>
      <c r="S1131" s="155"/>
      <c r="T1131" s="155"/>
      <c r="U1131" s="155"/>
      <c r="V1131" s="155"/>
      <c r="W1131" s="155"/>
      <c r="X1131" s="155"/>
      <c r="Y1131" s="155"/>
      <c r="Z1131" s="155"/>
      <c r="AA1131" s="155"/>
      <c r="AB1131" s="155"/>
      <c r="AC1131" s="155"/>
      <c r="AD1131" s="155"/>
      <c r="AE1131" s="155"/>
      <c r="AF1131" s="155"/>
      <c r="AG1131" s="155"/>
      <c r="AH1131" s="155"/>
      <c r="AI1131" s="155"/>
      <c r="AJ1131" s="155"/>
      <c r="AK1131" s="155"/>
      <c r="AL1131" s="155"/>
      <c r="AM1131" s="155"/>
      <c r="AN1131" s="155"/>
      <c r="AO1131" s="155"/>
      <c r="AP1131" s="155"/>
      <c r="AQ1131" s="155"/>
      <c r="AR1131" s="155"/>
    </row>
    <row r="1132" spans="1:44" ht="102" hidden="1" x14ac:dyDescent="0.3">
      <c r="A1132" s="155"/>
      <c r="B1132" s="165" t="s">
        <v>4084</v>
      </c>
      <c r="C1132" s="162"/>
      <c r="D1132" s="163">
        <v>107.37</v>
      </c>
      <c r="E1132" s="164">
        <v>107.37</v>
      </c>
      <c r="F1132" s="166" t="s">
        <v>2398</v>
      </c>
      <c r="G1132" s="161" t="s">
        <v>1783</v>
      </c>
      <c r="H1132" s="162" t="s">
        <v>1784</v>
      </c>
      <c r="I1132" s="155"/>
      <c r="J1132" s="155"/>
      <c r="K1132" s="155"/>
      <c r="L1132" s="155"/>
      <c r="M1132" s="155"/>
      <c r="N1132" s="155"/>
      <c r="O1132" s="155"/>
      <c r="P1132" s="155"/>
      <c r="Q1132" s="155"/>
      <c r="R1132" s="155"/>
      <c r="S1132" s="155"/>
      <c r="T1132" s="155"/>
      <c r="U1132" s="155"/>
      <c r="V1132" s="155"/>
      <c r="W1132" s="155"/>
      <c r="X1132" s="155"/>
      <c r="Y1132" s="155"/>
      <c r="Z1132" s="155"/>
      <c r="AA1132" s="155"/>
      <c r="AB1132" s="155"/>
      <c r="AC1132" s="155"/>
      <c r="AD1132" s="155"/>
      <c r="AE1132" s="155"/>
      <c r="AF1132" s="155"/>
      <c r="AG1132" s="155"/>
      <c r="AH1132" s="155"/>
      <c r="AI1132" s="155"/>
      <c r="AJ1132" s="155"/>
      <c r="AK1132" s="155"/>
      <c r="AL1132" s="155"/>
      <c r="AM1132" s="155"/>
      <c r="AN1132" s="155"/>
      <c r="AO1132" s="155"/>
      <c r="AP1132" s="155"/>
      <c r="AQ1132" s="155"/>
      <c r="AR1132" s="155"/>
    </row>
    <row r="1133" spans="1:44" ht="102" hidden="1" x14ac:dyDescent="0.3">
      <c r="A1133" s="155"/>
      <c r="B1133" s="166" t="s">
        <v>2398</v>
      </c>
      <c r="C1133" s="167"/>
      <c r="D1133" s="163">
        <v>107.37</v>
      </c>
      <c r="E1133" s="164">
        <v>107.37</v>
      </c>
      <c r="F1133" s="161" t="s">
        <v>1783</v>
      </c>
      <c r="G1133" s="165" t="s">
        <v>4084</v>
      </c>
      <c r="H1133" s="162"/>
      <c r="I1133" s="155"/>
      <c r="J1133" s="155"/>
      <c r="K1133" s="155"/>
      <c r="L1133" s="155"/>
      <c r="M1133" s="155"/>
      <c r="N1133" s="155"/>
      <c r="O1133" s="155"/>
      <c r="P1133" s="155"/>
      <c r="Q1133" s="155"/>
      <c r="R1133" s="155"/>
      <c r="S1133" s="155"/>
      <c r="T1133" s="155"/>
      <c r="U1133" s="155"/>
      <c r="V1133" s="155"/>
      <c r="W1133" s="155"/>
      <c r="X1133" s="155"/>
      <c r="Y1133" s="155"/>
      <c r="Z1133" s="155"/>
      <c r="AA1133" s="155"/>
      <c r="AB1133" s="155"/>
      <c r="AC1133" s="155"/>
      <c r="AD1133" s="155"/>
      <c r="AE1133" s="155"/>
      <c r="AF1133" s="155"/>
      <c r="AG1133" s="155"/>
      <c r="AH1133" s="155"/>
      <c r="AI1133" s="155"/>
      <c r="AJ1133" s="155"/>
      <c r="AK1133" s="155"/>
      <c r="AL1133" s="155"/>
      <c r="AM1133" s="155"/>
      <c r="AN1133" s="155"/>
      <c r="AO1133" s="155"/>
      <c r="AP1133" s="155"/>
      <c r="AQ1133" s="155"/>
      <c r="AR1133" s="155"/>
    </row>
    <row r="1134" spans="1:44" ht="102" x14ac:dyDescent="0.3">
      <c r="A1134" s="155"/>
      <c r="B1134" s="161" t="s">
        <v>1783</v>
      </c>
      <c r="C1134" s="162" t="s">
        <v>1784</v>
      </c>
      <c r="D1134" s="163">
        <v>176.09</v>
      </c>
      <c r="E1134" s="164">
        <v>176.09</v>
      </c>
      <c r="F1134" s="165" t="s">
        <v>4084</v>
      </c>
      <c r="G1134" s="166" t="s">
        <v>2451</v>
      </c>
      <c r="H1134" s="167"/>
      <c r="I1134" s="155"/>
      <c r="J1134" s="155"/>
      <c r="K1134" s="155"/>
      <c r="L1134" s="155"/>
      <c r="M1134" s="155"/>
      <c r="N1134" s="155"/>
      <c r="O1134" s="155"/>
      <c r="P1134" s="155"/>
      <c r="Q1134" s="155"/>
      <c r="R1134" s="155"/>
      <c r="S1134" s="155"/>
      <c r="T1134" s="155"/>
      <c r="U1134" s="155"/>
      <c r="V1134" s="155"/>
      <c r="W1134" s="155"/>
      <c r="X1134" s="155"/>
      <c r="Y1134" s="155"/>
      <c r="Z1134" s="155"/>
      <c r="AA1134" s="155"/>
      <c r="AB1134" s="155"/>
      <c r="AC1134" s="155"/>
      <c r="AD1134" s="155"/>
      <c r="AE1134" s="155"/>
      <c r="AF1134" s="155"/>
      <c r="AG1134" s="155"/>
      <c r="AH1134" s="155"/>
      <c r="AI1134" s="155"/>
      <c r="AJ1134" s="155"/>
      <c r="AK1134" s="155"/>
      <c r="AL1134" s="155"/>
      <c r="AM1134" s="155"/>
      <c r="AN1134" s="155"/>
      <c r="AO1134" s="155"/>
      <c r="AP1134" s="155"/>
      <c r="AQ1134" s="155"/>
      <c r="AR1134" s="155"/>
    </row>
    <row r="1135" spans="1:44" ht="102" hidden="1" x14ac:dyDescent="0.3">
      <c r="A1135" s="155"/>
      <c r="B1135" s="165" t="s">
        <v>4084</v>
      </c>
      <c r="C1135" s="162"/>
      <c r="D1135" s="163">
        <v>176.09</v>
      </c>
      <c r="E1135" s="164">
        <v>176.09</v>
      </c>
      <c r="F1135" s="166" t="s">
        <v>2451</v>
      </c>
      <c r="G1135" s="161" t="s">
        <v>2232</v>
      </c>
      <c r="H1135" s="162" t="s">
        <v>1340</v>
      </c>
      <c r="I1135" s="155"/>
      <c r="J1135" s="155"/>
      <c r="K1135" s="155"/>
      <c r="L1135" s="155"/>
      <c r="M1135" s="155"/>
      <c r="N1135" s="155"/>
      <c r="O1135" s="155"/>
      <c r="P1135" s="155"/>
      <c r="Q1135" s="155"/>
      <c r="R1135" s="155"/>
      <c r="S1135" s="155"/>
      <c r="T1135" s="155"/>
      <c r="U1135" s="155"/>
      <c r="V1135" s="155"/>
      <c r="W1135" s="155"/>
      <c r="X1135" s="155"/>
      <c r="Y1135" s="155"/>
      <c r="Z1135" s="155"/>
      <c r="AA1135" s="155"/>
      <c r="AB1135" s="155"/>
      <c r="AC1135" s="155"/>
      <c r="AD1135" s="155"/>
      <c r="AE1135" s="155"/>
      <c r="AF1135" s="155"/>
      <c r="AG1135" s="155"/>
      <c r="AH1135" s="155"/>
      <c r="AI1135" s="155"/>
      <c r="AJ1135" s="155"/>
      <c r="AK1135" s="155"/>
      <c r="AL1135" s="155"/>
      <c r="AM1135" s="155"/>
      <c r="AN1135" s="155"/>
      <c r="AO1135" s="155"/>
      <c r="AP1135" s="155"/>
      <c r="AQ1135" s="155"/>
      <c r="AR1135" s="155"/>
    </row>
    <row r="1136" spans="1:44" ht="102" hidden="1" x14ac:dyDescent="0.3">
      <c r="A1136" s="155"/>
      <c r="B1136" s="166" t="s">
        <v>2451</v>
      </c>
      <c r="C1136" s="167"/>
      <c r="D1136" s="163">
        <v>176.09</v>
      </c>
      <c r="E1136" s="164">
        <v>176.09</v>
      </c>
      <c r="F1136" s="161" t="s">
        <v>2232</v>
      </c>
      <c r="G1136" s="165" t="s">
        <v>4084</v>
      </c>
      <c r="H1136" s="162"/>
      <c r="I1136" s="155"/>
      <c r="J1136" s="155"/>
      <c r="K1136" s="155"/>
      <c r="L1136" s="155"/>
      <c r="M1136" s="155"/>
      <c r="N1136" s="155"/>
      <c r="O1136" s="155"/>
      <c r="P1136" s="155"/>
      <c r="Q1136" s="155"/>
      <c r="R1136" s="155"/>
      <c r="S1136" s="155"/>
      <c r="T1136" s="155"/>
      <c r="U1136" s="155"/>
      <c r="V1136" s="155"/>
      <c r="W1136" s="155"/>
      <c r="X1136" s="155"/>
      <c r="Y1136" s="155"/>
      <c r="Z1136" s="155"/>
      <c r="AA1136" s="155"/>
      <c r="AB1136" s="155"/>
      <c r="AC1136" s="155"/>
      <c r="AD1136" s="155"/>
      <c r="AE1136" s="155"/>
      <c r="AF1136" s="155"/>
      <c r="AG1136" s="155"/>
      <c r="AH1136" s="155"/>
      <c r="AI1136" s="155"/>
      <c r="AJ1136" s="155"/>
      <c r="AK1136" s="155"/>
      <c r="AL1136" s="155"/>
      <c r="AM1136" s="155"/>
      <c r="AN1136" s="155"/>
      <c r="AO1136" s="155"/>
      <c r="AP1136" s="155"/>
      <c r="AQ1136" s="155"/>
      <c r="AR1136" s="155"/>
    </row>
    <row r="1137" spans="1:44" ht="102" x14ac:dyDescent="0.3">
      <c r="A1137" s="155"/>
      <c r="B1137" s="161" t="s">
        <v>2232</v>
      </c>
      <c r="C1137" s="162" t="s">
        <v>1340</v>
      </c>
      <c r="D1137" s="163">
        <v>141.72999999999999</v>
      </c>
      <c r="E1137" s="164">
        <v>141.72999999999999</v>
      </c>
      <c r="F1137" s="165" t="s">
        <v>4084</v>
      </c>
      <c r="G1137" s="166" t="s">
        <v>3358</v>
      </c>
      <c r="H1137" s="167"/>
      <c r="I1137" s="155"/>
      <c r="J1137" s="155"/>
      <c r="K1137" s="155"/>
      <c r="L1137" s="155"/>
      <c r="M1137" s="155"/>
      <c r="N1137" s="155"/>
      <c r="O1137" s="155"/>
      <c r="P1137" s="155"/>
      <c r="Q1137" s="155"/>
      <c r="R1137" s="155"/>
      <c r="S1137" s="155"/>
      <c r="T1137" s="155"/>
      <c r="U1137" s="155"/>
      <c r="V1137" s="155"/>
      <c r="W1137" s="155"/>
      <c r="X1137" s="155"/>
      <c r="Y1137" s="155"/>
      <c r="Z1137" s="155"/>
      <c r="AA1137" s="155"/>
      <c r="AB1137" s="155"/>
      <c r="AC1137" s="155"/>
      <c r="AD1137" s="155"/>
      <c r="AE1137" s="155"/>
      <c r="AF1137" s="155"/>
      <c r="AG1137" s="155"/>
      <c r="AH1137" s="155"/>
      <c r="AI1137" s="155"/>
      <c r="AJ1137" s="155"/>
      <c r="AK1137" s="155"/>
      <c r="AL1137" s="155"/>
      <c r="AM1137" s="155"/>
      <c r="AN1137" s="155"/>
      <c r="AO1137" s="155"/>
      <c r="AP1137" s="155"/>
      <c r="AQ1137" s="155"/>
      <c r="AR1137" s="155"/>
    </row>
    <row r="1138" spans="1:44" ht="102" hidden="1" x14ac:dyDescent="0.3">
      <c r="A1138" s="155"/>
      <c r="B1138" s="165" t="s">
        <v>4084</v>
      </c>
      <c r="C1138" s="162"/>
      <c r="D1138" s="163">
        <v>141.72999999999999</v>
      </c>
      <c r="E1138" s="164">
        <v>141.72999999999999</v>
      </c>
      <c r="F1138" s="166" t="s">
        <v>3358</v>
      </c>
      <c r="G1138" s="161" t="s">
        <v>2036</v>
      </c>
      <c r="H1138" s="162" t="s">
        <v>1075</v>
      </c>
      <c r="I1138" s="155"/>
      <c r="J1138" s="155"/>
      <c r="K1138" s="155"/>
      <c r="L1138" s="155"/>
      <c r="M1138" s="155"/>
      <c r="N1138" s="155"/>
      <c r="O1138" s="155"/>
      <c r="P1138" s="155"/>
      <c r="Q1138" s="155"/>
      <c r="R1138" s="155"/>
      <c r="S1138" s="155"/>
      <c r="T1138" s="155"/>
      <c r="U1138" s="155"/>
      <c r="V1138" s="155"/>
      <c r="W1138" s="155"/>
      <c r="X1138" s="155"/>
      <c r="Y1138" s="155"/>
      <c r="Z1138" s="155"/>
      <c r="AA1138" s="155"/>
      <c r="AB1138" s="155"/>
      <c r="AC1138" s="155"/>
      <c r="AD1138" s="155"/>
      <c r="AE1138" s="155"/>
      <c r="AF1138" s="155"/>
      <c r="AG1138" s="155"/>
      <c r="AH1138" s="155"/>
      <c r="AI1138" s="155"/>
      <c r="AJ1138" s="155"/>
      <c r="AK1138" s="155"/>
      <c r="AL1138" s="155"/>
      <c r="AM1138" s="155"/>
      <c r="AN1138" s="155"/>
      <c r="AO1138" s="155"/>
      <c r="AP1138" s="155"/>
      <c r="AQ1138" s="155"/>
      <c r="AR1138" s="155"/>
    </row>
    <row r="1139" spans="1:44" ht="102" hidden="1" x14ac:dyDescent="0.3">
      <c r="A1139" s="155"/>
      <c r="B1139" s="166" t="s">
        <v>3358</v>
      </c>
      <c r="C1139" s="167"/>
      <c r="D1139" s="163">
        <v>141.72999999999999</v>
      </c>
      <c r="E1139" s="164">
        <v>141.72999999999999</v>
      </c>
      <c r="F1139" s="161" t="s">
        <v>2036</v>
      </c>
      <c r="G1139" s="165" t="s">
        <v>4084</v>
      </c>
      <c r="H1139" s="162"/>
      <c r="I1139" s="155"/>
      <c r="J1139" s="155"/>
      <c r="K1139" s="155"/>
      <c r="L1139" s="155"/>
      <c r="M1139" s="155"/>
      <c r="N1139" s="155"/>
      <c r="O1139" s="155"/>
      <c r="P1139" s="155"/>
      <c r="Q1139" s="155"/>
      <c r="R1139" s="155"/>
      <c r="S1139" s="155"/>
      <c r="T1139" s="155"/>
      <c r="U1139" s="155"/>
      <c r="V1139" s="155"/>
      <c r="W1139" s="155"/>
      <c r="X1139" s="155"/>
      <c r="Y1139" s="155"/>
      <c r="Z1139" s="155"/>
      <c r="AA1139" s="155"/>
      <c r="AB1139" s="155"/>
      <c r="AC1139" s="155"/>
      <c r="AD1139" s="155"/>
      <c r="AE1139" s="155"/>
      <c r="AF1139" s="155"/>
      <c r="AG1139" s="155"/>
      <c r="AH1139" s="155"/>
      <c r="AI1139" s="155"/>
      <c r="AJ1139" s="155"/>
      <c r="AK1139" s="155"/>
      <c r="AL1139" s="155"/>
      <c r="AM1139" s="155"/>
      <c r="AN1139" s="155"/>
      <c r="AO1139" s="155"/>
      <c r="AP1139" s="155"/>
      <c r="AQ1139" s="155"/>
      <c r="AR1139" s="155"/>
    </row>
    <row r="1140" spans="1:44" ht="102" x14ac:dyDescent="0.3">
      <c r="A1140" s="155"/>
      <c r="B1140" s="161" t="s">
        <v>2036</v>
      </c>
      <c r="C1140" s="162" t="s">
        <v>1075</v>
      </c>
      <c r="D1140" s="163">
        <v>141.72999999999999</v>
      </c>
      <c r="E1140" s="164">
        <v>141.72999999999999</v>
      </c>
      <c r="F1140" s="165" t="s">
        <v>4084</v>
      </c>
      <c r="G1140" s="166" t="s">
        <v>2409</v>
      </c>
      <c r="H1140" s="167"/>
      <c r="I1140" s="155"/>
      <c r="J1140" s="155"/>
      <c r="K1140" s="155"/>
      <c r="L1140" s="155"/>
      <c r="M1140" s="155"/>
      <c r="N1140" s="155"/>
      <c r="O1140" s="155"/>
      <c r="P1140" s="155"/>
      <c r="Q1140" s="155"/>
      <c r="R1140" s="155"/>
      <c r="S1140" s="155"/>
      <c r="T1140" s="155"/>
      <c r="U1140" s="155"/>
      <c r="V1140" s="155"/>
      <c r="W1140" s="155"/>
      <c r="X1140" s="155"/>
      <c r="Y1140" s="155"/>
      <c r="Z1140" s="155"/>
      <c r="AA1140" s="155"/>
      <c r="AB1140" s="155"/>
      <c r="AC1140" s="155"/>
      <c r="AD1140" s="155"/>
      <c r="AE1140" s="155"/>
      <c r="AF1140" s="155"/>
      <c r="AG1140" s="155"/>
      <c r="AH1140" s="155"/>
      <c r="AI1140" s="155"/>
      <c r="AJ1140" s="155"/>
      <c r="AK1140" s="155"/>
      <c r="AL1140" s="155"/>
      <c r="AM1140" s="155"/>
      <c r="AN1140" s="155"/>
      <c r="AO1140" s="155"/>
      <c r="AP1140" s="155"/>
      <c r="AQ1140" s="155"/>
      <c r="AR1140" s="155"/>
    </row>
    <row r="1141" spans="1:44" ht="102" hidden="1" x14ac:dyDescent="0.3">
      <c r="A1141" s="155"/>
      <c r="B1141" s="165" t="s">
        <v>4084</v>
      </c>
      <c r="C1141" s="162"/>
      <c r="D1141" s="163">
        <v>141.72999999999999</v>
      </c>
      <c r="E1141" s="164">
        <v>141.72999999999999</v>
      </c>
      <c r="F1141" s="166" t="s">
        <v>2409</v>
      </c>
      <c r="G1141" s="161" t="s">
        <v>2173</v>
      </c>
      <c r="H1141" s="162" t="s">
        <v>1070</v>
      </c>
      <c r="I1141" s="155"/>
      <c r="J1141" s="155"/>
      <c r="K1141" s="155"/>
      <c r="L1141" s="155"/>
      <c r="M1141" s="155"/>
      <c r="N1141" s="155"/>
      <c r="O1141" s="155"/>
      <c r="P1141" s="155"/>
      <c r="Q1141" s="155"/>
      <c r="R1141" s="155"/>
      <c r="S1141" s="155"/>
      <c r="T1141" s="155"/>
      <c r="U1141" s="155"/>
      <c r="V1141" s="155"/>
      <c r="W1141" s="155"/>
      <c r="X1141" s="155"/>
      <c r="Y1141" s="155"/>
      <c r="Z1141" s="155"/>
      <c r="AA1141" s="155"/>
      <c r="AB1141" s="155"/>
      <c r="AC1141" s="155"/>
      <c r="AD1141" s="155"/>
      <c r="AE1141" s="155"/>
      <c r="AF1141" s="155"/>
      <c r="AG1141" s="155"/>
      <c r="AH1141" s="155"/>
      <c r="AI1141" s="155"/>
      <c r="AJ1141" s="155"/>
      <c r="AK1141" s="155"/>
      <c r="AL1141" s="155"/>
      <c r="AM1141" s="155"/>
      <c r="AN1141" s="155"/>
      <c r="AO1141" s="155"/>
      <c r="AP1141" s="155"/>
      <c r="AQ1141" s="155"/>
      <c r="AR1141" s="155"/>
    </row>
    <row r="1142" spans="1:44" ht="102" hidden="1" x14ac:dyDescent="0.3">
      <c r="A1142" s="155"/>
      <c r="B1142" s="166" t="s">
        <v>2409</v>
      </c>
      <c r="C1142" s="167"/>
      <c r="D1142" s="163">
        <v>141.72999999999999</v>
      </c>
      <c r="E1142" s="164">
        <v>141.72999999999999</v>
      </c>
      <c r="F1142" s="161" t="s">
        <v>2173</v>
      </c>
      <c r="G1142" s="165" t="s">
        <v>4084</v>
      </c>
      <c r="H1142" s="162"/>
      <c r="I1142" s="155"/>
      <c r="J1142" s="155"/>
      <c r="K1142" s="155"/>
      <c r="L1142" s="155"/>
      <c r="M1142" s="155"/>
      <c r="N1142" s="155"/>
      <c r="O1142" s="155"/>
      <c r="P1142" s="155"/>
      <c r="Q1142" s="155"/>
      <c r="R1142" s="155"/>
      <c r="S1142" s="155"/>
      <c r="T1142" s="155"/>
      <c r="U1142" s="155"/>
      <c r="V1142" s="155"/>
      <c r="W1142" s="155"/>
      <c r="X1142" s="155"/>
      <c r="Y1142" s="155"/>
      <c r="Z1142" s="155"/>
      <c r="AA1142" s="155"/>
      <c r="AB1142" s="155"/>
      <c r="AC1142" s="155"/>
      <c r="AD1142" s="155"/>
      <c r="AE1142" s="155"/>
      <c r="AF1142" s="155"/>
      <c r="AG1142" s="155"/>
      <c r="AH1142" s="155"/>
      <c r="AI1142" s="155"/>
      <c r="AJ1142" s="155"/>
      <c r="AK1142" s="155"/>
      <c r="AL1142" s="155"/>
      <c r="AM1142" s="155"/>
      <c r="AN1142" s="155"/>
      <c r="AO1142" s="155"/>
      <c r="AP1142" s="155"/>
      <c r="AQ1142" s="155"/>
      <c r="AR1142" s="155"/>
    </row>
    <row r="1143" spans="1:44" ht="102" x14ac:dyDescent="0.3">
      <c r="A1143" s="155"/>
      <c r="B1143" s="161" t="s">
        <v>2173</v>
      </c>
      <c r="C1143" s="162" t="s">
        <v>1070</v>
      </c>
      <c r="D1143" s="163">
        <v>163.21</v>
      </c>
      <c r="E1143" s="164">
        <v>163.21</v>
      </c>
      <c r="F1143" s="165" t="s">
        <v>4084</v>
      </c>
      <c r="G1143" s="166" t="s">
        <v>2439</v>
      </c>
      <c r="H1143" s="167"/>
      <c r="I1143" s="155"/>
      <c r="J1143" s="155"/>
      <c r="K1143" s="155"/>
      <c r="L1143" s="155"/>
      <c r="M1143" s="155"/>
      <c r="N1143" s="155"/>
      <c r="O1143" s="155"/>
      <c r="P1143" s="155"/>
      <c r="Q1143" s="155"/>
      <c r="R1143" s="155"/>
      <c r="S1143" s="155"/>
      <c r="T1143" s="155"/>
      <c r="U1143" s="155"/>
      <c r="V1143" s="155"/>
      <c r="W1143" s="155"/>
      <c r="X1143" s="155"/>
      <c r="Y1143" s="155"/>
      <c r="Z1143" s="155"/>
      <c r="AA1143" s="155"/>
      <c r="AB1143" s="155"/>
      <c r="AC1143" s="155"/>
      <c r="AD1143" s="155"/>
      <c r="AE1143" s="155"/>
      <c r="AF1143" s="155"/>
      <c r="AG1143" s="155"/>
      <c r="AH1143" s="155"/>
      <c r="AI1143" s="155"/>
      <c r="AJ1143" s="155"/>
      <c r="AK1143" s="155"/>
      <c r="AL1143" s="155"/>
      <c r="AM1143" s="155"/>
      <c r="AN1143" s="155"/>
      <c r="AO1143" s="155"/>
      <c r="AP1143" s="155"/>
      <c r="AQ1143" s="155"/>
      <c r="AR1143" s="155"/>
    </row>
    <row r="1144" spans="1:44" ht="102" hidden="1" x14ac:dyDescent="0.3">
      <c r="A1144" s="155"/>
      <c r="B1144" s="165" t="s">
        <v>4084</v>
      </c>
      <c r="C1144" s="162"/>
      <c r="D1144" s="163">
        <v>163.21</v>
      </c>
      <c r="E1144" s="164">
        <v>163.21</v>
      </c>
      <c r="F1144" s="166" t="s">
        <v>2439</v>
      </c>
      <c r="G1144" s="161" t="s">
        <v>2008</v>
      </c>
      <c r="H1144" s="162" t="s">
        <v>1036</v>
      </c>
      <c r="I1144" s="155"/>
      <c r="J1144" s="155"/>
      <c r="K1144" s="155"/>
      <c r="L1144" s="155"/>
      <c r="M1144" s="155"/>
      <c r="N1144" s="155"/>
      <c r="O1144" s="155"/>
      <c r="P1144" s="155"/>
      <c r="Q1144" s="155"/>
      <c r="R1144" s="155"/>
      <c r="S1144" s="155"/>
      <c r="T1144" s="155"/>
      <c r="U1144" s="155"/>
      <c r="V1144" s="155"/>
      <c r="W1144" s="155"/>
      <c r="X1144" s="155"/>
      <c r="Y1144" s="155"/>
      <c r="Z1144" s="155"/>
      <c r="AA1144" s="155"/>
      <c r="AB1144" s="155"/>
      <c r="AC1144" s="155"/>
      <c r="AD1144" s="155"/>
      <c r="AE1144" s="155"/>
      <c r="AF1144" s="155"/>
      <c r="AG1144" s="155"/>
      <c r="AH1144" s="155"/>
      <c r="AI1144" s="155"/>
      <c r="AJ1144" s="155"/>
      <c r="AK1144" s="155"/>
      <c r="AL1144" s="155"/>
      <c r="AM1144" s="155"/>
      <c r="AN1144" s="155"/>
      <c r="AO1144" s="155"/>
      <c r="AP1144" s="155"/>
      <c r="AQ1144" s="155"/>
      <c r="AR1144" s="155"/>
    </row>
    <row r="1145" spans="1:44" ht="102" hidden="1" x14ac:dyDescent="0.3">
      <c r="A1145" s="155"/>
      <c r="B1145" s="166" t="s">
        <v>2439</v>
      </c>
      <c r="C1145" s="167"/>
      <c r="D1145" s="163">
        <v>163.21</v>
      </c>
      <c r="E1145" s="164">
        <v>163.21</v>
      </c>
      <c r="F1145" s="161" t="s">
        <v>2008</v>
      </c>
      <c r="G1145" s="165" t="s">
        <v>4084</v>
      </c>
      <c r="H1145" s="162"/>
      <c r="I1145" s="155"/>
      <c r="J1145" s="155"/>
      <c r="K1145" s="155"/>
      <c r="L1145" s="155"/>
      <c r="M1145" s="155"/>
      <c r="N1145" s="155"/>
      <c r="O1145" s="155"/>
      <c r="P1145" s="155"/>
      <c r="Q1145" s="155"/>
      <c r="R1145" s="155"/>
      <c r="S1145" s="155"/>
      <c r="T1145" s="155"/>
      <c r="U1145" s="155"/>
      <c r="V1145" s="155"/>
      <c r="W1145" s="155"/>
      <c r="X1145" s="155"/>
      <c r="Y1145" s="155"/>
      <c r="Z1145" s="155"/>
      <c r="AA1145" s="155"/>
      <c r="AB1145" s="155"/>
      <c r="AC1145" s="155"/>
      <c r="AD1145" s="155"/>
      <c r="AE1145" s="155"/>
      <c r="AF1145" s="155"/>
      <c r="AG1145" s="155"/>
      <c r="AH1145" s="155"/>
      <c r="AI1145" s="155"/>
      <c r="AJ1145" s="155"/>
      <c r="AK1145" s="155"/>
      <c r="AL1145" s="155"/>
      <c r="AM1145" s="155"/>
      <c r="AN1145" s="155"/>
      <c r="AO1145" s="155"/>
      <c r="AP1145" s="155"/>
      <c r="AQ1145" s="155"/>
      <c r="AR1145" s="155"/>
    </row>
    <row r="1146" spans="1:44" ht="102" x14ac:dyDescent="0.3">
      <c r="A1146" s="155"/>
      <c r="B1146" s="161" t="s">
        <v>2008</v>
      </c>
      <c r="C1146" s="162" t="s">
        <v>1036</v>
      </c>
      <c r="D1146" s="163">
        <v>296.35000000000002</v>
      </c>
      <c r="E1146" s="164">
        <v>296.35000000000002</v>
      </c>
      <c r="F1146" s="165" t="s">
        <v>4084</v>
      </c>
      <c r="G1146" s="166" t="s">
        <v>2534</v>
      </c>
      <c r="H1146" s="167"/>
      <c r="I1146" s="155"/>
      <c r="J1146" s="155"/>
      <c r="K1146" s="155"/>
      <c r="L1146" s="155"/>
      <c r="M1146" s="155"/>
      <c r="N1146" s="155"/>
      <c r="O1146" s="155"/>
      <c r="P1146" s="155"/>
      <c r="Q1146" s="155"/>
      <c r="R1146" s="155"/>
      <c r="S1146" s="155"/>
      <c r="T1146" s="155"/>
      <c r="U1146" s="155"/>
      <c r="V1146" s="155"/>
      <c r="W1146" s="155"/>
      <c r="X1146" s="155"/>
      <c r="Y1146" s="155"/>
      <c r="Z1146" s="155"/>
      <c r="AA1146" s="155"/>
      <c r="AB1146" s="155"/>
      <c r="AC1146" s="155"/>
      <c r="AD1146" s="155"/>
      <c r="AE1146" s="155"/>
      <c r="AF1146" s="155"/>
      <c r="AG1146" s="155"/>
      <c r="AH1146" s="155"/>
      <c r="AI1146" s="155"/>
      <c r="AJ1146" s="155"/>
      <c r="AK1146" s="155"/>
      <c r="AL1146" s="155"/>
      <c r="AM1146" s="155"/>
      <c r="AN1146" s="155"/>
      <c r="AO1146" s="155"/>
      <c r="AP1146" s="155"/>
      <c r="AQ1146" s="155"/>
      <c r="AR1146" s="155"/>
    </row>
    <row r="1147" spans="1:44" ht="102" hidden="1" x14ac:dyDescent="0.3">
      <c r="A1147" s="155"/>
      <c r="B1147" s="165" t="s">
        <v>4084</v>
      </c>
      <c r="C1147" s="162"/>
      <c r="D1147" s="163">
        <v>296.35000000000002</v>
      </c>
      <c r="E1147" s="164">
        <v>296.35000000000002</v>
      </c>
      <c r="F1147" s="166" t="s">
        <v>2534</v>
      </c>
      <c r="G1147" s="161" t="s">
        <v>2146</v>
      </c>
      <c r="H1147" s="162" t="s">
        <v>1129</v>
      </c>
      <c r="I1147" s="155"/>
      <c r="J1147" s="155"/>
      <c r="K1147" s="155"/>
      <c r="L1147" s="155"/>
      <c r="M1147" s="155"/>
      <c r="N1147" s="155"/>
      <c r="O1147" s="155"/>
      <c r="P1147" s="155"/>
      <c r="Q1147" s="155"/>
      <c r="R1147" s="155"/>
      <c r="S1147" s="155"/>
      <c r="T1147" s="155"/>
      <c r="U1147" s="155"/>
      <c r="V1147" s="155"/>
      <c r="W1147" s="155"/>
      <c r="X1147" s="155"/>
      <c r="Y1147" s="155"/>
      <c r="Z1147" s="155"/>
      <c r="AA1147" s="155"/>
      <c r="AB1147" s="155"/>
      <c r="AC1147" s="155"/>
      <c r="AD1147" s="155"/>
      <c r="AE1147" s="155"/>
      <c r="AF1147" s="155"/>
      <c r="AG1147" s="155"/>
      <c r="AH1147" s="155"/>
      <c r="AI1147" s="155"/>
      <c r="AJ1147" s="155"/>
      <c r="AK1147" s="155"/>
      <c r="AL1147" s="155"/>
      <c r="AM1147" s="155"/>
      <c r="AN1147" s="155"/>
      <c r="AO1147" s="155"/>
      <c r="AP1147" s="155"/>
      <c r="AQ1147" s="155"/>
      <c r="AR1147" s="155"/>
    </row>
    <row r="1148" spans="1:44" ht="102" hidden="1" x14ac:dyDescent="0.3">
      <c r="A1148" s="155"/>
      <c r="B1148" s="166" t="s">
        <v>2534</v>
      </c>
      <c r="C1148" s="167"/>
      <c r="D1148" s="163">
        <v>296.35000000000002</v>
      </c>
      <c r="E1148" s="164">
        <v>296.35000000000002</v>
      </c>
      <c r="F1148" s="161" t="s">
        <v>2146</v>
      </c>
      <c r="G1148" s="165" t="s">
        <v>4084</v>
      </c>
      <c r="H1148" s="162"/>
      <c r="I1148" s="155"/>
      <c r="J1148" s="155"/>
      <c r="K1148" s="155"/>
      <c r="L1148" s="155"/>
      <c r="M1148" s="155"/>
      <c r="N1148" s="155"/>
      <c r="O1148" s="155"/>
      <c r="P1148" s="155"/>
      <c r="Q1148" s="155"/>
      <c r="R1148" s="155"/>
      <c r="S1148" s="155"/>
      <c r="T1148" s="155"/>
      <c r="U1148" s="155"/>
      <c r="V1148" s="155"/>
      <c r="W1148" s="155"/>
      <c r="X1148" s="155"/>
      <c r="Y1148" s="155"/>
      <c r="Z1148" s="155"/>
      <c r="AA1148" s="155"/>
      <c r="AB1148" s="155"/>
      <c r="AC1148" s="155"/>
      <c r="AD1148" s="155"/>
      <c r="AE1148" s="155"/>
      <c r="AF1148" s="155"/>
      <c r="AG1148" s="155"/>
      <c r="AH1148" s="155"/>
      <c r="AI1148" s="155"/>
      <c r="AJ1148" s="155"/>
      <c r="AK1148" s="155"/>
      <c r="AL1148" s="155"/>
      <c r="AM1148" s="155"/>
      <c r="AN1148" s="155"/>
      <c r="AO1148" s="155"/>
      <c r="AP1148" s="155"/>
      <c r="AQ1148" s="155"/>
      <c r="AR1148" s="155"/>
    </row>
    <row r="1149" spans="1:44" ht="102" x14ac:dyDescent="0.3">
      <c r="A1149" s="155"/>
      <c r="B1149" s="161" t="s">
        <v>2146</v>
      </c>
      <c r="C1149" s="162" t="s">
        <v>1129</v>
      </c>
      <c r="D1149" s="163">
        <v>266.29000000000002</v>
      </c>
      <c r="E1149" s="164">
        <v>266.29000000000002</v>
      </c>
      <c r="F1149" s="165" t="s">
        <v>4084</v>
      </c>
      <c r="G1149" s="166" t="s">
        <v>2497</v>
      </c>
      <c r="H1149" s="167"/>
      <c r="I1149" s="155"/>
      <c r="J1149" s="155"/>
      <c r="K1149" s="155"/>
      <c r="L1149" s="155"/>
      <c r="M1149" s="155"/>
      <c r="N1149" s="155"/>
      <c r="O1149" s="155"/>
      <c r="P1149" s="155"/>
      <c r="Q1149" s="155"/>
      <c r="R1149" s="155"/>
      <c r="S1149" s="155"/>
      <c r="T1149" s="155"/>
      <c r="U1149" s="155"/>
      <c r="V1149" s="155"/>
      <c r="W1149" s="155"/>
      <c r="X1149" s="155"/>
      <c r="Y1149" s="155"/>
      <c r="Z1149" s="155"/>
      <c r="AA1149" s="155"/>
      <c r="AB1149" s="155"/>
      <c r="AC1149" s="155"/>
      <c r="AD1149" s="155"/>
      <c r="AE1149" s="155"/>
      <c r="AF1149" s="155"/>
      <c r="AG1149" s="155"/>
      <c r="AH1149" s="155"/>
      <c r="AI1149" s="155"/>
      <c r="AJ1149" s="155"/>
      <c r="AK1149" s="155"/>
      <c r="AL1149" s="155"/>
      <c r="AM1149" s="155"/>
      <c r="AN1149" s="155"/>
      <c r="AO1149" s="155"/>
      <c r="AP1149" s="155"/>
      <c r="AQ1149" s="155"/>
      <c r="AR1149" s="155"/>
    </row>
    <row r="1150" spans="1:44" ht="102" hidden="1" x14ac:dyDescent="0.3">
      <c r="A1150" s="155"/>
      <c r="B1150" s="165" t="s">
        <v>4084</v>
      </c>
      <c r="C1150" s="162"/>
      <c r="D1150" s="163">
        <v>266.29000000000002</v>
      </c>
      <c r="E1150" s="164">
        <v>266.29000000000002</v>
      </c>
      <c r="F1150" s="166" t="s">
        <v>2497</v>
      </c>
      <c r="G1150" s="161" t="s">
        <v>2170</v>
      </c>
      <c r="H1150" s="162" t="s">
        <v>984</v>
      </c>
      <c r="I1150" s="155"/>
      <c r="J1150" s="155"/>
      <c r="K1150" s="155"/>
      <c r="L1150" s="155"/>
      <c r="M1150" s="155"/>
      <c r="N1150" s="155"/>
      <c r="O1150" s="155"/>
      <c r="P1150" s="155"/>
      <c r="Q1150" s="155"/>
      <c r="R1150" s="155"/>
      <c r="S1150" s="155"/>
      <c r="T1150" s="155"/>
      <c r="U1150" s="155"/>
      <c r="V1150" s="155"/>
      <c r="W1150" s="155"/>
      <c r="X1150" s="155"/>
      <c r="Y1150" s="155"/>
      <c r="Z1150" s="155"/>
      <c r="AA1150" s="155"/>
      <c r="AB1150" s="155"/>
      <c r="AC1150" s="155"/>
      <c r="AD1150" s="155"/>
      <c r="AE1150" s="155"/>
      <c r="AF1150" s="155"/>
      <c r="AG1150" s="155"/>
      <c r="AH1150" s="155"/>
      <c r="AI1150" s="155"/>
      <c r="AJ1150" s="155"/>
      <c r="AK1150" s="155"/>
      <c r="AL1150" s="155"/>
      <c r="AM1150" s="155"/>
      <c r="AN1150" s="155"/>
      <c r="AO1150" s="155"/>
      <c r="AP1150" s="155"/>
      <c r="AQ1150" s="155"/>
      <c r="AR1150" s="155"/>
    </row>
    <row r="1151" spans="1:44" ht="102" hidden="1" x14ac:dyDescent="0.3">
      <c r="A1151" s="155"/>
      <c r="B1151" s="166" t="s">
        <v>2497</v>
      </c>
      <c r="C1151" s="167"/>
      <c r="D1151" s="163">
        <v>266.29000000000002</v>
      </c>
      <c r="E1151" s="164">
        <v>266.29000000000002</v>
      </c>
      <c r="F1151" s="161" t="s">
        <v>2170</v>
      </c>
      <c r="G1151" s="165" t="s">
        <v>4084</v>
      </c>
      <c r="H1151" s="162"/>
      <c r="I1151" s="155"/>
      <c r="J1151" s="155"/>
      <c r="K1151" s="155"/>
      <c r="L1151" s="155"/>
      <c r="M1151" s="155"/>
      <c r="N1151" s="155"/>
      <c r="O1151" s="155"/>
      <c r="P1151" s="155"/>
      <c r="Q1151" s="155"/>
      <c r="R1151" s="155"/>
      <c r="S1151" s="155"/>
      <c r="T1151" s="155"/>
      <c r="U1151" s="155"/>
      <c r="V1151" s="155"/>
      <c r="W1151" s="155"/>
      <c r="X1151" s="155"/>
      <c r="Y1151" s="155"/>
      <c r="Z1151" s="155"/>
      <c r="AA1151" s="155"/>
      <c r="AB1151" s="155"/>
      <c r="AC1151" s="155"/>
      <c r="AD1151" s="155"/>
      <c r="AE1151" s="155"/>
      <c r="AF1151" s="155"/>
      <c r="AG1151" s="155"/>
      <c r="AH1151" s="155"/>
      <c r="AI1151" s="155"/>
      <c r="AJ1151" s="155"/>
      <c r="AK1151" s="155"/>
      <c r="AL1151" s="155"/>
      <c r="AM1151" s="155"/>
      <c r="AN1151" s="155"/>
      <c r="AO1151" s="155"/>
      <c r="AP1151" s="155"/>
      <c r="AQ1151" s="155"/>
      <c r="AR1151" s="155"/>
    </row>
    <row r="1152" spans="1:44" ht="102" x14ac:dyDescent="0.3">
      <c r="A1152" s="155"/>
      <c r="B1152" s="161" t="s">
        <v>2170</v>
      </c>
      <c r="C1152" s="162" t="s">
        <v>984</v>
      </c>
      <c r="D1152" s="163">
        <v>283.47000000000003</v>
      </c>
      <c r="E1152" s="164">
        <v>283.47000000000003</v>
      </c>
      <c r="F1152" s="165" t="s">
        <v>4084</v>
      </c>
      <c r="G1152" s="166" t="s">
        <v>2461</v>
      </c>
      <c r="H1152" s="167"/>
      <c r="I1152" s="155"/>
      <c r="J1152" s="155"/>
      <c r="K1152" s="155"/>
      <c r="L1152" s="155"/>
      <c r="M1152" s="155"/>
      <c r="N1152" s="155"/>
      <c r="O1152" s="155"/>
      <c r="P1152" s="155"/>
      <c r="Q1152" s="155"/>
      <c r="R1152" s="155"/>
      <c r="S1152" s="155"/>
      <c r="T1152" s="155"/>
      <c r="U1152" s="155"/>
      <c r="V1152" s="155"/>
      <c r="W1152" s="155"/>
      <c r="X1152" s="155"/>
      <c r="Y1152" s="155"/>
      <c r="Z1152" s="155"/>
      <c r="AA1152" s="155"/>
      <c r="AB1152" s="155"/>
      <c r="AC1152" s="155"/>
      <c r="AD1152" s="155"/>
      <c r="AE1152" s="155"/>
      <c r="AF1152" s="155"/>
      <c r="AG1152" s="155"/>
      <c r="AH1152" s="155"/>
      <c r="AI1152" s="155"/>
      <c r="AJ1152" s="155"/>
      <c r="AK1152" s="155"/>
      <c r="AL1152" s="155"/>
      <c r="AM1152" s="155"/>
      <c r="AN1152" s="155"/>
      <c r="AO1152" s="155"/>
      <c r="AP1152" s="155"/>
      <c r="AQ1152" s="155"/>
      <c r="AR1152" s="155"/>
    </row>
    <row r="1153" spans="1:44" ht="102" hidden="1" x14ac:dyDescent="0.3">
      <c r="A1153" s="155"/>
      <c r="B1153" s="165" t="s">
        <v>4084</v>
      </c>
      <c r="C1153" s="162"/>
      <c r="D1153" s="163">
        <v>283.47000000000003</v>
      </c>
      <c r="E1153" s="164">
        <v>283.47000000000003</v>
      </c>
      <c r="F1153" s="166" t="s">
        <v>2461</v>
      </c>
      <c r="G1153" s="161" t="s">
        <v>2082</v>
      </c>
      <c r="H1153" s="162" t="s">
        <v>868</v>
      </c>
      <c r="I1153" s="155"/>
      <c r="J1153" s="155"/>
      <c r="K1153" s="155"/>
      <c r="L1153" s="155"/>
      <c r="M1153" s="155"/>
      <c r="N1153" s="155"/>
      <c r="O1153" s="155"/>
      <c r="P1153" s="155"/>
      <c r="Q1153" s="155"/>
      <c r="R1153" s="155"/>
      <c r="S1153" s="155"/>
      <c r="T1153" s="155"/>
      <c r="U1153" s="155"/>
      <c r="V1153" s="155"/>
      <c r="W1153" s="155"/>
      <c r="X1153" s="155"/>
      <c r="Y1153" s="155"/>
      <c r="Z1153" s="155"/>
      <c r="AA1153" s="155"/>
      <c r="AB1153" s="155"/>
      <c r="AC1153" s="155"/>
      <c r="AD1153" s="155"/>
      <c r="AE1153" s="155"/>
      <c r="AF1153" s="155"/>
      <c r="AG1153" s="155"/>
      <c r="AH1153" s="155"/>
      <c r="AI1153" s="155"/>
      <c r="AJ1153" s="155"/>
      <c r="AK1153" s="155"/>
      <c r="AL1153" s="155"/>
      <c r="AM1153" s="155"/>
      <c r="AN1153" s="155"/>
      <c r="AO1153" s="155"/>
      <c r="AP1153" s="155"/>
      <c r="AQ1153" s="155"/>
      <c r="AR1153" s="155"/>
    </row>
    <row r="1154" spans="1:44" ht="102" hidden="1" x14ac:dyDescent="0.3">
      <c r="A1154" s="155"/>
      <c r="B1154" s="166" t="s">
        <v>2461</v>
      </c>
      <c r="C1154" s="167"/>
      <c r="D1154" s="163">
        <v>283.47000000000003</v>
      </c>
      <c r="E1154" s="164">
        <v>283.47000000000003</v>
      </c>
      <c r="F1154" s="161" t="s">
        <v>2082</v>
      </c>
      <c r="G1154" s="165" t="s">
        <v>4084</v>
      </c>
      <c r="H1154" s="162"/>
      <c r="I1154" s="155"/>
      <c r="J1154" s="155"/>
      <c r="K1154" s="155"/>
      <c r="L1154" s="155"/>
      <c r="M1154" s="155"/>
      <c r="N1154" s="155"/>
      <c r="O1154" s="155"/>
      <c r="P1154" s="155"/>
      <c r="Q1154" s="155"/>
      <c r="R1154" s="155"/>
      <c r="S1154" s="155"/>
      <c r="T1154" s="155"/>
      <c r="U1154" s="155"/>
      <c r="V1154" s="155"/>
      <c r="W1154" s="155"/>
      <c r="X1154" s="155"/>
      <c r="Y1154" s="155"/>
      <c r="Z1154" s="155"/>
      <c r="AA1154" s="155"/>
      <c r="AB1154" s="155"/>
      <c r="AC1154" s="155"/>
      <c r="AD1154" s="155"/>
      <c r="AE1154" s="155"/>
      <c r="AF1154" s="155"/>
      <c r="AG1154" s="155"/>
      <c r="AH1154" s="155"/>
      <c r="AI1154" s="155"/>
      <c r="AJ1154" s="155"/>
      <c r="AK1154" s="155"/>
      <c r="AL1154" s="155"/>
      <c r="AM1154" s="155"/>
      <c r="AN1154" s="155"/>
      <c r="AO1154" s="155"/>
      <c r="AP1154" s="155"/>
      <c r="AQ1154" s="155"/>
      <c r="AR1154" s="155"/>
    </row>
    <row r="1155" spans="1:44" ht="102" x14ac:dyDescent="0.3">
      <c r="A1155" s="155"/>
      <c r="B1155" s="161" t="s">
        <v>2082</v>
      </c>
      <c r="C1155" s="162" t="s">
        <v>868</v>
      </c>
      <c r="D1155" s="163">
        <v>249.11</v>
      </c>
      <c r="E1155" s="164">
        <v>249.11</v>
      </c>
      <c r="F1155" s="165" t="s">
        <v>4084</v>
      </c>
      <c r="G1155" s="166" t="s">
        <v>2385</v>
      </c>
      <c r="H1155" s="167"/>
      <c r="I1155" s="155"/>
      <c r="J1155" s="155"/>
      <c r="K1155" s="155"/>
      <c r="L1155" s="155"/>
      <c r="M1155" s="155"/>
      <c r="N1155" s="155"/>
      <c r="O1155" s="155"/>
      <c r="P1155" s="155"/>
      <c r="Q1155" s="155"/>
      <c r="R1155" s="155"/>
      <c r="S1155" s="155"/>
      <c r="T1155" s="155"/>
      <c r="U1155" s="155"/>
      <c r="V1155" s="155"/>
      <c r="W1155" s="155"/>
      <c r="X1155" s="155"/>
      <c r="Y1155" s="155"/>
      <c r="Z1155" s="155"/>
      <c r="AA1155" s="155"/>
      <c r="AB1155" s="155"/>
      <c r="AC1155" s="155"/>
      <c r="AD1155" s="155"/>
      <c r="AE1155" s="155"/>
      <c r="AF1155" s="155"/>
      <c r="AG1155" s="155"/>
      <c r="AH1155" s="155"/>
      <c r="AI1155" s="155"/>
      <c r="AJ1155" s="155"/>
      <c r="AK1155" s="155"/>
      <c r="AL1155" s="155"/>
      <c r="AM1155" s="155"/>
      <c r="AN1155" s="155"/>
      <c r="AO1155" s="155"/>
      <c r="AP1155" s="155"/>
      <c r="AQ1155" s="155"/>
      <c r="AR1155" s="155"/>
    </row>
    <row r="1156" spans="1:44" ht="102" hidden="1" x14ac:dyDescent="0.3">
      <c r="A1156" s="155"/>
      <c r="B1156" s="165" t="s">
        <v>4084</v>
      </c>
      <c r="C1156" s="162"/>
      <c r="D1156" s="163">
        <v>249.11</v>
      </c>
      <c r="E1156" s="164">
        <v>249.11</v>
      </c>
      <c r="F1156" s="166" t="s">
        <v>2385</v>
      </c>
      <c r="G1156" s="161" t="s">
        <v>2045</v>
      </c>
      <c r="H1156" s="162" t="s">
        <v>613</v>
      </c>
      <c r="I1156" s="155"/>
      <c r="J1156" s="155"/>
      <c r="K1156" s="155"/>
      <c r="L1156" s="155"/>
      <c r="M1156" s="155"/>
      <c r="N1156" s="155"/>
      <c r="O1156" s="155"/>
      <c r="P1156" s="155"/>
      <c r="Q1156" s="155"/>
      <c r="R1156" s="155"/>
      <c r="S1156" s="155"/>
      <c r="T1156" s="155"/>
      <c r="U1156" s="155"/>
      <c r="V1156" s="155"/>
      <c r="W1156" s="155"/>
      <c r="X1156" s="155"/>
      <c r="Y1156" s="155"/>
      <c r="Z1156" s="155"/>
      <c r="AA1156" s="155"/>
      <c r="AB1156" s="155"/>
      <c r="AC1156" s="155"/>
      <c r="AD1156" s="155"/>
      <c r="AE1156" s="155"/>
      <c r="AF1156" s="155"/>
      <c r="AG1156" s="155"/>
      <c r="AH1156" s="155"/>
      <c r="AI1156" s="155"/>
      <c r="AJ1156" s="155"/>
      <c r="AK1156" s="155"/>
      <c r="AL1156" s="155"/>
      <c r="AM1156" s="155"/>
      <c r="AN1156" s="155"/>
      <c r="AO1156" s="155"/>
      <c r="AP1156" s="155"/>
      <c r="AQ1156" s="155"/>
      <c r="AR1156" s="155"/>
    </row>
    <row r="1157" spans="1:44" ht="102" hidden="1" x14ac:dyDescent="0.3">
      <c r="A1157" s="155"/>
      <c r="B1157" s="166" t="s">
        <v>2385</v>
      </c>
      <c r="C1157" s="167"/>
      <c r="D1157" s="163">
        <v>249.11</v>
      </c>
      <c r="E1157" s="164">
        <v>249.11</v>
      </c>
      <c r="F1157" s="161" t="s">
        <v>2045</v>
      </c>
      <c r="G1157" s="165" t="s">
        <v>4084</v>
      </c>
      <c r="H1157" s="162"/>
      <c r="I1157" s="155"/>
      <c r="J1157" s="155"/>
      <c r="K1157" s="155"/>
      <c r="L1157" s="155"/>
      <c r="M1157" s="155"/>
      <c r="N1157" s="155"/>
      <c r="O1157" s="155"/>
      <c r="P1157" s="155"/>
      <c r="Q1157" s="155"/>
      <c r="R1157" s="155"/>
      <c r="S1157" s="155"/>
      <c r="T1157" s="155"/>
      <c r="U1157" s="155"/>
      <c r="V1157" s="155"/>
      <c r="W1157" s="155"/>
      <c r="X1157" s="155"/>
      <c r="Y1157" s="155"/>
      <c r="Z1157" s="155"/>
      <c r="AA1157" s="155"/>
      <c r="AB1157" s="155"/>
      <c r="AC1157" s="155"/>
      <c r="AD1157" s="155"/>
      <c r="AE1157" s="155"/>
      <c r="AF1157" s="155"/>
      <c r="AG1157" s="155"/>
      <c r="AH1157" s="155"/>
      <c r="AI1157" s="155"/>
      <c r="AJ1157" s="155"/>
      <c r="AK1157" s="155"/>
      <c r="AL1157" s="155"/>
      <c r="AM1157" s="155"/>
      <c r="AN1157" s="155"/>
      <c r="AO1157" s="155"/>
      <c r="AP1157" s="155"/>
      <c r="AQ1157" s="155"/>
      <c r="AR1157" s="155"/>
    </row>
    <row r="1158" spans="1:44" ht="102" x14ac:dyDescent="0.3">
      <c r="A1158" s="155"/>
      <c r="B1158" s="161" t="s">
        <v>2045</v>
      </c>
      <c r="C1158" s="162" t="s">
        <v>613</v>
      </c>
      <c r="D1158" s="163">
        <v>197.57</v>
      </c>
      <c r="E1158" s="164">
        <v>197.57</v>
      </c>
      <c r="F1158" s="165" t="s">
        <v>4084</v>
      </c>
      <c r="G1158" s="166" t="s">
        <v>2470</v>
      </c>
      <c r="H1158" s="167"/>
      <c r="I1158" s="155"/>
      <c r="J1158" s="155"/>
      <c r="K1158" s="155"/>
      <c r="L1158" s="155"/>
      <c r="M1158" s="155"/>
      <c r="N1158" s="155"/>
      <c r="O1158" s="155"/>
      <c r="P1158" s="155"/>
      <c r="Q1158" s="155"/>
      <c r="R1158" s="155"/>
      <c r="S1158" s="155"/>
      <c r="T1158" s="155"/>
      <c r="U1158" s="155"/>
      <c r="V1158" s="155"/>
      <c r="W1158" s="155"/>
      <c r="X1158" s="155"/>
      <c r="Y1158" s="155"/>
      <c r="Z1158" s="155"/>
      <c r="AA1158" s="155"/>
      <c r="AB1158" s="155"/>
      <c r="AC1158" s="155"/>
      <c r="AD1158" s="155"/>
      <c r="AE1158" s="155"/>
      <c r="AF1158" s="155"/>
      <c r="AG1158" s="155"/>
      <c r="AH1158" s="155"/>
      <c r="AI1158" s="155"/>
      <c r="AJ1158" s="155"/>
      <c r="AK1158" s="155"/>
      <c r="AL1158" s="155"/>
      <c r="AM1158" s="155"/>
      <c r="AN1158" s="155"/>
      <c r="AO1158" s="155"/>
      <c r="AP1158" s="155"/>
      <c r="AQ1158" s="155"/>
      <c r="AR1158" s="155"/>
    </row>
    <row r="1159" spans="1:44" ht="102" hidden="1" x14ac:dyDescent="0.3">
      <c r="A1159" s="155"/>
      <c r="B1159" s="165" t="s">
        <v>4084</v>
      </c>
      <c r="C1159" s="162"/>
      <c r="D1159" s="163">
        <v>197.57</v>
      </c>
      <c r="E1159" s="164">
        <v>197.57</v>
      </c>
      <c r="F1159" s="166" t="s">
        <v>2470</v>
      </c>
      <c r="G1159" s="161" t="s">
        <v>2180</v>
      </c>
      <c r="H1159" s="162" t="s">
        <v>1141</v>
      </c>
      <c r="I1159" s="155"/>
      <c r="J1159" s="155"/>
      <c r="K1159" s="155"/>
      <c r="L1159" s="155"/>
      <c r="M1159" s="155"/>
      <c r="N1159" s="155"/>
      <c r="O1159" s="155"/>
      <c r="P1159" s="155"/>
      <c r="Q1159" s="155"/>
      <c r="R1159" s="155"/>
      <c r="S1159" s="155"/>
      <c r="T1159" s="155"/>
      <c r="U1159" s="155"/>
      <c r="V1159" s="155"/>
      <c r="W1159" s="155"/>
      <c r="X1159" s="155"/>
      <c r="Y1159" s="155"/>
      <c r="Z1159" s="155"/>
      <c r="AA1159" s="155"/>
      <c r="AB1159" s="155"/>
      <c r="AC1159" s="155"/>
      <c r="AD1159" s="155"/>
      <c r="AE1159" s="155"/>
      <c r="AF1159" s="155"/>
      <c r="AG1159" s="155"/>
      <c r="AH1159" s="155"/>
      <c r="AI1159" s="155"/>
      <c r="AJ1159" s="155"/>
      <c r="AK1159" s="155"/>
      <c r="AL1159" s="155"/>
      <c r="AM1159" s="155"/>
      <c r="AN1159" s="155"/>
      <c r="AO1159" s="155"/>
      <c r="AP1159" s="155"/>
      <c r="AQ1159" s="155"/>
      <c r="AR1159" s="155"/>
    </row>
    <row r="1160" spans="1:44" ht="102" hidden="1" x14ac:dyDescent="0.3">
      <c r="A1160" s="155"/>
      <c r="B1160" s="166" t="s">
        <v>2470</v>
      </c>
      <c r="C1160" s="167"/>
      <c r="D1160" s="163">
        <v>197.57</v>
      </c>
      <c r="E1160" s="164">
        <v>197.57</v>
      </c>
      <c r="F1160" s="161" t="s">
        <v>2180</v>
      </c>
      <c r="G1160" s="165" t="s">
        <v>4084</v>
      </c>
      <c r="H1160" s="162"/>
      <c r="I1160" s="155"/>
      <c r="J1160" s="155"/>
      <c r="K1160" s="155"/>
      <c r="L1160" s="155"/>
      <c r="M1160" s="155"/>
      <c r="N1160" s="155"/>
      <c r="O1160" s="155"/>
      <c r="P1160" s="155"/>
      <c r="Q1160" s="155"/>
      <c r="R1160" s="155"/>
      <c r="S1160" s="155"/>
      <c r="T1160" s="155"/>
      <c r="U1160" s="155"/>
      <c r="V1160" s="155"/>
      <c r="W1160" s="155"/>
      <c r="X1160" s="155"/>
      <c r="Y1160" s="155"/>
      <c r="Z1160" s="155"/>
      <c r="AA1160" s="155"/>
      <c r="AB1160" s="155"/>
      <c r="AC1160" s="155"/>
      <c r="AD1160" s="155"/>
      <c r="AE1160" s="155"/>
      <c r="AF1160" s="155"/>
      <c r="AG1160" s="155"/>
      <c r="AH1160" s="155"/>
      <c r="AI1160" s="155"/>
      <c r="AJ1160" s="155"/>
      <c r="AK1160" s="155"/>
      <c r="AL1160" s="155"/>
      <c r="AM1160" s="155"/>
      <c r="AN1160" s="155"/>
      <c r="AO1160" s="155"/>
      <c r="AP1160" s="155"/>
      <c r="AQ1160" s="155"/>
      <c r="AR1160" s="155"/>
    </row>
    <row r="1161" spans="1:44" ht="102" x14ac:dyDescent="0.3">
      <c r="A1161" s="155"/>
      <c r="B1161" s="161" t="s">
        <v>2180</v>
      </c>
      <c r="C1161" s="162" t="s">
        <v>1141</v>
      </c>
      <c r="D1161" s="163">
        <v>201.86</v>
      </c>
      <c r="E1161" s="164">
        <v>201.86</v>
      </c>
      <c r="F1161" s="165" t="s">
        <v>4084</v>
      </c>
      <c r="G1161" s="166" t="s">
        <v>2472</v>
      </c>
      <c r="H1161" s="167"/>
      <c r="I1161" s="155"/>
      <c r="J1161" s="155"/>
      <c r="K1161" s="155"/>
      <c r="L1161" s="155"/>
      <c r="M1161" s="155"/>
      <c r="N1161" s="155"/>
      <c r="O1161" s="155"/>
      <c r="P1161" s="155"/>
      <c r="Q1161" s="155"/>
      <c r="R1161" s="155"/>
      <c r="S1161" s="155"/>
      <c r="T1161" s="155"/>
      <c r="U1161" s="155"/>
      <c r="V1161" s="155"/>
      <c r="W1161" s="155"/>
      <c r="X1161" s="155"/>
      <c r="Y1161" s="155"/>
      <c r="Z1161" s="155"/>
      <c r="AA1161" s="155"/>
      <c r="AB1161" s="155"/>
      <c r="AC1161" s="155"/>
      <c r="AD1161" s="155"/>
      <c r="AE1161" s="155"/>
      <c r="AF1161" s="155"/>
      <c r="AG1161" s="155"/>
      <c r="AH1161" s="155"/>
      <c r="AI1161" s="155"/>
      <c r="AJ1161" s="155"/>
      <c r="AK1161" s="155"/>
      <c r="AL1161" s="155"/>
      <c r="AM1161" s="155"/>
      <c r="AN1161" s="155"/>
      <c r="AO1161" s="155"/>
      <c r="AP1161" s="155"/>
      <c r="AQ1161" s="155"/>
      <c r="AR1161" s="155"/>
    </row>
    <row r="1162" spans="1:44" ht="102" hidden="1" x14ac:dyDescent="0.3">
      <c r="A1162" s="155"/>
      <c r="B1162" s="165" t="s">
        <v>4084</v>
      </c>
      <c r="C1162" s="162"/>
      <c r="D1162" s="163">
        <v>201.86</v>
      </c>
      <c r="E1162" s="164">
        <v>201.86</v>
      </c>
      <c r="F1162" s="166" t="s">
        <v>2472</v>
      </c>
      <c r="G1162" s="161" t="s">
        <v>2177</v>
      </c>
      <c r="H1162" s="162" t="s">
        <v>872</v>
      </c>
      <c r="I1162" s="155"/>
      <c r="J1162" s="155"/>
      <c r="K1162" s="155"/>
      <c r="L1162" s="155"/>
      <c r="M1162" s="155"/>
      <c r="N1162" s="155"/>
      <c r="O1162" s="155"/>
      <c r="P1162" s="155"/>
      <c r="Q1162" s="155"/>
      <c r="R1162" s="155"/>
      <c r="S1162" s="155"/>
      <c r="T1162" s="155"/>
      <c r="U1162" s="155"/>
      <c r="V1162" s="155"/>
      <c r="W1162" s="155"/>
      <c r="X1162" s="155"/>
      <c r="Y1162" s="155"/>
      <c r="Z1162" s="155"/>
      <c r="AA1162" s="155"/>
      <c r="AB1162" s="155"/>
      <c r="AC1162" s="155"/>
      <c r="AD1162" s="155"/>
      <c r="AE1162" s="155"/>
      <c r="AF1162" s="155"/>
      <c r="AG1162" s="155"/>
      <c r="AH1162" s="155"/>
      <c r="AI1162" s="155"/>
      <c r="AJ1162" s="155"/>
      <c r="AK1162" s="155"/>
      <c r="AL1162" s="155"/>
      <c r="AM1162" s="155"/>
      <c r="AN1162" s="155"/>
      <c r="AO1162" s="155"/>
      <c r="AP1162" s="155"/>
      <c r="AQ1162" s="155"/>
      <c r="AR1162" s="155"/>
    </row>
    <row r="1163" spans="1:44" ht="102" hidden="1" x14ac:dyDescent="0.3">
      <c r="A1163" s="155"/>
      <c r="B1163" s="166" t="s">
        <v>2472</v>
      </c>
      <c r="C1163" s="167"/>
      <c r="D1163" s="163">
        <v>201.86</v>
      </c>
      <c r="E1163" s="164">
        <v>201.86</v>
      </c>
      <c r="F1163" s="161" t="s">
        <v>2177</v>
      </c>
      <c r="G1163" s="165" t="s">
        <v>4084</v>
      </c>
      <c r="H1163" s="162"/>
      <c r="I1163" s="155"/>
      <c r="J1163" s="155"/>
      <c r="K1163" s="155"/>
      <c r="L1163" s="155"/>
      <c r="M1163" s="155"/>
      <c r="N1163" s="155"/>
      <c r="O1163" s="155"/>
      <c r="P1163" s="155"/>
      <c r="Q1163" s="155"/>
      <c r="R1163" s="155"/>
      <c r="S1163" s="155"/>
      <c r="T1163" s="155"/>
      <c r="U1163" s="155"/>
      <c r="V1163" s="155"/>
      <c r="W1163" s="155"/>
      <c r="X1163" s="155"/>
      <c r="Y1163" s="155"/>
      <c r="Z1163" s="155"/>
      <c r="AA1163" s="155"/>
      <c r="AB1163" s="155"/>
      <c r="AC1163" s="155"/>
      <c r="AD1163" s="155"/>
      <c r="AE1163" s="155"/>
      <c r="AF1163" s="155"/>
      <c r="AG1163" s="155"/>
      <c r="AH1163" s="155"/>
      <c r="AI1163" s="155"/>
      <c r="AJ1163" s="155"/>
      <c r="AK1163" s="155"/>
      <c r="AL1163" s="155"/>
      <c r="AM1163" s="155"/>
      <c r="AN1163" s="155"/>
      <c r="AO1163" s="155"/>
      <c r="AP1163" s="155"/>
      <c r="AQ1163" s="155"/>
      <c r="AR1163" s="155"/>
    </row>
    <row r="1164" spans="1:44" ht="102" x14ac:dyDescent="0.3">
      <c r="A1164" s="155"/>
      <c r="B1164" s="161" t="s">
        <v>2177</v>
      </c>
      <c r="C1164" s="162" t="s">
        <v>872</v>
      </c>
      <c r="D1164" s="163">
        <v>171.8</v>
      </c>
      <c r="E1164" s="164">
        <v>171.8</v>
      </c>
      <c r="F1164" s="165" t="s">
        <v>4084</v>
      </c>
      <c r="G1164" s="166" t="s">
        <v>2448</v>
      </c>
      <c r="H1164" s="167"/>
      <c r="I1164" s="155"/>
      <c r="J1164" s="155"/>
      <c r="K1164" s="155"/>
      <c r="L1164" s="155"/>
      <c r="M1164" s="155"/>
      <c r="N1164" s="155"/>
      <c r="O1164" s="155"/>
      <c r="P1164" s="155"/>
      <c r="Q1164" s="155"/>
      <c r="R1164" s="155"/>
      <c r="S1164" s="155"/>
      <c r="T1164" s="155"/>
      <c r="U1164" s="155"/>
      <c r="V1164" s="155"/>
      <c r="W1164" s="155"/>
      <c r="X1164" s="155"/>
      <c r="Y1164" s="155"/>
      <c r="Z1164" s="155"/>
      <c r="AA1164" s="155"/>
      <c r="AB1164" s="155"/>
      <c r="AC1164" s="155"/>
      <c r="AD1164" s="155"/>
      <c r="AE1164" s="155"/>
      <c r="AF1164" s="155"/>
      <c r="AG1164" s="155"/>
      <c r="AH1164" s="155"/>
      <c r="AI1164" s="155"/>
      <c r="AJ1164" s="155"/>
      <c r="AK1164" s="155"/>
      <c r="AL1164" s="155"/>
      <c r="AM1164" s="155"/>
      <c r="AN1164" s="155"/>
      <c r="AO1164" s="155"/>
      <c r="AP1164" s="155"/>
      <c r="AQ1164" s="155"/>
      <c r="AR1164" s="155"/>
    </row>
    <row r="1165" spans="1:44" ht="102" hidden="1" x14ac:dyDescent="0.3">
      <c r="A1165" s="155"/>
      <c r="B1165" s="165" t="s">
        <v>4084</v>
      </c>
      <c r="C1165" s="162"/>
      <c r="D1165" s="163">
        <v>171.8</v>
      </c>
      <c r="E1165" s="164">
        <v>171.8</v>
      </c>
      <c r="F1165" s="166" t="s">
        <v>2448</v>
      </c>
      <c r="G1165" s="161" t="s">
        <v>2261</v>
      </c>
      <c r="H1165" s="162" t="s">
        <v>1007</v>
      </c>
      <c r="I1165" s="155"/>
      <c r="J1165" s="155"/>
      <c r="K1165" s="155"/>
      <c r="L1165" s="155"/>
      <c r="M1165" s="155"/>
      <c r="N1165" s="155"/>
      <c r="O1165" s="155"/>
      <c r="P1165" s="155"/>
      <c r="Q1165" s="155"/>
      <c r="R1165" s="155"/>
      <c r="S1165" s="155"/>
      <c r="T1165" s="155"/>
      <c r="U1165" s="155"/>
      <c r="V1165" s="155"/>
      <c r="W1165" s="155"/>
      <c r="X1165" s="155"/>
      <c r="Y1165" s="155"/>
      <c r="Z1165" s="155"/>
      <c r="AA1165" s="155"/>
      <c r="AB1165" s="155"/>
      <c r="AC1165" s="155"/>
      <c r="AD1165" s="155"/>
      <c r="AE1165" s="155"/>
      <c r="AF1165" s="155"/>
      <c r="AG1165" s="155"/>
      <c r="AH1165" s="155"/>
      <c r="AI1165" s="155"/>
      <c r="AJ1165" s="155"/>
      <c r="AK1165" s="155"/>
      <c r="AL1165" s="155"/>
      <c r="AM1165" s="155"/>
      <c r="AN1165" s="155"/>
      <c r="AO1165" s="155"/>
      <c r="AP1165" s="155"/>
      <c r="AQ1165" s="155"/>
      <c r="AR1165" s="155"/>
    </row>
    <row r="1166" spans="1:44" ht="102" hidden="1" x14ac:dyDescent="0.3">
      <c r="A1166" s="155"/>
      <c r="B1166" s="166" t="s">
        <v>2448</v>
      </c>
      <c r="C1166" s="167"/>
      <c r="D1166" s="163">
        <v>171.8</v>
      </c>
      <c r="E1166" s="164">
        <v>171.8</v>
      </c>
      <c r="F1166" s="161" t="s">
        <v>2261</v>
      </c>
      <c r="G1166" s="165" t="s">
        <v>4084</v>
      </c>
      <c r="H1166" s="162"/>
      <c r="I1166" s="155"/>
      <c r="J1166" s="155"/>
      <c r="K1166" s="155"/>
      <c r="L1166" s="155"/>
      <c r="M1166" s="155"/>
      <c r="N1166" s="155"/>
      <c r="O1166" s="155"/>
      <c r="P1166" s="155"/>
      <c r="Q1166" s="155"/>
      <c r="R1166" s="155"/>
      <c r="S1166" s="155"/>
      <c r="T1166" s="155"/>
      <c r="U1166" s="155"/>
      <c r="V1166" s="155"/>
      <c r="W1166" s="155"/>
      <c r="X1166" s="155"/>
      <c r="Y1166" s="155"/>
      <c r="Z1166" s="155"/>
      <c r="AA1166" s="155"/>
      <c r="AB1166" s="155"/>
      <c r="AC1166" s="155"/>
      <c r="AD1166" s="155"/>
      <c r="AE1166" s="155"/>
      <c r="AF1166" s="155"/>
      <c r="AG1166" s="155"/>
      <c r="AH1166" s="155"/>
      <c r="AI1166" s="155"/>
      <c r="AJ1166" s="155"/>
      <c r="AK1166" s="155"/>
      <c r="AL1166" s="155"/>
      <c r="AM1166" s="155"/>
      <c r="AN1166" s="155"/>
      <c r="AO1166" s="155"/>
      <c r="AP1166" s="155"/>
      <c r="AQ1166" s="155"/>
      <c r="AR1166" s="155"/>
    </row>
    <row r="1167" spans="1:44" ht="102" x14ac:dyDescent="0.3">
      <c r="A1167" s="155"/>
      <c r="B1167" s="161" t="s">
        <v>2261</v>
      </c>
      <c r="C1167" s="162" t="s">
        <v>1007</v>
      </c>
      <c r="D1167" s="163">
        <v>163.21</v>
      </c>
      <c r="E1167" s="164">
        <v>163.21</v>
      </c>
      <c r="F1167" s="165" t="s">
        <v>4084</v>
      </c>
      <c r="G1167" s="166" t="s">
        <v>3363</v>
      </c>
      <c r="H1167" s="167"/>
      <c r="I1167" s="155"/>
      <c r="J1167" s="155"/>
      <c r="K1167" s="155"/>
      <c r="L1167" s="155"/>
      <c r="M1167" s="155"/>
      <c r="N1167" s="155"/>
      <c r="O1167" s="155"/>
      <c r="P1167" s="155"/>
      <c r="Q1167" s="155"/>
      <c r="R1167" s="155"/>
      <c r="S1167" s="155"/>
      <c r="T1167" s="155"/>
      <c r="U1167" s="155"/>
      <c r="V1167" s="155"/>
      <c r="W1167" s="155"/>
      <c r="X1167" s="155"/>
      <c r="Y1167" s="155"/>
      <c r="Z1167" s="155"/>
      <c r="AA1167" s="155"/>
      <c r="AB1167" s="155"/>
      <c r="AC1167" s="155"/>
      <c r="AD1167" s="155"/>
      <c r="AE1167" s="155"/>
      <c r="AF1167" s="155"/>
      <c r="AG1167" s="155"/>
      <c r="AH1167" s="155"/>
      <c r="AI1167" s="155"/>
      <c r="AJ1167" s="155"/>
      <c r="AK1167" s="155"/>
      <c r="AL1167" s="155"/>
      <c r="AM1167" s="155"/>
      <c r="AN1167" s="155"/>
      <c r="AO1167" s="155"/>
      <c r="AP1167" s="155"/>
      <c r="AQ1167" s="155"/>
      <c r="AR1167" s="155"/>
    </row>
    <row r="1168" spans="1:44" ht="102" hidden="1" x14ac:dyDescent="0.3">
      <c r="A1168" s="155"/>
      <c r="B1168" s="165" t="s">
        <v>4084</v>
      </c>
      <c r="C1168" s="162"/>
      <c r="D1168" s="163">
        <v>163.21</v>
      </c>
      <c r="E1168" s="164">
        <v>163.21</v>
      </c>
      <c r="F1168" s="166" t="s">
        <v>3363</v>
      </c>
      <c r="G1168" s="161" t="s">
        <v>2167</v>
      </c>
      <c r="H1168" s="162" t="s">
        <v>600</v>
      </c>
      <c r="I1168" s="155"/>
      <c r="J1168" s="155"/>
      <c r="K1168" s="155"/>
      <c r="L1168" s="155"/>
      <c r="M1168" s="155"/>
      <c r="N1168" s="155"/>
      <c r="O1168" s="155"/>
      <c r="P1168" s="155"/>
      <c r="Q1168" s="155"/>
      <c r="R1168" s="155"/>
      <c r="S1168" s="155"/>
      <c r="T1168" s="155"/>
      <c r="U1168" s="155"/>
      <c r="V1168" s="155"/>
      <c r="W1168" s="155"/>
      <c r="X1168" s="155"/>
      <c r="Y1168" s="155"/>
      <c r="Z1168" s="155"/>
      <c r="AA1168" s="155"/>
      <c r="AB1168" s="155"/>
      <c r="AC1168" s="155"/>
      <c r="AD1168" s="155"/>
      <c r="AE1168" s="155"/>
      <c r="AF1168" s="155"/>
      <c r="AG1168" s="155"/>
      <c r="AH1168" s="155"/>
      <c r="AI1168" s="155"/>
      <c r="AJ1168" s="155"/>
      <c r="AK1168" s="155"/>
      <c r="AL1168" s="155"/>
      <c r="AM1168" s="155"/>
      <c r="AN1168" s="155"/>
      <c r="AO1168" s="155"/>
      <c r="AP1168" s="155"/>
      <c r="AQ1168" s="155"/>
      <c r="AR1168" s="155"/>
    </row>
    <row r="1169" spans="1:44" ht="102" hidden="1" x14ac:dyDescent="0.3">
      <c r="A1169" s="155"/>
      <c r="B1169" s="166" t="s">
        <v>3363</v>
      </c>
      <c r="C1169" s="167"/>
      <c r="D1169" s="163">
        <v>163.21</v>
      </c>
      <c r="E1169" s="164">
        <v>163.21</v>
      </c>
      <c r="F1169" s="161" t="s">
        <v>2167</v>
      </c>
      <c r="G1169" s="165" t="s">
        <v>4084</v>
      </c>
      <c r="H1169" s="162"/>
      <c r="I1169" s="155"/>
      <c r="J1169" s="155"/>
      <c r="K1169" s="155"/>
      <c r="L1169" s="155"/>
      <c r="M1169" s="155"/>
      <c r="N1169" s="155"/>
      <c r="O1169" s="155"/>
      <c r="P1169" s="155"/>
      <c r="Q1169" s="155"/>
      <c r="R1169" s="155"/>
      <c r="S1169" s="155"/>
      <c r="T1169" s="155"/>
      <c r="U1169" s="155"/>
      <c r="V1169" s="155"/>
      <c r="W1169" s="155"/>
      <c r="X1169" s="155"/>
      <c r="Y1169" s="155"/>
      <c r="Z1169" s="155"/>
      <c r="AA1169" s="155"/>
      <c r="AB1169" s="155"/>
      <c r="AC1169" s="155"/>
      <c r="AD1169" s="155"/>
      <c r="AE1169" s="155"/>
      <c r="AF1169" s="155"/>
      <c r="AG1169" s="155"/>
      <c r="AH1169" s="155"/>
      <c r="AI1169" s="155"/>
      <c r="AJ1169" s="155"/>
      <c r="AK1169" s="155"/>
      <c r="AL1169" s="155"/>
      <c r="AM1169" s="155"/>
      <c r="AN1169" s="155"/>
      <c r="AO1169" s="155"/>
      <c r="AP1169" s="155"/>
      <c r="AQ1169" s="155"/>
      <c r="AR1169" s="155"/>
    </row>
    <row r="1170" spans="1:44" ht="102" x14ac:dyDescent="0.3">
      <c r="A1170" s="155"/>
      <c r="B1170" s="161" t="s">
        <v>2167</v>
      </c>
      <c r="C1170" s="162" t="s">
        <v>600</v>
      </c>
      <c r="D1170" s="163">
        <v>279.17</v>
      </c>
      <c r="E1170" s="164">
        <v>279.17</v>
      </c>
      <c r="F1170" s="165" t="s">
        <v>4084</v>
      </c>
      <c r="G1170" s="166" t="s">
        <v>2530</v>
      </c>
      <c r="H1170" s="167"/>
      <c r="I1170" s="155"/>
      <c r="J1170" s="155"/>
      <c r="K1170" s="155"/>
      <c r="L1170" s="155"/>
      <c r="M1170" s="155"/>
      <c r="N1170" s="155"/>
      <c r="O1170" s="155"/>
      <c r="P1170" s="155"/>
      <c r="Q1170" s="155"/>
      <c r="R1170" s="155"/>
      <c r="S1170" s="155"/>
      <c r="T1170" s="155"/>
      <c r="U1170" s="155"/>
      <c r="V1170" s="155"/>
      <c r="W1170" s="155"/>
      <c r="X1170" s="155"/>
      <c r="Y1170" s="155"/>
      <c r="Z1170" s="155"/>
      <c r="AA1170" s="155"/>
      <c r="AB1170" s="155"/>
      <c r="AC1170" s="155"/>
      <c r="AD1170" s="155"/>
      <c r="AE1170" s="155"/>
      <c r="AF1170" s="155"/>
      <c r="AG1170" s="155"/>
      <c r="AH1170" s="155"/>
      <c r="AI1170" s="155"/>
      <c r="AJ1170" s="155"/>
      <c r="AK1170" s="155"/>
      <c r="AL1170" s="155"/>
      <c r="AM1170" s="155"/>
      <c r="AN1170" s="155"/>
      <c r="AO1170" s="155"/>
      <c r="AP1170" s="155"/>
      <c r="AQ1170" s="155"/>
      <c r="AR1170" s="155"/>
    </row>
    <row r="1171" spans="1:44" ht="102" hidden="1" x14ac:dyDescent="0.3">
      <c r="A1171" s="155"/>
      <c r="B1171" s="165" t="s">
        <v>4084</v>
      </c>
      <c r="C1171" s="162"/>
      <c r="D1171" s="163">
        <v>279.17</v>
      </c>
      <c r="E1171" s="164">
        <v>279.17</v>
      </c>
      <c r="F1171" s="166" t="s">
        <v>2530</v>
      </c>
      <c r="G1171" s="161" t="s">
        <v>2194</v>
      </c>
      <c r="H1171" s="162" t="s">
        <v>1023</v>
      </c>
      <c r="I1171" s="155"/>
      <c r="J1171" s="155"/>
      <c r="K1171" s="155"/>
      <c r="L1171" s="155"/>
      <c r="M1171" s="155"/>
      <c r="N1171" s="155"/>
      <c r="O1171" s="155"/>
      <c r="P1171" s="155"/>
      <c r="Q1171" s="155"/>
      <c r="R1171" s="155"/>
      <c r="S1171" s="155"/>
      <c r="T1171" s="155"/>
      <c r="U1171" s="155"/>
      <c r="V1171" s="155"/>
      <c r="W1171" s="155"/>
      <c r="X1171" s="155"/>
      <c r="Y1171" s="155"/>
      <c r="Z1171" s="155"/>
      <c r="AA1171" s="155"/>
      <c r="AB1171" s="155"/>
      <c r="AC1171" s="155"/>
      <c r="AD1171" s="155"/>
      <c r="AE1171" s="155"/>
      <c r="AF1171" s="155"/>
      <c r="AG1171" s="155"/>
      <c r="AH1171" s="155"/>
      <c r="AI1171" s="155"/>
      <c r="AJ1171" s="155"/>
      <c r="AK1171" s="155"/>
      <c r="AL1171" s="155"/>
      <c r="AM1171" s="155"/>
      <c r="AN1171" s="155"/>
      <c r="AO1171" s="155"/>
      <c r="AP1171" s="155"/>
      <c r="AQ1171" s="155"/>
      <c r="AR1171" s="155"/>
    </row>
    <row r="1172" spans="1:44" ht="102" hidden="1" x14ac:dyDescent="0.3">
      <c r="A1172" s="155"/>
      <c r="B1172" s="166" t="s">
        <v>2530</v>
      </c>
      <c r="C1172" s="167"/>
      <c r="D1172" s="163">
        <v>279.17</v>
      </c>
      <c r="E1172" s="164">
        <v>279.17</v>
      </c>
      <c r="F1172" s="161" t="s">
        <v>2194</v>
      </c>
      <c r="G1172" s="165" t="s">
        <v>4084</v>
      </c>
      <c r="H1172" s="162"/>
      <c r="I1172" s="155"/>
      <c r="J1172" s="155"/>
      <c r="K1172" s="155"/>
      <c r="L1172" s="155"/>
      <c r="M1172" s="155"/>
      <c r="N1172" s="155"/>
      <c r="O1172" s="155"/>
      <c r="P1172" s="155"/>
      <c r="Q1172" s="155"/>
      <c r="R1172" s="155"/>
      <c r="S1172" s="155"/>
      <c r="T1172" s="155"/>
      <c r="U1172" s="155"/>
      <c r="V1172" s="155"/>
      <c r="W1172" s="155"/>
      <c r="X1172" s="155"/>
      <c r="Y1172" s="155"/>
      <c r="Z1172" s="155"/>
      <c r="AA1172" s="155"/>
      <c r="AB1172" s="155"/>
      <c r="AC1172" s="155"/>
      <c r="AD1172" s="155"/>
      <c r="AE1172" s="155"/>
      <c r="AF1172" s="155"/>
      <c r="AG1172" s="155"/>
      <c r="AH1172" s="155"/>
      <c r="AI1172" s="155"/>
      <c r="AJ1172" s="155"/>
      <c r="AK1172" s="155"/>
      <c r="AL1172" s="155"/>
      <c r="AM1172" s="155"/>
      <c r="AN1172" s="155"/>
      <c r="AO1172" s="155"/>
      <c r="AP1172" s="155"/>
      <c r="AQ1172" s="155"/>
      <c r="AR1172" s="155"/>
    </row>
    <row r="1173" spans="1:44" ht="102" x14ac:dyDescent="0.3">
      <c r="A1173" s="155"/>
      <c r="B1173" s="161" t="s">
        <v>2194</v>
      </c>
      <c r="C1173" s="162" t="s">
        <v>1023</v>
      </c>
      <c r="D1173" s="163">
        <v>167.5</v>
      </c>
      <c r="E1173" s="164">
        <v>167.5</v>
      </c>
      <c r="F1173" s="165" t="s">
        <v>4084</v>
      </c>
      <c r="G1173" s="166" t="s">
        <v>2404</v>
      </c>
      <c r="H1173" s="167"/>
      <c r="I1173" s="155"/>
      <c r="J1173" s="155"/>
      <c r="K1173" s="155"/>
      <c r="L1173" s="155"/>
      <c r="M1173" s="155"/>
      <c r="N1173" s="155"/>
      <c r="O1173" s="155"/>
      <c r="P1173" s="155"/>
      <c r="Q1173" s="155"/>
      <c r="R1173" s="155"/>
      <c r="S1173" s="155"/>
      <c r="T1173" s="155"/>
      <c r="U1173" s="155"/>
      <c r="V1173" s="155"/>
      <c r="W1173" s="155"/>
      <c r="X1173" s="155"/>
      <c r="Y1173" s="155"/>
      <c r="Z1173" s="155"/>
      <c r="AA1173" s="155"/>
      <c r="AB1173" s="155"/>
      <c r="AC1173" s="155"/>
      <c r="AD1173" s="155"/>
      <c r="AE1173" s="155"/>
      <c r="AF1173" s="155"/>
      <c r="AG1173" s="155"/>
      <c r="AH1173" s="155"/>
      <c r="AI1173" s="155"/>
      <c r="AJ1173" s="155"/>
      <c r="AK1173" s="155"/>
      <c r="AL1173" s="155"/>
      <c r="AM1173" s="155"/>
      <c r="AN1173" s="155"/>
      <c r="AO1173" s="155"/>
      <c r="AP1173" s="155"/>
      <c r="AQ1173" s="155"/>
      <c r="AR1173" s="155"/>
    </row>
    <row r="1174" spans="1:44" ht="102" hidden="1" x14ac:dyDescent="0.3">
      <c r="A1174" s="155"/>
      <c r="B1174" s="165" t="s">
        <v>4084</v>
      </c>
      <c r="C1174" s="162"/>
      <c r="D1174" s="163">
        <v>167.5</v>
      </c>
      <c r="E1174" s="164">
        <v>167.5</v>
      </c>
      <c r="F1174" s="166" t="s">
        <v>2404</v>
      </c>
      <c r="G1174" s="161" t="s">
        <v>2175</v>
      </c>
      <c r="H1174" s="162" t="s">
        <v>658</v>
      </c>
      <c r="I1174" s="155"/>
      <c r="J1174" s="155"/>
      <c r="K1174" s="155"/>
      <c r="L1174" s="155"/>
      <c r="M1174" s="155"/>
      <c r="N1174" s="155"/>
      <c r="O1174" s="155"/>
      <c r="P1174" s="155"/>
      <c r="Q1174" s="155"/>
      <c r="R1174" s="155"/>
      <c r="S1174" s="155"/>
      <c r="T1174" s="155"/>
      <c r="U1174" s="155"/>
      <c r="V1174" s="155"/>
      <c r="W1174" s="155"/>
      <c r="X1174" s="155"/>
      <c r="Y1174" s="155"/>
      <c r="Z1174" s="155"/>
      <c r="AA1174" s="155"/>
      <c r="AB1174" s="155"/>
      <c r="AC1174" s="155"/>
      <c r="AD1174" s="155"/>
      <c r="AE1174" s="155"/>
      <c r="AF1174" s="155"/>
      <c r="AG1174" s="155"/>
      <c r="AH1174" s="155"/>
      <c r="AI1174" s="155"/>
      <c r="AJ1174" s="155"/>
      <c r="AK1174" s="155"/>
      <c r="AL1174" s="155"/>
      <c r="AM1174" s="155"/>
      <c r="AN1174" s="155"/>
      <c r="AO1174" s="155"/>
      <c r="AP1174" s="155"/>
      <c r="AQ1174" s="155"/>
      <c r="AR1174" s="155"/>
    </row>
    <row r="1175" spans="1:44" ht="102" hidden="1" x14ac:dyDescent="0.3">
      <c r="A1175" s="155"/>
      <c r="B1175" s="166" t="s">
        <v>2404</v>
      </c>
      <c r="C1175" s="167"/>
      <c r="D1175" s="163">
        <v>167.5</v>
      </c>
      <c r="E1175" s="164">
        <v>167.5</v>
      </c>
      <c r="F1175" s="161" t="s">
        <v>2175</v>
      </c>
      <c r="G1175" s="165" t="s">
        <v>4084</v>
      </c>
      <c r="H1175" s="162"/>
      <c r="I1175" s="155"/>
      <c r="J1175" s="155"/>
      <c r="K1175" s="155"/>
      <c r="L1175" s="155"/>
      <c r="M1175" s="155"/>
      <c r="N1175" s="155"/>
      <c r="O1175" s="155"/>
      <c r="P1175" s="155"/>
      <c r="Q1175" s="155"/>
      <c r="R1175" s="155"/>
      <c r="S1175" s="155"/>
      <c r="T1175" s="155"/>
      <c r="U1175" s="155"/>
      <c r="V1175" s="155"/>
      <c r="W1175" s="155"/>
      <c r="X1175" s="155"/>
      <c r="Y1175" s="155"/>
      <c r="Z1175" s="155"/>
      <c r="AA1175" s="155"/>
      <c r="AB1175" s="155"/>
      <c r="AC1175" s="155"/>
      <c r="AD1175" s="155"/>
      <c r="AE1175" s="155"/>
      <c r="AF1175" s="155"/>
      <c r="AG1175" s="155"/>
      <c r="AH1175" s="155"/>
      <c r="AI1175" s="155"/>
      <c r="AJ1175" s="155"/>
      <c r="AK1175" s="155"/>
      <c r="AL1175" s="155"/>
      <c r="AM1175" s="155"/>
      <c r="AN1175" s="155"/>
      <c r="AO1175" s="155"/>
      <c r="AP1175" s="155"/>
      <c r="AQ1175" s="155"/>
      <c r="AR1175" s="155"/>
    </row>
    <row r="1176" spans="1:44" ht="102" x14ac:dyDescent="0.3">
      <c r="A1176" s="155"/>
      <c r="B1176" s="161" t="s">
        <v>2175</v>
      </c>
      <c r="C1176" s="162" t="s">
        <v>658</v>
      </c>
      <c r="D1176" s="163">
        <v>266.29000000000002</v>
      </c>
      <c r="E1176" s="164">
        <v>266.29000000000002</v>
      </c>
      <c r="F1176" s="165" t="s">
        <v>4084</v>
      </c>
      <c r="G1176" s="166" t="s">
        <v>2380</v>
      </c>
      <c r="H1176" s="167"/>
      <c r="I1176" s="155"/>
      <c r="J1176" s="155"/>
      <c r="K1176" s="155"/>
      <c r="L1176" s="155"/>
      <c r="M1176" s="155"/>
      <c r="N1176" s="155"/>
      <c r="O1176" s="155"/>
      <c r="P1176" s="155"/>
      <c r="Q1176" s="155"/>
      <c r="R1176" s="155"/>
      <c r="S1176" s="155"/>
      <c r="T1176" s="155"/>
      <c r="U1176" s="155"/>
      <c r="V1176" s="155"/>
      <c r="W1176" s="155"/>
      <c r="X1176" s="155"/>
      <c r="Y1176" s="155"/>
      <c r="Z1176" s="155"/>
      <c r="AA1176" s="155"/>
      <c r="AB1176" s="155"/>
      <c r="AC1176" s="155"/>
      <c r="AD1176" s="155"/>
      <c r="AE1176" s="155"/>
      <c r="AF1176" s="155"/>
      <c r="AG1176" s="155"/>
      <c r="AH1176" s="155"/>
      <c r="AI1176" s="155"/>
      <c r="AJ1176" s="155"/>
      <c r="AK1176" s="155"/>
      <c r="AL1176" s="155"/>
      <c r="AM1176" s="155"/>
      <c r="AN1176" s="155"/>
      <c r="AO1176" s="155"/>
      <c r="AP1176" s="155"/>
      <c r="AQ1176" s="155"/>
      <c r="AR1176" s="155"/>
    </row>
    <row r="1177" spans="1:44" ht="102" hidden="1" x14ac:dyDescent="0.3">
      <c r="A1177" s="155"/>
      <c r="B1177" s="165" t="s">
        <v>4084</v>
      </c>
      <c r="C1177" s="162"/>
      <c r="D1177" s="163">
        <v>266.29000000000002</v>
      </c>
      <c r="E1177" s="164">
        <v>266.29000000000002</v>
      </c>
      <c r="F1177" s="166" t="s">
        <v>2380</v>
      </c>
      <c r="G1177" s="161" t="s">
        <v>2275</v>
      </c>
      <c r="H1177" s="162" t="s">
        <v>568</v>
      </c>
      <c r="I1177" s="155"/>
      <c r="J1177" s="155"/>
      <c r="K1177" s="155"/>
      <c r="L1177" s="155"/>
      <c r="M1177" s="155"/>
      <c r="N1177" s="155"/>
      <c r="O1177" s="155"/>
      <c r="P1177" s="155"/>
      <c r="Q1177" s="155"/>
      <c r="R1177" s="155"/>
      <c r="S1177" s="155"/>
      <c r="T1177" s="155"/>
      <c r="U1177" s="155"/>
      <c r="V1177" s="155"/>
      <c r="W1177" s="155"/>
      <c r="X1177" s="155"/>
      <c r="Y1177" s="155"/>
      <c r="Z1177" s="155"/>
      <c r="AA1177" s="155"/>
      <c r="AB1177" s="155"/>
      <c r="AC1177" s="155"/>
      <c r="AD1177" s="155"/>
      <c r="AE1177" s="155"/>
      <c r="AF1177" s="155"/>
      <c r="AG1177" s="155"/>
      <c r="AH1177" s="155"/>
      <c r="AI1177" s="155"/>
      <c r="AJ1177" s="155"/>
      <c r="AK1177" s="155"/>
      <c r="AL1177" s="155"/>
      <c r="AM1177" s="155"/>
      <c r="AN1177" s="155"/>
      <c r="AO1177" s="155"/>
      <c r="AP1177" s="155"/>
      <c r="AQ1177" s="155"/>
      <c r="AR1177" s="155"/>
    </row>
    <row r="1178" spans="1:44" ht="102" hidden="1" x14ac:dyDescent="0.3">
      <c r="A1178" s="155"/>
      <c r="B1178" s="166" t="s">
        <v>2380</v>
      </c>
      <c r="C1178" s="167"/>
      <c r="D1178" s="163">
        <v>266.29000000000002</v>
      </c>
      <c r="E1178" s="164">
        <v>266.29000000000002</v>
      </c>
      <c r="F1178" s="161" t="s">
        <v>2275</v>
      </c>
      <c r="G1178" s="165" t="s">
        <v>4084</v>
      </c>
      <c r="H1178" s="162"/>
      <c r="I1178" s="155"/>
      <c r="J1178" s="155"/>
      <c r="K1178" s="155"/>
      <c r="L1178" s="155"/>
      <c r="M1178" s="155"/>
      <c r="N1178" s="155"/>
      <c r="O1178" s="155"/>
      <c r="P1178" s="155"/>
      <c r="Q1178" s="155"/>
      <c r="R1178" s="155"/>
      <c r="S1178" s="155"/>
      <c r="T1178" s="155"/>
      <c r="U1178" s="155"/>
      <c r="V1178" s="155"/>
      <c r="W1178" s="155"/>
      <c r="X1178" s="155"/>
      <c r="Y1178" s="155"/>
      <c r="Z1178" s="155"/>
      <c r="AA1178" s="155"/>
      <c r="AB1178" s="155"/>
      <c r="AC1178" s="155"/>
      <c r="AD1178" s="155"/>
      <c r="AE1178" s="155"/>
      <c r="AF1178" s="155"/>
      <c r="AG1178" s="155"/>
      <c r="AH1178" s="155"/>
      <c r="AI1178" s="155"/>
      <c r="AJ1178" s="155"/>
      <c r="AK1178" s="155"/>
      <c r="AL1178" s="155"/>
      <c r="AM1178" s="155"/>
      <c r="AN1178" s="155"/>
      <c r="AO1178" s="155"/>
      <c r="AP1178" s="155"/>
      <c r="AQ1178" s="155"/>
      <c r="AR1178" s="155"/>
    </row>
    <row r="1179" spans="1:44" ht="102" x14ac:dyDescent="0.3">
      <c r="A1179" s="155"/>
      <c r="B1179" s="161" t="s">
        <v>2275</v>
      </c>
      <c r="C1179" s="162" t="s">
        <v>568</v>
      </c>
      <c r="D1179" s="163">
        <v>244.81</v>
      </c>
      <c r="E1179" s="164">
        <v>244.81</v>
      </c>
      <c r="F1179" s="165" t="s">
        <v>4084</v>
      </c>
      <c r="G1179" s="166" t="s">
        <v>3381</v>
      </c>
      <c r="H1179" s="167"/>
      <c r="I1179" s="155"/>
      <c r="J1179" s="155"/>
      <c r="K1179" s="155"/>
      <c r="L1179" s="155"/>
      <c r="M1179" s="155"/>
      <c r="N1179" s="155"/>
      <c r="O1179" s="155"/>
      <c r="P1179" s="155"/>
      <c r="Q1179" s="155"/>
      <c r="R1179" s="155"/>
      <c r="S1179" s="155"/>
      <c r="T1179" s="155"/>
      <c r="U1179" s="155"/>
      <c r="V1179" s="155"/>
      <c r="W1179" s="155"/>
      <c r="X1179" s="155"/>
      <c r="Y1179" s="155"/>
      <c r="Z1179" s="155"/>
      <c r="AA1179" s="155"/>
      <c r="AB1179" s="155"/>
      <c r="AC1179" s="155"/>
      <c r="AD1179" s="155"/>
      <c r="AE1179" s="155"/>
      <c r="AF1179" s="155"/>
      <c r="AG1179" s="155"/>
      <c r="AH1179" s="155"/>
      <c r="AI1179" s="155"/>
      <c r="AJ1179" s="155"/>
      <c r="AK1179" s="155"/>
      <c r="AL1179" s="155"/>
      <c r="AM1179" s="155"/>
      <c r="AN1179" s="155"/>
      <c r="AO1179" s="155"/>
      <c r="AP1179" s="155"/>
      <c r="AQ1179" s="155"/>
      <c r="AR1179" s="155"/>
    </row>
    <row r="1180" spans="1:44" ht="102" hidden="1" x14ac:dyDescent="0.3">
      <c r="A1180" s="155"/>
      <c r="B1180" s="165" t="s">
        <v>4084</v>
      </c>
      <c r="C1180" s="162"/>
      <c r="D1180" s="163">
        <v>244.81</v>
      </c>
      <c r="E1180" s="164">
        <v>244.81</v>
      </c>
      <c r="F1180" s="166" t="s">
        <v>3381</v>
      </c>
      <c r="G1180" s="161" t="s">
        <v>2209</v>
      </c>
      <c r="H1180" s="162" t="s">
        <v>659</v>
      </c>
      <c r="I1180" s="155"/>
      <c r="J1180" s="155"/>
      <c r="K1180" s="155"/>
      <c r="L1180" s="155"/>
      <c r="M1180" s="155"/>
      <c r="N1180" s="155"/>
      <c r="O1180" s="155"/>
      <c r="P1180" s="155"/>
      <c r="Q1180" s="155"/>
      <c r="R1180" s="155"/>
      <c r="S1180" s="155"/>
      <c r="T1180" s="155"/>
      <c r="U1180" s="155"/>
      <c r="V1180" s="155"/>
      <c r="W1180" s="155"/>
      <c r="X1180" s="155"/>
      <c r="Y1180" s="155"/>
      <c r="Z1180" s="155"/>
      <c r="AA1180" s="155"/>
      <c r="AB1180" s="155"/>
      <c r="AC1180" s="155"/>
      <c r="AD1180" s="155"/>
      <c r="AE1180" s="155"/>
      <c r="AF1180" s="155"/>
      <c r="AG1180" s="155"/>
      <c r="AH1180" s="155"/>
      <c r="AI1180" s="155"/>
      <c r="AJ1180" s="155"/>
      <c r="AK1180" s="155"/>
      <c r="AL1180" s="155"/>
      <c r="AM1180" s="155"/>
      <c r="AN1180" s="155"/>
      <c r="AO1180" s="155"/>
      <c r="AP1180" s="155"/>
      <c r="AQ1180" s="155"/>
      <c r="AR1180" s="155"/>
    </row>
    <row r="1181" spans="1:44" ht="102" hidden="1" x14ac:dyDescent="0.3">
      <c r="A1181" s="155"/>
      <c r="B1181" s="166" t="s">
        <v>3381</v>
      </c>
      <c r="C1181" s="167"/>
      <c r="D1181" s="163">
        <v>244.81</v>
      </c>
      <c r="E1181" s="164">
        <v>244.81</v>
      </c>
      <c r="F1181" s="161" t="s">
        <v>2209</v>
      </c>
      <c r="G1181" s="165" t="s">
        <v>4084</v>
      </c>
      <c r="H1181" s="162"/>
      <c r="I1181" s="155"/>
      <c r="J1181" s="155"/>
      <c r="K1181" s="155"/>
      <c r="L1181" s="155"/>
      <c r="M1181" s="155"/>
      <c r="N1181" s="155"/>
      <c r="O1181" s="155"/>
      <c r="P1181" s="155"/>
      <c r="Q1181" s="155"/>
      <c r="R1181" s="155"/>
      <c r="S1181" s="155"/>
      <c r="T1181" s="155"/>
      <c r="U1181" s="155"/>
      <c r="V1181" s="155"/>
      <c r="W1181" s="155"/>
      <c r="X1181" s="155"/>
      <c r="Y1181" s="155"/>
      <c r="Z1181" s="155"/>
      <c r="AA1181" s="155"/>
      <c r="AB1181" s="155"/>
      <c r="AC1181" s="155"/>
      <c r="AD1181" s="155"/>
      <c r="AE1181" s="155"/>
      <c r="AF1181" s="155"/>
      <c r="AG1181" s="155"/>
      <c r="AH1181" s="155"/>
      <c r="AI1181" s="155"/>
      <c r="AJ1181" s="155"/>
      <c r="AK1181" s="155"/>
      <c r="AL1181" s="155"/>
      <c r="AM1181" s="155"/>
      <c r="AN1181" s="155"/>
      <c r="AO1181" s="155"/>
      <c r="AP1181" s="155"/>
      <c r="AQ1181" s="155"/>
      <c r="AR1181" s="155"/>
    </row>
    <row r="1182" spans="1:44" ht="102" x14ac:dyDescent="0.3">
      <c r="A1182" s="155"/>
      <c r="B1182" s="161" t="s">
        <v>2209</v>
      </c>
      <c r="C1182" s="162" t="s">
        <v>659</v>
      </c>
      <c r="D1182" s="163">
        <v>287.76</v>
      </c>
      <c r="E1182" s="164">
        <v>287.76</v>
      </c>
      <c r="F1182" s="165" t="s">
        <v>4084</v>
      </c>
      <c r="G1182" s="166" t="s">
        <v>3387</v>
      </c>
      <c r="H1182" s="167"/>
      <c r="I1182" s="155"/>
      <c r="J1182" s="155"/>
      <c r="K1182" s="155"/>
      <c r="L1182" s="155"/>
      <c r="M1182" s="155"/>
      <c r="N1182" s="155"/>
      <c r="O1182" s="155"/>
      <c r="P1182" s="155"/>
      <c r="Q1182" s="155"/>
      <c r="R1182" s="155"/>
      <c r="S1182" s="155"/>
      <c r="T1182" s="155"/>
      <c r="U1182" s="155"/>
      <c r="V1182" s="155"/>
      <c r="W1182" s="155"/>
      <c r="X1182" s="155"/>
      <c r="Y1182" s="155"/>
      <c r="Z1182" s="155"/>
      <c r="AA1182" s="155"/>
      <c r="AB1182" s="155"/>
      <c r="AC1182" s="155"/>
      <c r="AD1182" s="155"/>
      <c r="AE1182" s="155"/>
      <c r="AF1182" s="155"/>
      <c r="AG1182" s="155"/>
      <c r="AH1182" s="155"/>
      <c r="AI1182" s="155"/>
      <c r="AJ1182" s="155"/>
      <c r="AK1182" s="155"/>
      <c r="AL1182" s="155"/>
      <c r="AM1182" s="155"/>
      <c r="AN1182" s="155"/>
      <c r="AO1182" s="155"/>
      <c r="AP1182" s="155"/>
      <c r="AQ1182" s="155"/>
      <c r="AR1182" s="155"/>
    </row>
    <row r="1183" spans="1:44" ht="102" hidden="1" x14ac:dyDescent="0.3">
      <c r="A1183" s="155"/>
      <c r="B1183" s="165" t="s">
        <v>4084</v>
      </c>
      <c r="C1183" s="162"/>
      <c r="D1183" s="163">
        <v>287.76</v>
      </c>
      <c r="E1183" s="164">
        <v>287.76</v>
      </c>
      <c r="F1183" s="166" t="s">
        <v>3387</v>
      </c>
      <c r="G1183" s="161" t="s">
        <v>2038</v>
      </c>
      <c r="H1183" s="162" t="s">
        <v>731</v>
      </c>
      <c r="I1183" s="155"/>
      <c r="J1183" s="155"/>
      <c r="K1183" s="155"/>
      <c r="L1183" s="155"/>
      <c r="M1183" s="155"/>
      <c r="N1183" s="155"/>
      <c r="O1183" s="155"/>
      <c r="P1183" s="155"/>
      <c r="Q1183" s="155"/>
      <c r="R1183" s="155"/>
      <c r="S1183" s="155"/>
      <c r="T1183" s="155"/>
      <c r="U1183" s="155"/>
      <c r="V1183" s="155"/>
      <c r="W1183" s="155"/>
      <c r="X1183" s="155"/>
      <c r="Y1183" s="155"/>
      <c r="Z1183" s="155"/>
      <c r="AA1183" s="155"/>
      <c r="AB1183" s="155"/>
      <c r="AC1183" s="155"/>
      <c r="AD1183" s="155"/>
      <c r="AE1183" s="155"/>
      <c r="AF1183" s="155"/>
      <c r="AG1183" s="155"/>
      <c r="AH1183" s="155"/>
      <c r="AI1183" s="155"/>
      <c r="AJ1183" s="155"/>
      <c r="AK1183" s="155"/>
      <c r="AL1183" s="155"/>
      <c r="AM1183" s="155"/>
      <c r="AN1183" s="155"/>
      <c r="AO1183" s="155"/>
      <c r="AP1183" s="155"/>
      <c r="AQ1183" s="155"/>
      <c r="AR1183" s="155"/>
    </row>
    <row r="1184" spans="1:44" ht="102" hidden="1" x14ac:dyDescent="0.3">
      <c r="A1184" s="155"/>
      <c r="B1184" s="166" t="s">
        <v>3387</v>
      </c>
      <c r="C1184" s="167"/>
      <c r="D1184" s="163">
        <v>287.76</v>
      </c>
      <c r="E1184" s="164">
        <v>287.76</v>
      </c>
      <c r="F1184" s="161" t="s">
        <v>2038</v>
      </c>
      <c r="G1184" s="165" t="s">
        <v>4084</v>
      </c>
      <c r="H1184" s="162"/>
      <c r="I1184" s="155"/>
      <c r="J1184" s="155"/>
      <c r="K1184" s="155"/>
      <c r="L1184" s="155"/>
      <c r="M1184" s="155"/>
      <c r="N1184" s="155"/>
      <c r="O1184" s="155"/>
      <c r="P1184" s="155"/>
      <c r="Q1184" s="155"/>
      <c r="R1184" s="155"/>
      <c r="S1184" s="155"/>
      <c r="T1184" s="155"/>
      <c r="U1184" s="155"/>
      <c r="V1184" s="155"/>
      <c r="W1184" s="155"/>
      <c r="X1184" s="155"/>
      <c r="Y1184" s="155"/>
      <c r="Z1184" s="155"/>
      <c r="AA1184" s="155"/>
      <c r="AB1184" s="155"/>
      <c r="AC1184" s="155"/>
      <c r="AD1184" s="155"/>
      <c r="AE1184" s="155"/>
      <c r="AF1184" s="155"/>
      <c r="AG1184" s="155"/>
      <c r="AH1184" s="155"/>
      <c r="AI1184" s="155"/>
      <c r="AJ1184" s="155"/>
      <c r="AK1184" s="155"/>
      <c r="AL1184" s="155"/>
      <c r="AM1184" s="155"/>
      <c r="AN1184" s="155"/>
      <c r="AO1184" s="155"/>
      <c r="AP1184" s="155"/>
      <c r="AQ1184" s="155"/>
      <c r="AR1184" s="155"/>
    </row>
    <row r="1185" spans="1:44" ht="102" x14ac:dyDescent="0.3">
      <c r="A1185" s="155"/>
      <c r="B1185" s="161" t="s">
        <v>2038</v>
      </c>
      <c r="C1185" s="162" t="s">
        <v>731</v>
      </c>
      <c r="D1185" s="163">
        <v>154.62</v>
      </c>
      <c r="E1185" s="164">
        <v>154.62</v>
      </c>
      <c r="F1185" s="165" t="s">
        <v>4084</v>
      </c>
      <c r="G1185" s="166" t="s">
        <v>2428</v>
      </c>
      <c r="H1185" s="167"/>
      <c r="I1185" s="155"/>
      <c r="J1185" s="155"/>
      <c r="K1185" s="155"/>
      <c r="L1185" s="155"/>
      <c r="M1185" s="155"/>
      <c r="N1185" s="155"/>
      <c r="O1185" s="155"/>
      <c r="P1185" s="155"/>
      <c r="Q1185" s="155"/>
      <c r="R1185" s="155"/>
      <c r="S1185" s="155"/>
      <c r="T1185" s="155"/>
      <c r="U1185" s="155"/>
      <c r="V1185" s="155"/>
      <c r="W1185" s="155"/>
      <c r="X1185" s="155"/>
      <c r="Y1185" s="155"/>
      <c r="Z1185" s="155"/>
      <c r="AA1185" s="155"/>
      <c r="AB1185" s="155"/>
      <c r="AC1185" s="155"/>
      <c r="AD1185" s="155"/>
      <c r="AE1185" s="155"/>
      <c r="AF1185" s="155"/>
      <c r="AG1185" s="155"/>
      <c r="AH1185" s="155"/>
      <c r="AI1185" s="155"/>
      <c r="AJ1185" s="155"/>
      <c r="AK1185" s="155"/>
      <c r="AL1185" s="155"/>
      <c r="AM1185" s="155"/>
      <c r="AN1185" s="155"/>
      <c r="AO1185" s="155"/>
      <c r="AP1185" s="155"/>
      <c r="AQ1185" s="155"/>
      <c r="AR1185" s="155"/>
    </row>
    <row r="1186" spans="1:44" ht="102" hidden="1" x14ac:dyDescent="0.3">
      <c r="A1186" s="155"/>
      <c r="B1186" s="165" t="s">
        <v>4084</v>
      </c>
      <c r="C1186" s="162"/>
      <c r="D1186" s="163">
        <v>154.62</v>
      </c>
      <c r="E1186" s="164">
        <v>154.62</v>
      </c>
      <c r="F1186" s="166" t="s">
        <v>2428</v>
      </c>
      <c r="G1186" s="161" t="s">
        <v>2042</v>
      </c>
      <c r="H1186" s="162" t="s">
        <v>931</v>
      </c>
      <c r="I1186" s="155"/>
      <c r="J1186" s="155"/>
      <c r="K1186" s="155"/>
      <c r="L1186" s="155"/>
      <c r="M1186" s="155"/>
      <c r="N1186" s="155"/>
      <c r="O1186" s="155"/>
      <c r="P1186" s="155"/>
      <c r="Q1186" s="155"/>
      <c r="R1186" s="155"/>
      <c r="S1186" s="155"/>
      <c r="T1186" s="155"/>
      <c r="U1186" s="155"/>
      <c r="V1186" s="155"/>
      <c r="W1186" s="155"/>
      <c r="X1186" s="155"/>
      <c r="Y1186" s="155"/>
      <c r="Z1186" s="155"/>
      <c r="AA1186" s="155"/>
      <c r="AB1186" s="155"/>
      <c r="AC1186" s="155"/>
      <c r="AD1186" s="155"/>
      <c r="AE1186" s="155"/>
      <c r="AF1186" s="155"/>
      <c r="AG1186" s="155"/>
      <c r="AH1186" s="155"/>
      <c r="AI1186" s="155"/>
      <c r="AJ1186" s="155"/>
      <c r="AK1186" s="155"/>
      <c r="AL1186" s="155"/>
      <c r="AM1186" s="155"/>
      <c r="AN1186" s="155"/>
      <c r="AO1186" s="155"/>
      <c r="AP1186" s="155"/>
      <c r="AQ1186" s="155"/>
      <c r="AR1186" s="155"/>
    </row>
    <row r="1187" spans="1:44" ht="102" hidden="1" x14ac:dyDescent="0.3">
      <c r="A1187" s="155"/>
      <c r="B1187" s="166" t="s">
        <v>2428</v>
      </c>
      <c r="C1187" s="167"/>
      <c r="D1187" s="163">
        <v>154.62</v>
      </c>
      <c r="E1187" s="164">
        <v>154.62</v>
      </c>
      <c r="F1187" s="161" t="s">
        <v>2042</v>
      </c>
      <c r="G1187" s="165" t="s">
        <v>4084</v>
      </c>
      <c r="H1187" s="162"/>
      <c r="I1187" s="155"/>
      <c r="J1187" s="155"/>
      <c r="K1187" s="155"/>
      <c r="L1187" s="155"/>
      <c r="M1187" s="155"/>
      <c r="N1187" s="155"/>
      <c r="O1187" s="155"/>
      <c r="P1187" s="155"/>
      <c r="Q1187" s="155"/>
      <c r="R1187" s="155"/>
      <c r="S1187" s="155"/>
      <c r="T1187" s="155"/>
      <c r="U1187" s="155"/>
      <c r="V1187" s="155"/>
      <c r="W1187" s="155"/>
      <c r="X1187" s="155"/>
      <c r="Y1187" s="155"/>
      <c r="Z1187" s="155"/>
      <c r="AA1187" s="155"/>
      <c r="AB1187" s="155"/>
      <c r="AC1187" s="155"/>
      <c r="AD1187" s="155"/>
      <c r="AE1187" s="155"/>
      <c r="AF1187" s="155"/>
      <c r="AG1187" s="155"/>
      <c r="AH1187" s="155"/>
      <c r="AI1187" s="155"/>
      <c r="AJ1187" s="155"/>
      <c r="AK1187" s="155"/>
      <c r="AL1187" s="155"/>
      <c r="AM1187" s="155"/>
      <c r="AN1187" s="155"/>
      <c r="AO1187" s="155"/>
      <c r="AP1187" s="155"/>
      <c r="AQ1187" s="155"/>
      <c r="AR1187" s="155"/>
    </row>
    <row r="1188" spans="1:44" ht="102" x14ac:dyDescent="0.3">
      <c r="A1188" s="155"/>
      <c r="B1188" s="161" t="s">
        <v>2042</v>
      </c>
      <c r="C1188" s="162" t="s">
        <v>931</v>
      </c>
      <c r="D1188" s="163">
        <v>154.62</v>
      </c>
      <c r="E1188" s="164">
        <v>154.62</v>
      </c>
      <c r="F1188" s="165" t="s">
        <v>4084</v>
      </c>
      <c r="G1188" s="166" t="s">
        <v>2421</v>
      </c>
      <c r="H1188" s="167"/>
      <c r="I1188" s="155"/>
      <c r="J1188" s="155"/>
      <c r="K1188" s="155"/>
      <c r="L1188" s="155"/>
      <c r="M1188" s="155"/>
      <c r="N1188" s="155"/>
      <c r="O1188" s="155"/>
      <c r="P1188" s="155"/>
      <c r="Q1188" s="155"/>
      <c r="R1188" s="155"/>
      <c r="S1188" s="155"/>
      <c r="T1188" s="155"/>
      <c r="U1188" s="155"/>
      <c r="V1188" s="155"/>
      <c r="W1188" s="155"/>
      <c r="X1188" s="155"/>
      <c r="Y1188" s="155"/>
      <c r="Z1188" s="155"/>
      <c r="AA1188" s="155"/>
      <c r="AB1188" s="155"/>
      <c r="AC1188" s="155"/>
      <c r="AD1188" s="155"/>
      <c r="AE1188" s="155"/>
      <c r="AF1188" s="155"/>
      <c r="AG1188" s="155"/>
      <c r="AH1188" s="155"/>
      <c r="AI1188" s="155"/>
      <c r="AJ1188" s="155"/>
      <c r="AK1188" s="155"/>
      <c r="AL1188" s="155"/>
      <c r="AM1188" s="155"/>
      <c r="AN1188" s="155"/>
      <c r="AO1188" s="155"/>
      <c r="AP1188" s="155"/>
      <c r="AQ1188" s="155"/>
      <c r="AR1188" s="155"/>
    </row>
    <row r="1189" spans="1:44" ht="102" hidden="1" x14ac:dyDescent="0.3">
      <c r="A1189" s="155"/>
      <c r="B1189" s="165" t="s">
        <v>4084</v>
      </c>
      <c r="C1189" s="162"/>
      <c r="D1189" s="163">
        <v>154.62</v>
      </c>
      <c r="E1189" s="164">
        <v>154.62</v>
      </c>
      <c r="F1189" s="166" t="s">
        <v>2421</v>
      </c>
      <c r="G1189" s="161" t="s">
        <v>2123</v>
      </c>
      <c r="H1189" s="162" t="s">
        <v>1019</v>
      </c>
      <c r="I1189" s="155"/>
      <c r="J1189" s="155"/>
      <c r="K1189" s="155"/>
      <c r="L1189" s="155"/>
      <c r="M1189" s="155"/>
      <c r="N1189" s="155"/>
      <c r="O1189" s="155"/>
      <c r="P1189" s="155"/>
      <c r="Q1189" s="155"/>
      <c r="R1189" s="155"/>
      <c r="S1189" s="155"/>
      <c r="T1189" s="155"/>
      <c r="U1189" s="155"/>
      <c r="V1189" s="155"/>
      <c r="W1189" s="155"/>
      <c r="X1189" s="155"/>
      <c r="Y1189" s="155"/>
      <c r="Z1189" s="155"/>
      <c r="AA1189" s="155"/>
      <c r="AB1189" s="155"/>
      <c r="AC1189" s="155"/>
      <c r="AD1189" s="155"/>
      <c r="AE1189" s="155"/>
      <c r="AF1189" s="155"/>
      <c r="AG1189" s="155"/>
      <c r="AH1189" s="155"/>
      <c r="AI1189" s="155"/>
      <c r="AJ1189" s="155"/>
      <c r="AK1189" s="155"/>
      <c r="AL1189" s="155"/>
      <c r="AM1189" s="155"/>
      <c r="AN1189" s="155"/>
      <c r="AO1189" s="155"/>
      <c r="AP1189" s="155"/>
      <c r="AQ1189" s="155"/>
      <c r="AR1189" s="155"/>
    </row>
    <row r="1190" spans="1:44" ht="102" hidden="1" x14ac:dyDescent="0.3">
      <c r="A1190" s="155"/>
      <c r="B1190" s="166" t="s">
        <v>2421</v>
      </c>
      <c r="C1190" s="167"/>
      <c r="D1190" s="163">
        <v>154.62</v>
      </c>
      <c r="E1190" s="164">
        <v>154.62</v>
      </c>
      <c r="F1190" s="161" t="s">
        <v>2123</v>
      </c>
      <c r="G1190" s="165" t="s">
        <v>4084</v>
      </c>
      <c r="H1190" s="162"/>
      <c r="I1190" s="155"/>
      <c r="J1190" s="155"/>
      <c r="K1190" s="155"/>
      <c r="L1190" s="155"/>
      <c r="M1190" s="155"/>
      <c r="N1190" s="155"/>
      <c r="O1190" s="155"/>
      <c r="P1190" s="155"/>
      <c r="Q1190" s="155"/>
      <c r="R1190" s="155"/>
      <c r="S1190" s="155"/>
      <c r="T1190" s="155"/>
      <c r="U1190" s="155"/>
      <c r="V1190" s="155"/>
      <c r="W1190" s="155"/>
      <c r="X1190" s="155"/>
      <c r="Y1190" s="155"/>
      <c r="Z1190" s="155"/>
      <c r="AA1190" s="155"/>
      <c r="AB1190" s="155"/>
      <c r="AC1190" s="155"/>
      <c r="AD1190" s="155"/>
      <c r="AE1190" s="155"/>
      <c r="AF1190" s="155"/>
      <c r="AG1190" s="155"/>
      <c r="AH1190" s="155"/>
      <c r="AI1190" s="155"/>
      <c r="AJ1190" s="155"/>
      <c r="AK1190" s="155"/>
      <c r="AL1190" s="155"/>
      <c r="AM1190" s="155"/>
      <c r="AN1190" s="155"/>
      <c r="AO1190" s="155"/>
      <c r="AP1190" s="155"/>
      <c r="AQ1190" s="155"/>
      <c r="AR1190" s="155"/>
    </row>
    <row r="1191" spans="1:44" ht="102" x14ac:dyDescent="0.3">
      <c r="A1191" s="155"/>
      <c r="B1191" s="161" t="s">
        <v>2123</v>
      </c>
      <c r="C1191" s="162" t="s">
        <v>1019</v>
      </c>
      <c r="D1191" s="163">
        <v>180.39</v>
      </c>
      <c r="E1191" s="164">
        <v>180.39</v>
      </c>
      <c r="F1191" s="165" t="s">
        <v>4084</v>
      </c>
      <c r="G1191" s="166" t="s">
        <v>2410</v>
      </c>
      <c r="H1191" s="167"/>
      <c r="I1191" s="155"/>
      <c r="J1191" s="155"/>
      <c r="K1191" s="155"/>
      <c r="L1191" s="155"/>
      <c r="M1191" s="155"/>
      <c r="N1191" s="155"/>
      <c r="O1191" s="155"/>
      <c r="P1191" s="155"/>
      <c r="Q1191" s="155"/>
      <c r="R1191" s="155"/>
      <c r="S1191" s="155"/>
      <c r="T1191" s="155"/>
      <c r="U1191" s="155"/>
      <c r="V1191" s="155"/>
      <c r="W1191" s="155"/>
      <c r="X1191" s="155"/>
      <c r="Y1191" s="155"/>
      <c r="Z1191" s="155"/>
      <c r="AA1191" s="155"/>
      <c r="AB1191" s="155"/>
      <c r="AC1191" s="155"/>
      <c r="AD1191" s="155"/>
      <c r="AE1191" s="155"/>
      <c r="AF1191" s="155"/>
      <c r="AG1191" s="155"/>
      <c r="AH1191" s="155"/>
      <c r="AI1191" s="155"/>
      <c r="AJ1191" s="155"/>
      <c r="AK1191" s="155"/>
      <c r="AL1191" s="155"/>
      <c r="AM1191" s="155"/>
      <c r="AN1191" s="155"/>
      <c r="AO1191" s="155"/>
      <c r="AP1191" s="155"/>
      <c r="AQ1191" s="155"/>
      <c r="AR1191" s="155"/>
    </row>
    <row r="1192" spans="1:44" ht="102" hidden="1" x14ac:dyDescent="0.3">
      <c r="A1192" s="155"/>
      <c r="B1192" s="165" t="s">
        <v>4084</v>
      </c>
      <c r="C1192" s="162"/>
      <c r="D1192" s="163">
        <v>180.39</v>
      </c>
      <c r="E1192" s="164">
        <v>180.39</v>
      </c>
      <c r="F1192" s="166" t="s">
        <v>2410</v>
      </c>
      <c r="G1192" s="161" t="s">
        <v>2189</v>
      </c>
      <c r="H1192" s="162" t="s">
        <v>583</v>
      </c>
      <c r="I1192" s="155"/>
      <c r="J1192" s="155"/>
      <c r="K1192" s="155"/>
      <c r="L1192" s="155"/>
      <c r="M1192" s="155"/>
      <c r="N1192" s="155"/>
      <c r="O1192" s="155"/>
      <c r="P1192" s="155"/>
      <c r="Q1192" s="155"/>
      <c r="R1192" s="155"/>
      <c r="S1192" s="155"/>
      <c r="T1192" s="155"/>
      <c r="U1192" s="155"/>
      <c r="V1192" s="155"/>
      <c r="W1192" s="155"/>
      <c r="X1192" s="155"/>
      <c r="Y1192" s="155"/>
      <c r="Z1192" s="155"/>
      <c r="AA1192" s="155"/>
      <c r="AB1192" s="155"/>
      <c r="AC1192" s="155"/>
      <c r="AD1192" s="155"/>
      <c r="AE1192" s="155"/>
      <c r="AF1192" s="155"/>
      <c r="AG1192" s="155"/>
      <c r="AH1192" s="155"/>
      <c r="AI1192" s="155"/>
      <c r="AJ1192" s="155"/>
      <c r="AK1192" s="155"/>
      <c r="AL1192" s="155"/>
      <c r="AM1192" s="155"/>
      <c r="AN1192" s="155"/>
      <c r="AO1192" s="155"/>
      <c r="AP1192" s="155"/>
      <c r="AQ1192" s="155"/>
      <c r="AR1192" s="155"/>
    </row>
    <row r="1193" spans="1:44" ht="102" hidden="1" x14ac:dyDescent="0.3">
      <c r="A1193" s="155"/>
      <c r="B1193" s="166" t="s">
        <v>2410</v>
      </c>
      <c r="C1193" s="167"/>
      <c r="D1193" s="163">
        <v>180.39</v>
      </c>
      <c r="E1193" s="164">
        <v>180.39</v>
      </c>
      <c r="F1193" s="161" t="s">
        <v>2189</v>
      </c>
      <c r="G1193" s="165" t="s">
        <v>4084</v>
      </c>
      <c r="H1193" s="162"/>
      <c r="I1193" s="155"/>
      <c r="J1193" s="155"/>
      <c r="K1193" s="155"/>
      <c r="L1193" s="155"/>
      <c r="M1193" s="155"/>
      <c r="N1193" s="155"/>
      <c r="O1193" s="155"/>
      <c r="P1193" s="155"/>
      <c r="Q1193" s="155"/>
      <c r="R1193" s="155"/>
      <c r="S1193" s="155"/>
      <c r="T1193" s="155"/>
      <c r="U1193" s="155"/>
      <c r="V1193" s="155"/>
      <c r="W1193" s="155"/>
      <c r="X1193" s="155"/>
      <c r="Y1193" s="155"/>
      <c r="Z1193" s="155"/>
      <c r="AA1193" s="155"/>
      <c r="AB1193" s="155"/>
      <c r="AC1193" s="155"/>
      <c r="AD1193" s="155"/>
      <c r="AE1193" s="155"/>
      <c r="AF1193" s="155"/>
      <c r="AG1193" s="155"/>
      <c r="AH1193" s="155"/>
      <c r="AI1193" s="155"/>
      <c r="AJ1193" s="155"/>
      <c r="AK1193" s="155"/>
      <c r="AL1193" s="155"/>
      <c r="AM1193" s="155"/>
      <c r="AN1193" s="155"/>
      <c r="AO1193" s="155"/>
      <c r="AP1193" s="155"/>
      <c r="AQ1193" s="155"/>
      <c r="AR1193" s="155"/>
    </row>
    <row r="1194" spans="1:44" ht="102" x14ac:dyDescent="0.3">
      <c r="A1194" s="155"/>
      <c r="B1194" s="161" t="s">
        <v>2189</v>
      </c>
      <c r="C1194" s="162" t="s">
        <v>583</v>
      </c>
      <c r="D1194" s="163">
        <v>210.45</v>
      </c>
      <c r="E1194" s="164">
        <v>210.45</v>
      </c>
      <c r="F1194" s="165" t="s">
        <v>4084</v>
      </c>
      <c r="G1194" s="166" t="s">
        <v>2479</v>
      </c>
      <c r="H1194" s="167"/>
      <c r="I1194" s="155"/>
      <c r="J1194" s="155"/>
      <c r="K1194" s="155"/>
      <c r="L1194" s="155"/>
      <c r="M1194" s="155"/>
      <c r="N1194" s="155"/>
      <c r="O1194" s="155"/>
      <c r="P1194" s="155"/>
      <c r="Q1194" s="155"/>
      <c r="R1194" s="155"/>
      <c r="S1194" s="155"/>
      <c r="T1194" s="155"/>
      <c r="U1194" s="155"/>
      <c r="V1194" s="155"/>
      <c r="W1194" s="155"/>
      <c r="X1194" s="155"/>
      <c r="Y1194" s="155"/>
      <c r="Z1194" s="155"/>
      <c r="AA1194" s="155"/>
      <c r="AB1194" s="155"/>
      <c r="AC1194" s="155"/>
      <c r="AD1194" s="155"/>
      <c r="AE1194" s="155"/>
      <c r="AF1194" s="155"/>
      <c r="AG1194" s="155"/>
      <c r="AH1194" s="155"/>
      <c r="AI1194" s="155"/>
      <c r="AJ1194" s="155"/>
      <c r="AK1194" s="155"/>
      <c r="AL1194" s="155"/>
      <c r="AM1194" s="155"/>
      <c r="AN1194" s="155"/>
      <c r="AO1194" s="155"/>
      <c r="AP1194" s="155"/>
      <c r="AQ1194" s="155"/>
      <c r="AR1194" s="155"/>
    </row>
    <row r="1195" spans="1:44" ht="102" hidden="1" x14ac:dyDescent="0.3">
      <c r="A1195" s="155"/>
      <c r="B1195" s="165" t="s">
        <v>4084</v>
      </c>
      <c r="C1195" s="162"/>
      <c r="D1195" s="163">
        <v>210.45</v>
      </c>
      <c r="E1195" s="164">
        <v>210.45</v>
      </c>
      <c r="F1195" s="166" t="s">
        <v>2479</v>
      </c>
      <c r="G1195" s="161" t="s">
        <v>2161</v>
      </c>
      <c r="H1195" s="162" t="s">
        <v>1003</v>
      </c>
      <c r="I1195" s="155"/>
      <c r="J1195" s="155"/>
      <c r="K1195" s="155"/>
      <c r="L1195" s="155"/>
      <c r="M1195" s="155"/>
      <c r="N1195" s="155"/>
      <c r="O1195" s="155"/>
      <c r="P1195" s="155"/>
      <c r="Q1195" s="155"/>
      <c r="R1195" s="155"/>
      <c r="S1195" s="155"/>
      <c r="T1195" s="155"/>
      <c r="U1195" s="155"/>
      <c r="V1195" s="155"/>
      <c r="W1195" s="155"/>
      <c r="X1195" s="155"/>
      <c r="Y1195" s="155"/>
      <c r="Z1195" s="155"/>
      <c r="AA1195" s="155"/>
      <c r="AB1195" s="155"/>
      <c r="AC1195" s="155"/>
      <c r="AD1195" s="155"/>
      <c r="AE1195" s="155"/>
      <c r="AF1195" s="155"/>
      <c r="AG1195" s="155"/>
      <c r="AH1195" s="155"/>
      <c r="AI1195" s="155"/>
      <c r="AJ1195" s="155"/>
      <c r="AK1195" s="155"/>
      <c r="AL1195" s="155"/>
      <c r="AM1195" s="155"/>
      <c r="AN1195" s="155"/>
      <c r="AO1195" s="155"/>
      <c r="AP1195" s="155"/>
      <c r="AQ1195" s="155"/>
      <c r="AR1195" s="155"/>
    </row>
    <row r="1196" spans="1:44" ht="102" hidden="1" x14ac:dyDescent="0.3">
      <c r="A1196" s="155"/>
      <c r="B1196" s="166" t="s">
        <v>2479</v>
      </c>
      <c r="C1196" s="167"/>
      <c r="D1196" s="163">
        <v>210.45</v>
      </c>
      <c r="E1196" s="164">
        <v>210.45</v>
      </c>
      <c r="F1196" s="161" t="s">
        <v>2161</v>
      </c>
      <c r="G1196" s="165" t="s">
        <v>4084</v>
      </c>
      <c r="H1196" s="162"/>
      <c r="I1196" s="155"/>
      <c r="J1196" s="155"/>
      <c r="K1196" s="155"/>
      <c r="L1196" s="155"/>
      <c r="M1196" s="155"/>
      <c r="N1196" s="155"/>
      <c r="O1196" s="155"/>
      <c r="P1196" s="155"/>
      <c r="Q1196" s="155"/>
      <c r="R1196" s="155"/>
      <c r="S1196" s="155"/>
      <c r="T1196" s="155"/>
      <c r="U1196" s="155"/>
      <c r="V1196" s="155"/>
      <c r="W1196" s="155"/>
      <c r="X1196" s="155"/>
      <c r="Y1196" s="155"/>
      <c r="Z1196" s="155"/>
      <c r="AA1196" s="155"/>
      <c r="AB1196" s="155"/>
      <c r="AC1196" s="155"/>
      <c r="AD1196" s="155"/>
      <c r="AE1196" s="155"/>
      <c r="AF1196" s="155"/>
      <c r="AG1196" s="155"/>
      <c r="AH1196" s="155"/>
      <c r="AI1196" s="155"/>
      <c r="AJ1196" s="155"/>
      <c r="AK1196" s="155"/>
      <c r="AL1196" s="155"/>
      <c r="AM1196" s="155"/>
      <c r="AN1196" s="155"/>
      <c r="AO1196" s="155"/>
      <c r="AP1196" s="155"/>
      <c r="AQ1196" s="155"/>
      <c r="AR1196" s="155"/>
    </row>
    <row r="1197" spans="1:44" ht="102" x14ac:dyDescent="0.3">
      <c r="A1197" s="155"/>
      <c r="B1197" s="161" t="s">
        <v>2161</v>
      </c>
      <c r="C1197" s="162" t="s">
        <v>1003</v>
      </c>
      <c r="D1197" s="163">
        <v>304.94</v>
      </c>
      <c r="E1197" s="164">
        <v>304.94</v>
      </c>
      <c r="F1197" s="165" t="s">
        <v>4084</v>
      </c>
      <c r="G1197" s="166" t="s">
        <v>2538</v>
      </c>
      <c r="H1197" s="167"/>
      <c r="I1197" s="155"/>
      <c r="J1197" s="155"/>
      <c r="K1197" s="155"/>
      <c r="L1197" s="155"/>
      <c r="M1197" s="155"/>
      <c r="N1197" s="155"/>
      <c r="O1197" s="155"/>
      <c r="P1197" s="155"/>
      <c r="Q1197" s="155"/>
      <c r="R1197" s="155"/>
      <c r="S1197" s="155"/>
      <c r="T1197" s="155"/>
      <c r="U1197" s="155"/>
      <c r="V1197" s="155"/>
      <c r="W1197" s="155"/>
      <c r="X1197" s="155"/>
      <c r="Y1197" s="155"/>
      <c r="Z1197" s="155"/>
      <c r="AA1197" s="155"/>
      <c r="AB1197" s="155"/>
      <c r="AC1197" s="155"/>
      <c r="AD1197" s="155"/>
      <c r="AE1197" s="155"/>
      <c r="AF1197" s="155"/>
      <c r="AG1197" s="155"/>
      <c r="AH1197" s="155"/>
      <c r="AI1197" s="155"/>
      <c r="AJ1197" s="155"/>
      <c r="AK1197" s="155"/>
      <c r="AL1197" s="155"/>
      <c r="AM1197" s="155"/>
      <c r="AN1197" s="155"/>
      <c r="AO1197" s="155"/>
      <c r="AP1197" s="155"/>
      <c r="AQ1197" s="155"/>
      <c r="AR1197" s="155"/>
    </row>
    <row r="1198" spans="1:44" ht="102" hidden="1" x14ac:dyDescent="0.3">
      <c r="A1198" s="155"/>
      <c r="B1198" s="165" t="s">
        <v>4084</v>
      </c>
      <c r="C1198" s="162"/>
      <c r="D1198" s="163">
        <v>304.94</v>
      </c>
      <c r="E1198" s="164">
        <v>304.94</v>
      </c>
      <c r="F1198" s="166" t="s">
        <v>2538</v>
      </c>
      <c r="G1198" s="161" t="s">
        <v>2262</v>
      </c>
      <c r="H1198" s="162" t="s">
        <v>1171</v>
      </c>
      <c r="I1198" s="155"/>
      <c r="J1198" s="155"/>
      <c r="K1198" s="155"/>
      <c r="L1198" s="155"/>
      <c r="M1198" s="155"/>
      <c r="N1198" s="155"/>
      <c r="O1198" s="155"/>
      <c r="P1198" s="155"/>
      <c r="Q1198" s="155"/>
      <c r="R1198" s="155"/>
      <c r="S1198" s="155"/>
      <c r="T1198" s="155"/>
      <c r="U1198" s="155"/>
      <c r="V1198" s="155"/>
      <c r="W1198" s="155"/>
      <c r="X1198" s="155"/>
      <c r="Y1198" s="155"/>
      <c r="Z1198" s="155"/>
      <c r="AA1198" s="155"/>
      <c r="AB1198" s="155"/>
      <c r="AC1198" s="155"/>
      <c r="AD1198" s="155"/>
      <c r="AE1198" s="155"/>
      <c r="AF1198" s="155"/>
      <c r="AG1198" s="155"/>
      <c r="AH1198" s="155"/>
      <c r="AI1198" s="155"/>
      <c r="AJ1198" s="155"/>
      <c r="AK1198" s="155"/>
      <c r="AL1198" s="155"/>
      <c r="AM1198" s="155"/>
      <c r="AN1198" s="155"/>
      <c r="AO1198" s="155"/>
      <c r="AP1198" s="155"/>
      <c r="AQ1198" s="155"/>
      <c r="AR1198" s="155"/>
    </row>
    <row r="1199" spans="1:44" ht="102" hidden="1" x14ac:dyDescent="0.3">
      <c r="A1199" s="155"/>
      <c r="B1199" s="166" t="s">
        <v>2538</v>
      </c>
      <c r="C1199" s="167"/>
      <c r="D1199" s="163">
        <v>304.94</v>
      </c>
      <c r="E1199" s="164">
        <v>304.94</v>
      </c>
      <c r="F1199" s="161" t="s">
        <v>2262</v>
      </c>
      <c r="G1199" s="165" t="s">
        <v>4084</v>
      </c>
      <c r="H1199" s="162"/>
      <c r="I1199" s="155"/>
      <c r="J1199" s="155"/>
      <c r="K1199" s="155"/>
      <c r="L1199" s="155"/>
      <c r="M1199" s="155"/>
      <c r="N1199" s="155"/>
      <c r="O1199" s="155"/>
      <c r="P1199" s="155"/>
      <c r="Q1199" s="155"/>
      <c r="R1199" s="155"/>
      <c r="S1199" s="155"/>
      <c r="T1199" s="155"/>
      <c r="U1199" s="155"/>
      <c r="V1199" s="155"/>
      <c r="W1199" s="155"/>
      <c r="X1199" s="155"/>
      <c r="Y1199" s="155"/>
      <c r="Z1199" s="155"/>
      <c r="AA1199" s="155"/>
      <c r="AB1199" s="155"/>
      <c r="AC1199" s="155"/>
      <c r="AD1199" s="155"/>
      <c r="AE1199" s="155"/>
      <c r="AF1199" s="155"/>
      <c r="AG1199" s="155"/>
      <c r="AH1199" s="155"/>
      <c r="AI1199" s="155"/>
      <c r="AJ1199" s="155"/>
      <c r="AK1199" s="155"/>
      <c r="AL1199" s="155"/>
      <c r="AM1199" s="155"/>
      <c r="AN1199" s="155"/>
      <c r="AO1199" s="155"/>
      <c r="AP1199" s="155"/>
      <c r="AQ1199" s="155"/>
      <c r="AR1199" s="155"/>
    </row>
    <row r="1200" spans="1:44" ht="102" x14ac:dyDescent="0.3">
      <c r="A1200" s="155"/>
      <c r="B1200" s="161" t="s">
        <v>2262</v>
      </c>
      <c r="C1200" s="162" t="s">
        <v>1171</v>
      </c>
      <c r="D1200" s="168"/>
      <c r="E1200" s="169"/>
      <c r="F1200" s="165" t="s">
        <v>4084</v>
      </c>
      <c r="G1200" s="166" t="s">
        <v>3361</v>
      </c>
      <c r="H1200" s="167"/>
      <c r="I1200" s="155"/>
      <c r="J1200" s="155"/>
      <c r="K1200" s="155"/>
      <c r="L1200" s="155"/>
      <c r="M1200" s="155"/>
      <c r="N1200" s="155"/>
      <c r="O1200" s="155"/>
      <c r="P1200" s="155"/>
      <c r="Q1200" s="155"/>
      <c r="R1200" s="155"/>
      <c r="S1200" s="155"/>
      <c r="T1200" s="155"/>
      <c r="U1200" s="155"/>
      <c r="V1200" s="155"/>
      <c r="W1200" s="155"/>
      <c r="X1200" s="155"/>
      <c r="Y1200" s="155"/>
      <c r="Z1200" s="155"/>
      <c r="AA1200" s="155"/>
      <c r="AB1200" s="155"/>
      <c r="AC1200" s="155"/>
      <c r="AD1200" s="155"/>
      <c r="AE1200" s="155"/>
      <c r="AF1200" s="155"/>
      <c r="AG1200" s="155"/>
      <c r="AH1200" s="155"/>
      <c r="AI1200" s="155"/>
      <c r="AJ1200" s="155"/>
      <c r="AK1200" s="155"/>
      <c r="AL1200" s="155"/>
      <c r="AM1200" s="155"/>
      <c r="AN1200" s="155"/>
      <c r="AO1200" s="155"/>
      <c r="AP1200" s="155"/>
      <c r="AQ1200" s="155"/>
      <c r="AR1200" s="155"/>
    </row>
    <row r="1201" spans="1:44" ht="112.2" hidden="1" x14ac:dyDescent="0.3">
      <c r="A1201" s="155"/>
      <c r="B1201" s="165" t="s">
        <v>4084</v>
      </c>
      <c r="C1201" s="162"/>
      <c r="D1201" s="163">
        <v>154.62</v>
      </c>
      <c r="E1201" s="164">
        <v>154.62</v>
      </c>
      <c r="F1201" s="166" t="s">
        <v>3361</v>
      </c>
      <c r="G1201" s="165" t="s">
        <v>4017</v>
      </c>
      <c r="H1201" s="162"/>
      <c r="I1201" s="155"/>
      <c r="J1201" s="155"/>
      <c r="K1201" s="155"/>
      <c r="L1201" s="155"/>
      <c r="M1201" s="155"/>
      <c r="N1201" s="155"/>
      <c r="O1201" s="155"/>
      <c r="P1201" s="155"/>
      <c r="Q1201" s="155"/>
      <c r="R1201" s="155"/>
      <c r="S1201" s="155"/>
      <c r="T1201" s="155"/>
      <c r="U1201" s="155"/>
      <c r="V1201" s="155"/>
      <c r="W1201" s="155"/>
      <c r="X1201" s="155"/>
      <c r="Y1201" s="155"/>
      <c r="Z1201" s="155"/>
      <c r="AA1201" s="155"/>
      <c r="AB1201" s="155"/>
      <c r="AC1201" s="155"/>
      <c r="AD1201" s="155"/>
      <c r="AE1201" s="155"/>
      <c r="AF1201" s="155"/>
      <c r="AG1201" s="155"/>
      <c r="AH1201" s="155"/>
      <c r="AI1201" s="155"/>
      <c r="AJ1201" s="155"/>
      <c r="AK1201" s="155"/>
      <c r="AL1201" s="155"/>
      <c r="AM1201" s="155"/>
      <c r="AN1201" s="155"/>
      <c r="AO1201" s="155"/>
      <c r="AP1201" s="155"/>
      <c r="AQ1201" s="155"/>
      <c r="AR1201" s="155"/>
    </row>
    <row r="1202" spans="1:44" ht="112.2" hidden="1" x14ac:dyDescent="0.3">
      <c r="A1202" s="155"/>
      <c r="B1202" s="166" t="s">
        <v>3361</v>
      </c>
      <c r="C1202" s="167"/>
      <c r="D1202" s="163">
        <v>154.62</v>
      </c>
      <c r="E1202" s="164">
        <v>154.62</v>
      </c>
      <c r="F1202" s="165" t="s">
        <v>4017</v>
      </c>
      <c r="G1202" s="166" t="s">
        <v>3361</v>
      </c>
      <c r="H1202" s="167"/>
      <c r="I1202" s="155"/>
      <c r="J1202" s="155"/>
      <c r="K1202" s="155"/>
      <c r="L1202" s="155"/>
      <c r="M1202" s="155"/>
      <c r="N1202" s="155"/>
      <c r="O1202" s="155"/>
      <c r="P1202" s="155"/>
      <c r="Q1202" s="155"/>
      <c r="R1202" s="155"/>
      <c r="S1202" s="155"/>
      <c r="T1202" s="155"/>
      <c r="U1202" s="155"/>
      <c r="V1202" s="155"/>
      <c r="W1202" s="155"/>
      <c r="X1202" s="155"/>
      <c r="Y1202" s="155"/>
      <c r="Z1202" s="155"/>
      <c r="AA1202" s="155"/>
      <c r="AB1202" s="155"/>
      <c r="AC1202" s="155"/>
      <c r="AD1202" s="155"/>
      <c r="AE1202" s="155"/>
      <c r="AF1202" s="155"/>
      <c r="AG1202" s="155"/>
      <c r="AH1202" s="155"/>
      <c r="AI1202" s="155"/>
      <c r="AJ1202" s="155"/>
      <c r="AK1202" s="155"/>
      <c r="AL1202" s="155"/>
      <c r="AM1202" s="155"/>
      <c r="AN1202" s="155"/>
      <c r="AO1202" s="155"/>
      <c r="AP1202" s="155"/>
      <c r="AQ1202" s="155"/>
      <c r="AR1202" s="155"/>
    </row>
    <row r="1203" spans="1:44" ht="112.2" hidden="1" x14ac:dyDescent="0.3">
      <c r="A1203" s="155"/>
      <c r="B1203" s="165" t="s">
        <v>4017</v>
      </c>
      <c r="C1203" s="162"/>
      <c r="D1203" s="163">
        <v>-154.62</v>
      </c>
      <c r="E1203" s="164">
        <v>-154.62</v>
      </c>
      <c r="F1203" s="166" t="s">
        <v>3361</v>
      </c>
      <c r="G1203" s="161" t="s">
        <v>3552</v>
      </c>
      <c r="H1203" s="162" t="s">
        <v>1171</v>
      </c>
      <c r="I1203" s="155"/>
      <c r="J1203" s="155"/>
      <c r="K1203" s="155"/>
      <c r="L1203" s="155"/>
      <c r="M1203" s="155"/>
      <c r="N1203" s="155"/>
      <c r="O1203" s="155"/>
      <c r="P1203" s="155"/>
      <c r="Q1203" s="155"/>
      <c r="R1203" s="155"/>
      <c r="S1203" s="155"/>
      <c r="T1203" s="155"/>
      <c r="U1203" s="155"/>
      <c r="V1203" s="155"/>
      <c r="W1203" s="155"/>
      <c r="X1203" s="155"/>
      <c r="Y1203" s="155"/>
      <c r="Z1203" s="155"/>
      <c r="AA1203" s="155"/>
      <c r="AB1203" s="155"/>
      <c r="AC1203" s="155"/>
      <c r="AD1203" s="155"/>
      <c r="AE1203" s="155"/>
      <c r="AF1203" s="155"/>
      <c r="AG1203" s="155"/>
      <c r="AH1203" s="155"/>
      <c r="AI1203" s="155"/>
      <c r="AJ1203" s="155"/>
      <c r="AK1203" s="155"/>
      <c r="AL1203" s="155"/>
      <c r="AM1203" s="155"/>
      <c r="AN1203" s="155"/>
      <c r="AO1203" s="155"/>
      <c r="AP1203" s="155"/>
      <c r="AQ1203" s="155"/>
      <c r="AR1203" s="155"/>
    </row>
    <row r="1204" spans="1:44" ht="102" hidden="1" x14ac:dyDescent="0.3">
      <c r="A1204" s="155"/>
      <c r="B1204" s="166" t="s">
        <v>3361</v>
      </c>
      <c r="C1204" s="167"/>
      <c r="D1204" s="163">
        <v>-154.62</v>
      </c>
      <c r="E1204" s="164">
        <v>-154.62</v>
      </c>
      <c r="F1204" s="161" t="s">
        <v>3552</v>
      </c>
      <c r="G1204" s="165" t="s">
        <v>4018</v>
      </c>
      <c r="H1204" s="162"/>
      <c r="I1204" s="155"/>
      <c r="J1204" s="155"/>
      <c r="K1204" s="155"/>
      <c r="L1204" s="155"/>
      <c r="M1204" s="155"/>
      <c r="N1204" s="155"/>
      <c r="O1204" s="155"/>
      <c r="P1204" s="155"/>
      <c r="Q1204" s="155"/>
      <c r="R1204" s="155"/>
      <c r="S1204" s="155"/>
      <c r="T1204" s="155"/>
      <c r="U1204" s="155"/>
      <c r="V1204" s="155"/>
      <c r="W1204" s="155"/>
      <c r="X1204" s="155"/>
      <c r="Y1204" s="155"/>
      <c r="Z1204" s="155"/>
      <c r="AA1204" s="155"/>
      <c r="AB1204" s="155"/>
      <c r="AC1204" s="155"/>
      <c r="AD1204" s="155"/>
      <c r="AE1204" s="155"/>
      <c r="AF1204" s="155"/>
      <c r="AG1204" s="155"/>
      <c r="AH1204" s="155"/>
      <c r="AI1204" s="155"/>
      <c r="AJ1204" s="155"/>
      <c r="AK1204" s="155"/>
      <c r="AL1204" s="155"/>
      <c r="AM1204" s="155"/>
      <c r="AN1204" s="155"/>
      <c r="AO1204" s="155"/>
      <c r="AP1204" s="155"/>
      <c r="AQ1204" s="155"/>
      <c r="AR1204" s="155"/>
    </row>
    <row r="1205" spans="1:44" ht="102" x14ac:dyDescent="0.3">
      <c r="A1205" s="155"/>
      <c r="B1205" s="161" t="s">
        <v>3552</v>
      </c>
      <c r="C1205" s="162" t="s">
        <v>1171</v>
      </c>
      <c r="D1205" s="163">
        <v>154.62</v>
      </c>
      <c r="E1205" s="164">
        <v>154.62</v>
      </c>
      <c r="F1205" s="165" t="s">
        <v>4018</v>
      </c>
      <c r="G1205" s="166" t="s">
        <v>4019</v>
      </c>
      <c r="H1205" s="167"/>
      <c r="I1205" s="155"/>
      <c r="J1205" s="155"/>
      <c r="K1205" s="155"/>
      <c r="L1205" s="155"/>
      <c r="M1205" s="155"/>
      <c r="N1205" s="155"/>
      <c r="O1205" s="155"/>
      <c r="P1205" s="155"/>
      <c r="Q1205" s="155"/>
      <c r="R1205" s="155"/>
      <c r="S1205" s="155"/>
      <c r="T1205" s="155"/>
      <c r="U1205" s="155"/>
      <c r="V1205" s="155"/>
      <c r="W1205" s="155"/>
      <c r="X1205" s="155"/>
      <c r="Y1205" s="155"/>
      <c r="Z1205" s="155"/>
      <c r="AA1205" s="155"/>
      <c r="AB1205" s="155"/>
      <c r="AC1205" s="155"/>
      <c r="AD1205" s="155"/>
      <c r="AE1205" s="155"/>
      <c r="AF1205" s="155"/>
      <c r="AG1205" s="155"/>
      <c r="AH1205" s="155"/>
      <c r="AI1205" s="155"/>
      <c r="AJ1205" s="155"/>
      <c r="AK1205" s="155"/>
      <c r="AL1205" s="155"/>
      <c r="AM1205" s="155"/>
      <c r="AN1205" s="155"/>
      <c r="AO1205" s="155"/>
      <c r="AP1205" s="155"/>
      <c r="AQ1205" s="155"/>
      <c r="AR1205" s="155"/>
    </row>
    <row r="1206" spans="1:44" ht="102" hidden="1" x14ac:dyDescent="0.3">
      <c r="A1206" s="155"/>
      <c r="B1206" s="165" t="s">
        <v>4018</v>
      </c>
      <c r="C1206" s="162"/>
      <c r="D1206" s="163">
        <v>154.62</v>
      </c>
      <c r="E1206" s="164">
        <v>154.62</v>
      </c>
      <c r="F1206" s="166" t="s">
        <v>4019</v>
      </c>
      <c r="G1206" s="161" t="s">
        <v>2304</v>
      </c>
      <c r="H1206" s="162" t="s">
        <v>1151</v>
      </c>
      <c r="I1206" s="155"/>
      <c r="J1206" s="155"/>
      <c r="K1206" s="155"/>
      <c r="L1206" s="155"/>
      <c r="M1206" s="155"/>
      <c r="N1206" s="155"/>
      <c r="O1206" s="155"/>
      <c r="P1206" s="155"/>
      <c r="Q1206" s="155"/>
      <c r="R1206" s="155"/>
      <c r="S1206" s="155"/>
      <c r="T1206" s="155"/>
      <c r="U1206" s="155"/>
      <c r="V1206" s="155"/>
      <c r="W1206" s="155"/>
      <c r="X1206" s="155"/>
      <c r="Y1206" s="155"/>
      <c r="Z1206" s="155"/>
      <c r="AA1206" s="155"/>
      <c r="AB1206" s="155"/>
      <c r="AC1206" s="155"/>
      <c r="AD1206" s="155"/>
      <c r="AE1206" s="155"/>
      <c r="AF1206" s="155"/>
      <c r="AG1206" s="155"/>
      <c r="AH1206" s="155"/>
      <c r="AI1206" s="155"/>
      <c r="AJ1206" s="155"/>
      <c r="AK1206" s="155"/>
      <c r="AL1206" s="155"/>
      <c r="AM1206" s="155"/>
      <c r="AN1206" s="155"/>
      <c r="AO1206" s="155"/>
      <c r="AP1206" s="155"/>
      <c r="AQ1206" s="155"/>
      <c r="AR1206" s="155"/>
    </row>
    <row r="1207" spans="1:44" ht="102" hidden="1" x14ac:dyDescent="0.3">
      <c r="A1207" s="155"/>
      <c r="B1207" s="166" t="s">
        <v>4019</v>
      </c>
      <c r="C1207" s="167"/>
      <c r="D1207" s="163">
        <v>154.62</v>
      </c>
      <c r="E1207" s="164">
        <v>154.62</v>
      </c>
      <c r="F1207" s="161" t="s">
        <v>2304</v>
      </c>
      <c r="G1207" s="165" t="s">
        <v>4084</v>
      </c>
      <c r="H1207" s="162"/>
      <c r="I1207" s="155"/>
      <c r="J1207" s="155"/>
      <c r="K1207" s="155"/>
      <c r="L1207" s="155"/>
      <c r="M1207" s="155"/>
      <c r="N1207" s="155"/>
      <c r="O1207" s="155"/>
      <c r="P1207" s="155"/>
      <c r="Q1207" s="155"/>
      <c r="R1207" s="155"/>
      <c r="S1207" s="155"/>
      <c r="T1207" s="155"/>
      <c r="U1207" s="155"/>
      <c r="V1207" s="155"/>
      <c r="W1207" s="155"/>
      <c r="X1207" s="155"/>
      <c r="Y1207" s="155"/>
      <c r="Z1207" s="155"/>
      <c r="AA1207" s="155"/>
      <c r="AB1207" s="155"/>
      <c r="AC1207" s="155"/>
      <c r="AD1207" s="155"/>
      <c r="AE1207" s="155"/>
      <c r="AF1207" s="155"/>
      <c r="AG1207" s="155"/>
      <c r="AH1207" s="155"/>
      <c r="AI1207" s="155"/>
      <c r="AJ1207" s="155"/>
      <c r="AK1207" s="155"/>
      <c r="AL1207" s="155"/>
      <c r="AM1207" s="155"/>
      <c r="AN1207" s="155"/>
      <c r="AO1207" s="155"/>
      <c r="AP1207" s="155"/>
      <c r="AQ1207" s="155"/>
      <c r="AR1207" s="155"/>
    </row>
    <row r="1208" spans="1:44" ht="102" x14ac:dyDescent="0.3">
      <c r="A1208" s="155"/>
      <c r="B1208" s="161" t="s">
        <v>2304</v>
      </c>
      <c r="C1208" s="162" t="s">
        <v>1151</v>
      </c>
      <c r="D1208" s="163">
        <v>244.81</v>
      </c>
      <c r="E1208" s="164">
        <v>244.81</v>
      </c>
      <c r="F1208" s="165" t="s">
        <v>4084</v>
      </c>
      <c r="G1208" s="166" t="s">
        <v>3382</v>
      </c>
      <c r="H1208" s="167"/>
      <c r="I1208" s="155"/>
      <c r="J1208" s="155"/>
      <c r="K1208" s="155"/>
      <c r="L1208" s="155"/>
      <c r="M1208" s="155"/>
      <c r="N1208" s="155"/>
      <c r="O1208" s="155"/>
      <c r="P1208" s="155"/>
      <c r="Q1208" s="155"/>
      <c r="R1208" s="155"/>
      <c r="S1208" s="155"/>
      <c r="T1208" s="155"/>
      <c r="U1208" s="155"/>
      <c r="V1208" s="155"/>
      <c r="W1208" s="155"/>
      <c r="X1208" s="155"/>
      <c r="Y1208" s="155"/>
      <c r="Z1208" s="155"/>
      <c r="AA1208" s="155"/>
      <c r="AB1208" s="155"/>
      <c r="AC1208" s="155"/>
      <c r="AD1208" s="155"/>
      <c r="AE1208" s="155"/>
      <c r="AF1208" s="155"/>
      <c r="AG1208" s="155"/>
      <c r="AH1208" s="155"/>
      <c r="AI1208" s="155"/>
      <c r="AJ1208" s="155"/>
      <c r="AK1208" s="155"/>
      <c r="AL1208" s="155"/>
      <c r="AM1208" s="155"/>
      <c r="AN1208" s="155"/>
      <c r="AO1208" s="155"/>
      <c r="AP1208" s="155"/>
      <c r="AQ1208" s="155"/>
      <c r="AR1208" s="155"/>
    </row>
    <row r="1209" spans="1:44" ht="102" hidden="1" x14ac:dyDescent="0.3">
      <c r="A1209" s="155"/>
      <c r="B1209" s="165" t="s">
        <v>4084</v>
      </c>
      <c r="C1209" s="162"/>
      <c r="D1209" s="163">
        <v>244.81</v>
      </c>
      <c r="E1209" s="164">
        <v>244.81</v>
      </c>
      <c r="F1209" s="166" t="s">
        <v>3382</v>
      </c>
      <c r="G1209" s="161" t="s">
        <v>2182</v>
      </c>
      <c r="H1209" s="162" t="s">
        <v>1093</v>
      </c>
      <c r="I1209" s="155"/>
      <c r="J1209" s="155"/>
      <c r="K1209" s="155"/>
      <c r="L1209" s="155"/>
      <c r="M1209" s="155"/>
      <c r="N1209" s="155"/>
      <c r="O1209" s="155"/>
      <c r="P1209" s="155"/>
      <c r="Q1209" s="155"/>
      <c r="R1209" s="155"/>
      <c r="S1209" s="155"/>
      <c r="T1209" s="155"/>
      <c r="U1209" s="155"/>
      <c r="V1209" s="155"/>
      <c r="W1209" s="155"/>
      <c r="X1209" s="155"/>
      <c r="Y1209" s="155"/>
      <c r="Z1209" s="155"/>
      <c r="AA1209" s="155"/>
      <c r="AB1209" s="155"/>
      <c r="AC1209" s="155"/>
      <c r="AD1209" s="155"/>
      <c r="AE1209" s="155"/>
      <c r="AF1209" s="155"/>
      <c r="AG1209" s="155"/>
      <c r="AH1209" s="155"/>
      <c r="AI1209" s="155"/>
      <c r="AJ1209" s="155"/>
      <c r="AK1209" s="155"/>
      <c r="AL1209" s="155"/>
      <c r="AM1209" s="155"/>
      <c r="AN1209" s="155"/>
      <c r="AO1209" s="155"/>
      <c r="AP1209" s="155"/>
      <c r="AQ1209" s="155"/>
      <c r="AR1209" s="155"/>
    </row>
    <row r="1210" spans="1:44" ht="102" hidden="1" x14ac:dyDescent="0.3">
      <c r="A1210" s="155"/>
      <c r="B1210" s="166" t="s">
        <v>3382</v>
      </c>
      <c r="C1210" s="167"/>
      <c r="D1210" s="163">
        <v>244.81</v>
      </c>
      <c r="E1210" s="164">
        <v>244.81</v>
      </c>
      <c r="F1210" s="161" t="s">
        <v>2182</v>
      </c>
      <c r="G1210" s="165" t="s">
        <v>4084</v>
      </c>
      <c r="H1210" s="162"/>
      <c r="I1210" s="155"/>
      <c r="J1210" s="155"/>
      <c r="K1210" s="155"/>
      <c r="L1210" s="155"/>
      <c r="M1210" s="155"/>
      <c r="N1210" s="155"/>
      <c r="O1210" s="155"/>
      <c r="P1210" s="155"/>
      <c r="Q1210" s="155"/>
      <c r="R1210" s="155"/>
      <c r="S1210" s="155"/>
      <c r="T1210" s="155"/>
      <c r="U1210" s="155"/>
      <c r="V1210" s="155"/>
      <c r="W1210" s="155"/>
      <c r="X1210" s="155"/>
      <c r="Y1210" s="155"/>
      <c r="Z1210" s="155"/>
      <c r="AA1210" s="155"/>
      <c r="AB1210" s="155"/>
      <c r="AC1210" s="155"/>
      <c r="AD1210" s="155"/>
      <c r="AE1210" s="155"/>
      <c r="AF1210" s="155"/>
      <c r="AG1210" s="155"/>
      <c r="AH1210" s="155"/>
      <c r="AI1210" s="155"/>
      <c r="AJ1210" s="155"/>
      <c r="AK1210" s="155"/>
      <c r="AL1210" s="155"/>
      <c r="AM1210" s="155"/>
      <c r="AN1210" s="155"/>
      <c r="AO1210" s="155"/>
      <c r="AP1210" s="155"/>
      <c r="AQ1210" s="155"/>
      <c r="AR1210" s="155"/>
    </row>
    <row r="1211" spans="1:44" ht="102" x14ac:dyDescent="0.3">
      <c r="A1211" s="155"/>
      <c r="B1211" s="161" t="s">
        <v>2182</v>
      </c>
      <c r="C1211" s="162" t="s">
        <v>1093</v>
      </c>
      <c r="D1211" s="163">
        <v>167.5</v>
      </c>
      <c r="E1211" s="164">
        <v>167.5</v>
      </c>
      <c r="F1211" s="165" t="s">
        <v>4084</v>
      </c>
      <c r="G1211" s="166" t="s">
        <v>2390</v>
      </c>
      <c r="H1211" s="167"/>
      <c r="I1211" s="155"/>
      <c r="J1211" s="155"/>
      <c r="K1211" s="155"/>
      <c r="L1211" s="155"/>
      <c r="M1211" s="155"/>
      <c r="N1211" s="155"/>
      <c r="O1211" s="155"/>
      <c r="P1211" s="155"/>
      <c r="Q1211" s="155"/>
      <c r="R1211" s="155"/>
      <c r="S1211" s="155"/>
      <c r="T1211" s="155"/>
      <c r="U1211" s="155"/>
      <c r="V1211" s="155"/>
      <c r="W1211" s="155"/>
      <c r="X1211" s="155"/>
      <c r="Y1211" s="155"/>
      <c r="Z1211" s="155"/>
      <c r="AA1211" s="155"/>
      <c r="AB1211" s="155"/>
      <c r="AC1211" s="155"/>
      <c r="AD1211" s="155"/>
      <c r="AE1211" s="155"/>
      <c r="AF1211" s="155"/>
      <c r="AG1211" s="155"/>
      <c r="AH1211" s="155"/>
      <c r="AI1211" s="155"/>
      <c r="AJ1211" s="155"/>
      <c r="AK1211" s="155"/>
      <c r="AL1211" s="155"/>
      <c r="AM1211" s="155"/>
      <c r="AN1211" s="155"/>
      <c r="AO1211" s="155"/>
      <c r="AP1211" s="155"/>
      <c r="AQ1211" s="155"/>
      <c r="AR1211" s="155"/>
    </row>
    <row r="1212" spans="1:44" ht="102" hidden="1" x14ac:dyDescent="0.3">
      <c r="A1212" s="155"/>
      <c r="B1212" s="165" t="s">
        <v>4084</v>
      </c>
      <c r="C1212" s="162"/>
      <c r="D1212" s="163">
        <v>167.5</v>
      </c>
      <c r="E1212" s="164">
        <v>167.5</v>
      </c>
      <c r="F1212" s="166" t="s">
        <v>2390</v>
      </c>
      <c r="G1212" s="161" t="s">
        <v>1913</v>
      </c>
      <c r="H1212" s="162" t="s">
        <v>569</v>
      </c>
      <c r="I1212" s="155"/>
      <c r="J1212" s="155"/>
      <c r="K1212" s="155"/>
      <c r="L1212" s="155"/>
      <c r="M1212" s="155"/>
      <c r="N1212" s="155"/>
      <c r="O1212" s="155"/>
      <c r="P1212" s="155"/>
      <c r="Q1212" s="155"/>
      <c r="R1212" s="155"/>
      <c r="S1212" s="155"/>
      <c r="T1212" s="155"/>
      <c r="U1212" s="155"/>
      <c r="V1212" s="155"/>
      <c r="W1212" s="155"/>
      <c r="X1212" s="155"/>
      <c r="Y1212" s="155"/>
      <c r="Z1212" s="155"/>
      <c r="AA1212" s="155"/>
      <c r="AB1212" s="155"/>
      <c r="AC1212" s="155"/>
      <c r="AD1212" s="155"/>
      <c r="AE1212" s="155"/>
      <c r="AF1212" s="155"/>
      <c r="AG1212" s="155"/>
      <c r="AH1212" s="155"/>
      <c r="AI1212" s="155"/>
      <c r="AJ1212" s="155"/>
      <c r="AK1212" s="155"/>
      <c r="AL1212" s="155"/>
      <c r="AM1212" s="155"/>
      <c r="AN1212" s="155"/>
      <c r="AO1212" s="155"/>
      <c r="AP1212" s="155"/>
      <c r="AQ1212" s="155"/>
      <c r="AR1212" s="155"/>
    </row>
    <row r="1213" spans="1:44" ht="102" hidden="1" x14ac:dyDescent="0.3">
      <c r="A1213" s="155"/>
      <c r="B1213" s="166" t="s">
        <v>2390</v>
      </c>
      <c r="C1213" s="167"/>
      <c r="D1213" s="163">
        <v>167.5</v>
      </c>
      <c r="E1213" s="164">
        <v>167.5</v>
      </c>
      <c r="F1213" s="161" t="s">
        <v>1913</v>
      </c>
      <c r="G1213" s="165" t="s">
        <v>4084</v>
      </c>
      <c r="H1213" s="162"/>
      <c r="I1213" s="155"/>
      <c r="J1213" s="155"/>
      <c r="K1213" s="155"/>
      <c r="L1213" s="155"/>
      <c r="M1213" s="155"/>
      <c r="N1213" s="155"/>
      <c r="O1213" s="155"/>
      <c r="P1213" s="155"/>
      <c r="Q1213" s="155"/>
      <c r="R1213" s="155"/>
      <c r="S1213" s="155"/>
      <c r="T1213" s="155"/>
      <c r="U1213" s="155"/>
      <c r="V1213" s="155"/>
      <c r="W1213" s="155"/>
      <c r="X1213" s="155"/>
      <c r="Y1213" s="155"/>
      <c r="Z1213" s="155"/>
      <c r="AA1213" s="155"/>
      <c r="AB1213" s="155"/>
      <c r="AC1213" s="155"/>
      <c r="AD1213" s="155"/>
      <c r="AE1213" s="155"/>
      <c r="AF1213" s="155"/>
      <c r="AG1213" s="155"/>
      <c r="AH1213" s="155"/>
      <c r="AI1213" s="155"/>
      <c r="AJ1213" s="155"/>
      <c r="AK1213" s="155"/>
      <c r="AL1213" s="155"/>
      <c r="AM1213" s="155"/>
      <c r="AN1213" s="155"/>
      <c r="AO1213" s="155"/>
      <c r="AP1213" s="155"/>
      <c r="AQ1213" s="155"/>
      <c r="AR1213" s="155"/>
    </row>
    <row r="1214" spans="1:44" ht="102" x14ac:dyDescent="0.3">
      <c r="A1214" s="155"/>
      <c r="B1214" s="161" t="s">
        <v>1913</v>
      </c>
      <c r="C1214" s="162" t="s">
        <v>569</v>
      </c>
      <c r="D1214" s="163">
        <v>244.81</v>
      </c>
      <c r="E1214" s="164">
        <v>244.81</v>
      </c>
      <c r="F1214" s="165" t="s">
        <v>4084</v>
      </c>
      <c r="G1214" s="166" t="s">
        <v>2505</v>
      </c>
      <c r="H1214" s="167"/>
      <c r="I1214" s="155"/>
      <c r="J1214" s="155"/>
      <c r="K1214" s="155"/>
      <c r="L1214" s="155"/>
      <c r="M1214" s="155"/>
      <c r="N1214" s="155"/>
      <c r="O1214" s="155"/>
      <c r="P1214" s="155"/>
      <c r="Q1214" s="155"/>
      <c r="R1214" s="155"/>
      <c r="S1214" s="155"/>
      <c r="T1214" s="155"/>
      <c r="U1214" s="155"/>
      <c r="V1214" s="155"/>
      <c r="W1214" s="155"/>
      <c r="X1214" s="155"/>
      <c r="Y1214" s="155"/>
      <c r="Z1214" s="155"/>
      <c r="AA1214" s="155"/>
      <c r="AB1214" s="155"/>
      <c r="AC1214" s="155"/>
      <c r="AD1214" s="155"/>
      <c r="AE1214" s="155"/>
      <c r="AF1214" s="155"/>
      <c r="AG1214" s="155"/>
      <c r="AH1214" s="155"/>
      <c r="AI1214" s="155"/>
      <c r="AJ1214" s="155"/>
      <c r="AK1214" s="155"/>
      <c r="AL1214" s="155"/>
      <c r="AM1214" s="155"/>
      <c r="AN1214" s="155"/>
      <c r="AO1214" s="155"/>
      <c r="AP1214" s="155"/>
      <c r="AQ1214" s="155"/>
      <c r="AR1214" s="155"/>
    </row>
    <row r="1215" spans="1:44" ht="102" hidden="1" x14ac:dyDescent="0.3">
      <c r="A1215" s="155"/>
      <c r="B1215" s="165" t="s">
        <v>4084</v>
      </c>
      <c r="C1215" s="162"/>
      <c r="D1215" s="163">
        <v>244.81</v>
      </c>
      <c r="E1215" s="164">
        <v>244.81</v>
      </c>
      <c r="F1215" s="166" t="s">
        <v>2505</v>
      </c>
      <c r="G1215" s="161" t="s">
        <v>2069</v>
      </c>
      <c r="H1215" s="162" t="s">
        <v>943</v>
      </c>
      <c r="I1215" s="155"/>
      <c r="J1215" s="155"/>
      <c r="K1215" s="155"/>
      <c r="L1215" s="155"/>
      <c r="M1215" s="155"/>
      <c r="N1215" s="155"/>
      <c r="O1215" s="155"/>
      <c r="P1215" s="155"/>
      <c r="Q1215" s="155"/>
      <c r="R1215" s="155"/>
      <c r="S1215" s="155"/>
      <c r="T1215" s="155"/>
      <c r="U1215" s="155"/>
      <c r="V1215" s="155"/>
      <c r="W1215" s="155"/>
      <c r="X1215" s="155"/>
      <c r="Y1215" s="155"/>
      <c r="Z1215" s="155"/>
      <c r="AA1215" s="155"/>
      <c r="AB1215" s="155"/>
      <c r="AC1215" s="155"/>
      <c r="AD1215" s="155"/>
      <c r="AE1215" s="155"/>
      <c r="AF1215" s="155"/>
      <c r="AG1215" s="155"/>
      <c r="AH1215" s="155"/>
      <c r="AI1215" s="155"/>
      <c r="AJ1215" s="155"/>
      <c r="AK1215" s="155"/>
      <c r="AL1215" s="155"/>
      <c r="AM1215" s="155"/>
      <c r="AN1215" s="155"/>
      <c r="AO1215" s="155"/>
      <c r="AP1215" s="155"/>
      <c r="AQ1215" s="155"/>
      <c r="AR1215" s="155"/>
    </row>
    <row r="1216" spans="1:44" ht="102" hidden="1" x14ac:dyDescent="0.3">
      <c r="A1216" s="155"/>
      <c r="B1216" s="166" t="s">
        <v>2505</v>
      </c>
      <c r="C1216" s="167"/>
      <c r="D1216" s="163">
        <v>244.81</v>
      </c>
      <c r="E1216" s="164">
        <v>244.81</v>
      </c>
      <c r="F1216" s="161" t="s">
        <v>2069</v>
      </c>
      <c r="G1216" s="165" t="s">
        <v>4084</v>
      </c>
      <c r="H1216" s="162"/>
      <c r="I1216" s="155"/>
      <c r="J1216" s="155"/>
      <c r="K1216" s="155"/>
      <c r="L1216" s="155"/>
      <c r="M1216" s="155"/>
      <c r="N1216" s="155"/>
      <c r="O1216" s="155"/>
      <c r="P1216" s="155"/>
      <c r="Q1216" s="155"/>
      <c r="R1216" s="155"/>
      <c r="S1216" s="155"/>
      <c r="T1216" s="155"/>
      <c r="U1216" s="155"/>
      <c r="V1216" s="155"/>
      <c r="W1216" s="155"/>
      <c r="X1216" s="155"/>
      <c r="Y1216" s="155"/>
      <c r="Z1216" s="155"/>
      <c r="AA1216" s="155"/>
      <c r="AB1216" s="155"/>
      <c r="AC1216" s="155"/>
      <c r="AD1216" s="155"/>
      <c r="AE1216" s="155"/>
      <c r="AF1216" s="155"/>
      <c r="AG1216" s="155"/>
      <c r="AH1216" s="155"/>
      <c r="AI1216" s="155"/>
      <c r="AJ1216" s="155"/>
      <c r="AK1216" s="155"/>
      <c r="AL1216" s="155"/>
      <c r="AM1216" s="155"/>
      <c r="AN1216" s="155"/>
      <c r="AO1216" s="155"/>
      <c r="AP1216" s="155"/>
      <c r="AQ1216" s="155"/>
      <c r="AR1216" s="155"/>
    </row>
    <row r="1217" spans="1:44" ht="102" x14ac:dyDescent="0.3">
      <c r="A1217" s="155"/>
      <c r="B1217" s="161" t="s">
        <v>2069</v>
      </c>
      <c r="C1217" s="162" t="s">
        <v>943</v>
      </c>
      <c r="D1217" s="163">
        <v>236.22</v>
      </c>
      <c r="E1217" s="164">
        <v>236.22</v>
      </c>
      <c r="F1217" s="165" t="s">
        <v>4084</v>
      </c>
      <c r="G1217" s="166" t="s">
        <v>2500</v>
      </c>
      <c r="H1217" s="167"/>
      <c r="I1217" s="155"/>
      <c r="J1217" s="155"/>
      <c r="K1217" s="155"/>
      <c r="L1217" s="155"/>
      <c r="M1217" s="155"/>
      <c r="N1217" s="155"/>
      <c r="O1217" s="155"/>
      <c r="P1217" s="155"/>
      <c r="Q1217" s="155"/>
      <c r="R1217" s="155"/>
      <c r="S1217" s="155"/>
      <c r="T1217" s="155"/>
      <c r="U1217" s="155"/>
      <c r="V1217" s="155"/>
      <c r="W1217" s="155"/>
      <c r="X1217" s="155"/>
      <c r="Y1217" s="155"/>
      <c r="Z1217" s="155"/>
      <c r="AA1217" s="155"/>
      <c r="AB1217" s="155"/>
      <c r="AC1217" s="155"/>
      <c r="AD1217" s="155"/>
      <c r="AE1217" s="155"/>
      <c r="AF1217" s="155"/>
      <c r="AG1217" s="155"/>
      <c r="AH1217" s="155"/>
      <c r="AI1217" s="155"/>
      <c r="AJ1217" s="155"/>
      <c r="AK1217" s="155"/>
      <c r="AL1217" s="155"/>
      <c r="AM1217" s="155"/>
      <c r="AN1217" s="155"/>
      <c r="AO1217" s="155"/>
      <c r="AP1217" s="155"/>
      <c r="AQ1217" s="155"/>
      <c r="AR1217" s="155"/>
    </row>
    <row r="1218" spans="1:44" ht="102" hidden="1" x14ac:dyDescent="0.3">
      <c r="A1218" s="155"/>
      <c r="B1218" s="165" t="s">
        <v>4084</v>
      </c>
      <c r="C1218" s="162"/>
      <c r="D1218" s="163">
        <v>236.22</v>
      </c>
      <c r="E1218" s="164">
        <v>236.22</v>
      </c>
      <c r="F1218" s="166" t="s">
        <v>2500</v>
      </c>
      <c r="G1218" s="161" t="s">
        <v>2037</v>
      </c>
      <c r="H1218" s="162" t="s">
        <v>572</v>
      </c>
      <c r="I1218" s="155"/>
      <c r="J1218" s="155"/>
      <c r="K1218" s="155"/>
      <c r="L1218" s="155"/>
      <c r="M1218" s="155"/>
      <c r="N1218" s="155"/>
      <c r="O1218" s="155"/>
      <c r="P1218" s="155"/>
      <c r="Q1218" s="155"/>
      <c r="R1218" s="155"/>
      <c r="S1218" s="155"/>
      <c r="T1218" s="155"/>
      <c r="U1218" s="155"/>
      <c r="V1218" s="155"/>
      <c r="W1218" s="155"/>
      <c r="X1218" s="155"/>
      <c r="Y1218" s="155"/>
      <c r="Z1218" s="155"/>
      <c r="AA1218" s="155"/>
      <c r="AB1218" s="155"/>
      <c r="AC1218" s="155"/>
      <c r="AD1218" s="155"/>
      <c r="AE1218" s="155"/>
      <c r="AF1218" s="155"/>
      <c r="AG1218" s="155"/>
      <c r="AH1218" s="155"/>
      <c r="AI1218" s="155"/>
      <c r="AJ1218" s="155"/>
      <c r="AK1218" s="155"/>
      <c r="AL1218" s="155"/>
      <c r="AM1218" s="155"/>
      <c r="AN1218" s="155"/>
      <c r="AO1218" s="155"/>
      <c r="AP1218" s="155"/>
      <c r="AQ1218" s="155"/>
      <c r="AR1218" s="155"/>
    </row>
    <row r="1219" spans="1:44" ht="102" hidden="1" x14ac:dyDescent="0.3">
      <c r="A1219" s="155"/>
      <c r="B1219" s="166" t="s">
        <v>2500</v>
      </c>
      <c r="C1219" s="167"/>
      <c r="D1219" s="163">
        <v>236.22</v>
      </c>
      <c r="E1219" s="164">
        <v>236.22</v>
      </c>
      <c r="F1219" s="161" t="s">
        <v>2037</v>
      </c>
      <c r="G1219" s="165" t="s">
        <v>4084</v>
      </c>
      <c r="H1219" s="162"/>
      <c r="I1219" s="155"/>
      <c r="J1219" s="155"/>
      <c r="K1219" s="155"/>
      <c r="L1219" s="155"/>
      <c r="M1219" s="155"/>
      <c r="N1219" s="155"/>
      <c r="O1219" s="155"/>
      <c r="P1219" s="155"/>
      <c r="Q1219" s="155"/>
      <c r="R1219" s="155"/>
      <c r="S1219" s="155"/>
      <c r="T1219" s="155"/>
      <c r="U1219" s="155"/>
      <c r="V1219" s="155"/>
      <c r="W1219" s="155"/>
      <c r="X1219" s="155"/>
      <c r="Y1219" s="155"/>
      <c r="Z1219" s="155"/>
      <c r="AA1219" s="155"/>
      <c r="AB1219" s="155"/>
      <c r="AC1219" s="155"/>
      <c r="AD1219" s="155"/>
      <c r="AE1219" s="155"/>
      <c r="AF1219" s="155"/>
      <c r="AG1219" s="155"/>
      <c r="AH1219" s="155"/>
      <c r="AI1219" s="155"/>
      <c r="AJ1219" s="155"/>
      <c r="AK1219" s="155"/>
      <c r="AL1219" s="155"/>
      <c r="AM1219" s="155"/>
      <c r="AN1219" s="155"/>
      <c r="AO1219" s="155"/>
      <c r="AP1219" s="155"/>
      <c r="AQ1219" s="155"/>
      <c r="AR1219" s="155"/>
    </row>
    <row r="1220" spans="1:44" ht="102" x14ac:dyDescent="0.3">
      <c r="A1220" s="155"/>
      <c r="B1220" s="161" t="s">
        <v>2037</v>
      </c>
      <c r="C1220" s="162" t="s">
        <v>572</v>
      </c>
      <c r="D1220" s="163">
        <v>270.58</v>
      </c>
      <c r="E1220" s="164">
        <v>270.58</v>
      </c>
      <c r="F1220" s="165" t="s">
        <v>4084</v>
      </c>
      <c r="G1220" s="166" t="s">
        <v>2521</v>
      </c>
      <c r="H1220" s="167"/>
      <c r="I1220" s="155"/>
      <c r="J1220" s="155"/>
      <c r="K1220" s="155"/>
      <c r="L1220" s="155"/>
      <c r="M1220" s="155"/>
      <c r="N1220" s="155"/>
      <c r="O1220" s="155"/>
      <c r="P1220" s="155"/>
      <c r="Q1220" s="155"/>
      <c r="R1220" s="155"/>
      <c r="S1220" s="155"/>
      <c r="T1220" s="155"/>
      <c r="U1220" s="155"/>
      <c r="V1220" s="155"/>
      <c r="W1220" s="155"/>
      <c r="X1220" s="155"/>
      <c r="Y1220" s="155"/>
      <c r="Z1220" s="155"/>
      <c r="AA1220" s="155"/>
      <c r="AB1220" s="155"/>
      <c r="AC1220" s="155"/>
      <c r="AD1220" s="155"/>
      <c r="AE1220" s="155"/>
      <c r="AF1220" s="155"/>
      <c r="AG1220" s="155"/>
      <c r="AH1220" s="155"/>
      <c r="AI1220" s="155"/>
      <c r="AJ1220" s="155"/>
      <c r="AK1220" s="155"/>
      <c r="AL1220" s="155"/>
      <c r="AM1220" s="155"/>
      <c r="AN1220" s="155"/>
      <c r="AO1220" s="155"/>
      <c r="AP1220" s="155"/>
      <c r="AQ1220" s="155"/>
      <c r="AR1220" s="155"/>
    </row>
    <row r="1221" spans="1:44" ht="102" hidden="1" x14ac:dyDescent="0.3">
      <c r="A1221" s="155"/>
      <c r="B1221" s="165" t="s">
        <v>4084</v>
      </c>
      <c r="C1221" s="162"/>
      <c r="D1221" s="163">
        <v>270.58</v>
      </c>
      <c r="E1221" s="164">
        <v>270.58</v>
      </c>
      <c r="F1221" s="166" t="s">
        <v>2521</v>
      </c>
      <c r="G1221" s="161" t="s">
        <v>2195</v>
      </c>
      <c r="H1221" s="162" t="s">
        <v>1106</v>
      </c>
      <c r="I1221" s="155"/>
      <c r="J1221" s="155"/>
      <c r="K1221" s="155"/>
      <c r="L1221" s="155"/>
      <c r="M1221" s="155"/>
      <c r="N1221" s="155"/>
      <c r="O1221" s="155"/>
      <c r="P1221" s="155"/>
      <c r="Q1221" s="155"/>
      <c r="R1221" s="155"/>
      <c r="S1221" s="155"/>
      <c r="T1221" s="155"/>
      <c r="U1221" s="155"/>
      <c r="V1221" s="155"/>
      <c r="W1221" s="155"/>
      <c r="X1221" s="155"/>
      <c r="Y1221" s="155"/>
      <c r="Z1221" s="155"/>
      <c r="AA1221" s="155"/>
      <c r="AB1221" s="155"/>
      <c r="AC1221" s="155"/>
      <c r="AD1221" s="155"/>
      <c r="AE1221" s="155"/>
      <c r="AF1221" s="155"/>
      <c r="AG1221" s="155"/>
      <c r="AH1221" s="155"/>
      <c r="AI1221" s="155"/>
      <c r="AJ1221" s="155"/>
      <c r="AK1221" s="155"/>
      <c r="AL1221" s="155"/>
      <c r="AM1221" s="155"/>
      <c r="AN1221" s="155"/>
      <c r="AO1221" s="155"/>
      <c r="AP1221" s="155"/>
      <c r="AQ1221" s="155"/>
      <c r="AR1221" s="155"/>
    </row>
    <row r="1222" spans="1:44" ht="102" hidden="1" x14ac:dyDescent="0.3">
      <c r="A1222" s="155"/>
      <c r="B1222" s="166" t="s">
        <v>2521</v>
      </c>
      <c r="C1222" s="167"/>
      <c r="D1222" s="163">
        <v>270.58</v>
      </c>
      <c r="E1222" s="164">
        <v>270.58</v>
      </c>
      <c r="F1222" s="161" t="s">
        <v>2195</v>
      </c>
      <c r="G1222" s="165" t="s">
        <v>4084</v>
      </c>
      <c r="H1222" s="162"/>
      <c r="I1222" s="155"/>
      <c r="J1222" s="155"/>
      <c r="K1222" s="155"/>
      <c r="L1222" s="155"/>
      <c r="M1222" s="155"/>
      <c r="N1222" s="155"/>
      <c r="O1222" s="155"/>
      <c r="P1222" s="155"/>
      <c r="Q1222" s="155"/>
      <c r="R1222" s="155"/>
      <c r="S1222" s="155"/>
      <c r="T1222" s="155"/>
      <c r="U1222" s="155"/>
      <c r="V1222" s="155"/>
      <c r="W1222" s="155"/>
      <c r="X1222" s="155"/>
      <c r="Y1222" s="155"/>
      <c r="Z1222" s="155"/>
      <c r="AA1222" s="155"/>
      <c r="AB1222" s="155"/>
      <c r="AC1222" s="155"/>
      <c r="AD1222" s="155"/>
      <c r="AE1222" s="155"/>
      <c r="AF1222" s="155"/>
      <c r="AG1222" s="155"/>
      <c r="AH1222" s="155"/>
      <c r="AI1222" s="155"/>
      <c r="AJ1222" s="155"/>
      <c r="AK1222" s="155"/>
      <c r="AL1222" s="155"/>
      <c r="AM1222" s="155"/>
      <c r="AN1222" s="155"/>
      <c r="AO1222" s="155"/>
      <c r="AP1222" s="155"/>
      <c r="AQ1222" s="155"/>
      <c r="AR1222" s="155"/>
    </row>
    <row r="1223" spans="1:44" ht="102" x14ac:dyDescent="0.3">
      <c r="A1223" s="155"/>
      <c r="B1223" s="161" t="s">
        <v>2195</v>
      </c>
      <c r="C1223" s="162" t="s">
        <v>1106</v>
      </c>
      <c r="D1223" s="163">
        <v>158.91</v>
      </c>
      <c r="E1223" s="164">
        <v>158.91</v>
      </c>
      <c r="F1223" s="165" t="s">
        <v>4084</v>
      </c>
      <c r="G1223" s="166" t="s">
        <v>2381</v>
      </c>
      <c r="H1223" s="167"/>
      <c r="I1223" s="155"/>
      <c r="J1223" s="155"/>
      <c r="K1223" s="155"/>
      <c r="L1223" s="155"/>
      <c r="M1223" s="155"/>
      <c r="N1223" s="155"/>
      <c r="O1223" s="155"/>
      <c r="P1223" s="155"/>
      <c r="Q1223" s="155"/>
      <c r="R1223" s="155"/>
      <c r="S1223" s="155"/>
      <c r="T1223" s="155"/>
      <c r="U1223" s="155"/>
      <c r="V1223" s="155"/>
      <c r="W1223" s="155"/>
      <c r="X1223" s="155"/>
      <c r="Y1223" s="155"/>
      <c r="Z1223" s="155"/>
      <c r="AA1223" s="155"/>
      <c r="AB1223" s="155"/>
      <c r="AC1223" s="155"/>
      <c r="AD1223" s="155"/>
      <c r="AE1223" s="155"/>
      <c r="AF1223" s="155"/>
      <c r="AG1223" s="155"/>
      <c r="AH1223" s="155"/>
      <c r="AI1223" s="155"/>
      <c r="AJ1223" s="155"/>
      <c r="AK1223" s="155"/>
      <c r="AL1223" s="155"/>
      <c r="AM1223" s="155"/>
      <c r="AN1223" s="155"/>
      <c r="AO1223" s="155"/>
      <c r="AP1223" s="155"/>
      <c r="AQ1223" s="155"/>
      <c r="AR1223" s="155"/>
    </row>
    <row r="1224" spans="1:44" ht="102" hidden="1" x14ac:dyDescent="0.3">
      <c r="A1224" s="155"/>
      <c r="B1224" s="165" t="s">
        <v>4084</v>
      </c>
      <c r="C1224" s="162"/>
      <c r="D1224" s="163">
        <v>158.91</v>
      </c>
      <c r="E1224" s="164">
        <v>158.91</v>
      </c>
      <c r="F1224" s="166" t="s">
        <v>2381</v>
      </c>
      <c r="G1224" s="161" t="s">
        <v>1997</v>
      </c>
      <c r="H1224" s="162" t="s">
        <v>908</v>
      </c>
      <c r="I1224" s="155"/>
      <c r="J1224" s="155"/>
      <c r="K1224" s="155"/>
      <c r="L1224" s="155"/>
      <c r="M1224" s="155"/>
      <c r="N1224" s="155"/>
      <c r="O1224" s="155"/>
      <c r="P1224" s="155"/>
      <c r="Q1224" s="155"/>
      <c r="R1224" s="155"/>
      <c r="S1224" s="155"/>
      <c r="T1224" s="155"/>
      <c r="U1224" s="155"/>
      <c r="V1224" s="155"/>
      <c r="W1224" s="155"/>
      <c r="X1224" s="155"/>
      <c r="Y1224" s="155"/>
      <c r="Z1224" s="155"/>
      <c r="AA1224" s="155"/>
      <c r="AB1224" s="155"/>
      <c r="AC1224" s="155"/>
      <c r="AD1224" s="155"/>
      <c r="AE1224" s="155"/>
      <c r="AF1224" s="155"/>
      <c r="AG1224" s="155"/>
      <c r="AH1224" s="155"/>
      <c r="AI1224" s="155"/>
      <c r="AJ1224" s="155"/>
      <c r="AK1224" s="155"/>
      <c r="AL1224" s="155"/>
      <c r="AM1224" s="155"/>
      <c r="AN1224" s="155"/>
      <c r="AO1224" s="155"/>
      <c r="AP1224" s="155"/>
      <c r="AQ1224" s="155"/>
      <c r="AR1224" s="155"/>
    </row>
    <row r="1225" spans="1:44" ht="102" hidden="1" x14ac:dyDescent="0.3">
      <c r="A1225" s="155"/>
      <c r="B1225" s="166" t="s">
        <v>2381</v>
      </c>
      <c r="C1225" s="167"/>
      <c r="D1225" s="163">
        <v>158.91</v>
      </c>
      <c r="E1225" s="164">
        <v>158.91</v>
      </c>
      <c r="F1225" s="161" t="s">
        <v>1997</v>
      </c>
      <c r="G1225" s="165" t="s">
        <v>4084</v>
      </c>
      <c r="H1225" s="162"/>
      <c r="I1225" s="155"/>
      <c r="J1225" s="155"/>
      <c r="K1225" s="155"/>
      <c r="L1225" s="155"/>
      <c r="M1225" s="155"/>
      <c r="N1225" s="155"/>
      <c r="O1225" s="155"/>
      <c r="P1225" s="155"/>
      <c r="Q1225" s="155"/>
      <c r="R1225" s="155"/>
      <c r="S1225" s="155"/>
      <c r="T1225" s="155"/>
      <c r="U1225" s="155"/>
      <c r="V1225" s="155"/>
      <c r="W1225" s="155"/>
      <c r="X1225" s="155"/>
      <c r="Y1225" s="155"/>
      <c r="Z1225" s="155"/>
      <c r="AA1225" s="155"/>
      <c r="AB1225" s="155"/>
      <c r="AC1225" s="155"/>
      <c r="AD1225" s="155"/>
      <c r="AE1225" s="155"/>
      <c r="AF1225" s="155"/>
      <c r="AG1225" s="155"/>
      <c r="AH1225" s="155"/>
      <c r="AI1225" s="155"/>
      <c r="AJ1225" s="155"/>
      <c r="AK1225" s="155"/>
      <c r="AL1225" s="155"/>
      <c r="AM1225" s="155"/>
      <c r="AN1225" s="155"/>
      <c r="AO1225" s="155"/>
      <c r="AP1225" s="155"/>
      <c r="AQ1225" s="155"/>
      <c r="AR1225" s="155"/>
    </row>
    <row r="1226" spans="1:44" ht="102" x14ac:dyDescent="0.3">
      <c r="A1226" s="155"/>
      <c r="B1226" s="161" t="s">
        <v>1997</v>
      </c>
      <c r="C1226" s="162" t="s">
        <v>908</v>
      </c>
      <c r="D1226" s="163">
        <v>158.91</v>
      </c>
      <c r="E1226" s="164">
        <v>158.91</v>
      </c>
      <c r="F1226" s="165" t="s">
        <v>4084</v>
      </c>
      <c r="G1226" s="166" t="s">
        <v>2429</v>
      </c>
      <c r="H1226" s="167"/>
      <c r="I1226" s="155"/>
      <c r="J1226" s="155"/>
      <c r="K1226" s="155"/>
      <c r="L1226" s="155"/>
      <c r="M1226" s="155"/>
      <c r="N1226" s="155"/>
      <c r="O1226" s="155"/>
      <c r="P1226" s="155"/>
      <c r="Q1226" s="155"/>
      <c r="R1226" s="155"/>
      <c r="S1226" s="155"/>
      <c r="T1226" s="155"/>
      <c r="U1226" s="155"/>
      <c r="V1226" s="155"/>
      <c r="W1226" s="155"/>
      <c r="X1226" s="155"/>
      <c r="Y1226" s="155"/>
      <c r="Z1226" s="155"/>
      <c r="AA1226" s="155"/>
      <c r="AB1226" s="155"/>
      <c r="AC1226" s="155"/>
      <c r="AD1226" s="155"/>
      <c r="AE1226" s="155"/>
      <c r="AF1226" s="155"/>
      <c r="AG1226" s="155"/>
      <c r="AH1226" s="155"/>
      <c r="AI1226" s="155"/>
      <c r="AJ1226" s="155"/>
      <c r="AK1226" s="155"/>
      <c r="AL1226" s="155"/>
      <c r="AM1226" s="155"/>
      <c r="AN1226" s="155"/>
      <c r="AO1226" s="155"/>
      <c r="AP1226" s="155"/>
      <c r="AQ1226" s="155"/>
      <c r="AR1226" s="155"/>
    </row>
    <row r="1227" spans="1:44" ht="102" hidden="1" x14ac:dyDescent="0.3">
      <c r="A1227" s="155"/>
      <c r="B1227" s="165" t="s">
        <v>4084</v>
      </c>
      <c r="C1227" s="162"/>
      <c r="D1227" s="163">
        <v>158.91</v>
      </c>
      <c r="E1227" s="164">
        <v>158.91</v>
      </c>
      <c r="F1227" s="166" t="s">
        <v>2429</v>
      </c>
      <c r="G1227" s="161" t="s">
        <v>3562</v>
      </c>
      <c r="H1227" s="162" t="s">
        <v>1125</v>
      </c>
      <c r="I1227" s="155"/>
      <c r="J1227" s="155"/>
      <c r="K1227" s="155"/>
      <c r="L1227" s="155"/>
      <c r="M1227" s="155"/>
      <c r="N1227" s="155"/>
      <c r="O1227" s="155"/>
      <c r="P1227" s="155"/>
      <c r="Q1227" s="155"/>
      <c r="R1227" s="155"/>
      <c r="S1227" s="155"/>
      <c r="T1227" s="155"/>
      <c r="U1227" s="155"/>
      <c r="V1227" s="155"/>
      <c r="W1227" s="155"/>
      <c r="X1227" s="155"/>
      <c r="Y1227" s="155"/>
      <c r="Z1227" s="155"/>
      <c r="AA1227" s="155"/>
      <c r="AB1227" s="155"/>
      <c r="AC1227" s="155"/>
      <c r="AD1227" s="155"/>
      <c r="AE1227" s="155"/>
      <c r="AF1227" s="155"/>
      <c r="AG1227" s="155"/>
      <c r="AH1227" s="155"/>
      <c r="AI1227" s="155"/>
      <c r="AJ1227" s="155"/>
      <c r="AK1227" s="155"/>
      <c r="AL1227" s="155"/>
      <c r="AM1227" s="155"/>
      <c r="AN1227" s="155"/>
      <c r="AO1227" s="155"/>
      <c r="AP1227" s="155"/>
      <c r="AQ1227" s="155"/>
      <c r="AR1227" s="155"/>
    </row>
    <row r="1228" spans="1:44" ht="102" hidden="1" x14ac:dyDescent="0.3">
      <c r="A1228" s="155"/>
      <c r="B1228" s="166" t="s">
        <v>2429</v>
      </c>
      <c r="C1228" s="167"/>
      <c r="D1228" s="163">
        <v>158.91</v>
      </c>
      <c r="E1228" s="164">
        <v>158.91</v>
      </c>
      <c r="F1228" s="161" t="s">
        <v>3562</v>
      </c>
      <c r="G1228" s="165" t="s">
        <v>4084</v>
      </c>
      <c r="H1228" s="162"/>
      <c r="I1228" s="155"/>
      <c r="J1228" s="155"/>
      <c r="K1228" s="155"/>
      <c r="L1228" s="155"/>
      <c r="M1228" s="155"/>
      <c r="N1228" s="155"/>
      <c r="O1228" s="155"/>
      <c r="P1228" s="155"/>
      <c r="Q1228" s="155"/>
      <c r="R1228" s="155"/>
      <c r="S1228" s="155"/>
      <c r="T1228" s="155"/>
      <c r="U1228" s="155"/>
      <c r="V1228" s="155"/>
      <c r="W1228" s="155"/>
      <c r="X1228" s="155"/>
      <c r="Y1228" s="155"/>
      <c r="Z1228" s="155"/>
      <c r="AA1228" s="155"/>
      <c r="AB1228" s="155"/>
      <c r="AC1228" s="155"/>
      <c r="AD1228" s="155"/>
      <c r="AE1228" s="155"/>
      <c r="AF1228" s="155"/>
      <c r="AG1228" s="155"/>
      <c r="AH1228" s="155"/>
      <c r="AI1228" s="155"/>
      <c r="AJ1228" s="155"/>
      <c r="AK1228" s="155"/>
      <c r="AL1228" s="155"/>
      <c r="AM1228" s="155"/>
      <c r="AN1228" s="155"/>
      <c r="AO1228" s="155"/>
      <c r="AP1228" s="155"/>
      <c r="AQ1228" s="155"/>
      <c r="AR1228" s="155"/>
    </row>
    <row r="1229" spans="1:44" ht="102" x14ac:dyDescent="0.3">
      <c r="A1229" s="155"/>
      <c r="B1229" s="161" t="s">
        <v>3562</v>
      </c>
      <c r="C1229" s="162" t="s">
        <v>1125</v>
      </c>
      <c r="D1229" s="163">
        <v>163.21</v>
      </c>
      <c r="E1229" s="164">
        <v>163.21</v>
      </c>
      <c r="F1229" s="165" t="s">
        <v>4084</v>
      </c>
      <c r="G1229" s="166" t="s">
        <v>4075</v>
      </c>
      <c r="H1229" s="167"/>
      <c r="I1229" s="155"/>
      <c r="J1229" s="155"/>
      <c r="K1229" s="155"/>
      <c r="L1229" s="155"/>
      <c r="M1229" s="155"/>
      <c r="N1229" s="155"/>
      <c r="O1229" s="155"/>
      <c r="P1229" s="155"/>
      <c r="Q1229" s="155"/>
      <c r="R1229" s="155"/>
      <c r="S1229" s="155"/>
      <c r="T1229" s="155"/>
      <c r="U1229" s="155"/>
      <c r="V1229" s="155"/>
      <c r="W1229" s="155"/>
      <c r="X1229" s="155"/>
      <c r="Y1229" s="155"/>
      <c r="Z1229" s="155"/>
      <c r="AA1229" s="155"/>
      <c r="AB1229" s="155"/>
      <c r="AC1229" s="155"/>
      <c r="AD1229" s="155"/>
      <c r="AE1229" s="155"/>
      <c r="AF1229" s="155"/>
      <c r="AG1229" s="155"/>
      <c r="AH1229" s="155"/>
      <c r="AI1229" s="155"/>
      <c r="AJ1229" s="155"/>
      <c r="AK1229" s="155"/>
      <c r="AL1229" s="155"/>
      <c r="AM1229" s="155"/>
      <c r="AN1229" s="155"/>
      <c r="AO1229" s="155"/>
      <c r="AP1229" s="155"/>
      <c r="AQ1229" s="155"/>
      <c r="AR1229" s="155"/>
    </row>
    <row r="1230" spans="1:44" ht="102" hidden="1" x14ac:dyDescent="0.3">
      <c r="A1230" s="155"/>
      <c r="B1230" s="165" t="s">
        <v>4084</v>
      </c>
      <c r="C1230" s="162"/>
      <c r="D1230" s="163">
        <v>163.21</v>
      </c>
      <c r="E1230" s="164">
        <v>163.21</v>
      </c>
      <c r="F1230" s="166" t="s">
        <v>4075</v>
      </c>
      <c r="G1230" s="161" t="s">
        <v>2080</v>
      </c>
      <c r="H1230" s="162" t="s">
        <v>985</v>
      </c>
      <c r="I1230" s="155"/>
      <c r="J1230" s="155"/>
      <c r="K1230" s="155"/>
      <c r="L1230" s="155"/>
      <c r="M1230" s="155"/>
      <c r="N1230" s="155"/>
      <c r="O1230" s="155"/>
      <c r="P1230" s="155"/>
      <c r="Q1230" s="155"/>
      <c r="R1230" s="155"/>
      <c r="S1230" s="155"/>
      <c r="T1230" s="155"/>
      <c r="U1230" s="155"/>
      <c r="V1230" s="155"/>
      <c r="W1230" s="155"/>
      <c r="X1230" s="155"/>
      <c r="Y1230" s="155"/>
      <c r="Z1230" s="155"/>
      <c r="AA1230" s="155"/>
      <c r="AB1230" s="155"/>
      <c r="AC1230" s="155"/>
      <c r="AD1230" s="155"/>
      <c r="AE1230" s="155"/>
      <c r="AF1230" s="155"/>
      <c r="AG1230" s="155"/>
      <c r="AH1230" s="155"/>
      <c r="AI1230" s="155"/>
      <c r="AJ1230" s="155"/>
      <c r="AK1230" s="155"/>
      <c r="AL1230" s="155"/>
      <c r="AM1230" s="155"/>
      <c r="AN1230" s="155"/>
      <c r="AO1230" s="155"/>
      <c r="AP1230" s="155"/>
      <c r="AQ1230" s="155"/>
      <c r="AR1230" s="155"/>
    </row>
    <row r="1231" spans="1:44" ht="102" hidden="1" x14ac:dyDescent="0.3">
      <c r="A1231" s="155"/>
      <c r="B1231" s="166" t="s">
        <v>4075</v>
      </c>
      <c r="C1231" s="167"/>
      <c r="D1231" s="163">
        <v>163.21</v>
      </c>
      <c r="E1231" s="164">
        <v>163.21</v>
      </c>
      <c r="F1231" s="161" t="s">
        <v>2080</v>
      </c>
      <c r="G1231" s="165" t="s">
        <v>4084</v>
      </c>
      <c r="H1231" s="162"/>
      <c r="I1231" s="155"/>
      <c r="J1231" s="155"/>
      <c r="K1231" s="155"/>
      <c r="L1231" s="155"/>
      <c r="M1231" s="155"/>
      <c r="N1231" s="155"/>
      <c r="O1231" s="155"/>
      <c r="P1231" s="155"/>
      <c r="Q1231" s="155"/>
      <c r="R1231" s="155"/>
      <c r="S1231" s="155"/>
      <c r="T1231" s="155"/>
      <c r="U1231" s="155"/>
      <c r="V1231" s="155"/>
      <c r="W1231" s="155"/>
      <c r="X1231" s="155"/>
      <c r="Y1231" s="155"/>
      <c r="Z1231" s="155"/>
      <c r="AA1231" s="155"/>
      <c r="AB1231" s="155"/>
      <c r="AC1231" s="155"/>
      <c r="AD1231" s="155"/>
      <c r="AE1231" s="155"/>
      <c r="AF1231" s="155"/>
      <c r="AG1231" s="155"/>
      <c r="AH1231" s="155"/>
      <c r="AI1231" s="155"/>
      <c r="AJ1231" s="155"/>
      <c r="AK1231" s="155"/>
      <c r="AL1231" s="155"/>
      <c r="AM1231" s="155"/>
      <c r="AN1231" s="155"/>
      <c r="AO1231" s="155"/>
      <c r="AP1231" s="155"/>
      <c r="AQ1231" s="155"/>
      <c r="AR1231" s="155"/>
    </row>
    <row r="1232" spans="1:44" ht="102" x14ac:dyDescent="0.3">
      <c r="A1232" s="155"/>
      <c r="B1232" s="161" t="s">
        <v>2080</v>
      </c>
      <c r="C1232" s="162" t="s">
        <v>985</v>
      </c>
      <c r="D1232" s="163">
        <v>146.03</v>
      </c>
      <c r="E1232" s="164">
        <v>146.03</v>
      </c>
      <c r="F1232" s="165" t="s">
        <v>4084</v>
      </c>
      <c r="G1232" s="166" t="s">
        <v>2416</v>
      </c>
      <c r="H1232" s="167"/>
      <c r="I1232" s="155"/>
      <c r="J1232" s="155"/>
      <c r="K1232" s="155"/>
      <c r="L1232" s="155"/>
      <c r="M1232" s="155"/>
      <c r="N1232" s="155"/>
      <c r="O1232" s="155"/>
      <c r="P1232" s="155"/>
      <c r="Q1232" s="155"/>
      <c r="R1232" s="155"/>
      <c r="S1232" s="155"/>
      <c r="T1232" s="155"/>
      <c r="U1232" s="155"/>
      <c r="V1232" s="155"/>
      <c r="W1232" s="155"/>
      <c r="X1232" s="155"/>
      <c r="Y1232" s="155"/>
      <c r="Z1232" s="155"/>
      <c r="AA1232" s="155"/>
      <c r="AB1232" s="155"/>
      <c r="AC1232" s="155"/>
      <c r="AD1232" s="155"/>
      <c r="AE1232" s="155"/>
      <c r="AF1232" s="155"/>
      <c r="AG1232" s="155"/>
      <c r="AH1232" s="155"/>
      <c r="AI1232" s="155"/>
      <c r="AJ1232" s="155"/>
      <c r="AK1232" s="155"/>
      <c r="AL1232" s="155"/>
      <c r="AM1232" s="155"/>
      <c r="AN1232" s="155"/>
      <c r="AO1232" s="155"/>
      <c r="AP1232" s="155"/>
      <c r="AQ1232" s="155"/>
      <c r="AR1232" s="155"/>
    </row>
    <row r="1233" spans="1:44" ht="102" hidden="1" x14ac:dyDescent="0.3">
      <c r="A1233" s="155"/>
      <c r="B1233" s="165" t="s">
        <v>4084</v>
      </c>
      <c r="C1233" s="162"/>
      <c r="D1233" s="163">
        <v>146.03</v>
      </c>
      <c r="E1233" s="164">
        <v>146.03</v>
      </c>
      <c r="F1233" s="166" t="s">
        <v>2416</v>
      </c>
      <c r="G1233" s="161" t="s">
        <v>2014</v>
      </c>
      <c r="H1233" s="162" t="s">
        <v>1107</v>
      </c>
      <c r="I1233" s="155"/>
      <c r="J1233" s="155"/>
      <c r="K1233" s="155"/>
      <c r="L1233" s="155"/>
      <c r="M1233" s="155"/>
      <c r="N1233" s="155"/>
      <c r="O1233" s="155"/>
      <c r="P1233" s="155"/>
      <c r="Q1233" s="155"/>
      <c r="R1233" s="155"/>
      <c r="S1233" s="155"/>
      <c r="T1233" s="155"/>
      <c r="U1233" s="155"/>
      <c r="V1233" s="155"/>
      <c r="W1233" s="155"/>
      <c r="X1233" s="155"/>
      <c r="Y1233" s="155"/>
      <c r="Z1233" s="155"/>
      <c r="AA1233" s="155"/>
      <c r="AB1233" s="155"/>
      <c r="AC1233" s="155"/>
      <c r="AD1233" s="155"/>
      <c r="AE1233" s="155"/>
      <c r="AF1233" s="155"/>
      <c r="AG1233" s="155"/>
      <c r="AH1233" s="155"/>
      <c r="AI1233" s="155"/>
      <c r="AJ1233" s="155"/>
      <c r="AK1233" s="155"/>
      <c r="AL1233" s="155"/>
      <c r="AM1233" s="155"/>
      <c r="AN1233" s="155"/>
      <c r="AO1233" s="155"/>
      <c r="AP1233" s="155"/>
      <c r="AQ1233" s="155"/>
      <c r="AR1233" s="155"/>
    </row>
    <row r="1234" spans="1:44" ht="102" hidden="1" x14ac:dyDescent="0.3">
      <c r="A1234" s="155"/>
      <c r="B1234" s="166" t="s">
        <v>2416</v>
      </c>
      <c r="C1234" s="167"/>
      <c r="D1234" s="163">
        <v>146.03</v>
      </c>
      <c r="E1234" s="164">
        <v>146.03</v>
      </c>
      <c r="F1234" s="161" t="s">
        <v>2014</v>
      </c>
      <c r="G1234" s="165" t="s">
        <v>4084</v>
      </c>
      <c r="H1234" s="162"/>
      <c r="I1234" s="155"/>
      <c r="J1234" s="155"/>
      <c r="K1234" s="155"/>
      <c r="L1234" s="155"/>
      <c r="M1234" s="155"/>
      <c r="N1234" s="155"/>
      <c r="O1234" s="155"/>
      <c r="P1234" s="155"/>
      <c r="Q1234" s="155"/>
      <c r="R1234" s="155"/>
      <c r="S1234" s="155"/>
      <c r="T1234" s="155"/>
      <c r="U1234" s="155"/>
      <c r="V1234" s="155"/>
      <c r="W1234" s="155"/>
      <c r="X1234" s="155"/>
      <c r="Y1234" s="155"/>
      <c r="Z1234" s="155"/>
      <c r="AA1234" s="155"/>
      <c r="AB1234" s="155"/>
      <c r="AC1234" s="155"/>
      <c r="AD1234" s="155"/>
      <c r="AE1234" s="155"/>
      <c r="AF1234" s="155"/>
      <c r="AG1234" s="155"/>
      <c r="AH1234" s="155"/>
      <c r="AI1234" s="155"/>
      <c r="AJ1234" s="155"/>
      <c r="AK1234" s="155"/>
      <c r="AL1234" s="155"/>
      <c r="AM1234" s="155"/>
      <c r="AN1234" s="155"/>
      <c r="AO1234" s="155"/>
      <c r="AP1234" s="155"/>
      <c r="AQ1234" s="155"/>
      <c r="AR1234" s="155"/>
    </row>
    <row r="1235" spans="1:44" ht="102" x14ac:dyDescent="0.3">
      <c r="A1235" s="155"/>
      <c r="B1235" s="161" t="s">
        <v>2014</v>
      </c>
      <c r="C1235" s="162" t="s">
        <v>1107</v>
      </c>
      <c r="D1235" s="163">
        <v>137.44</v>
      </c>
      <c r="E1235" s="164">
        <v>137.44</v>
      </c>
      <c r="F1235" s="165" t="s">
        <v>4084</v>
      </c>
      <c r="G1235" s="166" t="s">
        <v>2407</v>
      </c>
      <c r="H1235" s="167"/>
      <c r="I1235" s="155"/>
      <c r="J1235" s="155"/>
      <c r="K1235" s="155"/>
      <c r="L1235" s="155"/>
      <c r="M1235" s="155"/>
      <c r="N1235" s="155"/>
      <c r="O1235" s="155"/>
      <c r="P1235" s="155"/>
      <c r="Q1235" s="155"/>
      <c r="R1235" s="155"/>
      <c r="S1235" s="155"/>
      <c r="T1235" s="155"/>
      <c r="U1235" s="155"/>
      <c r="V1235" s="155"/>
      <c r="W1235" s="155"/>
      <c r="X1235" s="155"/>
      <c r="Y1235" s="155"/>
      <c r="Z1235" s="155"/>
      <c r="AA1235" s="155"/>
      <c r="AB1235" s="155"/>
      <c r="AC1235" s="155"/>
      <c r="AD1235" s="155"/>
      <c r="AE1235" s="155"/>
      <c r="AF1235" s="155"/>
      <c r="AG1235" s="155"/>
      <c r="AH1235" s="155"/>
      <c r="AI1235" s="155"/>
      <c r="AJ1235" s="155"/>
      <c r="AK1235" s="155"/>
      <c r="AL1235" s="155"/>
      <c r="AM1235" s="155"/>
      <c r="AN1235" s="155"/>
      <c r="AO1235" s="155"/>
      <c r="AP1235" s="155"/>
      <c r="AQ1235" s="155"/>
      <c r="AR1235" s="155"/>
    </row>
    <row r="1236" spans="1:44" ht="102" hidden="1" x14ac:dyDescent="0.3">
      <c r="A1236" s="155"/>
      <c r="B1236" s="165" t="s">
        <v>4084</v>
      </c>
      <c r="C1236" s="162"/>
      <c r="D1236" s="163">
        <v>137.44</v>
      </c>
      <c r="E1236" s="164">
        <v>137.44</v>
      </c>
      <c r="F1236" s="166" t="s">
        <v>2407</v>
      </c>
      <c r="G1236" s="161" t="s">
        <v>2181</v>
      </c>
      <c r="H1236" s="162" t="s">
        <v>1132</v>
      </c>
      <c r="I1236" s="155"/>
      <c r="J1236" s="155"/>
      <c r="K1236" s="155"/>
      <c r="L1236" s="155"/>
      <c r="M1236" s="155"/>
      <c r="N1236" s="155"/>
      <c r="O1236" s="155"/>
      <c r="P1236" s="155"/>
      <c r="Q1236" s="155"/>
      <c r="R1236" s="155"/>
      <c r="S1236" s="155"/>
      <c r="T1236" s="155"/>
      <c r="U1236" s="155"/>
      <c r="V1236" s="155"/>
      <c r="W1236" s="155"/>
      <c r="X1236" s="155"/>
      <c r="Y1236" s="155"/>
      <c r="Z1236" s="155"/>
      <c r="AA1236" s="155"/>
      <c r="AB1236" s="155"/>
      <c r="AC1236" s="155"/>
      <c r="AD1236" s="155"/>
      <c r="AE1236" s="155"/>
      <c r="AF1236" s="155"/>
      <c r="AG1236" s="155"/>
      <c r="AH1236" s="155"/>
      <c r="AI1236" s="155"/>
      <c r="AJ1236" s="155"/>
      <c r="AK1236" s="155"/>
      <c r="AL1236" s="155"/>
      <c r="AM1236" s="155"/>
      <c r="AN1236" s="155"/>
      <c r="AO1236" s="155"/>
      <c r="AP1236" s="155"/>
      <c r="AQ1236" s="155"/>
      <c r="AR1236" s="155"/>
    </row>
    <row r="1237" spans="1:44" ht="102" hidden="1" x14ac:dyDescent="0.3">
      <c r="A1237" s="155"/>
      <c r="B1237" s="166" t="s">
        <v>2407</v>
      </c>
      <c r="C1237" s="167"/>
      <c r="D1237" s="163">
        <v>137.44</v>
      </c>
      <c r="E1237" s="164">
        <v>137.44</v>
      </c>
      <c r="F1237" s="161" t="s">
        <v>2181</v>
      </c>
      <c r="G1237" s="165" t="s">
        <v>4084</v>
      </c>
      <c r="H1237" s="162"/>
      <c r="I1237" s="155"/>
      <c r="J1237" s="155"/>
      <c r="K1237" s="155"/>
      <c r="L1237" s="155"/>
      <c r="M1237" s="155"/>
      <c r="N1237" s="155"/>
      <c r="O1237" s="155"/>
      <c r="P1237" s="155"/>
      <c r="Q1237" s="155"/>
      <c r="R1237" s="155"/>
      <c r="S1237" s="155"/>
      <c r="T1237" s="155"/>
      <c r="U1237" s="155"/>
      <c r="V1237" s="155"/>
      <c r="W1237" s="155"/>
      <c r="X1237" s="155"/>
      <c r="Y1237" s="155"/>
      <c r="Z1237" s="155"/>
      <c r="AA1237" s="155"/>
      <c r="AB1237" s="155"/>
      <c r="AC1237" s="155"/>
      <c r="AD1237" s="155"/>
      <c r="AE1237" s="155"/>
      <c r="AF1237" s="155"/>
      <c r="AG1237" s="155"/>
      <c r="AH1237" s="155"/>
      <c r="AI1237" s="155"/>
      <c r="AJ1237" s="155"/>
      <c r="AK1237" s="155"/>
      <c r="AL1237" s="155"/>
      <c r="AM1237" s="155"/>
      <c r="AN1237" s="155"/>
      <c r="AO1237" s="155"/>
      <c r="AP1237" s="155"/>
      <c r="AQ1237" s="155"/>
      <c r="AR1237" s="155"/>
    </row>
    <row r="1238" spans="1:44" ht="102" x14ac:dyDescent="0.3">
      <c r="A1238" s="155"/>
      <c r="B1238" s="161" t="s">
        <v>2181</v>
      </c>
      <c r="C1238" s="162" t="s">
        <v>1132</v>
      </c>
      <c r="D1238" s="163">
        <v>137.44</v>
      </c>
      <c r="E1238" s="164">
        <v>137.44</v>
      </c>
      <c r="F1238" s="165" t="s">
        <v>4084</v>
      </c>
      <c r="G1238" s="166" t="s">
        <v>2377</v>
      </c>
      <c r="H1238" s="167"/>
      <c r="I1238" s="155"/>
      <c r="J1238" s="155"/>
      <c r="K1238" s="155"/>
      <c r="L1238" s="155"/>
      <c r="M1238" s="155"/>
      <c r="N1238" s="155"/>
      <c r="O1238" s="155"/>
      <c r="P1238" s="155"/>
      <c r="Q1238" s="155"/>
      <c r="R1238" s="155"/>
      <c r="S1238" s="155"/>
      <c r="T1238" s="155"/>
      <c r="U1238" s="155"/>
      <c r="V1238" s="155"/>
      <c r="W1238" s="155"/>
      <c r="X1238" s="155"/>
      <c r="Y1238" s="155"/>
      <c r="Z1238" s="155"/>
      <c r="AA1238" s="155"/>
      <c r="AB1238" s="155"/>
      <c r="AC1238" s="155"/>
      <c r="AD1238" s="155"/>
      <c r="AE1238" s="155"/>
      <c r="AF1238" s="155"/>
      <c r="AG1238" s="155"/>
      <c r="AH1238" s="155"/>
      <c r="AI1238" s="155"/>
      <c r="AJ1238" s="155"/>
      <c r="AK1238" s="155"/>
      <c r="AL1238" s="155"/>
      <c r="AM1238" s="155"/>
      <c r="AN1238" s="155"/>
      <c r="AO1238" s="155"/>
      <c r="AP1238" s="155"/>
      <c r="AQ1238" s="155"/>
      <c r="AR1238" s="155"/>
    </row>
    <row r="1239" spans="1:44" ht="102" hidden="1" x14ac:dyDescent="0.3">
      <c r="A1239" s="155"/>
      <c r="B1239" s="165" t="s">
        <v>4084</v>
      </c>
      <c r="C1239" s="162"/>
      <c r="D1239" s="163">
        <v>137.44</v>
      </c>
      <c r="E1239" s="164">
        <v>137.44</v>
      </c>
      <c r="F1239" s="166" t="s">
        <v>2377</v>
      </c>
      <c r="G1239" s="161" t="s">
        <v>2238</v>
      </c>
      <c r="H1239" s="162" t="s">
        <v>945</v>
      </c>
      <c r="I1239" s="155"/>
      <c r="J1239" s="155"/>
      <c r="K1239" s="155"/>
      <c r="L1239" s="155"/>
      <c r="M1239" s="155"/>
      <c r="N1239" s="155"/>
      <c r="O1239" s="155"/>
      <c r="P1239" s="155"/>
      <c r="Q1239" s="155"/>
      <c r="R1239" s="155"/>
      <c r="S1239" s="155"/>
      <c r="T1239" s="155"/>
      <c r="U1239" s="155"/>
      <c r="V1239" s="155"/>
      <c r="W1239" s="155"/>
      <c r="X1239" s="155"/>
      <c r="Y1239" s="155"/>
      <c r="Z1239" s="155"/>
      <c r="AA1239" s="155"/>
      <c r="AB1239" s="155"/>
      <c r="AC1239" s="155"/>
      <c r="AD1239" s="155"/>
      <c r="AE1239" s="155"/>
      <c r="AF1239" s="155"/>
      <c r="AG1239" s="155"/>
      <c r="AH1239" s="155"/>
      <c r="AI1239" s="155"/>
      <c r="AJ1239" s="155"/>
      <c r="AK1239" s="155"/>
      <c r="AL1239" s="155"/>
      <c r="AM1239" s="155"/>
      <c r="AN1239" s="155"/>
      <c r="AO1239" s="155"/>
      <c r="AP1239" s="155"/>
      <c r="AQ1239" s="155"/>
      <c r="AR1239" s="155"/>
    </row>
    <row r="1240" spans="1:44" ht="102" hidden="1" x14ac:dyDescent="0.3">
      <c r="A1240" s="155"/>
      <c r="B1240" s="166" t="s">
        <v>2377</v>
      </c>
      <c r="C1240" s="167"/>
      <c r="D1240" s="163">
        <v>137.44</v>
      </c>
      <c r="E1240" s="164">
        <v>137.44</v>
      </c>
      <c r="F1240" s="161" t="s">
        <v>2238</v>
      </c>
      <c r="G1240" s="165" t="s">
        <v>4084</v>
      </c>
      <c r="H1240" s="162"/>
      <c r="I1240" s="155"/>
      <c r="J1240" s="155"/>
      <c r="K1240" s="155"/>
      <c r="L1240" s="155"/>
      <c r="M1240" s="155"/>
      <c r="N1240" s="155"/>
      <c r="O1240" s="155"/>
      <c r="P1240" s="155"/>
      <c r="Q1240" s="155"/>
      <c r="R1240" s="155"/>
      <c r="S1240" s="155"/>
      <c r="T1240" s="155"/>
      <c r="U1240" s="155"/>
      <c r="V1240" s="155"/>
      <c r="W1240" s="155"/>
      <c r="X1240" s="155"/>
      <c r="Y1240" s="155"/>
      <c r="Z1240" s="155"/>
      <c r="AA1240" s="155"/>
      <c r="AB1240" s="155"/>
      <c r="AC1240" s="155"/>
      <c r="AD1240" s="155"/>
      <c r="AE1240" s="155"/>
      <c r="AF1240" s="155"/>
      <c r="AG1240" s="155"/>
      <c r="AH1240" s="155"/>
      <c r="AI1240" s="155"/>
      <c r="AJ1240" s="155"/>
      <c r="AK1240" s="155"/>
      <c r="AL1240" s="155"/>
      <c r="AM1240" s="155"/>
      <c r="AN1240" s="155"/>
      <c r="AO1240" s="155"/>
      <c r="AP1240" s="155"/>
      <c r="AQ1240" s="155"/>
      <c r="AR1240" s="155"/>
    </row>
    <row r="1241" spans="1:44" ht="102" x14ac:dyDescent="0.3">
      <c r="A1241" s="155"/>
      <c r="B1241" s="161" t="s">
        <v>2238</v>
      </c>
      <c r="C1241" s="162" t="s">
        <v>945</v>
      </c>
      <c r="D1241" s="163">
        <v>141.72999999999999</v>
      </c>
      <c r="E1241" s="164">
        <v>141.72999999999999</v>
      </c>
      <c r="F1241" s="165" t="s">
        <v>4084</v>
      </c>
      <c r="G1241" s="166" t="s">
        <v>3359</v>
      </c>
      <c r="H1241" s="167"/>
      <c r="I1241" s="155"/>
      <c r="J1241" s="155"/>
      <c r="K1241" s="155"/>
      <c r="L1241" s="155"/>
      <c r="M1241" s="155"/>
      <c r="N1241" s="155"/>
      <c r="O1241" s="155"/>
      <c r="P1241" s="155"/>
      <c r="Q1241" s="155"/>
      <c r="R1241" s="155"/>
      <c r="S1241" s="155"/>
      <c r="T1241" s="155"/>
      <c r="U1241" s="155"/>
      <c r="V1241" s="155"/>
      <c r="W1241" s="155"/>
      <c r="X1241" s="155"/>
      <c r="Y1241" s="155"/>
      <c r="Z1241" s="155"/>
      <c r="AA1241" s="155"/>
      <c r="AB1241" s="155"/>
      <c r="AC1241" s="155"/>
      <c r="AD1241" s="155"/>
      <c r="AE1241" s="155"/>
      <c r="AF1241" s="155"/>
      <c r="AG1241" s="155"/>
      <c r="AH1241" s="155"/>
      <c r="AI1241" s="155"/>
      <c r="AJ1241" s="155"/>
      <c r="AK1241" s="155"/>
      <c r="AL1241" s="155"/>
      <c r="AM1241" s="155"/>
      <c r="AN1241" s="155"/>
      <c r="AO1241" s="155"/>
      <c r="AP1241" s="155"/>
      <c r="AQ1241" s="155"/>
      <c r="AR1241" s="155"/>
    </row>
    <row r="1242" spans="1:44" ht="102" hidden="1" x14ac:dyDescent="0.3">
      <c r="A1242" s="155"/>
      <c r="B1242" s="165" t="s">
        <v>4084</v>
      </c>
      <c r="C1242" s="162"/>
      <c r="D1242" s="163">
        <v>141.72999999999999</v>
      </c>
      <c r="E1242" s="164">
        <v>141.72999999999999</v>
      </c>
      <c r="F1242" s="166" t="s">
        <v>3359</v>
      </c>
      <c r="G1242" s="161" t="s">
        <v>1998</v>
      </c>
      <c r="H1242" s="162" t="s">
        <v>1160</v>
      </c>
      <c r="I1242" s="155"/>
      <c r="J1242" s="155"/>
      <c r="K1242" s="155"/>
      <c r="L1242" s="155"/>
      <c r="M1242" s="155"/>
      <c r="N1242" s="155"/>
      <c r="O1242" s="155"/>
      <c r="P1242" s="155"/>
      <c r="Q1242" s="155"/>
      <c r="R1242" s="155"/>
      <c r="S1242" s="155"/>
      <c r="T1242" s="155"/>
      <c r="U1242" s="155"/>
      <c r="V1242" s="155"/>
      <c r="W1242" s="155"/>
      <c r="X1242" s="155"/>
      <c r="Y1242" s="155"/>
      <c r="Z1242" s="155"/>
      <c r="AA1242" s="155"/>
      <c r="AB1242" s="155"/>
      <c r="AC1242" s="155"/>
      <c r="AD1242" s="155"/>
      <c r="AE1242" s="155"/>
      <c r="AF1242" s="155"/>
      <c r="AG1242" s="155"/>
      <c r="AH1242" s="155"/>
      <c r="AI1242" s="155"/>
      <c r="AJ1242" s="155"/>
      <c r="AK1242" s="155"/>
      <c r="AL1242" s="155"/>
      <c r="AM1242" s="155"/>
      <c r="AN1242" s="155"/>
      <c r="AO1242" s="155"/>
      <c r="AP1242" s="155"/>
      <c r="AQ1242" s="155"/>
      <c r="AR1242" s="155"/>
    </row>
    <row r="1243" spans="1:44" ht="102" hidden="1" x14ac:dyDescent="0.3">
      <c r="A1243" s="155"/>
      <c r="B1243" s="166" t="s">
        <v>3359</v>
      </c>
      <c r="C1243" s="167"/>
      <c r="D1243" s="163">
        <v>141.72999999999999</v>
      </c>
      <c r="E1243" s="164">
        <v>141.72999999999999</v>
      </c>
      <c r="F1243" s="161" t="s">
        <v>1998</v>
      </c>
      <c r="G1243" s="165" t="s">
        <v>4084</v>
      </c>
      <c r="H1243" s="162"/>
      <c r="I1243" s="155"/>
      <c r="J1243" s="155"/>
      <c r="K1243" s="155"/>
      <c r="L1243" s="155"/>
      <c r="M1243" s="155"/>
      <c r="N1243" s="155"/>
      <c r="O1243" s="155"/>
      <c r="P1243" s="155"/>
      <c r="Q1243" s="155"/>
      <c r="R1243" s="155"/>
      <c r="S1243" s="155"/>
      <c r="T1243" s="155"/>
      <c r="U1243" s="155"/>
      <c r="V1243" s="155"/>
      <c r="W1243" s="155"/>
      <c r="X1243" s="155"/>
      <c r="Y1243" s="155"/>
      <c r="Z1243" s="155"/>
      <c r="AA1243" s="155"/>
      <c r="AB1243" s="155"/>
      <c r="AC1243" s="155"/>
      <c r="AD1243" s="155"/>
      <c r="AE1243" s="155"/>
      <c r="AF1243" s="155"/>
      <c r="AG1243" s="155"/>
      <c r="AH1243" s="155"/>
      <c r="AI1243" s="155"/>
      <c r="AJ1243" s="155"/>
      <c r="AK1243" s="155"/>
      <c r="AL1243" s="155"/>
      <c r="AM1243" s="155"/>
      <c r="AN1243" s="155"/>
      <c r="AO1243" s="155"/>
      <c r="AP1243" s="155"/>
      <c r="AQ1243" s="155"/>
      <c r="AR1243" s="155"/>
    </row>
    <row r="1244" spans="1:44" ht="102" x14ac:dyDescent="0.3">
      <c r="A1244" s="155"/>
      <c r="B1244" s="161" t="s">
        <v>1998</v>
      </c>
      <c r="C1244" s="162" t="s">
        <v>1160</v>
      </c>
      <c r="D1244" s="163">
        <v>133.13999999999999</v>
      </c>
      <c r="E1244" s="164">
        <v>133.13999999999999</v>
      </c>
      <c r="F1244" s="165" t="s">
        <v>4084</v>
      </c>
      <c r="G1244" s="166" t="s">
        <v>2406</v>
      </c>
      <c r="H1244" s="167"/>
      <c r="I1244" s="155"/>
      <c r="J1244" s="155"/>
      <c r="K1244" s="155"/>
      <c r="L1244" s="155"/>
      <c r="M1244" s="155"/>
      <c r="N1244" s="155"/>
      <c r="O1244" s="155"/>
      <c r="P1244" s="155"/>
      <c r="Q1244" s="155"/>
      <c r="R1244" s="155"/>
      <c r="S1244" s="155"/>
      <c r="T1244" s="155"/>
      <c r="U1244" s="155"/>
      <c r="V1244" s="155"/>
      <c r="W1244" s="155"/>
      <c r="X1244" s="155"/>
      <c r="Y1244" s="155"/>
      <c r="Z1244" s="155"/>
      <c r="AA1244" s="155"/>
      <c r="AB1244" s="155"/>
      <c r="AC1244" s="155"/>
      <c r="AD1244" s="155"/>
      <c r="AE1244" s="155"/>
      <c r="AF1244" s="155"/>
      <c r="AG1244" s="155"/>
      <c r="AH1244" s="155"/>
      <c r="AI1244" s="155"/>
      <c r="AJ1244" s="155"/>
      <c r="AK1244" s="155"/>
      <c r="AL1244" s="155"/>
      <c r="AM1244" s="155"/>
      <c r="AN1244" s="155"/>
      <c r="AO1244" s="155"/>
      <c r="AP1244" s="155"/>
      <c r="AQ1244" s="155"/>
      <c r="AR1244" s="155"/>
    </row>
    <row r="1245" spans="1:44" ht="102" hidden="1" x14ac:dyDescent="0.3">
      <c r="A1245" s="155"/>
      <c r="B1245" s="165" t="s">
        <v>4084</v>
      </c>
      <c r="C1245" s="162"/>
      <c r="D1245" s="163">
        <v>133.13999999999999</v>
      </c>
      <c r="E1245" s="164">
        <v>133.13999999999999</v>
      </c>
      <c r="F1245" s="166" t="s">
        <v>2406</v>
      </c>
      <c r="G1245" s="161" t="s">
        <v>2032</v>
      </c>
      <c r="H1245" s="162" t="s">
        <v>570</v>
      </c>
      <c r="I1245" s="155"/>
      <c r="J1245" s="155"/>
      <c r="K1245" s="155"/>
      <c r="L1245" s="155"/>
      <c r="M1245" s="155"/>
      <c r="N1245" s="155"/>
      <c r="O1245" s="155"/>
      <c r="P1245" s="155"/>
      <c r="Q1245" s="155"/>
      <c r="R1245" s="155"/>
      <c r="S1245" s="155"/>
      <c r="T1245" s="155"/>
      <c r="U1245" s="155"/>
      <c r="V1245" s="155"/>
      <c r="W1245" s="155"/>
      <c r="X1245" s="155"/>
      <c r="Y1245" s="155"/>
      <c r="Z1245" s="155"/>
      <c r="AA1245" s="155"/>
      <c r="AB1245" s="155"/>
      <c r="AC1245" s="155"/>
      <c r="AD1245" s="155"/>
      <c r="AE1245" s="155"/>
      <c r="AF1245" s="155"/>
      <c r="AG1245" s="155"/>
      <c r="AH1245" s="155"/>
      <c r="AI1245" s="155"/>
      <c r="AJ1245" s="155"/>
      <c r="AK1245" s="155"/>
      <c r="AL1245" s="155"/>
      <c r="AM1245" s="155"/>
      <c r="AN1245" s="155"/>
      <c r="AO1245" s="155"/>
      <c r="AP1245" s="155"/>
      <c r="AQ1245" s="155"/>
      <c r="AR1245" s="155"/>
    </row>
    <row r="1246" spans="1:44" ht="102" hidden="1" x14ac:dyDescent="0.3">
      <c r="A1246" s="155"/>
      <c r="B1246" s="166" t="s">
        <v>2406</v>
      </c>
      <c r="C1246" s="167"/>
      <c r="D1246" s="163">
        <v>133.13999999999999</v>
      </c>
      <c r="E1246" s="164">
        <v>133.13999999999999</v>
      </c>
      <c r="F1246" s="161" t="s">
        <v>2032</v>
      </c>
      <c r="G1246" s="165" t="s">
        <v>4084</v>
      </c>
      <c r="H1246" s="162"/>
      <c r="I1246" s="155"/>
      <c r="J1246" s="155"/>
      <c r="K1246" s="155"/>
      <c r="L1246" s="155"/>
      <c r="M1246" s="155"/>
      <c r="N1246" s="155"/>
      <c r="O1246" s="155"/>
      <c r="P1246" s="155"/>
      <c r="Q1246" s="155"/>
      <c r="R1246" s="155"/>
      <c r="S1246" s="155"/>
      <c r="T1246" s="155"/>
      <c r="U1246" s="155"/>
      <c r="V1246" s="155"/>
      <c r="W1246" s="155"/>
      <c r="X1246" s="155"/>
      <c r="Y1246" s="155"/>
      <c r="Z1246" s="155"/>
      <c r="AA1246" s="155"/>
      <c r="AB1246" s="155"/>
      <c r="AC1246" s="155"/>
      <c r="AD1246" s="155"/>
      <c r="AE1246" s="155"/>
      <c r="AF1246" s="155"/>
      <c r="AG1246" s="155"/>
      <c r="AH1246" s="155"/>
      <c r="AI1246" s="155"/>
      <c r="AJ1246" s="155"/>
      <c r="AK1246" s="155"/>
      <c r="AL1246" s="155"/>
      <c r="AM1246" s="155"/>
      <c r="AN1246" s="155"/>
      <c r="AO1246" s="155"/>
      <c r="AP1246" s="155"/>
      <c r="AQ1246" s="155"/>
      <c r="AR1246" s="155"/>
    </row>
    <row r="1247" spans="1:44" ht="102" x14ac:dyDescent="0.3">
      <c r="A1247" s="155"/>
      <c r="B1247" s="161" t="s">
        <v>2032</v>
      </c>
      <c r="C1247" s="162" t="s">
        <v>570</v>
      </c>
      <c r="D1247" s="163">
        <v>180.39</v>
      </c>
      <c r="E1247" s="164">
        <v>180.39</v>
      </c>
      <c r="F1247" s="165" t="s">
        <v>4084</v>
      </c>
      <c r="G1247" s="166" t="s">
        <v>2458</v>
      </c>
      <c r="H1247" s="167"/>
      <c r="I1247" s="155"/>
      <c r="J1247" s="155"/>
      <c r="K1247" s="155"/>
      <c r="L1247" s="155"/>
      <c r="M1247" s="155"/>
      <c r="N1247" s="155"/>
      <c r="O1247" s="155"/>
      <c r="P1247" s="155"/>
      <c r="Q1247" s="155"/>
      <c r="R1247" s="155"/>
      <c r="S1247" s="155"/>
      <c r="T1247" s="155"/>
      <c r="U1247" s="155"/>
      <c r="V1247" s="155"/>
      <c r="W1247" s="155"/>
      <c r="X1247" s="155"/>
      <c r="Y1247" s="155"/>
      <c r="Z1247" s="155"/>
      <c r="AA1247" s="155"/>
      <c r="AB1247" s="155"/>
      <c r="AC1247" s="155"/>
      <c r="AD1247" s="155"/>
      <c r="AE1247" s="155"/>
      <c r="AF1247" s="155"/>
      <c r="AG1247" s="155"/>
      <c r="AH1247" s="155"/>
      <c r="AI1247" s="155"/>
      <c r="AJ1247" s="155"/>
      <c r="AK1247" s="155"/>
      <c r="AL1247" s="155"/>
      <c r="AM1247" s="155"/>
      <c r="AN1247" s="155"/>
      <c r="AO1247" s="155"/>
      <c r="AP1247" s="155"/>
      <c r="AQ1247" s="155"/>
      <c r="AR1247" s="155"/>
    </row>
    <row r="1248" spans="1:44" ht="102" hidden="1" x14ac:dyDescent="0.3">
      <c r="A1248" s="155"/>
      <c r="B1248" s="165" t="s">
        <v>4084</v>
      </c>
      <c r="C1248" s="162"/>
      <c r="D1248" s="163">
        <v>180.39</v>
      </c>
      <c r="E1248" s="164">
        <v>180.39</v>
      </c>
      <c r="F1248" s="166" t="s">
        <v>2458</v>
      </c>
      <c r="G1248" s="161" t="s">
        <v>2271</v>
      </c>
      <c r="H1248" s="162" t="s">
        <v>596</v>
      </c>
      <c r="I1248" s="155"/>
      <c r="J1248" s="155"/>
      <c r="K1248" s="155"/>
      <c r="L1248" s="155"/>
      <c r="M1248" s="155"/>
      <c r="N1248" s="155"/>
      <c r="O1248" s="155"/>
      <c r="P1248" s="155"/>
      <c r="Q1248" s="155"/>
      <c r="R1248" s="155"/>
      <c r="S1248" s="155"/>
      <c r="T1248" s="155"/>
      <c r="U1248" s="155"/>
      <c r="V1248" s="155"/>
      <c r="W1248" s="155"/>
      <c r="X1248" s="155"/>
      <c r="Y1248" s="155"/>
      <c r="Z1248" s="155"/>
      <c r="AA1248" s="155"/>
      <c r="AB1248" s="155"/>
      <c r="AC1248" s="155"/>
      <c r="AD1248" s="155"/>
      <c r="AE1248" s="155"/>
      <c r="AF1248" s="155"/>
      <c r="AG1248" s="155"/>
      <c r="AH1248" s="155"/>
      <c r="AI1248" s="155"/>
      <c r="AJ1248" s="155"/>
      <c r="AK1248" s="155"/>
      <c r="AL1248" s="155"/>
      <c r="AM1248" s="155"/>
      <c r="AN1248" s="155"/>
      <c r="AO1248" s="155"/>
      <c r="AP1248" s="155"/>
      <c r="AQ1248" s="155"/>
      <c r="AR1248" s="155"/>
    </row>
    <row r="1249" spans="1:44" ht="102" hidden="1" x14ac:dyDescent="0.3">
      <c r="A1249" s="155"/>
      <c r="B1249" s="166" t="s">
        <v>2458</v>
      </c>
      <c r="C1249" s="167"/>
      <c r="D1249" s="163">
        <v>180.39</v>
      </c>
      <c r="E1249" s="164">
        <v>180.39</v>
      </c>
      <c r="F1249" s="161" t="s">
        <v>2271</v>
      </c>
      <c r="G1249" s="165" t="s">
        <v>4084</v>
      </c>
      <c r="H1249" s="162"/>
      <c r="I1249" s="155"/>
      <c r="J1249" s="155"/>
      <c r="K1249" s="155"/>
      <c r="L1249" s="155"/>
      <c r="M1249" s="155"/>
      <c r="N1249" s="155"/>
      <c r="O1249" s="155"/>
      <c r="P1249" s="155"/>
      <c r="Q1249" s="155"/>
      <c r="R1249" s="155"/>
      <c r="S1249" s="155"/>
      <c r="T1249" s="155"/>
      <c r="U1249" s="155"/>
      <c r="V1249" s="155"/>
      <c r="W1249" s="155"/>
      <c r="X1249" s="155"/>
      <c r="Y1249" s="155"/>
      <c r="Z1249" s="155"/>
      <c r="AA1249" s="155"/>
      <c r="AB1249" s="155"/>
      <c r="AC1249" s="155"/>
      <c r="AD1249" s="155"/>
      <c r="AE1249" s="155"/>
      <c r="AF1249" s="155"/>
      <c r="AG1249" s="155"/>
      <c r="AH1249" s="155"/>
      <c r="AI1249" s="155"/>
      <c r="AJ1249" s="155"/>
      <c r="AK1249" s="155"/>
      <c r="AL1249" s="155"/>
      <c r="AM1249" s="155"/>
      <c r="AN1249" s="155"/>
      <c r="AO1249" s="155"/>
      <c r="AP1249" s="155"/>
      <c r="AQ1249" s="155"/>
      <c r="AR1249" s="155"/>
    </row>
    <row r="1250" spans="1:44" ht="102" x14ac:dyDescent="0.3">
      <c r="A1250" s="155"/>
      <c r="B1250" s="161" t="s">
        <v>2271</v>
      </c>
      <c r="C1250" s="162" t="s">
        <v>596</v>
      </c>
      <c r="D1250" s="163">
        <v>146.03</v>
      </c>
      <c r="E1250" s="164">
        <v>146.03</v>
      </c>
      <c r="F1250" s="165" t="s">
        <v>4084</v>
      </c>
      <c r="G1250" s="166" t="s">
        <v>3360</v>
      </c>
      <c r="H1250" s="167"/>
      <c r="I1250" s="155"/>
      <c r="J1250" s="155"/>
      <c r="K1250" s="155"/>
      <c r="L1250" s="155"/>
      <c r="M1250" s="155"/>
      <c r="N1250" s="155"/>
      <c r="O1250" s="155"/>
      <c r="P1250" s="155"/>
      <c r="Q1250" s="155"/>
      <c r="R1250" s="155"/>
      <c r="S1250" s="155"/>
      <c r="T1250" s="155"/>
      <c r="U1250" s="155"/>
      <c r="V1250" s="155"/>
      <c r="W1250" s="155"/>
      <c r="X1250" s="155"/>
      <c r="Y1250" s="155"/>
      <c r="Z1250" s="155"/>
      <c r="AA1250" s="155"/>
      <c r="AB1250" s="155"/>
      <c r="AC1250" s="155"/>
      <c r="AD1250" s="155"/>
      <c r="AE1250" s="155"/>
      <c r="AF1250" s="155"/>
      <c r="AG1250" s="155"/>
      <c r="AH1250" s="155"/>
      <c r="AI1250" s="155"/>
      <c r="AJ1250" s="155"/>
      <c r="AK1250" s="155"/>
      <c r="AL1250" s="155"/>
      <c r="AM1250" s="155"/>
      <c r="AN1250" s="155"/>
      <c r="AO1250" s="155"/>
      <c r="AP1250" s="155"/>
      <c r="AQ1250" s="155"/>
      <c r="AR1250" s="155"/>
    </row>
    <row r="1251" spans="1:44" ht="102" hidden="1" x14ac:dyDescent="0.3">
      <c r="A1251" s="155"/>
      <c r="B1251" s="165" t="s">
        <v>4084</v>
      </c>
      <c r="C1251" s="162"/>
      <c r="D1251" s="163">
        <v>146.03</v>
      </c>
      <c r="E1251" s="164">
        <v>146.03</v>
      </c>
      <c r="F1251" s="166" t="s">
        <v>3360</v>
      </c>
      <c r="G1251" s="161" t="s">
        <v>2274</v>
      </c>
      <c r="H1251" s="162" t="s">
        <v>631</v>
      </c>
      <c r="I1251" s="155"/>
      <c r="J1251" s="155"/>
      <c r="K1251" s="155"/>
      <c r="L1251" s="155"/>
      <c r="M1251" s="155"/>
      <c r="N1251" s="155"/>
      <c r="O1251" s="155"/>
      <c r="P1251" s="155"/>
      <c r="Q1251" s="155"/>
      <c r="R1251" s="155"/>
      <c r="S1251" s="155"/>
      <c r="T1251" s="155"/>
      <c r="U1251" s="155"/>
      <c r="V1251" s="155"/>
      <c r="W1251" s="155"/>
      <c r="X1251" s="155"/>
      <c r="Y1251" s="155"/>
      <c r="Z1251" s="155"/>
      <c r="AA1251" s="155"/>
      <c r="AB1251" s="155"/>
      <c r="AC1251" s="155"/>
      <c r="AD1251" s="155"/>
      <c r="AE1251" s="155"/>
      <c r="AF1251" s="155"/>
      <c r="AG1251" s="155"/>
      <c r="AH1251" s="155"/>
      <c r="AI1251" s="155"/>
      <c r="AJ1251" s="155"/>
      <c r="AK1251" s="155"/>
      <c r="AL1251" s="155"/>
      <c r="AM1251" s="155"/>
      <c r="AN1251" s="155"/>
      <c r="AO1251" s="155"/>
      <c r="AP1251" s="155"/>
      <c r="AQ1251" s="155"/>
      <c r="AR1251" s="155"/>
    </row>
    <row r="1252" spans="1:44" ht="102" hidden="1" x14ac:dyDescent="0.3">
      <c r="A1252" s="155"/>
      <c r="B1252" s="166" t="s">
        <v>3360</v>
      </c>
      <c r="C1252" s="167"/>
      <c r="D1252" s="163">
        <v>146.03</v>
      </c>
      <c r="E1252" s="164">
        <v>146.03</v>
      </c>
      <c r="F1252" s="161" t="s">
        <v>2274</v>
      </c>
      <c r="G1252" s="165" t="s">
        <v>4084</v>
      </c>
      <c r="H1252" s="162"/>
      <c r="I1252" s="155"/>
      <c r="J1252" s="155"/>
      <c r="K1252" s="155"/>
      <c r="L1252" s="155"/>
      <c r="M1252" s="155"/>
      <c r="N1252" s="155"/>
      <c r="O1252" s="155"/>
      <c r="P1252" s="155"/>
      <c r="Q1252" s="155"/>
      <c r="R1252" s="155"/>
      <c r="S1252" s="155"/>
      <c r="T1252" s="155"/>
      <c r="U1252" s="155"/>
      <c r="V1252" s="155"/>
      <c r="W1252" s="155"/>
      <c r="X1252" s="155"/>
      <c r="Y1252" s="155"/>
      <c r="Z1252" s="155"/>
      <c r="AA1252" s="155"/>
      <c r="AB1252" s="155"/>
      <c r="AC1252" s="155"/>
      <c r="AD1252" s="155"/>
      <c r="AE1252" s="155"/>
      <c r="AF1252" s="155"/>
      <c r="AG1252" s="155"/>
      <c r="AH1252" s="155"/>
      <c r="AI1252" s="155"/>
      <c r="AJ1252" s="155"/>
      <c r="AK1252" s="155"/>
      <c r="AL1252" s="155"/>
      <c r="AM1252" s="155"/>
      <c r="AN1252" s="155"/>
      <c r="AO1252" s="155"/>
      <c r="AP1252" s="155"/>
      <c r="AQ1252" s="155"/>
      <c r="AR1252" s="155"/>
    </row>
    <row r="1253" spans="1:44" ht="102" x14ac:dyDescent="0.3">
      <c r="A1253" s="155"/>
      <c r="B1253" s="161" t="s">
        <v>2274</v>
      </c>
      <c r="C1253" s="162" t="s">
        <v>631</v>
      </c>
      <c r="D1253" s="163">
        <v>137.44</v>
      </c>
      <c r="E1253" s="164">
        <v>137.44</v>
      </c>
      <c r="F1253" s="165" t="s">
        <v>4084</v>
      </c>
      <c r="G1253" s="166" t="s">
        <v>3356</v>
      </c>
      <c r="H1253" s="167"/>
      <c r="I1253" s="155"/>
      <c r="J1253" s="155"/>
      <c r="K1253" s="155"/>
      <c r="L1253" s="155"/>
      <c r="M1253" s="155"/>
      <c r="N1253" s="155"/>
      <c r="O1253" s="155"/>
      <c r="P1253" s="155"/>
      <c r="Q1253" s="155"/>
      <c r="R1253" s="155"/>
      <c r="S1253" s="155"/>
      <c r="T1253" s="155"/>
      <c r="U1253" s="155"/>
      <c r="V1253" s="155"/>
      <c r="W1253" s="155"/>
      <c r="X1253" s="155"/>
      <c r="Y1253" s="155"/>
      <c r="Z1253" s="155"/>
      <c r="AA1253" s="155"/>
      <c r="AB1253" s="155"/>
      <c r="AC1253" s="155"/>
      <c r="AD1253" s="155"/>
      <c r="AE1253" s="155"/>
      <c r="AF1253" s="155"/>
      <c r="AG1253" s="155"/>
      <c r="AH1253" s="155"/>
      <c r="AI1253" s="155"/>
      <c r="AJ1253" s="155"/>
      <c r="AK1253" s="155"/>
      <c r="AL1253" s="155"/>
      <c r="AM1253" s="155"/>
      <c r="AN1253" s="155"/>
      <c r="AO1253" s="155"/>
      <c r="AP1253" s="155"/>
      <c r="AQ1253" s="155"/>
      <c r="AR1253" s="155"/>
    </row>
    <row r="1254" spans="1:44" ht="102" hidden="1" x14ac:dyDescent="0.3">
      <c r="A1254" s="155"/>
      <c r="B1254" s="165" t="s">
        <v>4084</v>
      </c>
      <c r="C1254" s="162"/>
      <c r="D1254" s="163">
        <v>137.44</v>
      </c>
      <c r="E1254" s="164">
        <v>137.44</v>
      </c>
      <c r="F1254" s="166" t="s">
        <v>3356</v>
      </c>
      <c r="G1254" s="161" t="s">
        <v>2020</v>
      </c>
      <c r="H1254" s="162" t="s">
        <v>1073</v>
      </c>
      <c r="I1254" s="155"/>
      <c r="J1254" s="155"/>
      <c r="K1254" s="155"/>
      <c r="L1254" s="155"/>
      <c r="M1254" s="155"/>
      <c r="N1254" s="155"/>
      <c r="O1254" s="155"/>
      <c r="P1254" s="155"/>
      <c r="Q1254" s="155"/>
      <c r="R1254" s="155"/>
      <c r="S1254" s="155"/>
      <c r="T1254" s="155"/>
      <c r="U1254" s="155"/>
      <c r="V1254" s="155"/>
      <c r="W1254" s="155"/>
      <c r="X1254" s="155"/>
      <c r="Y1254" s="155"/>
      <c r="Z1254" s="155"/>
      <c r="AA1254" s="155"/>
      <c r="AB1254" s="155"/>
      <c r="AC1254" s="155"/>
      <c r="AD1254" s="155"/>
      <c r="AE1254" s="155"/>
      <c r="AF1254" s="155"/>
      <c r="AG1254" s="155"/>
      <c r="AH1254" s="155"/>
      <c r="AI1254" s="155"/>
      <c r="AJ1254" s="155"/>
      <c r="AK1254" s="155"/>
      <c r="AL1254" s="155"/>
      <c r="AM1254" s="155"/>
      <c r="AN1254" s="155"/>
      <c r="AO1254" s="155"/>
      <c r="AP1254" s="155"/>
      <c r="AQ1254" s="155"/>
      <c r="AR1254" s="155"/>
    </row>
    <row r="1255" spans="1:44" ht="102" hidden="1" x14ac:dyDescent="0.3">
      <c r="A1255" s="155"/>
      <c r="B1255" s="166" t="s">
        <v>3356</v>
      </c>
      <c r="C1255" s="167"/>
      <c r="D1255" s="163">
        <v>137.44</v>
      </c>
      <c r="E1255" s="164">
        <v>137.44</v>
      </c>
      <c r="F1255" s="161" t="s">
        <v>2020</v>
      </c>
      <c r="G1255" s="165" t="s">
        <v>4084</v>
      </c>
      <c r="H1255" s="162"/>
      <c r="I1255" s="155"/>
      <c r="J1255" s="155"/>
      <c r="K1255" s="155"/>
      <c r="L1255" s="155"/>
      <c r="M1255" s="155"/>
      <c r="N1255" s="155"/>
      <c r="O1255" s="155"/>
      <c r="P1255" s="155"/>
      <c r="Q1255" s="155"/>
      <c r="R1255" s="155"/>
      <c r="S1255" s="155"/>
      <c r="T1255" s="155"/>
      <c r="U1255" s="155"/>
      <c r="V1255" s="155"/>
      <c r="W1255" s="155"/>
      <c r="X1255" s="155"/>
      <c r="Y1255" s="155"/>
      <c r="Z1255" s="155"/>
      <c r="AA1255" s="155"/>
      <c r="AB1255" s="155"/>
      <c r="AC1255" s="155"/>
      <c r="AD1255" s="155"/>
      <c r="AE1255" s="155"/>
      <c r="AF1255" s="155"/>
      <c r="AG1255" s="155"/>
      <c r="AH1255" s="155"/>
      <c r="AI1255" s="155"/>
      <c r="AJ1255" s="155"/>
      <c r="AK1255" s="155"/>
      <c r="AL1255" s="155"/>
      <c r="AM1255" s="155"/>
      <c r="AN1255" s="155"/>
      <c r="AO1255" s="155"/>
      <c r="AP1255" s="155"/>
      <c r="AQ1255" s="155"/>
      <c r="AR1255" s="155"/>
    </row>
    <row r="1256" spans="1:44" ht="102" x14ac:dyDescent="0.3">
      <c r="A1256" s="155"/>
      <c r="B1256" s="161" t="s">
        <v>2020</v>
      </c>
      <c r="C1256" s="162" t="s">
        <v>1073</v>
      </c>
      <c r="D1256" s="163">
        <v>146.03</v>
      </c>
      <c r="E1256" s="164">
        <v>146.03</v>
      </c>
      <c r="F1256" s="165" t="s">
        <v>4084</v>
      </c>
      <c r="G1256" s="166" t="s">
        <v>2412</v>
      </c>
      <c r="H1256" s="167"/>
      <c r="I1256" s="155"/>
      <c r="J1256" s="155"/>
      <c r="K1256" s="155"/>
      <c r="L1256" s="155"/>
      <c r="M1256" s="155"/>
      <c r="N1256" s="155"/>
      <c r="O1256" s="155"/>
      <c r="P1256" s="155"/>
      <c r="Q1256" s="155"/>
      <c r="R1256" s="155"/>
      <c r="S1256" s="155"/>
      <c r="T1256" s="155"/>
      <c r="U1256" s="155"/>
      <c r="V1256" s="155"/>
      <c r="W1256" s="155"/>
      <c r="X1256" s="155"/>
      <c r="Y1256" s="155"/>
      <c r="Z1256" s="155"/>
      <c r="AA1256" s="155"/>
      <c r="AB1256" s="155"/>
      <c r="AC1256" s="155"/>
      <c r="AD1256" s="155"/>
      <c r="AE1256" s="155"/>
      <c r="AF1256" s="155"/>
      <c r="AG1256" s="155"/>
      <c r="AH1256" s="155"/>
      <c r="AI1256" s="155"/>
      <c r="AJ1256" s="155"/>
      <c r="AK1256" s="155"/>
      <c r="AL1256" s="155"/>
      <c r="AM1256" s="155"/>
      <c r="AN1256" s="155"/>
      <c r="AO1256" s="155"/>
      <c r="AP1256" s="155"/>
      <c r="AQ1256" s="155"/>
      <c r="AR1256" s="155"/>
    </row>
    <row r="1257" spans="1:44" ht="102" hidden="1" x14ac:dyDescent="0.3">
      <c r="A1257" s="155"/>
      <c r="B1257" s="165" t="s">
        <v>4084</v>
      </c>
      <c r="C1257" s="162"/>
      <c r="D1257" s="163">
        <v>146.03</v>
      </c>
      <c r="E1257" s="164">
        <v>146.03</v>
      </c>
      <c r="F1257" s="166" t="s">
        <v>2412</v>
      </c>
      <c r="G1257" s="161" t="s">
        <v>1361</v>
      </c>
      <c r="H1257" s="162" t="s">
        <v>1126</v>
      </c>
      <c r="I1257" s="155"/>
      <c r="J1257" s="155"/>
      <c r="K1257" s="155"/>
      <c r="L1257" s="155"/>
      <c r="M1257" s="155"/>
      <c r="N1257" s="155"/>
      <c r="O1257" s="155"/>
      <c r="P1257" s="155"/>
      <c r="Q1257" s="155"/>
      <c r="R1257" s="155"/>
      <c r="S1257" s="155"/>
      <c r="T1257" s="155"/>
      <c r="U1257" s="155"/>
      <c r="V1257" s="155"/>
      <c r="W1257" s="155"/>
      <c r="X1257" s="155"/>
      <c r="Y1257" s="155"/>
      <c r="Z1257" s="155"/>
      <c r="AA1257" s="155"/>
      <c r="AB1257" s="155"/>
      <c r="AC1257" s="155"/>
      <c r="AD1257" s="155"/>
      <c r="AE1257" s="155"/>
      <c r="AF1257" s="155"/>
      <c r="AG1257" s="155"/>
      <c r="AH1257" s="155"/>
      <c r="AI1257" s="155"/>
      <c r="AJ1257" s="155"/>
      <c r="AK1257" s="155"/>
      <c r="AL1257" s="155"/>
      <c r="AM1257" s="155"/>
      <c r="AN1257" s="155"/>
      <c r="AO1257" s="155"/>
      <c r="AP1257" s="155"/>
      <c r="AQ1257" s="155"/>
      <c r="AR1257" s="155"/>
    </row>
    <row r="1258" spans="1:44" ht="102" hidden="1" x14ac:dyDescent="0.3">
      <c r="A1258" s="155"/>
      <c r="B1258" s="166" t="s">
        <v>2412</v>
      </c>
      <c r="C1258" s="167"/>
      <c r="D1258" s="163">
        <v>146.03</v>
      </c>
      <c r="E1258" s="164">
        <v>146.03</v>
      </c>
      <c r="F1258" s="161" t="s">
        <v>1361</v>
      </c>
      <c r="G1258" s="165" t="s">
        <v>4084</v>
      </c>
      <c r="H1258" s="162"/>
      <c r="I1258" s="155"/>
      <c r="J1258" s="155"/>
      <c r="K1258" s="155"/>
      <c r="L1258" s="155"/>
      <c r="M1258" s="155"/>
      <c r="N1258" s="155"/>
      <c r="O1258" s="155"/>
      <c r="P1258" s="155"/>
      <c r="Q1258" s="155"/>
      <c r="R1258" s="155"/>
      <c r="S1258" s="155"/>
      <c r="T1258" s="155"/>
      <c r="U1258" s="155"/>
      <c r="V1258" s="155"/>
      <c r="W1258" s="155"/>
      <c r="X1258" s="155"/>
      <c r="Y1258" s="155"/>
      <c r="Z1258" s="155"/>
      <c r="AA1258" s="155"/>
      <c r="AB1258" s="155"/>
      <c r="AC1258" s="155"/>
      <c r="AD1258" s="155"/>
      <c r="AE1258" s="155"/>
      <c r="AF1258" s="155"/>
      <c r="AG1258" s="155"/>
      <c r="AH1258" s="155"/>
      <c r="AI1258" s="155"/>
      <c r="AJ1258" s="155"/>
      <c r="AK1258" s="155"/>
      <c r="AL1258" s="155"/>
      <c r="AM1258" s="155"/>
      <c r="AN1258" s="155"/>
      <c r="AO1258" s="155"/>
      <c r="AP1258" s="155"/>
      <c r="AQ1258" s="155"/>
      <c r="AR1258" s="155"/>
    </row>
    <row r="1259" spans="1:44" ht="102" x14ac:dyDescent="0.3">
      <c r="A1259" s="155"/>
      <c r="B1259" s="161" t="s">
        <v>1361</v>
      </c>
      <c r="C1259" s="162" t="s">
        <v>1126</v>
      </c>
      <c r="D1259" s="163">
        <v>201.86</v>
      </c>
      <c r="E1259" s="164">
        <v>201.86</v>
      </c>
      <c r="F1259" s="165" t="s">
        <v>4084</v>
      </c>
      <c r="G1259" s="166" t="s">
        <v>2475</v>
      </c>
      <c r="H1259" s="167"/>
      <c r="I1259" s="155"/>
      <c r="J1259" s="155"/>
      <c r="K1259" s="155"/>
      <c r="L1259" s="155"/>
      <c r="M1259" s="155"/>
      <c r="N1259" s="155"/>
      <c r="O1259" s="155"/>
      <c r="P1259" s="155"/>
      <c r="Q1259" s="155"/>
      <c r="R1259" s="155"/>
      <c r="S1259" s="155"/>
      <c r="T1259" s="155"/>
      <c r="U1259" s="155"/>
      <c r="V1259" s="155"/>
      <c r="W1259" s="155"/>
      <c r="X1259" s="155"/>
      <c r="Y1259" s="155"/>
      <c r="Z1259" s="155"/>
      <c r="AA1259" s="155"/>
      <c r="AB1259" s="155"/>
      <c r="AC1259" s="155"/>
      <c r="AD1259" s="155"/>
      <c r="AE1259" s="155"/>
      <c r="AF1259" s="155"/>
      <c r="AG1259" s="155"/>
      <c r="AH1259" s="155"/>
      <c r="AI1259" s="155"/>
      <c r="AJ1259" s="155"/>
      <c r="AK1259" s="155"/>
      <c r="AL1259" s="155"/>
      <c r="AM1259" s="155"/>
      <c r="AN1259" s="155"/>
      <c r="AO1259" s="155"/>
      <c r="AP1259" s="155"/>
      <c r="AQ1259" s="155"/>
      <c r="AR1259" s="155"/>
    </row>
    <row r="1260" spans="1:44" ht="102" hidden="1" x14ac:dyDescent="0.3">
      <c r="A1260" s="155"/>
      <c r="B1260" s="165" t="s">
        <v>4084</v>
      </c>
      <c r="C1260" s="162"/>
      <c r="D1260" s="163">
        <v>201.86</v>
      </c>
      <c r="E1260" s="164">
        <v>201.86</v>
      </c>
      <c r="F1260" s="166" t="s">
        <v>2475</v>
      </c>
      <c r="G1260" s="161" t="s">
        <v>2027</v>
      </c>
      <c r="H1260" s="162" t="s">
        <v>564</v>
      </c>
      <c r="I1260" s="155"/>
      <c r="J1260" s="155"/>
      <c r="K1260" s="155"/>
      <c r="L1260" s="155"/>
      <c r="M1260" s="155"/>
      <c r="N1260" s="155"/>
      <c r="O1260" s="155"/>
      <c r="P1260" s="155"/>
      <c r="Q1260" s="155"/>
      <c r="R1260" s="155"/>
      <c r="S1260" s="155"/>
      <c r="T1260" s="155"/>
      <c r="U1260" s="155"/>
      <c r="V1260" s="155"/>
      <c r="W1260" s="155"/>
      <c r="X1260" s="155"/>
      <c r="Y1260" s="155"/>
      <c r="Z1260" s="155"/>
      <c r="AA1260" s="155"/>
      <c r="AB1260" s="155"/>
      <c r="AC1260" s="155"/>
      <c r="AD1260" s="155"/>
      <c r="AE1260" s="155"/>
      <c r="AF1260" s="155"/>
      <c r="AG1260" s="155"/>
      <c r="AH1260" s="155"/>
      <c r="AI1260" s="155"/>
      <c r="AJ1260" s="155"/>
      <c r="AK1260" s="155"/>
      <c r="AL1260" s="155"/>
      <c r="AM1260" s="155"/>
      <c r="AN1260" s="155"/>
      <c r="AO1260" s="155"/>
      <c r="AP1260" s="155"/>
      <c r="AQ1260" s="155"/>
      <c r="AR1260" s="155"/>
    </row>
    <row r="1261" spans="1:44" ht="102" hidden="1" x14ac:dyDescent="0.3">
      <c r="A1261" s="155"/>
      <c r="B1261" s="166" t="s">
        <v>2475</v>
      </c>
      <c r="C1261" s="167"/>
      <c r="D1261" s="163">
        <v>201.86</v>
      </c>
      <c r="E1261" s="164">
        <v>201.86</v>
      </c>
      <c r="F1261" s="161" t="s">
        <v>2027</v>
      </c>
      <c r="G1261" s="165" t="s">
        <v>4084</v>
      </c>
      <c r="H1261" s="162"/>
      <c r="I1261" s="155"/>
      <c r="J1261" s="155"/>
      <c r="K1261" s="155"/>
      <c r="L1261" s="155"/>
      <c r="M1261" s="155"/>
      <c r="N1261" s="155"/>
      <c r="O1261" s="155"/>
      <c r="P1261" s="155"/>
      <c r="Q1261" s="155"/>
      <c r="R1261" s="155"/>
      <c r="S1261" s="155"/>
      <c r="T1261" s="155"/>
      <c r="U1261" s="155"/>
      <c r="V1261" s="155"/>
      <c r="W1261" s="155"/>
      <c r="X1261" s="155"/>
      <c r="Y1261" s="155"/>
      <c r="Z1261" s="155"/>
      <c r="AA1261" s="155"/>
      <c r="AB1261" s="155"/>
      <c r="AC1261" s="155"/>
      <c r="AD1261" s="155"/>
      <c r="AE1261" s="155"/>
      <c r="AF1261" s="155"/>
      <c r="AG1261" s="155"/>
      <c r="AH1261" s="155"/>
      <c r="AI1261" s="155"/>
      <c r="AJ1261" s="155"/>
      <c r="AK1261" s="155"/>
      <c r="AL1261" s="155"/>
      <c r="AM1261" s="155"/>
      <c r="AN1261" s="155"/>
      <c r="AO1261" s="155"/>
      <c r="AP1261" s="155"/>
      <c r="AQ1261" s="155"/>
      <c r="AR1261" s="155"/>
    </row>
    <row r="1262" spans="1:44" ht="102" x14ac:dyDescent="0.3">
      <c r="A1262" s="155"/>
      <c r="B1262" s="161" t="s">
        <v>2027</v>
      </c>
      <c r="C1262" s="162" t="s">
        <v>564</v>
      </c>
      <c r="D1262" s="163">
        <v>167.5</v>
      </c>
      <c r="E1262" s="164">
        <v>167.5</v>
      </c>
      <c r="F1262" s="165" t="s">
        <v>4084</v>
      </c>
      <c r="G1262" s="166" t="s">
        <v>2443</v>
      </c>
      <c r="H1262" s="167"/>
      <c r="I1262" s="155"/>
      <c r="J1262" s="155"/>
      <c r="K1262" s="155"/>
      <c r="L1262" s="155"/>
      <c r="M1262" s="155"/>
      <c r="N1262" s="155"/>
      <c r="O1262" s="155"/>
      <c r="P1262" s="155"/>
      <c r="Q1262" s="155"/>
      <c r="R1262" s="155"/>
      <c r="S1262" s="155"/>
      <c r="T1262" s="155"/>
      <c r="U1262" s="155"/>
      <c r="V1262" s="155"/>
      <c r="W1262" s="155"/>
      <c r="X1262" s="155"/>
      <c r="Y1262" s="155"/>
      <c r="Z1262" s="155"/>
      <c r="AA1262" s="155"/>
      <c r="AB1262" s="155"/>
      <c r="AC1262" s="155"/>
      <c r="AD1262" s="155"/>
      <c r="AE1262" s="155"/>
      <c r="AF1262" s="155"/>
      <c r="AG1262" s="155"/>
      <c r="AH1262" s="155"/>
      <c r="AI1262" s="155"/>
      <c r="AJ1262" s="155"/>
      <c r="AK1262" s="155"/>
      <c r="AL1262" s="155"/>
      <c r="AM1262" s="155"/>
      <c r="AN1262" s="155"/>
      <c r="AO1262" s="155"/>
      <c r="AP1262" s="155"/>
      <c r="AQ1262" s="155"/>
      <c r="AR1262" s="155"/>
    </row>
    <row r="1263" spans="1:44" ht="102" hidden="1" x14ac:dyDescent="0.3">
      <c r="A1263" s="155"/>
      <c r="B1263" s="165" t="s">
        <v>4084</v>
      </c>
      <c r="C1263" s="162"/>
      <c r="D1263" s="163">
        <v>167.5</v>
      </c>
      <c r="E1263" s="164">
        <v>167.5</v>
      </c>
      <c r="F1263" s="166" t="s">
        <v>2443</v>
      </c>
      <c r="G1263" s="161" t="s">
        <v>2276</v>
      </c>
      <c r="H1263" s="162" t="s">
        <v>614</v>
      </c>
      <c r="I1263" s="155"/>
      <c r="J1263" s="155"/>
      <c r="K1263" s="155"/>
      <c r="L1263" s="155"/>
      <c r="M1263" s="155"/>
      <c r="N1263" s="155"/>
      <c r="O1263" s="155"/>
      <c r="P1263" s="155"/>
      <c r="Q1263" s="155"/>
      <c r="R1263" s="155"/>
      <c r="S1263" s="155"/>
      <c r="T1263" s="155"/>
      <c r="U1263" s="155"/>
      <c r="V1263" s="155"/>
      <c r="W1263" s="155"/>
      <c r="X1263" s="155"/>
      <c r="Y1263" s="155"/>
      <c r="Z1263" s="155"/>
      <c r="AA1263" s="155"/>
      <c r="AB1263" s="155"/>
      <c r="AC1263" s="155"/>
      <c r="AD1263" s="155"/>
      <c r="AE1263" s="155"/>
      <c r="AF1263" s="155"/>
      <c r="AG1263" s="155"/>
      <c r="AH1263" s="155"/>
      <c r="AI1263" s="155"/>
      <c r="AJ1263" s="155"/>
      <c r="AK1263" s="155"/>
      <c r="AL1263" s="155"/>
      <c r="AM1263" s="155"/>
      <c r="AN1263" s="155"/>
      <c r="AO1263" s="155"/>
      <c r="AP1263" s="155"/>
      <c r="AQ1263" s="155"/>
      <c r="AR1263" s="155"/>
    </row>
    <row r="1264" spans="1:44" ht="102" hidden="1" x14ac:dyDescent="0.3">
      <c r="A1264" s="155"/>
      <c r="B1264" s="166" t="s">
        <v>2443</v>
      </c>
      <c r="C1264" s="167"/>
      <c r="D1264" s="163">
        <v>167.5</v>
      </c>
      <c r="E1264" s="164">
        <v>167.5</v>
      </c>
      <c r="F1264" s="161" t="s">
        <v>2276</v>
      </c>
      <c r="G1264" s="165" t="s">
        <v>4084</v>
      </c>
      <c r="H1264" s="162"/>
      <c r="I1264" s="155"/>
      <c r="J1264" s="155"/>
      <c r="K1264" s="155"/>
      <c r="L1264" s="155"/>
      <c r="M1264" s="155"/>
      <c r="N1264" s="155"/>
      <c r="O1264" s="155"/>
      <c r="P1264" s="155"/>
      <c r="Q1264" s="155"/>
      <c r="R1264" s="155"/>
      <c r="S1264" s="155"/>
      <c r="T1264" s="155"/>
      <c r="U1264" s="155"/>
      <c r="V1264" s="155"/>
      <c r="W1264" s="155"/>
      <c r="X1264" s="155"/>
      <c r="Y1264" s="155"/>
      <c r="Z1264" s="155"/>
      <c r="AA1264" s="155"/>
      <c r="AB1264" s="155"/>
      <c r="AC1264" s="155"/>
      <c r="AD1264" s="155"/>
      <c r="AE1264" s="155"/>
      <c r="AF1264" s="155"/>
      <c r="AG1264" s="155"/>
      <c r="AH1264" s="155"/>
      <c r="AI1264" s="155"/>
      <c r="AJ1264" s="155"/>
      <c r="AK1264" s="155"/>
      <c r="AL1264" s="155"/>
      <c r="AM1264" s="155"/>
      <c r="AN1264" s="155"/>
      <c r="AO1264" s="155"/>
      <c r="AP1264" s="155"/>
      <c r="AQ1264" s="155"/>
      <c r="AR1264" s="155"/>
    </row>
    <row r="1265" spans="1:44" ht="102" x14ac:dyDescent="0.3">
      <c r="A1265" s="155"/>
      <c r="B1265" s="161" t="s">
        <v>2276</v>
      </c>
      <c r="C1265" s="162" t="s">
        <v>614</v>
      </c>
      <c r="D1265" s="163">
        <v>287.76</v>
      </c>
      <c r="E1265" s="164">
        <v>287.76</v>
      </c>
      <c r="F1265" s="165" t="s">
        <v>4084</v>
      </c>
      <c r="G1265" s="166" t="s">
        <v>3388</v>
      </c>
      <c r="H1265" s="167"/>
      <c r="I1265" s="155"/>
      <c r="J1265" s="155"/>
      <c r="K1265" s="155"/>
      <c r="L1265" s="155"/>
      <c r="M1265" s="155"/>
      <c r="N1265" s="155"/>
      <c r="O1265" s="155"/>
      <c r="P1265" s="155"/>
      <c r="Q1265" s="155"/>
      <c r="R1265" s="155"/>
      <c r="S1265" s="155"/>
      <c r="T1265" s="155"/>
      <c r="U1265" s="155"/>
      <c r="V1265" s="155"/>
      <c r="W1265" s="155"/>
      <c r="X1265" s="155"/>
      <c r="Y1265" s="155"/>
      <c r="Z1265" s="155"/>
      <c r="AA1265" s="155"/>
      <c r="AB1265" s="155"/>
      <c r="AC1265" s="155"/>
      <c r="AD1265" s="155"/>
      <c r="AE1265" s="155"/>
      <c r="AF1265" s="155"/>
      <c r="AG1265" s="155"/>
      <c r="AH1265" s="155"/>
      <c r="AI1265" s="155"/>
      <c r="AJ1265" s="155"/>
      <c r="AK1265" s="155"/>
      <c r="AL1265" s="155"/>
      <c r="AM1265" s="155"/>
      <c r="AN1265" s="155"/>
      <c r="AO1265" s="155"/>
      <c r="AP1265" s="155"/>
      <c r="AQ1265" s="155"/>
      <c r="AR1265" s="155"/>
    </row>
    <row r="1266" spans="1:44" ht="102" hidden="1" x14ac:dyDescent="0.3">
      <c r="A1266" s="155"/>
      <c r="B1266" s="165" t="s">
        <v>4084</v>
      </c>
      <c r="C1266" s="162"/>
      <c r="D1266" s="163">
        <v>287.76</v>
      </c>
      <c r="E1266" s="164">
        <v>287.76</v>
      </c>
      <c r="F1266" s="166" t="s">
        <v>3388</v>
      </c>
      <c r="G1266" s="161" t="s">
        <v>3563</v>
      </c>
      <c r="H1266" s="162" t="s">
        <v>973</v>
      </c>
      <c r="I1266" s="155"/>
      <c r="J1266" s="155"/>
      <c r="K1266" s="155"/>
      <c r="L1266" s="155"/>
      <c r="M1266" s="155"/>
      <c r="N1266" s="155"/>
      <c r="O1266" s="155"/>
      <c r="P1266" s="155"/>
      <c r="Q1266" s="155"/>
      <c r="R1266" s="155"/>
      <c r="S1266" s="155"/>
      <c r="T1266" s="155"/>
      <c r="U1266" s="155"/>
      <c r="V1266" s="155"/>
      <c r="W1266" s="155"/>
      <c r="X1266" s="155"/>
      <c r="Y1266" s="155"/>
      <c r="Z1266" s="155"/>
      <c r="AA1266" s="155"/>
      <c r="AB1266" s="155"/>
      <c r="AC1266" s="155"/>
      <c r="AD1266" s="155"/>
      <c r="AE1266" s="155"/>
      <c r="AF1266" s="155"/>
      <c r="AG1266" s="155"/>
      <c r="AH1266" s="155"/>
      <c r="AI1266" s="155"/>
      <c r="AJ1266" s="155"/>
      <c r="AK1266" s="155"/>
      <c r="AL1266" s="155"/>
      <c r="AM1266" s="155"/>
      <c r="AN1266" s="155"/>
      <c r="AO1266" s="155"/>
      <c r="AP1266" s="155"/>
      <c r="AQ1266" s="155"/>
      <c r="AR1266" s="155"/>
    </row>
    <row r="1267" spans="1:44" ht="102" hidden="1" x14ac:dyDescent="0.3">
      <c r="A1267" s="155"/>
      <c r="B1267" s="166" t="s">
        <v>3388</v>
      </c>
      <c r="C1267" s="167"/>
      <c r="D1267" s="163">
        <v>287.76</v>
      </c>
      <c r="E1267" s="164">
        <v>287.76</v>
      </c>
      <c r="F1267" s="161" t="s">
        <v>3563</v>
      </c>
      <c r="G1267" s="165" t="s">
        <v>4084</v>
      </c>
      <c r="H1267" s="162"/>
      <c r="I1267" s="155"/>
      <c r="J1267" s="155"/>
      <c r="K1267" s="155"/>
      <c r="L1267" s="155"/>
      <c r="M1267" s="155"/>
      <c r="N1267" s="155"/>
      <c r="O1267" s="155"/>
      <c r="P1267" s="155"/>
      <c r="Q1267" s="155"/>
      <c r="R1267" s="155"/>
      <c r="S1267" s="155"/>
      <c r="T1267" s="155"/>
      <c r="U1267" s="155"/>
      <c r="V1267" s="155"/>
      <c r="W1267" s="155"/>
      <c r="X1267" s="155"/>
      <c r="Y1267" s="155"/>
      <c r="Z1267" s="155"/>
      <c r="AA1267" s="155"/>
      <c r="AB1267" s="155"/>
      <c r="AC1267" s="155"/>
      <c r="AD1267" s="155"/>
      <c r="AE1267" s="155"/>
      <c r="AF1267" s="155"/>
      <c r="AG1267" s="155"/>
      <c r="AH1267" s="155"/>
      <c r="AI1267" s="155"/>
      <c r="AJ1267" s="155"/>
      <c r="AK1267" s="155"/>
      <c r="AL1267" s="155"/>
      <c r="AM1267" s="155"/>
      <c r="AN1267" s="155"/>
      <c r="AO1267" s="155"/>
      <c r="AP1267" s="155"/>
      <c r="AQ1267" s="155"/>
      <c r="AR1267" s="155"/>
    </row>
    <row r="1268" spans="1:44" ht="102" x14ac:dyDescent="0.3">
      <c r="A1268" s="155"/>
      <c r="B1268" s="161" t="s">
        <v>3563</v>
      </c>
      <c r="C1268" s="162" t="s">
        <v>973</v>
      </c>
      <c r="D1268" s="163">
        <v>151.4</v>
      </c>
      <c r="E1268" s="164">
        <v>151.4</v>
      </c>
      <c r="F1268" s="165" t="s">
        <v>4084</v>
      </c>
      <c r="G1268" s="166" t="s">
        <v>4100</v>
      </c>
      <c r="H1268" s="167"/>
      <c r="I1268" s="155"/>
      <c r="J1268" s="155"/>
      <c r="K1268" s="155"/>
      <c r="L1268" s="155"/>
      <c r="M1268" s="155"/>
      <c r="N1268" s="155"/>
      <c r="O1268" s="155"/>
      <c r="P1268" s="155"/>
      <c r="Q1268" s="155"/>
      <c r="R1268" s="155"/>
      <c r="S1268" s="155"/>
      <c r="T1268" s="155"/>
      <c r="U1268" s="155"/>
      <c r="V1268" s="155"/>
      <c r="W1268" s="155"/>
      <c r="X1268" s="155"/>
      <c r="Y1268" s="155"/>
      <c r="Z1268" s="155"/>
      <c r="AA1268" s="155"/>
      <c r="AB1268" s="155"/>
      <c r="AC1268" s="155"/>
      <c r="AD1268" s="155"/>
      <c r="AE1268" s="155"/>
      <c r="AF1268" s="155"/>
      <c r="AG1268" s="155"/>
      <c r="AH1268" s="155"/>
      <c r="AI1268" s="155"/>
      <c r="AJ1268" s="155"/>
      <c r="AK1268" s="155"/>
      <c r="AL1268" s="155"/>
      <c r="AM1268" s="155"/>
      <c r="AN1268" s="155"/>
      <c r="AO1268" s="155"/>
      <c r="AP1268" s="155"/>
      <c r="AQ1268" s="155"/>
      <c r="AR1268" s="155"/>
    </row>
    <row r="1269" spans="1:44" ht="102" hidden="1" x14ac:dyDescent="0.3">
      <c r="A1269" s="155"/>
      <c r="B1269" s="165" t="s">
        <v>4084</v>
      </c>
      <c r="C1269" s="162"/>
      <c r="D1269" s="163">
        <v>151.4</v>
      </c>
      <c r="E1269" s="164">
        <v>151.4</v>
      </c>
      <c r="F1269" s="166" t="s">
        <v>4100</v>
      </c>
      <c r="G1269" s="161" t="s">
        <v>1341</v>
      </c>
      <c r="H1269" s="162" t="s">
        <v>973</v>
      </c>
      <c r="I1269" s="155"/>
      <c r="J1269" s="155"/>
      <c r="K1269" s="155"/>
      <c r="L1269" s="155"/>
      <c r="M1269" s="155"/>
      <c r="N1269" s="155"/>
      <c r="O1269" s="155"/>
      <c r="P1269" s="155"/>
      <c r="Q1269" s="155"/>
      <c r="R1269" s="155"/>
      <c r="S1269" s="155"/>
      <c r="T1269" s="155"/>
      <c r="U1269" s="155"/>
      <c r="V1269" s="155"/>
      <c r="W1269" s="155"/>
      <c r="X1269" s="155"/>
      <c r="Y1269" s="155"/>
      <c r="Z1269" s="155"/>
      <c r="AA1269" s="155"/>
      <c r="AB1269" s="155"/>
      <c r="AC1269" s="155"/>
      <c r="AD1269" s="155"/>
      <c r="AE1269" s="155"/>
      <c r="AF1269" s="155"/>
      <c r="AG1269" s="155"/>
      <c r="AH1269" s="155"/>
      <c r="AI1269" s="155"/>
      <c r="AJ1269" s="155"/>
      <c r="AK1269" s="155"/>
      <c r="AL1269" s="155"/>
      <c r="AM1269" s="155"/>
      <c r="AN1269" s="155"/>
      <c r="AO1269" s="155"/>
      <c r="AP1269" s="155"/>
      <c r="AQ1269" s="155"/>
      <c r="AR1269" s="155"/>
    </row>
    <row r="1270" spans="1:44" ht="102" hidden="1" x14ac:dyDescent="0.3">
      <c r="A1270" s="155"/>
      <c r="B1270" s="166" t="s">
        <v>4100</v>
      </c>
      <c r="C1270" s="167"/>
      <c r="D1270" s="163">
        <v>151.4</v>
      </c>
      <c r="E1270" s="164">
        <v>151.4</v>
      </c>
      <c r="F1270" s="161" t="s">
        <v>1341</v>
      </c>
      <c r="G1270" s="165" t="s">
        <v>4084</v>
      </c>
      <c r="H1270" s="162"/>
      <c r="I1270" s="155"/>
      <c r="J1270" s="155"/>
      <c r="K1270" s="155"/>
      <c r="L1270" s="155"/>
      <c r="M1270" s="155"/>
      <c r="N1270" s="155"/>
      <c r="O1270" s="155"/>
      <c r="P1270" s="155"/>
      <c r="Q1270" s="155"/>
      <c r="R1270" s="155"/>
      <c r="S1270" s="155"/>
      <c r="T1270" s="155"/>
      <c r="U1270" s="155"/>
      <c r="V1270" s="155"/>
      <c r="W1270" s="155"/>
      <c r="X1270" s="155"/>
      <c r="Y1270" s="155"/>
      <c r="Z1270" s="155"/>
      <c r="AA1270" s="155"/>
      <c r="AB1270" s="155"/>
      <c r="AC1270" s="155"/>
      <c r="AD1270" s="155"/>
      <c r="AE1270" s="155"/>
      <c r="AF1270" s="155"/>
      <c r="AG1270" s="155"/>
      <c r="AH1270" s="155"/>
      <c r="AI1270" s="155"/>
      <c r="AJ1270" s="155"/>
      <c r="AK1270" s="155"/>
      <c r="AL1270" s="155"/>
      <c r="AM1270" s="155"/>
      <c r="AN1270" s="155"/>
      <c r="AO1270" s="155"/>
      <c r="AP1270" s="155"/>
      <c r="AQ1270" s="155"/>
      <c r="AR1270" s="155"/>
    </row>
    <row r="1271" spans="1:44" ht="102" x14ac:dyDescent="0.3">
      <c r="A1271" s="155"/>
      <c r="B1271" s="161" t="s">
        <v>1341</v>
      </c>
      <c r="C1271" s="162" t="s">
        <v>973</v>
      </c>
      <c r="D1271" s="163">
        <v>28.99</v>
      </c>
      <c r="E1271" s="164">
        <v>28.99</v>
      </c>
      <c r="F1271" s="165" t="s">
        <v>4084</v>
      </c>
      <c r="G1271" s="166" t="s">
        <v>2456</v>
      </c>
      <c r="H1271" s="167"/>
      <c r="I1271" s="155"/>
      <c r="J1271" s="155"/>
      <c r="K1271" s="155"/>
      <c r="L1271" s="155"/>
      <c r="M1271" s="155"/>
      <c r="N1271" s="155"/>
      <c r="O1271" s="155"/>
      <c r="P1271" s="155"/>
      <c r="Q1271" s="155"/>
      <c r="R1271" s="155"/>
      <c r="S1271" s="155"/>
      <c r="T1271" s="155"/>
      <c r="U1271" s="155"/>
      <c r="V1271" s="155"/>
      <c r="W1271" s="155"/>
      <c r="X1271" s="155"/>
      <c r="Y1271" s="155"/>
      <c r="Z1271" s="155"/>
      <c r="AA1271" s="155"/>
      <c r="AB1271" s="155"/>
      <c r="AC1271" s="155"/>
      <c r="AD1271" s="155"/>
      <c r="AE1271" s="155"/>
      <c r="AF1271" s="155"/>
      <c r="AG1271" s="155"/>
      <c r="AH1271" s="155"/>
      <c r="AI1271" s="155"/>
      <c r="AJ1271" s="155"/>
      <c r="AK1271" s="155"/>
      <c r="AL1271" s="155"/>
      <c r="AM1271" s="155"/>
      <c r="AN1271" s="155"/>
      <c r="AO1271" s="155"/>
      <c r="AP1271" s="155"/>
      <c r="AQ1271" s="155"/>
      <c r="AR1271" s="155"/>
    </row>
    <row r="1272" spans="1:44" ht="102" hidden="1" x14ac:dyDescent="0.3">
      <c r="A1272" s="155"/>
      <c r="B1272" s="165" t="s">
        <v>4084</v>
      </c>
      <c r="C1272" s="162"/>
      <c r="D1272" s="163">
        <v>28.99</v>
      </c>
      <c r="E1272" s="164">
        <v>28.99</v>
      </c>
      <c r="F1272" s="166" t="s">
        <v>2456</v>
      </c>
      <c r="G1272" s="161" t="s">
        <v>2007</v>
      </c>
      <c r="H1272" s="162" t="s">
        <v>763</v>
      </c>
      <c r="I1272" s="155"/>
      <c r="J1272" s="155"/>
      <c r="K1272" s="155"/>
      <c r="L1272" s="155"/>
      <c r="M1272" s="155"/>
      <c r="N1272" s="155"/>
      <c r="O1272" s="155"/>
      <c r="P1272" s="155"/>
      <c r="Q1272" s="155"/>
      <c r="R1272" s="155"/>
      <c r="S1272" s="155"/>
      <c r="T1272" s="155"/>
      <c r="U1272" s="155"/>
      <c r="V1272" s="155"/>
      <c r="W1272" s="155"/>
      <c r="X1272" s="155"/>
      <c r="Y1272" s="155"/>
      <c r="Z1272" s="155"/>
      <c r="AA1272" s="155"/>
      <c r="AB1272" s="155"/>
      <c r="AC1272" s="155"/>
      <c r="AD1272" s="155"/>
      <c r="AE1272" s="155"/>
      <c r="AF1272" s="155"/>
      <c r="AG1272" s="155"/>
      <c r="AH1272" s="155"/>
      <c r="AI1272" s="155"/>
      <c r="AJ1272" s="155"/>
      <c r="AK1272" s="155"/>
      <c r="AL1272" s="155"/>
      <c r="AM1272" s="155"/>
      <c r="AN1272" s="155"/>
      <c r="AO1272" s="155"/>
      <c r="AP1272" s="155"/>
      <c r="AQ1272" s="155"/>
      <c r="AR1272" s="155"/>
    </row>
    <row r="1273" spans="1:44" ht="102" hidden="1" x14ac:dyDescent="0.3">
      <c r="A1273" s="155"/>
      <c r="B1273" s="166" t="s">
        <v>2456</v>
      </c>
      <c r="C1273" s="167"/>
      <c r="D1273" s="163">
        <v>28.99</v>
      </c>
      <c r="E1273" s="164">
        <v>28.99</v>
      </c>
      <c r="F1273" s="161" t="s">
        <v>2007</v>
      </c>
      <c r="G1273" s="165" t="s">
        <v>4084</v>
      </c>
      <c r="H1273" s="162"/>
      <c r="I1273" s="155"/>
      <c r="J1273" s="155"/>
      <c r="K1273" s="155"/>
      <c r="L1273" s="155"/>
      <c r="M1273" s="155"/>
      <c r="N1273" s="155"/>
      <c r="O1273" s="155"/>
      <c r="P1273" s="155"/>
      <c r="Q1273" s="155"/>
      <c r="R1273" s="155"/>
      <c r="S1273" s="155"/>
      <c r="T1273" s="155"/>
      <c r="U1273" s="155"/>
      <c r="V1273" s="155"/>
      <c r="W1273" s="155"/>
      <c r="X1273" s="155"/>
      <c r="Y1273" s="155"/>
      <c r="Z1273" s="155"/>
      <c r="AA1273" s="155"/>
      <c r="AB1273" s="155"/>
      <c r="AC1273" s="155"/>
      <c r="AD1273" s="155"/>
      <c r="AE1273" s="155"/>
      <c r="AF1273" s="155"/>
      <c r="AG1273" s="155"/>
      <c r="AH1273" s="155"/>
      <c r="AI1273" s="155"/>
      <c r="AJ1273" s="155"/>
      <c r="AK1273" s="155"/>
      <c r="AL1273" s="155"/>
      <c r="AM1273" s="155"/>
      <c r="AN1273" s="155"/>
      <c r="AO1273" s="155"/>
      <c r="AP1273" s="155"/>
      <c r="AQ1273" s="155"/>
      <c r="AR1273" s="155"/>
    </row>
    <row r="1274" spans="1:44" ht="102" x14ac:dyDescent="0.3">
      <c r="A1274" s="155"/>
      <c r="B1274" s="161" t="s">
        <v>2007</v>
      </c>
      <c r="C1274" s="162" t="s">
        <v>763</v>
      </c>
      <c r="D1274" s="163">
        <v>171.8</v>
      </c>
      <c r="E1274" s="164">
        <v>171.8</v>
      </c>
      <c r="F1274" s="165" t="s">
        <v>4084</v>
      </c>
      <c r="G1274" s="166" t="s">
        <v>2449</v>
      </c>
      <c r="H1274" s="167"/>
      <c r="I1274" s="155"/>
      <c r="J1274" s="155"/>
      <c r="K1274" s="155"/>
      <c r="L1274" s="155"/>
      <c r="M1274" s="155"/>
      <c r="N1274" s="155"/>
      <c r="O1274" s="155"/>
      <c r="P1274" s="155"/>
      <c r="Q1274" s="155"/>
      <c r="R1274" s="155"/>
      <c r="S1274" s="155"/>
      <c r="T1274" s="155"/>
      <c r="U1274" s="155"/>
      <c r="V1274" s="155"/>
      <c r="W1274" s="155"/>
      <c r="X1274" s="155"/>
      <c r="Y1274" s="155"/>
      <c r="Z1274" s="155"/>
      <c r="AA1274" s="155"/>
      <c r="AB1274" s="155"/>
      <c r="AC1274" s="155"/>
      <c r="AD1274" s="155"/>
      <c r="AE1274" s="155"/>
      <c r="AF1274" s="155"/>
      <c r="AG1274" s="155"/>
      <c r="AH1274" s="155"/>
      <c r="AI1274" s="155"/>
      <c r="AJ1274" s="155"/>
      <c r="AK1274" s="155"/>
      <c r="AL1274" s="155"/>
      <c r="AM1274" s="155"/>
      <c r="AN1274" s="155"/>
      <c r="AO1274" s="155"/>
      <c r="AP1274" s="155"/>
      <c r="AQ1274" s="155"/>
      <c r="AR1274" s="155"/>
    </row>
    <row r="1275" spans="1:44" ht="102" hidden="1" x14ac:dyDescent="0.3">
      <c r="A1275" s="155"/>
      <c r="B1275" s="165" t="s">
        <v>4084</v>
      </c>
      <c r="C1275" s="162"/>
      <c r="D1275" s="163">
        <v>171.8</v>
      </c>
      <c r="E1275" s="164">
        <v>171.8</v>
      </c>
      <c r="F1275" s="166" t="s">
        <v>2449</v>
      </c>
      <c r="G1275" s="161" t="s">
        <v>2028</v>
      </c>
      <c r="H1275" s="162" t="s">
        <v>1133</v>
      </c>
      <c r="I1275" s="155"/>
      <c r="J1275" s="155"/>
      <c r="K1275" s="155"/>
      <c r="L1275" s="155"/>
      <c r="M1275" s="155"/>
      <c r="N1275" s="155"/>
      <c r="O1275" s="155"/>
      <c r="P1275" s="155"/>
      <c r="Q1275" s="155"/>
      <c r="R1275" s="155"/>
      <c r="S1275" s="155"/>
      <c r="T1275" s="155"/>
      <c r="U1275" s="155"/>
      <c r="V1275" s="155"/>
      <c r="W1275" s="155"/>
      <c r="X1275" s="155"/>
      <c r="Y1275" s="155"/>
      <c r="Z1275" s="155"/>
      <c r="AA1275" s="155"/>
      <c r="AB1275" s="155"/>
      <c r="AC1275" s="155"/>
      <c r="AD1275" s="155"/>
      <c r="AE1275" s="155"/>
      <c r="AF1275" s="155"/>
      <c r="AG1275" s="155"/>
      <c r="AH1275" s="155"/>
      <c r="AI1275" s="155"/>
      <c r="AJ1275" s="155"/>
      <c r="AK1275" s="155"/>
      <c r="AL1275" s="155"/>
      <c r="AM1275" s="155"/>
      <c r="AN1275" s="155"/>
      <c r="AO1275" s="155"/>
      <c r="AP1275" s="155"/>
      <c r="AQ1275" s="155"/>
      <c r="AR1275" s="155"/>
    </row>
    <row r="1276" spans="1:44" ht="102" hidden="1" x14ac:dyDescent="0.3">
      <c r="A1276" s="155"/>
      <c r="B1276" s="166" t="s">
        <v>2449</v>
      </c>
      <c r="C1276" s="167"/>
      <c r="D1276" s="163">
        <v>171.8</v>
      </c>
      <c r="E1276" s="164">
        <v>171.8</v>
      </c>
      <c r="F1276" s="161" t="s">
        <v>2028</v>
      </c>
      <c r="G1276" s="165" t="s">
        <v>4084</v>
      </c>
      <c r="H1276" s="162"/>
      <c r="I1276" s="155"/>
      <c r="J1276" s="155"/>
      <c r="K1276" s="155"/>
      <c r="L1276" s="155"/>
      <c r="M1276" s="155"/>
      <c r="N1276" s="155"/>
      <c r="O1276" s="155"/>
      <c r="P1276" s="155"/>
      <c r="Q1276" s="155"/>
      <c r="R1276" s="155"/>
      <c r="S1276" s="155"/>
      <c r="T1276" s="155"/>
      <c r="U1276" s="155"/>
      <c r="V1276" s="155"/>
      <c r="W1276" s="155"/>
      <c r="X1276" s="155"/>
      <c r="Y1276" s="155"/>
      <c r="Z1276" s="155"/>
      <c r="AA1276" s="155"/>
      <c r="AB1276" s="155"/>
      <c r="AC1276" s="155"/>
      <c r="AD1276" s="155"/>
      <c r="AE1276" s="155"/>
      <c r="AF1276" s="155"/>
      <c r="AG1276" s="155"/>
      <c r="AH1276" s="155"/>
      <c r="AI1276" s="155"/>
      <c r="AJ1276" s="155"/>
      <c r="AK1276" s="155"/>
      <c r="AL1276" s="155"/>
      <c r="AM1276" s="155"/>
      <c r="AN1276" s="155"/>
      <c r="AO1276" s="155"/>
      <c r="AP1276" s="155"/>
      <c r="AQ1276" s="155"/>
      <c r="AR1276" s="155"/>
    </row>
    <row r="1277" spans="1:44" ht="102" x14ac:dyDescent="0.3">
      <c r="A1277" s="155"/>
      <c r="B1277" s="161" t="s">
        <v>2028</v>
      </c>
      <c r="C1277" s="162" t="s">
        <v>1133</v>
      </c>
      <c r="D1277" s="163">
        <v>154.62</v>
      </c>
      <c r="E1277" s="164">
        <v>154.62</v>
      </c>
      <c r="F1277" s="165" t="s">
        <v>4084</v>
      </c>
      <c r="G1277" s="166" t="s">
        <v>2426</v>
      </c>
      <c r="H1277" s="167"/>
      <c r="I1277" s="155"/>
      <c r="J1277" s="155"/>
      <c r="K1277" s="155"/>
      <c r="L1277" s="155"/>
      <c r="M1277" s="155"/>
      <c r="N1277" s="155"/>
      <c r="O1277" s="155"/>
      <c r="P1277" s="155"/>
      <c r="Q1277" s="155"/>
      <c r="R1277" s="155"/>
      <c r="S1277" s="155"/>
      <c r="T1277" s="155"/>
      <c r="U1277" s="155"/>
      <c r="V1277" s="155"/>
      <c r="W1277" s="155"/>
      <c r="X1277" s="155"/>
      <c r="Y1277" s="155"/>
      <c r="Z1277" s="155"/>
      <c r="AA1277" s="155"/>
      <c r="AB1277" s="155"/>
      <c r="AC1277" s="155"/>
      <c r="AD1277" s="155"/>
      <c r="AE1277" s="155"/>
      <c r="AF1277" s="155"/>
      <c r="AG1277" s="155"/>
      <c r="AH1277" s="155"/>
      <c r="AI1277" s="155"/>
      <c r="AJ1277" s="155"/>
      <c r="AK1277" s="155"/>
      <c r="AL1277" s="155"/>
      <c r="AM1277" s="155"/>
      <c r="AN1277" s="155"/>
      <c r="AO1277" s="155"/>
      <c r="AP1277" s="155"/>
      <c r="AQ1277" s="155"/>
      <c r="AR1277" s="155"/>
    </row>
    <row r="1278" spans="1:44" ht="102" hidden="1" x14ac:dyDescent="0.3">
      <c r="A1278" s="155"/>
      <c r="B1278" s="165" t="s">
        <v>4084</v>
      </c>
      <c r="C1278" s="162"/>
      <c r="D1278" s="163">
        <v>154.62</v>
      </c>
      <c r="E1278" s="164">
        <v>154.62</v>
      </c>
      <c r="F1278" s="166" t="s">
        <v>2426</v>
      </c>
      <c r="G1278" s="161" t="s">
        <v>3551</v>
      </c>
      <c r="H1278" s="162" t="s">
        <v>601</v>
      </c>
      <c r="I1278" s="155"/>
      <c r="J1278" s="155"/>
      <c r="K1278" s="155"/>
      <c r="L1278" s="155"/>
      <c r="M1278" s="155"/>
      <c r="N1278" s="155"/>
      <c r="O1278" s="155"/>
      <c r="P1278" s="155"/>
      <c r="Q1278" s="155"/>
      <c r="R1278" s="155"/>
      <c r="S1278" s="155"/>
      <c r="T1278" s="155"/>
      <c r="U1278" s="155"/>
      <c r="V1278" s="155"/>
      <c r="W1278" s="155"/>
      <c r="X1278" s="155"/>
      <c r="Y1278" s="155"/>
      <c r="Z1278" s="155"/>
      <c r="AA1278" s="155"/>
      <c r="AB1278" s="155"/>
      <c r="AC1278" s="155"/>
      <c r="AD1278" s="155"/>
      <c r="AE1278" s="155"/>
      <c r="AF1278" s="155"/>
      <c r="AG1278" s="155"/>
      <c r="AH1278" s="155"/>
      <c r="AI1278" s="155"/>
      <c r="AJ1278" s="155"/>
      <c r="AK1278" s="155"/>
      <c r="AL1278" s="155"/>
      <c r="AM1278" s="155"/>
      <c r="AN1278" s="155"/>
      <c r="AO1278" s="155"/>
      <c r="AP1278" s="155"/>
      <c r="AQ1278" s="155"/>
      <c r="AR1278" s="155"/>
    </row>
    <row r="1279" spans="1:44" ht="102" hidden="1" x14ac:dyDescent="0.3">
      <c r="A1279" s="155"/>
      <c r="B1279" s="166" t="s">
        <v>2426</v>
      </c>
      <c r="C1279" s="167"/>
      <c r="D1279" s="163">
        <v>154.62</v>
      </c>
      <c r="E1279" s="164">
        <v>154.62</v>
      </c>
      <c r="F1279" s="161" t="s">
        <v>3551</v>
      </c>
      <c r="G1279" s="165" t="s">
        <v>4084</v>
      </c>
      <c r="H1279" s="162"/>
      <c r="I1279" s="155"/>
      <c r="J1279" s="155"/>
      <c r="K1279" s="155"/>
      <c r="L1279" s="155"/>
      <c r="M1279" s="155"/>
      <c r="N1279" s="155"/>
      <c r="O1279" s="155"/>
      <c r="P1279" s="155"/>
      <c r="Q1279" s="155"/>
      <c r="R1279" s="155"/>
      <c r="S1279" s="155"/>
      <c r="T1279" s="155"/>
      <c r="U1279" s="155"/>
      <c r="V1279" s="155"/>
      <c r="W1279" s="155"/>
      <c r="X1279" s="155"/>
      <c r="Y1279" s="155"/>
      <c r="Z1279" s="155"/>
      <c r="AA1279" s="155"/>
      <c r="AB1279" s="155"/>
      <c r="AC1279" s="155"/>
      <c r="AD1279" s="155"/>
      <c r="AE1279" s="155"/>
      <c r="AF1279" s="155"/>
      <c r="AG1279" s="155"/>
      <c r="AH1279" s="155"/>
      <c r="AI1279" s="155"/>
      <c r="AJ1279" s="155"/>
      <c r="AK1279" s="155"/>
      <c r="AL1279" s="155"/>
      <c r="AM1279" s="155"/>
      <c r="AN1279" s="155"/>
      <c r="AO1279" s="155"/>
      <c r="AP1279" s="155"/>
      <c r="AQ1279" s="155"/>
      <c r="AR1279" s="155"/>
    </row>
    <row r="1280" spans="1:44" ht="102" x14ac:dyDescent="0.3">
      <c r="A1280" s="155"/>
      <c r="B1280" s="161" t="s">
        <v>3551</v>
      </c>
      <c r="C1280" s="162" t="s">
        <v>601</v>
      </c>
      <c r="D1280" s="163">
        <v>137.44</v>
      </c>
      <c r="E1280" s="164">
        <v>137.44</v>
      </c>
      <c r="F1280" s="165" t="s">
        <v>4084</v>
      </c>
      <c r="G1280" s="166" t="s">
        <v>4021</v>
      </c>
      <c r="H1280" s="167"/>
      <c r="I1280" s="155"/>
      <c r="J1280" s="155"/>
      <c r="K1280" s="155"/>
      <c r="L1280" s="155"/>
      <c r="M1280" s="155"/>
      <c r="N1280" s="155"/>
      <c r="O1280" s="155"/>
      <c r="P1280" s="155"/>
      <c r="Q1280" s="155"/>
      <c r="R1280" s="155"/>
      <c r="S1280" s="155"/>
      <c r="T1280" s="155"/>
      <c r="U1280" s="155"/>
      <c r="V1280" s="155"/>
      <c r="W1280" s="155"/>
      <c r="X1280" s="155"/>
      <c r="Y1280" s="155"/>
      <c r="Z1280" s="155"/>
      <c r="AA1280" s="155"/>
      <c r="AB1280" s="155"/>
      <c r="AC1280" s="155"/>
      <c r="AD1280" s="155"/>
      <c r="AE1280" s="155"/>
      <c r="AF1280" s="155"/>
      <c r="AG1280" s="155"/>
      <c r="AH1280" s="155"/>
      <c r="AI1280" s="155"/>
      <c r="AJ1280" s="155"/>
      <c r="AK1280" s="155"/>
      <c r="AL1280" s="155"/>
      <c r="AM1280" s="155"/>
      <c r="AN1280" s="155"/>
      <c r="AO1280" s="155"/>
      <c r="AP1280" s="155"/>
      <c r="AQ1280" s="155"/>
      <c r="AR1280" s="155"/>
    </row>
    <row r="1281" spans="1:44" ht="102" hidden="1" x14ac:dyDescent="0.3">
      <c r="A1281" s="155"/>
      <c r="B1281" s="165" t="s">
        <v>4084</v>
      </c>
      <c r="C1281" s="162"/>
      <c r="D1281" s="163">
        <v>137.44</v>
      </c>
      <c r="E1281" s="164">
        <v>137.44</v>
      </c>
      <c r="F1281" s="166" t="s">
        <v>4021</v>
      </c>
      <c r="G1281" s="161" t="s">
        <v>2202</v>
      </c>
      <c r="H1281" s="162" t="s">
        <v>764</v>
      </c>
      <c r="I1281" s="155"/>
      <c r="J1281" s="155"/>
      <c r="K1281" s="155"/>
      <c r="L1281" s="155"/>
      <c r="M1281" s="155"/>
      <c r="N1281" s="155"/>
      <c r="O1281" s="155"/>
      <c r="P1281" s="155"/>
      <c r="Q1281" s="155"/>
      <c r="R1281" s="155"/>
      <c r="S1281" s="155"/>
      <c r="T1281" s="155"/>
      <c r="U1281" s="155"/>
      <c r="V1281" s="155"/>
      <c r="W1281" s="155"/>
      <c r="X1281" s="155"/>
      <c r="Y1281" s="155"/>
      <c r="Z1281" s="155"/>
      <c r="AA1281" s="155"/>
      <c r="AB1281" s="155"/>
      <c r="AC1281" s="155"/>
      <c r="AD1281" s="155"/>
      <c r="AE1281" s="155"/>
      <c r="AF1281" s="155"/>
      <c r="AG1281" s="155"/>
      <c r="AH1281" s="155"/>
      <c r="AI1281" s="155"/>
      <c r="AJ1281" s="155"/>
      <c r="AK1281" s="155"/>
      <c r="AL1281" s="155"/>
      <c r="AM1281" s="155"/>
      <c r="AN1281" s="155"/>
      <c r="AO1281" s="155"/>
      <c r="AP1281" s="155"/>
      <c r="AQ1281" s="155"/>
      <c r="AR1281" s="155"/>
    </row>
    <row r="1282" spans="1:44" ht="102" hidden="1" x14ac:dyDescent="0.3">
      <c r="A1282" s="155"/>
      <c r="B1282" s="166" t="s">
        <v>4021</v>
      </c>
      <c r="C1282" s="167"/>
      <c r="D1282" s="163">
        <v>137.44</v>
      </c>
      <c r="E1282" s="164">
        <v>137.44</v>
      </c>
      <c r="F1282" s="161" t="s">
        <v>2202</v>
      </c>
      <c r="G1282" s="165" t="s">
        <v>4084</v>
      </c>
      <c r="H1282" s="162"/>
      <c r="I1282" s="155"/>
      <c r="J1282" s="155"/>
      <c r="K1282" s="155"/>
      <c r="L1282" s="155"/>
      <c r="M1282" s="155"/>
      <c r="N1282" s="155"/>
      <c r="O1282" s="155"/>
      <c r="P1282" s="155"/>
      <c r="Q1282" s="155"/>
      <c r="R1282" s="155"/>
      <c r="S1282" s="155"/>
      <c r="T1282" s="155"/>
      <c r="U1282" s="155"/>
      <c r="V1282" s="155"/>
      <c r="W1282" s="155"/>
      <c r="X1282" s="155"/>
      <c r="Y1282" s="155"/>
      <c r="Z1282" s="155"/>
      <c r="AA1282" s="155"/>
      <c r="AB1282" s="155"/>
      <c r="AC1282" s="155"/>
      <c r="AD1282" s="155"/>
      <c r="AE1282" s="155"/>
      <c r="AF1282" s="155"/>
      <c r="AG1282" s="155"/>
      <c r="AH1282" s="155"/>
      <c r="AI1282" s="155"/>
      <c r="AJ1282" s="155"/>
      <c r="AK1282" s="155"/>
      <c r="AL1282" s="155"/>
      <c r="AM1282" s="155"/>
      <c r="AN1282" s="155"/>
      <c r="AO1282" s="155"/>
      <c r="AP1282" s="155"/>
      <c r="AQ1282" s="155"/>
      <c r="AR1282" s="155"/>
    </row>
    <row r="1283" spans="1:44" ht="102" x14ac:dyDescent="0.3">
      <c r="A1283" s="155"/>
      <c r="B1283" s="161" t="s">
        <v>2202</v>
      </c>
      <c r="C1283" s="162" t="s">
        <v>764</v>
      </c>
      <c r="D1283" s="163">
        <v>274.88</v>
      </c>
      <c r="E1283" s="164">
        <v>274.88</v>
      </c>
      <c r="F1283" s="165" t="s">
        <v>4084</v>
      </c>
      <c r="G1283" s="166" t="s">
        <v>2527</v>
      </c>
      <c r="H1283" s="167"/>
      <c r="I1283" s="155"/>
      <c r="J1283" s="155"/>
      <c r="K1283" s="155"/>
      <c r="L1283" s="155"/>
      <c r="M1283" s="155"/>
      <c r="N1283" s="155"/>
      <c r="O1283" s="155"/>
      <c r="P1283" s="155"/>
      <c r="Q1283" s="155"/>
      <c r="R1283" s="155"/>
      <c r="S1283" s="155"/>
      <c r="T1283" s="155"/>
      <c r="U1283" s="155"/>
      <c r="V1283" s="155"/>
      <c r="W1283" s="155"/>
      <c r="X1283" s="155"/>
      <c r="Y1283" s="155"/>
      <c r="Z1283" s="155"/>
      <c r="AA1283" s="155"/>
      <c r="AB1283" s="155"/>
      <c r="AC1283" s="155"/>
      <c r="AD1283" s="155"/>
      <c r="AE1283" s="155"/>
      <c r="AF1283" s="155"/>
      <c r="AG1283" s="155"/>
      <c r="AH1283" s="155"/>
      <c r="AI1283" s="155"/>
      <c r="AJ1283" s="155"/>
      <c r="AK1283" s="155"/>
      <c r="AL1283" s="155"/>
      <c r="AM1283" s="155"/>
      <c r="AN1283" s="155"/>
      <c r="AO1283" s="155"/>
      <c r="AP1283" s="155"/>
      <c r="AQ1283" s="155"/>
      <c r="AR1283" s="155"/>
    </row>
    <row r="1284" spans="1:44" ht="102" hidden="1" x14ac:dyDescent="0.3">
      <c r="A1284" s="155"/>
      <c r="B1284" s="165" t="s">
        <v>4084</v>
      </c>
      <c r="C1284" s="162"/>
      <c r="D1284" s="163">
        <v>274.88</v>
      </c>
      <c r="E1284" s="164">
        <v>274.88</v>
      </c>
      <c r="F1284" s="166" t="s">
        <v>2527</v>
      </c>
      <c r="G1284" s="161" t="s">
        <v>2348</v>
      </c>
      <c r="H1284" s="162" t="s">
        <v>1134</v>
      </c>
      <c r="I1284" s="155"/>
      <c r="J1284" s="155"/>
      <c r="K1284" s="155"/>
      <c r="L1284" s="155"/>
      <c r="M1284" s="155"/>
      <c r="N1284" s="155"/>
      <c r="O1284" s="155"/>
      <c r="P1284" s="155"/>
      <c r="Q1284" s="155"/>
      <c r="R1284" s="155"/>
      <c r="S1284" s="155"/>
      <c r="T1284" s="155"/>
      <c r="U1284" s="155"/>
      <c r="V1284" s="155"/>
      <c r="W1284" s="155"/>
      <c r="X1284" s="155"/>
      <c r="Y1284" s="155"/>
      <c r="Z1284" s="155"/>
      <c r="AA1284" s="155"/>
      <c r="AB1284" s="155"/>
      <c r="AC1284" s="155"/>
      <c r="AD1284" s="155"/>
      <c r="AE1284" s="155"/>
      <c r="AF1284" s="155"/>
      <c r="AG1284" s="155"/>
      <c r="AH1284" s="155"/>
      <c r="AI1284" s="155"/>
      <c r="AJ1284" s="155"/>
      <c r="AK1284" s="155"/>
      <c r="AL1284" s="155"/>
      <c r="AM1284" s="155"/>
      <c r="AN1284" s="155"/>
      <c r="AO1284" s="155"/>
      <c r="AP1284" s="155"/>
      <c r="AQ1284" s="155"/>
      <c r="AR1284" s="155"/>
    </row>
    <row r="1285" spans="1:44" ht="102" hidden="1" x14ac:dyDescent="0.3">
      <c r="A1285" s="155"/>
      <c r="B1285" s="166" t="s">
        <v>2527</v>
      </c>
      <c r="C1285" s="167"/>
      <c r="D1285" s="163">
        <v>274.88</v>
      </c>
      <c r="E1285" s="164">
        <v>274.88</v>
      </c>
      <c r="F1285" s="161" t="s">
        <v>2348</v>
      </c>
      <c r="G1285" s="165" t="s">
        <v>4084</v>
      </c>
      <c r="H1285" s="162"/>
      <c r="I1285" s="155"/>
      <c r="J1285" s="155"/>
      <c r="K1285" s="155"/>
      <c r="L1285" s="155"/>
      <c r="M1285" s="155"/>
      <c r="N1285" s="155"/>
      <c r="O1285" s="155"/>
      <c r="P1285" s="155"/>
      <c r="Q1285" s="155"/>
      <c r="R1285" s="155"/>
      <c r="S1285" s="155"/>
      <c r="T1285" s="155"/>
      <c r="U1285" s="155"/>
      <c r="V1285" s="155"/>
      <c r="W1285" s="155"/>
      <c r="X1285" s="155"/>
      <c r="Y1285" s="155"/>
      <c r="Z1285" s="155"/>
      <c r="AA1285" s="155"/>
      <c r="AB1285" s="155"/>
      <c r="AC1285" s="155"/>
      <c r="AD1285" s="155"/>
      <c r="AE1285" s="155"/>
      <c r="AF1285" s="155"/>
      <c r="AG1285" s="155"/>
      <c r="AH1285" s="155"/>
      <c r="AI1285" s="155"/>
      <c r="AJ1285" s="155"/>
      <c r="AK1285" s="155"/>
      <c r="AL1285" s="155"/>
      <c r="AM1285" s="155"/>
      <c r="AN1285" s="155"/>
      <c r="AO1285" s="155"/>
      <c r="AP1285" s="155"/>
      <c r="AQ1285" s="155"/>
      <c r="AR1285" s="155"/>
    </row>
    <row r="1286" spans="1:44" ht="102" x14ac:dyDescent="0.3">
      <c r="A1286" s="155"/>
      <c r="B1286" s="161" t="s">
        <v>2348</v>
      </c>
      <c r="C1286" s="162" t="s">
        <v>1134</v>
      </c>
      <c r="D1286" s="163">
        <v>261.99</v>
      </c>
      <c r="E1286" s="164">
        <v>261.99</v>
      </c>
      <c r="F1286" s="165" t="s">
        <v>4084</v>
      </c>
      <c r="G1286" s="166" t="s">
        <v>3385</v>
      </c>
      <c r="H1286" s="167"/>
      <c r="I1286" s="155"/>
      <c r="J1286" s="155"/>
      <c r="K1286" s="155"/>
      <c r="L1286" s="155"/>
      <c r="M1286" s="155"/>
      <c r="N1286" s="155"/>
      <c r="O1286" s="155"/>
      <c r="P1286" s="155"/>
      <c r="Q1286" s="155"/>
      <c r="R1286" s="155"/>
      <c r="S1286" s="155"/>
      <c r="T1286" s="155"/>
      <c r="U1286" s="155"/>
      <c r="V1286" s="155"/>
      <c r="W1286" s="155"/>
      <c r="X1286" s="155"/>
      <c r="Y1286" s="155"/>
      <c r="Z1286" s="155"/>
      <c r="AA1286" s="155"/>
      <c r="AB1286" s="155"/>
      <c r="AC1286" s="155"/>
      <c r="AD1286" s="155"/>
      <c r="AE1286" s="155"/>
      <c r="AF1286" s="155"/>
      <c r="AG1286" s="155"/>
      <c r="AH1286" s="155"/>
      <c r="AI1286" s="155"/>
      <c r="AJ1286" s="155"/>
      <c r="AK1286" s="155"/>
      <c r="AL1286" s="155"/>
      <c r="AM1286" s="155"/>
      <c r="AN1286" s="155"/>
      <c r="AO1286" s="155"/>
      <c r="AP1286" s="155"/>
      <c r="AQ1286" s="155"/>
      <c r="AR1286" s="155"/>
    </row>
    <row r="1287" spans="1:44" ht="102" hidden="1" x14ac:dyDescent="0.3">
      <c r="A1287" s="155"/>
      <c r="B1287" s="165" t="s">
        <v>4084</v>
      </c>
      <c r="C1287" s="162"/>
      <c r="D1287" s="163">
        <v>261.99</v>
      </c>
      <c r="E1287" s="164">
        <v>261.99</v>
      </c>
      <c r="F1287" s="166" t="s">
        <v>3385</v>
      </c>
      <c r="G1287" s="161" t="s">
        <v>3521</v>
      </c>
      <c r="H1287" s="162" t="s">
        <v>628</v>
      </c>
      <c r="I1287" s="155"/>
      <c r="J1287" s="155"/>
      <c r="K1287" s="155"/>
      <c r="L1287" s="155"/>
      <c r="M1287" s="155"/>
      <c r="N1287" s="155"/>
      <c r="O1287" s="155"/>
      <c r="P1287" s="155"/>
      <c r="Q1287" s="155"/>
      <c r="R1287" s="155"/>
      <c r="S1287" s="155"/>
      <c r="T1287" s="155"/>
      <c r="U1287" s="155"/>
      <c r="V1287" s="155"/>
      <c r="W1287" s="155"/>
      <c r="X1287" s="155"/>
      <c r="Y1287" s="155"/>
      <c r="Z1287" s="155"/>
      <c r="AA1287" s="155"/>
      <c r="AB1287" s="155"/>
      <c r="AC1287" s="155"/>
      <c r="AD1287" s="155"/>
      <c r="AE1287" s="155"/>
      <c r="AF1287" s="155"/>
      <c r="AG1287" s="155"/>
      <c r="AH1287" s="155"/>
      <c r="AI1287" s="155"/>
      <c r="AJ1287" s="155"/>
      <c r="AK1287" s="155"/>
      <c r="AL1287" s="155"/>
      <c r="AM1287" s="155"/>
      <c r="AN1287" s="155"/>
      <c r="AO1287" s="155"/>
      <c r="AP1287" s="155"/>
      <c r="AQ1287" s="155"/>
      <c r="AR1287" s="155"/>
    </row>
    <row r="1288" spans="1:44" ht="102" hidden="1" x14ac:dyDescent="0.3">
      <c r="A1288" s="155"/>
      <c r="B1288" s="166" t="s">
        <v>3385</v>
      </c>
      <c r="C1288" s="167"/>
      <c r="D1288" s="163">
        <v>261.99</v>
      </c>
      <c r="E1288" s="164">
        <v>261.99</v>
      </c>
      <c r="F1288" s="161" t="s">
        <v>3521</v>
      </c>
      <c r="G1288" s="165" t="s">
        <v>4084</v>
      </c>
      <c r="H1288" s="162"/>
      <c r="I1288" s="155"/>
      <c r="J1288" s="155"/>
      <c r="K1288" s="155"/>
      <c r="L1288" s="155"/>
      <c r="M1288" s="155"/>
      <c r="N1288" s="155"/>
      <c r="O1288" s="155"/>
      <c r="P1288" s="155"/>
      <c r="Q1288" s="155"/>
      <c r="R1288" s="155"/>
      <c r="S1288" s="155"/>
      <c r="T1288" s="155"/>
      <c r="U1288" s="155"/>
      <c r="V1288" s="155"/>
      <c r="W1288" s="155"/>
      <c r="X1288" s="155"/>
      <c r="Y1288" s="155"/>
      <c r="Z1288" s="155"/>
      <c r="AA1288" s="155"/>
      <c r="AB1288" s="155"/>
      <c r="AC1288" s="155"/>
      <c r="AD1288" s="155"/>
      <c r="AE1288" s="155"/>
      <c r="AF1288" s="155"/>
      <c r="AG1288" s="155"/>
      <c r="AH1288" s="155"/>
      <c r="AI1288" s="155"/>
      <c r="AJ1288" s="155"/>
      <c r="AK1288" s="155"/>
      <c r="AL1288" s="155"/>
      <c r="AM1288" s="155"/>
      <c r="AN1288" s="155"/>
      <c r="AO1288" s="155"/>
      <c r="AP1288" s="155"/>
      <c r="AQ1288" s="155"/>
      <c r="AR1288" s="155"/>
    </row>
    <row r="1289" spans="1:44" ht="102" x14ac:dyDescent="0.3">
      <c r="A1289" s="155"/>
      <c r="B1289" s="161" t="s">
        <v>3521</v>
      </c>
      <c r="C1289" s="162" t="s">
        <v>628</v>
      </c>
      <c r="D1289" s="163">
        <v>382.25</v>
      </c>
      <c r="E1289" s="164">
        <v>382.25</v>
      </c>
      <c r="F1289" s="165" t="s">
        <v>4084</v>
      </c>
      <c r="G1289" s="166" t="s">
        <v>4023</v>
      </c>
      <c r="H1289" s="167"/>
      <c r="I1289" s="155"/>
      <c r="J1289" s="155"/>
      <c r="K1289" s="155"/>
      <c r="L1289" s="155"/>
      <c r="M1289" s="155"/>
      <c r="N1289" s="155"/>
      <c r="O1289" s="155"/>
      <c r="P1289" s="155"/>
      <c r="Q1289" s="155"/>
      <c r="R1289" s="155"/>
      <c r="S1289" s="155"/>
      <c r="T1289" s="155"/>
      <c r="U1289" s="155"/>
      <c r="V1289" s="155"/>
      <c r="W1289" s="155"/>
      <c r="X1289" s="155"/>
      <c r="Y1289" s="155"/>
      <c r="Z1289" s="155"/>
      <c r="AA1289" s="155"/>
      <c r="AB1289" s="155"/>
      <c r="AC1289" s="155"/>
      <c r="AD1289" s="155"/>
      <c r="AE1289" s="155"/>
      <c r="AF1289" s="155"/>
      <c r="AG1289" s="155"/>
      <c r="AH1289" s="155"/>
      <c r="AI1289" s="155"/>
      <c r="AJ1289" s="155"/>
      <c r="AK1289" s="155"/>
      <c r="AL1289" s="155"/>
      <c r="AM1289" s="155"/>
      <c r="AN1289" s="155"/>
      <c r="AO1289" s="155"/>
      <c r="AP1289" s="155"/>
      <c r="AQ1289" s="155"/>
      <c r="AR1289" s="155"/>
    </row>
    <row r="1290" spans="1:44" ht="102" hidden="1" x14ac:dyDescent="0.3">
      <c r="A1290" s="155"/>
      <c r="B1290" s="165" t="s">
        <v>4084</v>
      </c>
      <c r="C1290" s="162"/>
      <c r="D1290" s="163">
        <v>382.25</v>
      </c>
      <c r="E1290" s="164">
        <v>382.25</v>
      </c>
      <c r="F1290" s="166" t="s">
        <v>4023</v>
      </c>
      <c r="G1290" s="161" t="s">
        <v>2347</v>
      </c>
      <c r="H1290" s="162" t="s">
        <v>571</v>
      </c>
      <c r="I1290" s="155"/>
      <c r="J1290" s="155"/>
      <c r="K1290" s="155"/>
      <c r="L1290" s="155"/>
      <c r="M1290" s="155"/>
      <c r="N1290" s="155"/>
      <c r="O1290" s="155"/>
      <c r="P1290" s="155"/>
      <c r="Q1290" s="155"/>
      <c r="R1290" s="155"/>
      <c r="S1290" s="155"/>
      <c r="T1290" s="155"/>
      <c r="U1290" s="155"/>
      <c r="V1290" s="155"/>
      <c r="W1290" s="155"/>
      <c r="X1290" s="155"/>
      <c r="Y1290" s="155"/>
      <c r="Z1290" s="155"/>
      <c r="AA1290" s="155"/>
      <c r="AB1290" s="155"/>
      <c r="AC1290" s="155"/>
      <c r="AD1290" s="155"/>
      <c r="AE1290" s="155"/>
      <c r="AF1290" s="155"/>
      <c r="AG1290" s="155"/>
      <c r="AH1290" s="155"/>
      <c r="AI1290" s="155"/>
      <c r="AJ1290" s="155"/>
      <c r="AK1290" s="155"/>
      <c r="AL1290" s="155"/>
      <c r="AM1290" s="155"/>
      <c r="AN1290" s="155"/>
      <c r="AO1290" s="155"/>
      <c r="AP1290" s="155"/>
      <c r="AQ1290" s="155"/>
      <c r="AR1290" s="155"/>
    </row>
    <row r="1291" spans="1:44" ht="102" hidden="1" x14ac:dyDescent="0.3">
      <c r="A1291" s="155"/>
      <c r="B1291" s="166" t="s">
        <v>4023</v>
      </c>
      <c r="C1291" s="167"/>
      <c r="D1291" s="163">
        <v>382.25</v>
      </c>
      <c r="E1291" s="164">
        <v>382.25</v>
      </c>
      <c r="F1291" s="161" t="s">
        <v>2347</v>
      </c>
      <c r="G1291" s="165" t="s">
        <v>4084</v>
      </c>
      <c r="H1291" s="162"/>
      <c r="I1291" s="155"/>
      <c r="J1291" s="155"/>
      <c r="K1291" s="155"/>
      <c r="L1291" s="155"/>
      <c r="M1291" s="155"/>
      <c r="N1291" s="155"/>
      <c r="O1291" s="155"/>
      <c r="P1291" s="155"/>
      <c r="Q1291" s="155"/>
      <c r="R1291" s="155"/>
      <c r="S1291" s="155"/>
      <c r="T1291" s="155"/>
      <c r="U1291" s="155"/>
      <c r="V1291" s="155"/>
      <c r="W1291" s="155"/>
      <c r="X1291" s="155"/>
      <c r="Y1291" s="155"/>
      <c r="Z1291" s="155"/>
      <c r="AA1291" s="155"/>
      <c r="AB1291" s="155"/>
      <c r="AC1291" s="155"/>
      <c r="AD1291" s="155"/>
      <c r="AE1291" s="155"/>
      <c r="AF1291" s="155"/>
      <c r="AG1291" s="155"/>
      <c r="AH1291" s="155"/>
      <c r="AI1291" s="155"/>
      <c r="AJ1291" s="155"/>
      <c r="AK1291" s="155"/>
      <c r="AL1291" s="155"/>
      <c r="AM1291" s="155"/>
      <c r="AN1291" s="155"/>
      <c r="AO1291" s="155"/>
      <c r="AP1291" s="155"/>
      <c r="AQ1291" s="155"/>
      <c r="AR1291" s="155"/>
    </row>
    <row r="1292" spans="1:44" ht="102" x14ac:dyDescent="0.3">
      <c r="A1292" s="155"/>
      <c r="B1292" s="161" t="s">
        <v>2347</v>
      </c>
      <c r="C1292" s="162" t="s">
        <v>571</v>
      </c>
      <c r="D1292" s="163">
        <v>231.93</v>
      </c>
      <c r="E1292" s="164">
        <v>231.93</v>
      </c>
      <c r="F1292" s="165" t="s">
        <v>4084</v>
      </c>
      <c r="G1292" s="166" t="s">
        <v>3379</v>
      </c>
      <c r="H1292" s="167"/>
      <c r="I1292" s="155"/>
      <c r="J1292" s="155"/>
      <c r="K1292" s="155"/>
      <c r="L1292" s="155"/>
      <c r="M1292" s="155"/>
      <c r="N1292" s="155"/>
      <c r="O1292" s="155"/>
      <c r="P1292" s="155"/>
      <c r="Q1292" s="155"/>
      <c r="R1292" s="155"/>
      <c r="S1292" s="155"/>
      <c r="T1292" s="155"/>
      <c r="U1292" s="155"/>
      <c r="V1292" s="155"/>
      <c r="W1292" s="155"/>
      <c r="X1292" s="155"/>
      <c r="Y1292" s="155"/>
      <c r="Z1292" s="155"/>
      <c r="AA1292" s="155"/>
      <c r="AB1292" s="155"/>
      <c r="AC1292" s="155"/>
      <c r="AD1292" s="155"/>
      <c r="AE1292" s="155"/>
      <c r="AF1292" s="155"/>
      <c r="AG1292" s="155"/>
      <c r="AH1292" s="155"/>
      <c r="AI1292" s="155"/>
      <c r="AJ1292" s="155"/>
      <c r="AK1292" s="155"/>
      <c r="AL1292" s="155"/>
      <c r="AM1292" s="155"/>
      <c r="AN1292" s="155"/>
      <c r="AO1292" s="155"/>
      <c r="AP1292" s="155"/>
      <c r="AQ1292" s="155"/>
      <c r="AR1292" s="155"/>
    </row>
    <row r="1293" spans="1:44" ht="102" hidden="1" x14ac:dyDescent="0.3">
      <c r="A1293" s="155"/>
      <c r="B1293" s="165" t="s">
        <v>4084</v>
      </c>
      <c r="C1293" s="162"/>
      <c r="D1293" s="163">
        <v>231.93</v>
      </c>
      <c r="E1293" s="164">
        <v>231.93</v>
      </c>
      <c r="F1293" s="166" t="s">
        <v>3379</v>
      </c>
      <c r="G1293" s="161" t="s">
        <v>2334</v>
      </c>
      <c r="H1293" s="162" t="s">
        <v>1164</v>
      </c>
      <c r="I1293" s="155"/>
      <c r="J1293" s="155"/>
      <c r="K1293" s="155"/>
      <c r="L1293" s="155"/>
      <c r="M1293" s="155"/>
      <c r="N1293" s="155"/>
      <c r="O1293" s="155"/>
      <c r="P1293" s="155"/>
      <c r="Q1293" s="155"/>
      <c r="R1293" s="155"/>
      <c r="S1293" s="155"/>
      <c r="T1293" s="155"/>
      <c r="U1293" s="155"/>
      <c r="V1293" s="155"/>
      <c r="W1293" s="155"/>
      <c r="X1293" s="155"/>
      <c r="Y1293" s="155"/>
      <c r="Z1293" s="155"/>
      <c r="AA1293" s="155"/>
      <c r="AB1293" s="155"/>
      <c r="AC1293" s="155"/>
      <c r="AD1293" s="155"/>
      <c r="AE1293" s="155"/>
      <c r="AF1293" s="155"/>
      <c r="AG1293" s="155"/>
      <c r="AH1293" s="155"/>
      <c r="AI1293" s="155"/>
      <c r="AJ1293" s="155"/>
      <c r="AK1293" s="155"/>
      <c r="AL1293" s="155"/>
      <c r="AM1293" s="155"/>
      <c r="AN1293" s="155"/>
      <c r="AO1293" s="155"/>
      <c r="AP1293" s="155"/>
      <c r="AQ1293" s="155"/>
      <c r="AR1293" s="155"/>
    </row>
    <row r="1294" spans="1:44" ht="102" hidden="1" x14ac:dyDescent="0.3">
      <c r="A1294" s="155"/>
      <c r="B1294" s="166" t="s">
        <v>3379</v>
      </c>
      <c r="C1294" s="167"/>
      <c r="D1294" s="163">
        <v>231.93</v>
      </c>
      <c r="E1294" s="164">
        <v>231.93</v>
      </c>
      <c r="F1294" s="161" t="s">
        <v>2334</v>
      </c>
      <c r="G1294" s="165" t="s">
        <v>4084</v>
      </c>
      <c r="H1294" s="162"/>
      <c r="I1294" s="155"/>
      <c r="J1294" s="155"/>
      <c r="K1294" s="155"/>
      <c r="L1294" s="155"/>
      <c r="M1294" s="155"/>
      <c r="N1294" s="155"/>
      <c r="O1294" s="155"/>
      <c r="P1294" s="155"/>
      <c r="Q1294" s="155"/>
      <c r="R1294" s="155"/>
      <c r="S1294" s="155"/>
      <c r="T1294" s="155"/>
      <c r="U1294" s="155"/>
      <c r="V1294" s="155"/>
      <c r="W1294" s="155"/>
      <c r="X1294" s="155"/>
      <c r="Y1294" s="155"/>
      <c r="Z1294" s="155"/>
      <c r="AA1294" s="155"/>
      <c r="AB1294" s="155"/>
      <c r="AC1294" s="155"/>
      <c r="AD1294" s="155"/>
      <c r="AE1294" s="155"/>
      <c r="AF1294" s="155"/>
      <c r="AG1294" s="155"/>
      <c r="AH1294" s="155"/>
      <c r="AI1294" s="155"/>
      <c r="AJ1294" s="155"/>
      <c r="AK1294" s="155"/>
      <c r="AL1294" s="155"/>
      <c r="AM1294" s="155"/>
      <c r="AN1294" s="155"/>
      <c r="AO1294" s="155"/>
      <c r="AP1294" s="155"/>
      <c r="AQ1294" s="155"/>
      <c r="AR1294" s="155"/>
    </row>
    <row r="1295" spans="1:44" ht="102" x14ac:dyDescent="0.3">
      <c r="A1295" s="155"/>
      <c r="B1295" s="161" t="s">
        <v>2334</v>
      </c>
      <c r="C1295" s="162" t="s">
        <v>1164</v>
      </c>
      <c r="D1295" s="163">
        <v>240.52</v>
      </c>
      <c r="E1295" s="164">
        <v>240.52</v>
      </c>
      <c r="F1295" s="165" t="s">
        <v>4084</v>
      </c>
      <c r="G1295" s="166" t="s">
        <v>3380</v>
      </c>
      <c r="H1295" s="167"/>
      <c r="I1295" s="155"/>
      <c r="J1295" s="155"/>
      <c r="K1295" s="155"/>
      <c r="L1295" s="155"/>
      <c r="M1295" s="155"/>
      <c r="N1295" s="155"/>
      <c r="O1295" s="155"/>
      <c r="P1295" s="155"/>
      <c r="Q1295" s="155"/>
      <c r="R1295" s="155"/>
      <c r="S1295" s="155"/>
      <c r="T1295" s="155"/>
      <c r="U1295" s="155"/>
      <c r="V1295" s="155"/>
      <c r="W1295" s="155"/>
      <c r="X1295" s="155"/>
      <c r="Y1295" s="155"/>
      <c r="Z1295" s="155"/>
      <c r="AA1295" s="155"/>
      <c r="AB1295" s="155"/>
      <c r="AC1295" s="155"/>
      <c r="AD1295" s="155"/>
      <c r="AE1295" s="155"/>
      <c r="AF1295" s="155"/>
      <c r="AG1295" s="155"/>
      <c r="AH1295" s="155"/>
      <c r="AI1295" s="155"/>
      <c r="AJ1295" s="155"/>
      <c r="AK1295" s="155"/>
      <c r="AL1295" s="155"/>
      <c r="AM1295" s="155"/>
      <c r="AN1295" s="155"/>
      <c r="AO1295" s="155"/>
      <c r="AP1295" s="155"/>
      <c r="AQ1295" s="155"/>
      <c r="AR1295" s="155"/>
    </row>
    <row r="1296" spans="1:44" ht="102" hidden="1" x14ac:dyDescent="0.3">
      <c r="A1296" s="155"/>
      <c r="B1296" s="165" t="s">
        <v>4084</v>
      </c>
      <c r="C1296" s="162"/>
      <c r="D1296" s="163">
        <v>240.52</v>
      </c>
      <c r="E1296" s="164">
        <v>240.52</v>
      </c>
      <c r="F1296" s="166" t="s">
        <v>3380</v>
      </c>
      <c r="G1296" s="161" t="s">
        <v>2359</v>
      </c>
      <c r="H1296" s="162" t="s">
        <v>955</v>
      </c>
      <c r="I1296" s="155"/>
      <c r="J1296" s="155"/>
      <c r="K1296" s="155"/>
      <c r="L1296" s="155"/>
      <c r="M1296" s="155"/>
      <c r="N1296" s="155"/>
      <c r="O1296" s="155"/>
      <c r="P1296" s="155"/>
      <c r="Q1296" s="155"/>
      <c r="R1296" s="155"/>
      <c r="S1296" s="155"/>
      <c r="T1296" s="155"/>
      <c r="U1296" s="155"/>
      <c r="V1296" s="155"/>
      <c r="W1296" s="155"/>
      <c r="X1296" s="155"/>
      <c r="Y1296" s="155"/>
      <c r="Z1296" s="155"/>
      <c r="AA1296" s="155"/>
      <c r="AB1296" s="155"/>
      <c r="AC1296" s="155"/>
      <c r="AD1296" s="155"/>
      <c r="AE1296" s="155"/>
      <c r="AF1296" s="155"/>
      <c r="AG1296" s="155"/>
      <c r="AH1296" s="155"/>
      <c r="AI1296" s="155"/>
      <c r="AJ1296" s="155"/>
      <c r="AK1296" s="155"/>
      <c r="AL1296" s="155"/>
      <c r="AM1296" s="155"/>
      <c r="AN1296" s="155"/>
      <c r="AO1296" s="155"/>
      <c r="AP1296" s="155"/>
      <c r="AQ1296" s="155"/>
      <c r="AR1296" s="155"/>
    </row>
    <row r="1297" spans="1:44" ht="102" hidden="1" x14ac:dyDescent="0.3">
      <c r="A1297" s="155"/>
      <c r="B1297" s="166" t="s">
        <v>3380</v>
      </c>
      <c r="C1297" s="167"/>
      <c r="D1297" s="163">
        <v>240.52</v>
      </c>
      <c r="E1297" s="164">
        <v>240.52</v>
      </c>
      <c r="F1297" s="161" t="s">
        <v>2359</v>
      </c>
      <c r="G1297" s="165" t="s">
        <v>4084</v>
      </c>
      <c r="H1297" s="162"/>
      <c r="I1297" s="155"/>
      <c r="J1297" s="155"/>
      <c r="K1297" s="155"/>
      <c r="L1297" s="155"/>
      <c r="M1297" s="155"/>
      <c r="N1297" s="155"/>
      <c r="O1297" s="155"/>
      <c r="P1297" s="155"/>
      <c r="Q1297" s="155"/>
      <c r="R1297" s="155"/>
      <c r="S1297" s="155"/>
      <c r="T1297" s="155"/>
      <c r="U1297" s="155"/>
      <c r="V1297" s="155"/>
      <c r="W1297" s="155"/>
      <c r="X1297" s="155"/>
      <c r="Y1297" s="155"/>
      <c r="Z1297" s="155"/>
      <c r="AA1297" s="155"/>
      <c r="AB1297" s="155"/>
      <c r="AC1297" s="155"/>
      <c r="AD1297" s="155"/>
      <c r="AE1297" s="155"/>
      <c r="AF1297" s="155"/>
      <c r="AG1297" s="155"/>
      <c r="AH1297" s="155"/>
      <c r="AI1297" s="155"/>
      <c r="AJ1297" s="155"/>
      <c r="AK1297" s="155"/>
      <c r="AL1297" s="155"/>
      <c r="AM1297" s="155"/>
      <c r="AN1297" s="155"/>
      <c r="AO1297" s="155"/>
      <c r="AP1297" s="155"/>
      <c r="AQ1297" s="155"/>
      <c r="AR1297" s="155"/>
    </row>
    <row r="1298" spans="1:44" ht="102" x14ac:dyDescent="0.3">
      <c r="A1298" s="155"/>
      <c r="B1298" s="161" t="s">
        <v>2359</v>
      </c>
      <c r="C1298" s="162" t="s">
        <v>955</v>
      </c>
      <c r="D1298" s="163">
        <v>219.04</v>
      </c>
      <c r="E1298" s="164">
        <v>219.04</v>
      </c>
      <c r="F1298" s="165" t="s">
        <v>4084</v>
      </c>
      <c r="G1298" s="166" t="s">
        <v>3354</v>
      </c>
      <c r="H1298" s="167"/>
      <c r="I1298" s="155"/>
      <c r="J1298" s="155"/>
      <c r="K1298" s="155"/>
      <c r="L1298" s="155"/>
      <c r="M1298" s="155"/>
      <c r="N1298" s="155"/>
      <c r="O1298" s="155"/>
      <c r="P1298" s="155"/>
      <c r="Q1298" s="155"/>
      <c r="R1298" s="155"/>
      <c r="S1298" s="155"/>
      <c r="T1298" s="155"/>
      <c r="U1298" s="155"/>
      <c r="V1298" s="155"/>
      <c r="W1298" s="155"/>
      <c r="X1298" s="155"/>
      <c r="Y1298" s="155"/>
      <c r="Z1298" s="155"/>
      <c r="AA1298" s="155"/>
      <c r="AB1298" s="155"/>
      <c r="AC1298" s="155"/>
      <c r="AD1298" s="155"/>
      <c r="AE1298" s="155"/>
      <c r="AF1298" s="155"/>
      <c r="AG1298" s="155"/>
      <c r="AH1298" s="155"/>
      <c r="AI1298" s="155"/>
      <c r="AJ1298" s="155"/>
      <c r="AK1298" s="155"/>
      <c r="AL1298" s="155"/>
      <c r="AM1298" s="155"/>
      <c r="AN1298" s="155"/>
      <c r="AO1298" s="155"/>
      <c r="AP1298" s="155"/>
      <c r="AQ1298" s="155"/>
      <c r="AR1298" s="155"/>
    </row>
    <row r="1299" spans="1:44" ht="102" hidden="1" x14ac:dyDescent="0.3">
      <c r="A1299" s="155"/>
      <c r="B1299" s="165" t="s">
        <v>4084</v>
      </c>
      <c r="C1299" s="162"/>
      <c r="D1299" s="163">
        <v>219.04</v>
      </c>
      <c r="E1299" s="164">
        <v>219.04</v>
      </c>
      <c r="F1299" s="166" t="s">
        <v>3354</v>
      </c>
      <c r="G1299" s="161" t="s">
        <v>2196</v>
      </c>
      <c r="H1299" s="162" t="s">
        <v>998</v>
      </c>
      <c r="I1299" s="155"/>
      <c r="J1299" s="155"/>
      <c r="K1299" s="155"/>
      <c r="L1299" s="155"/>
      <c r="M1299" s="155"/>
      <c r="N1299" s="155"/>
      <c r="O1299" s="155"/>
      <c r="P1299" s="155"/>
      <c r="Q1299" s="155"/>
      <c r="R1299" s="155"/>
      <c r="S1299" s="155"/>
      <c r="T1299" s="155"/>
      <c r="U1299" s="155"/>
      <c r="V1299" s="155"/>
      <c r="W1299" s="155"/>
      <c r="X1299" s="155"/>
      <c r="Y1299" s="155"/>
      <c r="Z1299" s="155"/>
      <c r="AA1299" s="155"/>
      <c r="AB1299" s="155"/>
      <c r="AC1299" s="155"/>
      <c r="AD1299" s="155"/>
      <c r="AE1299" s="155"/>
      <c r="AF1299" s="155"/>
      <c r="AG1299" s="155"/>
      <c r="AH1299" s="155"/>
      <c r="AI1299" s="155"/>
      <c r="AJ1299" s="155"/>
      <c r="AK1299" s="155"/>
      <c r="AL1299" s="155"/>
      <c r="AM1299" s="155"/>
      <c r="AN1299" s="155"/>
      <c r="AO1299" s="155"/>
      <c r="AP1299" s="155"/>
      <c r="AQ1299" s="155"/>
      <c r="AR1299" s="155"/>
    </row>
    <row r="1300" spans="1:44" ht="102" hidden="1" x14ac:dyDescent="0.3">
      <c r="A1300" s="155"/>
      <c r="B1300" s="166" t="s">
        <v>3354</v>
      </c>
      <c r="C1300" s="167"/>
      <c r="D1300" s="163">
        <v>219.04</v>
      </c>
      <c r="E1300" s="164">
        <v>219.04</v>
      </c>
      <c r="F1300" s="161" t="s">
        <v>2196</v>
      </c>
      <c r="G1300" s="165" t="s">
        <v>4084</v>
      </c>
      <c r="H1300" s="162"/>
      <c r="I1300" s="155"/>
      <c r="J1300" s="155"/>
      <c r="K1300" s="155"/>
      <c r="L1300" s="155"/>
      <c r="M1300" s="155"/>
      <c r="N1300" s="155"/>
      <c r="O1300" s="155"/>
      <c r="P1300" s="155"/>
      <c r="Q1300" s="155"/>
      <c r="R1300" s="155"/>
      <c r="S1300" s="155"/>
      <c r="T1300" s="155"/>
      <c r="U1300" s="155"/>
      <c r="V1300" s="155"/>
      <c r="W1300" s="155"/>
      <c r="X1300" s="155"/>
      <c r="Y1300" s="155"/>
      <c r="Z1300" s="155"/>
      <c r="AA1300" s="155"/>
      <c r="AB1300" s="155"/>
      <c r="AC1300" s="155"/>
      <c r="AD1300" s="155"/>
      <c r="AE1300" s="155"/>
      <c r="AF1300" s="155"/>
      <c r="AG1300" s="155"/>
      <c r="AH1300" s="155"/>
      <c r="AI1300" s="155"/>
      <c r="AJ1300" s="155"/>
      <c r="AK1300" s="155"/>
      <c r="AL1300" s="155"/>
      <c r="AM1300" s="155"/>
      <c r="AN1300" s="155"/>
      <c r="AO1300" s="155"/>
      <c r="AP1300" s="155"/>
      <c r="AQ1300" s="155"/>
      <c r="AR1300" s="155"/>
    </row>
    <row r="1301" spans="1:44" ht="102" x14ac:dyDescent="0.3">
      <c r="A1301" s="155"/>
      <c r="B1301" s="161" t="s">
        <v>2196</v>
      </c>
      <c r="C1301" s="162" t="s">
        <v>998</v>
      </c>
      <c r="D1301" s="163">
        <v>158.91</v>
      </c>
      <c r="E1301" s="164">
        <v>158.91</v>
      </c>
      <c r="F1301" s="165" t="s">
        <v>4084</v>
      </c>
      <c r="G1301" s="166" t="s">
        <v>2384</v>
      </c>
      <c r="H1301" s="167"/>
      <c r="I1301" s="155"/>
      <c r="J1301" s="155"/>
      <c r="K1301" s="155"/>
      <c r="L1301" s="155"/>
      <c r="M1301" s="155"/>
      <c r="N1301" s="155"/>
      <c r="O1301" s="155"/>
      <c r="P1301" s="155"/>
      <c r="Q1301" s="155"/>
      <c r="R1301" s="155"/>
      <c r="S1301" s="155"/>
      <c r="T1301" s="155"/>
      <c r="U1301" s="155"/>
      <c r="V1301" s="155"/>
      <c r="W1301" s="155"/>
      <c r="X1301" s="155"/>
      <c r="Y1301" s="155"/>
      <c r="Z1301" s="155"/>
      <c r="AA1301" s="155"/>
      <c r="AB1301" s="155"/>
      <c r="AC1301" s="155"/>
      <c r="AD1301" s="155"/>
      <c r="AE1301" s="155"/>
      <c r="AF1301" s="155"/>
      <c r="AG1301" s="155"/>
      <c r="AH1301" s="155"/>
      <c r="AI1301" s="155"/>
      <c r="AJ1301" s="155"/>
      <c r="AK1301" s="155"/>
      <c r="AL1301" s="155"/>
      <c r="AM1301" s="155"/>
      <c r="AN1301" s="155"/>
      <c r="AO1301" s="155"/>
      <c r="AP1301" s="155"/>
      <c r="AQ1301" s="155"/>
      <c r="AR1301" s="155"/>
    </row>
    <row r="1302" spans="1:44" ht="102" hidden="1" x14ac:dyDescent="0.3">
      <c r="A1302" s="155"/>
      <c r="B1302" s="165" t="s">
        <v>4084</v>
      </c>
      <c r="C1302" s="162"/>
      <c r="D1302" s="163">
        <v>158.91</v>
      </c>
      <c r="E1302" s="164">
        <v>158.91</v>
      </c>
      <c r="F1302" s="166" t="s">
        <v>2384</v>
      </c>
      <c r="G1302" s="161" t="s">
        <v>2030</v>
      </c>
      <c r="H1302" s="162" t="s">
        <v>1010</v>
      </c>
      <c r="I1302" s="155"/>
      <c r="J1302" s="155"/>
      <c r="K1302" s="155"/>
      <c r="L1302" s="155"/>
      <c r="M1302" s="155"/>
      <c r="N1302" s="155"/>
      <c r="O1302" s="155"/>
      <c r="P1302" s="155"/>
      <c r="Q1302" s="155"/>
      <c r="R1302" s="155"/>
      <c r="S1302" s="155"/>
      <c r="T1302" s="155"/>
      <c r="U1302" s="155"/>
      <c r="V1302" s="155"/>
      <c r="W1302" s="155"/>
      <c r="X1302" s="155"/>
      <c r="Y1302" s="155"/>
      <c r="Z1302" s="155"/>
      <c r="AA1302" s="155"/>
      <c r="AB1302" s="155"/>
      <c r="AC1302" s="155"/>
      <c r="AD1302" s="155"/>
      <c r="AE1302" s="155"/>
      <c r="AF1302" s="155"/>
      <c r="AG1302" s="155"/>
      <c r="AH1302" s="155"/>
      <c r="AI1302" s="155"/>
      <c r="AJ1302" s="155"/>
      <c r="AK1302" s="155"/>
      <c r="AL1302" s="155"/>
      <c r="AM1302" s="155"/>
      <c r="AN1302" s="155"/>
      <c r="AO1302" s="155"/>
      <c r="AP1302" s="155"/>
      <c r="AQ1302" s="155"/>
      <c r="AR1302" s="155"/>
    </row>
    <row r="1303" spans="1:44" ht="102" hidden="1" x14ac:dyDescent="0.3">
      <c r="A1303" s="155"/>
      <c r="B1303" s="166" t="s">
        <v>2384</v>
      </c>
      <c r="C1303" s="167"/>
      <c r="D1303" s="163">
        <v>158.91</v>
      </c>
      <c r="E1303" s="164">
        <v>158.91</v>
      </c>
      <c r="F1303" s="161" t="s">
        <v>2030</v>
      </c>
      <c r="G1303" s="165" t="s">
        <v>4084</v>
      </c>
      <c r="H1303" s="162"/>
      <c r="I1303" s="155"/>
      <c r="J1303" s="155"/>
      <c r="K1303" s="155"/>
      <c r="L1303" s="155"/>
      <c r="M1303" s="155"/>
      <c r="N1303" s="155"/>
      <c r="O1303" s="155"/>
      <c r="P1303" s="155"/>
      <c r="Q1303" s="155"/>
      <c r="R1303" s="155"/>
      <c r="S1303" s="155"/>
      <c r="T1303" s="155"/>
      <c r="U1303" s="155"/>
      <c r="V1303" s="155"/>
      <c r="W1303" s="155"/>
      <c r="X1303" s="155"/>
      <c r="Y1303" s="155"/>
      <c r="Z1303" s="155"/>
      <c r="AA1303" s="155"/>
      <c r="AB1303" s="155"/>
      <c r="AC1303" s="155"/>
      <c r="AD1303" s="155"/>
      <c r="AE1303" s="155"/>
      <c r="AF1303" s="155"/>
      <c r="AG1303" s="155"/>
      <c r="AH1303" s="155"/>
      <c r="AI1303" s="155"/>
      <c r="AJ1303" s="155"/>
      <c r="AK1303" s="155"/>
      <c r="AL1303" s="155"/>
      <c r="AM1303" s="155"/>
      <c r="AN1303" s="155"/>
      <c r="AO1303" s="155"/>
      <c r="AP1303" s="155"/>
      <c r="AQ1303" s="155"/>
      <c r="AR1303" s="155"/>
    </row>
    <row r="1304" spans="1:44" ht="102" x14ac:dyDescent="0.3">
      <c r="A1304" s="155"/>
      <c r="B1304" s="161" t="s">
        <v>2030</v>
      </c>
      <c r="C1304" s="162" t="s">
        <v>1010</v>
      </c>
      <c r="D1304" s="163">
        <v>214.75</v>
      </c>
      <c r="E1304" s="164">
        <v>214.75</v>
      </c>
      <c r="F1304" s="165" t="s">
        <v>4084</v>
      </c>
      <c r="G1304" s="166" t="s">
        <v>2483</v>
      </c>
      <c r="H1304" s="167"/>
      <c r="I1304" s="155"/>
      <c r="J1304" s="155"/>
      <c r="K1304" s="155"/>
      <c r="L1304" s="155"/>
      <c r="M1304" s="155"/>
      <c r="N1304" s="155"/>
      <c r="O1304" s="155"/>
      <c r="P1304" s="155"/>
      <c r="Q1304" s="155"/>
      <c r="R1304" s="155"/>
      <c r="S1304" s="155"/>
      <c r="T1304" s="155"/>
      <c r="U1304" s="155"/>
      <c r="V1304" s="155"/>
      <c r="W1304" s="155"/>
      <c r="X1304" s="155"/>
      <c r="Y1304" s="155"/>
      <c r="Z1304" s="155"/>
      <c r="AA1304" s="155"/>
      <c r="AB1304" s="155"/>
      <c r="AC1304" s="155"/>
      <c r="AD1304" s="155"/>
      <c r="AE1304" s="155"/>
      <c r="AF1304" s="155"/>
      <c r="AG1304" s="155"/>
      <c r="AH1304" s="155"/>
      <c r="AI1304" s="155"/>
      <c r="AJ1304" s="155"/>
      <c r="AK1304" s="155"/>
      <c r="AL1304" s="155"/>
      <c r="AM1304" s="155"/>
      <c r="AN1304" s="155"/>
      <c r="AO1304" s="155"/>
      <c r="AP1304" s="155"/>
      <c r="AQ1304" s="155"/>
      <c r="AR1304" s="155"/>
    </row>
    <row r="1305" spans="1:44" ht="102" hidden="1" x14ac:dyDescent="0.3">
      <c r="A1305" s="155"/>
      <c r="B1305" s="165" t="s">
        <v>4084</v>
      </c>
      <c r="C1305" s="162"/>
      <c r="D1305" s="163">
        <v>214.75</v>
      </c>
      <c r="E1305" s="164">
        <v>214.75</v>
      </c>
      <c r="F1305" s="166" t="s">
        <v>2483</v>
      </c>
      <c r="G1305" s="161" t="s">
        <v>1809</v>
      </c>
      <c r="H1305" s="162" t="s">
        <v>1022</v>
      </c>
      <c r="I1305" s="155"/>
      <c r="J1305" s="155"/>
      <c r="K1305" s="155"/>
      <c r="L1305" s="155"/>
      <c r="M1305" s="155"/>
      <c r="N1305" s="155"/>
      <c r="O1305" s="155"/>
      <c r="P1305" s="155"/>
      <c r="Q1305" s="155"/>
      <c r="R1305" s="155"/>
      <c r="S1305" s="155"/>
      <c r="T1305" s="155"/>
      <c r="U1305" s="155"/>
      <c r="V1305" s="155"/>
      <c r="W1305" s="155"/>
      <c r="X1305" s="155"/>
      <c r="Y1305" s="155"/>
      <c r="Z1305" s="155"/>
      <c r="AA1305" s="155"/>
      <c r="AB1305" s="155"/>
      <c r="AC1305" s="155"/>
      <c r="AD1305" s="155"/>
      <c r="AE1305" s="155"/>
      <c r="AF1305" s="155"/>
      <c r="AG1305" s="155"/>
      <c r="AH1305" s="155"/>
      <c r="AI1305" s="155"/>
      <c r="AJ1305" s="155"/>
      <c r="AK1305" s="155"/>
      <c r="AL1305" s="155"/>
      <c r="AM1305" s="155"/>
      <c r="AN1305" s="155"/>
      <c r="AO1305" s="155"/>
      <c r="AP1305" s="155"/>
      <c r="AQ1305" s="155"/>
      <c r="AR1305" s="155"/>
    </row>
    <row r="1306" spans="1:44" ht="102" hidden="1" x14ac:dyDescent="0.3">
      <c r="A1306" s="155"/>
      <c r="B1306" s="166" t="s">
        <v>2483</v>
      </c>
      <c r="C1306" s="167"/>
      <c r="D1306" s="163">
        <v>214.75</v>
      </c>
      <c r="E1306" s="164">
        <v>214.75</v>
      </c>
      <c r="F1306" s="161" t="s">
        <v>1809</v>
      </c>
      <c r="G1306" s="165" t="s">
        <v>4084</v>
      </c>
      <c r="H1306" s="162"/>
      <c r="I1306" s="155"/>
      <c r="J1306" s="155"/>
      <c r="K1306" s="155"/>
      <c r="L1306" s="155"/>
      <c r="M1306" s="155"/>
      <c r="N1306" s="155"/>
      <c r="O1306" s="155"/>
      <c r="P1306" s="155"/>
      <c r="Q1306" s="155"/>
      <c r="R1306" s="155"/>
      <c r="S1306" s="155"/>
      <c r="T1306" s="155"/>
      <c r="U1306" s="155"/>
      <c r="V1306" s="155"/>
      <c r="W1306" s="155"/>
      <c r="X1306" s="155"/>
      <c r="Y1306" s="155"/>
      <c r="Z1306" s="155"/>
      <c r="AA1306" s="155"/>
      <c r="AB1306" s="155"/>
      <c r="AC1306" s="155"/>
      <c r="AD1306" s="155"/>
      <c r="AE1306" s="155"/>
      <c r="AF1306" s="155"/>
      <c r="AG1306" s="155"/>
      <c r="AH1306" s="155"/>
      <c r="AI1306" s="155"/>
      <c r="AJ1306" s="155"/>
      <c r="AK1306" s="155"/>
      <c r="AL1306" s="155"/>
      <c r="AM1306" s="155"/>
      <c r="AN1306" s="155"/>
      <c r="AO1306" s="155"/>
      <c r="AP1306" s="155"/>
      <c r="AQ1306" s="155"/>
      <c r="AR1306" s="155"/>
    </row>
    <row r="1307" spans="1:44" ht="102" x14ac:dyDescent="0.3">
      <c r="A1307" s="155"/>
      <c r="B1307" s="161" t="s">
        <v>1809</v>
      </c>
      <c r="C1307" s="162" t="s">
        <v>1022</v>
      </c>
      <c r="D1307" s="163">
        <v>227.63</v>
      </c>
      <c r="E1307" s="164">
        <v>227.63</v>
      </c>
      <c r="F1307" s="165" t="s">
        <v>4084</v>
      </c>
      <c r="G1307" s="166" t="s">
        <v>2496</v>
      </c>
      <c r="H1307" s="167"/>
      <c r="I1307" s="155"/>
      <c r="J1307" s="155"/>
      <c r="K1307" s="155"/>
      <c r="L1307" s="155"/>
      <c r="M1307" s="155"/>
      <c r="N1307" s="155"/>
      <c r="O1307" s="155"/>
      <c r="P1307" s="155"/>
      <c r="Q1307" s="155"/>
      <c r="R1307" s="155"/>
      <c r="S1307" s="155"/>
      <c r="T1307" s="155"/>
      <c r="U1307" s="155"/>
      <c r="V1307" s="155"/>
      <c r="W1307" s="155"/>
      <c r="X1307" s="155"/>
      <c r="Y1307" s="155"/>
      <c r="Z1307" s="155"/>
      <c r="AA1307" s="155"/>
      <c r="AB1307" s="155"/>
      <c r="AC1307" s="155"/>
      <c r="AD1307" s="155"/>
      <c r="AE1307" s="155"/>
      <c r="AF1307" s="155"/>
      <c r="AG1307" s="155"/>
      <c r="AH1307" s="155"/>
      <c r="AI1307" s="155"/>
      <c r="AJ1307" s="155"/>
      <c r="AK1307" s="155"/>
      <c r="AL1307" s="155"/>
      <c r="AM1307" s="155"/>
      <c r="AN1307" s="155"/>
      <c r="AO1307" s="155"/>
      <c r="AP1307" s="155"/>
      <c r="AQ1307" s="155"/>
      <c r="AR1307" s="155"/>
    </row>
    <row r="1308" spans="1:44" ht="102" hidden="1" x14ac:dyDescent="0.3">
      <c r="A1308" s="155"/>
      <c r="B1308" s="165" t="s">
        <v>4084</v>
      </c>
      <c r="C1308" s="162"/>
      <c r="D1308" s="163">
        <v>227.63</v>
      </c>
      <c r="E1308" s="164">
        <v>227.63</v>
      </c>
      <c r="F1308" s="166" t="s">
        <v>2496</v>
      </c>
      <c r="G1308" s="161" t="s">
        <v>1714</v>
      </c>
      <c r="H1308" s="162" t="s">
        <v>986</v>
      </c>
      <c r="I1308" s="155"/>
      <c r="J1308" s="155"/>
      <c r="K1308" s="155"/>
      <c r="L1308" s="155"/>
      <c r="M1308" s="155"/>
      <c r="N1308" s="155"/>
      <c r="O1308" s="155"/>
      <c r="P1308" s="155"/>
      <c r="Q1308" s="155"/>
      <c r="R1308" s="155"/>
      <c r="S1308" s="155"/>
      <c r="T1308" s="155"/>
      <c r="U1308" s="155"/>
      <c r="V1308" s="155"/>
      <c r="W1308" s="155"/>
      <c r="X1308" s="155"/>
      <c r="Y1308" s="155"/>
      <c r="Z1308" s="155"/>
      <c r="AA1308" s="155"/>
      <c r="AB1308" s="155"/>
      <c r="AC1308" s="155"/>
      <c r="AD1308" s="155"/>
      <c r="AE1308" s="155"/>
      <c r="AF1308" s="155"/>
      <c r="AG1308" s="155"/>
      <c r="AH1308" s="155"/>
      <c r="AI1308" s="155"/>
      <c r="AJ1308" s="155"/>
      <c r="AK1308" s="155"/>
      <c r="AL1308" s="155"/>
      <c r="AM1308" s="155"/>
      <c r="AN1308" s="155"/>
      <c r="AO1308" s="155"/>
      <c r="AP1308" s="155"/>
      <c r="AQ1308" s="155"/>
      <c r="AR1308" s="155"/>
    </row>
    <row r="1309" spans="1:44" ht="102" hidden="1" x14ac:dyDescent="0.3">
      <c r="A1309" s="155"/>
      <c r="B1309" s="166" t="s">
        <v>2496</v>
      </c>
      <c r="C1309" s="167"/>
      <c r="D1309" s="163">
        <v>227.63</v>
      </c>
      <c r="E1309" s="164">
        <v>227.63</v>
      </c>
      <c r="F1309" s="161" t="s">
        <v>1714</v>
      </c>
      <c r="G1309" s="165" t="s">
        <v>4084</v>
      </c>
      <c r="H1309" s="162"/>
      <c r="I1309" s="155"/>
      <c r="J1309" s="155"/>
      <c r="K1309" s="155"/>
      <c r="L1309" s="155"/>
      <c r="M1309" s="155"/>
      <c r="N1309" s="155"/>
      <c r="O1309" s="155"/>
      <c r="P1309" s="155"/>
      <c r="Q1309" s="155"/>
      <c r="R1309" s="155"/>
      <c r="S1309" s="155"/>
      <c r="T1309" s="155"/>
      <c r="U1309" s="155"/>
      <c r="V1309" s="155"/>
      <c r="W1309" s="155"/>
      <c r="X1309" s="155"/>
      <c r="Y1309" s="155"/>
      <c r="Z1309" s="155"/>
      <c r="AA1309" s="155"/>
      <c r="AB1309" s="155"/>
      <c r="AC1309" s="155"/>
      <c r="AD1309" s="155"/>
      <c r="AE1309" s="155"/>
      <c r="AF1309" s="155"/>
      <c r="AG1309" s="155"/>
      <c r="AH1309" s="155"/>
      <c r="AI1309" s="155"/>
      <c r="AJ1309" s="155"/>
      <c r="AK1309" s="155"/>
      <c r="AL1309" s="155"/>
      <c r="AM1309" s="155"/>
      <c r="AN1309" s="155"/>
      <c r="AO1309" s="155"/>
      <c r="AP1309" s="155"/>
      <c r="AQ1309" s="155"/>
      <c r="AR1309" s="155"/>
    </row>
    <row r="1310" spans="1:44" ht="102" x14ac:dyDescent="0.3">
      <c r="A1310" s="155"/>
      <c r="B1310" s="161" t="s">
        <v>1714</v>
      </c>
      <c r="C1310" s="162" t="s">
        <v>986</v>
      </c>
      <c r="D1310" s="163">
        <v>154.62</v>
      </c>
      <c r="E1310" s="164">
        <v>154.62</v>
      </c>
      <c r="F1310" s="165" t="s">
        <v>4084</v>
      </c>
      <c r="G1310" s="166" t="s">
        <v>2423</v>
      </c>
      <c r="H1310" s="167"/>
      <c r="I1310" s="155"/>
      <c r="J1310" s="155"/>
      <c r="K1310" s="155"/>
      <c r="L1310" s="155"/>
      <c r="M1310" s="155"/>
      <c r="N1310" s="155"/>
      <c r="O1310" s="155"/>
      <c r="P1310" s="155"/>
      <c r="Q1310" s="155"/>
      <c r="R1310" s="155"/>
      <c r="S1310" s="155"/>
      <c r="T1310" s="155"/>
      <c r="U1310" s="155"/>
      <c r="V1310" s="155"/>
      <c r="W1310" s="155"/>
      <c r="X1310" s="155"/>
      <c r="Y1310" s="155"/>
      <c r="Z1310" s="155"/>
      <c r="AA1310" s="155"/>
      <c r="AB1310" s="155"/>
      <c r="AC1310" s="155"/>
      <c r="AD1310" s="155"/>
      <c r="AE1310" s="155"/>
      <c r="AF1310" s="155"/>
      <c r="AG1310" s="155"/>
      <c r="AH1310" s="155"/>
      <c r="AI1310" s="155"/>
      <c r="AJ1310" s="155"/>
      <c r="AK1310" s="155"/>
      <c r="AL1310" s="155"/>
      <c r="AM1310" s="155"/>
      <c r="AN1310" s="155"/>
      <c r="AO1310" s="155"/>
      <c r="AP1310" s="155"/>
      <c r="AQ1310" s="155"/>
      <c r="AR1310" s="155"/>
    </row>
    <row r="1311" spans="1:44" ht="102" hidden="1" x14ac:dyDescent="0.3">
      <c r="A1311" s="155"/>
      <c r="B1311" s="165" t="s">
        <v>4084</v>
      </c>
      <c r="C1311" s="162"/>
      <c r="D1311" s="163">
        <v>154.62</v>
      </c>
      <c r="E1311" s="164">
        <v>154.62</v>
      </c>
      <c r="F1311" s="166" t="s">
        <v>2423</v>
      </c>
      <c r="G1311" s="161" t="s">
        <v>2197</v>
      </c>
      <c r="H1311" s="162" t="s">
        <v>1110</v>
      </c>
      <c r="I1311" s="155"/>
      <c r="J1311" s="155"/>
      <c r="K1311" s="155"/>
      <c r="L1311" s="155"/>
      <c r="M1311" s="155"/>
      <c r="N1311" s="155"/>
      <c r="O1311" s="155"/>
      <c r="P1311" s="155"/>
      <c r="Q1311" s="155"/>
      <c r="R1311" s="155"/>
      <c r="S1311" s="155"/>
      <c r="T1311" s="155"/>
      <c r="U1311" s="155"/>
      <c r="V1311" s="155"/>
      <c r="W1311" s="155"/>
      <c r="X1311" s="155"/>
      <c r="Y1311" s="155"/>
      <c r="Z1311" s="155"/>
      <c r="AA1311" s="155"/>
      <c r="AB1311" s="155"/>
      <c r="AC1311" s="155"/>
      <c r="AD1311" s="155"/>
      <c r="AE1311" s="155"/>
      <c r="AF1311" s="155"/>
      <c r="AG1311" s="155"/>
      <c r="AH1311" s="155"/>
      <c r="AI1311" s="155"/>
      <c r="AJ1311" s="155"/>
      <c r="AK1311" s="155"/>
      <c r="AL1311" s="155"/>
      <c r="AM1311" s="155"/>
      <c r="AN1311" s="155"/>
      <c r="AO1311" s="155"/>
      <c r="AP1311" s="155"/>
      <c r="AQ1311" s="155"/>
      <c r="AR1311" s="155"/>
    </row>
    <row r="1312" spans="1:44" ht="102" hidden="1" x14ac:dyDescent="0.3">
      <c r="A1312" s="155"/>
      <c r="B1312" s="166" t="s">
        <v>2423</v>
      </c>
      <c r="C1312" s="167"/>
      <c r="D1312" s="163">
        <v>154.62</v>
      </c>
      <c r="E1312" s="164">
        <v>154.62</v>
      </c>
      <c r="F1312" s="161" t="s">
        <v>2197</v>
      </c>
      <c r="G1312" s="165" t="s">
        <v>4084</v>
      </c>
      <c r="H1312" s="162"/>
      <c r="I1312" s="155"/>
      <c r="J1312" s="155"/>
      <c r="K1312" s="155"/>
      <c r="L1312" s="155"/>
      <c r="M1312" s="155"/>
      <c r="N1312" s="155"/>
      <c r="O1312" s="155"/>
      <c r="P1312" s="155"/>
      <c r="Q1312" s="155"/>
      <c r="R1312" s="155"/>
      <c r="S1312" s="155"/>
      <c r="T1312" s="155"/>
      <c r="U1312" s="155"/>
      <c r="V1312" s="155"/>
      <c r="W1312" s="155"/>
      <c r="X1312" s="155"/>
      <c r="Y1312" s="155"/>
      <c r="Z1312" s="155"/>
      <c r="AA1312" s="155"/>
      <c r="AB1312" s="155"/>
      <c r="AC1312" s="155"/>
      <c r="AD1312" s="155"/>
      <c r="AE1312" s="155"/>
      <c r="AF1312" s="155"/>
      <c r="AG1312" s="155"/>
      <c r="AH1312" s="155"/>
      <c r="AI1312" s="155"/>
      <c r="AJ1312" s="155"/>
      <c r="AK1312" s="155"/>
      <c r="AL1312" s="155"/>
      <c r="AM1312" s="155"/>
      <c r="AN1312" s="155"/>
      <c r="AO1312" s="155"/>
      <c r="AP1312" s="155"/>
      <c r="AQ1312" s="155"/>
      <c r="AR1312" s="155"/>
    </row>
    <row r="1313" spans="1:44" ht="102" x14ac:dyDescent="0.3">
      <c r="A1313" s="155"/>
      <c r="B1313" s="161" t="s">
        <v>2197</v>
      </c>
      <c r="C1313" s="162" t="s">
        <v>1110</v>
      </c>
      <c r="D1313" s="163">
        <v>120.26</v>
      </c>
      <c r="E1313" s="164">
        <v>120.26</v>
      </c>
      <c r="F1313" s="165" t="s">
        <v>4084</v>
      </c>
      <c r="G1313" s="166" t="s">
        <v>2401</v>
      </c>
      <c r="H1313" s="167"/>
      <c r="I1313" s="155"/>
      <c r="J1313" s="155"/>
      <c r="K1313" s="155"/>
      <c r="L1313" s="155"/>
      <c r="M1313" s="155"/>
      <c r="N1313" s="155"/>
      <c r="O1313" s="155"/>
      <c r="P1313" s="155"/>
      <c r="Q1313" s="155"/>
      <c r="R1313" s="155"/>
      <c r="S1313" s="155"/>
      <c r="T1313" s="155"/>
      <c r="U1313" s="155"/>
      <c r="V1313" s="155"/>
      <c r="W1313" s="155"/>
      <c r="X1313" s="155"/>
      <c r="Y1313" s="155"/>
      <c r="Z1313" s="155"/>
      <c r="AA1313" s="155"/>
      <c r="AB1313" s="155"/>
      <c r="AC1313" s="155"/>
      <c r="AD1313" s="155"/>
      <c r="AE1313" s="155"/>
      <c r="AF1313" s="155"/>
      <c r="AG1313" s="155"/>
      <c r="AH1313" s="155"/>
      <c r="AI1313" s="155"/>
      <c r="AJ1313" s="155"/>
      <c r="AK1313" s="155"/>
      <c r="AL1313" s="155"/>
      <c r="AM1313" s="155"/>
      <c r="AN1313" s="155"/>
      <c r="AO1313" s="155"/>
      <c r="AP1313" s="155"/>
      <c r="AQ1313" s="155"/>
      <c r="AR1313" s="155"/>
    </row>
    <row r="1314" spans="1:44" ht="102" hidden="1" x14ac:dyDescent="0.3">
      <c r="A1314" s="155"/>
      <c r="B1314" s="165" t="s">
        <v>4084</v>
      </c>
      <c r="C1314" s="162"/>
      <c r="D1314" s="163">
        <v>120.26</v>
      </c>
      <c r="E1314" s="164">
        <v>120.26</v>
      </c>
      <c r="F1314" s="166" t="s">
        <v>2401</v>
      </c>
      <c r="G1314" s="161" t="s">
        <v>1822</v>
      </c>
      <c r="H1314" s="162" t="s">
        <v>1180</v>
      </c>
      <c r="I1314" s="155"/>
      <c r="J1314" s="155"/>
      <c r="K1314" s="155"/>
      <c r="L1314" s="155"/>
      <c r="M1314" s="155"/>
      <c r="N1314" s="155"/>
      <c r="O1314" s="155"/>
      <c r="P1314" s="155"/>
      <c r="Q1314" s="155"/>
      <c r="R1314" s="155"/>
      <c r="S1314" s="155"/>
      <c r="T1314" s="155"/>
      <c r="U1314" s="155"/>
      <c r="V1314" s="155"/>
      <c r="W1314" s="155"/>
      <c r="X1314" s="155"/>
      <c r="Y1314" s="155"/>
      <c r="Z1314" s="155"/>
      <c r="AA1314" s="155"/>
      <c r="AB1314" s="155"/>
      <c r="AC1314" s="155"/>
      <c r="AD1314" s="155"/>
      <c r="AE1314" s="155"/>
      <c r="AF1314" s="155"/>
      <c r="AG1314" s="155"/>
      <c r="AH1314" s="155"/>
      <c r="AI1314" s="155"/>
      <c r="AJ1314" s="155"/>
      <c r="AK1314" s="155"/>
      <c r="AL1314" s="155"/>
      <c r="AM1314" s="155"/>
      <c r="AN1314" s="155"/>
      <c r="AO1314" s="155"/>
      <c r="AP1314" s="155"/>
      <c r="AQ1314" s="155"/>
      <c r="AR1314" s="155"/>
    </row>
    <row r="1315" spans="1:44" ht="102" hidden="1" x14ac:dyDescent="0.3">
      <c r="A1315" s="155"/>
      <c r="B1315" s="166" t="s">
        <v>2401</v>
      </c>
      <c r="C1315" s="167"/>
      <c r="D1315" s="163">
        <v>120.26</v>
      </c>
      <c r="E1315" s="164">
        <v>120.26</v>
      </c>
      <c r="F1315" s="161" t="s">
        <v>1822</v>
      </c>
      <c r="G1315" s="165" t="s">
        <v>4084</v>
      </c>
      <c r="H1315" s="162"/>
      <c r="I1315" s="155"/>
      <c r="J1315" s="155"/>
      <c r="K1315" s="155"/>
      <c r="L1315" s="155"/>
      <c r="M1315" s="155"/>
      <c r="N1315" s="155"/>
      <c r="O1315" s="155"/>
      <c r="P1315" s="155"/>
      <c r="Q1315" s="155"/>
      <c r="R1315" s="155"/>
      <c r="S1315" s="155"/>
      <c r="T1315" s="155"/>
      <c r="U1315" s="155"/>
      <c r="V1315" s="155"/>
      <c r="W1315" s="155"/>
      <c r="X1315" s="155"/>
      <c r="Y1315" s="155"/>
      <c r="Z1315" s="155"/>
      <c r="AA1315" s="155"/>
      <c r="AB1315" s="155"/>
      <c r="AC1315" s="155"/>
      <c r="AD1315" s="155"/>
      <c r="AE1315" s="155"/>
      <c r="AF1315" s="155"/>
      <c r="AG1315" s="155"/>
      <c r="AH1315" s="155"/>
      <c r="AI1315" s="155"/>
      <c r="AJ1315" s="155"/>
      <c r="AK1315" s="155"/>
      <c r="AL1315" s="155"/>
      <c r="AM1315" s="155"/>
      <c r="AN1315" s="155"/>
      <c r="AO1315" s="155"/>
      <c r="AP1315" s="155"/>
      <c r="AQ1315" s="155"/>
      <c r="AR1315" s="155"/>
    </row>
    <row r="1316" spans="1:44" ht="102" x14ac:dyDescent="0.3">
      <c r="A1316" s="155"/>
      <c r="B1316" s="161" t="s">
        <v>1822</v>
      </c>
      <c r="C1316" s="162" t="s">
        <v>1180</v>
      </c>
      <c r="D1316" s="163">
        <v>126.36</v>
      </c>
      <c r="E1316" s="164">
        <v>126.36</v>
      </c>
      <c r="F1316" s="165" t="s">
        <v>4084</v>
      </c>
      <c r="G1316" s="166" t="s">
        <v>2436</v>
      </c>
      <c r="H1316" s="167"/>
      <c r="I1316" s="155"/>
      <c r="J1316" s="155"/>
      <c r="K1316" s="155"/>
      <c r="L1316" s="155"/>
      <c r="M1316" s="155"/>
      <c r="N1316" s="155"/>
      <c r="O1316" s="155"/>
      <c r="P1316" s="155"/>
      <c r="Q1316" s="155"/>
      <c r="R1316" s="155"/>
      <c r="S1316" s="155"/>
      <c r="T1316" s="155"/>
      <c r="U1316" s="155"/>
      <c r="V1316" s="155"/>
      <c r="W1316" s="155"/>
      <c r="X1316" s="155"/>
      <c r="Y1316" s="155"/>
      <c r="Z1316" s="155"/>
      <c r="AA1316" s="155"/>
      <c r="AB1316" s="155"/>
      <c r="AC1316" s="155"/>
      <c r="AD1316" s="155"/>
      <c r="AE1316" s="155"/>
      <c r="AF1316" s="155"/>
      <c r="AG1316" s="155"/>
      <c r="AH1316" s="155"/>
      <c r="AI1316" s="155"/>
      <c r="AJ1316" s="155"/>
      <c r="AK1316" s="155"/>
      <c r="AL1316" s="155"/>
      <c r="AM1316" s="155"/>
      <c r="AN1316" s="155"/>
      <c r="AO1316" s="155"/>
      <c r="AP1316" s="155"/>
      <c r="AQ1316" s="155"/>
      <c r="AR1316" s="155"/>
    </row>
    <row r="1317" spans="1:44" ht="112.2" hidden="1" x14ac:dyDescent="0.3">
      <c r="A1317" s="155"/>
      <c r="B1317" s="165" t="s">
        <v>4084</v>
      </c>
      <c r="C1317" s="162"/>
      <c r="D1317" s="163">
        <v>163.21</v>
      </c>
      <c r="E1317" s="164">
        <v>163.21</v>
      </c>
      <c r="F1317" s="166" t="s">
        <v>2436</v>
      </c>
      <c r="G1317" s="165" t="s">
        <v>4101</v>
      </c>
      <c r="H1317" s="162"/>
      <c r="I1317" s="155"/>
      <c r="J1317" s="155"/>
      <c r="K1317" s="155"/>
      <c r="L1317" s="155"/>
      <c r="M1317" s="155"/>
      <c r="N1317" s="155"/>
      <c r="O1317" s="155"/>
      <c r="P1317" s="155"/>
      <c r="Q1317" s="155"/>
      <c r="R1317" s="155"/>
      <c r="S1317" s="155"/>
      <c r="T1317" s="155"/>
      <c r="U1317" s="155"/>
      <c r="V1317" s="155"/>
      <c r="W1317" s="155"/>
      <c r="X1317" s="155"/>
      <c r="Y1317" s="155"/>
      <c r="Z1317" s="155"/>
      <c r="AA1317" s="155"/>
      <c r="AB1317" s="155"/>
      <c r="AC1317" s="155"/>
      <c r="AD1317" s="155"/>
      <c r="AE1317" s="155"/>
      <c r="AF1317" s="155"/>
      <c r="AG1317" s="155"/>
      <c r="AH1317" s="155"/>
      <c r="AI1317" s="155"/>
      <c r="AJ1317" s="155"/>
      <c r="AK1317" s="155"/>
      <c r="AL1317" s="155"/>
      <c r="AM1317" s="155"/>
      <c r="AN1317" s="155"/>
      <c r="AO1317" s="155"/>
      <c r="AP1317" s="155"/>
      <c r="AQ1317" s="155"/>
      <c r="AR1317" s="155"/>
    </row>
    <row r="1318" spans="1:44" ht="112.2" hidden="1" x14ac:dyDescent="0.3">
      <c r="A1318" s="155"/>
      <c r="B1318" s="166" t="s">
        <v>2436</v>
      </c>
      <c r="C1318" s="167"/>
      <c r="D1318" s="163">
        <v>163.21</v>
      </c>
      <c r="E1318" s="164">
        <v>163.21</v>
      </c>
      <c r="F1318" s="165" t="s">
        <v>4101</v>
      </c>
      <c r="G1318" s="166" t="s">
        <v>2436</v>
      </c>
      <c r="H1318" s="167"/>
      <c r="I1318" s="155"/>
      <c r="J1318" s="155"/>
      <c r="K1318" s="155"/>
      <c r="L1318" s="155"/>
      <c r="M1318" s="155"/>
      <c r="N1318" s="155"/>
      <c r="O1318" s="155"/>
      <c r="P1318" s="155"/>
      <c r="Q1318" s="155"/>
      <c r="R1318" s="155"/>
      <c r="S1318" s="155"/>
      <c r="T1318" s="155"/>
      <c r="U1318" s="155"/>
      <c r="V1318" s="155"/>
      <c r="W1318" s="155"/>
      <c r="X1318" s="155"/>
      <c r="Y1318" s="155"/>
      <c r="Z1318" s="155"/>
      <c r="AA1318" s="155"/>
      <c r="AB1318" s="155"/>
      <c r="AC1318" s="155"/>
      <c r="AD1318" s="155"/>
      <c r="AE1318" s="155"/>
      <c r="AF1318" s="155"/>
      <c r="AG1318" s="155"/>
      <c r="AH1318" s="155"/>
      <c r="AI1318" s="155"/>
      <c r="AJ1318" s="155"/>
      <c r="AK1318" s="155"/>
      <c r="AL1318" s="155"/>
      <c r="AM1318" s="155"/>
      <c r="AN1318" s="155"/>
      <c r="AO1318" s="155"/>
      <c r="AP1318" s="155"/>
      <c r="AQ1318" s="155"/>
      <c r="AR1318" s="155"/>
    </row>
    <row r="1319" spans="1:44" ht="112.2" hidden="1" x14ac:dyDescent="0.3">
      <c r="A1319" s="155"/>
      <c r="B1319" s="165" t="s">
        <v>4101</v>
      </c>
      <c r="C1319" s="162"/>
      <c r="D1319" s="163">
        <v>-36.85</v>
      </c>
      <c r="E1319" s="164">
        <v>-36.85</v>
      </c>
      <c r="F1319" s="166" t="s">
        <v>2436</v>
      </c>
      <c r="G1319" s="161" t="s">
        <v>3564</v>
      </c>
      <c r="H1319" s="162" t="s">
        <v>1180</v>
      </c>
      <c r="I1319" s="155"/>
      <c r="J1319" s="155"/>
      <c r="K1319" s="155"/>
      <c r="L1319" s="155"/>
      <c r="M1319" s="155"/>
      <c r="N1319" s="155"/>
      <c r="O1319" s="155"/>
      <c r="P1319" s="155"/>
      <c r="Q1319" s="155"/>
      <c r="R1319" s="155"/>
      <c r="S1319" s="155"/>
      <c r="T1319" s="155"/>
      <c r="U1319" s="155"/>
      <c r="V1319" s="155"/>
      <c r="W1319" s="155"/>
      <c r="X1319" s="155"/>
      <c r="Y1319" s="155"/>
      <c r="Z1319" s="155"/>
      <c r="AA1319" s="155"/>
      <c r="AB1319" s="155"/>
      <c r="AC1319" s="155"/>
      <c r="AD1319" s="155"/>
      <c r="AE1319" s="155"/>
      <c r="AF1319" s="155"/>
      <c r="AG1319" s="155"/>
      <c r="AH1319" s="155"/>
      <c r="AI1319" s="155"/>
      <c r="AJ1319" s="155"/>
      <c r="AK1319" s="155"/>
      <c r="AL1319" s="155"/>
      <c r="AM1319" s="155"/>
      <c r="AN1319" s="155"/>
      <c r="AO1319" s="155"/>
      <c r="AP1319" s="155"/>
      <c r="AQ1319" s="155"/>
      <c r="AR1319" s="155"/>
    </row>
    <row r="1320" spans="1:44" ht="102" hidden="1" x14ac:dyDescent="0.3">
      <c r="A1320" s="155"/>
      <c r="B1320" s="166" t="s">
        <v>2436</v>
      </c>
      <c r="C1320" s="167"/>
      <c r="D1320" s="163">
        <v>-36.85</v>
      </c>
      <c r="E1320" s="164">
        <v>-36.85</v>
      </c>
      <c r="F1320" s="161" t="s">
        <v>3564</v>
      </c>
      <c r="G1320" s="165" t="s">
        <v>4102</v>
      </c>
      <c r="H1320" s="162"/>
      <c r="I1320" s="155"/>
      <c r="J1320" s="155"/>
      <c r="K1320" s="155"/>
      <c r="L1320" s="155"/>
      <c r="M1320" s="155"/>
      <c r="N1320" s="155"/>
      <c r="O1320" s="155"/>
      <c r="P1320" s="155"/>
      <c r="Q1320" s="155"/>
      <c r="R1320" s="155"/>
      <c r="S1320" s="155"/>
      <c r="T1320" s="155"/>
      <c r="U1320" s="155"/>
      <c r="V1320" s="155"/>
      <c r="W1320" s="155"/>
      <c r="X1320" s="155"/>
      <c r="Y1320" s="155"/>
      <c r="Z1320" s="155"/>
      <c r="AA1320" s="155"/>
      <c r="AB1320" s="155"/>
      <c r="AC1320" s="155"/>
      <c r="AD1320" s="155"/>
      <c r="AE1320" s="155"/>
      <c r="AF1320" s="155"/>
      <c r="AG1320" s="155"/>
      <c r="AH1320" s="155"/>
      <c r="AI1320" s="155"/>
      <c r="AJ1320" s="155"/>
      <c r="AK1320" s="155"/>
      <c r="AL1320" s="155"/>
      <c r="AM1320" s="155"/>
      <c r="AN1320" s="155"/>
      <c r="AO1320" s="155"/>
      <c r="AP1320" s="155"/>
      <c r="AQ1320" s="155"/>
      <c r="AR1320" s="155"/>
    </row>
    <row r="1321" spans="1:44" ht="102" x14ac:dyDescent="0.3">
      <c r="A1321" s="155"/>
      <c r="B1321" s="161" t="s">
        <v>3564</v>
      </c>
      <c r="C1321" s="162" t="s">
        <v>1180</v>
      </c>
      <c r="D1321" s="163">
        <v>36.85</v>
      </c>
      <c r="E1321" s="164">
        <v>36.85</v>
      </c>
      <c r="F1321" s="165" t="s">
        <v>4102</v>
      </c>
      <c r="G1321" s="166" t="s">
        <v>4103</v>
      </c>
      <c r="H1321" s="167"/>
      <c r="I1321" s="155"/>
      <c r="J1321" s="155"/>
      <c r="K1321" s="155"/>
      <c r="L1321" s="155"/>
      <c r="M1321" s="155"/>
      <c r="N1321" s="155"/>
      <c r="O1321" s="155"/>
      <c r="P1321" s="155"/>
      <c r="Q1321" s="155"/>
      <c r="R1321" s="155"/>
      <c r="S1321" s="155"/>
      <c r="T1321" s="155"/>
      <c r="U1321" s="155"/>
      <c r="V1321" s="155"/>
      <c r="W1321" s="155"/>
      <c r="X1321" s="155"/>
      <c r="Y1321" s="155"/>
      <c r="Z1321" s="155"/>
      <c r="AA1321" s="155"/>
      <c r="AB1321" s="155"/>
      <c r="AC1321" s="155"/>
      <c r="AD1321" s="155"/>
      <c r="AE1321" s="155"/>
      <c r="AF1321" s="155"/>
      <c r="AG1321" s="155"/>
      <c r="AH1321" s="155"/>
      <c r="AI1321" s="155"/>
      <c r="AJ1321" s="155"/>
      <c r="AK1321" s="155"/>
      <c r="AL1321" s="155"/>
      <c r="AM1321" s="155"/>
      <c r="AN1321" s="155"/>
      <c r="AO1321" s="155"/>
      <c r="AP1321" s="155"/>
      <c r="AQ1321" s="155"/>
      <c r="AR1321" s="155"/>
    </row>
    <row r="1322" spans="1:44" ht="102" hidden="1" x14ac:dyDescent="0.3">
      <c r="A1322" s="155"/>
      <c r="B1322" s="165" t="s">
        <v>4102</v>
      </c>
      <c r="C1322" s="162"/>
      <c r="D1322" s="163">
        <v>36.85</v>
      </c>
      <c r="E1322" s="164">
        <v>36.85</v>
      </c>
      <c r="F1322" s="166" t="s">
        <v>4103</v>
      </c>
      <c r="G1322" s="161" t="s">
        <v>3561</v>
      </c>
      <c r="H1322" s="162" t="s">
        <v>602</v>
      </c>
      <c r="I1322" s="155"/>
      <c r="J1322" s="155"/>
      <c r="K1322" s="155"/>
      <c r="L1322" s="155"/>
      <c r="M1322" s="155"/>
      <c r="N1322" s="155"/>
      <c r="O1322" s="155"/>
      <c r="P1322" s="155"/>
      <c r="Q1322" s="155"/>
      <c r="R1322" s="155"/>
      <c r="S1322" s="155"/>
      <c r="T1322" s="155"/>
      <c r="U1322" s="155"/>
      <c r="V1322" s="155"/>
      <c r="W1322" s="155"/>
      <c r="X1322" s="155"/>
      <c r="Y1322" s="155"/>
      <c r="Z1322" s="155"/>
      <c r="AA1322" s="155"/>
      <c r="AB1322" s="155"/>
      <c r="AC1322" s="155"/>
      <c r="AD1322" s="155"/>
      <c r="AE1322" s="155"/>
      <c r="AF1322" s="155"/>
      <c r="AG1322" s="155"/>
      <c r="AH1322" s="155"/>
      <c r="AI1322" s="155"/>
      <c r="AJ1322" s="155"/>
      <c r="AK1322" s="155"/>
      <c r="AL1322" s="155"/>
      <c r="AM1322" s="155"/>
      <c r="AN1322" s="155"/>
      <c r="AO1322" s="155"/>
      <c r="AP1322" s="155"/>
      <c r="AQ1322" s="155"/>
      <c r="AR1322" s="155"/>
    </row>
    <row r="1323" spans="1:44" ht="102" hidden="1" x14ac:dyDescent="0.3">
      <c r="A1323" s="155"/>
      <c r="B1323" s="166" t="s">
        <v>4103</v>
      </c>
      <c r="C1323" s="167"/>
      <c r="D1323" s="163">
        <v>36.85</v>
      </c>
      <c r="E1323" s="164">
        <v>36.85</v>
      </c>
      <c r="F1323" s="161" t="s">
        <v>3561</v>
      </c>
      <c r="G1323" s="165" t="s">
        <v>4084</v>
      </c>
      <c r="H1323" s="162"/>
      <c r="I1323" s="155"/>
      <c r="J1323" s="155"/>
      <c r="K1323" s="155"/>
      <c r="L1323" s="155"/>
      <c r="M1323" s="155"/>
      <c r="N1323" s="155"/>
      <c r="O1323" s="155"/>
      <c r="P1323" s="155"/>
      <c r="Q1323" s="155"/>
      <c r="R1323" s="155"/>
      <c r="S1323" s="155"/>
      <c r="T1323" s="155"/>
      <c r="U1323" s="155"/>
      <c r="V1323" s="155"/>
      <c r="W1323" s="155"/>
      <c r="X1323" s="155"/>
      <c r="Y1323" s="155"/>
      <c r="Z1323" s="155"/>
      <c r="AA1323" s="155"/>
      <c r="AB1323" s="155"/>
      <c r="AC1323" s="155"/>
      <c r="AD1323" s="155"/>
      <c r="AE1323" s="155"/>
      <c r="AF1323" s="155"/>
      <c r="AG1323" s="155"/>
      <c r="AH1323" s="155"/>
      <c r="AI1323" s="155"/>
      <c r="AJ1323" s="155"/>
      <c r="AK1323" s="155"/>
      <c r="AL1323" s="155"/>
      <c r="AM1323" s="155"/>
      <c r="AN1323" s="155"/>
      <c r="AO1323" s="155"/>
      <c r="AP1323" s="155"/>
      <c r="AQ1323" s="155"/>
      <c r="AR1323" s="155"/>
    </row>
    <row r="1324" spans="1:44" ht="102" x14ac:dyDescent="0.3">
      <c r="A1324" s="155"/>
      <c r="B1324" s="161" t="s">
        <v>3561</v>
      </c>
      <c r="C1324" s="162" t="s">
        <v>602</v>
      </c>
      <c r="D1324" s="163">
        <v>322.12</v>
      </c>
      <c r="E1324" s="164">
        <v>322.12</v>
      </c>
      <c r="F1324" s="165" t="s">
        <v>4084</v>
      </c>
      <c r="G1324" s="166" t="s">
        <v>4077</v>
      </c>
      <c r="H1324" s="167"/>
      <c r="I1324" s="155"/>
      <c r="J1324" s="155"/>
      <c r="K1324" s="155"/>
      <c r="L1324" s="155"/>
      <c r="M1324" s="155"/>
      <c r="N1324" s="155"/>
      <c r="O1324" s="155"/>
      <c r="P1324" s="155"/>
      <c r="Q1324" s="155"/>
      <c r="R1324" s="155"/>
      <c r="S1324" s="155"/>
      <c r="T1324" s="155"/>
      <c r="U1324" s="155"/>
      <c r="V1324" s="155"/>
      <c r="W1324" s="155"/>
      <c r="X1324" s="155"/>
      <c r="Y1324" s="155"/>
      <c r="Z1324" s="155"/>
      <c r="AA1324" s="155"/>
      <c r="AB1324" s="155"/>
      <c r="AC1324" s="155"/>
      <c r="AD1324" s="155"/>
      <c r="AE1324" s="155"/>
      <c r="AF1324" s="155"/>
      <c r="AG1324" s="155"/>
      <c r="AH1324" s="155"/>
      <c r="AI1324" s="155"/>
      <c r="AJ1324" s="155"/>
      <c r="AK1324" s="155"/>
      <c r="AL1324" s="155"/>
      <c r="AM1324" s="155"/>
      <c r="AN1324" s="155"/>
      <c r="AO1324" s="155"/>
      <c r="AP1324" s="155"/>
      <c r="AQ1324" s="155"/>
      <c r="AR1324" s="155"/>
    </row>
    <row r="1325" spans="1:44" ht="102" hidden="1" x14ac:dyDescent="0.3">
      <c r="A1325" s="155"/>
      <c r="B1325" s="165" t="s">
        <v>4084</v>
      </c>
      <c r="C1325" s="162"/>
      <c r="D1325" s="163">
        <v>322.12</v>
      </c>
      <c r="E1325" s="164">
        <v>322.12</v>
      </c>
      <c r="F1325" s="166" t="s">
        <v>4077</v>
      </c>
      <c r="G1325" s="161" t="s">
        <v>2171</v>
      </c>
      <c r="H1325" s="162" t="s">
        <v>574</v>
      </c>
      <c r="I1325" s="155"/>
      <c r="J1325" s="155"/>
      <c r="K1325" s="155"/>
      <c r="L1325" s="155"/>
      <c r="M1325" s="155"/>
      <c r="N1325" s="155"/>
      <c r="O1325" s="155"/>
      <c r="P1325" s="155"/>
      <c r="Q1325" s="155"/>
      <c r="R1325" s="155"/>
      <c r="S1325" s="155"/>
      <c r="T1325" s="155"/>
      <c r="U1325" s="155"/>
      <c r="V1325" s="155"/>
      <c r="W1325" s="155"/>
      <c r="X1325" s="155"/>
      <c r="Y1325" s="155"/>
      <c r="Z1325" s="155"/>
      <c r="AA1325" s="155"/>
      <c r="AB1325" s="155"/>
      <c r="AC1325" s="155"/>
      <c r="AD1325" s="155"/>
      <c r="AE1325" s="155"/>
      <c r="AF1325" s="155"/>
      <c r="AG1325" s="155"/>
      <c r="AH1325" s="155"/>
      <c r="AI1325" s="155"/>
      <c r="AJ1325" s="155"/>
      <c r="AK1325" s="155"/>
      <c r="AL1325" s="155"/>
      <c r="AM1325" s="155"/>
      <c r="AN1325" s="155"/>
      <c r="AO1325" s="155"/>
      <c r="AP1325" s="155"/>
      <c r="AQ1325" s="155"/>
      <c r="AR1325" s="155"/>
    </row>
    <row r="1326" spans="1:44" ht="102" hidden="1" x14ac:dyDescent="0.3">
      <c r="A1326" s="155"/>
      <c r="B1326" s="166" t="s">
        <v>4077</v>
      </c>
      <c r="C1326" s="167"/>
      <c r="D1326" s="163">
        <v>322.12</v>
      </c>
      <c r="E1326" s="164">
        <v>322.12</v>
      </c>
      <c r="F1326" s="161" t="s">
        <v>2171</v>
      </c>
      <c r="G1326" s="165" t="s">
        <v>4084</v>
      </c>
      <c r="H1326" s="162"/>
      <c r="I1326" s="155"/>
      <c r="J1326" s="155"/>
      <c r="K1326" s="155"/>
      <c r="L1326" s="155"/>
      <c r="M1326" s="155"/>
      <c r="N1326" s="155"/>
      <c r="O1326" s="155"/>
      <c r="P1326" s="155"/>
      <c r="Q1326" s="155"/>
      <c r="R1326" s="155"/>
      <c r="S1326" s="155"/>
      <c r="T1326" s="155"/>
      <c r="U1326" s="155"/>
      <c r="V1326" s="155"/>
      <c r="W1326" s="155"/>
      <c r="X1326" s="155"/>
      <c r="Y1326" s="155"/>
      <c r="Z1326" s="155"/>
      <c r="AA1326" s="155"/>
      <c r="AB1326" s="155"/>
      <c r="AC1326" s="155"/>
      <c r="AD1326" s="155"/>
      <c r="AE1326" s="155"/>
      <c r="AF1326" s="155"/>
      <c r="AG1326" s="155"/>
      <c r="AH1326" s="155"/>
      <c r="AI1326" s="155"/>
      <c r="AJ1326" s="155"/>
      <c r="AK1326" s="155"/>
      <c r="AL1326" s="155"/>
      <c r="AM1326" s="155"/>
      <c r="AN1326" s="155"/>
      <c r="AO1326" s="155"/>
      <c r="AP1326" s="155"/>
      <c r="AQ1326" s="155"/>
      <c r="AR1326" s="155"/>
    </row>
    <row r="1327" spans="1:44" ht="102" x14ac:dyDescent="0.3">
      <c r="A1327" s="155"/>
      <c r="B1327" s="161" t="s">
        <v>2171</v>
      </c>
      <c r="C1327" s="162" t="s">
        <v>574</v>
      </c>
      <c r="D1327" s="163">
        <v>219.04</v>
      </c>
      <c r="E1327" s="164">
        <v>219.04</v>
      </c>
      <c r="F1327" s="165" t="s">
        <v>4084</v>
      </c>
      <c r="G1327" s="166" t="s">
        <v>2489</v>
      </c>
      <c r="H1327" s="167"/>
      <c r="I1327" s="155"/>
      <c r="J1327" s="155"/>
      <c r="K1327" s="155"/>
      <c r="L1327" s="155"/>
      <c r="M1327" s="155"/>
      <c r="N1327" s="155"/>
      <c r="O1327" s="155"/>
      <c r="P1327" s="155"/>
      <c r="Q1327" s="155"/>
      <c r="R1327" s="155"/>
      <c r="S1327" s="155"/>
      <c r="T1327" s="155"/>
      <c r="U1327" s="155"/>
      <c r="V1327" s="155"/>
      <c r="W1327" s="155"/>
      <c r="X1327" s="155"/>
      <c r="Y1327" s="155"/>
      <c r="Z1327" s="155"/>
      <c r="AA1327" s="155"/>
      <c r="AB1327" s="155"/>
      <c r="AC1327" s="155"/>
      <c r="AD1327" s="155"/>
      <c r="AE1327" s="155"/>
      <c r="AF1327" s="155"/>
      <c r="AG1327" s="155"/>
      <c r="AH1327" s="155"/>
      <c r="AI1327" s="155"/>
      <c r="AJ1327" s="155"/>
      <c r="AK1327" s="155"/>
      <c r="AL1327" s="155"/>
      <c r="AM1327" s="155"/>
      <c r="AN1327" s="155"/>
      <c r="AO1327" s="155"/>
      <c r="AP1327" s="155"/>
      <c r="AQ1327" s="155"/>
      <c r="AR1327" s="155"/>
    </row>
    <row r="1328" spans="1:44" ht="102" hidden="1" x14ac:dyDescent="0.3">
      <c r="A1328" s="155"/>
      <c r="B1328" s="165" t="s">
        <v>4084</v>
      </c>
      <c r="C1328" s="162"/>
      <c r="D1328" s="163">
        <v>219.04</v>
      </c>
      <c r="E1328" s="164">
        <v>219.04</v>
      </c>
      <c r="F1328" s="166" t="s">
        <v>2489</v>
      </c>
      <c r="G1328" s="161" t="s">
        <v>2165</v>
      </c>
      <c r="H1328" s="162" t="s">
        <v>565</v>
      </c>
      <c r="I1328" s="155"/>
      <c r="J1328" s="155"/>
      <c r="K1328" s="155"/>
      <c r="L1328" s="155"/>
      <c r="M1328" s="155"/>
      <c r="N1328" s="155"/>
      <c r="O1328" s="155"/>
      <c r="P1328" s="155"/>
      <c r="Q1328" s="155"/>
      <c r="R1328" s="155"/>
      <c r="S1328" s="155"/>
      <c r="T1328" s="155"/>
      <c r="U1328" s="155"/>
      <c r="V1328" s="155"/>
      <c r="W1328" s="155"/>
      <c r="X1328" s="155"/>
      <c r="Y1328" s="155"/>
      <c r="Z1328" s="155"/>
      <c r="AA1328" s="155"/>
      <c r="AB1328" s="155"/>
      <c r="AC1328" s="155"/>
      <c r="AD1328" s="155"/>
      <c r="AE1328" s="155"/>
      <c r="AF1328" s="155"/>
      <c r="AG1328" s="155"/>
      <c r="AH1328" s="155"/>
      <c r="AI1328" s="155"/>
      <c r="AJ1328" s="155"/>
      <c r="AK1328" s="155"/>
      <c r="AL1328" s="155"/>
      <c r="AM1328" s="155"/>
      <c r="AN1328" s="155"/>
      <c r="AO1328" s="155"/>
      <c r="AP1328" s="155"/>
      <c r="AQ1328" s="155"/>
      <c r="AR1328" s="155"/>
    </row>
    <row r="1329" spans="1:44" ht="102" hidden="1" x14ac:dyDescent="0.3">
      <c r="A1329" s="155"/>
      <c r="B1329" s="166" t="s">
        <v>2489</v>
      </c>
      <c r="C1329" s="167"/>
      <c r="D1329" s="163">
        <v>219.04</v>
      </c>
      <c r="E1329" s="164">
        <v>219.04</v>
      </c>
      <c r="F1329" s="161" t="s">
        <v>2165</v>
      </c>
      <c r="G1329" s="165" t="s">
        <v>4084</v>
      </c>
      <c r="H1329" s="162"/>
      <c r="I1329" s="155"/>
      <c r="J1329" s="155"/>
      <c r="K1329" s="155"/>
      <c r="L1329" s="155"/>
      <c r="M1329" s="155"/>
      <c r="N1329" s="155"/>
      <c r="O1329" s="155"/>
      <c r="P1329" s="155"/>
      <c r="Q1329" s="155"/>
      <c r="R1329" s="155"/>
      <c r="S1329" s="155"/>
      <c r="T1329" s="155"/>
      <c r="U1329" s="155"/>
      <c r="V1329" s="155"/>
      <c r="W1329" s="155"/>
      <c r="X1329" s="155"/>
      <c r="Y1329" s="155"/>
      <c r="Z1329" s="155"/>
      <c r="AA1329" s="155"/>
      <c r="AB1329" s="155"/>
      <c r="AC1329" s="155"/>
      <c r="AD1329" s="155"/>
      <c r="AE1329" s="155"/>
      <c r="AF1329" s="155"/>
      <c r="AG1329" s="155"/>
      <c r="AH1329" s="155"/>
      <c r="AI1329" s="155"/>
      <c r="AJ1329" s="155"/>
      <c r="AK1329" s="155"/>
      <c r="AL1329" s="155"/>
      <c r="AM1329" s="155"/>
      <c r="AN1329" s="155"/>
      <c r="AO1329" s="155"/>
      <c r="AP1329" s="155"/>
      <c r="AQ1329" s="155"/>
      <c r="AR1329" s="155"/>
    </row>
    <row r="1330" spans="1:44" ht="102" x14ac:dyDescent="0.3">
      <c r="A1330" s="155"/>
      <c r="B1330" s="161" t="s">
        <v>2165</v>
      </c>
      <c r="C1330" s="162" t="s">
        <v>565</v>
      </c>
      <c r="D1330" s="163">
        <v>201.86</v>
      </c>
      <c r="E1330" s="164">
        <v>201.86</v>
      </c>
      <c r="F1330" s="165" t="s">
        <v>4084</v>
      </c>
      <c r="G1330" s="166" t="s">
        <v>2473</v>
      </c>
      <c r="H1330" s="167"/>
      <c r="I1330" s="155"/>
      <c r="J1330" s="155"/>
      <c r="K1330" s="155"/>
      <c r="L1330" s="155"/>
      <c r="M1330" s="155"/>
      <c r="N1330" s="155"/>
      <c r="O1330" s="155"/>
      <c r="P1330" s="155"/>
      <c r="Q1330" s="155"/>
      <c r="R1330" s="155"/>
      <c r="S1330" s="155"/>
      <c r="T1330" s="155"/>
      <c r="U1330" s="155"/>
      <c r="V1330" s="155"/>
      <c r="W1330" s="155"/>
      <c r="X1330" s="155"/>
      <c r="Y1330" s="155"/>
      <c r="Z1330" s="155"/>
      <c r="AA1330" s="155"/>
      <c r="AB1330" s="155"/>
      <c r="AC1330" s="155"/>
      <c r="AD1330" s="155"/>
      <c r="AE1330" s="155"/>
      <c r="AF1330" s="155"/>
      <c r="AG1330" s="155"/>
      <c r="AH1330" s="155"/>
      <c r="AI1330" s="155"/>
      <c r="AJ1330" s="155"/>
      <c r="AK1330" s="155"/>
      <c r="AL1330" s="155"/>
      <c r="AM1330" s="155"/>
      <c r="AN1330" s="155"/>
      <c r="AO1330" s="155"/>
      <c r="AP1330" s="155"/>
      <c r="AQ1330" s="155"/>
      <c r="AR1330" s="155"/>
    </row>
    <row r="1331" spans="1:44" ht="102" hidden="1" x14ac:dyDescent="0.3">
      <c r="A1331" s="155"/>
      <c r="B1331" s="165" t="s">
        <v>4084</v>
      </c>
      <c r="C1331" s="162"/>
      <c r="D1331" s="163">
        <v>201.86</v>
      </c>
      <c r="E1331" s="164">
        <v>201.86</v>
      </c>
      <c r="F1331" s="166" t="s">
        <v>2473</v>
      </c>
      <c r="G1331" s="161" t="s">
        <v>2168</v>
      </c>
      <c r="H1331" s="162" t="s">
        <v>586</v>
      </c>
      <c r="I1331" s="155"/>
      <c r="J1331" s="155"/>
      <c r="K1331" s="155"/>
      <c r="L1331" s="155"/>
      <c r="M1331" s="155"/>
      <c r="N1331" s="155"/>
      <c r="O1331" s="155"/>
      <c r="P1331" s="155"/>
      <c r="Q1331" s="155"/>
      <c r="R1331" s="155"/>
      <c r="S1331" s="155"/>
      <c r="T1331" s="155"/>
      <c r="U1331" s="155"/>
      <c r="V1331" s="155"/>
      <c r="W1331" s="155"/>
      <c r="X1331" s="155"/>
      <c r="Y1331" s="155"/>
      <c r="Z1331" s="155"/>
      <c r="AA1331" s="155"/>
      <c r="AB1331" s="155"/>
      <c r="AC1331" s="155"/>
      <c r="AD1331" s="155"/>
      <c r="AE1331" s="155"/>
      <c r="AF1331" s="155"/>
      <c r="AG1331" s="155"/>
      <c r="AH1331" s="155"/>
      <c r="AI1331" s="155"/>
      <c r="AJ1331" s="155"/>
      <c r="AK1331" s="155"/>
      <c r="AL1331" s="155"/>
      <c r="AM1331" s="155"/>
      <c r="AN1331" s="155"/>
      <c r="AO1331" s="155"/>
      <c r="AP1331" s="155"/>
      <c r="AQ1331" s="155"/>
      <c r="AR1331" s="155"/>
    </row>
    <row r="1332" spans="1:44" ht="102" hidden="1" x14ac:dyDescent="0.3">
      <c r="A1332" s="155"/>
      <c r="B1332" s="166" t="s">
        <v>2473</v>
      </c>
      <c r="C1332" s="167"/>
      <c r="D1332" s="163">
        <v>201.86</v>
      </c>
      <c r="E1332" s="164">
        <v>201.86</v>
      </c>
      <c r="F1332" s="161" t="s">
        <v>2168</v>
      </c>
      <c r="G1332" s="165" t="s">
        <v>4084</v>
      </c>
      <c r="H1332" s="162"/>
      <c r="I1332" s="155"/>
      <c r="J1332" s="155"/>
      <c r="K1332" s="155"/>
      <c r="L1332" s="155"/>
      <c r="M1332" s="155"/>
      <c r="N1332" s="155"/>
      <c r="O1332" s="155"/>
      <c r="P1332" s="155"/>
      <c r="Q1332" s="155"/>
      <c r="R1332" s="155"/>
      <c r="S1332" s="155"/>
      <c r="T1332" s="155"/>
      <c r="U1332" s="155"/>
      <c r="V1332" s="155"/>
      <c r="W1332" s="155"/>
      <c r="X1332" s="155"/>
      <c r="Y1332" s="155"/>
      <c r="Z1332" s="155"/>
      <c r="AA1332" s="155"/>
      <c r="AB1332" s="155"/>
      <c r="AC1332" s="155"/>
      <c r="AD1332" s="155"/>
      <c r="AE1332" s="155"/>
      <c r="AF1332" s="155"/>
      <c r="AG1332" s="155"/>
      <c r="AH1332" s="155"/>
      <c r="AI1332" s="155"/>
      <c r="AJ1332" s="155"/>
      <c r="AK1332" s="155"/>
      <c r="AL1332" s="155"/>
      <c r="AM1332" s="155"/>
      <c r="AN1332" s="155"/>
      <c r="AO1332" s="155"/>
      <c r="AP1332" s="155"/>
      <c r="AQ1332" s="155"/>
      <c r="AR1332" s="155"/>
    </row>
    <row r="1333" spans="1:44" ht="102" x14ac:dyDescent="0.3">
      <c r="A1333" s="155"/>
      <c r="B1333" s="161" t="s">
        <v>2168</v>
      </c>
      <c r="C1333" s="162" t="s">
        <v>586</v>
      </c>
      <c r="D1333" s="163">
        <v>227.63</v>
      </c>
      <c r="E1333" s="164">
        <v>227.63</v>
      </c>
      <c r="F1333" s="165" t="s">
        <v>4084</v>
      </c>
      <c r="G1333" s="166" t="s">
        <v>2388</v>
      </c>
      <c r="H1333" s="167"/>
      <c r="I1333" s="155"/>
      <c r="J1333" s="155"/>
      <c r="K1333" s="155"/>
      <c r="L1333" s="155"/>
      <c r="M1333" s="155"/>
      <c r="N1333" s="155"/>
      <c r="O1333" s="155"/>
      <c r="P1333" s="155"/>
      <c r="Q1333" s="155"/>
      <c r="R1333" s="155"/>
      <c r="S1333" s="155"/>
      <c r="T1333" s="155"/>
      <c r="U1333" s="155"/>
      <c r="V1333" s="155"/>
      <c r="W1333" s="155"/>
      <c r="X1333" s="155"/>
      <c r="Y1333" s="155"/>
      <c r="Z1333" s="155"/>
      <c r="AA1333" s="155"/>
      <c r="AB1333" s="155"/>
      <c r="AC1333" s="155"/>
      <c r="AD1333" s="155"/>
      <c r="AE1333" s="155"/>
      <c r="AF1333" s="155"/>
      <c r="AG1333" s="155"/>
      <c r="AH1333" s="155"/>
      <c r="AI1333" s="155"/>
      <c r="AJ1333" s="155"/>
      <c r="AK1333" s="155"/>
      <c r="AL1333" s="155"/>
      <c r="AM1333" s="155"/>
      <c r="AN1333" s="155"/>
      <c r="AO1333" s="155"/>
      <c r="AP1333" s="155"/>
      <c r="AQ1333" s="155"/>
      <c r="AR1333" s="155"/>
    </row>
    <row r="1334" spans="1:44" ht="102" hidden="1" x14ac:dyDescent="0.3">
      <c r="A1334" s="155"/>
      <c r="B1334" s="165" t="s">
        <v>4084</v>
      </c>
      <c r="C1334" s="162"/>
      <c r="D1334" s="163">
        <v>227.63</v>
      </c>
      <c r="E1334" s="164">
        <v>227.63</v>
      </c>
      <c r="F1334" s="166" t="s">
        <v>2388</v>
      </c>
      <c r="G1334" s="161" t="s">
        <v>2200</v>
      </c>
      <c r="H1334" s="162" t="s">
        <v>1071</v>
      </c>
      <c r="I1334" s="155"/>
      <c r="J1334" s="155"/>
      <c r="K1334" s="155"/>
      <c r="L1334" s="155"/>
      <c r="M1334" s="155"/>
      <c r="N1334" s="155"/>
      <c r="O1334" s="155"/>
      <c r="P1334" s="155"/>
      <c r="Q1334" s="155"/>
      <c r="R1334" s="155"/>
      <c r="S1334" s="155"/>
      <c r="T1334" s="155"/>
      <c r="U1334" s="155"/>
      <c r="V1334" s="155"/>
      <c r="W1334" s="155"/>
      <c r="X1334" s="155"/>
      <c r="Y1334" s="155"/>
      <c r="Z1334" s="155"/>
      <c r="AA1334" s="155"/>
      <c r="AB1334" s="155"/>
      <c r="AC1334" s="155"/>
      <c r="AD1334" s="155"/>
      <c r="AE1334" s="155"/>
      <c r="AF1334" s="155"/>
      <c r="AG1334" s="155"/>
      <c r="AH1334" s="155"/>
      <c r="AI1334" s="155"/>
      <c r="AJ1334" s="155"/>
      <c r="AK1334" s="155"/>
      <c r="AL1334" s="155"/>
      <c r="AM1334" s="155"/>
      <c r="AN1334" s="155"/>
      <c r="AO1334" s="155"/>
      <c r="AP1334" s="155"/>
      <c r="AQ1334" s="155"/>
      <c r="AR1334" s="155"/>
    </row>
    <row r="1335" spans="1:44" ht="102" hidden="1" x14ac:dyDescent="0.3">
      <c r="A1335" s="155"/>
      <c r="B1335" s="166" t="s">
        <v>2388</v>
      </c>
      <c r="C1335" s="167"/>
      <c r="D1335" s="163">
        <v>227.63</v>
      </c>
      <c r="E1335" s="164">
        <v>227.63</v>
      </c>
      <c r="F1335" s="161" t="s">
        <v>2200</v>
      </c>
      <c r="G1335" s="165" t="s">
        <v>4084</v>
      </c>
      <c r="H1335" s="162"/>
      <c r="I1335" s="155"/>
      <c r="J1335" s="155"/>
      <c r="K1335" s="155"/>
      <c r="L1335" s="155"/>
      <c r="M1335" s="155"/>
      <c r="N1335" s="155"/>
      <c r="O1335" s="155"/>
      <c r="P1335" s="155"/>
      <c r="Q1335" s="155"/>
      <c r="R1335" s="155"/>
      <c r="S1335" s="155"/>
      <c r="T1335" s="155"/>
      <c r="U1335" s="155"/>
      <c r="V1335" s="155"/>
      <c r="W1335" s="155"/>
      <c r="X1335" s="155"/>
      <c r="Y1335" s="155"/>
      <c r="Z1335" s="155"/>
      <c r="AA1335" s="155"/>
      <c r="AB1335" s="155"/>
      <c r="AC1335" s="155"/>
      <c r="AD1335" s="155"/>
      <c r="AE1335" s="155"/>
      <c r="AF1335" s="155"/>
      <c r="AG1335" s="155"/>
      <c r="AH1335" s="155"/>
      <c r="AI1335" s="155"/>
      <c r="AJ1335" s="155"/>
      <c r="AK1335" s="155"/>
      <c r="AL1335" s="155"/>
      <c r="AM1335" s="155"/>
      <c r="AN1335" s="155"/>
      <c r="AO1335" s="155"/>
      <c r="AP1335" s="155"/>
      <c r="AQ1335" s="155"/>
      <c r="AR1335" s="155"/>
    </row>
    <row r="1336" spans="1:44" ht="102" x14ac:dyDescent="0.3">
      <c r="A1336" s="155"/>
      <c r="B1336" s="161" t="s">
        <v>2200</v>
      </c>
      <c r="C1336" s="162" t="s">
        <v>1071</v>
      </c>
      <c r="D1336" s="163">
        <v>249.11</v>
      </c>
      <c r="E1336" s="164">
        <v>249.11</v>
      </c>
      <c r="F1336" s="165" t="s">
        <v>4084</v>
      </c>
      <c r="G1336" s="166" t="s">
        <v>2442</v>
      </c>
      <c r="H1336" s="167"/>
      <c r="I1336" s="155"/>
      <c r="J1336" s="155"/>
      <c r="K1336" s="155"/>
      <c r="L1336" s="155"/>
      <c r="M1336" s="155"/>
      <c r="N1336" s="155"/>
      <c r="O1336" s="155"/>
      <c r="P1336" s="155"/>
      <c r="Q1336" s="155"/>
      <c r="R1336" s="155"/>
      <c r="S1336" s="155"/>
      <c r="T1336" s="155"/>
      <c r="U1336" s="155"/>
      <c r="V1336" s="155"/>
      <c r="W1336" s="155"/>
      <c r="X1336" s="155"/>
      <c r="Y1336" s="155"/>
      <c r="Z1336" s="155"/>
      <c r="AA1336" s="155"/>
      <c r="AB1336" s="155"/>
      <c r="AC1336" s="155"/>
      <c r="AD1336" s="155"/>
      <c r="AE1336" s="155"/>
      <c r="AF1336" s="155"/>
      <c r="AG1336" s="155"/>
      <c r="AH1336" s="155"/>
      <c r="AI1336" s="155"/>
      <c r="AJ1336" s="155"/>
      <c r="AK1336" s="155"/>
      <c r="AL1336" s="155"/>
      <c r="AM1336" s="155"/>
      <c r="AN1336" s="155"/>
      <c r="AO1336" s="155"/>
      <c r="AP1336" s="155"/>
      <c r="AQ1336" s="155"/>
      <c r="AR1336" s="155"/>
    </row>
    <row r="1337" spans="1:44" ht="102" hidden="1" x14ac:dyDescent="0.3">
      <c r="A1337" s="155"/>
      <c r="B1337" s="165" t="s">
        <v>4084</v>
      </c>
      <c r="C1337" s="162"/>
      <c r="D1337" s="163">
        <v>249.11</v>
      </c>
      <c r="E1337" s="164">
        <v>249.11</v>
      </c>
      <c r="F1337" s="166" t="s">
        <v>2442</v>
      </c>
      <c r="G1337" s="161" t="s">
        <v>2026</v>
      </c>
      <c r="H1337" s="162" t="s">
        <v>1043</v>
      </c>
      <c r="I1337" s="155"/>
      <c r="J1337" s="155"/>
      <c r="K1337" s="155"/>
      <c r="L1337" s="155"/>
      <c r="M1337" s="155"/>
      <c r="N1337" s="155"/>
      <c r="O1337" s="155"/>
      <c r="P1337" s="155"/>
      <c r="Q1337" s="155"/>
      <c r="R1337" s="155"/>
      <c r="S1337" s="155"/>
      <c r="T1337" s="155"/>
      <c r="U1337" s="155"/>
      <c r="V1337" s="155"/>
      <c r="W1337" s="155"/>
      <c r="X1337" s="155"/>
      <c r="Y1337" s="155"/>
      <c r="Z1337" s="155"/>
      <c r="AA1337" s="155"/>
      <c r="AB1337" s="155"/>
      <c r="AC1337" s="155"/>
      <c r="AD1337" s="155"/>
      <c r="AE1337" s="155"/>
      <c r="AF1337" s="155"/>
      <c r="AG1337" s="155"/>
      <c r="AH1337" s="155"/>
      <c r="AI1337" s="155"/>
      <c r="AJ1337" s="155"/>
      <c r="AK1337" s="155"/>
      <c r="AL1337" s="155"/>
      <c r="AM1337" s="155"/>
      <c r="AN1337" s="155"/>
      <c r="AO1337" s="155"/>
      <c r="AP1337" s="155"/>
      <c r="AQ1337" s="155"/>
      <c r="AR1337" s="155"/>
    </row>
    <row r="1338" spans="1:44" ht="102" hidden="1" x14ac:dyDescent="0.3">
      <c r="A1338" s="155"/>
      <c r="B1338" s="166" t="s">
        <v>2442</v>
      </c>
      <c r="C1338" s="167"/>
      <c r="D1338" s="163">
        <v>249.11</v>
      </c>
      <c r="E1338" s="164">
        <v>249.11</v>
      </c>
      <c r="F1338" s="161" t="s">
        <v>2026</v>
      </c>
      <c r="G1338" s="165" t="s">
        <v>4084</v>
      </c>
      <c r="H1338" s="162"/>
      <c r="I1338" s="155"/>
      <c r="J1338" s="155"/>
      <c r="K1338" s="155"/>
      <c r="L1338" s="155"/>
      <c r="M1338" s="155"/>
      <c r="N1338" s="155"/>
      <c r="O1338" s="155"/>
      <c r="P1338" s="155"/>
      <c r="Q1338" s="155"/>
      <c r="R1338" s="155"/>
      <c r="S1338" s="155"/>
      <c r="T1338" s="155"/>
      <c r="U1338" s="155"/>
      <c r="V1338" s="155"/>
      <c r="W1338" s="155"/>
      <c r="X1338" s="155"/>
      <c r="Y1338" s="155"/>
      <c r="Z1338" s="155"/>
      <c r="AA1338" s="155"/>
      <c r="AB1338" s="155"/>
      <c r="AC1338" s="155"/>
      <c r="AD1338" s="155"/>
      <c r="AE1338" s="155"/>
      <c r="AF1338" s="155"/>
      <c r="AG1338" s="155"/>
      <c r="AH1338" s="155"/>
      <c r="AI1338" s="155"/>
      <c r="AJ1338" s="155"/>
      <c r="AK1338" s="155"/>
      <c r="AL1338" s="155"/>
      <c r="AM1338" s="155"/>
      <c r="AN1338" s="155"/>
      <c r="AO1338" s="155"/>
      <c r="AP1338" s="155"/>
      <c r="AQ1338" s="155"/>
      <c r="AR1338" s="155"/>
    </row>
    <row r="1339" spans="1:44" ht="102" x14ac:dyDescent="0.3">
      <c r="A1339" s="155"/>
      <c r="B1339" s="161" t="s">
        <v>2026</v>
      </c>
      <c r="C1339" s="162" t="s">
        <v>1043</v>
      </c>
      <c r="D1339" s="163">
        <v>274.88</v>
      </c>
      <c r="E1339" s="164">
        <v>274.88</v>
      </c>
      <c r="F1339" s="165" t="s">
        <v>4084</v>
      </c>
      <c r="G1339" s="166" t="s">
        <v>2528</v>
      </c>
      <c r="H1339" s="167"/>
      <c r="I1339" s="155"/>
      <c r="J1339" s="155"/>
      <c r="K1339" s="155"/>
      <c r="L1339" s="155"/>
      <c r="M1339" s="155"/>
      <c r="N1339" s="155"/>
      <c r="O1339" s="155"/>
      <c r="P1339" s="155"/>
      <c r="Q1339" s="155"/>
      <c r="R1339" s="155"/>
      <c r="S1339" s="155"/>
      <c r="T1339" s="155"/>
      <c r="U1339" s="155"/>
      <c r="V1339" s="155"/>
      <c r="W1339" s="155"/>
      <c r="X1339" s="155"/>
      <c r="Y1339" s="155"/>
      <c r="Z1339" s="155"/>
      <c r="AA1339" s="155"/>
      <c r="AB1339" s="155"/>
      <c r="AC1339" s="155"/>
      <c r="AD1339" s="155"/>
      <c r="AE1339" s="155"/>
      <c r="AF1339" s="155"/>
      <c r="AG1339" s="155"/>
      <c r="AH1339" s="155"/>
      <c r="AI1339" s="155"/>
      <c r="AJ1339" s="155"/>
      <c r="AK1339" s="155"/>
      <c r="AL1339" s="155"/>
      <c r="AM1339" s="155"/>
      <c r="AN1339" s="155"/>
      <c r="AO1339" s="155"/>
      <c r="AP1339" s="155"/>
      <c r="AQ1339" s="155"/>
      <c r="AR1339" s="155"/>
    </row>
    <row r="1340" spans="1:44" ht="102" hidden="1" x14ac:dyDescent="0.3">
      <c r="A1340" s="155"/>
      <c r="B1340" s="165" t="s">
        <v>4084</v>
      </c>
      <c r="C1340" s="162"/>
      <c r="D1340" s="163">
        <v>274.88</v>
      </c>
      <c r="E1340" s="164">
        <v>274.88</v>
      </c>
      <c r="F1340" s="166" t="s">
        <v>2528</v>
      </c>
      <c r="G1340" s="161" t="s">
        <v>1815</v>
      </c>
      <c r="H1340" s="162" t="s">
        <v>1024</v>
      </c>
      <c r="I1340" s="155"/>
      <c r="J1340" s="155"/>
      <c r="K1340" s="155"/>
      <c r="L1340" s="155"/>
      <c r="M1340" s="155"/>
      <c r="N1340" s="155"/>
      <c r="O1340" s="155"/>
      <c r="P1340" s="155"/>
      <c r="Q1340" s="155"/>
      <c r="R1340" s="155"/>
      <c r="S1340" s="155"/>
      <c r="T1340" s="155"/>
      <c r="U1340" s="155"/>
      <c r="V1340" s="155"/>
      <c r="W1340" s="155"/>
      <c r="X1340" s="155"/>
      <c r="Y1340" s="155"/>
      <c r="Z1340" s="155"/>
      <c r="AA1340" s="155"/>
      <c r="AB1340" s="155"/>
      <c r="AC1340" s="155"/>
      <c r="AD1340" s="155"/>
      <c r="AE1340" s="155"/>
      <c r="AF1340" s="155"/>
      <c r="AG1340" s="155"/>
      <c r="AH1340" s="155"/>
      <c r="AI1340" s="155"/>
      <c r="AJ1340" s="155"/>
      <c r="AK1340" s="155"/>
      <c r="AL1340" s="155"/>
      <c r="AM1340" s="155"/>
      <c r="AN1340" s="155"/>
      <c r="AO1340" s="155"/>
      <c r="AP1340" s="155"/>
      <c r="AQ1340" s="155"/>
      <c r="AR1340" s="155"/>
    </row>
    <row r="1341" spans="1:44" ht="102" hidden="1" x14ac:dyDescent="0.3">
      <c r="A1341" s="155"/>
      <c r="B1341" s="166" t="s">
        <v>2528</v>
      </c>
      <c r="C1341" s="167"/>
      <c r="D1341" s="163">
        <v>274.88</v>
      </c>
      <c r="E1341" s="164">
        <v>274.88</v>
      </c>
      <c r="F1341" s="161" t="s">
        <v>1815</v>
      </c>
      <c r="G1341" s="165" t="s">
        <v>4084</v>
      </c>
      <c r="H1341" s="162"/>
      <c r="I1341" s="155"/>
      <c r="J1341" s="155"/>
      <c r="K1341" s="155"/>
      <c r="L1341" s="155"/>
      <c r="M1341" s="155"/>
      <c r="N1341" s="155"/>
      <c r="O1341" s="155"/>
      <c r="P1341" s="155"/>
      <c r="Q1341" s="155"/>
      <c r="R1341" s="155"/>
      <c r="S1341" s="155"/>
      <c r="T1341" s="155"/>
      <c r="U1341" s="155"/>
      <c r="V1341" s="155"/>
      <c r="W1341" s="155"/>
      <c r="X1341" s="155"/>
      <c r="Y1341" s="155"/>
      <c r="Z1341" s="155"/>
      <c r="AA1341" s="155"/>
      <c r="AB1341" s="155"/>
      <c r="AC1341" s="155"/>
      <c r="AD1341" s="155"/>
      <c r="AE1341" s="155"/>
      <c r="AF1341" s="155"/>
      <c r="AG1341" s="155"/>
      <c r="AH1341" s="155"/>
      <c r="AI1341" s="155"/>
      <c r="AJ1341" s="155"/>
      <c r="AK1341" s="155"/>
      <c r="AL1341" s="155"/>
      <c r="AM1341" s="155"/>
      <c r="AN1341" s="155"/>
      <c r="AO1341" s="155"/>
      <c r="AP1341" s="155"/>
      <c r="AQ1341" s="155"/>
      <c r="AR1341" s="155"/>
    </row>
    <row r="1342" spans="1:44" ht="102" x14ac:dyDescent="0.3">
      <c r="A1342" s="155"/>
      <c r="B1342" s="161" t="s">
        <v>1815</v>
      </c>
      <c r="C1342" s="162" t="s">
        <v>1024</v>
      </c>
      <c r="D1342" s="163">
        <v>266.29000000000002</v>
      </c>
      <c r="E1342" s="164">
        <v>266.29000000000002</v>
      </c>
      <c r="F1342" s="165" t="s">
        <v>4084</v>
      </c>
      <c r="G1342" s="166" t="s">
        <v>2518</v>
      </c>
      <c r="H1342" s="167"/>
      <c r="I1342" s="155"/>
      <c r="J1342" s="155"/>
      <c r="K1342" s="155"/>
      <c r="L1342" s="155"/>
      <c r="M1342" s="155"/>
      <c r="N1342" s="155"/>
      <c r="O1342" s="155"/>
      <c r="P1342" s="155"/>
      <c r="Q1342" s="155"/>
      <c r="R1342" s="155"/>
      <c r="S1342" s="155"/>
      <c r="T1342" s="155"/>
      <c r="U1342" s="155"/>
      <c r="V1342" s="155"/>
      <c r="W1342" s="155"/>
      <c r="X1342" s="155"/>
      <c r="Y1342" s="155"/>
      <c r="Z1342" s="155"/>
      <c r="AA1342" s="155"/>
      <c r="AB1342" s="155"/>
      <c r="AC1342" s="155"/>
      <c r="AD1342" s="155"/>
      <c r="AE1342" s="155"/>
      <c r="AF1342" s="155"/>
      <c r="AG1342" s="155"/>
      <c r="AH1342" s="155"/>
      <c r="AI1342" s="155"/>
      <c r="AJ1342" s="155"/>
      <c r="AK1342" s="155"/>
      <c r="AL1342" s="155"/>
      <c r="AM1342" s="155"/>
      <c r="AN1342" s="155"/>
      <c r="AO1342" s="155"/>
      <c r="AP1342" s="155"/>
      <c r="AQ1342" s="155"/>
      <c r="AR1342" s="155"/>
    </row>
    <row r="1343" spans="1:44" ht="102" hidden="1" x14ac:dyDescent="0.3">
      <c r="A1343" s="155"/>
      <c r="B1343" s="165" t="s">
        <v>4084</v>
      </c>
      <c r="C1343" s="162"/>
      <c r="D1343" s="163">
        <v>266.29000000000002</v>
      </c>
      <c r="E1343" s="164">
        <v>266.29000000000002</v>
      </c>
      <c r="F1343" s="166" t="s">
        <v>2518</v>
      </c>
      <c r="G1343" s="161" t="s">
        <v>2273</v>
      </c>
      <c r="H1343" s="162" t="s">
        <v>630</v>
      </c>
      <c r="I1343" s="155"/>
      <c r="J1343" s="155"/>
      <c r="K1343" s="155"/>
      <c r="L1343" s="155"/>
      <c r="M1343" s="155"/>
      <c r="N1343" s="155"/>
      <c r="O1343" s="155"/>
      <c r="P1343" s="155"/>
      <c r="Q1343" s="155"/>
      <c r="R1343" s="155"/>
      <c r="S1343" s="155"/>
      <c r="T1343" s="155"/>
      <c r="U1343" s="155"/>
      <c r="V1343" s="155"/>
      <c r="W1343" s="155"/>
      <c r="X1343" s="155"/>
      <c r="Y1343" s="155"/>
      <c r="Z1343" s="155"/>
      <c r="AA1343" s="155"/>
      <c r="AB1343" s="155"/>
      <c r="AC1343" s="155"/>
      <c r="AD1343" s="155"/>
      <c r="AE1343" s="155"/>
      <c r="AF1343" s="155"/>
      <c r="AG1343" s="155"/>
      <c r="AH1343" s="155"/>
      <c r="AI1343" s="155"/>
      <c r="AJ1343" s="155"/>
      <c r="AK1343" s="155"/>
      <c r="AL1343" s="155"/>
      <c r="AM1343" s="155"/>
      <c r="AN1343" s="155"/>
      <c r="AO1343" s="155"/>
      <c r="AP1343" s="155"/>
      <c r="AQ1343" s="155"/>
      <c r="AR1343" s="155"/>
    </row>
    <row r="1344" spans="1:44" ht="102" hidden="1" x14ac:dyDescent="0.3">
      <c r="A1344" s="155"/>
      <c r="B1344" s="166" t="s">
        <v>2518</v>
      </c>
      <c r="C1344" s="167"/>
      <c r="D1344" s="163">
        <v>266.29000000000002</v>
      </c>
      <c r="E1344" s="164">
        <v>266.29000000000002</v>
      </c>
      <c r="F1344" s="161" t="s">
        <v>2273</v>
      </c>
      <c r="G1344" s="165" t="s">
        <v>4084</v>
      </c>
      <c r="H1344" s="162"/>
      <c r="I1344" s="155"/>
      <c r="J1344" s="155"/>
      <c r="K1344" s="155"/>
      <c r="L1344" s="155"/>
      <c r="M1344" s="155"/>
      <c r="N1344" s="155"/>
      <c r="O1344" s="155"/>
      <c r="P1344" s="155"/>
      <c r="Q1344" s="155"/>
      <c r="R1344" s="155"/>
      <c r="S1344" s="155"/>
      <c r="T1344" s="155"/>
      <c r="U1344" s="155"/>
      <c r="V1344" s="155"/>
      <c r="W1344" s="155"/>
      <c r="X1344" s="155"/>
      <c r="Y1344" s="155"/>
      <c r="Z1344" s="155"/>
      <c r="AA1344" s="155"/>
      <c r="AB1344" s="155"/>
      <c r="AC1344" s="155"/>
      <c r="AD1344" s="155"/>
      <c r="AE1344" s="155"/>
      <c r="AF1344" s="155"/>
      <c r="AG1344" s="155"/>
      <c r="AH1344" s="155"/>
      <c r="AI1344" s="155"/>
      <c r="AJ1344" s="155"/>
      <c r="AK1344" s="155"/>
      <c r="AL1344" s="155"/>
      <c r="AM1344" s="155"/>
      <c r="AN1344" s="155"/>
      <c r="AO1344" s="155"/>
      <c r="AP1344" s="155"/>
      <c r="AQ1344" s="155"/>
      <c r="AR1344" s="155"/>
    </row>
    <row r="1345" spans="1:44" ht="102" x14ac:dyDescent="0.3">
      <c r="A1345" s="155"/>
      <c r="B1345" s="161" t="s">
        <v>2273</v>
      </c>
      <c r="C1345" s="162" t="s">
        <v>630</v>
      </c>
      <c r="D1345" s="163">
        <v>163.21</v>
      </c>
      <c r="E1345" s="164">
        <v>163.21</v>
      </c>
      <c r="F1345" s="165" t="s">
        <v>4084</v>
      </c>
      <c r="G1345" s="166" t="s">
        <v>3365</v>
      </c>
      <c r="H1345" s="167"/>
      <c r="I1345" s="155"/>
      <c r="J1345" s="155"/>
      <c r="K1345" s="155"/>
      <c r="L1345" s="155"/>
      <c r="M1345" s="155"/>
      <c r="N1345" s="155"/>
      <c r="O1345" s="155"/>
      <c r="P1345" s="155"/>
      <c r="Q1345" s="155"/>
      <c r="R1345" s="155"/>
      <c r="S1345" s="155"/>
      <c r="T1345" s="155"/>
      <c r="U1345" s="155"/>
      <c r="V1345" s="155"/>
      <c r="W1345" s="155"/>
      <c r="X1345" s="155"/>
      <c r="Y1345" s="155"/>
      <c r="Z1345" s="155"/>
      <c r="AA1345" s="155"/>
      <c r="AB1345" s="155"/>
      <c r="AC1345" s="155"/>
      <c r="AD1345" s="155"/>
      <c r="AE1345" s="155"/>
      <c r="AF1345" s="155"/>
      <c r="AG1345" s="155"/>
      <c r="AH1345" s="155"/>
      <c r="AI1345" s="155"/>
      <c r="AJ1345" s="155"/>
      <c r="AK1345" s="155"/>
      <c r="AL1345" s="155"/>
      <c r="AM1345" s="155"/>
      <c r="AN1345" s="155"/>
      <c r="AO1345" s="155"/>
      <c r="AP1345" s="155"/>
      <c r="AQ1345" s="155"/>
      <c r="AR1345" s="155"/>
    </row>
    <row r="1346" spans="1:44" ht="102" hidden="1" x14ac:dyDescent="0.3">
      <c r="A1346" s="155"/>
      <c r="B1346" s="165" t="s">
        <v>4084</v>
      </c>
      <c r="C1346" s="162"/>
      <c r="D1346" s="163">
        <v>163.21</v>
      </c>
      <c r="E1346" s="164">
        <v>163.21</v>
      </c>
      <c r="F1346" s="166" t="s">
        <v>3365</v>
      </c>
      <c r="G1346" s="161" t="s">
        <v>2198</v>
      </c>
      <c r="H1346" s="162" t="s">
        <v>974</v>
      </c>
      <c r="I1346" s="155"/>
      <c r="J1346" s="155"/>
      <c r="K1346" s="155"/>
      <c r="L1346" s="155"/>
      <c r="M1346" s="155"/>
      <c r="N1346" s="155"/>
      <c r="O1346" s="155"/>
      <c r="P1346" s="155"/>
      <c r="Q1346" s="155"/>
      <c r="R1346" s="155"/>
      <c r="S1346" s="155"/>
      <c r="T1346" s="155"/>
      <c r="U1346" s="155"/>
      <c r="V1346" s="155"/>
      <c r="W1346" s="155"/>
      <c r="X1346" s="155"/>
      <c r="Y1346" s="155"/>
      <c r="Z1346" s="155"/>
      <c r="AA1346" s="155"/>
      <c r="AB1346" s="155"/>
      <c r="AC1346" s="155"/>
      <c r="AD1346" s="155"/>
      <c r="AE1346" s="155"/>
      <c r="AF1346" s="155"/>
      <c r="AG1346" s="155"/>
      <c r="AH1346" s="155"/>
      <c r="AI1346" s="155"/>
      <c r="AJ1346" s="155"/>
      <c r="AK1346" s="155"/>
      <c r="AL1346" s="155"/>
      <c r="AM1346" s="155"/>
      <c r="AN1346" s="155"/>
      <c r="AO1346" s="155"/>
      <c r="AP1346" s="155"/>
      <c r="AQ1346" s="155"/>
      <c r="AR1346" s="155"/>
    </row>
    <row r="1347" spans="1:44" ht="102" hidden="1" x14ac:dyDescent="0.3">
      <c r="A1347" s="155"/>
      <c r="B1347" s="166" t="s">
        <v>3365</v>
      </c>
      <c r="C1347" s="167"/>
      <c r="D1347" s="163">
        <v>163.21</v>
      </c>
      <c r="E1347" s="164">
        <v>163.21</v>
      </c>
      <c r="F1347" s="161" t="s">
        <v>2198</v>
      </c>
      <c r="G1347" s="165" t="s">
        <v>4084</v>
      </c>
      <c r="H1347" s="162"/>
      <c r="I1347" s="155"/>
      <c r="J1347" s="155"/>
      <c r="K1347" s="155"/>
      <c r="L1347" s="155"/>
      <c r="M1347" s="155"/>
      <c r="N1347" s="155"/>
      <c r="O1347" s="155"/>
      <c r="P1347" s="155"/>
      <c r="Q1347" s="155"/>
      <c r="R1347" s="155"/>
      <c r="S1347" s="155"/>
      <c r="T1347" s="155"/>
      <c r="U1347" s="155"/>
      <c r="V1347" s="155"/>
      <c r="W1347" s="155"/>
      <c r="X1347" s="155"/>
      <c r="Y1347" s="155"/>
      <c r="Z1347" s="155"/>
      <c r="AA1347" s="155"/>
      <c r="AB1347" s="155"/>
      <c r="AC1347" s="155"/>
      <c r="AD1347" s="155"/>
      <c r="AE1347" s="155"/>
      <c r="AF1347" s="155"/>
      <c r="AG1347" s="155"/>
      <c r="AH1347" s="155"/>
      <c r="AI1347" s="155"/>
      <c r="AJ1347" s="155"/>
      <c r="AK1347" s="155"/>
      <c r="AL1347" s="155"/>
      <c r="AM1347" s="155"/>
      <c r="AN1347" s="155"/>
      <c r="AO1347" s="155"/>
      <c r="AP1347" s="155"/>
      <c r="AQ1347" s="155"/>
      <c r="AR1347" s="155"/>
    </row>
    <row r="1348" spans="1:44" ht="102" x14ac:dyDescent="0.3">
      <c r="A1348" s="155"/>
      <c r="B1348" s="161" t="s">
        <v>2198</v>
      </c>
      <c r="C1348" s="162" t="s">
        <v>974</v>
      </c>
      <c r="D1348" s="163">
        <v>150.32</v>
      </c>
      <c r="E1348" s="164">
        <v>150.32</v>
      </c>
      <c r="F1348" s="165" t="s">
        <v>4084</v>
      </c>
      <c r="G1348" s="166" t="s">
        <v>2379</v>
      </c>
      <c r="H1348" s="167"/>
      <c r="I1348" s="155"/>
      <c r="J1348" s="155"/>
      <c r="K1348" s="155"/>
      <c r="L1348" s="155"/>
      <c r="M1348" s="155"/>
      <c r="N1348" s="155"/>
      <c r="O1348" s="155"/>
      <c r="P1348" s="155"/>
      <c r="Q1348" s="155"/>
      <c r="R1348" s="155"/>
      <c r="S1348" s="155"/>
      <c r="T1348" s="155"/>
      <c r="U1348" s="155"/>
      <c r="V1348" s="155"/>
      <c r="W1348" s="155"/>
      <c r="X1348" s="155"/>
      <c r="Y1348" s="155"/>
      <c r="Z1348" s="155"/>
      <c r="AA1348" s="155"/>
      <c r="AB1348" s="155"/>
      <c r="AC1348" s="155"/>
      <c r="AD1348" s="155"/>
      <c r="AE1348" s="155"/>
      <c r="AF1348" s="155"/>
      <c r="AG1348" s="155"/>
      <c r="AH1348" s="155"/>
      <c r="AI1348" s="155"/>
      <c r="AJ1348" s="155"/>
      <c r="AK1348" s="155"/>
      <c r="AL1348" s="155"/>
      <c r="AM1348" s="155"/>
      <c r="AN1348" s="155"/>
      <c r="AO1348" s="155"/>
      <c r="AP1348" s="155"/>
      <c r="AQ1348" s="155"/>
      <c r="AR1348" s="155"/>
    </row>
    <row r="1349" spans="1:44" ht="102" hidden="1" x14ac:dyDescent="0.3">
      <c r="A1349" s="155"/>
      <c r="B1349" s="165" t="s">
        <v>4084</v>
      </c>
      <c r="C1349" s="162"/>
      <c r="D1349" s="163">
        <v>150.32</v>
      </c>
      <c r="E1349" s="164">
        <v>150.32</v>
      </c>
      <c r="F1349" s="166" t="s">
        <v>2379</v>
      </c>
      <c r="G1349" s="161" t="s">
        <v>2263</v>
      </c>
      <c r="H1349" s="162" t="s">
        <v>610</v>
      </c>
      <c r="I1349" s="155"/>
      <c r="J1349" s="155"/>
      <c r="K1349" s="155"/>
      <c r="L1349" s="155"/>
      <c r="M1349" s="155"/>
      <c r="N1349" s="155"/>
      <c r="O1349" s="155"/>
      <c r="P1349" s="155"/>
      <c r="Q1349" s="155"/>
      <c r="R1349" s="155"/>
      <c r="S1349" s="155"/>
      <c r="T1349" s="155"/>
      <c r="U1349" s="155"/>
      <c r="V1349" s="155"/>
      <c r="W1349" s="155"/>
      <c r="X1349" s="155"/>
      <c r="Y1349" s="155"/>
      <c r="Z1349" s="155"/>
      <c r="AA1349" s="155"/>
      <c r="AB1349" s="155"/>
      <c r="AC1349" s="155"/>
      <c r="AD1349" s="155"/>
      <c r="AE1349" s="155"/>
      <c r="AF1349" s="155"/>
      <c r="AG1349" s="155"/>
      <c r="AH1349" s="155"/>
      <c r="AI1349" s="155"/>
      <c r="AJ1349" s="155"/>
      <c r="AK1349" s="155"/>
      <c r="AL1349" s="155"/>
      <c r="AM1349" s="155"/>
      <c r="AN1349" s="155"/>
      <c r="AO1349" s="155"/>
      <c r="AP1349" s="155"/>
      <c r="AQ1349" s="155"/>
      <c r="AR1349" s="155"/>
    </row>
    <row r="1350" spans="1:44" ht="102" hidden="1" x14ac:dyDescent="0.3">
      <c r="A1350" s="155"/>
      <c r="B1350" s="166" t="s">
        <v>2379</v>
      </c>
      <c r="C1350" s="167"/>
      <c r="D1350" s="163">
        <v>150.32</v>
      </c>
      <c r="E1350" s="164">
        <v>150.32</v>
      </c>
      <c r="F1350" s="161" t="s">
        <v>2263</v>
      </c>
      <c r="G1350" s="165" t="s">
        <v>4084</v>
      </c>
      <c r="H1350" s="162"/>
      <c r="I1350" s="155"/>
      <c r="J1350" s="155"/>
      <c r="K1350" s="155"/>
      <c r="L1350" s="155"/>
      <c r="M1350" s="155"/>
      <c r="N1350" s="155"/>
      <c r="O1350" s="155"/>
      <c r="P1350" s="155"/>
      <c r="Q1350" s="155"/>
      <c r="R1350" s="155"/>
      <c r="S1350" s="155"/>
      <c r="T1350" s="155"/>
      <c r="U1350" s="155"/>
      <c r="V1350" s="155"/>
      <c r="W1350" s="155"/>
      <c r="X1350" s="155"/>
      <c r="Y1350" s="155"/>
      <c r="Z1350" s="155"/>
      <c r="AA1350" s="155"/>
      <c r="AB1350" s="155"/>
      <c r="AC1350" s="155"/>
      <c r="AD1350" s="155"/>
      <c r="AE1350" s="155"/>
      <c r="AF1350" s="155"/>
      <c r="AG1350" s="155"/>
      <c r="AH1350" s="155"/>
      <c r="AI1350" s="155"/>
      <c r="AJ1350" s="155"/>
      <c r="AK1350" s="155"/>
      <c r="AL1350" s="155"/>
      <c r="AM1350" s="155"/>
      <c r="AN1350" s="155"/>
      <c r="AO1350" s="155"/>
      <c r="AP1350" s="155"/>
      <c r="AQ1350" s="155"/>
      <c r="AR1350" s="155"/>
    </row>
    <row r="1351" spans="1:44" ht="102" x14ac:dyDescent="0.3">
      <c r="A1351" s="155"/>
      <c r="B1351" s="161" t="s">
        <v>2263</v>
      </c>
      <c r="C1351" s="162" t="s">
        <v>610</v>
      </c>
      <c r="D1351" s="163">
        <v>158.91</v>
      </c>
      <c r="E1351" s="164">
        <v>158.91</v>
      </c>
      <c r="F1351" s="165" t="s">
        <v>4084</v>
      </c>
      <c r="G1351" s="166" t="s">
        <v>3362</v>
      </c>
      <c r="H1351" s="167"/>
      <c r="I1351" s="155"/>
      <c r="J1351" s="155"/>
      <c r="K1351" s="155"/>
      <c r="L1351" s="155"/>
      <c r="M1351" s="155"/>
      <c r="N1351" s="155"/>
      <c r="O1351" s="155"/>
      <c r="P1351" s="155"/>
      <c r="Q1351" s="155"/>
      <c r="R1351" s="155"/>
      <c r="S1351" s="155"/>
      <c r="T1351" s="155"/>
      <c r="U1351" s="155"/>
      <c r="V1351" s="155"/>
      <c r="W1351" s="155"/>
      <c r="X1351" s="155"/>
      <c r="Y1351" s="155"/>
      <c r="Z1351" s="155"/>
      <c r="AA1351" s="155"/>
      <c r="AB1351" s="155"/>
      <c r="AC1351" s="155"/>
      <c r="AD1351" s="155"/>
      <c r="AE1351" s="155"/>
      <c r="AF1351" s="155"/>
      <c r="AG1351" s="155"/>
      <c r="AH1351" s="155"/>
      <c r="AI1351" s="155"/>
      <c r="AJ1351" s="155"/>
      <c r="AK1351" s="155"/>
      <c r="AL1351" s="155"/>
      <c r="AM1351" s="155"/>
      <c r="AN1351" s="155"/>
      <c r="AO1351" s="155"/>
      <c r="AP1351" s="155"/>
      <c r="AQ1351" s="155"/>
      <c r="AR1351" s="155"/>
    </row>
    <row r="1352" spans="1:44" ht="102" hidden="1" x14ac:dyDescent="0.3">
      <c r="A1352" s="155"/>
      <c r="B1352" s="165" t="s">
        <v>4084</v>
      </c>
      <c r="C1352" s="162"/>
      <c r="D1352" s="163">
        <v>158.91</v>
      </c>
      <c r="E1352" s="164">
        <v>158.91</v>
      </c>
      <c r="F1352" s="166" t="s">
        <v>3362</v>
      </c>
      <c r="G1352" s="161" t="s">
        <v>2190</v>
      </c>
      <c r="H1352" s="162" t="s">
        <v>584</v>
      </c>
      <c r="I1352" s="155"/>
      <c r="J1352" s="155"/>
      <c r="K1352" s="155"/>
      <c r="L1352" s="155"/>
      <c r="M1352" s="155"/>
      <c r="N1352" s="155"/>
      <c r="O1352" s="155"/>
      <c r="P1352" s="155"/>
      <c r="Q1352" s="155"/>
      <c r="R1352" s="155"/>
      <c r="S1352" s="155"/>
      <c r="T1352" s="155"/>
      <c r="U1352" s="155"/>
      <c r="V1352" s="155"/>
      <c r="W1352" s="155"/>
      <c r="X1352" s="155"/>
      <c r="Y1352" s="155"/>
      <c r="Z1352" s="155"/>
      <c r="AA1352" s="155"/>
      <c r="AB1352" s="155"/>
      <c r="AC1352" s="155"/>
      <c r="AD1352" s="155"/>
      <c r="AE1352" s="155"/>
      <c r="AF1352" s="155"/>
      <c r="AG1352" s="155"/>
      <c r="AH1352" s="155"/>
      <c r="AI1352" s="155"/>
      <c r="AJ1352" s="155"/>
      <c r="AK1352" s="155"/>
      <c r="AL1352" s="155"/>
      <c r="AM1352" s="155"/>
      <c r="AN1352" s="155"/>
      <c r="AO1352" s="155"/>
      <c r="AP1352" s="155"/>
      <c r="AQ1352" s="155"/>
      <c r="AR1352" s="155"/>
    </row>
    <row r="1353" spans="1:44" ht="102" hidden="1" x14ac:dyDescent="0.3">
      <c r="A1353" s="155"/>
      <c r="B1353" s="166" t="s">
        <v>3362</v>
      </c>
      <c r="C1353" s="167"/>
      <c r="D1353" s="163">
        <v>158.91</v>
      </c>
      <c r="E1353" s="164">
        <v>158.91</v>
      </c>
      <c r="F1353" s="161" t="s">
        <v>2190</v>
      </c>
      <c r="G1353" s="165" t="s">
        <v>4084</v>
      </c>
      <c r="H1353" s="162"/>
      <c r="I1353" s="155"/>
      <c r="J1353" s="155"/>
      <c r="K1353" s="155"/>
      <c r="L1353" s="155"/>
      <c r="M1353" s="155"/>
      <c r="N1353" s="155"/>
      <c r="O1353" s="155"/>
      <c r="P1353" s="155"/>
      <c r="Q1353" s="155"/>
      <c r="R1353" s="155"/>
      <c r="S1353" s="155"/>
      <c r="T1353" s="155"/>
      <c r="U1353" s="155"/>
      <c r="V1353" s="155"/>
      <c r="W1353" s="155"/>
      <c r="X1353" s="155"/>
      <c r="Y1353" s="155"/>
      <c r="Z1353" s="155"/>
      <c r="AA1353" s="155"/>
      <c r="AB1353" s="155"/>
      <c r="AC1353" s="155"/>
      <c r="AD1353" s="155"/>
      <c r="AE1353" s="155"/>
      <c r="AF1353" s="155"/>
      <c r="AG1353" s="155"/>
      <c r="AH1353" s="155"/>
      <c r="AI1353" s="155"/>
      <c r="AJ1353" s="155"/>
      <c r="AK1353" s="155"/>
      <c r="AL1353" s="155"/>
      <c r="AM1353" s="155"/>
      <c r="AN1353" s="155"/>
      <c r="AO1353" s="155"/>
      <c r="AP1353" s="155"/>
      <c r="AQ1353" s="155"/>
      <c r="AR1353" s="155"/>
    </row>
    <row r="1354" spans="1:44" ht="102" x14ac:dyDescent="0.3">
      <c r="A1354" s="155"/>
      <c r="B1354" s="161" t="s">
        <v>2190</v>
      </c>
      <c r="C1354" s="162" t="s">
        <v>584</v>
      </c>
      <c r="D1354" s="163">
        <v>244.81</v>
      </c>
      <c r="E1354" s="164">
        <v>244.81</v>
      </c>
      <c r="F1354" s="165" t="s">
        <v>4084</v>
      </c>
      <c r="G1354" s="166" t="s">
        <v>2383</v>
      </c>
      <c r="H1354" s="167"/>
      <c r="I1354" s="155"/>
      <c r="J1354" s="155"/>
      <c r="K1354" s="155"/>
      <c r="L1354" s="155"/>
      <c r="M1354" s="155"/>
      <c r="N1354" s="155"/>
      <c r="O1354" s="155"/>
      <c r="P1354" s="155"/>
      <c r="Q1354" s="155"/>
      <c r="R1354" s="155"/>
      <c r="S1354" s="155"/>
      <c r="T1354" s="155"/>
      <c r="U1354" s="155"/>
      <c r="V1354" s="155"/>
      <c r="W1354" s="155"/>
      <c r="X1354" s="155"/>
      <c r="Y1354" s="155"/>
      <c r="Z1354" s="155"/>
      <c r="AA1354" s="155"/>
      <c r="AB1354" s="155"/>
      <c r="AC1354" s="155"/>
      <c r="AD1354" s="155"/>
      <c r="AE1354" s="155"/>
      <c r="AF1354" s="155"/>
      <c r="AG1354" s="155"/>
      <c r="AH1354" s="155"/>
      <c r="AI1354" s="155"/>
      <c r="AJ1354" s="155"/>
      <c r="AK1354" s="155"/>
      <c r="AL1354" s="155"/>
      <c r="AM1354" s="155"/>
      <c r="AN1354" s="155"/>
      <c r="AO1354" s="155"/>
      <c r="AP1354" s="155"/>
      <c r="AQ1354" s="155"/>
      <c r="AR1354" s="155"/>
    </row>
    <row r="1355" spans="1:44" ht="102" hidden="1" x14ac:dyDescent="0.3">
      <c r="A1355" s="155"/>
      <c r="B1355" s="165" t="s">
        <v>4084</v>
      </c>
      <c r="C1355" s="162"/>
      <c r="D1355" s="163">
        <v>244.81</v>
      </c>
      <c r="E1355" s="164">
        <v>244.81</v>
      </c>
      <c r="F1355" s="166" t="s">
        <v>2383</v>
      </c>
      <c r="G1355" s="161" t="s">
        <v>2199</v>
      </c>
      <c r="H1355" s="162" t="s">
        <v>989</v>
      </c>
      <c r="I1355" s="155"/>
      <c r="J1355" s="155"/>
      <c r="K1355" s="155"/>
      <c r="L1355" s="155"/>
      <c r="M1355" s="155"/>
      <c r="N1355" s="155"/>
      <c r="O1355" s="155"/>
      <c r="P1355" s="155"/>
      <c r="Q1355" s="155"/>
      <c r="R1355" s="155"/>
      <c r="S1355" s="155"/>
      <c r="T1355" s="155"/>
      <c r="U1355" s="155"/>
      <c r="V1355" s="155"/>
      <c r="W1355" s="155"/>
      <c r="X1355" s="155"/>
      <c r="Y1355" s="155"/>
      <c r="Z1355" s="155"/>
      <c r="AA1355" s="155"/>
      <c r="AB1355" s="155"/>
      <c r="AC1355" s="155"/>
      <c r="AD1355" s="155"/>
      <c r="AE1355" s="155"/>
      <c r="AF1355" s="155"/>
      <c r="AG1355" s="155"/>
      <c r="AH1355" s="155"/>
      <c r="AI1355" s="155"/>
      <c r="AJ1355" s="155"/>
      <c r="AK1355" s="155"/>
      <c r="AL1355" s="155"/>
      <c r="AM1355" s="155"/>
      <c r="AN1355" s="155"/>
      <c r="AO1355" s="155"/>
      <c r="AP1355" s="155"/>
      <c r="AQ1355" s="155"/>
      <c r="AR1355" s="155"/>
    </row>
    <row r="1356" spans="1:44" ht="102" hidden="1" x14ac:dyDescent="0.3">
      <c r="A1356" s="155"/>
      <c r="B1356" s="166" t="s">
        <v>2383</v>
      </c>
      <c r="C1356" s="167"/>
      <c r="D1356" s="163">
        <v>244.81</v>
      </c>
      <c r="E1356" s="164">
        <v>244.81</v>
      </c>
      <c r="F1356" s="161" t="s">
        <v>2199</v>
      </c>
      <c r="G1356" s="165" t="s">
        <v>4084</v>
      </c>
      <c r="H1356" s="162"/>
      <c r="I1356" s="155"/>
      <c r="J1356" s="155"/>
      <c r="K1356" s="155"/>
      <c r="L1356" s="155"/>
      <c r="M1356" s="155"/>
      <c r="N1356" s="155"/>
      <c r="O1356" s="155"/>
      <c r="P1356" s="155"/>
      <c r="Q1356" s="155"/>
      <c r="R1356" s="155"/>
      <c r="S1356" s="155"/>
      <c r="T1356" s="155"/>
      <c r="U1356" s="155"/>
      <c r="V1356" s="155"/>
      <c r="W1356" s="155"/>
      <c r="X1356" s="155"/>
      <c r="Y1356" s="155"/>
      <c r="Z1356" s="155"/>
      <c r="AA1356" s="155"/>
      <c r="AB1356" s="155"/>
      <c r="AC1356" s="155"/>
      <c r="AD1356" s="155"/>
      <c r="AE1356" s="155"/>
      <c r="AF1356" s="155"/>
      <c r="AG1356" s="155"/>
      <c r="AH1356" s="155"/>
      <c r="AI1356" s="155"/>
      <c r="AJ1356" s="155"/>
      <c r="AK1356" s="155"/>
      <c r="AL1356" s="155"/>
      <c r="AM1356" s="155"/>
      <c r="AN1356" s="155"/>
      <c r="AO1356" s="155"/>
      <c r="AP1356" s="155"/>
      <c r="AQ1356" s="155"/>
      <c r="AR1356" s="155"/>
    </row>
    <row r="1357" spans="1:44" ht="102" x14ac:dyDescent="0.3">
      <c r="A1357" s="155"/>
      <c r="B1357" s="161" t="s">
        <v>2199</v>
      </c>
      <c r="C1357" s="162" t="s">
        <v>989</v>
      </c>
      <c r="D1357" s="163">
        <v>244.81</v>
      </c>
      <c r="E1357" s="164">
        <v>244.81</v>
      </c>
      <c r="F1357" s="165" t="s">
        <v>4084</v>
      </c>
      <c r="G1357" s="166" t="s">
        <v>2504</v>
      </c>
      <c r="H1357" s="167"/>
      <c r="I1357" s="155"/>
      <c r="J1357" s="155"/>
      <c r="K1357" s="155"/>
      <c r="L1357" s="155"/>
      <c r="M1357" s="155"/>
      <c r="N1357" s="155"/>
      <c r="O1357" s="155"/>
      <c r="P1357" s="155"/>
      <c r="Q1357" s="155"/>
      <c r="R1357" s="155"/>
      <c r="S1357" s="155"/>
      <c r="T1357" s="155"/>
      <c r="U1357" s="155"/>
      <c r="V1357" s="155"/>
      <c r="W1357" s="155"/>
      <c r="X1357" s="155"/>
      <c r="Y1357" s="155"/>
      <c r="Z1357" s="155"/>
      <c r="AA1357" s="155"/>
      <c r="AB1357" s="155"/>
      <c r="AC1357" s="155"/>
      <c r="AD1357" s="155"/>
      <c r="AE1357" s="155"/>
      <c r="AF1357" s="155"/>
      <c r="AG1357" s="155"/>
      <c r="AH1357" s="155"/>
      <c r="AI1357" s="155"/>
      <c r="AJ1357" s="155"/>
      <c r="AK1357" s="155"/>
      <c r="AL1357" s="155"/>
      <c r="AM1357" s="155"/>
      <c r="AN1357" s="155"/>
      <c r="AO1357" s="155"/>
      <c r="AP1357" s="155"/>
      <c r="AQ1357" s="155"/>
      <c r="AR1357" s="155"/>
    </row>
    <row r="1358" spans="1:44" ht="102" hidden="1" x14ac:dyDescent="0.3">
      <c r="A1358" s="155"/>
      <c r="B1358" s="165" t="s">
        <v>4084</v>
      </c>
      <c r="C1358" s="162"/>
      <c r="D1358" s="163">
        <v>244.81</v>
      </c>
      <c r="E1358" s="164">
        <v>244.81</v>
      </c>
      <c r="F1358" s="166" t="s">
        <v>2504</v>
      </c>
      <c r="G1358" s="161" t="s">
        <v>2152</v>
      </c>
      <c r="H1358" s="162" t="s">
        <v>958</v>
      </c>
      <c r="I1358" s="155"/>
      <c r="J1358" s="155"/>
      <c r="K1358" s="155"/>
      <c r="L1358" s="155"/>
      <c r="M1358" s="155"/>
      <c r="N1358" s="155"/>
      <c r="O1358" s="155"/>
      <c r="P1358" s="155"/>
      <c r="Q1358" s="155"/>
      <c r="R1358" s="155"/>
      <c r="S1358" s="155"/>
      <c r="T1358" s="155"/>
      <c r="U1358" s="155"/>
      <c r="V1358" s="155"/>
      <c r="W1358" s="155"/>
      <c r="X1358" s="155"/>
      <c r="Y1358" s="155"/>
      <c r="Z1358" s="155"/>
      <c r="AA1358" s="155"/>
      <c r="AB1358" s="155"/>
      <c r="AC1358" s="155"/>
      <c r="AD1358" s="155"/>
      <c r="AE1358" s="155"/>
      <c r="AF1358" s="155"/>
      <c r="AG1358" s="155"/>
      <c r="AH1358" s="155"/>
      <c r="AI1358" s="155"/>
      <c r="AJ1358" s="155"/>
      <c r="AK1358" s="155"/>
      <c r="AL1358" s="155"/>
      <c r="AM1358" s="155"/>
      <c r="AN1358" s="155"/>
      <c r="AO1358" s="155"/>
      <c r="AP1358" s="155"/>
      <c r="AQ1358" s="155"/>
      <c r="AR1358" s="155"/>
    </row>
    <row r="1359" spans="1:44" ht="102" hidden="1" x14ac:dyDescent="0.3">
      <c r="A1359" s="155"/>
      <c r="B1359" s="166" t="s">
        <v>2504</v>
      </c>
      <c r="C1359" s="167"/>
      <c r="D1359" s="163">
        <v>244.81</v>
      </c>
      <c r="E1359" s="164">
        <v>244.81</v>
      </c>
      <c r="F1359" s="161" t="s">
        <v>2152</v>
      </c>
      <c r="G1359" s="165" t="s">
        <v>4084</v>
      </c>
      <c r="H1359" s="162"/>
      <c r="I1359" s="155"/>
      <c r="J1359" s="155"/>
      <c r="K1359" s="155"/>
      <c r="L1359" s="155"/>
      <c r="M1359" s="155"/>
      <c r="N1359" s="155"/>
      <c r="O1359" s="155"/>
      <c r="P1359" s="155"/>
      <c r="Q1359" s="155"/>
      <c r="R1359" s="155"/>
      <c r="S1359" s="155"/>
      <c r="T1359" s="155"/>
      <c r="U1359" s="155"/>
      <c r="V1359" s="155"/>
      <c r="W1359" s="155"/>
      <c r="X1359" s="155"/>
      <c r="Y1359" s="155"/>
      <c r="Z1359" s="155"/>
      <c r="AA1359" s="155"/>
      <c r="AB1359" s="155"/>
      <c r="AC1359" s="155"/>
      <c r="AD1359" s="155"/>
      <c r="AE1359" s="155"/>
      <c r="AF1359" s="155"/>
      <c r="AG1359" s="155"/>
      <c r="AH1359" s="155"/>
      <c r="AI1359" s="155"/>
      <c r="AJ1359" s="155"/>
      <c r="AK1359" s="155"/>
      <c r="AL1359" s="155"/>
      <c r="AM1359" s="155"/>
      <c r="AN1359" s="155"/>
      <c r="AO1359" s="155"/>
      <c r="AP1359" s="155"/>
      <c r="AQ1359" s="155"/>
      <c r="AR1359" s="155"/>
    </row>
    <row r="1360" spans="1:44" ht="102" x14ac:dyDescent="0.3">
      <c r="A1360" s="155"/>
      <c r="B1360" s="161" t="s">
        <v>2152</v>
      </c>
      <c r="C1360" s="162" t="s">
        <v>958</v>
      </c>
      <c r="D1360" s="163">
        <v>188.98</v>
      </c>
      <c r="E1360" s="164">
        <v>188.98</v>
      </c>
      <c r="F1360" s="165" t="s">
        <v>4084</v>
      </c>
      <c r="G1360" s="166" t="s">
        <v>2386</v>
      </c>
      <c r="H1360" s="167"/>
      <c r="I1360" s="155"/>
      <c r="J1360" s="155"/>
      <c r="K1360" s="155"/>
      <c r="L1360" s="155"/>
      <c r="M1360" s="155"/>
      <c r="N1360" s="155"/>
      <c r="O1360" s="155"/>
      <c r="P1360" s="155"/>
      <c r="Q1360" s="155"/>
      <c r="R1360" s="155"/>
      <c r="S1360" s="155"/>
      <c r="T1360" s="155"/>
      <c r="U1360" s="155"/>
      <c r="V1360" s="155"/>
      <c r="W1360" s="155"/>
      <c r="X1360" s="155"/>
      <c r="Y1360" s="155"/>
      <c r="Z1360" s="155"/>
      <c r="AA1360" s="155"/>
      <c r="AB1360" s="155"/>
      <c r="AC1360" s="155"/>
      <c r="AD1360" s="155"/>
      <c r="AE1360" s="155"/>
      <c r="AF1360" s="155"/>
      <c r="AG1360" s="155"/>
      <c r="AH1360" s="155"/>
      <c r="AI1360" s="155"/>
      <c r="AJ1360" s="155"/>
      <c r="AK1360" s="155"/>
      <c r="AL1360" s="155"/>
      <c r="AM1360" s="155"/>
      <c r="AN1360" s="155"/>
      <c r="AO1360" s="155"/>
      <c r="AP1360" s="155"/>
      <c r="AQ1360" s="155"/>
      <c r="AR1360" s="155"/>
    </row>
    <row r="1361" spans="1:44" ht="102" hidden="1" x14ac:dyDescent="0.3">
      <c r="A1361" s="155"/>
      <c r="B1361" s="165" t="s">
        <v>4084</v>
      </c>
      <c r="C1361" s="162"/>
      <c r="D1361" s="163">
        <v>188.98</v>
      </c>
      <c r="E1361" s="164">
        <v>188.98</v>
      </c>
      <c r="F1361" s="166" t="s">
        <v>2386</v>
      </c>
      <c r="G1361" s="161" t="s">
        <v>2280</v>
      </c>
      <c r="H1361" s="162" t="s">
        <v>553</v>
      </c>
      <c r="I1361" s="155"/>
      <c r="J1361" s="155"/>
      <c r="K1361" s="155"/>
      <c r="L1361" s="155"/>
      <c r="M1361" s="155"/>
      <c r="N1361" s="155"/>
      <c r="O1361" s="155"/>
      <c r="P1361" s="155"/>
      <c r="Q1361" s="155"/>
      <c r="R1361" s="155"/>
      <c r="S1361" s="155"/>
      <c r="T1361" s="155"/>
      <c r="U1361" s="155"/>
      <c r="V1361" s="155"/>
      <c r="W1361" s="155"/>
      <c r="X1361" s="155"/>
      <c r="Y1361" s="155"/>
      <c r="Z1361" s="155"/>
      <c r="AA1361" s="155"/>
      <c r="AB1361" s="155"/>
      <c r="AC1361" s="155"/>
      <c r="AD1361" s="155"/>
      <c r="AE1361" s="155"/>
      <c r="AF1361" s="155"/>
      <c r="AG1361" s="155"/>
      <c r="AH1361" s="155"/>
      <c r="AI1361" s="155"/>
      <c r="AJ1361" s="155"/>
      <c r="AK1361" s="155"/>
      <c r="AL1361" s="155"/>
      <c r="AM1361" s="155"/>
      <c r="AN1361" s="155"/>
      <c r="AO1361" s="155"/>
      <c r="AP1361" s="155"/>
      <c r="AQ1361" s="155"/>
      <c r="AR1361" s="155"/>
    </row>
    <row r="1362" spans="1:44" ht="102" hidden="1" x14ac:dyDescent="0.3">
      <c r="A1362" s="155"/>
      <c r="B1362" s="166" t="s">
        <v>2386</v>
      </c>
      <c r="C1362" s="167"/>
      <c r="D1362" s="163">
        <v>188.98</v>
      </c>
      <c r="E1362" s="164">
        <v>188.98</v>
      </c>
      <c r="F1362" s="161" t="s">
        <v>2280</v>
      </c>
      <c r="G1362" s="165" t="s">
        <v>4084</v>
      </c>
      <c r="H1362" s="162"/>
      <c r="I1362" s="155"/>
      <c r="J1362" s="155"/>
      <c r="K1362" s="155"/>
      <c r="L1362" s="155"/>
      <c r="M1362" s="155"/>
      <c r="N1362" s="155"/>
      <c r="O1362" s="155"/>
      <c r="P1362" s="155"/>
      <c r="Q1362" s="155"/>
      <c r="R1362" s="155"/>
      <c r="S1362" s="155"/>
      <c r="T1362" s="155"/>
      <c r="U1362" s="155"/>
      <c r="V1362" s="155"/>
      <c r="W1362" s="155"/>
      <c r="X1362" s="155"/>
      <c r="Y1362" s="155"/>
      <c r="Z1362" s="155"/>
      <c r="AA1362" s="155"/>
      <c r="AB1362" s="155"/>
      <c r="AC1362" s="155"/>
      <c r="AD1362" s="155"/>
      <c r="AE1362" s="155"/>
      <c r="AF1362" s="155"/>
      <c r="AG1362" s="155"/>
      <c r="AH1362" s="155"/>
      <c r="AI1362" s="155"/>
      <c r="AJ1362" s="155"/>
      <c r="AK1362" s="155"/>
      <c r="AL1362" s="155"/>
      <c r="AM1362" s="155"/>
      <c r="AN1362" s="155"/>
      <c r="AO1362" s="155"/>
      <c r="AP1362" s="155"/>
      <c r="AQ1362" s="155"/>
      <c r="AR1362" s="155"/>
    </row>
    <row r="1363" spans="1:44" ht="102" x14ac:dyDescent="0.3">
      <c r="A1363" s="155"/>
      <c r="B1363" s="161" t="s">
        <v>2280</v>
      </c>
      <c r="C1363" s="162" t="s">
        <v>553</v>
      </c>
      <c r="D1363" s="163">
        <v>210.45</v>
      </c>
      <c r="E1363" s="164">
        <v>210.45</v>
      </c>
      <c r="F1363" s="165" t="s">
        <v>4084</v>
      </c>
      <c r="G1363" s="166" t="s">
        <v>3373</v>
      </c>
      <c r="H1363" s="167"/>
      <c r="I1363" s="155"/>
      <c r="J1363" s="155"/>
      <c r="K1363" s="155"/>
      <c r="L1363" s="155"/>
      <c r="M1363" s="155"/>
      <c r="N1363" s="155"/>
      <c r="O1363" s="155"/>
      <c r="P1363" s="155"/>
      <c r="Q1363" s="155"/>
      <c r="R1363" s="155"/>
      <c r="S1363" s="155"/>
      <c r="T1363" s="155"/>
      <c r="U1363" s="155"/>
      <c r="V1363" s="155"/>
      <c r="W1363" s="155"/>
      <c r="X1363" s="155"/>
      <c r="Y1363" s="155"/>
      <c r="Z1363" s="155"/>
      <c r="AA1363" s="155"/>
      <c r="AB1363" s="155"/>
      <c r="AC1363" s="155"/>
      <c r="AD1363" s="155"/>
      <c r="AE1363" s="155"/>
      <c r="AF1363" s="155"/>
      <c r="AG1363" s="155"/>
      <c r="AH1363" s="155"/>
      <c r="AI1363" s="155"/>
      <c r="AJ1363" s="155"/>
      <c r="AK1363" s="155"/>
      <c r="AL1363" s="155"/>
      <c r="AM1363" s="155"/>
      <c r="AN1363" s="155"/>
      <c r="AO1363" s="155"/>
      <c r="AP1363" s="155"/>
      <c r="AQ1363" s="155"/>
      <c r="AR1363" s="155"/>
    </row>
    <row r="1364" spans="1:44" ht="102" hidden="1" x14ac:dyDescent="0.3">
      <c r="A1364" s="155"/>
      <c r="B1364" s="165" t="s">
        <v>4084</v>
      </c>
      <c r="C1364" s="162"/>
      <c r="D1364" s="163">
        <v>210.45</v>
      </c>
      <c r="E1364" s="164">
        <v>210.45</v>
      </c>
      <c r="F1364" s="166" t="s">
        <v>3373</v>
      </c>
      <c r="G1364" s="161" t="s">
        <v>2029</v>
      </c>
      <c r="H1364" s="162" t="s">
        <v>752</v>
      </c>
      <c r="I1364" s="155"/>
      <c r="J1364" s="155"/>
      <c r="K1364" s="155"/>
      <c r="L1364" s="155"/>
      <c r="M1364" s="155"/>
      <c r="N1364" s="155"/>
      <c r="O1364" s="155"/>
      <c r="P1364" s="155"/>
      <c r="Q1364" s="155"/>
      <c r="R1364" s="155"/>
      <c r="S1364" s="155"/>
      <c r="T1364" s="155"/>
      <c r="U1364" s="155"/>
      <c r="V1364" s="155"/>
      <c r="W1364" s="155"/>
      <c r="X1364" s="155"/>
      <c r="Y1364" s="155"/>
      <c r="Z1364" s="155"/>
      <c r="AA1364" s="155"/>
      <c r="AB1364" s="155"/>
      <c r="AC1364" s="155"/>
      <c r="AD1364" s="155"/>
      <c r="AE1364" s="155"/>
      <c r="AF1364" s="155"/>
      <c r="AG1364" s="155"/>
      <c r="AH1364" s="155"/>
      <c r="AI1364" s="155"/>
      <c r="AJ1364" s="155"/>
      <c r="AK1364" s="155"/>
      <c r="AL1364" s="155"/>
      <c r="AM1364" s="155"/>
      <c r="AN1364" s="155"/>
      <c r="AO1364" s="155"/>
      <c r="AP1364" s="155"/>
      <c r="AQ1364" s="155"/>
      <c r="AR1364" s="155"/>
    </row>
    <row r="1365" spans="1:44" ht="102" hidden="1" x14ac:dyDescent="0.3">
      <c r="A1365" s="155"/>
      <c r="B1365" s="166" t="s">
        <v>3373</v>
      </c>
      <c r="C1365" s="167"/>
      <c r="D1365" s="163">
        <v>210.45</v>
      </c>
      <c r="E1365" s="164">
        <v>210.45</v>
      </c>
      <c r="F1365" s="161" t="s">
        <v>2029</v>
      </c>
      <c r="G1365" s="165" t="s">
        <v>4084</v>
      </c>
      <c r="H1365" s="162"/>
      <c r="I1365" s="155"/>
      <c r="J1365" s="155"/>
      <c r="K1365" s="155"/>
      <c r="L1365" s="155"/>
      <c r="M1365" s="155"/>
      <c r="N1365" s="155"/>
      <c r="O1365" s="155"/>
      <c r="P1365" s="155"/>
      <c r="Q1365" s="155"/>
      <c r="R1365" s="155"/>
      <c r="S1365" s="155"/>
      <c r="T1365" s="155"/>
      <c r="U1365" s="155"/>
      <c r="V1365" s="155"/>
      <c r="W1365" s="155"/>
      <c r="X1365" s="155"/>
      <c r="Y1365" s="155"/>
      <c r="Z1365" s="155"/>
      <c r="AA1365" s="155"/>
      <c r="AB1365" s="155"/>
      <c r="AC1365" s="155"/>
      <c r="AD1365" s="155"/>
      <c r="AE1365" s="155"/>
      <c r="AF1365" s="155"/>
      <c r="AG1365" s="155"/>
      <c r="AH1365" s="155"/>
      <c r="AI1365" s="155"/>
      <c r="AJ1365" s="155"/>
      <c r="AK1365" s="155"/>
      <c r="AL1365" s="155"/>
      <c r="AM1365" s="155"/>
      <c r="AN1365" s="155"/>
      <c r="AO1365" s="155"/>
      <c r="AP1365" s="155"/>
      <c r="AQ1365" s="155"/>
      <c r="AR1365" s="155"/>
    </row>
    <row r="1366" spans="1:44" ht="102" x14ac:dyDescent="0.3">
      <c r="A1366" s="155"/>
      <c r="B1366" s="161" t="s">
        <v>2029</v>
      </c>
      <c r="C1366" s="162" t="s">
        <v>752</v>
      </c>
      <c r="D1366" s="163">
        <v>154.62</v>
      </c>
      <c r="E1366" s="164">
        <v>154.62</v>
      </c>
      <c r="F1366" s="165" t="s">
        <v>4084</v>
      </c>
      <c r="G1366" s="166" t="s">
        <v>2424</v>
      </c>
      <c r="H1366" s="167"/>
      <c r="I1366" s="155"/>
      <c r="J1366" s="155"/>
      <c r="K1366" s="155"/>
      <c r="L1366" s="155"/>
      <c r="M1366" s="155"/>
      <c r="N1366" s="155"/>
      <c r="O1366" s="155"/>
      <c r="P1366" s="155"/>
      <c r="Q1366" s="155"/>
      <c r="R1366" s="155"/>
      <c r="S1366" s="155"/>
      <c r="T1366" s="155"/>
      <c r="U1366" s="155"/>
      <c r="V1366" s="155"/>
      <c r="W1366" s="155"/>
      <c r="X1366" s="155"/>
      <c r="Y1366" s="155"/>
      <c r="Z1366" s="155"/>
      <c r="AA1366" s="155"/>
      <c r="AB1366" s="155"/>
      <c r="AC1366" s="155"/>
      <c r="AD1366" s="155"/>
      <c r="AE1366" s="155"/>
      <c r="AF1366" s="155"/>
      <c r="AG1366" s="155"/>
      <c r="AH1366" s="155"/>
      <c r="AI1366" s="155"/>
      <c r="AJ1366" s="155"/>
      <c r="AK1366" s="155"/>
      <c r="AL1366" s="155"/>
      <c r="AM1366" s="155"/>
      <c r="AN1366" s="155"/>
      <c r="AO1366" s="155"/>
      <c r="AP1366" s="155"/>
      <c r="AQ1366" s="155"/>
      <c r="AR1366" s="155"/>
    </row>
    <row r="1367" spans="1:44" ht="102" hidden="1" x14ac:dyDescent="0.3">
      <c r="A1367" s="155"/>
      <c r="B1367" s="165" t="s">
        <v>4084</v>
      </c>
      <c r="C1367" s="162"/>
      <c r="D1367" s="163">
        <v>154.62</v>
      </c>
      <c r="E1367" s="164">
        <v>154.62</v>
      </c>
      <c r="F1367" s="166" t="s">
        <v>2424</v>
      </c>
      <c r="G1367" s="161" t="s">
        <v>2371</v>
      </c>
      <c r="H1367" s="162" t="s">
        <v>885</v>
      </c>
      <c r="I1367" s="155"/>
      <c r="J1367" s="155"/>
      <c r="K1367" s="155"/>
      <c r="L1367" s="155"/>
      <c r="M1367" s="155"/>
      <c r="N1367" s="155"/>
      <c r="O1367" s="155"/>
      <c r="P1367" s="155"/>
      <c r="Q1367" s="155"/>
      <c r="R1367" s="155"/>
      <c r="S1367" s="155"/>
      <c r="T1367" s="155"/>
      <c r="U1367" s="155"/>
      <c r="V1367" s="155"/>
      <c r="W1367" s="155"/>
      <c r="X1367" s="155"/>
      <c r="Y1367" s="155"/>
      <c r="Z1367" s="155"/>
      <c r="AA1367" s="155"/>
      <c r="AB1367" s="155"/>
      <c r="AC1367" s="155"/>
      <c r="AD1367" s="155"/>
      <c r="AE1367" s="155"/>
      <c r="AF1367" s="155"/>
      <c r="AG1367" s="155"/>
      <c r="AH1367" s="155"/>
      <c r="AI1367" s="155"/>
      <c r="AJ1367" s="155"/>
      <c r="AK1367" s="155"/>
      <c r="AL1367" s="155"/>
      <c r="AM1367" s="155"/>
      <c r="AN1367" s="155"/>
      <c r="AO1367" s="155"/>
      <c r="AP1367" s="155"/>
      <c r="AQ1367" s="155"/>
      <c r="AR1367" s="155"/>
    </row>
    <row r="1368" spans="1:44" ht="102" hidden="1" x14ac:dyDescent="0.3">
      <c r="A1368" s="155"/>
      <c r="B1368" s="166" t="s">
        <v>2424</v>
      </c>
      <c r="C1368" s="167"/>
      <c r="D1368" s="163">
        <v>154.62</v>
      </c>
      <c r="E1368" s="164">
        <v>154.62</v>
      </c>
      <c r="F1368" s="161" t="s">
        <v>2371</v>
      </c>
      <c r="G1368" s="165" t="s">
        <v>4084</v>
      </c>
      <c r="H1368" s="162"/>
      <c r="I1368" s="155"/>
      <c r="J1368" s="155"/>
      <c r="K1368" s="155"/>
      <c r="L1368" s="155"/>
      <c r="M1368" s="155"/>
      <c r="N1368" s="155"/>
      <c r="O1368" s="155"/>
      <c r="P1368" s="155"/>
      <c r="Q1368" s="155"/>
      <c r="R1368" s="155"/>
      <c r="S1368" s="155"/>
      <c r="T1368" s="155"/>
      <c r="U1368" s="155"/>
      <c r="V1368" s="155"/>
      <c r="W1368" s="155"/>
      <c r="X1368" s="155"/>
      <c r="Y1368" s="155"/>
      <c r="Z1368" s="155"/>
      <c r="AA1368" s="155"/>
      <c r="AB1368" s="155"/>
      <c r="AC1368" s="155"/>
      <c r="AD1368" s="155"/>
      <c r="AE1368" s="155"/>
      <c r="AF1368" s="155"/>
      <c r="AG1368" s="155"/>
      <c r="AH1368" s="155"/>
      <c r="AI1368" s="155"/>
      <c r="AJ1368" s="155"/>
      <c r="AK1368" s="155"/>
      <c r="AL1368" s="155"/>
      <c r="AM1368" s="155"/>
      <c r="AN1368" s="155"/>
      <c r="AO1368" s="155"/>
      <c r="AP1368" s="155"/>
      <c r="AQ1368" s="155"/>
      <c r="AR1368" s="155"/>
    </row>
    <row r="1369" spans="1:44" ht="102" x14ac:dyDescent="0.3">
      <c r="A1369" s="155"/>
      <c r="B1369" s="161" t="s">
        <v>2371</v>
      </c>
      <c r="C1369" s="162" t="s">
        <v>885</v>
      </c>
      <c r="D1369" s="163">
        <v>193.27</v>
      </c>
      <c r="E1369" s="164">
        <v>193.27</v>
      </c>
      <c r="F1369" s="165" t="s">
        <v>4084</v>
      </c>
      <c r="G1369" s="166" t="s">
        <v>3517</v>
      </c>
      <c r="H1369" s="167"/>
      <c r="I1369" s="155"/>
      <c r="J1369" s="155"/>
      <c r="K1369" s="155"/>
      <c r="L1369" s="155"/>
      <c r="M1369" s="155"/>
      <c r="N1369" s="155"/>
      <c r="O1369" s="155"/>
      <c r="P1369" s="155"/>
      <c r="Q1369" s="155"/>
      <c r="R1369" s="155"/>
      <c r="S1369" s="155"/>
      <c r="T1369" s="155"/>
      <c r="U1369" s="155"/>
      <c r="V1369" s="155"/>
      <c r="W1369" s="155"/>
      <c r="X1369" s="155"/>
      <c r="Y1369" s="155"/>
      <c r="Z1369" s="155"/>
      <c r="AA1369" s="155"/>
      <c r="AB1369" s="155"/>
      <c r="AC1369" s="155"/>
      <c r="AD1369" s="155"/>
      <c r="AE1369" s="155"/>
      <c r="AF1369" s="155"/>
      <c r="AG1369" s="155"/>
      <c r="AH1369" s="155"/>
      <c r="AI1369" s="155"/>
      <c r="AJ1369" s="155"/>
      <c r="AK1369" s="155"/>
      <c r="AL1369" s="155"/>
      <c r="AM1369" s="155"/>
      <c r="AN1369" s="155"/>
      <c r="AO1369" s="155"/>
      <c r="AP1369" s="155"/>
      <c r="AQ1369" s="155"/>
      <c r="AR1369" s="155"/>
    </row>
    <row r="1370" spans="1:44" ht="102" hidden="1" x14ac:dyDescent="0.3">
      <c r="A1370" s="155"/>
      <c r="B1370" s="165" t="s">
        <v>4084</v>
      </c>
      <c r="C1370" s="162"/>
      <c r="D1370" s="163">
        <v>193.27</v>
      </c>
      <c r="E1370" s="164">
        <v>193.27</v>
      </c>
      <c r="F1370" s="166" t="s">
        <v>3517</v>
      </c>
      <c r="G1370" s="161" t="s">
        <v>2279</v>
      </c>
      <c r="H1370" s="162" t="s">
        <v>1111</v>
      </c>
      <c r="I1370" s="155"/>
      <c r="J1370" s="155"/>
      <c r="K1370" s="155"/>
      <c r="L1370" s="155"/>
      <c r="M1370" s="155"/>
      <c r="N1370" s="155"/>
      <c r="O1370" s="155"/>
      <c r="P1370" s="155"/>
      <c r="Q1370" s="155"/>
      <c r="R1370" s="155"/>
      <c r="S1370" s="155"/>
      <c r="T1370" s="155"/>
      <c r="U1370" s="155"/>
      <c r="V1370" s="155"/>
      <c r="W1370" s="155"/>
      <c r="X1370" s="155"/>
      <c r="Y1370" s="155"/>
      <c r="Z1370" s="155"/>
      <c r="AA1370" s="155"/>
      <c r="AB1370" s="155"/>
      <c r="AC1370" s="155"/>
      <c r="AD1370" s="155"/>
      <c r="AE1370" s="155"/>
      <c r="AF1370" s="155"/>
      <c r="AG1370" s="155"/>
      <c r="AH1370" s="155"/>
      <c r="AI1370" s="155"/>
      <c r="AJ1370" s="155"/>
      <c r="AK1370" s="155"/>
      <c r="AL1370" s="155"/>
      <c r="AM1370" s="155"/>
      <c r="AN1370" s="155"/>
      <c r="AO1370" s="155"/>
      <c r="AP1370" s="155"/>
      <c r="AQ1370" s="155"/>
      <c r="AR1370" s="155"/>
    </row>
    <row r="1371" spans="1:44" ht="102" hidden="1" x14ac:dyDescent="0.3">
      <c r="A1371" s="155"/>
      <c r="B1371" s="166" t="s">
        <v>3517</v>
      </c>
      <c r="C1371" s="167"/>
      <c r="D1371" s="163">
        <v>193.27</v>
      </c>
      <c r="E1371" s="164">
        <v>193.27</v>
      </c>
      <c r="F1371" s="161" t="s">
        <v>2279</v>
      </c>
      <c r="G1371" s="165" t="s">
        <v>4084</v>
      </c>
      <c r="H1371" s="162"/>
      <c r="I1371" s="155"/>
      <c r="J1371" s="155"/>
      <c r="K1371" s="155"/>
      <c r="L1371" s="155"/>
      <c r="M1371" s="155"/>
      <c r="N1371" s="155"/>
      <c r="O1371" s="155"/>
      <c r="P1371" s="155"/>
      <c r="Q1371" s="155"/>
      <c r="R1371" s="155"/>
      <c r="S1371" s="155"/>
      <c r="T1371" s="155"/>
      <c r="U1371" s="155"/>
      <c r="V1371" s="155"/>
      <c r="W1371" s="155"/>
      <c r="X1371" s="155"/>
      <c r="Y1371" s="155"/>
      <c r="Z1371" s="155"/>
      <c r="AA1371" s="155"/>
      <c r="AB1371" s="155"/>
      <c r="AC1371" s="155"/>
      <c r="AD1371" s="155"/>
      <c r="AE1371" s="155"/>
      <c r="AF1371" s="155"/>
      <c r="AG1371" s="155"/>
      <c r="AH1371" s="155"/>
      <c r="AI1371" s="155"/>
      <c r="AJ1371" s="155"/>
      <c r="AK1371" s="155"/>
      <c r="AL1371" s="155"/>
      <c r="AM1371" s="155"/>
      <c r="AN1371" s="155"/>
      <c r="AO1371" s="155"/>
      <c r="AP1371" s="155"/>
      <c r="AQ1371" s="155"/>
      <c r="AR1371" s="155"/>
    </row>
    <row r="1372" spans="1:44" ht="102" x14ac:dyDescent="0.3">
      <c r="A1372" s="155"/>
      <c r="B1372" s="161" t="s">
        <v>2279</v>
      </c>
      <c r="C1372" s="162" t="s">
        <v>1111</v>
      </c>
      <c r="D1372" s="163">
        <v>219.04</v>
      </c>
      <c r="E1372" s="164">
        <v>219.04</v>
      </c>
      <c r="F1372" s="165" t="s">
        <v>4084</v>
      </c>
      <c r="G1372" s="166" t="s">
        <v>3377</v>
      </c>
      <c r="H1372" s="167"/>
      <c r="I1372" s="155"/>
      <c r="J1372" s="155"/>
      <c r="K1372" s="155"/>
      <c r="L1372" s="155"/>
      <c r="M1372" s="155"/>
      <c r="N1372" s="155"/>
      <c r="O1372" s="155"/>
      <c r="P1372" s="155"/>
      <c r="Q1372" s="155"/>
      <c r="R1372" s="155"/>
      <c r="S1372" s="155"/>
      <c r="T1372" s="155"/>
      <c r="U1372" s="155"/>
      <c r="V1372" s="155"/>
      <c r="W1372" s="155"/>
      <c r="X1372" s="155"/>
      <c r="Y1372" s="155"/>
      <c r="Z1372" s="155"/>
      <c r="AA1372" s="155"/>
      <c r="AB1372" s="155"/>
      <c r="AC1372" s="155"/>
      <c r="AD1372" s="155"/>
      <c r="AE1372" s="155"/>
      <c r="AF1372" s="155"/>
      <c r="AG1372" s="155"/>
      <c r="AH1372" s="155"/>
      <c r="AI1372" s="155"/>
      <c r="AJ1372" s="155"/>
      <c r="AK1372" s="155"/>
      <c r="AL1372" s="155"/>
      <c r="AM1372" s="155"/>
      <c r="AN1372" s="155"/>
      <c r="AO1372" s="155"/>
      <c r="AP1372" s="155"/>
      <c r="AQ1372" s="155"/>
      <c r="AR1372" s="155"/>
    </row>
    <row r="1373" spans="1:44" ht="102" hidden="1" x14ac:dyDescent="0.3">
      <c r="A1373" s="155"/>
      <c r="B1373" s="165" t="s">
        <v>4084</v>
      </c>
      <c r="C1373" s="162"/>
      <c r="D1373" s="163">
        <v>219.04</v>
      </c>
      <c r="E1373" s="164">
        <v>219.04</v>
      </c>
      <c r="F1373" s="166" t="s">
        <v>3377</v>
      </c>
      <c r="G1373" s="161" t="s">
        <v>3522</v>
      </c>
      <c r="H1373" s="162" t="s">
        <v>790</v>
      </c>
      <c r="I1373" s="155"/>
      <c r="J1373" s="155"/>
      <c r="K1373" s="155"/>
      <c r="L1373" s="155"/>
      <c r="M1373" s="155"/>
      <c r="N1373" s="155"/>
      <c r="O1373" s="155"/>
      <c r="P1373" s="155"/>
      <c r="Q1373" s="155"/>
      <c r="R1373" s="155"/>
      <c r="S1373" s="155"/>
      <c r="T1373" s="155"/>
      <c r="U1373" s="155"/>
      <c r="V1373" s="155"/>
      <c r="W1373" s="155"/>
      <c r="X1373" s="155"/>
      <c r="Y1373" s="155"/>
      <c r="Z1373" s="155"/>
      <c r="AA1373" s="155"/>
      <c r="AB1373" s="155"/>
      <c r="AC1373" s="155"/>
      <c r="AD1373" s="155"/>
      <c r="AE1373" s="155"/>
      <c r="AF1373" s="155"/>
      <c r="AG1373" s="155"/>
      <c r="AH1373" s="155"/>
      <c r="AI1373" s="155"/>
      <c r="AJ1373" s="155"/>
      <c r="AK1373" s="155"/>
      <c r="AL1373" s="155"/>
      <c r="AM1373" s="155"/>
      <c r="AN1373" s="155"/>
      <c r="AO1373" s="155"/>
      <c r="AP1373" s="155"/>
      <c r="AQ1373" s="155"/>
      <c r="AR1373" s="155"/>
    </row>
    <row r="1374" spans="1:44" ht="102" hidden="1" x14ac:dyDescent="0.3">
      <c r="A1374" s="155"/>
      <c r="B1374" s="166" t="s">
        <v>3377</v>
      </c>
      <c r="C1374" s="167"/>
      <c r="D1374" s="163">
        <v>219.04</v>
      </c>
      <c r="E1374" s="164">
        <v>219.04</v>
      </c>
      <c r="F1374" s="161" t="s">
        <v>3522</v>
      </c>
      <c r="G1374" s="165" t="s">
        <v>4084</v>
      </c>
      <c r="H1374" s="162"/>
      <c r="I1374" s="155"/>
      <c r="J1374" s="155"/>
      <c r="K1374" s="155"/>
      <c r="L1374" s="155"/>
      <c r="M1374" s="155"/>
      <c r="N1374" s="155"/>
      <c r="O1374" s="155"/>
      <c r="P1374" s="155"/>
      <c r="Q1374" s="155"/>
      <c r="R1374" s="155"/>
      <c r="S1374" s="155"/>
      <c r="T1374" s="155"/>
      <c r="U1374" s="155"/>
      <c r="V1374" s="155"/>
      <c r="W1374" s="155"/>
      <c r="X1374" s="155"/>
      <c r="Y1374" s="155"/>
      <c r="Z1374" s="155"/>
      <c r="AA1374" s="155"/>
      <c r="AB1374" s="155"/>
      <c r="AC1374" s="155"/>
      <c r="AD1374" s="155"/>
      <c r="AE1374" s="155"/>
      <c r="AF1374" s="155"/>
      <c r="AG1374" s="155"/>
      <c r="AH1374" s="155"/>
      <c r="AI1374" s="155"/>
      <c r="AJ1374" s="155"/>
      <c r="AK1374" s="155"/>
      <c r="AL1374" s="155"/>
      <c r="AM1374" s="155"/>
      <c r="AN1374" s="155"/>
      <c r="AO1374" s="155"/>
      <c r="AP1374" s="155"/>
      <c r="AQ1374" s="155"/>
      <c r="AR1374" s="155"/>
    </row>
    <row r="1375" spans="1:44" ht="102" x14ac:dyDescent="0.3">
      <c r="A1375" s="155"/>
      <c r="B1375" s="161" t="s">
        <v>3522</v>
      </c>
      <c r="C1375" s="162" t="s">
        <v>790</v>
      </c>
      <c r="D1375" s="163">
        <v>283.47000000000003</v>
      </c>
      <c r="E1375" s="164">
        <v>283.47000000000003</v>
      </c>
      <c r="F1375" s="165" t="s">
        <v>4084</v>
      </c>
      <c r="G1375" s="166" t="s">
        <v>4024</v>
      </c>
      <c r="H1375" s="167"/>
      <c r="I1375" s="155"/>
      <c r="J1375" s="155"/>
      <c r="K1375" s="155"/>
      <c r="L1375" s="155"/>
      <c r="M1375" s="155"/>
      <c r="N1375" s="155"/>
      <c r="O1375" s="155"/>
      <c r="P1375" s="155"/>
      <c r="Q1375" s="155"/>
      <c r="R1375" s="155"/>
      <c r="S1375" s="155"/>
      <c r="T1375" s="155"/>
      <c r="U1375" s="155"/>
      <c r="V1375" s="155"/>
      <c r="W1375" s="155"/>
      <c r="X1375" s="155"/>
      <c r="Y1375" s="155"/>
      <c r="Z1375" s="155"/>
      <c r="AA1375" s="155"/>
      <c r="AB1375" s="155"/>
      <c r="AC1375" s="155"/>
      <c r="AD1375" s="155"/>
      <c r="AE1375" s="155"/>
      <c r="AF1375" s="155"/>
      <c r="AG1375" s="155"/>
      <c r="AH1375" s="155"/>
      <c r="AI1375" s="155"/>
      <c r="AJ1375" s="155"/>
      <c r="AK1375" s="155"/>
      <c r="AL1375" s="155"/>
      <c r="AM1375" s="155"/>
      <c r="AN1375" s="155"/>
      <c r="AO1375" s="155"/>
      <c r="AP1375" s="155"/>
      <c r="AQ1375" s="155"/>
      <c r="AR1375" s="155"/>
    </row>
    <row r="1376" spans="1:44" ht="102" hidden="1" x14ac:dyDescent="0.3">
      <c r="A1376" s="155"/>
      <c r="B1376" s="165" t="s">
        <v>4084</v>
      </c>
      <c r="C1376" s="162"/>
      <c r="D1376" s="163">
        <v>283.47000000000003</v>
      </c>
      <c r="E1376" s="164">
        <v>283.47000000000003</v>
      </c>
      <c r="F1376" s="166" t="s">
        <v>4024</v>
      </c>
      <c r="G1376" s="161" t="s">
        <v>1777</v>
      </c>
      <c r="H1376" s="162" t="s">
        <v>1079</v>
      </c>
      <c r="I1376" s="155"/>
      <c r="J1376" s="155"/>
      <c r="K1376" s="155"/>
      <c r="L1376" s="155"/>
      <c r="M1376" s="155"/>
      <c r="N1376" s="155"/>
      <c r="O1376" s="155"/>
      <c r="P1376" s="155"/>
      <c r="Q1376" s="155"/>
      <c r="R1376" s="155"/>
      <c r="S1376" s="155"/>
      <c r="T1376" s="155"/>
      <c r="U1376" s="155"/>
      <c r="V1376" s="155"/>
      <c r="W1376" s="155"/>
      <c r="X1376" s="155"/>
      <c r="Y1376" s="155"/>
      <c r="Z1376" s="155"/>
      <c r="AA1376" s="155"/>
      <c r="AB1376" s="155"/>
      <c r="AC1376" s="155"/>
      <c r="AD1376" s="155"/>
      <c r="AE1376" s="155"/>
      <c r="AF1376" s="155"/>
      <c r="AG1376" s="155"/>
      <c r="AH1376" s="155"/>
      <c r="AI1376" s="155"/>
      <c r="AJ1376" s="155"/>
      <c r="AK1376" s="155"/>
      <c r="AL1376" s="155"/>
      <c r="AM1376" s="155"/>
      <c r="AN1376" s="155"/>
      <c r="AO1376" s="155"/>
      <c r="AP1376" s="155"/>
      <c r="AQ1376" s="155"/>
      <c r="AR1376" s="155"/>
    </row>
    <row r="1377" spans="1:44" ht="102" hidden="1" x14ac:dyDescent="0.3">
      <c r="A1377" s="155"/>
      <c r="B1377" s="166" t="s">
        <v>4024</v>
      </c>
      <c r="C1377" s="167"/>
      <c r="D1377" s="163">
        <v>283.47000000000003</v>
      </c>
      <c r="E1377" s="164">
        <v>283.47000000000003</v>
      </c>
      <c r="F1377" s="161" t="s">
        <v>1777</v>
      </c>
      <c r="G1377" s="165" t="s">
        <v>4084</v>
      </c>
      <c r="H1377" s="162"/>
      <c r="I1377" s="155"/>
      <c r="J1377" s="155"/>
      <c r="K1377" s="155"/>
      <c r="L1377" s="155"/>
      <c r="M1377" s="155"/>
      <c r="N1377" s="155"/>
      <c r="O1377" s="155"/>
      <c r="P1377" s="155"/>
      <c r="Q1377" s="155"/>
      <c r="R1377" s="155"/>
      <c r="S1377" s="155"/>
      <c r="T1377" s="155"/>
      <c r="U1377" s="155"/>
      <c r="V1377" s="155"/>
      <c r="W1377" s="155"/>
      <c r="X1377" s="155"/>
      <c r="Y1377" s="155"/>
      <c r="Z1377" s="155"/>
      <c r="AA1377" s="155"/>
      <c r="AB1377" s="155"/>
      <c r="AC1377" s="155"/>
      <c r="AD1377" s="155"/>
      <c r="AE1377" s="155"/>
      <c r="AF1377" s="155"/>
      <c r="AG1377" s="155"/>
      <c r="AH1377" s="155"/>
      <c r="AI1377" s="155"/>
      <c r="AJ1377" s="155"/>
      <c r="AK1377" s="155"/>
      <c r="AL1377" s="155"/>
      <c r="AM1377" s="155"/>
      <c r="AN1377" s="155"/>
      <c r="AO1377" s="155"/>
      <c r="AP1377" s="155"/>
      <c r="AQ1377" s="155"/>
      <c r="AR1377" s="155"/>
    </row>
    <row r="1378" spans="1:44" ht="102" x14ac:dyDescent="0.3">
      <c r="A1378" s="155"/>
      <c r="B1378" s="161" t="s">
        <v>1777</v>
      </c>
      <c r="C1378" s="162" t="s">
        <v>1079</v>
      </c>
      <c r="D1378" s="163">
        <v>52.37</v>
      </c>
      <c r="E1378" s="164">
        <v>52.37</v>
      </c>
      <c r="F1378" s="165" t="s">
        <v>4084</v>
      </c>
      <c r="G1378" s="166" t="s">
        <v>2522</v>
      </c>
      <c r="H1378" s="167"/>
      <c r="I1378" s="155"/>
      <c r="J1378" s="155"/>
      <c r="K1378" s="155"/>
      <c r="L1378" s="155"/>
      <c r="M1378" s="155"/>
      <c r="N1378" s="155"/>
      <c r="O1378" s="155"/>
      <c r="P1378" s="155"/>
      <c r="Q1378" s="155"/>
      <c r="R1378" s="155"/>
      <c r="S1378" s="155"/>
      <c r="T1378" s="155"/>
      <c r="U1378" s="155"/>
      <c r="V1378" s="155"/>
      <c r="W1378" s="155"/>
      <c r="X1378" s="155"/>
      <c r="Y1378" s="155"/>
      <c r="Z1378" s="155"/>
      <c r="AA1378" s="155"/>
      <c r="AB1378" s="155"/>
      <c r="AC1378" s="155"/>
      <c r="AD1378" s="155"/>
      <c r="AE1378" s="155"/>
      <c r="AF1378" s="155"/>
      <c r="AG1378" s="155"/>
      <c r="AH1378" s="155"/>
      <c r="AI1378" s="155"/>
      <c r="AJ1378" s="155"/>
      <c r="AK1378" s="155"/>
      <c r="AL1378" s="155"/>
      <c r="AM1378" s="155"/>
      <c r="AN1378" s="155"/>
      <c r="AO1378" s="155"/>
      <c r="AP1378" s="155"/>
      <c r="AQ1378" s="155"/>
      <c r="AR1378" s="155"/>
    </row>
    <row r="1379" spans="1:44" ht="112.2" hidden="1" x14ac:dyDescent="0.3">
      <c r="A1379" s="155"/>
      <c r="B1379" s="165" t="s">
        <v>4084</v>
      </c>
      <c r="C1379" s="162"/>
      <c r="D1379" s="163">
        <v>270.58</v>
      </c>
      <c r="E1379" s="164">
        <v>270.58</v>
      </c>
      <c r="F1379" s="166" t="s">
        <v>2522</v>
      </c>
      <c r="G1379" s="165" t="s">
        <v>4104</v>
      </c>
      <c r="H1379" s="162"/>
      <c r="I1379" s="155"/>
      <c r="J1379" s="155"/>
      <c r="K1379" s="155"/>
      <c r="L1379" s="155"/>
      <c r="M1379" s="155"/>
      <c r="N1379" s="155"/>
      <c r="O1379" s="155"/>
      <c r="P1379" s="155"/>
      <c r="Q1379" s="155"/>
      <c r="R1379" s="155"/>
      <c r="S1379" s="155"/>
      <c r="T1379" s="155"/>
      <c r="U1379" s="155"/>
      <c r="V1379" s="155"/>
      <c r="W1379" s="155"/>
      <c r="X1379" s="155"/>
      <c r="Y1379" s="155"/>
      <c r="Z1379" s="155"/>
      <c r="AA1379" s="155"/>
      <c r="AB1379" s="155"/>
      <c r="AC1379" s="155"/>
      <c r="AD1379" s="155"/>
      <c r="AE1379" s="155"/>
      <c r="AF1379" s="155"/>
      <c r="AG1379" s="155"/>
      <c r="AH1379" s="155"/>
      <c r="AI1379" s="155"/>
      <c r="AJ1379" s="155"/>
      <c r="AK1379" s="155"/>
      <c r="AL1379" s="155"/>
      <c r="AM1379" s="155"/>
      <c r="AN1379" s="155"/>
      <c r="AO1379" s="155"/>
      <c r="AP1379" s="155"/>
      <c r="AQ1379" s="155"/>
      <c r="AR1379" s="155"/>
    </row>
    <row r="1380" spans="1:44" ht="112.2" hidden="1" x14ac:dyDescent="0.3">
      <c r="A1380" s="155"/>
      <c r="B1380" s="166" t="s">
        <v>2522</v>
      </c>
      <c r="C1380" s="167"/>
      <c r="D1380" s="163">
        <v>270.58</v>
      </c>
      <c r="E1380" s="164">
        <v>270.58</v>
      </c>
      <c r="F1380" s="165" t="s">
        <v>4104</v>
      </c>
      <c r="G1380" s="166" t="s">
        <v>2522</v>
      </c>
      <c r="H1380" s="167"/>
      <c r="I1380" s="155"/>
      <c r="J1380" s="155"/>
      <c r="K1380" s="155"/>
      <c r="L1380" s="155"/>
      <c r="M1380" s="155"/>
      <c r="N1380" s="155"/>
      <c r="O1380" s="155"/>
      <c r="P1380" s="155"/>
      <c r="Q1380" s="155"/>
      <c r="R1380" s="155"/>
      <c r="S1380" s="155"/>
      <c r="T1380" s="155"/>
      <c r="U1380" s="155"/>
      <c r="V1380" s="155"/>
      <c r="W1380" s="155"/>
      <c r="X1380" s="155"/>
      <c r="Y1380" s="155"/>
      <c r="Z1380" s="155"/>
      <c r="AA1380" s="155"/>
      <c r="AB1380" s="155"/>
      <c r="AC1380" s="155"/>
      <c r="AD1380" s="155"/>
      <c r="AE1380" s="155"/>
      <c r="AF1380" s="155"/>
      <c r="AG1380" s="155"/>
      <c r="AH1380" s="155"/>
      <c r="AI1380" s="155"/>
      <c r="AJ1380" s="155"/>
      <c r="AK1380" s="155"/>
      <c r="AL1380" s="155"/>
      <c r="AM1380" s="155"/>
      <c r="AN1380" s="155"/>
      <c r="AO1380" s="155"/>
      <c r="AP1380" s="155"/>
      <c r="AQ1380" s="155"/>
      <c r="AR1380" s="155"/>
    </row>
    <row r="1381" spans="1:44" ht="112.2" hidden="1" x14ac:dyDescent="0.3">
      <c r="A1381" s="155"/>
      <c r="B1381" s="165" t="s">
        <v>4104</v>
      </c>
      <c r="C1381" s="162"/>
      <c r="D1381" s="163">
        <v>-218.21</v>
      </c>
      <c r="E1381" s="164">
        <v>-218.21</v>
      </c>
      <c r="F1381" s="166" t="s">
        <v>2522</v>
      </c>
      <c r="G1381" s="161" t="s">
        <v>3565</v>
      </c>
      <c r="H1381" s="162" t="s">
        <v>1079</v>
      </c>
      <c r="I1381" s="155"/>
      <c r="J1381" s="155"/>
      <c r="K1381" s="155"/>
      <c r="L1381" s="155"/>
      <c r="M1381" s="155"/>
      <c r="N1381" s="155"/>
      <c r="O1381" s="155"/>
      <c r="P1381" s="155"/>
      <c r="Q1381" s="155"/>
      <c r="R1381" s="155"/>
      <c r="S1381" s="155"/>
      <c r="T1381" s="155"/>
      <c r="U1381" s="155"/>
      <c r="V1381" s="155"/>
      <c r="W1381" s="155"/>
      <c r="X1381" s="155"/>
      <c r="Y1381" s="155"/>
      <c r="Z1381" s="155"/>
      <c r="AA1381" s="155"/>
      <c r="AB1381" s="155"/>
      <c r="AC1381" s="155"/>
      <c r="AD1381" s="155"/>
      <c r="AE1381" s="155"/>
      <c r="AF1381" s="155"/>
      <c r="AG1381" s="155"/>
      <c r="AH1381" s="155"/>
      <c r="AI1381" s="155"/>
      <c r="AJ1381" s="155"/>
      <c r="AK1381" s="155"/>
      <c r="AL1381" s="155"/>
      <c r="AM1381" s="155"/>
      <c r="AN1381" s="155"/>
      <c r="AO1381" s="155"/>
      <c r="AP1381" s="155"/>
      <c r="AQ1381" s="155"/>
      <c r="AR1381" s="155"/>
    </row>
    <row r="1382" spans="1:44" ht="102" hidden="1" x14ac:dyDescent="0.3">
      <c r="A1382" s="155"/>
      <c r="B1382" s="166" t="s">
        <v>2522</v>
      </c>
      <c r="C1382" s="167"/>
      <c r="D1382" s="163">
        <v>-218.21</v>
      </c>
      <c r="E1382" s="164">
        <v>-218.21</v>
      </c>
      <c r="F1382" s="161" t="s">
        <v>3565</v>
      </c>
      <c r="G1382" s="165" t="s">
        <v>4105</v>
      </c>
      <c r="H1382" s="162"/>
      <c r="I1382" s="155"/>
      <c r="J1382" s="155"/>
      <c r="K1382" s="155"/>
      <c r="L1382" s="155"/>
      <c r="M1382" s="155"/>
      <c r="N1382" s="155"/>
      <c r="O1382" s="155"/>
      <c r="P1382" s="155"/>
      <c r="Q1382" s="155"/>
      <c r="R1382" s="155"/>
      <c r="S1382" s="155"/>
      <c r="T1382" s="155"/>
      <c r="U1382" s="155"/>
      <c r="V1382" s="155"/>
      <c r="W1382" s="155"/>
      <c r="X1382" s="155"/>
      <c r="Y1382" s="155"/>
      <c r="Z1382" s="155"/>
      <c r="AA1382" s="155"/>
      <c r="AB1382" s="155"/>
      <c r="AC1382" s="155"/>
      <c r="AD1382" s="155"/>
      <c r="AE1382" s="155"/>
      <c r="AF1382" s="155"/>
      <c r="AG1382" s="155"/>
      <c r="AH1382" s="155"/>
      <c r="AI1382" s="155"/>
      <c r="AJ1382" s="155"/>
      <c r="AK1382" s="155"/>
      <c r="AL1382" s="155"/>
      <c r="AM1382" s="155"/>
      <c r="AN1382" s="155"/>
      <c r="AO1382" s="155"/>
      <c r="AP1382" s="155"/>
      <c r="AQ1382" s="155"/>
      <c r="AR1382" s="155"/>
    </row>
    <row r="1383" spans="1:44" ht="102" x14ac:dyDescent="0.3">
      <c r="A1383" s="155"/>
      <c r="B1383" s="161" t="s">
        <v>3565</v>
      </c>
      <c r="C1383" s="162" t="s">
        <v>1079</v>
      </c>
      <c r="D1383" s="163">
        <v>218.21</v>
      </c>
      <c r="E1383" s="164">
        <v>218.21</v>
      </c>
      <c r="F1383" s="165" t="s">
        <v>4105</v>
      </c>
      <c r="G1383" s="166" t="s">
        <v>4106</v>
      </c>
      <c r="H1383" s="167"/>
      <c r="I1383" s="155"/>
      <c r="J1383" s="155"/>
      <c r="K1383" s="155"/>
      <c r="L1383" s="155"/>
      <c r="M1383" s="155"/>
      <c r="N1383" s="155"/>
      <c r="O1383" s="155"/>
      <c r="P1383" s="155"/>
      <c r="Q1383" s="155"/>
      <c r="R1383" s="155"/>
      <c r="S1383" s="155"/>
      <c r="T1383" s="155"/>
      <c r="U1383" s="155"/>
      <c r="V1383" s="155"/>
      <c r="W1383" s="155"/>
      <c r="X1383" s="155"/>
      <c r="Y1383" s="155"/>
      <c r="Z1383" s="155"/>
      <c r="AA1383" s="155"/>
      <c r="AB1383" s="155"/>
      <c r="AC1383" s="155"/>
      <c r="AD1383" s="155"/>
      <c r="AE1383" s="155"/>
      <c r="AF1383" s="155"/>
      <c r="AG1383" s="155"/>
      <c r="AH1383" s="155"/>
      <c r="AI1383" s="155"/>
      <c r="AJ1383" s="155"/>
      <c r="AK1383" s="155"/>
      <c r="AL1383" s="155"/>
      <c r="AM1383" s="155"/>
      <c r="AN1383" s="155"/>
      <c r="AO1383" s="155"/>
      <c r="AP1383" s="155"/>
      <c r="AQ1383" s="155"/>
      <c r="AR1383" s="155"/>
    </row>
    <row r="1384" spans="1:44" ht="102" hidden="1" x14ac:dyDescent="0.3">
      <c r="A1384" s="155"/>
      <c r="B1384" s="165" t="s">
        <v>4105</v>
      </c>
      <c r="C1384" s="162"/>
      <c r="D1384" s="163">
        <v>218.21</v>
      </c>
      <c r="E1384" s="164">
        <v>218.21</v>
      </c>
      <c r="F1384" s="166" t="s">
        <v>4106</v>
      </c>
      <c r="G1384" s="161" t="s">
        <v>2301</v>
      </c>
      <c r="H1384" s="162" t="s">
        <v>575</v>
      </c>
      <c r="I1384" s="155"/>
      <c r="J1384" s="155"/>
      <c r="K1384" s="155"/>
      <c r="L1384" s="155"/>
      <c r="M1384" s="155"/>
      <c r="N1384" s="155"/>
      <c r="O1384" s="155"/>
      <c r="P1384" s="155"/>
      <c r="Q1384" s="155"/>
      <c r="R1384" s="155"/>
      <c r="S1384" s="155"/>
      <c r="T1384" s="155"/>
      <c r="U1384" s="155"/>
      <c r="V1384" s="155"/>
      <c r="W1384" s="155"/>
      <c r="X1384" s="155"/>
      <c r="Y1384" s="155"/>
      <c r="Z1384" s="155"/>
      <c r="AA1384" s="155"/>
      <c r="AB1384" s="155"/>
      <c r="AC1384" s="155"/>
      <c r="AD1384" s="155"/>
      <c r="AE1384" s="155"/>
      <c r="AF1384" s="155"/>
      <c r="AG1384" s="155"/>
      <c r="AH1384" s="155"/>
      <c r="AI1384" s="155"/>
      <c r="AJ1384" s="155"/>
      <c r="AK1384" s="155"/>
      <c r="AL1384" s="155"/>
      <c r="AM1384" s="155"/>
      <c r="AN1384" s="155"/>
      <c r="AO1384" s="155"/>
      <c r="AP1384" s="155"/>
      <c r="AQ1384" s="155"/>
      <c r="AR1384" s="155"/>
    </row>
    <row r="1385" spans="1:44" ht="102" hidden="1" x14ac:dyDescent="0.3">
      <c r="A1385" s="155"/>
      <c r="B1385" s="166" t="s">
        <v>4106</v>
      </c>
      <c r="C1385" s="167"/>
      <c r="D1385" s="163">
        <v>218.21</v>
      </c>
      <c r="E1385" s="164">
        <v>218.21</v>
      </c>
      <c r="F1385" s="161" t="s">
        <v>2301</v>
      </c>
      <c r="G1385" s="165" t="s">
        <v>4084</v>
      </c>
      <c r="H1385" s="162"/>
      <c r="I1385" s="155"/>
      <c r="J1385" s="155"/>
      <c r="K1385" s="155"/>
      <c r="L1385" s="155"/>
      <c r="M1385" s="155"/>
      <c r="N1385" s="155"/>
      <c r="O1385" s="155"/>
      <c r="P1385" s="155"/>
      <c r="Q1385" s="155"/>
      <c r="R1385" s="155"/>
      <c r="S1385" s="155"/>
      <c r="T1385" s="155"/>
      <c r="U1385" s="155"/>
      <c r="V1385" s="155"/>
      <c r="W1385" s="155"/>
      <c r="X1385" s="155"/>
      <c r="Y1385" s="155"/>
      <c r="Z1385" s="155"/>
      <c r="AA1385" s="155"/>
      <c r="AB1385" s="155"/>
      <c r="AC1385" s="155"/>
      <c r="AD1385" s="155"/>
      <c r="AE1385" s="155"/>
      <c r="AF1385" s="155"/>
      <c r="AG1385" s="155"/>
      <c r="AH1385" s="155"/>
      <c r="AI1385" s="155"/>
      <c r="AJ1385" s="155"/>
      <c r="AK1385" s="155"/>
      <c r="AL1385" s="155"/>
      <c r="AM1385" s="155"/>
      <c r="AN1385" s="155"/>
      <c r="AO1385" s="155"/>
      <c r="AP1385" s="155"/>
      <c r="AQ1385" s="155"/>
      <c r="AR1385" s="155"/>
    </row>
    <row r="1386" spans="1:44" ht="102" x14ac:dyDescent="0.3">
      <c r="A1386" s="155"/>
      <c r="B1386" s="161" t="s">
        <v>2301</v>
      </c>
      <c r="C1386" s="162" t="s">
        <v>575</v>
      </c>
      <c r="D1386" s="163">
        <v>206.16</v>
      </c>
      <c r="E1386" s="164">
        <v>206.16</v>
      </c>
      <c r="F1386" s="165" t="s">
        <v>4084</v>
      </c>
      <c r="G1386" s="166" t="s">
        <v>3372</v>
      </c>
      <c r="H1386" s="167"/>
      <c r="I1386" s="155"/>
      <c r="J1386" s="155"/>
      <c r="K1386" s="155"/>
      <c r="L1386" s="155"/>
      <c r="M1386" s="155"/>
      <c r="N1386" s="155"/>
      <c r="O1386" s="155"/>
      <c r="P1386" s="155"/>
      <c r="Q1386" s="155"/>
      <c r="R1386" s="155"/>
      <c r="S1386" s="155"/>
      <c r="T1386" s="155"/>
      <c r="U1386" s="155"/>
      <c r="V1386" s="155"/>
      <c r="W1386" s="155"/>
      <c r="X1386" s="155"/>
      <c r="Y1386" s="155"/>
      <c r="Z1386" s="155"/>
      <c r="AA1386" s="155"/>
      <c r="AB1386" s="155"/>
      <c r="AC1386" s="155"/>
      <c r="AD1386" s="155"/>
      <c r="AE1386" s="155"/>
      <c r="AF1386" s="155"/>
      <c r="AG1386" s="155"/>
      <c r="AH1386" s="155"/>
      <c r="AI1386" s="155"/>
      <c r="AJ1386" s="155"/>
      <c r="AK1386" s="155"/>
      <c r="AL1386" s="155"/>
      <c r="AM1386" s="155"/>
      <c r="AN1386" s="155"/>
      <c r="AO1386" s="155"/>
      <c r="AP1386" s="155"/>
      <c r="AQ1386" s="155"/>
      <c r="AR1386" s="155"/>
    </row>
    <row r="1387" spans="1:44" ht="102" hidden="1" x14ac:dyDescent="0.3">
      <c r="A1387" s="155"/>
      <c r="B1387" s="165" t="s">
        <v>4084</v>
      </c>
      <c r="C1387" s="162"/>
      <c r="D1387" s="163">
        <v>206.16</v>
      </c>
      <c r="E1387" s="164">
        <v>206.16</v>
      </c>
      <c r="F1387" s="166" t="s">
        <v>3372</v>
      </c>
      <c r="G1387" s="161" t="s">
        <v>2044</v>
      </c>
      <c r="H1387" s="162" t="s">
        <v>739</v>
      </c>
      <c r="I1387" s="155"/>
      <c r="J1387" s="155"/>
      <c r="K1387" s="155"/>
      <c r="L1387" s="155"/>
      <c r="M1387" s="155"/>
      <c r="N1387" s="155"/>
      <c r="O1387" s="155"/>
      <c r="P1387" s="155"/>
      <c r="Q1387" s="155"/>
      <c r="R1387" s="155"/>
      <c r="S1387" s="155"/>
      <c r="T1387" s="155"/>
      <c r="U1387" s="155"/>
      <c r="V1387" s="155"/>
      <c r="W1387" s="155"/>
      <c r="X1387" s="155"/>
      <c r="Y1387" s="155"/>
      <c r="Z1387" s="155"/>
      <c r="AA1387" s="155"/>
      <c r="AB1387" s="155"/>
      <c r="AC1387" s="155"/>
      <c r="AD1387" s="155"/>
      <c r="AE1387" s="155"/>
      <c r="AF1387" s="155"/>
      <c r="AG1387" s="155"/>
      <c r="AH1387" s="155"/>
      <c r="AI1387" s="155"/>
      <c r="AJ1387" s="155"/>
      <c r="AK1387" s="155"/>
      <c r="AL1387" s="155"/>
      <c r="AM1387" s="155"/>
      <c r="AN1387" s="155"/>
      <c r="AO1387" s="155"/>
      <c r="AP1387" s="155"/>
      <c r="AQ1387" s="155"/>
      <c r="AR1387" s="155"/>
    </row>
    <row r="1388" spans="1:44" ht="102" hidden="1" x14ac:dyDescent="0.3">
      <c r="A1388" s="155"/>
      <c r="B1388" s="166" t="s">
        <v>3372</v>
      </c>
      <c r="C1388" s="167"/>
      <c r="D1388" s="163">
        <v>206.16</v>
      </c>
      <c r="E1388" s="164">
        <v>206.16</v>
      </c>
      <c r="F1388" s="161" t="s">
        <v>2044</v>
      </c>
      <c r="G1388" s="165" t="s">
        <v>4084</v>
      </c>
      <c r="H1388" s="162"/>
      <c r="I1388" s="155"/>
      <c r="J1388" s="155"/>
      <c r="K1388" s="155"/>
      <c r="L1388" s="155"/>
      <c r="M1388" s="155"/>
      <c r="N1388" s="155"/>
      <c r="O1388" s="155"/>
      <c r="P1388" s="155"/>
      <c r="Q1388" s="155"/>
      <c r="R1388" s="155"/>
      <c r="S1388" s="155"/>
      <c r="T1388" s="155"/>
      <c r="U1388" s="155"/>
      <c r="V1388" s="155"/>
      <c r="W1388" s="155"/>
      <c r="X1388" s="155"/>
      <c r="Y1388" s="155"/>
      <c r="Z1388" s="155"/>
      <c r="AA1388" s="155"/>
      <c r="AB1388" s="155"/>
      <c r="AC1388" s="155"/>
      <c r="AD1388" s="155"/>
      <c r="AE1388" s="155"/>
      <c r="AF1388" s="155"/>
      <c r="AG1388" s="155"/>
      <c r="AH1388" s="155"/>
      <c r="AI1388" s="155"/>
      <c r="AJ1388" s="155"/>
      <c r="AK1388" s="155"/>
      <c r="AL1388" s="155"/>
      <c r="AM1388" s="155"/>
      <c r="AN1388" s="155"/>
      <c r="AO1388" s="155"/>
      <c r="AP1388" s="155"/>
      <c r="AQ1388" s="155"/>
      <c r="AR1388" s="155"/>
    </row>
    <row r="1389" spans="1:44" ht="102" x14ac:dyDescent="0.3">
      <c r="A1389" s="155"/>
      <c r="B1389" s="161" t="s">
        <v>2044</v>
      </c>
      <c r="C1389" s="162" t="s">
        <v>739</v>
      </c>
      <c r="D1389" s="163">
        <v>146.03</v>
      </c>
      <c r="E1389" s="164">
        <v>146.03</v>
      </c>
      <c r="F1389" s="165" t="s">
        <v>4084</v>
      </c>
      <c r="G1389" s="166" t="s">
        <v>2414</v>
      </c>
      <c r="H1389" s="167"/>
      <c r="I1389" s="155"/>
      <c r="J1389" s="155"/>
      <c r="K1389" s="155"/>
      <c r="L1389" s="155"/>
      <c r="M1389" s="155"/>
      <c r="N1389" s="155"/>
      <c r="O1389" s="155"/>
      <c r="P1389" s="155"/>
      <c r="Q1389" s="155"/>
      <c r="R1389" s="155"/>
      <c r="S1389" s="155"/>
      <c r="T1389" s="155"/>
      <c r="U1389" s="155"/>
      <c r="V1389" s="155"/>
      <c r="W1389" s="155"/>
      <c r="X1389" s="155"/>
      <c r="Y1389" s="155"/>
      <c r="Z1389" s="155"/>
      <c r="AA1389" s="155"/>
      <c r="AB1389" s="155"/>
      <c r="AC1389" s="155"/>
      <c r="AD1389" s="155"/>
      <c r="AE1389" s="155"/>
      <c r="AF1389" s="155"/>
      <c r="AG1389" s="155"/>
      <c r="AH1389" s="155"/>
      <c r="AI1389" s="155"/>
      <c r="AJ1389" s="155"/>
      <c r="AK1389" s="155"/>
      <c r="AL1389" s="155"/>
      <c r="AM1389" s="155"/>
      <c r="AN1389" s="155"/>
      <c r="AO1389" s="155"/>
      <c r="AP1389" s="155"/>
      <c r="AQ1389" s="155"/>
      <c r="AR1389" s="155"/>
    </row>
    <row r="1390" spans="1:44" ht="102" hidden="1" x14ac:dyDescent="0.3">
      <c r="A1390" s="155"/>
      <c r="B1390" s="165" t="s">
        <v>4084</v>
      </c>
      <c r="C1390" s="162"/>
      <c r="D1390" s="163">
        <v>146.03</v>
      </c>
      <c r="E1390" s="164">
        <v>146.03</v>
      </c>
      <c r="F1390" s="166" t="s">
        <v>2414</v>
      </c>
      <c r="G1390" s="161" t="s">
        <v>1761</v>
      </c>
      <c r="H1390" s="162" t="s">
        <v>662</v>
      </c>
      <c r="I1390" s="155"/>
      <c r="J1390" s="155"/>
      <c r="K1390" s="155"/>
      <c r="L1390" s="155"/>
      <c r="M1390" s="155"/>
      <c r="N1390" s="155"/>
      <c r="O1390" s="155"/>
      <c r="P1390" s="155"/>
      <c r="Q1390" s="155"/>
      <c r="R1390" s="155"/>
      <c r="S1390" s="155"/>
      <c r="T1390" s="155"/>
      <c r="U1390" s="155"/>
      <c r="V1390" s="155"/>
      <c r="W1390" s="155"/>
      <c r="X1390" s="155"/>
      <c r="Y1390" s="155"/>
      <c r="Z1390" s="155"/>
      <c r="AA1390" s="155"/>
      <c r="AB1390" s="155"/>
      <c r="AC1390" s="155"/>
      <c r="AD1390" s="155"/>
      <c r="AE1390" s="155"/>
      <c r="AF1390" s="155"/>
      <c r="AG1390" s="155"/>
      <c r="AH1390" s="155"/>
      <c r="AI1390" s="155"/>
      <c r="AJ1390" s="155"/>
      <c r="AK1390" s="155"/>
      <c r="AL1390" s="155"/>
      <c r="AM1390" s="155"/>
      <c r="AN1390" s="155"/>
      <c r="AO1390" s="155"/>
      <c r="AP1390" s="155"/>
      <c r="AQ1390" s="155"/>
      <c r="AR1390" s="155"/>
    </row>
    <row r="1391" spans="1:44" ht="102" hidden="1" x14ac:dyDescent="0.3">
      <c r="A1391" s="155"/>
      <c r="B1391" s="166" t="s">
        <v>2414</v>
      </c>
      <c r="C1391" s="167"/>
      <c r="D1391" s="163">
        <v>146.03</v>
      </c>
      <c r="E1391" s="164">
        <v>146.03</v>
      </c>
      <c r="F1391" s="161" t="s">
        <v>1761</v>
      </c>
      <c r="G1391" s="165" t="s">
        <v>4084</v>
      </c>
      <c r="H1391" s="162"/>
      <c r="I1391" s="155"/>
      <c r="J1391" s="155"/>
      <c r="K1391" s="155"/>
      <c r="L1391" s="155"/>
      <c r="M1391" s="155"/>
      <c r="N1391" s="155"/>
      <c r="O1391" s="155"/>
      <c r="P1391" s="155"/>
      <c r="Q1391" s="155"/>
      <c r="R1391" s="155"/>
      <c r="S1391" s="155"/>
      <c r="T1391" s="155"/>
      <c r="U1391" s="155"/>
      <c r="V1391" s="155"/>
      <c r="W1391" s="155"/>
      <c r="X1391" s="155"/>
      <c r="Y1391" s="155"/>
      <c r="Z1391" s="155"/>
      <c r="AA1391" s="155"/>
      <c r="AB1391" s="155"/>
      <c r="AC1391" s="155"/>
      <c r="AD1391" s="155"/>
      <c r="AE1391" s="155"/>
      <c r="AF1391" s="155"/>
      <c r="AG1391" s="155"/>
      <c r="AH1391" s="155"/>
      <c r="AI1391" s="155"/>
      <c r="AJ1391" s="155"/>
      <c r="AK1391" s="155"/>
      <c r="AL1391" s="155"/>
      <c r="AM1391" s="155"/>
      <c r="AN1391" s="155"/>
      <c r="AO1391" s="155"/>
      <c r="AP1391" s="155"/>
      <c r="AQ1391" s="155"/>
      <c r="AR1391" s="155"/>
    </row>
    <row r="1392" spans="1:44" ht="102" x14ac:dyDescent="0.3">
      <c r="A1392" s="155"/>
      <c r="B1392" s="161" t="s">
        <v>1761</v>
      </c>
      <c r="C1392" s="162" t="s">
        <v>662</v>
      </c>
      <c r="D1392" s="163">
        <v>206.16</v>
      </c>
      <c r="E1392" s="164">
        <v>206.16</v>
      </c>
      <c r="F1392" s="165" t="s">
        <v>4084</v>
      </c>
      <c r="G1392" s="166" t="s">
        <v>2476</v>
      </c>
      <c r="H1392" s="167"/>
      <c r="I1392" s="155"/>
      <c r="J1392" s="155"/>
      <c r="K1392" s="155"/>
      <c r="L1392" s="155"/>
      <c r="M1392" s="155"/>
      <c r="N1392" s="155"/>
      <c r="O1392" s="155"/>
      <c r="P1392" s="155"/>
      <c r="Q1392" s="155"/>
      <c r="R1392" s="155"/>
      <c r="S1392" s="155"/>
      <c r="T1392" s="155"/>
      <c r="U1392" s="155"/>
      <c r="V1392" s="155"/>
      <c r="W1392" s="155"/>
      <c r="X1392" s="155"/>
      <c r="Y1392" s="155"/>
      <c r="Z1392" s="155"/>
      <c r="AA1392" s="155"/>
      <c r="AB1392" s="155"/>
      <c r="AC1392" s="155"/>
      <c r="AD1392" s="155"/>
      <c r="AE1392" s="155"/>
      <c r="AF1392" s="155"/>
      <c r="AG1392" s="155"/>
      <c r="AH1392" s="155"/>
      <c r="AI1392" s="155"/>
      <c r="AJ1392" s="155"/>
      <c r="AK1392" s="155"/>
      <c r="AL1392" s="155"/>
      <c r="AM1392" s="155"/>
      <c r="AN1392" s="155"/>
      <c r="AO1392" s="155"/>
      <c r="AP1392" s="155"/>
      <c r="AQ1392" s="155"/>
      <c r="AR1392" s="155"/>
    </row>
    <row r="1393" spans="1:44" ht="102" hidden="1" x14ac:dyDescent="0.3">
      <c r="A1393" s="155"/>
      <c r="B1393" s="165" t="s">
        <v>4084</v>
      </c>
      <c r="C1393" s="162"/>
      <c r="D1393" s="163">
        <v>206.16</v>
      </c>
      <c r="E1393" s="164">
        <v>206.16</v>
      </c>
      <c r="F1393" s="166" t="s">
        <v>2476</v>
      </c>
      <c r="G1393" s="161" t="s">
        <v>2367</v>
      </c>
      <c r="H1393" s="162" t="s">
        <v>867</v>
      </c>
      <c r="I1393" s="155"/>
      <c r="J1393" s="155"/>
      <c r="K1393" s="155"/>
      <c r="L1393" s="155"/>
      <c r="M1393" s="155"/>
      <c r="N1393" s="155"/>
      <c r="O1393" s="155"/>
      <c r="P1393" s="155"/>
      <c r="Q1393" s="155"/>
      <c r="R1393" s="155"/>
      <c r="S1393" s="155"/>
      <c r="T1393" s="155"/>
      <c r="U1393" s="155"/>
      <c r="V1393" s="155"/>
      <c r="W1393" s="155"/>
      <c r="X1393" s="155"/>
      <c r="Y1393" s="155"/>
      <c r="Z1393" s="155"/>
      <c r="AA1393" s="155"/>
      <c r="AB1393" s="155"/>
      <c r="AC1393" s="155"/>
      <c r="AD1393" s="155"/>
      <c r="AE1393" s="155"/>
      <c r="AF1393" s="155"/>
      <c r="AG1393" s="155"/>
      <c r="AH1393" s="155"/>
      <c r="AI1393" s="155"/>
      <c r="AJ1393" s="155"/>
      <c r="AK1393" s="155"/>
      <c r="AL1393" s="155"/>
      <c r="AM1393" s="155"/>
      <c r="AN1393" s="155"/>
      <c r="AO1393" s="155"/>
      <c r="AP1393" s="155"/>
      <c r="AQ1393" s="155"/>
      <c r="AR1393" s="155"/>
    </row>
    <row r="1394" spans="1:44" ht="102" hidden="1" x14ac:dyDescent="0.3">
      <c r="A1394" s="155"/>
      <c r="B1394" s="166" t="s">
        <v>2476</v>
      </c>
      <c r="C1394" s="167"/>
      <c r="D1394" s="163">
        <v>206.16</v>
      </c>
      <c r="E1394" s="164">
        <v>206.16</v>
      </c>
      <c r="F1394" s="161" t="s">
        <v>2367</v>
      </c>
      <c r="G1394" s="165" t="s">
        <v>4084</v>
      </c>
      <c r="H1394" s="162"/>
      <c r="I1394" s="155"/>
      <c r="J1394" s="155"/>
      <c r="K1394" s="155"/>
      <c r="L1394" s="155"/>
      <c r="M1394" s="155"/>
      <c r="N1394" s="155"/>
      <c r="O1394" s="155"/>
      <c r="P1394" s="155"/>
      <c r="Q1394" s="155"/>
      <c r="R1394" s="155"/>
      <c r="S1394" s="155"/>
      <c r="T1394" s="155"/>
      <c r="U1394" s="155"/>
      <c r="V1394" s="155"/>
      <c r="W1394" s="155"/>
      <c r="X1394" s="155"/>
      <c r="Y1394" s="155"/>
      <c r="Z1394" s="155"/>
      <c r="AA1394" s="155"/>
      <c r="AB1394" s="155"/>
      <c r="AC1394" s="155"/>
      <c r="AD1394" s="155"/>
      <c r="AE1394" s="155"/>
      <c r="AF1394" s="155"/>
      <c r="AG1394" s="155"/>
      <c r="AH1394" s="155"/>
      <c r="AI1394" s="155"/>
      <c r="AJ1394" s="155"/>
      <c r="AK1394" s="155"/>
      <c r="AL1394" s="155"/>
      <c r="AM1394" s="155"/>
      <c r="AN1394" s="155"/>
      <c r="AO1394" s="155"/>
      <c r="AP1394" s="155"/>
      <c r="AQ1394" s="155"/>
      <c r="AR1394" s="155"/>
    </row>
    <row r="1395" spans="1:44" ht="102" x14ac:dyDescent="0.3">
      <c r="A1395" s="155"/>
      <c r="B1395" s="161" t="s">
        <v>2367</v>
      </c>
      <c r="C1395" s="162" t="s">
        <v>867</v>
      </c>
      <c r="D1395" s="163">
        <v>201.86</v>
      </c>
      <c r="E1395" s="164">
        <v>201.86</v>
      </c>
      <c r="F1395" s="165" t="s">
        <v>4084</v>
      </c>
      <c r="G1395" s="166" t="s">
        <v>3514</v>
      </c>
      <c r="H1395" s="167"/>
      <c r="I1395" s="155"/>
      <c r="J1395" s="155"/>
      <c r="K1395" s="155"/>
      <c r="L1395" s="155"/>
      <c r="M1395" s="155"/>
      <c r="N1395" s="155"/>
      <c r="O1395" s="155"/>
      <c r="P1395" s="155"/>
      <c r="Q1395" s="155"/>
      <c r="R1395" s="155"/>
      <c r="S1395" s="155"/>
      <c r="T1395" s="155"/>
      <c r="U1395" s="155"/>
      <c r="V1395" s="155"/>
      <c r="W1395" s="155"/>
      <c r="X1395" s="155"/>
      <c r="Y1395" s="155"/>
      <c r="Z1395" s="155"/>
      <c r="AA1395" s="155"/>
      <c r="AB1395" s="155"/>
      <c r="AC1395" s="155"/>
      <c r="AD1395" s="155"/>
      <c r="AE1395" s="155"/>
      <c r="AF1395" s="155"/>
      <c r="AG1395" s="155"/>
      <c r="AH1395" s="155"/>
      <c r="AI1395" s="155"/>
      <c r="AJ1395" s="155"/>
      <c r="AK1395" s="155"/>
      <c r="AL1395" s="155"/>
      <c r="AM1395" s="155"/>
      <c r="AN1395" s="155"/>
      <c r="AO1395" s="155"/>
      <c r="AP1395" s="155"/>
      <c r="AQ1395" s="155"/>
      <c r="AR1395" s="155"/>
    </row>
    <row r="1396" spans="1:44" ht="102" hidden="1" x14ac:dyDescent="0.3">
      <c r="A1396" s="155"/>
      <c r="B1396" s="165" t="s">
        <v>4084</v>
      </c>
      <c r="C1396" s="162"/>
      <c r="D1396" s="163">
        <v>201.86</v>
      </c>
      <c r="E1396" s="164">
        <v>201.86</v>
      </c>
      <c r="F1396" s="166" t="s">
        <v>3514</v>
      </c>
      <c r="G1396" s="161" t="s">
        <v>2192</v>
      </c>
      <c r="H1396" s="162" t="s">
        <v>663</v>
      </c>
      <c r="I1396" s="155"/>
      <c r="J1396" s="155"/>
      <c r="K1396" s="155"/>
      <c r="L1396" s="155"/>
      <c r="M1396" s="155"/>
      <c r="N1396" s="155"/>
      <c r="O1396" s="155"/>
      <c r="P1396" s="155"/>
      <c r="Q1396" s="155"/>
      <c r="R1396" s="155"/>
      <c r="S1396" s="155"/>
      <c r="T1396" s="155"/>
      <c r="U1396" s="155"/>
      <c r="V1396" s="155"/>
      <c r="W1396" s="155"/>
      <c r="X1396" s="155"/>
      <c r="Y1396" s="155"/>
      <c r="Z1396" s="155"/>
      <c r="AA1396" s="155"/>
      <c r="AB1396" s="155"/>
      <c r="AC1396" s="155"/>
      <c r="AD1396" s="155"/>
      <c r="AE1396" s="155"/>
      <c r="AF1396" s="155"/>
      <c r="AG1396" s="155"/>
      <c r="AH1396" s="155"/>
      <c r="AI1396" s="155"/>
      <c r="AJ1396" s="155"/>
      <c r="AK1396" s="155"/>
      <c r="AL1396" s="155"/>
      <c r="AM1396" s="155"/>
      <c r="AN1396" s="155"/>
      <c r="AO1396" s="155"/>
      <c r="AP1396" s="155"/>
      <c r="AQ1396" s="155"/>
      <c r="AR1396" s="155"/>
    </row>
    <row r="1397" spans="1:44" ht="102" hidden="1" x14ac:dyDescent="0.3">
      <c r="A1397" s="155"/>
      <c r="B1397" s="166" t="s">
        <v>3514</v>
      </c>
      <c r="C1397" s="167"/>
      <c r="D1397" s="163">
        <v>201.86</v>
      </c>
      <c r="E1397" s="164">
        <v>201.86</v>
      </c>
      <c r="F1397" s="161" t="s">
        <v>2192</v>
      </c>
      <c r="G1397" s="165" t="s">
        <v>4084</v>
      </c>
      <c r="H1397" s="162"/>
      <c r="I1397" s="155"/>
      <c r="J1397" s="155"/>
      <c r="K1397" s="155"/>
      <c r="L1397" s="155"/>
      <c r="M1397" s="155"/>
      <c r="N1397" s="155"/>
      <c r="O1397" s="155"/>
      <c r="P1397" s="155"/>
      <c r="Q1397" s="155"/>
      <c r="R1397" s="155"/>
      <c r="S1397" s="155"/>
      <c r="T1397" s="155"/>
      <c r="U1397" s="155"/>
      <c r="V1397" s="155"/>
      <c r="W1397" s="155"/>
      <c r="X1397" s="155"/>
      <c r="Y1397" s="155"/>
      <c r="Z1397" s="155"/>
      <c r="AA1397" s="155"/>
      <c r="AB1397" s="155"/>
      <c r="AC1397" s="155"/>
      <c r="AD1397" s="155"/>
      <c r="AE1397" s="155"/>
      <c r="AF1397" s="155"/>
      <c r="AG1397" s="155"/>
      <c r="AH1397" s="155"/>
      <c r="AI1397" s="155"/>
      <c r="AJ1397" s="155"/>
      <c r="AK1397" s="155"/>
      <c r="AL1397" s="155"/>
      <c r="AM1397" s="155"/>
      <c r="AN1397" s="155"/>
      <c r="AO1397" s="155"/>
      <c r="AP1397" s="155"/>
      <c r="AQ1397" s="155"/>
      <c r="AR1397" s="155"/>
    </row>
    <row r="1398" spans="1:44" ht="102" x14ac:dyDescent="0.3">
      <c r="A1398" s="155"/>
      <c r="B1398" s="161" t="s">
        <v>2192</v>
      </c>
      <c r="C1398" s="162" t="s">
        <v>663</v>
      </c>
      <c r="D1398" s="163">
        <v>176.09</v>
      </c>
      <c r="E1398" s="164">
        <v>176.09</v>
      </c>
      <c r="F1398" s="165" t="s">
        <v>4084</v>
      </c>
      <c r="G1398" s="166" t="s">
        <v>2455</v>
      </c>
      <c r="H1398" s="167"/>
      <c r="I1398" s="155"/>
      <c r="J1398" s="155"/>
      <c r="K1398" s="155"/>
      <c r="L1398" s="155"/>
      <c r="M1398" s="155"/>
      <c r="N1398" s="155"/>
      <c r="O1398" s="155"/>
      <c r="P1398" s="155"/>
      <c r="Q1398" s="155"/>
      <c r="R1398" s="155"/>
      <c r="S1398" s="155"/>
      <c r="T1398" s="155"/>
      <c r="U1398" s="155"/>
      <c r="V1398" s="155"/>
      <c r="W1398" s="155"/>
      <c r="X1398" s="155"/>
      <c r="Y1398" s="155"/>
      <c r="Z1398" s="155"/>
      <c r="AA1398" s="155"/>
      <c r="AB1398" s="155"/>
      <c r="AC1398" s="155"/>
      <c r="AD1398" s="155"/>
      <c r="AE1398" s="155"/>
      <c r="AF1398" s="155"/>
      <c r="AG1398" s="155"/>
      <c r="AH1398" s="155"/>
      <c r="AI1398" s="155"/>
      <c r="AJ1398" s="155"/>
      <c r="AK1398" s="155"/>
      <c r="AL1398" s="155"/>
      <c r="AM1398" s="155"/>
      <c r="AN1398" s="155"/>
      <c r="AO1398" s="155"/>
      <c r="AP1398" s="155"/>
      <c r="AQ1398" s="155"/>
      <c r="AR1398" s="155"/>
    </row>
    <row r="1399" spans="1:44" ht="102" hidden="1" x14ac:dyDescent="0.3">
      <c r="A1399" s="155"/>
      <c r="B1399" s="165" t="s">
        <v>4084</v>
      </c>
      <c r="C1399" s="162"/>
      <c r="D1399" s="163">
        <v>176.09</v>
      </c>
      <c r="E1399" s="164">
        <v>176.09</v>
      </c>
      <c r="F1399" s="166" t="s">
        <v>2455</v>
      </c>
      <c r="G1399" s="161" t="s">
        <v>2034</v>
      </c>
      <c r="H1399" s="162" t="s">
        <v>767</v>
      </c>
      <c r="I1399" s="155"/>
      <c r="J1399" s="155"/>
      <c r="K1399" s="155"/>
      <c r="L1399" s="155"/>
      <c r="M1399" s="155"/>
      <c r="N1399" s="155"/>
      <c r="O1399" s="155"/>
      <c r="P1399" s="155"/>
      <c r="Q1399" s="155"/>
      <c r="R1399" s="155"/>
      <c r="S1399" s="155"/>
      <c r="T1399" s="155"/>
      <c r="U1399" s="155"/>
      <c r="V1399" s="155"/>
      <c r="W1399" s="155"/>
      <c r="X1399" s="155"/>
      <c r="Y1399" s="155"/>
      <c r="Z1399" s="155"/>
      <c r="AA1399" s="155"/>
      <c r="AB1399" s="155"/>
      <c r="AC1399" s="155"/>
      <c r="AD1399" s="155"/>
      <c r="AE1399" s="155"/>
      <c r="AF1399" s="155"/>
      <c r="AG1399" s="155"/>
      <c r="AH1399" s="155"/>
      <c r="AI1399" s="155"/>
      <c r="AJ1399" s="155"/>
      <c r="AK1399" s="155"/>
      <c r="AL1399" s="155"/>
      <c r="AM1399" s="155"/>
      <c r="AN1399" s="155"/>
      <c r="AO1399" s="155"/>
      <c r="AP1399" s="155"/>
      <c r="AQ1399" s="155"/>
      <c r="AR1399" s="155"/>
    </row>
    <row r="1400" spans="1:44" ht="102" hidden="1" x14ac:dyDescent="0.3">
      <c r="A1400" s="155"/>
      <c r="B1400" s="166" t="s">
        <v>2455</v>
      </c>
      <c r="C1400" s="167"/>
      <c r="D1400" s="163">
        <v>176.09</v>
      </c>
      <c r="E1400" s="164">
        <v>176.09</v>
      </c>
      <c r="F1400" s="161" t="s">
        <v>2034</v>
      </c>
      <c r="G1400" s="165" t="s">
        <v>4084</v>
      </c>
      <c r="H1400" s="162"/>
      <c r="I1400" s="155"/>
      <c r="J1400" s="155"/>
      <c r="K1400" s="155"/>
      <c r="L1400" s="155"/>
      <c r="M1400" s="155"/>
      <c r="N1400" s="155"/>
      <c r="O1400" s="155"/>
      <c r="P1400" s="155"/>
      <c r="Q1400" s="155"/>
      <c r="R1400" s="155"/>
      <c r="S1400" s="155"/>
      <c r="T1400" s="155"/>
      <c r="U1400" s="155"/>
      <c r="V1400" s="155"/>
      <c r="W1400" s="155"/>
      <c r="X1400" s="155"/>
      <c r="Y1400" s="155"/>
      <c r="Z1400" s="155"/>
      <c r="AA1400" s="155"/>
      <c r="AB1400" s="155"/>
      <c r="AC1400" s="155"/>
      <c r="AD1400" s="155"/>
      <c r="AE1400" s="155"/>
      <c r="AF1400" s="155"/>
      <c r="AG1400" s="155"/>
      <c r="AH1400" s="155"/>
      <c r="AI1400" s="155"/>
      <c r="AJ1400" s="155"/>
      <c r="AK1400" s="155"/>
      <c r="AL1400" s="155"/>
      <c r="AM1400" s="155"/>
      <c r="AN1400" s="155"/>
      <c r="AO1400" s="155"/>
      <c r="AP1400" s="155"/>
      <c r="AQ1400" s="155"/>
      <c r="AR1400" s="155"/>
    </row>
    <row r="1401" spans="1:44" ht="102" x14ac:dyDescent="0.3">
      <c r="A1401" s="155"/>
      <c r="B1401" s="161" t="s">
        <v>2034</v>
      </c>
      <c r="C1401" s="162" t="s">
        <v>767</v>
      </c>
      <c r="D1401" s="163">
        <v>146.03</v>
      </c>
      <c r="E1401" s="164">
        <v>146.03</v>
      </c>
      <c r="F1401" s="165" t="s">
        <v>4084</v>
      </c>
      <c r="G1401" s="166" t="s">
        <v>2413</v>
      </c>
      <c r="H1401" s="167"/>
      <c r="I1401" s="155"/>
      <c r="J1401" s="155"/>
      <c r="K1401" s="155"/>
      <c r="L1401" s="155"/>
      <c r="M1401" s="155"/>
      <c r="N1401" s="155"/>
      <c r="O1401" s="155"/>
      <c r="P1401" s="155"/>
      <c r="Q1401" s="155"/>
      <c r="R1401" s="155"/>
      <c r="S1401" s="155"/>
      <c r="T1401" s="155"/>
      <c r="U1401" s="155"/>
      <c r="V1401" s="155"/>
      <c r="W1401" s="155"/>
      <c r="X1401" s="155"/>
      <c r="Y1401" s="155"/>
      <c r="Z1401" s="155"/>
      <c r="AA1401" s="155"/>
      <c r="AB1401" s="155"/>
      <c r="AC1401" s="155"/>
      <c r="AD1401" s="155"/>
      <c r="AE1401" s="155"/>
      <c r="AF1401" s="155"/>
      <c r="AG1401" s="155"/>
      <c r="AH1401" s="155"/>
      <c r="AI1401" s="155"/>
      <c r="AJ1401" s="155"/>
      <c r="AK1401" s="155"/>
      <c r="AL1401" s="155"/>
      <c r="AM1401" s="155"/>
      <c r="AN1401" s="155"/>
      <c r="AO1401" s="155"/>
      <c r="AP1401" s="155"/>
      <c r="AQ1401" s="155"/>
      <c r="AR1401" s="155"/>
    </row>
    <row r="1402" spans="1:44" ht="102" hidden="1" x14ac:dyDescent="0.3">
      <c r="A1402" s="155"/>
      <c r="B1402" s="165" t="s">
        <v>4084</v>
      </c>
      <c r="C1402" s="162"/>
      <c r="D1402" s="163">
        <v>146.03</v>
      </c>
      <c r="E1402" s="164">
        <v>146.03</v>
      </c>
      <c r="F1402" s="166" t="s">
        <v>2413</v>
      </c>
      <c r="G1402" s="161" t="s">
        <v>2033</v>
      </c>
      <c r="H1402" s="162" t="s">
        <v>502</v>
      </c>
      <c r="I1402" s="155"/>
      <c r="J1402" s="155"/>
      <c r="K1402" s="155"/>
      <c r="L1402" s="155"/>
      <c r="M1402" s="155"/>
      <c r="N1402" s="155"/>
      <c r="O1402" s="155"/>
      <c r="P1402" s="155"/>
      <c r="Q1402" s="155"/>
      <c r="R1402" s="155"/>
      <c r="S1402" s="155"/>
      <c r="T1402" s="155"/>
      <c r="U1402" s="155"/>
      <c r="V1402" s="155"/>
      <c r="W1402" s="155"/>
      <c r="X1402" s="155"/>
      <c r="Y1402" s="155"/>
      <c r="Z1402" s="155"/>
      <c r="AA1402" s="155"/>
      <c r="AB1402" s="155"/>
      <c r="AC1402" s="155"/>
      <c r="AD1402" s="155"/>
      <c r="AE1402" s="155"/>
      <c r="AF1402" s="155"/>
      <c r="AG1402" s="155"/>
      <c r="AH1402" s="155"/>
      <c r="AI1402" s="155"/>
      <c r="AJ1402" s="155"/>
      <c r="AK1402" s="155"/>
      <c r="AL1402" s="155"/>
      <c r="AM1402" s="155"/>
      <c r="AN1402" s="155"/>
      <c r="AO1402" s="155"/>
      <c r="AP1402" s="155"/>
      <c r="AQ1402" s="155"/>
      <c r="AR1402" s="155"/>
    </row>
    <row r="1403" spans="1:44" ht="102" hidden="1" x14ac:dyDescent="0.3">
      <c r="A1403" s="155"/>
      <c r="B1403" s="166" t="s">
        <v>2413</v>
      </c>
      <c r="C1403" s="167"/>
      <c r="D1403" s="163">
        <v>146.03</v>
      </c>
      <c r="E1403" s="164">
        <v>146.03</v>
      </c>
      <c r="F1403" s="161" t="s">
        <v>2033</v>
      </c>
      <c r="G1403" s="165" t="s">
        <v>4084</v>
      </c>
      <c r="H1403" s="162"/>
      <c r="I1403" s="155"/>
      <c r="J1403" s="155"/>
      <c r="K1403" s="155"/>
      <c r="L1403" s="155"/>
      <c r="M1403" s="155"/>
      <c r="N1403" s="155"/>
      <c r="O1403" s="155"/>
      <c r="P1403" s="155"/>
      <c r="Q1403" s="155"/>
      <c r="R1403" s="155"/>
      <c r="S1403" s="155"/>
      <c r="T1403" s="155"/>
      <c r="U1403" s="155"/>
      <c r="V1403" s="155"/>
      <c r="W1403" s="155"/>
      <c r="X1403" s="155"/>
      <c r="Y1403" s="155"/>
      <c r="Z1403" s="155"/>
      <c r="AA1403" s="155"/>
      <c r="AB1403" s="155"/>
      <c r="AC1403" s="155"/>
      <c r="AD1403" s="155"/>
      <c r="AE1403" s="155"/>
      <c r="AF1403" s="155"/>
      <c r="AG1403" s="155"/>
      <c r="AH1403" s="155"/>
      <c r="AI1403" s="155"/>
      <c r="AJ1403" s="155"/>
      <c r="AK1403" s="155"/>
      <c r="AL1403" s="155"/>
      <c r="AM1403" s="155"/>
      <c r="AN1403" s="155"/>
      <c r="AO1403" s="155"/>
      <c r="AP1403" s="155"/>
      <c r="AQ1403" s="155"/>
      <c r="AR1403" s="155"/>
    </row>
    <row r="1404" spans="1:44" ht="102" x14ac:dyDescent="0.3">
      <c r="A1404" s="155"/>
      <c r="B1404" s="161" t="s">
        <v>2033</v>
      </c>
      <c r="C1404" s="162" t="s">
        <v>502</v>
      </c>
      <c r="D1404" s="163">
        <v>163.21</v>
      </c>
      <c r="E1404" s="164">
        <v>163.21</v>
      </c>
      <c r="F1404" s="165" t="s">
        <v>4084</v>
      </c>
      <c r="G1404" s="166" t="s">
        <v>2438</v>
      </c>
      <c r="H1404" s="167"/>
      <c r="I1404" s="155"/>
      <c r="J1404" s="155"/>
      <c r="K1404" s="155"/>
      <c r="L1404" s="155"/>
      <c r="M1404" s="155"/>
      <c r="N1404" s="155"/>
      <c r="O1404" s="155"/>
      <c r="P1404" s="155"/>
      <c r="Q1404" s="155"/>
      <c r="R1404" s="155"/>
      <c r="S1404" s="155"/>
      <c r="T1404" s="155"/>
      <c r="U1404" s="155"/>
      <c r="V1404" s="155"/>
      <c r="W1404" s="155"/>
      <c r="X1404" s="155"/>
      <c r="Y1404" s="155"/>
      <c r="Z1404" s="155"/>
      <c r="AA1404" s="155"/>
      <c r="AB1404" s="155"/>
      <c r="AC1404" s="155"/>
      <c r="AD1404" s="155"/>
      <c r="AE1404" s="155"/>
      <c r="AF1404" s="155"/>
      <c r="AG1404" s="155"/>
      <c r="AH1404" s="155"/>
      <c r="AI1404" s="155"/>
      <c r="AJ1404" s="155"/>
      <c r="AK1404" s="155"/>
      <c r="AL1404" s="155"/>
      <c r="AM1404" s="155"/>
      <c r="AN1404" s="155"/>
      <c r="AO1404" s="155"/>
      <c r="AP1404" s="155"/>
      <c r="AQ1404" s="155"/>
      <c r="AR1404" s="155"/>
    </row>
    <row r="1405" spans="1:44" ht="102" hidden="1" x14ac:dyDescent="0.3">
      <c r="A1405" s="155"/>
      <c r="B1405" s="165" t="s">
        <v>4084</v>
      </c>
      <c r="C1405" s="162"/>
      <c r="D1405" s="163">
        <v>163.21</v>
      </c>
      <c r="E1405" s="164">
        <v>163.21</v>
      </c>
      <c r="F1405" s="166" t="s">
        <v>2438</v>
      </c>
      <c r="G1405" s="161" t="s">
        <v>2277</v>
      </c>
      <c r="H1405" s="162" t="s">
        <v>664</v>
      </c>
      <c r="I1405" s="155"/>
      <c r="J1405" s="155"/>
      <c r="K1405" s="155"/>
      <c r="L1405" s="155"/>
      <c r="M1405" s="155"/>
      <c r="N1405" s="155"/>
      <c r="O1405" s="155"/>
      <c r="P1405" s="155"/>
      <c r="Q1405" s="155"/>
      <c r="R1405" s="155"/>
      <c r="S1405" s="155"/>
      <c r="T1405" s="155"/>
      <c r="U1405" s="155"/>
      <c r="V1405" s="155"/>
      <c r="W1405" s="155"/>
      <c r="X1405" s="155"/>
      <c r="Y1405" s="155"/>
      <c r="Z1405" s="155"/>
      <c r="AA1405" s="155"/>
      <c r="AB1405" s="155"/>
      <c r="AC1405" s="155"/>
      <c r="AD1405" s="155"/>
      <c r="AE1405" s="155"/>
      <c r="AF1405" s="155"/>
      <c r="AG1405" s="155"/>
      <c r="AH1405" s="155"/>
      <c r="AI1405" s="155"/>
      <c r="AJ1405" s="155"/>
      <c r="AK1405" s="155"/>
      <c r="AL1405" s="155"/>
      <c r="AM1405" s="155"/>
      <c r="AN1405" s="155"/>
      <c r="AO1405" s="155"/>
      <c r="AP1405" s="155"/>
      <c r="AQ1405" s="155"/>
      <c r="AR1405" s="155"/>
    </row>
    <row r="1406" spans="1:44" ht="102" hidden="1" x14ac:dyDescent="0.3">
      <c r="A1406" s="155"/>
      <c r="B1406" s="166" t="s">
        <v>2438</v>
      </c>
      <c r="C1406" s="167"/>
      <c r="D1406" s="163">
        <v>163.21</v>
      </c>
      <c r="E1406" s="164">
        <v>163.21</v>
      </c>
      <c r="F1406" s="161" t="s">
        <v>2277</v>
      </c>
      <c r="G1406" s="165" t="s">
        <v>4084</v>
      </c>
      <c r="H1406" s="162"/>
      <c r="I1406" s="155"/>
      <c r="J1406" s="155"/>
      <c r="K1406" s="155"/>
      <c r="L1406" s="155"/>
      <c r="M1406" s="155"/>
      <c r="N1406" s="155"/>
      <c r="O1406" s="155"/>
      <c r="P1406" s="155"/>
      <c r="Q1406" s="155"/>
      <c r="R1406" s="155"/>
      <c r="S1406" s="155"/>
      <c r="T1406" s="155"/>
      <c r="U1406" s="155"/>
      <c r="V1406" s="155"/>
      <c r="W1406" s="155"/>
      <c r="X1406" s="155"/>
      <c r="Y1406" s="155"/>
      <c r="Z1406" s="155"/>
      <c r="AA1406" s="155"/>
      <c r="AB1406" s="155"/>
      <c r="AC1406" s="155"/>
      <c r="AD1406" s="155"/>
      <c r="AE1406" s="155"/>
      <c r="AF1406" s="155"/>
      <c r="AG1406" s="155"/>
      <c r="AH1406" s="155"/>
      <c r="AI1406" s="155"/>
      <c r="AJ1406" s="155"/>
      <c r="AK1406" s="155"/>
      <c r="AL1406" s="155"/>
      <c r="AM1406" s="155"/>
      <c r="AN1406" s="155"/>
      <c r="AO1406" s="155"/>
      <c r="AP1406" s="155"/>
      <c r="AQ1406" s="155"/>
      <c r="AR1406" s="155"/>
    </row>
    <row r="1407" spans="1:44" ht="102" x14ac:dyDescent="0.3">
      <c r="A1407" s="155"/>
      <c r="B1407" s="161" t="s">
        <v>2277</v>
      </c>
      <c r="C1407" s="162" t="s">
        <v>664</v>
      </c>
      <c r="D1407" s="163">
        <v>163.21</v>
      </c>
      <c r="E1407" s="164">
        <v>163.21</v>
      </c>
      <c r="F1407" s="165" t="s">
        <v>4084</v>
      </c>
      <c r="G1407" s="166" t="s">
        <v>3364</v>
      </c>
      <c r="H1407" s="167"/>
      <c r="I1407" s="155"/>
      <c r="J1407" s="155"/>
      <c r="K1407" s="155"/>
      <c r="L1407" s="155"/>
      <c r="M1407" s="155"/>
      <c r="N1407" s="155"/>
      <c r="O1407" s="155"/>
      <c r="P1407" s="155"/>
      <c r="Q1407" s="155"/>
      <c r="R1407" s="155"/>
      <c r="S1407" s="155"/>
      <c r="T1407" s="155"/>
      <c r="U1407" s="155"/>
      <c r="V1407" s="155"/>
      <c r="W1407" s="155"/>
      <c r="X1407" s="155"/>
      <c r="Y1407" s="155"/>
      <c r="Z1407" s="155"/>
      <c r="AA1407" s="155"/>
      <c r="AB1407" s="155"/>
      <c r="AC1407" s="155"/>
      <c r="AD1407" s="155"/>
      <c r="AE1407" s="155"/>
      <c r="AF1407" s="155"/>
      <c r="AG1407" s="155"/>
      <c r="AH1407" s="155"/>
      <c r="AI1407" s="155"/>
      <c r="AJ1407" s="155"/>
      <c r="AK1407" s="155"/>
      <c r="AL1407" s="155"/>
      <c r="AM1407" s="155"/>
      <c r="AN1407" s="155"/>
      <c r="AO1407" s="155"/>
      <c r="AP1407" s="155"/>
      <c r="AQ1407" s="155"/>
      <c r="AR1407" s="155"/>
    </row>
    <row r="1408" spans="1:44" ht="102" hidden="1" x14ac:dyDescent="0.3">
      <c r="A1408" s="155"/>
      <c r="B1408" s="165" t="s">
        <v>4084</v>
      </c>
      <c r="C1408" s="162"/>
      <c r="D1408" s="163">
        <v>163.21</v>
      </c>
      <c r="E1408" s="164">
        <v>163.21</v>
      </c>
      <c r="F1408" s="166" t="s">
        <v>3364</v>
      </c>
      <c r="G1408" s="161" t="s">
        <v>3523</v>
      </c>
      <c r="H1408" s="162" t="s">
        <v>541</v>
      </c>
      <c r="I1408" s="155"/>
      <c r="J1408" s="155"/>
      <c r="K1408" s="155"/>
      <c r="L1408" s="155"/>
      <c r="M1408" s="155"/>
      <c r="N1408" s="155"/>
      <c r="O1408" s="155"/>
      <c r="P1408" s="155"/>
      <c r="Q1408" s="155"/>
      <c r="R1408" s="155"/>
      <c r="S1408" s="155"/>
      <c r="T1408" s="155"/>
      <c r="U1408" s="155"/>
      <c r="V1408" s="155"/>
      <c r="W1408" s="155"/>
      <c r="X1408" s="155"/>
      <c r="Y1408" s="155"/>
      <c r="Z1408" s="155"/>
      <c r="AA1408" s="155"/>
      <c r="AB1408" s="155"/>
      <c r="AC1408" s="155"/>
      <c r="AD1408" s="155"/>
      <c r="AE1408" s="155"/>
      <c r="AF1408" s="155"/>
      <c r="AG1408" s="155"/>
      <c r="AH1408" s="155"/>
      <c r="AI1408" s="155"/>
      <c r="AJ1408" s="155"/>
      <c r="AK1408" s="155"/>
      <c r="AL1408" s="155"/>
      <c r="AM1408" s="155"/>
      <c r="AN1408" s="155"/>
      <c r="AO1408" s="155"/>
      <c r="AP1408" s="155"/>
      <c r="AQ1408" s="155"/>
      <c r="AR1408" s="155"/>
    </row>
    <row r="1409" spans="1:44" ht="102" hidden="1" x14ac:dyDescent="0.3">
      <c r="A1409" s="155"/>
      <c r="B1409" s="166" t="s">
        <v>3364</v>
      </c>
      <c r="C1409" s="167"/>
      <c r="D1409" s="163">
        <v>163.21</v>
      </c>
      <c r="E1409" s="164">
        <v>163.21</v>
      </c>
      <c r="F1409" s="161" t="s">
        <v>3523</v>
      </c>
      <c r="G1409" s="165" t="s">
        <v>4084</v>
      </c>
      <c r="H1409" s="162"/>
      <c r="I1409" s="155"/>
      <c r="J1409" s="155"/>
      <c r="K1409" s="155"/>
      <c r="L1409" s="155"/>
      <c r="M1409" s="155"/>
      <c r="N1409" s="155"/>
      <c r="O1409" s="155"/>
      <c r="P1409" s="155"/>
      <c r="Q1409" s="155"/>
      <c r="R1409" s="155"/>
      <c r="S1409" s="155"/>
      <c r="T1409" s="155"/>
      <c r="U1409" s="155"/>
      <c r="V1409" s="155"/>
      <c r="W1409" s="155"/>
      <c r="X1409" s="155"/>
      <c r="Y1409" s="155"/>
      <c r="Z1409" s="155"/>
      <c r="AA1409" s="155"/>
      <c r="AB1409" s="155"/>
      <c r="AC1409" s="155"/>
      <c r="AD1409" s="155"/>
      <c r="AE1409" s="155"/>
      <c r="AF1409" s="155"/>
      <c r="AG1409" s="155"/>
      <c r="AH1409" s="155"/>
      <c r="AI1409" s="155"/>
      <c r="AJ1409" s="155"/>
      <c r="AK1409" s="155"/>
      <c r="AL1409" s="155"/>
      <c r="AM1409" s="155"/>
      <c r="AN1409" s="155"/>
      <c r="AO1409" s="155"/>
      <c r="AP1409" s="155"/>
      <c r="AQ1409" s="155"/>
      <c r="AR1409" s="155"/>
    </row>
    <row r="1410" spans="1:44" ht="102" x14ac:dyDescent="0.3">
      <c r="A1410" s="155"/>
      <c r="B1410" s="161" t="s">
        <v>3523</v>
      </c>
      <c r="C1410" s="162" t="s">
        <v>541</v>
      </c>
      <c r="D1410" s="163">
        <v>163.21</v>
      </c>
      <c r="E1410" s="164">
        <v>163.21</v>
      </c>
      <c r="F1410" s="165" t="s">
        <v>4084</v>
      </c>
      <c r="G1410" s="166" t="s">
        <v>4026</v>
      </c>
      <c r="H1410" s="167"/>
      <c r="I1410" s="155"/>
      <c r="J1410" s="155"/>
      <c r="K1410" s="155"/>
      <c r="L1410" s="155"/>
      <c r="M1410" s="155"/>
      <c r="N1410" s="155"/>
      <c r="O1410" s="155"/>
      <c r="P1410" s="155"/>
      <c r="Q1410" s="155"/>
      <c r="R1410" s="155"/>
      <c r="S1410" s="155"/>
      <c r="T1410" s="155"/>
      <c r="U1410" s="155"/>
      <c r="V1410" s="155"/>
      <c r="W1410" s="155"/>
      <c r="X1410" s="155"/>
      <c r="Y1410" s="155"/>
      <c r="Z1410" s="155"/>
      <c r="AA1410" s="155"/>
      <c r="AB1410" s="155"/>
      <c r="AC1410" s="155"/>
      <c r="AD1410" s="155"/>
      <c r="AE1410" s="155"/>
      <c r="AF1410" s="155"/>
      <c r="AG1410" s="155"/>
      <c r="AH1410" s="155"/>
      <c r="AI1410" s="155"/>
      <c r="AJ1410" s="155"/>
      <c r="AK1410" s="155"/>
      <c r="AL1410" s="155"/>
      <c r="AM1410" s="155"/>
      <c r="AN1410" s="155"/>
      <c r="AO1410" s="155"/>
      <c r="AP1410" s="155"/>
      <c r="AQ1410" s="155"/>
      <c r="AR1410" s="155"/>
    </row>
    <row r="1411" spans="1:44" ht="102" hidden="1" x14ac:dyDescent="0.3">
      <c r="A1411" s="155"/>
      <c r="B1411" s="165" t="s">
        <v>4084</v>
      </c>
      <c r="C1411" s="162"/>
      <c r="D1411" s="163">
        <v>163.21</v>
      </c>
      <c r="E1411" s="164">
        <v>163.21</v>
      </c>
      <c r="F1411" s="166" t="s">
        <v>4026</v>
      </c>
      <c r="G1411" s="161" t="s">
        <v>1802</v>
      </c>
      <c r="H1411" s="162" t="s">
        <v>517</v>
      </c>
      <c r="I1411" s="155"/>
      <c r="J1411" s="155"/>
      <c r="K1411" s="155"/>
      <c r="L1411" s="155"/>
      <c r="M1411" s="155"/>
      <c r="N1411" s="155"/>
      <c r="O1411" s="155"/>
      <c r="P1411" s="155"/>
      <c r="Q1411" s="155"/>
      <c r="R1411" s="155"/>
      <c r="S1411" s="155"/>
      <c r="T1411" s="155"/>
      <c r="U1411" s="155"/>
      <c r="V1411" s="155"/>
      <c r="W1411" s="155"/>
      <c r="X1411" s="155"/>
      <c r="Y1411" s="155"/>
      <c r="Z1411" s="155"/>
      <c r="AA1411" s="155"/>
      <c r="AB1411" s="155"/>
      <c r="AC1411" s="155"/>
      <c r="AD1411" s="155"/>
      <c r="AE1411" s="155"/>
      <c r="AF1411" s="155"/>
      <c r="AG1411" s="155"/>
      <c r="AH1411" s="155"/>
      <c r="AI1411" s="155"/>
      <c r="AJ1411" s="155"/>
      <c r="AK1411" s="155"/>
      <c r="AL1411" s="155"/>
      <c r="AM1411" s="155"/>
      <c r="AN1411" s="155"/>
      <c r="AO1411" s="155"/>
      <c r="AP1411" s="155"/>
      <c r="AQ1411" s="155"/>
      <c r="AR1411" s="155"/>
    </row>
    <row r="1412" spans="1:44" ht="102" hidden="1" x14ac:dyDescent="0.3">
      <c r="A1412" s="155"/>
      <c r="B1412" s="166" t="s">
        <v>4026</v>
      </c>
      <c r="C1412" s="167"/>
      <c r="D1412" s="163">
        <v>163.21</v>
      </c>
      <c r="E1412" s="164">
        <v>163.21</v>
      </c>
      <c r="F1412" s="161" t="s">
        <v>1802</v>
      </c>
      <c r="G1412" s="165" t="s">
        <v>4084</v>
      </c>
      <c r="H1412" s="162"/>
      <c r="I1412" s="155"/>
      <c r="J1412" s="155"/>
      <c r="K1412" s="155"/>
      <c r="L1412" s="155"/>
      <c r="M1412" s="155"/>
      <c r="N1412" s="155"/>
      <c r="O1412" s="155"/>
      <c r="P1412" s="155"/>
      <c r="Q1412" s="155"/>
      <c r="R1412" s="155"/>
      <c r="S1412" s="155"/>
      <c r="T1412" s="155"/>
      <c r="U1412" s="155"/>
      <c r="V1412" s="155"/>
      <c r="W1412" s="155"/>
      <c r="X1412" s="155"/>
      <c r="Y1412" s="155"/>
      <c r="Z1412" s="155"/>
      <c r="AA1412" s="155"/>
      <c r="AB1412" s="155"/>
      <c r="AC1412" s="155"/>
      <c r="AD1412" s="155"/>
      <c r="AE1412" s="155"/>
      <c r="AF1412" s="155"/>
      <c r="AG1412" s="155"/>
      <c r="AH1412" s="155"/>
      <c r="AI1412" s="155"/>
      <c r="AJ1412" s="155"/>
      <c r="AK1412" s="155"/>
      <c r="AL1412" s="155"/>
      <c r="AM1412" s="155"/>
      <c r="AN1412" s="155"/>
      <c r="AO1412" s="155"/>
      <c r="AP1412" s="155"/>
      <c r="AQ1412" s="155"/>
      <c r="AR1412" s="155"/>
    </row>
    <row r="1413" spans="1:44" ht="102" x14ac:dyDescent="0.3">
      <c r="A1413" s="155"/>
      <c r="B1413" s="161" t="s">
        <v>1802</v>
      </c>
      <c r="C1413" s="162" t="s">
        <v>517</v>
      </c>
      <c r="D1413" s="163">
        <v>163.21</v>
      </c>
      <c r="E1413" s="164">
        <v>163.21</v>
      </c>
      <c r="F1413" s="165" t="s">
        <v>4084</v>
      </c>
      <c r="G1413" s="166" t="s">
        <v>2434</v>
      </c>
      <c r="H1413" s="167"/>
      <c r="I1413" s="155"/>
      <c r="J1413" s="155"/>
      <c r="K1413" s="155"/>
      <c r="L1413" s="155"/>
      <c r="M1413" s="155"/>
      <c r="N1413" s="155"/>
      <c r="O1413" s="155"/>
      <c r="P1413" s="155"/>
      <c r="Q1413" s="155"/>
      <c r="R1413" s="155"/>
      <c r="S1413" s="155"/>
      <c r="T1413" s="155"/>
      <c r="U1413" s="155"/>
      <c r="V1413" s="155"/>
      <c r="W1413" s="155"/>
      <c r="X1413" s="155"/>
      <c r="Y1413" s="155"/>
      <c r="Z1413" s="155"/>
      <c r="AA1413" s="155"/>
      <c r="AB1413" s="155"/>
      <c r="AC1413" s="155"/>
      <c r="AD1413" s="155"/>
      <c r="AE1413" s="155"/>
      <c r="AF1413" s="155"/>
      <c r="AG1413" s="155"/>
      <c r="AH1413" s="155"/>
      <c r="AI1413" s="155"/>
      <c r="AJ1413" s="155"/>
      <c r="AK1413" s="155"/>
      <c r="AL1413" s="155"/>
      <c r="AM1413" s="155"/>
      <c r="AN1413" s="155"/>
      <c r="AO1413" s="155"/>
      <c r="AP1413" s="155"/>
      <c r="AQ1413" s="155"/>
      <c r="AR1413" s="155"/>
    </row>
    <row r="1414" spans="1:44" ht="102" hidden="1" x14ac:dyDescent="0.3">
      <c r="A1414" s="155"/>
      <c r="B1414" s="165" t="s">
        <v>4084</v>
      </c>
      <c r="C1414" s="162"/>
      <c r="D1414" s="163">
        <v>163.21</v>
      </c>
      <c r="E1414" s="164">
        <v>163.21</v>
      </c>
      <c r="F1414" s="166" t="s">
        <v>2434</v>
      </c>
      <c r="G1414" s="161" t="s">
        <v>1819</v>
      </c>
      <c r="H1414" s="162" t="s">
        <v>493</v>
      </c>
      <c r="I1414" s="155"/>
      <c r="J1414" s="155"/>
      <c r="K1414" s="155"/>
      <c r="L1414" s="155"/>
      <c r="M1414" s="155"/>
      <c r="N1414" s="155"/>
      <c r="O1414" s="155"/>
      <c r="P1414" s="155"/>
      <c r="Q1414" s="155"/>
      <c r="R1414" s="155"/>
      <c r="S1414" s="155"/>
      <c r="T1414" s="155"/>
      <c r="U1414" s="155"/>
      <c r="V1414" s="155"/>
      <c r="W1414" s="155"/>
      <c r="X1414" s="155"/>
      <c r="Y1414" s="155"/>
      <c r="Z1414" s="155"/>
      <c r="AA1414" s="155"/>
      <c r="AB1414" s="155"/>
      <c r="AC1414" s="155"/>
      <c r="AD1414" s="155"/>
      <c r="AE1414" s="155"/>
      <c r="AF1414" s="155"/>
      <c r="AG1414" s="155"/>
      <c r="AH1414" s="155"/>
      <c r="AI1414" s="155"/>
      <c r="AJ1414" s="155"/>
      <c r="AK1414" s="155"/>
      <c r="AL1414" s="155"/>
      <c r="AM1414" s="155"/>
      <c r="AN1414" s="155"/>
      <c r="AO1414" s="155"/>
      <c r="AP1414" s="155"/>
      <c r="AQ1414" s="155"/>
      <c r="AR1414" s="155"/>
    </row>
    <row r="1415" spans="1:44" ht="102" hidden="1" x14ac:dyDescent="0.3">
      <c r="A1415" s="155"/>
      <c r="B1415" s="166" t="s">
        <v>2434</v>
      </c>
      <c r="C1415" s="167"/>
      <c r="D1415" s="163">
        <v>163.21</v>
      </c>
      <c r="E1415" s="164">
        <v>163.21</v>
      </c>
      <c r="F1415" s="161" t="s">
        <v>1819</v>
      </c>
      <c r="G1415" s="165" t="s">
        <v>4084</v>
      </c>
      <c r="H1415" s="162"/>
      <c r="I1415" s="155"/>
      <c r="J1415" s="155"/>
      <c r="K1415" s="155"/>
      <c r="L1415" s="155"/>
      <c r="M1415" s="155"/>
      <c r="N1415" s="155"/>
      <c r="O1415" s="155"/>
      <c r="P1415" s="155"/>
      <c r="Q1415" s="155"/>
      <c r="R1415" s="155"/>
      <c r="S1415" s="155"/>
      <c r="T1415" s="155"/>
      <c r="U1415" s="155"/>
      <c r="V1415" s="155"/>
      <c r="W1415" s="155"/>
      <c r="X1415" s="155"/>
      <c r="Y1415" s="155"/>
      <c r="Z1415" s="155"/>
      <c r="AA1415" s="155"/>
      <c r="AB1415" s="155"/>
      <c r="AC1415" s="155"/>
      <c r="AD1415" s="155"/>
      <c r="AE1415" s="155"/>
      <c r="AF1415" s="155"/>
      <c r="AG1415" s="155"/>
      <c r="AH1415" s="155"/>
      <c r="AI1415" s="155"/>
      <c r="AJ1415" s="155"/>
      <c r="AK1415" s="155"/>
      <c r="AL1415" s="155"/>
      <c r="AM1415" s="155"/>
      <c r="AN1415" s="155"/>
      <c r="AO1415" s="155"/>
      <c r="AP1415" s="155"/>
      <c r="AQ1415" s="155"/>
      <c r="AR1415" s="155"/>
    </row>
    <row r="1416" spans="1:44" ht="102" x14ac:dyDescent="0.3">
      <c r="A1416" s="155"/>
      <c r="B1416" s="161" t="s">
        <v>1819</v>
      </c>
      <c r="C1416" s="162" t="s">
        <v>493</v>
      </c>
      <c r="D1416" s="163">
        <v>296.35000000000002</v>
      </c>
      <c r="E1416" s="164">
        <v>296.35000000000002</v>
      </c>
      <c r="F1416" s="165" t="s">
        <v>4084</v>
      </c>
      <c r="G1416" s="166" t="s">
        <v>2535</v>
      </c>
      <c r="H1416" s="167"/>
      <c r="I1416" s="155"/>
      <c r="J1416" s="155"/>
      <c r="K1416" s="155"/>
      <c r="L1416" s="155"/>
      <c r="M1416" s="155"/>
      <c r="N1416" s="155"/>
      <c r="O1416" s="155"/>
      <c r="P1416" s="155"/>
      <c r="Q1416" s="155"/>
      <c r="R1416" s="155"/>
      <c r="S1416" s="155"/>
      <c r="T1416" s="155"/>
      <c r="U1416" s="155"/>
      <c r="V1416" s="155"/>
      <c r="W1416" s="155"/>
      <c r="X1416" s="155"/>
      <c r="Y1416" s="155"/>
      <c r="Z1416" s="155"/>
      <c r="AA1416" s="155"/>
      <c r="AB1416" s="155"/>
      <c r="AC1416" s="155"/>
      <c r="AD1416" s="155"/>
      <c r="AE1416" s="155"/>
      <c r="AF1416" s="155"/>
      <c r="AG1416" s="155"/>
      <c r="AH1416" s="155"/>
      <c r="AI1416" s="155"/>
      <c r="AJ1416" s="155"/>
      <c r="AK1416" s="155"/>
      <c r="AL1416" s="155"/>
      <c r="AM1416" s="155"/>
      <c r="AN1416" s="155"/>
      <c r="AO1416" s="155"/>
      <c r="AP1416" s="155"/>
      <c r="AQ1416" s="155"/>
      <c r="AR1416" s="155"/>
    </row>
    <row r="1417" spans="1:44" ht="102" hidden="1" x14ac:dyDescent="0.3">
      <c r="A1417" s="155"/>
      <c r="B1417" s="165" t="s">
        <v>4084</v>
      </c>
      <c r="C1417" s="162"/>
      <c r="D1417" s="163">
        <v>296.35000000000002</v>
      </c>
      <c r="E1417" s="164">
        <v>296.35000000000002</v>
      </c>
      <c r="F1417" s="166" t="s">
        <v>2535</v>
      </c>
      <c r="G1417" s="161" t="s">
        <v>1753</v>
      </c>
      <c r="H1417" s="162" t="s">
        <v>535</v>
      </c>
      <c r="I1417" s="155"/>
      <c r="J1417" s="155"/>
      <c r="K1417" s="155"/>
      <c r="L1417" s="155"/>
      <c r="M1417" s="155"/>
      <c r="N1417" s="155"/>
      <c r="O1417" s="155"/>
      <c r="P1417" s="155"/>
      <c r="Q1417" s="155"/>
      <c r="R1417" s="155"/>
      <c r="S1417" s="155"/>
      <c r="T1417" s="155"/>
      <c r="U1417" s="155"/>
      <c r="V1417" s="155"/>
      <c r="W1417" s="155"/>
      <c r="X1417" s="155"/>
      <c r="Y1417" s="155"/>
      <c r="Z1417" s="155"/>
      <c r="AA1417" s="155"/>
      <c r="AB1417" s="155"/>
      <c r="AC1417" s="155"/>
      <c r="AD1417" s="155"/>
      <c r="AE1417" s="155"/>
      <c r="AF1417" s="155"/>
      <c r="AG1417" s="155"/>
      <c r="AH1417" s="155"/>
      <c r="AI1417" s="155"/>
      <c r="AJ1417" s="155"/>
      <c r="AK1417" s="155"/>
      <c r="AL1417" s="155"/>
      <c r="AM1417" s="155"/>
      <c r="AN1417" s="155"/>
      <c r="AO1417" s="155"/>
      <c r="AP1417" s="155"/>
      <c r="AQ1417" s="155"/>
      <c r="AR1417" s="155"/>
    </row>
    <row r="1418" spans="1:44" ht="102" hidden="1" x14ac:dyDescent="0.3">
      <c r="A1418" s="155"/>
      <c r="B1418" s="166" t="s">
        <v>2535</v>
      </c>
      <c r="C1418" s="167"/>
      <c r="D1418" s="163">
        <v>296.35000000000002</v>
      </c>
      <c r="E1418" s="164">
        <v>296.35000000000002</v>
      </c>
      <c r="F1418" s="161" t="s">
        <v>1753</v>
      </c>
      <c r="G1418" s="165" t="s">
        <v>4084</v>
      </c>
      <c r="H1418" s="162"/>
      <c r="I1418" s="155"/>
      <c r="J1418" s="155"/>
      <c r="K1418" s="155"/>
      <c r="L1418" s="155"/>
      <c r="M1418" s="155"/>
      <c r="N1418" s="155"/>
      <c r="O1418" s="155"/>
      <c r="P1418" s="155"/>
      <c r="Q1418" s="155"/>
      <c r="R1418" s="155"/>
      <c r="S1418" s="155"/>
      <c r="T1418" s="155"/>
      <c r="U1418" s="155"/>
      <c r="V1418" s="155"/>
      <c r="W1418" s="155"/>
      <c r="X1418" s="155"/>
      <c r="Y1418" s="155"/>
      <c r="Z1418" s="155"/>
      <c r="AA1418" s="155"/>
      <c r="AB1418" s="155"/>
      <c r="AC1418" s="155"/>
      <c r="AD1418" s="155"/>
      <c r="AE1418" s="155"/>
      <c r="AF1418" s="155"/>
      <c r="AG1418" s="155"/>
      <c r="AH1418" s="155"/>
      <c r="AI1418" s="155"/>
      <c r="AJ1418" s="155"/>
      <c r="AK1418" s="155"/>
      <c r="AL1418" s="155"/>
      <c r="AM1418" s="155"/>
      <c r="AN1418" s="155"/>
      <c r="AO1418" s="155"/>
      <c r="AP1418" s="155"/>
      <c r="AQ1418" s="155"/>
      <c r="AR1418" s="155"/>
    </row>
    <row r="1419" spans="1:44" ht="102" x14ac:dyDescent="0.3">
      <c r="A1419" s="155"/>
      <c r="B1419" s="161" t="s">
        <v>1753</v>
      </c>
      <c r="C1419" s="162" t="s">
        <v>535</v>
      </c>
      <c r="D1419" s="163">
        <v>210.45</v>
      </c>
      <c r="E1419" s="164">
        <v>210.45</v>
      </c>
      <c r="F1419" s="165" t="s">
        <v>4084</v>
      </c>
      <c r="G1419" s="166" t="s">
        <v>2480</v>
      </c>
      <c r="H1419" s="167"/>
      <c r="I1419" s="155"/>
      <c r="J1419" s="155"/>
      <c r="K1419" s="155"/>
      <c r="L1419" s="155"/>
      <c r="M1419" s="155"/>
      <c r="N1419" s="155"/>
      <c r="O1419" s="155"/>
      <c r="P1419" s="155"/>
      <c r="Q1419" s="155"/>
      <c r="R1419" s="155"/>
      <c r="S1419" s="155"/>
      <c r="T1419" s="155"/>
      <c r="U1419" s="155"/>
      <c r="V1419" s="155"/>
      <c r="W1419" s="155"/>
      <c r="X1419" s="155"/>
      <c r="Y1419" s="155"/>
      <c r="Z1419" s="155"/>
      <c r="AA1419" s="155"/>
      <c r="AB1419" s="155"/>
      <c r="AC1419" s="155"/>
      <c r="AD1419" s="155"/>
      <c r="AE1419" s="155"/>
      <c r="AF1419" s="155"/>
      <c r="AG1419" s="155"/>
      <c r="AH1419" s="155"/>
      <c r="AI1419" s="155"/>
      <c r="AJ1419" s="155"/>
      <c r="AK1419" s="155"/>
      <c r="AL1419" s="155"/>
      <c r="AM1419" s="155"/>
      <c r="AN1419" s="155"/>
      <c r="AO1419" s="155"/>
      <c r="AP1419" s="155"/>
      <c r="AQ1419" s="155"/>
      <c r="AR1419" s="155"/>
    </row>
    <row r="1420" spans="1:44" ht="102" hidden="1" x14ac:dyDescent="0.3">
      <c r="A1420" s="155"/>
      <c r="B1420" s="165" t="s">
        <v>4084</v>
      </c>
      <c r="C1420" s="162"/>
      <c r="D1420" s="163">
        <v>210.45</v>
      </c>
      <c r="E1420" s="164">
        <v>210.45</v>
      </c>
      <c r="F1420" s="166" t="s">
        <v>2480</v>
      </c>
      <c r="G1420" s="158" t="s">
        <v>2375</v>
      </c>
      <c r="H1420" s="158"/>
      <c r="I1420" s="155"/>
      <c r="J1420" s="155"/>
      <c r="K1420" s="155"/>
      <c r="L1420" s="155"/>
      <c r="M1420" s="155"/>
      <c r="N1420" s="155"/>
      <c r="O1420" s="155"/>
      <c r="P1420" s="155"/>
      <c r="Q1420" s="155"/>
      <c r="R1420" s="155"/>
      <c r="S1420" s="155"/>
      <c r="T1420" s="155"/>
      <c r="U1420" s="155"/>
      <c r="V1420" s="155"/>
      <c r="W1420" s="155"/>
      <c r="X1420" s="155"/>
      <c r="Y1420" s="155"/>
      <c r="Z1420" s="155"/>
      <c r="AA1420" s="155"/>
      <c r="AB1420" s="155"/>
      <c r="AC1420" s="155"/>
      <c r="AD1420" s="155"/>
      <c r="AE1420" s="155"/>
      <c r="AF1420" s="155"/>
      <c r="AG1420" s="155"/>
      <c r="AH1420" s="155"/>
      <c r="AI1420" s="155"/>
      <c r="AJ1420" s="155"/>
      <c r="AK1420" s="155"/>
      <c r="AL1420" s="155"/>
      <c r="AM1420" s="155"/>
      <c r="AN1420" s="155"/>
      <c r="AO1420" s="155"/>
      <c r="AP1420" s="155"/>
      <c r="AQ1420" s="155"/>
      <c r="AR1420" s="155"/>
    </row>
    <row r="1421" spans="1:44" ht="71.400000000000006" hidden="1" x14ac:dyDescent="0.3">
      <c r="A1421" s="155"/>
      <c r="B1421" s="166" t="s">
        <v>2480</v>
      </c>
      <c r="C1421" s="167"/>
      <c r="D1421" s="163">
        <v>210.45</v>
      </c>
      <c r="E1421" s="164">
        <v>210.45</v>
      </c>
      <c r="F1421" s="158" t="s">
        <v>2375</v>
      </c>
      <c r="G1421" s="161" t="s">
        <v>2219</v>
      </c>
      <c r="H1421" s="162" t="s">
        <v>150</v>
      </c>
      <c r="I1421" s="155"/>
      <c r="J1421" s="155"/>
      <c r="K1421" s="155"/>
      <c r="L1421" s="155"/>
      <c r="M1421" s="155"/>
      <c r="N1421" s="155"/>
      <c r="O1421" s="155"/>
      <c r="P1421" s="155"/>
      <c r="Q1421" s="155"/>
      <c r="R1421" s="155"/>
      <c r="S1421" s="155"/>
      <c r="T1421" s="155"/>
      <c r="U1421" s="155"/>
      <c r="V1421" s="155"/>
      <c r="W1421" s="155"/>
      <c r="X1421" s="155"/>
      <c r="Y1421" s="155"/>
      <c r="Z1421" s="155"/>
      <c r="AA1421" s="155"/>
      <c r="AB1421" s="155"/>
      <c r="AC1421" s="155"/>
      <c r="AD1421" s="155"/>
      <c r="AE1421" s="155"/>
      <c r="AF1421" s="155"/>
      <c r="AG1421" s="155"/>
      <c r="AH1421" s="155"/>
      <c r="AI1421" s="155"/>
      <c r="AJ1421" s="155"/>
      <c r="AK1421" s="155"/>
      <c r="AL1421" s="155"/>
      <c r="AM1421" s="155"/>
      <c r="AN1421" s="155"/>
      <c r="AO1421" s="155"/>
      <c r="AP1421" s="155"/>
      <c r="AQ1421" s="155"/>
      <c r="AR1421" s="155"/>
    </row>
    <row r="1422" spans="1:44" ht="102" hidden="1" x14ac:dyDescent="0.3">
      <c r="A1422" s="155"/>
      <c r="B1422" s="158" t="s">
        <v>2375</v>
      </c>
      <c r="C1422" s="158"/>
      <c r="D1422" s="160">
        <v>1630820.45</v>
      </c>
      <c r="E1422" s="160">
        <v>1630820.45</v>
      </c>
      <c r="F1422" s="161" t="s">
        <v>2219</v>
      </c>
      <c r="G1422" s="165" t="s">
        <v>4107</v>
      </c>
      <c r="H1422" s="162"/>
      <c r="I1422" s="155"/>
      <c r="J1422" s="155"/>
      <c r="K1422" s="155"/>
      <c r="L1422" s="155"/>
      <c r="M1422" s="155"/>
      <c r="N1422" s="155"/>
      <c r="O1422" s="155"/>
      <c r="P1422" s="155"/>
      <c r="Q1422" s="155"/>
      <c r="R1422" s="155"/>
      <c r="S1422" s="155"/>
      <c r="T1422" s="155"/>
      <c r="U1422" s="155"/>
      <c r="V1422" s="155"/>
      <c r="W1422" s="155"/>
      <c r="X1422" s="155"/>
      <c r="Y1422" s="155"/>
      <c r="Z1422" s="155"/>
      <c r="AA1422" s="155"/>
      <c r="AB1422" s="155"/>
      <c r="AC1422" s="155"/>
      <c r="AD1422" s="155"/>
      <c r="AE1422" s="155"/>
      <c r="AF1422" s="155"/>
      <c r="AG1422" s="155"/>
      <c r="AH1422" s="155"/>
      <c r="AI1422" s="155"/>
      <c r="AJ1422" s="155"/>
      <c r="AK1422" s="155"/>
      <c r="AL1422" s="155"/>
      <c r="AM1422" s="155"/>
      <c r="AN1422" s="155"/>
      <c r="AO1422" s="155"/>
      <c r="AP1422" s="155"/>
      <c r="AQ1422" s="155"/>
      <c r="AR1422" s="155"/>
    </row>
    <row r="1423" spans="1:44" ht="102" x14ac:dyDescent="0.3">
      <c r="A1423" s="155"/>
      <c r="B1423" s="161" t="s">
        <v>2219</v>
      </c>
      <c r="C1423" s="162" t="s">
        <v>150</v>
      </c>
      <c r="D1423" s="170">
        <v>3521.88</v>
      </c>
      <c r="E1423" s="171">
        <v>3521.88</v>
      </c>
      <c r="F1423" s="165" t="s">
        <v>4107</v>
      </c>
      <c r="G1423" s="166" t="s">
        <v>3503</v>
      </c>
      <c r="H1423" s="167"/>
      <c r="I1423" s="155"/>
      <c r="J1423" s="155"/>
      <c r="K1423" s="155"/>
      <c r="L1423" s="155"/>
      <c r="M1423" s="155"/>
      <c r="N1423" s="155"/>
      <c r="O1423" s="155"/>
      <c r="P1423" s="155"/>
      <c r="Q1423" s="155"/>
      <c r="R1423" s="155"/>
      <c r="S1423" s="155"/>
      <c r="T1423" s="155"/>
      <c r="U1423" s="155"/>
      <c r="V1423" s="155"/>
      <c r="W1423" s="155"/>
      <c r="X1423" s="155"/>
      <c r="Y1423" s="155"/>
      <c r="Z1423" s="155"/>
      <c r="AA1423" s="155"/>
      <c r="AB1423" s="155"/>
      <c r="AC1423" s="155"/>
      <c r="AD1423" s="155"/>
      <c r="AE1423" s="155"/>
      <c r="AF1423" s="155"/>
      <c r="AG1423" s="155"/>
      <c r="AH1423" s="155"/>
      <c r="AI1423" s="155"/>
      <c r="AJ1423" s="155"/>
      <c r="AK1423" s="155"/>
      <c r="AL1423" s="155"/>
      <c r="AM1423" s="155"/>
      <c r="AN1423" s="155"/>
      <c r="AO1423" s="155"/>
      <c r="AP1423" s="155"/>
      <c r="AQ1423" s="155"/>
      <c r="AR1423" s="155"/>
    </row>
    <row r="1424" spans="1:44" ht="102" hidden="1" x14ac:dyDescent="0.3">
      <c r="A1424" s="155"/>
      <c r="B1424" s="165" t="s">
        <v>4107</v>
      </c>
      <c r="C1424" s="162"/>
      <c r="D1424" s="170">
        <v>3521.88</v>
      </c>
      <c r="E1424" s="171">
        <v>3521.88</v>
      </c>
      <c r="F1424" s="166" t="s">
        <v>3503</v>
      </c>
      <c r="G1424" s="161" t="s">
        <v>1554</v>
      </c>
      <c r="H1424" s="162" t="s">
        <v>133</v>
      </c>
      <c r="I1424" s="155"/>
      <c r="J1424" s="155"/>
      <c r="K1424" s="155"/>
      <c r="L1424" s="155"/>
      <c r="M1424" s="155"/>
      <c r="N1424" s="155"/>
      <c r="O1424" s="155"/>
      <c r="P1424" s="155"/>
      <c r="Q1424" s="155"/>
      <c r="R1424" s="155"/>
      <c r="S1424" s="155"/>
      <c r="T1424" s="155"/>
      <c r="U1424" s="155"/>
      <c r="V1424" s="155"/>
      <c r="W1424" s="155"/>
      <c r="X1424" s="155"/>
      <c r="Y1424" s="155"/>
      <c r="Z1424" s="155"/>
      <c r="AA1424" s="155"/>
      <c r="AB1424" s="155"/>
      <c r="AC1424" s="155"/>
      <c r="AD1424" s="155"/>
      <c r="AE1424" s="155"/>
      <c r="AF1424" s="155"/>
      <c r="AG1424" s="155"/>
      <c r="AH1424" s="155"/>
      <c r="AI1424" s="155"/>
      <c r="AJ1424" s="155"/>
      <c r="AK1424" s="155"/>
      <c r="AL1424" s="155"/>
      <c r="AM1424" s="155"/>
      <c r="AN1424" s="155"/>
      <c r="AO1424" s="155"/>
      <c r="AP1424" s="155"/>
      <c r="AQ1424" s="155"/>
      <c r="AR1424" s="155"/>
    </row>
    <row r="1425" spans="1:44" ht="102" hidden="1" x14ac:dyDescent="0.3">
      <c r="A1425" s="155"/>
      <c r="B1425" s="166" t="s">
        <v>3503</v>
      </c>
      <c r="C1425" s="167"/>
      <c r="D1425" s="170">
        <v>3521.88</v>
      </c>
      <c r="E1425" s="171">
        <v>3521.88</v>
      </c>
      <c r="F1425" s="161" t="s">
        <v>1554</v>
      </c>
      <c r="G1425" s="165" t="s">
        <v>4107</v>
      </c>
      <c r="H1425" s="162"/>
      <c r="I1425" s="155"/>
      <c r="J1425" s="155"/>
      <c r="K1425" s="155"/>
      <c r="L1425" s="155"/>
      <c r="M1425" s="155"/>
      <c r="N1425" s="155"/>
      <c r="O1425" s="155"/>
      <c r="P1425" s="155"/>
      <c r="Q1425" s="155"/>
      <c r="R1425" s="155"/>
      <c r="S1425" s="155"/>
      <c r="T1425" s="155"/>
      <c r="U1425" s="155"/>
      <c r="V1425" s="155"/>
      <c r="W1425" s="155"/>
      <c r="X1425" s="155"/>
      <c r="Y1425" s="155"/>
      <c r="Z1425" s="155"/>
      <c r="AA1425" s="155"/>
      <c r="AB1425" s="155"/>
      <c r="AC1425" s="155"/>
      <c r="AD1425" s="155"/>
      <c r="AE1425" s="155"/>
      <c r="AF1425" s="155"/>
      <c r="AG1425" s="155"/>
      <c r="AH1425" s="155"/>
      <c r="AI1425" s="155"/>
      <c r="AJ1425" s="155"/>
      <c r="AK1425" s="155"/>
      <c r="AL1425" s="155"/>
      <c r="AM1425" s="155"/>
      <c r="AN1425" s="155"/>
      <c r="AO1425" s="155"/>
      <c r="AP1425" s="155"/>
      <c r="AQ1425" s="155"/>
      <c r="AR1425" s="155"/>
    </row>
    <row r="1426" spans="1:44" ht="102" x14ac:dyDescent="0.3">
      <c r="A1426" s="155"/>
      <c r="B1426" s="161" t="s">
        <v>1554</v>
      </c>
      <c r="C1426" s="162" t="s">
        <v>133</v>
      </c>
      <c r="D1426" s="170">
        <v>2396.6</v>
      </c>
      <c r="E1426" s="171">
        <v>2396.6</v>
      </c>
      <c r="F1426" s="165" t="s">
        <v>4107</v>
      </c>
      <c r="G1426" s="166" t="s">
        <v>2728</v>
      </c>
      <c r="H1426" s="167"/>
      <c r="I1426" s="155"/>
      <c r="J1426" s="155"/>
      <c r="K1426" s="155"/>
      <c r="L1426" s="155"/>
      <c r="M1426" s="155"/>
      <c r="N1426" s="155"/>
      <c r="O1426" s="155"/>
      <c r="P1426" s="155"/>
      <c r="Q1426" s="155"/>
      <c r="R1426" s="155"/>
      <c r="S1426" s="155"/>
      <c r="T1426" s="155"/>
      <c r="U1426" s="155"/>
      <c r="V1426" s="155"/>
      <c r="W1426" s="155"/>
      <c r="X1426" s="155"/>
      <c r="Y1426" s="155"/>
      <c r="Z1426" s="155"/>
      <c r="AA1426" s="155"/>
      <c r="AB1426" s="155"/>
      <c r="AC1426" s="155"/>
      <c r="AD1426" s="155"/>
      <c r="AE1426" s="155"/>
      <c r="AF1426" s="155"/>
      <c r="AG1426" s="155"/>
      <c r="AH1426" s="155"/>
      <c r="AI1426" s="155"/>
      <c r="AJ1426" s="155"/>
      <c r="AK1426" s="155"/>
      <c r="AL1426" s="155"/>
      <c r="AM1426" s="155"/>
      <c r="AN1426" s="155"/>
      <c r="AO1426" s="155"/>
      <c r="AP1426" s="155"/>
      <c r="AQ1426" s="155"/>
      <c r="AR1426" s="155"/>
    </row>
    <row r="1427" spans="1:44" ht="102" hidden="1" x14ac:dyDescent="0.3">
      <c r="A1427" s="155"/>
      <c r="B1427" s="165" t="s">
        <v>4107</v>
      </c>
      <c r="C1427" s="162"/>
      <c r="D1427" s="170">
        <v>2396.6</v>
      </c>
      <c r="E1427" s="171">
        <v>2396.6</v>
      </c>
      <c r="F1427" s="166" t="s">
        <v>2728</v>
      </c>
      <c r="G1427" s="161" t="s">
        <v>1541</v>
      </c>
      <c r="H1427" s="162" t="s">
        <v>30</v>
      </c>
      <c r="I1427" s="155"/>
      <c r="J1427" s="155"/>
      <c r="K1427" s="155"/>
      <c r="L1427" s="155"/>
      <c r="M1427" s="155"/>
      <c r="N1427" s="155"/>
      <c r="O1427" s="155"/>
      <c r="P1427" s="155"/>
      <c r="Q1427" s="155"/>
      <c r="R1427" s="155"/>
      <c r="S1427" s="155"/>
      <c r="T1427" s="155"/>
      <c r="U1427" s="155"/>
      <c r="V1427" s="155"/>
      <c r="W1427" s="155"/>
      <c r="X1427" s="155"/>
      <c r="Y1427" s="155"/>
      <c r="Z1427" s="155"/>
      <c r="AA1427" s="155"/>
      <c r="AB1427" s="155"/>
      <c r="AC1427" s="155"/>
      <c r="AD1427" s="155"/>
      <c r="AE1427" s="155"/>
      <c r="AF1427" s="155"/>
      <c r="AG1427" s="155"/>
      <c r="AH1427" s="155"/>
      <c r="AI1427" s="155"/>
      <c r="AJ1427" s="155"/>
      <c r="AK1427" s="155"/>
      <c r="AL1427" s="155"/>
      <c r="AM1427" s="155"/>
      <c r="AN1427" s="155"/>
      <c r="AO1427" s="155"/>
      <c r="AP1427" s="155"/>
      <c r="AQ1427" s="155"/>
      <c r="AR1427" s="155"/>
    </row>
    <row r="1428" spans="1:44" ht="102" hidden="1" x14ac:dyDescent="0.3">
      <c r="A1428" s="155"/>
      <c r="B1428" s="166" t="s">
        <v>2728</v>
      </c>
      <c r="C1428" s="167"/>
      <c r="D1428" s="170">
        <v>2396.6</v>
      </c>
      <c r="E1428" s="171">
        <v>2396.6</v>
      </c>
      <c r="F1428" s="161" t="s">
        <v>1541</v>
      </c>
      <c r="G1428" s="165" t="s">
        <v>4107</v>
      </c>
      <c r="H1428" s="162"/>
      <c r="I1428" s="155"/>
      <c r="J1428" s="155"/>
      <c r="K1428" s="155"/>
      <c r="L1428" s="155"/>
      <c r="M1428" s="155"/>
      <c r="N1428" s="155"/>
      <c r="O1428" s="155"/>
      <c r="P1428" s="155"/>
      <c r="Q1428" s="155"/>
      <c r="R1428" s="155"/>
      <c r="S1428" s="155"/>
      <c r="T1428" s="155"/>
      <c r="U1428" s="155"/>
      <c r="V1428" s="155"/>
      <c r="W1428" s="155"/>
      <c r="X1428" s="155"/>
      <c r="Y1428" s="155"/>
      <c r="Z1428" s="155"/>
      <c r="AA1428" s="155"/>
      <c r="AB1428" s="155"/>
      <c r="AC1428" s="155"/>
      <c r="AD1428" s="155"/>
      <c r="AE1428" s="155"/>
      <c r="AF1428" s="155"/>
      <c r="AG1428" s="155"/>
      <c r="AH1428" s="155"/>
      <c r="AI1428" s="155"/>
      <c r="AJ1428" s="155"/>
      <c r="AK1428" s="155"/>
      <c r="AL1428" s="155"/>
      <c r="AM1428" s="155"/>
      <c r="AN1428" s="155"/>
      <c r="AO1428" s="155"/>
      <c r="AP1428" s="155"/>
      <c r="AQ1428" s="155"/>
      <c r="AR1428" s="155"/>
    </row>
    <row r="1429" spans="1:44" ht="102" x14ac:dyDescent="0.3">
      <c r="A1429" s="155"/>
      <c r="B1429" s="161" t="s">
        <v>1541</v>
      </c>
      <c r="C1429" s="162" t="s">
        <v>30</v>
      </c>
      <c r="D1429" s="170">
        <v>1438.82</v>
      </c>
      <c r="E1429" s="171">
        <v>1438.82</v>
      </c>
      <c r="F1429" s="165" t="s">
        <v>4107</v>
      </c>
      <c r="G1429" s="166" t="s">
        <v>2808</v>
      </c>
      <c r="H1429" s="167"/>
      <c r="I1429" s="155"/>
      <c r="J1429" s="155"/>
      <c r="K1429" s="155"/>
      <c r="L1429" s="155"/>
      <c r="M1429" s="155"/>
      <c r="N1429" s="155"/>
      <c r="O1429" s="155"/>
      <c r="P1429" s="155"/>
      <c r="Q1429" s="155"/>
      <c r="R1429" s="155"/>
      <c r="S1429" s="155"/>
      <c r="T1429" s="155"/>
      <c r="U1429" s="155"/>
      <c r="V1429" s="155"/>
      <c r="W1429" s="155"/>
      <c r="X1429" s="155"/>
      <c r="Y1429" s="155"/>
      <c r="Z1429" s="155"/>
      <c r="AA1429" s="155"/>
      <c r="AB1429" s="155"/>
      <c r="AC1429" s="155"/>
      <c r="AD1429" s="155"/>
      <c r="AE1429" s="155"/>
      <c r="AF1429" s="155"/>
      <c r="AG1429" s="155"/>
      <c r="AH1429" s="155"/>
      <c r="AI1429" s="155"/>
      <c r="AJ1429" s="155"/>
      <c r="AK1429" s="155"/>
      <c r="AL1429" s="155"/>
      <c r="AM1429" s="155"/>
      <c r="AN1429" s="155"/>
      <c r="AO1429" s="155"/>
      <c r="AP1429" s="155"/>
      <c r="AQ1429" s="155"/>
      <c r="AR1429" s="155"/>
    </row>
    <row r="1430" spans="1:44" ht="102" hidden="1" x14ac:dyDescent="0.3">
      <c r="A1430" s="155"/>
      <c r="B1430" s="165" t="s">
        <v>4107</v>
      </c>
      <c r="C1430" s="162"/>
      <c r="D1430" s="170">
        <v>1438.82</v>
      </c>
      <c r="E1430" s="171">
        <v>1438.82</v>
      </c>
      <c r="F1430" s="166" t="s">
        <v>2808</v>
      </c>
      <c r="G1430" s="161" t="s">
        <v>1308</v>
      </c>
      <c r="H1430" s="162" t="s">
        <v>141</v>
      </c>
      <c r="I1430" s="155"/>
      <c r="J1430" s="155"/>
      <c r="K1430" s="155"/>
      <c r="L1430" s="155"/>
      <c r="M1430" s="155"/>
      <c r="N1430" s="155"/>
      <c r="O1430" s="155"/>
      <c r="P1430" s="155"/>
      <c r="Q1430" s="155"/>
      <c r="R1430" s="155"/>
      <c r="S1430" s="155"/>
      <c r="T1430" s="155"/>
      <c r="U1430" s="155"/>
      <c r="V1430" s="155"/>
      <c r="W1430" s="155"/>
      <c r="X1430" s="155"/>
      <c r="Y1430" s="155"/>
      <c r="Z1430" s="155"/>
      <c r="AA1430" s="155"/>
      <c r="AB1430" s="155"/>
      <c r="AC1430" s="155"/>
      <c r="AD1430" s="155"/>
      <c r="AE1430" s="155"/>
      <c r="AF1430" s="155"/>
      <c r="AG1430" s="155"/>
      <c r="AH1430" s="155"/>
      <c r="AI1430" s="155"/>
      <c r="AJ1430" s="155"/>
      <c r="AK1430" s="155"/>
      <c r="AL1430" s="155"/>
      <c r="AM1430" s="155"/>
      <c r="AN1430" s="155"/>
      <c r="AO1430" s="155"/>
      <c r="AP1430" s="155"/>
      <c r="AQ1430" s="155"/>
      <c r="AR1430" s="155"/>
    </row>
    <row r="1431" spans="1:44" ht="102" hidden="1" x14ac:dyDescent="0.3">
      <c r="A1431" s="155"/>
      <c r="B1431" s="166" t="s">
        <v>2808</v>
      </c>
      <c r="C1431" s="167"/>
      <c r="D1431" s="170">
        <v>1438.82</v>
      </c>
      <c r="E1431" s="171">
        <v>1438.82</v>
      </c>
      <c r="F1431" s="161" t="s">
        <v>1308</v>
      </c>
      <c r="G1431" s="165" t="s">
        <v>4107</v>
      </c>
      <c r="H1431" s="162"/>
      <c r="I1431" s="155"/>
      <c r="J1431" s="155"/>
      <c r="K1431" s="155"/>
      <c r="L1431" s="155"/>
      <c r="M1431" s="155"/>
      <c r="N1431" s="155"/>
      <c r="O1431" s="155"/>
      <c r="P1431" s="155"/>
      <c r="Q1431" s="155"/>
      <c r="R1431" s="155"/>
      <c r="S1431" s="155"/>
      <c r="T1431" s="155"/>
      <c r="U1431" s="155"/>
      <c r="V1431" s="155"/>
      <c r="W1431" s="155"/>
      <c r="X1431" s="155"/>
      <c r="Y1431" s="155"/>
      <c r="Z1431" s="155"/>
      <c r="AA1431" s="155"/>
      <c r="AB1431" s="155"/>
      <c r="AC1431" s="155"/>
      <c r="AD1431" s="155"/>
      <c r="AE1431" s="155"/>
      <c r="AF1431" s="155"/>
      <c r="AG1431" s="155"/>
      <c r="AH1431" s="155"/>
      <c r="AI1431" s="155"/>
      <c r="AJ1431" s="155"/>
      <c r="AK1431" s="155"/>
      <c r="AL1431" s="155"/>
      <c r="AM1431" s="155"/>
      <c r="AN1431" s="155"/>
      <c r="AO1431" s="155"/>
      <c r="AP1431" s="155"/>
      <c r="AQ1431" s="155"/>
      <c r="AR1431" s="155"/>
    </row>
    <row r="1432" spans="1:44" ht="102" x14ac:dyDescent="0.3">
      <c r="A1432" s="155"/>
      <c r="B1432" s="161" t="s">
        <v>1308</v>
      </c>
      <c r="C1432" s="162" t="s">
        <v>141</v>
      </c>
      <c r="D1432" s="170">
        <v>1395.87</v>
      </c>
      <c r="E1432" s="171">
        <v>1395.87</v>
      </c>
      <c r="F1432" s="165" t="s">
        <v>4107</v>
      </c>
      <c r="G1432" s="166" t="s">
        <v>2809</v>
      </c>
      <c r="H1432" s="167"/>
      <c r="I1432" s="155"/>
      <c r="J1432" s="155"/>
      <c r="K1432" s="155"/>
      <c r="L1432" s="155"/>
      <c r="M1432" s="155"/>
      <c r="N1432" s="155"/>
      <c r="O1432" s="155"/>
      <c r="P1432" s="155"/>
      <c r="Q1432" s="155"/>
      <c r="R1432" s="155"/>
      <c r="S1432" s="155"/>
      <c r="T1432" s="155"/>
      <c r="U1432" s="155"/>
      <c r="V1432" s="155"/>
      <c r="W1432" s="155"/>
      <c r="X1432" s="155"/>
      <c r="Y1432" s="155"/>
      <c r="Z1432" s="155"/>
      <c r="AA1432" s="155"/>
      <c r="AB1432" s="155"/>
      <c r="AC1432" s="155"/>
      <c r="AD1432" s="155"/>
      <c r="AE1432" s="155"/>
      <c r="AF1432" s="155"/>
      <c r="AG1432" s="155"/>
      <c r="AH1432" s="155"/>
      <c r="AI1432" s="155"/>
      <c r="AJ1432" s="155"/>
      <c r="AK1432" s="155"/>
      <c r="AL1432" s="155"/>
      <c r="AM1432" s="155"/>
      <c r="AN1432" s="155"/>
      <c r="AO1432" s="155"/>
      <c r="AP1432" s="155"/>
      <c r="AQ1432" s="155"/>
      <c r="AR1432" s="155"/>
    </row>
    <row r="1433" spans="1:44" ht="102" hidden="1" x14ac:dyDescent="0.3">
      <c r="A1433" s="155"/>
      <c r="B1433" s="165" t="s">
        <v>4107</v>
      </c>
      <c r="C1433" s="162"/>
      <c r="D1433" s="170">
        <v>1395.87</v>
      </c>
      <c r="E1433" s="171">
        <v>1395.87</v>
      </c>
      <c r="F1433" s="166" t="s">
        <v>2809</v>
      </c>
      <c r="G1433" s="161" t="s">
        <v>2143</v>
      </c>
      <c r="H1433" s="162" t="s">
        <v>69</v>
      </c>
      <c r="I1433" s="155"/>
      <c r="J1433" s="155"/>
      <c r="K1433" s="155"/>
      <c r="L1433" s="155"/>
      <c r="M1433" s="155"/>
      <c r="N1433" s="155"/>
      <c r="O1433" s="155"/>
      <c r="P1433" s="155"/>
      <c r="Q1433" s="155"/>
      <c r="R1433" s="155"/>
      <c r="S1433" s="155"/>
      <c r="T1433" s="155"/>
      <c r="U1433" s="155"/>
      <c r="V1433" s="155"/>
      <c r="W1433" s="155"/>
      <c r="X1433" s="155"/>
      <c r="Y1433" s="155"/>
      <c r="Z1433" s="155"/>
      <c r="AA1433" s="155"/>
      <c r="AB1433" s="155"/>
      <c r="AC1433" s="155"/>
      <c r="AD1433" s="155"/>
      <c r="AE1433" s="155"/>
      <c r="AF1433" s="155"/>
      <c r="AG1433" s="155"/>
      <c r="AH1433" s="155"/>
      <c r="AI1433" s="155"/>
      <c r="AJ1433" s="155"/>
      <c r="AK1433" s="155"/>
      <c r="AL1433" s="155"/>
      <c r="AM1433" s="155"/>
      <c r="AN1433" s="155"/>
      <c r="AO1433" s="155"/>
      <c r="AP1433" s="155"/>
      <c r="AQ1433" s="155"/>
      <c r="AR1433" s="155"/>
    </row>
    <row r="1434" spans="1:44" ht="102" hidden="1" x14ac:dyDescent="0.3">
      <c r="A1434" s="155"/>
      <c r="B1434" s="166" t="s">
        <v>2809</v>
      </c>
      <c r="C1434" s="167"/>
      <c r="D1434" s="170">
        <v>1395.87</v>
      </c>
      <c r="E1434" s="171">
        <v>1395.87</v>
      </c>
      <c r="F1434" s="161" t="s">
        <v>2143</v>
      </c>
      <c r="G1434" s="165" t="s">
        <v>4107</v>
      </c>
      <c r="H1434" s="162"/>
      <c r="I1434" s="155"/>
      <c r="J1434" s="155"/>
      <c r="K1434" s="155"/>
      <c r="L1434" s="155"/>
      <c r="M1434" s="155"/>
      <c r="N1434" s="155"/>
      <c r="O1434" s="155"/>
      <c r="P1434" s="155"/>
      <c r="Q1434" s="155"/>
      <c r="R1434" s="155"/>
      <c r="S1434" s="155"/>
      <c r="T1434" s="155"/>
      <c r="U1434" s="155"/>
      <c r="V1434" s="155"/>
      <c r="W1434" s="155"/>
      <c r="X1434" s="155"/>
      <c r="Y1434" s="155"/>
      <c r="Z1434" s="155"/>
      <c r="AA1434" s="155"/>
      <c r="AB1434" s="155"/>
      <c r="AC1434" s="155"/>
      <c r="AD1434" s="155"/>
      <c r="AE1434" s="155"/>
      <c r="AF1434" s="155"/>
      <c r="AG1434" s="155"/>
      <c r="AH1434" s="155"/>
      <c r="AI1434" s="155"/>
      <c r="AJ1434" s="155"/>
      <c r="AK1434" s="155"/>
      <c r="AL1434" s="155"/>
      <c r="AM1434" s="155"/>
      <c r="AN1434" s="155"/>
      <c r="AO1434" s="155"/>
      <c r="AP1434" s="155"/>
      <c r="AQ1434" s="155"/>
      <c r="AR1434" s="155"/>
    </row>
    <row r="1435" spans="1:44" ht="102" x14ac:dyDescent="0.3">
      <c r="A1435" s="155"/>
      <c r="B1435" s="161" t="s">
        <v>2143</v>
      </c>
      <c r="C1435" s="162" t="s">
        <v>69</v>
      </c>
      <c r="D1435" s="170">
        <v>2641.41</v>
      </c>
      <c r="E1435" s="171">
        <v>2641.41</v>
      </c>
      <c r="F1435" s="165" t="s">
        <v>4107</v>
      </c>
      <c r="G1435" s="166" t="s">
        <v>2810</v>
      </c>
      <c r="H1435" s="167"/>
      <c r="I1435" s="155"/>
      <c r="J1435" s="155"/>
      <c r="K1435" s="155"/>
      <c r="L1435" s="155"/>
      <c r="M1435" s="155"/>
      <c r="N1435" s="155"/>
      <c r="O1435" s="155"/>
      <c r="P1435" s="155"/>
      <c r="Q1435" s="155"/>
      <c r="R1435" s="155"/>
      <c r="S1435" s="155"/>
      <c r="T1435" s="155"/>
      <c r="U1435" s="155"/>
      <c r="V1435" s="155"/>
      <c r="W1435" s="155"/>
      <c r="X1435" s="155"/>
      <c r="Y1435" s="155"/>
      <c r="Z1435" s="155"/>
      <c r="AA1435" s="155"/>
      <c r="AB1435" s="155"/>
      <c r="AC1435" s="155"/>
      <c r="AD1435" s="155"/>
      <c r="AE1435" s="155"/>
      <c r="AF1435" s="155"/>
      <c r="AG1435" s="155"/>
      <c r="AH1435" s="155"/>
      <c r="AI1435" s="155"/>
      <c r="AJ1435" s="155"/>
      <c r="AK1435" s="155"/>
      <c r="AL1435" s="155"/>
      <c r="AM1435" s="155"/>
      <c r="AN1435" s="155"/>
      <c r="AO1435" s="155"/>
      <c r="AP1435" s="155"/>
      <c r="AQ1435" s="155"/>
      <c r="AR1435" s="155"/>
    </row>
    <row r="1436" spans="1:44" ht="102" hidden="1" x14ac:dyDescent="0.3">
      <c r="A1436" s="155"/>
      <c r="B1436" s="165" t="s">
        <v>4107</v>
      </c>
      <c r="C1436" s="162"/>
      <c r="D1436" s="170">
        <v>2641.41</v>
      </c>
      <c r="E1436" s="171">
        <v>2641.41</v>
      </c>
      <c r="F1436" s="166" t="s">
        <v>2810</v>
      </c>
      <c r="G1436" s="161" t="s">
        <v>1315</v>
      </c>
      <c r="H1436" s="162" t="s">
        <v>142</v>
      </c>
      <c r="I1436" s="155"/>
      <c r="J1436" s="155"/>
      <c r="K1436" s="155"/>
      <c r="L1436" s="155"/>
      <c r="M1436" s="155"/>
      <c r="N1436" s="155"/>
      <c r="O1436" s="155"/>
      <c r="P1436" s="155"/>
      <c r="Q1436" s="155"/>
      <c r="R1436" s="155"/>
      <c r="S1436" s="155"/>
      <c r="T1436" s="155"/>
      <c r="U1436" s="155"/>
      <c r="V1436" s="155"/>
      <c r="W1436" s="155"/>
      <c r="X1436" s="155"/>
      <c r="Y1436" s="155"/>
      <c r="Z1436" s="155"/>
      <c r="AA1436" s="155"/>
      <c r="AB1436" s="155"/>
      <c r="AC1436" s="155"/>
      <c r="AD1436" s="155"/>
      <c r="AE1436" s="155"/>
      <c r="AF1436" s="155"/>
      <c r="AG1436" s="155"/>
      <c r="AH1436" s="155"/>
      <c r="AI1436" s="155"/>
      <c r="AJ1436" s="155"/>
      <c r="AK1436" s="155"/>
      <c r="AL1436" s="155"/>
      <c r="AM1436" s="155"/>
      <c r="AN1436" s="155"/>
      <c r="AO1436" s="155"/>
      <c r="AP1436" s="155"/>
      <c r="AQ1436" s="155"/>
      <c r="AR1436" s="155"/>
    </row>
    <row r="1437" spans="1:44" ht="102" hidden="1" x14ac:dyDescent="0.3">
      <c r="A1437" s="155"/>
      <c r="B1437" s="166" t="s">
        <v>2810</v>
      </c>
      <c r="C1437" s="167"/>
      <c r="D1437" s="170">
        <v>2641.41</v>
      </c>
      <c r="E1437" s="171">
        <v>2641.41</v>
      </c>
      <c r="F1437" s="161" t="s">
        <v>1315</v>
      </c>
      <c r="G1437" s="165" t="s">
        <v>4107</v>
      </c>
      <c r="H1437" s="162"/>
      <c r="I1437" s="155"/>
      <c r="J1437" s="155"/>
      <c r="K1437" s="155"/>
      <c r="L1437" s="155"/>
      <c r="M1437" s="155"/>
      <c r="N1437" s="155"/>
      <c r="O1437" s="155"/>
      <c r="P1437" s="155"/>
      <c r="Q1437" s="155"/>
      <c r="R1437" s="155"/>
      <c r="S1437" s="155"/>
      <c r="T1437" s="155"/>
      <c r="U1437" s="155"/>
      <c r="V1437" s="155"/>
      <c r="W1437" s="155"/>
      <c r="X1437" s="155"/>
      <c r="Y1437" s="155"/>
      <c r="Z1437" s="155"/>
      <c r="AA1437" s="155"/>
      <c r="AB1437" s="155"/>
      <c r="AC1437" s="155"/>
      <c r="AD1437" s="155"/>
      <c r="AE1437" s="155"/>
      <c r="AF1437" s="155"/>
      <c r="AG1437" s="155"/>
      <c r="AH1437" s="155"/>
      <c r="AI1437" s="155"/>
      <c r="AJ1437" s="155"/>
      <c r="AK1437" s="155"/>
      <c r="AL1437" s="155"/>
      <c r="AM1437" s="155"/>
      <c r="AN1437" s="155"/>
      <c r="AO1437" s="155"/>
      <c r="AP1437" s="155"/>
      <c r="AQ1437" s="155"/>
      <c r="AR1437" s="155"/>
    </row>
    <row r="1438" spans="1:44" ht="102" x14ac:dyDescent="0.3">
      <c r="A1438" s="155"/>
      <c r="B1438" s="161" t="s">
        <v>1315</v>
      </c>
      <c r="C1438" s="162" t="s">
        <v>142</v>
      </c>
      <c r="D1438" s="170">
        <v>1679.34</v>
      </c>
      <c r="E1438" s="171">
        <v>1679.34</v>
      </c>
      <c r="F1438" s="165" t="s">
        <v>4107</v>
      </c>
      <c r="G1438" s="166" t="s">
        <v>2811</v>
      </c>
      <c r="H1438" s="167"/>
      <c r="I1438" s="155"/>
      <c r="J1438" s="155"/>
      <c r="K1438" s="155"/>
      <c r="L1438" s="155"/>
      <c r="M1438" s="155"/>
      <c r="N1438" s="155"/>
      <c r="O1438" s="155"/>
      <c r="P1438" s="155"/>
      <c r="Q1438" s="155"/>
      <c r="R1438" s="155"/>
      <c r="S1438" s="155"/>
      <c r="T1438" s="155"/>
      <c r="U1438" s="155"/>
      <c r="V1438" s="155"/>
      <c r="W1438" s="155"/>
      <c r="X1438" s="155"/>
      <c r="Y1438" s="155"/>
      <c r="Z1438" s="155"/>
      <c r="AA1438" s="155"/>
      <c r="AB1438" s="155"/>
      <c r="AC1438" s="155"/>
      <c r="AD1438" s="155"/>
      <c r="AE1438" s="155"/>
      <c r="AF1438" s="155"/>
      <c r="AG1438" s="155"/>
      <c r="AH1438" s="155"/>
      <c r="AI1438" s="155"/>
      <c r="AJ1438" s="155"/>
      <c r="AK1438" s="155"/>
      <c r="AL1438" s="155"/>
      <c r="AM1438" s="155"/>
      <c r="AN1438" s="155"/>
      <c r="AO1438" s="155"/>
      <c r="AP1438" s="155"/>
      <c r="AQ1438" s="155"/>
      <c r="AR1438" s="155"/>
    </row>
    <row r="1439" spans="1:44" ht="102" hidden="1" x14ac:dyDescent="0.3">
      <c r="A1439" s="155"/>
      <c r="B1439" s="165" t="s">
        <v>4107</v>
      </c>
      <c r="C1439" s="162"/>
      <c r="D1439" s="170">
        <v>1679.34</v>
      </c>
      <c r="E1439" s="171">
        <v>1679.34</v>
      </c>
      <c r="F1439" s="166" t="s">
        <v>2811</v>
      </c>
      <c r="G1439" s="161" t="s">
        <v>1572</v>
      </c>
      <c r="H1439" s="162" t="s">
        <v>155</v>
      </c>
      <c r="I1439" s="155"/>
      <c r="J1439" s="155"/>
      <c r="K1439" s="155"/>
      <c r="L1439" s="155"/>
      <c r="M1439" s="155"/>
      <c r="N1439" s="155"/>
      <c r="O1439" s="155"/>
      <c r="P1439" s="155"/>
      <c r="Q1439" s="155"/>
      <c r="R1439" s="155"/>
      <c r="S1439" s="155"/>
      <c r="T1439" s="155"/>
      <c r="U1439" s="155"/>
      <c r="V1439" s="155"/>
      <c r="W1439" s="155"/>
      <c r="X1439" s="155"/>
      <c r="Y1439" s="155"/>
      <c r="Z1439" s="155"/>
      <c r="AA1439" s="155"/>
      <c r="AB1439" s="155"/>
      <c r="AC1439" s="155"/>
      <c r="AD1439" s="155"/>
      <c r="AE1439" s="155"/>
      <c r="AF1439" s="155"/>
      <c r="AG1439" s="155"/>
      <c r="AH1439" s="155"/>
      <c r="AI1439" s="155"/>
      <c r="AJ1439" s="155"/>
      <c r="AK1439" s="155"/>
      <c r="AL1439" s="155"/>
      <c r="AM1439" s="155"/>
      <c r="AN1439" s="155"/>
      <c r="AO1439" s="155"/>
      <c r="AP1439" s="155"/>
      <c r="AQ1439" s="155"/>
      <c r="AR1439" s="155"/>
    </row>
    <row r="1440" spans="1:44" ht="102" hidden="1" x14ac:dyDescent="0.3">
      <c r="A1440" s="155"/>
      <c r="B1440" s="166" t="s">
        <v>2811</v>
      </c>
      <c r="C1440" s="167"/>
      <c r="D1440" s="170">
        <v>1679.34</v>
      </c>
      <c r="E1440" s="171">
        <v>1679.34</v>
      </c>
      <c r="F1440" s="161" t="s">
        <v>1572</v>
      </c>
      <c r="G1440" s="165" t="s">
        <v>4107</v>
      </c>
      <c r="H1440" s="162"/>
      <c r="I1440" s="155"/>
      <c r="J1440" s="155"/>
      <c r="K1440" s="155"/>
      <c r="L1440" s="155"/>
      <c r="M1440" s="155"/>
      <c r="N1440" s="155"/>
      <c r="O1440" s="155"/>
      <c r="P1440" s="155"/>
      <c r="Q1440" s="155"/>
      <c r="R1440" s="155"/>
      <c r="S1440" s="155"/>
      <c r="T1440" s="155"/>
      <c r="U1440" s="155"/>
      <c r="V1440" s="155"/>
      <c r="W1440" s="155"/>
      <c r="X1440" s="155"/>
      <c r="Y1440" s="155"/>
      <c r="Z1440" s="155"/>
      <c r="AA1440" s="155"/>
      <c r="AB1440" s="155"/>
      <c r="AC1440" s="155"/>
      <c r="AD1440" s="155"/>
      <c r="AE1440" s="155"/>
      <c r="AF1440" s="155"/>
      <c r="AG1440" s="155"/>
      <c r="AH1440" s="155"/>
      <c r="AI1440" s="155"/>
      <c r="AJ1440" s="155"/>
      <c r="AK1440" s="155"/>
      <c r="AL1440" s="155"/>
      <c r="AM1440" s="155"/>
      <c r="AN1440" s="155"/>
      <c r="AO1440" s="155"/>
      <c r="AP1440" s="155"/>
      <c r="AQ1440" s="155"/>
      <c r="AR1440" s="155"/>
    </row>
    <row r="1441" spans="1:44" ht="102" x14ac:dyDescent="0.3">
      <c r="A1441" s="155"/>
      <c r="B1441" s="161" t="s">
        <v>1572</v>
      </c>
      <c r="C1441" s="162" t="s">
        <v>155</v>
      </c>
      <c r="D1441" s="170">
        <v>1365.8</v>
      </c>
      <c r="E1441" s="171">
        <v>1365.8</v>
      </c>
      <c r="F1441" s="165" t="s">
        <v>4107</v>
      </c>
      <c r="G1441" s="166" t="s">
        <v>2812</v>
      </c>
      <c r="H1441" s="167"/>
      <c r="I1441" s="155"/>
      <c r="J1441" s="155"/>
      <c r="K1441" s="155"/>
      <c r="L1441" s="155"/>
      <c r="M1441" s="155"/>
      <c r="N1441" s="155"/>
      <c r="O1441" s="155"/>
      <c r="P1441" s="155"/>
      <c r="Q1441" s="155"/>
      <c r="R1441" s="155"/>
      <c r="S1441" s="155"/>
      <c r="T1441" s="155"/>
      <c r="U1441" s="155"/>
      <c r="V1441" s="155"/>
      <c r="W1441" s="155"/>
      <c r="X1441" s="155"/>
      <c r="Y1441" s="155"/>
      <c r="Z1441" s="155"/>
      <c r="AA1441" s="155"/>
      <c r="AB1441" s="155"/>
      <c r="AC1441" s="155"/>
      <c r="AD1441" s="155"/>
      <c r="AE1441" s="155"/>
      <c r="AF1441" s="155"/>
      <c r="AG1441" s="155"/>
      <c r="AH1441" s="155"/>
      <c r="AI1441" s="155"/>
      <c r="AJ1441" s="155"/>
      <c r="AK1441" s="155"/>
      <c r="AL1441" s="155"/>
      <c r="AM1441" s="155"/>
      <c r="AN1441" s="155"/>
      <c r="AO1441" s="155"/>
      <c r="AP1441" s="155"/>
      <c r="AQ1441" s="155"/>
      <c r="AR1441" s="155"/>
    </row>
    <row r="1442" spans="1:44" ht="102" hidden="1" x14ac:dyDescent="0.3">
      <c r="A1442" s="155"/>
      <c r="B1442" s="165" t="s">
        <v>4107</v>
      </c>
      <c r="C1442" s="162"/>
      <c r="D1442" s="170">
        <v>1365.8</v>
      </c>
      <c r="E1442" s="171">
        <v>1365.8</v>
      </c>
      <c r="F1442" s="166" t="s">
        <v>2812</v>
      </c>
      <c r="G1442" s="161" t="s">
        <v>1532</v>
      </c>
      <c r="H1442" s="162" t="s">
        <v>84</v>
      </c>
      <c r="I1442" s="155"/>
      <c r="J1442" s="155"/>
      <c r="K1442" s="155"/>
      <c r="L1442" s="155"/>
      <c r="M1442" s="155"/>
      <c r="N1442" s="155"/>
      <c r="O1442" s="155"/>
      <c r="P1442" s="155"/>
      <c r="Q1442" s="155"/>
      <c r="R1442" s="155"/>
      <c r="S1442" s="155"/>
      <c r="T1442" s="155"/>
      <c r="U1442" s="155"/>
      <c r="V1442" s="155"/>
      <c r="W1442" s="155"/>
      <c r="X1442" s="155"/>
      <c r="Y1442" s="155"/>
      <c r="Z1442" s="155"/>
      <c r="AA1442" s="155"/>
      <c r="AB1442" s="155"/>
      <c r="AC1442" s="155"/>
      <c r="AD1442" s="155"/>
      <c r="AE1442" s="155"/>
      <c r="AF1442" s="155"/>
      <c r="AG1442" s="155"/>
      <c r="AH1442" s="155"/>
      <c r="AI1442" s="155"/>
      <c r="AJ1442" s="155"/>
      <c r="AK1442" s="155"/>
      <c r="AL1442" s="155"/>
      <c r="AM1442" s="155"/>
      <c r="AN1442" s="155"/>
      <c r="AO1442" s="155"/>
      <c r="AP1442" s="155"/>
      <c r="AQ1442" s="155"/>
      <c r="AR1442" s="155"/>
    </row>
    <row r="1443" spans="1:44" ht="102" hidden="1" x14ac:dyDescent="0.3">
      <c r="A1443" s="155"/>
      <c r="B1443" s="166" t="s">
        <v>2812</v>
      </c>
      <c r="C1443" s="167"/>
      <c r="D1443" s="170">
        <v>1365.8</v>
      </c>
      <c r="E1443" s="171">
        <v>1365.8</v>
      </c>
      <c r="F1443" s="161" t="s">
        <v>1532</v>
      </c>
      <c r="G1443" s="165" t="s">
        <v>4107</v>
      </c>
      <c r="H1443" s="162"/>
      <c r="I1443" s="155"/>
      <c r="J1443" s="155"/>
      <c r="K1443" s="155"/>
      <c r="L1443" s="155"/>
      <c r="M1443" s="155"/>
      <c r="N1443" s="155"/>
      <c r="O1443" s="155"/>
      <c r="P1443" s="155"/>
      <c r="Q1443" s="155"/>
      <c r="R1443" s="155"/>
      <c r="S1443" s="155"/>
      <c r="T1443" s="155"/>
      <c r="U1443" s="155"/>
      <c r="V1443" s="155"/>
      <c r="W1443" s="155"/>
      <c r="X1443" s="155"/>
      <c r="Y1443" s="155"/>
      <c r="Z1443" s="155"/>
      <c r="AA1443" s="155"/>
      <c r="AB1443" s="155"/>
      <c r="AC1443" s="155"/>
      <c r="AD1443" s="155"/>
      <c r="AE1443" s="155"/>
      <c r="AF1443" s="155"/>
      <c r="AG1443" s="155"/>
      <c r="AH1443" s="155"/>
      <c r="AI1443" s="155"/>
      <c r="AJ1443" s="155"/>
      <c r="AK1443" s="155"/>
      <c r="AL1443" s="155"/>
      <c r="AM1443" s="155"/>
      <c r="AN1443" s="155"/>
      <c r="AO1443" s="155"/>
      <c r="AP1443" s="155"/>
      <c r="AQ1443" s="155"/>
      <c r="AR1443" s="155"/>
    </row>
    <row r="1444" spans="1:44" ht="102" x14ac:dyDescent="0.3">
      <c r="A1444" s="155"/>
      <c r="B1444" s="161" t="s">
        <v>1532</v>
      </c>
      <c r="C1444" s="162" t="s">
        <v>84</v>
      </c>
      <c r="D1444" s="170">
        <v>1378.69</v>
      </c>
      <c r="E1444" s="171">
        <v>1378.69</v>
      </c>
      <c r="F1444" s="165" t="s">
        <v>4107</v>
      </c>
      <c r="G1444" s="166" t="s">
        <v>2813</v>
      </c>
      <c r="H1444" s="167"/>
      <c r="I1444" s="155"/>
      <c r="J1444" s="155"/>
      <c r="K1444" s="155"/>
      <c r="L1444" s="155"/>
      <c r="M1444" s="155"/>
      <c r="N1444" s="155"/>
      <c r="O1444" s="155"/>
      <c r="P1444" s="155"/>
      <c r="Q1444" s="155"/>
      <c r="R1444" s="155"/>
      <c r="S1444" s="155"/>
      <c r="T1444" s="155"/>
      <c r="U1444" s="155"/>
      <c r="V1444" s="155"/>
      <c r="W1444" s="155"/>
      <c r="X1444" s="155"/>
      <c r="Y1444" s="155"/>
      <c r="Z1444" s="155"/>
      <c r="AA1444" s="155"/>
      <c r="AB1444" s="155"/>
      <c r="AC1444" s="155"/>
      <c r="AD1444" s="155"/>
      <c r="AE1444" s="155"/>
      <c r="AF1444" s="155"/>
      <c r="AG1444" s="155"/>
      <c r="AH1444" s="155"/>
      <c r="AI1444" s="155"/>
      <c r="AJ1444" s="155"/>
      <c r="AK1444" s="155"/>
      <c r="AL1444" s="155"/>
      <c r="AM1444" s="155"/>
      <c r="AN1444" s="155"/>
      <c r="AO1444" s="155"/>
      <c r="AP1444" s="155"/>
      <c r="AQ1444" s="155"/>
      <c r="AR1444" s="155"/>
    </row>
    <row r="1445" spans="1:44" ht="102" hidden="1" x14ac:dyDescent="0.3">
      <c r="A1445" s="155"/>
      <c r="B1445" s="165" t="s">
        <v>4107</v>
      </c>
      <c r="C1445" s="162"/>
      <c r="D1445" s="170">
        <v>1378.69</v>
      </c>
      <c r="E1445" s="171">
        <v>1378.69</v>
      </c>
      <c r="F1445" s="166" t="s">
        <v>2813</v>
      </c>
      <c r="G1445" s="161" t="s">
        <v>1549</v>
      </c>
      <c r="H1445" s="162" t="s">
        <v>108</v>
      </c>
      <c r="I1445" s="155"/>
      <c r="J1445" s="155"/>
      <c r="K1445" s="155"/>
      <c r="L1445" s="155"/>
      <c r="M1445" s="155"/>
      <c r="N1445" s="155"/>
      <c r="O1445" s="155"/>
      <c r="P1445" s="155"/>
      <c r="Q1445" s="155"/>
      <c r="R1445" s="155"/>
      <c r="S1445" s="155"/>
      <c r="T1445" s="155"/>
      <c r="U1445" s="155"/>
      <c r="V1445" s="155"/>
      <c r="W1445" s="155"/>
      <c r="X1445" s="155"/>
      <c r="Y1445" s="155"/>
      <c r="Z1445" s="155"/>
      <c r="AA1445" s="155"/>
      <c r="AB1445" s="155"/>
      <c r="AC1445" s="155"/>
      <c r="AD1445" s="155"/>
      <c r="AE1445" s="155"/>
      <c r="AF1445" s="155"/>
      <c r="AG1445" s="155"/>
      <c r="AH1445" s="155"/>
      <c r="AI1445" s="155"/>
      <c r="AJ1445" s="155"/>
      <c r="AK1445" s="155"/>
      <c r="AL1445" s="155"/>
      <c r="AM1445" s="155"/>
      <c r="AN1445" s="155"/>
      <c r="AO1445" s="155"/>
      <c r="AP1445" s="155"/>
      <c r="AQ1445" s="155"/>
      <c r="AR1445" s="155"/>
    </row>
    <row r="1446" spans="1:44" ht="102" hidden="1" x14ac:dyDescent="0.3">
      <c r="A1446" s="155"/>
      <c r="B1446" s="166" t="s">
        <v>2813</v>
      </c>
      <c r="C1446" s="167"/>
      <c r="D1446" s="170">
        <v>1378.69</v>
      </c>
      <c r="E1446" s="171">
        <v>1378.69</v>
      </c>
      <c r="F1446" s="161" t="s">
        <v>1549</v>
      </c>
      <c r="G1446" s="165" t="s">
        <v>4107</v>
      </c>
      <c r="H1446" s="162"/>
      <c r="I1446" s="155"/>
      <c r="J1446" s="155"/>
      <c r="K1446" s="155"/>
      <c r="L1446" s="155"/>
      <c r="M1446" s="155"/>
      <c r="N1446" s="155"/>
      <c r="O1446" s="155"/>
      <c r="P1446" s="155"/>
      <c r="Q1446" s="155"/>
      <c r="R1446" s="155"/>
      <c r="S1446" s="155"/>
      <c r="T1446" s="155"/>
      <c r="U1446" s="155"/>
      <c r="V1446" s="155"/>
      <c r="W1446" s="155"/>
      <c r="X1446" s="155"/>
      <c r="Y1446" s="155"/>
      <c r="Z1446" s="155"/>
      <c r="AA1446" s="155"/>
      <c r="AB1446" s="155"/>
      <c r="AC1446" s="155"/>
      <c r="AD1446" s="155"/>
      <c r="AE1446" s="155"/>
      <c r="AF1446" s="155"/>
      <c r="AG1446" s="155"/>
      <c r="AH1446" s="155"/>
      <c r="AI1446" s="155"/>
      <c r="AJ1446" s="155"/>
      <c r="AK1446" s="155"/>
      <c r="AL1446" s="155"/>
      <c r="AM1446" s="155"/>
      <c r="AN1446" s="155"/>
      <c r="AO1446" s="155"/>
      <c r="AP1446" s="155"/>
      <c r="AQ1446" s="155"/>
      <c r="AR1446" s="155"/>
    </row>
    <row r="1447" spans="1:44" ht="102" x14ac:dyDescent="0.3">
      <c r="A1447" s="155"/>
      <c r="B1447" s="161" t="s">
        <v>1549</v>
      </c>
      <c r="C1447" s="162" t="s">
        <v>108</v>
      </c>
      <c r="D1447" s="170">
        <v>1687.93</v>
      </c>
      <c r="E1447" s="171">
        <v>1687.93</v>
      </c>
      <c r="F1447" s="165" t="s">
        <v>4107</v>
      </c>
      <c r="G1447" s="166" t="s">
        <v>2814</v>
      </c>
      <c r="H1447" s="167"/>
      <c r="I1447" s="155"/>
      <c r="J1447" s="155"/>
      <c r="K1447" s="155"/>
      <c r="L1447" s="155"/>
      <c r="M1447" s="155"/>
      <c r="N1447" s="155"/>
      <c r="O1447" s="155"/>
      <c r="P1447" s="155"/>
      <c r="Q1447" s="155"/>
      <c r="R1447" s="155"/>
      <c r="S1447" s="155"/>
      <c r="T1447" s="155"/>
      <c r="U1447" s="155"/>
      <c r="V1447" s="155"/>
      <c r="W1447" s="155"/>
      <c r="X1447" s="155"/>
      <c r="Y1447" s="155"/>
      <c r="Z1447" s="155"/>
      <c r="AA1447" s="155"/>
      <c r="AB1447" s="155"/>
      <c r="AC1447" s="155"/>
      <c r="AD1447" s="155"/>
      <c r="AE1447" s="155"/>
      <c r="AF1447" s="155"/>
      <c r="AG1447" s="155"/>
      <c r="AH1447" s="155"/>
      <c r="AI1447" s="155"/>
      <c r="AJ1447" s="155"/>
      <c r="AK1447" s="155"/>
      <c r="AL1447" s="155"/>
      <c r="AM1447" s="155"/>
      <c r="AN1447" s="155"/>
      <c r="AO1447" s="155"/>
      <c r="AP1447" s="155"/>
      <c r="AQ1447" s="155"/>
      <c r="AR1447" s="155"/>
    </row>
    <row r="1448" spans="1:44" ht="102" hidden="1" x14ac:dyDescent="0.3">
      <c r="A1448" s="155"/>
      <c r="B1448" s="165" t="s">
        <v>4107</v>
      </c>
      <c r="C1448" s="162"/>
      <c r="D1448" s="170">
        <v>1687.93</v>
      </c>
      <c r="E1448" s="171">
        <v>1687.93</v>
      </c>
      <c r="F1448" s="166" t="s">
        <v>2814</v>
      </c>
      <c r="G1448" s="161" t="s">
        <v>1557</v>
      </c>
      <c r="H1448" s="162" t="s">
        <v>140</v>
      </c>
      <c r="I1448" s="155"/>
      <c r="J1448" s="155"/>
      <c r="K1448" s="155"/>
      <c r="L1448" s="155"/>
      <c r="M1448" s="155"/>
      <c r="N1448" s="155"/>
      <c r="O1448" s="155"/>
      <c r="P1448" s="155"/>
      <c r="Q1448" s="155"/>
      <c r="R1448" s="155"/>
      <c r="S1448" s="155"/>
      <c r="T1448" s="155"/>
      <c r="U1448" s="155"/>
      <c r="V1448" s="155"/>
      <c r="W1448" s="155"/>
      <c r="X1448" s="155"/>
      <c r="Y1448" s="155"/>
      <c r="Z1448" s="155"/>
      <c r="AA1448" s="155"/>
      <c r="AB1448" s="155"/>
      <c r="AC1448" s="155"/>
      <c r="AD1448" s="155"/>
      <c r="AE1448" s="155"/>
      <c r="AF1448" s="155"/>
      <c r="AG1448" s="155"/>
      <c r="AH1448" s="155"/>
      <c r="AI1448" s="155"/>
      <c r="AJ1448" s="155"/>
      <c r="AK1448" s="155"/>
      <c r="AL1448" s="155"/>
      <c r="AM1448" s="155"/>
      <c r="AN1448" s="155"/>
      <c r="AO1448" s="155"/>
      <c r="AP1448" s="155"/>
      <c r="AQ1448" s="155"/>
      <c r="AR1448" s="155"/>
    </row>
    <row r="1449" spans="1:44" ht="102" hidden="1" x14ac:dyDescent="0.3">
      <c r="A1449" s="155"/>
      <c r="B1449" s="166" t="s">
        <v>2814</v>
      </c>
      <c r="C1449" s="167"/>
      <c r="D1449" s="170">
        <v>1687.93</v>
      </c>
      <c r="E1449" s="171">
        <v>1687.93</v>
      </c>
      <c r="F1449" s="161" t="s">
        <v>1557</v>
      </c>
      <c r="G1449" s="165" t="s">
        <v>4107</v>
      </c>
      <c r="H1449" s="162"/>
      <c r="I1449" s="155"/>
      <c r="J1449" s="155"/>
      <c r="K1449" s="155"/>
      <c r="L1449" s="155"/>
      <c r="M1449" s="155"/>
      <c r="N1449" s="155"/>
      <c r="O1449" s="155"/>
      <c r="P1449" s="155"/>
      <c r="Q1449" s="155"/>
      <c r="R1449" s="155"/>
      <c r="S1449" s="155"/>
      <c r="T1449" s="155"/>
      <c r="U1449" s="155"/>
      <c r="V1449" s="155"/>
      <c r="W1449" s="155"/>
      <c r="X1449" s="155"/>
      <c r="Y1449" s="155"/>
      <c r="Z1449" s="155"/>
      <c r="AA1449" s="155"/>
      <c r="AB1449" s="155"/>
      <c r="AC1449" s="155"/>
      <c r="AD1449" s="155"/>
      <c r="AE1449" s="155"/>
      <c r="AF1449" s="155"/>
      <c r="AG1449" s="155"/>
      <c r="AH1449" s="155"/>
      <c r="AI1449" s="155"/>
      <c r="AJ1449" s="155"/>
      <c r="AK1449" s="155"/>
      <c r="AL1449" s="155"/>
      <c r="AM1449" s="155"/>
      <c r="AN1449" s="155"/>
      <c r="AO1449" s="155"/>
      <c r="AP1449" s="155"/>
      <c r="AQ1449" s="155"/>
      <c r="AR1449" s="155"/>
    </row>
    <row r="1450" spans="1:44" ht="102" x14ac:dyDescent="0.3">
      <c r="A1450" s="155"/>
      <c r="B1450" s="161" t="s">
        <v>1557</v>
      </c>
      <c r="C1450" s="162" t="s">
        <v>140</v>
      </c>
      <c r="D1450" s="170">
        <v>2534.04</v>
      </c>
      <c r="E1450" s="171">
        <v>2534.04</v>
      </c>
      <c r="F1450" s="165" t="s">
        <v>4107</v>
      </c>
      <c r="G1450" s="166" t="s">
        <v>2815</v>
      </c>
      <c r="H1450" s="167"/>
      <c r="I1450" s="155"/>
      <c r="J1450" s="155"/>
      <c r="K1450" s="155"/>
      <c r="L1450" s="155"/>
      <c r="M1450" s="155"/>
      <c r="N1450" s="155"/>
      <c r="O1450" s="155"/>
      <c r="P1450" s="155"/>
      <c r="Q1450" s="155"/>
      <c r="R1450" s="155"/>
      <c r="S1450" s="155"/>
      <c r="T1450" s="155"/>
      <c r="U1450" s="155"/>
      <c r="V1450" s="155"/>
      <c r="W1450" s="155"/>
      <c r="X1450" s="155"/>
      <c r="Y1450" s="155"/>
      <c r="Z1450" s="155"/>
      <c r="AA1450" s="155"/>
      <c r="AB1450" s="155"/>
      <c r="AC1450" s="155"/>
      <c r="AD1450" s="155"/>
      <c r="AE1450" s="155"/>
      <c r="AF1450" s="155"/>
      <c r="AG1450" s="155"/>
      <c r="AH1450" s="155"/>
      <c r="AI1450" s="155"/>
      <c r="AJ1450" s="155"/>
      <c r="AK1450" s="155"/>
      <c r="AL1450" s="155"/>
      <c r="AM1450" s="155"/>
      <c r="AN1450" s="155"/>
      <c r="AO1450" s="155"/>
      <c r="AP1450" s="155"/>
      <c r="AQ1450" s="155"/>
      <c r="AR1450" s="155"/>
    </row>
    <row r="1451" spans="1:44" ht="102" hidden="1" x14ac:dyDescent="0.3">
      <c r="A1451" s="155"/>
      <c r="B1451" s="165" t="s">
        <v>4107</v>
      </c>
      <c r="C1451" s="162"/>
      <c r="D1451" s="170">
        <v>2534.04</v>
      </c>
      <c r="E1451" s="171">
        <v>2534.04</v>
      </c>
      <c r="F1451" s="166" t="s">
        <v>2815</v>
      </c>
      <c r="G1451" s="161" t="s">
        <v>1335</v>
      </c>
      <c r="H1451" s="162" t="s">
        <v>54</v>
      </c>
      <c r="I1451" s="155"/>
      <c r="J1451" s="155"/>
      <c r="K1451" s="155"/>
      <c r="L1451" s="155"/>
      <c r="M1451" s="155"/>
      <c r="N1451" s="155"/>
      <c r="O1451" s="155"/>
      <c r="P1451" s="155"/>
      <c r="Q1451" s="155"/>
      <c r="R1451" s="155"/>
      <c r="S1451" s="155"/>
      <c r="T1451" s="155"/>
      <c r="U1451" s="155"/>
      <c r="V1451" s="155"/>
      <c r="W1451" s="155"/>
      <c r="X1451" s="155"/>
      <c r="Y1451" s="155"/>
      <c r="Z1451" s="155"/>
      <c r="AA1451" s="155"/>
      <c r="AB1451" s="155"/>
      <c r="AC1451" s="155"/>
      <c r="AD1451" s="155"/>
      <c r="AE1451" s="155"/>
      <c r="AF1451" s="155"/>
      <c r="AG1451" s="155"/>
      <c r="AH1451" s="155"/>
      <c r="AI1451" s="155"/>
      <c r="AJ1451" s="155"/>
      <c r="AK1451" s="155"/>
      <c r="AL1451" s="155"/>
      <c r="AM1451" s="155"/>
      <c r="AN1451" s="155"/>
      <c r="AO1451" s="155"/>
      <c r="AP1451" s="155"/>
      <c r="AQ1451" s="155"/>
      <c r="AR1451" s="155"/>
    </row>
    <row r="1452" spans="1:44" ht="102" hidden="1" x14ac:dyDescent="0.3">
      <c r="A1452" s="155"/>
      <c r="B1452" s="166" t="s">
        <v>2815</v>
      </c>
      <c r="C1452" s="167"/>
      <c r="D1452" s="170">
        <v>2534.04</v>
      </c>
      <c r="E1452" s="171">
        <v>2534.04</v>
      </c>
      <c r="F1452" s="161" t="s">
        <v>1335</v>
      </c>
      <c r="G1452" s="165" t="s">
        <v>4107</v>
      </c>
      <c r="H1452" s="162"/>
      <c r="I1452" s="155"/>
      <c r="J1452" s="155"/>
      <c r="K1452" s="155"/>
      <c r="L1452" s="155"/>
      <c r="M1452" s="155"/>
      <c r="N1452" s="155"/>
      <c r="O1452" s="155"/>
      <c r="P1452" s="155"/>
      <c r="Q1452" s="155"/>
      <c r="R1452" s="155"/>
      <c r="S1452" s="155"/>
      <c r="T1452" s="155"/>
      <c r="U1452" s="155"/>
      <c r="V1452" s="155"/>
      <c r="W1452" s="155"/>
      <c r="X1452" s="155"/>
      <c r="Y1452" s="155"/>
      <c r="Z1452" s="155"/>
      <c r="AA1452" s="155"/>
      <c r="AB1452" s="155"/>
      <c r="AC1452" s="155"/>
      <c r="AD1452" s="155"/>
      <c r="AE1452" s="155"/>
      <c r="AF1452" s="155"/>
      <c r="AG1452" s="155"/>
      <c r="AH1452" s="155"/>
      <c r="AI1452" s="155"/>
      <c r="AJ1452" s="155"/>
      <c r="AK1452" s="155"/>
      <c r="AL1452" s="155"/>
      <c r="AM1452" s="155"/>
      <c r="AN1452" s="155"/>
      <c r="AO1452" s="155"/>
      <c r="AP1452" s="155"/>
      <c r="AQ1452" s="155"/>
      <c r="AR1452" s="155"/>
    </row>
    <row r="1453" spans="1:44" ht="102" x14ac:dyDescent="0.3">
      <c r="A1453" s="155"/>
      <c r="B1453" s="161" t="s">
        <v>1335</v>
      </c>
      <c r="C1453" s="162" t="s">
        <v>54</v>
      </c>
      <c r="D1453" s="170">
        <v>1438.82</v>
      </c>
      <c r="E1453" s="171">
        <v>1438.82</v>
      </c>
      <c r="F1453" s="165" t="s">
        <v>4107</v>
      </c>
      <c r="G1453" s="166" t="s">
        <v>2816</v>
      </c>
      <c r="H1453" s="167"/>
      <c r="I1453" s="155"/>
      <c r="J1453" s="155"/>
      <c r="K1453" s="155"/>
      <c r="L1453" s="155"/>
      <c r="M1453" s="155"/>
      <c r="N1453" s="155"/>
      <c r="O1453" s="155"/>
      <c r="P1453" s="155"/>
      <c r="Q1453" s="155"/>
      <c r="R1453" s="155"/>
      <c r="S1453" s="155"/>
      <c r="T1453" s="155"/>
      <c r="U1453" s="155"/>
      <c r="V1453" s="155"/>
      <c r="W1453" s="155"/>
      <c r="X1453" s="155"/>
      <c r="Y1453" s="155"/>
      <c r="Z1453" s="155"/>
      <c r="AA1453" s="155"/>
      <c r="AB1453" s="155"/>
      <c r="AC1453" s="155"/>
      <c r="AD1453" s="155"/>
      <c r="AE1453" s="155"/>
      <c r="AF1453" s="155"/>
      <c r="AG1453" s="155"/>
      <c r="AH1453" s="155"/>
      <c r="AI1453" s="155"/>
      <c r="AJ1453" s="155"/>
      <c r="AK1453" s="155"/>
      <c r="AL1453" s="155"/>
      <c r="AM1453" s="155"/>
      <c r="AN1453" s="155"/>
      <c r="AO1453" s="155"/>
      <c r="AP1453" s="155"/>
      <c r="AQ1453" s="155"/>
      <c r="AR1453" s="155"/>
    </row>
    <row r="1454" spans="1:44" ht="102" hidden="1" x14ac:dyDescent="0.3">
      <c r="A1454" s="155"/>
      <c r="B1454" s="165" t="s">
        <v>4107</v>
      </c>
      <c r="C1454" s="162"/>
      <c r="D1454" s="170">
        <v>1438.82</v>
      </c>
      <c r="E1454" s="171">
        <v>1438.82</v>
      </c>
      <c r="F1454" s="166" t="s">
        <v>2816</v>
      </c>
      <c r="G1454" s="161" t="s">
        <v>1580</v>
      </c>
      <c r="H1454" s="162" t="s">
        <v>43</v>
      </c>
      <c r="I1454" s="155"/>
      <c r="J1454" s="155"/>
      <c r="K1454" s="155"/>
      <c r="L1454" s="155"/>
      <c r="M1454" s="155"/>
      <c r="N1454" s="155"/>
      <c r="O1454" s="155"/>
      <c r="P1454" s="155"/>
      <c r="Q1454" s="155"/>
      <c r="R1454" s="155"/>
      <c r="S1454" s="155"/>
      <c r="T1454" s="155"/>
      <c r="U1454" s="155"/>
      <c r="V1454" s="155"/>
      <c r="W1454" s="155"/>
      <c r="X1454" s="155"/>
      <c r="Y1454" s="155"/>
      <c r="Z1454" s="155"/>
      <c r="AA1454" s="155"/>
      <c r="AB1454" s="155"/>
      <c r="AC1454" s="155"/>
      <c r="AD1454" s="155"/>
      <c r="AE1454" s="155"/>
      <c r="AF1454" s="155"/>
      <c r="AG1454" s="155"/>
      <c r="AH1454" s="155"/>
      <c r="AI1454" s="155"/>
      <c r="AJ1454" s="155"/>
      <c r="AK1454" s="155"/>
      <c r="AL1454" s="155"/>
      <c r="AM1454" s="155"/>
      <c r="AN1454" s="155"/>
      <c r="AO1454" s="155"/>
      <c r="AP1454" s="155"/>
      <c r="AQ1454" s="155"/>
      <c r="AR1454" s="155"/>
    </row>
    <row r="1455" spans="1:44" ht="102" hidden="1" x14ac:dyDescent="0.3">
      <c r="A1455" s="155"/>
      <c r="B1455" s="166" t="s">
        <v>2816</v>
      </c>
      <c r="C1455" s="167"/>
      <c r="D1455" s="170">
        <v>1438.82</v>
      </c>
      <c r="E1455" s="171">
        <v>1438.82</v>
      </c>
      <c r="F1455" s="161" t="s">
        <v>1580</v>
      </c>
      <c r="G1455" s="165" t="s">
        <v>4107</v>
      </c>
      <c r="H1455" s="162"/>
      <c r="I1455" s="155"/>
      <c r="J1455" s="155"/>
      <c r="K1455" s="155"/>
      <c r="L1455" s="155"/>
      <c r="M1455" s="155"/>
      <c r="N1455" s="155"/>
      <c r="O1455" s="155"/>
      <c r="P1455" s="155"/>
      <c r="Q1455" s="155"/>
      <c r="R1455" s="155"/>
      <c r="S1455" s="155"/>
      <c r="T1455" s="155"/>
      <c r="U1455" s="155"/>
      <c r="V1455" s="155"/>
      <c r="W1455" s="155"/>
      <c r="X1455" s="155"/>
      <c r="Y1455" s="155"/>
      <c r="Z1455" s="155"/>
      <c r="AA1455" s="155"/>
      <c r="AB1455" s="155"/>
      <c r="AC1455" s="155"/>
      <c r="AD1455" s="155"/>
      <c r="AE1455" s="155"/>
      <c r="AF1455" s="155"/>
      <c r="AG1455" s="155"/>
      <c r="AH1455" s="155"/>
      <c r="AI1455" s="155"/>
      <c r="AJ1455" s="155"/>
      <c r="AK1455" s="155"/>
      <c r="AL1455" s="155"/>
      <c r="AM1455" s="155"/>
      <c r="AN1455" s="155"/>
      <c r="AO1455" s="155"/>
      <c r="AP1455" s="155"/>
      <c r="AQ1455" s="155"/>
      <c r="AR1455" s="155"/>
    </row>
    <row r="1456" spans="1:44" ht="102" x14ac:dyDescent="0.3">
      <c r="A1456" s="155"/>
      <c r="B1456" s="161" t="s">
        <v>1580</v>
      </c>
      <c r="C1456" s="162" t="s">
        <v>43</v>
      </c>
      <c r="D1456" s="170">
        <v>1395.87</v>
      </c>
      <c r="E1456" s="171">
        <v>1395.87</v>
      </c>
      <c r="F1456" s="165" t="s">
        <v>4107</v>
      </c>
      <c r="G1456" s="166" t="s">
        <v>2817</v>
      </c>
      <c r="H1456" s="167"/>
      <c r="I1456" s="155"/>
      <c r="J1456" s="155"/>
      <c r="K1456" s="155"/>
      <c r="L1456" s="155"/>
      <c r="M1456" s="155"/>
      <c r="N1456" s="155"/>
      <c r="O1456" s="155"/>
      <c r="P1456" s="155"/>
      <c r="Q1456" s="155"/>
      <c r="R1456" s="155"/>
      <c r="S1456" s="155"/>
      <c r="T1456" s="155"/>
      <c r="U1456" s="155"/>
      <c r="V1456" s="155"/>
      <c r="W1456" s="155"/>
      <c r="X1456" s="155"/>
      <c r="Y1456" s="155"/>
      <c r="Z1456" s="155"/>
      <c r="AA1456" s="155"/>
      <c r="AB1456" s="155"/>
      <c r="AC1456" s="155"/>
      <c r="AD1456" s="155"/>
      <c r="AE1456" s="155"/>
      <c r="AF1456" s="155"/>
      <c r="AG1456" s="155"/>
      <c r="AH1456" s="155"/>
      <c r="AI1456" s="155"/>
      <c r="AJ1456" s="155"/>
      <c r="AK1456" s="155"/>
      <c r="AL1456" s="155"/>
      <c r="AM1456" s="155"/>
      <c r="AN1456" s="155"/>
      <c r="AO1456" s="155"/>
      <c r="AP1456" s="155"/>
      <c r="AQ1456" s="155"/>
      <c r="AR1456" s="155"/>
    </row>
    <row r="1457" spans="1:44" ht="102" hidden="1" x14ac:dyDescent="0.3">
      <c r="A1457" s="155"/>
      <c r="B1457" s="165" t="s">
        <v>4107</v>
      </c>
      <c r="C1457" s="162"/>
      <c r="D1457" s="170">
        <v>1395.87</v>
      </c>
      <c r="E1457" s="171">
        <v>1395.87</v>
      </c>
      <c r="F1457" s="166" t="s">
        <v>2817</v>
      </c>
      <c r="G1457" s="161" t="s">
        <v>1542</v>
      </c>
      <c r="H1457" s="162" t="s">
        <v>63</v>
      </c>
      <c r="I1457" s="155"/>
      <c r="J1457" s="155"/>
      <c r="K1457" s="155"/>
      <c r="L1457" s="155"/>
      <c r="M1457" s="155"/>
      <c r="N1457" s="155"/>
      <c r="O1457" s="155"/>
      <c r="P1457" s="155"/>
      <c r="Q1457" s="155"/>
      <c r="R1457" s="155"/>
      <c r="S1457" s="155"/>
      <c r="T1457" s="155"/>
      <c r="U1457" s="155"/>
      <c r="V1457" s="155"/>
      <c r="W1457" s="155"/>
      <c r="X1457" s="155"/>
      <c r="Y1457" s="155"/>
      <c r="Z1457" s="155"/>
      <c r="AA1457" s="155"/>
      <c r="AB1457" s="155"/>
      <c r="AC1457" s="155"/>
      <c r="AD1457" s="155"/>
      <c r="AE1457" s="155"/>
      <c r="AF1457" s="155"/>
      <c r="AG1457" s="155"/>
      <c r="AH1457" s="155"/>
      <c r="AI1457" s="155"/>
      <c r="AJ1457" s="155"/>
      <c r="AK1457" s="155"/>
      <c r="AL1457" s="155"/>
      <c r="AM1457" s="155"/>
      <c r="AN1457" s="155"/>
      <c r="AO1457" s="155"/>
      <c r="AP1457" s="155"/>
      <c r="AQ1457" s="155"/>
      <c r="AR1457" s="155"/>
    </row>
    <row r="1458" spans="1:44" ht="102" hidden="1" x14ac:dyDescent="0.3">
      <c r="A1458" s="155"/>
      <c r="B1458" s="166" t="s">
        <v>2817</v>
      </c>
      <c r="C1458" s="167"/>
      <c r="D1458" s="170">
        <v>1395.87</v>
      </c>
      <c r="E1458" s="171">
        <v>1395.87</v>
      </c>
      <c r="F1458" s="161" t="s">
        <v>1542</v>
      </c>
      <c r="G1458" s="165" t="s">
        <v>4107</v>
      </c>
      <c r="H1458" s="162"/>
      <c r="I1458" s="155"/>
      <c r="J1458" s="155"/>
      <c r="K1458" s="155"/>
      <c r="L1458" s="155"/>
      <c r="M1458" s="155"/>
      <c r="N1458" s="155"/>
      <c r="O1458" s="155"/>
      <c r="P1458" s="155"/>
      <c r="Q1458" s="155"/>
      <c r="R1458" s="155"/>
      <c r="S1458" s="155"/>
      <c r="T1458" s="155"/>
      <c r="U1458" s="155"/>
      <c r="V1458" s="155"/>
      <c r="W1458" s="155"/>
      <c r="X1458" s="155"/>
      <c r="Y1458" s="155"/>
      <c r="Z1458" s="155"/>
      <c r="AA1458" s="155"/>
      <c r="AB1458" s="155"/>
      <c r="AC1458" s="155"/>
      <c r="AD1458" s="155"/>
      <c r="AE1458" s="155"/>
      <c r="AF1458" s="155"/>
      <c r="AG1458" s="155"/>
      <c r="AH1458" s="155"/>
      <c r="AI1458" s="155"/>
      <c r="AJ1458" s="155"/>
      <c r="AK1458" s="155"/>
      <c r="AL1458" s="155"/>
      <c r="AM1458" s="155"/>
      <c r="AN1458" s="155"/>
      <c r="AO1458" s="155"/>
      <c r="AP1458" s="155"/>
      <c r="AQ1458" s="155"/>
      <c r="AR1458" s="155"/>
    </row>
    <row r="1459" spans="1:44" ht="102" x14ac:dyDescent="0.3">
      <c r="A1459" s="155"/>
      <c r="B1459" s="161" t="s">
        <v>1542</v>
      </c>
      <c r="C1459" s="162" t="s">
        <v>63</v>
      </c>
      <c r="D1459" s="170">
        <v>2392.3000000000002</v>
      </c>
      <c r="E1459" s="171">
        <v>2392.3000000000002</v>
      </c>
      <c r="F1459" s="165" t="s">
        <v>4107</v>
      </c>
      <c r="G1459" s="166" t="s">
        <v>2729</v>
      </c>
      <c r="H1459" s="167"/>
      <c r="I1459" s="155"/>
      <c r="J1459" s="155"/>
      <c r="K1459" s="155"/>
      <c r="L1459" s="155"/>
      <c r="M1459" s="155"/>
      <c r="N1459" s="155"/>
      <c r="O1459" s="155"/>
      <c r="P1459" s="155"/>
      <c r="Q1459" s="155"/>
      <c r="R1459" s="155"/>
      <c r="S1459" s="155"/>
      <c r="T1459" s="155"/>
      <c r="U1459" s="155"/>
      <c r="V1459" s="155"/>
      <c r="W1459" s="155"/>
      <c r="X1459" s="155"/>
      <c r="Y1459" s="155"/>
      <c r="Z1459" s="155"/>
      <c r="AA1459" s="155"/>
      <c r="AB1459" s="155"/>
      <c r="AC1459" s="155"/>
      <c r="AD1459" s="155"/>
      <c r="AE1459" s="155"/>
      <c r="AF1459" s="155"/>
      <c r="AG1459" s="155"/>
      <c r="AH1459" s="155"/>
      <c r="AI1459" s="155"/>
      <c r="AJ1459" s="155"/>
      <c r="AK1459" s="155"/>
      <c r="AL1459" s="155"/>
      <c r="AM1459" s="155"/>
      <c r="AN1459" s="155"/>
      <c r="AO1459" s="155"/>
      <c r="AP1459" s="155"/>
      <c r="AQ1459" s="155"/>
      <c r="AR1459" s="155"/>
    </row>
    <row r="1460" spans="1:44" ht="102" hidden="1" x14ac:dyDescent="0.3">
      <c r="A1460" s="155"/>
      <c r="B1460" s="165" t="s">
        <v>4107</v>
      </c>
      <c r="C1460" s="162"/>
      <c r="D1460" s="170">
        <v>2392.3000000000002</v>
      </c>
      <c r="E1460" s="171">
        <v>2392.3000000000002</v>
      </c>
      <c r="F1460" s="166" t="s">
        <v>2729</v>
      </c>
      <c r="G1460" s="161" t="s">
        <v>1517</v>
      </c>
      <c r="H1460" s="162" t="s">
        <v>136</v>
      </c>
      <c r="I1460" s="155"/>
      <c r="J1460" s="155"/>
      <c r="K1460" s="155"/>
      <c r="L1460" s="155"/>
      <c r="M1460" s="155"/>
      <c r="N1460" s="155"/>
      <c r="O1460" s="155"/>
      <c r="P1460" s="155"/>
      <c r="Q1460" s="155"/>
      <c r="R1460" s="155"/>
      <c r="S1460" s="155"/>
      <c r="T1460" s="155"/>
      <c r="U1460" s="155"/>
      <c r="V1460" s="155"/>
      <c r="W1460" s="155"/>
      <c r="X1460" s="155"/>
      <c r="Y1460" s="155"/>
      <c r="Z1460" s="155"/>
      <c r="AA1460" s="155"/>
      <c r="AB1460" s="155"/>
      <c r="AC1460" s="155"/>
      <c r="AD1460" s="155"/>
      <c r="AE1460" s="155"/>
      <c r="AF1460" s="155"/>
      <c r="AG1460" s="155"/>
      <c r="AH1460" s="155"/>
      <c r="AI1460" s="155"/>
      <c r="AJ1460" s="155"/>
      <c r="AK1460" s="155"/>
      <c r="AL1460" s="155"/>
      <c r="AM1460" s="155"/>
      <c r="AN1460" s="155"/>
      <c r="AO1460" s="155"/>
      <c r="AP1460" s="155"/>
      <c r="AQ1460" s="155"/>
      <c r="AR1460" s="155"/>
    </row>
    <row r="1461" spans="1:44" ht="102" hidden="1" x14ac:dyDescent="0.3">
      <c r="A1461" s="155"/>
      <c r="B1461" s="166" t="s">
        <v>2729</v>
      </c>
      <c r="C1461" s="167"/>
      <c r="D1461" s="170">
        <v>2392.3000000000002</v>
      </c>
      <c r="E1461" s="171">
        <v>2392.3000000000002</v>
      </c>
      <c r="F1461" s="161" t="s">
        <v>1517</v>
      </c>
      <c r="G1461" s="165" t="s">
        <v>4107</v>
      </c>
      <c r="H1461" s="162"/>
      <c r="I1461" s="155"/>
      <c r="J1461" s="155"/>
      <c r="K1461" s="155"/>
      <c r="L1461" s="155"/>
      <c r="M1461" s="155"/>
      <c r="N1461" s="155"/>
      <c r="O1461" s="155"/>
      <c r="P1461" s="155"/>
      <c r="Q1461" s="155"/>
      <c r="R1461" s="155"/>
      <c r="S1461" s="155"/>
      <c r="T1461" s="155"/>
      <c r="U1461" s="155"/>
      <c r="V1461" s="155"/>
      <c r="W1461" s="155"/>
      <c r="X1461" s="155"/>
      <c r="Y1461" s="155"/>
      <c r="Z1461" s="155"/>
      <c r="AA1461" s="155"/>
      <c r="AB1461" s="155"/>
      <c r="AC1461" s="155"/>
      <c r="AD1461" s="155"/>
      <c r="AE1461" s="155"/>
      <c r="AF1461" s="155"/>
      <c r="AG1461" s="155"/>
      <c r="AH1461" s="155"/>
      <c r="AI1461" s="155"/>
      <c r="AJ1461" s="155"/>
      <c r="AK1461" s="155"/>
      <c r="AL1461" s="155"/>
      <c r="AM1461" s="155"/>
      <c r="AN1461" s="155"/>
      <c r="AO1461" s="155"/>
      <c r="AP1461" s="155"/>
      <c r="AQ1461" s="155"/>
      <c r="AR1461" s="155"/>
    </row>
    <row r="1462" spans="1:44" ht="102" x14ac:dyDescent="0.3">
      <c r="A1462" s="155"/>
      <c r="B1462" s="161" t="s">
        <v>1517</v>
      </c>
      <c r="C1462" s="162" t="s">
        <v>136</v>
      </c>
      <c r="D1462" s="170">
        <v>2641.41</v>
      </c>
      <c r="E1462" s="171">
        <v>2641.41</v>
      </c>
      <c r="F1462" s="165" t="s">
        <v>4107</v>
      </c>
      <c r="G1462" s="166" t="s">
        <v>2818</v>
      </c>
      <c r="H1462" s="167"/>
      <c r="I1462" s="155"/>
      <c r="J1462" s="155"/>
      <c r="K1462" s="155"/>
      <c r="L1462" s="155"/>
      <c r="M1462" s="155"/>
      <c r="N1462" s="155"/>
      <c r="O1462" s="155"/>
      <c r="P1462" s="155"/>
      <c r="Q1462" s="155"/>
      <c r="R1462" s="155"/>
      <c r="S1462" s="155"/>
      <c r="T1462" s="155"/>
      <c r="U1462" s="155"/>
      <c r="V1462" s="155"/>
      <c r="W1462" s="155"/>
      <c r="X1462" s="155"/>
      <c r="Y1462" s="155"/>
      <c r="Z1462" s="155"/>
      <c r="AA1462" s="155"/>
      <c r="AB1462" s="155"/>
      <c r="AC1462" s="155"/>
      <c r="AD1462" s="155"/>
      <c r="AE1462" s="155"/>
      <c r="AF1462" s="155"/>
      <c r="AG1462" s="155"/>
      <c r="AH1462" s="155"/>
      <c r="AI1462" s="155"/>
      <c r="AJ1462" s="155"/>
      <c r="AK1462" s="155"/>
      <c r="AL1462" s="155"/>
      <c r="AM1462" s="155"/>
      <c r="AN1462" s="155"/>
      <c r="AO1462" s="155"/>
      <c r="AP1462" s="155"/>
      <c r="AQ1462" s="155"/>
      <c r="AR1462" s="155"/>
    </row>
    <row r="1463" spans="1:44" ht="102" hidden="1" x14ac:dyDescent="0.3">
      <c r="A1463" s="155"/>
      <c r="B1463" s="165" t="s">
        <v>4107</v>
      </c>
      <c r="C1463" s="162"/>
      <c r="D1463" s="170">
        <v>2641.41</v>
      </c>
      <c r="E1463" s="171">
        <v>2641.41</v>
      </c>
      <c r="F1463" s="166" t="s">
        <v>2818</v>
      </c>
      <c r="G1463" s="161" t="s">
        <v>1525</v>
      </c>
      <c r="H1463" s="162" t="s">
        <v>125</v>
      </c>
      <c r="I1463" s="155"/>
      <c r="J1463" s="155"/>
      <c r="K1463" s="155"/>
      <c r="L1463" s="155"/>
      <c r="M1463" s="155"/>
      <c r="N1463" s="155"/>
      <c r="O1463" s="155"/>
      <c r="P1463" s="155"/>
      <c r="Q1463" s="155"/>
      <c r="R1463" s="155"/>
      <c r="S1463" s="155"/>
      <c r="T1463" s="155"/>
      <c r="U1463" s="155"/>
      <c r="V1463" s="155"/>
      <c r="W1463" s="155"/>
      <c r="X1463" s="155"/>
      <c r="Y1463" s="155"/>
      <c r="Z1463" s="155"/>
      <c r="AA1463" s="155"/>
      <c r="AB1463" s="155"/>
      <c r="AC1463" s="155"/>
      <c r="AD1463" s="155"/>
      <c r="AE1463" s="155"/>
      <c r="AF1463" s="155"/>
      <c r="AG1463" s="155"/>
      <c r="AH1463" s="155"/>
      <c r="AI1463" s="155"/>
      <c r="AJ1463" s="155"/>
      <c r="AK1463" s="155"/>
      <c r="AL1463" s="155"/>
      <c r="AM1463" s="155"/>
      <c r="AN1463" s="155"/>
      <c r="AO1463" s="155"/>
      <c r="AP1463" s="155"/>
      <c r="AQ1463" s="155"/>
      <c r="AR1463" s="155"/>
    </row>
    <row r="1464" spans="1:44" ht="102" hidden="1" x14ac:dyDescent="0.3">
      <c r="A1464" s="155"/>
      <c r="B1464" s="166" t="s">
        <v>2818</v>
      </c>
      <c r="C1464" s="167"/>
      <c r="D1464" s="170">
        <v>2641.41</v>
      </c>
      <c r="E1464" s="171">
        <v>2641.41</v>
      </c>
      <c r="F1464" s="161" t="s">
        <v>1525</v>
      </c>
      <c r="G1464" s="165" t="s">
        <v>4107</v>
      </c>
      <c r="H1464" s="162"/>
      <c r="I1464" s="155"/>
      <c r="J1464" s="155"/>
      <c r="K1464" s="155"/>
      <c r="L1464" s="155"/>
      <c r="M1464" s="155"/>
      <c r="N1464" s="155"/>
      <c r="O1464" s="155"/>
      <c r="P1464" s="155"/>
      <c r="Q1464" s="155"/>
      <c r="R1464" s="155"/>
      <c r="S1464" s="155"/>
      <c r="T1464" s="155"/>
      <c r="U1464" s="155"/>
      <c r="V1464" s="155"/>
      <c r="W1464" s="155"/>
      <c r="X1464" s="155"/>
      <c r="Y1464" s="155"/>
      <c r="Z1464" s="155"/>
      <c r="AA1464" s="155"/>
      <c r="AB1464" s="155"/>
      <c r="AC1464" s="155"/>
      <c r="AD1464" s="155"/>
      <c r="AE1464" s="155"/>
      <c r="AF1464" s="155"/>
      <c r="AG1464" s="155"/>
      <c r="AH1464" s="155"/>
      <c r="AI1464" s="155"/>
      <c r="AJ1464" s="155"/>
      <c r="AK1464" s="155"/>
      <c r="AL1464" s="155"/>
      <c r="AM1464" s="155"/>
      <c r="AN1464" s="155"/>
      <c r="AO1464" s="155"/>
      <c r="AP1464" s="155"/>
      <c r="AQ1464" s="155"/>
      <c r="AR1464" s="155"/>
    </row>
    <row r="1465" spans="1:44" ht="102" x14ac:dyDescent="0.3">
      <c r="A1465" s="155"/>
      <c r="B1465" s="161" t="s">
        <v>1525</v>
      </c>
      <c r="C1465" s="162" t="s">
        <v>125</v>
      </c>
      <c r="D1465" s="170">
        <v>1679.34</v>
      </c>
      <c r="E1465" s="171">
        <v>1679.34</v>
      </c>
      <c r="F1465" s="165" t="s">
        <v>4107</v>
      </c>
      <c r="G1465" s="166" t="s">
        <v>2819</v>
      </c>
      <c r="H1465" s="167"/>
      <c r="I1465" s="155"/>
      <c r="J1465" s="155"/>
      <c r="K1465" s="155"/>
      <c r="L1465" s="155"/>
      <c r="M1465" s="155"/>
      <c r="N1465" s="155"/>
      <c r="O1465" s="155"/>
      <c r="P1465" s="155"/>
      <c r="Q1465" s="155"/>
      <c r="R1465" s="155"/>
      <c r="S1465" s="155"/>
      <c r="T1465" s="155"/>
      <c r="U1465" s="155"/>
      <c r="V1465" s="155"/>
      <c r="W1465" s="155"/>
      <c r="X1465" s="155"/>
      <c r="Y1465" s="155"/>
      <c r="Z1465" s="155"/>
      <c r="AA1465" s="155"/>
      <c r="AB1465" s="155"/>
      <c r="AC1465" s="155"/>
      <c r="AD1465" s="155"/>
      <c r="AE1465" s="155"/>
      <c r="AF1465" s="155"/>
      <c r="AG1465" s="155"/>
      <c r="AH1465" s="155"/>
      <c r="AI1465" s="155"/>
      <c r="AJ1465" s="155"/>
      <c r="AK1465" s="155"/>
      <c r="AL1465" s="155"/>
      <c r="AM1465" s="155"/>
      <c r="AN1465" s="155"/>
      <c r="AO1465" s="155"/>
      <c r="AP1465" s="155"/>
      <c r="AQ1465" s="155"/>
      <c r="AR1465" s="155"/>
    </row>
    <row r="1466" spans="1:44" ht="102" hidden="1" x14ac:dyDescent="0.3">
      <c r="A1466" s="155"/>
      <c r="B1466" s="165" t="s">
        <v>4107</v>
      </c>
      <c r="C1466" s="162"/>
      <c r="D1466" s="170">
        <v>1679.34</v>
      </c>
      <c r="E1466" s="171">
        <v>1679.34</v>
      </c>
      <c r="F1466" s="166" t="s">
        <v>2819</v>
      </c>
      <c r="G1466" s="161" t="s">
        <v>2215</v>
      </c>
      <c r="H1466" s="162" t="s">
        <v>132</v>
      </c>
      <c r="I1466" s="155"/>
      <c r="J1466" s="155"/>
      <c r="K1466" s="155"/>
      <c r="L1466" s="155"/>
      <c r="M1466" s="155"/>
      <c r="N1466" s="155"/>
      <c r="O1466" s="155"/>
      <c r="P1466" s="155"/>
      <c r="Q1466" s="155"/>
      <c r="R1466" s="155"/>
      <c r="S1466" s="155"/>
      <c r="T1466" s="155"/>
      <c r="U1466" s="155"/>
      <c r="V1466" s="155"/>
      <c r="W1466" s="155"/>
      <c r="X1466" s="155"/>
      <c r="Y1466" s="155"/>
      <c r="Z1466" s="155"/>
      <c r="AA1466" s="155"/>
      <c r="AB1466" s="155"/>
      <c r="AC1466" s="155"/>
      <c r="AD1466" s="155"/>
      <c r="AE1466" s="155"/>
      <c r="AF1466" s="155"/>
      <c r="AG1466" s="155"/>
      <c r="AH1466" s="155"/>
      <c r="AI1466" s="155"/>
      <c r="AJ1466" s="155"/>
      <c r="AK1466" s="155"/>
      <c r="AL1466" s="155"/>
      <c r="AM1466" s="155"/>
      <c r="AN1466" s="155"/>
      <c r="AO1466" s="155"/>
      <c r="AP1466" s="155"/>
      <c r="AQ1466" s="155"/>
      <c r="AR1466" s="155"/>
    </row>
    <row r="1467" spans="1:44" ht="102" hidden="1" x14ac:dyDescent="0.3">
      <c r="A1467" s="155"/>
      <c r="B1467" s="166" t="s">
        <v>2819</v>
      </c>
      <c r="C1467" s="167"/>
      <c r="D1467" s="170">
        <v>1679.34</v>
      </c>
      <c r="E1467" s="171">
        <v>1679.34</v>
      </c>
      <c r="F1467" s="161" t="s">
        <v>2215</v>
      </c>
      <c r="G1467" s="165" t="s">
        <v>4107</v>
      </c>
      <c r="H1467" s="162"/>
      <c r="I1467" s="155"/>
      <c r="J1467" s="155"/>
      <c r="K1467" s="155"/>
      <c r="L1467" s="155"/>
      <c r="M1467" s="155"/>
      <c r="N1467" s="155"/>
      <c r="O1467" s="155"/>
      <c r="P1467" s="155"/>
      <c r="Q1467" s="155"/>
      <c r="R1467" s="155"/>
      <c r="S1467" s="155"/>
      <c r="T1467" s="155"/>
      <c r="U1467" s="155"/>
      <c r="V1467" s="155"/>
      <c r="W1467" s="155"/>
      <c r="X1467" s="155"/>
      <c r="Y1467" s="155"/>
      <c r="Z1467" s="155"/>
      <c r="AA1467" s="155"/>
      <c r="AB1467" s="155"/>
      <c r="AC1467" s="155"/>
      <c r="AD1467" s="155"/>
      <c r="AE1467" s="155"/>
      <c r="AF1467" s="155"/>
      <c r="AG1467" s="155"/>
      <c r="AH1467" s="155"/>
      <c r="AI1467" s="155"/>
      <c r="AJ1467" s="155"/>
      <c r="AK1467" s="155"/>
      <c r="AL1467" s="155"/>
      <c r="AM1467" s="155"/>
      <c r="AN1467" s="155"/>
      <c r="AO1467" s="155"/>
      <c r="AP1467" s="155"/>
      <c r="AQ1467" s="155"/>
      <c r="AR1467" s="155"/>
    </row>
    <row r="1468" spans="1:44" ht="102" x14ac:dyDescent="0.3">
      <c r="A1468" s="155"/>
      <c r="B1468" s="161" t="s">
        <v>2215</v>
      </c>
      <c r="C1468" s="162" t="s">
        <v>132</v>
      </c>
      <c r="D1468" s="170">
        <v>1361.51</v>
      </c>
      <c r="E1468" s="171">
        <v>1361.51</v>
      </c>
      <c r="F1468" s="165" t="s">
        <v>4107</v>
      </c>
      <c r="G1468" s="166" t="s">
        <v>3443</v>
      </c>
      <c r="H1468" s="167"/>
      <c r="I1468" s="155"/>
      <c r="J1468" s="155"/>
      <c r="K1468" s="155"/>
      <c r="L1468" s="155"/>
      <c r="M1468" s="155"/>
      <c r="N1468" s="155"/>
      <c r="O1468" s="155"/>
      <c r="P1468" s="155"/>
      <c r="Q1468" s="155"/>
      <c r="R1468" s="155"/>
      <c r="S1468" s="155"/>
      <c r="T1468" s="155"/>
      <c r="U1468" s="155"/>
      <c r="V1468" s="155"/>
      <c r="W1468" s="155"/>
      <c r="X1468" s="155"/>
      <c r="Y1468" s="155"/>
      <c r="Z1468" s="155"/>
      <c r="AA1468" s="155"/>
      <c r="AB1468" s="155"/>
      <c r="AC1468" s="155"/>
      <c r="AD1468" s="155"/>
      <c r="AE1468" s="155"/>
      <c r="AF1468" s="155"/>
      <c r="AG1468" s="155"/>
      <c r="AH1468" s="155"/>
      <c r="AI1468" s="155"/>
      <c r="AJ1468" s="155"/>
      <c r="AK1468" s="155"/>
      <c r="AL1468" s="155"/>
      <c r="AM1468" s="155"/>
      <c r="AN1468" s="155"/>
      <c r="AO1468" s="155"/>
      <c r="AP1468" s="155"/>
      <c r="AQ1468" s="155"/>
      <c r="AR1468" s="155"/>
    </row>
    <row r="1469" spans="1:44" ht="102" hidden="1" x14ac:dyDescent="0.3">
      <c r="A1469" s="155"/>
      <c r="B1469" s="165" t="s">
        <v>4107</v>
      </c>
      <c r="C1469" s="162"/>
      <c r="D1469" s="170">
        <v>1361.51</v>
      </c>
      <c r="E1469" s="171">
        <v>1361.51</v>
      </c>
      <c r="F1469" s="166" t="s">
        <v>3443</v>
      </c>
      <c r="G1469" s="161" t="s">
        <v>2335</v>
      </c>
      <c r="H1469" s="162" t="s">
        <v>308</v>
      </c>
      <c r="I1469" s="155"/>
      <c r="J1469" s="155"/>
      <c r="K1469" s="155"/>
      <c r="L1469" s="155"/>
      <c r="M1469" s="155"/>
      <c r="N1469" s="155"/>
      <c r="O1469" s="155"/>
      <c r="P1469" s="155"/>
      <c r="Q1469" s="155"/>
      <c r="R1469" s="155"/>
      <c r="S1469" s="155"/>
      <c r="T1469" s="155"/>
      <c r="U1469" s="155"/>
      <c r="V1469" s="155"/>
      <c r="W1469" s="155"/>
      <c r="X1469" s="155"/>
      <c r="Y1469" s="155"/>
      <c r="Z1469" s="155"/>
      <c r="AA1469" s="155"/>
      <c r="AB1469" s="155"/>
      <c r="AC1469" s="155"/>
      <c r="AD1469" s="155"/>
      <c r="AE1469" s="155"/>
      <c r="AF1469" s="155"/>
      <c r="AG1469" s="155"/>
      <c r="AH1469" s="155"/>
      <c r="AI1469" s="155"/>
      <c r="AJ1469" s="155"/>
      <c r="AK1469" s="155"/>
      <c r="AL1469" s="155"/>
      <c r="AM1469" s="155"/>
      <c r="AN1469" s="155"/>
      <c r="AO1469" s="155"/>
      <c r="AP1469" s="155"/>
      <c r="AQ1469" s="155"/>
      <c r="AR1469" s="155"/>
    </row>
    <row r="1470" spans="1:44" ht="102" hidden="1" x14ac:dyDescent="0.3">
      <c r="A1470" s="155"/>
      <c r="B1470" s="166" t="s">
        <v>3443</v>
      </c>
      <c r="C1470" s="167"/>
      <c r="D1470" s="170">
        <v>1361.51</v>
      </c>
      <c r="E1470" s="171">
        <v>1361.51</v>
      </c>
      <c r="F1470" s="161" t="s">
        <v>2335</v>
      </c>
      <c r="G1470" s="165" t="s">
        <v>4107</v>
      </c>
      <c r="H1470" s="162"/>
      <c r="I1470" s="155"/>
      <c r="J1470" s="155"/>
      <c r="K1470" s="155"/>
      <c r="L1470" s="155"/>
      <c r="M1470" s="155"/>
      <c r="N1470" s="155"/>
      <c r="O1470" s="155"/>
      <c r="P1470" s="155"/>
      <c r="Q1470" s="155"/>
      <c r="R1470" s="155"/>
      <c r="S1470" s="155"/>
      <c r="T1470" s="155"/>
      <c r="U1470" s="155"/>
      <c r="V1470" s="155"/>
      <c r="W1470" s="155"/>
      <c r="X1470" s="155"/>
      <c r="Y1470" s="155"/>
      <c r="Z1470" s="155"/>
      <c r="AA1470" s="155"/>
      <c r="AB1470" s="155"/>
      <c r="AC1470" s="155"/>
      <c r="AD1470" s="155"/>
      <c r="AE1470" s="155"/>
      <c r="AF1470" s="155"/>
      <c r="AG1470" s="155"/>
      <c r="AH1470" s="155"/>
      <c r="AI1470" s="155"/>
      <c r="AJ1470" s="155"/>
      <c r="AK1470" s="155"/>
      <c r="AL1470" s="155"/>
      <c r="AM1470" s="155"/>
      <c r="AN1470" s="155"/>
      <c r="AO1470" s="155"/>
      <c r="AP1470" s="155"/>
      <c r="AQ1470" s="155"/>
      <c r="AR1470" s="155"/>
    </row>
    <row r="1471" spans="1:44" ht="102" x14ac:dyDescent="0.3">
      <c r="A1471" s="155"/>
      <c r="B1471" s="161" t="s">
        <v>2335</v>
      </c>
      <c r="C1471" s="162" t="s">
        <v>308</v>
      </c>
      <c r="D1471" s="170">
        <v>1378.69</v>
      </c>
      <c r="E1471" s="171">
        <v>1378.69</v>
      </c>
      <c r="F1471" s="165" t="s">
        <v>4107</v>
      </c>
      <c r="G1471" s="166" t="s">
        <v>3451</v>
      </c>
      <c r="H1471" s="167"/>
      <c r="I1471" s="155"/>
      <c r="J1471" s="155"/>
      <c r="K1471" s="155"/>
      <c r="L1471" s="155"/>
      <c r="M1471" s="155"/>
      <c r="N1471" s="155"/>
      <c r="O1471" s="155"/>
      <c r="P1471" s="155"/>
      <c r="Q1471" s="155"/>
      <c r="R1471" s="155"/>
      <c r="S1471" s="155"/>
      <c r="T1471" s="155"/>
      <c r="U1471" s="155"/>
      <c r="V1471" s="155"/>
      <c r="W1471" s="155"/>
      <c r="X1471" s="155"/>
      <c r="Y1471" s="155"/>
      <c r="Z1471" s="155"/>
      <c r="AA1471" s="155"/>
      <c r="AB1471" s="155"/>
      <c r="AC1471" s="155"/>
      <c r="AD1471" s="155"/>
      <c r="AE1471" s="155"/>
      <c r="AF1471" s="155"/>
      <c r="AG1471" s="155"/>
      <c r="AH1471" s="155"/>
      <c r="AI1471" s="155"/>
      <c r="AJ1471" s="155"/>
      <c r="AK1471" s="155"/>
      <c r="AL1471" s="155"/>
      <c r="AM1471" s="155"/>
      <c r="AN1471" s="155"/>
      <c r="AO1471" s="155"/>
      <c r="AP1471" s="155"/>
      <c r="AQ1471" s="155"/>
      <c r="AR1471" s="155"/>
    </row>
    <row r="1472" spans="1:44" ht="102" hidden="1" x14ac:dyDescent="0.3">
      <c r="A1472" s="155"/>
      <c r="B1472" s="165" t="s">
        <v>4107</v>
      </c>
      <c r="C1472" s="162"/>
      <c r="D1472" s="170">
        <v>1378.69</v>
      </c>
      <c r="E1472" s="171">
        <v>1378.69</v>
      </c>
      <c r="F1472" s="166" t="s">
        <v>3451</v>
      </c>
      <c r="G1472" s="161" t="s">
        <v>1338</v>
      </c>
      <c r="H1472" s="162" t="s">
        <v>42</v>
      </c>
      <c r="I1472" s="155"/>
      <c r="J1472" s="155"/>
      <c r="K1472" s="155"/>
      <c r="L1472" s="155"/>
      <c r="M1472" s="155"/>
      <c r="N1472" s="155"/>
      <c r="O1472" s="155"/>
      <c r="P1472" s="155"/>
      <c r="Q1472" s="155"/>
      <c r="R1472" s="155"/>
      <c r="S1472" s="155"/>
      <c r="T1472" s="155"/>
      <c r="U1472" s="155"/>
      <c r="V1472" s="155"/>
      <c r="W1472" s="155"/>
      <c r="X1472" s="155"/>
      <c r="Y1472" s="155"/>
      <c r="Z1472" s="155"/>
      <c r="AA1472" s="155"/>
      <c r="AB1472" s="155"/>
      <c r="AC1472" s="155"/>
      <c r="AD1472" s="155"/>
      <c r="AE1472" s="155"/>
      <c r="AF1472" s="155"/>
      <c r="AG1472" s="155"/>
      <c r="AH1472" s="155"/>
      <c r="AI1472" s="155"/>
      <c r="AJ1472" s="155"/>
      <c r="AK1472" s="155"/>
      <c r="AL1472" s="155"/>
      <c r="AM1472" s="155"/>
      <c r="AN1472" s="155"/>
      <c r="AO1472" s="155"/>
      <c r="AP1472" s="155"/>
      <c r="AQ1472" s="155"/>
      <c r="AR1472" s="155"/>
    </row>
    <row r="1473" spans="1:44" ht="102" hidden="1" x14ac:dyDescent="0.3">
      <c r="A1473" s="155"/>
      <c r="B1473" s="166" t="s">
        <v>3451</v>
      </c>
      <c r="C1473" s="167"/>
      <c r="D1473" s="170">
        <v>1378.69</v>
      </c>
      <c r="E1473" s="171">
        <v>1378.69</v>
      </c>
      <c r="F1473" s="161" t="s">
        <v>1338</v>
      </c>
      <c r="G1473" s="165" t="s">
        <v>4107</v>
      </c>
      <c r="H1473" s="162"/>
      <c r="I1473" s="155"/>
      <c r="J1473" s="155"/>
      <c r="K1473" s="155"/>
      <c r="L1473" s="155"/>
      <c r="M1473" s="155"/>
      <c r="N1473" s="155"/>
      <c r="O1473" s="155"/>
      <c r="P1473" s="155"/>
      <c r="Q1473" s="155"/>
      <c r="R1473" s="155"/>
      <c r="S1473" s="155"/>
      <c r="T1473" s="155"/>
      <c r="U1473" s="155"/>
      <c r="V1473" s="155"/>
      <c r="W1473" s="155"/>
      <c r="X1473" s="155"/>
      <c r="Y1473" s="155"/>
      <c r="Z1473" s="155"/>
      <c r="AA1473" s="155"/>
      <c r="AB1473" s="155"/>
      <c r="AC1473" s="155"/>
      <c r="AD1473" s="155"/>
      <c r="AE1473" s="155"/>
      <c r="AF1473" s="155"/>
      <c r="AG1473" s="155"/>
      <c r="AH1473" s="155"/>
      <c r="AI1473" s="155"/>
      <c r="AJ1473" s="155"/>
      <c r="AK1473" s="155"/>
      <c r="AL1473" s="155"/>
      <c r="AM1473" s="155"/>
      <c r="AN1473" s="155"/>
      <c r="AO1473" s="155"/>
      <c r="AP1473" s="155"/>
      <c r="AQ1473" s="155"/>
      <c r="AR1473" s="155"/>
    </row>
    <row r="1474" spans="1:44" ht="102" x14ac:dyDescent="0.3">
      <c r="A1474" s="155"/>
      <c r="B1474" s="161" t="s">
        <v>1338</v>
      </c>
      <c r="C1474" s="162" t="s">
        <v>42</v>
      </c>
      <c r="D1474" s="170">
        <v>1687.93</v>
      </c>
      <c r="E1474" s="171">
        <v>1687.93</v>
      </c>
      <c r="F1474" s="165" t="s">
        <v>4107</v>
      </c>
      <c r="G1474" s="166" t="s">
        <v>2820</v>
      </c>
      <c r="H1474" s="167"/>
      <c r="I1474" s="155"/>
      <c r="J1474" s="155"/>
      <c r="K1474" s="155"/>
      <c r="L1474" s="155"/>
      <c r="M1474" s="155"/>
      <c r="N1474" s="155"/>
      <c r="O1474" s="155"/>
      <c r="P1474" s="155"/>
      <c r="Q1474" s="155"/>
      <c r="R1474" s="155"/>
      <c r="S1474" s="155"/>
      <c r="T1474" s="155"/>
      <c r="U1474" s="155"/>
      <c r="V1474" s="155"/>
      <c r="W1474" s="155"/>
      <c r="X1474" s="155"/>
      <c r="Y1474" s="155"/>
      <c r="Z1474" s="155"/>
      <c r="AA1474" s="155"/>
      <c r="AB1474" s="155"/>
      <c r="AC1474" s="155"/>
      <c r="AD1474" s="155"/>
      <c r="AE1474" s="155"/>
      <c r="AF1474" s="155"/>
      <c r="AG1474" s="155"/>
      <c r="AH1474" s="155"/>
      <c r="AI1474" s="155"/>
      <c r="AJ1474" s="155"/>
      <c r="AK1474" s="155"/>
      <c r="AL1474" s="155"/>
      <c r="AM1474" s="155"/>
      <c r="AN1474" s="155"/>
      <c r="AO1474" s="155"/>
      <c r="AP1474" s="155"/>
      <c r="AQ1474" s="155"/>
      <c r="AR1474" s="155"/>
    </row>
    <row r="1475" spans="1:44" ht="102" hidden="1" x14ac:dyDescent="0.3">
      <c r="A1475" s="155"/>
      <c r="B1475" s="165" t="s">
        <v>4107</v>
      </c>
      <c r="C1475" s="162"/>
      <c r="D1475" s="170">
        <v>1687.93</v>
      </c>
      <c r="E1475" s="171">
        <v>1687.93</v>
      </c>
      <c r="F1475" s="166" t="s">
        <v>2820</v>
      </c>
      <c r="G1475" s="161" t="s">
        <v>1608</v>
      </c>
      <c r="H1475" s="162" t="s">
        <v>55</v>
      </c>
      <c r="I1475" s="155"/>
      <c r="J1475" s="155"/>
      <c r="K1475" s="155"/>
      <c r="L1475" s="155"/>
      <c r="M1475" s="155"/>
      <c r="N1475" s="155"/>
      <c r="O1475" s="155"/>
      <c r="P1475" s="155"/>
      <c r="Q1475" s="155"/>
      <c r="R1475" s="155"/>
      <c r="S1475" s="155"/>
      <c r="T1475" s="155"/>
      <c r="U1475" s="155"/>
      <c r="V1475" s="155"/>
      <c r="W1475" s="155"/>
      <c r="X1475" s="155"/>
      <c r="Y1475" s="155"/>
      <c r="Z1475" s="155"/>
      <c r="AA1475" s="155"/>
      <c r="AB1475" s="155"/>
      <c r="AC1475" s="155"/>
      <c r="AD1475" s="155"/>
      <c r="AE1475" s="155"/>
      <c r="AF1475" s="155"/>
      <c r="AG1475" s="155"/>
      <c r="AH1475" s="155"/>
      <c r="AI1475" s="155"/>
      <c r="AJ1475" s="155"/>
      <c r="AK1475" s="155"/>
      <c r="AL1475" s="155"/>
      <c r="AM1475" s="155"/>
      <c r="AN1475" s="155"/>
      <c r="AO1475" s="155"/>
      <c r="AP1475" s="155"/>
      <c r="AQ1475" s="155"/>
      <c r="AR1475" s="155"/>
    </row>
    <row r="1476" spans="1:44" ht="102" hidden="1" x14ac:dyDescent="0.3">
      <c r="A1476" s="155"/>
      <c r="B1476" s="166" t="s">
        <v>2820</v>
      </c>
      <c r="C1476" s="167"/>
      <c r="D1476" s="170">
        <v>1687.93</v>
      </c>
      <c r="E1476" s="171">
        <v>1687.93</v>
      </c>
      <c r="F1476" s="161" t="s">
        <v>1608</v>
      </c>
      <c r="G1476" s="165" t="s">
        <v>4107</v>
      </c>
      <c r="H1476" s="162"/>
      <c r="I1476" s="155"/>
      <c r="J1476" s="155"/>
      <c r="K1476" s="155"/>
      <c r="L1476" s="155"/>
      <c r="M1476" s="155"/>
      <c r="N1476" s="155"/>
      <c r="O1476" s="155"/>
      <c r="P1476" s="155"/>
      <c r="Q1476" s="155"/>
      <c r="R1476" s="155"/>
      <c r="S1476" s="155"/>
      <c r="T1476" s="155"/>
      <c r="U1476" s="155"/>
      <c r="V1476" s="155"/>
      <c r="W1476" s="155"/>
      <c r="X1476" s="155"/>
      <c r="Y1476" s="155"/>
      <c r="Z1476" s="155"/>
      <c r="AA1476" s="155"/>
      <c r="AB1476" s="155"/>
      <c r="AC1476" s="155"/>
      <c r="AD1476" s="155"/>
      <c r="AE1476" s="155"/>
      <c r="AF1476" s="155"/>
      <c r="AG1476" s="155"/>
      <c r="AH1476" s="155"/>
      <c r="AI1476" s="155"/>
      <c r="AJ1476" s="155"/>
      <c r="AK1476" s="155"/>
      <c r="AL1476" s="155"/>
      <c r="AM1476" s="155"/>
      <c r="AN1476" s="155"/>
      <c r="AO1476" s="155"/>
      <c r="AP1476" s="155"/>
      <c r="AQ1476" s="155"/>
      <c r="AR1476" s="155"/>
    </row>
    <row r="1477" spans="1:44" ht="102" x14ac:dyDescent="0.3">
      <c r="A1477" s="155"/>
      <c r="B1477" s="161" t="s">
        <v>1608</v>
      </c>
      <c r="C1477" s="162" t="s">
        <v>55</v>
      </c>
      <c r="D1477" s="170">
        <v>2534.04</v>
      </c>
      <c r="E1477" s="171">
        <v>2534.04</v>
      </c>
      <c r="F1477" s="165" t="s">
        <v>4107</v>
      </c>
      <c r="G1477" s="166" t="s">
        <v>2821</v>
      </c>
      <c r="H1477" s="167"/>
      <c r="I1477" s="155"/>
      <c r="J1477" s="155"/>
      <c r="K1477" s="155"/>
      <c r="L1477" s="155"/>
      <c r="M1477" s="155"/>
      <c r="N1477" s="155"/>
      <c r="O1477" s="155"/>
      <c r="P1477" s="155"/>
      <c r="Q1477" s="155"/>
      <c r="R1477" s="155"/>
      <c r="S1477" s="155"/>
      <c r="T1477" s="155"/>
      <c r="U1477" s="155"/>
      <c r="V1477" s="155"/>
      <c r="W1477" s="155"/>
      <c r="X1477" s="155"/>
      <c r="Y1477" s="155"/>
      <c r="Z1477" s="155"/>
      <c r="AA1477" s="155"/>
      <c r="AB1477" s="155"/>
      <c r="AC1477" s="155"/>
      <c r="AD1477" s="155"/>
      <c r="AE1477" s="155"/>
      <c r="AF1477" s="155"/>
      <c r="AG1477" s="155"/>
      <c r="AH1477" s="155"/>
      <c r="AI1477" s="155"/>
      <c r="AJ1477" s="155"/>
      <c r="AK1477" s="155"/>
      <c r="AL1477" s="155"/>
      <c r="AM1477" s="155"/>
      <c r="AN1477" s="155"/>
      <c r="AO1477" s="155"/>
      <c r="AP1477" s="155"/>
      <c r="AQ1477" s="155"/>
      <c r="AR1477" s="155"/>
    </row>
    <row r="1478" spans="1:44" ht="102" hidden="1" x14ac:dyDescent="0.3">
      <c r="A1478" s="155"/>
      <c r="B1478" s="165" t="s">
        <v>4107</v>
      </c>
      <c r="C1478" s="162"/>
      <c r="D1478" s="170">
        <v>2534.04</v>
      </c>
      <c r="E1478" s="171">
        <v>2534.04</v>
      </c>
      <c r="F1478" s="166" t="s">
        <v>2821</v>
      </c>
      <c r="G1478" s="161" t="s">
        <v>1330</v>
      </c>
      <c r="H1478" s="162" t="s">
        <v>36</v>
      </c>
      <c r="I1478" s="155"/>
      <c r="J1478" s="155"/>
      <c r="K1478" s="155"/>
      <c r="L1478" s="155"/>
      <c r="M1478" s="155"/>
      <c r="N1478" s="155"/>
      <c r="O1478" s="155"/>
      <c r="P1478" s="155"/>
      <c r="Q1478" s="155"/>
      <c r="R1478" s="155"/>
      <c r="S1478" s="155"/>
      <c r="T1478" s="155"/>
      <c r="U1478" s="155"/>
      <c r="V1478" s="155"/>
      <c r="W1478" s="155"/>
      <c r="X1478" s="155"/>
      <c r="Y1478" s="155"/>
      <c r="Z1478" s="155"/>
      <c r="AA1478" s="155"/>
      <c r="AB1478" s="155"/>
      <c r="AC1478" s="155"/>
      <c r="AD1478" s="155"/>
      <c r="AE1478" s="155"/>
      <c r="AF1478" s="155"/>
      <c r="AG1478" s="155"/>
      <c r="AH1478" s="155"/>
      <c r="AI1478" s="155"/>
      <c r="AJ1478" s="155"/>
      <c r="AK1478" s="155"/>
      <c r="AL1478" s="155"/>
      <c r="AM1478" s="155"/>
      <c r="AN1478" s="155"/>
      <c r="AO1478" s="155"/>
      <c r="AP1478" s="155"/>
      <c r="AQ1478" s="155"/>
      <c r="AR1478" s="155"/>
    </row>
    <row r="1479" spans="1:44" ht="102" hidden="1" x14ac:dyDescent="0.3">
      <c r="A1479" s="155"/>
      <c r="B1479" s="166" t="s">
        <v>2821</v>
      </c>
      <c r="C1479" s="167"/>
      <c r="D1479" s="170">
        <v>2534.04</v>
      </c>
      <c r="E1479" s="171">
        <v>2534.04</v>
      </c>
      <c r="F1479" s="161" t="s">
        <v>1330</v>
      </c>
      <c r="G1479" s="165" t="s">
        <v>4107</v>
      </c>
      <c r="H1479" s="162"/>
      <c r="I1479" s="155"/>
      <c r="J1479" s="155"/>
      <c r="K1479" s="155"/>
      <c r="L1479" s="155"/>
      <c r="M1479" s="155"/>
      <c r="N1479" s="155"/>
      <c r="O1479" s="155"/>
      <c r="P1479" s="155"/>
      <c r="Q1479" s="155"/>
      <c r="R1479" s="155"/>
      <c r="S1479" s="155"/>
      <c r="T1479" s="155"/>
      <c r="U1479" s="155"/>
      <c r="V1479" s="155"/>
      <c r="W1479" s="155"/>
      <c r="X1479" s="155"/>
      <c r="Y1479" s="155"/>
      <c r="Z1479" s="155"/>
      <c r="AA1479" s="155"/>
      <c r="AB1479" s="155"/>
      <c r="AC1479" s="155"/>
      <c r="AD1479" s="155"/>
      <c r="AE1479" s="155"/>
      <c r="AF1479" s="155"/>
      <c r="AG1479" s="155"/>
      <c r="AH1479" s="155"/>
      <c r="AI1479" s="155"/>
      <c r="AJ1479" s="155"/>
      <c r="AK1479" s="155"/>
      <c r="AL1479" s="155"/>
      <c r="AM1479" s="155"/>
      <c r="AN1479" s="155"/>
      <c r="AO1479" s="155"/>
      <c r="AP1479" s="155"/>
      <c r="AQ1479" s="155"/>
      <c r="AR1479" s="155"/>
    </row>
    <row r="1480" spans="1:44" ht="102" x14ac:dyDescent="0.3">
      <c r="A1480" s="155"/>
      <c r="B1480" s="161" t="s">
        <v>1330</v>
      </c>
      <c r="C1480" s="162" t="s">
        <v>36</v>
      </c>
      <c r="D1480" s="170">
        <v>1438.82</v>
      </c>
      <c r="E1480" s="171">
        <v>1438.82</v>
      </c>
      <c r="F1480" s="165" t="s">
        <v>4107</v>
      </c>
      <c r="G1480" s="166" t="s">
        <v>2822</v>
      </c>
      <c r="H1480" s="167"/>
      <c r="I1480" s="155"/>
      <c r="J1480" s="155"/>
      <c r="K1480" s="155"/>
      <c r="L1480" s="155"/>
      <c r="M1480" s="155"/>
      <c r="N1480" s="155"/>
      <c r="O1480" s="155"/>
      <c r="P1480" s="155"/>
      <c r="Q1480" s="155"/>
      <c r="R1480" s="155"/>
      <c r="S1480" s="155"/>
      <c r="T1480" s="155"/>
      <c r="U1480" s="155"/>
      <c r="V1480" s="155"/>
      <c r="W1480" s="155"/>
      <c r="X1480" s="155"/>
      <c r="Y1480" s="155"/>
      <c r="Z1480" s="155"/>
      <c r="AA1480" s="155"/>
      <c r="AB1480" s="155"/>
      <c r="AC1480" s="155"/>
      <c r="AD1480" s="155"/>
      <c r="AE1480" s="155"/>
      <c r="AF1480" s="155"/>
      <c r="AG1480" s="155"/>
      <c r="AH1480" s="155"/>
      <c r="AI1480" s="155"/>
      <c r="AJ1480" s="155"/>
      <c r="AK1480" s="155"/>
      <c r="AL1480" s="155"/>
      <c r="AM1480" s="155"/>
      <c r="AN1480" s="155"/>
      <c r="AO1480" s="155"/>
      <c r="AP1480" s="155"/>
      <c r="AQ1480" s="155"/>
      <c r="AR1480" s="155"/>
    </row>
    <row r="1481" spans="1:44" ht="102" hidden="1" x14ac:dyDescent="0.3">
      <c r="A1481" s="155"/>
      <c r="B1481" s="165" t="s">
        <v>4107</v>
      </c>
      <c r="C1481" s="162"/>
      <c r="D1481" s="170">
        <v>1438.82</v>
      </c>
      <c r="E1481" s="171">
        <v>1438.82</v>
      </c>
      <c r="F1481" s="166" t="s">
        <v>2822</v>
      </c>
      <c r="G1481" s="161" t="s">
        <v>2318</v>
      </c>
      <c r="H1481" s="162" t="s">
        <v>130</v>
      </c>
      <c r="I1481" s="155"/>
      <c r="J1481" s="155"/>
      <c r="K1481" s="155"/>
      <c r="L1481" s="155"/>
      <c r="M1481" s="155"/>
      <c r="N1481" s="155"/>
      <c r="O1481" s="155"/>
      <c r="P1481" s="155"/>
      <c r="Q1481" s="155"/>
      <c r="R1481" s="155"/>
      <c r="S1481" s="155"/>
      <c r="T1481" s="155"/>
      <c r="U1481" s="155"/>
      <c r="V1481" s="155"/>
      <c r="W1481" s="155"/>
      <c r="X1481" s="155"/>
      <c r="Y1481" s="155"/>
      <c r="Z1481" s="155"/>
      <c r="AA1481" s="155"/>
      <c r="AB1481" s="155"/>
      <c r="AC1481" s="155"/>
      <c r="AD1481" s="155"/>
      <c r="AE1481" s="155"/>
      <c r="AF1481" s="155"/>
      <c r="AG1481" s="155"/>
      <c r="AH1481" s="155"/>
      <c r="AI1481" s="155"/>
      <c r="AJ1481" s="155"/>
      <c r="AK1481" s="155"/>
      <c r="AL1481" s="155"/>
      <c r="AM1481" s="155"/>
      <c r="AN1481" s="155"/>
      <c r="AO1481" s="155"/>
      <c r="AP1481" s="155"/>
      <c r="AQ1481" s="155"/>
      <c r="AR1481" s="155"/>
    </row>
    <row r="1482" spans="1:44" ht="102" hidden="1" x14ac:dyDescent="0.3">
      <c r="A1482" s="155"/>
      <c r="B1482" s="166" t="s">
        <v>2822</v>
      </c>
      <c r="C1482" s="167"/>
      <c r="D1482" s="170">
        <v>1438.82</v>
      </c>
      <c r="E1482" s="171">
        <v>1438.82</v>
      </c>
      <c r="F1482" s="161" t="s">
        <v>2318</v>
      </c>
      <c r="G1482" s="165" t="s">
        <v>4107</v>
      </c>
      <c r="H1482" s="162"/>
      <c r="I1482" s="155"/>
      <c r="J1482" s="155"/>
      <c r="K1482" s="155"/>
      <c r="L1482" s="155"/>
      <c r="M1482" s="155"/>
      <c r="N1482" s="155"/>
      <c r="O1482" s="155"/>
      <c r="P1482" s="155"/>
      <c r="Q1482" s="155"/>
      <c r="R1482" s="155"/>
      <c r="S1482" s="155"/>
      <c r="T1482" s="155"/>
      <c r="U1482" s="155"/>
      <c r="V1482" s="155"/>
      <c r="W1482" s="155"/>
      <c r="X1482" s="155"/>
      <c r="Y1482" s="155"/>
      <c r="Z1482" s="155"/>
      <c r="AA1482" s="155"/>
      <c r="AB1482" s="155"/>
      <c r="AC1482" s="155"/>
      <c r="AD1482" s="155"/>
      <c r="AE1482" s="155"/>
      <c r="AF1482" s="155"/>
      <c r="AG1482" s="155"/>
      <c r="AH1482" s="155"/>
      <c r="AI1482" s="155"/>
      <c r="AJ1482" s="155"/>
      <c r="AK1482" s="155"/>
      <c r="AL1482" s="155"/>
      <c r="AM1482" s="155"/>
      <c r="AN1482" s="155"/>
      <c r="AO1482" s="155"/>
      <c r="AP1482" s="155"/>
      <c r="AQ1482" s="155"/>
      <c r="AR1482" s="155"/>
    </row>
    <row r="1483" spans="1:44" ht="102" x14ac:dyDescent="0.3">
      <c r="A1483" s="155"/>
      <c r="B1483" s="161" t="s">
        <v>2318</v>
      </c>
      <c r="C1483" s="162" t="s">
        <v>130</v>
      </c>
      <c r="D1483" s="170">
        <v>1395.87</v>
      </c>
      <c r="E1483" s="171">
        <v>1395.87</v>
      </c>
      <c r="F1483" s="165" t="s">
        <v>4107</v>
      </c>
      <c r="G1483" s="166" t="s">
        <v>3453</v>
      </c>
      <c r="H1483" s="167"/>
      <c r="I1483" s="155"/>
      <c r="J1483" s="155"/>
      <c r="K1483" s="155"/>
      <c r="L1483" s="155"/>
      <c r="M1483" s="155"/>
      <c r="N1483" s="155"/>
      <c r="O1483" s="155"/>
      <c r="P1483" s="155"/>
      <c r="Q1483" s="155"/>
      <c r="R1483" s="155"/>
      <c r="S1483" s="155"/>
      <c r="T1483" s="155"/>
      <c r="U1483" s="155"/>
      <c r="V1483" s="155"/>
      <c r="W1483" s="155"/>
      <c r="X1483" s="155"/>
      <c r="Y1483" s="155"/>
      <c r="Z1483" s="155"/>
      <c r="AA1483" s="155"/>
      <c r="AB1483" s="155"/>
      <c r="AC1483" s="155"/>
      <c r="AD1483" s="155"/>
      <c r="AE1483" s="155"/>
      <c r="AF1483" s="155"/>
      <c r="AG1483" s="155"/>
      <c r="AH1483" s="155"/>
      <c r="AI1483" s="155"/>
      <c r="AJ1483" s="155"/>
      <c r="AK1483" s="155"/>
      <c r="AL1483" s="155"/>
      <c r="AM1483" s="155"/>
      <c r="AN1483" s="155"/>
      <c r="AO1483" s="155"/>
      <c r="AP1483" s="155"/>
      <c r="AQ1483" s="155"/>
      <c r="AR1483" s="155"/>
    </row>
    <row r="1484" spans="1:44" ht="102" hidden="1" x14ac:dyDescent="0.3">
      <c r="A1484" s="155"/>
      <c r="B1484" s="165" t="s">
        <v>4107</v>
      </c>
      <c r="C1484" s="162"/>
      <c r="D1484" s="170">
        <v>1395.87</v>
      </c>
      <c r="E1484" s="171">
        <v>1395.87</v>
      </c>
      <c r="F1484" s="166" t="s">
        <v>3453</v>
      </c>
      <c r="G1484" s="161" t="s">
        <v>1797</v>
      </c>
      <c r="H1484" s="162" t="s">
        <v>47</v>
      </c>
      <c r="I1484" s="155"/>
      <c r="J1484" s="155"/>
      <c r="K1484" s="155"/>
      <c r="L1484" s="155"/>
      <c r="M1484" s="155"/>
      <c r="N1484" s="155"/>
      <c r="O1484" s="155"/>
      <c r="P1484" s="155"/>
      <c r="Q1484" s="155"/>
      <c r="R1484" s="155"/>
      <c r="S1484" s="155"/>
      <c r="T1484" s="155"/>
      <c r="U1484" s="155"/>
      <c r="V1484" s="155"/>
      <c r="W1484" s="155"/>
      <c r="X1484" s="155"/>
      <c r="Y1484" s="155"/>
      <c r="Z1484" s="155"/>
      <c r="AA1484" s="155"/>
      <c r="AB1484" s="155"/>
      <c r="AC1484" s="155"/>
      <c r="AD1484" s="155"/>
      <c r="AE1484" s="155"/>
      <c r="AF1484" s="155"/>
      <c r="AG1484" s="155"/>
      <c r="AH1484" s="155"/>
      <c r="AI1484" s="155"/>
      <c r="AJ1484" s="155"/>
      <c r="AK1484" s="155"/>
      <c r="AL1484" s="155"/>
      <c r="AM1484" s="155"/>
      <c r="AN1484" s="155"/>
      <c r="AO1484" s="155"/>
      <c r="AP1484" s="155"/>
      <c r="AQ1484" s="155"/>
      <c r="AR1484" s="155"/>
    </row>
    <row r="1485" spans="1:44" ht="102" hidden="1" x14ac:dyDescent="0.3">
      <c r="A1485" s="155"/>
      <c r="B1485" s="166" t="s">
        <v>3453</v>
      </c>
      <c r="C1485" s="167"/>
      <c r="D1485" s="170">
        <v>1395.87</v>
      </c>
      <c r="E1485" s="171">
        <v>1395.87</v>
      </c>
      <c r="F1485" s="161" t="s">
        <v>1797</v>
      </c>
      <c r="G1485" s="165" t="s">
        <v>4107</v>
      </c>
      <c r="H1485" s="162"/>
      <c r="I1485" s="155"/>
      <c r="J1485" s="155"/>
      <c r="K1485" s="155"/>
      <c r="L1485" s="155"/>
      <c r="M1485" s="155"/>
      <c r="N1485" s="155"/>
      <c r="O1485" s="155"/>
      <c r="P1485" s="155"/>
      <c r="Q1485" s="155"/>
      <c r="R1485" s="155"/>
      <c r="S1485" s="155"/>
      <c r="T1485" s="155"/>
      <c r="U1485" s="155"/>
      <c r="V1485" s="155"/>
      <c r="W1485" s="155"/>
      <c r="X1485" s="155"/>
      <c r="Y1485" s="155"/>
      <c r="Z1485" s="155"/>
      <c r="AA1485" s="155"/>
      <c r="AB1485" s="155"/>
      <c r="AC1485" s="155"/>
      <c r="AD1485" s="155"/>
      <c r="AE1485" s="155"/>
      <c r="AF1485" s="155"/>
      <c r="AG1485" s="155"/>
      <c r="AH1485" s="155"/>
      <c r="AI1485" s="155"/>
      <c r="AJ1485" s="155"/>
      <c r="AK1485" s="155"/>
      <c r="AL1485" s="155"/>
      <c r="AM1485" s="155"/>
      <c r="AN1485" s="155"/>
      <c r="AO1485" s="155"/>
      <c r="AP1485" s="155"/>
      <c r="AQ1485" s="155"/>
      <c r="AR1485" s="155"/>
    </row>
    <row r="1486" spans="1:44" ht="102" x14ac:dyDescent="0.3">
      <c r="A1486" s="155"/>
      <c r="B1486" s="161" t="s">
        <v>1797</v>
      </c>
      <c r="C1486" s="162" t="s">
        <v>47</v>
      </c>
      <c r="D1486" s="170">
        <v>2641.41</v>
      </c>
      <c r="E1486" s="171">
        <v>2641.41</v>
      </c>
      <c r="F1486" s="165" t="s">
        <v>4107</v>
      </c>
      <c r="G1486" s="166" t="s">
        <v>2823</v>
      </c>
      <c r="H1486" s="167"/>
      <c r="I1486" s="155"/>
      <c r="J1486" s="155"/>
      <c r="K1486" s="155"/>
      <c r="L1486" s="155"/>
      <c r="M1486" s="155"/>
      <c r="N1486" s="155"/>
      <c r="O1486" s="155"/>
      <c r="P1486" s="155"/>
      <c r="Q1486" s="155"/>
      <c r="R1486" s="155"/>
      <c r="S1486" s="155"/>
      <c r="T1486" s="155"/>
      <c r="U1486" s="155"/>
      <c r="V1486" s="155"/>
      <c r="W1486" s="155"/>
      <c r="X1486" s="155"/>
      <c r="Y1486" s="155"/>
      <c r="Z1486" s="155"/>
      <c r="AA1486" s="155"/>
      <c r="AB1486" s="155"/>
      <c r="AC1486" s="155"/>
      <c r="AD1486" s="155"/>
      <c r="AE1486" s="155"/>
      <c r="AF1486" s="155"/>
      <c r="AG1486" s="155"/>
      <c r="AH1486" s="155"/>
      <c r="AI1486" s="155"/>
      <c r="AJ1486" s="155"/>
      <c r="AK1486" s="155"/>
      <c r="AL1486" s="155"/>
      <c r="AM1486" s="155"/>
      <c r="AN1486" s="155"/>
      <c r="AO1486" s="155"/>
      <c r="AP1486" s="155"/>
      <c r="AQ1486" s="155"/>
      <c r="AR1486" s="155"/>
    </row>
    <row r="1487" spans="1:44" ht="102" hidden="1" x14ac:dyDescent="0.3">
      <c r="A1487" s="155"/>
      <c r="B1487" s="165" t="s">
        <v>4107</v>
      </c>
      <c r="C1487" s="162"/>
      <c r="D1487" s="170">
        <v>2641.41</v>
      </c>
      <c r="E1487" s="171">
        <v>2641.41</v>
      </c>
      <c r="F1487" s="166" t="s">
        <v>2823</v>
      </c>
      <c r="G1487" s="161" t="s">
        <v>1550</v>
      </c>
      <c r="H1487" s="162" t="s">
        <v>31</v>
      </c>
      <c r="I1487" s="155"/>
      <c r="J1487" s="155"/>
      <c r="K1487" s="155"/>
      <c r="L1487" s="155"/>
      <c r="M1487" s="155"/>
      <c r="N1487" s="155"/>
      <c r="O1487" s="155"/>
      <c r="P1487" s="155"/>
      <c r="Q1487" s="155"/>
      <c r="R1487" s="155"/>
      <c r="S1487" s="155"/>
      <c r="T1487" s="155"/>
      <c r="U1487" s="155"/>
      <c r="V1487" s="155"/>
      <c r="W1487" s="155"/>
      <c r="X1487" s="155"/>
      <c r="Y1487" s="155"/>
      <c r="Z1487" s="155"/>
      <c r="AA1487" s="155"/>
      <c r="AB1487" s="155"/>
      <c r="AC1487" s="155"/>
      <c r="AD1487" s="155"/>
      <c r="AE1487" s="155"/>
      <c r="AF1487" s="155"/>
      <c r="AG1487" s="155"/>
      <c r="AH1487" s="155"/>
      <c r="AI1487" s="155"/>
      <c r="AJ1487" s="155"/>
      <c r="AK1487" s="155"/>
      <c r="AL1487" s="155"/>
      <c r="AM1487" s="155"/>
      <c r="AN1487" s="155"/>
      <c r="AO1487" s="155"/>
      <c r="AP1487" s="155"/>
      <c r="AQ1487" s="155"/>
      <c r="AR1487" s="155"/>
    </row>
    <row r="1488" spans="1:44" ht="102" hidden="1" x14ac:dyDescent="0.3">
      <c r="A1488" s="155"/>
      <c r="B1488" s="166" t="s">
        <v>2823</v>
      </c>
      <c r="C1488" s="167"/>
      <c r="D1488" s="170">
        <v>2641.41</v>
      </c>
      <c r="E1488" s="171">
        <v>2641.41</v>
      </c>
      <c r="F1488" s="161" t="s">
        <v>1550</v>
      </c>
      <c r="G1488" s="165" t="s">
        <v>4107</v>
      </c>
      <c r="H1488" s="162"/>
      <c r="I1488" s="155"/>
      <c r="J1488" s="155"/>
      <c r="K1488" s="155"/>
      <c r="L1488" s="155"/>
      <c r="M1488" s="155"/>
      <c r="N1488" s="155"/>
      <c r="O1488" s="155"/>
      <c r="P1488" s="155"/>
      <c r="Q1488" s="155"/>
      <c r="R1488" s="155"/>
      <c r="S1488" s="155"/>
      <c r="T1488" s="155"/>
      <c r="U1488" s="155"/>
      <c r="V1488" s="155"/>
      <c r="W1488" s="155"/>
      <c r="X1488" s="155"/>
      <c r="Y1488" s="155"/>
      <c r="Z1488" s="155"/>
      <c r="AA1488" s="155"/>
      <c r="AB1488" s="155"/>
      <c r="AC1488" s="155"/>
      <c r="AD1488" s="155"/>
      <c r="AE1488" s="155"/>
      <c r="AF1488" s="155"/>
      <c r="AG1488" s="155"/>
      <c r="AH1488" s="155"/>
      <c r="AI1488" s="155"/>
      <c r="AJ1488" s="155"/>
      <c r="AK1488" s="155"/>
      <c r="AL1488" s="155"/>
      <c r="AM1488" s="155"/>
      <c r="AN1488" s="155"/>
      <c r="AO1488" s="155"/>
      <c r="AP1488" s="155"/>
      <c r="AQ1488" s="155"/>
      <c r="AR1488" s="155"/>
    </row>
    <row r="1489" spans="1:44" ht="102" x14ac:dyDescent="0.3">
      <c r="A1489" s="155"/>
      <c r="B1489" s="161" t="s">
        <v>1550</v>
      </c>
      <c r="C1489" s="162" t="s">
        <v>31</v>
      </c>
      <c r="D1489" s="170">
        <v>1679.34</v>
      </c>
      <c r="E1489" s="171">
        <v>1679.34</v>
      </c>
      <c r="F1489" s="165" t="s">
        <v>4107</v>
      </c>
      <c r="G1489" s="166" t="s">
        <v>2824</v>
      </c>
      <c r="H1489" s="167"/>
      <c r="I1489" s="155"/>
      <c r="J1489" s="155"/>
      <c r="K1489" s="155"/>
      <c r="L1489" s="155"/>
      <c r="M1489" s="155"/>
      <c r="N1489" s="155"/>
      <c r="O1489" s="155"/>
      <c r="P1489" s="155"/>
      <c r="Q1489" s="155"/>
      <c r="R1489" s="155"/>
      <c r="S1489" s="155"/>
      <c r="T1489" s="155"/>
      <c r="U1489" s="155"/>
      <c r="V1489" s="155"/>
      <c r="W1489" s="155"/>
      <c r="X1489" s="155"/>
      <c r="Y1489" s="155"/>
      <c r="Z1489" s="155"/>
      <c r="AA1489" s="155"/>
      <c r="AB1489" s="155"/>
      <c r="AC1489" s="155"/>
      <c r="AD1489" s="155"/>
      <c r="AE1489" s="155"/>
      <c r="AF1489" s="155"/>
      <c r="AG1489" s="155"/>
      <c r="AH1489" s="155"/>
      <c r="AI1489" s="155"/>
      <c r="AJ1489" s="155"/>
      <c r="AK1489" s="155"/>
      <c r="AL1489" s="155"/>
      <c r="AM1489" s="155"/>
      <c r="AN1489" s="155"/>
      <c r="AO1489" s="155"/>
      <c r="AP1489" s="155"/>
      <c r="AQ1489" s="155"/>
      <c r="AR1489" s="155"/>
    </row>
    <row r="1490" spans="1:44" ht="102" hidden="1" x14ac:dyDescent="0.3">
      <c r="A1490" s="155"/>
      <c r="B1490" s="165" t="s">
        <v>4107</v>
      </c>
      <c r="C1490" s="162"/>
      <c r="D1490" s="170">
        <v>1679.34</v>
      </c>
      <c r="E1490" s="171">
        <v>1679.34</v>
      </c>
      <c r="F1490" s="166" t="s">
        <v>2824</v>
      </c>
      <c r="G1490" s="161" t="s">
        <v>2259</v>
      </c>
      <c r="H1490" s="162" t="s">
        <v>148</v>
      </c>
      <c r="I1490" s="155"/>
      <c r="J1490" s="155"/>
      <c r="K1490" s="155"/>
      <c r="L1490" s="155"/>
      <c r="M1490" s="155"/>
      <c r="N1490" s="155"/>
      <c r="O1490" s="155"/>
      <c r="P1490" s="155"/>
      <c r="Q1490" s="155"/>
      <c r="R1490" s="155"/>
      <c r="S1490" s="155"/>
      <c r="T1490" s="155"/>
      <c r="U1490" s="155"/>
      <c r="V1490" s="155"/>
      <c r="W1490" s="155"/>
      <c r="X1490" s="155"/>
      <c r="Y1490" s="155"/>
      <c r="Z1490" s="155"/>
      <c r="AA1490" s="155"/>
      <c r="AB1490" s="155"/>
      <c r="AC1490" s="155"/>
      <c r="AD1490" s="155"/>
      <c r="AE1490" s="155"/>
      <c r="AF1490" s="155"/>
      <c r="AG1490" s="155"/>
      <c r="AH1490" s="155"/>
      <c r="AI1490" s="155"/>
      <c r="AJ1490" s="155"/>
      <c r="AK1490" s="155"/>
      <c r="AL1490" s="155"/>
      <c r="AM1490" s="155"/>
      <c r="AN1490" s="155"/>
      <c r="AO1490" s="155"/>
      <c r="AP1490" s="155"/>
      <c r="AQ1490" s="155"/>
      <c r="AR1490" s="155"/>
    </row>
    <row r="1491" spans="1:44" ht="102" hidden="1" x14ac:dyDescent="0.3">
      <c r="A1491" s="155"/>
      <c r="B1491" s="166" t="s">
        <v>2824</v>
      </c>
      <c r="C1491" s="167"/>
      <c r="D1491" s="170">
        <v>1679.34</v>
      </c>
      <c r="E1491" s="171">
        <v>1679.34</v>
      </c>
      <c r="F1491" s="161" t="s">
        <v>2259</v>
      </c>
      <c r="G1491" s="165" t="s">
        <v>4107</v>
      </c>
      <c r="H1491" s="162"/>
      <c r="I1491" s="155"/>
      <c r="J1491" s="155"/>
      <c r="K1491" s="155"/>
      <c r="L1491" s="155"/>
      <c r="M1491" s="155"/>
      <c r="N1491" s="155"/>
      <c r="O1491" s="155"/>
      <c r="P1491" s="155"/>
      <c r="Q1491" s="155"/>
      <c r="R1491" s="155"/>
      <c r="S1491" s="155"/>
      <c r="T1491" s="155"/>
      <c r="U1491" s="155"/>
      <c r="V1491" s="155"/>
      <c r="W1491" s="155"/>
      <c r="X1491" s="155"/>
      <c r="Y1491" s="155"/>
      <c r="Z1491" s="155"/>
      <c r="AA1491" s="155"/>
      <c r="AB1491" s="155"/>
      <c r="AC1491" s="155"/>
      <c r="AD1491" s="155"/>
      <c r="AE1491" s="155"/>
      <c r="AF1491" s="155"/>
      <c r="AG1491" s="155"/>
      <c r="AH1491" s="155"/>
      <c r="AI1491" s="155"/>
      <c r="AJ1491" s="155"/>
      <c r="AK1491" s="155"/>
      <c r="AL1491" s="155"/>
      <c r="AM1491" s="155"/>
      <c r="AN1491" s="155"/>
      <c r="AO1491" s="155"/>
      <c r="AP1491" s="155"/>
      <c r="AQ1491" s="155"/>
      <c r="AR1491" s="155"/>
    </row>
    <row r="1492" spans="1:44" ht="102" x14ac:dyDescent="0.3">
      <c r="A1492" s="155"/>
      <c r="B1492" s="161" t="s">
        <v>2259</v>
      </c>
      <c r="C1492" s="162" t="s">
        <v>148</v>
      </c>
      <c r="D1492" s="170">
        <v>3603.48</v>
      </c>
      <c r="E1492" s="171">
        <v>3603.48</v>
      </c>
      <c r="F1492" s="165" t="s">
        <v>4107</v>
      </c>
      <c r="G1492" s="166" t="s">
        <v>3506</v>
      </c>
      <c r="H1492" s="167"/>
      <c r="I1492" s="155"/>
      <c r="J1492" s="155"/>
      <c r="K1492" s="155"/>
      <c r="L1492" s="155"/>
      <c r="M1492" s="155"/>
      <c r="N1492" s="155"/>
      <c r="O1492" s="155"/>
      <c r="P1492" s="155"/>
      <c r="Q1492" s="155"/>
      <c r="R1492" s="155"/>
      <c r="S1492" s="155"/>
      <c r="T1492" s="155"/>
      <c r="U1492" s="155"/>
      <c r="V1492" s="155"/>
      <c r="W1492" s="155"/>
      <c r="X1492" s="155"/>
      <c r="Y1492" s="155"/>
      <c r="Z1492" s="155"/>
      <c r="AA1492" s="155"/>
      <c r="AB1492" s="155"/>
      <c r="AC1492" s="155"/>
      <c r="AD1492" s="155"/>
      <c r="AE1492" s="155"/>
      <c r="AF1492" s="155"/>
      <c r="AG1492" s="155"/>
      <c r="AH1492" s="155"/>
      <c r="AI1492" s="155"/>
      <c r="AJ1492" s="155"/>
      <c r="AK1492" s="155"/>
      <c r="AL1492" s="155"/>
      <c r="AM1492" s="155"/>
      <c r="AN1492" s="155"/>
      <c r="AO1492" s="155"/>
      <c r="AP1492" s="155"/>
      <c r="AQ1492" s="155"/>
      <c r="AR1492" s="155"/>
    </row>
    <row r="1493" spans="1:44" ht="102" hidden="1" x14ac:dyDescent="0.3">
      <c r="A1493" s="155"/>
      <c r="B1493" s="165" t="s">
        <v>4107</v>
      </c>
      <c r="C1493" s="162"/>
      <c r="D1493" s="170">
        <v>3603.48</v>
      </c>
      <c r="E1493" s="171">
        <v>3603.48</v>
      </c>
      <c r="F1493" s="166" t="s">
        <v>3506</v>
      </c>
      <c r="G1493" s="161" t="s">
        <v>1598</v>
      </c>
      <c r="H1493" s="162" t="s">
        <v>151</v>
      </c>
      <c r="I1493" s="155"/>
      <c r="J1493" s="155"/>
      <c r="K1493" s="155"/>
      <c r="L1493" s="155"/>
      <c r="M1493" s="155"/>
      <c r="N1493" s="155"/>
      <c r="O1493" s="155"/>
      <c r="P1493" s="155"/>
      <c r="Q1493" s="155"/>
      <c r="R1493" s="155"/>
      <c r="S1493" s="155"/>
      <c r="T1493" s="155"/>
      <c r="U1493" s="155"/>
      <c r="V1493" s="155"/>
      <c r="W1493" s="155"/>
      <c r="X1493" s="155"/>
      <c r="Y1493" s="155"/>
      <c r="Z1493" s="155"/>
      <c r="AA1493" s="155"/>
      <c r="AB1493" s="155"/>
      <c r="AC1493" s="155"/>
      <c r="AD1493" s="155"/>
      <c r="AE1493" s="155"/>
      <c r="AF1493" s="155"/>
      <c r="AG1493" s="155"/>
      <c r="AH1493" s="155"/>
      <c r="AI1493" s="155"/>
      <c r="AJ1493" s="155"/>
      <c r="AK1493" s="155"/>
      <c r="AL1493" s="155"/>
      <c r="AM1493" s="155"/>
      <c r="AN1493" s="155"/>
      <c r="AO1493" s="155"/>
      <c r="AP1493" s="155"/>
      <c r="AQ1493" s="155"/>
      <c r="AR1493" s="155"/>
    </row>
    <row r="1494" spans="1:44" ht="102" hidden="1" x14ac:dyDescent="0.3">
      <c r="A1494" s="155"/>
      <c r="B1494" s="166" t="s">
        <v>3506</v>
      </c>
      <c r="C1494" s="167"/>
      <c r="D1494" s="170">
        <v>3603.48</v>
      </c>
      <c r="E1494" s="171">
        <v>3603.48</v>
      </c>
      <c r="F1494" s="161" t="s">
        <v>1598</v>
      </c>
      <c r="G1494" s="165" t="s">
        <v>4107</v>
      </c>
      <c r="H1494" s="162"/>
      <c r="I1494" s="155"/>
      <c r="J1494" s="155"/>
      <c r="K1494" s="155"/>
      <c r="L1494" s="155"/>
      <c r="M1494" s="155"/>
      <c r="N1494" s="155"/>
      <c r="O1494" s="155"/>
      <c r="P1494" s="155"/>
      <c r="Q1494" s="155"/>
      <c r="R1494" s="155"/>
      <c r="S1494" s="155"/>
      <c r="T1494" s="155"/>
      <c r="U1494" s="155"/>
      <c r="V1494" s="155"/>
      <c r="W1494" s="155"/>
      <c r="X1494" s="155"/>
      <c r="Y1494" s="155"/>
      <c r="Z1494" s="155"/>
      <c r="AA1494" s="155"/>
      <c r="AB1494" s="155"/>
      <c r="AC1494" s="155"/>
      <c r="AD1494" s="155"/>
      <c r="AE1494" s="155"/>
      <c r="AF1494" s="155"/>
      <c r="AG1494" s="155"/>
      <c r="AH1494" s="155"/>
      <c r="AI1494" s="155"/>
      <c r="AJ1494" s="155"/>
      <c r="AK1494" s="155"/>
      <c r="AL1494" s="155"/>
      <c r="AM1494" s="155"/>
      <c r="AN1494" s="155"/>
      <c r="AO1494" s="155"/>
      <c r="AP1494" s="155"/>
      <c r="AQ1494" s="155"/>
      <c r="AR1494" s="155"/>
    </row>
    <row r="1495" spans="1:44" ht="102" x14ac:dyDescent="0.3">
      <c r="A1495" s="155"/>
      <c r="B1495" s="161" t="s">
        <v>1598</v>
      </c>
      <c r="C1495" s="162" t="s">
        <v>151</v>
      </c>
      <c r="D1495" s="170">
        <v>1365.8</v>
      </c>
      <c r="E1495" s="171">
        <v>1365.8</v>
      </c>
      <c r="F1495" s="165" t="s">
        <v>4107</v>
      </c>
      <c r="G1495" s="166" t="s">
        <v>2825</v>
      </c>
      <c r="H1495" s="167"/>
      <c r="I1495" s="155"/>
      <c r="J1495" s="155"/>
      <c r="K1495" s="155"/>
      <c r="L1495" s="155"/>
      <c r="M1495" s="155"/>
      <c r="N1495" s="155"/>
      <c r="O1495" s="155"/>
      <c r="P1495" s="155"/>
      <c r="Q1495" s="155"/>
      <c r="R1495" s="155"/>
      <c r="S1495" s="155"/>
      <c r="T1495" s="155"/>
      <c r="U1495" s="155"/>
      <c r="V1495" s="155"/>
      <c r="W1495" s="155"/>
      <c r="X1495" s="155"/>
      <c r="Y1495" s="155"/>
      <c r="Z1495" s="155"/>
      <c r="AA1495" s="155"/>
      <c r="AB1495" s="155"/>
      <c r="AC1495" s="155"/>
      <c r="AD1495" s="155"/>
      <c r="AE1495" s="155"/>
      <c r="AF1495" s="155"/>
      <c r="AG1495" s="155"/>
      <c r="AH1495" s="155"/>
      <c r="AI1495" s="155"/>
      <c r="AJ1495" s="155"/>
      <c r="AK1495" s="155"/>
      <c r="AL1495" s="155"/>
      <c r="AM1495" s="155"/>
      <c r="AN1495" s="155"/>
      <c r="AO1495" s="155"/>
      <c r="AP1495" s="155"/>
      <c r="AQ1495" s="155"/>
      <c r="AR1495" s="155"/>
    </row>
    <row r="1496" spans="1:44" ht="102" hidden="1" x14ac:dyDescent="0.3">
      <c r="A1496" s="155"/>
      <c r="B1496" s="165" t="s">
        <v>4107</v>
      </c>
      <c r="C1496" s="162"/>
      <c r="D1496" s="170">
        <v>1365.8</v>
      </c>
      <c r="E1496" s="171">
        <v>1365.8</v>
      </c>
      <c r="F1496" s="166" t="s">
        <v>2825</v>
      </c>
      <c r="G1496" s="161" t="s">
        <v>1553</v>
      </c>
      <c r="H1496" s="162" t="s">
        <v>33</v>
      </c>
      <c r="I1496" s="155"/>
      <c r="J1496" s="155"/>
      <c r="K1496" s="155"/>
      <c r="L1496" s="155"/>
      <c r="M1496" s="155"/>
      <c r="N1496" s="155"/>
      <c r="O1496" s="155"/>
      <c r="P1496" s="155"/>
      <c r="Q1496" s="155"/>
      <c r="R1496" s="155"/>
      <c r="S1496" s="155"/>
      <c r="T1496" s="155"/>
      <c r="U1496" s="155"/>
      <c r="V1496" s="155"/>
      <c r="W1496" s="155"/>
      <c r="X1496" s="155"/>
      <c r="Y1496" s="155"/>
      <c r="Z1496" s="155"/>
      <c r="AA1496" s="155"/>
      <c r="AB1496" s="155"/>
      <c r="AC1496" s="155"/>
      <c r="AD1496" s="155"/>
      <c r="AE1496" s="155"/>
      <c r="AF1496" s="155"/>
      <c r="AG1496" s="155"/>
      <c r="AH1496" s="155"/>
      <c r="AI1496" s="155"/>
      <c r="AJ1496" s="155"/>
      <c r="AK1496" s="155"/>
      <c r="AL1496" s="155"/>
      <c r="AM1496" s="155"/>
      <c r="AN1496" s="155"/>
      <c r="AO1496" s="155"/>
      <c r="AP1496" s="155"/>
      <c r="AQ1496" s="155"/>
      <c r="AR1496" s="155"/>
    </row>
    <row r="1497" spans="1:44" ht="102" hidden="1" x14ac:dyDescent="0.3">
      <c r="A1497" s="155"/>
      <c r="B1497" s="166" t="s">
        <v>2825</v>
      </c>
      <c r="C1497" s="167"/>
      <c r="D1497" s="170">
        <v>1365.8</v>
      </c>
      <c r="E1497" s="171">
        <v>1365.8</v>
      </c>
      <c r="F1497" s="161" t="s">
        <v>1553</v>
      </c>
      <c r="G1497" s="165" t="s">
        <v>4107</v>
      </c>
      <c r="H1497" s="162"/>
      <c r="I1497" s="155"/>
      <c r="J1497" s="155"/>
      <c r="K1497" s="155"/>
      <c r="L1497" s="155"/>
      <c r="M1497" s="155"/>
      <c r="N1497" s="155"/>
      <c r="O1497" s="155"/>
      <c r="P1497" s="155"/>
      <c r="Q1497" s="155"/>
      <c r="R1497" s="155"/>
      <c r="S1497" s="155"/>
      <c r="T1497" s="155"/>
      <c r="U1497" s="155"/>
      <c r="V1497" s="155"/>
      <c r="W1497" s="155"/>
      <c r="X1497" s="155"/>
      <c r="Y1497" s="155"/>
      <c r="Z1497" s="155"/>
      <c r="AA1497" s="155"/>
      <c r="AB1497" s="155"/>
      <c r="AC1497" s="155"/>
      <c r="AD1497" s="155"/>
      <c r="AE1497" s="155"/>
      <c r="AF1497" s="155"/>
      <c r="AG1497" s="155"/>
      <c r="AH1497" s="155"/>
      <c r="AI1497" s="155"/>
      <c r="AJ1497" s="155"/>
      <c r="AK1497" s="155"/>
      <c r="AL1497" s="155"/>
      <c r="AM1497" s="155"/>
      <c r="AN1497" s="155"/>
      <c r="AO1497" s="155"/>
      <c r="AP1497" s="155"/>
      <c r="AQ1497" s="155"/>
      <c r="AR1497" s="155"/>
    </row>
    <row r="1498" spans="1:44" ht="102" x14ac:dyDescent="0.3">
      <c r="A1498" s="155"/>
      <c r="B1498" s="161" t="s">
        <v>1553</v>
      </c>
      <c r="C1498" s="162" t="s">
        <v>33</v>
      </c>
      <c r="D1498" s="170">
        <v>1378.69</v>
      </c>
      <c r="E1498" s="171">
        <v>1378.69</v>
      </c>
      <c r="F1498" s="165" t="s">
        <v>4107</v>
      </c>
      <c r="G1498" s="166" t="s">
        <v>2826</v>
      </c>
      <c r="H1498" s="167"/>
      <c r="I1498" s="155"/>
      <c r="J1498" s="155"/>
      <c r="K1498" s="155"/>
      <c r="L1498" s="155"/>
      <c r="M1498" s="155"/>
      <c r="N1498" s="155"/>
      <c r="O1498" s="155"/>
      <c r="P1498" s="155"/>
      <c r="Q1498" s="155"/>
      <c r="R1498" s="155"/>
      <c r="S1498" s="155"/>
      <c r="T1498" s="155"/>
      <c r="U1498" s="155"/>
      <c r="V1498" s="155"/>
      <c r="W1498" s="155"/>
      <c r="X1498" s="155"/>
      <c r="Y1498" s="155"/>
      <c r="Z1498" s="155"/>
      <c r="AA1498" s="155"/>
      <c r="AB1498" s="155"/>
      <c r="AC1498" s="155"/>
      <c r="AD1498" s="155"/>
      <c r="AE1498" s="155"/>
      <c r="AF1498" s="155"/>
      <c r="AG1498" s="155"/>
      <c r="AH1498" s="155"/>
      <c r="AI1498" s="155"/>
      <c r="AJ1498" s="155"/>
      <c r="AK1498" s="155"/>
      <c r="AL1498" s="155"/>
      <c r="AM1498" s="155"/>
      <c r="AN1498" s="155"/>
      <c r="AO1498" s="155"/>
      <c r="AP1498" s="155"/>
      <c r="AQ1498" s="155"/>
      <c r="AR1498" s="155"/>
    </row>
    <row r="1499" spans="1:44" ht="102" hidden="1" x14ac:dyDescent="0.3">
      <c r="A1499" s="155"/>
      <c r="B1499" s="165" t="s">
        <v>4107</v>
      </c>
      <c r="C1499" s="162"/>
      <c r="D1499" s="170">
        <v>1378.69</v>
      </c>
      <c r="E1499" s="171">
        <v>1378.69</v>
      </c>
      <c r="F1499" s="166" t="s">
        <v>2826</v>
      </c>
      <c r="G1499" s="161" t="s">
        <v>1628</v>
      </c>
      <c r="H1499" s="162" t="s">
        <v>38</v>
      </c>
      <c r="I1499" s="155"/>
      <c r="J1499" s="155"/>
      <c r="K1499" s="155"/>
      <c r="L1499" s="155"/>
      <c r="M1499" s="155"/>
      <c r="N1499" s="155"/>
      <c r="O1499" s="155"/>
      <c r="P1499" s="155"/>
      <c r="Q1499" s="155"/>
      <c r="R1499" s="155"/>
      <c r="S1499" s="155"/>
      <c r="T1499" s="155"/>
      <c r="U1499" s="155"/>
      <c r="V1499" s="155"/>
      <c r="W1499" s="155"/>
      <c r="X1499" s="155"/>
      <c r="Y1499" s="155"/>
      <c r="Z1499" s="155"/>
      <c r="AA1499" s="155"/>
      <c r="AB1499" s="155"/>
      <c r="AC1499" s="155"/>
      <c r="AD1499" s="155"/>
      <c r="AE1499" s="155"/>
      <c r="AF1499" s="155"/>
      <c r="AG1499" s="155"/>
      <c r="AH1499" s="155"/>
      <c r="AI1499" s="155"/>
      <c r="AJ1499" s="155"/>
      <c r="AK1499" s="155"/>
      <c r="AL1499" s="155"/>
      <c r="AM1499" s="155"/>
      <c r="AN1499" s="155"/>
      <c r="AO1499" s="155"/>
      <c r="AP1499" s="155"/>
      <c r="AQ1499" s="155"/>
      <c r="AR1499" s="155"/>
    </row>
    <row r="1500" spans="1:44" ht="102" hidden="1" x14ac:dyDescent="0.3">
      <c r="A1500" s="155"/>
      <c r="B1500" s="166" t="s">
        <v>2826</v>
      </c>
      <c r="C1500" s="167"/>
      <c r="D1500" s="170">
        <v>1378.69</v>
      </c>
      <c r="E1500" s="171">
        <v>1378.69</v>
      </c>
      <c r="F1500" s="161" t="s">
        <v>1628</v>
      </c>
      <c r="G1500" s="165" t="s">
        <v>4107</v>
      </c>
      <c r="H1500" s="162"/>
      <c r="I1500" s="155"/>
      <c r="J1500" s="155"/>
      <c r="K1500" s="155"/>
      <c r="L1500" s="155"/>
      <c r="M1500" s="155"/>
      <c r="N1500" s="155"/>
      <c r="O1500" s="155"/>
      <c r="P1500" s="155"/>
      <c r="Q1500" s="155"/>
      <c r="R1500" s="155"/>
      <c r="S1500" s="155"/>
      <c r="T1500" s="155"/>
      <c r="U1500" s="155"/>
      <c r="V1500" s="155"/>
      <c r="W1500" s="155"/>
      <c r="X1500" s="155"/>
      <c r="Y1500" s="155"/>
      <c r="Z1500" s="155"/>
      <c r="AA1500" s="155"/>
      <c r="AB1500" s="155"/>
      <c r="AC1500" s="155"/>
      <c r="AD1500" s="155"/>
      <c r="AE1500" s="155"/>
      <c r="AF1500" s="155"/>
      <c r="AG1500" s="155"/>
      <c r="AH1500" s="155"/>
      <c r="AI1500" s="155"/>
      <c r="AJ1500" s="155"/>
      <c r="AK1500" s="155"/>
      <c r="AL1500" s="155"/>
      <c r="AM1500" s="155"/>
      <c r="AN1500" s="155"/>
      <c r="AO1500" s="155"/>
      <c r="AP1500" s="155"/>
      <c r="AQ1500" s="155"/>
      <c r="AR1500" s="155"/>
    </row>
    <row r="1501" spans="1:44" ht="102" x14ac:dyDescent="0.3">
      <c r="A1501" s="155"/>
      <c r="B1501" s="161" t="s">
        <v>1628</v>
      </c>
      <c r="C1501" s="162" t="s">
        <v>38</v>
      </c>
      <c r="D1501" s="170">
        <v>1687.93</v>
      </c>
      <c r="E1501" s="171">
        <v>1687.93</v>
      </c>
      <c r="F1501" s="165" t="s">
        <v>4107</v>
      </c>
      <c r="G1501" s="166" t="s">
        <v>2827</v>
      </c>
      <c r="H1501" s="167"/>
      <c r="I1501" s="155"/>
      <c r="J1501" s="155"/>
      <c r="K1501" s="155"/>
      <c r="L1501" s="155"/>
      <c r="M1501" s="155"/>
      <c r="N1501" s="155"/>
      <c r="O1501" s="155"/>
      <c r="P1501" s="155"/>
      <c r="Q1501" s="155"/>
      <c r="R1501" s="155"/>
      <c r="S1501" s="155"/>
      <c r="T1501" s="155"/>
      <c r="U1501" s="155"/>
      <c r="V1501" s="155"/>
      <c r="W1501" s="155"/>
      <c r="X1501" s="155"/>
      <c r="Y1501" s="155"/>
      <c r="Z1501" s="155"/>
      <c r="AA1501" s="155"/>
      <c r="AB1501" s="155"/>
      <c r="AC1501" s="155"/>
      <c r="AD1501" s="155"/>
      <c r="AE1501" s="155"/>
      <c r="AF1501" s="155"/>
      <c r="AG1501" s="155"/>
      <c r="AH1501" s="155"/>
      <c r="AI1501" s="155"/>
      <c r="AJ1501" s="155"/>
      <c r="AK1501" s="155"/>
      <c r="AL1501" s="155"/>
      <c r="AM1501" s="155"/>
      <c r="AN1501" s="155"/>
      <c r="AO1501" s="155"/>
      <c r="AP1501" s="155"/>
      <c r="AQ1501" s="155"/>
      <c r="AR1501" s="155"/>
    </row>
    <row r="1502" spans="1:44" ht="102" hidden="1" x14ac:dyDescent="0.3">
      <c r="A1502" s="155"/>
      <c r="B1502" s="165" t="s">
        <v>4107</v>
      </c>
      <c r="C1502" s="162"/>
      <c r="D1502" s="170">
        <v>1687.93</v>
      </c>
      <c r="E1502" s="171">
        <v>1687.93</v>
      </c>
      <c r="F1502" s="166" t="s">
        <v>2827</v>
      </c>
      <c r="G1502" s="161" t="s">
        <v>2237</v>
      </c>
      <c r="H1502" s="162" t="s">
        <v>129</v>
      </c>
      <c r="I1502" s="155"/>
      <c r="J1502" s="155"/>
      <c r="K1502" s="155"/>
      <c r="L1502" s="155"/>
      <c r="M1502" s="155"/>
      <c r="N1502" s="155"/>
      <c r="O1502" s="155"/>
      <c r="P1502" s="155"/>
      <c r="Q1502" s="155"/>
      <c r="R1502" s="155"/>
      <c r="S1502" s="155"/>
      <c r="T1502" s="155"/>
      <c r="U1502" s="155"/>
      <c r="V1502" s="155"/>
      <c r="W1502" s="155"/>
      <c r="X1502" s="155"/>
      <c r="Y1502" s="155"/>
      <c r="Z1502" s="155"/>
      <c r="AA1502" s="155"/>
      <c r="AB1502" s="155"/>
      <c r="AC1502" s="155"/>
      <c r="AD1502" s="155"/>
      <c r="AE1502" s="155"/>
      <c r="AF1502" s="155"/>
      <c r="AG1502" s="155"/>
      <c r="AH1502" s="155"/>
      <c r="AI1502" s="155"/>
      <c r="AJ1502" s="155"/>
      <c r="AK1502" s="155"/>
      <c r="AL1502" s="155"/>
      <c r="AM1502" s="155"/>
      <c r="AN1502" s="155"/>
      <c r="AO1502" s="155"/>
      <c r="AP1502" s="155"/>
      <c r="AQ1502" s="155"/>
      <c r="AR1502" s="155"/>
    </row>
    <row r="1503" spans="1:44" ht="102" hidden="1" x14ac:dyDescent="0.3">
      <c r="A1503" s="155"/>
      <c r="B1503" s="166" t="s">
        <v>2827</v>
      </c>
      <c r="C1503" s="167"/>
      <c r="D1503" s="170">
        <v>1687.93</v>
      </c>
      <c r="E1503" s="171">
        <v>1687.93</v>
      </c>
      <c r="F1503" s="161" t="s">
        <v>2237</v>
      </c>
      <c r="G1503" s="165" t="s">
        <v>4107</v>
      </c>
      <c r="H1503" s="162"/>
      <c r="I1503" s="155"/>
      <c r="J1503" s="155"/>
      <c r="K1503" s="155"/>
      <c r="L1503" s="155"/>
      <c r="M1503" s="155"/>
      <c r="N1503" s="155"/>
      <c r="O1503" s="155"/>
      <c r="P1503" s="155"/>
      <c r="Q1503" s="155"/>
      <c r="R1503" s="155"/>
      <c r="S1503" s="155"/>
      <c r="T1503" s="155"/>
      <c r="U1503" s="155"/>
      <c r="V1503" s="155"/>
      <c r="W1503" s="155"/>
      <c r="X1503" s="155"/>
      <c r="Y1503" s="155"/>
      <c r="Z1503" s="155"/>
      <c r="AA1503" s="155"/>
      <c r="AB1503" s="155"/>
      <c r="AC1503" s="155"/>
      <c r="AD1503" s="155"/>
      <c r="AE1503" s="155"/>
      <c r="AF1503" s="155"/>
      <c r="AG1503" s="155"/>
      <c r="AH1503" s="155"/>
      <c r="AI1503" s="155"/>
      <c r="AJ1503" s="155"/>
      <c r="AK1503" s="155"/>
      <c r="AL1503" s="155"/>
      <c r="AM1503" s="155"/>
      <c r="AN1503" s="155"/>
      <c r="AO1503" s="155"/>
      <c r="AP1503" s="155"/>
      <c r="AQ1503" s="155"/>
      <c r="AR1503" s="155"/>
    </row>
    <row r="1504" spans="1:44" ht="102" x14ac:dyDescent="0.3">
      <c r="A1504" s="155"/>
      <c r="B1504" s="161" t="s">
        <v>2237</v>
      </c>
      <c r="C1504" s="162" t="s">
        <v>129</v>
      </c>
      <c r="D1504" s="170">
        <v>2534.04</v>
      </c>
      <c r="E1504" s="171">
        <v>2534.04</v>
      </c>
      <c r="F1504" s="165" t="s">
        <v>4107</v>
      </c>
      <c r="G1504" s="166" t="s">
        <v>3483</v>
      </c>
      <c r="H1504" s="167"/>
      <c r="I1504" s="155"/>
      <c r="J1504" s="155"/>
      <c r="K1504" s="155"/>
      <c r="L1504" s="155"/>
      <c r="M1504" s="155"/>
      <c r="N1504" s="155"/>
      <c r="O1504" s="155"/>
      <c r="P1504" s="155"/>
      <c r="Q1504" s="155"/>
      <c r="R1504" s="155"/>
      <c r="S1504" s="155"/>
      <c r="T1504" s="155"/>
      <c r="U1504" s="155"/>
      <c r="V1504" s="155"/>
      <c r="W1504" s="155"/>
      <c r="X1504" s="155"/>
      <c r="Y1504" s="155"/>
      <c r="Z1504" s="155"/>
      <c r="AA1504" s="155"/>
      <c r="AB1504" s="155"/>
      <c r="AC1504" s="155"/>
      <c r="AD1504" s="155"/>
      <c r="AE1504" s="155"/>
      <c r="AF1504" s="155"/>
      <c r="AG1504" s="155"/>
      <c r="AH1504" s="155"/>
      <c r="AI1504" s="155"/>
      <c r="AJ1504" s="155"/>
      <c r="AK1504" s="155"/>
      <c r="AL1504" s="155"/>
      <c r="AM1504" s="155"/>
      <c r="AN1504" s="155"/>
      <c r="AO1504" s="155"/>
      <c r="AP1504" s="155"/>
      <c r="AQ1504" s="155"/>
      <c r="AR1504" s="155"/>
    </row>
    <row r="1505" spans="1:44" ht="102" hidden="1" x14ac:dyDescent="0.3">
      <c r="A1505" s="155"/>
      <c r="B1505" s="165" t="s">
        <v>4107</v>
      </c>
      <c r="C1505" s="162"/>
      <c r="D1505" s="170">
        <v>2534.04</v>
      </c>
      <c r="E1505" s="171">
        <v>2534.04</v>
      </c>
      <c r="F1505" s="166" t="s">
        <v>3483</v>
      </c>
      <c r="G1505" s="161" t="s">
        <v>1537</v>
      </c>
      <c r="H1505" s="162" t="s">
        <v>85</v>
      </c>
      <c r="I1505" s="155"/>
      <c r="J1505" s="155"/>
      <c r="K1505" s="155"/>
      <c r="L1505" s="155"/>
      <c r="M1505" s="155"/>
      <c r="N1505" s="155"/>
      <c r="O1505" s="155"/>
      <c r="P1505" s="155"/>
      <c r="Q1505" s="155"/>
      <c r="R1505" s="155"/>
      <c r="S1505" s="155"/>
      <c r="T1505" s="155"/>
      <c r="U1505" s="155"/>
      <c r="V1505" s="155"/>
      <c r="W1505" s="155"/>
      <c r="X1505" s="155"/>
      <c r="Y1505" s="155"/>
      <c r="Z1505" s="155"/>
      <c r="AA1505" s="155"/>
      <c r="AB1505" s="155"/>
      <c r="AC1505" s="155"/>
      <c r="AD1505" s="155"/>
      <c r="AE1505" s="155"/>
      <c r="AF1505" s="155"/>
      <c r="AG1505" s="155"/>
      <c r="AH1505" s="155"/>
      <c r="AI1505" s="155"/>
      <c r="AJ1505" s="155"/>
      <c r="AK1505" s="155"/>
      <c r="AL1505" s="155"/>
      <c r="AM1505" s="155"/>
      <c r="AN1505" s="155"/>
      <c r="AO1505" s="155"/>
      <c r="AP1505" s="155"/>
      <c r="AQ1505" s="155"/>
      <c r="AR1505" s="155"/>
    </row>
    <row r="1506" spans="1:44" ht="102" hidden="1" x14ac:dyDescent="0.3">
      <c r="A1506" s="155"/>
      <c r="B1506" s="166" t="s">
        <v>3483</v>
      </c>
      <c r="C1506" s="167"/>
      <c r="D1506" s="170">
        <v>2534.04</v>
      </c>
      <c r="E1506" s="171">
        <v>2534.04</v>
      </c>
      <c r="F1506" s="161" t="s">
        <v>1537</v>
      </c>
      <c r="G1506" s="165" t="s">
        <v>4107</v>
      </c>
      <c r="H1506" s="162"/>
      <c r="I1506" s="155"/>
      <c r="J1506" s="155"/>
      <c r="K1506" s="155"/>
      <c r="L1506" s="155"/>
      <c r="M1506" s="155"/>
      <c r="N1506" s="155"/>
      <c r="O1506" s="155"/>
      <c r="P1506" s="155"/>
      <c r="Q1506" s="155"/>
      <c r="R1506" s="155"/>
      <c r="S1506" s="155"/>
      <c r="T1506" s="155"/>
      <c r="U1506" s="155"/>
      <c r="V1506" s="155"/>
      <c r="W1506" s="155"/>
      <c r="X1506" s="155"/>
      <c r="Y1506" s="155"/>
      <c r="Z1506" s="155"/>
      <c r="AA1506" s="155"/>
      <c r="AB1506" s="155"/>
      <c r="AC1506" s="155"/>
      <c r="AD1506" s="155"/>
      <c r="AE1506" s="155"/>
      <c r="AF1506" s="155"/>
      <c r="AG1506" s="155"/>
      <c r="AH1506" s="155"/>
      <c r="AI1506" s="155"/>
      <c r="AJ1506" s="155"/>
      <c r="AK1506" s="155"/>
      <c r="AL1506" s="155"/>
      <c r="AM1506" s="155"/>
      <c r="AN1506" s="155"/>
      <c r="AO1506" s="155"/>
      <c r="AP1506" s="155"/>
      <c r="AQ1506" s="155"/>
      <c r="AR1506" s="155"/>
    </row>
    <row r="1507" spans="1:44" ht="102" x14ac:dyDescent="0.3">
      <c r="A1507" s="155"/>
      <c r="B1507" s="161" t="s">
        <v>1537</v>
      </c>
      <c r="C1507" s="162" t="s">
        <v>85</v>
      </c>
      <c r="D1507" s="170">
        <v>1438.82</v>
      </c>
      <c r="E1507" s="171">
        <v>1438.82</v>
      </c>
      <c r="F1507" s="165" t="s">
        <v>4107</v>
      </c>
      <c r="G1507" s="166" t="s">
        <v>2828</v>
      </c>
      <c r="H1507" s="167"/>
      <c r="I1507" s="155"/>
      <c r="J1507" s="155"/>
      <c r="K1507" s="155"/>
      <c r="L1507" s="155"/>
      <c r="M1507" s="155"/>
      <c r="N1507" s="155"/>
      <c r="O1507" s="155"/>
      <c r="P1507" s="155"/>
      <c r="Q1507" s="155"/>
      <c r="R1507" s="155"/>
      <c r="S1507" s="155"/>
      <c r="T1507" s="155"/>
      <c r="U1507" s="155"/>
      <c r="V1507" s="155"/>
      <c r="W1507" s="155"/>
      <c r="X1507" s="155"/>
      <c r="Y1507" s="155"/>
      <c r="Z1507" s="155"/>
      <c r="AA1507" s="155"/>
      <c r="AB1507" s="155"/>
      <c r="AC1507" s="155"/>
      <c r="AD1507" s="155"/>
      <c r="AE1507" s="155"/>
      <c r="AF1507" s="155"/>
      <c r="AG1507" s="155"/>
      <c r="AH1507" s="155"/>
      <c r="AI1507" s="155"/>
      <c r="AJ1507" s="155"/>
      <c r="AK1507" s="155"/>
      <c r="AL1507" s="155"/>
      <c r="AM1507" s="155"/>
      <c r="AN1507" s="155"/>
      <c r="AO1507" s="155"/>
      <c r="AP1507" s="155"/>
      <c r="AQ1507" s="155"/>
      <c r="AR1507" s="155"/>
    </row>
    <row r="1508" spans="1:44" ht="102" hidden="1" x14ac:dyDescent="0.3">
      <c r="A1508" s="155"/>
      <c r="B1508" s="165" t="s">
        <v>4107</v>
      </c>
      <c r="C1508" s="162"/>
      <c r="D1508" s="170">
        <v>1438.82</v>
      </c>
      <c r="E1508" s="171">
        <v>1438.82</v>
      </c>
      <c r="F1508" s="166" t="s">
        <v>2828</v>
      </c>
      <c r="G1508" s="161" t="s">
        <v>2319</v>
      </c>
      <c r="H1508" s="162" t="s">
        <v>40</v>
      </c>
      <c r="I1508" s="155"/>
      <c r="J1508" s="155"/>
      <c r="K1508" s="155"/>
      <c r="L1508" s="155"/>
      <c r="M1508" s="155"/>
      <c r="N1508" s="155"/>
      <c r="O1508" s="155"/>
      <c r="P1508" s="155"/>
      <c r="Q1508" s="155"/>
      <c r="R1508" s="155"/>
      <c r="S1508" s="155"/>
      <c r="T1508" s="155"/>
      <c r="U1508" s="155"/>
      <c r="V1508" s="155"/>
      <c r="W1508" s="155"/>
      <c r="X1508" s="155"/>
      <c r="Y1508" s="155"/>
      <c r="Z1508" s="155"/>
      <c r="AA1508" s="155"/>
      <c r="AB1508" s="155"/>
      <c r="AC1508" s="155"/>
      <c r="AD1508" s="155"/>
      <c r="AE1508" s="155"/>
      <c r="AF1508" s="155"/>
      <c r="AG1508" s="155"/>
      <c r="AH1508" s="155"/>
      <c r="AI1508" s="155"/>
      <c r="AJ1508" s="155"/>
      <c r="AK1508" s="155"/>
      <c r="AL1508" s="155"/>
      <c r="AM1508" s="155"/>
      <c r="AN1508" s="155"/>
      <c r="AO1508" s="155"/>
      <c r="AP1508" s="155"/>
      <c r="AQ1508" s="155"/>
      <c r="AR1508" s="155"/>
    </row>
    <row r="1509" spans="1:44" ht="102" hidden="1" x14ac:dyDescent="0.3">
      <c r="A1509" s="155"/>
      <c r="B1509" s="166" t="s">
        <v>2828</v>
      </c>
      <c r="C1509" s="167"/>
      <c r="D1509" s="170">
        <v>1438.82</v>
      </c>
      <c r="E1509" s="171">
        <v>1438.82</v>
      </c>
      <c r="F1509" s="161" t="s">
        <v>2319</v>
      </c>
      <c r="G1509" s="165" t="s">
        <v>4107</v>
      </c>
      <c r="H1509" s="162"/>
      <c r="I1509" s="155"/>
      <c r="J1509" s="155"/>
      <c r="K1509" s="155"/>
      <c r="L1509" s="155"/>
      <c r="M1509" s="155"/>
      <c r="N1509" s="155"/>
      <c r="O1509" s="155"/>
      <c r="P1509" s="155"/>
      <c r="Q1509" s="155"/>
      <c r="R1509" s="155"/>
      <c r="S1509" s="155"/>
      <c r="T1509" s="155"/>
      <c r="U1509" s="155"/>
      <c r="V1509" s="155"/>
      <c r="W1509" s="155"/>
      <c r="X1509" s="155"/>
      <c r="Y1509" s="155"/>
      <c r="Z1509" s="155"/>
      <c r="AA1509" s="155"/>
      <c r="AB1509" s="155"/>
      <c r="AC1509" s="155"/>
      <c r="AD1509" s="155"/>
      <c r="AE1509" s="155"/>
      <c r="AF1509" s="155"/>
      <c r="AG1509" s="155"/>
      <c r="AH1509" s="155"/>
      <c r="AI1509" s="155"/>
      <c r="AJ1509" s="155"/>
      <c r="AK1509" s="155"/>
      <c r="AL1509" s="155"/>
      <c r="AM1509" s="155"/>
      <c r="AN1509" s="155"/>
      <c r="AO1509" s="155"/>
      <c r="AP1509" s="155"/>
      <c r="AQ1509" s="155"/>
      <c r="AR1509" s="155"/>
    </row>
    <row r="1510" spans="1:44" ht="102" x14ac:dyDescent="0.3">
      <c r="A1510" s="155"/>
      <c r="B1510" s="161" t="s">
        <v>2319</v>
      </c>
      <c r="C1510" s="162" t="s">
        <v>40</v>
      </c>
      <c r="D1510" s="170">
        <v>1395.87</v>
      </c>
      <c r="E1510" s="171">
        <v>1395.87</v>
      </c>
      <c r="F1510" s="165" t="s">
        <v>4107</v>
      </c>
      <c r="G1510" s="166" t="s">
        <v>3452</v>
      </c>
      <c r="H1510" s="167"/>
      <c r="I1510" s="155"/>
      <c r="J1510" s="155"/>
      <c r="K1510" s="155"/>
      <c r="L1510" s="155"/>
      <c r="M1510" s="155"/>
      <c r="N1510" s="155"/>
      <c r="O1510" s="155"/>
      <c r="P1510" s="155"/>
      <c r="Q1510" s="155"/>
      <c r="R1510" s="155"/>
      <c r="S1510" s="155"/>
      <c r="T1510" s="155"/>
      <c r="U1510" s="155"/>
      <c r="V1510" s="155"/>
      <c r="W1510" s="155"/>
      <c r="X1510" s="155"/>
      <c r="Y1510" s="155"/>
      <c r="Z1510" s="155"/>
      <c r="AA1510" s="155"/>
      <c r="AB1510" s="155"/>
      <c r="AC1510" s="155"/>
      <c r="AD1510" s="155"/>
      <c r="AE1510" s="155"/>
      <c r="AF1510" s="155"/>
      <c r="AG1510" s="155"/>
      <c r="AH1510" s="155"/>
      <c r="AI1510" s="155"/>
      <c r="AJ1510" s="155"/>
      <c r="AK1510" s="155"/>
      <c r="AL1510" s="155"/>
      <c r="AM1510" s="155"/>
      <c r="AN1510" s="155"/>
      <c r="AO1510" s="155"/>
      <c r="AP1510" s="155"/>
      <c r="AQ1510" s="155"/>
      <c r="AR1510" s="155"/>
    </row>
    <row r="1511" spans="1:44" ht="102" hidden="1" x14ac:dyDescent="0.3">
      <c r="A1511" s="155"/>
      <c r="B1511" s="165" t="s">
        <v>4107</v>
      </c>
      <c r="C1511" s="162"/>
      <c r="D1511" s="170">
        <v>1395.87</v>
      </c>
      <c r="E1511" s="171">
        <v>1395.87</v>
      </c>
      <c r="F1511" s="166" t="s">
        <v>3452</v>
      </c>
      <c r="G1511" s="161" t="s">
        <v>1528</v>
      </c>
      <c r="H1511" s="162" t="s">
        <v>48</v>
      </c>
      <c r="I1511" s="155"/>
      <c r="J1511" s="155"/>
      <c r="K1511" s="155"/>
      <c r="L1511" s="155"/>
      <c r="M1511" s="155"/>
      <c r="N1511" s="155"/>
      <c r="O1511" s="155"/>
      <c r="P1511" s="155"/>
      <c r="Q1511" s="155"/>
      <c r="R1511" s="155"/>
      <c r="S1511" s="155"/>
      <c r="T1511" s="155"/>
      <c r="U1511" s="155"/>
      <c r="V1511" s="155"/>
      <c r="W1511" s="155"/>
      <c r="X1511" s="155"/>
      <c r="Y1511" s="155"/>
      <c r="Z1511" s="155"/>
      <c r="AA1511" s="155"/>
      <c r="AB1511" s="155"/>
      <c r="AC1511" s="155"/>
      <c r="AD1511" s="155"/>
      <c r="AE1511" s="155"/>
      <c r="AF1511" s="155"/>
      <c r="AG1511" s="155"/>
      <c r="AH1511" s="155"/>
      <c r="AI1511" s="155"/>
      <c r="AJ1511" s="155"/>
      <c r="AK1511" s="155"/>
      <c r="AL1511" s="155"/>
      <c r="AM1511" s="155"/>
      <c r="AN1511" s="155"/>
      <c r="AO1511" s="155"/>
      <c r="AP1511" s="155"/>
      <c r="AQ1511" s="155"/>
      <c r="AR1511" s="155"/>
    </row>
    <row r="1512" spans="1:44" ht="102" hidden="1" x14ac:dyDescent="0.3">
      <c r="A1512" s="155"/>
      <c r="B1512" s="166" t="s">
        <v>3452</v>
      </c>
      <c r="C1512" s="167"/>
      <c r="D1512" s="170">
        <v>1395.87</v>
      </c>
      <c r="E1512" s="171">
        <v>1395.87</v>
      </c>
      <c r="F1512" s="161" t="s">
        <v>1528</v>
      </c>
      <c r="G1512" s="165" t="s">
        <v>4107</v>
      </c>
      <c r="H1512" s="162"/>
      <c r="I1512" s="155"/>
      <c r="J1512" s="155"/>
      <c r="K1512" s="155"/>
      <c r="L1512" s="155"/>
      <c r="M1512" s="155"/>
      <c r="N1512" s="155"/>
      <c r="O1512" s="155"/>
      <c r="P1512" s="155"/>
      <c r="Q1512" s="155"/>
      <c r="R1512" s="155"/>
      <c r="S1512" s="155"/>
      <c r="T1512" s="155"/>
      <c r="U1512" s="155"/>
      <c r="V1512" s="155"/>
      <c r="W1512" s="155"/>
      <c r="X1512" s="155"/>
      <c r="Y1512" s="155"/>
      <c r="Z1512" s="155"/>
      <c r="AA1512" s="155"/>
      <c r="AB1512" s="155"/>
      <c r="AC1512" s="155"/>
      <c r="AD1512" s="155"/>
      <c r="AE1512" s="155"/>
      <c r="AF1512" s="155"/>
      <c r="AG1512" s="155"/>
      <c r="AH1512" s="155"/>
      <c r="AI1512" s="155"/>
      <c r="AJ1512" s="155"/>
      <c r="AK1512" s="155"/>
      <c r="AL1512" s="155"/>
      <c r="AM1512" s="155"/>
      <c r="AN1512" s="155"/>
      <c r="AO1512" s="155"/>
      <c r="AP1512" s="155"/>
      <c r="AQ1512" s="155"/>
      <c r="AR1512" s="155"/>
    </row>
    <row r="1513" spans="1:44" ht="102" x14ac:dyDescent="0.3">
      <c r="A1513" s="155"/>
      <c r="B1513" s="161" t="s">
        <v>1528</v>
      </c>
      <c r="C1513" s="162" t="s">
        <v>48</v>
      </c>
      <c r="D1513" s="170">
        <v>2641.41</v>
      </c>
      <c r="E1513" s="171">
        <v>2641.41</v>
      </c>
      <c r="F1513" s="165" t="s">
        <v>4107</v>
      </c>
      <c r="G1513" s="166" t="s">
        <v>2829</v>
      </c>
      <c r="H1513" s="167"/>
      <c r="I1513" s="155"/>
      <c r="J1513" s="155"/>
      <c r="K1513" s="155"/>
      <c r="L1513" s="155"/>
      <c r="M1513" s="155"/>
      <c r="N1513" s="155"/>
      <c r="O1513" s="155"/>
      <c r="P1513" s="155"/>
      <c r="Q1513" s="155"/>
      <c r="R1513" s="155"/>
      <c r="S1513" s="155"/>
      <c r="T1513" s="155"/>
      <c r="U1513" s="155"/>
      <c r="V1513" s="155"/>
      <c r="W1513" s="155"/>
      <c r="X1513" s="155"/>
      <c r="Y1513" s="155"/>
      <c r="Z1513" s="155"/>
      <c r="AA1513" s="155"/>
      <c r="AB1513" s="155"/>
      <c r="AC1513" s="155"/>
      <c r="AD1513" s="155"/>
      <c r="AE1513" s="155"/>
      <c r="AF1513" s="155"/>
      <c r="AG1513" s="155"/>
      <c r="AH1513" s="155"/>
      <c r="AI1513" s="155"/>
      <c r="AJ1513" s="155"/>
      <c r="AK1513" s="155"/>
      <c r="AL1513" s="155"/>
      <c r="AM1513" s="155"/>
      <c r="AN1513" s="155"/>
      <c r="AO1513" s="155"/>
      <c r="AP1513" s="155"/>
      <c r="AQ1513" s="155"/>
      <c r="AR1513" s="155"/>
    </row>
    <row r="1514" spans="1:44" ht="102" hidden="1" x14ac:dyDescent="0.3">
      <c r="A1514" s="155"/>
      <c r="B1514" s="165" t="s">
        <v>4107</v>
      </c>
      <c r="C1514" s="162"/>
      <c r="D1514" s="170">
        <v>2641.41</v>
      </c>
      <c r="E1514" s="171">
        <v>2641.41</v>
      </c>
      <c r="F1514" s="166" t="s">
        <v>2829</v>
      </c>
      <c r="G1514" s="161" t="s">
        <v>1568</v>
      </c>
      <c r="H1514" s="162" t="s">
        <v>134</v>
      </c>
      <c r="I1514" s="155"/>
      <c r="J1514" s="155"/>
      <c r="K1514" s="155"/>
      <c r="L1514" s="155"/>
      <c r="M1514" s="155"/>
      <c r="N1514" s="155"/>
      <c r="O1514" s="155"/>
      <c r="P1514" s="155"/>
      <c r="Q1514" s="155"/>
      <c r="R1514" s="155"/>
      <c r="S1514" s="155"/>
      <c r="T1514" s="155"/>
      <c r="U1514" s="155"/>
      <c r="V1514" s="155"/>
      <c r="W1514" s="155"/>
      <c r="X1514" s="155"/>
      <c r="Y1514" s="155"/>
      <c r="Z1514" s="155"/>
      <c r="AA1514" s="155"/>
      <c r="AB1514" s="155"/>
      <c r="AC1514" s="155"/>
      <c r="AD1514" s="155"/>
      <c r="AE1514" s="155"/>
      <c r="AF1514" s="155"/>
      <c r="AG1514" s="155"/>
      <c r="AH1514" s="155"/>
      <c r="AI1514" s="155"/>
      <c r="AJ1514" s="155"/>
      <c r="AK1514" s="155"/>
      <c r="AL1514" s="155"/>
      <c r="AM1514" s="155"/>
      <c r="AN1514" s="155"/>
      <c r="AO1514" s="155"/>
      <c r="AP1514" s="155"/>
      <c r="AQ1514" s="155"/>
      <c r="AR1514" s="155"/>
    </row>
    <row r="1515" spans="1:44" ht="102" hidden="1" x14ac:dyDescent="0.3">
      <c r="A1515" s="155"/>
      <c r="B1515" s="166" t="s">
        <v>2829</v>
      </c>
      <c r="C1515" s="167"/>
      <c r="D1515" s="170">
        <v>2641.41</v>
      </c>
      <c r="E1515" s="171">
        <v>2641.41</v>
      </c>
      <c r="F1515" s="161" t="s">
        <v>1568</v>
      </c>
      <c r="G1515" s="165" t="s">
        <v>4107</v>
      </c>
      <c r="H1515" s="162"/>
      <c r="I1515" s="155"/>
      <c r="J1515" s="155"/>
      <c r="K1515" s="155"/>
      <c r="L1515" s="155"/>
      <c r="M1515" s="155"/>
      <c r="N1515" s="155"/>
      <c r="O1515" s="155"/>
      <c r="P1515" s="155"/>
      <c r="Q1515" s="155"/>
      <c r="R1515" s="155"/>
      <c r="S1515" s="155"/>
      <c r="T1515" s="155"/>
      <c r="U1515" s="155"/>
      <c r="V1515" s="155"/>
      <c r="W1515" s="155"/>
      <c r="X1515" s="155"/>
      <c r="Y1515" s="155"/>
      <c r="Z1515" s="155"/>
      <c r="AA1515" s="155"/>
      <c r="AB1515" s="155"/>
      <c r="AC1515" s="155"/>
      <c r="AD1515" s="155"/>
      <c r="AE1515" s="155"/>
      <c r="AF1515" s="155"/>
      <c r="AG1515" s="155"/>
      <c r="AH1515" s="155"/>
      <c r="AI1515" s="155"/>
      <c r="AJ1515" s="155"/>
      <c r="AK1515" s="155"/>
      <c r="AL1515" s="155"/>
      <c r="AM1515" s="155"/>
      <c r="AN1515" s="155"/>
      <c r="AO1515" s="155"/>
      <c r="AP1515" s="155"/>
      <c r="AQ1515" s="155"/>
      <c r="AR1515" s="155"/>
    </row>
    <row r="1516" spans="1:44" ht="102" x14ac:dyDescent="0.3">
      <c r="A1516" s="155"/>
      <c r="B1516" s="161" t="s">
        <v>1568</v>
      </c>
      <c r="C1516" s="162" t="s">
        <v>134</v>
      </c>
      <c r="D1516" s="170">
        <v>1679.34</v>
      </c>
      <c r="E1516" s="171">
        <v>1679.34</v>
      </c>
      <c r="F1516" s="165" t="s">
        <v>4107</v>
      </c>
      <c r="G1516" s="166" t="s">
        <v>2830</v>
      </c>
      <c r="H1516" s="167"/>
      <c r="I1516" s="155"/>
      <c r="J1516" s="155"/>
      <c r="K1516" s="155"/>
      <c r="L1516" s="155"/>
      <c r="M1516" s="155"/>
      <c r="N1516" s="155"/>
      <c r="O1516" s="155"/>
      <c r="P1516" s="155"/>
      <c r="Q1516" s="155"/>
      <c r="R1516" s="155"/>
      <c r="S1516" s="155"/>
      <c r="T1516" s="155"/>
      <c r="U1516" s="155"/>
      <c r="V1516" s="155"/>
      <c r="W1516" s="155"/>
      <c r="X1516" s="155"/>
      <c r="Y1516" s="155"/>
      <c r="Z1516" s="155"/>
      <c r="AA1516" s="155"/>
      <c r="AB1516" s="155"/>
      <c r="AC1516" s="155"/>
      <c r="AD1516" s="155"/>
      <c r="AE1516" s="155"/>
      <c r="AF1516" s="155"/>
      <c r="AG1516" s="155"/>
      <c r="AH1516" s="155"/>
      <c r="AI1516" s="155"/>
      <c r="AJ1516" s="155"/>
      <c r="AK1516" s="155"/>
      <c r="AL1516" s="155"/>
      <c r="AM1516" s="155"/>
      <c r="AN1516" s="155"/>
      <c r="AO1516" s="155"/>
      <c r="AP1516" s="155"/>
      <c r="AQ1516" s="155"/>
      <c r="AR1516" s="155"/>
    </row>
    <row r="1517" spans="1:44" ht="102" hidden="1" x14ac:dyDescent="0.3">
      <c r="A1517" s="155"/>
      <c r="B1517" s="165" t="s">
        <v>4107</v>
      </c>
      <c r="C1517" s="162"/>
      <c r="D1517" s="170">
        <v>1679.34</v>
      </c>
      <c r="E1517" s="171">
        <v>1679.34</v>
      </c>
      <c r="F1517" s="166" t="s">
        <v>2830</v>
      </c>
      <c r="G1517" s="161" t="s">
        <v>1644</v>
      </c>
      <c r="H1517" s="162" t="s">
        <v>144</v>
      </c>
      <c r="I1517" s="155"/>
      <c r="J1517" s="155"/>
      <c r="K1517" s="155"/>
      <c r="L1517" s="155"/>
      <c r="M1517" s="155"/>
      <c r="N1517" s="155"/>
      <c r="O1517" s="155"/>
      <c r="P1517" s="155"/>
      <c r="Q1517" s="155"/>
      <c r="R1517" s="155"/>
      <c r="S1517" s="155"/>
      <c r="T1517" s="155"/>
      <c r="U1517" s="155"/>
      <c r="V1517" s="155"/>
      <c r="W1517" s="155"/>
      <c r="X1517" s="155"/>
      <c r="Y1517" s="155"/>
      <c r="Z1517" s="155"/>
      <c r="AA1517" s="155"/>
      <c r="AB1517" s="155"/>
      <c r="AC1517" s="155"/>
      <c r="AD1517" s="155"/>
      <c r="AE1517" s="155"/>
      <c r="AF1517" s="155"/>
      <c r="AG1517" s="155"/>
      <c r="AH1517" s="155"/>
      <c r="AI1517" s="155"/>
      <c r="AJ1517" s="155"/>
      <c r="AK1517" s="155"/>
      <c r="AL1517" s="155"/>
      <c r="AM1517" s="155"/>
      <c r="AN1517" s="155"/>
      <c r="AO1517" s="155"/>
      <c r="AP1517" s="155"/>
      <c r="AQ1517" s="155"/>
      <c r="AR1517" s="155"/>
    </row>
    <row r="1518" spans="1:44" ht="102" hidden="1" x14ac:dyDescent="0.3">
      <c r="A1518" s="155"/>
      <c r="B1518" s="166" t="s">
        <v>2830</v>
      </c>
      <c r="C1518" s="167"/>
      <c r="D1518" s="170">
        <v>1679.34</v>
      </c>
      <c r="E1518" s="171">
        <v>1679.34</v>
      </c>
      <c r="F1518" s="161" t="s">
        <v>1644</v>
      </c>
      <c r="G1518" s="165" t="s">
        <v>4107</v>
      </c>
      <c r="H1518" s="162"/>
      <c r="I1518" s="155"/>
      <c r="J1518" s="155"/>
      <c r="K1518" s="155"/>
      <c r="L1518" s="155"/>
      <c r="M1518" s="155"/>
      <c r="N1518" s="155"/>
      <c r="O1518" s="155"/>
      <c r="P1518" s="155"/>
      <c r="Q1518" s="155"/>
      <c r="R1518" s="155"/>
      <c r="S1518" s="155"/>
      <c r="T1518" s="155"/>
      <c r="U1518" s="155"/>
      <c r="V1518" s="155"/>
      <c r="W1518" s="155"/>
      <c r="X1518" s="155"/>
      <c r="Y1518" s="155"/>
      <c r="Z1518" s="155"/>
      <c r="AA1518" s="155"/>
      <c r="AB1518" s="155"/>
      <c r="AC1518" s="155"/>
      <c r="AD1518" s="155"/>
      <c r="AE1518" s="155"/>
      <c r="AF1518" s="155"/>
      <c r="AG1518" s="155"/>
      <c r="AH1518" s="155"/>
      <c r="AI1518" s="155"/>
      <c r="AJ1518" s="155"/>
      <c r="AK1518" s="155"/>
      <c r="AL1518" s="155"/>
      <c r="AM1518" s="155"/>
      <c r="AN1518" s="155"/>
      <c r="AO1518" s="155"/>
      <c r="AP1518" s="155"/>
      <c r="AQ1518" s="155"/>
      <c r="AR1518" s="155"/>
    </row>
    <row r="1519" spans="1:44" ht="102" x14ac:dyDescent="0.3">
      <c r="A1519" s="155"/>
      <c r="B1519" s="161" t="s">
        <v>1644</v>
      </c>
      <c r="C1519" s="162" t="s">
        <v>144</v>
      </c>
      <c r="D1519" s="170">
        <v>1365.8</v>
      </c>
      <c r="E1519" s="171">
        <v>1365.8</v>
      </c>
      <c r="F1519" s="165" t="s">
        <v>4107</v>
      </c>
      <c r="G1519" s="166" t="s">
        <v>2831</v>
      </c>
      <c r="H1519" s="167"/>
      <c r="I1519" s="155"/>
      <c r="J1519" s="155"/>
      <c r="K1519" s="155"/>
      <c r="L1519" s="155"/>
      <c r="M1519" s="155"/>
      <c r="N1519" s="155"/>
      <c r="O1519" s="155"/>
      <c r="P1519" s="155"/>
      <c r="Q1519" s="155"/>
      <c r="R1519" s="155"/>
      <c r="S1519" s="155"/>
      <c r="T1519" s="155"/>
      <c r="U1519" s="155"/>
      <c r="V1519" s="155"/>
      <c r="W1519" s="155"/>
      <c r="X1519" s="155"/>
      <c r="Y1519" s="155"/>
      <c r="Z1519" s="155"/>
      <c r="AA1519" s="155"/>
      <c r="AB1519" s="155"/>
      <c r="AC1519" s="155"/>
      <c r="AD1519" s="155"/>
      <c r="AE1519" s="155"/>
      <c r="AF1519" s="155"/>
      <c r="AG1519" s="155"/>
      <c r="AH1519" s="155"/>
      <c r="AI1519" s="155"/>
      <c r="AJ1519" s="155"/>
      <c r="AK1519" s="155"/>
      <c r="AL1519" s="155"/>
      <c r="AM1519" s="155"/>
      <c r="AN1519" s="155"/>
      <c r="AO1519" s="155"/>
      <c r="AP1519" s="155"/>
      <c r="AQ1519" s="155"/>
      <c r="AR1519" s="155"/>
    </row>
    <row r="1520" spans="1:44" ht="102" hidden="1" x14ac:dyDescent="0.3">
      <c r="A1520" s="155"/>
      <c r="B1520" s="165" t="s">
        <v>4107</v>
      </c>
      <c r="C1520" s="162"/>
      <c r="D1520" s="170">
        <v>1365.8</v>
      </c>
      <c r="E1520" s="171">
        <v>1365.8</v>
      </c>
      <c r="F1520" s="166" t="s">
        <v>2831</v>
      </c>
      <c r="G1520" s="161" t="s">
        <v>1540</v>
      </c>
      <c r="H1520" s="162" t="s">
        <v>137</v>
      </c>
      <c r="I1520" s="155"/>
      <c r="J1520" s="155"/>
      <c r="K1520" s="155"/>
      <c r="L1520" s="155"/>
      <c r="M1520" s="155"/>
      <c r="N1520" s="155"/>
      <c r="O1520" s="155"/>
      <c r="P1520" s="155"/>
      <c r="Q1520" s="155"/>
      <c r="R1520" s="155"/>
      <c r="S1520" s="155"/>
      <c r="T1520" s="155"/>
      <c r="U1520" s="155"/>
      <c r="V1520" s="155"/>
      <c r="W1520" s="155"/>
      <c r="X1520" s="155"/>
      <c r="Y1520" s="155"/>
      <c r="Z1520" s="155"/>
      <c r="AA1520" s="155"/>
      <c r="AB1520" s="155"/>
      <c r="AC1520" s="155"/>
      <c r="AD1520" s="155"/>
      <c r="AE1520" s="155"/>
      <c r="AF1520" s="155"/>
      <c r="AG1520" s="155"/>
      <c r="AH1520" s="155"/>
      <c r="AI1520" s="155"/>
      <c r="AJ1520" s="155"/>
      <c r="AK1520" s="155"/>
      <c r="AL1520" s="155"/>
      <c r="AM1520" s="155"/>
      <c r="AN1520" s="155"/>
      <c r="AO1520" s="155"/>
      <c r="AP1520" s="155"/>
      <c r="AQ1520" s="155"/>
      <c r="AR1520" s="155"/>
    </row>
    <row r="1521" spans="1:44" ht="102" hidden="1" x14ac:dyDescent="0.3">
      <c r="A1521" s="155"/>
      <c r="B1521" s="166" t="s">
        <v>2831</v>
      </c>
      <c r="C1521" s="167"/>
      <c r="D1521" s="170">
        <v>1365.8</v>
      </c>
      <c r="E1521" s="171">
        <v>1365.8</v>
      </c>
      <c r="F1521" s="161" t="s">
        <v>1540</v>
      </c>
      <c r="G1521" s="165" t="s">
        <v>4107</v>
      </c>
      <c r="H1521" s="162"/>
      <c r="I1521" s="155"/>
      <c r="J1521" s="155"/>
      <c r="K1521" s="155"/>
      <c r="L1521" s="155"/>
      <c r="M1521" s="155"/>
      <c r="N1521" s="155"/>
      <c r="O1521" s="155"/>
      <c r="P1521" s="155"/>
      <c r="Q1521" s="155"/>
      <c r="R1521" s="155"/>
      <c r="S1521" s="155"/>
      <c r="T1521" s="155"/>
      <c r="U1521" s="155"/>
      <c r="V1521" s="155"/>
      <c r="W1521" s="155"/>
      <c r="X1521" s="155"/>
      <c r="Y1521" s="155"/>
      <c r="Z1521" s="155"/>
      <c r="AA1521" s="155"/>
      <c r="AB1521" s="155"/>
      <c r="AC1521" s="155"/>
      <c r="AD1521" s="155"/>
      <c r="AE1521" s="155"/>
      <c r="AF1521" s="155"/>
      <c r="AG1521" s="155"/>
      <c r="AH1521" s="155"/>
      <c r="AI1521" s="155"/>
      <c r="AJ1521" s="155"/>
      <c r="AK1521" s="155"/>
      <c r="AL1521" s="155"/>
      <c r="AM1521" s="155"/>
      <c r="AN1521" s="155"/>
      <c r="AO1521" s="155"/>
      <c r="AP1521" s="155"/>
      <c r="AQ1521" s="155"/>
      <c r="AR1521" s="155"/>
    </row>
    <row r="1522" spans="1:44" ht="102" x14ac:dyDescent="0.3">
      <c r="A1522" s="155"/>
      <c r="B1522" s="161" t="s">
        <v>1540</v>
      </c>
      <c r="C1522" s="162" t="s">
        <v>137</v>
      </c>
      <c r="D1522" s="170">
        <v>1378.69</v>
      </c>
      <c r="E1522" s="171">
        <v>1378.69</v>
      </c>
      <c r="F1522" s="165" t="s">
        <v>4107</v>
      </c>
      <c r="G1522" s="166" t="s">
        <v>2832</v>
      </c>
      <c r="H1522" s="167"/>
      <c r="I1522" s="155"/>
      <c r="J1522" s="155"/>
      <c r="K1522" s="155"/>
      <c r="L1522" s="155"/>
      <c r="M1522" s="155"/>
      <c r="N1522" s="155"/>
      <c r="O1522" s="155"/>
      <c r="P1522" s="155"/>
      <c r="Q1522" s="155"/>
      <c r="R1522" s="155"/>
      <c r="S1522" s="155"/>
      <c r="T1522" s="155"/>
      <c r="U1522" s="155"/>
      <c r="V1522" s="155"/>
      <c r="W1522" s="155"/>
      <c r="X1522" s="155"/>
      <c r="Y1522" s="155"/>
      <c r="Z1522" s="155"/>
      <c r="AA1522" s="155"/>
      <c r="AB1522" s="155"/>
      <c r="AC1522" s="155"/>
      <c r="AD1522" s="155"/>
      <c r="AE1522" s="155"/>
      <c r="AF1522" s="155"/>
      <c r="AG1522" s="155"/>
      <c r="AH1522" s="155"/>
      <c r="AI1522" s="155"/>
      <c r="AJ1522" s="155"/>
      <c r="AK1522" s="155"/>
      <c r="AL1522" s="155"/>
      <c r="AM1522" s="155"/>
      <c r="AN1522" s="155"/>
      <c r="AO1522" s="155"/>
      <c r="AP1522" s="155"/>
      <c r="AQ1522" s="155"/>
      <c r="AR1522" s="155"/>
    </row>
    <row r="1523" spans="1:44" ht="102" hidden="1" x14ac:dyDescent="0.3">
      <c r="A1523" s="155"/>
      <c r="B1523" s="165" t="s">
        <v>4107</v>
      </c>
      <c r="C1523" s="162"/>
      <c r="D1523" s="170">
        <v>1378.69</v>
      </c>
      <c r="E1523" s="171">
        <v>1378.69</v>
      </c>
      <c r="F1523" s="166" t="s">
        <v>2832</v>
      </c>
      <c r="G1523" s="161" t="s">
        <v>1514</v>
      </c>
      <c r="H1523" s="162" t="s">
        <v>309</v>
      </c>
      <c r="I1523" s="155"/>
      <c r="J1523" s="155"/>
      <c r="K1523" s="155"/>
      <c r="L1523" s="155"/>
      <c r="M1523" s="155"/>
      <c r="N1523" s="155"/>
      <c r="O1523" s="155"/>
      <c r="P1523" s="155"/>
      <c r="Q1523" s="155"/>
      <c r="R1523" s="155"/>
      <c r="S1523" s="155"/>
      <c r="T1523" s="155"/>
      <c r="U1523" s="155"/>
      <c r="V1523" s="155"/>
      <c r="W1523" s="155"/>
      <c r="X1523" s="155"/>
      <c r="Y1523" s="155"/>
      <c r="Z1523" s="155"/>
      <c r="AA1523" s="155"/>
      <c r="AB1523" s="155"/>
      <c r="AC1523" s="155"/>
      <c r="AD1523" s="155"/>
      <c r="AE1523" s="155"/>
      <c r="AF1523" s="155"/>
      <c r="AG1523" s="155"/>
      <c r="AH1523" s="155"/>
      <c r="AI1523" s="155"/>
      <c r="AJ1523" s="155"/>
      <c r="AK1523" s="155"/>
      <c r="AL1523" s="155"/>
      <c r="AM1523" s="155"/>
      <c r="AN1523" s="155"/>
      <c r="AO1523" s="155"/>
      <c r="AP1523" s="155"/>
      <c r="AQ1523" s="155"/>
      <c r="AR1523" s="155"/>
    </row>
    <row r="1524" spans="1:44" ht="102" hidden="1" x14ac:dyDescent="0.3">
      <c r="A1524" s="155"/>
      <c r="B1524" s="166" t="s">
        <v>2832</v>
      </c>
      <c r="C1524" s="167"/>
      <c r="D1524" s="170">
        <v>1378.69</v>
      </c>
      <c r="E1524" s="171">
        <v>1378.69</v>
      </c>
      <c r="F1524" s="161" t="s">
        <v>1514</v>
      </c>
      <c r="G1524" s="165" t="s">
        <v>4107</v>
      </c>
      <c r="H1524" s="162"/>
      <c r="I1524" s="155"/>
      <c r="J1524" s="155"/>
      <c r="K1524" s="155"/>
      <c r="L1524" s="155"/>
      <c r="M1524" s="155"/>
      <c r="N1524" s="155"/>
      <c r="O1524" s="155"/>
      <c r="P1524" s="155"/>
      <c r="Q1524" s="155"/>
      <c r="R1524" s="155"/>
      <c r="S1524" s="155"/>
      <c r="T1524" s="155"/>
      <c r="U1524" s="155"/>
      <c r="V1524" s="155"/>
      <c r="W1524" s="155"/>
      <c r="X1524" s="155"/>
      <c r="Y1524" s="155"/>
      <c r="Z1524" s="155"/>
      <c r="AA1524" s="155"/>
      <c r="AB1524" s="155"/>
      <c r="AC1524" s="155"/>
      <c r="AD1524" s="155"/>
      <c r="AE1524" s="155"/>
      <c r="AF1524" s="155"/>
      <c r="AG1524" s="155"/>
      <c r="AH1524" s="155"/>
      <c r="AI1524" s="155"/>
      <c r="AJ1524" s="155"/>
      <c r="AK1524" s="155"/>
      <c r="AL1524" s="155"/>
      <c r="AM1524" s="155"/>
      <c r="AN1524" s="155"/>
      <c r="AO1524" s="155"/>
      <c r="AP1524" s="155"/>
      <c r="AQ1524" s="155"/>
      <c r="AR1524" s="155"/>
    </row>
    <row r="1525" spans="1:44" ht="102" x14ac:dyDescent="0.3">
      <c r="A1525" s="155"/>
      <c r="B1525" s="161" t="s">
        <v>1514</v>
      </c>
      <c r="C1525" s="162" t="s">
        <v>309</v>
      </c>
      <c r="D1525" s="170">
        <v>3466.05</v>
      </c>
      <c r="E1525" s="171">
        <v>3466.05</v>
      </c>
      <c r="F1525" s="165" t="s">
        <v>4107</v>
      </c>
      <c r="G1525" s="166" t="s">
        <v>2730</v>
      </c>
      <c r="H1525" s="167"/>
      <c r="I1525" s="155"/>
      <c r="J1525" s="155"/>
      <c r="K1525" s="155"/>
      <c r="L1525" s="155"/>
      <c r="M1525" s="155"/>
      <c r="N1525" s="155"/>
      <c r="O1525" s="155"/>
      <c r="P1525" s="155"/>
      <c r="Q1525" s="155"/>
      <c r="R1525" s="155"/>
      <c r="S1525" s="155"/>
      <c r="T1525" s="155"/>
      <c r="U1525" s="155"/>
      <c r="V1525" s="155"/>
      <c r="W1525" s="155"/>
      <c r="X1525" s="155"/>
      <c r="Y1525" s="155"/>
      <c r="Z1525" s="155"/>
      <c r="AA1525" s="155"/>
      <c r="AB1525" s="155"/>
      <c r="AC1525" s="155"/>
      <c r="AD1525" s="155"/>
      <c r="AE1525" s="155"/>
      <c r="AF1525" s="155"/>
      <c r="AG1525" s="155"/>
      <c r="AH1525" s="155"/>
      <c r="AI1525" s="155"/>
      <c r="AJ1525" s="155"/>
      <c r="AK1525" s="155"/>
      <c r="AL1525" s="155"/>
      <c r="AM1525" s="155"/>
      <c r="AN1525" s="155"/>
      <c r="AO1525" s="155"/>
      <c r="AP1525" s="155"/>
      <c r="AQ1525" s="155"/>
      <c r="AR1525" s="155"/>
    </row>
    <row r="1526" spans="1:44" ht="102" hidden="1" x14ac:dyDescent="0.3">
      <c r="A1526" s="155"/>
      <c r="B1526" s="165" t="s">
        <v>4107</v>
      </c>
      <c r="C1526" s="162"/>
      <c r="D1526" s="170">
        <v>3466.05</v>
      </c>
      <c r="E1526" s="171">
        <v>3466.05</v>
      </c>
      <c r="F1526" s="166" t="s">
        <v>2730</v>
      </c>
      <c r="G1526" s="161" t="s">
        <v>1560</v>
      </c>
      <c r="H1526" s="162" t="s">
        <v>149</v>
      </c>
      <c r="I1526" s="155"/>
      <c r="J1526" s="155"/>
      <c r="K1526" s="155"/>
      <c r="L1526" s="155"/>
      <c r="M1526" s="155"/>
      <c r="N1526" s="155"/>
      <c r="O1526" s="155"/>
      <c r="P1526" s="155"/>
      <c r="Q1526" s="155"/>
      <c r="R1526" s="155"/>
      <c r="S1526" s="155"/>
      <c r="T1526" s="155"/>
      <c r="U1526" s="155"/>
      <c r="V1526" s="155"/>
      <c r="W1526" s="155"/>
      <c r="X1526" s="155"/>
      <c r="Y1526" s="155"/>
      <c r="Z1526" s="155"/>
      <c r="AA1526" s="155"/>
      <c r="AB1526" s="155"/>
      <c r="AC1526" s="155"/>
      <c r="AD1526" s="155"/>
      <c r="AE1526" s="155"/>
      <c r="AF1526" s="155"/>
      <c r="AG1526" s="155"/>
      <c r="AH1526" s="155"/>
      <c r="AI1526" s="155"/>
      <c r="AJ1526" s="155"/>
      <c r="AK1526" s="155"/>
      <c r="AL1526" s="155"/>
      <c r="AM1526" s="155"/>
      <c r="AN1526" s="155"/>
      <c r="AO1526" s="155"/>
      <c r="AP1526" s="155"/>
      <c r="AQ1526" s="155"/>
      <c r="AR1526" s="155"/>
    </row>
    <row r="1527" spans="1:44" ht="102" hidden="1" x14ac:dyDescent="0.3">
      <c r="A1527" s="155"/>
      <c r="B1527" s="166" t="s">
        <v>2730</v>
      </c>
      <c r="C1527" s="167"/>
      <c r="D1527" s="170">
        <v>3466.05</v>
      </c>
      <c r="E1527" s="171">
        <v>3466.05</v>
      </c>
      <c r="F1527" s="161" t="s">
        <v>1560</v>
      </c>
      <c r="G1527" s="165" t="s">
        <v>4107</v>
      </c>
      <c r="H1527" s="162"/>
      <c r="I1527" s="155"/>
      <c r="J1527" s="155"/>
      <c r="K1527" s="155"/>
      <c r="L1527" s="155"/>
      <c r="M1527" s="155"/>
      <c r="N1527" s="155"/>
      <c r="O1527" s="155"/>
      <c r="P1527" s="155"/>
      <c r="Q1527" s="155"/>
      <c r="R1527" s="155"/>
      <c r="S1527" s="155"/>
      <c r="T1527" s="155"/>
      <c r="U1527" s="155"/>
      <c r="V1527" s="155"/>
      <c r="W1527" s="155"/>
      <c r="X1527" s="155"/>
      <c r="Y1527" s="155"/>
      <c r="Z1527" s="155"/>
      <c r="AA1527" s="155"/>
      <c r="AB1527" s="155"/>
      <c r="AC1527" s="155"/>
      <c r="AD1527" s="155"/>
      <c r="AE1527" s="155"/>
      <c r="AF1527" s="155"/>
      <c r="AG1527" s="155"/>
      <c r="AH1527" s="155"/>
      <c r="AI1527" s="155"/>
      <c r="AJ1527" s="155"/>
      <c r="AK1527" s="155"/>
      <c r="AL1527" s="155"/>
      <c r="AM1527" s="155"/>
      <c r="AN1527" s="155"/>
      <c r="AO1527" s="155"/>
      <c r="AP1527" s="155"/>
      <c r="AQ1527" s="155"/>
      <c r="AR1527" s="155"/>
    </row>
    <row r="1528" spans="1:44" ht="102" x14ac:dyDescent="0.3">
      <c r="A1528" s="155"/>
      <c r="B1528" s="161" t="s">
        <v>1560</v>
      </c>
      <c r="C1528" s="162" t="s">
        <v>149</v>
      </c>
      <c r="D1528" s="170">
        <v>1687.93</v>
      </c>
      <c r="E1528" s="171">
        <v>1687.93</v>
      </c>
      <c r="F1528" s="165" t="s">
        <v>4107</v>
      </c>
      <c r="G1528" s="166" t="s">
        <v>2833</v>
      </c>
      <c r="H1528" s="167"/>
      <c r="I1528" s="155"/>
      <c r="J1528" s="155"/>
      <c r="K1528" s="155"/>
      <c r="L1528" s="155"/>
      <c r="M1528" s="155"/>
      <c r="N1528" s="155"/>
      <c r="O1528" s="155"/>
      <c r="P1528" s="155"/>
      <c r="Q1528" s="155"/>
      <c r="R1528" s="155"/>
      <c r="S1528" s="155"/>
      <c r="T1528" s="155"/>
      <c r="U1528" s="155"/>
      <c r="V1528" s="155"/>
      <c r="W1528" s="155"/>
      <c r="X1528" s="155"/>
      <c r="Y1528" s="155"/>
      <c r="Z1528" s="155"/>
      <c r="AA1528" s="155"/>
      <c r="AB1528" s="155"/>
      <c r="AC1528" s="155"/>
      <c r="AD1528" s="155"/>
      <c r="AE1528" s="155"/>
      <c r="AF1528" s="155"/>
      <c r="AG1528" s="155"/>
      <c r="AH1528" s="155"/>
      <c r="AI1528" s="155"/>
      <c r="AJ1528" s="155"/>
      <c r="AK1528" s="155"/>
      <c r="AL1528" s="155"/>
      <c r="AM1528" s="155"/>
      <c r="AN1528" s="155"/>
      <c r="AO1528" s="155"/>
      <c r="AP1528" s="155"/>
      <c r="AQ1528" s="155"/>
      <c r="AR1528" s="155"/>
    </row>
    <row r="1529" spans="1:44" ht="102" hidden="1" x14ac:dyDescent="0.3">
      <c r="A1529" s="155"/>
      <c r="B1529" s="165" t="s">
        <v>4107</v>
      </c>
      <c r="C1529" s="162"/>
      <c r="D1529" s="170">
        <v>1687.93</v>
      </c>
      <c r="E1529" s="171">
        <v>1687.93</v>
      </c>
      <c r="F1529" s="166" t="s">
        <v>2833</v>
      </c>
      <c r="G1529" s="161" t="s">
        <v>1533</v>
      </c>
      <c r="H1529" s="162" t="s">
        <v>131</v>
      </c>
      <c r="I1529" s="155"/>
      <c r="J1529" s="155"/>
      <c r="K1529" s="155"/>
      <c r="L1529" s="155"/>
      <c r="M1529" s="155"/>
      <c r="N1529" s="155"/>
      <c r="O1529" s="155"/>
      <c r="P1529" s="155"/>
      <c r="Q1529" s="155"/>
      <c r="R1529" s="155"/>
      <c r="S1529" s="155"/>
      <c r="T1529" s="155"/>
      <c r="U1529" s="155"/>
      <c r="V1529" s="155"/>
      <c r="W1529" s="155"/>
      <c r="X1529" s="155"/>
      <c r="Y1529" s="155"/>
      <c r="Z1529" s="155"/>
      <c r="AA1529" s="155"/>
      <c r="AB1529" s="155"/>
      <c r="AC1529" s="155"/>
      <c r="AD1529" s="155"/>
      <c r="AE1529" s="155"/>
      <c r="AF1529" s="155"/>
      <c r="AG1529" s="155"/>
      <c r="AH1529" s="155"/>
      <c r="AI1529" s="155"/>
      <c r="AJ1529" s="155"/>
      <c r="AK1529" s="155"/>
      <c r="AL1529" s="155"/>
      <c r="AM1529" s="155"/>
      <c r="AN1529" s="155"/>
      <c r="AO1529" s="155"/>
      <c r="AP1529" s="155"/>
      <c r="AQ1529" s="155"/>
      <c r="AR1529" s="155"/>
    </row>
    <row r="1530" spans="1:44" ht="102" hidden="1" x14ac:dyDescent="0.3">
      <c r="A1530" s="155"/>
      <c r="B1530" s="166" t="s">
        <v>2833</v>
      </c>
      <c r="C1530" s="167"/>
      <c r="D1530" s="170">
        <v>1687.93</v>
      </c>
      <c r="E1530" s="171">
        <v>1687.93</v>
      </c>
      <c r="F1530" s="161" t="s">
        <v>1533</v>
      </c>
      <c r="G1530" s="165" t="s">
        <v>4107</v>
      </c>
      <c r="H1530" s="162"/>
      <c r="I1530" s="155"/>
      <c r="J1530" s="155"/>
      <c r="K1530" s="155"/>
      <c r="L1530" s="155"/>
      <c r="M1530" s="155"/>
      <c r="N1530" s="155"/>
      <c r="O1530" s="155"/>
      <c r="P1530" s="155"/>
      <c r="Q1530" s="155"/>
      <c r="R1530" s="155"/>
      <c r="S1530" s="155"/>
      <c r="T1530" s="155"/>
      <c r="U1530" s="155"/>
      <c r="V1530" s="155"/>
      <c r="W1530" s="155"/>
      <c r="X1530" s="155"/>
      <c r="Y1530" s="155"/>
      <c r="Z1530" s="155"/>
      <c r="AA1530" s="155"/>
      <c r="AB1530" s="155"/>
      <c r="AC1530" s="155"/>
      <c r="AD1530" s="155"/>
      <c r="AE1530" s="155"/>
      <c r="AF1530" s="155"/>
      <c r="AG1530" s="155"/>
      <c r="AH1530" s="155"/>
      <c r="AI1530" s="155"/>
      <c r="AJ1530" s="155"/>
      <c r="AK1530" s="155"/>
      <c r="AL1530" s="155"/>
      <c r="AM1530" s="155"/>
      <c r="AN1530" s="155"/>
      <c r="AO1530" s="155"/>
      <c r="AP1530" s="155"/>
      <c r="AQ1530" s="155"/>
      <c r="AR1530" s="155"/>
    </row>
    <row r="1531" spans="1:44" ht="102" x14ac:dyDescent="0.3">
      <c r="A1531" s="155"/>
      <c r="B1531" s="161" t="s">
        <v>1533</v>
      </c>
      <c r="C1531" s="162" t="s">
        <v>131</v>
      </c>
      <c r="D1531" s="170">
        <v>2534.04</v>
      </c>
      <c r="E1531" s="171">
        <v>2534.04</v>
      </c>
      <c r="F1531" s="165" t="s">
        <v>4107</v>
      </c>
      <c r="G1531" s="166" t="s">
        <v>2834</v>
      </c>
      <c r="H1531" s="167"/>
      <c r="I1531" s="155"/>
      <c r="J1531" s="155"/>
      <c r="K1531" s="155"/>
      <c r="L1531" s="155"/>
      <c r="M1531" s="155"/>
      <c r="N1531" s="155"/>
      <c r="O1531" s="155"/>
      <c r="P1531" s="155"/>
      <c r="Q1531" s="155"/>
      <c r="R1531" s="155"/>
      <c r="S1531" s="155"/>
      <c r="T1531" s="155"/>
      <c r="U1531" s="155"/>
      <c r="V1531" s="155"/>
      <c r="W1531" s="155"/>
      <c r="X1531" s="155"/>
      <c r="Y1531" s="155"/>
      <c r="Z1531" s="155"/>
      <c r="AA1531" s="155"/>
      <c r="AB1531" s="155"/>
      <c r="AC1531" s="155"/>
      <c r="AD1531" s="155"/>
      <c r="AE1531" s="155"/>
      <c r="AF1531" s="155"/>
      <c r="AG1531" s="155"/>
      <c r="AH1531" s="155"/>
      <c r="AI1531" s="155"/>
      <c r="AJ1531" s="155"/>
      <c r="AK1531" s="155"/>
      <c r="AL1531" s="155"/>
      <c r="AM1531" s="155"/>
      <c r="AN1531" s="155"/>
      <c r="AO1531" s="155"/>
      <c r="AP1531" s="155"/>
      <c r="AQ1531" s="155"/>
      <c r="AR1531" s="155"/>
    </row>
    <row r="1532" spans="1:44" ht="102" hidden="1" x14ac:dyDescent="0.3">
      <c r="A1532" s="155"/>
      <c r="B1532" s="165" t="s">
        <v>4107</v>
      </c>
      <c r="C1532" s="162"/>
      <c r="D1532" s="170">
        <v>2534.04</v>
      </c>
      <c r="E1532" s="171">
        <v>2534.04</v>
      </c>
      <c r="F1532" s="166" t="s">
        <v>2834</v>
      </c>
      <c r="G1532" s="161" t="s">
        <v>1586</v>
      </c>
      <c r="H1532" s="162" t="s">
        <v>124</v>
      </c>
      <c r="I1532" s="155"/>
      <c r="J1532" s="155"/>
      <c r="K1532" s="155"/>
      <c r="L1532" s="155"/>
      <c r="M1532" s="155"/>
      <c r="N1532" s="155"/>
      <c r="O1532" s="155"/>
      <c r="P1532" s="155"/>
      <c r="Q1532" s="155"/>
      <c r="R1532" s="155"/>
      <c r="S1532" s="155"/>
      <c r="T1532" s="155"/>
      <c r="U1532" s="155"/>
      <c r="V1532" s="155"/>
      <c r="W1532" s="155"/>
      <c r="X1532" s="155"/>
      <c r="Y1532" s="155"/>
      <c r="Z1532" s="155"/>
      <c r="AA1532" s="155"/>
      <c r="AB1532" s="155"/>
      <c r="AC1532" s="155"/>
      <c r="AD1532" s="155"/>
      <c r="AE1532" s="155"/>
      <c r="AF1532" s="155"/>
      <c r="AG1532" s="155"/>
      <c r="AH1532" s="155"/>
      <c r="AI1532" s="155"/>
      <c r="AJ1532" s="155"/>
      <c r="AK1532" s="155"/>
      <c r="AL1532" s="155"/>
      <c r="AM1532" s="155"/>
      <c r="AN1532" s="155"/>
      <c r="AO1532" s="155"/>
      <c r="AP1532" s="155"/>
      <c r="AQ1532" s="155"/>
      <c r="AR1532" s="155"/>
    </row>
    <row r="1533" spans="1:44" ht="102" hidden="1" x14ac:dyDescent="0.3">
      <c r="A1533" s="155"/>
      <c r="B1533" s="166" t="s">
        <v>2834</v>
      </c>
      <c r="C1533" s="167"/>
      <c r="D1533" s="170">
        <v>2534.04</v>
      </c>
      <c r="E1533" s="171">
        <v>2534.04</v>
      </c>
      <c r="F1533" s="161" t="s">
        <v>1586</v>
      </c>
      <c r="G1533" s="165" t="s">
        <v>4107</v>
      </c>
      <c r="H1533" s="162"/>
      <c r="I1533" s="155"/>
      <c r="J1533" s="155"/>
      <c r="K1533" s="155"/>
      <c r="L1533" s="155"/>
      <c r="M1533" s="155"/>
      <c r="N1533" s="155"/>
      <c r="O1533" s="155"/>
      <c r="P1533" s="155"/>
      <c r="Q1533" s="155"/>
      <c r="R1533" s="155"/>
      <c r="S1533" s="155"/>
      <c r="T1533" s="155"/>
      <c r="U1533" s="155"/>
      <c r="V1533" s="155"/>
      <c r="W1533" s="155"/>
      <c r="X1533" s="155"/>
      <c r="Y1533" s="155"/>
      <c r="Z1533" s="155"/>
      <c r="AA1533" s="155"/>
      <c r="AB1533" s="155"/>
      <c r="AC1533" s="155"/>
      <c r="AD1533" s="155"/>
      <c r="AE1533" s="155"/>
      <c r="AF1533" s="155"/>
      <c r="AG1533" s="155"/>
      <c r="AH1533" s="155"/>
      <c r="AI1533" s="155"/>
      <c r="AJ1533" s="155"/>
      <c r="AK1533" s="155"/>
      <c r="AL1533" s="155"/>
      <c r="AM1533" s="155"/>
      <c r="AN1533" s="155"/>
      <c r="AO1533" s="155"/>
      <c r="AP1533" s="155"/>
      <c r="AQ1533" s="155"/>
      <c r="AR1533" s="155"/>
    </row>
    <row r="1534" spans="1:44" ht="102" x14ac:dyDescent="0.3">
      <c r="A1534" s="155"/>
      <c r="B1534" s="161" t="s">
        <v>1586</v>
      </c>
      <c r="C1534" s="162" t="s">
        <v>124</v>
      </c>
      <c r="D1534" s="170">
        <v>1438.82</v>
      </c>
      <c r="E1534" s="171">
        <v>1438.82</v>
      </c>
      <c r="F1534" s="165" t="s">
        <v>4107</v>
      </c>
      <c r="G1534" s="166" t="s">
        <v>2835</v>
      </c>
      <c r="H1534" s="167"/>
      <c r="I1534" s="155"/>
      <c r="J1534" s="155"/>
      <c r="K1534" s="155"/>
      <c r="L1534" s="155"/>
      <c r="M1534" s="155"/>
      <c r="N1534" s="155"/>
      <c r="O1534" s="155"/>
      <c r="P1534" s="155"/>
      <c r="Q1534" s="155"/>
      <c r="R1534" s="155"/>
      <c r="S1534" s="155"/>
      <c r="T1534" s="155"/>
      <c r="U1534" s="155"/>
      <c r="V1534" s="155"/>
      <c r="W1534" s="155"/>
      <c r="X1534" s="155"/>
      <c r="Y1534" s="155"/>
      <c r="Z1534" s="155"/>
      <c r="AA1534" s="155"/>
      <c r="AB1534" s="155"/>
      <c r="AC1534" s="155"/>
      <c r="AD1534" s="155"/>
      <c r="AE1534" s="155"/>
      <c r="AF1534" s="155"/>
      <c r="AG1534" s="155"/>
      <c r="AH1534" s="155"/>
      <c r="AI1534" s="155"/>
      <c r="AJ1534" s="155"/>
      <c r="AK1534" s="155"/>
      <c r="AL1534" s="155"/>
      <c r="AM1534" s="155"/>
      <c r="AN1534" s="155"/>
      <c r="AO1534" s="155"/>
      <c r="AP1534" s="155"/>
      <c r="AQ1534" s="155"/>
      <c r="AR1534" s="155"/>
    </row>
    <row r="1535" spans="1:44" ht="102" hidden="1" x14ac:dyDescent="0.3">
      <c r="A1535" s="155"/>
      <c r="B1535" s="165" t="s">
        <v>4107</v>
      </c>
      <c r="C1535" s="162"/>
      <c r="D1535" s="170">
        <v>1438.82</v>
      </c>
      <c r="E1535" s="171">
        <v>1438.82</v>
      </c>
      <c r="F1535" s="166" t="s">
        <v>2835</v>
      </c>
      <c r="G1535" s="161" t="s">
        <v>1564</v>
      </c>
      <c r="H1535" s="162" t="s">
        <v>272</v>
      </c>
      <c r="I1535" s="155"/>
      <c r="J1535" s="155"/>
      <c r="K1535" s="155"/>
      <c r="L1535" s="155"/>
      <c r="M1535" s="155"/>
      <c r="N1535" s="155"/>
      <c r="O1535" s="155"/>
      <c r="P1535" s="155"/>
      <c r="Q1535" s="155"/>
      <c r="R1535" s="155"/>
      <c r="S1535" s="155"/>
      <c r="T1535" s="155"/>
      <c r="U1535" s="155"/>
      <c r="V1535" s="155"/>
      <c r="W1535" s="155"/>
      <c r="X1535" s="155"/>
      <c r="Y1535" s="155"/>
      <c r="Z1535" s="155"/>
      <c r="AA1535" s="155"/>
      <c r="AB1535" s="155"/>
      <c r="AC1535" s="155"/>
      <c r="AD1535" s="155"/>
      <c r="AE1535" s="155"/>
      <c r="AF1535" s="155"/>
      <c r="AG1535" s="155"/>
      <c r="AH1535" s="155"/>
      <c r="AI1535" s="155"/>
      <c r="AJ1535" s="155"/>
      <c r="AK1535" s="155"/>
      <c r="AL1535" s="155"/>
      <c r="AM1535" s="155"/>
      <c r="AN1535" s="155"/>
      <c r="AO1535" s="155"/>
      <c r="AP1535" s="155"/>
      <c r="AQ1535" s="155"/>
      <c r="AR1535" s="155"/>
    </row>
    <row r="1536" spans="1:44" ht="102" hidden="1" x14ac:dyDescent="0.3">
      <c r="A1536" s="155"/>
      <c r="B1536" s="166" t="s">
        <v>2835</v>
      </c>
      <c r="C1536" s="167"/>
      <c r="D1536" s="170">
        <v>1438.82</v>
      </c>
      <c r="E1536" s="171">
        <v>1438.82</v>
      </c>
      <c r="F1536" s="161" t="s">
        <v>1564</v>
      </c>
      <c r="G1536" s="165" t="s">
        <v>4107</v>
      </c>
      <c r="H1536" s="162"/>
      <c r="I1536" s="155"/>
      <c r="J1536" s="155"/>
      <c r="K1536" s="155"/>
      <c r="L1536" s="155"/>
      <c r="M1536" s="155"/>
      <c r="N1536" s="155"/>
      <c r="O1536" s="155"/>
      <c r="P1536" s="155"/>
      <c r="Q1536" s="155"/>
      <c r="R1536" s="155"/>
      <c r="S1536" s="155"/>
      <c r="T1536" s="155"/>
      <c r="U1536" s="155"/>
      <c r="V1536" s="155"/>
      <c r="W1536" s="155"/>
      <c r="X1536" s="155"/>
      <c r="Y1536" s="155"/>
      <c r="Z1536" s="155"/>
      <c r="AA1536" s="155"/>
      <c r="AB1536" s="155"/>
      <c r="AC1536" s="155"/>
      <c r="AD1536" s="155"/>
      <c r="AE1536" s="155"/>
      <c r="AF1536" s="155"/>
      <c r="AG1536" s="155"/>
      <c r="AH1536" s="155"/>
      <c r="AI1536" s="155"/>
      <c r="AJ1536" s="155"/>
      <c r="AK1536" s="155"/>
      <c r="AL1536" s="155"/>
      <c r="AM1536" s="155"/>
      <c r="AN1536" s="155"/>
      <c r="AO1536" s="155"/>
      <c r="AP1536" s="155"/>
      <c r="AQ1536" s="155"/>
      <c r="AR1536" s="155"/>
    </row>
    <row r="1537" spans="1:44" ht="102" x14ac:dyDescent="0.3">
      <c r="A1537" s="155"/>
      <c r="B1537" s="161" t="s">
        <v>1564</v>
      </c>
      <c r="C1537" s="162" t="s">
        <v>272</v>
      </c>
      <c r="D1537" s="170">
        <v>1395.87</v>
      </c>
      <c r="E1537" s="171">
        <v>1395.87</v>
      </c>
      <c r="F1537" s="165" t="s">
        <v>4107</v>
      </c>
      <c r="G1537" s="166" t="s">
        <v>2836</v>
      </c>
      <c r="H1537" s="167"/>
      <c r="I1537" s="155"/>
      <c r="J1537" s="155"/>
      <c r="K1537" s="155"/>
      <c r="L1537" s="155"/>
      <c r="M1537" s="155"/>
      <c r="N1537" s="155"/>
      <c r="O1537" s="155"/>
      <c r="P1537" s="155"/>
      <c r="Q1537" s="155"/>
      <c r="R1537" s="155"/>
      <c r="S1537" s="155"/>
      <c r="T1537" s="155"/>
      <c r="U1537" s="155"/>
      <c r="V1537" s="155"/>
      <c r="W1537" s="155"/>
      <c r="X1537" s="155"/>
      <c r="Y1537" s="155"/>
      <c r="Z1537" s="155"/>
      <c r="AA1537" s="155"/>
      <c r="AB1537" s="155"/>
      <c r="AC1537" s="155"/>
      <c r="AD1537" s="155"/>
      <c r="AE1537" s="155"/>
      <c r="AF1537" s="155"/>
      <c r="AG1537" s="155"/>
      <c r="AH1537" s="155"/>
      <c r="AI1537" s="155"/>
      <c r="AJ1537" s="155"/>
      <c r="AK1537" s="155"/>
      <c r="AL1537" s="155"/>
      <c r="AM1537" s="155"/>
      <c r="AN1537" s="155"/>
      <c r="AO1537" s="155"/>
      <c r="AP1537" s="155"/>
      <c r="AQ1537" s="155"/>
      <c r="AR1537" s="155"/>
    </row>
    <row r="1538" spans="1:44" ht="102" hidden="1" x14ac:dyDescent="0.3">
      <c r="A1538" s="155"/>
      <c r="B1538" s="165" t="s">
        <v>4107</v>
      </c>
      <c r="C1538" s="162"/>
      <c r="D1538" s="170">
        <v>1395.87</v>
      </c>
      <c r="E1538" s="171">
        <v>1395.87</v>
      </c>
      <c r="F1538" s="166" t="s">
        <v>2836</v>
      </c>
      <c r="G1538" s="161" t="s">
        <v>1546</v>
      </c>
      <c r="H1538" s="162" t="s">
        <v>52</v>
      </c>
      <c r="I1538" s="155"/>
      <c r="J1538" s="155"/>
      <c r="K1538" s="155"/>
      <c r="L1538" s="155"/>
      <c r="M1538" s="155"/>
      <c r="N1538" s="155"/>
      <c r="O1538" s="155"/>
      <c r="P1538" s="155"/>
      <c r="Q1538" s="155"/>
      <c r="R1538" s="155"/>
      <c r="S1538" s="155"/>
      <c r="T1538" s="155"/>
      <c r="U1538" s="155"/>
      <c r="V1538" s="155"/>
      <c r="W1538" s="155"/>
      <c r="X1538" s="155"/>
      <c r="Y1538" s="155"/>
      <c r="Z1538" s="155"/>
      <c r="AA1538" s="155"/>
      <c r="AB1538" s="155"/>
      <c r="AC1538" s="155"/>
      <c r="AD1538" s="155"/>
      <c r="AE1538" s="155"/>
      <c r="AF1538" s="155"/>
      <c r="AG1538" s="155"/>
      <c r="AH1538" s="155"/>
      <c r="AI1538" s="155"/>
      <c r="AJ1538" s="155"/>
      <c r="AK1538" s="155"/>
      <c r="AL1538" s="155"/>
      <c r="AM1538" s="155"/>
      <c r="AN1538" s="155"/>
      <c r="AO1538" s="155"/>
      <c r="AP1538" s="155"/>
      <c r="AQ1538" s="155"/>
      <c r="AR1538" s="155"/>
    </row>
    <row r="1539" spans="1:44" ht="102" hidden="1" x14ac:dyDescent="0.3">
      <c r="A1539" s="155"/>
      <c r="B1539" s="166" t="s">
        <v>2836</v>
      </c>
      <c r="C1539" s="167"/>
      <c r="D1539" s="170">
        <v>1395.87</v>
      </c>
      <c r="E1539" s="171">
        <v>1395.87</v>
      </c>
      <c r="F1539" s="161" t="s">
        <v>1546</v>
      </c>
      <c r="G1539" s="165" t="s">
        <v>4107</v>
      </c>
      <c r="H1539" s="162"/>
      <c r="I1539" s="155"/>
      <c r="J1539" s="155"/>
      <c r="K1539" s="155"/>
      <c r="L1539" s="155"/>
      <c r="M1539" s="155"/>
      <c r="N1539" s="155"/>
      <c r="O1539" s="155"/>
      <c r="P1539" s="155"/>
      <c r="Q1539" s="155"/>
      <c r="R1539" s="155"/>
      <c r="S1539" s="155"/>
      <c r="T1539" s="155"/>
      <c r="U1539" s="155"/>
      <c r="V1539" s="155"/>
      <c r="W1539" s="155"/>
      <c r="X1539" s="155"/>
      <c r="Y1539" s="155"/>
      <c r="Z1539" s="155"/>
      <c r="AA1539" s="155"/>
      <c r="AB1539" s="155"/>
      <c r="AC1539" s="155"/>
      <c r="AD1539" s="155"/>
      <c r="AE1539" s="155"/>
      <c r="AF1539" s="155"/>
      <c r="AG1539" s="155"/>
      <c r="AH1539" s="155"/>
      <c r="AI1539" s="155"/>
      <c r="AJ1539" s="155"/>
      <c r="AK1539" s="155"/>
      <c r="AL1539" s="155"/>
      <c r="AM1539" s="155"/>
      <c r="AN1539" s="155"/>
      <c r="AO1539" s="155"/>
      <c r="AP1539" s="155"/>
      <c r="AQ1539" s="155"/>
      <c r="AR1539" s="155"/>
    </row>
    <row r="1540" spans="1:44" ht="102" x14ac:dyDescent="0.3">
      <c r="A1540" s="155"/>
      <c r="B1540" s="161" t="s">
        <v>1546</v>
      </c>
      <c r="C1540" s="162" t="s">
        <v>52</v>
      </c>
      <c r="D1540" s="170">
        <v>2641.41</v>
      </c>
      <c r="E1540" s="171">
        <v>2641.41</v>
      </c>
      <c r="F1540" s="165" t="s">
        <v>4107</v>
      </c>
      <c r="G1540" s="166" t="s">
        <v>2837</v>
      </c>
      <c r="H1540" s="167"/>
      <c r="I1540" s="155"/>
      <c r="J1540" s="155"/>
      <c r="K1540" s="155"/>
      <c r="L1540" s="155"/>
      <c r="M1540" s="155"/>
      <c r="N1540" s="155"/>
      <c r="O1540" s="155"/>
      <c r="P1540" s="155"/>
      <c r="Q1540" s="155"/>
      <c r="R1540" s="155"/>
      <c r="S1540" s="155"/>
      <c r="T1540" s="155"/>
      <c r="U1540" s="155"/>
      <c r="V1540" s="155"/>
      <c r="W1540" s="155"/>
      <c r="X1540" s="155"/>
      <c r="Y1540" s="155"/>
      <c r="Z1540" s="155"/>
      <c r="AA1540" s="155"/>
      <c r="AB1540" s="155"/>
      <c r="AC1540" s="155"/>
      <c r="AD1540" s="155"/>
      <c r="AE1540" s="155"/>
      <c r="AF1540" s="155"/>
      <c r="AG1540" s="155"/>
      <c r="AH1540" s="155"/>
      <c r="AI1540" s="155"/>
      <c r="AJ1540" s="155"/>
      <c r="AK1540" s="155"/>
      <c r="AL1540" s="155"/>
      <c r="AM1540" s="155"/>
      <c r="AN1540" s="155"/>
      <c r="AO1540" s="155"/>
      <c r="AP1540" s="155"/>
      <c r="AQ1540" s="155"/>
      <c r="AR1540" s="155"/>
    </row>
    <row r="1541" spans="1:44" ht="102" hidden="1" x14ac:dyDescent="0.3">
      <c r="A1541" s="155"/>
      <c r="B1541" s="165" t="s">
        <v>4107</v>
      </c>
      <c r="C1541" s="162"/>
      <c r="D1541" s="170">
        <v>2641.41</v>
      </c>
      <c r="E1541" s="171">
        <v>2641.41</v>
      </c>
      <c r="F1541" s="166" t="s">
        <v>2837</v>
      </c>
      <c r="G1541" s="161" t="s">
        <v>1570</v>
      </c>
      <c r="H1541" s="162" t="s">
        <v>72</v>
      </c>
      <c r="I1541" s="155"/>
      <c r="J1541" s="155"/>
      <c r="K1541" s="155"/>
      <c r="L1541" s="155"/>
      <c r="M1541" s="155"/>
      <c r="N1541" s="155"/>
      <c r="O1541" s="155"/>
      <c r="P1541" s="155"/>
      <c r="Q1541" s="155"/>
      <c r="R1541" s="155"/>
      <c r="S1541" s="155"/>
      <c r="T1541" s="155"/>
      <c r="U1541" s="155"/>
      <c r="V1541" s="155"/>
      <c r="W1541" s="155"/>
      <c r="X1541" s="155"/>
      <c r="Y1541" s="155"/>
      <c r="Z1541" s="155"/>
      <c r="AA1541" s="155"/>
      <c r="AB1541" s="155"/>
      <c r="AC1541" s="155"/>
      <c r="AD1541" s="155"/>
      <c r="AE1541" s="155"/>
      <c r="AF1541" s="155"/>
      <c r="AG1541" s="155"/>
      <c r="AH1541" s="155"/>
      <c r="AI1541" s="155"/>
      <c r="AJ1541" s="155"/>
      <c r="AK1541" s="155"/>
      <c r="AL1541" s="155"/>
      <c r="AM1541" s="155"/>
      <c r="AN1541" s="155"/>
      <c r="AO1541" s="155"/>
      <c r="AP1541" s="155"/>
      <c r="AQ1541" s="155"/>
      <c r="AR1541" s="155"/>
    </row>
    <row r="1542" spans="1:44" ht="102" hidden="1" x14ac:dyDescent="0.3">
      <c r="A1542" s="155"/>
      <c r="B1542" s="166" t="s">
        <v>2837</v>
      </c>
      <c r="C1542" s="167"/>
      <c r="D1542" s="170">
        <v>2641.41</v>
      </c>
      <c r="E1542" s="171">
        <v>2641.41</v>
      </c>
      <c r="F1542" s="161" t="s">
        <v>1570</v>
      </c>
      <c r="G1542" s="165" t="s">
        <v>4107</v>
      </c>
      <c r="H1542" s="162"/>
      <c r="I1542" s="155"/>
      <c r="J1542" s="155"/>
      <c r="K1542" s="155"/>
      <c r="L1542" s="155"/>
      <c r="M1542" s="155"/>
      <c r="N1542" s="155"/>
      <c r="O1542" s="155"/>
      <c r="P1542" s="155"/>
      <c r="Q1542" s="155"/>
      <c r="R1542" s="155"/>
      <c r="S1542" s="155"/>
      <c r="T1542" s="155"/>
      <c r="U1542" s="155"/>
      <c r="V1542" s="155"/>
      <c r="W1542" s="155"/>
      <c r="X1542" s="155"/>
      <c r="Y1542" s="155"/>
      <c r="Z1542" s="155"/>
      <c r="AA1542" s="155"/>
      <c r="AB1542" s="155"/>
      <c r="AC1542" s="155"/>
      <c r="AD1542" s="155"/>
      <c r="AE1542" s="155"/>
      <c r="AF1542" s="155"/>
      <c r="AG1542" s="155"/>
      <c r="AH1542" s="155"/>
      <c r="AI1542" s="155"/>
      <c r="AJ1542" s="155"/>
      <c r="AK1542" s="155"/>
      <c r="AL1542" s="155"/>
      <c r="AM1542" s="155"/>
      <c r="AN1542" s="155"/>
      <c r="AO1542" s="155"/>
      <c r="AP1542" s="155"/>
      <c r="AQ1542" s="155"/>
      <c r="AR1542" s="155"/>
    </row>
    <row r="1543" spans="1:44" ht="102" x14ac:dyDescent="0.3">
      <c r="A1543" s="155"/>
      <c r="B1543" s="161" t="s">
        <v>1570</v>
      </c>
      <c r="C1543" s="162" t="s">
        <v>72</v>
      </c>
      <c r="D1543" s="170">
        <v>1679.34</v>
      </c>
      <c r="E1543" s="171">
        <v>1679.34</v>
      </c>
      <c r="F1543" s="165" t="s">
        <v>4107</v>
      </c>
      <c r="G1543" s="166" t="s">
        <v>2838</v>
      </c>
      <c r="H1543" s="167"/>
      <c r="I1543" s="155"/>
      <c r="J1543" s="155"/>
      <c r="K1543" s="155"/>
      <c r="L1543" s="155"/>
      <c r="M1543" s="155"/>
      <c r="N1543" s="155"/>
      <c r="O1543" s="155"/>
      <c r="P1543" s="155"/>
      <c r="Q1543" s="155"/>
      <c r="R1543" s="155"/>
      <c r="S1543" s="155"/>
      <c r="T1543" s="155"/>
      <c r="U1543" s="155"/>
      <c r="V1543" s="155"/>
      <c r="W1543" s="155"/>
      <c r="X1543" s="155"/>
      <c r="Y1543" s="155"/>
      <c r="Z1543" s="155"/>
      <c r="AA1543" s="155"/>
      <c r="AB1543" s="155"/>
      <c r="AC1543" s="155"/>
      <c r="AD1543" s="155"/>
      <c r="AE1543" s="155"/>
      <c r="AF1543" s="155"/>
      <c r="AG1543" s="155"/>
      <c r="AH1543" s="155"/>
      <c r="AI1543" s="155"/>
      <c r="AJ1543" s="155"/>
      <c r="AK1543" s="155"/>
      <c r="AL1543" s="155"/>
      <c r="AM1543" s="155"/>
      <c r="AN1543" s="155"/>
      <c r="AO1543" s="155"/>
      <c r="AP1543" s="155"/>
      <c r="AQ1543" s="155"/>
      <c r="AR1543" s="155"/>
    </row>
    <row r="1544" spans="1:44" ht="102" hidden="1" x14ac:dyDescent="0.3">
      <c r="A1544" s="155"/>
      <c r="B1544" s="165" t="s">
        <v>4107</v>
      </c>
      <c r="C1544" s="162"/>
      <c r="D1544" s="170">
        <v>1679.34</v>
      </c>
      <c r="E1544" s="171">
        <v>1679.34</v>
      </c>
      <c r="F1544" s="166" t="s">
        <v>2838</v>
      </c>
      <c r="G1544" s="161" t="s">
        <v>1588</v>
      </c>
      <c r="H1544" s="162" t="s">
        <v>109</v>
      </c>
      <c r="I1544" s="155"/>
      <c r="J1544" s="155"/>
      <c r="K1544" s="155"/>
      <c r="L1544" s="155"/>
      <c r="M1544" s="155"/>
      <c r="N1544" s="155"/>
      <c r="O1544" s="155"/>
      <c r="P1544" s="155"/>
      <c r="Q1544" s="155"/>
      <c r="R1544" s="155"/>
      <c r="S1544" s="155"/>
      <c r="T1544" s="155"/>
      <c r="U1544" s="155"/>
      <c r="V1544" s="155"/>
      <c r="W1544" s="155"/>
      <c r="X1544" s="155"/>
      <c r="Y1544" s="155"/>
      <c r="Z1544" s="155"/>
      <c r="AA1544" s="155"/>
      <c r="AB1544" s="155"/>
      <c r="AC1544" s="155"/>
      <c r="AD1544" s="155"/>
      <c r="AE1544" s="155"/>
      <c r="AF1544" s="155"/>
      <c r="AG1544" s="155"/>
      <c r="AH1544" s="155"/>
      <c r="AI1544" s="155"/>
      <c r="AJ1544" s="155"/>
      <c r="AK1544" s="155"/>
      <c r="AL1544" s="155"/>
      <c r="AM1544" s="155"/>
      <c r="AN1544" s="155"/>
      <c r="AO1544" s="155"/>
      <c r="AP1544" s="155"/>
      <c r="AQ1544" s="155"/>
      <c r="AR1544" s="155"/>
    </row>
    <row r="1545" spans="1:44" ht="102" hidden="1" x14ac:dyDescent="0.3">
      <c r="A1545" s="155"/>
      <c r="B1545" s="166" t="s">
        <v>2838</v>
      </c>
      <c r="C1545" s="167"/>
      <c r="D1545" s="170">
        <v>1679.34</v>
      </c>
      <c r="E1545" s="171">
        <v>1679.34</v>
      </c>
      <c r="F1545" s="161" t="s">
        <v>1588</v>
      </c>
      <c r="G1545" s="165" t="s">
        <v>4107</v>
      </c>
      <c r="H1545" s="162"/>
      <c r="I1545" s="155"/>
      <c r="J1545" s="155"/>
      <c r="K1545" s="155"/>
      <c r="L1545" s="155"/>
      <c r="M1545" s="155"/>
      <c r="N1545" s="155"/>
      <c r="O1545" s="155"/>
      <c r="P1545" s="155"/>
      <c r="Q1545" s="155"/>
      <c r="R1545" s="155"/>
      <c r="S1545" s="155"/>
      <c r="T1545" s="155"/>
      <c r="U1545" s="155"/>
      <c r="V1545" s="155"/>
      <c r="W1545" s="155"/>
      <c r="X1545" s="155"/>
      <c r="Y1545" s="155"/>
      <c r="Z1545" s="155"/>
      <c r="AA1545" s="155"/>
      <c r="AB1545" s="155"/>
      <c r="AC1545" s="155"/>
      <c r="AD1545" s="155"/>
      <c r="AE1545" s="155"/>
      <c r="AF1545" s="155"/>
      <c r="AG1545" s="155"/>
      <c r="AH1545" s="155"/>
      <c r="AI1545" s="155"/>
      <c r="AJ1545" s="155"/>
      <c r="AK1545" s="155"/>
      <c r="AL1545" s="155"/>
      <c r="AM1545" s="155"/>
      <c r="AN1545" s="155"/>
      <c r="AO1545" s="155"/>
      <c r="AP1545" s="155"/>
      <c r="AQ1545" s="155"/>
      <c r="AR1545" s="155"/>
    </row>
    <row r="1546" spans="1:44" ht="102" x14ac:dyDescent="0.3">
      <c r="A1546" s="155"/>
      <c r="B1546" s="161" t="s">
        <v>1588</v>
      </c>
      <c r="C1546" s="162" t="s">
        <v>109</v>
      </c>
      <c r="D1546" s="170">
        <v>1365.8</v>
      </c>
      <c r="E1546" s="171">
        <v>1365.8</v>
      </c>
      <c r="F1546" s="165" t="s">
        <v>4107</v>
      </c>
      <c r="G1546" s="166" t="s">
        <v>2839</v>
      </c>
      <c r="H1546" s="167"/>
      <c r="I1546" s="155"/>
      <c r="J1546" s="155"/>
      <c r="K1546" s="155"/>
      <c r="L1546" s="155"/>
      <c r="M1546" s="155"/>
      <c r="N1546" s="155"/>
      <c r="O1546" s="155"/>
      <c r="P1546" s="155"/>
      <c r="Q1546" s="155"/>
      <c r="R1546" s="155"/>
      <c r="S1546" s="155"/>
      <c r="T1546" s="155"/>
      <c r="U1546" s="155"/>
      <c r="V1546" s="155"/>
      <c r="W1546" s="155"/>
      <c r="X1546" s="155"/>
      <c r="Y1546" s="155"/>
      <c r="Z1546" s="155"/>
      <c r="AA1546" s="155"/>
      <c r="AB1546" s="155"/>
      <c r="AC1546" s="155"/>
      <c r="AD1546" s="155"/>
      <c r="AE1546" s="155"/>
      <c r="AF1546" s="155"/>
      <c r="AG1546" s="155"/>
      <c r="AH1546" s="155"/>
      <c r="AI1546" s="155"/>
      <c r="AJ1546" s="155"/>
      <c r="AK1546" s="155"/>
      <c r="AL1546" s="155"/>
      <c r="AM1546" s="155"/>
      <c r="AN1546" s="155"/>
      <c r="AO1546" s="155"/>
      <c r="AP1546" s="155"/>
      <c r="AQ1546" s="155"/>
      <c r="AR1546" s="155"/>
    </row>
    <row r="1547" spans="1:44" ht="102" hidden="1" x14ac:dyDescent="0.3">
      <c r="A1547" s="155"/>
      <c r="B1547" s="165" t="s">
        <v>4107</v>
      </c>
      <c r="C1547" s="162"/>
      <c r="D1547" s="170">
        <v>1365.8</v>
      </c>
      <c r="E1547" s="171">
        <v>1365.8</v>
      </c>
      <c r="F1547" s="166" t="s">
        <v>2839</v>
      </c>
      <c r="G1547" s="161" t="s">
        <v>1529</v>
      </c>
      <c r="H1547" s="162" t="s">
        <v>126</v>
      </c>
      <c r="I1547" s="155"/>
      <c r="J1547" s="155"/>
      <c r="K1547" s="155"/>
      <c r="L1547" s="155"/>
      <c r="M1547" s="155"/>
      <c r="N1547" s="155"/>
      <c r="O1547" s="155"/>
      <c r="P1547" s="155"/>
      <c r="Q1547" s="155"/>
      <c r="R1547" s="155"/>
      <c r="S1547" s="155"/>
      <c r="T1547" s="155"/>
      <c r="U1547" s="155"/>
      <c r="V1547" s="155"/>
      <c r="W1547" s="155"/>
      <c r="X1547" s="155"/>
      <c r="Y1547" s="155"/>
      <c r="Z1547" s="155"/>
      <c r="AA1547" s="155"/>
      <c r="AB1547" s="155"/>
      <c r="AC1547" s="155"/>
      <c r="AD1547" s="155"/>
      <c r="AE1547" s="155"/>
      <c r="AF1547" s="155"/>
      <c r="AG1547" s="155"/>
      <c r="AH1547" s="155"/>
      <c r="AI1547" s="155"/>
      <c r="AJ1547" s="155"/>
      <c r="AK1547" s="155"/>
      <c r="AL1547" s="155"/>
      <c r="AM1547" s="155"/>
      <c r="AN1547" s="155"/>
      <c r="AO1547" s="155"/>
      <c r="AP1547" s="155"/>
      <c r="AQ1547" s="155"/>
      <c r="AR1547" s="155"/>
    </row>
    <row r="1548" spans="1:44" ht="102" hidden="1" x14ac:dyDescent="0.3">
      <c r="A1548" s="155"/>
      <c r="B1548" s="166" t="s">
        <v>2839</v>
      </c>
      <c r="C1548" s="167"/>
      <c r="D1548" s="170">
        <v>1365.8</v>
      </c>
      <c r="E1548" s="171">
        <v>1365.8</v>
      </c>
      <c r="F1548" s="161" t="s">
        <v>1529</v>
      </c>
      <c r="G1548" s="165" t="s">
        <v>4107</v>
      </c>
      <c r="H1548" s="162"/>
      <c r="I1548" s="155"/>
      <c r="J1548" s="155"/>
      <c r="K1548" s="155"/>
      <c r="L1548" s="155"/>
      <c r="M1548" s="155"/>
      <c r="N1548" s="155"/>
      <c r="O1548" s="155"/>
      <c r="P1548" s="155"/>
      <c r="Q1548" s="155"/>
      <c r="R1548" s="155"/>
      <c r="S1548" s="155"/>
      <c r="T1548" s="155"/>
      <c r="U1548" s="155"/>
      <c r="V1548" s="155"/>
      <c r="W1548" s="155"/>
      <c r="X1548" s="155"/>
      <c r="Y1548" s="155"/>
      <c r="Z1548" s="155"/>
      <c r="AA1548" s="155"/>
      <c r="AB1548" s="155"/>
      <c r="AC1548" s="155"/>
      <c r="AD1548" s="155"/>
      <c r="AE1548" s="155"/>
      <c r="AF1548" s="155"/>
      <c r="AG1548" s="155"/>
      <c r="AH1548" s="155"/>
      <c r="AI1548" s="155"/>
      <c r="AJ1548" s="155"/>
      <c r="AK1548" s="155"/>
      <c r="AL1548" s="155"/>
      <c r="AM1548" s="155"/>
      <c r="AN1548" s="155"/>
      <c r="AO1548" s="155"/>
      <c r="AP1548" s="155"/>
      <c r="AQ1548" s="155"/>
      <c r="AR1548" s="155"/>
    </row>
    <row r="1549" spans="1:44" ht="102" x14ac:dyDescent="0.3">
      <c r="A1549" s="155"/>
      <c r="B1549" s="161" t="s">
        <v>1529</v>
      </c>
      <c r="C1549" s="162" t="s">
        <v>126</v>
      </c>
      <c r="D1549" s="170">
        <v>1378.69</v>
      </c>
      <c r="E1549" s="171">
        <v>1378.69</v>
      </c>
      <c r="F1549" s="165" t="s">
        <v>4107</v>
      </c>
      <c r="G1549" s="166" t="s">
        <v>2840</v>
      </c>
      <c r="H1549" s="167"/>
      <c r="I1549" s="155"/>
      <c r="J1549" s="155"/>
      <c r="K1549" s="155"/>
      <c r="L1549" s="155"/>
      <c r="M1549" s="155"/>
      <c r="N1549" s="155"/>
      <c r="O1549" s="155"/>
      <c r="P1549" s="155"/>
      <c r="Q1549" s="155"/>
      <c r="R1549" s="155"/>
      <c r="S1549" s="155"/>
      <c r="T1549" s="155"/>
      <c r="U1549" s="155"/>
      <c r="V1549" s="155"/>
      <c r="W1549" s="155"/>
      <c r="X1549" s="155"/>
      <c r="Y1549" s="155"/>
      <c r="Z1549" s="155"/>
      <c r="AA1549" s="155"/>
      <c r="AB1549" s="155"/>
      <c r="AC1549" s="155"/>
      <c r="AD1549" s="155"/>
      <c r="AE1549" s="155"/>
      <c r="AF1549" s="155"/>
      <c r="AG1549" s="155"/>
      <c r="AH1549" s="155"/>
      <c r="AI1549" s="155"/>
      <c r="AJ1549" s="155"/>
      <c r="AK1549" s="155"/>
      <c r="AL1549" s="155"/>
      <c r="AM1549" s="155"/>
      <c r="AN1549" s="155"/>
      <c r="AO1549" s="155"/>
      <c r="AP1549" s="155"/>
      <c r="AQ1549" s="155"/>
      <c r="AR1549" s="155"/>
    </row>
    <row r="1550" spans="1:44" ht="102" hidden="1" x14ac:dyDescent="0.3">
      <c r="A1550" s="155"/>
      <c r="B1550" s="165" t="s">
        <v>4107</v>
      </c>
      <c r="C1550" s="162"/>
      <c r="D1550" s="170">
        <v>1378.69</v>
      </c>
      <c r="E1550" s="171">
        <v>1378.69</v>
      </c>
      <c r="F1550" s="166" t="s">
        <v>2840</v>
      </c>
      <c r="G1550" s="161" t="s">
        <v>1300</v>
      </c>
      <c r="H1550" s="162" t="s">
        <v>156</v>
      </c>
      <c r="I1550" s="155"/>
      <c r="J1550" s="155"/>
      <c r="K1550" s="155"/>
      <c r="L1550" s="155"/>
      <c r="M1550" s="155"/>
      <c r="N1550" s="155"/>
      <c r="O1550" s="155"/>
      <c r="P1550" s="155"/>
      <c r="Q1550" s="155"/>
      <c r="R1550" s="155"/>
      <c r="S1550" s="155"/>
      <c r="T1550" s="155"/>
      <c r="U1550" s="155"/>
      <c r="V1550" s="155"/>
      <c r="W1550" s="155"/>
      <c r="X1550" s="155"/>
      <c r="Y1550" s="155"/>
      <c r="Z1550" s="155"/>
      <c r="AA1550" s="155"/>
      <c r="AB1550" s="155"/>
      <c r="AC1550" s="155"/>
      <c r="AD1550" s="155"/>
      <c r="AE1550" s="155"/>
      <c r="AF1550" s="155"/>
      <c r="AG1550" s="155"/>
      <c r="AH1550" s="155"/>
      <c r="AI1550" s="155"/>
      <c r="AJ1550" s="155"/>
      <c r="AK1550" s="155"/>
      <c r="AL1550" s="155"/>
      <c r="AM1550" s="155"/>
      <c r="AN1550" s="155"/>
      <c r="AO1550" s="155"/>
      <c r="AP1550" s="155"/>
      <c r="AQ1550" s="155"/>
      <c r="AR1550" s="155"/>
    </row>
    <row r="1551" spans="1:44" ht="102" hidden="1" x14ac:dyDescent="0.3">
      <c r="A1551" s="155"/>
      <c r="B1551" s="166" t="s">
        <v>2840</v>
      </c>
      <c r="C1551" s="167"/>
      <c r="D1551" s="170">
        <v>1378.69</v>
      </c>
      <c r="E1551" s="171">
        <v>1378.69</v>
      </c>
      <c r="F1551" s="161" t="s">
        <v>1300</v>
      </c>
      <c r="G1551" s="165" t="s">
        <v>4107</v>
      </c>
      <c r="H1551" s="162"/>
      <c r="I1551" s="155"/>
      <c r="J1551" s="155"/>
      <c r="K1551" s="155"/>
      <c r="L1551" s="155"/>
      <c r="M1551" s="155"/>
      <c r="N1551" s="155"/>
      <c r="O1551" s="155"/>
      <c r="P1551" s="155"/>
      <c r="Q1551" s="155"/>
      <c r="R1551" s="155"/>
      <c r="S1551" s="155"/>
      <c r="T1551" s="155"/>
      <c r="U1551" s="155"/>
      <c r="V1551" s="155"/>
      <c r="W1551" s="155"/>
      <c r="X1551" s="155"/>
      <c r="Y1551" s="155"/>
      <c r="Z1551" s="155"/>
      <c r="AA1551" s="155"/>
      <c r="AB1551" s="155"/>
      <c r="AC1551" s="155"/>
      <c r="AD1551" s="155"/>
      <c r="AE1551" s="155"/>
      <c r="AF1551" s="155"/>
      <c r="AG1551" s="155"/>
      <c r="AH1551" s="155"/>
      <c r="AI1551" s="155"/>
      <c r="AJ1551" s="155"/>
      <c r="AK1551" s="155"/>
      <c r="AL1551" s="155"/>
      <c r="AM1551" s="155"/>
      <c r="AN1551" s="155"/>
      <c r="AO1551" s="155"/>
      <c r="AP1551" s="155"/>
      <c r="AQ1551" s="155"/>
      <c r="AR1551" s="155"/>
    </row>
    <row r="1552" spans="1:44" ht="102" x14ac:dyDescent="0.3">
      <c r="A1552" s="155"/>
      <c r="B1552" s="161" t="s">
        <v>1300</v>
      </c>
      <c r="C1552" s="162" t="s">
        <v>156</v>
      </c>
      <c r="D1552" s="170">
        <v>1687.93</v>
      </c>
      <c r="E1552" s="171">
        <v>1687.93</v>
      </c>
      <c r="F1552" s="165" t="s">
        <v>4107</v>
      </c>
      <c r="G1552" s="166" t="s">
        <v>2841</v>
      </c>
      <c r="H1552" s="167"/>
      <c r="I1552" s="155"/>
      <c r="J1552" s="155"/>
      <c r="K1552" s="155"/>
      <c r="L1552" s="155"/>
      <c r="M1552" s="155"/>
      <c r="N1552" s="155"/>
      <c r="O1552" s="155"/>
      <c r="P1552" s="155"/>
      <c r="Q1552" s="155"/>
      <c r="R1552" s="155"/>
      <c r="S1552" s="155"/>
      <c r="T1552" s="155"/>
      <c r="U1552" s="155"/>
      <c r="V1552" s="155"/>
      <c r="W1552" s="155"/>
      <c r="X1552" s="155"/>
      <c r="Y1552" s="155"/>
      <c r="Z1552" s="155"/>
      <c r="AA1552" s="155"/>
      <c r="AB1552" s="155"/>
      <c r="AC1552" s="155"/>
      <c r="AD1552" s="155"/>
      <c r="AE1552" s="155"/>
      <c r="AF1552" s="155"/>
      <c r="AG1552" s="155"/>
      <c r="AH1552" s="155"/>
      <c r="AI1552" s="155"/>
      <c r="AJ1552" s="155"/>
      <c r="AK1552" s="155"/>
      <c r="AL1552" s="155"/>
      <c r="AM1552" s="155"/>
      <c r="AN1552" s="155"/>
      <c r="AO1552" s="155"/>
      <c r="AP1552" s="155"/>
      <c r="AQ1552" s="155"/>
      <c r="AR1552" s="155"/>
    </row>
    <row r="1553" spans="1:44" ht="102" hidden="1" x14ac:dyDescent="0.3">
      <c r="A1553" s="155"/>
      <c r="B1553" s="165" t="s">
        <v>4107</v>
      </c>
      <c r="C1553" s="162"/>
      <c r="D1553" s="170">
        <v>1687.93</v>
      </c>
      <c r="E1553" s="171">
        <v>1687.93</v>
      </c>
      <c r="F1553" s="166" t="s">
        <v>2841</v>
      </c>
      <c r="G1553" s="161" t="s">
        <v>1626</v>
      </c>
      <c r="H1553" s="162" t="s">
        <v>146</v>
      </c>
      <c r="I1553" s="155"/>
      <c r="J1553" s="155"/>
      <c r="K1553" s="155"/>
      <c r="L1553" s="155"/>
      <c r="M1553" s="155"/>
      <c r="N1553" s="155"/>
      <c r="O1553" s="155"/>
      <c r="P1553" s="155"/>
      <c r="Q1553" s="155"/>
      <c r="R1553" s="155"/>
      <c r="S1553" s="155"/>
      <c r="T1553" s="155"/>
      <c r="U1553" s="155"/>
      <c r="V1553" s="155"/>
      <c r="W1553" s="155"/>
      <c r="X1553" s="155"/>
      <c r="Y1553" s="155"/>
      <c r="Z1553" s="155"/>
      <c r="AA1553" s="155"/>
      <c r="AB1553" s="155"/>
      <c r="AC1553" s="155"/>
      <c r="AD1553" s="155"/>
      <c r="AE1553" s="155"/>
      <c r="AF1553" s="155"/>
      <c r="AG1553" s="155"/>
      <c r="AH1553" s="155"/>
      <c r="AI1553" s="155"/>
      <c r="AJ1553" s="155"/>
      <c r="AK1553" s="155"/>
      <c r="AL1553" s="155"/>
      <c r="AM1553" s="155"/>
      <c r="AN1553" s="155"/>
      <c r="AO1553" s="155"/>
      <c r="AP1553" s="155"/>
      <c r="AQ1553" s="155"/>
      <c r="AR1553" s="155"/>
    </row>
    <row r="1554" spans="1:44" ht="102" hidden="1" x14ac:dyDescent="0.3">
      <c r="A1554" s="155"/>
      <c r="B1554" s="166" t="s">
        <v>2841</v>
      </c>
      <c r="C1554" s="167"/>
      <c r="D1554" s="170">
        <v>1687.93</v>
      </c>
      <c r="E1554" s="171">
        <v>1687.93</v>
      </c>
      <c r="F1554" s="161" t="s">
        <v>1626</v>
      </c>
      <c r="G1554" s="165" t="s">
        <v>4107</v>
      </c>
      <c r="H1554" s="162"/>
      <c r="I1554" s="155"/>
      <c r="J1554" s="155"/>
      <c r="K1554" s="155"/>
      <c r="L1554" s="155"/>
      <c r="M1554" s="155"/>
      <c r="N1554" s="155"/>
      <c r="O1554" s="155"/>
      <c r="P1554" s="155"/>
      <c r="Q1554" s="155"/>
      <c r="R1554" s="155"/>
      <c r="S1554" s="155"/>
      <c r="T1554" s="155"/>
      <c r="U1554" s="155"/>
      <c r="V1554" s="155"/>
      <c r="W1554" s="155"/>
      <c r="X1554" s="155"/>
      <c r="Y1554" s="155"/>
      <c r="Z1554" s="155"/>
      <c r="AA1554" s="155"/>
      <c r="AB1554" s="155"/>
      <c r="AC1554" s="155"/>
      <c r="AD1554" s="155"/>
      <c r="AE1554" s="155"/>
      <c r="AF1554" s="155"/>
      <c r="AG1554" s="155"/>
      <c r="AH1554" s="155"/>
      <c r="AI1554" s="155"/>
      <c r="AJ1554" s="155"/>
      <c r="AK1554" s="155"/>
      <c r="AL1554" s="155"/>
      <c r="AM1554" s="155"/>
      <c r="AN1554" s="155"/>
      <c r="AO1554" s="155"/>
      <c r="AP1554" s="155"/>
      <c r="AQ1554" s="155"/>
      <c r="AR1554" s="155"/>
    </row>
    <row r="1555" spans="1:44" ht="102" x14ac:dyDescent="0.3">
      <c r="A1555" s="155"/>
      <c r="B1555" s="161" t="s">
        <v>1626</v>
      </c>
      <c r="C1555" s="162" t="s">
        <v>146</v>
      </c>
      <c r="D1555" s="170">
        <v>2534.04</v>
      </c>
      <c r="E1555" s="171">
        <v>2534.04</v>
      </c>
      <c r="F1555" s="165" t="s">
        <v>4107</v>
      </c>
      <c r="G1555" s="166" t="s">
        <v>2842</v>
      </c>
      <c r="H1555" s="167"/>
      <c r="I1555" s="155"/>
      <c r="J1555" s="155"/>
      <c r="K1555" s="155"/>
      <c r="L1555" s="155"/>
      <c r="M1555" s="155"/>
      <c r="N1555" s="155"/>
      <c r="O1555" s="155"/>
      <c r="P1555" s="155"/>
      <c r="Q1555" s="155"/>
      <c r="R1555" s="155"/>
      <c r="S1555" s="155"/>
      <c r="T1555" s="155"/>
      <c r="U1555" s="155"/>
      <c r="V1555" s="155"/>
      <c r="W1555" s="155"/>
      <c r="X1555" s="155"/>
      <c r="Y1555" s="155"/>
      <c r="Z1555" s="155"/>
      <c r="AA1555" s="155"/>
      <c r="AB1555" s="155"/>
      <c r="AC1555" s="155"/>
      <c r="AD1555" s="155"/>
      <c r="AE1555" s="155"/>
      <c r="AF1555" s="155"/>
      <c r="AG1555" s="155"/>
      <c r="AH1555" s="155"/>
      <c r="AI1555" s="155"/>
      <c r="AJ1555" s="155"/>
      <c r="AK1555" s="155"/>
      <c r="AL1555" s="155"/>
      <c r="AM1555" s="155"/>
      <c r="AN1555" s="155"/>
      <c r="AO1555" s="155"/>
      <c r="AP1555" s="155"/>
      <c r="AQ1555" s="155"/>
      <c r="AR1555" s="155"/>
    </row>
    <row r="1556" spans="1:44" ht="102" hidden="1" x14ac:dyDescent="0.3">
      <c r="A1556" s="155"/>
      <c r="B1556" s="165" t="s">
        <v>4107</v>
      </c>
      <c r="C1556" s="162"/>
      <c r="D1556" s="170">
        <v>2534.04</v>
      </c>
      <c r="E1556" s="171">
        <v>2534.04</v>
      </c>
      <c r="F1556" s="166" t="s">
        <v>2842</v>
      </c>
      <c r="G1556" s="161" t="s">
        <v>2310</v>
      </c>
      <c r="H1556" s="162" t="s">
        <v>71</v>
      </c>
      <c r="I1556" s="155"/>
      <c r="J1556" s="155"/>
      <c r="K1556" s="155"/>
      <c r="L1556" s="155"/>
      <c r="M1556" s="155"/>
      <c r="N1556" s="155"/>
      <c r="O1556" s="155"/>
      <c r="P1556" s="155"/>
      <c r="Q1556" s="155"/>
      <c r="R1556" s="155"/>
      <c r="S1556" s="155"/>
      <c r="T1556" s="155"/>
      <c r="U1556" s="155"/>
      <c r="V1556" s="155"/>
      <c r="W1556" s="155"/>
      <c r="X1556" s="155"/>
      <c r="Y1556" s="155"/>
      <c r="Z1556" s="155"/>
      <c r="AA1556" s="155"/>
      <c r="AB1556" s="155"/>
      <c r="AC1556" s="155"/>
      <c r="AD1556" s="155"/>
      <c r="AE1556" s="155"/>
      <c r="AF1556" s="155"/>
      <c r="AG1556" s="155"/>
      <c r="AH1556" s="155"/>
      <c r="AI1556" s="155"/>
      <c r="AJ1556" s="155"/>
      <c r="AK1556" s="155"/>
      <c r="AL1556" s="155"/>
      <c r="AM1556" s="155"/>
      <c r="AN1556" s="155"/>
      <c r="AO1556" s="155"/>
      <c r="AP1556" s="155"/>
      <c r="AQ1556" s="155"/>
      <c r="AR1556" s="155"/>
    </row>
    <row r="1557" spans="1:44" ht="102" hidden="1" x14ac:dyDescent="0.3">
      <c r="A1557" s="155"/>
      <c r="B1557" s="166" t="s">
        <v>2842</v>
      </c>
      <c r="C1557" s="167"/>
      <c r="D1557" s="170">
        <v>2534.04</v>
      </c>
      <c r="E1557" s="171">
        <v>2534.04</v>
      </c>
      <c r="F1557" s="161" t="s">
        <v>2310</v>
      </c>
      <c r="G1557" s="165" t="s">
        <v>4107</v>
      </c>
      <c r="H1557" s="162"/>
      <c r="I1557" s="155"/>
      <c r="J1557" s="155"/>
      <c r="K1557" s="155"/>
      <c r="L1557" s="155"/>
      <c r="M1557" s="155"/>
      <c r="N1557" s="155"/>
      <c r="O1557" s="155"/>
      <c r="P1557" s="155"/>
      <c r="Q1557" s="155"/>
      <c r="R1557" s="155"/>
      <c r="S1557" s="155"/>
      <c r="T1557" s="155"/>
      <c r="U1557" s="155"/>
      <c r="V1557" s="155"/>
      <c r="W1557" s="155"/>
      <c r="X1557" s="155"/>
      <c r="Y1557" s="155"/>
      <c r="Z1557" s="155"/>
      <c r="AA1557" s="155"/>
      <c r="AB1557" s="155"/>
      <c r="AC1557" s="155"/>
      <c r="AD1557" s="155"/>
      <c r="AE1557" s="155"/>
      <c r="AF1557" s="155"/>
      <c r="AG1557" s="155"/>
      <c r="AH1557" s="155"/>
      <c r="AI1557" s="155"/>
      <c r="AJ1557" s="155"/>
      <c r="AK1557" s="155"/>
      <c r="AL1557" s="155"/>
      <c r="AM1557" s="155"/>
      <c r="AN1557" s="155"/>
      <c r="AO1557" s="155"/>
      <c r="AP1557" s="155"/>
      <c r="AQ1557" s="155"/>
      <c r="AR1557" s="155"/>
    </row>
    <row r="1558" spans="1:44" ht="102" x14ac:dyDescent="0.3">
      <c r="A1558" s="155"/>
      <c r="B1558" s="161" t="s">
        <v>2310</v>
      </c>
      <c r="C1558" s="162" t="s">
        <v>71</v>
      </c>
      <c r="D1558" s="170">
        <v>2396.6</v>
      </c>
      <c r="E1558" s="171">
        <v>2396.6</v>
      </c>
      <c r="F1558" s="165" t="s">
        <v>4107</v>
      </c>
      <c r="G1558" s="166" t="s">
        <v>3478</v>
      </c>
      <c r="H1558" s="167"/>
      <c r="I1558" s="155"/>
      <c r="J1558" s="155"/>
      <c r="K1558" s="155"/>
      <c r="L1558" s="155"/>
      <c r="M1558" s="155"/>
      <c r="N1558" s="155"/>
      <c r="O1558" s="155"/>
      <c r="P1558" s="155"/>
      <c r="Q1558" s="155"/>
      <c r="R1558" s="155"/>
      <c r="S1558" s="155"/>
      <c r="T1558" s="155"/>
      <c r="U1558" s="155"/>
      <c r="V1558" s="155"/>
      <c r="W1558" s="155"/>
      <c r="X1558" s="155"/>
      <c r="Y1558" s="155"/>
      <c r="Z1558" s="155"/>
      <c r="AA1558" s="155"/>
      <c r="AB1558" s="155"/>
      <c r="AC1558" s="155"/>
      <c r="AD1558" s="155"/>
      <c r="AE1558" s="155"/>
      <c r="AF1558" s="155"/>
      <c r="AG1558" s="155"/>
      <c r="AH1558" s="155"/>
      <c r="AI1558" s="155"/>
      <c r="AJ1558" s="155"/>
      <c r="AK1558" s="155"/>
      <c r="AL1558" s="155"/>
      <c r="AM1558" s="155"/>
      <c r="AN1558" s="155"/>
      <c r="AO1558" s="155"/>
      <c r="AP1558" s="155"/>
      <c r="AQ1558" s="155"/>
      <c r="AR1558" s="155"/>
    </row>
    <row r="1559" spans="1:44" ht="102" hidden="1" x14ac:dyDescent="0.3">
      <c r="A1559" s="155"/>
      <c r="B1559" s="165" t="s">
        <v>4107</v>
      </c>
      <c r="C1559" s="162"/>
      <c r="D1559" s="170">
        <v>2396.6</v>
      </c>
      <c r="E1559" s="171">
        <v>2396.6</v>
      </c>
      <c r="F1559" s="166" t="s">
        <v>3478</v>
      </c>
      <c r="G1559" s="161" t="s">
        <v>1521</v>
      </c>
      <c r="H1559" s="162" t="s">
        <v>123</v>
      </c>
      <c r="I1559" s="155"/>
      <c r="J1559" s="155"/>
      <c r="K1559" s="155"/>
      <c r="L1559" s="155"/>
      <c r="M1559" s="155"/>
      <c r="N1559" s="155"/>
      <c r="O1559" s="155"/>
      <c r="P1559" s="155"/>
      <c r="Q1559" s="155"/>
      <c r="R1559" s="155"/>
      <c r="S1559" s="155"/>
      <c r="T1559" s="155"/>
      <c r="U1559" s="155"/>
      <c r="V1559" s="155"/>
      <c r="W1559" s="155"/>
      <c r="X1559" s="155"/>
      <c r="Y1559" s="155"/>
      <c r="Z1559" s="155"/>
      <c r="AA1559" s="155"/>
      <c r="AB1559" s="155"/>
      <c r="AC1559" s="155"/>
      <c r="AD1559" s="155"/>
      <c r="AE1559" s="155"/>
      <c r="AF1559" s="155"/>
      <c r="AG1559" s="155"/>
      <c r="AH1559" s="155"/>
      <c r="AI1559" s="155"/>
      <c r="AJ1559" s="155"/>
      <c r="AK1559" s="155"/>
      <c r="AL1559" s="155"/>
      <c r="AM1559" s="155"/>
      <c r="AN1559" s="155"/>
      <c r="AO1559" s="155"/>
      <c r="AP1559" s="155"/>
      <c r="AQ1559" s="155"/>
      <c r="AR1559" s="155"/>
    </row>
    <row r="1560" spans="1:44" ht="102" hidden="1" x14ac:dyDescent="0.3">
      <c r="A1560" s="155"/>
      <c r="B1560" s="166" t="s">
        <v>3478</v>
      </c>
      <c r="C1560" s="167"/>
      <c r="D1560" s="170">
        <v>2396.6</v>
      </c>
      <c r="E1560" s="171">
        <v>2396.6</v>
      </c>
      <c r="F1560" s="161" t="s">
        <v>1521</v>
      </c>
      <c r="G1560" s="165" t="s">
        <v>4107</v>
      </c>
      <c r="H1560" s="162"/>
      <c r="I1560" s="155"/>
      <c r="J1560" s="155"/>
      <c r="K1560" s="155"/>
      <c r="L1560" s="155"/>
      <c r="M1560" s="155"/>
      <c r="N1560" s="155"/>
      <c r="O1560" s="155"/>
      <c r="P1560" s="155"/>
      <c r="Q1560" s="155"/>
      <c r="R1560" s="155"/>
      <c r="S1560" s="155"/>
      <c r="T1560" s="155"/>
      <c r="U1560" s="155"/>
      <c r="V1560" s="155"/>
      <c r="W1560" s="155"/>
      <c r="X1560" s="155"/>
      <c r="Y1560" s="155"/>
      <c r="Z1560" s="155"/>
      <c r="AA1560" s="155"/>
      <c r="AB1560" s="155"/>
      <c r="AC1560" s="155"/>
      <c r="AD1560" s="155"/>
      <c r="AE1560" s="155"/>
      <c r="AF1560" s="155"/>
      <c r="AG1560" s="155"/>
      <c r="AH1560" s="155"/>
      <c r="AI1560" s="155"/>
      <c r="AJ1560" s="155"/>
      <c r="AK1560" s="155"/>
      <c r="AL1560" s="155"/>
      <c r="AM1560" s="155"/>
      <c r="AN1560" s="155"/>
      <c r="AO1560" s="155"/>
      <c r="AP1560" s="155"/>
      <c r="AQ1560" s="155"/>
      <c r="AR1560" s="155"/>
    </row>
    <row r="1561" spans="1:44" ht="102" x14ac:dyDescent="0.3">
      <c r="A1561" s="155"/>
      <c r="B1561" s="161" t="s">
        <v>1521</v>
      </c>
      <c r="C1561" s="162" t="s">
        <v>123</v>
      </c>
      <c r="D1561" s="170">
        <v>1438.82</v>
      </c>
      <c r="E1561" s="171">
        <v>1438.82</v>
      </c>
      <c r="F1561" s="165" t="s">
        <v>4107</v>
      </c>
      <c r="G1561" s="166" t="s">
        <v>2843</v>
      </c>
      <c r="H1561" s="167"/>
      <c r="I1561" s="155"/>
      <c r="J1561" s="155"/>
      <c r="K1561" s="155"/>
      <c r="L1561" s="155"/>
      <c r="M1561" s="155"/>
      <c r="N1561" s="155"/>
      <c r="O1561" s="155"/>
      <c r="P1561" s="155"/>
      <c r="Q1561" s="155"/>
      <c r="R1561" s="155"/>
      <c r="S1561" s="155"/>
      <c r="T1561" s="155"/>
      <c r="U1561" s="155"/>
      <c r="V1561" s="155"/>
      <c r="W1561" s="155"/>
      <c r="X1561" s="155"/>
      <c r="Y1561" s="155"/>
      <c r="Z1561" s="155"/>
      <c r="AA1561" s="155"/>
      <c r="AB1561" s="155"/>
      <c r="AC1561" s="155"/>
      <c r="AD1561" s="155"/>
      <c r="AE1561" s="155"/>
      <c r="AF1561" s="155"/>
      <c r="AG1561" s="155"/>
      <c r="AH1561" s="155"/>
      <c r="AI1561" s="155"/>
      <c r="AJ1561" s="155"/>
      <c r="AK1561" s="155"/>
      <c r="AL1561" s="155"/>
      <c r="AM1561" s="155"/>
      <c r="AN1561" s="155"/>
      <c r="AO1561" s="155"/>
      <c r="AP1561" s="155"/>
      <c r="AQ1561" s="155"/>
      <c r="AR1561" s="155"/>
    </row>
    <row r="1562" spans="1:44" ht="102" hidden="1" x14ac:dyDescent="0.3">
      <c r="A1562" s="155"/>
      <c r="B1562" s="165" t="s">
        <v>4107</v>
      </c>
      <c r="C1562" s="162"/>
      <c r="D1562" s="170">
        <v>1438.82</v>
      </c>
      <c r="E1562" s="171">
        <v>1438.82</v>
      </c>
      <c r="F1562" s="166" t="s">
        <v>2843</v>
      </c>
      <c r="G1562" s="161" t="s">
        <v>1519</v>
      </c>
      <c r="H1562" s="162" t="s">
        <v>257</v>
      </c>
      <c r="I1562" s="155"/>
      <c r="J1562" s="155"/>
      <c r="K1562" s="155"/>
      <c r="L1562" s="155"/>
      <c r="M1562" s="155"/>
      <c r="N1562" s="155"/>
      <c r="O1562" s="155"/>
      <c r="P1562" s="155"/>
      <c r="Q1562" s="155"/>
      <c r="R1562" s="155"/>
      <c r="S1562" s="155"/>
      <c r="T1562" s="155"/>
      <c r="U1562" s="155"/>
      <c r="V1562" s="155"/>
      <c r="W1562" s="155"/>
      <c r="X1562" s="155"/>
      <c r="Y1562" s="155"/>
      <c r="Z1562" s="155"/>
      <c r="AA1562" s="155"/>
      <c r="AB1562" s="155"/>
      <c r="AC1562" s="155"/>
      <c r="AD1562" s="155"/>
      <c r="AE1562" s="155"/>
      <c r="AF1562" s="155"/>
      <c r="AG1562" s="155"/>
      <c r="AH1562" s="155"/>
      <c r="AI1562" s="155"/>
      <c r="AJ1562" s="155"/>
      <c r="AK1562" s="155"/>
      <c r="AL1562" s="155"/>
      <c r="AM1562" s="155"/>
      <c r="AN1562" s="155"/>
      <c r="AO1562" s="155"/>
      <c r="AP1562" s="155"/>
      <c r="AQ1562" s="155"/>
      <c r="AR1562" s="155"/>
    </row>
    <row r="1563" spans="1:44" ht="102" hidden="1" x14ac:dyDescent="0.3">
      <c r="A1563" s="155"/>
      <c r="B1563" s="166" t="s">
        <v>2843</v>
      </c>
      <c r="C1563" s="167"/>
      <c r="D1563" s="170">
        <v>1438.82</v>
      </c>
      <c r="E1563" s="171">
        <v>1438.82</v>
      </c>
      <c r="F1563" s="161" t="s">
        <v>1519</v>
      </c>
      <c r="G1563" s="165" t="s">
        <v>4107</v>
      </c>
      <c r="H1563" s="162"/>
      <c r="I1563" s="155"/>
      <c r="J1563" s="155"/>
      <c r="K1563" s="155"/>
      <c r="L1563" s="155"/>
      <c r="M1563" s="155"/>
      <c r="N1563" s="155"/>
      <c r="O1563" s="155"/>
      <c r="P1563" s="155"/>
      <c r="Q1563" s="155"/>
      <c r="R1563" s="155"/>
      <c r="S1563" s="155"/>
      <c r="T1563" s="155"/>
      <c r="U1563" s="155"/>
      <c r="V1563" s="155"/>
      <c r="W1563" s="155"/>
      <c r="X1563" s="155"/>
      <c r="Y1563" s="155"/>
      <c r="Z1563" s="155"/>
      <c r="AA1563" s="155"/>
      <c r="AB1563" s="155"/>
      <c r="AC1563" s="155"/>
      <c r="AD1563" s="155"/>
      <c r="AE1563" s="155"/>
      <c r="AF1563" s="155"/>
      <c r="AG1563" s="155"/>
      <c r="AH1563" s="155"/>
      <c r="AI1563" s="155"/>
      <c r="AJ1563" s="155"/>
      <c r="AK1563" s="155"/>
      <c r="AL1563" s="155"/>
      <c r="AM1563" s="155"/>
      <c r="AN1563" s="155"/>
      <c r="AO1563" s="155"/>
      <c r="AP1563" s="155"/>
      <c r="AQ1563" s="155"/>
      <c r="AR1563" s="155"/>
    </row>
    <row r="1564" spans="1:44" ht="102" x14ac:dyDescent="0.3">
      <c r="A1564" s="155"/>
      <c r="B1564" s="161" t="s">
        <v>1519</v>
      </c>
      <c r="C1564" s="162" t="s">
        <v>257</v>
      </c>
      <c r="D1564" s="170">
        <v>1395.87</v>
      </c>
      <c r="E1564" s="171">
        <v>1395.87</v>
      </c>
      <c r="F1564" s="165" t="s">
        <v>4107</v>
      </c>
      <c r="G1564" s="166" t="s">
        <v>2844</v>
      </c>
      <c r="H1564" s="167"/>
      <c r="I1564" s="155"/>
      <c r="J1564" s="155"/>
      <c r="K1564" s="155"/>
      <c r="L1564" s="155"/>
      <c r="M1564" s="155"/>
      <c r="N1564" s="155"/>
      <c r="O1564" s="155"/>
      <c r="P1564" s="155"/>
      <c r="Q1564" s="155"/>
      <c r="R1564" s="155"/>
      <c r="S1564" s="155"/>
      <c r="T1564" s="155"/>
      <c r="U1564" s="155"/>
      <c r="V1564" s="155"/>
      <c r="W1564" s="155"/>
      <c r="X1564" s="155"/>
      <c r="Y1564" s="155"/>
      <c r="Z1564" s="155"/>
      <c r="AA1564" s="155"/>
      <c r="AB1564" s="155"/>
      <c r="AC1564" s="155"/>
      <c r="AD1564" s="155"/>
      <c r="AE1564" s="155"/>
      <c r="AF1564" s="155"/>
      <c r="AG1564" s="155"/>
      <c r="AH1564" s="155"/>
      <c r="AI1564" s="155"/>
      <c r="AJ1564" s="155"/>
      <c r="AK1564" s="155"/>
      <c r="AL1564" s="155"/>
      <c r="AM1564" s="155"/>
      <c r="AN1564" s="155"/>
      <c r="AO1564" s="155"/>
      <c r="AP1564" s="155"/>
      <c r="AQ1564" s="155"/>
      <c r="AR1564" s="155"/>
    </row>
    <row r="1565" spans="1:44" ht="102" hidden="1" x14ac:dyDescent="0.3">
      <c r="A1565" s="155"/>
      <c r="B1565" s="165" t="s">
        <v>4107</v>
      </c>
      <c r="C1565" s="162"/>
      <c r="D1565" s="170">
        <v>1395.87</v>
      </c>
      <c r="E1565" s="171">
        <v>1395.87</v>
      </c>
      <c r="F1565" s="166" t="s">
        <v>2844</v>
      </c>
      <c r="G1565" s="161" t="s">
        <v>2216</v>
      </c>
      <c r="H1565" s="162" t="s">
        <v>73</v>
      </c>
      <c r="I1565" s="155"/>
      <c r="J1565" s="155"/>
      <c r="K1565" s="155"/>
      <c r="L1565" s="155"/>
      <c r="M1565" s="155"/>
      <c r="N1565" s="155"/>
      <c r="O1565" s="155"/>
      <c r="P1565" s="155"/>
      <c r="Q1565" s="155"/>
      <c r="R1565" s="155"/>
      <c r="S1565" s="155"/>
      <c r="T1565" s="155"/>
      <c r="U1565" s="155"/>
      <c r="V1565" s="155"/>
      <c r="W1565" s="155"/>
      <c r="X1565" s="155"/>
      <c r="Y1565" s="155"/>
      <c r="Z1565" s="155"/>
      <c r="AA1565" s="155"/>
      <c r="AB1565" s="155"/>
      <c r="AC1565" s="155"/>
      <c r="AD1565" s="155"/>
      <c r="AE1565" s="155"/>
      <c r="AF1565" s="155"/>
      <c r="AG1565" s="155"/>
      <c r="AH1565" s="155"/>
      <c r="AI1565" s="155"/>
      <c r="AJ1565" s="155"/>
      <c r="AK1565" s="155"/>
      <c r="AL1565" s="155"/>
      <c r="AM1565" s="155"/>
      <c r="AN1565" s="155"/>
      <c r="AO1565" s="155"/>
      <c r="AP1565" s="155"/>
      <c r="AQ1565" s="155"/>
      <c r="AR1565" s="155"/>
    </row>
    <row r="1566" spans="1:44" ht="102" hidden="1" x14ac:dyDescent="0.3">
      <c r="A1566" s="155"/>
      <c r="B1566" s="166" t="s">
        <v>2844</v>
      </c>
      <c r="C1566" s="167"/>
      <c r="D1566" s="170">
        <v>1395.87</v>
      </c>
      <c r="E1566" s="171">
        <v>1395.87</v>
      </c>
      <c r="F1566" s="161" t="s">
        <v>2216</v>
      </c>
      <c r="G1566" s="165" t="s">
        <v>4107</v>
      </c>
      <c r="H1566" s="162"/>
      <c r="I1566" s="155"/>
      <c r="J1566" s="155"/>
      <c r="K1566" s="155"/>
      <c r="L1566" s="155"/>
      <c r="M1566" s="155"/>
      <c r="N1566" s="155"/>
      <c r="O1566" s="155"/>
      <c r="P1566" s="155"/>
      <c r="Q1566" s="155"/>
      <c r="R1566" s="155"/>
      <c r="S1566" s="155"/>
      <c r="T1566" s="155"/>
      <c r="U1566" s="155"/>
      <c r="V1566" s="155"/>
      <c r="W1566" s="155"/>
      <c r="X1566" s="155"/>
      <c r="Y1566" s="155"/>
      <c r="Z1566" s="155"/>
      <c r="AA1566" s="155"/>
      <c r="AB1566" s="155"/>
      <c r="AC1566" s="155"/>
      <c r="AD1566" s="155"/>
      <c r="AE1566" s="155"/>
      <c r="AF1566" s="155"/>
      <c r="AG1566" s="155"/>
      <c r="AH1566" s="155"/>
      <c r="AI1566" s="155"/>
      <c r="AJ1566" s="155"/>
      <c r="AK1566" s="155"/>
      <c r="AL1566" s="155"/>
      <c r="AM1566" s="155"/>
      <c r="AN1566" s="155"/>
      <c r="AO1566" s="155"/>
      <c r="AP1566" s="155"/>
      <c r="AQ1566" s="155"/>
      <c r="AR1566" s="155"/>
    </row>
    <row r="1567" spans="1:44" ht="102" x14ac:dyDescent="0.3">
      <c r="A1567" s="155"/>
      <c r="B1567" s="161" t="s">
        <v>2216</v>
      </c>
      <c r="C1567" s="162" t="s">
        <v>73</v>
      </c>
      <c r="D1567" s="170">
        <v>2641.41</v>
      </c>
      <c r="E1567" s="171">
        <v>2641.41</v>
      </c>
      <c r="F1567" s="165" t="s">
        <v>4107</v>
      </c>
      <c r="G1567" s="166" t="s">
        <v>3495</v>
      </c>
      <c r="H1567" s="167"/>
      <c r="I1567" s="155"/>
      <c r="J1567" s="155"/>
      <c r="K1567" s="155"/>
      <c r="L1567" s="155"/>
      <c r="M1567" s="155"/>
      <c r="N1567" s="155"/>
      <c r="O1567" s="155"/>
      <c r="P1567" s="155"/>
      <c r="Q1567" s="155"/>
      <c r="R1567" s="155"/>
      <c r="S1567" s="155"/>
      <c r="T1567" s="155"/>
      <c r="U1567" s="155"/>
      <c r="V1567" s="155"/>
      <c r="W1567" s="155"/>
      <c r="X1567" s="155"/>
      <c r="Y1567" s="155"/>
      <c r="Z1567" s="155"/>
      <c r="AA1567" s="155"/>
      <c r="AB1567" s="155"/>
      <c r="AC1567" s="155"/>
      <c r="AD1567" s="155"/>
      <c r="AE1567" s="155"/>
      <c r="AF1567" s="155"/>
      <c r="AG1567" s="155"/>
      <c r="AH1567" s="155"/>
      <c r="AI1567" s="155"/>
      <c r="AJ1567" s="155"/>
      <c r="AK1567" s="155"/>
      <c r="AL1567" s="155"/>
      <c r="AM1567" s="155"/>
      <c r="AN1567" s="155"/>
      <c r="AO1567" s="155"/>
      <c r="AP1567" s="155"/>
      <c r="AQ1567" s="155"/>
      <c r="AR1567" s="155"/>
    </row>
    <row r="1568" spans="1:44" ht="102" hidden="1" x14ac:dyDescent="0.3">
      <c r="A1568" s="155"/>
      <c r="B1568" s="165" t="s">
        <v>4107</v>
      </c>
      <c r="C1568" s="162"/>
      <c r="D1568" s="170">
        <v>2641.41</v>
      </c>
      <c r="E1568" s="171">
        <v>2641.41</v>
      </c>
      <c r="F1568" s="166" t="s">
        <v>3495</v>
      </c>
      <c r="G1568" s="161" t="s">
        <v>1538</v>
      </c>
      <c r="H1568" s="162" t="s">
        <v>139</v>
      </c>
      <c r="I1568" s="155"/>
      <c r="J1568" s="155"/>
      <c r="K1568" s="155"/>
      <c r="L1568" s="155"/>
      <c r="M1568" s="155"/>
      <c r="N1568" s="155"/>
      <c r="O1568" s="155"/>
      <c r="P1568" s="155"/>
      <c r="Q1568" s="155"/>
      <c r="R1568" s="155"/>
      <c r="S1568" s="155"/>
      <c r="T1568" s="155"/>
      <c r="U1568" s="155"/>
      <c r="V1568" s="155"/>
      <c r="W1568" s="155"/>
      <c r="X1568" s="155"/>
      <c r="Y1568" s="155"/>
      <c r="Z1568" s="155"/>
      <c r="AA1568" s="155"/>
      <c r="AB1568" s="155"/>
      <c r="AC1568" s="155"/>
      <c r="AD1568" s="155"/>
      <c r="AE1568" s="155"/>
      <c r="AF1568" s="155"/>
      <c r="AG1568" s="155"/>
      <c r="AH1568" s="155"/>
      <c r="AI1568" s="155"/>
      <c r="AJ1568" s="155"/>
      <c r="AK1568" s="155"/>
      <c r="AL1568" s="155"/>
      <c r="AM1568" s="155"/>
      <c r="AN1568" s="155"/>
      <c r="AO1568" s="155"/>
      <c r="AP1568" s="155"/>
      <c r="AQ1568" s="155"/>
      <c r="AR1568" s="155"/>
    </row>
    <row r="1569" spans="1:44" ht="102" hidden="1" x14ac:dyDescent="0.3">
      <c r="A1569" s="155"/>
      <c r="B1569" s="166" t="s">
        <v>3495</v>
      </c>
      <c r="C1569" s="167"/>
      <c r="D1569" s="170">
        <v>2641.41</v>
      </c>
      <c r="E1569" s="171">
        <v>2641.41</v>
      </c>
      <c r="F1569" s="161" t="s">
        <v>1538</v>
      </c>
      <c r="G1569" s="165" t="s">
        <v>4107</v>
      </c>
      <c r="H1569" s="162"/>
      <c r="I1569" s="155"/>
      <c r="J1569" s="155"/>
      <c r="K1569" s="155"/>
      <c r="L1569" s="155"/>
      <c r="M1569" s="155"/>
      <c r="N1569" s="155"/>
      <c r="O1569" s="155"/>
      <c r="P1569" s="155"/>
      <c r="Q1569" s="155"/>
      <c r="R1569" s="155"/>
      <c r="S1569" s="155"/>
      <c r="T1569" s="155"/>
      <c r="U1569" s="155"/>
      <c r="V1569" s="155"/>
      <c r="W1569" s="155"/>
      <c r="X1569" s="155"/>
      <c r="Y1569" s="155"/>
      <c r="Z1569" s="155"/>
      <c r="AA1569" s="155"/>
      <c r="AB1569" s="155"/>
      <c r="AC1569" s="155"/>
      <c r="AD1569" s="155"/>
      <c r="AE1569" s="155"/>
      <c r="AF1569" s="155"/>
      <c r="AG1569" s="155"/>
      <c r="AH1569" s="155"/>
      <c r="AI1569" s="155"/>
      <c r="AJ1569" s="155"/>
      <c r="AK1569" s="155"/>
      <c r="AL1569" s="155"/>
      <c r="AM1569" s="155"/>
      <c r="AN1569" s="155"/>
      <c r="AO1569" s="155"/>
      <c r="AP1569" s="155"/>
      <c r="AQ1569" s="155"/>
      <c r="AR1569" s="155"/>
    </row>
    <row r="1570" spans="1:44" ht="102" x14ac:dyDescent="0.3">
      <c r="A1570" s="155"/>
      <c r="B1570" s="161" t="s">
        <v>1538</v>
      </c>
      <c r="C1570" s="162" t="s">
        <v>139</v>
      </c>
      <c r="D1570" s="170">
        <v>1679.34</v>
      </c>
      <c r="E1570" s="171">
        <v>1679.34</v>
      </c>
      <c r="F1570" s="165" t="s">
        <v>4107</v>
      </c>
      <c r="G1570" s="166" t="s">
        <v>2845</v>
      </c>
      <c r="H1570" s="167"/>
      <c r="I1570" s="155"/>
      <c r="J1570" s="155"/>
      <c r="K1570" s="155"/>
      <c r="L1570" s="155"/>
      <c r="M1570" s="155"/>
      <c r="N1570" s="155"/>
      <c r="O1570" s="155"/>
      <c r="P1570" s="155"/>
      <c r="Q1570" s="155"/>
      <c r="R1570" s="155"/>
      <c r="S1570" s="155"/>
      <c r="T1570" s="155"/>
      <c r="U1570" s="155"/>
      <c r="V1570" s="155"/>
      <c r="W1570" s="155"/>
      <c r="X1570" s="155"/>
      <c r="Y1570" s="155"/>
      <c r="Z1570" s="155"/>
      <c r="AA1570" s="155"/>
      <c r="AB1570" s="155"/>
      <c r="AC1570" s="155"/>
      <c r="AD1570" s="155"/>
      <c r="AE1570" s="155"/>
      <c r="AF1570" s="155"/>
      <c r="AG1570" s="155"/>
      <c r="AH1570" s="155"/>
      <c r="AI1570" s="155"/>
      <c r="AJ1570" s="155"/>
      <c r="AK1570" s="155"/>
      <c r="AL1570" s="155"/>
      <c r="AM1570" s="155"/>
      <c r="AN1570" s="155"/>
      <c r="AO1570" s="155"/>
      <c r="AP1570" s="155"/>
      <c r="AQ1570" s="155"/>
      <c r="AR1570" s="155"/>
    </row>
    <row r="1571" spans="1:44" ht="102" hidden="1" x14ac:dyDescent="0.3">
      <c r="A1571" s="155"/>
      <c r="B1571" s="165" t="s">
        <v>4107</v>
      </c>
      <c r="C1571" s="162"/>
      <c r="D1571" s="170">
        <v>1679.34</v>
      </c>
      <c r="E1571" s="171">
        <v>1679.34</v>
      </c>
      <c r="F1571" s="166" t="s">
        <v>2845</v>
      </c>
      <c r="G1571" s="161" t="s">
        <v>1339</v>
      </c>
      <c r="H1571" s="162" t="s">
        <v>229</v>
      </c>
      <c r="I1571" s="155"/>
      <c r="J1571" s="155"/>
      <c r="K1571" s="155"/>
      <c r="L1571" s="155"/>
      <c r="M1571" s="155"/>
      <c r="N1571" s="155"/>
      <c r="O1571" s="155"/>
      <c r="P1571" s="155"/>
      <c r="Q1571" s="155"/>
      <c r="R1571" s="155"/>
      <c r="S1571" s="155"/>
      <c r="T1571" s="155"/>
      <c r="U1571" s="155"/>
      <c r="V1571" s="155"/>
      <c r="W1571" s="155"/>
      <c r="X1571" s="155"/>
      <c r="Y1571" s="155"/>
      <c r="Z1571" s="155"/>
      <c r="AA1571" s="155"/>
      <c r="AB1571" s="155"/>
      <c r="AC1571" s="155"/>
      <c r="AD1571" s="155"/>
      <c r="AE1571" s="155"/>
      <c r="AF1571" s="155"/>
      <c r="AG1571" s="155"/>
      <c r="AH1571" s="155"/>
      <c r="AI1571" s="155"/>
      <c r="AJ1571" s="155"/>
      <c r="AK1571" s="155"/>
      <c r="AL1571" s="155"/>
      <c r="AM1571" s="155"/>
      <c r="AN1571" s="155"/>
      <c r="AO1571" s="155"/>
      <c r="AP1571" s="155"/>
      <c r="AQ1571" s="155"/>
      <c r="AR1571" s="155"/>
    </row>
    <row r="1572" spans="1:44" ht="102" hidden="1" x14ac:dyDescent="0.3">
      <c r="A1572" s="155"/>
      <c r="B1572" s="166" t="s">
        <v>2845</v>
      </c>
      <c r="C1572" s="167"/>
      <c r="D1572" s="170">
        <v>1679.34</v>
      </c>
      <c r="E1572" s="171">
        <v>1679.34</v>
      </c>
      <c r="F1572" s="161" t="s">
        <v>1339</v>
      </c>
      <c r="G1572" s="165" t="s">
        <v>4107</v>
      </c>
      <c r="H1572" s="162"/>
      <c r="I1572" s="155"/>
      <c r="J1572" s="155"/>
      <c r="K1572" s="155"/>
      <c r="L1572" s="155"/>
      <c r="M1572" s="155"/>
      <c r="N1572" s="155"/>
      <c r="O1572" s="155"/>
      <c r="P1572" s="155"/>
      <c r="Q1572" s="155"/>
      <c r="R1572" s="155"/>
      <c r="S1572" s="155"/>
      <c r="T1572" s="155"/>
      <c r="U1572" s="155"/>
      <c r="V1572" s="155"/>
      <c r="W1572" s="155"/>
      <c r="X1572" s="155"/>
      <c r="Y1572" s="155"/>
      <c r="Z1572" s="155"/>
      <c r="AA1572" s="155"/>
      <c r="AB1572" s="155"/>
      <c r="AC1572" s="155"/>
      <c r="AD1572" s="155"/>
      <c r="AE1572" s="155"/>
      <c r="AF1572" s="155"/>
      <c r="AG1572" s="155"/>
      <c r="AH1572" s="155"/>
      <c r="AI1572" s="155"/>
      <c r="AJ1572" s="155"/>
      <c r="AK1572" s="155"/>
      <c r="AL1572" s="155"/>
      <c r="AM1572" s="155"/>
      <c r="AN1572" s="155"/>
      <c r="AO1572" s="155"/>
      <c r="AP1572" s="155"/>
      <c r="AQ1572" s="155"/>
      <c r="AR1572" s="155"/>
    </row>
    <row r="1573" spans="1:44" ht="102" x14ac:dyDescent="0.3">
      <c r="A1573" s="155"/>
      <c r="B1573" s="161" t="s">
        <v>1339</v>
      </c>
      <c r="C1573" s="162" t="s">
        <v>229</v>
      </c>
      <c r="D1573" s="170">
        <v>1365.8</v>
      </c>
      <c r="E1573" s="171">
        <v>1365.8</v>
      </c>
      <c r="F1573" s="165" t="s">
        <v>4107</v>
      </c>
      <c r="G1573" s="166" t="s">
        <v>2846</v>
      </c>
      <c r="H1573" s="167"/>
      <c r="I1573" s="155"/>
      <c r="J1573" s="155"/>
      <c r="K1573" s="155"/>
      <c r="L1573" s="155"/>
      <c r="M1573" s="155"/>
      <c r="N1573" s="155"/>
      <c r="O1573" s="155"/>
      <c r="P1573" s="155"/>
      <c r="Q1573" s="155"/>
      <c r="R1573" s="155"/>
      <c r="S1573" s="155"/>
      <c r="T1573" s="155"/>
      <c r="U1573" s="155"/>
      <c r="V1573" s="155"/>
      <c r="W1573" s="155"/>
      <c r="X1573" s="155"/>
      <c r="Y1573" s="155"/>
      <c r="Z1573" s="155"/>
      <c r="AA1573" s="155"/>
      <c r="AB1573" s="155"/>
      <c r="AC1573" s="155"/>
      <c r="AD1573" s="155"/>
      <c r="AE1573" s="155"/>
      <c r="AF1573" s="155"/>
      <c r="AG1573" s="155"/>
      <c r="AH1573" s="155"/>
      <c r="AI1573" s="155"/>
      <c r="AJ1573" s="155"/>
      <c r="AK1573" s="155"/>
      <c r="AL1573" s="155"/>
      <c r="AM1573" s="155"/>
      <c r="AN1573" s="155"/>
      <c r="AO1573" s="155"/>
      <c r="AP1573" s="155"/>
      <c r="AQ1573" s="155"/>
      <c r="AR1573" s="155"/>
    </row>
    <row r="1574" spans="1:44" ht="102" hidden="1" x14ac:dyDescent="0.3">
      <c r="A1574" s="155"/>
      <c r="B1574" s="165" t="s">
        <v>4107</v>
      </c>
      <c r="C1574" s="162"/>
      <c r="D1574" s="170">
        <v>1365.8</v>
      </c>
      <c r="E1574" s="171">
        <v>1365.8</v>
      </c>
      <c r="F1574" s="166" t="s">
        <v>2846</v>
      </c>
      <c r="G1574" s="161" t="s">
        <v>1316</v>
      </c>
      <c r="H1574" s="162" t="s">
        <v>44</v>
      </c>
      <c r="I1574" s="155"/>
      <c r="J1574" s="155"/>
      <c r="K1574" s="155"/>
      <c r="L1574" s="155"/>
      <c r="M1574" s="155"/>
      <c r="N1574" s="155"/>
      <c r="O1574" s="155"/>
      <c r="P1574" s="155"/>
      <c r="Q1574" s="155"/>
      <c r="R1574" s="155"/>
      <c r="S1574" s="155"/>
      <c r="T1574" s="155"/>
      <c r="U1574" s="155"/>
      <c r="V1574" s="155"/>
      <c r="W1574" s="155"/>
      <c r="X1574" s="155"/>
      <c r="Y1574" s="155"/>
      <c r="Z1574" s="155"/>
      <c r="AA1574" s="155"/>
      <c r="AB1574" s="155"/>
      <c r="AC1574" s="155"/>
      <c r="AD1574" s="155"/>
      <c r="AE1574" s="155"/>
      <c r="AF1574" s="155"/>
      <c r="AG1574" s="155"/>
      <c r="AH1574" s="155"/>
      <c r="AI1574" s="155"/>
      <c r="AJ1574" s="155"/>
      <c r="AK1574" s="155"/>
      <c r="AL1574" s="155"/>
      <c r="AM1574" s="155"/>
      <c r="AN1574" s="155"/>
      <c r="AO1574" s="155"/>
      <c r="AP1574" s="155"/>
      <c r="AQ1574" s="155"/>
      <c r="AR1574" s="155"/>
    </row>
    <row r="1575" spans="1:44" ht="102" hidden="1" x14ac:dyDescent="0.3">
      <c r="A1575" s="155"/>
      <c r="B1575" s="166" t="s">
        <v>2846</v>
      </c>
      <c r="C1575" s="167"/>
      <c r="D1575" s="170">
        <v>1365.8</v>
      </c>
      <c r="E1575" s="171">
        <v>1365.8</v>
      </c>
      <c r="F1575" s="161" t="s">
        <v>1316</v>
      </c>
      <c r="G1575" s="165" t="s">
        <v>4107</v>
      </c>
      <c r="H1575" s="162"/>
      <c r="I1575" s="155"/>
      <c r="J1575" s="155"/>
      <c r="K1575" s="155"/>
      <c r="L1575" s="155"/>
      <c r="M1575" s="155"/>
      <c r="N1575" s="155"/>
      <c r="O1575" s="155"/>
      <c r="P1575" s="155"/>
      <c r="Q1575" s="155"/>
      <c r="R1575" s="155"/>
      <c r="S1575" s="155"/>
      <c r="T1575" s="155"/>
      <c r="U1575" s="155"/>
      <c r="V1575" s="155"/>
      <c r="W1575" s="155"/>
      <c r="X1575" s="155"/>
      <c r="Y1575" s="155"/>
      <c r="Z1575" s="155"/>
      <c r="AA1575" s="155"/>
      <c r="AB1575" s="155"/>
      <c r="AC1575" s="155"/>
      <c r="AD1575" s="155"/>
      <c r="AE1575" s="155"/>
      <c r="AF1575" s="155"/>
      <c r="AG1575" s="155"/>
      <c r="AH1575" s="155"/>
      <c r="AI1575" s="155"/>
      <c r="AJ1575" s="155"/>
      <c r="AK1575" s="155"/>
      <c r="AL1575" s="155"/>
      <c r="AM1575" s="155"/>
      <c r="AN1575" s="155"/>
      <c r="AO1575" s="155"/>
      <c r="AP1575" s="155"/>
      <c r="AQ1575" s="155"/>
      <c r="AR1575" s="155"/>
    </row>
    <row r="1576" spans="1:44" ht="102" x14ac:dyDescent="0.3">
      <c r="A1576" s="155"/>
      <c r="B1576" s="161" t="s">
        <v>1316</v>
      </c>
      <c r="C1576" s="162" t="s">
        <v>44</v>
      </c>
      <c r="D1576" s="170">
        <v>1378.69</v>
      </c>
      <c r="E1576" s="171">
        <v>1378.69</v>
      </c>
      <c r="F1576" s="165" t="s">
        <v>4107</v>
      </c>
      <c r="G1576" s="166" t="s">
        <v>2847</v>
      </c>
      <c r="H1576" s="167"/>
      <c r="I1576" s="155"/>
      <c r="J1576" s="155"/>
      <c r="K1576" s="155"/>
      <c r="L1576" s="155"/>
      <c r="M1576" s="155"/>
      <c r="N1576" s="155"/>
      <c r="O1576" s="155"/>
      <c r="P1576" s="155"/>
      <c r="Q1576" s="155"/>
      <c r="R1576" s="155"/>
      <c r="S1576" s="155"/>
      <c r="T1576" s="155"/>
      <c r="U1576" s="155"/>
      <c r="V1576" s="155"/>
      <c r="W1576" s="155"/>
      <c r="X1576" s="155"/>
      <c r="Y1576" s="155"/>
      <c r="Z1576" s="155"/>
      <c r="AA1576" s="155"/>
      <c r="AB1576" s="155"/>
      <c r="AC1576" s="155"/>
      <c r="AD1576" s="155"/>
      <c r="AE1576" s="155"/>
      <c r="AF1576" s="155"/>
      <c r="AG1576" s="155"/>
      <c r="AH1576" s="155"/>
      <c r="AI1576" s="155"/>
      <c r="AJ1576" s="155"/>
      <c r="AK1576" s="155"/>
      <c r="AL1576" s="155"/>
      <c r="AM1576" s="155"/>
      <c r="AN1576" s="155"/>
      <c r="AO1576" s="155"/>
      <c r="AP1576" s="155"/>
      <c r="AQ1576" s="155"/>
      <c r="AR1576" s="155"/>
    </row>
    <row r="1577" spans="1:44" ht="102" hidden="1" x14ac:dyDescent="0.3">
      <c r="A1577" s="155"/>
      <c r="B1577" s="165" t="s">
        <v>4107</v>
      </c>
      <c r="C1577" s="162"/>
      <c r="D1577" s="170">
        <v>1378.69</v>
      </c>
      <c r="E1577" s="171">
        <v>1378.69</v>
      </c>
      <c r="F1577" s="166" t="s">
        <v>2847</v>
      </c>
      <c r="G1577" s="161" t="s">
        <v>1565</v>
      </c>
      <c r="H1577" s="162" t="s">
        <v>32</v>
      </c>
      <c r="I1577" s="155"/>
      <c r="J1577" s="155"/>
      <c r="K1577" s="155"/>
      <c r="L1577" s="155"/>
      <c r="M1577" s="155"/>
      <c r="N1577" s="155"/>
      <c r="O1577" s="155"/>
      <c r="P1577" s="155"/>
      <c r="Q1577" s="155"/>
      <c r="R1577" s="155"/>
      <c r="S1577" s="155"/>
      <c r="T1577" s="155"/>
      <c r="U1577" s="155"/>
      <c r="V1577" s="155"/>
      <c r="W1577" s="155"/>
      <c r="X1577" s="155"/>
      <c r="Y1577" s="155"/>
      <c r="Z1577" s="155"/>
      <c r="AA1577" s="155"/>
      <c r="AB1577" s="155"/>
      <c r="AC1577" s="155"/>
      <c r="AD1577" s="155"/>
      <c r="AE1577" s="155"/>
      <c r="AF1577" s="155"/>
      <c r="AG1577" s="155"/>
      <c r="AH1577" s="155"/>
      <c r="AI1577" s="155"/>
      <c r="AJ1577" s="155"/>
      <c r="AK1577" s="155"/>
      <c r="AL1577" s="155"/>
      <c r="AM1577" s="155"/>
      <c r="AN1577" s="155"/>
      <c r="AO1577" s="155"/>
      <c r="AP1577" s="155"/>
      <c r="AQ1577" s="155"/>
      <c r="AR1577" s="155"/>
    </row>
    <row r="1578" spans="1:44" ht="102" hidden="1" x14ac:dyDescent="0.3">
      <c r="A1578" s="155"/>
      <c r="B1578" s="166" t="s">
        <v>2847</v>
      </c>
      <c r="C1578" s="167"/>
      <c r="D1578" s="170">
        <v>1378.69</v>
      </c>
      <c r="E1578" s="171">
        <v>1378.69</v>
      </c>
      <c r="F1578" s="161" t="s">
        <v>1565</v>
      </c>
      <c r="G1578" s="165" t="s">
        <v>4107</v>
      </c>
      <c r="H1578" s="162"/>
      <c r="I1578" s="155"/>
      <c r="J1578" s="155"/>
      <c r="K1578" s="155"/>
      <c r="L1578" s="155"/>
      <c r="M1578" s="155"/>
      <c r="N1578" s="155"/>
      <c r="O1578" s="155"/>
      <c r="P1578" s="155"/>
      <c r="Q1578" s="155"/>
      <c r="R1578" s="155"/>
      <c r="S1578" s="155"/>
      <c r="T1578" s="155"/>
      <c r="U1578" s="155"/>
      <c r="V1578" s="155"/>
      <c r="W1578" s="155"/>
      <c r="X1578" s="155"/>
      <c r="Y1578" s="155"/>
      <c r="Z1578" s="155"/>
      <c r="AA1578" s="155"/>
      <c r="AB1578" s="155"/>
      <c r="AC1578" s="155"/>
      <c r="AD1578" s="155"/>
      <c r="AE1578" s="155"/>
      <c r="AF1578" s="155"/>
      <c r="AG1578" s="155"/>
      <c r="AH1578" s="155"/>
      <c r="AI1578" s="155"/>
      <c r="AJ1578" s="155"/>
      <c r="AK1578" s="155"/>
      <c r="AL1578" s="155"/>
      <c r="AM1578" s="155"/>
      <c r="AN1578" s="155"/>
      <c r="AO1578" s="155"/>
      <c r="AP1578" s="155"/>
      <c r="AQ1578" s="155"/>
      <c r="AR1578" s="155"/>
    </row>
    <row r="1579" spans="1:44" ht="102" x14ac:dyDescent="0.3">
      <c r="A1579" s="155"/>
      <c r="B1579" s="161" t="s">
        <v>1565</v>
      </c>
      <c r="C1579" s="162" t="s">
        <v>32</v>
      </c>
      <c r="D1579" s="170">
        <v>1687.93</v>
      </c>
      <c r="E1579" s="171">
        <v>1687.93</v>
      </c>
      <c r="F1579" s="165" t="s">
        <v>4107</v>
      </c>
      <c r="G1579" s="166" t="s">
        <v>2848</v>
      </c>
      <c r="H1579" s="167"/>
      <c r="I1579" s="155"/>
      <c r="J1579" s="155"/>
      <c r="K1579" s="155"/>
      <c r="L1579" s="155"/>
      <c r="M1579" s="155"/>
      <c r="N1579" s="155"/>
      <c r="O1579" s="155"/>
      <c r="P1579" s="155"/>
      <c r="Q1579" s="155"/>
      <c r="R1579" s="155"/>
      <c r="S1579" s="155"/>
      <c r="T1579" s="155"/>
      <c r="U1579" s="155"/>
      <c r="V1579" s="155"/>
      <c r="W1579" s="155"/>
      <c r="X1579" s="155"/>
      <c r="Y1579" s="155"/>
      <c r="Z1579" s="155"/>
      <c r="AA1579" s="155"/>
      <c r="AB1579" s="155"/>
      <c r="AC1579" s="155"/>
      <c r="AD1579" s="155"/>
      <c r="AE1579" s="155"/>
      <c r="AF1579" s="155"/>
      <c r="AG1579" s="155"/>
      <c r="AH1579" s="155"/>
      <c r="AI1579" s="155"/>
      <c r="AJ1579" s="155"/>
      <c r="AK1579" s="155"/>
      <c r="AL1579" s="155"/>
      <c r="AM1579" s="155"/>
      <c r="AN1579" s="155"/>
      <c r="AO1579" s="155"/>
      <c r="AP1579" s="155"/>
      <c r="AQ1579" s="155"/>
      <c r="AR1579" s="155"/>
    </row>
    <row r="1580" spans="1:44" ht="102" hidden="1" x14ac:dyDescent="0.3">
      <c r="A1580" s="155"/>
      <c r="B1580" s="165" t="s">
        <v>4107</v>
      </c>
      <c r="C1580" s="162"/>
      <c r="D1580" s="170">
        <v>1687.93</v>
      </c>
      <c r="E1580" s="171">
        <v>1687.93</v>
      </c>
      <c r="F1580" s="166" t="s">
        <v>2848</v>
      </c>
      <c r="G1580" s="161" t="s">
        <v>1581</v>
      </c>
      <c r="H1580" s="162" t="s">
        <v>184</v>
      </c>
      <c r="I1580" s="155"/>
      <c r="J1580" s="155"/>
      <c r="K1580" s="155"/>
      <c r="L1580" s="155"/>
      <c r="M1580" s="155"/>
      <c r="N1580" s="155"/>
      <c r="O1580" s="155"/>
      <c r="P1580" s="155"/>
      <c r="Q1580" s="155"/>
      <c r="R1580" s="155"/>
      <c r="S1580" s="155"/>
      <c r="T1580" s="155"/>
      <c r="U1580" s="155"/>
      <c r="V1580" s="155"/>
      <c r="W1580" s="155"/>
      <c r="X1580" s="155"/>
      <c r="Y1580" s="155"/>
      <c r="Z1580" s="155"/>
      <c r="AA1580" s="155"/>
      <c r="AB1580" s="155"/>
      <c r="AC1580" s="155"/>
      <c r="AD1580" s="155"/>
      <c r="AE1580" s="155"/>
      <c r="AF1580" s="155"/>
      <c r="AG1580" s="155"/>
      <c r="AH1580" s="155"/>
      <c r="AI1580" s="155"/>
      <c r="AJ1580" s="155"/>
      <c r="AK1580" s="155"/>
      <c r="AL1580" s="155"/>
      <c r="AM1580" s="155"/>
      <c r="AN1580" s="155"/>
      <c r="AO1580" s="155"/>
      <c r="AP1580" s="155"/>
      <c r="AQ1580" s="155"/>
      <c r="AR1580" s="155"/>
    </row>
    <row r="1581" spans="1:44" ht="102" hidden="1" x14ac:dyDescent="0.3">
      <c r="A1581" s="155"/>
      <c r="B1581" s="166" t="s">
        <v>2848</v>
      </c>
      <c r="C1581" s="167"/>
      <c r="D1581" s="170">
        <v>1687.93</v>
      </c>
      <c r="E1581" s="171">
        <v>1687.93</v>
      </c>
      <c r="F1581" s="161" t="s">
        <v>1581</v>
      </c>
      <c r="G1581" s="165" t="s">
        <v>4107</v>
      </c>
      <c r="H1581" s="162"/>
      <c r="I1581" s="155"/>
      <c r="J1581" s="155"/>
      <c r="K1581" s="155"/>
      <c r="L1581" s="155"/>
      <c r="M1581" s="155"/>
      <c r="N1581" s="155"/>
      <c r="O1581" s="155"/>
      <c r="P1581" s="155"/>
      <c r="Q1581" s="155"/>
      <c r="R1581" s="155"/>
      <c r="S1581" s="155"/>
      <c r="T1581" s="155"/>
      <c r="U1581" s="155"/>
      <c r="V1581" s="155"/>
      <c r="W1581" s="155"/>
      <c r="X1581" s="155"/>
      <c r="Y1581" s="155"/>
      <c r="Z1581" s="155"/>
      <c r="AA1581" s="155"/>
      <c r="AB1581" s="155"/>
      <c r="AC1581" s="155"/>
      <c r="AD1581" s="155"/>
      <c r="AE1581" s="155"/>
      <c r="AF1581" s="155"/>
      <c r="AG1581" s="155"/>
      <c r="AH1581" s="155"/>
      <c r="AI1581" s="155"/>
      <c r="AJ1581" s="155"/>
      <c r="AK1581" s="155"/>
      <c r="AL1581" s="155"/>
      <c r="AM1581" s="155"/>
      <c r="AN1581" s="155"/>
      <c r="AO1581" s="155"/>
      <c r="AP1581" s="155"/>
      <c r="AQ1581" s="155"/>
      <c r="AR1581" s="155"/>
    </row>
    <row r="1582" spans="1:44" ht="102" x14ac:dyDescent="0.3">
      <c r="A1582" s="155"/>
      <c r="B1582" s="161" t="s">
        <v>1581</v>
      </c>
      <c r="C1582" s="162" t="s">
        <v>184</v>
      </c>
      <c r="D1582" s="170">
        <v>2534.04</v>
      </c>
      <c r="E1582" s="171">
        <v>2534.04</v>
      </c>
      <c r="F1582" s="165" t="s">
        <v>4107</v>
      </c>
      <c r="G1582" s="166" t="s">
        <v>2849</v>
      </c>
      <c r="H1582" s="167"/>
      <c r="I1582" s="155"/>
      <c r="J1582" s="155"/>
      <c r="K1582" s="155"/>
      <c r="L1582" s="155"/>
      <c r="M1582" s="155"/>
      <c r="N1582" s="155"/>
      <c r="O1582" s="155"/>
      <c r="P1582" s="155"/>
      <c r="Q1582" s="155"/>
      <c r="R1582" s="155"/>
      <c r="S1582" s="155"/>
      <c r="T1582" s="155"/>
      <c r="U1582" s="155"/>
      <c r="V1582" s="155"/>
      <c r="W1582" s="155"/>
      <c r="X1582" s="155"/>
      <c r="Y1582" s="155"/>
      <c r="Z1582" s="155"/>
      <c r="AA1582" s="155"/>
      <c r="AB1582" s="155"/>
      <c r="AC1582" s="155"/>
      <c r="AD1582" s="155"/>
      <c r="AE1582" s="155"/>
      <c r="AF1582" s="155"/>
      <c r="AG1582" s="155"/>
      <c r="AH1582" s="155"/>
      <c r="AI1582" s="155"/>
      <c r="AJ1582" s="155"/>
      <c r="AK1582" s="155"/>
      <c r="AL1582" s="155"/>
      <c r="AM1582" s="155"/>
      <c r="AN1582" s="155"/>
      <c r="AO1582" s="155"/>
      <c r="AP1582" s="155"/>
      <c r="AQ1582" s="155"/>
      <c r="AR1582" s="155"/>
    </row>
    <row r="1583" spans="1:44" ht="102" hidden="1" x14ac:dyDescent="0.3">
      <c r="A1583" s="155"/>
      <c r="B1583" s="165" t="s">
        <v>4107</v>
      </c>
      <c r="C1583" s="162"/>
      <c r="D1583" s="170">
        <v>2534.04</v>
      </c>
      <c r="E1583" s="171">
        <v>2534.04</v>
      </c>
      <c r="F1583" s="166" t="s">
        <v>2849</v>
      </c>
      <c r="G1583" s="161" t="s">
        <v>1599</v>
      </c>
      <c r="H1583" s="162" t="s">
        <v>160</v>
      </c>
      <c r="I1583" s="155"/>
      <c r="J1583" s="155"/>
      <c r="K1583" s="155"/>
      <c r="L1583" s="155"/>
      <c r="M1583" s="155"/>
      <c r="N1583" s="155"/>
      <c r="O1583" s="155"/>
      <c r="P1583" s="155"/>
      <c r="Q1583" s="155"/>
      <c r="R1583" s="155"/>
      <c r="S1583" s="155"/>
      <c r="T1583" s="155"/>
      <c r="U1583" s="155"/>
      <c r="V1583" s="155"/>
      <c r="W1583" s="155"/>
      <c r="X1583" s="155"/>
      <c r="Y1583" s="155"/>
      <c r="Z1583" s="155"/>
      <c r="AA1583" s="155"/>
      <c r="AB1583" s="155"/>
      <c r="AC1583" s="155"/>
      <c r="AD1583" s="155"/>
      <c r="AE1583" s="155"/>
      <c r="AF1583" s="155"/>
      <c r="AG1583" s="155"/>
      <c r="AH1583" s="155"/>
      <c r="AI1583" s="155"/>
      <c r="AJ1583" s="155"/>
      <c r="AK1583" s="155"/>
      <c r="AL1583" s="155"/>
      <c r="AM1583" s="155"/>
      <c r="AN1583" s="155"/>
      <c r="AO1583" s="155"/>
      <c r="AP1583" s="155"/>
      <c r="AQ1583" s="155"/>
      <c r="AR1583" s="155"/>
    </row>
    <row r="1584" spans="1:44" ht="102" hidden="1" x14ac:dyDescent="0.3">
      <c r="A1584" s="155"/>
      <c r="B1584" s="166" t="s">
        <v>2849</v>
      </c>
      <c r="C1584" s="167"/>
      <c r="D1584" s="170">
        <v>2534.04</v>
      </c>
      <c r="E1584" s="171">
        <v>2534.04</v>
      </c>
      <c r="F1584" s="161" t="s">
        <v>1599</v>
      </c>
      <c r="G1584" s="165" t="s">
        <v>4107</v>
      </c>
      <c r="H1584" s="162"/>
      <c r="I1584" s="155"/>
      <c r="J1584" s="155"/>
      <c r="K1584" s="155"/>
      <c r="L1584" s="155"/>
      <c r="M1584" s="155"/>
      <c r="N1584" s="155"/>
      <c r="O1584" s="155"/>
      <c r="P1584" s="155"/>
      <c r="Q1584" s="155"/>
      <c r="R1584" s="155"/>
      <c r="S1584" s="155"/>
      <c r="T1584" s="155"/>
      <c r="U1584" s="155"/>
      <c r="V1584" s="155"/>
      <c r="W1584" s="155"/>
      <c r="X1584" s="155"/>
      <c r="Y1584" s="155"/>
      <c r="Z1584" s="155"/>
      <c r="AA1584" s="155"/>
      <c r="AB1584" s="155"/>
      <c r="AC1584" s="155"/>
      <c r="AD1584" s="155"/>
      <c r="AE1584" s="155"/>
      <c r="AF1584" s="155"/>
      <c r="AG1584" s="155"/>
      <c r="AH1584" s="155"/>
      <c r="AI1584" s="155"/>
      <c r="AJ1584" s="155"/>
      <c r="AK1584" s="155"/>
      <c r="AL1584" s="155"/>
      <c r="AM1584" s="155"/>
      <c r="AN1584" s="155"/>
      <c r="AO1584" s="155"/>
      <c r="AP1584" s="155"/>
      <c r="AQ1584" s="155"/>
      <c r="AR1584" s="155"/>
    </row>
    <row r="1585" spans="1:44" ht="102" x14ac:dyDescent="0.3">
      <c r="A1585" s="155"/>
      <c r="B1585" s="161" t="s">
        <v>1599</v>
      </c>
      <c r="C1585" s="162" t="s">
        <v>160</v>
      </c>
      <c r="D1585" s="170">
        <v>1438.82</v>
      </c>
      <c r="E1585" s="171">
        <v>1438.82</v>
      </c>
      <c r="F1585" s="165" t="s">
        <v>4107</v>
      </c>
      <c r="G1585" s="166" t="s">
        <v>2850</v>
      </c>
      <c r="H1585" s="167"/>
      <c r="I1585" s="155"/>
      <c r="J1585" s="155"/>
      <c r="K1585" s="155"/>
      <c r="L1585" s="155"/>
      <c r="M1585" s="155"/>
      <c r="N1585" s="155"/>
      <c r="O1585" s="155"/>
      <c r="P1585" s="155"/>
      <c r="Q1585" s="155"/>
      <c r="R1585" s="155"/>
      <c r="S1585" s="155"/>
      <c r="T1585" s="155"/>
      <c r="U1585" s="155"/>
      <c r="V1585" s="155"/>
      <c r="W1585" s="155"/>
      <c r="X1585" s="155"/>
      <c r="Y1585" s="155"/>
      <c r="Z1585" s="155"/>
      <c r="AA1585" s="155"/>
      <c r="AB1585" s="155"/>
      <c r="AC1585" s="155"/>
      <c r="AD1585" s="155"/>
      <c r="AE1585" s="155"/>
      <c r="AF1585" s="155"/>
      <c r="AG1585" s="155"/>
      <c r="AH1585" s="155"/>
      <c r="AI1585" s="155"/>
      <c r="AJ1585" s="155"/>
      <c r="AK1585" s="155"/>
      <c r="AL1585" s="155"/>
      <c r="AM1585" s="155"/>
      <c r="AN1585" s="155"/>
      <c r="AO1585" s="155"/>
      <c r="AP1585" s="155"/>
      <c r="AQ1585" s="155"/>
      <c r="AR1585" s="155"/>
    </row>
    <row r="1586" spans="1:44" ht="102" hidden="1" x14ac:dyDescent="0.3">
      <c r="A1586" s="155"/>
      <c r="B1586" s="165" t="s">
        <v>4107</v>
      </c>
      <c r="C1586" s="162"/>
      <c r="D1586" s="170">
        <v>1438.82</v>
      </c>
      <c r="E1586" s="171">
        <v>1438.82</v>
      </c>
      <c r="F1586" s="166" t="s">
        <v>2850</v>
      </c>
      <c r="G1586" s="161" t="s">
        <v>1558</v>
      </c>
      <c r="H1586" s="162" t="s">
        <v>330</v>
      </c>
      <c r="I1586" s="155"/>
      <c r="J1586" s="155"/>
      <c r="K1586" s="155"/>
      <c r="L1586" s="155"/>
      <c r="M1586" s="155"/>
      <c r="N1586" s="155"/>
      <c r="O1586" s="155"/>
      <c r="P1586" s="155"/>
      <c r="Q1586" s="155"/>
      <c r="R1586" s="155"/>
      <c r="S1586" s="155"/>
      <c r="T1586" s="155"/>
      <c r="U1586" s="155"/>
      <c r="V1586" s="155"/>
      <c r="W1586" s="155"/>
      <c r="X1586" s="155"/>
      <c r="Y1586" s="155"/>
      <c r="Z1586" s="155"/>
      <c r="AA1586" s="155"/>
      <c r="AB1586" s="155"/>
      <c r="AC1586" s="155"/>
      <c r="AD1586" s="155"/>
      <c r="AE1586" s="155"/>
      <c r="AF1586" s="155"/>
      <c r="AG1586" s="155"/>
      <c r="AH1586" s="155"/>
      <c r="AI1586" s="155"/>
      <c r="AJ1586" s="155"/>
      <c r="AK1586" s="155"/>
      <c r="AL1586" s="155"/>
      <c r="AM1586" s="155"/>
      <c r="AN1586" s="155"/>
      <c r="AO1586" s="155"/>
      <c r="AP1586" s="155"/>
      <c r="AQ1586" s="155"/>
      <c r="AR1586" s="155"/>
    </row>
    <row r="1587" spans="1:44" ht="102" hidden="1" x14ac:dyDescent="0.3">
      <c r="A1587" s="155"/>
      <c r="B1587" s="166" t="s">
        <v>2850</v>
      </c>
      <c r="C1587" s="167"/>
      <c r="D1587" s="170">
        <v>1438.82</v>
      </c>
      <c r="E1587" s="171">
        <v>1438.82</v>
      </c>
      <c r="F1587" s="161" t="s">
        <v>1558</v>
      </c>
      <c r="G1587" s="165" t="s">
        <v>4107</v>
      </c>
      <c r="H1587" s="162"/>
      <c r="I1587" s="155"/>
      <c r="J1587" s="155"/>
      <c r="K1587" s="155"/>
      <c r="L1587" s="155"/>
      <c r="M1587" s="155"/>
      <c r="N1587" s="155"/>
      <c r="O1587" s="155"/>
      <c r="P1587" s="155"/>
      <c r="Q1587" s="155"/>
      <c r="R1587" s="155"/>
      <c r="S1587" s="155"/>
      <c r="T1587" s="155"/>
      <c r="U1587" s="155"/>
      <c r="V1587" s="155"/>
      <c r="W1587" s="155"/>
      <c r="X1587" s="155"/>
      <c r="Y1587" s="155"/>
      <c r="Z1587" s="155"/>
      <c r="AA1587" s="155"/>
      <c r="AB1587" s="155"/>
      <c r="AC1587" s="155"/>
      <c r="AD1587" s="155"/>
      <c r="AE1587" s="155"/>
      <c r="AF1587" s="155"/>
      <c r="AG1587" s="155"/>
      <c r="AH1587" s="155"/>
      <c r="AI1587" s="155"/>
      <c r="AJ1587" s="155"/>
      <c r="AK1587" s="155"/>
      <c r="AL1587" s="155"/>
      <c r="AM1587" s="155"/>
      <c r="AN1587" s="155"/>
      <c r="AO1587" s="155"/>
      <c r="AP1587" s="155"/>
      <c r="AQ1587" s="155"/>
      <c r="AR1587" s="155"/>
    </row>
    <row r="1588" spans="1:44" ht="102" x14ac:dyDescent="0.3">
      <c r="A1588" s="155"/>
      <c r="B1588" s="161" t="s">
        <v>1558</v>
      </c>
      <c r="C1588" s="162" t="s">
        <v>330</v>
      </c>
      <c r="D1588" s="170">
        <v>1395.87</v>
      </c>
      <c r="E1588" s="171">
        <v>1395.87</v>
      </c>
      <c r="F1588" s="165" t="s">
        <v>4107</v>
      </c>
      <c r="G1588" s="166" t="s">
        <v>2851</v>
      </c>
      <c r="H1588" s="167"/>
      <c r="I1588" s="155"/>
      <c r="J1588" s="155"/>
      <c r="K1588" s="155"/>
      <c r="L1588" s="155"/>
      <c r="M1588" s="155"/>
      <c r="N1588" s="155"/>
      <c r="O1588" s="155"/>
      <c r="P1588" s="155"/>
      <c r="Q1588" s="155"/>
      <c r="R1588" s="155"/>
      <c r="S1588" s="155"/>
      <c r="T1588" s="155"/>
      <c r="U1588" s="155"/>
      <c r="V1588" s="155"/>
      <c r="W1588" s="155"/>
      <c r="X1588" s="155"/>
      <c r="Y1588" s="155"/>
      <c r="Z1588" s="155"/>
      <c r="AA1588" s="155"/>
      <c r="AB1588" s="155"/>
      <c r="AC1588" s="155"/>
      <c r="AD1588" s="155"/>
      <c r="AE1588" s="155"/>
      <c r="AF1588" s="155"/>
      <c r="AG1588" s="155"/>
      <c r="AH1588" s="155"/>
      <c r="AI1588" s="155"/>
      <c r="AJ1588" s="155"/>
      <c r="AK1588" s="155"/>
      <c r="AL1588" s="155"/>
      <c r="AM1588" s="155"/>
      <c r="AN1588" s="155"/>
      <c r="AO1588" s="155"/>
      <c r="AP1588" s="155"/>
      <c r="AQ1588" s="155"/>
      <c r="AR1588" s="155"/>
    </row>
    <row r="1589" spans="1:44" ht="102" hidden="1" x14ac:dyDescent="0.3">
      <c r="A1589" s="155"/>
      <c r="B1589" s="165" t="s">
        <v>4107</v>
      </c>
      <c r="C1589" s="162"/>
      <c r="D1589" s="170">
        <v>1395.87</v>
      </c>
      <c r="E1589" s="171">
        <v>1395.87</v>
      </c>
      <c r="F1589" s="166" t="s">
        <v>2851</v>
      </c>
      <c r="G1589" s="161" t="s">
        <v>1530</v>
      </c>
      <c r="H1589" s="162" t="s">
        <v>75</v>
      </c>
      <c r="I1589" s="155"/>
      <c r="J1589" s="155"/>
      <c r="K1589" s="155"/>
      <c r="L1589" s="155"/>
      <c r="M1589" s="155"/>
      <c r="N1589" s="155"/>
      <c r="O1589" s="155"/>
      <c r="P1589" s="155"/>
      <c r="Q1589" s="155"/>
      <c r="R1589" s="155"/>
      <c r="S1589" s="155"/>
      <c r="T1589" s="155"/>
      <c r="U1589" s="155"/>
      <c r="V1589" s="155"/>
      <c r="W1589" s="155"/>
      <c r="X1589" s="155"/>
      <c r="Y1589" s="155"/>
      <c r="Z1589" s="155"/>
      <c r="AA1589" s="155"/>
      <c r="AB1589" s="155"/>
      <c r="AC1589" s="155"/>
      <c r="AD1589" s="155"/>
      <c r="AE1589" s="155"/>
      <c r="AF1589" s="155"/>
      <c r="AG1589" s="155"/>
      <c r="AH1589" s="155"/>
      <c r="AI1589" s="155"/>
      <c r="AJ1589" s="155"/>
      <c r="AK1589" s="155"/>
      <c r="AL1589" s="155"/>
      <c r="AM1589" s="155"/>
      <c r="AN1589" s="155"/>
      <c r="AO1589" s="155"/>
      <c r="AP1589" s="155"/>
      <c r="AQ1589" s="155"/>
      <c r="AR1589" s="155"/>
    </row>
    <row r="1590" spans="1:44" ht="102" hidden="1" x14ac:dyDescent="0.3">
      <c r="A1590" s="155"/>
      <c r="B1590" s="166" t="s">
        <v>2851</v>
      </c>
      <c r="C1590" s="167"/>
      <c r="D1590" s="170">
        <v>1395.87</v>
      </c>
      <c r="E1590" s="171">
        <v>1395.87</v>
      </c>
      <c r="F1590" s="161" t="s">
        <v>1530</v>
      </c>
      <c r="G1590" s="165" t="s">
        <v>4107</v>
      </c>
      <c r="H1590" s="162"/>
      <c r="I1590" s="155"/>
      <c r="J1590" s="155"/>
      <c r="K1590" s="155"/>
      <c r="L1590" s="155"/>
      <c r="M1590" s="155"/>
      <c r="N1590" s="155"/>
      <c r="O1590" s="155"/>
      <c r="P1590" s="155"/>
      <c r="Q1590" s="155"/>
      <c r="R1590" s="155"/>
      <c r="S1590" s="155"/>
      <c r="T1590" s="155"/>
      <c r="U1590" s="155"/>
      <c r="V1590" s="155"/>
      <c r="W1590" s="155"/>
      <c r="X1590" s="155"/>
      <c r="Y1590" s="155"/>
      <c r="Z1590" s="155"/>
      <c r="AA1590" s="155"/>
      <c r="AB1590" s="155"/>
      <c r="AC1590" s="155"/>
      <c r="AD1590" s="155"/>
      <c r="AE1590" s="155"/>
      <c r="AF1590" s="155"/>
      <c r="AG1590" s="155"/>
      <c r="AH1590" s="155"/>
      <c r="AI1590" s="155"/>
      <c r="AJ1590" s="155"/>
      <c r="AK1590" s="155"/>
      <c r="AL1590" s="155"/>
      <c r="AM1590" s="155"/>
      <c r="AN1590" s="155"/>
      <c r="AO1590" s="155"/>
      <c r="AP1590" s="155"/>
      <c r="AQ1590" s="155"/>
      <c r="AR1590" s="155"/>
    </row>
    <row r="1591" spans="1:44" ht="102" x14ac:dyDescent="0.3">
      <c r="A1591" s="155"/>
      <c r="B1591" s="161" t="s">
        <v>1530</v>
      </c>
      <c r="C1591" s="162" t="s">
        <v>75</v>
      </c>
      <c r="D1591" s="170">
        <v>2392.3000000000002</v>
      </c>
      <c r="E1591" s="171">
        <v>2392.3000000000002</v>
      </c>
      <c r="F1591" s="165" t="s">
        <v>4107</v>
      </c>
      <c r="G1591" s="166" t="s">
        <v>2731</v>
      </c>
      <c r="H1591" s="167"/>
      <c r="I1591" s="155"/>
      <c r="J1591" s="155"/>
      <c r="K1591" s="155"/>
      <c r="L1591" s="155"/>
      <c r="M1591" s="155"/>
      <c r="N1591" s="155"/>
      <c r="O1591" s="155"/>
      <c r="P1591" s="155"/>
      <c r="Q1591" s="155"/>
      <c r="R1591" s="155"/>
      <c r="S1591" s="155"/>
      <c r="T1591" s="155"/>
      <c r="U1591" s="155"/>
      <c r="V1591" s="155"/>
      <c r="W1591" s="155"/>
      <c r="X1591" s="155"/>
      <c r="Y1591" s="155"/>
      <c r="Z1591" s="155"/>
      <c r="AA1591" s="155"/>
      <c r="AB1591" s="155"/>
      <c r="AC1591" s="155"/>
      <c r="AD1591" s="155"/>
      <c r="AE1591" s="155"/>
      <c r="AF1591" s="155"/>
      <c r="AG1591" s="155"/>
      <c r="AH1591" s="155"/>
      <c r="AI1591" s="155"/>
      <c r="AJ1591" s="155"/>
      <c r="AK1591" s="155"/>
      <c r="AL1591" s="155"/>
      <c r="AM1591" s="155"/>
      <c r="AN1591" s="155"/>
      <c r="AO1591" s="155"/>
      <c r="AP1591" s="155"/>
      <c r="AQ1591" s="155"/>
      <c r="AR1591" s="155"/>
    </row>
    <row r="1592" spans="1:44" ht="102" hidden="1" x14ac:dyDescent="0.3">
      <c r="A1592" s="155"/>
      <c r="B1592" s="165" t="s">
        <v>4107</v>
      </c>
      <c r="C1592" s="162"/>
      <c r="D1592" s="170">
        <v>2392.3000000000002</v>
      </c>
      <c r="E1592" s="171">
        <v>2392.3000000000002</v>
      </c>
      <c r="F1592" s="166" t="s">
        <v>2731</v>
      </c>
      <c r="G1592" s="161" t="s">
        <v>1625</v>
      </c>
      <c r="H1592" s="162" t="s">
        <v>135</v>
      </c>
      <c r="I1592" s="155"/>
      <c r="J1592" s="155"/>
      <c r="K1592" s="155"/>
      <c r="L1592" s="155"/>
      <c r="M1592" s="155"/>
      <c r="N1592" s="155"/>
      <c r="O1592" s="155"/>
      <c r="P1592" s="155"/>
      <c r="Q1592" s="155"/>
      <c r="R1592" s="155"/>
      <c r="S1592" s="155"/>
      <c r="T1592" s="155"/>
      <c r="U1592" s="155"/>
      <c r="V1592" s="155"/>
      <c r="W1592" s="155"/>
      <c r="X1592" s="155"/>
      <c r="Y1592" s="155"/>
      <c r="Z1592" s="155"/>
      <c r="AA1592" s="155"/>
      <c r="AB1592" s="155"/>
      <c r="AC1592" s="155"/>
      <c r="AD1592" s="155"/>
      <c r="AE1592" s="155"/>
      <c r="AF1592" s="155"/>
      <c r="AG1592" s="155"/>
      <c r="AH1592" s="155"/>
      <c r="AI1592" s="155"/>
      <c r="AJ1592" s="155"/>
      <c r="AK1592" s="155"/>
      <c r="AL1592" s="155"/>
      <c r="AM1592" s="155"/>
      <c r="AN1592" s="155"/>
      <c r="AO1592" s="155"/>
      <c r="AP1592" s="155"/>
      <c r="AQ1592" s="155"/>
      <c r="AR1592" s="155"/>
    </row>
    <row r="1593" spans="1:44" ht="102" hidden="1" x14ac:dyDescent="0.3">
      <c r="A1593" s="155"/>
      <c r="B1593" s="166" t="s">
        <v>2731</v>
      </c>
      <c r="C1593" s="167"/>
      <c r="D1593" s="170">
        <v>2392.3000000000002</v>
      </c>
      <c r="E1593" s="171">
        <v>2392.3000000000002</v>
      </c>
      <c r="F1593" s="161" t="s">
        <v>1625</v>
      </c>
      <c r="G1593" s="165" t="s">
        <v>4107</v>
      </c>
      <c r="H1593" s="162"/>
      <c r="I1593" s="155"/>
      <c r="J1593" s="155"/>
      <c r="K1593" s="155"/>
      <c r="L1593" s="155"/>
      <c r="M1593" s="155"/>
      <c r="N1593" s="155"/>
      <c r="O1593" s="155"/>
      <c r="P1593" s="155"/>
      <c r="Q1593" s="155"/>
      <c r="R1593" s="155"/>
      <c r="S1593" s="155"/>
      <c r="T1593" s="155"/>
      <c r="U1593" s="155"/>
      <c r="V1593" s="155"/>
      <c r="W1593" s="155"/>
      <c r="X1593" s="155"/>
      <c r="Y1593" s="155"/>
      <c r="Z1593" s="155"/>
      <c r="AA1593" s="155"/>
      <c r="AB1593" s="155"/>
      <c r="AC1593" s="155"/>
      <c r="AD1593" s="155"/>
      <c r="AE1593" s="155"/>
      <c r="AF1593" s="155"/>
      <c r="AG1593" s="155"/>
      <c r="AH1593" s="155"/>
      <c r="AI1593" s="155"/>
      <c r="AJ1593" s="155"/>
      <c r="AK1593" s="155"/>
      <c r="AL1593" s="155"/>
      <c r="AM1593" s="155"/>
      <c r="AN1593" s="155"/>
      <c r="AO1593" s="155"/>
      <c r="AP1593" s="155"/>
      <c r="AQ1593" s="155"/>
      <c r="AR1593" s="155"/>
    </row>
    <row r="1594" spans="1:44" ht="102" x14ac:dyDescent="0.3">
      <c r="A1594" s="155"/>
      <c r="B1594" s="161" t="s">
        <v>1625</v>
      </c>
      <c r="C1594" s="162" t="s">
        <v>135</v>
      </c>
      <c r="D1594" s="170">
        <v>2641.41</v>
      </c>
      <c r="E1594" s="171">
        <v>2641.41</v>
      </c>
      <c r="F1594" s="165" t="s">
        <v>4107</v>
      </c>
      <c r="G1594" s="166" t="s">
        <v>2852</v>
      </c>
      <c r="H1594" s="167"/>
      <c r="I1594" s="155"/>
      <c r="J1594" s="155"/>
      <c r="K1594" s="155"/>
      <c r="L1594" s="155"/>
      <c r="M1594" s="155"/>
      <c r="N1594" s="155"/>
      <c r="O1594" s="155"/>
      <c r="P1594" s="155"/>
      <c r="Q1594" s="155"/>
      <c r="R1594" s="155"/>
      <c r="S1594" s="155"/>
      <c r="T1594" s="155"/>
      <c r="U1594" s="155"/>
      <c r="V1594" s="155"/>
      <c r="W1594" s="155"/>
      <c r="X1594" s="155"/>
      <c r="Y1594" s="155"/>
      <c r="Z1594" s="155"/>
      <c r="AA1594" s="155"/>
      <c r="AB1594" s="155"/>
      <c r="AC1594" s="155"/>
      <c r="AD1594" s="155"/>
      <c r="AE1594" s="155"/>
      <c r="AF1594" s="155"/>
      <c r="AG1594" s="155"/>
      <c r="AH1594" s="155"/>
      <c r="AI1594" s="155"/>
      <c r="AJ1594" s="155"/>
      <c r="AK1594" s="155"/>
      <c r="AL1594" s="155"/>
      <c r="AM1594" s="155"/>
      <c r="AN1594" s="155"/>
      <c r="AO1594" s="155"/>
      <c r="AP1594" s="155"/>
      <c r="AQ1594" s="155"/>
      <c r="AR1594" s="155"/>
    </row>
    <row r="1595" spans="1:44" ht="102" hidden="1" x14ac:dyDescent="0.3">
      <c r="A1595" s="155"/>
      <c r="B1595" s="165" t="s">
        <v>4107</v>
      </c>
      <c r="C1595" s="162"/>
      <c r="D1595" s="170">
        <v>2641.41</v>
      </c>
      <c r="E1595" s="171">
        <v>2641.41</v>
      </c>
      <c r="F1595" s="166" t="s">
        <v>2852</v>
      </c>
      <c r="G1595" s="161" t="s">
        <v>1336</v>
      </c>
      <c r="H1595" s="162" t="s">
        <v>284</v>
      </c>
      <c r="I1595" s="155"/>
      <c r="J1595" s="155"/>
      <c r="K1595" s="155"/>
      <c r="L1595" s="155"/>
      <c r="M1595" s="155"/>
      <c r="N1595" s="155"/>
      <c r="O1595" s="155"/>
      <c r="P1595" s="155"/>
      <c r="Q1595" s="155"/>
      <c r="R1595" s="155"/>
      <c r="S1595" s="155"/>
      <c r="T1595" s="155"/>
      <c r="U1595" s="155"/>
      <c r="V1595" s="155"/>
      <c r="W1595" s="155"/>
      <c r="X1595" s="155"/>
      <c r="Y1595" s="155"/>
      <c r="Z1595" s="155"/>
      <c r="AA1595" s="155"/>
      <c r="AB1595" s="155"/>
      <c r="AC1595" s="155"/>
      <c r="AD1595" s="155"/>
      <c r="AE1595" s="155"/>
      <c r="AF1595" s="155"/>
      <c r="AG1595" s="155"/>
      <c r="AH1595" s="155"/>
      <c r="AI1595" s="155"/>
      <c r="AJ1595" s="155"/>
      <c r="AK1595" s="155"/>
      <c r="AL1595" s="155"/>
      <c r="AM1595" s="155"/>
      <c r="AN1595" s="155"/>
      <c r="AO1595" s="155"/>
      <c r="AP1595" s="155"/>
      <c r="AQ1595" s="155"/>
      <c r="AR1595" s="155"/>
    </row>
    <row r="1596" spans="1:44" ht="102" hidden="1" x14ac:dyDescent="0.3">
      <c r="A1596" s="155"/>
      <c r="B1596" s="166" t="s">
        <v>2852</v>
      </c>
      <c r="C1596" s="167"/>
      <c r="D1596" s="170">
        <v>2641.41</v>
      </c>
      <c r="E1596" s="171">
        <v>2641.41</v>
      </c>
      <c r="F1596" s="161" t="s">
        <v>1336</v>
      </c>
      <c r="G1596" s="165" t="s">
        <v>4107</v>
      </c>
      <c r="H1596" s="162"/>
      <c r="I1596" s="155"/>
      <c r="J1596" s="155"/>
      <c r="K1596" s="155"/>
      <c r="L1596" s="155"/>
      <c r="M1596" s="155"/>
      <c r="N1596" s="155"/>
      <c r="O1596" s="155"/>
      <c r="P1596" s="155"/>
      <c r="Q1596" s="155"/>
      <c r="R1596" s="155"/>
      <c r="S1596" s="155"/>
      <c r="T1596" s="155"/>
      <c r="U1596" s="155"/>
      <c r="V1596" s="155"/>
      <c r="W1596" s="155"/>
      <c r="X1596" s="155"/>
      <c r="Y1596" s="155"/>
      <c r="Z1596" s="155"/>
      <c r="AA1596" s="155"/>
      <c r="AB1596" s="155"/>
      <c r="AC1596" s="155"/>
      <c r="AD1596" s="155"/>
      <c r="AE1596" s="155"/>
      <c r="AF1596" s="155"/>
      <c r="AG1596" s="155"/>
      <c r="AH1596" s="155"/>
      <c r="AI1596" s="155"/>
      <c r="AJ1596" s="155"/>
      <c r="AK1596" s="155"/>
      <c r="AL1596" s="155"/>
      <c r="AM1596" s="155"/>
      <c r="AN1596" s="155"/>
      <c r="AO1596" s="155"/>
      <c r="AP1596" s="155"/>
      <c r="AQ1596" s="155"/>
      <c r="AR1596" s="155"/>
    </row>
    <row r="1597" spans="1:44" ht="102" x14ac:dyDescent="0.3">
      <c r="A1597" s="155"/>
      <c r="B1597" s="161" t="s">
        <v>1336</v>
      </c>
      <c r="C1597" s="162" t="s">
        <v>284</v>
      </c>
      <c r="D1597" s="170">
        <v>1679.34</v>
      </c>
      <c r="E1597" s="171">
        <v>1679.34</v>
      </c>
      <c r="F1597" s="165" t="s">
        <v>4107</v>
      </c>
      <c r="G1597" s="166" t="s">
        <v>2853</v>
      </c>
      <c r="H1597" s="167"/>
      <c r="I1597" s="155"/>
      <c r="J1597" s="155"/>
      <c r="K1597" s="155"/>
      <c r="L1597" s="155"/>
      <c r="M1597" s="155"/>
      <c r="N1597" s="155"/>
      <c r="O1597" s="155"/>
      <c r="P1597" s="155"/>
      <c r="Q1597" s="155"/>
      <c r="R1597" s="155"/>
      <c r="S1597" s="155"/>
      <c r="T1597" s="155"/>
      <c r="U1597" s="155"/>
      <c r="V1597" s="155"/>
      <c r="W1597" s="155"/>
      <c r="X1597" s="155"/>
      <c r="Y1597" s="155"/>
      <c r="Z1597" s="155"/>
      <c r="AA1597" s="155"/>
      <c r="AB1597" s="155"/>
      <c r="AC1597" s="155"/>
      <c r="AD1597" s="155"/>
      <c r="AE1597" s="155"/>
      <c r="AF1597" s="155"/>
      <c r="AG1597" s="155"/>
      <c r="AH1597" s="155"/>
      <c r="AI1597" s="155"/>
      <c r="AJ1597" s="155"/>
      <c r="AK1597" s="155"/>
      <c r="AL1597" s="155"/>
      <c r="AM1597" s="155"/>
      <c r="AN1597" s="155"/>
      <c r="AO1597" s="155"/>
      <c r="AP1597" s="155"/>
      <c r="AQ1597" s="155"/>
      <c r="AR1597" s="155"/>
    </row>
    <row r="1598" spans="1:44" ht="102" hidden="1" x14ac:dyDescent="0.3">
      <c r="A1598" s="155"/>
      <c r="B1598" s="165" t="s">
        <v>4107</v>
      </c>
      <c r="C1598" s="162"/>
      <c r="D1598" s="170">
        <v>1679.34</v>
      </c>
      <c r="E1598" s="171">
        <v>1679.34</v>
      </c>
      <c r="F1598" s="166" t="s">
        <v>2853</v>
      </c>
      <c r="G1598" s="161" t="s">
        <v>2355</v>
      </c>
      <c r="H1598" s="162" t="s">
        <v>35</v>
      </c>
      <c r="I1598" s="155"/>
      <c r="J1598" s="155"/>
      <c r="K1598" s="155"/>
      <c r="L1598" s="155"/>
      <c r="M1598" s="155"/>
      <c r="N1598" s="155"/>
      <c r="O1598" s="155"/>
      <c r="P1598" s="155"/>
      <c r="Q1598" s="155"/>
      <c r="R1598" s="155"/>
      <c r="S1598" s="155"/>
      <c r="T1598" s="155"/>
      <c r="U1598" s="155"/>
      <c r="V1598" s="155"/>
      <c r="W1598" s="155"/>
      <c r="X1598" s="155"/>
      <c r="Y1598" s="155"/>
      <c r="Z1598" s="155"/>
      <c r="AA1598" s="155"/>
      <c r="AB1598" s="155"/>
      <c r="AC1598" s="155"/>
      <c r="AD1598" s="155"/>
      <c r="AE1598" s="155"/>
      <c r="AF1598" s="155"/>
      <c r="AG1598" s="155"/>
      <c r="AH1598" s="155"/>
      <c r="AI1598" s="155"/>
      <c r="AJ1598" s="155"/>
      <c r="AK1598" s="155"/>
      <c r="AL1598" s="155"/>
      <c r="AM1598" s="155"/>
      <c r="AN1598" s="155"/>
      <c r="AO1598" s="155"/>
      <c r="AP1598" s="155"/>
      <c r="AQ1598" s="155"/>
      <c r="AR1598" s="155"/>
    </row>
    <row r="1599" spans="1:44" ht="102" hidden="1" x14ac:dyDescent="0.3">
      <c r="A1599" s="155"/>
      <c r="B1599" s="166" t="s">
        <v>2853</v>
      </c>
      <c r="C1599" s="167"/>
      <c r="D1599" s="170">
        <v>1679.34</v>
      </c>
      <c r="E1599" s="171">
        <v>1679.34</v>
      </c>
      <c r="F1599" s="161" t="s">
        <v>2355</v>
      </c>
      <c r="G1599" s="165" t="s">
        <v>4107</v>
      </c>
      <c r="H1599" s="162"/>
      <c r="I1599" s="155"/>
      <c r="J1599" s="155"/>
      <c r="K1599" s="155"/>
      <c r="L1599" s="155"/>
      <c r="M1599" s="155"/>
      <c r="N1599" s="155"/>
      <c r="O1599" s="155"/>
      <c r="P1599" s="155"/>
      <c r="Q1599" s="155"/>
      <c r="R1599" s="155"/>
      <c r="S1599" s="155"/>
      <c r="T1599" s="155"/>
      <c r="U1599" s="155"/>
      <c r="V1599" s="155"/>
      <c r="W1599" s="155"/>
      <c r="X1599" s="155"/>
      <c r="Y1599" s="155"/>
      <c r="Z1599" s="155"/>
      <c r="AA1599" s="155"/>
      <c r="AB1599" s="155"/>
      <c r="AC1599" s="155"/>
      <c r="AD1599" s="155"/>
      <c r="AE1599" s="155"/>
      <c r="AF1599" s="155"/>
      <c r="AG1599" s="155"/>
      <c r="AH1599" s="155"/>
      <c r="AI1599" s="155"/>
      <c r="AJ1599" s="155"/>
      <c r="AK1599" s="155"/>
      <c r="AL1599" s="155"/>
      <c r="AM1599" s="155"/>
      <c r="AN1599" s="155"/>
      <c r="AO1599" s="155"/>
      <c r="AP1599" s="155"/>
      <c r="AQ1599" s="155"/>
      <c r="AR1599" s="155"/>
    </row>
    <row r="1600" spans="1:44" ht="102" x14ac:dyDescent="0.3">
      <c r="A1600" s="155"/>
      <c r="B1600" s="161" t="s">
        <v>2355</v>
      </c>
      <c r="C1600" s="162" t="s">
        <v>35</v>
      </c>
      <c r="D1600" s="170">
        <v>1365.8</v>
      </c>
      <c r="E1600" s="171">
        <v>1365.8</v>
      </c>
      <c r="F1600" s="165" t="s">
        <v>4107</v>
      </c>
      <c r="G1600" s="166" t="s">
        <v>3439</v>
      </c>
      <c r="H1600" s="167"/>
      <c r="I1600" s="155"/>
      <c r="J1600" s="155"/>
      <c r="K1600" s="155"/>
      <c r="L1600" s="155"/>
      <c r="M1600" s="155"/>
      <c r="N1600" s="155"/>
      <c r="O1600" s="155"/>
      <c r="P1600" s="155"/>
      <c r="Q1600" s="155"/>
      <c r="R1600" s="155"/>
      <c r="S1600" s="155"/>
      <c r="T1600" s="155"/>
      <c r="U1600" s="155"/>
      <c r="V1600" s="155"/>
      <c r="W1600" s="155"/>
      <c r="X1600" s="155"/>
      <c r="Y1600" s="155"/>
      <c r="Z1600" s="155"/>
      <c r="AA1600" s="155"/>
      <c r="AB1600" s="155"/>
      <c r="AC1600" s="155"/>
      <c r="AD1600" s="155"/>
      <c r="AE1600" s="155"/>
      <c r="AF1600" s="155"/>
      <c r="AG1600" s="155"/>
      <c r="AH1600" s="155"/>
      <c r="AI1600" s="155"/>
      <c r="AJ1600" s="155"/>
      <c r="AK1600" s="155"/>
      <c r="AL1600" s="155"/>
      <c r="AM1600" s="155"/>
      <c r="AN1600" s="155"/>
      <c r="AO1600" s="155"/>
      <c r="AP1600" s="155"/>
      <c r="AQ1600" s="155"/>
      <c r="AR1600" s="155"/>
    </row>
    <row r="1601" spans="1:44" ht="102" hidden="1" x14ac:dyDescent="0.3">
      <c r="A1601" s="155"/>
      <c r="B1601" s="165" t="s">
        <v>4107</v>
      </c>
      <c r="C1601" s="162"/>
      <c r="D1601" s="170">
        <v>1365.8</v>
      </c>
      <c r="E1601" s="171">
        <v>1365.8</v>
      </c>
      <c r="F1601" s="166" t="s">
        <v>3439</v>
      </c>
      <c r="G1601" s="161" t="s">
        <v>1302</v>
      </c>
      <c r="H1601" s="162" t="s">
        <v>273</v>
      </c>
      <c r="I1601" s="155"/>
      <c r="J1601" s="155"/>
      <c r="K1601" s="155"/>
      <c r="L1601" s="155"/>
      <c r="M1601" s="155"/>
      <c r="N1601" s="155"/>
      <c r="O1601" s="155"/>
      <c r="P1601" s="155"/>
      <c r="Q1601" s="155"/>
      <c r="R1601" s="155"/>
      <c r="S1601" s="155"/>
      <c r="T1601" s="155"/>
      <c r="U1601" s="155"/>
      <c r="V1601" s="155"/>
      <c r="W1601" s="155"/>
      <c r="X1601" s="155"/>
      <c r="Y1601" s="155"/>
      <c r="Z1601" s="155"/>
      <c r="AA1601" s="155"/>
      <c r="AB1601" s="155"/>
      <c r="AC1601" s="155"/>
      <c r="AD1601" s="155"/>
      <c r="AE1601" s="155"/>
      <c r="AF1601" s="155"/>
      <c r="AG1601" s="155"/>
      <c r="AH1601" s="155"/>
      <c r="AI1601" s="155"/>
      <c r="AJ1601" s="155"/>
      <c r="AK1601" s="155"/>
      <c r="AL1601" s="155"/>
      <c r="AM1601" s="155"/>
      <c r="AN1601" s="155"/>
      <c r="AO1601" s="155"/>
      <c r="AP1601" s="155"/>
      <c r="AQ1601" s="155"/>
      <c r="AR1601" s="155"/>
    </row>
    <row r="1602" spans="1:44" ht="102" hidden="1" x14ac:dyDescent="0.3">
      <c r="A1602" s="155"/>
      <c r="B1602" s="166" t="s">
        <v>3439</v>
      </c>
      <c r="C1602" s="167"/>
      <c r="D1602" s="170">
        <v>1365.8</v>
      </c>
      <c r="E1602" s="171">
        <v>1365.8</v>
      </c>
      <c r="F1602" s="161" t="s">
        <v>1302</v>
      </c>
      <c r="G1602" s="165" t="s">
        <v>4107</v>
      </c>
      <c r="H1602" s="162"/>
      <c r="I1602" s="155"/>
      <c r="J1602" s="155"/>
      <c r="K1602" s="155"/>
      <c r="L1602" s="155"/>
      <c r="M1602" s="155"/>
      <c r="N1602" s="155"/>
      <c r="O1602" s="155"/>
      <c r="P1602" s="155"/>
      <c r="Q1602" s="155"/>
      <c r="R1602" s="155"/>
      <c r="S1602" s="155"/>
      <c r="T1602" s="155"/>
      <c r="U1602" s="155"/>
      <c r="V1602" s="155"/>
      <c r="W1602" s="155"/>
      <c r="X1602" s="155"/>
      <c r="Y1602" s="155"/>
      <c r="Z1602" s="155"/>
      <c r="AA1602" s="155"/>
      <c r="AB1602" s="155"/>
      <c r="AC1602" s="155"/>
      <c r="AD1602" s="155"/>
      <c r="AE1602" s="155"/>
      <c r="AF1602" s="155"/>
      <c r="AG1602" s="155"/>
      <c r="AH1602" s="155"/>
      <c r="AI1602" s="155"/>
      <c r="AJ1602" s="155"/>
      <c r="AK1602" s="155"/>
      <c r="AL1602" s="155"/>
      <c r="AM1602" s="155"/>
      <c r="AN1602" s="155"/>
      <c r="AO1602" s="155"/>
      <c r="AP1602" s="155"/>
      <c r="AQ1602" s="155"/>
      <c r="AR1602" s="155"/>
    </row>
    <row r="1603" spans="1:44" ht="102" x14ac:dyDescent="0.3">
      <c r="A1603" s="155"/>
      <c r="B1603" s="161" t="s">
        <v>1302</v>
      </c>
      <c r="C1603" s="162" t="s">
        <v>273</v>
      </c>
      <c r="D1603" s="170">
        <v>1245.27</v>
      </c>
      <c r="E1603" s="171">
        <v>1245.27</v>
      </c>
      <c r="F1603" s="165" t="s">
        <v>4107</v>
      </c>
      <c r="G1603" s="166" t="s">
        <v>2854</v>
      </c>
      <c r="H1603" s="167"/>
      <c r="I1603" s="155"/>
      <c r="J1603" s="155"/>
      <c r="K1603" s="155"/>
      <c r="L1603" s="155"/>
      <c r="M1603" s="155"/>
      <c r="N1603" s="155"/>
      <c r="O1603" s="155"/>
      <c r="P1603" s="155"/>
      <c r="Q1603" s="155"/>
      <c r="R1603" s="155"/>
      <c r="S1603" s="155"/>
      <c r="T1603" s="155"/>
      <c r="U1603" s="155"/>
      <c r="V1603" s="155"/>
      <c r="W1603" s="155"/>
      <c r="X1603" s="155"/>
      <c r="Y1603" s="155"/>
      <c r="Z1603" s="155"/>
      <c r="AA1603" s="155"/>
      <c r="AB1603" s="155"/>
      <c r="AC1603" s="155"/>
      <c r="AD1603" s="155"/>
      <c r="AE1603" s="155"/>
      <c r="AF1603" s="155"/>
      <c r="AG1603" s="155"/>
      <c r="AH1603" s="155"/>
      <c r="AI1603" s="155"/>
      <c r="AJ1603" s="155"/>
      <c r="AK1603" s="155"/>
      <c r="AL1603" s="155"/>
      <c r="AM1603" s="155"/>
      <c r="AN1603" s="155"/>
      <c r="AO1603" s="155"/>
      <c r="AP1603" s="155"/>
      <c r="AQ1603" s="155"/>
      <c r="AR1603" s="155"/>
    </row>
    <row r="1604" spans="1:44" ht="112.2" hidden="1" x14ac:dyDescent="0.3">
      <c r="A1604" s="155"/>
      <c r="B1604" s="165" t="s">
        <v>4107</v>
      </c>
      <c r="C1604" s="162"/>
      <c r="D1604" s="170">
        <v>1378.69</v>
      </c>
      <c r="E1604" s="171">
        <v>1378.69</v>
      </c>
      <c r="F1604" s="166" t="s">
        <v>2854</v>
      </c>
      <c r="G1604" s="165" t="s">
        <v>4108</v>
      </c>
      <c r="H1604" s="162"/>
      <c r="I1604" s="155"/>
      <c r="J1604" s="155"/>
      <c r="K1604" s="155"/>
      <c r="L1604" s="155"/>
      <c r="M1604" s="155"/>
      <c r="N1604" s="155"/>
      <c r="O1604" s="155"/>
      <c r="P1604" s="155"/>
      <c r="Q1604" s="155"/>
      <c r="R1604" s="155"/>
      <c r="S1604" s="155"/>
      <c r="T1604" s="155"/>
      <c r="U1604" s="155"/>
      <c r="V1604" s="155"/>
      <c r="W1604" s="155"/>
      <c r="X1604" s="155"/>
      <c r="Y1604" s="155"/>
      <c r="Z1604" s="155"/>
      <c r="AA1604" s="155"/>
      <c r="AB1604" s="155"/>
      <c r="AC1604" s="155"/>
      <c r="AD1604" s="155"/>
      <c r="AE1604" s="155"/>
      <c r="AF1604" s="155"/>
      <c r="AG1604" s="155"/>
      <c r="AH1604" s="155"/>
      <c r="AI1604" s="155"/>
      <c r="AJ1604" s="155"/>
      <c r="AK1604" s="155"/>
      <c r="AL1604" s="155"/>
      <c r="AM1604" s="155"/>
      <c r="AN1604" s="155"/>
      <c r="AO1604" s="155"/>
      <c r="AP1604" s="155"/>
      <c r="AQ1604" s="155"/>
      <c r="AR1604" s="155"/>
    </row>
    <row r="1605" spans="1:44" ht="112.2" hidden="1" x14ac:dyDescent="0.3">
      <c r="A1605" s="155"/>
      <c r="B1605" s="166" t="s">
        <v>2854</v>
      </c>
      <c r="C1605" s="167"/>
      <c r="D1605" s="170">
        <v>1378.69</v>
      </c>
      <c r="E1605" s="171">
        <v>1378.69</v>
      </c>
      <c r="F1605" s="165" t="s">
        <v>4108</v>
      </c>
      <c r="G1605" s="166" t="s">
        <v>2854</v>
      </c>
      <c r="H1605" s="167"/>
      <c r="I1605" s="155"/>
      <c r="J1605" s="155"/>
      <c r="K1605" s="155"/>
      <c r="L1605" s="155"/>
      <c r="M1605" s="155"/>
      <c r="N1605" s="155"/>
      <c r="O1605" s="155"/>
      <c r="P1605" s="155"/>
      <c r="Q1605" s="155"/>
      <c r="R1605" s="155"/>
      <c r="S1605" s="155"/>
      <c r="T1605" s="155"/>
      <c r="U1605" s="155"/>
      <c r="V1605" s="155"/>
      <c r="W1605" s="155"/>
      <c r="X1605" s="155"/>
      <c r="Y1605" s="155"/>
      <c r="Z1605" s="155"/>
      <c r="AA1605" s="155"/>
      <c r="AB1605" s="155"/>
      <c r="AC1605" s="155"/>
      <c r="AD1605" s="155"/>
      <c r="AE1605" s="155"/>
      <c r="AF1605" s="155"/>
      <c r="AG1605" s="155"/>
      <c r="AH1605" s="155"/>
      <c r="AI1605" s="155"/>
      <c r="AJ1605" s="155"/>
      <c r="AK1605" s="155"/>
      <c r="AL1605" s="155"/>
      <c r="AM1605" s="155"/>
      <c r="AN1605" s="155"/>
      <c r="AO1605" s="155"/>
      <c r="AP1605" s="155"/>
      <c r="AQ1605" s="155"/>
      <c r="AR1605" s="155"/>
    </row>
    <row r="1606" spans="1:44" ht="112.2" hidden="1" x14ac:dyDescent="0.3">
      <c r="A1606" s="155"/>
      <c r="B1606" s="165" t="s">
        <v>4108</v>
      </c>
      <c r="C1606" s="162"/>
      <c r="D1606" s="163">
        <v>-133.41999999999999</v>
      </c>
      <c r="E1606" s="164">
        <v>-133.41999999999999</v>
      </c>
      <c r="F1606" s="166" t="s">
        <v>2854</v>
      </c>
      <c r="G1606" s="161" t="s">
        <v>3591</v>
      </c>
      <c r="H1606" s="162" t="s">
        <v>273</v>
      </c>
      <c r="I1606" s="155"/>
      <c r="J1606" s="155"/>
      <c r="K1606" s="155"/>
      <c r="L1606" s="155"/>
      <c r="M1606" s="155"/>
      <c r="N1606" s="155"/>
      <c r="O1606" s="155"/>
      <c r="P1606" s="155"/>
      <c r="Q1606" s="155"/>
      <c r="R1606" s="155"/>
      <c r="S1606" s="155"/>
      <c r="T1606" s="155"/>
      <c r="U1606" s="155"/>
      <c r="V1606" s="155"/>
      <c r="W1606" s="155"/>
      <c r="X1606" s="155"/>
      <c r="Y1606" s="155"/>
      <c r="Z1606" s="155"/>
      <c r="AA1606" s="155"/>
      <c r="AB1606" s="155"/>
      <c r="AC1606" s="155"/>
      <c r="AD1606" s="155"/>
      <c r="AE1606" s="155"/>
      <c r="AF1606" s="155"/>
      <c r="AG1606" s="155"/>
      <c r="AH1606" s="155"/>
      <c r="AI1606" s="155"/>
      <c r="AJ1606" s="155"/>
      <c r="AK1606" s="155"/>
      <c r="AL1606" s="155"/>
      <c r="AM1606" s="155"/>
      <c r="AN1606" s="155"/>
      <c r="AO1606" s="155"/>
      <c r="AP1606" s="155"/>
      <c r="AQ1606" s="155"/>
      <c r="AR1606" s="155"/>
    </row>
    <row r="1607" spans="1:44" ht="102" hidden="1" x14ac:dyDescent="0.3">
      <c r="A1607" s="155"/>
      <c r="B1607" s="166" t="s">
        <v>2854</v>
      </c>
      <c r="C1607" s="167"/>
      <c r="D1607" s="163">
        <v>-133.41999999999999</v>
      </c>
      <c r="E1607" s="164">
        <v>-133.41999999999999</v>
      </c>
      <c r="F1607" s="161" t="s">
        <v>3591</v>
      </c>
      <c r="G1607" s="165" t="s">
        <v>4109</v>
      </c>
      <c r="H1607" s="162"/>
      <c r="I1607" s="155"/>
      <c r="J1607" s="155"/>
      <c r="K1607" s="155"/>
      <c r="L1607" s="155"/>
      <c r="M1607" s="155"/>
      <c r="N1607" s="155"/>
      <c r="O1607" s="155"/>
      <c r="P1607" s="155"/>
      <c r="Q1607" s="155"/>
      <c r="R1607" s="155"/>
      <c r="S1607" s="155"/>
      <c r="T1607" s="155"/>
      <c r="U1607" s="155"/>
      <c r="V1607" s="155"/>
      <c r="W1607" s="155"/>
      <c r="X1607" s="155"/>
      <c r="Y1607" s="155"/>
      <c r="Z1607" s="155"/>
      <c r="AA1607" s="155"/>
      <c r="AB1607" s="155"/>
      <c r="AC1607" s="155"/>
      <c r="AD1607" s="155"/>
      <c r="AE1607" s="155"/>
      <c r="AF1607" s="155"/>
      <c r="AG1607" s="155"/>
      <c r="AH1607" s="155"/>
      <c r="AI1607" s="155"/>
      <c r="AJ1607" s="155"/>
      <c r="AK1607" s="155"/>
      <c r="AL1607" s="155"/>
      <c r="AM1607" s="155"/>
      <c r="AN1607" s="155"/>
      <c r="AO1607" s="155"/>
      <c r="AP1607" s="155"/>
      <c r="AQ1607" s="155"/>
      <c r="AR1607" s="155"/>
    </row>
    <row r="1608" spans="1:44" ht="102" x14ac:dyDescent="0.3">
      <c r="A1608" s="155"/>
      <c r="B1608" s="161" t="s">
        <v>3591</v>
      </c>
      <c r="C1608" s="162" t="s">
        <v>273</v>
      </c>
      <c r="D1608" s="163">
        <v>133.41999999999999</v>
      </c>
      <c r="E1608" s="164">
        <v>133.41999999999999</v>
      </c>
      <c r="F1608" s="165" t="s">
        <v>4109</v>
      </c>
      <c r="G1608" s="166" t="s">
        <v>4110</v>
      </c>
      <c r="H1608" s="167"/>
      <c r="I1608" s="155"/>
      <c r="J1608" s="155"/>
      <c r="K1608" s="155"/>
      <c r="L1608" s="155"/>
      <c r="M1608" s="155"/>
      <c r="N1608" s="155"/>
      <c r="O1608" s="155"/>
      <c r="P1608" s="155"/>
      <c r="Q1608" s="155"/>
      <c r="R1608" s="155"/>
      <c r="S1608" s="155"/>
      <c r="T1608" s="155"/>
      <c r="U1608" s="155"/>
      <c r="V1608" s="155"/>
      <c r="W1608" s="155"/>
      <c r="X1608" s="155"/>
      <c r="Y1608" s="155"/>
      <c r="Z1608" s="155"/>
      <c r="AA1608" s="155"/>
      <c r="AB1608" s="155"/>
      <c r="AC1608" s="155"/>
      <c r="AD1608" s="155"/>
      <c r="AE1608" s="155"/>
      <c r="AF1608" s="155"/>
      <c r="AG1608" s="155"/>
      <c r="AH1608" s="155"/>
      <c r="AI1608" s="155"/>
      <c r="AJ1608" s="155"/>
      <c r="AK1608" s="155"/>
      <c r="AL1608" s="155"/>
      <c r="AM1608" s="155"/>
      <c r="AN1608" s="155"/>
      <c r="AO1608" s="155"/>
      <c r="AP1608" s="155"/>
      <c r="AQ1608" s="155"/>
      <c r="AR1608" s="155"/>
    </row>
    <row r="1609" spans="1:44" ht="102" hidden="1" x14ac:dyDescent="0.3">
      <c r="A1609" s="155"/>
      <c r="B1609" s="165" t="s">
        <v>4109</v>
      </c>
      <c r="C1609" s="162"/>
      <c r="D1609" s="163">
        <v>133.41999999999999</v>
      </c>
      <c r="E1609" s="164">
        <v>133.41999999999999</v>
      </c>
      <c r="F1609" s="166" t="s">
        <v>4110</v>
      </c>
      <c r="G1609" s="161" t="s">
        <v>1547</v>
      </c>
      <c r="H1609" s="162" t="s">
        <v>37</v>
      </c>
      <c r="I1609" s="155"/>
      <c r="J1609" s="155"/>
      <c r="K1609" s="155"/>
      <c r="L1609" s="155"/>
      <c r="M1609" s="155"/>
      <c r="N1609" s="155"/>
      <c r="O1609" s="155"/>
      <c r="P1609" s="155"/>
      <c r="Q1609" s="155"/>
      <c r="R1609" s="155"/>
      <c r="S1609" s="155"/>
      <c r="T1609" s="155"/>
      <c r="U1609" s="155"/>
      <c r="V1609" s="155"/>
      <c r="W1609" s="155"/>
      <c r="X1609" s="155"/>
      <c r="Y1609" s="155"/>
      <c r="Z1609" s="155"/>
      <c r="AA1609" s="155"/>
      <c r="AB1609" s="155"/>
      <c r="AC1609" s="155"/>
      <c r="AD1609" s="155"/>
      <c r="AE1609" s="155"/>
      <c r="AF1609" s="155"/>
      <c r="AG1609" s="155"/>
      <c r="AH1609" s="155"/>
      <c r="AI1609" s="155"/>
      <c r="AJ1609" s="155"/>
      <c r="AK1609" s="155"/>
      <c r="AL1609" s="155"/>
      <c r="AM1609" s="155"/>
      <c r="AN1609" s="155"/>
      <c r="AO1609" s="155"/>
      <c r="AP1609" s="155"/>
      <c r="AQ1609" s="155"/>
      <c r="AR1609" s="155"/>
    </row>
    <row r="1610" spans="1:44" ht="102" hidden="1" x14ac:dyDescent="0.3">
      <c r="A1610" s="155"/>
      <c r="B1610" s="166" t="s">
        <v>4110</v>
      </c>
      <c r="C1610" s="167"/>
      <c r="D1610" s="163">
        <v>133.41999999999999</v>
      </c>
      <c r="E1610" s="164">
        <v>133.41999999999999</v>
      </c>
      <c r="F1610" s="161" t="s">
        <v>1547</v>
      </c>
      <c r="G1610" s="165" t="s">
        <v>4107</v>
      </c>
      <c r="H1610" s="162"/>
      <c r="I1610" s="155"/>
      <c r="J1610" s="155"/>
      <c r="K1610" s="155"/>
      <c r="L1610" s="155"/>
      <c r="M1610" s="155"/>
      <c r="N1610" s="155"/>
      <c r="O1610" s="155"/>
      <c r="P1610" s="155"/>
      <c r="Q1610" s="155"/>
      <c r="R1610" s="155"/>
      <c r="S1610" s="155"/>
      <c r="T1610" s="155"/>
      <c r="U1610" s="155"/>
      <c r="V1610" s="155"/>
      <c r="W1610" s="155"/>
      <c r="X1610" s="155"/>
      <c r="Y1610" s="155"/>
      <c r="Z1610" s="155"/>
      <c r="AA1610" s="155"/>
      <c r="AB1610" s="155"/>
      <c r="AC1610" s="155"/>
      <c r="AD1610" s="155"/>
      <c r="AE1610" s="155"/>
      <c r="AF1610" s="155"/>
      <c r="AG1610" s="155"/>
      <c r="AH1610" s="155"/>
      <c r="AI1610" s="155"/>
      <c r="AJ1610" s="155"/>
      <c r="AK1610" s="155"/>
      <c r="AL1610" s="155"/>
      <c r="AM1610" s="155"/>
      <c r="AN1610" s="155"/>
      <c r="AO1610" s="155"/>
      <c r="AP1610" s="155"/>
      <c r="AQ1610" s="155"/>
      <c r="AR1610" s="155"/>
    </row>
    <row r="1611" spans="1:44" ht="102" x14ac:dyDescent="0.3">
      <c r="A1611" s="155"/>
      <c r="B1611" s="161" t="s">
        <v>1547</v>
      </c>
      <c r="C1611" s="162" t="s">
        <v>37</v>
      </c>
      <c r="D1611" s="170">
        <v>1687.93</v>
      </c>
      <c r="E1611" s="171">
        <v>1687.93</v>
      </c>
      <c r="F1611" s="165" t="s">
        <v>4107</v>
      </c>
      <c r="G1611" s="166" t="s">
        <v>2855</v>
      </c>
      <c r="H1611" s="167"/>
      <c r="I1611" s="155"/>
      <c r="J1611" s="155"/>
      <c r="K1611" s="155"/>
      <c r="L1611" s="155"/>
      <c r="M1611" s="155"/>
      <c r="N1611" s="155"/>
      <c r="O1611" s="155"/>
      <c r="P1611" s="155"/>
      <c r="Q1611" s="155"/>
      <c r="R1611" s="155"/>
      <c r="S1611" s="155"/>
      <c r="T1611" s="155"/>
      <c r="U1611" s="155"/>
      <c r="V1611" s="155"/>
      <c r="W1611" s="155"/>
      <c r="X1611" s="155"/>
      <c r="Y1611" s="155"/>
      <c r="Z1611" s="155"/>
      <c r="AA1611" s="155"/>
      <c r="AB1611" s="155"/>
      <c r="AC1611" s="155"/>
      <c r="AD1611" s="155"/>
      <c r="AE1611" s="155"/>
      <c r="AF1611" s="155"/>
      <c r="AG1611" s="155"/>
      <c r="AH1611" s="155"/>
      <c r="AI1611" s="155"/>
      <c r="AJ1611" s="155"/>
      <c r="AK1611" s="155"/>
      <c r="AL1611" s="155"/>
      <c r="AM1611" s="155"/>
      <c r="AN1611" s="155"/>
      <c r="AO1611" s="155"/>
      <c r="AP1611" s="155"/>
      <c r="AQ1611" s="155"/>
      <c r="AR1611" s="155"/>
    </row>
    <row r="1612" spans="1:44" ht="102" hidden="1" x14ac:dyDescent="0.3">
      <c r="A1612" s="155"/>
      <c r="B1612" s="165" t="s">
        <v>4107</v>
      </c>
      <c r="C1612" s="162"/>
      <c r="D1612" s="170">
        <v>1687.93</v>
      </c>
      <c r="E1612" s="171">
        <v>1687.93</v>
      </c>
      <c r="F1612" s="166" t="s">
        <v>2855</v>
      </c>
      <c r="G1612" s="161" t="s">
        <v>1349</v>
      </c>
      <c r="H1612" s="162" t="s">
        <v>58</v>
      </c>
      <c r="I1612" s="155"/>
      <c r="J1612" s="155"/>
      <c r="K1612" s="155"/>
      <c r="L1612" s="155"/>
      <c r="M1612" s="155"/>
      <c r="N1612" s="155"/>
      <c r="O1612" s="155"/>
      <c r="P1612" s="155"/>
      <c r="Q1612" s="155"/>
      <c r="R1612" s="155"/>
      <c r="S1612" s="155"/>
      <c r="T1612" s="155"/>
      <c r="U1612" s="155"/>
      <c r="V1612" s="155"/>
      <c r="W1612" s="155"/>
      <c r="X1612" s="155"/>
      <c r="Y1612" s="155"/>
      <c r="Z1612" s="155"/>
      <c r="AA1612" s="155"/>
      <c r="AB1612" s="155"/>
      <c r="AC1612" s="155"/>
      <c r="AD1612" s="155"/>
      <c r="AE1612" s="155"/>
      <c r="AF1612" s="155"/>
      <c r="AG1612" s="155"/>
      <c r="AH1612" s="155"/>
      <c r="AI1612" s="155"/>
      <c r="AJ1612" s="155"/>
      <c r="AK1612" s="155"/>
      <c r="AL1612" s="155"/>
      <c r="AM1612" s="155"/>
      <c r="AN1612" s="155"/>
      <c r="AO1612" s="155"/>
      <c r="AP1612" s="155"/>
      <c r="AQ1612" s="155"/>
      <c r="AR1612" s="155"/>
    </row>
    <row r="1613" spans="1:44" ht="102" hidden="1" x14ac:dyDescent="0.3">
      <c r="A1613" s="155"/>
      <c r="B1613" s="166" t="s">
        <v>2855</v>
      </c>
      <c r="C1613" s="167"/>
      <c r="D1613" s="170">
        <v>1687.93</v>
      </c>
      <c r="E1613" s="171">
        <v>1687.93</v>
      </c>
      <c r="F1613" s="161" t="s">
        <v>1349</v>
      </c>
      <c r="G1613" s="165" t="s">
        <v>4107</v>
      </c>
      <c r="H1613" s="162"/>
      <c r="I1613" s="155"/>
      <c r="J1613" s="155"/>
      <c r="K1613" s="155"/>
      <c r="L1613" s="155"/>
      <c r="M1613" s="155"/>
      <c r="N1613" s="155"/>
      <c r="O1613" s="155"/>
      <c r="P1613" s="155"/>
      <c r="Q1613" s="155"/>
      <c r="R1613" s="155"/>
      <c r="S1613" s="155"/>
      <c r="T1613" s="155"/>
      <c r="U1613" s="155"/>
      <c r="V1613" s="155"/>
      <c r="W1613" s="155"/>
      <c r="X1613" s="155"/>
      <c r="Y1613" s="155"/>
      <c r="Z1613" s="155"/>
      <c r="AA1613" s="155"/>
      <c r="AB1613" s="155"/>
      <c r="AC1613" s="155"/>
      <c r="AD1613" s="155"/>
      <c r="AE1613" s="155"/>
      <c r="AF1613" s="155"/>
      <c r="AG1613" s="155"/>
      <c r="AH1613" s="155"/>
      <c r="AI1613" s="155"/>
      <c r="AJ1613" s="155"/>
      <c r="AK1613" s="155"/>
      <c r="AL1613" s="155"/>
      <c r="AM1613" s="155"/>
      <c r="AN1613" s="155"/>
      <c r="AO1613" s="155"/>
      <c r="AP1613" s="155"/>
      <c r="AQ1613" s="155"/>
      <c r="AR1613" s="155"/>
    </row>
    <row r="1614" spans="1:44" ht="102" x14ac:dyDescent="0.3">
      <c r="A1614" s="155"/>
      <c r="B1614" s="161" t="s">
        <v>1349</v>
      </c>
      <c r="C1614" s="162" t="s">
        <v>58</v>
      </c>
      <c r="D1614" s="170">
        <v>2534.04</v>
      </c>
      <c r="E1614" s="171">
        <v>2534.04</v>
      </c>
      <c r="F1614" s="165" t="s">
        <v>4107</v>
      </c>
      <c r="G1614" s="166" t="s">
        <v>2856</v>
      </c>
      <c r="H1614" s="167"/>
      <c r="I1614" s="155"/>
      <c r="J1614" s="155"/>
      <c r="K1614" s="155"/>
      <c r="L1614" s="155"/>
      <c r="M1614" s="155"/>
      <c r="N1614" s="155"/>
      <c r="O1614" s="155"/>
      <c r="P1614" s="155"/>
      <c r="Q1614" s="155"/>
      <c r="R1614" s="155"/>
      <c r="S1614" s="155"/>
      <c r="T1614" s="155"/>
      <c r="U1614" s="155"/>
      <c r="V1614" s="155"/>
      <c r="W1614" s="155"/>
      <c r="X1614" s="155"/>
      <c r="Y1614" s="155"/>
      <c r="Z1614" s="155"/>
      <c r="AA1614" s="155"/>
      <c r="AB1614" s="155"/>
      <c r="AC1614" s="155"/>
      <c r="AD1614" s="155"/>
      <c r="AE1614" s="155"/>
      <c r="AF1614" s="155"/>
      <c r="AG1614" s="155"/>
      <c r="AH1614" s="155"/>
      <c r="AI1614" s="155"/>
      <c r="AJ1614" s="155"/>
      <c r="AK1614" s="155"/>
      <c r="AL1614" s="155"/>
      <c r="AM1614" s="155"/>
      <c r="AN1614" s="155"/>
      <c r="AO1614" s="155"/>
      <c r="AP1614" s="155"/>
      <c r="AQ1614" s="155"/>
      <c r="AR1614" s="155"/>
    </row>
    <row r="1615" spans="1:44" ht="102" hidden="1" x14ac:dyDescent="0.3">
      <c r="A1615" s="155"/>
      <c r="B1615" s="165" t="s">
        <v>4107</v>
      </c>
      <c r="C1615" s="162"/>
      <c r="D1615" s="170">
        <v>2534.04</v>
      </c>
      <c r="E1615" s="171">
        <v>2534.04</v>
      </c>
      <c r="F1615" s="166" t="s">
        <v>2856</v>
      </c>
      <c r="G1615" s="161" t="s">
        <v>1645</v>
      </c>
      <c r="H1615" s="162" t="s">
        <v>64</v>
      </c>
      <c r="I1615" s="155"/>
      <c r="J1615" s="155"/>
      <c r="K1615" s="155"/>
      <c r="L1615" s="155"/>
      <c r="M1615" s="155"/>
      <c r="N1615" s="155"/>
      <c r="O1615" s="155"/>
      <c r="P1615" s="155"/>
      <c r="Q1615" s="155"/>
      <c r="R1615" s="155"/>
      <c r="S1615" s="155"/>
      <c r="T1615" s="155"/>
      <c r="U1615" s="155"/>
      <c r="V1615" s="155"/>
      <c r="W1615" s="155"/>
      <c r="X1615" s="155"/>
      <c r="Y1615" s="155"/>
      <c r="Z1615" s="155"/>
      <c r="AA1615" s="155"/>
      <c r="AB1615" s="155"/>
      <c r="AC1615" s="155"/>
      <c r="AD1615" s="155"/>
      <c r="AE1615" s="155"/>
      <c r="AF1615" s="155"/>
      <c r="AG1615" s="155"/>
      <c r="AH1615" s="155"/>
      <c r="AI1615" s="155"/>
      <c r="AJ1615" s="155"/>
      <c r="AK1615" s="155"/>
      <c r="AL1615" s="155"/>
      <c r="AM1615" s="155"/>
      <c r="AN1615" s="155"/>
      <c r="AO1615" s="155"/>
      <c r="AP1615" s="155"/>
      <c r="AQ1615" s="155"/>
      <c r="AR1615" s="155"/>
    </row>
    <row r="1616" spans="1:44" ht="102" hidden="1" x14ac:dyDescent="0.3">
      <c r="A1616" s="155"/>
      <c r="B1616" s="166" t="s">
        <v>2856</v>
      </c>
      <c r="C1616" s="167"/>
      <c r="D1616" s="170">
        <v>2534.04</v>
      </c>
      <c r="E1616" s="171">
        <v>2534.04</v>
      </c>
      <c r="F1616" s="161" t="s">
        <v>1645</v>
      </c>
      <c r="G1616" s="165" t="s">
        <v>4107</v>
      </c>
      <c r="H1616" s="162"/>
      <c r="I1616" s="155"/>
      <c r="J1616" s="155"/>
      <c r="K1616" s="155"/>
      <c r="L1616" s="155"/>
      <c r="M1616" s="155"/>
      <c r="N1616" s="155"/>
      <c r="O1616" s="155"/>
      <c r="P1616" s="155"/>
      <c r="Q1616" s="155"/>
      <c r="R1616" s="155"/>
      <c r="S1616" s="155"/>
      <c r="T1616" s="155"/>
      <c r="U1616" s="155"/>
      <c r="V1616" s="155"/>
      <c r="W1616" s="155"/>
      <c r="X1616" s="155"/>
      <c r="Y1616" s="155"/>
      <c r="Z1616" s="155"/>
      <c r="AA1616" s="155"/>
      <c r="AB1616" s="155"/>
      <c r="AC1616" s="155"/>
      <c r="AD1616" s="155"/>
      <c r="AE1616" s="155"/>
      <c r="AF1616" s="155"/>
      <c r="AG1616" s="155"/>
      <c r="AH1616" s="155"/>
      <c r="AI1616" s="155"/>
      <c r="AJ1616" s="155"/>
      <c r="AK1616" s="155"/>
      <c r="AL1616" s="155"/>
      <c r="AM1616" s="155"/>
      <c r="AN1616" s="155"/>
      <c r="AO1616" s="155"/>
      <c r="AP1616" s="155"/>
      <c r="AQ1616" s="155"/>
      <c r="AR1616" s="155"/>
    </row>
    <row r="1617" spans="1:44" ht="102" x14ac:dyDescent="0.3">
      <c r="A1617" s="155"/>
      <c r="B1617" s="161" t="s">
        <v>1645</v>
      </c>
      <c r="C1617" s="162" t="s">
        <v>64</v>
      </c>
      <c r="D1617" s="170">
        <v>1438.82</v>
      </c>
      <c r="E1617" s="171">
        <v>1438.82</v>
      </c>
      <c r="F1617" s="165" t="s">
        <v>4107</v>
      </c>
      <c r="G1617" s="166" t="s">
        <v>2857</v>
      </c>
      <c r="H1617" s="167"/>
      <c r="I1617" s="155"/>
      <c r="J1617" s="155"/>
      <c r="K1617" s="155"/>
      <c r="L1617" s="155"/>
      <c r="M1617" s="155"/>
      <c r="N1617" s="155"/>
      <c r="O1617" s="155"/>
      <c r="P1617" s="155"/>
      <c r="Q1617" s="155"/>
      <c r="R1617" s="155"/>
      <c r="S1617" s="155"/>
      <c r="T1617" s="155"/>
      <c r="U1617" s="155"/>
      <c r="V1617" s="155"/>
      <c r="W1617" s="155"/>
      <c r="X1617" s="155"/>
      <c r="Y1617" s="155"/>
      <c r="Z1617" s="155"/>
      <c r="AA1617" s="155"/>
      <c r="AB1617" s="155"/>
      <c r="AC1617" s="155"/>
      <c r="AD1617" s="155"/>
      <c r="AE1617" s="155"/>
      <c r="AF1617" s="155"/>
      <c r="AG1617" s="155"/>
      <c r="AH1617" s="155"/>
      <c r="AI1617" s="155"/>
      <c r="AJ1617" s="155"/>
      <c r="AK1617" s="155"/>
      <c r="AL1617" s="155"/>
      <c r="AM1617" s="155"/>
      <c r="AN1617" s="155"/>
      <c r="AO1617" s="155"/>
      <c r="AP1617" s="155"/>
      <c r="AQ1617" s="155"/>
      <c r="AR1617" s="155"/>
    </row>
    <row r="1618" spans="1:44" ht="102" hidden="1" x14ac:dyDescent="0.3">
      <c r="A1618" s="155"/>
      <c r="B1618" s="165" t="s">
        <v>4107</v>
      </c>
      <c r="C1618" s="162"/>
      <c r="D1618" s="170">
        <v>1438.82</v>
      </c>
      <c r="E1618" s="171">
        <v>1438.82</v>
      </c>
      <c r="F1618" s="166" t="s">
        <v>2857</v>
      </c>
      <c r="G1618" s="161" t="s">
        <v>1522</v>
      </c>
      <c r="H1618" s="162" t="s">
        <v>143</v>
      </c>
      <c r="I1618" s="155"/>
      <c r="J1618" s="155"/>
      <c r="K1618" s="155"/>
      <c r="L1618" s="155"/>
      <c r="M1618" s="155"/>
      <c r="N1618" s="155"/>
      <c r="O1618" s="155"/>
      <c r="P1618" s="155"/>
      <c r="Q1618" s="155"/>
      <c r="R1618" s="155"/>
      <c r="S1618" s="155"/>
      <c r="T1618" s="155"/>
      <c r="U1618" s="155"/>
      <c r="V1618" s="155"/>
      <c r="W1618" s="155"/>
      <c r="X1618" s="155"/>
      <c r="Y1618" s="155"/>
      <c r="Z1618" s="155"/>
      <c r="AA1618" s="155"/>
      <c r="AB1618" s="155"/>
      <c r="AC1618" s="155"/>
      <c r="AD1618" s="155"/>
      <c r="AE1618" s="155"/>
      <c r="AF1618" s="155"/>
      <c r="AG1618" s="155"/>
      <c r="AH1618" s="155"/>
      <c r="AI1618" s="155"/>
      <c r="AJ1618" s="155"/>
      <c r="AK1618" s="155"/>
      <c r="AL1618" s="155"/>
      <c r="AM1618" s="155"/>
      <c r="AN1618" s="155"/>
      <c r="AO1618" s="155"/>
      <c r="AP1618" s="155"/>
      <c r="AQ1618" s="155"/>
      <c r="AR1618" s="155"/>
    </row>
    <row r="1619" spans="1:44" ht="102" hidden="1" x14ac:dyDescent="0.3">
      <c r="A1619" s="155"/>
      <c r="B1619" s="166" t="s">
        <v>2857</v>
      </c>
      <c r="C1619" s="167"/>
      <c r="D1619" s="170">
        <v>1438.82</v>
      </c>
      <c r="E1619" s="171">
        <v>1438.82</v>
      </c>
      <c r="F1619" s="161" t="s">
        <v>1522</v>
      </c>
      <c r="G1619" s="165" t="s">
        <v>4107</v>
      </c>
      <c r="H1619" s="162"/>
      <c r="I1619" s="155"/>
      <c r="J1619" s="155"/>
      <c r="K1619" s="155"/>
      <c r="L1619" s="155"/>
      <c r="M1619" s="155"/>
      <c r="N1619" s="155"/>
      <c r="O1619" s="155"/>
      <c r="P1619" s="155"/>
      <c r="Q1619" s="155"/>
      <c r="R1619" s="155"/>
      <c r="S1619" s="155"/>
      <c r="T1619" s="155"/>
      <c r="U1619" s="155"/>
      <c r="V1619" s="155"/>
      <c r="W1619" s="155"/>
      <c r="X1619" s="155"/>
      <c r="Y1619" s="155"/>
      <c r="Z1619" s="155"/>
      <c r="AA1619" s="155"/>
      <c r="AB1619" s="155"/>
      <c r="AC1619" s="155"/>
      <c r="AD1619" s="155"/>
      <c r="AE1619" s="155"/>
      <c r="AF1619" s="155"/>
      <c r="AG1619" s="155"/>
      <c r="AH1619" s="155"/>
      <c r="AI1619" s="155"/>
      <c r="AJ1619" s="155"/>
      <c r="AK1619" s="155"/>
      <c r="AL1619" s="155"/>
      <c r="AM1619" s="155"/>
      <c r="AN1619" s="155"/>
      <c r="AO1619" s="155"/>
      <c r="AP1619" s="155"/>
      <c r="AQ1619" s="155"/>
      <c r="AR1619" s="155"/>
    </row>
    <row r="1620" spans="1:44" ht="102" x14ac:dyDescent="0.3">
      <c r="A1620" s="155"/>
      <c r="B1620" s="161" t="s">
        <v>1522</v>
      </c>
      <c r="C1620" s="162" t="s">
        <v>143</v>
      </c>
      <c r="D1620" s="170">
        <v>1395.87</v>
      </c>
      <c r="E1620" s="171">
        <v>1395.87</v>
      </c>
      <c r="F1620" s="165" t="s">
        <v>4107</v>
      </c>
      <c r="G1620" s="166" t="s">
        <v>2858</v>
      </c>
      <c r="H1620" s="167"/>
      <c r="I1620" s="155"/>
      <c r="J1620" s="155"/>
      <c r="K1620" s="155"/>
      <c r="L1620" s="155"/>
      <c r="M1620" s="155"/>
      <c r="N1620" s="155"/>
      <c r="O1620" s="155"/>
      <c r="P1620" s="155"/>
      <c r="Q1620" s="155"/>
      <c r="R1620" s="155"/>
      <c r="S1620" s="155"/>
      <c r="T1620" s="155"/>
      <c r="U1620" s="155"/>
      <c r="V1620" s="155"/>
      <c r="W1620" s="155"/>
      <c r="X1620" s="155"/>
      <c r="Y1620" s="155"/>
      <c r="Z1620" s="155"/>
      <c r="AA1620" s="155"/>
      <c r="AB1620" s="155"/>
      <c r="AC1620" s="155"/>
      <c r="AD1620" s="155"/>
      <c r="AE1620" s="155"/>
      <c r="AF1620" s="155"/>
      <c r="AG1620" s="155"/>
      <c r="AH1620" s="155"/>
      <c r="AI1620" s="155"/>
      <c r="AJ1620" s="155"/>
      <c r="AK1620" s="155"/>
      <c r="AL1620" s="155"/>
      <c r="AM1620" s="155"/>
      <c r="AN1620" s="155"/>
      <c r="AO1620" s="155"/>
      <c r="AP1620" s="155"/>
      <c r="AQ1620" s="155"/>
      <c r="AR1620" s="155"/>
    </row>
    <row r="1621" spans="1:44" ht="102" hidden="1" x14ac:dyDescent="0.3">
      <c r="A1621" s="155"/>
      <c r="B1621" s="165" t="s">
        <v>4107</v>
      </c>
      <c r="C1621" s="162"/>
      <c r="D1621" s="170">
        <v>1395.87</v>
      </c>
      <c r="E1621" s="171">
        <v>1395.87</v>
      </c>
      <c r="F1621" s="166" t="s">
        <v>2858</v>
      </c>
      <c r="G1621" s="161" t="s">
        <v>1561</v>
      </c>
      <c r="H1621" s="162" t="s">
        <v>161</v>
      </c>
      <c r="I1621" s="155"/>
      <c r="J1621" s="155"/>
      <c r="K1621" s="155"/>
      <c r="L1621" s="155"/>
      <c r="M1621" s="155"/>
      <c r="N1621" s="155"/>
      <c r="O1621" s="155"/>
      <c r="P1621" s="155"/>
      <c r="Q1621" s="155"/>
      <c r="R1621" s="155"/>
      <c r="S1621" s="155"/>
      <c r="T1621" s="155"/>
      <c r="U1621" s="155"/>
      <c r="V1621" s="155"/>
      <c r="W1621" s="155"/>
      <c r="X1621" s="155"/>
      <c r="Y1621" s="155"/>
      <c r="Z1621" s="155"/>
      <c r="AA1621" s="155"/>
      <c r="AB1621" s="155"/>
      <c r="AC1621" s="155"/>
      <c r="AD1621" s="155"/>
      <c r="AE1621" s="155"/>
      <c r="AF1621" s="155"/>
      <c r="AG1621" s="155"/>
      <c r="AH1621" s="155"/>
      <c r="AI1621" s="155"/>
      <c r="AJ1621" s="155"/>
      <c r="AK1621" s="155"/>
      <c r="AL1621" s="155"/>
      <c r="AM1621" s="155"/>
      <c r="AN1621" s="155"/>
      <c r="AO1621" s="155"/>
      <c r="AP1621" s="155"/>
      <c r="AQ1621" s="155"/>
      <c r="AR1621" s="155"/>
    </row>
    <row r="1622" spans="1:44" ht="102" hidden="1" x14ac:dyDescent="0.3">
      <c r="A1622" s="155"/>
      <c r="B1622" s="166" t="s">
        <v>2858</v>
      </c>
      <c r="C1622" s="167"/>
      <c r="D1622" s="170">
        <v>1395.87</v>
      </c>
      <c r="E1622" s="171">
        <v>1395.87</v>
      </c>
      <c r="F1622" s="161" t="s">
        <v>1561</v>
      </c>
      <c r="G1622" s="165" t="s">
        <v>4107</v>
      </c>
      <c r="H1622" s="162"/>
      <c r="I1622" s="155"/>
      <c r="J1622" s="155"/>
      <c r="K1622" s="155"/>
      <c r="L1622" s="155"/>
      <c r="M1622" s="155"/>
      <c r="N1622" s="155"/>
      <c r="O1622" s="155"/>
      <c r="P1622" s="155"/>
      <c r="Q1622" s="155"/>
      <c r="R1622" s="155"/>
      <c r="S1622" s="155"/>
      <c r="T1622" s="155"/>
      <c r="U1622" s="155"/>
      <c r="V1622" s="155"/>
      <c r="W1622" s="155"/>
      <c r="X1622" s="155"/>
      <c r="Y1622" s="155"/>
      <c r="Z1622" s="155"/>
      <c r="AA1622" s="155"/>
      <c r="AB1622" s="155"/>
      <c r="AC1622" s="155"/>
      <c r="AD1622" s="155"/>
      <c r="AE1622" s="155"/>
      <c r="AF1622" s="155"/>
      <c r="AG1622" s="155"/>
      <c r="AH1622" s="155"/>
      <c r="AI1622" s="155"/>
      <c r="AJ1622" s="155"/>
      <c r="AK1622" s="155"/>
      <c r="AL1622" s="155"/>
      <c r="AM1622" s="155"/>
      <c r="AN1622" s="155"/>
      <c r="AO1622" s="155"/>
      <c r="AP1622" s="155"/>
      <c r="AQ1622" s="155"/>
      <c r="AR1622" s="155"/>
    </row>
    <row r="1623" spans="1:44" ht="102" x14ac:dyDescent="0.3">
      <c r="A1623" s="155"/>
      <c r="B1623" s="161" t="s">
        <v>1561</v>
      </c>
      <c r="C1623" s="162" t="s">
        <v>161</v>
      </c>
      <c r="D1623" s="170">
        <v>2641.41</v>
      </c>
      <c r="E1623" s="171">
        <v>2641.41</v>
      </c>
      <c r="F1623" s="165" t="s">
        <v>4107</v>
      </c>
      <c r="G1623" s="166" t="s">
        <v>2859</v>
      </c>
      <c r="H1623" s="167"/>
      <c r="I1623" s="155"/>
      <c r="J1623" s="155"/>
      <c r="K1623" s="155"/>
      <c r="L1623" s="155"/>
      <c r="M1623" s="155"/>
      <c r="N1623" s="155"/>
      <c r="O1623" s="155"/>
      <c r="P1623" s="155"/>
      <c r="Q1623" s="155"/>
      <c r="R1623" s="155"/>
      <c r="S1623" s="155"/>
      <c r="T1623" s="155"/>
      <c r="U1623" s="155"/>
      <c r="V1623" s="155"/>
      <c r="W1623" s="155"/>
      <c r="X1623" s="155"/>
      <c r="Y1623" s="155"/>
      <c r="Z1623" s="155"/>
      <c r="AA1623" s="155"/>
      <c r="AB1623" s="155"/>
      <c r="AC1623" s="155"/>
      <c r="AD1623" s="155"/>
      <c r="AE1623" s="155"/>
      <c r="AF1623" s="155"/>
      <c r="AG1623" s="155"/>
      <c r="AH1623" s="155"/>
      <c r="AI1623" s="155"/>
      <c r="AJ1623" s="155"/>
      <c r="AK1623" s="155"/>
      <c r="AL1623" s="155"/>
      <c r="AM1623" s="155"/>
      <c r="AN1623" s="155"/>
      <c r="AO1623" s="155"/>
      <c r="AP1623" s="155"/>
      <c r="AQ1623" s="155"/>
      <c r="AR1623" s="155"/>
    </row>
    <row r="1624" spans="1:44" ht="102" hidden="1" x14ac:dyDescent="0.3">
      <c r="A1624" s="155"/>
      <c r="B1624" s="165" t="s">
        <v>4107</v>
      </c>
      <c r="C1624" s="162"/>
      <c r="D1624" s="170">
        <v>2641.41</v>
      </c>
      <c r="E1624" s="171">
        <v>2641.41</v>
      </c>
      <c r="F1624" s="166" t="s">
        <v>2859</v>
      </c>
      <c r="G1624" s="161" t="s">
        <v>1583</v>
      </c>
      <c r="H1624" s="162" t="s">
        <v>250</v>
      </c>
      <c r="I1624" s="155"/>
      <c r="J1624" s="155"/>
      <c r="K1624" s="155"/>
      <c r="L1624" s="155"/>
      <c r="M1624" s="155"/>
      <c r="N1624" s="155"/>
      <c r="O1624" s="155"/>
      <c r="P1624" s="155"/>
      <c r="Q1624" s="155"/>
      <c r="R1624" s="155"/>
      <c r="S1624" s="155"/>
      <c r="T1624" s="155"/>
      <c r="U1624" s="155"/>
      <c r="V1624" s="155"/>
      <c r="W1624" s="155"/>
      <c r="X1624" s="155"/>
      <c r="Y1624" s="155"/>
      <c r="Z1624" s="155"/>
      <c r="AA1624" s="155"/>
      <c r="AB1624" s="155"/>
      <c r="AC1624" s="155"/>
      <c r="AD1624" s="155"/>
      <c r="AE1624" s="155"/>
      <c r="AF1624" s="155"/>
      <c r="AG1624" s="155"/>
      <c r="AH1624" s="155"/>
      <c r="AI1624" s="155"/>
      <c r="AJ1624" s="155"/>
      <c r="AK1624" s="155"/>
      <c r="AL1624" s="155"/>
      <c r="AM1624" s="155"/>
      <c r="AN1624" s="155"/>
      <c r="AO1624" s="155"/>
      <c r="AP1624" s="155"/>
      <c r="AQ1624" s="155"/>
      <c r="AR1624" s="155"/>
    </row>
    <row r="1625" spans="1:44" ht="102" hidden="1" x14ac:dyDescent="0.3">
      <c r="A1625" s="155"/>
      <c r="B1625" s="166" t="s">
        <v>2859</v>
      </c>
      <c r="C1625" s="167"/>
      <c r="D1625" s="170">
        <v>2641.41</v>
      </c>
      <c r="E1625" s="171">
        <v>2641.41</v>
      </c>
      <c r="F1625" s="161" t="s">
        <v>1583</v>
      </c>
      <c r="G1625" s="165" t="s">
        <v>4107</v>
      </c>
      <c r="H1625" s="162"/>
      <c r="I1625" s="155"/>
      <c r="J1625" s="155"/>
      <c r="K1625" s="155"/>
      <c r="L1625" s="155"/>
      <c r="M1625" s="155"/>
      <c r="N1625" s="155"/>
      <c r="O1625" s="155"/>
      <c r="P1625" s="155"/>
      <c r="Q1625" s="155"/>
      <c r="R1625" s="155"/>
      <c r="S1625" s="155"/>
      <c r="T1625" s="155"/>
      <c r="U1625" s="155"/>
      <c r="V1625" s="155"/>
      <c r="W1625" s="155"/>
      <c r="X1625" s="155"/>
      <c r="Y1625" s="155"/>
      <c r="Z1625" s="155"/>
      <c r="AA1625" s="155"/>
      <c r="AB1625" s="155"/>
      <c r="AC1625" s="155"/>
      <c r="AD1625" s="155"/>
      <c r="AE1625" s="155"/>
      <c r="AF1625" s="155"/>
      <c r="AG1625" s="155"/>
      <c r="AH1625" s="155"/>
      <c r="AI1625" s="155"/>
      <c r="AJ1625" s="155"/>
      <c r="AK1625" s="155"/>
      <c r="AL1625" s="155"/>
      <c r="AM1625" s="155"/>
      <c r="AN1625" s="155"/>
      <c r="AO1625" s="155"/>
      <c r="AP1625" s="155"/>
      <c r="AQ1625" s="155"/>
      <c r="AR1625" s="155"/>
    </row>
    <row r="1626" spans="1:44" ht="102" x14ac:dyDescent="0.3">
      <c r="A1626" s="155"/>
      <c r="B1626" s="161" t="s">
        <v>1583</v>
      </c>
      <c r="C1626" s="162" t="s">
        <v>250</v>
      </c>
      <c r="D1626" s="170">
        <v>1679.34</v>
      </c>
      <c r="E1626" s="171">
        <v>1679.34</v>
      </c>
      <c r="F1626" s="165" t="s">
        <v>4107</v>
      </c>
      <c r="G1626" s="166" t="s">
        <v>2860</v>
      </c>
      <c r="H1626" s="167"/>
      <c r="I1626" s="155"/>
      <c r="J1626" s="155"/>
      <c r="K1626" s="155"/>
      <c r="L1626" s="155"/>
      <c r="M1626" s="155"/>
      <c r="N1626" s="155"/>
      <c r="O1626" s="155"/>
      <c r="P1626" s="155"/>
      <c r="Q1626" s="155"/>
      <c r="R1626" s="155"/>
      <c r="S1626" s="155"/>
      <c r="T1626" s="155"/>
      <c r="U1626" s="155"/>
      <c r="V1626" s="155"/>
      <c r="W1626" s="155"/>
      <c r="X1626" s="155"/>
      <c r="Y1626" s="155"/>
      <c r="Z1626" s="155"/>
      <c r="AA1626" s="155"/>
      <c r="AB1626" s="155"/>
      <c r="AC1626" s="155"/>
      <c r="AD1626" s="155"/>
      <c r="AE1626" s="155"/>
      <c r="AF1626" s="155"/>
      <c r="AG1626" s="155"/>
      <c r="AH1626" s="155"/>
      <c r="AI1626" s="155"/>
      <c r="AJ1626" s="155"/>
      <c r="AK1626" s="155"/>
      <c r="AL1626" s="155"/>
      <c r="AM1626" s="155"/>
      <c r="AN1626" s="155"/>
      <c r="AO1626" s="155"/>
      <c r="AP1626" s="155"/>
      <c r="AQ1626" s="155"/>
      <c r="AR1626" s="155"/>
    </row>
    <row r="1627" spans="1:44" ht="102" hidden="1" x14ac:dyDescent="0.3">
      <c r="A1627" s="155"/>
      <c r="B1627" s="165" t="s">
        <v>4107</v>
      </c>
      <c r="C1627" s="162"/>
      <c r="D1627" s="170">
        <v>1679.34</v>
      </c>
      <c r="E1627" s="171">
        <v>1679.34</v>
      </c>
      <c r="F1627" s="166" t="s">
        <v>2860</v>
      </c>
      <c r="G1627" s="161" t="s">
        <v>1911</v>
      </c>
      <c r="H1627" s="162" t="s">
        <v>187</v>
      </c>
      <c r="I1627" s="155"/>
      <c r="J1627" s="155"/>
      <c r="K1627" s="155"/>
      <c r="L1627" s="155"/>
      <c r="M1627" s="155"/>
      <c r="N1627" s="155"/>
      <c r="O1627" s="155"/>
      <c r="P1627" s="155"/>
      <c r="Q1627" s="155"/>
      <c r="R1627" s="155"/>
      <c r="S1627" s="155"/>
      <c r="T1627" s="155"/>
      <c r="U1627" s="155"/>
      <c r="V1627" s="155"/>
      <c r="W1627" s="155"/>
      <c r="X1627" s="155"/>
      <c r="Y1627" s="155"/>
      <c r="Z1627" s="155"/>
      <c r="AA1627" s="155"/>
      <c r="AB1627" s="155"/>
      <c r="AC1627" s="155"/>
      <c r="AD1627" s="155"/>
      <c r="AE1627" s="155"/>
      <c r="AF1627" s="155"/>
      <c r="AG1627" s="155"/>
      <c r="AH1627" s="155"/>
      <c r="AI1627" s="155"/>
      <c r="AJ1627" s="155"/>
      <c r="AK1627" s="155"/>
      <c r="AL1627" s="155"/>
      <c r="AM1627" s="155"/>
      <c r="AN1627" s="155"/>
      <c r="AO1627" s="155"/>
      <c r="AP1627" s="155"/>
      <c r="AQ1627" s="155"/>
      <c r="AR1627" s="155"/>
    </row>
    <row r="1628" spans="1:44" ht="102" hidden="1" x14ac:dyDescent="0.3">
      <c r="A1628" s="155"/>
      <c r="B1628" s="166" t="s">
        <v>2860</v>
      </c>
      <c r="C1628" s="167"/>
      <c r="D1628" s="170">
        <v>1679.34</v>
      </c>
      <c r="E1628" s="171">
        <v>1679.34</v>
      </c>
      <c r="F1628" s="161" t="s">
        <v>1911</v>
      </c>
      <c r="G1628" s="165" t="s">
        <v>4107</v>
      </c>
      <c r="H1628" s="162"/>
      <c r="I1628" s="155"/>
      <c r="J1628" s="155"/>
      <c r="K1628" s="155"/>
      <c r="L1628" s="155"/>
      <c r="M1628" s="155"/>
      <c r="N1628" s="155"/>
      <c r="O1628" s="155"/>
      <c r="P1628" s="155"/>
      <c r="Q1628" s="155"/>
      <c r="R1628" s="155"/>
      <c r="S1628" s="155"/>
      <c r="T1628" s="155"/>
      <c r="U1628" s="155"/>
      <c r="V1628" s="155"/>
      <c r="W1628" s="155"/>
      <c r="X1628" s="155"/>
      <c r="Y1628" s="155"/>
      <c r="Z1628" s="155"/>
      <c r="AA1628" s="155"/>
      <c r="AB1628" s="155"/>
      <c r="AC1628" s="155"/>
      <c r="AD1628" s="155"/>
      <c r="AE1628" s="155"/>
      <c r="AF1628" s="155"/>
      <c r="AG1628" s="155"/>
      <c r="AH1628" s="155"/>
      <c r="AI1628" s="155"/>
      <c r="AJ1628" s="155"/>
      <c r="AK1628" s="155"/>
      <c r="AL1628" s="155"/>
      <c r="AM1628" s="155"/>
      <c r="AN1628" s="155"/>
      <c r="AO1628" s="155"/>
      <c r="AP1628" s="155"/>
      <c r="AQ1628" s="155"/>
      <c r="AR1628" s="155"/>
    </row>
    <row r="1629" spans="1:44" ht="102" x14ac:dyDescent="0.3">
      <c r="A1629" s="155"/>
      <c r="B1629" s="161" t="s">
        <v>1911</v>
      </c>
      <c r="C1629" s="162" t="s">
        <v>187</v>
      </c>
      <c r="D1629" s="170">
        <v>3603.48</v>
      </c>
      <c r="E1629" s="171">
        <v>3603.48</v>
      </c>
      <c r="F1629" s="165" t="s">
        <v>4107</v>
      </c>
      <c r="G1629" s="166" t="s">
        <v>2732</v>
      </c>
      <c r="H1629" s="167"/>
      <c r="I1629" s="155"/>
      <c r="J1629" s="155"/>
      <c r="K1629" s="155"/>
      <c r="L1629" s="155"/>
      <c r="M1629" s="155"/>
      <c r="N1629" s="155"/>
      <c r="O1629" s="155"/>
      <c r="P1629" s="155"/>
      <c r="Q1629" s="155"/>
      <c r="R1629" s="155"/>
      <c r="S1629" s="155"/>
      <c r="T1629" s="155"/>
      <c r="U1629" s="155"/>
      <c r="V1629" s="155"/>
      <c r="W1629" s="155"/>
      <c r="X1629" s="155"/>
      <c r="Y1629" s="155"/>
      <c r="Z1629" s="155"/>
      <c r="AA1629" s="155"/>
      <c r="AB1629" s="155"/>
      <c r="AC1629" s="155"/>
      <c r="AD1629" s="155"/>
      <c r="AE1629" s="155"/>
      <c r="AF1629" s="155"/>
      <c r="AG1629" s="155"/>
      <c r="AH1629" s="155"/>
      <c r="AI1629" s="155"/>
      <c r="AJ1629" s="155"/>
      <c r="AK1629" s="155"/>
      <c r="AL1629" s="155"/>
      <c r="AM1629" s="155"/>
      <c r="AN1629" s="155"/>
      <c r="AO1629" s="155"/>
      <c r="AP1629" s="155"/>
      <c r="AQ1629" s="155"/>
      <c r="AR1629" s="155"/>
    </row>
    <row r="1630" spans="1:44" ht="102" hidden="1" x14ac:dyDescent="0.3">
      <c r="A1630" s="155"/>
      <c r="B1630" s="165" t="s">
        <v>4107</v>
      </c>
      <c r="C1630" s="162"/>
      <c r="D1630" s="170">
        <v>3603.48</v>
      </c>
      <c r="E1630" s="171">
        <v>3603.48</v>
      </c>
      <c r="F1630" s="166" t="s">
        <v>2732</v>
      </c>
      <c r="G1630" s="161" t="s">
        <v>1584</v>
      </c>
      <c r="H1630" s="162" t="s">
        <v>145</v>
      </c>
      <c r="I1630" s="155"/>
      <c r="J1630" s="155"/>
      <c r="K1630" s="155"/>
      <c r="L1630" s="155"/>
      <c r="M1630" s="155"/>
      <c r="N1630" s="155"/>
      <c r="O1630" s="155"/>
      <c r="P1630" s="155"/>
      <c r="Q1630" s="155"/>
      <c r="R1630" s="155"/>
      <c r="S1630" s="155"/>
      <c r="T1630" s="155"/>
      <c r="U1630" s="155"/>
      <c r="V1630" s="155"/>
      <c r="W1630" s="155"/>
      <c r="X1630" s="155"/>
      <c r="Y1630" s="155"/>
      <c r="Z1630" s="155"/>
      <c r="AA1630" s="155"/>
      <c r="AB1630" s="155"/>
      <c r="AC1630" s="155"/>
      <c r="AD1630" s="155"/>
      <c r="AE1630" s="155"/>
      <c r="AF1630" s="155"/>
      <c r="AG1630" s="155"/>
      <c r="AH1630" s="155"/>
      <c r="AI1630" s="155"/>
      <c r="AJ1630" s="155"/>
      <c r="AK1630" s="155"/>
      <c r="AL1630" s="155"/>
      <c r="AM1630" s="155"/>
      <c r="AN1630" s="155"/>
      <c r="AO1630" s="155"/>
      <c r="AP1630" s="155"/>
      <c r="AQ1630" s="155"/>
      <c r="AR1630" s="155"/>
    </row>
    <row r="1631" spans="1:44" ht="102" hidden="1" x14ac:dyDescent="0.3">
      <c r="A1631" s="155"/>
      <c r="B1631" s="166" t="s">
        <v>2732</v>
      </c>
      <c r="C1631" s="167"/>
      <c r="D1631" s="170">
        <v>3603.48</v>
      </c>
      <c r="E1631" s="171">
        <v>3603.48</v>
      </c>
      <c r="F1631" s="161" t="s">
        <v>1584</v>
      </c>
      <c r="G1631" s="165" t="s">
        <v>4107</v>
      </c>
      <c r="H1631" s="162"/>
      <c r="I1631" s="155"/>
      <c r="J1631" s="155"/>
      <c r="K1631" s="155"/>
      <c r="L1631" s="155"/>
      <c r="M1631" s="155"/>
      <c r="N1631" s="155"/>
      <c r="O1631" s="155"/>
      <c r="P1631" s="155"/>
      <c r="Q1631" s="155"/>
      <c r="R1631" s="155"/>
      <c r="S1631" s="155"/>
      <c r="T1631" s="155"/>
      <c r="U1631" s="155"/>
      <c r="V1631" s="155"/>
      <c r="W1631" s="155"/>
      <c r="X1631" s="155"/>
      <c r="Y1631" s="155"/>
      <c r="Z1631" s="155"/>
      <c r="AA1631" s="155"/>
      <c r="AB1631" s="155"/>
      <c r="AC1631" s="155"/>
      <c r="AD1631" s="155"/>
      <c r="AE1631" s="155"/>
      <c r="AF1631" s="155"/>
      <c r="AG1631" s="155"/>
      <c r="AH1631" s="155"/>
      <c r="AI1631" s="155"/>
      <c r="AJ1631" s="155"/>
      <c r="AK1631" s="155"/>
      <c r="AL1631" s="155"/>
      <c r="AM1631" s="155"/>
      <c r="AN1631" s="155"/>
      <c r="AO1631" s="155"/>
      <c r="AP1631" s="155"/>
      <c r="AQ1631" s="155"/>
      <c r="AR1631" s="155"/>
    </row>
    <row r="1632" spans="1:44" ht="102" x14ac:dyDescent="0.3">
      <c r="A1632" s="155"/>
      <c r="B1632" s="161" t="s">
        <v>1584</v>
      </c>
      <c r="C1632" s="162" t="s">
        <v>145</v>
      </c>
      <c r="D1632" s="170">
        <v>1365.8</v>
      </c>
      <c r="E1632" s="171">
        <v>1365.8</v>
      </c>
      <c r="F1632" s="165" t="s">
        <v>4107</v>
      </c>
      <c r="G1632" s="166" t="s">
        <v>2861</v>
      </c>
      <c r="H1632" s="167"/>
      <c r="I1632" s="155"/>
      <c r="J1632" s="155"/>
      <c r="K1632" s="155"/>
      <c r="L1632" s="155"/>
      <c r="M1632" s="155"/>
      <c r="N1632" s="155"/>
      <c r="O1632" s="155"/>
      <c r="P1632" s="155"/>
      <c r="Q1632" s="155"/>
      <c r="R1632" s="155"/>
      <c r="S1632" s="155"/>
      <c r="T1632" s="155"/>
      <c r="U1632" s="155"/>
      <c r="V1632" s="155"/>
      <c r="W1632" s="155"/>
      <c r="X1632" s="155"/>
      <c r="Y1632" s="155"/>
      <c r="Z1632" s="155"/>
      <c r="AA1632" s="155"/>
      <c r="AB1632" s="155"/>
      <c r="AC1632" s="155"/>
      <c r="AD1632" s="155"/>
      <c r="AE1632" s="155"/>
      <c r="AF1632" s="155"/>
      <c r="AG1632" s="155"/>
      <c r="AH1632" s="155"/>
      <c r="AI1632" s="155"/>
      <c r="AJ1632" s="155"/>
      <c r="AK1632" s="155"/>
      <c r="AL1632" s="155"/>
      <c r="AM1632" s="155"/>
      <c r="AN1632" s="155"/>
      <c r="AO1632" s="155"/>
      <c r="AP1632" s="155"/>
      <c r="AQ1632" s="155"/>
      <c r="AR1632" s="155"/>
    </row>
    <row r="1633" spans="1:44" ht="102" hidden="1" x14ac:dyDescent="0.3">
      <c r="A1633" s="155"/>
      <c r="B1633" s="165" t="s">
        <v>4107</v>
      </c>
      <c r="C1633" s="162"/>
      <c r="D1633" s="170">
        <v>1365.8</v>
      </c>
      <c r="E1633" s="171">
        <v>1365.8</v>
      </c>
      <c r="F1633" s="166" t="s">
        <v>2861</v>
      </c>
      <c r="G1633" s="161" t="s">
        <v>1555</v>
      </c>
      <c r="H1633" s="162" t="s">
        <v>230</v>
      </c>
      <c r="I1633" s="155"/>
      <c r="J1633" s="155"/>
      <c r="K1633" s="155"/>
      <c r="L1633" s="155"/>
      <c r="M1633" s="155"/>
      <c r="N1633" s="155"/>
      <c r="O1633" s="155"/>
      <c r="P1633" s="155"/>
      <c r="Q1633" s="155"/>
      <c r="R1633" s="155"/>
      <c r="S1633" s="155"/>
      <c r="T1633" s="155"/>
      <c r="U1633" s="155"/>
      <c r="V1633" s="155"/>
      <c r="W1633" s="155"/>
      <c r="X1633" s="155"/>
      <c r="Y1633" s="155"/>
      <c r="Z1633" s="155"/>
      <c r="AA1633" s="155"/>
      <c r="AB1633" s="155"/>
      <c r="AC1633" s="155"/>
      <c r="AD1633" s="155"/>
      <c r="AE1633" s="155"/>
      <c r="AF1633" s="155"/>
      <c r="AG1633" s="155"/>
      <c r="AH1633" s="155"/>
      <c r="AI1633" s="155"/>
      <c r="AJ1633" s="155"/>
      <c r="AK1633" s="155"/>
      <c r="AL1633" s="155"/>
      <c r="AM1633" s="155"/>
      <c r="AN1633" s="155"/>
      <c r="AO1633" s="155"/>
      <c r="AP1633" s="155"/>
      <c r="AQ1633" s="155"/>
      <c r="AR1633" s="155"/>
    </row>
    <row r="1634" spans="1:44" ht="102" hidden="1" x14ac:dyDescent="0.3">
      <c r="A1634" s="155"/>
      <c r="B1634" s="166" t="s">
        <v>2861</v>
      </c>
      <c r="C1634" s="167"/>
      <c r="D1634" s="170">
        <v>1365.8</v>
      </c>
      <c r="E1634" s="171">
        <v>1365.8</v>
      </c>
      <c r="F1634" s="161" t="s">
        <v>1555</v>
      </c>
      <c r="G1634" s="165" t="s">
        <v>4107</v>
      </c>
      <c r="H1634" s="162"/>
      <c r="I1634" s="155"/>
      <c r="J1634" s="155"/>
      <c r="K1634" s="155"/>
      <c r="L1634" s="155"/>
      <c r="M1634" s="155"/>
      <c r="N1634" s="155"/>
      <c r="O1634" s="155"/>
      <c r="P1634" s="155"/>
      <c r="Q1634" s="155"/>
      <c r="R1634" s="155"/>
      <c r="S1634" s="155"/>
      <c r="T1634" s="155"/>
      <c r="U1634" s="155"/>
      <c r="V1634" s="155"/>
      <c r="W1634" s="155"/>
      <c r="X1634" s="155"/>
      <c r="Y1634" s="155"/>
      <c r="Z1634" s="155"/>
      <c r="AA1634" s="155"/>
      <c r="AB1634" s="155"/>
      <c r="AC1634" s="155"/>
      <c r="AD1634" s="155"/>
      <c r="AE1634" s="155"/>
      <c r="AF1634" s="155"/>
      <c r="AG1634" s="155"/>
      <c r="AH1634" s="155"/>
      <c r="AI1634" s="155"/>
      <c r="AJ1634" s="155"/>
      <c r="AK1634" s="155"/>
      <c r="AL1634" s="155"/>
      <c r="AM1634" s="155"/>
      <c r="AN1634" s="155"/>
      <c r="AO1634" s="155"/>
      <c r="AP1634" s="155"/>
      <c r="AQ1634" s="155"/>
      <c r="AR1634" s="155"/>
    </row>
    <row r="1635" spans="1:44" ht="102" x14ac:dyDescent="0.3">
      <c r="A1635" s="155"/>
      <c r="B1635" s="161" t="s">
        <v>1555</v>
      </c>
      <c r="C1635" s="162" t="s">
        <v>230</v>
      </c>
      <c r="D1635" s="170">
        <v>1378.69</v>
      </c>
      <c r="E1635" s="171">
        <v>1378.69</v>
      </c>
      <c r="F1635" s="165" t="s">
        <v>4107</v>
      </c>
      <c r="G1635" s="166" t="s">
        <v>2862</v>
      </c>
      <c r="H1635" s="167"/>
      <c r="I1635" s="155"/>
      <c r="J1635" s="155"/>
      <c r="K1635" s="155"/>
      <c r="L1635" s="155"/>
      <c r="M1635" s="155"/>
      <c r="N1635" s="155"/>
      <c r="O1635" s="155"/>
      <c r="P1635" s="155"/>
      <c r="Q1635" s="155"/>
      <c r="R1635" s="155"/>
      <c r="S1635" s="155"/>
      <c r="T1635" s="155"/>
      <c r="U1635" s="155"/>
      <c r="V1635" s="155"/>
      <c r="W1635" s="155"/>
      <c r="X1635" s="155"/>
      <c r="Y1635" s="155"/>
      <c r="Z1635" s="155"/>
      <c r="AA1635" s="155"/>
      <c r="AB1635" s="155"/>
      <c r="AC1635" s="155"/>
      <c r="AD1635" s="155"/>
      <c r="AE1635" s="155"/>
      <c r="AF1635" s="155"/>
      <c r="AG1635" s="155"/>
      <c r="AH1635" s="155"/>
      <c r="AI1635" s="155"/>
      <c r="AJ1635" s="155"/>
      <c r="AK1635" s="155"/>
      <c r="AL1635" s="155"/>
      <c r="AM1635" s="155"/>
      <c r="AN1635" s="155"/>
      <c r="AO1635" s="155"/>
      <c r="AP1635" s="155"/>
      <c r="AQ1635" s="155"/>
      <c r="AR1635" s="155"/>
    </row>
    <row r="1636" spans="1:44" ht="102" hidden="1" x14ac:dyDescent="0.3">
      <c r="A1636" s="155"/>
      <c r="B1636" s="165" t="s">
        <v>4107</v>
      </c>
      <c r="C1636" s="162"/>
      <c r="D1636" s="170">
        <v>1378.69</v>
      </c>
      <c r="E1636" s="171">
        <v>1378.69</v>
      </c>
      <c r="F1636" s="166" t="s">
        <v>2862</v>
      </c>
      <c r="G1636" s="161" t="s">
        <v>1609</v>
      </c>
      <c r="H1636" s="162" t="s">
        <v>152</v>
      </c>
      <c r="I1636" s="155"/>
      <c r="J1636" s="155"/>
      <c r="K1636" s="155"/>
      <c r="L1636" s="155"/>
      <c r="M1636" s="155"/>
      <c r="N1636" s="155"/>
      <c r="O1636" s="155"/>
      <c r="P1636" s="155"/>
      <c r="Q1636" s="155"/>
      <c r="R1636" s="155"/>
      <c r="S1636" s="155"/>
      <c r="T1636" s="155"/>
      <c r="U1636" s="155"/>
      <c r="V1636" s="155"/>
      <c r="W1636" s="155"/>
      <c r="X1636" s="155"/>
      <c r="Y1636" s="155"/>
      <c r="Z1636" s="155"/>
      <c r="AA1636" s="155"/>
      <c r="AB1636" s="155"/>
      <c r="AC1636" s="155"/>
      <c r="AD1636" s="155"/>
      <c r="AE1636" s="155"/>
      <c r="AF1636" s="155"/>
      <c r="AG1636" s="155"/>
      <c r="AH1636" s="155"/>
      <c r="AI1636" s="155"/>
      <c r="AJ1636" s="155"/>
      <c r="AK1636" s="155"/>
      <c r="AL1636" s="155"/>
      <c r="AM1636" s="155"/>
      <c r="AN1636" s="155"/>
      <c r="AO1636" s="155"/>
      <c r="AP1636" s="155"/>
      <c r="AQ1636" s="155"/>
      <c r="AR1636" s="155"/>
    </row>
    <row r="1637" spans="1:44" ht="102" hidden="1" x14ac:dyDescent="0.3">
      <c r="A1637" s="155"/>
      <c r="B1637" s="166" t="s">
        <v>2862</v>
      </c>
      <c r="C1637" s="167"/>
      <c r="D1637" s="170">
        <v>1378.69</v>
      </c>
      <c r="E1637" s="171">
        <v>1378.69</v>
      </c>
      <c r="F1637" s="161" t="s">
        <v>1609</v>
      </c>
      <c r="G1637" s="165" t="s">
        <v>4107</v>
      </c>
      <c r="H1637" s="162"/>
      <c r="I1637" s="155"/>
      <c r="J1637" s="155"/>
      <c r="K1637" s="155"/>
      <c r="L1637" s="155"/>
      <c r="M1637" s="155"/>
      <c r="N1637" s="155"/>
      <c r="O1637" s="155"/>
      <c r="P1637" s="155"/>
      <c r="Q1637" s="155"/>
      <c r="R1637" s="155"/>
      <c r="S1637" s="155"/>
      <c r="T1637" s="155"/>
      <c r="U1637" s="155"/>
      <c r="V1637" s="155"/>
      <c r="W1637" s="155"/>
      <c r="X1637" s="155"/>
      <c r="Y1637" s="155"/>
      <c r="Z1637" s="155"/>
      <c r="AA1637" s="155"/>
      <c r="AB1637" s="155"/>
      <c r="AC1637" s="155"/>
      <c r="AD1637" s="155"/>
      <c r="AE1637" s="155"/>
      <c r="AF1637" s="155"/>
      <c r="AG1637" s="155"/>
      <c r="AH1637" s="155"/>
      <c r="AI1637" s="155"/>
      <c r="AJ1637" s="155"/>
      <c r="AK1637" s="155"/>
      <c r="AL1637" s="155"/>
      <c r="AM1637" s="155"/>
      <c r="AN1637" s="155"/>
      <c r="AO1637" s="155"/>
      <c r="AP1637" s="155"/>
      <c r="AQ1637" s="155"/>
      <c r="AR1637" s="155"/>
    </row>
    <row r="1638" spans="1:44" ht="102" x14ac:dyDescent="0.3">
      <c r="A1638" s="155"/>
      <c r="B1638" s="161" t="s">
        <v>1609</v>
      </c>
      <c r="C1638" s="162" t="s">
        <v>152</v>
      </c>
      <c r="D1638" s="170">
        <v>1687.93</v>
      </c>
      <c r="E1638" s="171">
        <v>1687.93</v>
      </c>
      <c r="F1638" s="165" t="s">
        <v>4107</v>
      </c>
      <c r="G1638" s="166" t="s">
        <v>2863</v>
      </c>
      <c r="H1638" s="167"/>
      <c r="I1638" s="155"/>
      <c r="J1638" s="155"/>
      <c r="K1638" s="155"/>
      <c r="L1638" s="155"/>
      <c r="M1638" s="155"/>
      <c r="N1638" s="155"/>
      <c r="O1638" s="155"/>
      <c r="P1638" s="155"/>
      <c r="Q1638" s="155"/>
      <c r="R1638" s="155"/>
      <c r="S1638" s="155"/>
      <c r="T1638" s="155"/>
      <c r="U1638" s="155"/>
      <c r="V1638" s="155"/>
      <c r="W1638" s="155"/>
      <c r="X1638" s="155"/>
      <c r="Y1638" s="155"/>
      <c r="Z1638" s="155"/>
      <c r="AA1638" s="155"/>
      <c r="AB1638" s="155"/>
      <c r="AC1638" s="155"/>
      <c r="AD1638" s="155"/>
      <c r="AE1638" s="155"/>
      <c r="AF1638" s="155"/>
      <c r="AG1638" s="155"/>
      <c r="AH1638" s="155"/>
      <c r="AI1638" s="155"/>
      <c r="AJ1638" s="155"/>
      <c r="AK1638" s="155"/>
      <c r="AL1638" s="155"/>
      <c r="AM1638" s="155"/>
      <c r="AN1638" s="155"/>
      <c r="AO1638" s="155"/>
      <c r="AP1638" s="155"/>
      <c r="AQ1638" s="155"/>
      <c r="AR1638" s="155"/>
    </row>
    <row r="1639" spans="1:44" ht="102" hidden="1" x14ac:dyDescent="0.3">
      <c r="A1639" s="155"/>
      <c r="B1639" s="165" t="s">
        <v>4107</v>
      </c>
      <c r="C1639" s="162"/>
      <c r="D1639" s="170">
        <v>1687.93</v>
      </c>
      <c r="E1639" s="171">
        <v>1687.93</v>
      </c>
      <c r="F1639" s="166" t="s">
        <v>2863</v>
      </c>
      <c r="G1639" s="161" t="s">
        <v>2317</v>
      </c>
      <c r="H1639" s="162" t="s">
        <v>28</v>
      </c>
      <c r="I1639" s="155"/>
      <c r="J1639" s="155"/>
      <c r="K1639" s="155"/>
      <c r="L1639" s="155"/>
      <c r="M1639" s="155"/>
      <c r="N1639" s="155"/>
      <c r="O1639" s="155"/>
      <c r="P1639" s="155"/>
      <c r="Q1639" s="155"/>
      <c r="R1639" s="155"/>
      <c r="S1639" s="155"/>
      <c r="T1639" s="155"/>
      <c r="U1639" s="155"/>
      <c r="V1639" s="155"/>
      <c r="W1639" s="155"/>
      <c r="X1639" s="155"/>
      <c r="Y1639" s="155"/>
      <c r="Z1639" s="155"/>
      <c r="AA1639" s="155"/>
      <c r="AB1639" s="155"/>
      <c r="AC1639" s="155"/>
      <c r="AD1639" s="155"/>
      <c r="AE1639" s="155"/>
      <c r="AF1639" s="155"/>
      <c r="AG1639" s="155"/>
      <c r="AH1639" s="155"/>
      <c r="AI1639" s="155"/>
      <c r="AJ1639" s="155"/>
      <c r="AK1639" s="155"/>
      <c r="AL1639" s="155"/>
      <c r="AM1639" s="155"/>
      <c r="AN1639" s="155"/>
      <c r="AO1639" s="155"/>
      <c r="AP1639" s="155"/>
      <c r="AQ1639" s="155"/>
      <c r="AR1639" s="155"/>
    </row>
    <row r="1640" spans="1:44" ht="102" hidden="1" x14ac:dyDescent="0.3">
      <c r="A1640" s="155"/>
      <c r="B1640" s="166" t="s">
        <v>2863</v>
      </c>
      <c r="C1640" s="167"/>
      <c r="D1640" s="170">
        <v>1687.93</v>
      </c>
      <c r="E1640" s="171">
        <v>1687.93</v>
      </c>
      <c r="F1640" s="161" t="s">
        <v>2317</v>
      </c>
      <c r="G1640" s="165" t="s">
        <v>4107</v>
      </c>
      <c r="H1640" s="162"/>
      <c r="I1640" s="155"/>
      <c r="J1640" s="155"/>
      <c r="K1640" s="155"/>
      <c r="L1640" s="155"/>
      <c r="M1640" s="155"/>
      <c r="N1640" s="155"/>
      <c r="O1640" s="155"/>
      <c r="P1640" s="155"/>
      <c r="Q1640" s="155"/>
      <c r="R1640" s="155"/>
      <c r="S1640" s="155"/>
      <c r="T1640" s="155"/>
      <c r="U1640" s="155"/>
      <c r="V1640" s="155"/>
      <c r="W1640" s="155"/>
      <c r="X1640" s="155"/>
      <c r="Y1640" s="155"/>
      <c r="Z1640" s="155"/>
      <c r="AA1640" s="155"/>
      <c r="AB1640" s="155"/>
      <c r="AC1640" s="155"/>
      <c r="AD1640" s="155"/>
      <c r="AE1640" s="155"/>
      <c r="AF1640" s="155"/>
      <c r="AG1640" s="155"/>
      <c r="AH1640" s="155"/>
      <c r="AI1640" s="155"/>
      <c r="AJ1640" s="155"/>
      <c r="AK1640" s="155"/>
      <c r="AL1640" s="155"/>
      <c r="AM1640" s="155"/>
      <c r="AN1640" s="155"/>
      <c r="AO1640" s="155"/>
      <c r="AP1640" s="155"/>
      <c r="AQ1640" s="155"/>
      <c r="AR1640" s="155"/>
    </row>
    <row r="1641" spans="1:44" ht="102" x14ac:dyDescent="0.3">
      <c r="A1641" s="155"/>
      <c r="B1641" s="161" t="s">
        <v>2317</v>
      </c>
      <c r="C1641" s="162" t="s">
        <v>28</v>
      </c>
      <c r="D1641" s="170">
        <v>2534.04</v>
      </c>
      <c r="E1641" s="171">
        <v>2534.04</v>
      </c>
      <c r="F1641" s="165" t="s">
        <v>4107</v>
      </c>
      <c r="G1641" s="166" t="s">
        <v>3485</v>
      </c>
      <c r="H1641" s="167"/>
      <c r="I1641" s="155"/>
      <c r="J1641" s="155"/>
      <c r="K1641" s="155"/>
      <c r="L1641" s="155"/>
      <c r="M1641" s="155"/>
      <c r="N1641" s="155"/>
      <c r="O1641" s="155"/>
      <c r="P1641" s="155"/>
      <c r="Q1641" s="155"/>
      <c r="R1641" s="155"/>
      <c r="S1641" s="155"/>
      <c r="T1641" s="155"/>
      <c r="U1641" s="155"/>
      <c r="V1641" s="155"/>
      <c r="W1641" s="155"/>
      <c r="X1641" s="155"/>
      <c r="Y1641" s="155"/>
      <c r="Z1641" s="155"/>
      <c r="AA1641" s="155"/>
      <c r="AB1641" s="155"/>
      <c r="AC1641" s="155"/>
      <c r="AD1641" s="155"/>
      <c r="AE1641" s="155"/>
      <c r="AF1641" s="155"/>
      <c r="AG1641" s="155"/>
      <c r="AH1641" s="155"/>
      <c r="AI1641" s="155"/>
      <c r="AJ1641" s="155"/>
      <c r="AK1641" s="155"/>
      <c r="AL1641" s="155"/>
      <c r="AM1641" s="155"/>
      <c r="AN1641" s="155"/>
      <c r="AO1641" s="155"/>
      <c r="AP1641" s="155"/>
      <c r="AQ1641" s="155"/>
      <c r="AR1641" s="155"/>
    </row>
    <row r="1642" spans="1:44" ht="102" hidden="1" x14ac:dyDescent="0.3">
      <c r="A1642" s="155"/>
      <c r="B1642" s="165" t="s">
        <v>4107</v>
      </c>
      <c r="C1642" s="162"/>
      <c r="D1642" s="170">
        <v>2534.04</v>
      </c>
      <c r="E1642" s="171">
        <v>2534.04</v>
      </c>
      <c r="F1642" s="166" t="s">
        <v>3485</v>
      </c>
      <c r="G1642" s="161" t="s">
        <v>1242</v>
      </c>
      <c r="H1642" s="162" t="s">
        <v>128</v>
      </c>
      <c r="I1642" s="155"/>
      <c r="J1642" s="155"/>
      <c r="K1642" s="155"/>
      <c r="L1642" s="155"/>
      <c r="M1642" s="155"/>
      <c r="N1642" s="155"/>
      <c r="O1642" s="155"/>
      <c r="P1642" s="155"/>
      <c r="Q1642" s="155"/>
      <c r="R1642" s="155"/>
      <c r="S1642" s="155"/>
      <c r="T1642" s="155"/>
      <c r="U1642" s="155"/>
      <c r="V1642" s="155"/>
      <c r="W1642" s="155"/>
      <c r="X1642" s="155"/>
      <c r="Y1642" s="155"/>
      <c r="Z1642" s="155"/>
      <c r="AA1642" s="155"/>
      <c r="AB1642" s="155"/>
      <c r="AC1642" s="155"/>
      <c r="AD1642" s="155"/>
      <c r="AE1642" s="155"/>
      <c r="AF1642" s="155"/>
      <c r="AG1642" s="155"/>
      <c r="AH1642" s="155"/>
      <c r="AI1642" s="155"/>
      <c r="AJ1642" s="155"/>
      <c r="AK1642" s="155"/>
      <c r="AL1642" s="155"/>
      <c r="AM1642" s="155"/>
      <c r="AN1642" s="155"/>
      <c r="AO1642" s="155"/>
      <c r="AP1642" s="155"/>
      <c r="AQ1642" s="155"/>
      <c r="AR1642" s="155"/>
    </row>
    <row r="1643" spans="1:44" ht="102" hidden="1" x14ac:dyDescent="0.3">
      <c r="A1643" s="155"/>
      <c r="B1643" s="166" t="s">
        <v>3485</v>
      </c>
      <c r="C1643" s="167"/>
      <c r="D1643" s="170">
        <v>2534.04</v>
      </c>
      <c r="E1643" s="171">
        <v>2534.04</v>
      </c>
      <c r="F1643" s="161" t="s">
        <v>1242</v>
      </c>
      <c r="G1643" s="165" t="s">
        <v>4107</v>
      </c>
      <c r="H1643" s="162"/>
      <c r="I1643" s="155"/>
      <c r="J1643" s="155"/>
      <c r="K1643" s="155"/>
      <c r="L1643" s="155"/>
      <c r="M1643" s="155"/>
      <c r="N1643" s="155"/>
      <c r="O1643" s="155"/>
      <c r="P1643" s="155"/>
      <c r="Q1643" s="155"/>
      <c r="R1643" s="155"/>
      <c r="S1643" s="155"/>
      <c r="T1643" s="155"/>
      <c r="U1643" s="155"/>
      <c r="V1643" s="155"/>
      <c r="W1643" s="155"/>
      <c r="X1643" s="155"/>
      <c r="Y1643" s="155"/>
      <c r="Z1643" s="155"/>
      <c r="AA1643" s="155"/>
      <c r="AB1643" s="155"/>
      <c r="AC1643" s="155"/>
      <c r="AD1643" s="155"/>
      <c r="AE1643" s="155"/>
      <c r="AF1643" s="155"/>
      <c r="AG1643" s="155"/>
      <c r="AH1643" s="155"/>
      <c r="AI1643" s="155"/>
      <c r="AJ1643" s="155"/>
      <c r="AK1643" s="155"/>
      <c r="AL1643" s="155"/>
      <c r="AM1643" s="155"/>
      <c r="AN1643" s="155"/>
      <c r="AO1643" s="155"/>
      <c r="AP1643" s="155"/>
      <c r="AQ1643" s="155"/>
      <c r="AR1643" s="155"/>
    </row>
    <row r="1644" spans="1:44" ht="102" x14ac:dyDescent="0.3">
      <c r="A1644" s="155"/>
      <c r="B1644" s="161" t="s">
        <v>1242</v>
      </c>
      <c r="C1644" s="162" t="s">
        <v>128</v>
      </c>
      <c r="D1644" s="170">
        <v>1438.82</v>
      </c>
      <c r="E1644" s="171">
        <v>1438.82</v>
      </c>
      <c r="F1644" s="165" t="s">
        <v>4107</v>
      </c>
      <c r="G1644" s="166" t="s">
        <v>2864</v>
      </c>
      <c r="H1644" s="167"/>
      <c r="I1644" s="155"/>
      <c r="J1644" s="155"/>
      <c r="K1644" s="155"/>
      <c r="L1644" s="155"/>
      <c r="M1644" s="155"/>
      <c r="N1644" s="155"/>
      <c r="O1644" s="155"/>
      <c r="P1644" s="155"/>
      <c r="Q1644" s="155"/>
      <c r="R1644" s="155"/>
      <c r="S1644" s="155"/>
      <c r="T1644" s="155"/>
      <c r="U1644" s="155"/>
      <c r="V1644" s="155"/>
      <c r="W1644" s="155"/>
      <c r="X1644" s="155"/>
      <c r="Y1644" s="155"/>
      <c r="Z1644" s="155"/>
      <c r="AA1644" s="155"/>
      <c r="AB1644" s="155"/>
      <c r="AC1644" s="155"/>
      <c r="AD1644" s="155"/>
      <c r="AE1644" s="155"/>
      <c r="AF1644" s="155"/>
      <c r="AG1644" s="155"/>
      <c r="AH1644" s="155"/>
      <c r="AI1644" s="155"/>
      <c r="AJ1644" s="155"/>
      <c r="AK1644" s="155"/>
      <c r="AL1644" s="155"/>
      <c r="AM1644" s="155"/>
      <c r="AN1644" s="155"/>
      <c r="AO1644" s="155"/>
      <c r="AP1644" s="155"/>
      <c r="AQ1644" s="155"/>
      <c r="AR1644" s="155"/>
    </row>
    <row r="1645" spans="1:44" ht="102" hidden="1" x14ac:dyDescent="0.3">
      <c r="A1645" s="155"/>
      <c r="B1645" s="165" t="s">
        <v>4107</v>
      </c>
      <c r="C1645" s="162"/>
      <c r="D1645" s="170">
        <v>1438.82</v>
      </c>
      <c r="E1645" s="171">
        <v>1438.82</v>
      </c>
      <c r="F1645" s="166" t="s">
        <v>2864</v>
      </c>
      <c r="G1645" s="161" t="s">
        <v>1423</v>
      </c>
      <c r="H1645" s="162" t="s">
        <v>212</v>
      </c>
      <c r="I1645" s="155"/>
      <c r="J1645" s="155"/>
      <c r="K1645" s="155"/>
      <c r="L1645" s="155"/>
      <c r="M1645" s="155"/>
      <c r="N1645" s="155"/>
      <c r="O1645" s="155"/>
      <c r="P1645" s="155"/>
      <c r="Q1645" s="155"/>
      <c r="R1645" s="155"/>
      <c r="S1645" s="155"/>
      <c r="T1645" s="155"/>
      <c r="U1645" s="155"/>
      <c r="V1645" s="155"/>
      <c r="W1645" s="155"/>
      <c r="X1645" s="155"/>
      <c r="Y1645" s="155"/>
      <c r="Z1645" s="155"/>
      <c r="AA1645" s="155"/>
      <c r="AB1645" s="155"/>
      <c r="AC1645" s="155"/>
      <c r="AD1645" s="155"/>
      <c r="AE1645" s="155"/>
      <c r="AF1645" s="155"/>
      <c r="AG1645" s="155"/>
      <c r="AH1645" s="155"/>
      <c r="AI1645" s="155"/>
      <c r="AJ1645" s="155"/>
      <c r="AK1645" s="155"/>
      <c r="AL1645" s="155"/>
      <c r="AM1645" s="155"/>
      <c r="AN1645" s="155"/>
      <c r="AO1645" s="155"/>
      <c r="AP1645" s="155"/>
      <c r="AQ1645" s="155"/>
      <c r="AR1645" s="155"/>
    </row>
    <row r="1646" spans="1:44" ht="102" hidden="1" x14ac:dyDescent="0.3">
      <c r="A1646" s="155"/>
      <c r="B1646" s="166" t="s">
        <v>2864</v>
      </c>
      <c r="C1646" s="167"/>
      <c r="D1646" s="170">
        <v>1438.82</v>
      </c>
      <c r="E1646" s="171">
        <v>1438.82</v>
      </c>
      <c r="F1646" s="161" t="s">
        <v>1423</v>
      </c>
      <c r="G1646" s="165" t="s">
        <v>4107</v>
      </c>
      <c r="H1646" s="162"/>
      <c r="I1646" s="155"/>
      <c r="J1646" s="155"/>
      <c r="K1646" s="155"/>
      <c r="L1646" s="155"/>
      <c r="M1646" s="155"/>
      <c r="N1646" s="155"/>
      <c r="O1646" s="155"/>
      <c r="P1646" s="155"/>
      <c r="Q1646" s="155"/>
      <c r="R1646" s="155"/>
      <c r="S1646" s="155"/>
      <c r="T1646" s="155"/>
      <c r="U1646" s="155"/>
      <c r="V1646" s="155"/>
      <c r="W1646" s="155"/>
      <c r="X1646" s="155"/>
      <c r="Y1646" s="155"/>
      <c r="Z1646" s="155"/>
      <c r="AA1646" s="155"/>
      <c r="AB1646" s="155"/>
      <c r="AC1646" s="155"/>
      <c r="AD1646" s="155"/>
      <c r="AE1646" s="155"/>
      <c r="AF1646" s="155"/>
      <c r="AG1646" s="155"/>
      <c r="AH1646" s="155"/>
      <c r="AI1646" s="155"/>
      <c r="AJ1646" s="155"/>
      <c r="AK1646" s="155"/>
      <c r="AL1646" s="155"/>
      <c r="AM1646" s="155"/>
      <c r="AN1646" s="155"/>
      <c r="AO1646" s="155"/>
      <c r="AP1646" s="155"/>
      <c r="AQ1646" s="155"/>
      <c r="AR1646" s="155"/>
    </row>
    <row r="1647" spans="1:44" ht="102" x14ac:dyDescent="0.3">
      <c r="A1647" s="155"/>
      <c r="B1647" s="161" t="s">
        <v>1423</v>
      </c>
      <c r="C1647" s="162" t="s">
        <v>212</v>
      </c>
      <c r="D1647" s="170">
        <v>1395.87</v>
      </c>
      <c r="E1647" s="171">
        <v>1395.87</v>
      </c>
      <c r="F1647" s="165" t="s">
        <v>4107</v>
      </c>
      <c r="G1647" s="166" t="s">
        <v>2865</v>
      </c>
      <c r="H1647" s="167"/>
      <c r="I1647" s="155"/>
      <c r="J1647" s="155"/>
      <c r="K1647" s="155"/>
      <c r="L1647" s="155"/>
      <c r="M1647" s="155"/>
      <c r="N1647" s="155"/>
      <c r="O1647" s="155"/>
      <c r="P1647" s="155"/>
      <c r="Q1647" s="155"/>
      <c r="R1647" s="155"/>
      <c r="S1647" s="155"/>
      <c r="T1647" s="155"/>
      <c r="U1647" s="155"/>
      <c r="V1647" s="155"/>
      <c r="W1647" s="155"/>
      <c r="X1647" s="155"/>
      <c r="Y1647" s="155"/>
      <c r="Z1647" s="155"/>
      <c r="AA1647" s="155"/>
      <c r="AB1647" s="155"/>
      <c r="AC1647" s="155"/>
      <c r="AD1647" s="155"/>
      <c r="AE1647" s="155"/>
      <c r="AF1647" s="155"/>
      <c r="AG1647" s="155"/>
      <c r="AH1647" s="155"/>
      <c r="AI1647" s="155"/>
      <c r="AJ1647" s="155"/>
      <c r="AK1647" s="155"/>
      <c r="AL1647" s="155"/>
      <c r="AM1647" s="155"/>
      <c r="AN1647" s="155"/>
      <c r="AO1647" s="155"/>
      <c r="AP1647" s="155"/>
      <c r="AQ1647" s="155"/>
      <c r="AR1647" s="155"/>
    </row>
    <row r="1648" spans="1:44" ht="102" hidden="1" x14ac:dyDescent="0.3">
      <c r="A1648" s="155"/>
      <c r="B1648" s="165" t="s">
        <v>4107</v>
      </c>
      <c r="C1648" s="162"/>
      <c r="D1648" s="170">
        <v>1395.87</v>
      </c>
      <c r="E1648" s="171">
        <v>1395.87</v>
      </c>
      <c r="F1648" s="166" t="s">
        <v>2865</v>
      </c>
      <c r="G1648" s="161" t="s">
        <v>1388</v>
      </c>
      <c r="H1648" s="162" t="s">
        <v>82</v>
      </c>
      <c r="I1648" s="155"/>
      <c r="J1648" s="155"/>
      <c r="K1648" s="155"/>
      <c r="L1648" s="155"/>
      <c r="M1648" s="155"/>
      <c r="N1648" s="155"/>
      <c r="O1648" s="155"/>
      <c r="P1648" s="155"/>
      <c r="Q1648" s="155"/>
      <c r="R1648" s="155"/>
      <c r="S1648" s="155"/>
      <c r="T1648" s="155"/>
      <c r="U1648" s="155"/>
      <c r="V1648" s="155"/>
      <c r="W1648" s="155"/>
      <c r="X1648" s="155"/>
      <c r="Y1648" s="155"/>
      <c r="Z1648" s="155"/>
      <c r="AA1648" s="155"/>
      <c r="AB1648" s="155"/>
      <c r="AC1648" s="155"/>
      <c r="AD1648" s="155"/>
      <c r="AE1648" s="155"/>
      <c r="AF1648" s="155"/>
      <c r="AG1648" s="155"/>
      <c r="AH1648" s="155"/>
      <c r="AI1648" s="155"/>
      <c r="AJ1648" s="155"/>
      <c r="AK1648" s="155"/>
      <c r="AL1648" s="155"/>
      <c r="AM1648" s="155"/>
      <c r="AN1648" s="155"/>
      <c r="AO1648" s="155"/>
      <c r="AP1648" s="155"/>
      <c r="AQ1648" s="155"/>
      <c r="AR1648" s="155"/>
    </row>
    <row r="1649" spans="1:44" ht="102" hidden="1" x14ac:dyDescent="0.3">
      <c r="A1649" s="155"/>
      <c r="B1649" s="166" t="s">
        <v>2865</v>
      </c>
      <c r="C1649" s="167"/>
      <c r="D1649" s="170">
        <v>1395.87</v>
      </c>
      <c r="E1649" s="171">
        <v>1395.87</v>
      </c>
      <c r="F1649" s="161" t="s">
        <v>1388</v>
      </c>
      <c r="G1649" s="165" t="s">
        <v>4107</v>
      </c>
      <c r="H1649" s="162"/>
      <c r="I1649" s="155"/>
      <c r="J1649" s="155"/>
      <c r="K1649" s="155"/>
      <c r="L1649" s="155"/>
      <c r="M1649" s="155"/>
      <c r="N1649" s="155"/>
      <c r="O1649" s="155"/>
      <c r="P1649" s="155"/>
      <c r="Q1649" s="155"/>
      <c r="R1649" s="155"/>
      <c r="S1649" s="155"/>
      <c r="T1649" s="155"/>
      <c r="U1649" s="155"/>
      <c r="V1649" s="155"/>
      <c r="W1649" s="155"/>
      <c r="X1649" s="155"/>
      <c r="Y1649" s="155"/>
      <c r="Z1649" s="155"/>
      <c r="AA1649" s="155"/>
      <c r="AB1649" s="155"/>
      <c r="AC1649" s="155"/>
      <c r="AD1649" s="155"/>
      <c r="AE1649" s="155"/>
      <c r="AF1649" s="155"/>
      <c r="AG1649" s="155"/>
      <c r="AH1649" s="155"/>
      <c r="AI1649" s="155"/>
      <c r="AJ1649" s="155"/>
      <c r="AK1649" s="155"/>
      <c r="AL1649" s="155"/>
      <c r="AM1649" s="155"/>
      <c r="AN1649" s="155"/>
      <c r="AO1649" s="155"/>
      <c r="AP1649" s="155"/>
      <c r="AQ1649" s="155"/>
      <c r="AR1649" s="155"/>
    </row>
    <row r="1650" spans="1:44" ht="102" x14ac:dyDescent="0.3">
      <c r="A1650" s="155"/>
      <c r="B1650" s="161" t="s">
        <v>1388</v>
      </c>
      <c r="C1650" s="162" t="s">
        <v>82</v>
      </c>
      <c r="D1650" s="170">
        <v>2641.41</v>
      </c>
      <c r="E1650" s="171">
        <v>2641.41</v>
      </c>
      <c r="F1650" s="165" t="s">
        <v>4107</v>
      </c>
      <c r="G1650" s="166" t="s">
        <v>2866</v>
      </c>
      <c r="H1650" s="167"/>
      <c r="I1650" s="155"/>
      <c r="J1650" s="155"/>
      <c r="K1650" s="155"/>
      <c r="L1650" s="155"/>
      <c r="M1650" s="155"/>
      <c r="N1650" s="155"/>
      <c r="O1650" s="155"/>
      <c r="P1650" s="155"/>
      <c r="Q1650" s="155"/>
      <c r="R1650" s="155"/>
      <c r="S1650" s="155"/>
      <c r="T1650" s="155"/>
      <c r="U1650" s="155"/>
      <c r="V1650" s="155"/>
      <c r="W1650" s="155"/>
      <c r="X1650" s="155"/>
      <c r="Y1650" s="155"/>
      <c r="Z1650" s="155"/>
      <c r="AA1650" s="155"/>
      <c r="AB1650" s="155"/>
      <c r="AC1650" s="155"/>
      <c r="AD1650" s="155"/>
      <c r="AE1650" s="155"/>
      <c r="AF1650" s="155"/>
      <c r="AG1650" s="155"/>
      <c r="AH1650" s="155"/>
      <c r="AI1650" s="155"/>
      <c r="AJ1650" s="155"/>
      <c r="AK1650" s="155"/>
      <c r="AL1650" s="155"/>
      <c r="AM1650" s="155"/>
      <c r="AN1650" s="155"/>
      <c r="AO1650" s="155"/>
      <c r="AP1650" s="155"/>
      <c r="AQ1650" s="155"/>
      <c r="AR1650" s="155"/>
    </row>
    <row r="1651" spans="1:44" ht="102" hidden="1" x14ac:dyDescent="0.3">
      <c r="A1651" s="155"/>
      <c r="B1651" s="165" t="s">
        <v>4107</v>
      </c>
      <c r="C1651" s="162"/>
      <c r="D1651" s="170">
        <v>2641.41</v>
      </c>
      <c r="E1651" s="171">
        <v>2641.41</v>
      </c>
      <c r="F1651" s="166" t="s">
        <v>2866</v>
      </c>
      <c r="G1651" s="161" t="s">
        <v>1243</v>
      </c>
      <c r="H1651" s="162" t="s">
        <v>92</v>
      </c>
      <c r="I1651" s="155"/>
      <c r="J1651" s="155"/>
      <c r="K1651" s="155"/>
      <c r="L1651" s="155"/>
      <c r="M1651" s="155"/>
      <c r="N1651" s="155"/>
      <c r="O1651" s="155"/>
      <c r="P1651" s="155"/>
      <c r="Q1651" s="155"/>
      <c r="R1651" s="155"/>
      <c r="S1651" s="155"/>
      <c r="T1651" s="155"/>
      <c r="U1651" s="155"/>
      <c r="V1651" s="155"/>
      <c r="W1651" s="155"/>
      <c r="X1651" s="155"/>
      <c r="Y1651" s="155"/>
      <c r="Z1651" s="155"/>
      <c r="AA1651" s="155"/>
      <c r="AB1651" s="155"/>
      <c r="AC1651" s="155"/>
      <c r="AD1651" s="155"/>
      <c r="AE1651" s="155"/>
      <c r="AF1651" s="155"/>
      <c r="AG1651" s="155"/>
      <c r="AH1651" s="155"/>
      <c r="AI1651" s="155"/>
      <c r="AJ1651" s="155"/>
      <c r="AK1651" s="155"/>
      <c r="AL1651" s="155"/>
      <c r="AM1651" s="155"/>
      <c r="AN1651" s="155"/>
      <c r="AO1651" s="155"/>
      <c r="AP1651" s="155"/>
      <c r="AQ1651" s="155"/>
      <c r="AR1651" s="155"/>
    </row>
    <row r="1652" spans="1:44" ht="102" hidden="1" x14ac:dyDescent="0.3">
      <c r="A1652" s="155"/>
      <c r="B1652" s="166" t="s">
        <v>2866</v>
      </c>
      <c r="C1652" s="167"/>
      <c r="D1652" s="170">
        <v>2641.41</v>
      </c>
      <c r="E1652" s="171">
        <v>2641.41</v>
      </c>
      <c r="F1652" s="161" t="s">
        <v>1243</v>
      </c>
      <c r="G1652" s="165" t="s">
        <v>4107</v>
      </c>
      <c r="H1652" s="162"/>
      <c r="I1652" s="155"/>
      <c r="J1652" s="155"/>
      <c r="K1652" s="155"/>
      <c r="L1652" s="155"/>
      <c r="M1652" s="155"/>
      <c r="N1652" s="155"/>
      <c r="O1652" s="155"/>
      <c r="P1652" s="155"/>
      <c r="Q1652" s="155"/>
      <c r="R1652" s="155"/>
      <c r="S1652" s="155"/>
      <c r="T1652" s="155"/>
      <c r="U1652" s="155"/>
      <c r="V1652" s="155"/>
      <c r="W1652" s="155"/>
      <c r="X1652" s="155"/>
      <c r="Y1652" s="155"/>
      <c r="Z1652" s="155"/>
      <c r="AA1652" s="155"/>
      <c r="AB1652" s="155"/>
      <c r="AC1652" s="155"/>
      <c r="AD1652" s="155"/>
      <c r="AE1652" s="155"/>
      <c r="AF1652" s="155"/>
      <c r="AG1652" s="155"/>
      <c r="AH1652" s="155"/>
      <c r="AI1652" s="155"/>
      <c r="AJ1652" s="155"/>
      <c r="AK1652" s="155"/>
      <c r="AL1652" s="155"/>
      <c r="AM1652" s="155"/>
      <c r="AN1652" s="155"/>
      <c r="AO1652" s="155"/>
      <c r="AP1652" s="155"/>
      <c r="AQ1652" s="155"/>
      <c r="AR1652" s="155"/>
    </row>
    <row r="1653" spans="1:44" ht="102" x14ac:dyDescent="0.3">
      <c r="A1653" s="155"/>
      <c r="B1653" s="161" t="s">
        <v>1243</v>
      </c>
      <c r="C1653" s="162" t="s">
        <v>92</v>
      </c>
      <c r="D1653" s="170">
        <v>1679.34</v>
      </c>
      <c r="E1653" s="171">
        <v>1679.34</v>
      </c>
      <c r="F1653" s="165" t="s">
        <v>4107</v>
      </c>
      <c r="G1653" s="166" t="s">
        <v>2867</v>
      </c>
      <c r="H1653" s="167"/>
      <c r="I1653" s="155"/>
      <c r="J1653" s="155"/>
      <c r="K1653" s="155"/>
      <c r="L1653" s="155"/>
      <c r="M1653" s="155"/>
      <c r="N1653" s="155"/>
      <c r="O1653" s="155"/>
      <c r="P1653" s="155"/>
      <c r="Q1653" s="155"/>
      <c r="R1653" s="155"/>
      <c r="S1653" s="155"/>
      <c r="T1653" s="155"/>
      <c r="U1653" s="155"/>
      <c r="V1653" s="155"/>
      <c r="W1653" s="155"/>
      <c r="X1653" s="155"/>
      <c r="Y1653" s="155"/>
      <c r="Z1653" s="155"/>
      <c r="AA1653" s="155"/>
      <c r="AB1653" s="155"/>
      <c r="AC1653" s="155"/>
      <c r="AD1653" s="155"/>
      <c r="AE1653" s="155"/>
      <c r="AF1653" s="155"/>
      <c r="AG1653" s="155"/>
      <c r="AH1653" s="155"/>
      <c r="AI1653" s="155"/>
      <c r="AJ1653" s="155"/>
      <c r="AK1653" s="155"/>
      <c r="AL1653" s="155"/>
      <c r="AM1653" s="155"/>
      <c r="AN1653" s="155"/>
      <c r="AO1653" s="155"/>
      <c r="AP1653" s="155"/>
      <c r="AQ1653" s="155"/>
      <c r="AR1653" s="155"/>
    </row>
    <row r="1654" spans="1:44" ht="102" hidden="1" x14ac:dyDescent="0.3">
      <c r="A1654" s="155"/>
      <c r="B1654" s="165" t="s">
        <v>4107</v>
      </c>
      <c r="C1654" s="162"/>
      <c r="D1654" s="170">
        <v>1679.34</v>
      </c>
      <c r="E1654" s="171">
        <v>1679.34</v>
      </c>
      <c r="F1654" s="166" t="s">
        <v>2867</v>
      </c>
      <c r="G1654" s="161" t="s">
        <v>1414</v>
      </c>
      <c r="H1654" s="162" t="s">
        <v>190</v>
      </c>
      <c r="I1654" s="155"/>
      <c r="J1654" s="155"/>
      <c r="K1654" s="155"/>
      <c r="L1654" s="155"/>
      <c r="M1654" s="155"/>
      <c r="N1654" s="155"/>
      <c r="O1654" s="155"/>
      <c r="P1654" s="155"/>
      <c r="Q1654" s="155"/>
      <c r="R1654" s="155"/>
      <c r="S1654" s="155"/>
      <c r="T1654" s="155"/>
      <c r="U1654" s="155"/>
      <c r="V1654" s="155"/>
      <c r="W1654" s="155"/>
      <c r="X1654" s="155"/>
      <c r="Y1654" s="155"/>
      <c r="Z1654" s="155"/>
      <c r="AA1654" s="155"/>
      <c r="AB1654" s="155"/>
      <c r="AC1654" s="155"/>
      <c r="AD1654" s="155"/>
      <c r="AE1654" s="155"/>
      <c r="AF1654" s="155"/>
      <c r="AG1654" s="155"/>
      <c r="AH1654" s="155"/>
      <c r="AI1654" s="155"/>
      <c r="AJ1654" s="155"/>
      <c r="AK1654" s="155"/>
      <c r="AL1654" s="155"/>
      <c r="AM1654" s="155"/>
      <c r="AN1654" s="155"/>
      <c r="AO1654" s="155"/>
      <c r="AP1654" s="155"/>
      <c r="AQ1654" s="155"/>
      <c r="AR1654" s="155"/>
    </row>
    <row r="1655" spans="1:44" ht="102" hidden="1" x14ac:dyDescent="0.3">
      <c r="A1655" s="155"/>
      <c r="B1655" s="166" t="s">
        <v>2867</v>
      </c>
      <c r="C1655" s="167"/>
      <c r="D1655" s="170">
        <v>1679.34</v>
      </c>
      <c r="E1655" s="171">
        <v>1679.34</v>
      </c>
      <c r="F1655" s="161" t="s">
        <v>1414</v>
      </c>
      <c r="G1655" s="165" t="s">
        <v>4107</v>
      </c>
      <c r="H1655" s="162"/>
      <c r="I1655" s="155"/>
      <c r="J1655" s="155"/>
      <c r="K1655" s="155"/>
      <c r="L1655" s="155"/>
      <c r="M1655" s="155"/>
      <c r="N1655" s="155"/>
      <c r="O1655" s="155"/>
      <c r="P1655" s="155"/>
      <c r="Q1655" s="155"/>
      <c r="R1655" s="155"/>
      <c r="S1655" s="155"/>
      <c r="T1655" s="155"/>
      <c r="U1655" s="155"/>
      <c r="V1655" s="155"/>
      <c r="W1655" s="155"/>
      <c r="X1655" s="155"/>
      <c r="Y1655" s="155"/>
      <c r="Z1655" s="155"/>
      <c r="AA1655" s="155"/>
      <c r="AB1655" s="155"/>
      <c r="AC1655" s="155"/>
      <c r="AD1655" s="155"/>
      <c r="AE1655" s="155"/>
      <c r="AF1655" s="155"/>
      <c r="AG1655" s="155"/>
      <c r="AH1655" s="155"/>
      <c r="AI1655" s="155"/>
      <c r="AJ1655" s="155"/>
      <c r="AK1655" s="155"/>
      <c r="AL1655" s="155"/>
      <c r="AM1655" s="155"/>
      <c r="AN1655" s="155"/>
      <c r="AO1655" s="155"/>
      <c r="AP1655" s="155"/>
      <c r="AQ1655" s="155"/>
      <c r="AR1655" s="155"/>
    </row>
    <row r="1656" spans="1:44" ht="102" x14ac:dyDescent="0.3">
      <c r="A1656" s="155"/>
      <c r="B1656" s="161" t="s">
        <v>1414</v>
      </c>
      <c r="C1656" s="162" t="s">
        <v>190</v>
      </c>
      <c r="D1656" s="170">
        <v>1365.8</v>
      </c>
      <c r="E1656" s="171">
        <v>1365.8</v>
      </c>
      <c r="F1656" s="165" t="s">
        <v>4107</v>
      </c>
      <c r="G1656" s="166" t="s">
        <v>2868</v>
      </c>
      <c r="H1656" s="167"/>
      <c r="I1656" s="155"/>
      <c r="J1656" s="155"/>
      <c r="K1656" s="155"/>
      <c r="L1656" s="155"/>
      <c r="M1656" s="155"/>
      <c r="N1656" s="155"/>
      <c r="O1656" s="155"/>
      <c r="P1656" s="155"/>
      <c r="Q1656" s="155"/>
      <c r="R1656" s="155"/>
      <c r="S1656" s="155"/>
      <c r="T1656" s="155"/>
      <c r="U1656" s="155"/>
      <c r="V1656" s="155"/>
      <c r="W1656" s="155"/>
      <c r="X1656" s="155"/>
      <c r="Y1656" s="155"/>
      <c r="Z1656" s="155"/>
      <c r="AA1656" s="155"/>
      <c r="AB1656" s="155"/>
      <c r="AC1656" s="155"/>
      <c r="AD1656" s="155"/>
      <c r="AE1656" s="155"/>
      <c r="AF1656" s="155"/>
      <c r="AG1656" s="155"/>
      <c r="AH1656" s="155"/>
      <c r="AI1656" s="155"/>
      <c r="AJ1656" s="155"/>
      <c r="AK1656" s="155"/>
      <c r="AL1656" s="155"/>
      <c r="AM1656" s="155"/>
      <c r="AN1656" s="155"/>
      <c r="AO1656" s="155"/>
      <c r="AP1656" s="155"/>
      <c r="AQ1656" s="155"/>
      <c r="AR1656" s="155"/>
    </row>
    <row r="1657" spans="1:44" ht="102" hidden="1" x14ac:dyDescent="0.3">
      <c r="A1657" s="155"/>
      <c r="B1657" s="165" t="s">
        <v>4107</v>
      </c>
      <c r="C1657" s="162"/>
      <c r="D1657" s="170">
        <v>1365.8</v>
      </c>
      <c r="E1657" s="171">
        <v>1365.8</v>
      </c>
      <c r="F1657" s="166" t="s">
        <v>2868</v>
      </c>
      <c r="G1657" s="161" t="s">
        <v>3573</v>
      </c>
      <c r="H1657" s="162" t="s">
        <v>321</v>
      </c>
      <c r="I1657" s="155"/>
      <c r="J1657" s="155"/>
      <c r="K1657" s="155"/>
      <c r="L1657" s="155"/>
      <c r="M1657" s="155"/>
      <c r="N1657" s="155"/>
      <c r="O1657" s="155"/>
      <c r="P1657" s="155"/>
      <c r="Q1657" s="155"/>
      <c r="R1657" s="155"/>
      <c r="S1657" s="155"/>
      <c r="T1657" s="155"/>
      <c r="U1657" s="155"/>
      <c r="V1657" s="155"/>
      <c r="W1657" s="155"/>
      <c r="X1657" s="155"/>
      <c r="Y1657" s="155"/>
      <c r="Z1657" s="155"/>
      <c r="AA1657" s="155"/>
      <c r="AB1657" s="155"/>
      <c r="AC1657" s="155"/>
      <c r="AD1657" s="155"/>
      <c r="AE1657" s="155"/>
      <c r="AF1657" s="155"/>
      <c r="AG1657" s="155"/>
      <c r="AH1657" s="155"/>
      <c r="AI1657" s="155"/>
      <c r="AJ1657" s="155"/>
      <c r="AK1657" s="155"/>
      <c r="AL1657" s="155"/>
      <c r="AM1657" s="155"/>
      <c r="AN1657" s="155"/>
      <c r="AO1657" s="155"/>
      <c r="AP1657" s="155"/>
      <c r="AQ1657" s="155"/>
      <c r="AR1657" s="155"/>
    </row>
    <row r="1658" spans="1:44" ht="102" hidden="1" x14ac:dyDescent="0.3">
      <c r="A1658" s="155"/>
      <c r="B1658" s="166" t="s">
        <v>2868</v>
      </c>
      <c r="C1658" s="167"/>
      <c r="D1658" s="170">
        <v>1365.8</v>
      </c>
      <c r="E1658" s="171">
        <v>1365.8</v>
      </c>
      <c r="F1658" s="161" t="s">
        <v>3573</v>
      </c>
      <c r="G1658" s="165" t="s">
        <v>4107</v>
      </c>
      <c r="H1658" s="162"/>
      <c r="I1658" s="155"/>
      <c r="J1658" s="155"/>
      <c r="K1658" s="155"/>
      <c r="L1658" s="155"/>
      <c r="M1658" s="155"/>
      <c r="N1658" s="155"/>
      <c r="O1658" s="155"/>
      <c r="P1658" s="155"/>
      <c r="Q1658" s="155"/>
      <c r="R1658" s="155"/>
      <c r="S1658" s="155"/>
      <c r="T1658" s="155"/>
      <c r="U1658" s="155"/>
      <c r="V1658" s="155"/>
      <c r="W1658" s="155"/>
      <c r="X1658" s="155"/>
      <c r="Y1658" s="155"/>
      <c r="Z1658" s="155"/>
      <c r="AA1658" s="155"/>
      <c r="AB1658" s="155"/>
      <c r="AC1658" s="155"/>
      <c r="AD1658" s="155"/>
      <c r="AE1658" s="155"/>
      <c r="AF1658" s="155"/>
      <c r="AG1658" s="155"/>
      <c r="AH1658" s="155"/>
      <c r="AI1658" s="155"/>
      <c r="AJ1658" s="155"/>
      <c r="AK1658" s="155"/>
      <c r="AL1658" s="155"/>
      <c r="AM1658" s="155"/>
      <c r="AN1658" s="155"/>
      <c r="AO1658" s="155"/>
      <c r="AP1658" s="155"/>
      <c r="AQ1658" s="155"/>
      <c r="AR1658" s="155"/>
    </row>
    <row r="1659" spans="1:44" ht="102" x14ac:dyDescent="0.3">
      <c r="A1659" s="155"/>
      <c r="B1659" s="161" t="s">
        <v>3573</v>
      </c>
      <c r="C1659" s="162" t="s">
        <v>321</v>
      </c>
      <c r="D1659" s="170">
        <v>1378.69</v>
      </c>
      <c r="E1659" s="171">
        <v>1378.69</v>
      </c>
      <c r="F1659" s="165" t="s">
        <v>4107</v>
      </c>
      <c r="G1659" s="166" t="s">
        <v>4028</v>
      </c>
      <c r="H1659" s="167"/>
      <c r="I1659" s="155"/>
      <c r="J1659" s="155"/>
      <c r="K1659" s="155"/>
      <c r="L1659" s="155"/>
      <c r="M1659" s="155"/>
      <c r="N1659" s="155"/>
      <c r="O1659" s="155"/>
      <c r="P1659" s="155"/>
      <c r="Q1659" s="155"/>
      <c r="R1659" s="155"/>
      <c r="S1659" s="155"/>
      <c r="T1659" s="155"/>
      <c r="U1659" s="155"/>
      <c r="V1659" s="155"/>
      <c r="W1659" s="155"/>
      <c r="X1659" s="155"/>
      <c r="Y1659" s="155"/>
      <c r="Z1659" s="155"/>
      <c r="AA1659" s="155"/>
      <c r="AB1659" s="155"/>
      <c r="AC1659" s="155"/>
      <c r="AD1659" s="155"/>
      <c r="AE1659" s="155"/>
      <c r="AF1659" s="155"/>
      <c r="AG1659" s="155"/>
      <c r="AH1659" s="155"/>
      <c r="AI1659" s="155"/>
      <c r="AJ1659" s="155"/>
      <c r="AK1659" s="155"/>
      <c r="AL1659" s="155"/>
      <c r="AM1659" s="155"/>
      <c r="AN1659" s="155"/>
      <c r="AO1659" s="155"/>
      <c r="AP1659" s="155"/>
      <c r="AQ1659" s="155"/>
      <c r="AR1659" s="155"/>
    </row>
    <row r="1660" spans="1:44" ht="102" hidden="1" x14ac:dyDescent="0.3">
      <c r="A1660" s="155"/>
      <c r="B1660" s="165" t="s">
        <v>4107</v>
      </c>
      <c r="C1660" s="162"/>
      <c r="D1660" s="170">
        <v>1378.69</v>
      </c>
      <c r="E1660" s="171">
        <v>1378.69</v>
      </c>
      <c r="F1660" s="166" t="s">
        <v>4028</v>
      </c>
      <c r="G1660" s="161" t="s">
        <v>1230</v>
      </c>
      <c r="H1660" s="162" t="s">
        <v>192</v>
      </c>
      <c r="I1660" s="155"/>
      <c r="J1660" s="155"/>
      <c r="K1660" s="155"/>
      <c r="L1660" s="155"/>
      <c r="M1660" s="155"/>
      <c r="N1660" s="155"/>
      <c r="O1660" s="155"/>
      <c r="P1660" s="155"/>
      <c r="Q1660" s="155"/>
      <c r="R1660" s="155"/>
      <c r="S1660" s="155"/>
      <c r="T1660" s="155"/>
      <c r="U1660" s="155"/>
      <c r="V1660" s="155"/>
      <c r="W1660" s="155"/>
      <c r="X1660" s="155"/>
      <c r="Y1660" s="155"/>
      <c r="Z1660" s="155"/>
      <c r="AA1660" s="155"/>
      <c r="AB1660" s="155"/>
      <c r="AC1660" s="155"/>
      <c r="AD1660" s="155"/>
      <c r="AE1660" s="155"/>
      <c r="AF1660" s="155"/>
      <c r="AG1660" s="155"/>
      <c r="AH1660" s="155"/>
      <c r="AI1660" s="155"/>
      <c r="AJ1660" s="155"/>
      <c r="AK1660" s="155"/>
      <c r="AL1660" s="155"/>
      <c r="AM1660" s="155"/>
      <c r="AN1660" s="155"/>
      <c r="AO1660" s="155"/>
      <c r="AP1660" s="155"/>
      <c r="AQ1660" s="155"/>
      <c r="AR1660" s="155"/>
    </row>
    <row r="1661" spans="1:44" ht="102" hidden="1" x14ac:dyDescent="0.3">
      <c r="A1661" s="155"/>
      <c r="B1661" s="166" t="s">
        <v>4028</v>
      </c>
      <c r="C1661" s="167"/>
      <c r="D1661" s="170">
        <v>1378.69</v>
      </c>
      <c r="E1661" s="171">
        <v>1378.69</v>
      </c>
      <c r="F1661" s="161" t="s">
        <v>1230</v>
      </c>
      <c r="G1661" s="165" t="s">
        <v>4107</v>
      </c>
      <c r="H1661" s="162"/>
      <c r="I1661" s="155"/>
      <c r="J1661" s="155"/>
      <c r="K1661" s="155"/>
      <c r="L1661" s="155"/>
      <c r="M1661" s="155"/>
      <c r="N1661" s="155"/>
      <c r="O1661" s="155"/>
      <c r="P1661" s="155"/>
      <c r="Q1661" s="155"/>
      <c r="R1661" s="155"/>
      <c r="S1661" s="155"/>
      <c r="T1661" s="155"/>
      <c r="U1661" s="155"/>
      <c r="V1661" s="155"/>
      <c r="W1661" s="155"/>
      <c r="X1661" s="155"/>
      <c r="Y1661" s="155"/>
      <c r="Z1661" s="155"/>
      <c r="AA1661" s="155"/>
      <c r="AB1661" s="155"/>
      <c r="AC1661" s="155"/>
      <c r="AD1661" s="155"/>
      <c r="AE1661" s="155"/>
      <c r="AF1661" s="155"/>
      <c r="AG1661" s="155"/>
      <c r="AH1661" s="155"/>
      <c r="AI1661" s="155"/>
      <c r="AJ1661" s="155"/>
      <c r="AK1661" s="155"/>
      <c r="AL1661" s="155"/>
      <c r="AM1661" s="155"/>
      <c r="AN1661" s="155"/>
      <c r="AO1661" s="155"/>
      <c r="AP1661" s="155"/>
      <c r="AQ1661" s="155"/>
      <c r="AR1661" s="155"/>
    </row>
    <row r="1662" spans="1:44" ht="102" x14ac:dyDescent="0.3">
      <c r="A1662" s="155"/>
      <c r="B1662" s="161" t="s">
        <v>1230</v>
      </c>
      <c r="C1662" s="162" t="s">
        <v>192</v>
      </c>
      <c r="D1662" s="170">
        <v>3448.87</v>
      </c>
      <c r="E1662" s="171">
        <v>3448.87</v>
      </c>
      <c r="F1662" s="165" t="s">
        <v>4107</v>
      </c>
      <c r="G1662" s="166" t="s">
        <v>2733</v>
      </c>
      <c r="H1662" s="167"/>
      <c r="I1662" s="155"/>
      <c r="J1662" s="155"/>
      <c r="K1662" s="155"/>
      <c r="L1662" s="155"/>
      <c r="M1662" s="155"/>
      <c r="N1662" s="155"/>
      <c r="O1662" s="155"/>
      <c r="P1662" s="155"/>
      <c r="Q1662" s="155"/>
      <c r="R1662" s="155"/>
      <c r="S1662" s="155"/>
      <c r="T1662" s="155"/>
      <c r="U1662" s="155"/>
      <c r="V1662" s="155"/>
      <c r="W1662" s="155"/>
      <c r="X1662" s="155"/>
      <c r="Y1662" s="155"/>
      <c r="Z1662" s="155"/>
      <c r="AA1662" s="155"/>
      <c r="AB1662" s="155"/>
      <c r="AC1662" s="155"/>
      <c r="AD1662" s="155"/>
      <c r="AE1662" s="155"/>
      <c r="AF1662" s="155"/>
      <c r="AG1662" s="155"/>
      <c r="AH1662" s="155"/>
      <c r="AI1662" s="155"/>
      <c r="AJ1662" s="155"/>
      <c r="AK1662" s="155"/>
      <c r="AL1662" s="155"/>
      <c r="AM1662" s="155"/>
      <c r="AN1662" s="155"/>
      <c r="AO1662" s="155"/>
      <c r="AP1662" s="155"/>
      <c r="AQ1662" s="155"/>
      <c r="AR1662" s="155"/>
    </row>
    <row r="1663" spans="1:44" ht="102" hidden="1" x14ac:dyDescent="0.3">
      <c r="A1663" s="155"/>
      <c r="B1663" s="165" t="s">
        <v>4107</v>
      </c>
      <c r="C1663" s="162"/>
      <c r="D1663" s="170">
        <v>3448.87</v>
      </c>
      <c r="E1663" s="171">
        <v>3448.87</v>
      </c>
      <c r="F1663" s="166" t="s">
        <v>2733</v>
      </c>
      <c r="G1663" s="161" t="s">
        <v>1507</v>
      </c>
      <c r="H1663" s="162" t="s">
        <v>45</v>
      </c>
      <c r="I1663" s="155"/>
      <c r="J1663" s="155"/>
      <c r="K1663" s="155"/>
      <c r="L1663" s="155"/>
      <c r="M1663" s="155"/>
      <c r="N1663" s="155"/>
      <c r="O1663" s="155"/>
      <c r="P1663" s="155"/>
      <c r="Q1663" s="155"/>
      <c r="R1663" s="155"/>
      <c r="S1663" s="155"/>
      <c r="T1663" s="155"/>
      <c r="U1663" s="155"/>
      <c r="V1663" s="155"/>
      <c r="W1663" s="155"/>
      <c r="X1663" s="155"/>
      <c r="Y1663" s="155"/>
      <c r="Z1663" s="155"/>
      <c r="AA1663" s="155"/>
      <c r="AB1663" s="155"/>
      <c r="AC1663" s="155"/>
      <c r="AD1663" s="155"/>
      <c r="AE1663" s="155"/>
      <c r="AF1663" s="155"/>
      <c r="AG1663" s="155"/>
      <c r="AH1663" s="155"/>
      <c r="AI1663" s="155"/>
      <c r="AJ1663" s="155"/>
      <c r="AK1663" s="155"/>
      <c r="AL1663" s="155"/>
      <c r="AM1663" s="155"/>
      <c r="AN1663" s="155"/>
      <c r="AO1663" s="155"/>
      <c r="AP1663" s="155"/>
      <c r="AQ1663" s="155"/>
      <c r="AR1663" s="155"/>
    </row>
    <row r="1664" spans="1:44" ht="102" hidden="1" x14ac:dyDescent="0.3">
      <c r="A1664" s="155"/>
      <c r="B1664" s="166" t="s">
        <v>2733</v>
      </c>
      <c r="C1664" s="167"/>
      <c r="D1664" s="170">
        <v>3448.87</v>
      </c>
      <c r="E1664" s="171">
        <v>3448.87</v>
      </c>
      <c r="F1664" s="161" t="s">
        <v>1507</v>
      </c>
      <c r="G1664" s="165" t="s">
        <v>4107</v>
      </c>
      <c r="H1664" s="162"/>
      <c r="I1664" s="155"/>
      <c r="J1664" s="155"/>
      <c r="K1664" s="155"/>
      <c r="L1664" s="155"/>
      <c r="M1664" s="155"/>
      <c r="N1664" s="155"/>
      <c r="O1664" s="155"/>
      <c r="P1664" s="155"/>
      <c r="Q1664" s="155"/>
      <c r="R1664" s="155"/>
      <c r="S1664" s="155"/>
      <c r="T1664" s="155"/>
      <c r="U1664" s="155"/>
      <c r="V1664" s="155"/>
      <c r="W1664" s="155"/>
      <c r="X1664" s="155"/>
      <c r="Y1664" s="155"/>
      <c r="Z1664" s="155"/>
      <c r="AA1664" s="155"/>
      <c r="AB1664" s="155"/>
      <c r="AC1664" s="155"/>
      <c r="AD1664" s="155"/>
      <c r="AE1664" s="155"/>
      <c r="AF1664" s="155"/>
      <c r="AG1664" s="155"/>
      <c r="AH1664" s="155"/>
      <c r="AI1664" s="155"/>
      <c r="AJ1664" s="155"/>
      <c r="AK1664" s="155"/>
      <c r="AL1664" s="155"/>
      <c r="AM1664" s="155"/>
      <c r="AN1664" s="155"/>
      <c r="AO1664" s="155"/>
      <c r="AP1664" s="155"/>
      <c r="AQ1664" s="155"/>
      <c r="AR1664" s="155"/>
    </row>
    <row r="1665" spans="1:44" ht="102" x14ac:dyDescent="0.3">
      <c r="A1665" s="155"/>
      <c r="B1665" s="161" t="s">
        <v>1507</v>
      </c>
      <c r="C1665" s="162" t="s">
        <v>45</v>
      </c>
      <c r="D1665" s="170">
        <v>1687.93</v>
      </c>
      <c r="E1665" s="171">
        <v>1687.93</v>
      </c>
      <c r="F1665" s="165" t="s">
        <v>4107</v>
      </c>
      <c r="G1665" s="166" t="s">
        <v>2870</v>
      </c>
      <c r="H1665" s="167"/>
      <c r="I1665" s="155"/>
      <c r="J1665" s="155"/>
      <c r="K1665" s="155"/>
      <c r="L1665" s="155"/>
      <c r="M1665" s="155"/>
      <c r="N1665" s="155"/>
      <c r="O1665" s="155"/>
      <c r="P1665" s="155"/>
      <c r="Q1665" s="155"/>
      <c r="R1665" s="155"/>
      <c r="S1665" s="155"/>
      <c r="T1665" s="155"/>
      <c r="U1665" s="155"/>
      <c r="V1665" s="155"/>
      <c r="W1665" s="155"/>
      <c r="X1665" s="155"/>
      <c r="Y1665" s="155"/>
      <c r="Z1665" s="155"/>
      <c r="AA1665" s="155"/>
      <c r="AB1665" s="155"/>
      <c r="AC1665" s="155"/>
      <c r="AD1665" s="155"/>
      <c r="AE1665" s="155"/>
      <c r="AF1665" s="155"/>
      <c r="AG1665" s="155"/>
      <c r="AH1665" s="155"/>
      <c r="AI1665" s="155"/>
      <c r="AJ1665" s="155"/>
      <c r="AK1665" s="155"/>
      <c r="AL1665" s="155"/>
      <c r="AM1665" s="155"/>
      <c r="AN1665" s="155"/>
      <c r="AO1665" s="155"/>
      <c r="AP1665" s="155"/>
      <c r="AQ1665" s="155"/>
      <c r="AR1665" s="155"/>
    </row>
    <row r="1666" spans="1:44" ht="102" hidden="1" x14ac:dyDescent="0.3">
      <c r="A1666" s="155"/>
      <c r="B1666" s="165" t="s">
        <v>4107</v>
      </c>
      <c r="C1666" s="162"/>
      <c r="D1666" s="170">
        <v>1687.93</v>
      </c>
      <c r="E1666" s="171">
        <v>1687.93</v>
      </c>
      <c r="F1666" s="166" t="s">
        <v>2870</v>
      </c>
      <c r="G1666" s="161" t="s">
        <v>2205</v>
      </c>
      <c r="H1666" s="162" t="s">
        <v>185</v>
      </c>
      <c r="I1666" s="155"/>
      <c r="J1666" s="155"/>
      <c r="K1666" s="155"/>
      <c r="L1666" s="155"/>
      <c r="M1666" s="155"/>
      <c r="N1666" s="155"/>
      <c r="O1666" s="155"/>
      <c r="P1666" s="155"/>
      <c r="Q1666" s="155"/>
      <c r="R1666" s="155"/>
      <c r="S1666" s="155"/>
      <c r="T1666" s="155"/>
      <c r="U1666" s="155"/>
      <c r="V1666" s="155"/>
      <c r="W1666" s="155"/>
      <c r="X1666" s="155"/>
      <c r="Y1666" s="155"/>
      <c r="Z1666" s="155"/>
      <c r="AA1666" s="155"/>
      <c r="AB1666" s="155"/>
      <c r="AC1666" s="155"/>
      <c r="AD1666" s="155"/>
      <c r="AE1666" s="155"/>
      <c r="AF1666" s="155"/>
      <c r="AG1666" s="155"/>
      <c r="AH1666" s="155"/>
      <c r="AI1666" s="155"/>
      <c r="AJ1666" s="155"/>
      <c r="AK1666" s="155"/>
      <c r="AL1666" s="155"/>
      <c r="AM1666" s="155"/>
      <c r="AN1666" s="155"/>
      <c r="AO1666" s="155"/>
      <c r="AP1666" s="155"/>
      <c r="AQ1666" s="155"/>
      <c r="AR1666" s="155"/>
    </row>
    <row r="1667" spans="1:44" ht="102" hidden="1" x14ac:dyDescent="0.3">
      <c r="A1667" s="155"/>
      <c r="B1667" s="166" t="s">
        <v>2870</v>
      </c>
      <c r="C1667" s="167"/>
      <c r="D1667" s="170">
        <v>1687.93</v>
      </c>
      <c r="E1667" s="171">
        <v>1687.93</v>
      </c>
      <c r="F1667" s="161" t="s">
        <v>2205</v>
      </c>
      <c r="G1667" s="165" t="s">
        <v>4107</v>
      </c>
      <c r="H1667" s="162"/>
      <c r="I1667" s="155"/>
      <c r="J1667" s="155"/>
      <c r="K1667" s="155"/>
      <c r="L1667" s="155"/>
      <c r="M1667" s="155"/>
      <c r="N1667" s="155"/>
      <c r="O1667" s="155"/>
      <c r="P1667" s="155"/>
      <c r="Q1667" s="155"/>
      <c r="R1667" s="155"/>
      <c r="S1667" s="155"/>
      <c r="T1667" s="155"/>
      <c r="U1667" s="155"/>
      <c r="V1667" s="155"/>
      <c r="W1667" s="155"/>
      <c r="X1667" s="155"/>
      <c r="Y1667" s="155"/>
      <c r="Z1667" s="155"/>
      <c r="AA1667" s="155"/>
      <c r="AB1667" s="155"/>
      <c r="AC1667" s="155"/>
      <c r="AD1667" s="155"/>
      <c r="AE1667" s="155"/>
      <c r="AF1667" s="155"/>
      <c r="AG1667" s="155"/>
      <c r="AH1667" s="155"/>
      <c r="AI1667" s="155"/>
      <c r="AJ1667" s="155"/>
      <c r="AK1667" s="155"/>
      <c r="AL1667" s="155"/>
      <c r="AM1667" s="155"/>
      <c r="AN1667" s="155"/>
      <c r="AO1667" s="155"/>
      <c r="AP1667" s="155"/>
      <c r="AQ1667" s="155"/>
      <c r="AR1667" s="155"/>
    </row>
    <row r="1668" spans="1:44" ht="102" x14ac:dyDescent="0.3">
      <c r="A1668" s="155"/>
      <c r="B1668" s="161" t="s">
        <v>2205</v>
      </c>
      <c r="C1668" s="162" t="s">
        <v>185</v>
      </c>
      <c r="D1668" s="170">
        <v>2534.04</v>
      </c>
      <c r="E1668" s="171">
        <v>2534.04</v>
      </c>
      <c r="F1668" s="165" t="s">
        <v>4107</v>
      </c>
      <c r="G1668" s="166" t="s">
        <v>3482</v>
      </c>
      <c r="H1668" s="167"/>
      <c r="I1668" s="155"/>
      <c r="J1668" s="155"/>
      <c r="K1668" s="155"/>
      <c r="L1668" s="155"/>
      <c r="M1668" s="155"/>
      <c r="N1668" s="155"/>
      <c r="O1668" s="155"/>
      <c r="P1668" s="155"/>
      <c r="Q1668" s="155"/>
      <c r="R1668" s="155"/>
      <c r="S1668" s="155"/>
      <c r="T1668" s="155"/>
      <c r="U1668" s="155"/>
      <c r="V1668" s="155"/>
      <c r="W1668" s="155"/>
      <c r="X1668" s="155"/>
      <c r="Y1668" s="155"/>
      <c r="Z1668" s="155"/>
      <c r="AA1668" s="155"/>
      <c r="AB1668" s="155"/>
      <c r="AC1668" s="155"/>
      <c r="AD1668" s="155"/>
      <c r="AE1668" s="155"/>
      <c r="AF1668" s="155"/>
      <c r="AG1668" s="155"/>
      <c r="AH1668" s="155"/>
      <c r="AI1668" s="155"/>
      <c r="AJ1668" s="155"/>
      <c r="AK1668" s="155"/>
      <c r="AL1668" s="155"/>
      <c r="AM1668" s="155"/>
      <c r="AN1668" s="155"/>
      <c r="AO1668" s="155"/>
      <c r="AP1668" s="155"/>
      <c r="AQ1668" s="155"/>
      <c r="AR1668" s="155"/>
    </row>
    <row r="1669" spans="1:44" ht="102" hidden="1" x14ac:dyDescent="0.3">
      <c r="A1669" s="155"/>
      <c r="B1669" s="165" t="s">
        <v>4107</v>
      </c>
      <c r="C1669" s="162"/>
      <c r="D1669" s="170">
        <v>2534.04</v>
      </c>
      <c r="E1669" s="171">
        <v>2534.04</v>
      </c>
      <c r="F1669" s="166" t="s">
        <v>3482</v>
      </c>
      <c r="G1669" s="161" t="s">
        <v>1484</v>
      </c>
      <c r="H1669" s="162" t="s">
        <v>34</v>
      </c>
      <c r="I1669" s="155"/>
      <c r="J1669" s="155"/>
      <c r="K1669" s="155"/>
      <c r="L1669" s="155"/>
      <c r="M1669" s="155"/>
      <c r="N1669" s="155"/>
      <c r="O1669" s="155"/>
      <c r="P1669" s="155"/>
      <c r="Q1669" s="155"/>
      <c r="R1669" s="155"/>
      <c r="S1669" s="155"/>
      <c r="T1669" s="155"/>
      <c r="U1669" s="155"/>
      <c r="V1669" s="155"/>
      <c r="W1669" s="155"/>
      <c r="X1669" s="155"/>
      <c r="Y1669" s="155"/>
      <c r="Z1669" s="155"/>
      <c r="AA1669" s="155"/>
      <c r="AB1669" s="155"/>
      <c r="AC1669" s="155"/>
      <c r="AD1669" s="155"/>
      <c r="AE1669" s="155"/>
      <c r="AF1669" s="155"/>
      <c r="AG1669" s="155"/>
      <c r="AH1669" s="155"/>
      <c r="AI1669" s="155"/>
      <c r="AJ1669" s="155"/>
      <c r="AK1669" s="155"/>
      <c r="AL1669" s="155"/>
      <c r="AM1669" s="155"/>
      <c r="AN1669" s="155"/>
      <c r="AO1669" s="155"/>
      <c r="AP1669" s="155"/>
      <c r="AQ1669" s="155"/>
      <c r="AR1669" s="155"/>
    </row>
    <row r="1670" spans="1:44" ht="102" hidden="1" x14ac:dyDescent="0.3">
      <c r="A1670" s="155"/>
      <c r="B1670" s="166" t="s">
        <v>3482</v>
      </c>
      <c r="C1670" s="167"/>
      <c r="D1670" s="170">
        <v>2534.04</v>
      </c>
      <c r="E1670" s="171">
        <v>2534.04</v>
      </c>
      <c r="F1670" s="161" t="s">
        <v>1484</v>
      </c>
      <c r="G1670" s="165" t="s">
        <v>4107</v>
      </c>
      <c r="H1670" s="162"/>
      <c r="I1670" s="155"/>
      <c r="J1670" s="155"/>
      <c r="K1670" s="155"/>
      <c r="L1670" s="155"/>
      <c r="M1670" s="155"/>
      <c r="N1670" s="155"/>
      <c r="O1670" s="155"/>
      <c r="P1670" s="155"/>
      <c r="Q1670" s="155"/>
      <c r="R1670" s="155"/>
      <c r="S1670" s="155"/>
      <c r="T1670" s="155"/>
      <c r="U1670" s="155"/>
      <c r="V1670" s="155"/>
      <c r="W1670" s="155"/>
      <c r="X1670" s="155"/>
      <c r="Y1670" s="155"/>
      <c r="Z1670" s="155"/>
      <c r="AA1670" s="155"/>
      <c r="AB1670" s="155"/>
      <c r="AC1670" s="155"/>
      <c r="AD1670" s="155"/>
      <c r="AE1670" s="155"/>
      <c r="AF1670" s="155"/>
      <c r="AG1670" s="155"/>
      <c r="AH1670" s="155"/>
      <c r="AI1670" s="155"/>
      <c r="AJ1670" s="155"/>
      <c r="AK1670" s="155"/>
      <c r="AL1670" s="155"/>
      <c r="AM1670" s="155"/>
      <c r="AN1670" s="155"/>
      <c r="AO1670" s="155"/>
      <c r="AP1670" s="155"/>
      <c r="AQ1670" s="155"/>
      <c r="AR1670" s="155"/>
    </row>
    <row r="1671" spans="1:44" ht="102" x14ac:dyDescent="0.3">
      <c r="A1671" s="155"/>
      <c r="B1671" s="161" t="s">
        <v>1484</v>
      </c>
      <c r="C1671" s="162" t="s">
        <v>34</v>
      </c>
      <c r="D1671" s="170">
        <v>1438.82</v>
      </c>
      <c r="E1671" s="171">
        <v>1438.82</v>
      </c>
      <c r="F1671" s="165" t="s">
        <v>4107</v>
      </c>
      <c r="G1671" s="166" t="s">
        <v>2871</v>
      </c>
      <c r="H1671" s="167"/>
      <c r="I1671" s="155"/>
      <c r="J1671" s="155"/>
      <c r="K1671" s="155"/>
      <c r="L1671" s="155"/>
      <c r="M1671" s="155"/>
      <c r="N1671" s="155"/>
      <c r="O1671" s="155"/>
      <c r="P1671" s="155"/>
      <c r="Q1671" s="155"/>
      <c r="R1671" s="155"/>
      <c r="S1671" s="155"/>
      <c r="T1671" s="155"/>
      <c r="U1671" s="155"/>
      <c r="V1671" s="155"/>
      <c r="W1671" s="155"/>
      <c r="X1671" s="155"/>
      <c r="Y1671" s="155"/>
      <c r="Z1671" s="155"/>
      <c r="AA1671" s="155"/>
      <c r="AB1671" s="155"/>
      <c r="AC1671" s="155"/>
      <c r="AD1671" s="155"/>
      <c r="AE1671" s="155"/>
      <c r="AF1671" s="155"/>
      <c r="AG1671" s="155"/>
      <c r="AH1671" s="155"/>
      <c r="AI1671" s="155"/>
      <c r="AJ1671" s="155"/>
      <c r="AK1671" s="155"/>
      <c r="AL1671" s="155"/>
      <c r="AM1671" s="155"/>
      <c r="AN1671" s="155"/>
      <c r="AO1671" s="155"/>
      <c r="AP1671" s="155"/>
      <c r="AQ1671" s="155"/>
      <c r="AR1671" s="155"/>
    </row>
    <row r="1672" spans="1:44" ht="102" hidden="1" x14ac:dyDescent="0.3">
      <c r="A1672" s="155"/>
      <c r="B1672" s="165" t="s">
        <v>4107</v>
      </c>
      <c r="C1672" s="162"/>
      <c r="D1672" s="170">
        <v>1438.82</v>
      </c>
      <c r="E1672" s="171">
        <v>1438.82</v>
      </c>
      <c r="F1672" s="166" t="s">
        <v>2871</v>
      </c>
      <c r="G1672" s="161" t="s">
        <v>1232</v>
      </c>
      <c r="H1672" s="162" t="s">
        <v>191</v>
      </c>
      <c r="I1672" s="155"/>
      <c r="J1672" s="155"/>
      <c r="K1672" s="155"/>
      <c r="L1672" s="155"/>
      <c r="M1672" s="155"/>
      <c r="N1672" s="155"/>
      <c r="O1672" s="155"/>
      <c r="P1672" s="155"/>
      <c r="Q1672" s="155"/>
      <c r="R1672" s="155"/>
      <c r="S1672" s="155"/>
      <c r="T1672" s="155"/>
      <c r="U1672" s="155"/>
      <c r="V1672" s="155"/>
      <c r="W1672" s="155"/>
      <c r="X1672" s="155"/>
      <c r="Y1672" s="155"/>
      <c r="Z1672" s="155"/>
      <c r="AA1672" s="155"/>
      <c r="AB1672" s="155"/>
      <c r="AC1672" s="155"/>
      <c r="AD1672" s="155"/>
      <c r="AE1672" s="155"/>
      <c r="AF1672" s="155"/>
      <c r="AG1672" s="155"/>
      <c r="AH1672" s="155"/>
      <c r="AI1672" s="155"/>
      <c r="AJ1672" s="155"/>
      <c r="AK1672" s="155"/>
      <c r="AL1672" s="155"/>
      <c r="AM1672" s="155"/>
      <c r="AN1672" s="155"/>
      <c r="AO1672" s="155"/>
      <c r="AP1672" s="155"/>
      <c r="AQ1672" s="155"/>
      <c r="AR1672" s="155"/>
    </row>
    <row r="1673" spans="1:44" ht="102" hidden="1" x14ac:dyDescent="0.3">
      <c r="A1673" s="155"/>
      <c r="B1673" s="166" t="s">
        <v>2871</v>
      </c>
      <c r="C1673" s="167"/>
      <c r="D1673" s="170">
        <v>1438.82</v>
      </c>
      <c r="E1673" s="171">
        <v>1438.82</v>
      </c>
      <c r="F1673" s="161" t="s">
        <v>1232</v>
      </c>
      <c r="G1673" s="165" t="s">
        <v>4107</v>
      </c>
      <c r="H1673" s="162"/>
      <c r="I1673" s="155"/>
      <c r="J1673" s="155"/>
      <c r="K1673" s="155"/>
      <c r="L1673" s="155"/>
      <c r="M1673" s="155"/>
      <c r="N1673" s="155"/>
      <c r="O1673" s="155"/>
      <c r="P1673" s="155"/>
      <c r="Q1673" s="155"/>
      <c r="R1673" s="155"/>
      <c r="S1673" s="155"/>
      <c r="T1673" s="155"/>
      <c r="U1673" s="155"/>
      <c r="V1673" s="155"/>
      <c r="W1673" s="155"/>
      <c r="X1673" s="155"/>
      <c r="Y1673" s="155"/>
      <c r="Z1673" s="155"/>
      <c r="AA1673" s="155"/>
      <c r="AB1673" s="155"/>
      <c r="AC1673" s="155"/>
      <c r="AD1673" s="155"/>
      <c r="AE1673" s="155"/>
      <c r="AF1673" s="155"/>
      <c r="AG1673" s="155"/>
      <c r="AH1673" s="155"/>
      <c r="AI1673" s="155"/>
      <c r="AJ1673" s="155"/>
      <c r="AK1673" s="155"/>
      <c r="AL1673" s="155"/>
      <c r="AM1673" s="155"/>
      <c r="AN1673" s="155"/>
      <c r="AO1673" s="155"/>
      <c r="AP1673" s="155"/>
      <c r="AQ1673" s="155"/>
      <c r="AR1673" s="155"/>
    </row>
    <row r="1674" spans="1:44" ht="102" x14ac:dyDescent="0.3">
      <c r="A1674" s="155"/>
      <c r="B1674" s="161" t="s">
        <v>1232</v>
      </c>
      <c r="C1674" s="162" t="s">
        <v>191</v>
      </c>
      <c r="D1674" s="170">
        <v>1395.87</v>
      </c>
      <c r="E1674" s="171">
        <v>1395.87</v>
      </c>
      <c r="F1674" s="165" t="s">
        <v>4107</v>
      </c>
      <c r="G1674" s="166" t="s">
        <v>2872</v>
      </c>
      <c r="H1674" s="167"/>
      <c r="I1674" s="155"/>
      <c r="J1674" s="155"/>
      <c r="K1674" s="155"/>
      <c r="L1674" s="155"/>
      <c r="M1674" s="155"/>
      <c r="N1674" s="155"/>
      <c r="O1674" s="155"/>
      <c r="P1674" s="155"/>
      <c r="Q1674" s="155"/>
      <c r="R1674" s="155"/>
      <c r="S1674" s="155"/>
      <c r="T1674" s="155"/>
      <c r="U1674" s="155"/>
      <c r="V1674" s="155"/>
      <c r="W1674" s="155"/>
      <c r="X1674" s="155"/>
      <c r="Y1674" s="155"/>
      <c r="Z1674" s="155"/>
      <c r="AA1674" s="155"/>
      <c r="AB1674" s="155"/>
      <c r="AC1674" s="155"/>
      <c r="AD1674" s="155"/>
      <c r="AE1674" s="155"/>
      <c r="AF1674" s="155"/>
      <c r="AG1674" s="155"/>
      <c r="AH1674" s="155"/>
      <c r="AI1674" s="155"/>
      <c r="AJ1674" s="155"/>
      <c r="AK1674" s="155"/>
      <c r="AL1674" s="155"/>
      <c r="AM1674" s="155"/>
      <c r="AN1674" s="155"/>
      <c r="AO1674" s="155"/>
      <c r="AP1674" s="155"/>
      <c r="AQ1674" s="155"/>
      <c r="AR1674" s="155"/>
    </row>
    <row r="1675" spans="1:44" ht="102" hidden="1" x14ac:dyDescent="0.3">
      <c r="A1675" s="155"/>
      <c r="B1675" s="165" t="s">
        <v>4107</v>
      </c>
      <c r="C1675" s="162"/>
      <c r="D1675" s="170">
        <v>1395.87</v>
      </c>
      <c r="E1675" s="171">
        <v>1395.87</v>
      </c>
      <c r="F1675" s="166" t="s">
        <v>2872</v>
      </c>
      <c r="G1675" s="161" t="s">
        <v>1278</v>
      </c>
      <c r="H1675" s="162" t="s">
        <v>188</v>
      </c>
      <c r="I1675" s="155"/>
      <c r="J1675" s="155"/>
      <c r="K1675" s="155"/>
      <c r="L1675" s="155"/>
      <c r="M1675" s="155"/>
      <c r="N1675" s="155"/>
      <c r="O1675" s="155"/>
      <c r="P1675" s="155"/>
      <c r="Q1675" s="155"/>
      <c r="R1675" s="155"/>
      <c r="S1675" s="155"/>
      <c r="T1675" s="155"/>
      <c r="U1675" s="155"/>
      <c r="V1675" s="155"/>
      <c r="W1675" s="155"/>
      <c r="X1675" s="155"/>
      <c r="Y1675" s="155"/>
      <c r="Z1675" s="155"/>
      <c r="AA1675" s="155"/>
      <c r="AB1675" s="155"/>
      <c r="AC1675" s="155"/>
      <c r="AD1675" s="155"/>
      <c r="AE1675" s="155"/>
      <c r="AF1675" s="155"/>
      <c r="AG1675" s="155"/>
      <c r="AH1675" s="155"/>
      <c r="AI1675" s="155"/>
      <c r="AJ1675" s="155"/>
      <c r="AK1675" s="155"/>
      <c r="AL1675" s="155"/>
      <c r="AM1675" s="155"/>
      <c r="AN1675" s="155"/>
      <c r="AO1675" s="155"/>
      <c r="AP1675" s="155"/>
      <c r="AQ1675" s="155"/>
      <c r="AR1675" s="155"/>
    </row>
    <row r="1676" spans="1:44" ht="102" hidden="1" x14ac:dyDescent="0.3">
      <c r="A1676" s="155"/>
      <c r="B1676" s="166" t="s">
        <v>2872</v>
      </c>
      <c r="C1676" s="167"/>
      <c r="D1676" s="170">
        <v>1395.87</v>
      </c>
      <c r="E1676" s="171">
        <v>1395.87</v>
      </c>
      <c r="F1676" s="161" t="s">
        <v>1278</v>
      </c>
      <c r="G1676" s="165" t="s">
        <v>4107</v>
      </c>
      <c r="H1676" s="162"/>
      <c r="I1676" s="155"/>
      <c r="J1676" s="155"/>
      <c r="K1676" s="155"/>
      <c r="L1676" s="155"/>
      <c r="M1676" s="155"/>
      <c r="N1676" s="155"/>
      <c r="O1676" s="155"/>
      <c r="P1676" s="155"/>
      <c r="Q1676" s="155"/>
      <c r="R1676" s="155"/>
      <c r="S1676" s="155"/>
      <c r="T1676" s="155"/>
      <c r="U1676" s="155"/>
      <c r="V1676" s="155"/>
      <c r="W1676" s="155"/>
      <c r="X1676" s="155"/>
      <c r="Y1676" s="155"/>
      <c r="Z1676" s="155"/>
      <c r="AA1676" s="155"/>
      <c r="AB1676" s="155"/>
      <c r="AC1676" s="155"/>
      <c r="AD1676" s="155"/>
      <c r="AE1676" s="155"/>
      <c r="AF1676" s="155"/>
      <c r="AG1676" s="155"/>
      <c r="AH1676" s="155"/>
      <c r="AI1676" s="155"/>
      <c r="AJ1676" s="155"/>
      <c r="AK1676" s="155"/>
      <c r="AL1676" s="155"/>
      <c r="AM1676" s="155"/>
      <c r="AN1676" s="155"/>
      <c r="AO1676" s="155"/>
      <c r="AP1676" s="155"/>
      <c r="AQ1676" s="155"/>
      <c r="AR1676" s="155"/>
    </row>
    <row r="1677" spans="1:44" ht="102" x14ac:dyDescent="0.3">
      <c r="A1677" s="155"/>
      <c r="B1677" s="161" t="s">
        <v>1278</v>
      </c>
      <c r="C1677" s="162" t="s">
        <v>188</v>
      </c>
      <c r="D1677" s="170">
        <v>2641.41</v>
      </c>
      <c r="E1677" s="171">
        <v>2641.41</v>
      </c>
      <c r="F1677" s="165" t="s">
        <v>4107</v>
      </c>
      <c r="G1677" s="166" t="s">
        <v>2873</v>
      </c>
      <c r="H1677" s="167"/>
      <c r="I1677" s="155"/>
      <c r="J1677" s="155"/>
      <c r="K1677" s="155"/>
      <c r="L1677" s="155"/>
      <c r="M1677" s="155"/>
      <c r="N1677" s="155"/>
      <c r="O1677" s="155"/>
      <c r="P1677" s="155"/>
      <c r="Q1677" s="155"/>
      <c r="R1677" s="155"/>
      <c r="S1677" s="155"/>
      <c r="T1677" s="155"/>
      <c r="U1677" s="155"/>
      <c r="V1677" s="155"/>
      <c r="W1677" s="155"/>
      <c r="X1677" s="155"/>
      <c r="Y1677" s="155"/>
      <c r="Z1677" s="155"/>
      <c r="AA1677" s="155"/>
      <c r="AB1677" s="155"/>
      <c r="AC1677" s="155"/>
      <c r="AD1677" s="155"/>
      <c r="AE1677" s="155"/>
      <c r="AF1677" s="155"/>
      <c r="AG1677" s="155"/>
      <c r="AH1677" s="155"/>
      <c r="AI1677" s="155"/>
      <c r="AJ1677" s="155"/>
      <c r="AK1677" s="155"/>
      <c r="AL1677" s="155"/>
      <c r="AM1677" s="155"/>
      <c r="AN1677" s="155"/>
      <c r="AO1677" s="155"/>
      <c r="AP1677" s="155"/>
      <c r="AQ1677" s="155"/>
      <c r="AR1677" s="155"/>
    </row>
    <row r="1678" spans="1:44" ht="102" hidden="1" x14ac:dyDescent="0.3">
      <c r="A1678" s="155"/>
      <c r="B1678" s="165" t="s">
        <v>4107</v>
      </c>
      <c r="C1678" s="162"/>
      <c r="D1678" s="170">
        <v>2641.41</v>
      </c>
      <c r="E1678" s="171">
        <v>2641.41</v>
      </c>
      <c r="F1678" s="166" t="s">
        <v>2873</v>
      </c>
      <c r="G1678" s="161" t="s">
        <v>1228</v>
      </c>
      <c r="H1678" s="162" t="s">
        <v>83</v>
      </c>
      <c r="I1678" s="155"/>
      <c r="J1678" s="155"/>
      <c r="K1678" s="155"/>
      <c r="L1678" s="155"/>
      <c r="M1678" s="155"/>
      <c r="N1678" s="155"/>
      <c r="O1678" s="155"/>
      <c r="P1678" s="155"/>
      <c r="Q1678" s="155"/>
      <c r="R1678" s="155"/>
      <c r="S1678" s="155"/>
      <c r="T1678" s="155"/>
      <c r="U1678" s="155"/>
      <c r="V1678" s="155"/>
      <c r="W1678" s="155"/>
      <c r="X1678" s="155"/>
      <c r="Y1678" s="155"/>
      <c r="Z1678" s="155"/>
      <c r="AA1678" s="155"/>
      <c r="AB1678" s="155"/>
      <c r="AC1678" s="155"/>
      <c r="AD1678" s="155"/>
      <c r="AE1678" s="155"/>
      <c r="AF1678" s="155"/>
      <c r="AG1678" s="155"/>
      <c r="AH1678" s="155"/>
      <c r="AI1678" s="155"/>
      <c r="AJ1678" s="155"/>
      <c r="AK1678" s="155"/>
      <c r="AL1678" s="155"/>
      <c r="AM1678" s="155"/>
      <c r="AN1678" s="155"/>
      <c r="AO1678" s="155"/>
      <c r="AP1678" s="155"/>
      <c r="AQ1678" s="155"/>
      <c r="AR1678" s="155"/>
    </row>
    <row r="1679" spans="1:44" ht="102" hidden="1" x14ac:dyDescent="0.3">
      <c r="A1679" s="155"/>
      <c r="B1679" s="166" t="s">
        <v>2873</v>
      </c>
      <c r="C1679" s="167"/>
      <c r="D1679" s="170">
        <v>2641.41</v>
      </c>
      <c r="E1679" s="171">
        <v>2641.41</v>
      </c>
      <c r="F1679" s="161" t="s">
        <v>1228</v>
      </c>
      <c r="G1679" s="165" t="s">
        <v>4107</v>
      </c>
      <c r="H1679" s="162"/>
      <c r="I1679" s="155"/>
      <c r="J1679" s="155"/>
      <c r="K1679" s="155"/>
      <c r="L1679" s="155"/>
      <c r="M1679" s="155"/>
      <c r="N1679" s="155"/>
      <c r="O1679" s="155"/>
      <c r="P1679" s="155"/>
      <c r="Q1679" s="155"/>
      <c r="R1679" s="155"/>
      <c r="S1679" s="155"/>
      <c r="T1679" s="155"/>
      <c r="U1679" s="155"/>
      <c r="V1679" s="155"/>
      <c r="W1679" s="155"/>
      <c r="X1679" s="155"/>
      <c r="Y1679" s="155"/>
      <c r="Z1679" s="155"/>
      <c r="AA1679" s="155"/>
      <c r="AB1679" s="155"/>
      <c r="AC1679" s="155"/>
      <c r="AD1679" s="155"/>
      <c r="AE1679" s="155"/>
      <c r="AF1679" s="155"/>
      <c r="AG1679" s="155"/>
      <c r="AH1679" s="155"/>
      <c r="AI1679" s="155"/>
      <c r="AJ1679" s="155"/>
      <c r="AK1679" s="155"/>
      <c r="AL1679" s="155"/>
      <c r="AM1679" s="155"/>
      <c r="AN1679" s="155"/>
      <c r="AO1679" s="155"/>
      <c r="AP1679" s="155"/>
      <c r="AQ1679" s="155"/>
      <c r="AR1679" s="155"/>
    </row>
    <row r="1680" spans="1:44" ht="102" x14ac:dyDescent="0.3">
      <c r="A1680" s="155"/>
      <c r="B1680" s="161" t="s">
        <v>1228</v>
      </c>
      <c r="C1680" s="162" t="s">
        <v>83</v>
      </c>
      <c r="D1680" s="170">
        <v>1679.34</v>
      </c>
      <c r="E1680" s="171">
        <v>1679.34</v>
      </c>
      <c r="F1680" s="165" t="s">
        <v>4107</v>
      </c>
      <c r="G1680" s="166" t="s">
        <v>2874</v>
      </c>
      <c r="H1680" s="167"/>
      <c r="I1680" s="155"/>
      <c r="J1680" s="155"/>
      <c r="K1680" s="155"/>
      <c r="L1680" s="155"/>
      <c r="M1680" s="155"/>
      <c r="N1680" s="155"/>
      <c r="O1680" s="155"/>
      <c r="P1680" s="155"/>
      <c r="Q1680" s="155"/>
      <c r="R1680" s="155"/>
      <c r="S1680" s="155"/>
      <c r="T1680" s="155"/>
      <c r="U1680" s="155"/>
      <c r="V1680" s="155"/>
      <c r="W1680" s="155"/>
      <c r="X1680" s="155"/>
      <c r="Y1680" s="155"/>
      <c r="Z1680" s="155"/>
      <c r="AA1680" s="155"/>
      <c r="AB1680" s="155"/>
      <c r="AC1680" s="155"/>
      <c r="AD1680" s="155"/>
      <c r="AE1680" s="155"/>
      <c r="AF1680" s="155"/>
      <c r="AG1680" s="155"/>
      <c r="AH1680" s="155"/>
      <c r="AI1680" s="155"/>
      <c r="AJ1680" s="155"/>
      <c r="AK1680" s="155"/>
      <c r="AL1680" s="155"/>
      <c r="AM1680" s="155"/>
      <c r="AN1680" s="155"/>
      <c r="AO1680" s="155"/>
      <c r="AP1680" s="155"/>
      <c r="AQ1680" s="155"/>
      <c r="AR1680" s="155"/>
    </row>
    <row r="1681" spans="1:44" ht="102" hidden="1" x14ac:dyDescent="0.3">
      <c r="A1681" s="155"/>
      <c r="B1681" s="165" t="s">
        <v>4107</v>
      </c>
      <c r="C1681" s="162"/>
      <c r="D1681" s="170">
        <v>1679.34</v>
      </c>
      <c r="E1681" s="171">
        <v>1679.34</v>
      </c>
      <c r="F1681" s="166" t="s">
        <v>2874</v>
      </c>
      <c r="G1681" s="161" t="s">
        <v>3574</v>
      </c>
      <c r="H1681" s="162" t="s">
        <v>242</v>
      </c>
      <c r="I1681" s="155"/>
      <c r="J1681" s="155"/>
      <c r="K1681" s="155"/>
      <c r="L1681" s="155"/>
      <c r="M1681" s="155"/>
      <c r="N1681" s="155"/>
      <c r="O1681" s="155"/>
      <c r="P1681" s="155"/>
      <c r="Q1681" s="155"/>
      <c r="R1681" s="155"/>
      <c r="S1681" s="155"/>
      <c r="T1681" s="155"/>
      <c r="U1681" s="155"/>
      <c r="V1681" s="155"/>
      <c r="W1681" s="155"/>
      <c r="X1681" s="155"/>
      <c r="Y1681" s="155"/>
      <c r="Z1681" s="155"/>
      <c r="AA1681" s="155"/>
      <c r="AB1681" s="155"/>
      <c r="AC1681" s="155"/>
      <c r="AD1681" s="155"/>
      <c r="AE1681" s="155"/>
      <c r="AF1681" s="155"/>
      <c r="AG1681" s="155"/>
      <c r="AH1681" s="155"/>
      <c r="AI1681" s="155"/>
      <c r="AJ1681" s="155"/>
      <c r="AK1681" s="155"/>
      <c r="AL1681" s="155"/>
      <c r="AM1681" s="155"/>
      <c r="AN1681" s="155"/>
      <c r="AO1681" s="155"/>
      <c r="AP1681" s="155"/>
      <c r="AQ1681" s="155"/>
      <c r="AR1681" s="155"/>
    </row>
    <row r="1682" spans="1:44" ht="102" hidden="1" x14ac:dyDescent="0.3">
      <c r="A1682" s="155"/>
      <c r="B1682" s="166" t="s">
        <v>2874</v>
      </c>
      <c r="C1682" s="167"/>
      <c r="D1682" s="170">
        <v>1679.34</v>
      </c>
      <c r="E1682" s="171">
        <v>1679.34</v>
      </c>
      <c r="F1682" s="161" t="s">
        <v>3574</v>
      </c>
      <c r="G1682" s="165" t="s">
        <v>4107</v>
      </c>
      <c r="H1682" s="162"/>
      <c r="I1682" s="155"/>
      <c r="J1682" s="155"/>
      <c r="K1682" s="155"/>
      <c r="L1682" s="155"/>
      <c r="M1682" s="155"/>
      <c r="N1682" s="155"/>
      <c r="O1682" s="155"/>
      <c r="P1682" s="155"/>
      <c r="Q1682" s="155"/>
      <c r="R1682" s="155"/>
      <c r="S1682" s="155"/>
      <c r="T1682" s="155"/>
      <c r="U1682" s="155"/>
      <c r="V1682" s="155"/>
      <c r="W1682" s="155"/>
      <c r="X1682" s="155"/>
      <c r="Y1682" s="155"/>
      <c r="Z1682" s="155"/>
      <c r="AA1682" s="155"/>
      <c r="AB1682" s="155"/>
      <c r="AC1682" s="155"/>
      <c r="AD1682" s="155"/>
      <c r="AE1682" s="155"/>
      <c r="AF1682" s="155"/>
      <c r="AG1682" s="155"/>
      <c r="AH1682" s="155"/>
      <c r="AI1682" s="155"/>
      <c r="AJ1682" s="155"/>
      <c r="AK1682" s="155"/>
      <c r="AL1682" s="155"/>
      <c r="AM1682" s="155"/>
      <c r="AN1682" s="155"/>
      <c r="AO1682" s="155"/>
      <c r="AP1682" s="155"/>
      <c r="AQ1682" s="155"/>
      <c r="AR1682" s="155"/>
    </row>
    <row r="1683" spans="1:44" ht="102" x14ac:dyDescent="0.3">
      <c r="A1683" s="155"/>
      <c r="B1683" s="161" t="s">
        <v>3574</v>
      </c>
      <c r="C1683" s="162" t="s">
        <v>242</v>
      </c>
      <c r="D1683" s="170">
        <v>1365.8</v>
      </c>
      <c r="E1683" s="171">
        <v>1365.8</v>
      </c>
      <c r="F1683" s="165" t="s">
        <v>4107</v>
      </c>
      <c r="G1683" s="166" t="s">
        <v>4030</v>
      </c>
      <c r="H1683" s="167"/>
      <c r="I1683" s="155"/>
      <c r="J1683" s="155"/>
      <c r="K1683" s="155"/>
      <c r="L1683" s="155"/>
      <c r="M1683" s="155"/>
      <c r="N1683" s="155"/>
      <c r="O1683" s="155"/>
      <c r="P1683" s="155"/>
      <c r="Q1683" s="155"/>
      <c r="R1683" s="155"/>
      <c r="S1683" s="155"/>
      <c r="T1683" s="155"/>
      <c r="U1683" s="155"/>
      <c r="V1683" s="155"/>
      <c r="W1683" s="155"/>
      <c r="X1683" s="155"/>
      <c r="Y1683" s="155"/>
      <c r="Z1683" s="155"/>
      <c r="AA1683" s="155"/>
      <c r="AB1683" s="155"/>
      <c r="AC1683" s="155"/>
      <c r="AD1683" s="155"/>
      <c r="AE1683" s="155"/>
      <c r="AF1683" s="155"/>
      <c r="AG1683" s="155"/>
      <c r="AH1683" s="155"/>
      <c r="AI1683" s="155"/>
      <c r="AJ1683" s="155"/>
      <c r="AK1683" s="155"/>
      <c r="AL1683" s="155"/>
      <c r="AM1683" s="155"/>
      <c r="AN1683" s="155"/>
      <c r="AO1683" s="155"/>
      <c r="AP1683" s="155"/>
      <c r="AQ1683" s="155"/>
      <c r="AR1683" s="155"/>
    </row>
    <row r="1684" spans="1:44" ht="102" hidden="1" x14ac:dyDescent="0.3">
      <c r="A1684" s="155"/>
      <c r="B1684" s="165" t="s">
        <v>4107</v>
      </c>
      <c r="C1684" s="162"/>
      <c r="D1684" s="170">
        <v>1365.8</v>
      </c>
      <c r="E1684" s="171">
        <v>1365.8</v>
      </c>
      <c r="F1684" s="166" t="s">
        <v>4030</v>
      </c>
      <c r="G1684" s="161" t="s">
        <v>3575</v>
      </c>
      <c r="H1684" s="162" t="s">
        <v>147</v>
      </c>
      <c r="I1684" s="155"/>
      <c r="J1684" s="155"/>
      <c r="K1684" s="155"/>
      <c r="L1684" s="155"/>
      <c r="M1684" s="155"/>
      <c r="N1684" s="155"/>
      <c r="O1684" s="155"/>
      <c r="P1684" s="155"/>
      <c r="Q1684" s="155"/>
      <c r="R1684" s="155"/>
      <c r="S1684" s="155"/>
      <c r="T1684" s="155"/>
      <c r="U1684" s="155"/>
      <c r="V1684" s="155"/>
      <c r="W1684" s="155"/>
      <c r="X1684" s="155"/>
      <c r="Y1684" s="155"/>
      <c r="Z1684" s="155"/>
      <c r="AA1684" s="155"/>
      <c r="AB1684" s="155"/>
      <c r="AC1684" s="155"/>
      <c r="AD1684" s="155"/>
      <c r="AE1684" s="155"/>
      <c r="AF1684" s="155"/>
      <c r="AG1684" s="155"/>
      <c r="AH1684" s="155"/>
      <c r="AI1684" s="155"/>
      <c r="AJ1684" s="155"/>
      <c r="AK1684" s="155"/>
      <c r="AL1684" s="155"/>
      <c r="AM1684" s="155"/>
      <c r="AN1684" s="155"/>
      <c r="AO1684" s="155"/>
      <c r="AP1684" s="155"/>
      <c r="AQ1684" s="155"/>
      <c r="AR1684" s="155"/>
    </row>
    <row r="1685" spans="1:44" ht="102" hidden="1" x14ac:dyDescent="0.3">
      <c r="A1685" s="155"/>
      <c r="B1685" s="166" t="s">
        <v>4030</v>
      </c>
      <c r="C1685" s="167"/>
      <c r="D1685" s="170">
        <v>1365.8</v>
      </c>
      <c r="E1685" s="171">
        <v>1365.8</v>
      </c>
      <c r="F1685" s="161" t="s">
        <v>3575</v>
      </c>
      <c r="G1685" s="165" t="s">
        <v>4107</v>
      </c>
      <c r="H1685" s="162"/>
      <c r="I1685" s="155"/>
      <c r="J1685" s="155"/>
      <c r="K1685" s="155"/>
      <c r="L1685" s="155"/>
      <c r="M1685" s="155"/>
      <c r="N1685" s="155"/>
      <c r="O1685" s="155"/>
      <c r="P1685" s="155"/>
      <c r="Q1685" s="155"/>
      <c r="R1685" s="155"/>
      <c r="S1685" s="155"/>
      <c r="T1685" s="155"/>
      <c r="U1685" s="155"/>
      <c r="V1685" s="155"/>
      <c r="W1685" s="155"/>
      <c r="X1685" s="155"/>
      <c r="Y1685" s="155"/>
      <c r="Z1685" s="155"/>
      <c r="AA1685" s="155"/>
      <c r="AB1685" s="155"/>
      <c r="AC1685" s="155"/>
      <c r="AD1685" s="155"/>
      <c r="AE1685" s="155"/>
      <c r="AF1685" s="155"/>
      <c r="AG1685" s="155"/>
      <c r="AH1685" s="155"/>
      <c r="AI1685" s="155"/>
      <c r="AJ1685" s="155"/>
      <c r="AK1685" s="155"/>
      <c r="AL1685" s="155"/>
      <c r="AM1685" s="155"/>
      <c r="AN1685" s="155"/>
      <c r="AO1685" s="155"/>
      <c r="AP1685" s="155"/>
      <c r="AQ1685" s="155"/>
      <c r="AR1685" s="155"/>
    </row>
    <row r="1686" spans="1:44" ht="102" x14ac:dyDescent="0.3">
      <c r="A1686" s="155"/>
      <c r="B1686" s="161" t="s">
        <v>3575</v>
      </c>
      <c r="C1686" s="162" t="s">
        <v>147</v>
      </c>
      <c r="D1686" s="170">
        <v>1378.69</v>
      </c>
      <c r="E1686" s="171">
        <v>1378.69</v>
      </c>
      <c r="F1686" s="165" t="s">
        <v>4107</v>
      </c>
      <c r="G1686" s="166" t="s">
        <v>4031</v>
      </c>
      <c r="H1686" s="167"/>
      <c r="I1686" s="155"/>
      <c r="J1686" s="155"/>
      <c r="K1686" s="155"/>
      <c r="L1686" s="155"/>
      <c r="M1686" s="155"/>
      <c r="N1686" s="155"/>
      <c r="O1686" s="155"/>
      <c r="P1686" s="155"/>
      <c r="Q1686" s="155"/>
      <c r="R1686" s="155"/>
      <c r="S1686" s="155"/>
      <c r="T1686" s="155"/>
      <c r="U1686" s="155"/>
      <c r="V1686" s="155"/>
      <c r="W1686" s="155"/>
      <c r="X1686" s="155"/>
      <c r="Y1686" s="155"/>
      <c r="Z1686" s="155"/>
      <c r="AA1686" s="155"/>
      <c r="AB1686" s="155"/>
      <c r="AC1686" s="155"/>
      <c r="AD1686" s="155"/>
      <c r="AE1686" s="155"/>
      <c r="AF1686" s="155"/>
      <c r="AG1686" s="155"/>
      <c r="AH1686" s="155"/>
      <c r="AI1686" s="155"/>
      <c r="AJ1686" s="155"/>
      <c r="AK1686" s="155"/>
      <c r="AL1686" s="155"/>
      <c r="AM1686" s="155"/>
      <c r="AN1686" s="155"/>
      <c r="AO1686" s="155"/>
      <c r="AP1686" s="155"/>
      <c r="AQ1686" s="155"/>
      <c r="AR1686" s="155"/>
    </row>
    <row r="1687" spans="1:44" ht="102" hidden="1" x14ac:dyDescent="0.3">
      <c r="A1687" s="155"/>
      <c r="B1687" s="165" t="s">
        <v>4107</v>
      </c>
      <c r="C1687" s="162"/>
      <c r="D1687" s="170">
        <v>1378.69</v>
      </c>
      <c r="E1687" s="171">
        <v>1378.69</v>
      </c>
      <c r="F1687" s="166" t="s">
        <v>4031</v>
      </c>
      <c r="G1687" s="161" t="s">
        <v>1922</v>
      </c>
      <c r="H1687" s="162" t="s">
        <v>74</v>
      </c>
      <c r="I1687" s="155"/>
      <c r="J1687" s="155"/>
      <c r="K1687" s="155"/>
      <c r="L1687" s="155"/>
      <c r="M1687" s="155"/>
      <c r="N1687" s="155"/>
      <c r="O1687" s="155"/>
      <c r="P1687" s="155"/>
      <c r="Q1687" s="155"/>
      <c r="R1687" s="155"/>
      <c r="S1687" s="155"/>
      <c r="T1687" s="155"/>
      <c r="U1687" s="155"/>
      <c r="V1687" s="155"/>
      <c r="W1687" s="155"/>
      <c r="X1687" s="155"/>
      <c r="Y1687" s="155"/>
      <c r="Z1687" s="155"/>
      <c r="AA1687" s="155"/>
      <c r="AB1687" s="155"/>
      <c r="AC1687" s="155"/>
      <c r="AD1687" s="155"/>
      <c r="AE1687" s="155"/>
      <c r="AF1687" s="155"/>
      <c r="AG1687" s="155"/>
      <c r="AH1687" s="155"/>
      <c r="AI1687" s="155"/>
      <c r="AJ1687" s="155"/>
      <c r="AK1687" s="155"/>
      <c r="AL1687" s="155"/>
      <c r="AM1687" s="155"/>
      <c r="AN1687" s="155"/>
      <c r="AO1687" s="155"/>
      <c r="AP1687" s="155"/>
      <c r="AQ1687" s="155"/>
      <c r="AR1687" s="155"/>
    </row>
    <row r="1688" spans="1:44" ht="102" hidden="1" x14ac:dyDescent="0.3">
      <c r="A1688" s="155"/>
      <c r="B1688" s="166" t="s">
        <v>4031</v>
      </c>
      <c r="C1688" s="167"/>
      <c r="D1688" s="170">
        <v>1378.69</v>
      </c>
      <c r="E1688" s="171">
        <v>1378.69</v>
      </c>
      <c r="F1688" s="161" t="s">
        <v>1922</v>
      </c>
      <c r="G1688" s="165" t="s">
        <v>4107</v>
      </c>
      <c r="H1688" s="162"/>
      <c r="I1688" s="155"/>
      <c r="J1688" s="155"/>
      <c r="K1688" s="155"/>
      <c r="L1688" s="155"/>
      <c r="M1688" s="155"/>
      <c r="N1688" s="155"/>
      <c r="O1688" s="155"/>
      <c r="P1688" s="155"/>
      <c r="Q1688" s="155"/>
      <c r="R1688" s="155"/>
      <c r="S1688" s="155"/>
      <c r="T1688" s="155"/>
      <c r="U1688" s="155"/>
      <c r="V1688" s="155"/>
      <c r="W1688" s="155"/>
      <c r="X1688" s="155"/>
      <c r="Y1688" s="155"/>
      <c r="Z1688" s="155"/>
      <c r="AA1688" s="155"/>
      <c r="AB1688" s="155"/>
      <c r="AC1688" s="155"/>
      <c r="AD1688" s="155"/>
      <c r="AE1688" s="155"/>
      <c r="AF1688" s="155"/>
      <c r="AG1688" s="155"/>
      <c r="AH1688" s="155"/>
      <c r="AI1688" s="155"/>
      <c r="AJ1688" s="155"/>
      <c r="AK1688" s="155"/>
      <c r="AL1688" s="155"/>
      <c r="AM1688" s="155"/>
      <c r="AN1688" s="155"/>
      <c r="AO1688" s="155"/>
      <c r="AP1688" s="155"/>
      <c r="AQ1688" s="155"/>
      <c r="AR1688" s="155"/>
    </row>
    <row r="1689" spans="1:44" ht="102" x14ac:dyDescent="0.3">
      <c r="A1689" s="155"/>
      <c r="B1689" s="161" t="s">
        <v>1922</v>
      </c>
      <c r="C1689" s="162" t="s">
        <v>74</v>
      </c>
      <c r="D1689" s="170">
        <v>1687.93</v>
      </c>
      <c r="E1689" s="171">
        <v>1687.93</v>
      </c>
      <c r="F1689" s="165" t="s">
        <v>4107</v>
      </c>
      <c r="G1689" s="166" t="s">
        <v>2877</v>
      </c>
      <c r="H1689" s="167"/>
      <c r="I1689" s="155"/>
      <c r="J1689" s="155"/>
      <c r="K1689" s="155"/>
      <c r="L1689" s="155"/>
      <c r="M1689" s="155"/>
      <c r="N1689" s="155"/>
      <c r="O1689" s="155"/>
      <c r="P1689" s="155"/>
      <c r="Q1689" s="155"/>
      <c r="R1689" s="155"/>
      <c r="S1689" s="155"/>
      <c r="T1689" s="155"/>
      <c r="U1689" s="155"/>
      <c r="V1689" s="155"/>
      <c r="W1689" s="155"/>
      <c r="X1689" s="155"/>
      <c r="Y1689" s="155"/>
      <c r="Z1689" s="155"/>
      <c r="AA1689" s="155"/>
      <c r="AB1689" s="155"/>
      <c r="AC1689" s="155"/>
      <c r="AD1689" s="155"/>
      <c r="AE1689" s="155"/>
      <c r="AF1689" s="155"/>
      <c r="AG1689" s="155"/>
      <c r="AH1689" s="155"/>
      <c r="AI1689" s="155"/>
      <c r="AJ1689" s="155"/>
      <c r="AK1689" s="155"/>
      <c r="AL1689" s="155"/>
      <c r="AM1689" s="155"/>
      <c r="AN1689" s="155"/>
      <c r="AO1689" s="155"/>
      <c r="AP1689" s="155"/>
      <c r="AQ1689" s="155"/>
      <c r="AR1689" s="155"/>
    </row>
    <row r="1690" spans="1:44" ht="102" hidden="1" x14ac:dyDescent="0.3">
      <c r="A1690" s="155"/>
      <c r="B1690" s="165" t="s">
        <v>4107</v>
      </c>
      <c r="C1690" s="162"/>
      <c r="D1690" s="170">
        <v>1687.93</v>
      </c>
      <c r="E1690" s="171">
        <v>1687.93</v>
      </c>
      <c r="F1690" s="166" t="s">
        <v>2877</v>
      </c>
      <c r="G1690" s="161" t="s">
        <v>1256</v>
      </c>
      <c r="H1690" s="162" t="s">
        <v>118</v>
      </c>
      <c r="I1690" s="155"/>
      <c r="J1690" s="155"/>
      <c r="K1690" s="155"/>
      <c r="L1690" s="155"/>
      <c r="M1690" s="155"/>
      <c r="N1690" s="155"/>
      <c r="O1690" s="155"/>
      <c r="P1690" s="155"/>
      <c r="Q1690" s="155"/>
      <c r="R1690" s="155"/>
      <c r="S1690" s="155"/>
      <c r="T1690" s="155"/>
      <c r="U1690" s="155"/>
      <c r="V1690" s="155"/>
      <c r="W1690" s="155"/>
      <c r="X1690" s="155"/>
      <c r="Y1690" s="155"/>
      <c r="Z1690" s="155"/>
      <c r="AA1690" s="155"/>
      <c r="AB1690" s="155"/>
      <c r="AC1690" s="155"/>
      <c r="AD1690" s="155"/>
      <c r="AE1690" s="155"/>
      <c r="AF1690" s="155"/>
      <c r="AG1690" s="155"/>
      <c r="AH1690" s="155"/>
      <c r="AI1690" s="155"/>
      <c r="AJ1690" s="155"/>
      <c r="AK1690" s="155"/>
      <c r="AL1690" s="155"/>
      <c r="AM1690" s="155"/>
      <c r="AN1690" s="155"/>
      <c r="AO1690" s="155"/>
      <c r="AP1690" s="155"/>
      <c r="AQ1690" s="155"/>
      <c r="AR1690" s="155"/>
    </row>
    <row r="1691" spans="1:44" ht="102" hidden="1" x14ac:dyDescent="0.3">
      <c r="A1691" s="155"/>
      <c r="B1691" s="166" t="s">
        <v>2877</v>
      </c>
      <c r="C1691" s="167"/>
      <c r="D1691" s="170">
        <v>1687.93</v>
      </c>
      <c r="E1691" s="171">
        <v>1687.93</v>
      </c>
      <c r="F1691" s="161" t="s">
        <v>1256</v>
      </c>
      <c r="G1691" s="165" t="s">
        <v>4107</v>
      </c>
      <c r="H1691" s="162"/>
      <c r="I1691" s="155"/>
      <c r="J1691" s="155"/>
      <c r="K1691" s="155"/>
      <c r="L1691" s="155"/>
      <c r="M1691" s="155"/>
      <c r="N1691" s="155"/>
      <c r="O1691" s="155"/>
      <c r="P1691" s="155"/>
      <c r="Q1691" s="155"/>
      <c r="R1691" s="155"/>
      <c r="S1691" s="155"/>
      <c r="T1691" s="155"/>
      <c r="U1691" s="155"/>
      <c r="V1691" s="155"/>
      <c r="W1691" s="155"/>
      <c r="X1691" s="155"/>
      <c r="Y1691" s="155"/>
      <c r="Z1691" s="155"/>
      <c r="AA1691" s="155"/>
      <c r="AB1691" s="155"/>
      <c r="AC1691" s="155"/>
      <c r="AD1691" s="155"/>
      <c r="AE1691" s="155"/>
      <c r="AF1691" s="155"/>
      <c r="AG1691" s="155"/>
      <c r="AH1691" s="155"/>
      <c r="AI1691" s="155"/>
      <c r="AJ1691" s="155"/>
      <c r="AK1691" s="155"/>
      <c r="AL1691" s="155"/>
      <c r="AM1691" s="155"/>
      <c r="AN1691" s="155"/>
      <c r="AO1691" s="155"/>
      <c r="AP1691" s="155"/>
      <c r="AQ1691" s="155"/>
      <c r="AR1691" s="155"/>
    </row>
    <row r="1692" spans="1:44" ht="102" x14ac:dyDescent="0.3">
      <c r="A1692" s="155"/>
      <c r="B1692" s="161" t="s">
        <v>1256</v>
      </c>
      <c r="C1692" s="162" t="s">
        <v>118</v>
      </c>
      <c r="D1692" s="170">
        <v>2534.04</v>
      </c>
      <c r="E1692" s="171">
        <v>2534.04</v>
      </c>
      <c r="F1692" s="165" t="s">
        <v>4107</v>
      </c>
      <c r="G1692" s="166" t="s">
        <v>2878</v>
      </c>
      <c r="H1692" s="167"/>
      <c r="I1692" s="155"/>
      <c r="J1692" s="155"/>
      <c r="K1692" s="155"/>
      <c r="L1692" s="155"/>
      <c r="M1692" s="155"/>
      <c r="N1692" s="155"/>
      <c r="O1692" s="155"/>
      <c r="P1692" s="155"/>
      <c r="Q1692" s="155"/>
      <c r="R1692" s="155"/>
      <c r="S1692" s="155"/>
      <c r="T1692" s="155"/>
      <c r="U1692" s="155"/>
      <c r="V1692" s="155"/>
      <c r="W1692" s="155"/>
      <c r="X1692" s="155"/>
      <c r="Y1692" s="155"/>
      <c r="Z1692" s="155"/>
      <c r="AA1692" s="155"/>
      <c r="AB1692" s="155"/>
      <c r="AC1692" s="155"/>
      <c r="AD1692" s="155"/>
      <c r="AE1692" s="155"/>
      <c r="AF1692" s="155"/>
      <c r="AG1692" s="155"/>
      <c r="AH1692" s="155"/>
      <c r="AI1692" s="155"/>
      <c r="AJ1692" s="155"/>
      <c r="AK1692" s="155"/>
      <c r="AL1692" s="155"/>
      <c r="AM1692" s="155"/>
      <c r="AN1692" s="155"/>
      <c r="AO1692" s="155"/>
      <c r="AP1692" s="155"/>
      <c r="AQ1692" s="155"/>
      <c r="AR1692" s="155"/>
    </row>
    <row r="1693" spans="1:44" ht="102" hidden="1" x14ac:dyDescent="0.3">
      <c r="A1693" s="155"/>
      <c r="B1693" s="165" t="s">
        <v>4107</v>
      </c>
      <c r="C1693" s="162"/>
      <c r="D1693" s="170">
        <v>2534.04</v>
      </c>
      <c r="E1693" s="171">
        <v>2534.04</v>
      </c>
      <c r="F1693" s="166" t="s">
        <v>2878</v>
      </c>
      <c r="G1693" s="161" t="s">
        <v>1485</v>
      </c>
      <c r="H1693" s="162" t="s">
        <v>258</v>
      </c>
      <c r="I1693" s="155"/>
      <c r="J1693" s="155"/>
      <c r="K1693" s="155"/>
      <c r="L1693" s="155"/>
      <c r="M1693" s="155"/>
      <c r="N1693" s="155"/>
      <c r="O1693" s="155"/>
      <c r="P1693" s="155"/>
      <c r="Q1693" s="155"/>
      <c r="R1693" s="155"/>
      <c r="S1693" s="155"/>
      <c r="T1693" s="155"/>
      <c r="U1693" s="155"/>
      <c r="V1693" s="155"/>
      <c r="W1693" s="155"/>
      <c r="X1693" s="155"/>
      <c r="Y1693" s="155"/>
      <c r="Z1693" s="155"/>
      <c r="AA1693" s="155"/>
      <c r="AB1693" s="155"/>
      <c r="AC1693" s="155"/>
      <c r="AD1693" s="155"/>
      <c r="AE1693" s="155"/>
      <c r="AF1693" s="155"/>
      <c r="AG1693" s="155"/>
      <c r="AH1693" s="155"/>
      <c r="AI1693" s="155"/>
      <c r="AJ1693" s="155"/>
      <c r="AK1693" s="155"/>
      <c r="AL1693" s="155"/>
      <c r="AM1693" s="155"/>
      <c r="AN1693" s="155"/>
      <c r="AO1693" s="155"/>
      <c r="AP1693" s="155"/>
      <c r="AQ1693" s="155"/>
      <c r="AR1693" s="155"/>
    </row>
    <row r="1694" spans="1:44" ht="102" hidden="1" x14ac:dyDescent="0.3">
      <c r="A1694" s="155"/>
      <c r="B1694" s="166" t="s">
        <v>2878</v>
      </c>
      <c r="C1694" s="167"/>
      <c r="D1694" s="170">
        <v>2534.04</v>
      </c>
      <c r="E1694" s="171">
        <v>2534.04</v>
      </c>
      <c r="F1694" s="161" t="s">
        <v>1485</v>
      </c>
      <c r="G1694" s="165" t="s">
        <v>4107</v>
      </c>
      <c r="H1694" s="162"/>
      <c r="I1694" s="155"/>
      <c r="J1694" s="155"/>
      <c r="K1694" s="155"/>
      <c r="L1694" s="155"/>
      <c r="M1694" s="155"/>
      <c r="N1694" s="155"/>
      <c r="O1694" s="155"/>
      <c r="P1694" s="155"/>
      <c r="Q1694" s="155"/>
      <c r="R1694" s="155"/>
      <c r="S1694" s="155"/>
      <c r="T1694" s="155"/>
      <c r="U1694" s="155"/>
      <c r="V1694" s="155"/>
      <c r="W1694" s="155"/>
      <c r="X1694" s="155"/>
      <c r="Y1694" s="155"/>
      <c r="Z1694" s="155"/>
      <c r="AA1694" s="155"/>
      <c r="AB1694" s="155"/>
      <c r="AC1694" s="155"/>
      <c r="AD1694" s="155"/>
      <c r="AE1694" s="155"/>
      <c r="AF1694" s="155"/>
      <c r="AG1694" s="155"/>
      <c r="AH1694" s="155"/>
      <c r="AI1694" s="155"/>
      <c r="AJ1694" s="155"/>
      <c r="AK1694" s="155"/>
      <c r="AL1694" s="155"/>
      <c r="AM1694" s="155"/>
      <c r="AN1694" s="155"/>
      <c r="AO1694" s="155"/>
      <c r="AP1694" s="155"/>
      <c r="AQ1694" s="155"/>
      <c r="AR1694" s="155"/>
    </row>
    <row r="1695" spans="1:44" ht="102" x14ac:dyDescent="0.3">
      <c r="A1695" s="155"/>
      <c r="B1695" s="161" t="s">
        <v>1485</v>
      </c>
      <c r="C1695" s="162" t="s">
        <v>258</v>
      </c>
      <c r="D1695" s="170">
        <v>2396.6</v>
      </c>
      <c r="E1695" s="171">
        <v>2396.6</v>
      </c>
      <c r="F1695" s="165" t="s">
        <v>4107</v>
      </c>
      <c r="G1695" s="166" t="s">
        <v>2734</v>
      </c>
      <c r="H1695" s="167"/>
      <c r="I1695" s="155"/>
      <c r="J1695" s="155"/>
      <c r="K1695" s="155"/>
      <c r="L1695" s="155"/>
      <c r="M1695" s="155"/>
      <c r="N1695" s="155"/>
      <c r="O1695" s="155"/>
      <c r="P1695" s="155"/>
      <c r="Q1695" s="155"/>
      <c r="R1695" s="155"/>
      <c r="S1695" s="155"/>
      <c r="T1695" s="155"/>
      <c r="U1695" s="155"/>
      <c r="V1695" s="155"/>
      <c r="W1695" s="155"/>
      <c r="X1695" s="155"/>
      <c r="Y1695" s="155"/>
      <c r="Z1695" s="155"/>
      <c r="AA1695" s="155"/>
      <c r="AB1695" s="155"/>
      <c r="AC1695" s="155"/>
      <c r="AD1695" s="155"/>
      <c r="AE1695" s="155"/>
      <c r="AF1695" s="155"/>
      <c r="AG1695" s="155"/>
      <c r="AH1695" s="155"/>
      <c r="AI1695" s="155"/>
      <c r="AJ1695" s="155"/>
      <c r="AK1695" s="155"/>
      <c r="AL1695" s="155"/>
      <c r="AM1695" s="155"/>
      <c r="AN1695" s="155"/>
      <c r="AO1695" s="155"/>
      <c r="AP1695" s="155"/>
      <c r="AQ1695" s="155"/>
      <c r="AR1695" s="155"/>
    </row>
    <row r="1696" spans="1:44" ht="102" hidden="1" x14ac:dyDescent="0.3">
      <c r="A1696" s="155"/>
      <c r="B1696" s="165" t="s">
        <v>4107</v>
      </c>
      <c r="C1696" s="162"/>
      <c r="D1696" s="170">
        <v>2396.6</v>
      </c>
      <c r="E1696" s="171">
        <v>2396.6</v>
      </c>
      <c r="F1696" s="166" t="s">
        <v>2734</v>
      </c>
      <c r="G1696" s="161" t="s">
        <v>1417</v>
      </c>
      <c r="H1696" s="162" t="s">
        <v>41</v>
      </c>
      <c r="I1696" s="155"/>
      <c r="J1696" s="155"/>
      <c r="K1696" s="155"/>
      <c r="L1696" s="155"/>
      <c r="M1696" s="155"/>
      <c r="N1696" s="155"/>
      <c r="O1696" s="155"/>
      <c r="P1696" s="155"/>
      <c r="Q1696" s="155"/>
      <c r="R1696" s="155"/>
      <c r="S1696" s="155"/>
      <c r="T1696" s="155"/>
      <c r="U1696" s="155"/>
      <c r="V1696" s="155"/>
      <c r="W1696" s="155"/>
      <c r="X1696" s="155"/>
      <c r="Y1696" s="155"/>
      <c r="Z1696" s="155"/>
      <c r="AA1696" s="155"/>
      <c r="AB1696" s="155"/>
      <c r="AC1696" s="155"/>
      <c r="AD1696" s="155"/>
      <c r="AE1696" s="155"/>
      <c r="AF1696" s="155"/>
      <c r="AG1696" s="155"/>
      <c r="AH1696" s="155"/>
      <c r="AI1696" s="155"/>
      <c r="AJ1696" s="155"/>
      <c r="AK1696" s="155"/>
      <c r="AL1696" s="155"/>
      <c r="AM1696" s="155"/>
      <c r="AN1696" s="155"/>
      <c r="AO1696" s="155"/>
      <c r="AP1696" s="155"/>
      <c r="AQ1696" s="155"/>
      <c r="AR1696" s="155"/>
    </row>
    <row r="1697" spans="1:44" ht="102" hidden="1" x14ac:dyDescent="0.3">
      <c r="A1697" s="155"/>
      <c r="B1697" s="166" t="s">
        <v>2734</v>
      </c>
      <c r="C1697" s="167"/>
      <c r="D1697" s="170">
        <v>2396.6</v>
      </c>
      <c r="E1697" s="171">
        <v>2396.6</v>
      </c>
      <c r="F1697" s="161" t="s">
        <v>1417</v>
      </c>
      <c r="G1697" s="165" t="s">
        <v>4107</v>
      </c>
      <c r="H1697" s="162"/>
      <c r="I1697" s="155"/>
      <c r="J1697" s="155"/>
      <c r="K1697" s="155"/>
      <c r="L1697" s="155"/>
      <c r="M1697" s="155"/>
      <c r="N1697" s="155"/>
      <c r="O1697" s="155"/>
      <c r="P1697" s="155"/>
      <c r="Q1697" s="155"/>
      <c r="R1697" s="155"/>
      <c r="S1697" s="155"/>
      <c r="T1697" s="155"/>
      <c r="U1697" s="155"/>
      <c r="V1697" s="155"/>
      <c r="W1697" s="155"/>
      <c r="X1697" s="155"/>
      <c r="Y1697" s="155"/>
      <c r="Z1697" s="155"/>
      <c r="AA1697" s="155"/>
      <c r="AB1697" s="155"/>
      <c r="AC1697" s="155"/>
      <c r="AD1697" s="155"/>
      <c r="AE1697" s="155"/>
      <c r="AF1697" s="155"/>
      <c r="AG1697" s="155"/>
      <c r="AH1697" s="155"/>
      <c r="AI1697" s="155"/>
      <c r="AJ1697" s="155"/>
      <c r="AK1697" s="155"/>
      <c r="AL1697" s="155"/>
      <c r="AM1697" s="155"/>
      <c r="AN1697" s="155"/>
      <c r="AO1697" s="155"/>
      <c r="AP1697" s="155"/>
      <c r="AQ1697" s="155"/>
      <c r="AR1697" s="155"/>
    </row>
    <row r="1698" spans="1:44" ht="102" x14ac:dyDescent="0.3">
      <c r="A1698" s="155"/>
      <c r="B1698" s="161" t="s">
        <v>1417</v>
      </c>
      <c r="C1698" s="162" t="s">
        <v>41</v>
      </c>
      <c r="D1698" s="170">
        <v>1438.82</v>
      </c>
      <c r="E1698" s="171">
        <v>1438.82</v>
      </c>
      <c r="F1698" s="165" t="s">
        <v>4107</v>
      </c>
      <c r="G1698" s="166" t="s">
        <v>2879</v>
      </c>
      <c r="H1698" s="167"/>
      <c r="I1698" s="155"/>
      <c r="J1698" s="155"/>
      <c r="K1698" s="155"/>
      <c r="L1698" s="155"/>
      <c r="M1698" s="155"/>
      <c r="N1698" s="155"/>
      <c r="O1698" s="155"/>
      <c r="P1698" s="155"/>
      <c r="Q1698" s="155"/>
      <c r="R1698" s="155"/>
      <c r="S1698" s="155"/>
      <c r="T1698" s="155"/>
      <c r="U1698" s="155"/>
      <c r="V1698" s="155"/>
      <c r="W1698" s="155"/>
      <c r="X1698" s="155"/>
      <c r="Y1698" s="155"/>
      <c r="Z1698" s="155"/>
      <c r="AA1698" s="155"/>
      <c r="AB1698" s="155"/>
      <c r="AC1698" s="155"/>
      <c r="AD1698" s="155"/>
      <c r="AE1698" s="155"/>
      <c r="AF1698" s="155"/>
      <c r="AG1698" s="155"/>
      <c r="AH1698" s="155"/>
      <c r="AI1698" s="155"/>
      <c r="AJ1698" s="155"/>
      <c r="AK1698" s="155"/>
      <c r="AL1698" s="155"/>
      <c r="AM1698" s="155"/>
      <c r="AN1698" s="155"/>
      <c r="AO1698" s="155"/>
      <c r="AP1698" s="155"/>
      <c r="AQ1698" s="155"/>
      <c r="AR1698" s="155"/>
    </row>
    <row r="1699" spans="1:44" ht="102" hidden="1" x14ac:dyDescent="0.3">
      <c r="A1699" s="155"/>
      <c r="B1699" s="165" t="s">
        <v>4107</v>
      </c>
      <c r="C1699" s="162"/>
      <c r="D1699" s="170">
        <v>1438.82</v>
      </c>
      <c r="E1699" s="171">
        <v>1438.82</v>
      </c>
      <c r="F1699" s="166" t="s">
        <v>2879</v>
      </c>
      <c r="G1699" s="161" t="s">
        <v>1260</v>
      </c>
      <c r="H1699" s="162" t="s">
        <v>78</v>
      </c>
      <c r="I1699" s="155"/>
      <c r="J1699" s="155"/>
      <c r="K1699" s="155"/>
      <c r="L1699" s="155"/>
      <c r="M1699" s="155"/>
      <c r="N1699" s="155"/>
      <c r="O1699" s="155"/>
      <c r="P1699" s="155"/>
      <c r="Q1699" s="155"/>
      <c r="R1699" s="155"/>
      <c r="S1699" s="155"/>
      <c r="T1699" s="155"/>
      <c r="U1699" s="155"/>
      <c r="V1699" s="155"/>
      <c r="W1699" s="155"/>
      <c r="X1699" s="155"/>
      <c r="Y1699" s="155"/>
      <c r="Z1699" s="155"/>
      <c r="AA1699" s="155"/>
      <c r="AB1699" s="155"/>
      <c r="AC1699" s="155"/>
      <c r="AD1699" s="155"/>
      <c r="AE1699" s="155"/>
      <c r="AF1699" s="155"/>
      <c r="AG1699" s="155"/>
      <c r="AH1699" s="155"/>
      <c r="AI1699" s="155"/>
      <c r="AJ1699" s="155"/>
      <c r="AK1699" s="155"/>
      <c r="AL1699" s="155"/>
      <c r="AM1699" s="155"/>
      <c r="AN1699" s="155"/>
      <c r="AO1699" s="155"/>
      <c r="AP1699" s="155"/>
      <c r="AQ1699" s="155"/>
      <c r="AR1699" s="155"/>
    </row>
    <row r="1700" spans="1:44" ht="102" hidden="1" x14ac:dyDescent="0.3">
      <c r="A1700" s="155"/>
      <c r="B1700" s="166" t="s">
        <v>2879</v>
      </c>
      <c r="C1700" s="167"/>
      <c r="D1700" s="170">
        <v>1438.82</v>
      </c>
      <c r="E1700" s="171">
        <v>1438.82</v>
      </c>
      <c r="F1700" s="161" t="s">
        <v>1260</v>
      </c>
      <c r="G1700" s="165" t="s">
        <v>4107</v>
      </c>
      <c r="H1700" s="162"/>
      <c r="I1700" s="155"/>
      <c r="J1700" s="155"/>
      <c r="K1700" s="155"/>
      <c r="L1700" s="155"/>
      <c r="M1700" s="155"/>
      <c r="N1700" s="155"/>
      <c r="O1700" s="155"/>
      <c r="P1700" s="155"/>
      <c r="Q1700" s="155"/>
      <c r="R1700" s="155"/>
      <c r="S1700" s="155"/>
      <c r="T1700" s="155"/>
      <c r="U1700" s="155"/>
      <c r="V1700" s="155"/>
      <c r="W1700" s="155"/>
      <c r="X1700" s="155"/>
      <c r="Y1700" s="155"/>
      <c r="Z1700" s="155"/>
      <c r="AA1700" s="155"/>
      <c r="AB1700" s="155"/>
      <c r="AC1700" s="155"/>
      <c r="AD1700" s="155"/>
      <c r="AE1700" s="155"/>
      <c r="AF1700" s="155"/>
      <c r="AG1700" s="155"/>
      <c r="AH1700" s="155"/>
      <c r="AI1700" s="155"/>
      <c r="AJ1700" s="155"/>
      <c r="AK1700" s="155"/>
      <c r="AL1700" s="155"/>
      <c r="AM1700" s="155"/>
      <c r="AN1700" s="155"/>
      <c r="AO1700" s="155"/>
      <c r="AP1700" s="155"/>
      <c r="AQ1700" s="155"/>
      <c r="AR1700" s="155"/>
    </row>
    <row r="1701" spans="1:44" ht="102" x14ac:dyDescent="0.3">
      <c r="A1701" s="155"/>
      <c r="B1701" s="161" t="s">
        <v>1260</v>
      </c>
      <c r="C1701" s="162" t="s">
        <v>78</v>
      </c>
      <c r="D1701" s="170">
        <v>1395.87</v>
      </c>
      <c r="E1701" s="171">
        <v>1395.87</v>
      </c>
      <c r="F1701" s="165" t="s">
        <v>4107</v>
      </c>
      <c r="G1701" s="166" t="s">
        <v>2880</v>
      </c>
      <c r="H1701" s="167"/>
      <c r="I1701" s="155"/>
      <c r="J1701" s="155"/>
      <c r="K1701" s="155"/>
      <c r="L1701" s="155"/>
      <c r="M1701" s="155"/>
      <c r="N1701" s="155"/>
      <c r="O1701" s="155"/>
      <c r="P1701" s="155"/>
      <c r="Q1701" s="155"/>
      <c r="R1701" s="155"/>
      <c r="S1701" s="155"/>
      <c r="T1701" s="155"/>
      <c r="U1701" s="155"/>
      <c r="V1701" s="155"/>
      <c r="W1701" s="155"/>
      <c r="X1701" s="155"/>
      <c r="Y1701" s="155"/>
      <c r="Z1701" s="155"/>
      <c r="AA1701" s="155"/>
      <c r="AB1701" s="155"/>
      <c r="AC1701" s="155"/>
      <c r="AD1701" s="155"/>
      <c r="AE1701" s="155"/>
      <c r="AF1701" s="155"/>
      <c r="AG1701" s="155"/>
      <c r="AH1701" s="155"/>
      <c r="AI1701" s="155"/>
      <c r="AJ1701" s="155"/>
      <c r="AK1701" s="155"/>
      <c r="AL1701" s="155"/>
      <c r="AM1701" s="155"/>
      <c r="AN1701" s="155"/>
      <c r="AO1701" s="155"/>
      <c r="AP1701" s="155"/>
      <c r="AQ1701" s="155"/>
      <c r="AR1701" s="155"/>
    </row>
    <row r="1702" spans="1:44" ht="102" hidden="1" x14ac:dyDescent="0.3">
      <c r="A1702" s="155"/>
      <c r="B1702" s="165" t="s">
        <v>4107</v>
      </c>
      <c r="C1702" s="162"/>
      <c r="D1702" s="170">
        <v>1395.87</v>
      </c>
      <c r="E1702" s="171">
        <v>1395.87</v>
      </c>
      <c r="F1702" s="166" t="s">
        <v>2880</v>
      </c>
      <c r="G1702" s="161" t="s">
        <v>2052</v>
      </c>
      <c r="H1702" s="162" t="s">
        <v>265</v>
      </c>
      <c r="I1702" s="155"/>
      <c r="J1702" s="155"/>
      <c r="K1702" s="155"/>
      <c r="L1702" s="155"/>
      <c r="M1702" s="155"/>
      <c r="N1702" s="155"/>
      <c r="O1702" s="155"/>
      <c r="P1702" s="155"/>
      <c r="Q1702" s="155"/>
      <c r="R1702" s="155"/>
      <c r="S1702" s="155"/>
      <c r="T1702" s="155"/>
      <c r="U1702" s="155"/>
      <c r="V1702" s="155"/>
      <c r="W1702" s="155"/>
      <c r="X1702" s="155"/>
      <c r="Y1702" s="155"/>
      <c r="Z1702" s="155"/>
      <c r="AA1702" s="155"/>
      <c r="AB1702" s="155"/>
      <c r="AC1702" s="155"/>
      <c r="AD1702" s="155"/>
      <c r="AE1702" s="155"/>
      <c r="AF1702" s="155"/>
      <c r="AG1702" s="155"/>
      <c r="AH1702" s="155"/>
      <c r="AI1702" s="155"/>
      <c r="AJ1702" s="155"/>
      <c r="AK1702" s="155"/>
      <c r="AL1702" s="155"/>
      <c r="AM1702" s="155"/>
      <c r="AN1702" s="155"/>
      <c r="AO1702" s="155"/>
      <c r="AP1702" s="155"/>
      <c r="AQ1702" s="155"/>
      <c r="AR1702" s="155"/>
    </row>
    <row r="1703" spans="1:44" ht="102" hidden="1" x14ac:dyDescent="0.3">
      <c r="A1703" s="155"/>
      <c r="B1703" s="166" t="s">
        <v>2880</v>
      </c>
      <c r="C1703" s="167"/>
      <c r="D1703" s="170">
        <v>1395.87</v>
      </c>
      <c r="E1703" s="171">
        <v>1395.87</v>
      </c>
      <c r="F1703" s="161" t="s">
        <v>2052</v>
      </c>
      <c r="G1703" s="165" t="s">
        <v>4107</v>
      </c>
      <c r="H1703" s="162"/>
      <c r="I1703" s="155"/>
      <c r="J1703" s="155"/>
      <c r="K1703" s="155"/>
      <c r="L1703" s="155"/>
      <c r="M1703" s="155"/>
      <c r="N1703" s="155"/>
      <c r="O1703" s="155"/>
      <c r="P1703" s="155"/>
      <c r="Q1703" s="155"/>
      <c r="R1703" s="155"/>
      <c r="S1703" s="155"/>
      <c r="T1703" s="155"/>
      <c r="U1703" s="155"/>
      <c r="V1703" s="155"/>
      <c r="W1703" s="155"/>
      <c r="X1703" s="155"/>
      <c r="Y1703" s="155"/>
      <c r="Z1703" s="155"/>
      <c r="AA1703" s="155"/>
      <c r="AB1703" s="155"/>
      <c r="AC1703" s="155"/>
      <c r="AD1703" s="155"/>
      <c r="AE1703" s="155"/>
      <c r="AF1703" s="155"/>
      <c r="AG1703" s="155"/>
      <c r="AH1703" s="155"/>
      <c r="AI1703" s="155"/>
      <c r="AJ1703" s="155"/>
      <c r="AK1703" s="155"/>
      <c r="AL1703" s="155"/>
      <c r="AM1703" s="155"/>
      <c r="AN1703" s="155"/>
      <c r="AO1703" s="155"/>
      <c r="AP1703" s="155"/>
      <c r="AQ1703" s="155"/>
      <c r="AR1703" s="155"/>
    </row>
    <row r="1704" spans="1:44" ht="102" x14ac:dyDescent="0.3">
      <c r="A1704" s="155"/>
      <c r="B1704" s="161" t="s">
        <v>2052</v>
      </c>
      <c r="C1704" s="162" t="s">
        <v>265</v>
      </c>
      <c r="D1704" s="170">
        <v>2641.41</v>
      </c>
      <c r="E1704" s="171">
        <v>2641.41</v>
      </c>
      <c r="F1704" s="165" t="s">
        <v>4107</v>
      </c>
      <c r="G1704" s="166" t="s">
        <v>2881</v>
      </c>
      <c r="H1704" s="167"/>
      <c r="I1704" s="155"/>
      <c r="J1704" s="155"/>
      <c r="K1704" s="155"/>
      <c r="L1704" s="155"/>
      <c r="M1704" s="155"/>
      <c r="N1704" s="155"/>
      <c r="O1704" s="155"/>
      <c r="P1704" s="155"/>
      <c r="Q1704" s="155"/>
      <c r="R1704" s="155"/>
      <c r="S1704" s="155"/>
      <c r="T1704" s="155"/>
      <c r="U1704" s="155"/>
      <c r="V1704" s="155"/>
      <c r="W1704" s="155"/>
      <c r="X1704" s="155"/>
      <c r="Y1704" s="155"/>
      <c r="Z1704" s="155"/>
      <c r="AA1704" s="155"/>
      <c r="AB1704" s="155"/>
      <c r="AC1704" s="155"/>
      <c r="AD1704" s="155"/>
      <c r="AE1704" s="155"/>
      <c r="AF1704" s="155"/>
      <c r="AG1704" s="155"/>
      <c r="AH1704" s="155"/>
      <c r="AI1704" s="155"/>
      <c r="AJ1704" s="155"/>
      <c r="AK1704" s="155"/>
      <c r="AL1704" s="155"/>
      <c r="AM1704" s="155"/>
      <c r="AN1704" s="155"/>
      <c r="AO1704" s="155"/>
      <c r="AP1704" s="155"/>
      <c r="AQ1704" s="155"/>
      <c r="AR1704" s="155"/>
    </row>
    <row r="1705" spans="1:44" ht="102" hidden="1" x14ac:dyDescent="0.3">
      <c r="A1705" s="155"/>
      <c r="B1705" s="165" t="s">
        <v>4107</v>
      </c>
      <c r="C1705" s="162"/>
      <c r="D1705" s="170">
        <v>2641.41</v>
      </c>
      <c r="E1705" s="171">
        <v>2641.41</v>
      </c>
      <c r="F1705" s="166" t="s">
        <v>2881</v>
      </c>
      <c r="G1705" s="161" t="s">
        <v>2244</v>
      </c>
      <c r="H1705" s="162" t="s">
        <v>234</v>
      </c>
      <c r="I1705" s="155"/>
      <c r="J1705" s="155"/>
      <c r="K1705" s="155"/>
      <c r="L1705" s="155"/>
      <c r="M1705" s="155"/>
      <c r="N1705" s="155"/>
      <c r="O1705" s="155"/>
      <c r="P1705" s="155"/>
      <c r="Q1705" s="155"/>
      <c r="R1705" s="155"/>
      <c r="S1705" s="155"/>
      <c r="T1705" s="155"/>
      <c r="U1705" s="155"/>
      <c r="V1705" s="155"/>
      <c r="W1705" s="155"/>
      <c r="X1705" s="155"/>
      <c r="Y1705" s="155"/>
      <c r="Z1705" s="155"/>
      <c r="AA1705" s="155"/>
      <c r="AB1705" s="155"/>
      <c r="AC1705" s="155"/>
      <c r="AD1705" s="155"/>
      <c r="AE1705" s="155"/>
      <c r="AF1705" s="155"/>
      <c r="AG1705" s="155"/>
      <c r="AH1705" s="155"/>
      <c r="AI1705" s="155"/>
      <c r="AJ1705" s="155"/>
      <c r="AK1705" s="155"/>
      <c r="AL1705" s="155"/>
      <c r="AM1705" s="155"/>
      <c r="AN1705" s="155"/>
      <c r="AO1705" s="155"/>
      <c r="AP1705" s="155"/>
      <c r="AQ1705" s="155"/>
      <c r="AR1705" s="155"/>
    </row>
    <row r="1706" spans="1:44" ht="102" hidden="1" x14ac:dyDescent="0.3">
      <c r="A1706" s="155"/>
      <c r="B1706" s="166" t="s">
        <v>2881</v>
      </c>
      <c r="C1706" s="167"/>
      <c r="D1706" s="170">
        <v>2641.41</v>
      </c>
      <c r="E1706" s="171">
        <v>2641.41</v>
      </c>
      <c r="F1706" s="161" t="s">
        <v>2244</v>
      </c>
      <c r="G1706" s="165" t="s">
        <v>4107</v>
      </c>
      <c r="H1706" s="162"/>
      <c r="I1706" s="155"/>
      <c r="J1706" s="155"/>
      <c r="K1706" s="155"/>
      <c r="L1706" s="155"/>
      <c r="M1706" s="155"/>
      <c r="N1706" s="155"/>
      <c r="O1706" s="155"/>
      <c r="P1706" s="155"/>
      <c r="Q1706" s="155"/>
      <c r="R1706" s="155"/>
      <c r="S1706" s="155"/>
      <c r="T1706" s="155"/>
      <c r="U1706" s="155"/>
      <c r="V1706" s="155"/>
      <c r="W1706" s="155"/>
      <c r="X1706" s="155"/>
      <c r="Y1706" s="155"/>
      <c r="Z1706" s="155"/>
      <c r="AA1706" s="155"/>
      <c r="AB1706" s="155"/>
      <c r="AC1706" s="155"/>
      <c r="AD1706" s="155"/>
      <c r="AE1706" s="155"/>
      <c r="AF1706" s="155"/>
      <c r="AG1706" s="155"/>
      <c r="AH1706" s="155"/>
      <c r="AI1706" s="155"/>
      <c r="AJ1706" s="155"/>
      <c r="AK1706" s="155"/>
      <c r="AL1706" s="155"/>
      <c r="AM1706" s="155"/>
      <c r="AN1706" s="155"/>
      <c r="AO1706" s="155"/>
      <c r="AP1706" s="155"/>
      <c r="AQ1706" s="155"/>
      <c r="AR1706" s="155"/>
    </row>
    <row r="1707" spans="1:44" ht="102" x14ac:dyDescent="0.3">
      <c r="A1707" s="155"/>
      <c r="B1707" s="161" t="s">
        <v>2244</v>
      </c>
      <c r="C1707" s="162" t="s">
        <v>234</v>
      </c>
      <c r="D1707" s="170">
        <v>1679.34</v>
      </c>
      <c r="E1707" s="171">
        <v>1679.34</v>
      </c>
      <c r="F1707" s="165" t="s">
        <v>4107</v>
      </c>
      <c r="G1707" s="166" t="s">
        <v>3458</v>
      </c>
      <c r="H1707" s="167"/>
      <c r="I1707" s="155"/>
      <c r="J1707" s="155"/>
      <c r="K1707" s="155"/>
      <c r="L1707" s="155"/>
      <c r="M1707" s="155"/>
      <c r="N1707" s="155"/>
      <c r="O1707" s="155"/>
      <c r="P1707" s="155"/>
      <c r="Q1707" s="155"/>
      <c r="R1707" s="155"/>
      <c r="S1707" s="155"/>
      <c r="T1707" s="155"/>
      <c r="U1707" s="155"/>
      <c r="V1707" s="155"/>
      <c r="W1707" s="155"/>
      <c r="X1707" s="155"/>
      <c r="Y1707" s="155"/>
      <c r="Z1707" s="155"/>
      <c r="AA1707" s="155"/>
      <c r="AB1707" s="155"/>
      <c r="AC1707" s="155"/>
      <c r="AD1707" s="155"/>
      <c r="AE1707" s="155"/>
      <c r="AF1707" s="155"/>
      <c r="AG1707" s="155"/>
      <c r="AH1707" s="155"/>
      <c r="AI1707" s="155"/>
      <c r="AJ1707" s="155"/>
      <c r="AK1707" s="155"/>
      <c r="AL1707" s="155"/>
      <c r="AM1707" s="155"/>
      <c r="AN1707" s="155"/>
      <c r="AO1707" s="155"/>
      <c r="AP1707" s="155"/>
      <c r="AQ1707" s="155"/>
      <c r="AR1707" s="155"/>
    </row>
    <row r="1708" spans="1:44" ht="102" hidden="1" x14ac:dyDescent="0.3">
      <c r="A1708" s="155"/>
      <c r="B1708" s="165" t="s">
        <v>4107</v>
      </c>
      <c r="C1708" s="162"/>
      <c r="D1708" s="170">
        <v>1679.34</v>
      </c>
      <c r="E1708" s="171">
        <v>1679.34</v>
      </c>
      <c r="F1708" s="166" t="s">
        <v>3458</v>
      </c>
      <c r="G1708" s="161" t="s">
        <v>3576</v>
      </c>
      <c r="H1708" s="162" t="s">
        <v>158</v>
      </c>
      <c r="I1708" s="155"/>
      <c r="J1708" s="155"/>
      <c r="K1708" s="155"/>
      <c r="L1708" s="155"/>
      <c r="M1708" s="155"/>
      <c r="N1708" s="155"/>
      <c r="O1708" s="155"/>
      <c r="P1708" s="155"/>
      <c r="Q1708" s="155"/>
      <c r="R1708" s="155"/>
      <c r="S1708" s="155"/>
      <c r="T1708" s="155"/>
      <c r="U1708" s="155"/>
      <c r="V1708" s="155"/>
      <c r="W1708" s="155"/>
      <c r="X1708" s="155"/>
      <c r="Y1708" s="155"/>
      <c r="Z1708" s="155"/>
      <c r="AA1708" s="155"/>
      <c r="AB1708" s="155"/>
      <c r="AC1708" s="155"/>
      <c r="AD1708" s="155"/>
      <c r="AE1708" s="155"/>
      <c r="AF1708" s="155"/>
      <c r="AG1708" s="155"/>
      <c r="AH1708" s="155"/>
      <c r="AI1708" s="155"/>
      <c r="AJ1708" s="155"/>
      <c r="AK1708" s="155"/>
      <c r="AL1708" s="155"/>
      <c r="AM1708" s="155"/>
      <c r="AN1708" s="155"/>
      <c r="AO1708" s="155"/>
      <c r="AP1708" s="155"/>
      <c r="AQ1708" s="155"/>
      <c r="AR1708" s="155"/>
    </row>
    <row r="1709" spans="1:44" ht="102" hidden="1" x14ac:dyDescent="0.3">
      <c r="A1709" s="155"/>
      <c r="B1709" s="166" t="s">
        <v>3458</v>
      </c>
      <c r="C1709" s="167"/>
      <c r="D1709" s="170">
        <v>1679.34</v>
      </c>
      <c r="E1709" s="171">
        <v>1679.34</v>
      </c>
      <c r="F1709" s="161" t="s">
        <v>3576</v>
      </c>
      <c r="G1709" s="165" t="s">
        <v>4107</v>
      </c>
      <c r="H1709" s="162"/>
      <c r="I1709" s="155"/>
      <c r="J1709" s="155"/>
      <c r="K1709" s="155"/>
      <c r="L1709" s="155"/>
      <c r="M1709" s="155"/>
      <c r="N1709" s="155"/>
      <c r="O1709" s="155"/>
      <c r="P1709" s="155"/>
      <c r="Q1709" s="155"/>
      <c r="R1709" s="155"/>
      <c r="S1709" s="155"/>
      <c r="T1709" s="155"/>
      <c r="U1709" s="155"/>
      <c r="V1709" s="155"/>
      <c r="W1709" s="155"/>
      <c r="X1709" s="155"/>
      <c r="Y1709" s="155"/>
      <c r="Z1709" s="155"/>
      <c r="AA1709" s="155"/>
      <c r="AB1709" s="155"/>
      <c r="AC1709" s="155"/>
      <c r="AD1709" s="155"/>
      <c r="AE1709" s="155"/>
      <c r="AF1709" s="155"/>
      <c r="AG1709" s="155"/>
      <c r="AH1709" s="155"/>
      <c r="AI1709" s="155"/>
      <c r="AJ1709" s="155"/>
      <c r="AK1709" s="155"/>
      <c r="AL1709" s="155"/>
      <c r="AM1709" s="155"/>
      <c r="AN1709" s="155"/>
      <c r="AO1709" s="155"/>
      <c r="AP1709" s="155"/>
      <c r="AQ1709" s="155"/>
      <c r="AR1709" s="155"/>
    </row>
    <row r="1710" spans="1:44" ht="102" x14ac:dyDescent="0.3">
      <c r="A1710" s="155"/>
      <c r="B1710" s="161" t="s">
        <v>3576</v>
      </c>
      <c r="C1710" s="162" t="s">
        <v>158</v>
      </c>
      <c r="D1710" s="170">
        <v>1365.8</v>
      </c>
      <c r="E1710" s="171">
        <v>1365.8</v>
      </c>
      <c r="F1710" s="165" t="s">
        <v>4107</v>
      </c>
      <c r="G1710" s="166" t="s">
        <v>4033</v>
      </c>
      <c r="H1710" s="167"/>
      <c r="I1710" s="155"/>
      <c r="J1710" s="155"/>
      <c r="K1710" s="155"/>
      <c r="L1710" s="155"/>
      <c r="M1710" s="155"/>
      <c r="N1710" s="155"/>
      <c r="O1710" s="155"/>
      <c r="P1710" s="155"/>
      <c r="Q1710" s="155"/>
      <c r="R1710" s="155"/>
      <c r="S1710" s="155"/>
      <c r="T1710" s="155"/>
      <c r="U1710" s="155"/>
      <c r="V1710" s="155"/>
      <c r="W1710" s="155"/>
      <c r="X1710" s="155"/>
      <c r="Y1710" s="155"/>
      <c r="Z1710" s="155"/>
      <c r="AA1710" s="155"/>
      <c r="AB1710" s="155"/>
      <c r="AC1710" s="155"/>
      <c r="AD1710" s="155"/>
      <c r="AE1710" s="155"/>
      <c r="AF1710" s="155"/>
      <c r="AG1710" s="155"/>
      <c r="AH1710" s="155"/>
      <c r="AI1710" s="155"/>
      <c r="AJ1710" s="155"/>
      <c r="AK1710" s="155"/>
      <c r="AL1710" s="155"/>
      <c r="AM1710" s="155"/>
      <c r="AN1710" s="155"/>
      <c r="AO1710" s="155"/>
      <c r="AP1710" s="155"/>
      <c r="AQ1710" s="155"/>
      <c r="AR1710" s="155"/>
    </row>
    <row r="1711" spans="1:44" ht="102" hidden="1" x14ac:dyDescent="0.3">
      <c r="A1711" s="155"/>
      <c r="B1711" s="165" t="s">
        <v>4107</v>
      </c>
      <c r="C1711" s="162"/>
      <c r="D1711" s="170">
        <v>1365.8</v>
      </c>
      <c r="E1711" s="171">
        <v>1365.8</v>
      </c>
      <c r="F1711" s="166" t="s">
        <v>4033</v>
      </c>
      <c r="G1711" s="161" t="s">
        <v>1276</v>
      </c>
      <c r="H1711" s="162" t="s">
        <v>51</v>
      </c>
      <c r="I1711" s="155"/>
      <c r="J1711" s="155"/>
      <c r="K1711" s="155"/>
      <c r="L1711" s="155"/>
      <c r="M1711" s="155"/>
      <c r="N1711" s="155"/>
      <c r="O1711" s="155"/>
      <c r="P1711" s="155"/>
      <c r="Q1711" s="155"/>
      <c r="R1711" s="155"/>
      <c r="S1711" s="155"/>
      <c r="T1711" s="155"/>
      <c r="U1711" s="155"/>
      <c r="V1711" s="155"/>
      <c r="W1711" s="155"/>
      <c r="X1711" s="155"/>
      <c r="Y1711" s="155"/>
      <c r="Z1711" s="155"/>
      <c r="AA1711" s="155"/>
      <c r="AB1711" s="155"/>
      <c r="AC1711" s="155"/>
      <c r="AD1711" s="155"/>
      <c r="AE1711" s="155"/>
      <c r="AF1711" s="155"/>
      <c r="AG1711" s="155"/>
      <c r="AH1711" s="155"/>
      <c r="AI1711" s="155"/>
      <c r="AJ1711" s="155"/>
      <c r="AK1711" s="155"/>
      <c r="AL1711" s="155"/>
      <c r="AM1711" s="155"/>
      <c r="AN1711" s="155"/>
      <c r="AO1711" s="155"/>
      <c r="AP1711" s="155"/>
      <c r="AQ1711" s="155"/>
      <c r="AR1711" s="155"/>
    </row>
    <row r="1712" spans="1:44" ht="102" hidden="1" x14ac:dyDescent="0.3">
      <c r="A1712" s="155"/>
      <c r="B1712" s="166" t="s">
        <v>4033</v>
      </c>
      <c r="C1712" s="167"/>
      <c r="D1712" s="170">
        <v>1365.8</v>
      </c>
      <c r="E1712" s="171">
        <v>1365.8</v>
      </c>
      <c r="F1712" s="161" t="s">
        <v>1276</v>
      </c>
      <c r="G1712" s="165" t="s">
        <v>4107</v>
      </c>
      <c r="H1712" s="162"/>
      <c r="I1712" s="155"/>
      <c r="J1712" s="155"/>
      <c r="K1712" s="155"/>
      <c r="L1712" s="155"/>
      <c r="M1712" s="155"/>
      <c r="N1712" s="155"/>
      <c r="O1712" s="155"/>
      <c r="P1712" s="155"/>
      <c r="Q1712" s="155"/>
      <c r="R1712" s="155"/>
      <c r="S1712" s="155"/>
      <c r="T1712" s="155"/>
      <c r="U1712" s="155"/>
      <c r="V1712" s="155"/>
      <c r="W1712" s="155"/>
      <c r="X1712" s="155"/>
      <c r="Y1712" s="155"/>
      <c r="Z1712" s="155"/>
      <c r="AA1712" s="155"/>
      <c r="AB1712" s="155"/>
      <c r="AC1712" s="155"/>
      <c r="AD1712" s="155"/>
      <c r="AE1712" s="155"/>
      <c r="AF1712" s="155"/>
      <c r="AG1712" s="155"/>
      <c r="AH1712" s="155"/>
      <c r="AI1712" s="155"/>
      <c r="AJ1712" s="155"/>
      <c r="AK1712" s="155"/>
      <c r="AL1712" s="155"/>
      <c r="AM1712" s="155"/>
      <c r="AN1712" s="155"/>
      <c r="AO1712" s="155"/>
      <c r="AP1712" s="155"/>
      <c r="AQ1712" s="155"/>
      <c r="AR1712" s="155"/>
    </row>
    <row r="1713" spans="1:44" ht="102" x14ac:dyDescent="0.3">
      <c r="A1713" s="155"/>
      <c r="B1713" s="161" t="s">
        <v>1276</v>
      </c>
      <c r="C1713" s="162" t="s">
        <v>51</v>
      </c>
      <c r="D1713" s="170">
        <v>1378.69</v>
      </c>
      <c r="E1713" s="171">
        <v>1378.69</v>
      </c>
      <c r="F1713" s="165" t="s">
        <v>4107</v>
      </c>
      <c r="G1713" s="166" t="s">
        <v>2883</v>
      </c>
      <c r="H1713" s="167"/>
      <c r="I1713" s="155"/>
      <c r="J1713" s="155"/>
      <c r="K1713" s="155"/>
      <c r="L1713" s="155"/>
      <c r="M1713" s="155"/>
      <c r="N1713" s="155"/>
      <c r="O1713" s="155"/>
      <c r="P1713" s="155"/>
      <c r="Q1713" s="155"/>
      <c r="R1713" s="155"/>
      <c r="S1713" s="155"/>
      <c r="T1713" s="155"/>
      <c r="U1713" s="155"/>
      <c r="V1713" s="155"/>
      <c r="W1713" s="155"/>
      <c r="X1713" s="155"/>
      <c r="Y1713" s="155"/>
      <c r="Z1713" s="155"/>
      <c r="AA1713" s="155"/>
      <c r="AB1713" s="155"/>
      <c r="AC1713" s="155"/>
      <c r="AD1713" s="155"/>
      <c r="AE1713" s="155"/>
      <c r="AF1713" s="155"/>
      <c r="AG1713" s="155"/>
      <c r="AH1713" s="155"/>
      <c r="AI1713" s="155"/>
      <c r="AJ1713" s="155"/>
      <c r="AK1713" s="155"/>
      <c r="AL1713" s="155"/>
      <c r="AM1713" s="155"/>
      <c r="AN1713" s="155"/>
      <c r="AO1713" s="155"/>
      <c r="AP1713" s="155"/>
      <c r="AQ1713" s="155"/>
      <c r="AR1713" s="155"/>
    </row>
    <row r="1714" spans="1:44" ht="102" hidden="1" x14ac:dyDescent="0.3">
      <c r="A1714" s="155"/>
      <c r="B1714" s="165" t="s">
        <v>4107</v>
      </c>
      <c r="C1714" s="162"/>
      <c r="D1714" s="170">
        <v>1378.69</v>
      </c>
      <c r="E1714" s="171">
        <v>1378.69</v>
      </c>
      <c r="F1714" s="166" t="s">
        <v>2883</v>
      </c>
      <c r="G1714" s="161" t="s">
        <v>1247</v>
      </c>
      <c r="H1714" s="162" t="s">
        <v>227</v>
      </c>
      <c r="I1714" s="155"/>
      <c r="J1714" s="155"/>
      <c r="K1714" s="155"/>
      <c r="L1714" s="155"/>
      <c r="M1714" s="155"/>
      <c r="N1714" s="155"/>
      <c r="O1714" s="155"/>
      <c r="P1714" s="155"/>
      <c r="Q1714" s="155"/>
      <c r="R1714" s="155"/>
      <c r="S1714" s="155"/>
      <c r="T1714" s="155"/>
      <c r="U1714" s="155"/>
      <c r="V1714" s="155"/>
      <c r="W1714" s="155"/>
      <c r="X1714" s="155"/>
      <c r="Y1714" s="155"/>
      <c r="Z1714" s="155"/>
      <c r="AA1714" s="155"/>
      <c r="AB1714" s="155"/>
      <c r="AC1714" s="155"/>
      <c r="AD1714" s="155"/>
      <c r="AE1714" s="155"/>
      <c r="AF1714" s="155"/>
      <c r="AG1714" s="155"/>
      <c r="AH1714" s="155"/>
      <c r="AI1714" s="155"/>
      <c r="AJ1714" s="155"/>
      <c r="AK1714" s="155"/>
      <c r="AL1714" s="155"/>
      <c r="AM1714" s="155"/>
      <c r="AN1714" s="155"/>
      <c r="AO1714" s="155"/>
      <c r="AP1714" s="155"/>
      <c r="AQ1714" s="155"/>
      <c r="AR1714" s="155"/>
    </row>
    <row r="1715" spans="1:44" ht="102" hidden="1" x14ac:dyDescent="0.3">
      <c r="A1715" s="155"/>
      <c r="B1715" s="166" t="s">
        <v>2883</v>
      </c>
      <c r="C1715" s="167"/>
      <c r="D1715" s="170">
        <v>1378.69</v>
      </c>
      <c r="E1715" s="171">
        <v>1378.69</v>
      </c>
      <c r="F1715" s="161" t="s">
        <v>1247</v>
      </c>
      <c r="G1715" s="165" t="s">
        <v>4107</v>
      </c>
      <c r="H1715" s="162"/>
      <c r="I1715" s="155"/>
      <c r="J1715" s="155"/>
      <c r="K1715" s="155"/>
      <c r="L1715" s="155"/>
      <c r="M1715" s="155"/>
      <c r="N1715" s="155"/>
      <c r="O1715" s="155"/>
      <c r="P1715" s="155"/>
      <c r="Q1715" s="155"/>
      <c r="R1715" s="155"/>
      <c r="S1715" s="155"/>
      <c r="T1715" s="155"/>
      <c r="U1715" s="155"/>
      <c r="V1715" s="155"/>
      <c r="W1715" s="155"/>
      <c r="X1715" s="155"/>
      <c r="Y1715" s="155"/>
      <c r="Z1715" s="155"/>
      <c r="AA1715" s="155"/>
      <c r="AB1715" s="155"/>
      <c r="AC1715" s="155"/>
      <c r="AD1715" s="155"/>
      <c r="AE1715" s="155"/>
      <c r="AF1715" s="155"/>
      <c r="AG1715" s="155"/>
      <c r="AH1715" s="155"/>
      <c r="AI1715" s="155"/>
      <c r="AJ1715" s="155"/>
      <c r="AK1715" s="155"/>
      <c r="AL1715" s="155"/>
      <c r="AM1715" s="155"/>
      <c r="AN1715" s="155"/>
      <c r="AO1715" s="155"/>
      <c r="AP1715" s="155"/>
      <c r="AQ1715" s="155"/>
      <c r="AR1715" s="155"/>
    </row>
    <row r="1716" spans="1:44" ht="102" x14ac:dyDescent="0.3">
      <c r="A1716" s="155"/>
      <c r="B1716" s="161" t="s">
        <v>1247</v>
      </c>
      <c r="C1716" s="162" t="s">
        <v>227</v>
      </c>
      <c r="D1716" s="170">
        <v>1687.93</v>
      </c>
      <c r="E1716" s="171">
        <v>1687.93</v>
      </c>
      <c r="F1716" s="165" t="s">
        <v>4107</v>
      </c>
      <c r="G1716" s="166" t="s">
        <v>2884</v>
      </c>
      <c r="H1716" s="167"/>
      <c r="I1716" s="155"/>
      <c r="J1716" s="155"/>
      <c r="K1716" s="155"/>
      <c r="L1716" s="155"/>
      <c r="M1716" s="155"/>
      <c r="N1716" s="155"/>
      <c r="O1716" s="155"/>
      <c r="P1716" s="155"/>
      <c r="Q1716" s="155"/>
      <c r="R1716" s="155"/>
      <c r="S1716" s="155"/>
      <c r="T1716" s="155"/>
      <c r="U1716" s="155"/>
      <c r="V1716" s="155"/>
      <c r="W1716" s="155"/>
      <c r="X1716" s="155"/>
      <c r="Y1716" s="155"/>
      <c r="Z1716" s="155"/>
      <c r="AA1716" s="155"/>
      <c r="AB1716" s="155"/>
      <c r="AC1716" s="155"/>
      <c r="AD1716" s="155"/>
      <c r="AE1716" s="155"/>
      <c r="AF1716" s="155"/>
      <c r="AG1716" s="155"/>
      <c r="AH1716" s="155"/>
      <c r="AI1716" s="155"/>
      <c r="AJ1716" s="155"/>
      <c r="AK1716" s="155"/>
      <c r="AL1716" s="155"/>
      <c r="AM1716" s="155"/>
      <c r="AN1716" s="155"/>
      <c r="AO1716" s="155"/>
      <c r="AP1716" s="155"/>
      <c r="AQ1716" s="155"/>
      <c r="AR1716" s="155"/>
    </row>
    <row r="1717" spans="1:44" ht="102" hidden="1" x14ac:dyDescent="0.3">
      <c r="A1717" s="155"/>
      <c r="B1717" s="165" t="s">
        <v>4107</v>
      </c>
      <c r="C1717" s="162"/>
      <c r="D1717" s="170">
        <v>1687.93</v>
      </c>
      <c r="E1717" s="171">
        <v>1687.93</v>
      </c>
      <c r="F1717" s="166" t="s">
        <v>2884</v>
      </c>
      <c r="G1717" s="161" t="s">
        <v>1499</v>
      </c>
      <c r="H1717" s="162" t="s">
        <v>235</v>
      </c>
      <c r="I1717" s="155"/>
      <c r="J1717" s="155"/>
      <c r="K1717" s="155"/>
      <c r="L1717" s="155"/>
      <c r="M1717" s="155"/>
      <c r="N1717" s="155"/>
      <c r="O1717" s="155"/>
      <c r="P1717" s="155"/>
      <c r="Q1717" s="155"/>
      <c r="R1717" s="155"/>
      <c r="S1717" s="155"/>
      <c r="T1717" s="155"/>
      <c r="U1717" s="155"/>
      <c r="V1717" s="155"/>
      <c r="W1717" s="155"/>
      <c r="X1717" s="155"/>
      <c r="Y1717" s="155"/>
      <c r="Z1717" s="155"/>
      <c r="AA1717" s="155"/>
      <c r="AB1717" s="155"/>
      <c r="AC1717" s="155"/>
      <c r="AD1717" s="155"/>
      <c r="AE1717" s="155"/>
      <c r="AF1717" s="155"/>
      <c r="AG1717" s="155"/>
      <c r="AH1717" s="155"/>
      <c r="AI1717" s="155"/>
      <c r="AJ1717" s="155"/>
      <c r="AK1717" s="155"/>
      <c r="AL1717" s="155"/>
      <c r="AM1717" s="155"/>
      <c r="AN1717" s="155"/>
      <c r="AO1717" s="155"/>
      <c r="AP1717" s="155"/>
      <c r="AQ1717" s="155"/>
      <c r="AR1717" s="155"/>
    </row>
    <row r="1718" spans="1:44" ht="102" hidden="1" x14ac:dyDescent="0.3">
      <c r="A1718" s="155"/>
      <c r="B1718" s="166" t="s">
        <v>2884</v>
      </c>
      <c r="C1718" s="167"/>
      <c r="D1718" s="170">
        <v>1687.93</v>
      </c>
      <c r="E1718" s="171">
        <v>1687.93</v>
      </c>
      <c r="F1718" s="161" t="s">
        <v>1499</v>
      </c>
      <c r="G1718" s="165" t="s">
        <v>4107</v>
      </c>
      <c r="H1718" s="162"/>
      <c r="I1718" s="155"/>
      <c r="J1718" s="155"/>
      <c r="K1718" s="155"/>
      <c r="L1718" s="155"/>
      <c r="M1718" s="155"/>
      <c r="N1718" s="155"/>
      <c r="O1718" s="155"/>
      <c r="P1718" s="155"/>
      <c r="Q1718" s="155"/>
      <c r="R1718" s="155"/>
      <c r="S1718" s="155"/>
      <c r="T1718" s="155"/>
      <c r="U1718" s="155"/>
      <c r="V1718" s="155"/>
      <c r="W1718" s="155"/>
      <c r="X1718" s="155"/>
      <c r="Y1718" s="155"/>
      <c r="Z1718" s="155"/>
      <c r="AA1718" s="155"/>
      <c r="AB1718" s="155"/>
      <c r="AC1718" s="155"/>
      <c r="AD1718" s="155"/>
      <c r="AE1718" s="155"/>
      <c r="AF1718" s="155"/>
      <c r="AG1718" s="155"/>
      <c r="AH1718" s="155"/>
      <c r="AI1718" s="155"/>
      <c r="AJ1718" s="155"/>
      <c r="AK1718" s="155"/>
      <c r="AL1718" s="155"/>
      <c r="AM1718" s="155"/>
      <c r="AN1718" s="155"/>
      <c r="AO1718" s="155"/>
      <c r="AP1718" s="155"/>
      <c r="AQ1718" s="155"/>
      <c r="AR1718" s="155"/>
    </row>
    <row r="1719" spans="1:44" ht="102" x14ac:dyDescent="0.3">
      <c r="A1719" s="155"/>
      <c r="B1719" s="161" t="s">
        <v>1499</v>
      </c>
      <c r="C1719" s="162" t="s">
        <v>235</v>
      </c>
      <c r="D1719" s="170">
        <v>2534.04</v>
      </c>
      <c r="E1719" s="171">
        <v>2534.04</v>
      </c>
      <c r="F1719" s="165" t="s">
        <v>4107</v>
      </c>
      <c r="G1719" s="166" t="s">
        <v>2885</v>
      </c>
      <c r="H1719" s="167"/>
      <c r="I1719" s="155"/>
      <c r="J1719" s="155"/>
      <c r="K1719" s="155"/>
      <c r="L1719" s="155"/>
      <c r="M1719" s="155"/>
      <c r="N1719" s="155"/>
      <c r="O1719" s="155"/>
      <c r="P1719" s="155"/>
      <c r="Q1719" s="155"/>
      <c r="R1719" s="155"/>
      <c r="S1719" s="155"/>
      <c r="T1719" s="155"/>
      <c r="U1719" s="155"/>
      <c r="V1719" s="155"/>
      <c r="W1719" s="155"/>
      <c r="X1719" s="155"/>
      <c r="Y1719" s="155"/>
      <c r="Z1719" s="155"/>
      <c r="AA1719" s="155"/>
      <c r="AB1719" s="155"/>
      <c r="AC1719" s="155"/>
      <c r="AD1719" s="155"/>
      <c r="AE1719" s="155"/>
      <c r="AF1719" s="155"/>
      <c r="AG1719" s="155"/>
      <c r="AH1719" s="155"/>
      <c r="AI1719" s="155"/>
      <c r="AJ1719" s="155"/>
      <c r="AK1719" s="155"/>
      <c r="AL1719" s="155"/>
      <c r="AM1719" s="155"/>
      <c r="AN1719" s="155"/>
      <c r="AO1719" s="155"/>
      <c r="AP1719" s="155"/>
      <c r="AQ1719" s="155"/>
      <c r="AR1719" s="155"/>
    </row>
    <row r="1720" spans="1:44" ht="102" hidden="1" x14ac:dyDescent="0.3">
      <c r="A1720" s="155"/>
      <c r="B1720" s="165" t="s">
        <v>4107</v>
      </c>
      <c r="C1720" s="162"/>
      <c r="D1720" s="170">
        <v>2534.04</v>
      </c>
      <c r="E1720" s="171">
        <v>2534.04</v>
      </c>
      <c r="F1720" s="166" t="s">
        <v>2885</v>
      </c>
      <c r="G1720" s="161" t="s">
        <v>1428</v>
      </c>
      <c r="H1720" s="162" t="s">
        <v>172</v>
      </c>
      <c r="I1720" s="155"/>
      <c r="J1720" s="155"/>
      <c r="K1720" s="155"/>
      <c r="L1720" s="155"/>
      <c r="M1720" s="155"/>
      <c r="N1720" s="155"/>
      <c r="O1720" s="155"/>
      <c r="P1720" s="155"/>
      <c r="Q1720" s="155"/>
      <c r="R1720" s="155"/>
      <c r="S1720" s="155"/>
      <c r="T1720" s="155"/>
      <c r="U1720" s="155"/>
      <c r="V1720" s="155"/>
      <c r="W1720" s="155"/>
      <c r="X1720" s="155"/>
      <c r="Y1720" s="155"/>
      <c r="Z1720" s="155"/>
      <c r="AA1720" s="155"/>
      <c r="AB1720" s="155"/>
      <c r="AC1720" s="155"/>
      <c r="AD1720" s="155"/>
      <c r="AE1720" s="155"/>
      <c r="AF1720" s="155"/>
      <c r="AG1720" s="155"/>
      <c r="AH1720" s="155"/>
      <c r="AI1720" s="155"/>
      <c r="AJ1720" s="155"/>
      <c r="AK1720" s="155"/>
      <c r="AL1720" s="155"/>
      <c r="AM1720" s="155"/>
      <c r="AN1720" s="155"/>
      <c r="AO1720" s="155"/>
      <c r="AP1720" s="155"/>
      <c r="AQ1720" s="155"/>
      <c r="AR1720" s="155"/>
    </row>
    <row r="1721" spans="1:44" ht="102" hidden="1" x14ac:dyDescent="0.3">
      <c r="A1721" s="155"/>
      <c r="B1721" s="166" t="s">
        <v>2885</v>
      </c>
      <c r="C1721" s="167"/>
      <c r="D1721" s="170">
        <v>2534.04</v>
      </c>
      <c r="E1721" s="171">
        <v>2534.04</v>
      </c>
      <c r="F1721" s="161" t="s">
        <v>1428</v>
      </c>
      <c r="G1721" s="165" t="s">
        <v>4107</v>
      </c>
      <c r="H1721" s="162"/>
      <c r="I1721" s="155"/>
      <c r="J1721" s="155"/>
      <c r="K1721" s="155"/>
      <c r="L1721" s="155"/>
      <c r="M1721" s="155"/>
      <c r="N1721" s="155"/>
      <c r="O1721" s="155"/>
      <c r="P1721" s="155"/>
      <c r="Q1721" s="155"/>
      <c r="R1721" s="155"/>
      <c r="S1721" s="155"/>
      <c r="T1721" s="155"/>
      <c r="U1721" s="155"/>
      <c r="V1721" s="155"/>
      <c r="W1721" s="155"/>
      <c r="X1721" s="155"/>
      <c r="Y1721" s="155"/>
      <c r="Z1721" s="155"/>
      <c r="AA1721" s="155"/>
      <c r="AB1721" s="155"/>
      <c r="AC1721" s="155"/>
      <c r="AD1721" s="155"/>
      <c r="AE1721" s="155"/>
      <c r="AF1721" s="155"/>
      <c r="AG1721" s="155"/>
      <c r="AH1721" s="155"/>
      <c r="AI1721" s="155"/>
      <c r="AJ1721" s="155"/>
      <c r="AK1721" s="155"/>
      <c r="AL1721" s="155"/>
      <c r="AM1721" s="155"/>
      <c r="AN1721" s="155"/>
      <c r="AO1721" s="155"/>
      <c r="AP1721" s="155"/>
      <c r="AQ1721" s="155"/>
      <c r="AR1721" s="155"/>
    </row>
    <row r="1722" spans="1:44" ht="102" x14ac:dyDescent="0.3">
      <c r="A1722" s="155"/>
      <c r="B1722" s="161" t="s">
        <v>1428</v>
      </c>
      <c r="C1722" s="162" t="s">
        <v>172</v>
      </c>
      <c r="D1722" s="170">
        <v>1438.82</v>
      </c>
      <c r="E1722" s="171">
        <v>1438.82</v>
      </c>
      <c r="F1722" s="165" t="s">
        <v>4107</v>
      </c>
      <c r="G1722" s="166" t="s">
        <v>2886</v>
      </c>
      <c r="H1722" s="167"/>
      <c r="I1722" s="155"/>
      <c r="J1722" s="155"/>
      <c r="K1722" s="155"/>
      <c r="L1722" s="155"/>
      <c r="M1722" s="155"/>
      <c r="N1722" s="155"/>
      <c r="O1722" s="155"/>
      <c r="P1722" s="155"/>
      <c r="Q1722" s="155"/>
      <c r="R1722" s="155"/>
      <c r="S1722" s="155"/>
      <c r="T1722" s="155"/>
      <c r="U1722" s="155"/>
      <c r="V1722" s="155"/>
      <c r="W1722" s="155"/>
      <c r="X1722" s="155"/>
      <c r="Y1722" s="155"/>
      <c r="Z1722" s="155"/>
      <c r="AA1722" s="155"/>
      <c r="AB1722" s="155"/>
      <c r="AC1722" s="155"/>
      <c r="AD1722" s="155"/>
      <c r="AE1722" s="155"/>
      <c r="AF1722" s="155"/>
      <c r="AG1722" s="155"/>
      <c r="AH1722" s="155"/>
      <c r="AI1722" s="155"/>
      <c r="AJ1722" s="155"/>
      <c r="AK1722" s="155"/>
      <c r="AL1722" s="155"/>
      <c r="AM1722" s="155"/>
      <c r="AN1722" s="155"/>
      <c r="AO1722" s="155"/>
      <c r="AP1722" s="155"/>
      <c r="AQ1722" s="155"/>
      <c r="AR1722" s="155"/>
    </row>
    <row r="1723" spans="1:44" ht="102" hidden="1" x14ac:dyDescent="0.3">
      <c r="A1723" s="155"/>
      <c r="B1723" s="165" t="s">
        <v>4107</v>
      </c>
      <c r="C1723" s="162"/>
      <c r="D1723" s="170">
        <v>1438.82</v>
      </c>
      <c r="E1723" s="171">
        <v>1438.82</v>
      </c>
      <c r="F1723" s="166" t="s">
        <v>2886</v>
      </c>
      <c r="G1723" s="161" t="s">
        <v>1277</v>
      </c>
      <c r="H1723" s="162" t="s">
        <v>202</v>
      </c>
      <c r="I1723" s="155"/>
      <c r="J1723" s="155"/>
      <c r="K1723" s="155"/>
      <c r="L1723" s="155"/>
      <c r="M1723" s="155"/>
      <c r="N1723" s="155"/>
      <c r="O1723" s="155"/>
      <c r="P1723" s="155"/>
      <c r="Q1723" s="155"/>
      <c r="R1723" s="155"/>
      <c r="S1723" s="155"/>
      <c r="T1723" s="155"/>
      <c r="U1723" s="155"/>
      <c r="V1723" s="155"/>
      <c r="W1723" s="155"/>
      <c r="X1723" s="155"/>
      <c r="Y1723" s="155"/>
      <c r="Z1723" s="155"/>
      <c r="AA1723" s="155"/>
      <c r="AB1723" s="155"/>
      <c r="AC1723" s="155"/>
      <c r="AD1723" s="155"/>
      <c r="AE1723" s="155"/>
      <c r="AF1723" s="155"/>
      <c r="AG1723" s="155"/>
      <c r="AH1723" s="155"/>
      <c r="AI1723" s="155"/>
      <c r="AJ1723" s="155"/>
      <c r="AK1723" s="155"/>
      <c r="AL1723" s="155"/>
      <c r="AM1723" s="155"/>
      <c r="AN1723" s="155"/>
      <c r="AO1723" s="155"/>
      <c r="AP1723" s="155"/>
      <c r="AQ1723" s="155"/>
      <c r="AR1723" s="155"/>
    </row>
    <row r="1724" spans="1:44" ht="102" hidden="1" x14ac:dyDescent="0.3">
      <c r="A1724" s="155"/>
      <c r="B1724" s="166" t="s">
        <v>2886</v>
      </c>
      <c r="C1724" s="167"/>
      <c r="D1724" s="170">
        <v>1438.82</v>
      </c>
      <c r="E1724" s="171">
        <v>1438.82</v>
      </c>
      <c r="F1724" s="161" t="s">
        <v>1277</v>
      </c>
      <c r="G1724" s="165" t="s">
        <v>4107</v>
      </c>
      <c r="H1724" s="162"/>
      <c r="I1724" s="155"/>
      <c r="J1724" s="155"/>
      <c r="K1724" s="155"/>
      <c r="L1724" s="155"/>
      <c r="M1724" s="155"/>
      <c r="N1724" s="155"/>
      <c r="O1724" s="155"/>
      <c r="P1724" s="155"/>
      <c r="Q1724" s="155"/>
      <c r="R1724" s="155"/>
      <c r="S1724" s="155"/>
      <c r="T1724" s="155"/>
      <c r="U1724" s="155"/>
      <c r="V1724" s="155"/>
      <c r="W1724" s="155"/>
      <c r="X1724" s="155"/>
      <c r="Y1724" s="155"/>
      <c r="Z1724" s="155"/>
      <c r="AA1724" s="155"/>
      <c r="AB1724" s="155"/>
      <c r="AC1724" s="155"/>
      <c r="AD1724" s="155"/>
      <c r="AE1724" s="155"/>
      <c r="AF1724" s="155"/>
      <c r="AG1724" s="155"/>
      <c r="AH1724" s="155"/>
      <c r="AI1724" s="155"/>
      <c r="AJ1724" s="155"/>
      <c r="AK1724" s="155"/>
      <c r="AL1724" s="155"/>
      <c r="AM1724" s="155"/>
      <c r="AN1724" s="155"/>
      <c r="AO1724" s="155"/>
      <c r="AP1724" s="155"/>
      <c r="AQ1724" s="155"/>
      <c r="AR1724" s="155"/>
    </row>
    <row r="1725" spans="1:44" ht="102" x14ac:dyDescent="0.3">
      <c r="A1725" s="155"/>
      <c r="B1725" s="161" t="s">
        <v>1277</v>
      </c>
      <c r="C1725" s="162" t="s">
        <v>202</v>
      </c>
      <c r="D1725" s="170">
        <v>1395.87</v>
      </c>
      <c r="E1725" s="171">
        <v>1395.87</v>
      </c>
      <c r="F1725" s="165" t="s">
        <v>4107</v>
      </c>
      <c r="G1725" s="166" t="s">
        <v>2887</v>
      </c>
      <c r="H1725" s="167"/>
      <c r="I1725" s="155"/>
      <c r="J1725" s="155"/>
      <c r="K1725" s="155"/>
      <c r="L1725" s="155"/>
      <c r="M1725" s="155"/>
      <c r="N1725" s="155"/>
      <c r="O1725" s="155"/>
      <c r="P1725" s="155"/>
      <c r="Q1725" s="155"/>
      <c r="R1725" s="155"/>
      <c r="S1725" s="155"/>
      <c r="T1725" s="155"/>
      <c r="U1725" s="155"/>
      <c r="V1725" s="155"/>
      <c r="W1725" s="155"/>
      <c r="X1725" s="155"/>
      <c r="Y1725" s="155"/>
      <c r="Z1725" s="155"/>
      <c r="AA1725" s="155"/>
      <c r="AB1725" s="155"/>
      <c r="AC1725" s="155"/>
      <c r="AD1725" s="155"/>
      <c r="AE1725" s="155"/>
      <c r="AF1725" s="155"/>
      <c r="AG1725" s="155"/>
      <c r="AH1725" s="155"/>
      <c r="AI1725" s="155"/>
      <c r="AJ1725" s="155"/>
      <c r="AK1725" s="155"/>
      <c r="AL1725" s="155"/>
      <c r="AM1725" s="155"/>
      <c r="AN1725" s="155"/>
      <c r="AO1725" s="155"/>
      <c r="AP1725" s="155"/>
      <c r="AQ1725" s="155"/>
      <c r="AR1725" s="155"/>
    </row>
    <row r="1726" spans="1:44" ht="102" hidden="1" x14ac:dyDescent="0.3">
      <c r="A1726" s="155"/>
      <c r="B1726" s="165" t="s">
        <v>4107</v>
      </c>
      <c r="C1726" s="162"/>
      <c r="D1726" s="170">
        <v>1395.87</v>
      </c>
      <c r="E1726" s="171">
        <v>1395.87</v>
      </c>
      <c r="F1726" s="166" t="s">
        <v>2887</v>
      </c>
      <c r="G1726" s="161" t="s">
        <v>1265</v>
      </c>
      <c r="H1726" s="162" t="s">
        <v>266</v>
      </c>
      <c r="I1726" s="155"/>
      <c r="J1726" s="155"/>
      <c r="K1726" s="155"/>
      <c r="L1726" s="155"/>
      <c r="M1726" s="155"/>
      <c r="N1726" s="155"/>
      <c r="O1726" s="155"/>
      <c r="P1726" s="155"/>
      <c r="Q1726" s="155"/>
      <c r="R1726" s="155"/>
      <c r="S1726" s="155"/>
      <c r="T1726" s="155"/>
      <c r="U1726" s="155"/>
      <c r="V1726" s="155"/>
      <c r="W1726" s="155"/>
      <c r="X1726" s="155"/>
      <c r="Y1726" s="155"/>
      <c r="Z1726" s="155"/>
      <c r="AA1726" s="155"/>
      <c r="AB1726" s="155"/>
      <c r="AC1726" s="155"/>
      <c r="AD1726" s="155"/>
      <c r="AE1726" s="155"/>
      <c r="AF1726" s="155"/>
      <c r="AG1726" s="155"/>
      <c r="AH1726" s="155"/>
      <c r="AI1726" s="155"/>
      <c r="AJ1726" s="155"/>
      <c r="AK1726" s="155"/>
      <c r="AL1726" s="155"/>
      <c r="AM1726" s="155"/>
      <c r="AN1726" s="155"/>
      <c r="AO1726" s="155"/>
      <c r="AP1726" s="155"/>
      <c r="AQ1726" s="155"/>
      <c r="AR1726" s="155"/>
    </row>
    <row r="1727" spans="1:44" ht="102" hidden="1" x14ac:dyDescent="0.3">
      <c r="A1727" s="155"/>
      <c r="B1727" s="166" t="s">
        <v>2887</v>
      </c>
      <c r="C1727" s="167"/>
      <c r="D1727" s="170">
        <v>1395.87</v>
      </c>
      <c r="E1727" s="171">
        <v>1395.87</v>
      </c>
      <c r="F1727" s="161" t="s">
        <v>1265</v>
      </c>
      <c r="G1727" s="165" t="s">
        <v>4107</v>
      </c>
      <c r="H1727" s="162"/>
      <c r="I1727" s="155"/>
      <c r="J1727" s="155"/>
      <c r="K1727" s="155"/>
      <c r="L1727" s="155"/>
      <c r="M1727" s="155"/>
      <c r="N1727" s="155"/>
      <c r="O1727" s="155"/>
      <c r="P1727" s="155"/>
      <c r="Q1727" s="155"/>
      <c r="R1727" s="155"/>
      <c r="S1727" s="155"/>
      <c r="T1727" s="155"/>
      <c r="U1727" s="155"/>
      <c r="V1727" s="155"/>
      <c r="W1727" s="155"/>
      <c r="X1727" s="155"/>
      <c r="Y1727" s="155"/>
      <c r="Z1727" s="155"/>
      <c r="AA1727" s="155"/>
      <c r="AB1727" s="155"/>
      <c r="AC1727" s="155"/>
      <c r="AD1727" s="155"/>
      <c r="AE1727" s="155"/>
      <c r="AF1727" s="155"/>
      <c r="AG1727" s="155"/>
      <c r="AH1727" s="155"/>
      <c r="AI1727" s="155"/>
      <c r="AJ1727" s="155"/>
      <c r="AK1727" s="155"/>
      <c r="AL1727" s="155"/>
      <c r="AM1727" s="155"/>
      <c r="AN1727" s="155"/>
      <c r="AO1727" s="155"/>
      <c r="AP1727" s="155"/>
      <c r="AQ1727" s="155"/>
      <c r="AR1727" s="155"/>
    </row>
    <row r="1728" spans="1:44" ht="102" x14ac:dyDescent="0.3">
      <c r="A1728" s="155"/>
      <c r="B1728" s="161" t="s">
        <v>1265</v>
      </c>
      <c r="C1728" s="162" t="s">
        <v>266</v>
      </c>
      <c r="D1728" s="170">
        <v>2392.3000000000002</v>
      </c>
      <c r="E1728" s="171">
        <v>2392.3000000000002</v>
      </c>
      <c r="F1728" s="165" t="s">
        <v>4107</v>
      </c>
      <c r="G1728" s="166" t="s">
        <v>2735</v>
      </c>
      <c r="H1728" s="167"/>
      <c r="I1728" s="155"/>
      <c r="J1728" s="155"/>
      <c r="K1728" s="155"/>
      <c r="L1728" s="155"/>
      <c r="M1728" s="155"/>
      <c r="N1728" s="155"/>
      <c r="O1728" s="155"/>
      <c r="P1728" s="155"/>
      <c r="Q1728" s="155"/>
      <c r="R1728" s="155"/>
      <c r="S1728" s="155"/>
      <c r="T1728" s="155"/>
      <c r="U1728" s="155"/>
      <c r="V1728" s="155"/>
      <c r="W1728" s="155"/>
      <c r="X1728" s="155"/>
      <c r="Y1728" s="155"/>
      <c r="Z1728" s="155"/>
      <c r="AA1728" s="155"/>
      <c r="AB1728" s="155"/>
      <c r="AC1728" s="155"/>
      <c r="AD1728" s="155"/>
      <c r="AE1728" s="155"/>
      <c r="AF1728" s="155"/>
      <c r="AG1728" s="155"/>
      <c r="AH1728" s="155"/>
      <c r="AI1728" s="155"/>
      <c r="AJ1728" s="155"/>
      <c r="AK1728" s="155"/>
      <c r="AL1728" s="155"/>
      <c r="AM1728" s="155"/>
      <c r="AN1728" s="155"/>
      <c r="AO1728" s="155"/>
      <c r="AP1728" s="155"/>
      <c r="AQ1728" s="155"/>
      <c r="AR1728" s="155"/>
    </row>
    <row r="1729" spans="1:44" ht="102" hidden="1" x14ac:dyDescent="0.3">
      <c r="A1729" s="155"/>
      <c r="B1729" s="165" t="s">
        <v>4107</v>
      </c>
      <c r="C1729" s="162"/>
      <c r="D1729" s="170">
        <v>2392.3000000000002</v>
      </c>
      <c r="E1729" s="171">
        <v>2392.3000000000002</v>
      </c>
      <c r="F1729" s="166" t="s">
        <v>2735</v>
      </c>
      <c r="G1729" s="161" t="s">
        <v>1905</v>
      </c>
      <c r="H1729" s="162" t="s">
        <v>336</v>
      </c>
      <c r="I1729" s="155"/>
      <c r="J1729" s="155"/>
      <c r="K1729" s="155"/>
      <c r="L1729" s="155"/>
      <c r="M1729" s="155"/>
      <c r="N1729" s="155"/>
      <c r="O1729" s="155"/>
      <c r="P1729" s="155"/>
      <c r="Q1729" s="155"/>
      <c r="R1729" s="155"/>
      <c r="S1729" s="155"/>
      <c r="T1729" s="155"/>
      <c r="U1729" s="155"/>
      <c r="V1729" s="155"/>
      <c r="W1729" s="155"/>
      <c r="X1729" s="155"/>
      <c r="Y1729" s="155"/>
      <c r="Z1729" s="155"/>
      <c r="AA1729" s="155"/>
      <c r="AB1729" s="155"/>
      <c r="AC1729" s="155"/>
      <c r="AD1729" s="155"/>
      <c r="AE1729" s="155"/>
      <c r="AF1729" s="155"/>
      <c r="AG1729" s="155"/>
      <c r="AH1729" s="155"/>
      <c r="AI1729" s="155"/>
      <c r="AJ1729" s="155"/>
      <c r="AK1729" s="155"/>
      <c r="AL1729" s="155"/>
      <c r="AM1729" s="155"/>
      <c r="AN1729" s="155"/>
      <c r="AO1729" s="155"/>
      <c r="AP1729" s="155"/>
      <c r="AQ1729" s="155"/>
      <c r="AR1729" s="155"/>
    </row>
    <row r="1730" spans="1:44" ht="102" hidden="1" x14ac:dyDescent="0.3">
      <c r="A1730" s="155"/>
      <c r="B1730" s="166" t="s">
        <v>2735</v>
      </c>
      <c r="C1730" s="167"/>
      <c r="D1730" s="170">
        <v>2392.3000000000002</v>
      </c>
      <c r="E1730" s="171">
        <v>2392.3000000000002</v>
      </c>
      <c r="F1730" s="161" t="s">
        <v>1905</v>
      </c>
      <c r="G1730" s="165" t="s">
        <v>4107</v>
      </c>
      <c r="H1730" s="162"/>
      <c r="I1730" s="155"/>
      <c r="J1730" s="155"/>
      <c r="K1730" s="155"/>
      <c r="L1730" s="155"/>
      <c r="M1730" s="155"/>
      <c r="N1730" s="155"/>
      <c r="O1730" s="155"/>
      <c r="P1730" s="155"/>
      <c r="Q1730" s="155"/>
      <c r="R1730" s="155"/>
      <c r="S1730" s="155"/>
      <c r="T1730" s="155"/>
      <c r="U1730" s="155"/>
      <c r="V1730" s="155"/>
      <c r="W1730" s="155"/>
      <c r="X1730" s="155"/>
      <c r="Y1730" s="155"/>
      <c r="Z1730" s="155"/>
      <c r="AA1730" s="155"/>
      <c r="AB1730" s="155"/>
      <c r="AC1730" s="155"/>
      <c r="AD1730" s="155"/>
      <c r="AE1730" s="155"/>
      <c r="AF1730" s="155"/>
      <c r="AG1730" s="155"/>
      <c r="AH1730" s="155"/>
      <c r="AI1730" s="155"/>
      <c r="AJ1730" s="155"/>
      <c r="AK1730" s="155"/>
      <c r="AL1730" s="155"/>
      <c r="AM1730" s="155"/>
      <c r="AN1730" s="155"/>
      <c r="AO1730" s="155"/>
      <c r="AP1730" s="155"/>
      <c r="AQ1730" s="155"/>
      <c r="AR1730" s="155"/>
    </row>
    <row r="1731" spans="1:44" ht="102" x14ac:dyDescent="0.3">
      <c r="A1731" s="155"/>
      <c r="B1731" s="161" t="s">
        <v>1905</v>
      </c>
      <c r="C1731" s="162" t="s">
        <v>336</v>
      </c>
      <c r="D1731" s="170">
        <v>2641.41</v>
      </c>
      <c r="E1731" s="171">
        <v>2641.41</v>
      </c>
      <c r="F1731" s="165" t="s">
        <v>4107</v>
      </c>
      <c r="G1731" s="166" t="s">
        <v>2888</v>
      </c>
      <c r="H1731" s="167"/>
      <c r="I1731" s="155"/>
      <c r="J1731" s="155"/>
      <c r="K1731" s="155"/>
      <c r="L1731" s="155"/>
      <c r="M1731" s="155"/>
      <c r="N1731" s="155"/>
      <c r="O1731" s="155"/>
      <c r="P1731" s="155"/>
      <c r="Q1731" s="155"/>
      <c r="R1731" s="155"/>
      <c r="S1731" s="155"/>
      <c r="T1731" s="155"/>
      <c r="U1731" s="155"/>
      <c r="V1731" s="155"/>
      <c r="W1731" s="155"/>
      <c r="X1731" s="155"/>
      <c r="Y1731" s="155"/>
      <c r="Z1731" s="155"/>
      <c r="AA1731" s="155"/>
      <c r="AB1731" s="155"/>
      <c r="AC1731" s="155"/>
      <c r="AD1731" s="155"/>
      <c r="AE1731" s="155"/>
      <c r="AF1731" s="155"/>
      <c r="AG1731" s="155"/>
      <c r="AH1731" s="155"/>
      <c r="AI1731" s="155"/>
      <c r="AJ1731" s="155"/>
      <c r="AK1731" s="155"/>
      <c r="AL1731" s="155"/>
      <c r="AM1731" s="155"/>
      <c r="AN1731" s="155"/>
      <c r="AO1731" s="155"/>
      <c r="AP1731" s="155"/>
      <c r="AQ1731" s="155"/>
      <c r="AR1731" s="155"/>
    </row>
    <row r="1732" spans="1:44" ht="102" hidden="1" x14ac:dyDescent="0.3">
      <c r="A1732" s="155"/>
      <c r="B1732" s="165" t="s">
        <v>4107</v>
      </c>
      <c r="C1732" s="162"/>
      <c r="D1732" s="170">
        <v>2641.41</v>
      </c>
      <c r="E1732" s="171">
        <v>2641.41</v>
      </c>
      <c r="F1732" s="166" t="s">
        <v>2888</v>
      </c>
      <c r="G1732" s="161" t="s">
        <v>1219</v>
      </c>
      <c r="H1732" s="162" t="s">
        <v>70</v>
      </c>
      <c r="I1732" s="155"/>
      <c r="J1732" s="155"/>
      <c r="K1732" s="155"/>
      <c r="L1732" s="155"/>
      <c r="M1732" s="155"/>
      <c r="N1732" s="155"/>
      <c r="O1732" s="155"/>
      <c r="P1732" s="155"/>
      <c r="Q1732" s="155"/>
      <c r="R1732" s="155"/>
      <c r="S1732" s="155"/>
      <c r="T1732" s="155"/>
      <c r="U1732" s="155"/>
      <c r="V1732" s="155"/>
      <c r="W1732" s="155"/>
      <c r="X1732" s="155"/>
      <c r="Y1732" s="155"/>
      <c r="Z1732" s="155"/>
      <c r="AA1732" s="155"/>
      <c r="AB1732" s="155"/>
      <c r="AC1732" s="155"/>
      <c r="AD1732" s="155"/>
      <c r="AE1732" s="155"/>
      <c r="AF1732" s="155"/>
      <c r="AG1732" s="155"/>
      <c r="AH1732" s="155"/>
      <c r="AI1732" s="155"/>
      <c r="AJ1732" s="155"/>
      <c r="AK1732" s="155"/>
      <c r="AL1732" s="155"/>
      <c r="AM1732" s="155"/>
      <c r="AN1732" s="155"/>
      <c r="AO1732" s="155"/>
      <c r="AP1732" s="155"/>
      <c r="AQ1732" s="155"/>
      <c r="AR1732" s="155"/>
    </row>
    <row r="1733" spans="1:44" ht="102" hidden="1" x14ac:dyDescent="0.3">
      <c r="A1733" s="155"/>
      <c r="B1733" s="166" t="s">
        <v>2888</v>
      </c>
      <c r="C1733" s="167"/>
      <c r="D1733" s="170">
        <v>2641.41</v>
      </c>
      <c r="E1733" s="171">
        <v>2641.41</v>
      </c>
      <c r="F1733" s="161" t="s">
        <v>1219</v>
      </c>
      <c r="G1733" s="165" t="s">
        <v>4107</v>
      </c>
      <c r="H1733" s="162"/>
      <c r="I1733" s="155"/>
      <c r="J1733" s="155"/>
      <c r="K1733" s="155"/>
      <c r="L1733" s="155"/>
      <c r="M1733" s="155"/>
      <c r="N1733" s="155"/>
      <c r="O1733" s="155"/>
      <c r="P1733" s="155"/>
      <c r="Q1733" s="155"/>
      <c r="R1733" s="155"/>
      <c r="S1733" s="155"/>
      <c r="T1733" s="155"/>
      <c r="U1733" s="155"/>
      <c r="V1733" s="155"/>
      <c r="W1733" s="155"/>
      <c r="X1733" s="155"/>
      <c r="Y1733" s="155"/>
      <c r="Z1733" s="155"/>
      <c r="AA1733" s="155"/>
      <c r="AB1733" s="155"/>
      <c r="AC1733" s="155"/>
      <c r="AD1733" s="155"/>
      <c r="AE1733" s="155"/>
      <c r="AF1733" s="155"/>
      <c r="AG1733" s="155"/>
      <c r="AH1733" s="155"/>
      <c r="AI1733" s="155"/>
      <c r="AJ1733" s="155"/>
      <c r="AK1733" s="155"/>
      <c r="AL1733" s="155"/>
      <c r="AM1733" s="155"/>
      <c r="AN1733" s="155"/>
      <c r="AO1733" s="155"/>
      <c r="AP1733" s="155"/>
      <c r="AQ1733" s="155"/>
      <c r="AR1733" s="155"/>
    </row>
    <row r="1734" spans="1:44" ht="102" x14ac:dyDescent="0.3">
      <c r="A1734" s="155"/>
      <c r="B1734" s="161" t="s">
        <v>1219</v>
      </c>
      <c r="C1734" s="162" t="s">
        <v>70</v>
      </c>
      <c r="D1734" s="170">
        <v>1679.34</v>
      </c>
      <c r="E1734" s="171">
        <v>1679.34</v>
      </c>
      <c r="F1734" s="165" t="s">
        <v>4107</v>
      </c>
      <c r="G1734" s="166" t="s">
        <v>2889</v>
      </c>
      <c r="H1734" s="167"/>
      <c r="I1734" s="155"/>
      <c r="J1734" s="155"/>
      <c r="K1734" s="155"/>
      <c r="L1734" s="155"/>
      <c r="M1734" s="155"/>
      <c r="N1734" s="155"/>
      <c r="O1734" s="155"/>
      <c r="P1734" s="155"/>
      <c r="Q1734" s="155"/>
      <c r="R1734" s="155"/>
      <c r="S1734" s="155"/>
      <c r="T1734" s="155"/>
      <c r="U1734" s="155"/>
      <c r="V1734" s="155"/>
      <c r="W1734" s="155"/>
      <c r="X1734" s="155"/>
      <c r="Y1734" s="155"/>
      <c r="Z1734" s="155"/>
      <c r="AA1734" s="155"/>
      <c r="AB1734" s="155"/>
      <c r="AC1734" s="155"/>
      <c r="AD1734" s="155"/>
      <c r="AE1734" s="155"/>
      <c r="AF1734" s="155"/>
      <c r="AG1734" s="155"/>
      <c r="AH1734" s="155"/>
      <c r="AI1734" s="155"/>
      <c r="AJ1734" s="155"/>
      <c r="AK1734" s="155"/>
      <c r="AL1734" s="155"/>
      <c r="AM1734" s="155"/>
      <c r="AN1734" s="155"/>
      <c r="AO1734" s="155"/>
      <c r="AP1734" s="155"/>
      <c r="AQ1734" s="155"/>
      <c r="AR1734" s="155"/>
    </row>
    <row r="1735" spans="1:44" ht="102" hidden="1" x14ac:dyDescent="0.3">
      <c r="A1735" s="155"/>
      <c r="B1735" s="165" t="s">
        <v>4107</v>
      </c>
      <c r="C1735" s="162"/>
      <c r="D1735" s="170">
        <v>1679.34</v>
      </c>
      <c r="E1735" s="171">
        <v>1679.34</v>
      </c>
      <c r="F1735" s="166" t="s">
        <v>2889</v>
      </c>
      <c r="G1735" s="161" t="s">
        <v>1486</v>
      </c>
      <c r="H1735" s="162" t="s">
        <v>76</v>
      </c>
      <c r="I1735" s="155"/>
      <c r="J1735" s="155"/>
      <c r="K1735" s="155"/>
      <c r="L1735" s="155"/>
      <c r="M1735" s="155"/>
      <c r="N1735" s="155"/>
      <c r="O1735" s="155"/>
      <c r="P1735" s="155"/>
      <c r="Q1735" s="155"/>
      <c r="R1735" s="155"/>
      <c r="S1735" s="155"/>
      <c r="T1735" s="155"/>
      <c r="U1735" s="155"/>
      <c r="V1735" s="155"/>
      <c r="W1735" s="155"/>
      <c r="X1735" s="155"/>
      <c r="Y1735" s="155"/>
      <c r="Z1735" s="155"/>
      <c r="AA1735" s="155"/>
      <c r="AB1735" s="155"/>
      <c r="AC1735" s="155"/>
      <c r="AD1735" s="155"/>
      <c r="AE1735" s="155"/>
      <c r="AF1735" s="155"/>
      <c r="AG1735" s="155"/>
      <c r="AH1735" s="155"/>
      <c r="AI1735" s="155"/>
      <c r="AJ1735" s="155"/>
      <c r="AK1735" s="155"/>
      <c r="AL1735" s="155"/>
      <c r="AM1735" s="155"/>
      <c r="AN1735" s="155"/>
      <c r="AO1735" s="155"/>
      <c r="AP1735" s="155"/>
      <c r="AQ1735" s="155"/>
      <c r="AR1735" s="155"/>
    </row>
    <row r="1736" spans="1:44" ht="102" hidden="1" x14ac:dyDescent="0.3">
      <c r="A1736" s="155"/>
      <c r="B1736" s="166" t="s">
        <v>2889</v>
      </c>
      <c r="C1736" s="167"/>
      <c r="D1736" s="170">
        <v>1679.34</v>
      </c>
      <c r="E1736" s="171">
        <v>1679.34</v>
      </c>
      <c r="F1736" s="161" t="s">
        <v>1486</v>
      </c>
      <c r="G1736" s="165" t="s">
        <v>4107</v>
      </c>
      <c r="H1736" s="162"/>
      <c r="I1736" s="155"/>
      <c r="J1736" s="155"/>
      <c r="K1736" s="155"/>
      <c r="L1736" s="155"/>
      <c r="M1736" s="155"/>
      <c r="N1736" s="155"/>
      <c r="O1736" s="155"/>
      <c r="P1736" s="155"/>
      <c r="Q1736" s="155"/>
      <c r="R1736" s="155"/>
      <c r="S1736" s="155"/>
      <c r="T1736" s="155"/>
      <c r="U1736" s="155"/>
      <c r="V1736" s="155"/>
      <c r="W1736" s="155"/>
      <c r="X1736" s="155"/>
      <c r="Y1736" s="155"/>
      <c r="Z1736" s="155"/>
      <c r="AA1736" s="155"/>
      <c r="AB1736" s="155"/>
      <c r="AC1736" s="155"/>
      <c r="AD1736" s="155"/>
      <c r="AE1736" s="155"/>
      <c r="AF1736" s="155"/>
      <c r="AG1736" s="155"/>
      <c r="AH1736" s="155"/>
      <c r="AI1736" s="155"/>
      <c r="AJ1736" s="155"/>
      <c r="AK1736" s="155"/>
      <c r="AL1736" s="155"/>
      <c r="AM1736" s="155"/>
      <c r="AN1736" s="155"/>
      <c r="AO1736" s="155"/>
      <c r="AP1736" s="155"/>
      <c r="AQ1736" s="155"/>
      <c r="AR1736" s="155"/>
    </row>
    <row r="1737" spans="1:44" ht="102" x14ac:dyDescent="0.3">
      <c r="A1737" s="155"/>
      <c r="B1737" s="161" t="s">
        <v>1486</v>
      </c>
      <c r="C1737" s="162" t="s">
        <v>76</v>
      </c>
      <c r="D1737" s="170">
        <v>1365.8</v>
      </c>
      <c r="E1737" s="171">
        <v>1365.8</v>
      </c>
      <c r="F1737" s="165" t="s">
        <v>4107</v>
      </c>
      <c r="G1737" s="166" t="s">
        <v>2890</v>
      </c>
      <c r="H1737" s="167"/>
      <c r="I1737" s="155"/>
      <c r="J1737" s="155"/>
      <c r="K1737" s="155"/>
      <c r="L1737" s="155"/>
      <c r="M1737" s="155"/>
      <c r="N1737" s="155"/>
      <c r="O1737" s="155"/>
      <c r="P1737" s="155"/>
      <c r="Q1737" s="155"/>
      <c r="R1737" s="155"/>
      <c r="S1737" s="155"/>
      <c r="T1737" s="155"/>
      <c r="U1737" s="155"/>
      <c r="V1737" s="155"/>
      <c r="W1737" s="155"/>
      <c r="X1737" s="155"/>
      <c r="Y1737" s="155"/>
      <c r="Z1737" s="155"/>
      <c r="AA1737" s="155"/>
      <c r="AB1737" s="155"/>
      <c r="AC1737" s="155"/>
      <c r="AD1737" s="155"/>
      <c r="AE1737" s="155"/>
      <c r="AF1737" s="155"/>
      <c r="AG1737" s="155"/>
      <c r="AH1737" s="155"/>
      <c r="AI1737" s="155"/>
      <c r="AJ1737" s="155"/>
      <c r="AK1737" s="155"/>
      <c r="AL1737" s="155"/>
      <c r="AM1737" s="155"/>
      <c r="AN1737" s="155"/>
      <c r="AO1737" s="155"/>
      <c r="AP1737" s="155"/>
      <c r="AQ1737" s="155"/>
      <c r="AR1737" s="155"/>
    </row>
    <row r="1738" spans="1:44" ht="102" hidden="1" x14ac:dyDescent="0.3">
      <c r="A1738" s="155"/>
      <c r="B1738" s="165" t="s">
        <v>4107</v>
      </c>
      <c r="C1738" s="162"/>
      <c r="D1738" s="170">
        <v>1365.8</v>
      </c>
      <c r="E1738" s="171">
        <v>1365.8</v>
      </c>
      <c r="F1738" s="166" t="s">
        <v>2890</v>
      </c>
      <c r="G1738" s="161" t="s">
        <v>2331</v>
      </c>
      <c r="H1738" s="162" t="s">
        <v>56</v>
      </c>
      <c r="I1738" s="155"/>
      <c r="J1738" s="155"/>
      <c r="K1738" s="155"/>
      <c r="L1738" s="155"/>
      <c r="M1738" s="155"/>
      <c r="N1738" s="155"/>
      <c r="O1738" s="155"/>
      <c r="P1738" s="155"/>
      <c r="Q1738" s="155"/>
      <c r="R1738" s="155"/>
      <c r="S1738" s="155"/>
      <c r="T1738" s="155"/>
      <c r="U1738" s="155"/>
      <c r="V1738" s="155"/>
      <c r="W1738" s="155"/>
      <c r="X1738" s="155"/>
      <c r="Y1738" s="155"/>
      <c r="Z1738" s="155"/>
      <c r="AA1738" s="155"/>
      <c r="AB1738" s="155"/>
      <c r="AC1738" s="155"/>
      <c r="AD1738" s="155"/>
      <c r="AE1738" s="155"/>
      <c r="AF1738" s="155"/>
      <c r="AG1738" s="155"/>
      <c r="AH1738" s="155"/>
      <c r="AI1738" s="155"/>
      <c r="AJ1738" s="155"/>
      <c r="AK1738" s="155"/>
      <c r="AL1738" s="155"/>
      <c r="AM1738" s="155"/>
      <c r="AN1738" s="155"/>
      <c r="AO1738" s="155"/>
      <c r="AP1738" s="155"/>
      <c r="AQ1738" s="155"/>
      <c r="AR1738" s="155"/>
    </row>
    <row r="1739" spans="1:44" ht="102" hidden="1" x14ac:dyDescent="0.3">
      <c r="A1739" s="155"/>
      <c r="B1739" s="166" t="s">
        <v>2890</v>
      </c>
      <c r="C1739" s="167"/>
      <c r="D1739" s="170">
        <v>1365.8</v>
      </c>
      <c r="E1739" s="171">
        <v>1365.8</v>
      </c>
      <c r="F1739" s="161" t="s">
        <v>2331</v>
      </c>
      <c r="G1739" s="165" t="s">
        <v>4107</v>
      </c>
      <c r="H1739" s="162"/>
      <c r="I1739" s="155"/>
      <c r="J1739" s="155"/>
      <c r="K1739" s="155"/>
      <c r="L1739" s="155"/>
      <c r="M1739" s="155"/>
      <c r="N1739" s="155"/>
      <c r="O1739" s="155"/>
      <c r="P1739" s="155"/>
      <c r="Q1739" s="155"/>
      <c r="R1739" s="155"/>
      <c r="S1739" s="155"/>
      <c r="T1739" s="155"/>
      <c r="U1739" s="155"/>
      <c r="V1739" s="155"/>
      <c r="W1739" s="155"/>
      <c r="X1739" s="155"/>
      <c r="Y1739" s="155"/>
      <c r="Z1739" s="155"/>
      <c r="AA1739" s="155"/>
      <c r="AB1739" s="155"/>
      <c r="AC1739" s="155"/>
      <c r="AD1739" s="155"/>
      <c r="AE1739" s="155"/>
      <c r="AF1739" s="155"/>
      <c r="AG1739" s="155"/>
      <c r="AH1739" s="155"/>
      <c r="AI1739" s="155"/>
      <c r="AJ1739" s="155"/>
      <c r="AK1739" s="155"/>
      <c r="AL1739" s="155"/>
      <c r="AM1739" s="155"/>
      <c r="AN1739" s="155"/>
      <c r="AO1739" s="155"/>
      <c r="AP1739" s="155"/>
      <c r="AQ1739" s="155"/>
      <c r="AR1739" s="155"/>
    </row>
    <row r="1740" spans="1:44" ht="102" x14ac:dyDescent="0.3">
      <c r="A1740" s="155"/>
      <c r="B1740" s="161" t="s">
        <v>2331</v>
      </c>
      <c r="C1740" s="162" t="s">
        <v>56</v>
      </c>
      <c r="D1740" s="170">
        <v>1378.69</v>
      </c>
      <c r="E1740" s="171">
        <v>1378.69</v>
      </c>
      <c r="F1740" s="165" t="s">
        <v>4107</v>
      </c>
      <c r="G1740" s="166" t="s">
        <v>3450</v>
      </c>
      <c r="H1740" s="167"/>
      <c r="I1740" s="155"/>
      <c r="J1740" s="155"/>
      <c r="K1740" s="155"/>
      <c r="L1740" s="155"/>
      <c r="M1740" s="155"/>
      <c r="N1740" s="155"/>
      <c r="O1740" s="155"/>
      <c r="P1740" s="155"/>
      <c r="Q1740" s="155"/>
      <c r="R1740" s="155"/>
      <c r="S1740" s="155"/>
      <c r="T1740" s="155"/>
      <c r="U1740" s="155"/>
      <c r="V1740" s="155"/>
      <c r="W1740" s="155"/>
      <c r="X1740" s="155"/>
      <c r="Y1740" s="155"/>
      <c r="Z1740" s="155"/>
      <c r="AA1740" s="155"/>
      <c r="AB1740" s="155"/>
      <c r="AC1740" s="155"/>
      <c r="AD1740" s="155"/>
      <c r="AE1740" s="155"/>
      <c r="AF1740" s="155"/>
      <c r="AG1740" s="155"/>
      <c r="AH1740" s="155"/>
      <c r="AI1740" s="155"/>
      <c r="AJ1740" s="155"/>
      <c r="AK1740" s="155"/>
      <c r="AL1740" s="155"/>
      <c r="AM1740" s="155"/>
      <c r="AN1740" s="155"/>
      <c r="AO1740" s="155"/>
      <c r="AP1740" s="155"/>
      <c r="AQ1740" s="155"/>
      <c r="AR1740" s="155"/>
    </row>
    <row r="1741" spans="1:44" ht="102" hidden="1" x14ac:dyDescent="0.3">
      <c r="A1741" s="155"/>
      <c r="B1741" s="165" t="s">
        <v>4107</v>
      </c>
      <c r="C1741" s="162"/>
      <c r="D1741" s="170">
        <v>1378.69</v>
      </c>
      <c r="E1741" s="171">
        <v>1378.69</v>
      </c>
      <c r="F1741" s="166" t="s">
        <v>3450</v>
      </c>
      <c r="G1741" s="161" t="s">
        <v>1439</v>
      </c>
      <c r="H1741" s="162" t="s">
        <v>311</v>
      </c>
      <c r="I1741" s="155"/>
      <c r="J1741" s="155"/>
      <c r="K1741" s="155"/>
      <c r="L1741" s="155"/>
      <c r="M1741" s="155"/>
      <c r="N1741" s="155"/>
      <c r="O1741" s="155"/>
      <c r="P1741" s="155"/>
      <c r="Q1741" s="155"/>
      <c r="R1741" s="155"/>
      <c r="S1741" s="155"/>
      <c r="T1741" s="155"/>
      <c r="U1741" s="155"/>
      <c r="V1741" s="155"/>
      <c r="W1741" s="155"/>
      <c r="X1741" s="155"/>
      <c r="Y1741" s="155"/>
      <c r="Z1741" s="155"/>
      <c r="AA1741" s="155"/>
      <c r="AB1741" s="155"/>
      <c r="AC1741" s="155"/>
      <c r="AD1741" s="155"/>
      <c r="AE1741" s="155"/>
      <c r="AF1741" s="155"/>
      <c r="AG1741" s="155"/>
      <c r="AH1741" s="155"/>
      <c r="AI1741" s="155"/>
      <c r="AJ1741" s="155"/>
      <c r="AK1741" s="155"/>
      <c r="AL1741" s="155"/>
      <c r="AM1741" s="155"/>
      <c r="AN1741" s="155"/>
      <c r="AO1741" s="155"/>
      <c r="AP1741" s="155"/>
      <c r="AQ1741" s="155"/>
      <c r="AR1741" s="155"/>
    </row>
    <row r="1742" spans="1:44" ht="102" hidden="1" x14ac:dyDescent="0.3">
      <c r="A1742" s="155"/>
      <c r="B1742" s="166" t="s">
        <v>3450</v>
      </c>
      <c r="C1742" s="167"/>
      <c r="D1742" s="170">
        <v>1378.69</v>
      </c>
      <c r="E1742" s="171">
        <v>1378.69</v>
      </c>
      <c r="F1742" s="161" t="s">
        <v>1439</v>
      </c>
      <c r="G1742" s="165" t="s">
        <v>4107</v>
      </c>
      <c r="H1742" s="162"/>
      <c r="I1742" s="155"/>
      <c r="J1742" s="155"/>
      <c r="K1742" s="155"/>
      <c r="L1742" s="155"/>
      <c r="M1742" s="155"/>
      <c r="N1742" s="155"/>
      <c r="O1742" s="155"/>
      <c r="P1742" s="155"/>
      <c r="Q1742" s="155"/>
      <c r="R1742" s="155"/>
      <c r="S1742" s="155"/>
      <c r="T1742" s="155"/>
      <c r="U1742" s="155"/>
      <c r="V1742" s="155"/>
      <c r="W1742" s="155"/>
      <c r="X1742" s="155"/>
      <c r="Y1742" s="155"/>
      <c r="Z1742" s="155"/>
      <c r="AA1742" s="155"/>
      <c r="AB1742" s="155"/>
      <c r="AC1742" s="155"/>
      <c r="AD1742" s="155"/>
      <c r="AE1742" s="155"/>
      <c r="AF1742" s="155"/>
      <c r="AG1742" s="155"/>
      <c r="AH1742" s="155"/>
      <c r="AI1742" s="155"/>
      <c r="AJ1742" s="155"/>
      <c r="AK1742" s="155"/>
      <c r="AL1742" s="155"/>
      <c r="AM1742" s="155"/>
      <c r="AN1742" s="155"/>
      <c r="AO1742" s="155"/>
      <c r="AP1742" s="155"/>
      <c r="AQ1742" s="155"/>
      <c r="AR1742" s="155"/>
    </row>
    <row r="1743" spans="1:44" ht="102" x14ac:dyDescent="0.3">
      <c r="A1743" s="155"/>
      <c r="B1743" s="161" t="s">
        <v>1439</v>
      </c>
      <c r="C1743" s="162" t="s">
        <v>311</v>
      </c>
      <c r="D1743" s="170">
        <v>1687.93</v>
      </c>
      <c r="E1743" s="171">
        <v>1687.93</v>
      </c>
      <c r="F1743" s="165" t="s">
        <v>4107</v>
      </c>
      <c r="G1743" s="166" t="s">
        <v>2891</v>
      </c>
      <c r="H1743" s="167"/>
      <c r="I1743" s="155"/>
      <c r="J1743" s="155"/>
      <c r="K1743" s="155"/>
      <c r="L1743" s="155"/>
      <c r="M1743" s="155"/>
      <c r="N1743" s="155"/>
      <c r="O1743" s="155"/>
      <c r="P1743" s="155"/>
      <c r="Q1743" s="155"/>
      <c r="R1743" s="155"/>
      <c r="S1743" s="155"/>
      <c r="T1743" s="155"/>
      <c r="U1743" s="155"/>
      <c r="V1743" s="155"/>
      <c r="W1743" s="155"/>
      <c r="X1743" s="155"/>
      <c r="Y1743" s="155"/>
      <c r="Z1743" s="155"/>
      <c r="AA1743" s="155"/>
      <c r="AB1743" s="155"/>
      <c r="AC1743" s="155"/>
      <c r="AD1743" s="155"/>
      <c r="AE1743" s="155"/>
      <c r="AF1743" s="155"/>
      <c r="AG1743" s="155"/>
      <c r="AH1743" s="155"/>
      <c r="AI1743" s="155"/>
      <c r="AJ1743" s="155"/>
      <c r="AK1743" s="155"/>
      <c r="AL1743" s="155"/>
      <c r="AM1743" s="155"/>
      <c r="AN1743" s="155"/>
      <c r="AO1743" s="155"/>
      <c r="AP1743" s="155"/>
      <c r="AQ1743" s="155"/>
      <c r="AR1743" s="155"/>
    </row>
    <row r="1744" spans="1:44" ht="102" hidden="1" x14ac:dyDescent="0.3">
      <c r="A1744" s="155"/>
      <c r="B1744" s="165" t="s">
        <v>4107</v>
      </c>
      <c r="C1744" s="162"/>
      <c r="D1744" s="170">
        <v>1687.93</v>
      </c>
      <c r="E1744" s="171">
        <v>1687.93</v>
      </c>
      <c r="F1744" s="166" t="s">
        <v>2891</v>
      </c>
      <c r="G1744" s="161" t="s">
        <v>1279</v>
      </c>
      <c r="H1744" s="162" t="s">
        <v>200</v>
      </c>
      <c r="I1744" s="155"/>
      <c r="J1744" s="155"/>
      <c r="K1744" s="155"/>
      <c r="L1744" s="155"/>
      <c r="M1744" s="155"/>
      <c r="N1744" s="155"/>
      <c r="O1744" s="155"/>
      <c r="P1744" s="155"/>
      <c r="Q1744" s="155"/>
      <c r="R1744" s="155"/>
      <c r="S1744" s="155"/>
      <c r="T1744" s="155"/>
      <c r="U1744" s="155"/>
      <c r="V1744" s="155"/>
      <c r="W1744" s="155"/>
      <c r="X1744" s="155"/>
      <c r="Y1744" s="155"/>
      <c r="Z1744" s="155"/>
      <c r="AA1744" s="155"/>
      <c r="AB1744" s="155"/>
      <c r="AC1744" s="155"/>
      <c r="AD1744" s="155"/>
      <c r="AE1744" s="155"/>
      <c r="AF1744" s="155"/>
      <c r="AG1744" s="155"/>
      <c r="AH1744" s="155"/>
      <c r="AI1744" s="155"/>
      <c r="AJ1744" s="155"/>
      <c r="AK1744" s="155"/>
      <c r="AL1744" s="155"/>
      <c r="AM1744" s="155"/>
      <c r="AN1744" s="155"/>
      <c r="AO1744" s="155"/>
      <c r="AP1744" s="155"/>
      <c r="AQ1744" s="155"/>
      <c r="AR1744" s="155"/>
    </row>
    <row r="1745" spans="1:44" ht="102" hidden="1" x14ac:dyDescent="0.3">
      <c r="A1745" s="155"/>
      <c r="B1745" s="166" t="s">
        <v>2891</v>
      </c>
      <c r="C1745" s="167"/>
      <c r="D1745" s="170">
        <v>1687.93</v>
      </c>
      <c r="E1745" s="171">
        <v>1687.93</v>
      </c>
      <c r="F1745" s="161" t="s">
        <v>1279</v>
      </c>
      <c r="G1745" s="165" t="s">
        <v>4107</v>
      </c>
      <c r="H1745" s="162"/>
      <c r="I1745" s="155"/>
      <c r="J1745" s="155"/>
      <c r="K1745" s="155"/>
      <c r="L1745" s="155"/>
      <c r="M1745" s="155"/>
      <c r="N1745" s="155"/>
      <c r="O1745" s="155"/>
      <c r="P1745" s="155"/>
      <c r="Q1745" s="155"/>
      <c r="R1745" s="155"/>
      <c r="S1745" s="155"/>
      <c r="T1745" s="155"/>
      <c r="U1745" s="155"/>
      <c r="V1745" s="155"/>
      <c r="W1745" s="155"/>
      <c r="X1745" s="155"/>
      <c r="Y1745" s="155"/>
      <c r="Z1745" s="155"/>
      <c r="AA1745" s="155"/>
      <c r="AB1745" s="155"/>
      <c r="AC1745" s="155"/>
      <c r="AD1745" s="155"/>
      <c r="AE1745" s="155"/>
      <c r="AF1745" s="155"/>
      <c r="AG1745" s="155"/>
      <c r="AH1745" s="155"/>
      <c r="AI1745" s="155"/>
      <c r="AJ1745" s="155"/>
      <c r="AK1745" s="155"/>
      <c r="AL1745" s="155"/>
      <c r="AM1745" s="155"/>
      <c r="AN1745" s="155"/>
      <c r="AO1745" s="155"/>
      <c r="AP1745" s="155"/>
      <c r="AQ1745" s="155"/>
      <c r="AR1745" s="155"/>
    </row>
    <row r="1746" spans="1:44" ht="102" x14ac:dyDescent="0.3">
      <c r="A1746" s="155"/>
      <c r="B1746" s="161" t="s">
        <v>1279</v>
      </c>
      <c r="C1746" s="162" t="s">
        <v>200</v>
      </c>
      <c r="D1746" s="170">
        <v>2534.04</v>
      </c>
      <c r="E1746" s="171">
        <v>2534.04</v>
      </c>
      <c r="F1746" s="165" t="s">
        <v>4107</v>
      </c>
      <c r="G1746" s="166" t="s">
        <v>2892</v>
      </c>
      <c r="H1746" s="167"/>
      <c r="I1746" s="155"/>
      <c r="J1746" s="155"/>
      <c r="K1746" s="155"/>
      <c r="L1746" s="155"/>
      <c r="M1746" s="155"/>
      <c r="N1746" s="155"/>
      <c r="O1746" s="155"/>
      <c r="P1746" s="155"/>
      <c r="Q1746" s="155"/>
      <c r="R1746" s="155"/>
      <c r="S1746" s="155"/>
      <c r="T1746" s="155"/>
      <c r="U1746" s="155"/>
      <c r="V1746" s="155"/>
      <c r="W1746" s="155"/>
      <c r="X1746" s="155"/>
      <c r="Y1746" s="155"/>
      <c r="Z1746" s="155"/>
      <c r="AA1746" s="155"/>
      <c r="AB1746" s="155"/>
      <c r="AC1746" s="155"/>
      <c r="AD1746" s="155"/>
      <c r="AE1746" s="155"/>
      <c r="AF1746" s="155"/>
      <c r="AG1746" s="155"/>
      <c r="AH1746" s="155"/>
      <c r="AI1746" s="155"/>
      <c r="AJ1746" s="155"/>
      <c r="AK1746" s="155"/>
      <c r="AL1746" s="155"/>
      <c r="AM1746" s="155"/>
      <c r="AN1746" s="155"/>
      <c r="AO1746" s="155"/>
      <c r="AP1746" s="155"/>
      <c r="AQ1746" s="155"/>
      <c r="AR1746" s="155"/>
    </row>
    <row r="1747" spans="1:44" ht="102" hidden="1" x14ac:dyDescent="0.3">
      <c r="A1747" s="155"/>
      <c r="B1747" s="165" t="s">
        <v>4107</v>
      </c>
      <c r="C1747" s="162"/>
      <c r="D1747" s="170">
        <v>2534.04</v>
      </c>
      <c r="E1747" s="171">
        <v>2534.04</v>
      </c>
      <c r="F1747" s="166" t="s">
        <v>2892</v>
      </c>
      <c r="G1747" s="161" t="s">
        <v>1407</v>
      </c>
      <c r="H1747" s="162" t="s">
        <v>93</v>
      </c>
      <c r="I1747" s="155"/>
      <c r="J1747" s="155"/>
      <c r="K1747" s="155"/>
      <c r="L1747" s="155"/>
      <c r="M1747" s="155"/>
      <c r="N1747" s="155"/>
      <c r="O1747" s="155"/>
      <c r="P1747" s="155"/>
      <c r="Q1747" s="155"/>
      <c r="R1747" s="155"/>
      <c r="S1747" s="155"/>
      <c r="T1747" s="155"/>
      <c r="U1747" s="155"/>
      <c r="V1747" s="155"/>
      <c r="W1747" s="155"/>
      <c r="X1747" s="155"/>
      <c r="Y1747" s="155"/>
      <c r="Z1747" s="155"/>
      <c r="AA1747" s="155"/>
      <c r="AB1747" s="155"/>
      <c r="AC1747" s="155"/>
      <c r="AD1747" s="155"/>
      <c r="AE1747" s="155"/>
      <c r="AF1747" s="155"/>
      <c r="AG1747" s="155"/>
      <c r="AH1747" s="155"/>
      <c r="AI1747" s="155"/>
      <c r="AJ1747" s="155"/>
      <c r="AK1747" s="155"/>
      <c r="AL1747" s="155"/>
      <c r="AM1747" s="155"/>
      <c r="AN1747" s="155"/>
      <c r="AO1747" s="155"/>
      <c r="AP1747" s="155"/>
      <c r="AQ1747" s="155"/>
      <c r="AR1747" s="155"/>
    </row>
    <row r="1748" spans="1:44" ht="102" hidden="1" x14ac:dyDescent="0.3">
      <c r="A1748" s="155"/>
      <c r="B1748" s="166" t="s">
        <v>2892</v>
      </c>
      <c r="C1748" s="167"/>
      <c r="D1748" s="170">
        <v>2534.04</v>
      </c>
      <c r="E1748" s="171">
        <v>2534.04</v>
      </c>
      <c r="F1748" s="161" t="s">
        <v>1407</v>
      </c>
      <c r="G1748" s="165" t="s">
        <v>4107</v>
      </c>
      <c r="H1748" s="162"/>
      <c r="I1748" s="155"/>
      <c r="J1748" s="155"/>
      <c r="K1748" s="155"/>
      <c r="L1748" s="155"/>
      <c r="M1748" s="155"/>
      <c r="N1748" s="155"/>
      <c r="O1748" s="155"/>
      <c r="P1748" s="155"/>
      <c r="Q1748" s="155"/>
      <c r="R1748" s="155"/>
      <c r="S1748" s="155"/>
      <c r="T1748" s="155"/>
      <c r="U1748" s="155"/>
      <c r="V1748" s="155"/>
      <c r="W1748" s="155"/>
      <c r="X1748" s="155"/>
      <c r="Y1748" s="155"/>
      <c r="Z1748" s="155"/>
      <c r="AA1748" s="155"/>
      <c r="AB1748" s="155"/>
      <c r="AC1748" s="155"/>
      <c r="AD1748" s="155"/>
      <c r="AE1748" s="155"/>
      <c r="AF1748" s="155"/>
      <c r="AG1748" s="155"/>
      <c r="AH1748" s="155"/>
      <c r="AI1748" s="155"/>
      <c r="AJ1748" s="155"/>
      <c r="AK1748" s="155"/>
      <c r="AL1748" s="155"/>
      <c r="AM1748" s="155"/>
      <c r="AN1748" s="155"/>
      <c r="AO1748" s="155"/>
      <c r="AP1748" s="155"/>
      <c r="AQ1748" s="155"/>
      <c r="AR1748" s="155"/>
    </row>
    <row r="1749" spans="1:44" ht="102" x14ac:dyDescent="0.3">
      <c r="A1749" s="155"/>
      <c r="B1749" s="161" t="s">
        <v>1407</v>
      </c>
      <c r="C1749" s="162" t="s">
        <v>93</v>
      </c>
      <c r="D1749" s="170">
        <v>1438.82</v>
      </c>
      <c r="E1749" s="171">
        <v>1438.82</v>
      </c>
      <c r="F1749" s="165" t="s">
        <v>4107</v>
      </c>
      <c r="G1749" s="166" t="s">
        <v>2893</v>
      </c>
      <c r="H1749" s="167"/>
      <c r="I1749" s="155"/>
      <c r="J1749" s="155"/>
      <c r="K1749" s="155"/>
      <c r="L1749" s="155"/>
      <c r="M1749" s="155"/>
      <c r="N1749" s="155"/>
      <c r="O1749" s="155"/>
      <c r="P1749" s="155"/>
      <c r="Q1749" s="155"/>
      <c r="R1749" s="155"/>
      <c r="S1749" s="155"/>
      <c r="T1749" s="155"/>
      <c r="U1749" s="155"/>
      <c r="V1749" s="155"/>
      <c r="W1749" s="155"/>
      <c r="X1749" s="155"/>
      <c r="Y1749" s="155"/>
      <c r="Z1749" s="155"/>
      <c r="AA1749" s="155"/>
      <c r="AB1749" s="155"/>
      <c r="AC1749" s="155"/>
      <c r="AD1749" s="155"/>
      <c r="AE1749" s="155"/>
      <c r="AF1749" s="155"/>
      <c r="AG1749" s="155"/>
      <c r="AH1749" s="155"/>
      <c r="AI1749" s="155"/>
      <c r="AJ1749" s="155"/>
      <c r="AK1749" s="155"/>
      <c r="AL1749" s="155"/>
      <c r="AM1749" s="155"/>
      <c r="AN1749" s="155"/>
      <c r="AO1749" s="155"/>
      <c r="AP1749" s="155"/>
      <c r="AQ1749" s="155"/>
      <c r="AR1749" s="155"/>
    </row>
    <row r="1750" spans="1:44" ht="102" hidden="1" x14ac:dyDescent="0.3">
      <c r="A1750" s="155"/>
      <c r="B1750" s="165" t="s">
        <v>4107</v>
      </c>
      <c r="C1750" s="162"/>
      <c r="D1750" s="170">
        <v>1438.82</v>
      </c>
      <c r="E1750" s="171">
        <v>1438.82</v>
      </c>
      <c r="F1750" s="166" t="s">
        <v>2893</v>
      </c>
      <c r="G1750" s="161" t="s">
        <v>1500</v>
      </c>
      <c r="H1750" s="162" t="s">
        <v>105</v>
      </c>
      <c r="I1750" s="155"/>
      <c r="J1750" s="155"/>
      <c r="K1750" s="155"/>
      <c r="L1750" s="155"/>
      <c r="M1750" s="155"/>
      <c r="N1750" s="155"/>
      <c r="O1750" s="155"/>
      <c r="P1750" s="155"/>
      <c r="Q1750" s="155"/>
      <c r="R1750" s="155"/>
      <c r="S1750" s="155"/>
      <c r="T1750" s="155"/>
      <c r="U1750" s="155"/>
      <c r="V1750" s="155"/>
      <c r="W1750" s="155"/>
      <c r="X1750" s="155"/>
      <c r="Y1750" s="155"/>
      <c r="Z1750" s="155"/>
      <c r="AA1750" s="155"/>
      <c r="AB1750" s="155"/>
      <c r="AC1750" s="155"/>
      <c r="AD1750" s="155"/>
      <c r="AE1750" s="155"/>
      <c r="AF1750" s="155"/>
      <c r="AG1750" s="155"/>
      <c r="AH1750" s="155"/>
      <c r="AI1750" s="155"/>
      <c r="AJ1750" s="155"/>
      <c r="AK1750" s="155"/>
      <c r="AL1750" s="155"/>
      <c r="AM1750" s="155"/>
      <c r="AN1750" s="155"/>
      <c r="AO1750" s="155"/>
      <c r="AP1750" s="155"/>
      <c r="AQ1750" s="155"/>
      <c r="AR1750" s="155"/>
    </row>
    <row r="1751" spans="1:44" ht="102" hidden="1" x14ac:dyDescent="0.3">
      <c r="A1751" s="155"/>
      <c r="B1751" s="166" t="s">
        <v>2893</v>
      </c>
      <c r="C1751" s="167"/>
      <c r="D1751" s="170">
        <v>1438.82</v>
      </c>
      <c r="E1751" s="171">
        <v>1438.82</v>
      </c>
      <c r="F1751" s="161" t="s">
        <v>1500</v>
      </c>
      <c r="G1751" s="165" t="s">
        <v>4107</v>
      </c>
      <c r="H1751" s="162"/>
      <c r="I1751" s="155"/>
      <c r="J1751" s="155"/>
      <c r="K1751" s="155"/>
      <c r="L1751" s="155"/>
      <c r="M1751" s="155"/>
      <c r="N1751" s="155"/>
      <c r="O1751" s="155"/>
      <c r="P1751" s="155"/>
      <c r="Q1751" s="155"/>
      <c r="R1751" s="155"/>
      <c r="S1751" s="155"/>
      <c r="T1751" s="155"/>
      <c r="U1751" s="155"/>
      <c r="V1751" s="155"/>
      <c r="W1751" s="155"/>
      <c r="X1751" s="155"/>
      <c r="Y1751" s="155"/>
      <c r="Z1751" s="155"/>
      <c r="AA1751" s="155"/>
      <c r="AB1751" s="155"/>
      <c r="AC1751" s="155"/>
      <c r="AD1751" s="155"/>
      <c r="AE1751" s="155"/>
      <c r="AF1751" s="155"/>
      <c r="AG1751" s="155"/>
      <c r="AH1751" s="155"/>
      <c r="AI1751" s="155"/>
      <c r="AJ1751" s="155"/>
      <c r="AK1751" s="155"/>
      <c r="AL1751" s="155"/>
      <c r="AM1751" s="155"/>
      <c r="AN1751" s="155"/>
      <c r="AO1751" s="155"/>
      <c r="AP1751" s="155"/>
      <c r="AQ1751" s="155"/>
      <c r="AR1751" s="155"/>
    </row>
    <row r="1752" spans="1:44" ht="102" x14ac:dyDescent="0.3">
      <c r="A1752" s="155"/>
      <c r="B1752" s="161" t="s">
        <v>1500</v>
      </c>
      <c r="C1752" s="162" t="s">
        <v>105</v>
      </c>
      <c r="D1752" s="168"/>
      <c r="E1752" s="169"/>
      <c r="F1752" s="165" t="s">
        <v>4107</v>
      </c>
      <c r="G1752" s="166" t="s">
        <v>2894</v>
      </c>
      <c r="H1752" s="167"/>
      <c r="I1752" s="155"/>
      <c r="J1752" s="155"/>
      <c r="K1752" s="155"/>
      <c r="L1752" s="155"/>
      <c r="M1752" s="155"/>
      <c r="N1752" s="155"/>
      <c r="O1752" s="155"/>
      <c r="P1752" s="155"/>
      <c r="Q1752" s="155"/>
      <c r="R1752" s="155"/>
      <c r="S1752" s="155"/>
      <c r="T1752" s="155"/>
      <c r="U1752" s="155"/>
      <c r="V1752" s="155"/>
      <c r="W1752" s="155"/>
      <c r="X1752" s="155"/>
      <c r="Y1752" s="155"/>
      <c r="Z1752" s="155"/>
      <c r="AA1752" s="155"/>
      <c r="AB1752" s="155"/>
      <c r="AC1752" s="155"/>
      <c r="AD1752" s="155"/>
      <c r="AE1752" s="155"/>
      <c r="AF1752" s="155"/>
      <c r="AG1752" s="155"/>
      <c r="AH1752" s="155"/>
      <c r="AI1752" s="155"/>
      <c r="AJ1752" s="155"/>
      <c r="AK1752" s="155"/>
      <c r="AL1752" s="155"/>
      <c r="AM1752" s="155"/>
      <c r="AN1752" s="155"/>
      <c r="AO1752" s="155"/>
      <c r="AP1752" s="155"/>
      <c r="AQ1752" s="155"/>
      <c r="AR1752" s="155"/>
    </row>
    <row r="1753" spans="1:44" ht="112.2" hidden="1" x14ac:dyDescent="0.3">
      <c r="A1753" s="155"/>
      <c r="B1753" s="165" t="s">
        <v>4107</v>
      </c>
      <c r="C1753" s="162"/>
      <c r="D1753" s="170">
        <v>1395.87</v>
      </c>
      <c r="E1753" s="171">
        <v>1395.87</v>
      </c>
      <c r="F1753" s="166" t="s">
        <v>2894</v>
      </c>
      <c r="G1753" s="165" t="s">
        <v>4079</v>
      </c>
      <c r="H1753" s="162"/>
      <c r="I1753" s="155"/>
      <c r="J1753" s="155"/>
      <c r="K1753" s="155"/>
      <c r="L1753" s="155"/>
      <c r="M1753" s="155"/>
      <c r="N1753" s="155"/>
      <c r="O1753" s="155"/>
      <c r="P1753" s="155"/>
      <c r="Q1753" s="155"/>
      <c r="R1753" s="155"/>
      <c r="S1753" s="155"/>
      <c r="T1753" s="155"/>
      <c r="U1753" s="155"/>
      <c r="V1753" s="155"/>
      <c r="W1753" s="155"/>
      <c r="X1753" s="155"/>
      <c r="Y1753" s="155"/>
      <c r="Z1753" s="155"/>
      <c r="AA1753" s="155"/>
      <c r="AB1753" s="155"/>
      <c r="AC1753" s="155"/>
      <c r="AD1753" s="155"/>
      <c r="AE1753" s="155"/>
      <c r="AF1753" s="155"/>
      <c r="AG1753" s="155"/>
      <c r="AH1753" s="155"/>
      <c r="AI1753" s="155"/>
      <c r="AJ1753" s="155"/>
      <c r="AK1753" s="155"/>
      <c r="AL1753" s="155"/>
      <c r="AM1753" s="155"/>
      <c r="AN1753" s="155"/>
      <c r="AO1753" s="155"/>
      <c r="AP1753" s="155"/>
      <c r="AQ1753" s="155"/>
      <c r="AR1753" s="155"/>
    </row>
    <row r="1754" spans="1:44" ht="112.2" hidden="1" x14ac:dyDescent="0.3">
      <c r="A1754" s="155"/>
      <c r="B1754" s="166" t="s">
        <v>2894</v>
      </c>
      <c r="C1754" s="167"/>
      <c r="D1754" s="170">
        <v>1395.87</v>
      </c>
      <c r="E1754" s="171">
        <v>1395.87</v>
      </c>
      <c r="F1754" s="165" t="s">
        <v>4079</v>
      </c>
      <c r="G1754" s="166" t="s">
        <v>2894</v>
      </c>
      <c r="H1754" s="167"/>
      <c r="I1754" s="155"/>
      <c r="J1754" s="155"/>
      <c r="K1754" s="155"/>
      <c r="L1754" s="155"/>
      <c r="M1754" s="155"/>
      <c r="N1754" s="155"/>
      <c r="O1754" s="155"/>
      <c r="P1754" s="155"/>
      <c r="Q1754" s="155"/>
      <c r="R1754" s="155"/>
      <c r="S1754" s="155"/>
      <c r="T1754" s="155"/>
      <c r="U1754" s="155"/>
      <c r="V1754" s="155"/>
      <c r="W1754" s="155"/>
      <c r="X1754" s="155"/>
      <c r="Y1754" s="155"/>
      <c r="Z1754" s="155"/>
      <c r="AA1754" s="155"/>
      <c r="AB1754" s="155"/>
      <c r="AC1754" s="155"/>
      <c r="AD1754" s="155"/>
      <c r="AE1754" s="155"/>
      <c r="AF1754" s="155"/>
      <c r="AG1754" s="155"/>
      <c r="AH1754" s="155"/>
      <c r="AI1754" s="155"/>
      <c r="AJ1754" s="155"/>
      <c r="AK1754" s="155"/>
      <c r="AL1754" s="155"/>
      <c r="AM1754" s="155"/>
      <c r="AN1754" s="155"/>
      <c r="AO1754" s="155"/>
      <c r="AP1754" s="155"/>
      <c r="AQ1754" s="155"/>
      <c r="AR1754" s="155"/>
    </row>
    <row r="1755" spans="1:44" ht="112.2" hidden="1" x14ac:dyDescent="0.3">
      <c r="A1755" s="155"/>
      <c r="B1755" s="165" t="s">
        <v>4079</v>
      </c>
      <c r="C1755" s="162"/>
      <c r="D1755" s="170">
        <v>-1395.87</v>
      </c>
      <c r="E1755" s="171">
        <v>-1395.87</v>
      </c>
      <c r="F1755" s="166" t="s">
        <v>2894</v>
      </c>
      <c r="G1755" s="161" t="s">
        <v>3588</v>
      </c>
      <c r="H1755" s="162" t="s">
        <v>105</v>
      </c>
      <c r="I1755" s="155"/>
      <c r="J1755" s="155"/>
      <c r="K1755" s="155"/>
      <c r="L1755" s="155"/>
      <c r="M1755" s="155"/>
      <c r="N1755" s="155"/>
      <c r="O1755" s="155"/>
      <c r="P1755" s="155"/>
      <c r="Q1755" s="155"/>
      <c r="R1755" s="155"/>
      <c r="S1755" s="155"/>
      <c r="T1755" s="155"/>
      <c r="U1755" s="155"/>
      <c r="V1755" s="155"/>
      <c r="W1755" s="155"/>
      <c r="X1755" s="155"/>
      <c r="Y1755" s="155"/>
      <c r="Z1755" s="155"/>
      <c r="AA1755" s="155"/>
      <c r="AB1755" s="155"/>
      <c r="AC1755" s="155"/>
      <c r="AD1755" s="155"/>
      <c r="AE1755" s="155"/>
      <c r="AF1755" s="155"/>
      <c r="AG1755" s="155"/>
      <c r="AH1755" s="155"/>
      <c r="AI1755" s="155"/>
      <c r="AJ1755" s="155"/>
      <c r="AK1755" s="155"/>
      <c r="AL1755" s="155"/>
      <c r="AM1755" s="155"/>
      <c r="AN1755" s="155"/>
      <c r="AO1755" s="155"/>
      <c r="AP1755" s="155"/>
      <c r="AQ1755" s="155"/>
      <c r="AR1755" s="155"/>
    </row>
    <row r="1756" spans="1:44" ht="102" hidden="1" x14ac:dyDescent="0.3">
      <c r="A1756" s="155"/>
      <c r="B1756" s="166" t="s">
        <v>2894</v>
      </c>
      <c r="C1756" s="167"/>
      <c r="D1756" s="170">
        <v>-1395.87</v>
      </c>
      <c r="E1756" s="171">
        <v>-1395.87</v>
      </c>
      <c r="F1756" s="161" t="s">
        <v>3588</v>
      </c>
      <c r="G1756" s="165" t="s">
        <v>4080</v>
      </c>
      <c r="H1756" s="162"/>
      <c r="I1756" s="155"/>
      <c r="J1756" s="155"/>
      <c r="K1756" s="155"/>
      <c r="L1756" s="155"/>
      <c r="M1756" s="155"/>
      <c r="N1756" s="155"/>
      <c r="O1756" s="155"/>
      <c r="P1756" s="155"/>
      <c r="Q1756" s="155"/>
      <c r="R1756" s="155"/>
      <c r="S1756" s="155"/>
      <c r="T1756" s="155"/>
      <c r="U1756" s="155"/>
      <c r="V1756" s="155"/>
      <c r="W1756" s="155"/>
      <c r="X1756" s="155"/>
      <c r="Y1756" s="155"/>
      <c r="Z1756" s="155"/>
      <c r="AA1756" s="155"/>
      <c r="AB1756" s="155"/>
      <c r="AC1756" s="155"/>
      <c r="AD1756" s="155"/>
      <c r="AE1756" s="155"/>
      <c r="AF1756" s="155"/>
      <c r="AG1756" s="155"/>
      <c r="AH1756" s="155"/>
      <c r="AI1756" s="155"/>
      <c r="AJ1756" s="155"/>
      <c r="AK1756" s="155"/>
      <c r="AL1756" s="155"/>
      <c r="AM1756" s="155"/>
      <c r="AN1756" s="155"/>
      <c r="AO1756" s="155"/>
      <c r="AP1756" s="155"/>
      <c r="AQ1756" s="155"/>
      <c r="AR1756" s="155"/>
    </row>
    <row r="1757" spans="1:44" ht="102" x14ac:dyDescent="0.3">
      <c r="A1757" s="155"/>
      <c r="B1757" s="161" t="s">
        <v>3588</v>
      </c>
      <c r="C1757" s="162" t="s">
        <v>105</v>
      </c>
      <c r="D1757" s="170">
        <v>1395.87</v>
      </c>
      <c r="E1757" s="171">
        <v>1395.87</v>
      </c>
      <c r="F1757" s="165" t="s">
        <v>4080</v>
      </c>
      <c r="G1757" s="166" t="s">
        <v>4081</v>
      </c>
      <c r="H1757" s="167"/>
      <c r="I1757" s="155"/>
      <c r="J1757" s="155"/>
      <c r="K1757" s="155"/>
      <c r="L1757" s="155"/>
      <c r="M1757" s="155"/>
      <c r="N1757" s="155"/>
      <c r="O1757" s="155"/>
      <c r="P1757" s="155"/>
      <c r="Q1757" s="155"/>
      <c r="R1757" s="155"/>
      <c r="S1757" s="155"/>
      <c r="T1757" s="155"/>
      <c r="U1757" s="155"/>
      <c r="V1757" s="155"/>
      <c r="W1757" s="155"/>
      <c r="X1757" s="155"/>
      <c r="Y1757" s="155"/>
      <c r="Z1757" s="155"/>
      <c r="AA1757" s="155"/>
      <c r="AB1757" s="155"/>
      <c r="AC1757" s="155"/>
      <c r="AD1757" s="155"/>
      <c r="AE1757" s="155"/>
      <c r="AF1757" s="155"/>
      <c r="AG1757" s="155"/>
      <c r="AH1757" s="155"/>
      <c r="AI1757" s="155"/>
      <c r="AJ1757" s="155"/>
      <c r="AK1757" s="155"/>
      <c r="AL1757" s="155"/>
      <c r="AM1757" s="155"/>
      <c r="AN1757" s="155"/>
      <c r="AO1757" s="155"/>
      <c r="AP1757" s="155"/>
      <c r="AQ1757" s="155"/>
      <c r="AR1757" s="155"/>
    </row>
    <row r="1758" spans="1:44" ht="102" hidden="1" x14ac:dyDescent="0.3">
      <c r="A1758" s="155"/>
      <c r="B1758" s="165" t="s">
        <v>4080</v>
      </c>
      <c r="C1758" s="162"/>
      <c r="D1758" s="170">
        <v>1395.87</v>
      </c>
      <c r="E1758" s="171">
        <v>1395.87</v>
      </c>
      <c r="F1758" s="166" t="s">
        <v>4081</v>
      </c>
      <c r="G1758" s="161" t="s">
        <v>1420</v>
      </c>
      <c r="H1758" s="162" t="s">
        <v>166</v>
      </c>
      <c r="I1758" s="155"/>
      <c r="J1758" s="155"/>
      <c r="K1758" s="155"/>
      <c r="L1758" s="155"/>
      <c r="M1758" s="155"/>
      <c r="N1758" s="155"/>
      <c r="O1758" s="155"/>
      <c r="P1758" s="155"/>
      <c r="Q1758" s="155"/>
      <c r="R1758" s="155"/>
      <c r="S1758" s="155"/>
      <c r="T1758" s="155"/>
      <c r="U1758" s="155"/>
      <c r="V1758" s="155"/>
      <c r="W1758" s="155"/>
      <c r="X1758" s="155"/>
      <c r="Y1758" s="155"/>
      <c r="Z1758" s="155"/>
      <c r="AA1758" s="155"/>
      <c r="AB1758" s="155"/>
      <c r="AC1758" s="155"/>
      <c r="AD1758" s="155"/>
      <c r="AE1758" s="155"/>
      <c r="AF1758" s="155"/>
      <c r="AG1758" s="155"/>
      <c r="AH1758" s="155"/>
      <c r="AI1758" s="155"/>
      <c r="AJ1758" s="155"/>
      <c r="AK1758" s="155"/>
      <c r="AL1758" s="155"/>
      <c r="AM1758" s="155"/>
      <c r="AN1758" s="155"/>
      <c r="AO1758" s="155"/>
      <c r="AP1758" s="155"/>
      <c r="AQ1758" s="155"/>
      <c r="AR1758" s="155"/>
    </row>
    <row r="1759" spans="1:44" ht="102" hidden="1" x14ac:dyDescent="0.3">
      <c r="A1759" s="155"/>
      <c r="B1759" s="166" t="s">
        <v>4081</v>
      </c>
      <c r="C1759" s="167"/>
      <c r="D1759" s="170">
        <v>1395.87</v>
      </c>
      <c r="E1759" s="171">
        <v>1395.87</v>
      </c>
      <c r="F1759" s="161" t="s">
        <v>1420</v>
      </c>
      <c r="G1759" s="165" t="s">
        <v>4107</v>
      </c>
      <c r="H1759" s="162"/>
      <c r="I1759" s="155"/>
      <c r="J1759" s="155"/>
      <c r="K1759" s="155"/>
      <c r="L1759" s="155"/>
      <c r="M1759" s="155"/>
      <c r="N1759" s="155"/>
      <c r="O1759" s="155"/>
      <c r="P1759" s="155"/>
      <c r="Q1759" s="155"/>
      <c r="R1759" s="155"/>
      <c r="S1759" s="155"/>
      <c r="T1759" s="155"/>
      <c r="U1759" s="155"/>
      <c r="V1759" s="155"/>
      <c r="W1759" s="155"/>
      <c r="X1759" s="155"/>
      <c r="Y1759" s="155"/>
      <c r="Z1759" s="155"/>
      <c r="AA1759" s="155"/>
      <c r="AB1759" s="155"/>
      <c r="AC1759" s="155"/>
      <c r="AD1759" s="155"/>
      <c r="AE1759" s="155"/>
      <c r="AF1759" s="155"/>
      <c r="AG1759" s="155"/>
      <c r="AH1759" s="155"/>
      <c r="AI1759" s="155"/>
      <c r="AJ1759" s="155"/>
      <c r="AK1759" s="155"/>
      <c r="AL1759" s="155"/>
      <c r="AM1759" s="155"/>
      <c r="AN1759" s="155"/>
      <c r="AO1759" s="155"/>
      <c r="AP1759" s="155"/>
      <c r="AQ1759" s="155"/>
      <c r="AR1759" s="155"/>
    </row>
    <row r="1760" spans="1:44" ht="102" x14ac:dyDescent="0.3">
      <c r="A1760" s="155"/>
      <c r="B1760" s="161" t="s">
        <v>1420</v>
      </c>
      <c r="C1760" s="162" t="s">
        <v>166</v>
      </c>
      <c r="D1760" s="170">
        <v>2641.41</v>
      </c>
      <c r="E1760" s="171">
        <v>2641.41</v>
      </c>
      <c r="F1760" s="165" t="s">
        <v>4107</v>
      </c>
      <c r="G1760" s="166" t="s">
        <v>2895</v>
      </c>
      <c r="H1760" s="167"/>
      <c r="I1760" s="155"/>
      <c r="J1760" s="155"/>
      <c r="K1760" s="155"/>
      <c r="L1760" s="155"/>
      <c r="M1760" s="155"/>
      <c r="N1760" s="155"/>
      <c r="O1760" s="155"/>
      <c r="P1760" s="155"/>
      <c r="Q1760" s="155"/>
      <c r="R1760" s="155"/>
      <c r="S1760" s="155"/>
      <c r="T1760" s="155"/>
      <c r="U1760" s="155"/>
      <c r="V1760" s="155"/>
      <c r="W1760" s="155"/>
      <c r="X1760" s="155"/>
      <c r="Y1760" s="155"/>
      <c r="Z1760" s="155"/>
      <c r="AA1760" s="155"/>
      <c r="AB1760" s="155"/>
      <c r="AC1760" s="155"/>
      <c r="AD1760" s="155"/>
      <c r="AE1760" s="155"/>
      <c r="AF1760" s="155"/>
      <c r="AG1760" s="155"/>
      <c r="AH1760" s="155"/>
      <c r="AI1760" s="155"/>
      <c r="AJ1760" s="155"/>
      <c r="AK1760" s="155"/>
      <c r="AL1760" s="155"/>
      <c r="AM1760" s="155"/>
      <c r="AN1760" s="155"/>
      <c r="AO1760" s="155"/>
      <c r="AP1760" s="155"/>
      <c r="AQ1760" s="155"/>
      <c r="AR1760" s="155"/>
    </row>
    <row r="1761" spans="1:44" ht="102" hidden="1" x14ac:dyDescent="0.3">
      <c r="A1761" s="155"/>
      <c r="B1761" s="165" t="s">
        <v>4107</v>
      </c>
      <c r="C1761" s="162"/>
      <c r="D1761" s="170">
        <v>2641.41</v>
      </c>
      <c r="E1761" s="171">
        <v>2641.41</v>
      </c>
      <c r="F1761" s="166" t="s">
        <v>2895</v>
      </c>
      <c r="G1761" s="161" t="s">
        <v>1281</v>
      </c>
      <c r="H1761" s="162" t="s">
        <v>253</v>
      </c>
      <c r="I1761" s="155"/>
      <c r="J1761" s="155"/>
      <c r="K1761" s="155"/>
      <c r="L1761" s="155"/>
      <c r="M1761" s="155"/>
      <c r="N1761" s="155"/>
      <c r="O1761" s="155"/>
      <c r="P1761" s="155"/>
      <c r="Q1761" s="155"/>
      <c r="R1761" s="155"/>
      <c r="S1761" s="155"/>
      <c r="T1761" s="155"/>
      <c r="U1761" s="155"/>
      <c r="V1761" s="155"/>
      <c r="W1761" s="155"/>
      <c r="X1761" s="155"/>
      <c r="Y1761" s="155"/>
      <c r="Z1761" s="155"/>
      <c r="AA1761" s="155"/>
      <c r="AB1761" s="155"/>
      <c r="AC1761" s="155"/>
      <c r="AD1761" s="155"/>
      <c r="AE1761" s="155"/>
      <c r="AF1761" s="155"/>
      <c r="AG1761" s="155"/>
      <c r="AH1761" s="155"/>
      <c r="AI1761" s="155"/>
      <c r="AJ1761" s="155"/>
      <c r="AK1761" s="155"/>
      <c r="AL1761" s="155"/>
      <c r="AM1761" s="155"/>
      <c r="AN1761" s="155"/>
      <c r="AO1761" s="155"/>
      <c r="AP1761" s="155"/>
      <c r="AQ1761" s="155"/>
      <c r="AR1761" s="155"/>
    </row>
    <row r="1762" spans="1:44" ht="102" hidden="1" x14ac:dyDescent="0.3">
      <c r="A1762" s="155"/>
      <c r="B1762" s="166" t="s">
        <v>2895</v>
      </c>
      <c r="C1762" s="167"/>
      <c r="D1762" s="170">
        <v>2641.41</v>
      </c>
      <c r="E1762" s="171">
        <v>2641.41</v>
      </c>
      <c r="F1762" s="161" t="s">
        <v>1281</v>
      </c>
      <c r="G1762" s="165" t="s">
        <v>4107</v>
      </c>
      <c r="H1762" s="162"/>
      <c r="I1762" s="155"/>
      <c r="J1762" s="155"/>
      <c r="K1762" s="155"/>
      <c r="L1762" s="155"/>
      <c r="M1762" s="155"/>
      <c r="N1762" s="155"/>
      <c r="O1762" s="155"/>
      <c r="P1762" s="155"/>
      <c r="Q1762" s="155"/>
      <c r="R1762" s="155"/>
      <c r="S1762" s="155"/>
      <c r="T1762" s="155"/>
      <c r="U1762" s="155"/>
      <c r="V1762" s="155"/>
      <c r="W1762" s="155"/>
      <c r="X1762" s="155"/>
      <c r="Y1762" s="155"/>
      <c r="Z1762" s="155"/>
      <c r="AA1762" s="155"/>
      <c r="AB1762" s="155"/>
      <c r="AC1762" s="155"/>
      <c r="AD1762" s="155"/>
      <c r="AE1762" s="155"/>
      <c r="AF1762" s="155"/>
      <c r="AG1762" s="155"/>
      <c r="AH1762" s="155"/>
      <c r="AI1762" s="155"/>
      <c r="AJ1762" s="155"/>
      <c r="AK1762" s="155"/>
      <c r="AL1762" s="155"/>
      <c r="AM1762" s="155"/>
      <c r="AN1762" s="155"/>
      <c r="AO1762" s="155"/>
      <c r="AP1762" s="155"/>
      <c r="AQ1762" s="155"/>
      <c r="AR1762" s="155"/>
    </row>
    <row r="1763" spans="1:44" ht="102" x14ac:dyDescent="0.3">
      <c r="A1763" s="155"/>
      <c r="B1763" s="161" t="s">
        <v>1281</v>
      </c>
      <c r="C1763" s="162" t="s">
        <v>253</v>
      </c>
      <c r="D1763" s="170">
        <v>1679.34</v>
      </c>
      <c r="E1763" s="171">
        <v>1679.34</v>
      </c>
      <c r="F1763" s="165" t="s">
        <v>4107</v>
      </c>
      <c r="G1763" s="166" t="s">
        <v>2896</v>
      </c>
      <c r="H1763" s="167"/>
      <c r="I1763" s="155"/>
      <c r="J1763" s="155"/>
      <c r="K1763" s="155"/>
      <c r="L1763" s="155"/>
      <c r="M1763" s="155"/>
      <c r="N1763" s="155"/>
      <c r="O1763" s="155"/>
      <c r="P1763" s="155"/>
      <c r="Q1763" s="155"/>
      <c r="R1763" s="155"/>
      <c r="S1763" s="155"/>
      <c r="T1763" s="155"/>
      <c r="U1763" s="155"/>
      <c r="V1763" s="155"/>
      <c r="W1763" s="155"/>
      <c r="X1763" s="155"/>
      <c r="Y1763" s="155"/>
      <c r="Z1763" s="155"/>
      <c r="AA1763" s="155"/>
      <c r="AB1763" s="155"/>
      <c r="AC1763" s="155"/>
      <c r="AD1763" s="155"/>
      <c r="AE1763" s="155"/>
      <c r="AF1763" s="155"/>
      <c r="AG1763" s="155"/>
      <c r="AH1763" s="155"/>
      <c r="AI1763" s="155"/>
      <c r="AJ1763" s="155"/>
      <c r="AK1763" s="155"/>
      <c r="AL1763" s="155"/>
      <c r="AM1763" s="155"/>
      <c r="AN1763" s="155"/>
      <c r="AO1763" s="155"/>
      <c r="AP1763" s="155"/>
      <c r="AQ1763" s="155"/>
      <c r="AR1763" s="155"/>
    </row>
    <row r="1764" spans="1:44" ht="102" hidden="1" x14ac:dyDescent="0.3">
      <c r="A1764" s="155"/>
      <c r="B1764" s="165" t="s">
        <v>4107</v>
      </c>
      <c r="C1764" s="162"/>
      <c r="D1764" s="170">
        <v>1679.34</v>
      </c>
      <c r="E1764" s="171">
        <v>1679.34</v>
      </c>
      <c r="F1764" s="166" t="s">
        <v>2896</v>
      </c>
      <c r="G1764" s="161" t="s">
        <v>1248</v>
      </c>
      <c r="H1764" s="162" t="s">
        <v>53</v>
      </c>
      <c r="I1764" s="155"/>
      <c r="J1764" s="155"/>
      <c r="K1764" s="155"/>
      <c r="L1764" s="155"/>
      <c r="M1764" s="155"/>
      <c r="N1764" s="155"/>
      <c r="O1764" s="155"/>
      <c r="P1764" s="155"/>
      <c r="Q1764" s="155"/>
      <c r="R1764" s="155"/>
      <c r="S1764" s="155"/>
      <c r="T1764" s="155"/>
      <c r="U1764" s="155"/>
      <c r="V1764" s="155"/>
      <c r="W1764" s="155"/>
      <c r="X1764" s="155"/>
      <c r="Y1764" s="155"/>
      <c r="Z1764" s="155"/>
      <c r="AA1764" s="155"/>
      <c r="AB1764" s="155"/>
      <c r="AC1764" s="155"/>
      <c r="AD1764" s="155"/>
      <c r="AE1764" s="155"/>
      <c r="AF1764" s="155"/>
      <c r="AG1764" s="155"/>
      <c r="AH1764" s="155"/>
      <c r="AI1764" s="155"/>
      <c r="AJ1764" s="155"/>
      <c r="AK1764" s="155"/>
      <c r="AL1764" s="155"/>
      <c r="AM1764" s="155"/>
      <c r="AN1764" s="155"/>
      <c r="AO1764" s="155"/>
      <c r="AP1764" s="155"/>
      <c r="AQ1764" s="155"/>
      <c r="AR1764" s="155"/>
    </row>
    <row r="1765" spans="1:44" ht="102" hidden="1" x14ac:dyDescent="0.3">
      <c r="A1765" s="155"/>
      <c r="B1765" s="166" t="s">
        <v>2896</v>
      </c>
      <c r="C1765" s="167"/>
      <c r="D1765" s="170">
        <v>1679.34</v>
      </c>
      <c r="E1765" s="171">
        <v>1679.34</v>
      </c>
      <c r="F1765" s="161" t="s">
        <v>1248</v>
      </c>
      <c r="G1765" s="165" t="s">
        <v>4107</v>
      </c>
      <c r="H1765" s="162"/>
      <c r="I1765" s="155"/>
      <c r="J1765" s="155"/>
      <c r="K1765" s="155"/>
      <c r="L1765" s="155"/>
      <c r="M1765" s="155"/>
      <c r="N1765" s="155"/>
      <c r="O1765" s="155"/>
      <c r="P1765" s="155"/>
      <c r="Q1765" s="155"/>
      <c r="R1765" s="155"/>
      <c r="S1765" s="155"/>
      <c r="T1765" s="155"/>
      <c r="U1765" s="155"/>
      <c r="V1765" s="155"/>
      <c r="W1765" s="155"/>
      <c r="X1765" s="155"/>
      <c r="Y1765" s="155"/>
      <c r="Z1765" s="155"/>
      <c r="AA1765" s="155"/>
      <c r="AB1765" s="155"/>
      <c r="AC1765" s="155"/>
      <c r="AD1765" s="155"/>
      <c r="AE1765" s="155"/>
      <c r="AF1765" s="155"/>
      <c r="AG1765" s="155"/>
      <c r="AH1765" s="155"/>
      <c r="AI1765" s="155"/>
      <c r="AJ1765" s="155"/>
      <c r="AK1765" s="155"/>
      <c r="AL1765" s="155"/>
      <c r="AM1765" s="155"/>
      <c r="AN1765" s="155"/>
      <c r="AO1765" s="155"/>
      <c r="AP1765" s="155"/>
      <c r="AQ1765" s="155"/>
      <c r="AR1765" s="155"/>
    </row>
    <row r="1766" spans="1:44" ht="102" x14ac:dyDescent="0.3">
      <c r="A1766" s="155"/>
      <c r="B1766" s="161" t="s">
        <v>1248</v>
      </c>
      <c r="C1766" s="162" t="s">
        <v>53</v>
      </c>
      <c r="D1766" s="170">
        <v>2456.73</v>
      </c>
      <c r="E1766" s="171">
        <v>2456.73</v>
      </c>
      <c r="F1766" s="165" t="s">
        <v>4107</v>
      </c>
      <c r="G1766" s="166" t="s">
        <v>2721</v>
      </c>
      <c r="H1766" s="167"/>
      <c r="I1766" s="155"/>
      <c r="J1766" s="155"/>
      <c r="K1766" s="155"/>
      <c r="L1766" s="155"/>
      <c r="M1766" s="155"/>
      <c r="N1766" s="155"/>
      <c r="O1766" s="155"/>
      <c r="P1766" s="155"/>
      <c r="Q1766" s="155"/>
      <c r="R1766" s="155"/>
      <c r="S1766" s="155"/>
      <c r="T1766" s="155"/>
      <c r="U1766" s="155"/>
      <c r="V1766" s="155"/>
      <c r="W1766" s="155"/>
      <c r="X1766" s="155"/>
      <c r="Y1766" s="155"/>
      <c r="Z1766" s="155"/>
      <c r="AA1766" s="155"/>
      <c r="AB1766" s="155"/>
      <c r="AC1766" s="155"/>
      <c r="AD1766" s="155"/>
      <c r="AE1766" s="155"/>
      <c r="AF1766" s="155"/>
      <c r="AG1766" s="155"/>
      <c r="AH1766" s="155"/>
      <c r="AI1766" s="155"/>
      <c r="AJ1766" s="155"/>
      <c r="AK1766" s="155"/>
      <c r="AL1766" s="155"/>
      <c r="AM1766" s="155"/>
      <c r="AN1766" s="155"/>
      <c r="AO1766" s="155"/>
      <c r="AP1766" s="155"/>
      <c r="AQ1766" s="155"/>
      <c r="AR1766" s="155"/>
    </row>
    <row r="1767" spans="1:44" ht="102" hidden="1" x14ac:dyDescent="0.3">
      <c r="A1767" s="155"/>
      <c r="B1767" s="165" t="s">
        <v>4107</v>
      </c>
      <c r="C1767" s="162"/>
      <c r="D1767" s="170">
        <v>2456.73</v>
      </c>
      <c r="E1767" s="171">
        <v>2456.73</v>
      </c>
      <c r="F1767" s="166" t="s">
        <v>2721</v>
      </c>
      <c r="G1767" s="161" t="s">
        <v>1470</v>
      </c>
      <c r="H1767" s="162" t="s">
        <v>164</v>
      </c>
      <c r="I1767" s="155"/>
      <c r="J1767" s="155"/>
      <c r="K1767" s="155"/>
      <c r="L1767" s="155"/>
      <c r="M1767" s="155"/>
      <c r="N1767" s="155"/>
      <c r="O1767" s="155"/>
      <c r="P1767" s="155"/>
      <c r="Q1767" s="155"/>
      <c r="R1767" s="155"/>
      <c r="S1767" s="155"/>
      <c r="T1767" s="155"/>
      <c r="U1767" s="155"/>
      <c r="V1767" s="155"/>
      <c r="W1767" s="155"/>
      <c r="X1767" s="155"/>
      <c r="Y1767" s="155"/>
      <c r="Z1767" s="155"/>
      <c r="AA1767" s="155"/>
      <c r="AB1767" s="155"/>
      <c r="AC1767" s="155"/>
      <c r="AD1767" s="155"/>
      <c r="AE1767" s="155"/>
      <c r="AF1767" s="155"/>
      <c r="AG1767" s="155"/>
      <c r="AH1767" s="155"/>
      <c r="AI1767" s="155"/>
      <c r="AJ1767" s="155"/>
      <c r="AK1767" s="155"/>
      <c r="AL1767" s="155"/>
      <c r="AM1767" s="155"/>
      <c r="AN1767" s="155"/>
      <c r="AO1767" s="155"/>
      <c r="AP1767" s="155"/>
      <c r="AQ1767" s="155"/>
      <c r="AR1767" s="155"/>
    </row>
    <row r="1768" spans="1:44" ht="102" hidden="1" x14ac:dyDescent="0.3">
      <c r="A1768" s="155"/>
      <c r="B1768" s="166" t="s">
        <v>2721</v>
      </c>
      <c r="C1768" s="167"/>
      <c r="D1768" s="170">
        <v>2456.73</v>
      </c>
      <c r="E1768" s="171">
        <v>2456.73</v>
      </c>
      <c r="F1768" s="161" t="s">
        <v>1470</v>
      </c>
      <c r="G1768" s="165" t="s">
        <v>4107</v>
      </c>
      <c r="H1768" s="162"/>
      <c r="I1768" s="155"/>
      <c r="J1768" s="155"/>
      <c r="K1768" s="155"/>
      <c r="L1768" s="155"/>
      <c r="M1768" s="155"/>
      <c r="N1768" s="155"/>
      <c r="O1768" s="155"/>
      <c r="P1768" s="155"/>
      <c r="Q1768" s="155"/>
      <c r="R1768" s="155"/>
      <c r="S1768" s="155"/>
      <c r="T1768" s="155"/>
      <c r="U1768" s="155"/>
      <c r="V1768" s="155"/>
      <c r="W1768" s="155"/>
      <c r="X1768" s="155"/>
      <c r="Y1768" s="155"/>
      <c r="Z1768" s="155"/>
      <c r="AA1768" s="155"/>
      <c r="AB1768" s="155"/>
      <c r="AC1768" s="155"/>
      <c r="AD1768" s="155"/>
      <c r="AE1768" s="155"/>
      <c r="AF1768" s="155"/>
      <c r="AG1768" s="155"/>
      <c r="AH1768" s="155"/>
      <c r="AI1768" s="155"/>
      <c r="AJ1768" s="155"/>
      <c r="AK1768" s="155"/>
      <c r="AL1768" s="155"/>
      <c r="AM1768" s="155"/>
      <c r="AN1768" s="155"/>
      <c r="AO1768" s="155"/>
      <c r="AP1768" s="155"/>
      <c r="AQ1768" s="155"/>
      <c r="AR1768" s="155"/>
    </row>
    <row r="1769" spans="1:44" ht="102" x14ac:dyDescent="0.3">
      <c r="A1769" s="155"/>
      <c r="B1769" s="161" t="s">
        <v>1470</v>
      </c>
      <c r="C1769" s="162" t="s">
        <v>164</v>
      </c>
      <c r="D1769" s="170">
        <v>3603.48</v>
      </c>
      <c r="E1769" s="171">
        <v>3603.48</v>
      </c>
      <c r="F1769" s="165" t="s">
        <v>4107</v>
      </c>
      <c r="G1769" s="166" t="s">
        <v>2736</v>
      </c>
      <c r="H1769" s="167"/>
      <c r="I1769" s="155"/>
      <c r="J1769" s="155"/>
      <c r="K1769" s="155"/>
      <c r="L1769" s="155"/>
      <c r="M1769" s="155"/>
      <c r="N1769" s="155"/>
      <c r="O1769" s="155"/>
      <c r="P1769" s="155"/>
      <c r="Q1769" s="155"/>
      <c r="R1769" s="155"/>
      <c r="S1769" s="155"/>
      <c r="T1769" s="155"/>
      <c r="U1769" s="155"/>
      <c r="V1769" s="155"/>
      <c r="W1769" s="155"/>
      <c r="X1769" s="155"/>
      <c r="Y1769" s="155"/>
      <c r="Z1769" s="155"/>
      <c r="AA1769" s="155"/>
      <c r="AB1769" s="155"/>
      <c r="AC1769" s="155"/>
      <c r="AD1769" s="155"/>
      <c r="AE1769" s="155"/>
      <c r="AF1769" s="155"/>
      <c r="AG1769" s="155"/>
      <c r="AH1769" s="155"/>
      <c r="AI1769" s="155"/>
      <c r="AJ1769" s="155"/>
      <c r="AK1769" s="155"/>
      <c r="AL1769" s="155"/>
      <c r="AM1769" s="155"/>
      <c r="AN1769" s="155"/>
      <c r="AO1769" s="155"/>
      <c r="AP1769" s="155"/>
      <c r="AQ1769" s="155"/>
      <c r="AR1769" s="155"/>
    </row>
    <row r="1770" spans="1:44" ht="102" hidden="1" x14ac:dyDescent="0.3">
      <c r="A1770" s="155"/>
      <c r="B1770" s="165" t="s">
        <v>4107</v>
      </c>
      <c r="C1770" s="162"/>
      <c r="D1770" s="170">
        <v>3603.48</v>
      </c>
      <c r="E1770" s="171">
        <v>3603.48</v>
      </c>
      <c r="F1770" s="166" t="s">
        <v>2736</v>
      </c>
      <c r="G1770" s="161" t="s">
        <v>1253</v>
      </c>
      <c r="H1770" s="162" t="s">
        <v>49</v>
      </c>
      <c r="I1770" s="155"/>
      <c r="J1770" s="155"/>
      <c r="K1770" s="155"/>
      <c r="L1770" s="155"/>
      <c r="M1770" s="155"/>
      <c r="N1770" s="155"/>
      <c r="O1770" s="155"/>
      <c r="P1770" s="155"/>
      <c r="Q1770" s="155"/>
      <c r="R1770" s="155"/>
      <c r="S1770" s="155"/>
      <c r="T1770" s="155"/>
      <c r="U1770" s="155"/>
      <c r="V1770" s="155"/>
      <c r="W1770" s="155"/>
      <c r="X1770" s="155"/>
      <c r="Y1770" s="155"/>
      <c r="Z1770" s="155"/>
      <c r="AA1770" s="155"/>
      <c r="AB1770" s="155"/>
      <c r="AC1770" s="155"/>
      <c r="AD1770" s="155"/>
      <c r="AE1770" s="155"/>
      <c r="AF1770" s="155"/>
      <c r="AG1770" s="155"/>
      <c r="AH1770" s="155"/>
      <c r="AI1770" s="155"/>
      <c r="AJ1770" s="155"/>
      <c r="AK1770" s="155"/>
      <c r="AL1770" s="155"/>
      <c r="AM1770" s="155"/>
      <c r="AN1770" s="155"/>
      <c r="AO1770" s="155"/>
      <c r="AP1770" s="155"/>
      <c r="AQ1770" s="155"/>
      <c r="AR1770" s="155"/>
    </row>
    <row r="1771" spans="1:44" ht="102" hidden="1" x14ac:dyDescent="0.3">
      <c r="A1771" s="155"/>
      <c r="B1771" s="166" t="s">
        <v>2736</v>
      </c>
      <c r="C1771" s="167"/>
      <c r="D1771" s="170">
        <v>3603.48</v>
      </c>
      <c r="E1771" s="171">
        <v>3603.48</v>
      </c>
      <c r="F1771" s="161" t="s">
        <v>1253</v>
      </c>
      <c r="G1771" s="165" t="s">
        <v>4107</v>
      </c>
      <c r="H1771" s="162"/>
      <c r="I1771" s="155"/>
      <c r="J1771" s="155"/>
      <c r="K1771" s="155"/>
      <c r="L1771" s="155"/>
      <c r="M1771" s="155"/>
      <c r="N1771" s="155"/>
      <c r="O1771" s="155"/>
      <c r="P1771" s="155"/>
      <c r="Q1771" s="155"/>
      <c r="R1771" s="155"/>
      <c r="S1771" s="155"/>
      <c r="T1771" s="155"/>
      <c r="U1771" s="155"/>
      <c r="V1771" s="155"/>
      <c r="W1771" s="155"/>
      <c r="X1771" s="155"/>
      <c r="Y1771" s="155"/>
      <c r="Z1771" s="155"/>
      <c r="AA1771" s="155"/>
      <c r="AB1771" s="155"/>
      <c r="AC1771" s="155"/>
      <c r="AD1771" s="155"/>
      <c r="AE1771" s="155"/>
      <c r="AF1771" s="155"/>
      <c r="AG1771" s="155"/>
      <c r="AH1771" s="155"/>
      <c r="AI1771" s="155"/>
      <c r="AJ1771" s="155"/>
      <c r="AK1771" s="155"/>
      <c r="AL1771" s="155"/>
      <c r="AM1771" s="155"/>
      <c r="AN1771" s="155"/>
      <c r="AO1771" s="155"/>
      <c r="AP1771" s="155"/>
      <c r="AQ1771" s="155"/>
      <c r="AR1771" s="155"/>
    </row>
    <row r="1772" spans="1:44" ht="102" x14ac:dyDescent="0.3">
      <c r="A1772" s="155"/>
      <c r="B1772" s="161" t="s">
        <v>1253</v>
      </c>
      <c r="C1772" s="162" t="s">
        <v>49</v>
      </c>
      <c r="D1772" s="170">
        <v>1365.8</v>
      </c>
      <c r="E1772" s="171">
        <v>1365.8</v>
      </c>
      <c r="F1772" s="165" t="s">
        <v>4107</v>
      </c>
      <c r="G1772" s="166" t="s">
        <v>2897</v>
      </c>
      <c r="H1772" s="167"/>
      <c r="I1772" s="155"/>
      <c r="J1772" s="155"/>
      <c r="K1772" s="155"/>
      <c r="L1772" s="155"/>
      <c r="M1772" s="155"/>
      <c r="N1772" s="155"/>
      <c r="O1772" s="155"/>
      <c r="P1772" s="155"/>
      <c r="Q1772" s="155"/>
      <c r="R1772" s="155"/>
      <c r="S1772" s="155"/>
      <c r="T1772" s="155"/>
      <c r="U1772" s="155"/>
      <c r="V1772" s="155"/>
      <c r="W1772" s="155"/>
      <c r="X1772" s="155"/>
      <c r="Y1772" s="155"/>
      <c r="Z1772" s="155"/>
      <c r="AA1772" s="155"/>
      <c r="AB1772" s="155"/>
      <c r="AC1772" s="155"/>
      <c r="AD1772" s="155"/>
      <c r="AE1772" s="155"/>
      <c r="AF1772" s="155"/>
      <c r="AG1772" s="155"/>
      <c r="AH1772" s="155"/>
      <c r="AI1772" s="155"/>
      <c r="AJ1772" s="155"/>
      <c r="AK1772" s="155"/>
      <c r="AL1772" s="155"/>
      <c r="AM1772" s="155"/>
      <c r="AN1772" s="155"/>
      <c r="AO1772" s="155"/>
      <c r="AP1772" s="155"/>
      <c r="AQ1772" s="155"/>
      <c r="AR1772" s="155"/>
    </row>
    <row r="1773" spans="1:44" ht="102" hidden="1" x14ac:dyDescent="0.3">
      <c r="A1773" s="155"/>
      <c r="B1773" s="165" t="s">
        <v>4107</v>
      </c>
      <c r="C1773" s="162"/>
      <c r="D1773" s="170">
        <v>1365.8</v>
      </c>
      <c r="E1773" s="171">
        <v>1365.8</v>
      </c>
      <c r="F1773" s="166" t="s">
        <v>2897</v>
      </c>
      <c r="G1773" s="161" t="s">
        <v>1220</v>
      </c>
      <c r="H1773" s="162" t="s">
        <v>285</v>
      </c>
      <c r="I1773" s="155"/>
      <c r="J1773" s="155"/>
      <c r="K1773" s="155"/>
      <c r="L1773" s="155"/>
      <c r="M1773" s="155"/>
      <c r="N1773" s="155"/>
      <c r="O1773" s="155"/>
      <c r="P1773" s="155"/>
      <c r="Q1773" s="155"/>
      <c r="R1773" s="155"/>
      <c r="S1773" s="155"/>
      <c r="T1773" s="155"/>
      <c r="U1773" s="155"/>
      <c r="V1773" s="155"/>
      <c r="W1773" s="155"/>
      <c r="X1773" s="155"/>
      <c r="Y1773" s="155"/>
      <c r="Z1773" s="155"/>
      <c r="AA1773" s="155"/>
      <c r="AB1773" s="155"/>
      <c r="AC1773" s="155"/>
      <c r="AD1773" s="155"/>
      <c r="AE1773" s="155"/>
      <c r="AF1773" s="155"/>
      <c r="AG1773" s="155"/>
      <c r="AH1773" s="155"/>
      <c r="AI1773" s="155"/>
      <c r="AJ1773" s="155"/>
      <c r="AK1773" s="155"/>
      <c r="AL1773" s="155"/>
      <c r="AM1773" s="155"/>
      <c r="AN1773" s="155"/>
      <c r="AO1773" s="155"/>
      <c r="AP1773" s="155"/>
      <c r="AQ1773" s="155"/>
      <c r="AR1773" s="155"/>
    </row>
    <row r="1774" spans="1:44" ht="102" hidden="1" x14ac:dyDescent="0.3">
      <c r="A1774" s="155"/>
      <c r="B1774" s="166" t="s">
        <v>2897</v>
      </c>
      <c r="C1774" s="167"/>
      <c r="D1774" s="170">
        <v>1365.8</v>
      </c>
      <c r="E1774" s="171">
        <v>1365.8</v>
      </c>
      <c r="F1774" s="161" t="s">
        <v>1220</v>
      </c>
      <c r="G1774" s="165" t="s">
        <v>4107</v>
      </c>
      <c r="H1774" s="162"/>
      <c r="I1774" s="155"/>
      <c r="J1774" s="155"/>
      <c r="K1774" s="155"/>
      <c r="L1774" s="155"/>
      <c r="M1774" s="155"/>
      <c r="N1774" s="155"/>
      <c r="O1774" s="155"/>
      <c r="P1774" s="155"/>
      <c r="Q1774" s="155"/>
      <c r="R1774" s="155"/>
      <c r="S1774" s="155"/>
      <c r="T1774" s="155"/>
      <c r="U1774" s="155"/>
      <c r="V1774" s="155"/>
      <c r="W1774" s="155"/>
      <c r="X1774" s="155"/>
      <c r="Y1774" s="155"/>
      <c r="Z1774" s="155"/>
      <c r="AA1774" s="155"/>
      <c r="AB1774" s="155"/>
      <c r="AC1774" s="155"/>
      <c r="AD1774" s="155"/>
      <c r="AE1774" s="155"/>
      <c r="AF1774" s="155"/>
      <c r="AG1774" s="155"/>
      <c r="AH1774" s="155"/>
      <c r="AI1774" s="155"/>
      <c r="AJ1774" s="155"/>
      <c r="AK1774" s="155"/>
      <c r="AL1774" s="155"/>
      <c r="AM1774" s="155"/>
      <c r="AN1774" s="155"/>
      <c r="AO1774" s="155"/>
      <c r="AP1774" s="155"/>
      <c r="AQ1774" s="155"/>
      <c r="AR1774" s="155"/>
    </row>
    <row r="1775" spans="1:44" ht="102" x14ac:dyDescent="0.3">
      <c r="A1775" s="155"/>
      <c r="B1775" s="161" t="s">
        <v>1220</v>
      </c>
      <c r="C1775" s="162" t="s">
        <v>285</v>
      </c>
      <c r="D1775" s="170">
        <v>1378.69</v>
      </c>
      <c r="E1775" s="171">
        <v>1378.69</v>
      </c>
      <c r="F1775" s="165" t="s">
        <v>4107</v>
      </c>
      <c r="G1775" s="166" t="s">
        <v>2898</v>
      </c>
      <c r="H1775" s="167"/>
      <c r="I1775" s="155"/>
      <c r="J1775" s="155"/>
      <c r="K1775" s="155"/>
      <c r="L1775" s="155"/>
      <c r="M1775" s="155"/>
      <c r="N1775" s="155"/>
      <c r="O1775" s="155"/>
      <c r="P1775" s="155"/>
      <c r="Q1775" s="155"/>
      <c r="R1775" s="155"/>
      <c r="S1775" s="155"/>
      <c r="T1775" s="155"/>
      <c r="U1775" s="155"/>
      <c r="V1775" s="155"/>
      <c r="W1775" s="155"/>
      <c r="X1775" s="155"/>
      <c r="Y1775" s="155"/>
      <c r="Z1775" s="155"/>
      <c r="AA1775" s="155"/>
      <c r="AB1775" s="155"/>
      <c r="AC1775" s="155"/>
      <c r="AD1775" s="155"/>
      <c r="AE1775" s="155"/>
      <c r="AF1775" s="155"/>
      <c r="AG1775" s="155"/>
      <c r="AH1775" s="155"/>
      <c r="AI1775" s="155"/>
      <c r="AJ1775" s="155"/>
      <c r="AK1775" s="155"/>
      <c r="AL1775" s="155"/>
      <c r="AM1775" s="155"/>
      <c r="AN1775" s="155"/>
      <c r="AO1775" s="155"/>
      <c r="AP1775" s="155"/>
      <c r="AQ1775" s="155"/>
      <c r="AR1775" s="155"/>
    </row>
    <row r="1776" spans="1:44" ht="102" hidden="1" x14ac:dyDescent="0.3">
      <c r="A1776" s="155"/>
      <c r="B1776" s="165" t="s">
        <v>4107</v>
      </c>
      <c r="C1776" s="162"/>
      <c r="D1776" s="170">
        <v>1378.69</v>
      </c>
      <c r="E1776" s="171">
        <v>1378.69</v>
      </c>
      <c r="F1776" s="166" t="s">
        <v>2898</v>
      </c>
      <c r="G1776" s="161" t="s">
        <v>1381</v>
      </c>
      <c r="H1776" s="162" t="s">
        <v>66</v>
      </c>
      <c r="I1776" s="155"/>
      <c r="J1776" s="155"/>
      <c r="K1776" s="155"/>
      <c r="L1776" s="155"/>
      <c r="M1776" s="155"/>
      <c r="N1776" s="155"/>
      <c r="O1776" s="155"/>
      <c r="P1776" s="155"/>
      <c r="Q1776" s="155"/>
      <c r="R1776" s="155"/>
      <c r="S1776" s="155"/>
      <c r="T1776" s="155"/>
      <c r="U1776" s="155"/>
      <c r="V1776" s="155"/>
      <c r="W1776" s="155"/>
      <c r="X1776" s="155"/>
      <c r="Y1776" s="155"/>
      <c r="Z1776" s="155"/>
      <c r="AA1776" s="155"/>
      <c r="AB1776" s="155"/>
      <c r="AC1776" s="155"/>
      <c r="AD1776" s="155"/>
      <c r="AE1776" s="155"/>
      <c r="AF1776" s="155"/>
      <c r="AG1776" s="155"/>
      <c r="AH1776" s="155"/>
      <c r="AI1776" s="155"/>
      <c r="AJ1776" s="155"/>
      <c r="AK1776" s="155"/>
      <c r="AL1776" s="155"/>
      <c r="AM1776" s="155"/>
      <c r="AN1776" s="155"/>
      <c r="AO1776" s="155"/>
      <c r="AP1776" s="155"/>
      <c r="AQ1776" s="155"/>
      <c r="AR1776" s="155"/>
    </row>
    <row r="1777" spans="1:44" ht="102" hidden="1" x14ac:dyDescent="0.3">
      <c r="A1777" s="155"/>
      <c r="B1777" s="166" t="s">
        <v>2898</v>
      </c>
      <c r="C1777" s="167"/>
      <c r="D1777" s="170">
        <v>1378.69</v>
      </c>
      <c r="E1777" s="171">
        <v>1378.69</v>
      </c>
      <c r="F1777" s="161" t="s">
        <v>1381</v>
      </c>
      <c r="G1777" s="165" t="s">
        <v>4107</v>
      </c>
      <c r="H1777" s="162"/>
      <c r="I1777" s="155"/>
      <c r="J1777" s="155"/>
      <c r="K1777" s="155"/>
      <c r="L1777" s="155"/>
      <c r="M1777" s="155"/>
      <c r="N1777" s="155"/>
      <c r="O1777" s="155"/>
      <c r="P1777" s="155"/>
      <c r="Q1777" s="155"/>
      <c r="R1777" s="155"/>
      <c r="S1777" s="155"/>
      <c r="T1777" s="155"/>
      <c r="U1777" s="155"/>
      <c r="V1777" s="155"/>
      <c r="W1777" s="155"/>
      <c r="X1777" s="155"/>
      <c r="Y1777" s="155"/>
      <c r="Z1777" s="155"/>
      <c r="AA1777" s="155"/>
      <c r="AB1777" s="155"/>
      <c r="AC1777" s="155"/>
      <c r="AD1777" s="155"/>
      <c r="AE1777" s="155"/>
      <c r="AF1777" s="155"/>
      <c r="AG1777" s="155"/>
      <c r="AH1777" s="155"/>
      <c r="AI1777" s="155"/>
      <c r="AJ1777" s="155"/>
      <c r="AK1777" s="155"/>
      <c r="AL1777" s="155"/>
      <c r="AM1777" s="155"/>
      <c r="AN1777" s="155"/>
      <c r="AO1777" s="155"/>
      <c r="AP1777" s="155"/>
      <c r="AQ1777" s="155"/>
      <c r="AR1777" s="155"/>
    </row>
    <row r="1778" spans="1:44" ht="102" x14ac:dyDescent="0.3">
      <c r="A1778" s="155"/>
      <c r="B1778" s="161" t="s">
        <v>1381</v>
      </c>
      <c r="C1778" s="162" t="s">
        <v>66</v>
      </c>
      <c r="D1778" s="170">
        <v>1687.93</v>
      </c>
      <c r="E1778" s="171">
        <v>1687.93</v>
      </c>
      <c r="F1778" s="165" t="s">
        <v>4107</v>
      </c>
      <c r="G1778" s="166" t="s">
        <v>2899</v>
      </c>
      <c r="H1778" s="167"/>
      <c r="I1778" s="155"/>
      <c r="J1778" s="155"/>
      <c r="K1778" s="155"/>
      <c r="L1778" s="155"/>
      <c r="M1778" s="155"/>
      <c r="N1778" s="155"/>
      <c r="O1778" s="155"/>
      <c r="P1778" s="155"/>
      <c r="Q1778" s="155"/>
      <c r="R1778" s="155"/>
      <c r="S1778" s="155"/>
      <c r="T1778" s="155"/>
      <c r="U1778" s="155"/>
      <c r="V1778" s="155"/>
      <c r="W1778" s="155"/>
      <c r="X1778" s="155"/>
      <c r="Y1778" s="155"/>
      <c r="Z1778" s="155"/>
      <c r="AA1778" s="155"/>
      <c r="AB1778" s="155"/>
      <c r="AC1778" s="155"/>
      <c r="AD1778" s="155"/>
      <c r="AE1778" s="155"/>
      <c r="AF1778" s="155"/>
      <c r="AG1778" s="155"/>
      <c r="AH1778" s="155"/>
      <c r="AI1778" s="155"/>
      <c r="AJ1778" s="155"/>
      <c r="AK1778" s="155"/>
      <c r="AL1778" s="155"/>
      <c r="AM1778" s="155"/>
      <c r="AN1778" s="155"/>
      <c r="AO1778" s="155"/>
      <c r="AP1778" s="155"/>
      <c r="AQ1778" s="155"/>
      <c r="AR1778" s="155"/>
    </row>
    <row r="1779" spans="1:44" ht="102" hidden="1" x14ac:dyDescent="0.3">
      <c r="A1779" s="155"/>
      <c r="B1779" s="165" t="s">
        <v>4107</v>
      </c>
      <c r="C1779" s="162"/>
      <c r="D1779" s="170">
        <v>1687.93</v>
      </c>
      <c r="E1779" s="171">
        <v>1687.93</v>
      </c>
      <c r="F1779" s="166" t="s">
        <v>2899</v>
      </c>
      <c r="G1779" s="161" t="s">
        <v>1415</v>
      </c>
      <c r="H1779" s="162" t="s">
        <v>103</v>
      </c>
      <c r="I1779" s="155"/>
      <c r="J1779" s="155"/>
      <c r="K1779" s="155"/>
      <c r="L1779" s="155"/>
      <c r="M1779" s="155"/>
      <c r="N1779" s="155"/>
      <c r="O1779" s="155"/>
      <c r="P1779" s="155"/>
      <c r="Q1779" s="155"/>
      <c r="R1779" s="155"/>
      <c r="S1779" s="155"/>
      <c r="T1779" s="155"/>
      <c r="U1779" s="155"/>
      <c r="V1779" s="155"/>
      <c r="W1779" s="155"/>
      <c r="X1779" s="155"/>
      <c r="Y1779" s="155"/>
      <c r="Z1779" s="155"/>
      <c r="AA1779" s="155"/>
      <c r="AB1779" s="155"/>
      <c r="AC1779" s="155"/>
      <c r="AD1779" s="155"/>
      <c r="AE1779" s="155"/>
      <c r="AF1779" s="155"/>
      <c r="AG1779" s="155"/>
      <c r="AH1779" s="155"/>
      <c r="AI1779" s="155"/>
      <c r="AJ1779" s="155"/>
      <c r="AK1779" s="155"/>
      <c r="AL1779" s="155"/>
      <c r="AM1779" s="155"/>
      <c r="AN1779" s="155"/>
      <c r="AO1779" s="155"/>
      <c r="AP1779" s="155"/>
      <c r="AQ1779" s="155"/>
      <c r="AR1779" s="155"/>
    </row>
    <row r="1780" spans="1:44" ht="102" hidden="1" x14ac:dyDescent="0.3">
      <c r="A1780" s="155"/>
      <c r="B1780" s="166" t="s">
        <v>2899</v>
      </c>
      <c r="C1780" s="167"/>
      <c r="D1780" s="170">
        <v>1687.93</v>
      </c>
      <c r="E1780" s="171">
        <v>1687.93</v>
      </c>
      <c r="F1780" s="161" t="s">
        <v>1415</v>
      </c>
      <c r="G1780" s="165" t="s">
        <v>4107</v>
      </c>
      <c r="H1780" s="162"/>
      <c r="I1780" s="155"/>
      <c r="J1780" s="155"/>
      <c r="K1780" s="155"/>
      <c r="L1780" s="155"/>
      <c r="M1780" s="155"/>
      <c r="N1780" s="155"/>
      <c r="O1780" s="155"/>
      <c r="P1780" s="155"/>
      <c r="Q1780" s="155"/>
      <c r="R1780" s="155"/>
      <c r="S1780" s="155"/>
      <c r="T1780" s="155"/>
      <c r="U1780" s="155"/>
      <c r="V1780" s="155"/>
      <c r="W1780" s="155"/>
      <c r="X1780" s="155"/>
      <c r="Y1780" s="155"/>
      <c r="Z1780" s="155"/>
      <c r="AA1780" s="155"/>
      <c r="AB1780" s="155"/>
      <c r="AC1780" s="155"/>
      <c r="AD1780" s="155"/>
      <c r="AE1780" s="155"/>
      <c r="AF1780" s="155"/>
      <c r="AG1780" s="155"/>
      <c r="AH1780" s="155"/>
      <c r="AI1780" s="155"/>
      <c r="AJ1780" s="155"/>
      <c r="AK1780" s="155"/>
      <c r="AL1780" s="155"/>
      <c r="AM1780" s="155"/>
      <c r="AN1780" s="155"/>
      <c r="AO1780" s="155"/>
      <c r="AP1780" s="155"/>
      <c r="AQ1780" s="155"/>
      <c r="AR1780" s="155"/>
    </row>
    <row r="1781" spans="1:44" ht="102" x14ac:dyDescent="0.3">
      <c r="A1781" s="155"/>
      <c r="B1781" s="161" t="s">
        <v>1415</v>
      </c>
      <c r="C1781" s="162" t="s">
        <v>103</v>
      </c>
      <c r="D1781" s="170">
        <v>2534.04</v>
      </c>
      <c r="E1781" s="171">
        <v>2534.04</v>
      </c>
      <c r="F1781" s="165" t="s">
        <v>4107</v>
      </c>
      <c r="G1781" s="166" t="s">
        <v>2900</v>
      </c>
      <c r="H1781" s="167"/>
      <c r="I1781" s="155"/>
      <c r="J1781" s="155"/>
      <c r="K1781" s="155"/>
      <c r="L1781" s="155"/>
      <c r="M1781" s="155"/>
      <c r="N1781" s="155"/>
      <c r="O1781" s="155"/>
      <c r="P1781" s="155"/>
      <c r="Q1781" s="155"/>
      <c r="R1781" s="155"/>
      <c r="S1781" s="155"/>
      <c r="T1781" s="155"/>
      <c r="U1781" s="155"/>
      <c r="V1781" s="155"/>
      <c r="W1781" s="155"/>
      <c r="X1781" s="155"/>
      <c r="Y1781" s="155"/>
      <c r="Z1781" s="155"/>
      <c r="AA1781" s="155"/>
      <c r="AB1781" s="155"/>
      <c r="AC1781" s="155"/>
      <c r="AD1781" s="155"/>
      <c r="AE1781" s="155"/>
      <c r="AF1781" s="155"/>
      <c r="AG1781" s="155"/>
      <c r="AH1781" s="155"/>
      <c r="AI1781" s="155"/>
      <c r="AJ1781" s="155"/>
      <c r="AK1781" s="155"/>
      <c r="AL1781" s="155"/>
      <c r="AM1781" s="155"/>
      <c r="AN1781" s="155"/>
      <c r="AO1781" s="155"/>
      <c r="AP1781" s="155"/>
      <c r="AQ1781" s="155"/>
      <c r="AR1781" s="155"/>
    </row>
    <row r="1782" spans="1:44" ht="102" hidden="1" x14ac:dyDescent="0.3">
      <c r="A1782" s="155"/>
      <c r="B1782" s="165" t="s">
        <v>4107</v>
      </c>
      <c r="C1782" s="162"/>
      <c r="D1782" s="170">
        <v>2534.04</v>
      </c>
      <c r="E1782" s="171">
        <v>2534.04</v>
      </c>
      <c r="F1782" s="166" t="s">
        <v>2900</v>
      </c>
      <c r="G1782" s="161" t="s">
        <v>1268</v>
      </c>
      <c r="H1782" s="162" t="s">
        <v>104</v>
      </c>
      <c r="I1782" s="155"/>
      <c r="J1782" s="155"/>
      <c r="K1782" s="155"/>
      <c r="L1782" s="155"/>
      <c r="M1782" s="155"/>
      <c r="N1782" s="155"/>
      <c r="O1782" s="155"/>
      <c r="P1782" s="155"/>
      <c r="Q1782" s="155"/>
      <c r="R1782" s="155"/>
      <c r="S1782" s="155"/>
      <c r="T1782" s="155"/>
      <c r="U1782" s="155"/>
      <c r="V1782" s="155"/>
      <c r="W1782" s="155"/>
      <c r="X1782" s="155"/>
      <c r="Y1782" s="155"/>
      <c r="Z1782" s="155"/>
      <c r="AA1782" s="155"/>
      <c r="AB1782" s="155"/>
      <c r="AC1782" s="155"/>
      <c r="AD1782" s="155"/>
      <c r="AE1782" s="155"/>
      <c r="AF1782" s="155"/>
      <c r="AG1782" s="155"/>
      <c r="AH1782" s="155"/>
      <c r="AI1782" s="155"/>
      <c r="AJ1782" s="155"/>
      <c r="AK1782" s="155"/>
      <c r="AL1782" s="155"/>
      <c r="AM1782" s="155"/>
      <c r="AN1782" s="155"/>
      <c r="AO1782" s="155"/>
      <c r="AP1782" s="155"/>
      <c r="AQ1782" s="155"/>
      <c r="AR1782" s="155"/>
    </row>
    <row r="1783" spans="1:44" ht="102" hidden="1" x14ac:dyDescent="0.3">
      <c r="A1783" s="155"/>
      <c r="B1783" s="166" t="s">
        <v>2900</v>
      </c>
      <c r="C1783" s="167"/>
      <c r="D1783" s="170">
        <v>2534.04</v>
      </c>
      <c r="E1783" s="171">
        <v>2534.04</v>
      </c>
      <c r="F1783" s="161" t="s">
        <v>1268</v>
      </c>
      <c r="G1783" s="165" t="s">
        <v>4107</v>
      </c>
      <c r="H1783" s="162"/>
      <c r="I1783" s="155"/>
      <c r="J1783" s="155"/>
      <c r="K1783" s="155"/>
      <c r="L1783" s="155"/>
      <c r="M1783" s="155"/>
      <c r="N1783" s="155"/>
      <c r="O1783" s="155"/>
      <c r="P1783" s="155"/>
      <c r="Q1783" s="155"/>
      <c r="R1783" s="155"/>
      <c r="S1783" s="155"/>
      <c r="T1783" s="155"/>
      <c r="U1783" s="155"/>
      <c r="V1783" s="155"/>
      <c r="W1783" s="155"/>
      <c r="X1783" s="155"/>
      <c r="Y1783" s="155"/>
      <c r="Z1783" s="155"/>
      <c r="AA1783" s="155"/>
      <c r="AB1783" s="155"/>
      <c r="AC1783" s="155"/>
      <c r="AD1783" s="155"/>
      <c r="AE1783" s="155"/>
      <c r="AF1783" s="155"/>
      <c r="AG1783" s="155"/>
      <c r="AH1783" s="155"/>
      <c r="AI1783" s="155"/>
      <c r="AJ1783" s="155"/>
      <c r="AK1783" s="155"/>
      <c r="AL1783" s="155"/>
      <c r="AM1783" s="155"/>
      <c r="AN1783" s="155"/>
      <c r="AO1783" s="155"/>
      <c r="AP1783" s="155"/>
      <c r="AQ1783" s="155"/>
      <c r="AR1783" s="155"/>
    </row>
    <row r="1784" spans="1:44" ht="102" x14ac:dyDescent="0.3">
      <c r="A1784" s="155"/>
      <c r="B1784" s="161" t="s">
        <v>1268</v>
      </c>
      <c r="C1784" s="162" t="s">
        <v>104</v>
      </c>
      <c r="D1784" s="170">
        <v>1438.82</v>
      </c>
      <c r="E1784" s="171">
        <v>1438.82</v>
      </c>
      <c r="F1784" s="165" t="s">
        <v>4107</v>
      </c>
      <c r="G1784" s="166" t="s">
        <v>2901</v>
      </c>
      <c r="H1784" s="167"/>
      <c r="I1784" s="155"/>
      <c r="J1784" s="155"/>
      <c r="K1784" s="155"/>
      <c r="L1784" s="155"/>
      <c r="M1784" s="155"/>
      <c r="N1784" s="155"/>
      <c r="O1784" s="155"/>
      <c r="P1784" s="155"/>
      <c r="Q1784" s="155"/>
      <c r="R1784" s="155"/>
      <c r="S1784" s="155"/>
      <c r="T1784" s="155"/>
      <c r="U1784" s="155"/>
      <c r="V1784" s="155"/>
      <c r="W1784" s="155"/>
      <c r="X1784" s="155"/>
      <c r="Y1784" s="155"/>
      <c r="Z1784" s="155"/>
      <c r="AA1784" s="155"/>
      <c r="AB1784" s="155"/>
      <c r="AC1784" s="155"/>
      <c r="AD1784" s="155"/>
      <c r="AE1784" s="155"/>
      <c r="AF1784" s="155"/>
      <c r="AG1784" s="155"/>
      <c r="AH1784" s="155"/>
      <c r="AI1784" s="155"/>
      <c r="AJ1784" s="155"/>
      <c r="AK1784" s="155"/>
      <c r="AL1784" s="155"/>
      <c r="AM1784" s="155"/>
      <c r="AN1784" s="155"/>
      <c r="AO1784" s="155"/>
      <c r="AP1784" s="155"/>
      <c r="AQ1784" s="155"/>
      <c r="AR1784" s="155"/>
    </row>
    <row r="1785" spans="1:44" ht="102" hidden="1" x14ac:dyDescent="0.3">
      <c r="A1785" s="155"/>
      <c r="B1785" s="165" t="s">
        <v>4107</v>
      </c>
      <c r="C1785" s="162"/>
      <c r="D1785" s="170">
        <v>1438.82</v>
      </c>
      <c r="E1785" s="171">
        <v>1438.82</v>
      </c>
      <c r="F1785" s="166" t="s">
        <v>2901</v>
      </c>
      <c r="G1785" s="161" t="s">
        <v>1508</v>
      </c>
      <c r="H1785" s="162" t="s">
        <v>65</v>
      </c>
      <c r="I1785" s="155"/>
      <c r="J1785" s="155"/>
      <c r="K1785" s="155"/>
      <c r="L1785" s="155"/>
      <c r="M1785" s="155"/>
      <c r="N1785" s="155"/>
      <c r="O1785" s="155"/>
      <c r="P1785" s="155"/>
      <c r="Q1785" s="155"/>
      <c r="R1785" s="155"/>
      <c r="S1785" s="155"/>
      <c r="T1785" s="155"/>
      <c r="U1785" s="155"/>
      <c r="V1785" s="155"/>
      <c r="W1785" s="155"/>
      <c r="X1785" s="155"/>
      <c r="Y1785" s="155"/>
      <c r="Z1785" s="155"/>
      <c r="AA1785" s="155"/>
      <c r="AB1785" s="155"/>
      <c r="AC1785" s="155"/>
      <c r="AD1785" s="155"/>
      <c r="AE1785" s="155"/>
      <c r="AF1785" s="155"/>
      <c r="AG1785" s="155"/>
      <c r="AH1785" s="155"/>
      <c r="AI1785" s="155"/>
      <c r="AJ1785" s="155"/>
      <c r="AK1785" s="155"/>
      <c r="AL1785" s="155"/>
      <c r="AM1785" s="155"/>
      <c r="AN1785" s="155"/>
      <c r="AO1785" s="155"/>
      <c r="AP1785" s="155"/>
      <c r="AQ1785" s="155"/>
      <c r="AR1785" s="155"/>
    </row>
    <row r="1786" spans="1:44" ht="102" hidden="1" x14ac:dyDescent="0.3">
      <c r="A1786" s="155"/>
      <c r="B1786" s="166" t="s">
        <v>2901</v>
      </c>
      <c r="C1786" s="167"/>
      <c r="D1786" s="170">
        <v>1438.82</v>
      </c>
      <c r="E1786" s="171">
        <v>1438.82</v>
      </c>
      <c r="F1786" s="161" t="s">
        <v>1508</v>
      </c>
      <c r="G1786" s="165" t="s">
        <v>4107</v>
      </c>
      <c r="H1786" s="162"/>
      <c r="I1786" s="155"/>
      <c r="J1786" s="155"/>
      <c r="K1786" s="155"/>
      <c r="L1786" s="155"/>
      <c r="M1786" s="155"/>
      <c r="N1786" s="155"/>
      <c r="O1786" s="155"/>
      <c r="P1786" s="155"/>
      <c r="Q1786" s="155"/>
      <c r="R1786" s="155"/>
      <c r="S1786" s="155"/>
      <c r="T1786" s="155"/>
      <c r="U1786" s="155"/>
      <c r="V1786" s="155"/>
      <c r="W1786" s="155"/>
      <c r="X1786" s="155"/>
      <c r="Y1786" s="155"/>
      <c r="Z1786" s="155"/>
      <c r="AA1786" s="155"/>
      <c r="AB1786" s="155"/>
      <c r="AC1786" s="155"/>
      <c r="AD1786" s="155"/>
      <c r="AE1786" s="155"/>
      <c r="AF1786" s="155"/>
      <c r="AG1786" s="155"/>
      <c r="AH1786" s="155"/>
      <c r="AI1786" s="155"/>
      <c r="AJ1786" s="155"/>
      <c r="AK1786" s="155"/>
      <c r="AL1786" s="155"/>
      <c r="AM1786" s="155"/>
      <c r="AN1786" s="155"/>
      <c r="AO1786" s="155"/>
      <c r="AP1786" s="155"/>
      <c r="AQ1786" s="155"/>
      <c r="AR1786" s="155"/>
    </row>
    <row r="1787" spans="1:44" ht="102" x14ac:dyDescent="0.3">
      <c r="A1787" s="155"/>
      <c r="B1787" s="161" t="s">
        <v>1508</v>
      </c>
      <c r="C1787" s="162" t="s">
        <v>65</v>
      </c>
      <c r="D1787" s="170">
        <v>1395.87</v>
      </c>
      <c r="E1787" s="171">
        <v>1395.87</v>
      </c>
      <c r="F1787" s="165" t="s">
        <v>4107</v>
      </c>
      <c r="G1787" s="166" t="s">
        <v>2902</v>
      </c>
      <c r="H1787" s="167"/>
      <c r="I1787" s="155"/>
      <c r="J1787" s="155"/>
      <c r="K1787" s="155"/>
      <c r="L1787" s="155"/>
      <c r="M1787" s="155"/>
      <c r="N1787" s="155"/>
      <c r="O1787" s="155"/>
      <c r="P1787" s="155"/>
      <c r="Q1787" s="155"/>
      <c r="R1787" s="155"/>
      <c r="S1787" s="155"/>
      <c r="T1787" s="155"/>
      <c r="U1787" s="155"/>
      <c r="V1787" s="155"/>
      <c r="W1787" s="155"/>
      <c r="X1787" s="155"/>
      <c r="Y1787" s="155"/>
      <c r="Z1787" s="155"/>
      <c r="AA1787" s="155"/>
      <c r="AB1787" s="155"/>
      <c r="AC1787" s="155"/>
      <c r="AD1787" s="155"/>
      <c r="AE1787" s="155"/>
      <c r="AF1787" s="155"/>
      <c r="AG1787" s="155"/>
      <c r="AH1787" s="155"/>
      <c r="AI1787" s="155"/>
      <c r="AJ1787" s="155"/>
      <c r="AK1787" s="155"/>
      <c r="AL1787" s="155"/>
      <c r="AM1787" s="155"/>
      <c r="AN1787" s="155"/>
      <c r="AO1787" s="155"/>
      <c r="AP1787" s="155"/>
      <c r="AQ1787" s="155"/>
      <c r="AR1787" s="155"/>
    </row>
    <row r="1788" spans="1:44" ht="102" hidden="1" x14ac:dyDescent="0.3">
      <c r="A1788" s="155"/>
      <c r="B1788" s="165" t="s">
        <v>4107</v>
      </c>
      <c r="C1788" s="162"/>
      <c r="D1788" s="170">
        <v>1395.87</v>
      </c>
      <c r="E1788" s="171">
        <v>1395.87</v>
      </c>
      <c r="F1788" s="166" t="s">
        <v>2902</v>
      </c>
      <c r="G1788" s="161" t="s">
        <v>2284</v>
      </c>
      <c r="H1788" s="162" t="s">
        <v>106</v>
      </c>
      <c r="I1788" s="155"/>
      <c r="J1788" s="155"/>
      <c r="K1788" s="155"/>
      <c r="L1788" s="155"/>
      <c r="M1788" s="155"/>
      <c r="N1788" s="155"/>
      <c r="O1788" s="155"/>
      <c r="P1788" s="155"/>
      <c r="Q1788" s="155"/>
      <c r="R1788" s="155"/>
      <c r="S1788" s="155"/>
      <c r="T1788" s="155"/>
      <c r="U1788" s="155"/>
      <c r="V1788" s="155"/>
      <c r="W1788" s="155"/>
      <c r="X1788" s="155"/>
      <c r="Y1788" s="155"/>
      <c r="Z1788" s="155"/>
      <c r="AA1788" s="155"/>
      <c r="AB1788" s="155"/>
      <c r="AC1788" s="155"/>
      <c r="AD1788" s="155"/>
      <c r="AE1788" s="155"/>
      <c r="AF1788" s="155"/>
      <c r="AG1788" s="155"/>
      <c r="AH1788" s="155"/>
      <c r="AI1788" s="155"/>
      <c r="AJ1788" s="155"/>
      <c r="AK1788" s="155"/>
      <c r="AL1788" s="155"/>
      <c r="AM1788" s="155"/>
      <c r="AN1788" s="155"/>
      <c r="AO1788" s="155"/>
      <c r="AP1788" s="155"/>
      <c r="AQ1788" s="155"/>
      <c r="AR1788" s="155"/>
    </row>
    <row r="1789" spans="1:44" ht="102" hidden="1" x14ac:dyDescent="0.3">
      <c r="A1789" s="155"/>
      <c r="B1789" s="166" t="s">
        <v>2902</v>
      </c>
      <c r="C1789" s="167"/>
      <c r="D1789" s="170">
        <v>1395.87</v>
      </c>
      <c r="E1789" s="171">
        <v>1395.87</v>
      </c>
      <c r="F1789" s="161" t="s">
        <v>2284</v>
      </c>
      <c r="G1789" s="165" t="s">
        <v>4107</v>
      </c>
      <c r="H1789" s="162"/>
      <c r="I1789" s="155"/>
      <c r="J1789" s="155"/>
      <c r="K1789" s="155"/>
      <c r="L1789" s="155"/>
      <c r="M1789" s="155"/>
      <c r="N1789" s="155"/>
      <c r="O1789" s="155"/>
      <c r="P1789" s="155"/>
      <c r="Q1789" s="155"/>
      <c r="R1789" s="155"/>
      <c r="S1789" s="155"/>
      <c r="T1789" s="155"/>
      <c r="U1789" s="155"/>
      <c r="V1789" s="155"/>
      <c r="W1789" s="155"/>
      <c r="X1789" s="155"/>
      <c r="Y1789" s="155"/>
      <c r="Z1789" s="155"/>
      <c r="AA1789" s="155"/>
      <c r="AB1789" s="155"/>
      <c r="AC1789" s="155"/>
      <c r="AD1789" s="155"/>
      <c r="AE1789" s="155"/>
      <c r="AF1789" s="155"/>
      <c r="AG1789" s="155"/>
      <c r="AH1789" s="155"/>
      <c r="AI1789" s="155"/>
      <c r="AJ1789" s="155"/>
      <c r="AK1789" s="155"/>
      <c r="AL1789" s="155"/>
      <c r="AM1789" s="155"/>
      <c r="AN1789" s="155"/>
      <c r="AO1789" s="155"/>
      <c r="AP1789" s="155"/>
      <c r="AQ1789" s="155"/>
      <c r="AR1789" s="155"/>
    </row>
    <row r="1790" spans="1:44" ht="102" x14ac:dyDescent="0.3">
      <c r="A1790" s="155"/>
      <c r="B1790" s="161" t="s">
        <v>2284</v>
      </c>
      <c r="C1790" s="162" t="s">
        <v>106</v>
      </c>
      <c r="D1790" s="170">
        <v>2641.41</v>
      </c>
      <c r="E1790" s="171">
        <v>2641.41</v>
      </c>
      <c r="F1790" s="165" t="s">
        <v>4107</v>
      </c>
      <c r="G1790" s="166" t="s">
        <v>3494</v>
      </c>
      <c r="H1790" s="167"/>
      <c r="I1790" s="155"/>
      <c r="J1790" s="155"/>
      <c r="K1790" s="155"/>
      <c r="L1790" s="155"/>
      <c r="M1790" s="155"/>
      <c r="N1790" s="155"/>
      <c r="O1790" s="155"/>
      <c r="P1790" s="155"/>
      <c r="Q1790" s="155"/>
      <c r="R1790" s="155"/>
      <c r="S1790" s="155"/>
      <c r="T1790" s="155"/>
      <c r="U1790" s="155"/>
      <c r="V1790" s="155"/>
      <c r="W1790" s="155"/>
      <c r="X1790" s="155"/>
      <c r="Y1790" s="155"/>
      <c r="Z1790" s="155"/>
      <c r="AA1790" s="155"/>
      <c r="AB1790" s="155"/>
      <c r="AC1790" s="155"/>
      <c r="AD1790" s="155"/>
      <c r="AE1790" s="155"/>
      <c r="AF1790" s="155"/>
      <c r="AG1790" s="155"/>
      <c r="AH1790" s="155"/>
      <c r="AI1790" s="155"/>
      <c r="AJ1790" s="155"/>
      <c r="AK1790" s="155"/>
      <c r="AL1790" s="155"/>
      <c r="AM1790" s="155"/>
      <c r="AN1790" s="155"/>
      <c r="AO1790" s="155"/>
      <c r="AP1790" s="155"/>
      <c r="AQ1790" s="155"/>
      <c r="AR1790" s="155"/>
    </row>
    <row r="1791" spans="1:44" ht="102" hidden="1" x14ac:dyDescent="0.3">
      <c r="A1791" s="155"/>
      <c r="B1791" s="165" t="s">
        <v>4107</v>
      </c>
      <c r="C1791" s="162"/>
      <c r="D1791" s="170">
        <v>2641.41</v>
      </c>
      <c r="E1791" s="171">
        <v>2641.41</v>
      </c>
      <c r="F1791" s="166" t="s">
        <v>3494</v>
      </c>
      <c r="G1791" s="161" t="s">
        <v>1385</v>
      </c>
      <c r="H1791" s="162" t="s">
        <v>91</v>
      </c>
      <c r="I1791" s="155"/>
      <c r="J1791" s="155"/>
      <c r="K1791" s="155"/>
      <c r="L1791" s="155"/>
      <c r="M1791" s="155"/>
      <c r="N1791" s="155"/>
      <c r="O1791" s="155"/>
      <c r="P1791" s="155"/>
      <c r="Q1791" s="155"/>
      <c r="R1791" s="155"/>
      <c r="S1791" s="155"/>
      <c r="T1791" s="155"/>
      <c r="U1791" s="155"/>
      <c r="V1791" s="155"/>
      <c r="W1791" s="155"/>
      <c r="X1791" s="155"/>
      <c r="Y1791" s="155"/>
      <c r="Z1791" s="155"/>
      <c r="AA1791" s="155"/>
      <c r="AB1791" s="155"/>
      <c r="AC1791" s="155"/>
      <c r="AD1791" s="155"/>
      <c r="AE1791" s="155"/>
      <c r="AF1791" s="155"/>
      <c r="AG1791" s="155"/>
      <c r="AH1791" s="155"/>
      <c r="AI1791" s="155"/>
      <c r="AJ1791" s="155"/>
      <c r="AK1791" s="155"/>
      <c r="AL1791" s="155"/>
      <c r="AM1791" s="155"/>
      <c r="AN1791" s="155"/>
      <c r="AO1791" s="155"/>
      <c r="AP1791" s="155"/>
      <c r="AQ1791" s="155"/>
      <c r="AR1791" s="155"/>
    </row>
    <row r="1792" spans="1:44" ht="102" hidden="1" x14ac:dyDescent="0.3">
      <c r="A1792" s="155"/>
      <c r="B1792" s="166" t="s">
        <v>3494</v>
      </c>
      <c r="C1792" s="167"/>
      <c r="D1792" s="170">
        <v>2641.41</v>
      </c>
      <c r="E1792" s="171">
        <v>2641.41</v>
      </c>
      <c r="F1792" s="161" t="s">
        <v>1385</v>
      </c>
      <c r="G1792" s="165" t="s">
        <v>4107</v>
      </c>
      <c r="H1792" s="162"/>
      <c r="I1792" s="155"/>
      <c r="J1792" s="155"/>
      <c r="K1792" s="155"/>
      <c r="L1792" s="155"/>
      <c r="M1792" s="155"/>
      <c r="N1792" s="155"/>
      <c r="O1792" s="155"/>
      <c r="P1792" s="155"/>
      <c r="Q1792" s="155"/>
      <c r="R1792" s="155"/>
      <c r="S1792" s="155"/>
      <c r="T1792" s="155"/>
      <c r="U1792" s="155"/>
      <c r="V1792" s="155"/>
      <c r="W1792" s="155"/>
      <c r="X1792" s="155"/>
      <c r="Y1792" s="155"/>
      <c r="Z1792" s="155"/>
      <c r="AA1792" s="155"/>
      <c r="AB1792" s="155"/>
      <c r="AC1792" s="155"/>
      <c r="AD1792" s="155"/>
      <c r="AE1792" s="155"/>
      <c r="AF1792" s="155"/>
      <c r="AG1792" s="155"/>
      <c r="AH1792" s="155"/>
      <c r="AI1792" s="155"/>
      <c r="AJ1792" s="155"/>
      <c r="AK1792" s="155"/>
      <c r="AL1792" s="155"/>
      <c r="AM1792" s="155"/>
      <c r="AN1792" s="155"/>
      <c r="AO1792" s="155"/>
      <c r="AP1792" s="155"/>
      <c r="AQ1792" s="155"/>
      <c r="AR1792" s="155"/>
    </row>
    <row r="1793" spans="1:44" ht="102" x14ac:dyDescent="0.3">
      <c r="A1793" s="155"/>
      <c r="B1793" s="161" t="s">
        <v>1385</v>
      </c>
      <c r="C1793" s="162" t="s">
        <v>91</v>
      </c>
      <c r="D1793" s="170">
        <v>1679.34</v>
      </c>
      <c r="E1793" s="171">
        <v>1679.34</v>
      </c>
      <c r="F1793" s="165" t="s">
        <v>4107</v>
      </c>
      <c r="G1793" s="166" t="s">
        <v>2903</v>
      </c>
      <c r="H1793" s="167"/>
      <c r="I1793" s="155"/>
      <c r="J1793" s="155"/>
      <c r="K1793" s="155"/>
      <c r="L1793" s="155"/>
      <c r="M1793" s="155"/>
      <c r="N1793" s="155"/>
      <c r="O1793" s="155"/>
      <c r="P1793" s="155"/>
      <c r="Q1793" s="155"/>
      <c r="R1793" s="155"/>
      <c r="S1793" s="155"/>
      <c r="T1793" s="155"/>
      <c r="U1793" s="155"/>
      <c r="V1793" s="155"/>
      <c r="W1793" s="155"/>
      <c r="X1793" s="155"/>
      <c r="Y1793" s="155"/>
      <c r="Z1793" s="155"/>
      <c r="AA1793" s="155"/>
      <c r="AB1793" s="155"/>
      <c r="AC1793" s="155"/>
      <c r="AD1793" s="155"/>
      <c r="AE1793" s="155"/>
      <c r="AF1793" s="155"/>
      <c r="AG1793" s="155"/>
      <c r="AH1793" s="155"/>
      <c r="AI1793" s="155"/>
      <c r="AJ1793" s="155"/>
      <c r="AK1793" s="155"/>
      <c r="AL1793" s="155"/>
      <c r="AM1793" s="155"/>
      <c r="AN1793" s="155"/>
      <c r="AO1793" s="155"/>
      <c r="AP1793" s="155"/>
      <c r="AQ1793" s="155"/>
      <c r="AR1793" s="155"/>
    </row>
    <row r="1794" spans="1:44" ht="102" hidden="1" x14ac:dyDescent="0.3">
      <c r="A1794" s="155"/>
      <c r="B1794" s="165" t="s">
        <v>4107</v>
      </c>
      <c r="C1794" s="162"/>
      <c r="D1794" s="170">
        <v>1679.34</v>
      </c>
      <c r="E1794" s="171">
        <v>1679.34</v>
      </c>
      <c r="F1794" s="166" t="s">
        <v>2903</v>
      </c>
      <c r="G1794" s="161" t="s">
        <v>1379</v>
      </c>
      <c r="H1794" s="162" t="s">
        <v>67</v>
      </c>
      <c r="I1794" s="155"/>
      <c r="J1794" s="155"/>
      <c r="K1794" s="155"/>
      <c r="L1794" s="155"/>
      <c r="M1794" s="155"/>
      <c r="N1794" s="155"/>
      <c r="O1794" s="155"/>
      <c r="P1794" s="155"/>
      <c r="Q1794" s="155"/>
      <c r="R1794" s="155"/>
      <c r="S1794" s="155"/>
      <c r="T1794" s="155"/>
      <c r="U1794" s="155"/>
      <c r="V1794" s="155"/>
      <c r="W1794" s="155"/>
      <c r="X1794" s="155"/>
      <c r="Y1794" s="155"/>
      <c r="Z1794" s="155"/>
      <c r="AA1794" s="155"/>
      <c r="AB1794" s="155"/>
      <c r="AC1794" s="155"/>
      <c r="AD1794" s="155"/>
      <c r="AE1794" s="155"/>
      <c r="AF1794" s="155"/>
      <c r="AG1794" s="155"/>
      <c r="AH1794" s="155"/>
      <c r="AI1794" s="155"/>
      <c r="AJ1794" s="155"/>
      <c r="AK1794" s="155"/>
      <c r="AL1794" s="155"/>
      <c r="AM1794" s="155"/>
      <c r="AN1794" s="155"/>
      <c r="AO1794" s="155"/>
      <c r="AP1794" s="155"/>
      <c r="AQ1794" s="155"/>
      <c r="AR1794" s="155"/>
    </row>
    <row r="1795" spans="1:44" ht="102" hidden="1" x14ac:dyDescent="0.3">
      <c r="A1795" s="155"/>
      <c r="B1795" s="166" t="s">
        <v>2903</v>
      </c>
      <c r="C1795" s="167"/>
      <c r="D1795" s="170">
        <v>1679.34</v>
      </c>
      <c r="E1795" s="171">
        <v>1679.34</v>
      </c>
      <c r="F1795" s="161" t="s">
        <v>1379</v>
      </c>
      <c r="G1795" s="165" t="s">
        <v>4107</v>
      </c>
      <c r="H1795" s="162"/>
      <c r="I1795" s="155"/>
      <c r="J1795" s="155"/>
      <c r="K1795" s="155"/>
      <c r="L1795" s="155"/>
      <c r="M1795" s="155"/>
      <c r="N1795" s="155"/>
      <c r="O1795" s="155"/>
      <c r="P1795" s="155"/>
      <c r="Q1795" s="155"/>
      <c r="R1795" s="155"/>
      <c r="S1795" s="155"/>
      <c r="T1795" s="155"/>
      <c r="U1795" s="155"/>
      <c r="V1795" s="155"/>
      <c r="W1795" s="155"/>
      <c r="X1795" s="155"/>
      <c r="Y1795" s="155"/>
      <c r="Z1795" s="155"/>
      <c r="AA1795" s="155"/>
      <c r="AB1795" s="155"/>
      <c r="AC1795" s="155"/>
      <c r="AD1795" s="155"/>
      <c r="AE1795" s="155"/>
      <c r="AF1795" s="155"/>
      <c r="AG1795" s="155"/>
      <c r="AH1795" s="155"/>
      <c r="AI1795" s="155"/>
      <c r="AJ1795" s="155"/>
      <c r="AK1795" s="155"/>
      <c r="AL1795" s="155"/>
      <c r="AM1795" s="155"/>
      <c r="AN1795" s="155"/>
      <c r="AO1795" s="155"/>
      <c r="AP1795" s="155"/>
      <c r="AQ1795" s="155"/>
      <c r="AR1795" s="155"/>
    </row>
    <row r="1796" spans="1:44" ht="102" x14ac:dyDescent="0.3">
      <c r="A1796" s="155"/>
      <c r="B1796" s="161" t="s">
        <v>1379</v>
      </c>
      <c r="C1796" s="162" t="s">
        <v>67</v>
      </c>
      <c r="D1796" s="170">
        <v>1365.8</v>
      </c>
      <c r="E1796" s="171">
        <v>1365.8</v>
      </c>
      <c r="F1796" s="165" t="s">
        <v>4107</v>
      </c>
      <c r="G1796" s="166" t="s">
        <v>2904</v>
      </c>
      <c r="H1796" s="167"/>
      <c r="I1796" s="155"/>
      <c r="J1796" s="155"/>
      <c r="K1796" s="155"/>
      <c r="L1796" s="155"/>
      <c r="M1796" s="155"/>
      <c r="N1796" s="155"/>
      <c r="O1796" s="155"/>
      <c r="P1796" s="155"/>
      <c r="Q1796" s="155"/>
      <c r="R1796" s="155"/>
      <c r="S1796" s="155"/>
      <c r="T1796" s="155"/>
      <c r="U1796" s="155"/>
      <c r="V1796" s="155"/>
      <c r="W1796" s="155"/>
      <c r="X1796" s="155"/>
      <c r="Y1796" s="155"/>
      <c r="Z1796" s="155"/>
      <c r="AA1796" s="155"/>
      <c r="AB1796" s="155"/>
      <c r="AC1796" s="155"/>
      <c r="AD1796" s="155"/>
      <c r="AE1796" s="155"/>
      <c r="AF1796" s="155"/>
      <c r="AG1796" s="155"/>
      <c r="AH1796" s="155"/>
      <c r="AI1796" s="155"/>
      <c r="AJ1796" s="155"/>
      <c r="AK1796" s="155"/>
      <c r="AL1796" s="155"/>
      <c r="AM1796" s="155"/>
      <c r="AN1796" s="155"/>
      <c r="AO1796" s="155"/>
      <c r="AP1796" s="155"/>
      <c r="AQ1796" s="155"/>
      <c r="AR1796" s="155"/>
    </row>
    <row r="1797" spans="1:44" ht="102" hidden="1" x14ac:dyDescent="0.3">
      <c r="A1797" s="155"/>
      <c r="B1797" s="165" t="s">
        <v>4107</v>
      </c>
      <c r="C1797" s="162"/>
      <c r="D1797" s="170">
        <v>1365.8</v>
      </c>
      <c r="E1797" s="171">
        <v>1365.8</v>
      </c>
      <c r="F1797" s="166" t="s">
        <v>2904</v>
      </c>
      <c r="G1797" s="161" t="s">
        <v>1280</v>
      </c>
      <c r="H1797" s="162" t="s">
        <v>220</v>
      </c>
      <c r="I1797" s="155"/>
      <c r="J1797" s="155"/>
      <c r="K1797" s="155"/>
      <c r="L1797" s="155"/>
      <c r="M1797" s="155"/>
      <c r="N1797" s="155"/>
      <c r="O1797" s="155"/>
      <c r="P1797" s="155"/>
      <c r="Q1797" s="155"/>
      <c r="R1797" s="155"/>
      <c r="S1797" s="155"/>
      <c r="T1797" s="155"/>
      <c r="U1797" s="155"/>
      <c r="V1797" s="155"/>
      <c r="W1797" s="155"/>
      <c r="X1797" s="155"/>
      <c r="Y1797" s="155"/>
      <c r="Z1797" s="155"/>
      <c r="AA1797" s="155"/>
      <c r="AB1797" s="155"/>
      <c r="AC1797" s="155"/>
      <c r="AD1797" s="155"/>
      <c r="AE1797" s="155"/>
      <c r="AF1797" s="155"/>
      <c r="AG1797" s="155"/>
      <c r="AH1797" s="155"/>
      <c r="AI1797" s="155"/>
      <c r="AJ1797" s="155"/>
      <c r="AK1797" s="155"/>
      <c r="AL1797" s="155"/>
      <c r="AM1797" s="155"/>
      <c r="AN1797" s="155"/>
      <c r="AO1797" s="155"/>
      <c r="AP1797" s="155"/>
      <c r="AQ1797" s="155"/>
      <c r="AR1797" s="155"/>
    </row>
    <row r="1798" spans="1:44" ht="102" hidden="1" x14ac:dyDescent="0.3">
      <c r="A1798" s="155"/>
      <c r="B1798" s="166" t="s">
        <v>2904</v>
      </c>
      <c r="C1798" s="167"/>
      <c r="D1798" s="170">
        <v>1365.8</v>
      </c>
      <c r="E1798" s="171">
        <v>1365.8</v>
      </c>
      <c r="F1798" s="161" t="s">
        <v>1280</v>
      </c>
      <c r="G1798" s="165" t="s">
        <v>4107</v>
      </c>
      <c r="H1798" s="162"/>
      <c r="I1798" s="155"/>
      <c r="J1798" s="155"/>
      <c r="K1798" s="155"/>
      <c r="L1798" s="155"/>
      <c r="M1798" s="155"/>
      <c r="N1798" s="155"/>
      <c r="O1798" s="155"/>
      <c r="P1798" s="155"/>
      <c r="Q1798" s="155"/>
      <c r="R1798" s="155"/>
      <c r="S1798" s="155"/>
      <c r="T1798" s="155"/>
      <c r="U1798" s="155"/>
      <c r="V1798" s="155"/>
      <c r="W1798" s="155"/>
      <c r="X1798" s="155"/>
      <c r="Y1798" s="155"/>
      <c r="Z1798" s="155"/>
      <c r="AA1798" s="155"/>
      <c r="AB1798" s="155"/>
      <c r="AC1798" s="155"/>
      <c r="AD1798" s="155"/>
      <c r="AE1798" s="155"/>
      <c r="AF1798" s="155"/>
      <c r="AG1798" s="155"/>
      <c r="AH1798" s="155"/>
      <c r="AI1798" s="155"/>
      <c r="AJ1798" s="155"/>
      <c r="AK1798" s="155"/>
      <c r="AL1798" s="155"/>
      <c r="AM1798" s="155"/>
      <c r="AN1798" s="155"/>
      <c r="AO1798" s="155"/>
      <c r="AP1798" s="155"/>
      <c r="AQ1798" s="155"/>
      <c r="AR1798" s="155"/>
    </row>
    <row r="1799" spans="1:44" ht="102" x14ac:dyDescent="0.3">
      <c r="A1799" s="155"/>
      <c r="B1799" s="161" t="s">
        <v>1280</v>
      </c>
      <c r="C1799" s="162" t="s">
        <v>220</v>
      </c>
      <c r="D1799" s="170">
        <v>1378.69</v>
      </c>
      <c r="E1799" s="171">
        <v>1378.69</v>
      </c>
      <c r="F1799" s="165" t="s">
        <v>4107</v>
      </c>
      <c r="G1799" s="166" t="s">
        <v>2905</v>
      </c>
      <c r="H1799" s="167"/>
      <c r="I1799" s="155"/>
      <c r="J1799" s="155"/>
      <c r="K1799" s="155"/>
      <c r="L1799" s="155"/>
      <c r="M1799" s="155"/>
      <c r="N1799" s="155"/>
      <c r="O1799" s="155"/>
      <c r="P1799" s="155"/>
      <c r="Q1799" s="155"/>
      <c r="R1799" s="155"/>
      <c r="S1799" s="155"/>
      <c r="T1799" s="155"/>
      <c r="U1799" s="155"/>
      <c r="V1799" s="155"/>
      <c r="W1799" s="155"/>
      <c r="X1799" s="155"/>
      <c r="Y1799" s="155"/>
      <c r="Z1799" s="155"/>
      <c r="AA1799" s="155"/>
      <c r="AB1799" s="155"/>
      <c r="AC1799" s="155"/>
      <c r="AD1799" s="155"/>
      <c r="AE1799" s="155"/>
      <c r="AF1799" s="155"/>
      <c r="AG1799" s="155"/>
      <c r="AH1799" s="155"/>
      <c r="AI1799" s="155"/>
      <c r="AJ1799" s="155"/>
      <c r="AK1799" s="155"/>
      <c r="AL1799" s="155"/>
      <c r="AM1799" s="155"/>
      <c r="AN1799" s="155"/>
      <c r="AO1799" s="155"/>
      <c r="AP1799" s="155"/>
      <c r="AQ1799" s="155"/>
      <c r="AR1799" s="155"/>
    </row>
    <row r="1800" spans="1:44" ht="102" hidden="1" x14ac:dyDescent="0.3">
      <c r="A1800" s="155"/>
      <c r="B1800" s="165" t="s">
        <v>4107</v>
      </c>
      <c r="C1800" s="162"/>
      <c r="D1800" s="170">
        <v>1378.69</v>
      </c>
      <c r="E1800" s="171">
        <v>1378.69</v>
      </c>
      <c r="F1800" s="166" t="s">
        <v>2905</v>
      </c>
      <c r="G1800" s="161" t="s">
        <v>1254</v>
      </c>
      <c r="H1800" s="162" t="s">
        <v>59</v>
      </c>
      <c r="I1800" s="155"/>
      <c r="J1800" s="155"/>
      <c r="K1800" s="155"/>
      <c r="L1800" s="155"/>
      <c r="M1800" s="155"/>
      <c r="N1800" s="155"/>
      <c r="O1800" s="155"/>
      <c r="P1800" s="155"/>
      <c r="Q1800" s="155"/>
      <c r="R1800" s="155"/>
      <c r="S1800" s="155"/>
      <c r="T1800" s="155"/>
      <c r="U1800" s="155"/>
      <c r="V1800" s="155"/>
      <c r="W1800" s="155"/>
      <c r="X1800" s="155"/>
      <c r="Y1800" s="155"/>
      <c r="Z1800" s="155"/>
      <c r="AA1800" s="155"/>
      <c r="AB1800" s="155"/>
      <c r="AC1800" s="155"/>
      <c r="AD1800" s="155"/>
      <c r="AE1800" s="155"/>
      <c r="AF1800" s="155"/>
      <c r="AG1800" s="155"/>
      <c r="AH1800" s="155"/>
      <c r="AI1800" s="155"/>
      <c r="AJ1800" s="155"/>
      <c r="AK1800" s="155"/>
      <c r="AL1800" s="155"/>
      <c r="AM1800" s="155"/>
      <c r="AN1800" s="155"/>
      <c r="AO1800" s="155"/>
      <c r="AP1800" s="155"/>
      <c r="AQ1800" s="155"/>
      <c r="AR1800" s="155"/>
    </row>
    <row r="1801" spans="1:44" ht="102" hidden="1" x14ac:dyDescent="0.3">
      <c r="A1801" s="155"/>
      <c r="B1801" s="166" t="s">
        <v>2905</v>
      </c>
      <c r="C1801" s="167"/>
      <c r="D1801" s="170">
        <v>1378.69</v>
      </c>
      <c r="E1801" s="171">
        <v>1378.69</v>
      </c>
      <c r="F1801" s="161" t="s">
        <v>1254</v>
      </c>
      <c r="G1801" s="165" t="s">
        <v>4107</v>
      </c>
      <c r="H1801" s="162"/>
      <c r="I1801" s="155"/>
      <c r="J1801" s="155"/>
      <c r="K1801" s="155"/>
      <c r="L1801" s="155"/>
      <c r="M1801" s="155"/>
      <c r="N1801" s="155"/>
      <c r="O1801" s="155"/>
      <c r="P1801" s="155"/>
      <c r="Q1801" s="155"/>
      <c r="R1801" s="155"/>
      <c r="S1801" s="155"/>
      <c r="T1801" s="155"/>
      <c r="U1801" s="155"/>
      <c r="V1801" s="155"/>
      <c r="W1801" s="155"/>
      <c r="X1801" s="155"/>
      <c r="Y1801" s="155"/>
      <c r="Z1801" s="155"/>
      <c r="AA1801" s="155"/>
      <c r="AB1801" s="155"/>
      <c r="AC1801" s="155"/>
      <c r="AD1801" s="155"/>
      <c r="AE1801" s="155"/>
      <c r="AF1801" s="155"/>
      <c r="AG1801" s="155"/>
      <c r="AH1801" s="155"/>
      <c r="AI1801" s="155"/>
      <c r="AJ1801" s="155"/>
      <c r="AK1801" s="155"/>
      <c r="AL1801" s="155"/>
      <c r="AM1801" s="155"/>
      <c r="AN1801" s="155"/>
      <c r="AO1801" s="155"/>
      <c r="AP1801" s="155"/>
      <c r="AQ1801" s="155"/>
      <c r="AR1801" s="155"/>
    </row>
    <row r="1802" spans="1:44" ht="102" x14ac:dyDescent="0.3">
      <c r="A1802" s="155"/>
      <c r="B1802" s="161" t="s">
        <v>1254</v>
      </c>
      <c r="C1802" s="162" t="s">
        <v>59</v>
      </c>
      <c r="D1802" s="170">
        <v>3466.05</v>
      </c>
      <c r="E1802" s="171">
        <v>3466.05</v>
      </c>
      <c r="F1802" s="165" t="s">
        <v>4107</v>
      </c>
      <c r="G1802" s="166" t="s">
        <v>2737</v>
      </c>
      <c r="H1802" s="167"/>
      <c r="I1802" s="155"/>
      <c r="J1802" s="155"/>
      <c r="K1802" s="155"/>
      <c r="L1802" s="155"/>
      <c r="M1802" s="155"/>
      <c r="N1802" s="155"/>
      <c r="O1802" s="155"/>
      <c r="P1802" s="155"/>
      <c r="Q1802" s="155"/>
      <c r="R1802" s="155"/>
      <c r="S1802" s="155"/>
      <c r="T1802" s="155"/>
      <c r="U1802" s="155"/>
      <c r="V1802" s="155"/>
      <c r="W1802" s="155"/>
      <c r="X1802" s="155"/>
      <c r="Y1802" s="155"/>
      <c r="Z1802" s="155"/>
      <c r="AA1802" s="155"/>
      <c r="AB1802" s="155"/>
      <c r="AC1802" s="155"/>
      <c r="AD1802" s="155"/>
      <c r="AE1802" s="155"/>
      <c r="AF1802" s="155"/>
      <c r="AG1802" s="155"/>
      <c r="AH1802" s="155"/>
      <c r="AI1802" s="155"/>
      <c r="AJ1802" s="155"/>
      <c r="AK1802" s="155"/>
      <c r="AL1802" s="155"/>
      <c r="AM1802" s="155"/>
      <c r="AN1802" s="155"/>
      <c r="AO1802" s="155"/>
      <c r="AP1802" s="155"/>
      <c r="AQ1802" s="155"/>
      <c r="AR1802" s="155"/>
    </row>
    <row r="1803" spans="1:44" ht="102" hidden="1" x14ac:dyDescent="0.3">
      <c r="A1803" s="155"/>
      <c r="B1803" s="165" t="s">
        <v>4107</v>
      </c>
      <c r="C1803" s="162"/>
      <c r="D1803" s="170">
        <v>3466.05</v>
      </c>
      <c r="E1803" s="171">
        <v>3466.05</v>
      </c>
      <c r="F1803" s="166" t="s">
        <v>2737</v>
      </c>
      <c r="G1803" s="161" t="s">
        <v>1250</v>
      </c>
      <c r="H1803" s="162" t="s">
        <v>228</v>
      </c>
      <c r="I1803" s="155"/>
      <c r="J1803" s="155"/>
      <c r="K1803" s="155"/>
      <c r="L1803" s="155"/>
      <c r="M1803" s="155"/>
      <c r="N1803" s="155"/>
      <c r="O1803" s="155"/>
      <c r="P1803" s="155"/>
      <c r="Q1803" s="155"/>
      <c r="R1803" s="155"/>
      <c r="S1803" s="155"/>
      <c r="T1803" s="155"/>
      <c r="U1803" s="155"/>
      <c r="V1803" s="155"/>
      <c r="W1803" s="155"/>
      <c r="X1803" s="155"/>
      <c r="Y1803" s="155"/>
      <c r="Z1803" s="155"/>
      <c r="AA1803" s="155"/>
      <c r="AB1803" s="155"/>
      <c r="AC1803" s="155"/>
      <c r="AD1803" s="155"/>
      <c r="AE1803" s="155"/>
      <c r="AF1803" s="155"/>
      <c r="AG1803" s="155"/>
      <c r="AH1803" s="155"/>
      <c r="AI1803" s="155"/>
      <c r="AJ1803" s="155"/>
      <c r="AK1803" s="155"/>
      <c r="AL1803" s="155"/>
      <c r="AM1803" s="155"/>
      <c r="AN1803" s="155"/>
      <c r="AO1803" s="155"/>
      <c r="AP1803" s="155"/>
      <c r="AQ1803" s="155"/>
      <c r="AR1803" s="155"/>
    </row>
    <row r="1804" spans="1:44" ht="102" hidden="1" x14ac:dyDescent="0.3">
      <c r="A1804" s="155"/>
      <c r="B1804" s="166" t="s">
        <v>2737</v>
      </c>
      <c r="C1804" s="167"/>
      <c r="D1804" s="170">
        <v>3466.05</v>
      </c>
      <c r="E1804" s="171">
        <v>3466.05</v>
      </c>
      <c r="F1804" s="161" t="s">
        <v>1250</v>
      </c>
      <c r="G1804" s="165" t="s">
        <v>4107</v>
      </c>
      <c r="H1804" s="162"/>
      <c r="I1804" s="155"/>
      <c r="J1804" s="155"/>
      <c r="K1804" s="155"/>
      <c r="L1804" s="155"/>
      <c r="M1804" s="155"/>
      <c r="N1804" s="155"/>
      <c r="O1804" s="155"/>
      <c r="P1804" s="155"/>
      <c r="Q1804" s="155"/>
      <c r="R1804" s="155"/>
      <c r="S1804" s="155"/>
      <c r="T1804" s="155"/>
      <c r="U1804" s="155"/>
      <c r="V1804" s="155"/>
      <c r="W1804" s="155"/>
      <c r="X1804" s="155"/>
      <c r="Y1804" s="155"/>
      <c r="Z1804" s="155"/>
      <c r="AA1804" s="155"/>
      <c r="AB1804" s="155"/>
      <c r="AC1804" s="155"/>
      <c r="AD1804" s="155"/>
      <c r="AE1804" s="155"/>
      <c r="AF1804" s="155"/>
      <c r="AG1804" s="155"/>
      <c r="AH1804" s="155"/>
      <c r="AI1804" s="155"/>
      <c r="AJ1804" s="155"/>
      <c r="AK1804" s="155"/>
      <c r="AL1804" s="155"/>
      <c r="AM1804" s="155"/>
      <c r="AN1804" s="155"/>
      <c r="AO1804" s="155"/>
      <c r="AP1804" s="155"/>
      <c r="AQ1804" s="155"/>
      <c r="AR1804" s="155"/>
    </row>
    <row r="1805" spans="1:44" ht="102" x14ac:dyDescent="0.3">
      <c r="A1805" s="155"/>
      <c r="B1805" s="161" t="s">
        <v>1250</v>
      </c>
      <c r="C1805" s="162" t="s">
        <v>228</v>
      </c>
      <c r="D1805" s="170">
        <v>1687.93</v>
      </c>
      <c r="E1805" s="171">
        <v>1687.93</v>
      </c>
      <c r="F1805" s="165" t="s">
        <v>4107</v>
      </c>
      <c r="G1805" s="166" t="s">
        <v>2906</v>
      </c>
      <c r="H1805" s="167"/>
      <c r="I1805" s="155"/>
      <c r="J1805" s="155"/>
      <c r="K1805" s="155"/>
      <c r="L1805" s="155"/>
      <c r="M1805" s="155"/>
      <c r="N1805" s="155"/>
      <c r="O1805" s="155"/>
      <c r="P1805" s="155"/>
      <c r="Q1805" s="155"/>
      <c r="R1805" s="155"/>
      <c r="S1805" s="155"/>
      <c r="T1805" s="155"/>
      <c r="U1805" s="155"/>
      <c r="V1805" s="155"/>
      <c r="W1805" s="155"/>
      <c r="X1805" s="155"/>
      <c r="Y1805" s="155"/>
      <c r="Z1805" s="155"/>
      <c r="AA1805" s="155"/>
      <c r="AB1805" s="155"/>
      <c r="AC1805" s="155"/>
      <c r="AD1805" s="155"/>
      <c r="AE1805" s="155"/>
      <c r="AF1805" s="155"/>
      <c r="AG1805" s="155"/>
      <c r="AH1805" s="155"/>
      <c r="AI1805" s="155"/>
      <c r="AJ1805" s="155"/>
      <c r="AK1805" s="155"/>
      <c r="AL1805" s="155"/>
      <c r="AM1805" s="155"/>
      <c r="AN1805" s="155"/>
      <c r="AO1805" s="155"/>
      <c r="AP1805" s="155"/>
      <c r="AQ1805" s="155"/>
      <c r="AR1805" s="155"/>
    </row>
    <row r="1806" spans="1:44" ht="102" hidden="1" x14ac:dyDescent="0.3">
      <c r="A1806" s="155"/>
      <c r="B1806" s="165" t="s">
        <v>4107</v>
      </c>
      <c r="C1806" s="162"/>
      <c r="D1806" s="170">
        <v>1687.93</v>
      </c>
      <c r="E1806" s="171">
        <v>1687.93</v>
      </c>
      <c r="F1806" s="166" t="s">
        <v>2906</v>
      </c>
      <c r="G1806" s="161" t="s">
        <v>1216</v>
      </c>
      <c r="H1806" s="162" t="s">
        <v>312</v>
      </c>
      <c r="I1806" s="155"/>
      <c r="J1806" s="155"/>
      <c r="K1806" s="155"/>
      <c r="L1806" s="155"/>
      <c r="M1806" s="155"/>
      <c r="N1806" s="155"/>
      <c r="O1806" s="155"/>
      <c r="P1806" s="155"/>
      <c r="Q1806" s="155"/>
      <c r="R1806" s="155"/>
      <c r="S1806" s="155"/>
      <c r="T1806" s="155"/>
      <c r="U1806" s="155"/>
      <c r="V1806" s="155"/>
      <c r="W1806" s="155"/>
      <c r="X1806" s="155"/>
      <c r="Y1806" s="155"/>
      <c r="Z1806" s="155"/>
      <c r="AA1806" s="155"/>
      <c r="AB1806" s="155"/>
      <c r="AC1806" s="155"/>
      <c r="AD1806" s="155"/>
      <c r="AE1806" s="155"/>
      <c r="AF1806" s="155"/>
      <c r="AG1806" s="155"/>
      <c r="AH1806" s="155"/>
      <c r="AI1806" s="155"/>
      <c r="AJ1806" s="155"/>
      <c r="AK1806" s="155"/>
      <c r="AL1806" s="155"/>
      <c r="AM1806" s="155"/>
      <c r="AN1806" s="155"/>
      <c r="AO1806" s="155"/>
      <c r="AP1806" s="155"/>
      <c r="AQ1806" s="155"/>
      <c r="AR1806" s="155"/>
    </row>
    <row r="1807" spans="1:44" ht="102" hidden="1" x14ac:dyDescent="0.3">
      <c r="A1807" s="155"/>
      <c r="B1807" s="166" t="s">
        <v>2906</v>
      </c>
      <c r="C1807" s="167"/>
      <c r="D1807" s="170">
        <v>1687.93</v>
      </c>
      <c r="E1807" s="171">
        <v>1687.93</v>
      </c>
      <c r="F1807" s="161" t="s">
        <v>1216</v>
      </c>
      <c r="G1807" s="165" t="s">
        <v>4107</v>
      </c>
      <c r="H1807" s="162"/>
      <c r="I1807" s="155"/>
      <c r="J1807" s="155"/>
      <c r="K1807" s="155"/>
      <c r="L1807" s="155"/>
      <c r="M1807" s="155"/>
      <c r="N1807" s="155"/>
      <c r="O1807" s="155"/>
      <c r="P1807" s="155"/>
      <c r="Q1807" s="155"/>
      <c r="R1807" s="155"/>
      <c r="S1807" s="155"/>
      <c r="T1807" s="155"/>
      <c r="U1807" s="155"/>
      <c r="V1807" s="155"/>
      <c r="W1807" s="155"/>
      <c r="X1807" s="155"/>
      <c r="Y1807" s="155"/>
      <c r="Z1807" s="155"/>
      <c r="AA1807" s="155"/>
      <c r="AB1807" s="155"/>
      <c r="AC1807" s="155"/>
      <c r="AD1807" s="155"/>
      <c r="AE1807" s="155"/>
      <c r="AF1807" s="155"/>
      <c r="AG1807" s="155"/>
      <c r="AH1807" s="155"/>
      <c r="AI1807" s="155"/>
      <c r="AJ1807" s="155"/>
      <c r="AK1807" s="155"/>
      <c r="AL1807" s="155"/>
      <c r="AM1807" s="155"/>
      <c r="AN1807" s="155"/>
      <c r="AO1807" s="155"/>
      <c r="AP1807" s="155"/>
      <c r="AQ1807" s="155"/>
      <c r="AR1807" s="155"/>
    </row>
    <row r="1808" spans="1:44" ht="102" x14ac:dyDescent="0.3">
      <c r="A1808" s="155"/>
      <c r="B1808" s="161" t="s">
        <v>1216</v>
      </c>
      <c r="C1808" s="162" t="s">
        <v>312</v>
      </c>
      <c r="D1808" s="170">
        <v>2534.04</v>
      </c>
      <c r="E1808" s="171">
        <v>2534.04</v>
      </c>
      <c r="F1808" s="165" t="s">
        <v>4107</v>
      </c>
      <c r="G1808" s="166" t="s">
        <v>2907</v>
      </c>
      <c r="H1808" s="167"/>
      <c r="I1808" s="155"/>
      <c r="J1808" s="155"/>
      <c r="K1808" s="155"/>
      <c r="L1808" s="155"/>
      <c r="M1808" s="155"/>
      <c r="N1808" s="155"/>
      <c r="O1808" s="155"/>
      <c r="P1808" s="155"/>
      <c r="Q1808" s="155"/>
      <c r="R1808" s="155"/>
      <c r="S1808" s="155"/>
      <c r="T1808" s="155"/>
      <c r="U1808" s="155"/>
      <c r="V1808" s="155"/>
      <c r="W1808" s="155"/>
      <c r="X1808" s="155"/>
      <c r="Y1808" s="155"/>
      <c r="Z1808" s="155"/>
      <c r="AA1808" s="155"/>
      <c r="AB1808" s="155"/>
      <c r="AC1808" s="155"/>
      <c r="AD1808" s="155"/>
      <c r="AE1808" s="155"/>
      <c r="AF1808" s="155"/>
      <c r="AG1808" s="155"/>
      <c r="AH1808" s="155"/>
      <c r="AI1808" s="155"/>
      <c r="AJ1808" s="155"/>
      <c r="AK1808" s="155"/>
      <c r="AL1808" s="155"/>
      <c r="AM1808" s="155"/>
      <c r="AN1808" s="155"/>
      <c r="AO1808" s="155"/>
      <c r="AP1808" s="155"/>
      <c r="AQ1808" s="155"/>
      <c r="AR1808" s="155"/>
    </row>
    <row r="1809" spans="1:44" ht="102" hidden="1" x14ac:dyDescent="0.3">
      <c r="A1809" s="155"/>
      <c r="B1809" s="165" t="s">
        <v>4107</v>
      </c>
      <c r="C1809" s="162"/>
      <c r="D1809" s="170">
        <v>2534.04</v>
      </c>
      <c r="E1809" s="171">
        <v>2534.04</v>
      </c>
      <c r="F1809" s="166" t="s">
        <v>2907</v>
      </c>
      <c r="G1809" s="161" t="s">
        <v>1233</v>
      </c>
      <c r="H1809" s="162" t="s">
        <v>163</v>
      </c>
      <c r="I1809" s="155"/>
      <c r="J1809" s="155"/>
      <c r="K1809" s="155"/>
      <c r="L1809" s="155"/>
      <c r="M1809" s="155"/>
      <c r="N1809" s="155"/>
      <c r="O1809" s="155"/>
      <c r="P1809" s="155"/>
      <c r="Q1809" s="155"/>
      <c r="R1809" s="155"/>
      <c r="S1809" s="155"/>
      <c r="T1809" s="155"/>
      <c r="U1809" s="155"/>
      <c r="V1809" s="155"/>
      <c r="W1809" s="155"/>
      <c r="X1809" s="155"/>
      <c r="Y1809" s="155"/>
      <c r="Z1809" s="155"/>
      <c r="AA1809" s="155"/>
      <c r="AB1809" s="155"/>
      <c r="AC1809" s="155"/>
      <c r="AD1809" s="155"/>
      <c r="AE1809" s="155"/>
      <c r="AF1809" s="155"/>
      <c r="AG1809" s="155"/>
      <c r="AH1809" s="155"/>
      <c r="AI1809" s="155"/>
      <c r="AJ1809" s="155"/>
      <c r="AK1809" s="155"/>
      <c r="AL1809" s="155"/>
      <c r="AM1809" s="155"/>
      <c r="AN1809" s="155"/>
      <c r="AO1809" s="155"/>
      <c r="AP1809" s="155"/>
      <c r="AQ1809" s="155"/>
      <c r="AR1809" s="155"/>
    </row>
    <row r="1810" spans="1:44" ht="102" hidden="1" x14ac:dyDescent="0.3">
      <c r="A1810" s="155"/>
      <c r="B1810" s="166" t="s">
        <v>2907</v>
      </c>
      <c r="C1810" s="167"/>
      <c r="D1810" s="170">
        <v>2534.04</v>
      </c>
      <c r="E1810" s="171">
        <v>2534.04</v>
      </c>
      <c r="F1810" s="161" t="s">
        <v>1233</v>
      </c>
      <c r="G1810" s="165" t="s">
        <v>4107</v>
      </c>
      <c r="H1810" s="162"/>
      <c r="I1810" s="155"/>
      <c r="J1810" s="155"/>
      <c r="K1810" s="155"/>
      <c r="L1810" s="155"/>
      <c r="M1810" s="155"/>
      <c r="N1810" s="155"/>
      <c r="O1810" s="155"/>
      <c r="P1810" s="155"/>
      <c r="Q1810" s="155"/>
      <c r="R1810" s="155"/>
      <c r="S1810" s="155"/>
      <c r="T1810" s="155"/>
      <c r="U1810" s="155"/>
      <c r="V1810" s="155"/>
      <c r="W1810" s="155"/>
      <c r="X1810" s="155"/>
      <c r="Y1810" s="155"/>
      <c r="Z1810" s="155"/>
      <c r="AA1810" s="155"/>
      <c r="AB1810" s="155"/>
      <c r="AC1810" s="155"/>
      <c r="AD1810" s="155"/>
      <c r="AE1810" s="155"/>
      <c r="AF1810" s="155"/>
      <c r="AG1810" s="155"/>
      <c r="AH1810" s="155"/>
      <c r="AI1810" s="155"/>
      <c r="AJ1810" s="155"/>
      <c r="AK1810" s="155"/>
      <c r="AL1810" s="155"/>
      <c r="AM1810" s="155"/>
      <c r="AN1810" s="155"/>
      <c r="AO1810" s="155"/>
      <c r="AP1810" s="155"/>
      <c r="AQ1810" s="155"/>
      <c r="AR1810" s="155"/>
    </row>
    <row r="1811" spans="1:44" ht="102" x14ac:dyDescent="0.3">
      <c r="A1811" s="155"/>
      <c r="B1811" s="161" t="s">
        <v>1233</v>
      </c>
      <c r="C1811" s="162" t="s">
        <v>163</v>
      </c>
      <c r="D1811" s="170">
        <v>1438.82</v>
      </c>
      <c r="E1811" s="171">
        <v>1438.82</v>
      </c>
      <c r="F1811" s="165" t="s">
        <v>4107</v>
      </c>
      <c r="G1811" s="166" t="s">
        <v>2908</v>
      </c>
      <c r="H1811" s="167"/>
      <c r="I1811" s="155"/>
      <c r="J1811" s="155"/>
      <c r="K1811" s="155"/>
      <c r="L1811" s="155"/>
      <c r="M1811" s="155"/>
      <c r="N1811" s="155"/>
      <c r="O1811" s="155"/>
      <c r="P1811" s="155"/>
      <c r="Q1811" s="155"/>
      <c r="R1811" s="155"/>
      <c r="S1811" s="155"/>
      <c r="T1811" s="155"/>
      <c r="U1811" s="155"/>
      <c r="V1811" s="155"/>
      <c r="W1811" s="155"/>
      <c r="X1811" s="155"/>
      <c r="Y1811" s="155"/>
      <c r="Z1811" s="155"/>
      <c r="AA1811" s="155"/>
      <c r="AB1811" s="155"/>
      <c r="AC1811" s="155"/>
      <c r="AD1811" s="155"/>
      <c r="AE1811" s="155"/>
      <c r="AF1811" s="155"/>
      <c r="AG1811" s="155"/>
      <c r="AH1811" s="155"/>
      <c r="AI1811" s="155"/>
      <c r="AJ1811" s="155"/>
      <c r="AK1811" s="155"/>
      <c r="AL1811" s="155"/>
      <c r="AM1811" s="155"/>
      <c r="AN1811" s="155"/>
      <c r="AO1811" s="155"/>
      <c r="AP1811" s="155"/>
      <c r="AQ1811" s="155"/>
      <c r="AR1811" s="155"/>
    </row>
    <row r="1812" spans="1:44" ht="102" hidden="1" x14ac:dyDescent="0.3">
      <c r="A1812" s="155"/>
      <c r="B1812" s="165" t="s">
        <v>4107</v>
      </c>
      <c r="C1812" s="162"/>
      <c r="D1812" s="170">
        <v>1438.82</v>
      </c>
      <c r="E1812" s="171">
        <v>1438.82</v>
      </c>
      <c r="F1812" s="166" t="s">
        <v>2908</v>
      </c>
      <c r="G1812" s="161" t="s">
        <v>1237</v>
      </c>
      <c r="H1812" s="162" t="s">
        <v>210</v>
      </c>
      <c r="I1812" s="155"/>
      <c r="J1812" s="155"/>
      <c r="K1812" s="155"/>
      <c r="L1812" s="155"/>
      <c r="M1812" s="155"/>
      <c r="N1812" s="155"/>
      <c r="O1812" s="155"/>
      <c r="P1812" s="155"/>
      <c r="Q1812" s="155"/>
      <c r="R1812" s="155"/>
      <c r="S1812" s="155"/>
      <c r="T1812" s="155"/>
      <c r="U1812" s="155"/>
      <c r="V1812" s="155"/>
      <c r="W1812" s="155"/>
      <c r="X1812" s="155"/>
      <c r="Y1812" s="155"/>
      <c r="Z1812" s="155"/>
      <c r="AA1812" s="155"/>
      <c r="AB1812" s="155"/>
      <c r="AC1812" s="155"/>
      <c r="AD1812" s="155"/>
      <c r="AE1812" s="155"/>
      <c r="AF1812" s="155"/>
      <c r="AG1812" s="155"/>
      <c r="AH1812" s="155"/>
      <c r="AI1812" s="155"/>
      <c r="AJ1812" s="155"/>
      <c r="AK1812" s="155"/>
      <c r="AL1812" s="155"/>
      <c r="AM1812" s="155"/>
      <c r="AN1812" s="155"/>
      <c r="AO1812" s="155"/>
      <c r="AP1812" s="155"/>
      <c r="AQ1812" s="155"/>
      <c r="AR1812" s="155"/>
    </row>
    <row r="1813" spans="1:44" ht="102" hidden="1" x14ac:dyDescent="0.3">
      <c r="A1813" s="155"/>
      <c r="B1813" s="166" t="s">
        <v>2908</v>
      </c>
      <c r="C1813" s="167"/>
      <c r="D1813" s="170">
        <v>1438.82</v>
      </c>
      <c r="E1813" s="171">
        <v>1438.82</v>
      </c>
      <c r="F1813" s="161" t="s">
        <v>1237</v>
      </c>
      <c r="G1813" s="165" t="s">
        <v>4107</v>
      </c>
      <c r="H1813" s="162"/>
      <c r="I1813" s="155"/>
      <c r="J1813" s="155"/>
      <c r="K1813" s="155"/>
      <c r="L1813" s="155"/>
      <c r="M1813" s="155"/>
      <c r="N1813" s="155"/>
      <c r="O1813" s="155"/>
      <c r="P1813" s="155"/>
      <c r="Q1813" s="155"/>
      <c r="R1813" s="155"/>
      <c r="S1813" s="155"/>
      <c r="T1813" s="155"/>
      <c r="U1813" s="155"/>
      <c r="V1813" s="155"/>
      <c r="W1813" s="155"/>
      <c r="X1813" s="155"/>
      <c r="Y1813" s="155"/>
      <c r="Z1813" s="155"/>
      <c r="AA1813" s="155"/>
      <c r="AB1813" s="155"/>
      <c r="AC1813" s="155"/>
      <c r="AD1813" s="155"/>
      <c r="AE1813" s="155"/>
      <c r="AF1813" s="155"/>
      <c r="AG1813" s="155"/>
      <c r="AH1813" s="155"/>
      <c r="AI1813" s="155"/>
      <c r="AJ1813" s="155"/>
      <c r="AK1813" s="155"/>
      <c r="AL1813" s="155"/>
      <c r="AM1813" s="155"/>
      <c r="AN1813" s="155"/>
      <c r="AO1813" s="155"/>
      <c r="AP1813" s="155"/>
      <c r="AQ1813" s="155"/>
      <c r="AR1813" s="155"/>
    </row>
    <row r="1814" spans="1:44" ht="102" x14ac:dyDescent="0.3">
      <c r="A1814" s="155"/>
      <c r="B1814" s="161" t="s">
        <v>1237</v>
      </c>
      <c r="C1814" s="162" t="s">
        <v>210</v>
      </c>
      <c r="D1814" s="170">
        <v>1395.87</v>
      </c>
      <c r="E1814" s="171">
        <v>1395.87</v>
      </c>
      <c r="F1814" s="165" t="s">
        <v>4107</v>
      </c>
      <c r="G1814" s="166" t="s">
        <v>2909</v>
      </c>
      <c r="H1814" s="167"/>
      <c r="I1814" s="155"/>
      <c r="J1814" s="155"/>
      <c r="K1814" s="155"/>
      <c r="L1814" s="155"/>
      <c r="M1814" s="155"/>
      <c r="N1814" s="155"/>
      <c r="O1814" s="155"/>
      <c r="P1814" s="155"/>
      <c r="Q1814" s="155"/>
      <c r="R1814" s="155"/>
      <c r="S1814" s="155"/>
      <c r="T1814" s="155"/>
      <c r="U1814" s="155"/>
      <c r="V1814" s="155"/>
      <c r="W1814" s="155"/>
      <c r="X1814" s="155"/>
      <c r="Y1814" s="155"/>
      <c r="Z1814" s="155"/>
      <c r="AA1814" s="155"/>
      <c r="AB1814" s="155"/>
      <c r="AC1814" s="155"/>
      <c r="AD1814" s="155"/>
      <c r="AE1814" s="155"/>
      <c r="AF1814" s="155"/>
      <c r="AG1814" s="155"/>
      <c r="AH1814" s="155"/>
      <c r="AI1814" s="155"/>
      <c r="AJ1814" s="155"/>
      <c r="AK1814" s="155"/>
      <c r="AL1814" s="155"/>
      <c r="AM1814" s="155"/>
      <c r="AN1814" s="155"/>
      <c r="AO1814" s="155"/>
      <c r="AP1814" s="155"/>
      <c r="AQ1814" s="155"/>
      <c r="AR1814" s="155"/>
    </row>
    <row r="1815" spans="1:44" ht="102" hidden="1" x14ac:dyDescent="0.3">
      <c r="A1815" s="155"/>
      <c r="B1815" s="165" t="s">
        <v>4107</v>
      </c>
      <c r="C1815" s="162"/>
      <c r="D1815" s="170">
        <v>1395.87</v>
      </c>
      <c r="E1815" s="171">
        <v>1395.87</v>
      </c>
      <c r="F1815" s="166" t="s">
        <v>2909</v>
      </c>
      <c r="G1815" s="161" t="s">
        <v>1380</v>
      </c>
      <c r="H1815" s="162" t="s">
        <v>167</v>
      </c>
      <c r="I1815" s="155"/>
      <c r="J1815" s="155"/>
      <c r="K1815" s="155"/>
      <c r="L1815" s="155"/>
      <c r="M1815" s="155"/>
      <c r="N1815" s="155"/>
      <c r="O1815" s="155"/>
      <c r="P1815" s="155"/>
      <c r="Q1815" s="155"/>
      <c r="R1815" s="155"/>
      <c r="S1815" s="155"/>
      <c r="T1815" s="155"/>
      <c r="U1815" s="155"/>
      <c r="V1815" s="155"/>
      <c r="W1815" s="155"/>
      <c r="X1815" s="155"/>
      <c r="Y1815" s="155"/>
      <c r="Z1815" s="155"/>
      <c r="AA1815" s="155"/>
      <c r="AB1815" s="155"/>
      <c r="AC1815" s="155"/>
      <c r="AD1815" s="155"/>
      <c r="AE1815" s="155"/>
      <c r="AF1815" s="155"/>
      <c r="AG1815" s="155"/>
      <c r="AH1815" s="155"/>
      <c r="AI1815" s="155"/>
      <c r="AJ1815" s="155"/>
      <c r="AK1815" s="155"/>
      <c r="AL1815" s="155"/>
      <c r="AM1815" s="155"/>
      <c r="AN1815" s="155"/>
      <c r="AO1815" s="155"/>
      <c r="AP1815" s="155"/>
      <c r="AQ1815" s="155"/>
      <c r="AR1815" s="155"/>
    </row>
    <row r="1816" spans="1:44" ht="102" hidden="1" x14ac:dyDescent="0.3">
      <c r="A1816" s="155"/>
      <c r="B1816" s="166" t="s">
        <v>2909</v>
      </c>
      <c r="C1816" s="167"/>
      <c r="D1816" s="170">
        <v>1395.87</v>
      </c>
      <c r="E1816" s="171">
        <v>1395.87</v>
      </c>
      <c r="F1816" s="161" t="s">
        <v>1380</v>
      </c>
      <c r="G1816" s="165" t="s">
        <v>4107</v>
      </c>
      <c r="H1816" s="162"/>
      <c r="I1816" s="155"/>
      <c r="J1816" s="155"/>
      <c r="K1816" s="155"/>
      <c r="L1816" s="155"/>
      <c r="M1816" s="155"/>
      <c r="N1816" s="155"/>
      <c r="O1816" s="155"/>
      <c r="P1816" s="155"/>
      <c r="Q1816" s="155"/>
      <c r="R1816" s="155"/>
      <c r="S1816" s="155"/>
      <c r="T1816" s="155"/>
      <c r="U1816" s="155"/>
      <c r="V1816" s="155"/>
      <c r="W1816" s="155"/>
      <c r="X1816" s="155"/>
      <c r="Y1816" s="155"/>
      <c r="Z1816" s="155"/>
      <c r="AA1816" s="155"/>
      <c r="AB1816" s="155"/>
      <c r="AC1816" s="155"/>
      <c r="AD1816" s="155"/>
      <c r="AE1816" s="155"/>
      <c r="AF1816" s="155"/>
      <c r="AG1816" s="155"/>
      <c r="AH1816" s="155"/>
      <c r="AI1816" s="155"/>
      <c r="AJ1816" s="155"/>
      <c r="AK1816" s="155"/>
      <c r="AL1816" s="155"/>
      <c r="AM1816" s="155"/>
      <c r="AN1816" s="155"/>
      <c r="AO1816" s="155"/>
      <c r="AP1816" s="155"/>
      <c r="AQ1816" s="155"/>
      <c r="AR1816" s="155"/>
    </row>
    <row r="1817" spans="1:44" ht="102" x14ac:dyDescent="0.3">
      <c r="A1817" s="155"/>
      <c r="B1817" s="161" t="s">
        <v>1380</v>
      </c>
      <c r="C1817" s="162" t="s">
        <v>167</v>
      </c>
      <c r="D1817" s="170">
        <v>2641.41</v>
      </c>
      <c r="E1817" s="171">
        <v>2641.41</v>
      </c>
      <c r="F1817" s="165" t="s">
        <v>4107</v>
      </c>
      <c r="G1817" s="166" t="s">
        <v>2910</v>
      </c>
      <c r="H1817" s="167"/>
      <c r="I1817" s="155"/>
      <c r="J1817" s="155"/>
      <c r="K1817" s="155"/>
      <c r="L1817" s="155"/>
      <c r="M1817" s="155"/>
      <c r="N1817" s="155"/>
      <c r="O1817" s="155"/>
      <c r="P1817" s="155"/>
      <c r="Q1817" s="155"/>
      <c r="R1817" s="155"/>
      <c r="S1817" s="155"/>
      <c r="T1817" s="155"/>
      <c r="U1817" s="155"/>
      <c r="V1817" s="155"/>
      <c r="W1817" s="155"/>
      <c r="X1817" s="155"/>
      <c r="Y1817" s="155"/>
      <c r="Z1817" s="155"/>
      <c r="AA1817" s="155"/>
      <c r="AB1817" s="155"/>
      <c r="AC1817" s="155"/>
      <c r="AD1817" s="155"/>
      <c r="AE1817" s="155"/>
      <c r="AF1817" s="155"/>
      <c r="AG1817" s="155"/>
      <c r="AH1817" s="155"/>
      <c r="AI1817" s="155"/>
      <c r="AJ1817" s="155"/>
      <c r="AK1817" s="155"/>
      <c r="AL1817" s="155"/>
      <c r="AM1817" s="155"/>
      <c r="AN1817" s="155"/>
      <c r="AO1817" s="155"/>
      <c r="AP1817" s="155"/>
      <c r="AQ1817" s="155"/>
      <c r="AR1817" s="155"/>
    </row>
    <row r="1818" spans="1:44" ht="102" hidden="1" x14ac:dyDescent="0.3">
      <c r="A1818" s="155"/>
      <c r="B1818" s="165" t="s">
        <v>4107</v>
      </c>
      <c r="C1818" s="162"/>
      <c r="D1818" s="170">
        <v>2641.41</v>
      </c>
      <c r="E1818" s="171">
        <v>2641.41</v>
      </c>
      <c r="F1818" s="166" t="s">
        <v>2910</v>
      </c>
      <c r="G1818" s="161" t="s">
        <v>1244</v>
      </c>
      <c r="H1818" s="162" t="s">
        <v>29</v>
      </c>
      <c r="I1818" s="155"/>
      <c r="J1818" s="155"/>
      <c r="K1818" s="155"/>
      <c r="L1818" s="155"/>
      <c r="M1818" s="155"/>
      <c r="N1818" s="155"/>
      <c r="O1818" s="155"/>
      <c r="P1818" s="155"/>
      <c r="Q1818" s="155"/>
      <c r="R1818" s="155"/>
      <c r="S1818" s="155"/>
      <c r="T1818" s="155"/>
      <c r="U1818" s="155"/>
      <c r="V1818" s="155"/>
      <c r="W1818" s="155"/>
      <c r="X1818" s="155"/>
      <c r="Y1818" s="155"/>
      <c r="Z1818" s="155"/>
      <c r="AA1818" s="155"/>
      <c r="AB1818" s="155"/>
      <c r="AC1818" s="155"/>
      <c r="AD1818" s="155"/>
      <c r="AE1818" s="155"/>
      <c r="AF1818" s="155"/>
      <c r="AG1818" s="155"/>
      <c r="AH1818" s="155"/>
      <c r="AI1818" s="155"/>
      <c r="AJ1818" s="155"/>
      <c r="AK1818" s="155"/>
      <c r="AL1818" s="155"/>
      <c r="AM1818" s="155"/>
      <c r="AN1818" s="155"/>
      <c r="AO1818" s="155"/>
      <c r="AP1818" s="155"/>
      <c r="AQ1818" s="155"/>
      <c r="AR1818" s="155"/>
    </row>
    <row r="1819" spans="1:44" ht="102" hidden="1" x14ac:dyDescent="0.3">
      <c r="A1819" s="155"/>
      <c r="B1819" s="166" t="s">
        <v>2910</v>
      </c>
      <c r="C1819" s="167"/>
      <c r="D1819" s="170">
        <v>2641.41</v>
      </c>
      <c r="E1819" s="171">
        <v>2641.41</v>
      </c>
      <c r="F1819" s="161" t="s">
        <v>1244</v>
      </c>
      <c r="G1819" s="165" t="s">
        <v>4107</v>
      </c>
      <c r="H1819" s="162"/>
      <c r="I1819" s="155"/>
      <c r="J1819" s="155"/>
      <c r="K1819" s="155"/>
      <c r="L1819" s="155"/>
      <c r="M1819" s="155"/>
      <c r="N1819" s="155"/>
      <c r="O1819" s="155"/>
      <c r="P1819" s="155"/>
      <c r="Q1819" s="155"/>
      <c r="R1819" s="155"/>
      <c r="S1819" s="155"/>
      <c r="T1819" s="155"/>
      <c r="U1819" s="155"/>
      <c r="V1819" s="155"/>
      <c r="W1819" s="155"/>
      <c r="X1819" s="155"/>
      <c r="Y1819" s="155"/>
      <c r="Z1819" s="155"/>
      <c r="AA1819" s="155"/>
      <c r="AB1819" s="155"/>
      <c r="AC1819" s="155"/>
      <c r="AD1819" s="155"/>
      <c r="AE1819" s="155"/>
      <c r="AF1819" s="155"/>
      <c r="AG1819" s="155"/>
      <c r="AH1819" s="155"/>
      <c r="AI1819" s="155"/>
      <c r="AJ1819" s="155"/>
      <c r="AK1819" s="155"/>
      <c r="AL1819" s="155"/>
      <c r="AM1819" s="155"/>
      <c r="AN1819" s="155"/>
      <c r="AO1819" s="155"/>
      <c r="AP1819" s="155"/>
      <c r="AQ1819" s="155"/>
      <c r="AR1819" s="155"/>
    </row>
    <row r="1820" spans="1:44" ht="102" x14ac:dyDescent="0.3">
      <c r="A1820" s="155"/>
      <c r="B1820" s="161" t="s">
        <v>1244</v>
      </c>
      <c r="C1820" s="162" t="s">
        <v>29</v>
      </c>
      <c r="D1820" s="170">
        <v>1679.34</v>
      </c>
      <c r="E1820" s="171">
        <v>1679.34</v>
      </c>
      <c r="F1820" s="165" t="s">
        <v>4107</v>
      </c>
      <c r="G1820" s="166" t="s">
        <v>2911</v>
      </c>
      <c r="H1820" s="167"/>
      <c r="I1820" s="155"/>
      <c r="J1820" s="155"/>
      <c r="K1820" s="155"/>
      <c r="L1820" s="155"/>
      <c r="M1820" s="155"/>
      <c r="N1820" s="155"/>
      <c r="O1820" s="155"/>
      <c r="P1820" s="155"/>
      <c r="Q1820" s="155"/>
      <c r="R1820" s="155"/>
      <c r="S1820" s="155"/>
      <c r="T1820" s="155"/>
      <c r="U1820" s="155"/>
      <c r="V1820" s="155"/>
      <c r="W1820" s="155"/>
      <c r="X1820" s="155"/>
      <c r="Y1820" s="155"/>
      <c r="Z1820" s="155"/>
      <c r="AA1820" s="155"/>
      <c r="AB1820" s="155"/>
      <c r="AC1820" s="155"/>
      <c r="AD1820" s="155"/>
      <c r="AE1820" s="155"/>
      <c r="AF1820" s="155"/>
      <c r="AG1820" s="155"/>
      <c r="AH1820" s="155"/>
      <c r="AI1820" s="155"/>
      <c r="AJ1820" s="155"/>
      <c r="AK1820" s="155"/>
      <c r="AL1820" s="155"/>
      <c r="AM1820" s="155"/>
      <c r="AN1820" s="155"/>
      <c r="AO1820" s="155"/>
      <c r="AP1820" s="155"/>
      <c r="AQ1820" s="155"/>
      <c r="AR1820" s="155"/>
    </row>
    <row r="1821" spans="1:44" ht="102" hidden="1" x14ac:dyDescent="0.3">
      <c r="A1821" s="155"/>
      <c r="B1821" s="165" t="s">
        <v>4107</v>
      </c>
      <c r="C1821" s="162"/>
      <c r="D1821" s="170">
        <v>1679.34</v>
      </c>
      <c r="E1821" s="171">
        <v>1679.34</v>
      </c>
      <c r="F1821" s="166" t="s">
        <v>2911</v>
      </c>
      <c r="G1821" s="161" t="s">
        <v>1245</v>
      </c>
      <c r="H1821" s="162" t="s">
        <v>79</v>
      </c>
      <c r="I1821" s="155"/>
      <c r="J1821" s="155"/>
      <c r="K1821" s="155"/>
      <c r="L1821" s="155"/>
      <c r="M1821" s="155"/>
      <c r="N1821" s="155"/>
      <c r="O1821" s="155"/>
      <c r="P1821" s="155"/>
      <c r="Q1821" s="155"/>
      <c r="R1821" s="155"/>
      <c r="S1821" s="155"/>
      <c r="T1821" s="155"/>
      <c r="U1821" s="155"/>
      <c r="V1821" s="155"/>
      <c r="W1821" s="155"/>
      <c r="X1821" s="155"/>
      <c r="Y1821" s="155"/>
      <c r="Z1821" s="155"/>
      <c r="AA1821" s="155"/>
      <c r="AB1821" s="155"/>
      <c r="AC1821" s="155"/>
      <c r="AD1821" s="155"/>
      <c r="AE1821" s="155"/>
      <c r="AF1821" s="155"/>
      <c r="AG1821" s="155"/>
      <c r="AH1821" s="155"/>
      <c r="AI1821" s="155"/>
      <c r="AJ1821" s="155"/>
      <c r="AK1821" s="155"/>
      <c r="AL1821" s="155"/>
      <c r="AM1821" s="155"/>
      <c r="AN1821" s="155"/>
      <c r="AO1821" s="155"/>
      <c r="AP1821" s="155"/>
      <c r="AQ1821" s="155"/>
      <c r="AR1821" s="155"/>
    </row>
    <row r="1822" spans="1:44" ht="102" hidden="1" x14ac:dyDescent="0.3">
      <c r="A1822" s="155"/>
      <c r="B1822" s="166" t="s">
        <v>2911</v>
      </c>
      <c r="C1822" s="167"/>
      <c r="D1822" s="170">
        <v>1679.34</v>
      </c>
      <c r="E1822" s="171">
        <v>1679.34</v>
      </c>
      <c r="F1822" s="161" t="s">
        <v>1245</v>
      </c>
      <c r="G1822" s="165" t="s">
        <v>4107</v>
      </c>
      <c r="H1822" s="162"/>
      <c r="I1822" s="155"/>
      <c r="J1822" s="155"/>
      <c r="K1822" s="155"/>
      <c r="L1822" s="155"/>
      <c r="M1822" s="155"/>
      <c r="N1822" s="155"/>
      <c r="O1822" s="155"/>
      <c r="P1822" s="155"/>
      <c r="Q1822" s="155"/>
      <c r="R1822" s="155"/>
      <c r="S1822" s="155"/>
      <c r="T1822" s="155"/>
      <c r="U1822" s="155"/>
      <c r="V1822" s="155"/>
      <c r="W1822" s="155"/>
      <c r="X1822" s="155"/>
      <c r="Y1822" s="155"/>
      <c r="Z1822" s="155"/>
      <c r="AA1822" s="155"/>
      <c r="AB1822" s="155"/>
      <c r="AC1822" s="155"/>
      <c r="AD1822" s="155"/>
      <c r="AE1822" s="155"/>
      <c r="AF1822" s="155"/>
      <c r="AG1822" s="155"/>
      <c r="AH1822" s="155"/>
      <c r="AI1822" s="155"/>
      <c r="AJ1822" s="155"/>
      <c r="AK1822" s="155"/>
      <c r="AL1822" s="155"/>
      <c r="AM1822" s="155"/>
      <c r="AN1822" s="155"/>
      <c r="AO1822" s="155"/>
      <c r="AP1822" s="155"/>
      <c r="AQ1822" s="155"/>
      <c r="AR1822" s="155"/>
    </row>
    <row r="1823" spans="1:44" ht="102" x14ac:dyDescent="0.3">
      <c r="A1823" s="155"/>
      <c r="B1823" s="161" t="s">
        <v>1245</v>
      </c>
      <c r="C1823" s="162" t="s">
        <v>79</v>
      </c>
      <c r="D1823" s="170">
        <v>1365.8</v>
      </c>
      <c r="E1823" s="171">
        <v>1365.8</v>
      </c>
      <c r="F1823" s="165" t="s">
        <v>4107</v>
      </c>
      <c r="G1823" s="166" t="s">
        <v>2912</v>
      </c>
      <c r="H1823" s="167"/>
      <c r="I1823" s="155"/>
      <c r="J1823" s="155"/>
      <c r="K1823" s="155"/>
      <c r="L1823" s="155"/>
      <c r="M1823" s="155"/>
      <c r="N1823" s="155"/>
      <c r="O1823" s="155"/>
      <c r="P1823" s="155"/>
      <c r="Q1823" s="155"/>
      <c r="R1823" s="155"/>
      <c r="S1823" s="155"/>
      <c r="T1823" s="155"/>
      <c r="U1823" s="155"/>
      <c r="V1823" s="155"/>
      <c r="W1823" s="155"/>
      <c r="X1823" s="155"/>
      <c r="Y1823" s="155"/>
      <c r="Z1823" s="155"/>
      <c r="AA1823" s="155"/>
      <c r="AB1823" s="155"/>
      <c r="AC1823" s="155"/>
      <c r="AD1823" s="155"/>
      <c r="AE1823" s="155"/>
      <c r="AF1823" s="155"/>
      <c r="AG1823" s="155"/>
      <c r="AH1823" s="155"/>
      <c r="AI1823" s="155"/>
      <c r="AJ1823" s="155"/>
      <c r="AK1823" s="155"/>
      <c r="AL1823" s="155"/>
      <c r="AM1823" s="155"/>
      <c r="AN1823" s="155"/>
      <c r="AO1823" s="155"/>
      <c r="AP1823" s="155"/>
      <c r="AQ1823" s="155"/>
      <c r="AR1823" s="155"/>
    </row>
    <row r="1824" spans="1:44" ht="102" hidden="1" x14ac:dyDescent="0.3">
      <c r="A1824" s="155"/>
      <c r="B1824" s="165" t="s">
        <v>4107</v>
      </c>
      <c r="C1824" s="162"/>
      <c r="D1824" s="170">
        <v>1365.8</v>
      </c>
      <c r="E1824" s="171">
        <v>1365.8</v>
      </c>
      <c r="F1824" s="166" t="s">
        <v>2912</v>
      </c>
      <c r="G1824" s="161" t="s">
        <v>1421</v>
      </c>
      <c r="H1824" s="162" t="s">
        <v>57</v>
      </c>
      <c r="I1824" s="155"/>
      <c r="J1824" s="155"/>
      <c r="K1824" s="155"/>
      <c r="L1824" s="155"/>
      <c r="M1824" s="155"/>
      <c r="N1824" s="155"/>
      <c r="O1824" s="155"/>
      <c r="P1824" s="155"/>
      <c r="Q1824" s="155"/>
      <c r="R1824" s="155"/>
      <c r="S1824" s="155"/>
      <c r="T1824" s="155"/>
      <c r="U1824" s="155"/>
      <c r="V1824" s="155"/>
      <c r="W1824" s="155"/>
      <c r="X1824" s="155"/>
      <c r="Y1824" s="155"/>
      <c r="Z1824" s="155"/>
      <c r="AA1824" s="155"/>
      <c r="AB1824" s="155"/>
      <c r="AC1824" s="155"/>
      <c r="AD1824" s="155"/>
      <c r="AE1824" s="155"/>
      <c r="AF1824" s="155"/>
      <c r="AG1824" s="155"/>
      <c r="AH1824" s="155"/>
      <c r="AI1824" s="155"/>
      <c r="AJ1824" s="155"/>
      <c r="AK1824" s="155"/>
      <c r="AL1824" s="155"/>
      <c r="AM1824" s="155"/>
      <c r="AN1824" s="155"/>
      <c r="AO1824" s="155"/>
      <c r="AP1824" s="155"/>
      <c r="AQ1824" s="155"/>
      <c r="AR1824" s="155"/>
    </row>
    <row r="1825" spans="1:44" ht="102" hidden="1" x14ac:dyDescent="0.3">
      <c r="A1825" s="155"/>
      <c r="B1825" s="166" t="s">
        <v>2912</v>
      </c>
      <c r="C1825" s="167"/>
      <c r="D1825" s="170">
        <v>1365.8</v>
      </c>
      <c r="E1825" s="171">
        <v>1365.8</v>
      </c>
      <c r="F1825" s="161" t="s">
        <v>1421</v>
      </c>
      <c r="G1825" s="165" t="s">
        <v>4107</v>
      </c>
      <c r="H1825" s="162"/>
      <c r="I1825" s="155"/>
      <c r="J1825" s="155"/>
      <c r="K1825" s="155"/>
      <c r="L1825" s="155"/>
      <c r="M1825" s="155"/>
      <c r="N1825" s="155"/>
      <c r="O1825" s="155"/>
      <c r="P1825" s="155"/>
      <c r="Q1825" s="155"/>
      <c r="R1825" s="155"/>
      <c r="S1825" s="155"/>
      <c r="T1825" s="155"/>
      <c r="U1825" s="155"/>
      <c r="V1825" s="155"/>
      <c r="W1825" s="155"/>
      <c r="X1825" s="155"/>
      <c r="Y1825" s="155"/>
      <c r="Z1825" s="155"/>
      <c r="AA1825" s="155"/>
      <c r="AB1825" s="155"/>
      <c r="AC1825" s="155"/>
      <c r="AD1825" s="155"/>
      <c r="AE1825" s="155"/>
      <c r="AF1825" s="155"/>
      <c r="AG1825" s="155"/>
      <c r="AH1825" s="155"/>
      <c r="AI1825" s="155"/>
      <c r="AJ1825" s="155"/>
      <c r="AK1825" s="155"/>
      <c r="AL1825" s="155"/>
      <c r="AM1825" s="155"/>
      <c r="AN1825" s="155"/>
      <c r="AO1825" s="155"/>
      <c r="AP1825" s="155"/>
      <c r="AQ1825" s="155"/>
      <c r="AR1825" s="155"/>
    </row>
    <row r="1826" spans="1:44" ht="102" x14ac:dyDescent="0.3">
      <c r="A1826" s="155"/>
      <c r="B1826" s="161" t="s">
        <v>1421</v>
      </c>
      <c r="C1826" s="162" t="s">
        <v>57</v>
      </c>
      <c r="D1826" s="170">
        <v>1378.69</v>
      </c>
      <c r="E1826" s="171">
        <v>1378.69</v>
      </c>
      <c r="F1826" s="165" t="s">
        <v>4107</v>
      </c>
      <c r="G1826" s="166" t="s">
        <v>2913</v>
      </c>
      <c r="H1826" s="167"/>
      <c r="I1826" s="155"/>
      <c r="J1826" s="155"/>
      <c r="K1826" s="155"/>
      <c r="L1826" s="155"/>
      <c r="M1826" s="155"/>
      <c r="N1826" s="155"/>
      <c r="O1826" s="155"/>
      <c r="P1826" s="155"/>
      <c r="Q1826" s="155"/>
      <c r="R1826" s="155"/>
      <c r="S1826" s="155"/>
      <c r="T1826" s="155"/>
      <c r="U1826" s="155"/>
      <c r="V1826" s="155"/>
      <c r="W1826" s="155"/>
      <c r="X1826" s="155"/>
      <c r="Y1826" s="155"/>
      <c r="Z1826" s="155"/>
      <c r="AA1826" s="155"/>
      <c r="AB1826" s="155"/>
      <c r="AC1826" s="155"/>
      <c r="AD1826" s="155"/>
      <c r="AE1826" s="155"/>
      <c r="AF1826" s="155"/>
      <c r="AG1826" s="155"/>
      <c r="AH1826" s="155"/>
      <c r="AI1826" s="155"/>
      <c r="AJ1826" s="155"/>
      <c r="AK1826" s="155"/>
      <c r="AL1826" s="155"/>
      <c r="AM1826" s="155"/>
      <c r="AN1826" s="155"/>
      <c r="AO1826" s="155"/>
      <c r="AP1826" s="155"/>
      <c r="AQ1826" s="155"/>
      <c r="AR1826" s="155"/>
    </row>
    <row r="1827" spans="1:44" ht="102" hidden="1" x14ac:dyDescent="0.3">
      <c r="A1827" s="155"/>
      <c r="B1827" s="165" t="s">
        <v>4107</v>
      </c>
      <c r="C1827" s="162"/>
      <c r="D1827" s="170">
        <v>1378.69</v>
      </c>
      <c r="E1827" s="171">
        <v>1378.69</v>
      </c>
      <c r="F1827" s="166" t="s">
        <v>2913</v>
      </c>
      <c r="G1827" s="161" t="s">
        <v>1505</v>
      </c>
      <c r="H1827" s="162" t="s">
        <v>98</v>
      </c>
      <c r="I1827" s="155"/>
      <c r="J1827" s="155"/>
      <c r="K1827" s="155"/>
      <c r="L1827" s="155"/>
      <c r="M1827" s="155"/>
      <c r="N1827" s="155"/>
      <c r="O1827" s="155"/>
      <c r="P1827" s="155"/>
      <c r="Q1827" s="155"/>
      <c r="R1827" s="155"/>
      <c r="S1827" s="155"/>
      <c r="T1827" s="155"/>
      <c r="U1827" s="155"/>
      <c r="V1827" s="155"/>
      <c r="W1827" s="155"/>
      <c r="X1827" s="155"/>
      <c r="Y1827" s="155"/>
      <c r="Z1827" s="155"/>
      <c r="AA1827" s="155"/>
      <c r="AB1827" s="155"/>
      <c r="AC1827" s="155"/>
      <c r="AD1827" s="155"/>
      <c r="AE1827" s="155"/>
      <c r="AF1827" s="155"/>
      <c r="AG1827" s="155"/>
      <c r="AH1827" s="155"/>
      <c r="AI1827" s="155"/>
      <c r="AJ1827" s="155"/>
      <c r="AK1827" s="155"/>
      <c r="AL1827" s="155"/>
      <c r="AM1827" s="155"/>
      <c r="AN1827" s="155"/>
      <c r="AO1827" s="155"/>
      <c r="AP1827" s="155"/>
      <c r="AQ1827" s="155"/>
      <c r="AR1827" s="155"/>
    </row>
    <row r="1828" spans="1:44" ht="102" hidden="1" x14ac:dyDescent="0.3">
      <c r="A1828" s="155"/>
      <c r="B1828" s="166" t="s">
        <v>2913</v>
      </c>
      <c r="C1828" s="167"/>
      <c r="D1828" s="170">
        <v>1378.69</v>
      </c>
      <c r="E1828" s="171">
        <v>1378.69</v>
      </c>
      <c r="F1828" s="161" t="s">
        <v>1505</v>
      </c>
      <c r="G1828" s="165" t="s">
        <v>4107</v>
      </c>
      <c r="H1828" s="162"/>
      <c r="I1828" s="155"/>
      <c r="J1828" s="155"/>
      <c r="K1828" s="155"/>
      <c r="L1828" s="155"/>
      <c r="M1828" s="155"/>
      <c r="N1828" s="155"/>
      <c r="O1828" s="155"/>
      <c r="P1828" s="155"/>
      <c r="Q1828" s="155"/>
      <c r="R1828" s="155"/>
      <c r="S1828" s="155"/>
      <c r="T1828" s="155"/>
      <c r="U1828" s="155"/>
      <c r="V1828" s="155"/>
      <c r="W1828" s="155"/>
      <c r="X1828" s="155"/>
      <c r="Y1828" s="155"/>
      <c r="Z1828" s="155"/>
      <c r="AA1828" s="155"/>
      <c r="AB1828" s="155"/>
      <c r="AC1828" s="155"/>
      <c r="AD1828" s="155"/>
      <c r="AE1828" s="155"/>
      <c r="AF1828" s="155"/>
      <c r="AG1828" s="155"/>
      <c r="AH1828" s="155"/>
      <c r="AI1828" s="155"/>
      <c r="AJ1828" s="155"/>
      <c r="AK1828" s="155"/>
      <c r="AL1828" s="155"/>
      <c r="AM1828" s="155"/>
      <c r="AN1828" s="155"/>
      <c r="AO1828" s="155"/>
      <c r="AP1828" s="155"/>
      <c r="AQ1828" s="155"/>
      <c r="AR1828" s="155"/>
    </row>
    <row r="1829" spans="1:44" ht="102" x14ac:dyDescent="0.3">
      <c r="A1829" s="155"/>
      <c r="B1829" s="161" t="s">
        <v>1505</v>
      </c>
      <c r="C1829" s="162" t="s">
        <v>98</v>
      </c>
      <c r="D1829" s="168"/>
      <c r="E1829" s="169"/>
      <c r="F1829" s="165" t="s">
        <v>4107</v>
      </c>
      <c r="G1829" s="166" t="s">
        <v>2914</v>
      </c>
      <c r="H1829" s="167"/>
      <c r="I1829" s="155"/>
      <c r="J1829" s="155"/>
      <c r="K1829" s="155"/>
      <c r="L1829" s="155"/>
      <c r="M1829" s="155"/>
      <c r="N1829" s="155"/>
      <c r="O1829" s="155"/>
      <c r="P1829" s="155"/>
      <c r="Q1829" s="155"/>
      <c r="R1829" s="155"/>
      <c r="S1829" s="155"/>
      <c r="T1829" s="155"/>
      <c r="U1829" s="155"/>
      <c r="V1829" s="155"/>
      <c r="W1829" s="155"/>
      <c r="X1829" s="155"/>
      <c r="Y1829" s="155"/>
      <c r="Z1829" s="155"/>
      <c r="AA1829" s="155"/>
      <c r="AB1829" s="155"/>
      <c r="AC1829" s="155"/>
      <c r="AD1829" s="155"/>
      <c r="AE1829" s="155"/>
      <c r="AF1829" s="155"/>
      <c r="AG1829" s="155"/>
      <c r="AH1829" s="155"/>
      <c r="AI1829" s="155"/>
      <c r="AJ1829" s="155"/>
      <c r="AK1829" s="155"/>
      <c r="AL1829" s="155"/>
      <c r="AM1829" s="155"/>
      <c r="AN1829" s="155"/>
      <c r="AO1829" s="155"/>
      <c r="AP1829" s="155"/>
      <c r="AQ1829" s="155"/>
      <c r="AR1829" s="155"/>
    </row>
    <row r="1830" spans="1:44" ht="112.2" hidden="1" x14ac:dyDescent="0.3">
      <c r="A1830" s="155"/>
      <c r="B1830" s="165" t="s">
        <v>4107</v>
      </c>
      <c r="C1830" s="162"/>
      <c r="D1830" s="170">
        <v>1687.93</v>
      </c>
      <c r="E1830" s="171">
        <v>1687.93</v>
      </c>
      <c r="F1830" s="166" t="s">
        <v>2914</v>
      </c>
      <c r="G1830" s="165" t="s">
        <v>4034</v>
      </c>
      <c r="H1830" s="162"/>
      <c r="I1830" s="155"/>
      <c r="J1830" s="155"/>
      <c r="K1830" s="155"/>
      <c r="L1830" s="155"/>
      <c r="M1830" s="155"/>
      <c r="N1830" s="155"/>
      <c r="O1830" s="155"/>
      <c r="P1830" s="155"/>
      <c r="Q1830" s="155"/>
      <c r="R1830" s="155"/>
      <c r="S1830" s="155"/>
      <c r="T1830" s="155"/>
      <c r="U1830" s="155"/>
      <c r="V1830" s="155"/>
      <c r="W1830" s="155"/>
      <c r="X1830" s="155"/>
      <c r="Y1830" s="155"/>
      <c r="Z1830" s="155"/>
      <c r="AA1830" s="155"/>
      <c r="AB1830" s="155"/>
      <c r="AC1830" s="155"/>
      <c r="AD1830" s="155"/>
      <c r="AE1830" s="155"/>
      <c r="AF1830" s="155"/>
      <c r="AG1830" s="155"/>
      <c r="AH1830" s="155"/>
      <c r="AI1830" s="155"/>
      <c r="AJ1830" s="155"/>
      <c r="AK1830" s="155"/>
      <c r="AL1830" s="155"/>
      <c r="AM1830" s="155"/>
      <c r="AN1830" s="155"/>
      <c r="AO1830" s="155"/>
      <c r="AP1830" s="155"/>
      <c r="AQ1830" s="155"/>
      <c r="AR1830" s="155"/>
    </row>
    <row r="1831" spans="1:44" ht="112.2" hidden="1" x14ac:dyDescent="0.3">
      <c r="A1831" s="155"/>
      <c r="B1831" s="166" t="s">
        <v>2914</v>
      </c>
      <c r="C1831" s="167"/>
      <c r="D1831" s="170">
        <v>1687.93</v>
      </c>
      <c r="E1831" s="171">
        <v>1687.93</v>
      </c>
      <c r="F1831" s="165" t="s">
        <v>4034</v>
      </c>
      <c r="G1831" s="166" t="s">
        <v>2914</v>
      </c>
      <c r="H1831" s="167"/>
      <c r="I1831" s="155"/>
      <c r="J1831" s="155"/>
      <c r="K1831" s="155"/>
      <c r="L1831" s="155"/>
      <c r="M1831" s="155"/>
      <c r="N1831" s="155"/>
      <c r="O1831" s="155"/>
      <c r="P1831" s="155"/>
      <c r="Q1831" s="155"/>
      <c r="R1831" s="155"/>
      <c r="S1831" s="155"/>
      <c r="T1831" s="155"/>
      <c r="U1831" s="155"/>
      <c r="V1831" s="155"/>
      <c r="W1831" s="155"/>
      <c r="X1831" s="155"/>
      <c r="Y1831" s="155"/>
      <c r="Z1831" s="155"/>
      <c r="AA1831" s="155"/>
      <c r="AB1831" s="155"/>
      <c r="AC1831" s="155"/>
      <c r="AD1831" s="155"/>
      <c r="AE1831" s="155"/>
      <c r="AF1831" s="155"/>
      <c r="AG1831" s="155"/>
      <c r="AH1831" s="155"/>
      <c r="AI1831" s="155"/>
      <c r="AJ1831" s="155"/>
      <c r="AK1831" s="155"/>
      <c r="AL1831" s="155"/>
      <c r="AM1831" s="155"/>
      <c r="AN1831" s="155"/>
      <c r="AO1831" s="155"/>
      <c r="AP1831" s="155"/>
      <c r="AQ1831" s="155"/>
      <c r="AR1831" s="155"/>
    </row>
    <row r="1832" spans="1:44" ht="112.2" hidden="1" x14ac:dyDescent="0.3">
      <c r="A1832" s="155"/>
      <c r="B1832" s="165" t="s">
        <v>4034</v>
      </c>
      <c r="C1832" s="162"/>
      <c r="D1832" s="170">
        <v>-1687.93</v>
      </c>
      <c r="E1832" s="171">
        <v>-1687.93</v>
      </c>
      <c r="F1832" s="166" t="s">
        <v>2914</v>
      </c>
      <c r="G1832" s="161" t="s">
        <v>3577</v>
      </c>
      <c r="H1832" s="162" t="s">
        <v>98</v>
      </c>
      <c r="I1832" s="155"/>
      <c r="J1832" s="155"/>
      <c r="K1832" s="155"/>
      <c r="L1832" s="155"/>
      <c r="M1832" s="155"/>
      <c r="N1832" s="155"/>
      <c r="O1832" s="155"/>
      <c r="P1832" s="155"/>
      <c r="Q1832" s="155"/>
      <c r="R1832" s="155"/>
      <c r="S1832" s="155"/>
      <c r="T1832" s="155"/>
      <c r="U1832" s="155"/>
      <c r="V1832" s="155"/>
      <c r="W1832" s="155"/>
      <c r="X1832" s="155"/>
      <c r="Y1832" s="155"/>
      <c r="Z1832" s="155"/>
      <c r="AA1832" s="155"/>
      <c r="AB1832" s="155"/>
      <c r="AC1832" s="155"/>
      <c r="AD1832" s="155"/>
      <c r="AE1832" s="155"/>
      <c r="AF1832" s="155"/>
      <c r="AG1832" s="155"/>
      <c r="AH1832" s="155"/>
      <c r="AI1832" s="155"/>
      <c r="AJ1832" s="155"/>
      <c r="AK1832" s="155"/>
      <c r="AL1832" s="155"/>
      <c r="AM1832" s="155"/>
      <c r="AN1832" s="155"/>
      <c r="AO1832" s="155"/>
      <c r="AP1832" s="155"/>
      <c r="AQ1832" s="155"/>
      <c r="AR1832" s="155"/>
    </row>
    <row r="1833" spans="1:44" ht="102" hidden="1" x14ac:dyDescent="0.3">
      <c r="A1833" s="155"/>
      <c r="B1833" s="166" t="s">
        <v>2914</v>
      </c>
      <c r="C1833" s="167"/>
      <c r="D1833" s="170">
        <v>-1687.93</v>
      </c>
      <c r="E1833" s="171">
        <v>-1687.93</v>
      </c>
      <c r="F1833" s="161" t="s">
        <v>3577</v>
      </c>
      <c r="G1833" s="165" t="s">
        <v>4035</v>
      </c>
      <c r="H1833" s="162"/>
      <c r="I1833" s="155"/>
      <c r="J1833" s="155"/>
      <c r="K1833" s="155"/>
      <c r="L1833" s="155"/>
      <c r="M1833" s="155"/>
      <c r="N1833" s="155"/>
      <c r="O1833" s="155"/>
      <c r="P1833" s="155"/>
      <c r="Q1833" s="155"/>
      <c r="R1833" s="155"/>
      <c r="S1833" s="155"/>
      <c r="T1833" s="155"/>
      <c r="U1833" s="155"/>
      <c r="V1833" s="155"/>
      <c r="W1833" s="155"/>
      <c r="X1833" s="155"/>
      <c r="Y1833" s="155"/>
      <c r="Z1833" s="155"/>
      <c r="AA1833" s="155"/>
      <c r="AB1833" s="155"/>
      <c r="AC1833" s="155"/>
      <c r="AD1833" s="155"/>
      <c r="AE1833" s="155"/>
      <c r="AF1833" s="155"/>
      <c r="AG1833" s="155"/>
      <c r="AH1833" s="155"/>
      <c r="AI1833" s="155"/>
      <c r="AJ1833" s="155"/>
      <c r="AK1833" s="155"/>
      <c r="AL1833" s="155"/>
      <c r="AM1833" s="155"/>
      <c r="AN1833" s="155"/>
      <c r="AO1833" s="155"/>
      <c r="AP1833" s="155"/>
      <c r="AQ1833" s="155"/>
      <c r="AR1833" s="155"/>
    </row>
    <row r="1834" spans="1:44" ht="102" x14ac:dyDescent="0.3">
      <c r="A1834" s="155"/>
      <c r="B1834" s="161" t="s">
        <v>3577</v>
      </c>
      <c r="C1834" s="162" t="s">
        <v>98</v>
      </c>
      <c r="D1834" s="170">
        <v>1687.93</v>
      </c>
      <c r="E1834" s="171">
        <v>1687.93</v>
      </c>
      <c r="F1834" s="165" t="s">
        <v>4035</v>
      </c>
      <c r="G1834" s="166" t="s">
        <v>4036</v>
      </c>
      <c r="H1834" s="167"/>
      <c r="I1834" s="155"/>
      <c r="J1834" s="155"/>
      <c r="K1834" s="155"/>
      <c r="L1834" s="155"/>
      <c r="M1834" s="155"/>
      <c r="N1834" s="155"/>
      <c r="O1834" s="155"/>
      <c r="P1834" s="155"/>
      <c r="Q1834" s="155"/>
      <c r="R1834" s="155"/>
      <c r="S1834" s="155"/>
      <c r="T1834" s="155"/>
      <c r="U1834" s="155"/>
      <c r="V1834" s="155"/>
      <c r="W1834" s="155"/>
      <c r="X1834" s="155"/>
      <c r="Y1834" s="155"/>
      <c r="Z1834" s="155"/>
      <c r="AA1834" s="155"/>
      <c r="AB1834" s="155"/>
      <c r="AC1834" s="155"/>
      <c r="AD1834" s="155"/>
      <c r="AE1834" s="155"/>
      <c r="AF1834" s="155"/>
      <c r="AG1834" s="155"/>
      <c r="AH1834" s="155"/>
      <c r="AI1834" s="155"/>
      <c r="AJ1834" s="155"/>
      <c r="AK1834" s="155"/>
      <c r="AL1834" s="155"/>
      <c r="AM1834" s="155"/>
      <c r="AN1834" s="155"/>
      <c r="AO1834" s="155"/>
      <c r="AP1834" s="155"/>
      <c r="AQ1834" s="155"/>
      <c r="AR1834" s="155"/>
    </row>
    <row r="1835" spans="1:44" ht="102" hidden="1" x14ac:dyDescent="0.3">
      <c r="A1835" s="155"/>
      <c r="B1835" s="165" t="s">
        <v>4035</v>
      </c>
      <c r="C1835" s="162"/>
      <c r="D1835" s="170">
        <v>1687.93</v>
      </c>
      <c r="E1835" s="171">
        <v>1687.93</v>
      </c>
      <c r="F1835" s="166" t="s">
        <v>4036</v>
      </c>
      <c r="G1835" s="161" t="s">
        <v>1311</v>
      </c>
      <c r="H1835" s="162" t="s">
        <v>95</v>
      </c>
      <c r="I1835" s="155"/>
      <c r="J1835" s="155"/>
      <c r="K1835" s="155"/>
      <c r="L1835" s="155"/>
      <c r="M1835" s="155"/>
      <c r="N1835" s="155"/>
      <c r="O1835" s="155"/>
      <c r="P1835" s="155"/>
      <c r="Q1835" s="155"/>
      <c r="R1835" s="155"/>
      <c r="S1835" s="155"/>
      <c r="T1835" s="155"/>
      <c r="U1835" s="155"/>
      <c r="V1835" s="155"/>
      <c r="W1835" s="155"/>
      <c r="X1835" s="155"/>
      <c r="Y1835" s="155"/>
      <c r="Z1835" s="155"/>
      <c r="AA1835" s="155"/>
      <c r="AB1835" s="155"/>
      <c r="AC1835" s="155"/>
      <c r="AD1835" s="155"/>
      <c r="AE1835" s="155"/>
      <c r="AF1835" s="155"/>
      <c r="AG1835" s="155"/>
      <c r="AH1835" s="155"/>
      <c r="AI1835" s="155"/>
      <c r="AJ1835" s="155"/>
      <c r="AK1835" s="155"/>
      <c r="AL1835" s="155"/>
      <c r="AM1835" s="155"/>
      <c r="AN1835" s="155"/>
      <c r="AO1835" s="155"/>
      <c r="AP1835" s="155"/>
      <c r="AQ1835" s="155"/>
      <c r="AR1835" s="155"/>
    </row>
    <row r="1836" spans="1:44" ht="102" hidden="1" x14ac:dyDescent="0.3">
      <c r="A1836" s="155"/>
      <c r="B1836" s="166" t="s">
        <v>4036</v>
      </c>
      <c r="C1836" s="167"/>
      <c r="D1836" s="170">
        <v>1687.93</v>
      </c>
      <c r="E1836" s="171">
        <v>1687.93</v>
      </c>
      <c r="F1836" s="161" t="s">
        <v>1311</v>
      </c>
      <c r="G1836" s="165" t="s">
        <v>4107</v>
      </c>
      <c r="H1836" s="162"/>
      <c r="I1836" s="155"/>
      <c r="J1836" s="155"/>
      <c r="K1836" s="155"/>
      <c r="L1836" s="155"/>
      <c r="M1836" s="155"/>
      <c r="N1836" s="155"/>
      <c r="O1836" s="155"/>
      <c r="P1836" s="155"/>
      <c r="Q1836" s="155"/>
      <c r="R1836" s="155"/>
      <c r="S1836" s="155"/>
      <c r="T1836" s="155"/>
      <c r="U1836" s="155"/>
      <c r="V1836" s="155"/>
      <c r="W1836" s="155"/>
      <c r="X1836" s="155"/>
      <c r="Y1836" s="155"/>
      <c r="Z1836" s="155"/>
      <c r="AA1836" s="155"/>
      <c r="AB1836" s="155"/>
      <c r="AC1836" s="155"/>
      <c r="AD1836" s="155"/>
      <c r="AE1836" s="155"/>
      <c r="AF1836" s="155"/>
      <c r="AG1836" s="155"/>
      <c r="AH1836" s="155"/>
      <c r="AI1836" s="155"/>
      <c r="AJ1836" s="155"/>
      <c r="AK1836" s="155"/>
      <c r="AL1836" s="155"/>
      <c r="AM1836" s="155"/>
      <c r="AN1836" s="155"/>
      <c r="AO1836" s="155"/>
      <c r="AP1836" s="155"/>
      <c r="AQ1836" s="155"/>
      <c r="AR1836" s="155"/>
    </row>
    <row r="1837" spans="1:44" ht="102" x14ac:dyDescent="0.3">
      <c r="A1837" s="155"/>
      <c r="B1837" s="161" t="s">
        <v>1311</v>
      </c>
      <c r="C1837" s="162" t="s">
        <v>95</v>
      </c>
      <c r="D1837" s="170">
        <v>2534.04</v>
      </c>
      <c r="E1837" s="171">
        <v>2534.04</v>
      </c>
      <c r="F1837" s="165" t="s">
        <v>4107</v>
      </c>
      <c r="G1837" s="166" t="s">
        <v>2915</v>
      </c>
      <c r="H1837" s="167"/>
      <c r="I1837" s="155"/>
      <c r="J1837" s="155"/>
      <c r="K1837" s="155"/>
      <c r="L1837" s="155"/>
      <c r="M1837" s="155"/>
      <c r="N1837" s="155"/>
      <c r="O1837" s="155"/>
      <c r="P1837" s="155"/>
      <c r="Q1837" s="155"/>
      <c r="R1837" s="155"/>
      <c r="S1837" s="155"/>
      <c r="T1837" s="155"/>
      <c r="U1837" s="155"/>
      <c r="V1837" s="155"/>
      <c r="W1837" s="155"/>
      <c r="X1837" s="155"/>
      <c r="Y1837" s="155"/>
      <c r="Z1837" s="155"/>
      <c r="AA1837" s="155"/>
      <c r="AB1837" s="155"/>
      <c r="AC1837" s="155"/>
      <c r="AD1837" s="155"/>
      <c r="AE1837" s="155"/>
      <c r="AF1837" s="155"/>
      <c r="AG1837" s="155"/>
      <c r="AH1837" s="155"/>
      <c r="AI1837" s="155"/>
      <c r="AJ1837" s="155"/>
      <c r="AK1837" s="155"/>
      <c r="AL1837" s="155"/>
      <c r="AM1837" s="155"/>
      <c r="AN1837" s="155"/>
      <c r="AO1837" s="155"/>
      <c r="AP1837" s="155"/>
      <c r="AQ1837" s="155"/>
      <c r="AR1837" s="155"/>
    </row>
    <row r="1838" spans="1:44" ht="102" hidden="1" x14ac:dyDescent="0.3">
      <c r="A1838" s="155"/>
      <c r="B1838" s="165" t="s">
        <v>4107</v>
      </c>
      <c r="C1838" s="162"/>
      <c r="D1838" s="170">
        <v>2534.04</v>
      </c>
      <c r="E1838" s="171">
        <v>2534.04</v>
      </c>
      <c r="F1838" s="166" t="s">
        <v>2915</v>
      </c>
      <c r="G1838" s="161" t="s">
        <v>1471</v>
      </c>
      <c r="H1838" s="162" t="s">
        <v>255</v>
      </c>
      <c r="I1838" s="155"/>
      <c r="J1838" s="155"/>
      <c r="K1838" s="155"/>
      <c r="L1838" s="155"/>
      <c r="M1838" s="155"/>
      <c r="N1838" s="155"/>
      <c r="O1838" s="155"/>
      <c r="P1838" s="155"/>
      <c r="Q1838" s="155"/>
      <c r="R1838" s="155"/>
      <c r="S1838" s="155"/>
      <c r="T1838" s="155"/>
      <c r="U1838" s="155"/>
      <c r="V1838" s="155"/>
      <c r="W1838" s="155"/>
      <c r="X1838" s="155"/>
      <c r="Y1838" s="155"/>
      <c r="Z1838" s="155"/>
      <c r="AA1838" s="155"/>
      <c r="AB1838" s="155"/>
      <c r="AC1838" s="155"/>
      <c r="AD1838" s="155"/>
      <c r="AE1838" s="155"/>
      <c r="AF1838" s="155"/>
      <c r="AG1838" s="155"/>
      <c r="AH1838" s="155"/>
      <c r="AI1838" s="155"/>
      <c r="AJ1838" s="155"/>
      <c r="AK1838" s="155"/>
      <c r="AL1838" s="155"/>
      <c r="AM1838" s="155"/>
      <c r="AN1838" s="155"/>
      <c r="AO1838" s="155"/>
      <c r="AP1838" s="155"/>
      <c r="AQ1838" s="155"/>
      <c r="AR1838" s="155"/>
    </row>
    <row r="1839" spans="1:44" ht="102" hidden="1" x14ac:dyDescent="0.3">
      <c r="A1839" s="155"/>
      <c r="B1839" s="166" t="s">
        <v>2915</v>
      </c>
      <c r="C1839" s="167"/>
      <c r="D1839" s="170">
        <v>2534.04</v>
      </c>
      <c r="E1839" s="171">
        <v>2534.04</v>
      </c>
      <c r="F1839" s="161" t="s">
        <v>1471</v>
      </c>
      <c r="G1839" s="165" t="s">
        <v>4107</v>
      </c>
      <c r="H1839" s="162"/>
      <c r="I1839" s="155"/>
      <c r="J1839" s="155"/>
      <c r="K1839" s="155"/>
      <c r="L1839" s="155"/>
      <c r="M1839" s="155"/>
      <c r="N1839" s="155"/>
      <c r="O1839" s="155"/>
      <c r="P1839" s="155"/>
      <c r="Q1839" s="155"/>
      <c r="R1839" s="155"/>
      <c r="S1839" s="155"/>
      <c r="T1839" s="155"/>
      <c r="U1839" s="155"/>
      <c r="V1839" s="155"/>
      <c r="W1839" s="155"/>
      <c r="X1839" s="155"/>
      <c r="Y1839" s="155"/>
      <c r="Z1839" s="155"/>
      <c r="AA1839" s="155"/>
      <c r="AB1839" s="155"/>
      <c r="AC1839" s="155"/>
      <c r="AD1839" s="155"/>
      <c r="AE1839" s="155"/>
      <c r="AF1839" s="155"/>
      <c r="AG1839" s="155"/>
      <c r="AH1839" s="155"/>
      <c r="AI1839" s="155"/>
      <c r="AJ1839" s="155"/>
      <c r="AK1839" s="155"/>
      <c r="AL1839" s="155"/>
      <c r="AM1839" s="155"/>
      <c r="AN1839" s="155"/>
      <c r="AO1839" s="155"/>
      <c r="AP1839" s="155"/>
      <c r="AQ1839" s="155"/>
      <c r="AR1839" s="155"/>
    </row>
    <row r="1840" spans="1:44" ht="102" x14ac:dyDescent="0.3">
      <c r="A1840" s="155"/>
      <c r="B1840" s="161" t="s">
        <v>1471</v>
      </c>
      <c r="C1840" s="162" t="s">
        <v>255</v>
      </c>
      <c r="D1840" s="170">
        <v>2396.6</v>
      </c>
      <c r="E1840" s="171">
        <v>2396.6</v>
      </c>
      <c r="F1840" s="165" t="s">
        <v>4107</v>
      </c>
      <c r="G1840" s="166" t="s">
        <v>2738</v>
      </c>
      <c r="H1840" s="167"/>
      <c r="I1840" s="155"/>
      <c r="J1840" s="155"/>
      <c r="K1840" s="155"/>
      <c r="L1840" s="155"/>
      <c r="M1840" s="155"/>
      <c r="N1840" s="155"/>
      <c r="O1840" s="155"/>
      <c r="P1840" s="155"/>
      <c r="Q1840" s="155"/>
      <c r="R1840" s="155"/>
      <c r="S1840" s="155"/>
      <c r="T1840" s="155"/>
      <c r="U1840" s="155"/>
      <c r="V1840" s="155"/>
      <c r="W1840" s="155"/>
      <c r="X1840" s="155"/>
      <c r="Y1840" s="155"/>
      <c r="Z1840" s="155"/>
      <c r="AA1840" s="155"/>
      <c r="AB1840" s="155"/>
      <c r="AC1840" s="155"/>
      <c r="AD1840" s="155"/>
      <c r="AE1840" s="155"/>
      <c r="AF1840" s="155"/>
      <c r="AG1840" s="155"/>
      <c r="AH1840" s="155"/>
      <c r="AI1840" s="155"/>
      <c r="AJ1840" s="155"/>
      <c r="AK1840" s="155"/>
      <c r="AL1840" s="155"/>
      <c r="AM1840" s="155"/>
      <c r="AN1840" s="155"/>
      <c r="AO1840" s="155"/>
      <c r="AP1840" s="155"/>
      <c r="AQ1840" s="155"/>
      <c r="AR1840" s="155"/>
    </row>
    <row r="1841" spans="1:44" ht="102" hidden="1" x14ac:dyDescent="0.3">
      <c r="A1841" s="155"/>
      <c r="B1841" s="165" t="s">
        <v>4107</v>
      </c>
      <c r="C1841" s="162"/>
      <c r="D1841" s="170">
        <v>2396.6</v>
      </c>
      <c r="E1841" s="171">
        <v>2396.6</v>
      </c>
      <c r="F1841" s="166" t="s">
        <v>2738</v>
      </c>
      <c r="G1841" s="161" t="s">
        <v>1229</v>
      </c>
      <c r="H1841" s="162" t="s">
        <v>294</v>
      </c>
      <c r="I1841" s="155"/>
      <c r="J1841" s="155"/>
      <c r="K1841" s="155"/>
      <c r="L1841" s="155"/>
      <c r="M1841" s="155"/>
      <c r="N1841" s="155"/>
      <c r="O1841" s="155"/>
      <c r="P1841" s="155"/>
      <c r="Q1841" s="155"/>
      <c r="R1841" s="155"/>
      <c r="S1841" s="155"/>
      <c r="T1841" s="155"/>
      <c r="U1841" s="155"/>
      <c r="V1841" s="155"/>
      <c r="W1841" s="155"/>
      <c r="X1841" s="155"/>
      <c r="Y1841" s="155"/>
      <c r="Z1841" s="155"/>
      <c r="AA1841" s="155"/>
      <c r="AB1841" s="155"/>
      <c r="AC1841" s="155"/>
      <c r="AD1841" s="155"/>
      <c r="AE1841" s="155"/>
      <c r="AF1841" s="155"/>
      <c r="AG1841" s="155"/>
      <c r="AH1841" s="155"/>
      <c r="AI1841" s="155"/>
      <c r="AJ1841" s="155"/>
      <c r="AK1841" s="155"/>
      <c r="AL1841" s="155"/>
      <c r="AM1841" s="155"/>
      <c r="AN1841" s="155"/>
      <c r="AO1841" s="155"/>
      <c r="AP1841" s="155"/>
      <c r="AQ1841" s="155"/>
      <c r="AR1841" s="155"/>
    </row>
    <row r="1842" spans="1:44" ht="102" hidden="1" x14ac:dyDescent="0.3">
      <c r="A1842" s="155"/>
      <c r="B1842" s="166" t="s">
        <v>2738</v>
      </c>
      <c r="C1842" s="167"/>
      <c r="D1842" s="170">
        <v>2396.6</v>
      </c>
      <c r="E1842" s="171">
        <v>2396.6</v>
      </c>
      <c r="F1842" s="161" t="s">
        <v>1229</v>
      </c>
      <c r="G1842" s="165" t="s">
        <v>4107</v>
      </c>
      <c r="H1842" s="162"/>
      <c r="I1842" s="155"/>
      <c r="J1842" s="155"/>
      <c r="K1842" s="155"/>
      <c r="L1842" s="155"/>
      <c r="M1842" s="155"/>
      <c r="N1842" s="155"/>
      <c r="O1842" s="155"/>
      <c r="P1842" s="155"/>
      <c r="Q1842" s="155"/>
      <c r="R1842" s="155"/>
      <c r="S1842" s="155"/>
      <c r="T1842" s="155"/>
      <c r="U1842" s="155"/>
      <c r="V1842" s="155"/>
      <c r="W1842" s="155"/>
      <c r="X1842" s="155"/>
      <c r="Y1842" s="155"/>
      <c r="Z1842" s="155"/>
      <c r="AA1842" s="155"/>
      <c r="AB1842" s="155"/>
      <c r="AC1842" s="155"/>
      <c r="AD1842" s="155"/>
      <c r="AE1842" s="155"/>
      <c r="AF1842" s="155"/>
      <c r="AG1842" s="155"/>
      <c r="AH1842" s="155"/>
      <c r="AI1842" s="155"/>
      <c r="AJ1842" s="155"/>
      <c r="AK1842" s="155"/>
      <c r="AL1842" s="155"/>
      <c r="AM1842" s="155"/>
      <c r="AN1842" s="155"/>
      <c r="AO1842" s="155"/>
      <c r="AP1842" s="155"/>
      <c r="AQ1842" s="155"/>
      <c r="AR1842" s="155"/>
    </row>
    <row r="1843" spans="1:44" ht="102" x14ac:dyDescent="0.3">
      <c r="A1843" s="155"/>
      <c r="B1843" s="161" t="s">
        <v>1229</v>
      </c>
      <c r="C1843" s="162" t="s">
        <v>294</v>
      </c>
      <c r="D1843" s="170">
        <v>1438.82</v>
      </c>
      <c r="E1843" s="171">
        <v>1438.82</v>
      </c>
      <c r="F1843" s="165" t="s">
        <v>4107</v>
      </c>
      <c r="G1843" s="166" t="s">
        <v>2916</v>
      </c>
      <c r="H1843" s="167"/>
      <c r="I1843" s="155"/>
      <c r="J1843" s="155"/>
      <c r="K1843" s="155"/>
      <c r="L1843" s="155"/>
      <c r="M1843" s="155"/>
      <c r="N1843" s="155"/>
      <c r="O1843" s="155"/>
      <c r="P1843" s="155"/>
      <c r="Q1843" s="155"/>
      <c r="R1843" s="155"/>
      <c r="S1843" s="155"/>
      <c r="T1843" s="155"/>
      <c r="U1843" s="155"/>
      <c r="V1843" s="155"/>
      <c r="W1843" s="155"/>
      <c r="X1843" s="155"/>
      <c r="Y1843" s="155"/>
      <c r="Z1843" s="155"/>
      <c r="AA1843" s="155"/>
      <c r="AB1843" s="155"/>
      <c r="AC1843" s="155"/>
      <c r="AD1843" s="155"/>
      <c r="AE1843" s="155"/>
      <c r="AF1843" s="155"/>
      <c r="AG1843" s="155"/>
      <c r="AH1843" s="155"/>
      <c r="AI1843" s="155"/>
      <c r="AJ1843" s="155"/>
      <c r="AK1843" s="155"/>
      <c r="AL1843" s="155"/>
      <c r="AM1843" s="155"/>
      <c r="AN1843" s="155"/>
      <c r="AO1843" s="155"/>
      <c r="AP1843" s="155"/>
      <c r="AQ1843" s="155"/>
      <c r="AR1843" s="155"/>
    </row>
    <row r="1844" spans="1:44" ht="102" hidden="1" x14ac:dyDescent="0.3">
      <c r="A1844" s="155"/>
      <c r="B1844" s="165" t="s">
        <v>4107</v>
      </c>
      <c r="C1844" s="162"/>
      <c r="D1844" s="170">
        <v>1438.82</v>
      </c>
      <c r="E1844" s="171">
        <v>1438.82</v>
      </c>
      <c r="F1844" s="166" t="s">
        <v>2916</v>
      </c>
      <c r="G1844" s="161" t="s">
        <v>1446</v>
      </c>
      <c r="H1844" s="162" t="s">
        <v>175</v>
      </c>
      <c r="I1844" s="155"/>
      <c r="J1844" s="155"/>
      <c r="K1844" s="155"/>
      <c r="L1844" s="155"/>
      <c r="M1844" s="155"/>
      <c r="N1844" s="155"/>
      <c r="O1844" s="155"/>
      <c r="P1844" s="155"/>
      <c r="Q1844" s="155"/>
      <c r="R1844" s="155"/>
      <c r="S1844" s="155"/>
      <c r="T1844" s="155"/>
      <c r="U1844" s="155"/>
      <c r="V1844" s="155"/>
      <c r="W1844" s="155"/>
      <c r="X1844" s="155"/>
      <c r="Y1844" s="155"/>
      <c r="Z1844" s="155"/>
      <c r="AA1844" s="155"/>
      <c r="AB1844" s="155"/>
      <c r="AC1844" s="155"/>
      <c r="AD1844" s="155"/>
      <c r="AE1844" s="155"/>
      <c r="AF1844" s="155"/>
      <c r="AG1844" s="155"/>
      <c r="AH1844" s="155"/>
      <c r="AI1844" s="155"/>
      <c r="AJ1844" s="155"/>
      <c r="AK1844" s="155"/>
      <c r="AL1844" s="155"/>
      <c r="AM1844" s="155"/>
      <c r="AN1844" s="155"/>
      <c r="AO1844" s="155"/>
      <c r="AP1844" s="155"/>
      <c r="AQ1844" s="155"/>
      <c r="AR1844" s="155"/>
    </row>
    <row r="1845" spans="1:44" ht="102" hidden="1" x14ac:dyDescent="0.3">
      <c r="A1845" s="155"/>
      <c r="B1845" s="166" t="s">
        <v>2916</v>
      </c>
      <c r="C1845" s="167"/>
      <c r="D1845" s="170">
        <v>1438.82</v>
      </c>
      <c r="E1845" s="171">
        <v>1438.82</v>
      </c>
      <c r="F1845" s="161" t="s">
        <v>1446</v>
      </c>
      <c r="G1845" s="165" t="s">
        <v>4107</v>
      </c>
      <c r="H1845" s="162"/>
      <c r="I1845" s="155"/>
      <c r="J1845" s="155"/>
      <c r="K1845" s="155"/>
      <c r="L1845" s="155"/>
      <c r="M1845" s="155"/>
      <c r="N1845" s="155"/>
      <c r="O1845" s="155"/>
      <c r="P1845" s="155"/>
      <c r="Q1845" s="155"/>
      <c r="R1845" s="155"/>
      <c r="S1845" s="155"/>
      <c r="T1845" s="155"/>
      <c r="U1845" s="155"/>
      <c r="V1845" s="155"/>
      <c r="W1845" s="155"/>
      <c r="X1845" s="155"/>
      <c r="Y1845" s="155"/>
      <c r="Z1845" s="155"/>
      <c r="AA1845" s="155"/>
      <c r="AB1845" s="155"/>
      <c r="AC1845" s="155"/>
      <c r="AD1845" s="155"/>
      <c r="AE1845" s="155"/>
      <c r="AF1845" s="155"/>
      <c r="AG1845" s="155"/>
      <c r="AH1845" s="155"/>
      <c r="AI1845" s="155"/>
      <c r="AJ1845" s="155"/>
      <c r="AK1845" s="155"/>
      <c r="AL1845" s="155"/>
      <c r="AM1845" s="155"/>
      <c r="AN1845" s="155"/>
      <c r="AO1845" s="155"/>
      <c r="AP1845" s="155"/>
      <c r="AQ1845" s="155"/>
      <c r="AR1845" s="155"/>
    </row>
    <row r="1846" spans="1:44" ht="102" x14ac:dyDescent="0.3">
      <c r="A1846" s="155"/>
      <c r="B1846" s="161" t="s">
        <v>1446</v>
      </c>
      <c r="C1846" s="162" t="s">
        <v>175</v>
      </c>
      <c r="D1846" s="170">
        <v>1395.87</v>
      </c>
      <c r="E1846" s="171">
        <v>1395.87</v>
      </c>
      <c r="F1846" s="165" t="s">
        <v>4107</v>
      </c>
      <c r="G1846" s="166" t="s">
        <v>2917</v>
      </c>
      <c r="H1846" s="167"/>
      <c r="I1846" s="155"/>
      <c r="J1846" s="155"/>
      <c r="K1846" s="155"/>
      <c r="L1846" s="155"/>
      <c r="M1846" s="155"/>
      <c r="N1846" s="155"/>
      <c r="O1846" s="155"/>
      <c r="P1846" s="155"/>
      <c r="Q1846" s="155"/>
      <c r="R1846" s="155"/>
      <c r="S1846" s="155"/>
      <c r="T1846" s="155"/>
      <c r="U1846" s="155"/>
      <c r="V1846" s="155"/>
      <c r="W1846" s="155"/>
      <c r="X1846" s="155"/>
      <c r="Y1846" s="155"/>
      <c r="Z1846" s="155"/>
      <c r="AA1846" s="155"/>
      <c r="AB1846" s="155"/>
      <c r="AC1846" s="155"/>
      <c r="AD1846" s="155"/>
      <c r="AE1846" s="155"/>
      <c r="AF1846" s="155"/>
      <c r="AG1846" s="155"/>
      <c r="AH1846" s="155"/>
      <c r="AI1846" s="155"/>
      <c r="AJ1846" s="155"/>
      <c r="AK1846" s="155"/>
      <c r="AL1846" s="155"/>
      <c r="AM1846" s="155"/>
      <c r="AN1846" s="155"/>
      <c r="AO1846" s="155"/>
      <c r="AP1846" s="155"/>
      <c r="AQ1846" s="155"/>
      <c r="AR1846" s="155"/>
    </row>
    <row r="1847" spans="1:44" ht="102" hidden="1" x14ac:dyDescent="0.3">
      <c r="A1847" s="155"/>
      <c r="B1847" s="165" t="s">
        <v>4107</v>
      </c>
      <c r="C1847" s="162"/>
      <c r="D1847" s="170">
        <v>1395.87</v>
      </c>
      <c r="E1847" s="171">
        <v>1395.87</v>
      </c>
      <c r="F1847" s="166" t="s">
        <v>2917</v>
      </c>
      <c r="G1847" s="161" t="s">
        <v>1463</v>
      </c>
      <c r="H1847" s="162" t="s">
        <v>138</v>
      </c>
      <c r="I1847" s="155"/>
      <c r="J1847" s="155"/>
      <c r="K1847" s="155"/>
      <c r="L1847" s="155"/>
      <c r="M1847" s="155"/>
      <c r="N1847" s="155"/>
      <c r="O1847" s="155"/>
      <c r="P1847" s="155"/>
      <c r="Q1847" s="155"/>
      <c r="R1847" s="155"/>
      <c r="S1847" s="155"/>
      <c r="T1847" s="155"/>
      <c r="U1847" s="155"/>
      <c r="V1847" s="155"/>
      <c r="W1847" s="155"/>
      <c r="X1847" s="155"/>
      <c r="Y1847" s="155"/>
      <c r="Z1847" s="155"/>
      <c r="AA1847" s="155"/>
      <c r="AB1847" s="155"/>
      <c r="AC1847" s="155"/>
      <c r="AD1847" s="155"/>
      <c r="AE1847" s="155"/>
      <c r="AF1847" s="155"/>
      <c r="AG1847" s="155"/>
      <c r="AH1847" s="155"/>
      <c r="AI1847" s="155"/>
      <c r="AJ1847" s="155"/>
      <c r="AK1847" s="155"/>
      <c r="AL1847" s="155"/>
      <c r="AM1847" s="155"/>
      <c r="AN1847" s="155"/>
      <c r="AO1847" s="155"/>
      <c r="AP1847" s="155"/>
      <c r="AQ1847" s="155"/>
      <c r="AR1847" s="155"/>
    </row>
    <row r="1848" spans="1:44" ht="102" hidden="1" x14ac:dyDescent="0.3">
      <c r="A1848" s="155"/>
      <c r="B1848" s="166" t="s">
        <v>2917</v>
      </c>
      <c r="C1848" s="167"/>
      <c r="D1848" s="170">
        <v>1395.87</v>
      </c>
      <c r="E1848" s="171">
        <v>1395.87</v>
      </c>
      <c r="F1848" s="161" t="s">
        <v>1463</v>
      </c>
      <c r="G1848" s="165" t="s">
        <v>4107</v>
      </c>
      <c r="H1848" s="162"/>
      <c r="I1848" s="155"/>
      <c r="J1848" s="155"/>
      <c r="K1848" s="155"/>
      <c r="L1848" s="155"/>
      <c r="M1848" s="155"/>
      <c r="N1848" s="155"/>
      <c r="O1848" s="155"/>
      <c r="P1848" s="155"/>
      <c r="Q1848" s="155"/>
      <c r="R1848" s="155"/>
      <c r="S1848" s="155"/>
      <c r="T1848" s="155"/>
      <c r="U1848" s="155"/>
      <c r="V1848" s="155"/>
      <c r="W1848" s="155"/>
      <c r="X1848" s="155"/>
      <c r="Y1848" s="155"/>
      <c r="Z1848" s="155"/>
      <c r="AA1848" s="155"/>
      <c r="AB1848" s="155"/>
      <c r="AC1848" s="155"/>
      <c r="AD1848" s="155"/>
      <c r="AE1848" s="155"/>
      <c r="AF1848" s="155"/>
      <c r="AG1848" s="155"/>
      <c r="AH1848" s="155"/>
      <c r="AI1848" s="155"/>
      <c r="AJ1848" s="155"/>
      <c r="AK1848" s="155"/>
      <c r="AL1848" s="155"/>
      <c r="AM1848" s="155"/>
      <c r="AN1848" s="155"/>
      <c r="AO1848" s="155"/>
      <c r="AP1848" s="155"/>
      <c r="AQ1848" s="155"/>
      <c r="AR1848" s="155"/>
    </row>
    <row r="1849" spans="1:44" ht="102" x14ac:dyDescent="0.3">
      <c r="A1849" s="155"/>
      <c r="B1849" s="161" t="s">
        <v>1463</v>
      </c>
      <c r="C1849" s="162" t="s">
        <v>138</v>
      </c>
      <c r="D1849" s="170">
        <v>2641.41</v>
      </c>
      <c r="E1849" s="171">
        <v>2641.41</v>
      </c>
      <c r="F1849" s="165" t="s">
        <v>4107</v>
      </c>
      <c r="G1849" s="166" t="s">
        <v>2918</v>
      </c>
      <c r="H1849" s="167"/>
      <c r="I1849" s="155"/>
      <c r="J1849" s="155"/>
      <c r="K1849" s="155"/>
      <c r="L1849" s="155"/>
      <c r="M1849" s="155"/>
      <c r="N1849" s="155"/>
      <c r="O1849" s="155"/>
      <c r="P1849" s="155"/>
      <c r="Q1849" s="155"/>
      <c r="R1849" s="155"/>
      <c r="S1849" s="155"/>
      <c r="T1849" s="155"/>
      <c r="U1849" s="155"/>
      <c r="V1849" s="155"/>
      <c r="W1849" s="155"/>
      <c r="X1849" s="155"/>
      <c r="Y1849" s="155"/>
      <c r="Z1849" s="155"/>
      <c r="AA1849" s="155"/>
      <c r="AB1849" s="155"/>
      <c r="AC1849" s="155"/>
      <c r="AD1849" s="155"/>
      <c r="AE1849" s="155"/>
      <c r="AF1849" s="155"/>
      <c r="AG1849" s="155"/>
      <c r="AH1849" s="155"/>
      <c r="AI1849" s="155"/>
      <c r="AJ1849" s="155"/>
      <c r="AK1849" s="155"/>
      <c r="AL1849" s="155"/>
      <c r="AM1849" s="155"/>
      <c r="AN1849" s="155"/>
      <c r="AO1849" s="155"/>
      <c r="AP1849" s="155"/>
      <c r="AQ1849" s="155"/>
      <c r="AR1849" s="155"/>
    </row>
    <row r="1850" spans="1:44" ht="102" hidden="1" x14ac:dyDescent="0.3">
      <c r="A1850" s="155"/>
      <c r="B1850" s="165" t="s">
        <v>4107</v>
      </c>
      <c r="C1850" s="162"/>
      <c r="D1850" s="170">
        <v>2641.41</v>
      </c>
      <c r="E1850" s="171">
        <v>2641.41</v>
      </c>
      <c r="F1850" s="166" t="s">
        <v>2918</v>
      </c>
      <c r="G1850" s="161" t="s">
        <v>1948</v>
      </c>
      <c r="H1850" s="162" t="s">
        <v>101</v>
      </c>
      <c r="I1850" s="155"/>
      <c r="J1850" s="155"/>
      <c r="K1850" s="155"/>
      <c r="L1850" s="155"/>
      <c r="M1850" s="155"/>
      <c r="N1850" s="155"/>
      <c r="O1850" s="155"/>
      <c r="P1850" s="155"/>
      <c r="Q1850" s="155"/>
      <c r="R1850" s="155"/>
      <c r="S1850" s="155"/>
      <c r="T1850" s="155"/>
      <c r="U1850" s="155"/>
      <c r="V1850" s="155"/>
      <c r="W1850" s="155"/>
      <c r="X1850" s="155"/>
      <c r="Y1850" s="155"/>
      <c r="Z1850" s="155"/>
      <c r="AA1850" s="155"/>
      <c r="AB1850" s="155"/>
      <c r="AC1850" s="155"/>
      <c r="AD1850" s="155"/>
      <c r="AE1850" s="155"/>
      <c r="AF1850" s="155"/>
      <c r="AG1850" s="155"/>
      <c r="AH1850" s="155"/>
      <c r="AI1850" s="155"/>
      <c r="AJ1850" s="155"/>
      <c r="AK1850" s="155"/>
      <c r="AL1850" s="155"/>
      <c r="AM1850" s="155"/>
      <c r="AN1850" s="155"/>
      <c r="AO1850" s="155"/>
      <c r="AP1850" s="155"/>
      <c r="AQ1850" s="155"/>
      <c r="AR1850" s="155"/>
    </row>
    <row r="1851" spans="1:44" ht="102" hidden="1" x14ac:dyDescent="0.3">
      <c r="A1851" s="155"/>
      <c r="B1851" s="166" t="s">
        <v>2918</v>
      </c>
      <c r="C1851" s="167"/>
      <c r="D1851" s="170">
        <v>2641.41</v>
      </c>
      <c r="E1851" s="171">
        <v>2641.41</v>
      </c>
      <c r="F1851" s="161" t="s">
        <v>1948</v>
      </c>
      <c r="G1851" s="165" t="s">
        <v>4107</v>
      </c>
      <c r="H1851" s="162"/>
      <c r="I1851" s="155"/>
      <c r="J1851" s="155"/>
      <c r="K1851" s="155"/>
      <c r="L1851" s="155"/>
      <c r="M1851" s="155"/>
      <c r="N1851" s="155"/>
      <c r="O1851" s="155"/>
      <c r="P1851" s="155"/>
      <c r="Q1851" s="155"/>
      <c r="R1851" s="155"/>
      <c r="S1851" s="155"/>
      <c r="T1851" s="155"/>
      <c r="U1851" s="155"/>
      <c r="V1851" s="155"/>
      <c r="W1851" s="155"/>
      <c r="X1851" s="155"/>
      <c r="Y1851" s="155"/>
      <c r="Z1851" s="155"/>
      <c r="AA1851" s="155"/>
      <c r="AB1851" s="155"/>
      <c r="AC1851" s="155"/>
      <c r="AD1851" s="155"/>
      <c r="AE1851" s="155"/>
      <c r="AF1851" s="155"/>
      <c r="AG1851" s="155"/>
      <c r="AH1851" s="155"/>
      <c r="AI1851" s="155"/>
      <c r="AJ1851" s="155"/>
      <c r="AK1851" s="155"/>
      <c r="AL1851" s="155"/>
      <c r="AM1851" s="155"/>
      <c r="AN1851" s="155"/>
      <c r="AO1851" s="155"/>
      <c r="AP1851" s="155"/>
      <c r="AQ1851" s="155"/>
      <c r="AR1851" s="155"/>
    </row>
    <row r="1852" spans="1:44" ht="102" x14ac:dyDescent="0.3">
      <c r="A1852" s="155"/>
      <c r="B1852" s="161" t="s">
        <v>1948</v>
      </c>
      <c r="C1852" s="162" t="s">
        <v>101</v>
      </c>
      <c r="D1852" s="170">
        <v>1679.34</v>
      </c>
      <c r="E1852" s="171">
        <v>1679.34</v>
      </c>
      <c r="F1852" s="165" t="s">
        <v>4107</v>
      </c>
      <c r="G1852" s="166" t="s">
        <v>2919</v>
      </c>
      <c r="H1852" s="167"/>
      <c r="I1852" s="155"/>
      <c r="J1852" s="155"/>
      <c r="K1852" s="155"/>
      <c r="L1852" s="155"/>
      <c r="M1852" s="155"/>
      <c r="N1852" s="155"/>
      <c r="O1852" s="155"/>
      <c r="P1852" s="155"/>
      <c r="Q1852" s="155"/>
      <c r="R1852" s="155"/>
      <c r="S1852" s="155"/>
      <c r="T1852" s="155"/>
      <c r="U1852" s="155"/>
      <c r="V1852" s="155"/>
      <c r="W1852" s="155"/>
      <c r="X1852" s="155"/>
      <c r="Y1852" s="155"/>
      <c r="Z1852" s="155"/>
      <c r="AA1852" s="155"/>
      <c r="AB1852" s="155"/>
      <c r="AC1852" s="155"/>
      <c r="AD1852" s="155"/>
      <c r="AE1852" s="155"/>
      <c r="AF1852" s="155"/>
      <c r="AG1852" s="155"/>
      <c r="AH1852" s="155"/>
      <c r="AI1852" s="155"/>
      <c r="AJ1852" s="155"/>
      <c r="AK1852" s="155"/>
      <c r="AL1852" s="155"/>
      <c r="AM1852" s="155"/>
      <c r="AN1852" s="155"/>
      <c r="AO1852" s="155"/>
      <c r="AP1852" s="155"/>
      <c r="AQ1852" s="155"/>
      <c r="AR1852" s="155"/>
    </row>
    <row r="1853" spans="1:44" ht="102" hidden="1" x14ac:dyDescent="0.3">
      <c r="A1853" s="155"/>
      <c r="B1853" s="165" t="s">
        <v>4107</v>
      </c>
      <c r="C1853" s="162"/>
      <c r="D1853" s="170">
        <v>1679.34</v>
      </c>
      <c r="E1853" s="171">
        <v>1679.34</v>
      </c>
      <c r="F1853" s="166" t="s">
        <v>2919</v>
      </c>
      <c r="G1853" s="161" t="s">
        <v>2330</v>
      </c>
      <c r="H1853" s="162" t="s">
        <v>269</v>
      </c>
      <c r="I1853" s="155"/>
      <c r="J1853" s="155"/>
      <c r="K1853" s="155"/>
      <c r="L1853" s="155"/>
      <c r="M1853" s="155"/>
      <c r="N1853" s="155"/>
      <c r="O1853" s="155"/>
      <c r="P1853" s="155"/>
      <c r="Q1853" s="155"/>
      <c r="R1853" s="155"/>
      <c r="S1853" s="155"/>
      <c r="T1853" s="155"/>
      <c r="U1853" s="155"/>
      <c r="V1853" s="155"/>
      <c r="W1853" s="155"/>
      <c r="X1853" s="155"/>
      <c r="Y1853" s="155"/>
      <c r="Z1853" s="155"/>
      <c r="AA1853" s="155"/>
      <c r="AB1853" s="155"/>
      <c r="AC1853" s="155"/>
      <c r="AD1853" s="155"/>
      <c r="AE1853" s="155"/>
      <c r="AF1853" s="155"/>
      <c r="AG1853" s="155"/>
      <c r="AH1853" s="155"/>
      <c r="AI1853" s="155"/>
      <c r="AJ1853" s="155"/>
      <c r="AK1853" s="155"/>
      <c r="AL1853" s="155"/>
      <c r="AM1853" s="155"/>
      <c r="AN1853" s="155"/>
      <c r="AO1853" s="155"/>
      <c r="AP1853" s="155"/>
      <c r="AQ1853" s="155"/>
      <c r="AR1853" s="155"/>
    </row>
    <row r="1854" spans="1:44" ht="102" hidden="1" x14ac:dyDescent="0.3">
      <c r="A1854" s="155"/>
      <c r="B1854" s="166" t="s">
        <v>2919</v>
      </c>
      <c r="C1854" s="167"/>
      <c r="D1854" s="170">
        <v>1679.34</v>
      </c>
      <c r="E1854" s="171">
        <v>1679.34</v>
      </c>
      <c r="F1854" s="161" t="s">
        <v>2330</v>
      </c>
      <c r="G1854" s="165" t="s">
        <v>4107</v>
      </c>
      <c r="H1854" s="162"/>
      <c r="I1854" s="155"/>
      <c r="J1854" s="155"/>
      <c r="K1854" s="155"/>
      <c r="L1854" s="155"/>
      <c r="M1854" s="155"/>
      <c r="N1854" s="155"/>
      <c r="O1854" s="155"/>
      <c r="P1854" s="155"/>
      <c r="Q1854" s="155"/>
      <c r="R1854" s="155"/>
      <c r="S1854" s="155"/>
      <c r="T1854" s="155"/>
      <c r="U1854" s="155"/>
      <c r="V1854" s="155"/>
      <c r="W1854" s="155"/>
      <c r="X1854" s="155"/>
      <c r="Y1854" s="155"/>
      <c r="Z1854" s="155"/>
      <c r="AA1854" s="155"/>
      <c r="AB1854" s="155"/>
      <c r="AC1854" s="155"/>
      <c r="AD1854" s="155"/>
      <c r="AE1854" s="155"/>
      <c r="AF1854" s="155"/>
      <c r="AG1854" s="155"/>
      <c r="AH1854" s="155"/>
      <c r="AI1854" s="155"/>
      <c r="AJ1854" s="155"/>
      <c r="AK1854" s="155"/>
      <c r="AL1854" s="155"/>
      <c r="AM1854" s="155"/>
      <c r="AN1854" s="155"/>
      <c r="AO1854" s="155"/>
      <c r="AP1854" s="155"/>
      <c r="AQ1854" s="155"/>
      <c r="AR1854" s="155"/>
    </row>
    <row r="1855" spans="1:44" ht="102" x14ac:dyDescent="0.3">
      <c r="A1855" s="155"/>
      <c r="B1855" s="161" t="s">
        <v>2330</v>
      </c>
      <c r="C1855" s="162" t="s">
        <v>269</v>
      </c>
      <c r="D1855" s="170">
        <v>1365.8</v>
      </c>
      <c r="E1855" s="171">
        <v>1365.8</v>
      </c>
      <c r="F1855" s="165" t="s">
        <v>4107</v>
      </c>
      <c r="G1855" s="166" t="s">
        <v>3446</v>
      </c>
      <c r="H1855" s="167"/>
      <c r="I1855" s="155"/>
      <c r="J1855" s="155"/>
      <c r="K1855" s="155"/>
      <c r="L1855" s="155"/>
      <c r="M1855" s="155"/>
      <c r="N1855" s="155"/>
      <c r="O1855" s="155"/>
      <c r="P1855" s="155"/>
      <c r="Q1855" s="155"/>
      <c r="R1855" s="155"/>
      <c r="S1855" s="155"/>
      <c r="T1855" s="155"/>
      <c r="U1855" s="155"/>
      <c r="V1855" s="155"/>
      <c r="W1855" s="155"/>
      <c r="X1855" s="155"/>
      <c r="Y1855" s="155"/>
      <c r="Z1855" s="155"/>
      <c r="AA1855" s="155"/>
      <c r="AB1855" s="155"/>
      <c r="AC1855" s="155"/>
      <c r="AD1855" s="155"/>
      <c r="AE1855" s="155"/>
      <c r="AF1855" s="155"/>
      <c r="AG1855" s="155"/>
      <c r="AH1855" s="155"/>
      <c r="AI1855" s="155"/>
      <c r="AJ1855" s="155"/>
      <c r="AK1855" s="155"/>
      <c r="AL1855" s="155"/>
      <c r="AM1855" s="155"/>
      <c r="AN1855" s="155"/>
      <c r="AO1855" s="155"/>
      <c r="AP1855" s="155"/>
      <c r="AQ1855" s="155"/>
      <c r="AR1855" s="155"/>
    </row>
    <row r="1856" spans="1:44" ht="102" hidden="1" x14ac:dyDescent="0.3">
      <c r="A1856" s="155"/>
      <c r="B1856" s="165" t="s">
        <v>4107</v>
      </c>
      <c r="C1856" s="162"/>
      <c r="D1856" s="170">
        <v>1365.8</v>
      </c>
      <c r="E1856" s="171">
        <v>1365.8</v>
      </c>
      <c r="F1856" s="166" t="s">
        <v>3446</v>
      </c>
      <c r="G1856" s="161" t="s">
        <v>1217</v>
      </c>
      <c r="H1856" s="162" t="s">
        <v>295</v>
      </c>
      <c r="I1856" s="155"/>
      <c r="J1856" s="155"/>
      <c r="K1856" s="155"/>
      <c r="L1856" s="155"/>
      <c r="M1856" s="155"/>
      <c r="N1856" s="155"/>
      <c r="O1856" s="155"/>
      <c r="P1856" s="155"/>
      <c r="Q1856" s="155"/>
      <c r="R1856" s="155"/>
      <c r="S1856" s="155"/>
      <c r="T1856" s="155"/>
      <c r="U1856" s="155"/>
      <c r="V1856" s="155"/>
      <c r="W1856" s="155"/>
      <c r="X1856" s="155"/>
      <c r="Y1856" s="155"/>
      <c r="Z1856" s="155"/>
      <c r="AA1856" s="155"/>
      <c r="AB1856" s="155"/>
      <c r="AC1856" s="155"/>
      <c r="AD1856" s="155"/>
      <c r="AE1856" s="155"/>
      <c r="AF1856" s="155"/>
      <c r="AG1856" s="155"/>
      <c r="AH1856" s="155"/>
      <c r="AI1856" s="155"/>
      <c r="AJ1856" s="155"/>
      <c r="AK1856" s="155"/>
      <c r="AL1856" s="155"/>
      <c r="AM1856" s="155"/>
      <c r="AN1856" s="155"/>
      <c r="AO1856" s="155"/>
      <c r="AP1856" s="155"/>
      <c r="AQ1856" s="155"/>
      <c r="AR1856" s="155"/>
    </row>
    <row r="1857" spans="1:44" ht="102" hidden="1" x14ac:dyDescent="0.3">
      <c r="A1857" s="155"/>
      <c r="B1857" s="166" t="s">
        <v>3446</v>
      </c>
      <c r="C1857" s="167"/>
      <c r="D1857" s="170">
        <v>1365.8</v>
      </c>
      <c r="E1857" s="171">
        <v>1365.8</v>
      </c>
      <c r="F1857" s="161" t="s">
        <v>1217</v>
      </c>
      <c r="G1857" s="165" t="s">
        <v>4107</v>
      </c>
      <c r="H1857" s="162"/>
      <c r="I1857" s="155"/>
      <c r="J1857" s="155"/>
      <c r="K1857" s="155"/>
      <c r="L1857" s="155"/>
      <c r="M1857" s="155"/>
      <c r="N1857" s="155"/>
      <c r="O1857" s="155"/>
      <c r="P1857" s="155"/>
      <c r="Q1857" s="155"/>
      <c r="R1857" s="155"/>
      <c r="S1857" s="155"/>
      <c r="T1857" s="155"/>
      <c r="U1857" s="155"/>
      <c r="V1857" s="155"/>
      <c r="W1857" s="155"/>
      <c r="X1857" s="155"/>
      <c r="Y1857" s="155"/>
      <c r="Z1857" s="155"/>
      <c r="AA1857" s="155"/>
      <c r="AB1857" s="155"/>
      <c r="AC1857" s="155"/>
      <c r="AD1857" s="155"/>
      <c r="AE1857" s="155"/>
      <c r="AF1857" s="155"/>
      <c r="AG1857" s="155"/>
      <c r="AH1857" s="155"/>
      <c r="AI1857" s="155"/>
      <c r="AJ1857" s="155"/>
      <c r="AK1857" s="155"/>
      <c r="AL1857" s="155"/>
      <c r="AM1857" s="155"/>
      <c r="AN1857" s="155"/>
      <c r="AO1857" s="155"/>
      <c r="AP1857" s="155"/>
      <c r="AQ1857" s="155"/>
      <c r="AR1857" s="155"/>
    </row>
    <row r="1858" spans="1:44" ht="102" x14ac:dyDescent="0.3">
      <c r="A1858" s="155"/>
      <c r="B1858" s="161" t="s">
        <v>1217</v>
      </c>
      <c r="C1858" s="162" t="s">
        <v>295</v>
      </c>
      <c r="D1858" s="170">
        <v>1378.69</v>
      </c>
      <c r="E1858" s="171">
        <v>1378.69</v>
      </c>
      <c r="F1858" s="165" t="s">
        <v>4107</v>
      </c>
      <c r="G1858" s="166" t="s">
        <v>2920</v>
      </c>
      <c r="H1858" s="167"/>
      <c r="I1858" s="155"/>
      <c r="J1858" s="155"/>
      <c r="K1858" s="155"/>
      <c r="L1858" s="155"/>
      <c r="M1858" s="155"/>
      <c r="N1858" s="155"/>
      <c r="O1858" s="155"/>
      <c r="P1858" s="155"/>
      <c r="Q1858" s="155"/>
      <c r="R1858" s="155"/>
      <c r="S1858" s="155"/>
      <c r="T1858" s="155"/>
      <c r="U1858" s="155"/>
      <c r="V1858" s="155"/>
      <c r="W1858" s="155"/>
      <c r="X1858" s="155"/>
      <c r="Y1858" s="155"/>
      <c r="Z1858" s="155"/>
      <c r="AA1858" s="155"/>
      <c r="AB1858" s="155"/>
      <c r="AC1858" s="155"/>
      <c r="AD1858" s="155"/>
      <c r="AE1858" s="155"/>
      <c r="AF1858" s="155"/>
      <c r="AG1858" s="155"/>
      <c r="AH1858" s="155"/>
      <c r="AI1858" s="155"/>
      <c r="AJ1858" s="155"/>
      <c r="AK1858" s="155"/>
      <c r="AL1858" s="155"/>
      <c r="AM1858" s="155"/>
      <c r="AN1858" s="155"/>
      <c r="AO1858" s="155"/>
      <c r="AP1858" s="155"/>
      <c r="AQ1858" s="155"/>
      <c r="AR1858" s="155"/>
    </row>
    <row r="1859" spans="1:44" ht="102" hidden="1" x14ac:dyDescent="0.3">
      <c r="A1859" s="155"/>
      <c r="B1859" s="165" t="s">
        <v>4107</v>
      </c>
      <c r="C1859" s="162"/>
      <c r="D1859" s="170">
        <v>1378.69</v>
      </c>
      <c r="E1859" s="171">
        <v>1378.69</v>
      </c>
      <c r="F1859" s="166" t="s">
        <v>2920</v>
      </c>
      <c r="G1859" s="161" t="s">
        <v>1424</v>
      </c>
      <c r="H1859" s="162" t="s">
        <v>222</v>
      </c>
      <c r="I1859" s="155"/>
      <c r="J1859" s="155"/>
      <c r="K1859" s="155"/>
      <c r="L1859" s="155"/>
      <c r="M1859" s="155"/>
      <c r="N1859" s="155"/>
      <c r="O1859" s="155"/>
      <c r="P1859" s="155"/>
      <c r="Q1859" s="155"/>
      <c r="R1859" s="155"/>
      <c r="S1859" s="155"/>
      <c r="T1859" s="155"/>
      <c r="U1859" s="155"/>
      <c r="V1859" s="155"/>
      <c r="W1859" s="155"/>
      <c r="X1859" s="155"/>
      <c r="Y1859" s="155"/>
      <c r="Z1859" s="155"/>
      <c r="AA1859" s="155"/>
      <c r="AB1859" s="155"/>
      <c r="AC1859" s="155"/>
      <c r="AD1859" s="155"/>
      <c r="AE1859" s="155"/>
      <c r="AF1859" s="155"/>
      <c r="AG1859" s="155"/>
      <c r="AH1859" s="155"/>
      <c r="AI1859" s="155"/>
      <c r="AJ1859" s="155"/>
      <c r="AK1859" s="155"/>
      <c r="AL1859" s="155"/>
      <c r="AM1859" s="155"/>
      <c r="AN1859" s="155"/>
      <c r="AO1859" s="155"/>
      <c r="AP1859" s="155"/>
      <c r="AQ1859" s="155"/>
      <c r="AR1859" s="155"/>
    </row>
    <row r="1860" spans="1:44" ht="102" hidden="1" x14ac:dyDescent="0.3">
      <c r="A1860" s="155"/>
      <c r="B1860" s="166" t="s">
        <v>2920</v>
      </c>
      <c r="C1860" s="167"/>
      <c r="D1860" s="170">
        <v>1378.69</v>
      </c>
      <c r="E1860" s="171">
        <v>1378.69</v>
      </c>
      <c r="F1860" s="161" t="s">
        <v>1424</v>
      </c>
      <c r="G1860" s="165" t="s">
        <v>4107</v>
      </c>
      <c r="H1860" s="162"/>
      <c r="I1860" s="155"/>
      <c r="J1860" s="155"/>
      <c r="K1860" s="155"/>
      <c r="L1860" s="155"/>
      <c r="M1860" s="155"/>
      <c r="N1860" s="155"/>
      <c r="O1860" s="155"/>
      <c r="P1860" s="155"/>
      <c r="Q1860" s="155"/>
      <c r="R1860" s="155"/>
      <c r="S1860" s="155"/>
      <c r="T1860" s="155"/>
      <c r="U1860" s="155"/>
      <c r="V1860" s="155"/>
      <c r="W1860" s="155"/>
      <c r="X1860" s="155"/>
      <c r="Y1860" s="155"/>
      <c r="Z1860" s="155"/>
      <c r="AA1860" s="155"/>
      <c r="AB1860" s="155"/>
      <c r="AC1860" s="155"/>
      <c r="AD1860" s="155"/>
      <c r="AE1860" s="155"/>
      <c r="AF1860" s="155"/>
      <c r="AG1860" s="155"/>
      <c r="AH1860" s="155"/>
      <c r="AI1860" s="155"/>
      <c r="AJ1860" s="155"/>
      <c r="AK1860" s="155"/>
      <c r="AL1860" s="155"/>
      <c r="AM1860" s="155"/>
      <c r="AN1860" s="155"/>
      <c r="AO1860" s="155"/>
      <c r="AP1860" s="155"/>
      <c r="AQ1860" s="155"/>
      <c r="AR1860" s="155"/>
    </row>
    <row r="1861" spans="1:44" ht="102" x14ac:dyDescent="0.3">
      <c r="A1861" s="155"/>
      <c r="B1861" s="161" t="s">
        <v>1424</v>
      </c>
      <c r="C1861" s="162" t="s">
        <v>222</v>
      </c>
      <c r="D1861" s="170">
        <v>1687.93</v>
      </c>
      <c r="E1861" s="171">
        <v>1687.93</v>
      </c>
      <c r="F1861" s="165" t="s">
        <v>4107</v>
      </c>
      <c r="G1861" s="166" t="s">
        <v>2921</v>
      </c>
      <c r="H1861" s="167"/>
      <c r="I1861" s="155"/>
      <c r="J1861" s="155"/>
      <c r="K1861" s="155"/>
      <c r="L1861" s="155"/>
      <c r="M1861" s="155"/>
      <c r="N1861" s="155"/>
      <c r="O1861" s="155"/>
      <c r="P1861" s="155"/>
      <c r="Q1861" s="155"/>
      <c r="R1861" s="155"/>
      <c r="S1861" s="155"/>
      <c r="T1861" s="155"/>
      <c r="U1861" s="155"/>
      <c r="V1861" s="155"/>
      <c r="W1861" s="155"/>
      <c r="X1861" s="155"/>
      <c r="Y1861" s="155"/>
      <c r="Z1861" s="155"/>
      <c r="AA1861" s="155"/>
      <c r="AB1861" s="155"/>
      <c r="AC1861" s="155"/>
      <c r="AD1861" s="155"/>
      <c r="AE1861" s="155"/>
      <c r="AF1861" s="155"/>
      <c r="AG1861" s="155"/>
      <c r="AH1861" s="155"/>
      <c r="AI1861" s="155"/>
      <c r="AJ1861" s="155"/>
      <c r="AK1861" s="155"/>
      <c r="AL1861" s="155"/>
      <c r="AM1861" s="155"/>
      <c r="AN1861" s="155"/>
      <c r="AO1861" s="155"/>
      <c r="AP1861" s="155"/>
      <c r="AQ1861" s="155"/>
      <c r="AR1861" s="155"/>
    </row>
    <row r="1862" spans="1:44" ht="102" hidden="1" x14ac:dyDescent="0.3">
      <c r="A1862" s="155"/>
      <c r="B1862" s="165" t="s">
        <v>4107</v>
      </c>
      <c r="C1862" s="162"/>
      <c r="D1862" s="170">
        <v>1687.93</v>
      </c>
      <c r="E1862" s="171">
        <v>1687.93</v>
      </c>
      <c r="F1862" s="166" t="s">
        <v>2921</v>
      </c>
      <c r="G1862" s="161" t="s">
        <v>1907</v>
      </c>
      <c r="H1862" s="162" t="s">
        <v>223</v>
      </c>
      <c r="I1862" s="155"/>
      <c r="J1862" s="155"/>
      <c r="K1862" s="155"/>
      <c r="L1862" s="155"/>
      <c r="M1862" s="155"/>
      <c r="N1862" s="155"/>
      <c r="O1862" s="155"/>
      <c r="P1862" s="155"/>
      <c r="Q1862" s="155"/>
      <c r="R1862" s="155"/>
      <c r="S1862" s="155"/>
      <c r="T1862" s="155"/>
      <c r="U1862" s="155"/>
      <c r="V1862" s="155"/>
      <c r="W1862" s="155"/>
      <c r="X1862" s="155"/>
      <c r="Y1862" s="155"/>
      <c r="Z1862" s="155"/>
      <c r="AA1862" s="155"/>
      <c r="AB1862" s="155"/>
      <c r="AC1862" s="155"/>
      <c r="AD1862" s="155"/>
      <c r="AE1862" s="155"/>
      <c r="AF1862" s="155"/>
      <c r="AG1862" s="155"/>
      <c r="AH1862" s="155"/>
      <c r="AI1862" s="155"/>
      <c r="AJ1862" s="155"/>
      <c r="AK1862" s="155"/>
      <c r="AL1862" s="155"/>
      <c r="AM1862" s="155"/>
      <c r="AN1862" s="155"/>
      <c r="AO1862" s="155"/>
      <c r="AP1862" s="155"/>
      <c r="AQ1862" s="155"/>
      <c r="AR1862" s="155"/>
    </row>
    <row r="1863" spans="1:44" ht="102" hidden="1" x14ac:dyDescent="0.3">
      <c r="A1863" s="155"/>
      <c r="B1863" s="166" t="s">
        <v>2921</v>
      </c>
      <c r="C1863" s="167"/>
      <c r="D1863" s="170">
        <v>1687.93</v>
      </c>
      <c r="E1863" s="171">
        <v>1687.93</v>
      </c>
      <c r="F1863" s="161" t="s">
        <v>1907</v>
      </c>
      <c r="G1863" s="165" t="s">
        <v>4107</v>
      </c>
      <c r="H1863" s="162"/>
      <c r="I1863" s="155"/>
      <c r="J1863" s="155"/>
      <c r="K1863" s="155"/>
      <c r="L1863" s="155"/>
      <c r="M1863" s="155"/>
      <c r="N1863" s="155"/>
      <c r="O1863" s="155"/>
      <c r="P1863" s="155"/>
      <c r="Q1863" s="155"/>
      <c r="R1863" s="155"/>
      <c r="S1863" s="155"/>
      <c r="T1863" s="155"/>
      <c r="U1863" s="155"/>
      <c r="V1863" s="155"/>
      <c r="W1863" s="155"/>
      <c r="X1863" s="155"/>
      <c r="Y1863" s="155"/>
      <c r="Z1863" s="155"/>
      <c r="AA1863" s="155"/>
      <c r="AB1863" s="155"/>
      <c r="AC1863" s="155"/>
      <c r="AD1863" s="155"/>
      <c r="AE1863" s="155"/>
      <c r="AF1863" s="155"/>
      <c r="AG1863" s="155"/>
      <c r="AH1863" s="155"/>
      <c r="AI1863" s="155"/>
      <c r="AJ1863" s="155"/>
      <c r="AK1863" s="155"/>
      <c r="AL1863" s="155"/>
      <c r="AM1863" s="155"/>
      <c r="AN1863" s="155"/>
      <c r="AO1863" s="155"/>
      <c r="AP1863" s="155"/>
      <c r="AQ1863" s="155"/>
      <c r="AR1863" s="155"/>
    </row>
    <row r="1864" spans="1:44" ht="102" x14ac:dyDescent="0.3">
      <c r="A1864" s="155"/>
      <c r="B1864" s="161" t="s">
        <v>1907</v>
      </c>
      <c r="C1864" s="162" t="s">
        <v>223</v>
      </c>
      <c r="D1864" s="170">
        <v>2534.04</v>
      </c>
      <c r="E1864" s="171">
        <v>2534.04</v>
      </c>
      <c r="F1864" s="165" t="s">
        <v>4107</v>
      </c>
      <c r="G1864" s="166" t="s">
        <v>2922</v>
      </c>
      <c r="H1864" s="167"/>
      <c r="I1864" s="155"/>
      <c r="J1864" s="155"/>
      <c r="K1864" s="155"/>
      <c r="L1864" s="155"/>
      <c r="M1864" s="155"/>
      <c r="N1864" s="155"/>
      <c r="O1864" s="155"/>
      <c r="P1864" s="155"/>
      <c r="Q1864" s="155"/>
      <c r="R1864" s="155"/>
      <c r="S1864" s="155"/>
      <c r="T1864" s="155"/>
      <c r="U1864" s="155"/>
      <c r="V1864" s="155"/>
      <c r="W1864" s="155"/>
      <c r="X1864" s="155"/>
      <c r="Y1864" s="155"/>
      <c r="Z1864" s="155"/>
      <c r="AA1864" s="155"/>
      <c r="AB1864" s="155"/>
      <c r="AC1864" s="155"/>
      <c r="AD1864" s="155"/>
      <c r="AE1864" s="155"/>
      <c r="AF1864" s="155"/>
      <c r="AG1864" s="155"/>
      <c r="AH1864" s="155"/>
      <c r="AI1864" s="155"/>
      <c r="AJ1864" s="155"/>
      <c r="AK1864" s="155"/>
      <c r="AL1864" s="155"/>
      <c r="AM1864" s="155"/>
      <c r="AN1864" s="155"/>
      <c r="AO1864" s="155"/>
      <c r="AP1864" s="155"/>
      <c r="AQ1864" s="155"/>
      <c r="AR1864" s="155"/>
    </row>
    <row r="1865" spans="1:44" ht="102" hidden="1" x14ac:dyDescent="0.3">
      <c r="A1865" s="155"/>
      <c r="B1865" s="165" t="s">
        <v>4107</v>
      </c>
      <c r="C1865" s="162"/>
      <c r="D1865" s="170">
        <v>2534.04</v>
      </c>
      <c r="E1865" s="171">
        <v>2534.04</v>
      </c>
      <c r="F1865" s="166" t="s">
        <v>2922</v>
      </c>
      <c r="G1865" s="161" t="s">
        <v>1396</v>
      </c>
      <c r="H1865" s="162" t="s">
        <v>80</v>
      </c>
      <c r="I1865" s="155"/>
      <c r="J1865" s="155"/>
      <c r="K1865" s="155"/>
      <c r="L1865" s="155"/>
      <c r="M1865" s="155"/>
      <c r="N1865" s="155"/>
      <c r="O1865" s="155"/>
      <c r="P1865" s="155"/>
      <c r="Q1865" s="155"/>
      <c r="R1865" s="155"/>
      <c r="S1865" s="155"/>
      <c r="T1865" s="155"/>
      <c r="U1865" s="155"/>
      <c r="V1865" s="155"/>
      <c r="W1865" s="155"/>
      <c r="X1865" s="155"/>
      <c r="Y1865" s="155"/>
      <c r="Z1865" s="155"/>
      <c r="AA1865" s="155"/>
      <c r="AB1865" s="155"/>
      <c r="AC1865" s="155"/>
      <c r="AD1865" s="155"/>
      <c r="AE1865" s="155"/>
      <c r="AF1865" s="155"/>
      <c r="AG1865" s="155"/>
      <c r="AH1865" s="155"/>
      <c r="AI1865" s="155"/>
      <c r="AJ1865" s="155"/>
      <c r="AK1865" s="155"/>
      <c r="AL1865" s="155"/>
      <c r="AM1865" s="155"/>
      <c r="AN1865" s="155"/>
      <c r="AO1865" s="155"/>
      <c r="AP1865" s="155"/>
      <c r="AQ1865" s="155"/>
      <c r="AR1865" s="155"/>
    </row>
    <row r="1866" spans="1:44" ht="102" hidden="1" x14ac:dyDescent="0.3">
      <c r="A1866" s="155"/>
      <c r="B1866" s="166" t="s">
        <v>2922</v>
      </c>
      <c r="C1866" s="167"/>
      <c r="D1866" s="170">
        <v>2534.04</v>
      </c>
      <c r="E1866" s="171">
        <v>2534.04</v>
      </c>
      <c r="F1866" s="161" t="s">
        <v>1396</v>
      </c>
      <c r="G1866" s="165" t="s">
        <v>4107</v>
      </c>
      <c r="H1866" s="162"/>
      <c r="I1866" s="155"/>
      <c r="J1866" s="155"/>
      <c r="K1866" s="155"/>
      <c r="L1866" s="155"/>
      <c r="M1866" s="155"/>
      <c r="N1866" s="155"/>
      <c r="O1866" s="155"/>
      <c r="P1866" s="155"/>
      <c r="Q1866" s="155"/>
      <c r="R1866" s="155"/>
      <c r="S1866" s="155"/>
      <c r="T1866" s="155"/>
      <c r="U1866" s="155"/>
      <c r="V1866" s="155"/>
      <c r="W1866" s="155"/>
      <c r="X1866" s="155"/>
      <c r="Y1866" s="155"/>
      <c r="Z1866" s="155"/>
      <c r="AA1866" s="155"/>
      <c r="AB1866" s="155"/>
      <c r="AC1866" s="155"/>
      <c r="AD1866" s="155"/>
      <c r="AE1866" s="155"/>
      <c r="AF1866" s="155"/>
      <c r="AG1866" s="155"/>
      <c r="AH1866" s="155"/>
      <c r="AI1866" s="155"/>
      <c r="AJ1866" s="155"/>
      <c r="AK1866" s="155"/>
      <c r="AL1866" s="155"/>
      <c r="AM1866" s="155"/>
      <c r="AN1866" s="155"/>
      <c r="AO1866" s="155"/>
      <c r="AP1866" s="155"/>
      <c r="AQ1866" s="155"/>
      <c r="AR1866" s="155"/>
    </row>
    <row r="1867" spans="1:44" ht="102" x14ac:dyDescent="0.3">
      <c r="A1867" s="155"/>
      <c r="B1867" s="161" t="s">
        <v>1396</v>
      </c>
      <c r="C1867" s="162" t="s">
        <v>80</v>
      </c>
      <c r="D1867" s="170">
        <v>1438.82</v>
      </c>
      <c r="E1867" s="171">
        <v>1438.82</v>
      </c>
      <c r="F1867" s="165" t="s">
        <v>4107</v>
      </c>
      <c r="G1867" s="166" t="s">
        <v>2923</v>
      </c>
      <c r="H1867" s="167"/>
      <c r="I1867" s="155"/>
      <c r="J1867" s="155"/>
      <c r="K1867" s="155"/>
      <c r="L1867" s="155"/>
      <c r="M1867" s="155"/>
      <c r="N1867" s="155"/>
      <c r="O1867" s="155"/>
      <c r="P1867" s="155"/>
      <c r="Q1867" s="155"/>
      <c r="R1867" s="155"/>
      <c r="S1867" s="155"/>
      <c r="T1867" s="155"/>
      <c r="U1867" s="155"/>
      <c r="V1867" s="155"/>
      <c r="W1867" s="155"/>
      <c r="X1867" s="155"/>
      <c r="Y1867" s="155"/>
      <c r="Z1867" s="155"/>
      <c r="AA1867" s="155"/>
      <c r="AB1867" s="155"/>
      <c r="AC1867" s="155"/>
      <c r="AD1867" s="155"/>
      <c r="AE1867" s="155"/>
      <c r="AF1867" s="155"/>
      <c r="AG1867" s="155"/>
      <c r="AH1867" s="155"/>
      <c r="AI1867" s="155"/>
      <c r="AJ1867" s="155"/>
      <c r="AK1867" s="155"/>
      <c r="AL1867" s="155"/>
      <c r="AM1867" s="155"/>
      <c r="AN1867" s="155"/>
      <c r="AO1867" s="155"/>
      <c r="AP1867" s="155"/>
      <c r="AQ1867" s="155"/>
      <c r="AR1867" s="155"/>
    </row>
    <row r="1868" spans="1:44" ht="102" hidden="1" x14ac:dyDescent="0.3">
      <c r="A1868" s="155"/>
      <c r="B1868" s="165" t="s">
        <v>4107</v>
      </c>
      <c r="C1868" s="162"/>
      <c r="D1868" s="170">
        <v>1438.82</v>
      </c>
      <c r="E1868" s="171">
        <v>1438.82</v>
      </c>
      <c r="F1868" s="166" t="s">
        <v>2923</v>
      </c>
      <c r="G1868" s="161" t="s">
        <v>1383</v>
      </c>
      <c r="H1868" s="162" t="s">
        <v>86</v>
      </c>
      <c r="I1868" s="155"/>
      <c r="J1868" s="155"/>
      <c r="K1868" s="155"/>
      <c r="L1868" s="155"/>
      <c r="M1868" s="155"/>
      <c r="N1868" s="155"/>
      <c r="O1868" s="155"/>
      <c r="P1868" s="155"/>
      <c r="Q1868" s="155"/>
      <c r="R1868" s="155"/>
      <c r="S1868" s="155"/>
      <c r="T1868" s="155"/>
      <c r="U1868" s="155"/>
      <c r="V1868" s="155"/>
      <c r="W1868" s="155"/>
      <c r="X1868" s="155"/>
      <c r="Y1868" s="155"/>
      <c r="Z1868" s="155"/>
      <c r="AA1868" s="155"/>
      <c r="AB1868" s="155"/>
      <c r="AC1868" s="155"/>
      <c r="AD1868" s="155"/>
      <c r="AE1868" s="155"/>
      <c r="AF1868" s="155"/>
      <c r="AG1868" s="155"/>
      <c r="AH1868" s="155"/>
      <c r="AI1868" s="155"/>
      <c r="AJ1868" s="155"/>
      <c r="AK1868" s="155"/>
      <c r="AL1868" s="155"/>
      <c r="AM1868" s="155"/>
      <c r="AN1868" s="155"/>
      <c r="AO1868" s="155"/>
      <c r="AP1868" s="155"/>
      <c r="AQ1868" s="155"/>
      <c r="AR1868" s="155"/>
    </row>
    <row r="1869" spans="1:44" ht="102" hidden="1" x14ac:dyDescent="0.3">
      <c r="A1869" s="155"/>
      <c r="B1869" s="166" t="s">
        <v>2923</v>
      </c>
      <c r="C1869" s="167"/>
      <c r="D1869" s="170">
        <v>1438.82</v>
      </c>
      <c r="E1869" s="171">
        <v>1438.82</v>
      </c>
      <c r="F1869" s="161" t="s">
        <v>1383</v>
      </c>
      <c r="G1869" s="165" t="s">
        <v>4107</v>
      </c>
      <c r="H1869" s="162"/>
      <c r="I1869" s="155"/>
      <c r="J1869" s="155"/>
      <c r="K1869" s="155"/>
      <c r="L1869" s="155"/>
      <c r="M1869" s="155"/>
      <c r="N1869" s="155"/>
      <c r="O1869" s="155"/>
      <c r="P1869" s="155"/>
      <c r="Q1869" s="155"/>
      <c r="R1869" s="155"/>
      <c r="S1869" s="155"/>
      <c r="T1869" s="155"/>
      <c r="U1869" s="155"/>
      <c r="V1869" s="155"/>
      <c r="W1869" s="155"/>
      <c r="X1869" s="155"/>
      <c r="Y1869" s="155"/>
      <c r="Z1869" s="155"/>
      <c r="AA1869" s="155"/>
      <c r="AB1869" s="155"/>
      <c r="AC1869" s="155"/>
      <c r="AD1869" s="155"/>
      <c r="AE1869" s="155"/>
      <c r="AF1869" s="155"/>
      <c r="AG1869" s="155"/>
      <c r="AH1869" s="155"/>
      <c r="AI1869" s="155"/>
      <c r="AJ1869" s="155"/>
      <c r="AK1869" s="155"/>
      <c r="AL1869" s="155"/>
      <c r="AM1869" s="155"/>
      <c r="AN1869" s="155"/>
      <c r="AO1869" s="155"/>
      <c r="AP1869" s="155"/>
      <c r="AQ1869" s="155"/>
      <c r="AR1869" s="155"/>
    </row>
    <row r="1870" spans="1:44" ht="102" x14ac:dyDescent="0.3">
      <c r="A1870" s="155"/>
      <c r="B1870" s="161" t="s">
        <v>1383</v>
      </c>
      <c r="C1870" s="162" t="s">
        <v>86</v>
      </c>
      <c r="D1870" s="170">
        <v>1395.87</v>
      </c>
      <c r="E1870" s="171">
        <v>1395.87</v>
      </c>
      <c r="F1870" s="165" t="s">
        <v>4107</v>
      </c>
      <c r="G1870" s="166" t="s">
        <v>2924</v>
      </c>
      <c r="H1870" s="167"/>
      <c r="I1870" s="155"/>
      <c r="J1870" s="155"/>
      <c r="K1870" s="155"/>
      <c r="L1870" s="155"/>
      <c r="M1870" s="155"/>
      <c r="N1870" s="155"/>
      <c r="O1870" s="155"/>
      <c r="P1870" s="155"/>
      <c r="Q1870" s="155"/>
      <c r="R1870" s="155"/>
      <c r="S1870" s="155"/>
      <c r="T1870" s="155"/>
      <c r="U1870" s="155"/>
      <c r="V1870" s="155"/>
      <c r="W1870" s="155"/>
      <c r="X1870" s="155"/>
      <c r="Y1870" s="155"/>
      <c r="Z1870" s="155"/>
      <c r="AA1870" s="155"/>
      <c r="AB1870" s="155"/>
      <c r="AC1870" s="155"/>
      <c r="AD1870" s="155"/>
      <c r="AE1870" s="155"/>
      <c r="AF1870" s="155"/>
      <c r="AG1870" s="155"/>
      <c r="AH1870" s="155"/>
      <c r="AI1870" s="155"/>
      <c r="AJ1870" s="155"/>
      <c r="AK1870" s="155"/>
      <c r="AL1870" s="155"/>
      <c r="AM1870" s="155"/>
      <c r="AN1870" s="155"/>
      <c r="AO1870" s="155"/>
      <c r="AP1870" s="155"/>
      <c r="AQ1870" s="155"/>
      <c r="AR1870" s="155"/>
    </row>
    <row r="1871" spans="1:44" ht="102" hidden="1" x14ac:dyDescent="0.3">
      <c r="A1871" s="155"/>
      <c r="B1871" s="165" t="s">
        <v>4107</v>
      </c>
      <c r="C1871" s="162"/>
      <c r="D1871" s="170">
        <v>1395.87</v>
      </c>
      <c r="E1871" s="171">
        <v>1395.87</v>
      </c>
      <c r="F1871" s="166" t="s">
        <v>2924</v>
      </c>
      <c r="G1871" s="161" t="s">
        <v>1251</v>
      </c>
      <c r="H1871" s="162" t="s">
        <v>182</v>
      </c>
      <c r="I1871" s="155"/>
      <c r="J1871" s="155"/>
      <c r="K1871" s="155"/>
      <c r="L1871" s="155"/>
      <c r="M1871" s="155"/>
      <c r="N1871" s="155"/>
      <c r="O1871" s="155"/>
      <c r="P1871" s="155"/>
      <c r="Q1871" s="155"/>
      <c r="R1871" s="155"/>
      <c r="S1871" s="155"/>
      <c r="T1871" s="155"/>
      <c r="U1871" s="155"/>
      <c r="V1871" s="155"/>
      <c r="W1871" s="155"/>
      <c r="X1871" s="155"/>
      <c r="Y1871" s="155"/>
      <c r="Z1871" s="155"/>
      <c r="AA1871" s="155"/>
      <c r="AB1871" s="155"/>
      <c r="AC1871" s="155"/>
      <c r="AD1871" s="155"/>
      <c r="AE1871" s="155"/>
      <c r="AF1871" s="155"/>
      <c r="AG1871" s="155"/>
      <c r="AH1871" s="155"/>
      <c r="AI1871" s="155"/>
      <c r="AJ1871" s="155"/>
      <c r="AK1871" s="155"/>
      <c r="AL1871" s="155"/>
      <c r="AM1871" s="155"/>
      <c r="AN1871" s="155"/>
      <c r="AO1871" s="155"/>
      <c r="AP1871" s="155"/>
      <c r="AQ1871" s="155"/>
      <c r="AR1871" s="155"/>
    </row>
    <row r="1872" spans="1:44" ht="102" hidden="1" x14ac:dyDescent="0.3">
      <c r="A1872" s="155"/>
      <c r="B1872" s="166" t="s">
        <v>2924</v>
      </c>
      <c r="C1872" s="167"/>
      <c r="D1872" s="170">
        <v>1395.87</v>
      </c>
      <c r="E1872" s="171">
        <v>1395.87</v>
      </c>
      <c r="F1872" s="161" t="s">
        <v>1251</v>
      </c>
      <c r="G1872" s="165" t="s">
        <v>4107</v>
      </c>
      <c r="H1872" s="162"/>
      <c r="I1872" s="155"/>
      <c r="J1872" s="155"/>
      <c r="K1872" s="155"/>
      <c r="L1872" s="155"/>
      <c r="M1872" s="155"/>
      <c r="N1872" s="155"/>
      <c r="O1872" s="155"/>
      <c r="P1872" s="155"/>
      <c r="Q1872" s="155"/>
      <c r="R1872" s="155"/>
      <c r="S1872" s="155"/>
      <c r="T1872" s="155"/>
      <c r="U1872" s="155"/>
      <c r="V1872" s="155"/>
      <c r="W1872" s="155"/>
      <c r="X1872" s="155"/>
      <c r="Y1872" s="155"/>
      <c r="Z1872" s="155"/>
      <c r="AA1872" s="155"/>
      <c r="AB1872" s="155"/>
      <c r="AC1872" s="155"/>
      <c r="AD1872" s="155"/>
      <c r="AE1872" s="155"/>
      <c r="AF1872" s="155"/>
      <c r="AG1872" s="155"/>
      <c r="AH1872" s="155"/>
      <c r="AI1872" s="155"/>
      <c r="AJ1872" s="155"/>
      <c r="AK1872" s="155"/>
      <c r="AL1872" s="155"/>
      <c r="AM1872" s="155"/>
      <c r="AN1872" s="155"/>
      <c r="AO1872" s="155"/>
      <c r="AP1872" s="155"/>
      <c r="AQ1872" s="155"/>
      <c r="AR1872" s="155"/>
    </row>
    <row r="1873" spans="1:44" ht="102" x14ac:dyDescent="0.3">
      <c r="A1873" s="155"/>
      <c r="B1873" s="161" t="s">
        <v>1251</v>
      </c>
      <c r="C1873" s="162" t="s">
        <v>182</v>
      </c>
      <c r="D1873" s="170">
        <v>2392.3000000000002</v>
      </c>
      <c r="E1873" s="171">
        <v>2392.3000000000002</v>
      </c>
      <c r="F1873" s="165" t="s">
        <v>4107</v>
      </c>
      <c r="G1873" s="166" t="s">
        <v>2739</v>
      </c>
      <c r="H1873" s="167"/>
      <c r="I1873" s="155"/>
      <c r="J1873" s="155"/>
      <c r="K1873" s="155"/>
      <c r="L1873" s="155"/>
      <c r="M1873" s="155"/>
      <c r="N1873" s="155"/>
      <c r="O1873" s="155"/>
      <c r="P1873" s="155"/>
      <c r="Q1873" s="155"/>
      <c r="R1873" s="155"/>
      <c r="S1873" s="155"/>
      <c r="T1873" s="155"/>
      <c r="U1873" s="155"/>
      <c r="V1873" s="155"/>
      <c r="W1873" s="155"/>
      <c r="X1873" s="155"/>
      <c r="Y1873" s="155"/>
      <c r="Z1873" s="155"/>
      <c r="AA1873" s="155"/>
      <c r="AB1873" s="155"/>
      <c r="AC1873" s="155"/>
      <c r="AD1873" s="155"/>
      <c r="AE1873" s="155"/>
      <c r="AF1873" s="155"/>
      <c r="AG1873" s="155"/>
      <c r="AH1873" s="155"/>
      <c r="AI1873" s="155"/>
      <c r="AJ1873" s="155"/>
      <c r="AK1873" s="155"/>
      <c r="AL1873" s="155"/>
      <c r="AM1873" s="155"/>
      <c r="AN1873" s="155"/>
      <c r="AO1873" s="155"/>
      <c r="AP1873" s="155"/>
      <c r="AQ1873" s="155"/>
      <c r="AR1873" s="155"/>
    </row>
    <row r="1874" spans="1:44" ht="102" hidden="1" x14ac:dyDescent="0.3">
      <c r="A1874" s="155"/>
      <c r="B1874" s="165" t="s">
        <v>4107</v>
      </c>
      <c r="C1874" s="162"/>
      <c r="D1874" s="170">
        <v>2392.3000000000002</v>
      </c>
      <c r="E1874" s="171">
        <v>2392.3000000000002</v>
      </c>
      <c r="F1874" s="166" t="s">
        <v>2739</v>
      </c>
      <c r="G1874" s="161" t="s">
        <v>1384</v>
      </c>
      <c r="H1874" s="162" t="s">
        <v>275</v>
      </c>
      <c r="I1874" s="155"/>
      <c r="J1874" s="155"/>
      <c r="K1874" s="155"/>
      <c r="L1874" s="155"/>
      <c r="M1874" s="155"/>
      <c r="N1874" s="155"/>
      <c r="O1874" s="155"/>
      <c r="P1874" s="155"/>
      <c r="Q1874" s="155"/>
      <c r="R1874" s="155"/>
      <c r="S1874" s="155"/>
      <c r="T1874" s="155"/>
      <c r="U1874" s="155"/>
      <c r="V1874" s="155"/>
      <c r="W1874" s="155"/>
      <c r="X1874" s="155"/>
      <c r="Y1874" s="155"/>
      <c r="Z1874" s="155"/>
      <c r="AA1874" s="155"/>
      <c r="AB1874" s="155"/>
      <c r="AC1874" s="155"/>
      <c r="AD1874" s="155"/>
      <c r="AE1874" s="155"/>
      <c r="AF1874" s="155"/>
      <c r="AG1874" s="155"/>
      <c r="AH1874" s="155"/>
      <c r="AI1874" s="155"/>
      <c r="AJ1874" s="155"/>
      <c r="AK1874" s="155"/>
      <c r="AL1874" s="155"/>
      <c r="AM1874" s="155"/>
      <c r="AN1874" s="155"/>
      <c r="AO1874" s="155"/>
      <c r="AP1874" s="155"/>
      <c r="AQ1874" s="155"/>
      <c r="AR1874" s="155"/>
    </row>
    <row r="1875" spans="1:44" ht="102" hidden="1" x14ac:dyDescent="0.3">
      <c r="A1875" s="155"/>
      <c r="B1875" s="166" t="s">
        <v>2739</v>
      </c>
      <c r="C1875" s="167"/>
      <c r="D1875" s="170">
        <v>2392.3000000000002</v>
      </c>
      <c r="E1875" s="171">
        <v>2392.3000000000002</v>
      </c>
      <c r="F1875" s="161" t="s">
        <v>1384</v>
      </c>
      <c r="G1875" s="165" t="s">
        <v>4107</v>
      </c>
      <c r="H1875" s="162"/>
      <c r="I1875" s="155"/>
      <c r="J1875" s="155"/>
      <c r="K1875" s="155"/>
      <c r="L1875" s="155"/>
      <c r="M1875" s="155"/>
      <c r="N1875" s="155"/>
      <c r="O1875" s="155"/>
      <c r="P1875" s="155"/>
      <c r="Q1875" s="155"/>
      <c r="R1875" s="155"/>
      <c r="S1875" s="155"/>
      <c r="T1875" s="155"/>
      <c r="U1875" s="155"/>
      <c r="V1875" s="155"/>
      <c r="W1875" s="155"/>
      <c r="X1875" s="155"/>
      <c r="Y1875" s="155"/>
      <c r="Z1875" s="155"/>
      <c r="AA1875" s="155"/>
      <c r="AB1875" s="155"/>
      <c r="AC1875" s="155"/>
      <c r="AD1875" s="155"/>
      <c r="AE1875" s="155"/>
      <c r="AF1875" s="155"/>
      <c r="AG1875" s="155"/>
      <c r="AH1875" s="155"/>
      <c r="AI1875" s="155"/>
      <c r="AJ1875" s="155"/>
      <c r="AK1875" s="155"/>
      <c r="AL1875" s="155"/>
      <c r="AM1875" s="155"/>
      <c r="AN1875" s="155"/>
      <c r="AO1875" s="155"/>
      <c r="AP1875" s="155"/>
      <c r="AQ1875" s="155"/>
      <c r="AR1875" s="155"/>
    </row>
    <row r="1876" spans="1:44" ht="102" x14ac:dyDescent="0.3">
      <c r="A1876" s="155"/>
      <c r="B1876" s="161" t="s">
        <v>1384</v>
      </c>
      <c r="C1876" s="162" t="s">
        <v>275</v>
      </c>
      <c r="D1876" s="170">
        <v>2641.41</v>
      </c>
      <c r="E1876" s="171">
        <v>2641.41</v>
      </c>
      <c r="F1876" s="165" t="s">
        <v>4107</v>
      </c>
      <c r="G1876" s="166" t="s">
        <v>2925</v>
      </c>
      <c r="H1876" s="167"/>
      <c r="I1876" s="155"/>
      <c r="J1876" s="155"/>
      <c r="K1876" s="155"/>
      <c r="L1876" s="155"/>
      <c r="M1876" s="155"/>
      <c r="N1876" s="155"/>
      <c r="O1876" s="155"/>
      <c r="P1876" s="155"/>
      <c r="Q1876" s="155"/>
      <c r="R1876" s="155"/>
      <c r="S1876" s="155"/>
      <c r="T1876" s="155"/>
      <c r="U1876" s="155"/>
      <c r="V1876" s="155"/>
      <c r="W1876" s="155"/>
      <c r="X1876" s="155"/>
      <c r="Y1876" s="155"/>
      <c r="Z1876" s="155"/>
      <c r="AA1876" s="155"/>
      <c r="AB1876" s="155"/>
      <c r="AC1876" s="155"/>
      <c r="AD1876" s="155"/>
      <c r="AE1876" s="155"/>
      <c r="AF1876" s="155"/>
      <c r="AG1876" s="155"/>
      <c r="AH1876" s="155"/>
      <c r="AI1876" s="155"/>
      <c r="AJ1876" s="155"/>
      <c r="AK1876" s="155"/>
      <c r="AL1876" s="155"/>
      <c r="AM1876" s="155"/>
      <c r="AN1876" s="155"/>
      <c r="AO1876" s="155"/>
      <c r="AP1876" s="155"/>
      <c r="AQ1876" s="155"/>
      <c r="AR1876" s="155"/>
    </row>
    <row r="1877" spans="1:44" ht="102" hidden="1" x14ac:dyDescent="0.3">
      <c r="A1877" s="155"/>
      <c r="B1877" s="165" t="s">
        <v>4107</v>
      </c>
      <c r="C1877" s="162"/>
      <c r="D1877" s="170">
        <v>2641.41</v>
      </c>
      <c r="E1877" s="171">
        <v>2641.41</v>
      </c>
      <c r="F1877" s="166" t="s">
        <v>2925</v>
      </c>
      <c r="G1877" s="161" t="s">
        <v>1240</v>
      </c>
      <c r="H1877" s="162" t="s">
        <v>102</v>
      </c>
      <c r="I1877" s="155"/>
      <c r="J1877" s="155"/>
      <c r="K1877" s="155"/>
      <c r="L1877" s="155"/>
      <c r="M1877" s="155"/>
      <c r="N1877" s="155"/>
      <c r="O1877" s="155"/>
      <c r="P1877" s="155"/>
      <c r="Q1877" s="155"/>
      <c r="R1877" s="155"/>
      <c r="S1877" s="155"/>
      <c r="T1877" s="155"/>
      <c r="U1877" s="155"/>
      <c r="V1877" s="155"/>
      <c r="W1877" s="155"/>
      <c r="X1877" s="155"/>
      <c r="Y1877" s="155"/>
      <c r="Z1877" s="155"/>
      <c r="AA1877" s="155"/>
      <c r="AB1877" s="155"/>
      <c r="AC1877" s="155"/>
      <c r="AD1877" s="155"/>
      <c r="AE1877" s="155"/>
      <c r="AF1877" s="155"/>
      <c r="AG1877" s="155"/>
      <c r="AH1877" s="155"/>
      <c r="AI1877" s="155"/>
      <c r="AJ1877" s="155"/>
      <c r="AK1877" s="155"/>
      <c r="AL1877" s="155"/>
      <c r="AM1877" s="155"/>
      <c r="AN1877" s="155"/>
      <c r="AO1877" s="155"/>
      <c r="AP1877" s="155"/>
      <c r="AQ1877" s="155"/>
      <c r="AR1877" s="155"/>
    </row>
    <row r="1878" spans="1:44" ht="102" hidden="1" x14ac:dyDescent="0.3">
      <c r="A1878" s="155"/>
      <c r="B1878" s="166" t="s">
        <v>2925</v>
      </c>
      <c r="C1878" s="167"/>
      <c r="D1878" s="170">
        <v>2641.41</v>
      </c>
      <c r="E1878" s="171">
        <v>2641.41</v>
      </c>
      <c r="F1878" s="161" t="s">
        <v>1240</v>
      </c>
      <c r="G1878" s="165" t="s">
        <v>4107</v>
      </c>
      <c r="H1878" s="162"/>
      <c r="I1878" s="155"/>
      <c r="J1878" s="155"/>
      <c r="K1878" s="155"/>
      <c r="L1878" s="155"/>
      <c r="M1878" s="155"/>
      <c r="N1878" s="155"/>
      <c r="O1878" s="155"/>
      <c r="P1878" s="155"/>
      <c r="Q1878" s="155"/>
      <c r="R1878" s="155"/>
      <c r="S1878" s="155"/>
      <c r="T1878" s="155"/>
      <c r="U1878" s="155"/>
      <c r="V1878" s="155"/>
      <c r="W1878" s="155"/>
      <c r="X1878" s="155"/>
      <c r="Y1878" s="155"/>
      <c r="Z1878" s="155"/>
      <c r="AA1878" s="155"/>
      <c r="AB1878" s="155"/>
      <c r="AC1878" s="155"/>
      <c r="AD1878" s="155"/>
      <c r="AE1878" s="155"/>
      <c r="AF1878" s="155"/>
      <c r="AG1878" s="155"/>
      <c r="AH1878" s="155"/>
      <c r="AI1878" s="155"/>
      <c r="AJ1878" s="155"/>
      <c r="AK1878" s="155"/>
      <c r="AL1878" s="155"/>
      <c r="AM1878" s="155"/>
      <c r="AN1878" s="155"/>
      <c r="AO1878" s="155"/>
      <c r="AP1878" s="155"/>
      <c r="AQ1878" s="155"/>
      <c r="AR1878" s="155"/>
    </row>
    <row r="1879" spans="1:44" ht="102" x14ac:dyDescent="0.3">
      <c r="A1879" s="155"/>
      <c r="B1879" s="161" t="s">
        <v>1240</v>
      </c>
      <c r="C1879" s="162" t="s">
        <v>102</v>
      </c>
      <c r="D1879" s="170">
        <v>1679.34</v>
      </c>
      <c r="E1879" s="171">
        <v>1679.34</v>
      </c>
      <c r="F1879" s="165" t="s">
        <v>4107</v>
      </c>
      <c r="G1879" s="166" t="s">
        <v>2926</v>
      </c>
      <c r="H1879" s="167"/>
      <c r="I1879" s="155"/>
      <c r="J1879" s="155"/>
      <c r="K1879" s="155"/>
      <c r="L1879" s="155"/>
      <c r="M1879" s="155"/>
      <c r="N1879" s="155"/>
      <c r="O1879" s="155"/>
      <c r="P1879" s="155"/>
      <c r="Q1879" s="155"/>
      <c r="R1879" s="155"/>
      <c r="S1879" s="155"/>
      <c r="T1879" s="155"/>
      <c r="U1879" s="155"/>
      <c r="V1879" s="155"/>
      <c r="W1879" s="155"/>
      <c r="X1879" s="155"/>
      <c r="Y1879" s="155"/>
      <c r="Z1879" s="155"/>
      <c r="AA1879" s="155"/>
      <c r="AB1879" s="155"/>
      <c r="AC1879" s="155"/>
      <c r="AD1879" s="155"/>
      <c r="AE1879" s="155"/>
      <c r="AF1879" s="155"/>
      <c r="AG1879" s="155"/>
      <c r="AH1879" s="155"/>
      <c r="AI1879" s="155"/>
      <c r="AJ1879" s="155"/>
      <c r="AK1879" s="155"/>
      <c r="AL1879" s="155"/>
      <c r="AM1879" s="155"/>
      <c r="AN1879" s="155"/>
      <c r="AO1879" s="155"/>
      <c r="AP1879" s="155"/>
      <c r="AQ1879" s="155"/>
      <c r="AR1879" s="155"/>
    </row>
    <row r="1880" spans="1:44" ht="102" hidden="1" x14ac:dyDescent="0.3">
      <c r="A1880" s="155"/>
      <c r="B1880" s="165" t="s">
        <v>4107</v>
      </c>
      <c r="C1880" s="162"/>
      <c r="D1880" s="170">
        <v>1679.34</v>
      </c>
      <c r="E1880" s="171">
        <v>1679.34</v>
      </c>
      <c r="F1880" s="166" t="s">
        <v>2926</v>
      </c>
      <c r="G1880" s="161" t="s">
        <v>1283</v>
      </c>
      <c r="H1880" s="162" t="s">
        <v>193</v>
      </c>
      <c r="I1880" s="155"/>
      <c r="J1880" s="155"/>
      <c r="K1880" s="155"/>
      <c r="L1880" s="155"/>
      <c r="M1880" s="155"/>
      <c r="N1880" s="155"/>
      <c r="O1880" s="155"/>
      <c r="P1880" s="155"/>
      <c r="Q1880" s="155"/>
      <c r="R1880" s="155"/>
      <c r="S1880" s="155"/>
      <c r="T1880" s="155"/>
      <c r="U1880" s="155"/>
      <c r="V1880" s="155"/>
      <c r="W1880" s="155"/>
      <c r="X1880" s="155"/>
      <c r="Y1880" s="155"/>
      <c r="Z1880" s="155"/>
      <c r="AA1880" s="155"/>
      <c r="AB1880" s="155"/>
      <c r="AC1880" s="155"/>
      <c r="AD1880" s="155"/>
      <c r="AE1880" s="155"/>
      <c r="AF1880" s="155"/>
      <c r="AG1880" s="155"/>
      <c r="AH1880" s="155"/>
      <c r="AI1880" s="155"/>
      <c r="AJ1880" s="155"/>
      <c r="AK1880" s="155"/>
      <c r="AL1880" s="155"/>
      <c r="AM1880" s="155"/>
      <c r="AN1880" s="155"/>
      <c r="AO1880" s="155"/>
      <c r="AP1880" s="155"/>
      <c r="AQ1880" s="155"/>
      <c r="AR1880" s="155"/>
    </row>
    <row r="1881" spans="1:44" ht="102" hidden="1" x14ac:dyDescent="0.3">
      <c r="A1881" s="155"/>
      <c r="B1881" s="166" t="s">
        <v>2926</v>
      </c>
      <c r="C1881" s="167"/>
      <c r="D1881" s="170">
        <v>1679.34</v>
      </c>
      <c r="E1881" s="171">
        <v>1679.34</v>
      </c>
      <c r="F1881" s="161" t="s">
        <v>1283</v>
      </c>
      <c r="G1881" s="165" t="s">
        <v>4107</v>
      </c>
      <c r="H1881" s="162"/>
      <c r="I1881" s="155"/>
      <c r="J1881" s="155"/>
      <c r="K1881" s="155"/>
      <c r="L1881" s="155"/>
      <c r="M1881" s="155"/>
      <c r="N1881" s="155"/>
      <c r="O1881" s="155"/>
      <c r="P1881" s="155"/>
      <c r="Q1881" s="155"/>
      <c r="R1881" s="155"/>
      <c r="S1881" s="155"/>
      <c r="T1881" s="155"/>
      <c r="U1881" s="155"/>
      <c r="V1881" s="155"/>
      <c r="W1881" s="155"/>
      <c r="X1881" s="155"/>
      <c r="Y1881" s="155"/>
      <c r="Z1881" s="155"/>
      <c r="AA1881" s="155"/>
      <c r="AB1881" s="155"/>
      <c r="AC1881" s="155"/>
      <c r="AD1881" s="155"/>
      <c r="AE1881" s="155"/>
      <c r="AF1881" s="155"/>
      <c r="AG1881" s="155"/>
      <c r="AH1881" s="155"/>
      <c r="AI1881" s="155"/>
      <c r="AJ1881" s="155"/>
      <c r="AK1881" s="155"/>
      <c r="AL1881" s="155"/>
      <c r="AM1881" s="155"/>
      <c r="AN1881" s="155"/>
      <c r="AO1881" s="155"/>
      <c r="AP1881" s="155"/>
      <c r="AQ1881" s="155"/>
      <c r="AR1881" s="155"/>
    </row>
    <row r="1882" spans="1:44" ht="102" x14ac:dyDescent="0.3">
      <c r="A1882" s="155"/>
      <c r="B1882" s="161" t="s">
        <v>1283</v>
      </c>
      <c r="C1882" s="162" t="s">
        <v>193</v>
      </c>
      <c r="D1882" s="170">
        <v>1365.8</v>
      </c>
      <c r="E1882" s="171">
        <v>1365.8</v>
      </c>
      <c r="F1882" s="165" t="s">
        <v>4107</v>
      </c>
      <c r="G1882" s="166" t="s">
        <v>2927</v>
      </c>
      <c r="H1882" s="167"/>
      <c r="I1882" s="155"/>
      <c r="J1882" s="155"/>
      <c r="K1882" s="155"/>
      <c r="L1882" s="155"/>
      <c r="M1882" s="155"/>
      <c r="N1882" s="155"/>
      <c r="O1882" s="155"/>
      <c r="P1882" s="155"/>
      <c r="Q1882" s="155"/>
      <c r="R1882" s="155"/>
      <c r="S1882" s="155"/>
      <c r="T1882" s="155"/>
      <c r="U1882" s="155"/>
      <c r="V1882" s="155"/>
      <c r="W1882" s="155"/>
      <c r="X1882" s="155"/>
      <c r="Y1882" s="155"/>
      <c r="Z1882" s="155"/>
      <c r="AA1882" s="155"/>
      <c r="AB1882" s="155"/>
      <c r="AC1882" s="155"/>
      <c r="AD1882" s="155"/>
      <c r="AE1882" s="155"/>
      <c r="AF1882" s="155"/>
      <c r="AG1882" s="155"/>
      <c r="AH1882" s="155"/>
      <c r="AI1882" s="155"/>
      <c r="AJ1882" s="155"/>
      <c r="AK1882" s="155"/>
      <c r="AL1882" s="155"/>
      <c r="AM1882" s="155"/>
      <c r="AN1882" s="155"/>
      <c r="AO1882" s="155"/>
      <c r="AP1882" s="155"/>
      <c r="AQ1882" s="155"/>
      <c r="AR1882" s="155"/>
    </row>
    <row r="1883" spans="1:44" ht="102" hidden="1" x14ac:dyDescent="0.3">
      <c r="A1883" s="155"/>
      <c r="B1883" s="165" t="s">
        <v>4107</v>
      </c>
      <c r="C1883" s="162"/>
      <c r="D1883" s="170">
        <v>1365.8</v>
      </c>
      <c r="E1883" s="171">
        <v>1365.8</v>
      </c>
      <c r="F1883" s="166" t="s">
        <v>2927</v>
      </c>
      <c r="G1883" s="161" t="s">
        <v>1386</v>
      </c>
      <c r="H1883" s="162" t="s">
        <v>171</v>
      </c>
      <c r="I1883" s="155"/>
      <c r="J1883" s="155"/>
      <c r="K1883" s="155"/>
      <c r="L1883" s="155"/>
      <c r="M1883" s="155"/>
      <c r="N1883" s="155"/>
      <c r="O1883" s="155"/>
      <c r="P1883" s="155"/>
      <c r="Q1883" s="155"/>
      <c r="R1883" s="155"/>
      <c r="S1883" s="155"/>
      <c r="T1883" s="155"/>
      <c r="U1883" s="155"/>
      <c r="V1883" s="155"/>
      <c r="W1883" s="155"/>
      <c r="X1883" s="155"/>
      <c r="Y1883" s="155"/>
      <c r="Z1883" s="155"/>
      <c r="AA1883" s="155"/>
      <c r="AB1883" s="155"/>
      <c r="AC1883" s="155"/>
      <c r="AD1883" s="155"/>
      <c r="AE1883" s="155"/>
      <c r="AF1883" s="155"/>
      <c r="AG1883" s="155"/>
      <c r="AH1883" s="155"/>
      <c r="AI1883" s="155"/>
      <c r="AJ1883" s="155"/>
      <c r="AK1883" s="155"/>
      <c r="AL1883" s="155"/>
      <c r="AM1883" s="155"/>
      <c r="AN1883" s="155"/>
      <c r="AO1883" s="155"/>
      <c r="AP1883" s="155"/>
      <c r="AQ1883" s="155"/>
      <c r="AR1883" s="155"/>
    </row>
    <row r="1884" spans="1:44" ht="102" hidden="1" x14ac:dyDescent="0.3">
      <c r="A1884" s="155"/>
      <c r="B1884" s="166" t="s">
        <v>2927</v>
      </c>
      <c r="C1884" s="167"/>
      <c r="D1884" s="170">
        <v>1365.8</v>
      </c>
      <c r="E1884" s="171">
        <v>1365.8</v>
      </c>
      <c r="F1884" s="161" t="s">
        <v>1386</v>
      </c>
      <c r="G1884" s="165" t="s">
        <v>4107</v>
      </c>
      <c r="H1884" s="162"/>
      <c r="I1884" s="155"/>
      <c r="J1884" s="155"/>
      <c r="K1884" s="155"/>
      <c r="L1884" s="155"/>
      <c r="M1884" s="155"/>
      <c r="N1884" s="155"/>
      <c r="O1884" s="155"/>
      <c r="P1884" s="155"/>
      <c r="Q1884" s="155"/>
      <c r="R1884" s="155"/>
      <c r="S1884" s="155"/>
      <c r="T1884" s="155"/>
      <c r="U1884" s="155"/>
      <c r="V1884" s="155"/>
      <c r="W1884" s="155"/>
      <c r="X1884" s="155"/>
      <c r="Y1884" s="155"/>
      <c r="Z1884" s="155"/>
      <c r="AA1884" s="155"/>
      <c r="AB1884" s="155"/>
      <c r="AC1884" s="155"/>
      <c r="AD1884" s="155"/>
      <c r="AE1884" s="155"/>
      <c r="AF1884" s="155"/>
      <c r="AG1884" s="155"/>
      <c r="AH1884" s="155"/>
      <c r="AI1884" s="155"/>
      <c r="AJ1884" s="155"/>
      <c r="AK1884" s="155"/>
      <c r="AL1884" s="155"/>
      <c r="AM1884" s="155"/>
      <c r="AN1884" s="155"/>
      <c r="AO1884" s="155"/>
      <c r="AP1884" s="155"/>
      <c r="AQ1884" s="155"/>
      <c r="AR1884" s="155"/>
    </row>
    <row r="1885" spans="1:44" ht="102" x14ac:dyDescent="0.3">
      <c r="A1885" s="155"/>
      <c r="B1885" s="161" t="s">
        <v>1386</v>
      </c>
      <c r="C1885" s="162" t="s">
        <v>171</v>
      </c>
      <c r="D1885" s="170">
        <v>1378.69</v>
      </c>
      <c r="E1885" s="171">
        <v>1378.69</v>
      </c>
      <c r="F1885" s="165" t="s">
        <v>4107</v>
      </c>
      <c r="G1885" s="166" t="s">
        <v>2928</v>
      </c>
      <c r="H1885" s="167"/>
      <c r="I1885" s="155"/>
      <c r="J1885" s="155"/>
      <c r="K1885" s="155"/>
      <c r="L1885" s="155"/>
      <c r="M1885" s="155"/>
      <c r="N1885" s="155"/>
      <c r="O1885" s="155"/>
      <c r="P1885" s="155"/>
      <c r="Q1885" s="155"/>
      <c r="R1885" s="155"/>
      <c r="S1885" s="155"/>
      <c r="T1885" s="155"/>
      <c r="U1885" s="155"/>
      <c r="V1885" s="155"/>
      <c r="W1885" s="155"/>
      <c r="X1885" s="155"/>
      <c r="Y1885" s="155"/>
      <c r="Z1885" s="155"/>
      <c r="AA1885" s="155"/>
      <c r="AB1885" s="155"/>
      <c r="AC1885" s="155"/>
      <c r="AD1885" s="155"/>
      <c r="AE1885" s="155"/>
      <c r="AF1885" s="155"/>
      <c r="AG1885" s="155"/>
      <c r="AH1885" s="155"/>
      <c r="AI1885" s="155"/>
      <c r="AJ1885" s="155"/>
      <c r="AK1885" s="155"/>
      <c r="AL1885" s="155"/>
      <c r="AM1885" s="155"/>
      <c r="AN1885" s="155"/>
      <c r="AO1885" s="155"/>
      <c r="AP1885" s="155"/>
      <c r="AQ1885" s="155"/>
      <c r="AR1885" s="155"/>
    </row>
    <row r="1886" spans="1:44" ht="102" hidden="1" x14ac:dyDescent="0.3">
      <c r="A1886" s="155"/>
      <c r="B1886" s="165" t="s">
        <v>4107</v>
      </c>
      <c r="C1886" s="162"/>
      <c r="D1886" s="170">
        <v>1378.69</v>
      </c>
      <c r="E1886" s="171">
        <v>1378.69</v>
      </c>
      <c r="F1886" s="166" t="s">
        <v>2928</v>
      </c>
      <c r="G1886" s="161" t="s">
        <v>1263</v>
      </c>
      <c r="H1886" s="162" t="s">
        <v>279</v>
      </c>
      <c r="I1886" s="155"/>
      <c r="J1886" s="155"/>
      <c r="K1886" s="155"/>
      <c r="L1886" s="155"/>
      <c r="M1886" s="155"/>
      <c r="N1886" s="155"/>
      <c r="O1886" s="155"/>
      <c r="P1886" s="155"/>
      <c r="Q1886" s="155"/>
      <c r="R1886" s="155"/>
      <c r="S1886" s="155"/>
      <c r="T1886" s="155"/>
      <c r="U1886" s="155"/>
      <c r="V1886" s="155"/>
      <c r="W1886" s="155"/>
      <c r="X1886" s="155"/>
      <c r="Y1886" s="155"/>
      <c r="Z1886" s="155"/>
      <c r="AA1886" s="155"/>
      <c r="AB1886" s="155"/>
      <c r="AC1886" s="155"/>
      <c r="AD1886" s="155"/>
      <c r="AE1886" s="155"/>
      <c r="AF1886" s="155"/>
      <c r="AG1886" s="155"/>
      <c r="AH1886" s="155"/>
      <c r="AI1886" s="155"/>
      <c r="AJ1886" s="155"/>
      <c r="AK1886" s="155"/>
      <c r="AL1886" s="155"/>
      <c r="AM1886" s="155"/>
      <c r="AN1886" s="155"/>
      <c r="AO1886" s="155"/>
      <c r="AP1886" s="155"/>
      <c r="AQ1886" s="155"/>
      <c r="AR1886" s="155"/>
    </row>
    <row r="1887" spans="1:44" ht="102" hidden="1" x14ac:dyDescent="0.3">
      <c r="A1887" s="155"/>
      <c r="B1887" s="166" t="s">
        <v>2928</v>
      </c>
      <c r="C1887" s="167"/>
      <c r="D1887" s="170">
        <v>1378.69</v>
      </c>
      <c r="E1887" s="171">
        <v>1378.69</v>
      </c>
      <c r="F1887" s="161" t="s">
        <v>1263</v>
      </c>
      <c r="G1887" s="165" t="s">
        <v>4107</v>
      </c>
      <c r="H1887" s="162"/>
      <c r="I1887" s="155"/>
      <c r="J1887" s="155"/>
      <c r="K1887" s="155"/>
      <c r="L1887" s="155"/>
      <c r="M1887" s="155"/>
      <c r="N1887" s="155"/>
      <c r="O1887" s="155"/>
      <c r="P1887" s="155"/>
      <c r="Q1887" s="155"/>
      <c r="R1887" s="155"/>
      <c r="S1887" s="155"/>
      <c r="T1887" s="155"/>
      <c r="U1887" s="155"/>
      <c r="V1887" s="155"/>
      <c r="W1887" s="155"/>
      <c r="X1887" s="155"/>
      <c r="Y1887" s="155"/>
      <c r="Z1887" s="155"/>
      <c r="AA1887" s="155"/>
      <c r="AB1887" s="155"/>
      <c r="AC1887" s="155"/>
      <c r="AD1887" s="155"/>
      <c r="AE1887" s="155"/>
      <c r="AF1887" s="155"/>
      <c r="AG1887" s="155"/>
      <c r="AH1887" s="155"/>
      <c r="AI1887" s="155"/>
      <c r="AJ1887" s="155"/>
      <c r="AK1887" s="155"/>
      <c r="AL1887" s="155"/>
      <c r="AM1887" s="155"/>
      <c r="AN1887" s="155"/>
      <c r="AO1887" s="155"/>
      <c r="AP1887" s="155"/>
      <c r="AQ1887" s="155"/>
      <c r="AR1887" s="155"/>
    </row>
    <row r="1888" spans="1:44" ht="102" x14ac:dyDescent="0.3">
      <c r="A1888" s="155"/>
      <c r="B1888" s="161" t="s">
        <v>1263</v>
      </c>
      <c r="C1888" s="162" t="s">
        <v>279</v>
      </c>
      <c r="D1888" s="170">
        <v>1687.93</v>
      </c>
      <c r="E1888" s="171">
        <v>1687.93</v>
      </c>
      <c r="F1888" s="165" t="s">
        <v>4107</v>
      </c>
      <c r="G1888" s="166" t="s">
        <v>2929</v>
      </c>
      <c r="H1888" s="167"/>
      <c r="I1888" s="155"/>
      <c r="J1888" s="155"/>
      <c r="K1888" s="155"/>
      <c r="L1888" s="155"/>
      <c r="M1888" s="155"/>
      <c r="N1888" s="155"/>
      <c r="O1888" s="155"/>
      <c r="P1888" s="155"/>
      <c r="Q1888" s="155"/>
      <c r="R1888" s="155"/>
      <c r="S1888" s="155"/>
      <c r="T1888" s="155"/>
      <c r="U1888" s="155"/>
      <c r="V1888" s="155"/>
      <c r="W1888" s="155"/>
      <c r="X1888" s="155"/>
      <c r="Y1888" s="155"/>
      <c r="Z1888" s="155"/>
      <c r="AA1888" s="155"/>
      <c r="AB1888" s="155"/>
      <c r="AC1888" s="155"/>
      <c r="AD1888" s="155"/>
      <c r="AE1888" s="155"/>
      <c r="AF1888" s="155"/>
      <c r="AG1888" s="155"/>
      <c r="AH1888" s="155"/>
      <c r="AI1888" s="155"/>
      <c r="AJ1888" s="155"/>
      <c r="AK1888" s="155"/>
      <c r="AL1888" s="155"/>
      <c r="AM1888" s="155"/>
      <c r="AN1888" s="155"/>
      <c r="AO1888" s="155"/>
      <c r="AP1888" s="155"/>
      <c r="AQ1888" s="155"/>
      <c r="AR1888" s="155"/>
    </row>
    <row r="1889" spans="1:44" ht="102" hidden="1" x14ac:dyDescent="0.3">
      <c r="A1889" s="155"/>
      <c r="B1889" s="165" t="s">
        <v>4107</v>
      </c>
      <c r="C1889" s="162"/>
      <c r="D1889" s="170">
        <v>1687.93</v>
      </c>
      <c r="E1889" s="171">
        <v>1687.93</v>
      </c>
      <c r="F1889" s="166" t="s">
        <v>2929</v>
      </c>
      <c r="G1889" s="161" t="s">
        <v>1249</v>
      </c>
      <c r="H1889" s="162" t="s">
        <v>337</v>
      </c>
      <c r="I1889" s="155"/>
      <c r="J1889" s="155"/>
      <c r="K1889" s="155"/>
      <c r="L1889" s="155"/>
      <c r="M1889" s="155"/>
      <c r="N1889" s="155"/>
      <c r="O1889" s="155"/>
      <c r="P1889" s="155"/>
      <c r="Q1889" s="155"/>
      <c r="R1889" s="155"/>
      <c r="S1889" s="155"/>
      <c r="T1889" s="155"/>
      <c r="U1889" s="155"/>
      <c r="V1889" s="155"/>
      <c r="W1889" s="155"/>
      <c r="X1889" s="155"/>
      <c r="Y1889" s="155"/>
      <c r="Z1889" s="155"/>
      <c r="AA1889" s="155"/>
      <c r="AB1889" s="155"/>
      <c r="AC1889" s="155"/>
      <c r="AD1889" s="155"/>
      <c r="AE1889" s="155"/>
      <c r="AF1889" s="155"/>
      <c r="AG1889" s="155"/>
      <c r="AH1889" s="155"/>
      <c r="AI1889" s="155"/>
      <c r="AJ1889" s="155"/>
      <c r="AK1889" s="155"/>
      <c r="AL1889" s="155"/>
      <c r="AM1889" s="155"/>
      <c r="AN1889" s="155"/>
      <c r="AO1889" s="155"/>
      <c r="AP1889" s="155"/>
      <c r="AQ1889" s="155"/>
      <c r="AR1889" s="155"/>
    </row>
    <row r="1890" spans="1:44" ht="102" hidden="1" x14ac:dyDescent="0.3">
      <c r="A1890" s="155"/>
      <c r="B1890" s="166" t="s">
        <v>2929</v>
      </c>
      <c r="C1890" s="167"/>
      <c r="D1890" s="170">
        <v>1687.93</v>
      </c>
      <c r="E1890" s="171">
        <v>1687.93</v>
      </c>
      <c r="F1890" s="161" t="s">
        <v>1249</v>
      </c>
      <c r="G1890" s="165" t="s">
        <v>4107</v>
      </c>
      <c r="H1890" s="162"/>
      <c r="I1890" s="155"/>
      <c r="J1890" s="155"/>
      <c r="K1890" s="155"/>
      <c r="L1890" s="155"/>
      <c r="M1890" s="155"/>
      <c r="N1890" s="155"/>
      <c r="O1890" s="155"/>
      <c r="P1890" s="155"/>
      <c r="Q1890" s="155"/>
      <c r="R1890" s="155"/>
      <c r="S1890" s="155"/>
      <c r="T1890" s="155"/>
      <c r="U1890" s="155"/>
      <c r="V1890" s="155"/>
      <c r="W1890" s="155"/>
      <c r="X1890" s="155"/>
      <c r="Y1890" s="155"/>
      <c r="Z1890" s="155"/>
      <c r="AA1890" s="155"/>
      <c r="AB1890" s="155"/>
      <c r="AC1890" s="155"/>
      <c r="AD1890" s="155"/>
      <c r="AE1890" s="155"/>
      <c r="AF1890" s="155"/>
      <c r="AG1890" s="155"/>
      <c r="AH1890" s="155"/>
      <c r="AI1890" s="155"/>
      <c r="AJ1890" s="155"/>
      <c r="AK1890" s="155"/>
      <c r="AL1890" s="155"/>
      <c r="AM1890" s="155"/>
      <c r="AN1890" s="155"/>
      <c r="AO1890" s="155"/>
      <c r="AP1890" s="155"/>
      <c r="AQ1890" s="155"/>
      <c r="AR1890" s="155"/>
    </row>
    <row r="1891" spans="1:44" ht="102" x14ac:dyDescent="0.3">
      <c r="A1891" s="155"/>
      <c r="B1891" s="161" t="s">
        <v>1249</v>
      </c>
      <c r="C1891" s="162" t="s">
        <v>337</v>
      </c>
      <c r="D1891" s="170">
        <v>2534.04</v>
      </c>
      <c r="E1891" s="171">
        <v>2534.04</v>
      </c>
      <c r="F1891" s="165" t="s">
        <v>4107</v>
      </c>
      <c r="G1891" s="166" t="s">
        <v>2930</v>
      </c>
      <c r="H1891" s="167"/>
      <c r="I1891" s="155"/>
      <c r="J1891" s="155"/>
      <c r="K1891" s="155"/>
      <c r="L1891" s="155"/>
      <c r="M1891" s="155"/>
      <c r="N1891" s="155"/>
      <c r="O1891" s="155"/>
      <c r="P1891" s="155"/>
      <c r="Q1891" s="155"/>
      <c r="R1891" s="155"/>
      <c r="S1891" s="155"/>
      <c r="T1891" s="155"/>
      <c r="U1891" s="155"/>
      <c r="V1891" s="155"/>
      <c r="W1891" s="155"/>
      <c r="X1891" s="155"/>
      <c r="Y1891" s="155"/>
      <c r="Z1891" s="155"/>
      <c r="AA1891" s="155"/>
      <c r="AB1891" s="155"/>
      <c r="AC1891" s="155"/>
      <c r="AD1891" s="155"/>
      <c r="AE1891" s="155"/>
      <c r="AF1891" s="155"/>
      <c r="AG1891" s="155"/>
      <c r="AH1891" s="155"/>
      <c r="AI1891" s="155"/>
      <c r="AJ1891" s="155"/>
      <c r="AK1891" s="155"/>
      <c r="AL1891" s="155"/>
      <c r="AM1891" s="155"/>
      <c r="AN1891" s="155"/>
      <c r="AO1891" s="155"/>
      <c r="AP1891" s="155"/>
      <c r="AQ1891" s="155"/>
      <c r="AR1891" s="155"/>
    </row>
    <row r="1892" spans="1:44" ht="102" hidden="1" x14ac:dyDescent="0.3">
      <c r="A1892" s="155"/>
      <c r="B1892" s="165" t="s">
        <v>4107</v>
      </c>
      <c r="C1892" s="162"/>
      <c r="D1892" s="170">
        <v>2534.04</v>
      </c>
      <c r="E1892" s="171">
        <v>2534.04</v>
      </c>
      <c r="F1892" s="166" t="s">
        <v>2930</v>
      </c>
      <c r="G1892" s="161" t="s">
        <v>1282</v>
      </c>
      <c r="H1892" s="162" t="s">
        <v>46</v>
      </c>
      <c r="I1892" s="155"/>
      <c r="J1892" s="155"/>
      <c r="K1892" s="155"/>
      <c r="L1892" s="155"/>
      <c r="M1892" s="155"/>
      <c r="N1892" s="155"/>
      <c r="O1892" s="155"/>
      <c r="P1892" s="155"/>
      <c r="Q1892" s="155"/>
      <c r="R1892" s="155"/>
      <c r="S1892" s="155"/>
      <c r="T1892" s="155"/>
      <c r="U1892" s="155"/>
      <c r="V1892" s="155"/>
      <c r="W1892" s="155"/>
      <c r="X1892" s="155"/>
      <c r="Y1892" s="155"/>
      <c r="Z1892" s="155"/>
      <c r="AA1892" s="155"/>
      <c r="AB1892" s="155"/>
      <c r="AC1892" s="155"/>
      <c r="AD1892" s="155"/>
      <c r="AE1892" s="155"/>
      <c r="AF1892" s="155"/>
      <c r="AG1892" s="155"/>
      <c r="AH1892" s="155"/>
      <c r="AI1892" s="155"/>
      <c r="AJ1892" s="155"/>
      <c r="AK1892" s="155"/>
      <c r="AL1892" s="155"/>
      <c r="AM1892" s="155"/>
      <c r="AN1892" s="155"/>
      <c r="AO1892" s="155"/>
      <c r="AP1892" s="155"/>
      <c r="AQ1892" s="155"/>
      <c r="AR1892" s="155"/>
    </row>
    <row r="1893" spans="1:44" ht="102" hidden="1" x14ac:dyDescent="0.3">
      <c r="A1893" s="155"/>
      <c r="B1893" s="166" t="s">
        <v>2930</v>
      </c>
      <c r="C1893" s="167"/>
      <c r="D1893" s="170">
        <v>2534.04</v>
      </c>
      <c r="E1893" s="171">
        <v>2534.04</v>
      </c>
      <c r="F1893" s="161" t="s">
        <v>1282</v>
      </c>
      <c r="G1893" s="165" t="s">
        <v>4107</v>
      </c>
      <c r="H1893" s="162"/>
      <c r="I1893" s="155"/>
      <c r="J1893" s="155"/>
      <c r="K1893" s="155"/>
      <c r="L1893" s="155"/>
      <c r="M1893" s="155"/>
      <c r="N1893" s="155"/>
      <c r="O1893" s="155"/>
      <c r="P1893" s="155"/>
      <c r="Q1893" s="155"/>
      <c r="R1893" s="155"/>
      <c r="S1893" s="155"/>
      <c r="T1893" s="155"/>
      <c r="U1893" s="155"/>
      <c r="V1893" s="155"/>
      <c r="W1893" s="155"/>
      <c r="X1893" s="155"/>
      <c r="Y1893" s="155"/>
      <c r="Z1893" s="155"/>
      <c r="AA1893" s="155"/>
      <c r="AB1893" s="155"/>
      <c r="AC1893" s="155"/>
      <c r="AD1893" s="155"/>
      <c r="AE1893" s="155"/>
      <c r="AF1893" s="155"/>
      <c r="AG1893" s="155"/>
      <c r="AH1893" s="155"/>
      <c r="AI1893" s="155"/>
      <c r="AJ1893" s="155"/>
      <c r="AK1893" s="155"/>
      <c r="AL1893" s="155"/>
      <c r="AM1893" s="155"/>
      <c r="AN1893" s="155"/>
      <c r="AO1893" s="155"/>
      <c r="AP1893" s="155"/>
      <c r="AQ1893" s="155"/>
      <c r="AR1893" s="155"/>
    </row>
    <row r="1894" spans="1:44" ht="102" x14ac:dyDescent="0.3">
      <c r="A1894" s="155"/>
      <c r="B1894" s="161" t="s">
        <v>1282</v>
      </c>
      <c r="C1894" s="162" t="s">
        <v>46</v>
      </c>
      <c r="D1894" s="170">
        <v>1438.82</v>
      </c>
      <c r="E1894" s="171">
        <v>1438.82</v>
      </c>
      <c r="F1894" s="165" t="s">
        <v>4107</v>
      </c>
      <c r="G1894" s="166" t="s">
        <v>2931</v>
      </c>
      <c r="H1894" s="167"/>
      <c r="I1894" s="155"/>
      <c r="J1894" s="155"/>
      <c r="K1894" s="155"/>
      <c r="L1894" s="155"/>
      <c r="M1894" s="155"/>
      <c r="N1894" s="155"/>
      <c r="O1894" s="155"/>
      <c r="P1894" s="155"/>
      <c r="Q1894" s="155"/>
      <c r="R1894" s="155"/>
      <c r="S1894" s="155"/>
      <c r="T1894" s="155"/>
      <c r="U1894" s="155"/>
      <c r="V1894" s="155"/>
      <c r="W1894" s="155"/>
      <c r="X1894" s="155"/>
      <c r="Y1894" s="155"/>
      <c r="Z1894" s="155"/>
      <c r="AA1894" s="155"/>
      <c r="AB1894" s="155"/>
      <c r="AC1894" s="155"/>
      <c r="AD1894" s="155"/>
      <c r="AE1894" s="155"/>
      <c r="AF1894" s="155"/>
      <c r="AG1894" s="155"/>
      <c r="AH1894" s="155"/>
      <c r="AI1894" s="155"/>
      <c r="AJ1894" s="155"/>
      <c r="AK1894" s="155"/>
      <c r="AL1894" s="155"/>
      <c r="AM1894" s="155"/>
      <c r="AN1894" s="155"/>
      <c r="AO1894" s="155"/>
      <c r="AP1894" s="155"/>
      <c r="AQ1894" s="155"/>
      <c r="AR1894" s="155"/>
    </row>
    <row r="1895" spans="1:44" ht="102" hidden="1" x14ac:dyDescent="0.3">
      <c r="A1895" s="155"/>
      <c r="B1895" s="165" t="s">
        <v>4107</v>
      </c>
      <c r="C1895" s="162"/>
      <c r="D1895" s="170">
        <v>1438.82</v>
      </c>
      <c r="E1895" s="171">
        <v>1438.82</v>
      </c>
      <c r="F1895" s="166" t="s">
        <v>2931</v>
      </c>
      <c r="G1895" s="161" t="s">
        <v>1501</v>
      </c>
      <c r="H1895" s="162" t="s">
        <v>194</v>
      </c>
      <c r="I1895" s="155"/>
      <c r="J1895" s="155"/>
      <c r="K1895" s="155"/>
      <c r="L1895" s="155"/>
      <c r="M1895" s="155"/>
      <c r="N1895" s="155"/>
      <c r="O1895" s="155"/>
      <c r="P1895" s="155"/>
      <c r="Q1895" s="155"/>
      <c r="R1895" s="155"/>
      <c r="S1895" s="155"/>
      <c r="T1895" s="155"/>
      <c r="U1895" s="155"/>
      <c r="V1895" s="155"/>
      <c r="W1895" s="155"/>
      <c r="X1895" s="155"/>
      <c r="Y1895" s="155"/>
      <c r="Z1895" s="155"/>
      <c r="AA1895" s="155"/>
      <c r="AB1895" s="155"/>
      <c r="AC1895" s="155"/>
      <c r="AD1895" s="155"/>
      <c r="AE1895" s="155"/>
      <c r="AF1895" s="155"/>
      <c r="AG1895" s="155"/>
      <c r="AH1895" s="155"/>
      <c r="AI1895" s="155"/>
      <c r="AJ1895" s="155"/>
      <c r="AK1895" s="155"/>
      <c r="AL1895" s="155"/>
      <c r="AM1895" s="155"/>
      <c r="AN1895" s="155"/>
      <c r="AO1895" s="155"/>
      <c r="AP1895" s="155"/>
      <c r="AQ1895" s="155"/>
      <c r="AR1895" s="155"/>
    </row>
    <row r="1896" spans="1:44" ht="102" hidden="1" x14ac:dyDescent="0.3">
      <c r="A1896" s="155"/>
      <c r="B1896" s="166" t="s">
        <v>2931</v>
      </c>
      <c r="C1896" s="167"/>
      <c r="D1896" s="170">
        <v>1438.82</v>
      </c>
      <c r="E1896" s="171">
        <v>1438.82</v>
      </c>
      <c r="F1896" s="161" t="s">
        <v>1501</v>
      </c>
      <c r="G1896" s="165" t="s">
        <v>4107</v>
      </c>
      <c r="H1896" s="162"/>
      <c r="I1896" s="155"/>
      <c r="J1896" s="155"/>
      <c r="K1896" s="155"/>
      <c r="L1896" s="155"/>
      <c r="M1896" s="155"/>
      <c r="N1896" s="155"/>
      <c r="O1896" s="155"/>
      <c r="P1896" s="155"/>
      <c r="Q1896" s="155"/>
      <c r="R1896" s="155"/>
      <c r="S1896" s="155"/>
      <c r="T1896" s="155"/>
      <c r="U1896" s="155"/>
      <c r="V1896" s="155"/>
      <c r="W1896" s="155"/>
      <c r="X1896" s="155"/>
      <c r="Y1896" s="155"/>
      <c r="Z1896" s="155"/>
      <c r="AA1896" s="155"/>
      <c r="AB1896" s="155"/>
      <c r="AC1896" s="155"/>
      <c r="AD1896" s="155"/>
      <c r="AE1896" s="155"/>
      <c r="AF1896" s="155"/>
      <c r="AG1896" s="155"/>
      <c r="AH1896" s="155"/>
      <c r="AI1896" s="155"/>
      <c r="AJ1896" s="155"/>
      <c r="AK1896" s="155"/>
      <c r="AL1896" s="155"/>
      <c r="AM1896" s="155"/>
      <c r="AN1896" s="155"/>
      <c r="AO1896" s="155"/>
      <c r="AP1896" s="155"/>
      <c r="AQ1896" s="155"/>
      <c r="AR1896" s="155"/>
    </row>
    <row r="1897" spans="1:44" ht="102" x14ac:dyDescent="0.3">
      <c r="A1897" s="155"/>
      <c r="B1897" s="161" t="s">
        <v>1501</v>
      </c>
      <c r="C1897" s="162" t="s">
        <v>194</v>
      </c>
      <c r="D1897" s="170">
        <v>1395.87</v>
      </c>
      <c r="E1897" s="171">
        <v>1395.87</v>
      </c>
      <c r="F1897" s="165" t="s">
        <v>4107</v>
      </c>
      <c r="G1897" s="166" t="s">
        <v>2932</v>
      </c>
      <c r="H1897" s="167"/>
      <c r="I1897" s="155"/>
      <c r="J1897" s="155"/>
      <c r="K1897" s="155"/>
      <c r="L1897" s="155"/>
      <c r="M1897" s="155"/>
      <c r="N1897" s="155"/>
      <c r="O1897" s="155"/>
      <c r="P1897" s="155"/>
      <c r="Q1897" s="155"/>
      <c r="R1897" s="155"/>
      <c r="S1897" s="155"/>
      <c r="T1897" s="155"/>
      <c r="U1897" s="155"/>
      <c r="V1897" s="155"/>
      <c r="W1897" s="155"/>
      <c r="X1897" s="155"/>
      <c r="Y1897" s="155"/>
      <c r="Z1897" s="155"/>
      <c r="AA1897" s="155"/>
      <c r="AB1897" s="155"/>
      <c r="AC1897" s="155"/>
      <c r="AD1897" s="155"/>
      <c r="AE1897" s="155"/>
      <c r="AF1897" s="155"/>
      <c r="AG1897" s="155"/>
      <c r="AH1897" s="155"/>
      <c r="AI1897" s="155"/>
      <c r="AJ1897" s="155"/>
      <c r="AK1897" s="155"/>
      <c r="AL1897" s="155"/>
      <c r="AM1897" s="155"/>
      <c r="AN1897" s="155"/>
      <c r="AO1897" s="155"/>
      <c r="AP1897" s="155"/>
      <c r="AQ1897" s="155"/>
      <c r="AR1897" s="155"/>
    </row>
    <row r="1898" spans="1:44" ht="102" hidden="1" x14ac:dyDescent="0.3">
      <c r="A1898" s="155"/>
      <c r="B1898" s="165" t="s">
        <v>4107</v>
      </c>
      <c r="C1898" s="162"/>
      <c r="D1898" s="170">
        <v>1395.87</v>
      </c>
      <c r="E1898" s="171">
        <v>1395.87</v>
      </c>
      <c r="F1898" s="166" t="s">
        <v>2932</v>
      </c>
      <c r="G1898" s="161" t="s">
        <v>1509</v>
      </c>
      <c r="H1898" s="162" t="s">
        <v>100</v>
      </c>
      <c r="I1898" s="155"/>
      <c r="J1898" s="155"/>
      <c r="K1898" s="155"/>
      <c r="L1898" s="155"/>
      <c r="M1898" s="155"/>
      <c r="N1898" s="155"/>
      <c r="O1898" s="155"/>
      <c r="P1898" s="155"/>
      <c r="Q1898" s="155"/>
      <c r="R1898" s="155"/>
      <c r="S1898" s="155"/>
      <c r="T1898" s="155"/>
      <c r="U1898" s="155"/>
      <c r="V1898" s="155"/>
      <c r="W1898" s="155"/>
      <c r="X1898" s="155"/>
      <c r="Y1898" s="155"/>
      <c r="Z1898" s="155"/>
      <c r="AA1898" s="155"/>
      <c r="AB1898" s="155"/>
      <c r="AC1898" s="155"/>
      <c r="AD1898" s="155"/>
      <c r="AE1898" s="155"/>
      <c r="AF1898" s="155"/>
      <c r="AG1898" s="155"/>
      <c r="AH1898" s="155"/>
      <c r="AI1898" s="155"/>
      <c r="AJ1898" s="155"/>
      <c r="AK1898" s="155"/>
      <c r="AL1898" s="155"/>
      <c r="AM1898" s="155"/>
      <c r="AN1898" s="155"/>
      <c r="AO1898" s="155"/>
      <c r="AP1898" s="155"/>
      <c r="AQ1898" s="155"/>
      <c r="AR1898" s="155"/>
    </row>
    <row r="1899" spans="1:44" ht="102" hidden="1" x14ac:dyDescent="0.3">
      <c r="A1899" s="155"/>
      <c r="B1899" s="166" t="s">
        <v>2932</v>
      </c>
      <c r="C1899" s="167"/>
      <c r="D1899" s="170">
        <v>1395.87</v>
      </c>
      <c r="E1899" s="171">
        <v>1395.87</v>
      </c>
      <c r="F1899" s="161" t="s">
        <v>1509</v>
      </c>
      <c r="G1899" s="165" t="s">
        <v>4107</v>
      </c>
      <c r="H1899" s="162"/>
      <c r="I1899" s="155"/>
      <c r="J1899" s="155"/>
      <c r="K1899" s="155"/>
      <c r="L1899" s="155"/>
      <c r="M1899" s="155"/>
      <c r="N1899" s="155"/>
      <c r="O1899" s="155"/>
      <c r="P1899" s="155"/>
      <c r="Q1899" s="155"/>
      <c r="R1899" s="155"/>
      <c r="S1899" s="155"/>
      <c r="T1899" s="155"/>
      <c r="U1899" s="155"/>
      <c r="V1899" s="155"/>
      <c r="W1899" s="155"/>
      <c r="X1899" s="155"/>
      <c r="Y1899" s="155"/>
      <c r="Z1899" s="155"/>
      <c r="AA1899" s="155"/>
      <c r="AB1899" s="155"/>
      <c r="AC1899" s="155"/>
      <c r="AD1899" s="155"/>
      <c r="AE1899" s="155"/>
      <c r="AF1899" s="155"/>
      <c r="AG1899" s="155"/>
      <c r="AH1899" s="155"/>
      <c r="AI1899" s="155"/>
      <c r="AJ1899" s="155"/>
      <c r="AK1899" s="155"/>
      <c r="AL1899" s="155"/>
      <c r="AM1899" s="155"/>
      <c r="AN1899" s="155"/>
      <c r="AO1899" s="155"/>
      <c r="AP1899" s="155"/>
      <c r="AQ1899" s="155"/>
      <c r="AR1899" s="155"/>
    </row>
    <row r="1900" spans="1:44" ht="102" x14ac:dyDescent="0.3">
      <c r="A1900" s="155"/>
      <c r="B1900" s="161" t="s">
        <v>1509</v>
      </c>
      <c r="C1900" s="162" t="s">
        <v>100</v>
      </c>
      <c r="D1900" s="170">
        <v>2641.41</v>
      </c>
      <c r="E1900" s="171">
        <v>2641.41</v>
      </c>
      <c r="F1900" s="165" t="s">
        <v>4107</v>
      </c>
      <c r="G1900" s="166" t="s">
        <v>2933</v>
      </c>
      <c r="H1900" s="167"/>
      <c r="I1900" s="155"/>
      <c r="J1900" s="155"/>
      <c r="K1900" s="155"/>
      <c r="L1900" s="155"/>
      <c r="M1900" s="155"/>
      <c r="N1900" s="155"/>
      <c r="O1900" s="155"/>
      <c r="P1900" s="155"/>
      <c r="Q1900" s="155"/>
      <c r="R1900" s="155"/>
      <c r="S1900" s="155"/>
      <c r="T1900" s="155"/>
      <c r="U1900" s="155"/>
      <c r="V1900" s="155"/>
      <c r="W1900" s="155"/>
      <c r="X1900" s="155"/>
      <c r="Y1900" s="155"/>
      <c r="Z1900" s="155"/>
      <c r="AA1900" s="155"/>
      <c r="AB1900" s="155"/>
      <c r="AC1900" s="155"/>
      <c r="AD1900" s="155"/>
      <c r="AE1900" s="155"/>
      <c r="AF1900" s="155"/>
      <c r="AG1900" s="155"/>
      <c r="AH1900" s="155"/>
      <c r="AI1900" s="155"/>
      <c r="AJ1900" s="155"/>
      <c r="AK1900" s="155"/>
      <c r="AL1900" s="155"/>
      <c r="AM1900" s="155"/>
      <c r="AN1900" s="155"/>
      <c r="AO1900" s="155"/>
      <c r="AP1900" s="155"/>
      <c r="AQ1900" s="155"/>
      <c r="AR1900" s="155"/>
    </row>
    <row r="1901" spans="1:44" ht="102" hidden="1" x14ac:dyDescent="0.3">
      <c r="A1901" s="155"/>
      <c r="B1901" s="165" t="s">
        <v>4107</v>
      </c>
      <c r="C1901" s="162"/>
      <c r="D1901" s="170">
        <v>2641.41</v>
      </c>
      <c r="E1901" s="171">
        <v>2641.41</v>
      </c>
      <c r="F1901" s="166" t="s">
        <v>2933</v>
      </c>
      <c r="G1901" s="161" t="s">
        <v>1418</v>
      </c>
      <c r="H1901" s="162" t="s">
        <v>159</v>
      </c>
      <c r="I1901" s="155"/>
      <c r="J1901" s="155"/>
      <c r="K1901" s="155"/>
      <c r="L1901" s="155"/>
      <c r="M1901" s="155"/>
      <c r="N1901" s="155"/>
      <c r="O1901" s="155"/>
      <c r="P1901" s="155"/>
      <c r="Q1901" s="155"/>
      <c r="R1901" s="155"/>
      <c r="S1901" s="155"/>
      <c r="T1901" s="155"/>
      <c r="U1901" s="155"/>
      <c r="V1901" s="155"/>
      <c r="W1901" s="155"/>
      <c r="X1901" s="155"/>
      <c r="Y1901" s="155"/>
      <c r="Z1901" s="155"/>
      <c r="AA1901" s="155"/>
      <c r="AB1901" s="155"/>
      <c r="AC1901" s="155"/>
      <c r="AD1901" s="155"/>
      <c r="AE1901" s="155"/>
      <c r="AF1901" s="155"/>
      <c r="AG1901" s="155"/>
      <c r="AH1901" s="155"/>
      <c r="AI1901" s="155"/>
      <c r="AJ1901" s="155"/>
      <c r="AK1901" s="155"/>
      <c r="AL1901" s="155"/>
      <c r="AM1901" s="155"/>
      <c r="AN1901" s="155"/>
      <c r="AO1901" s="155"/>
      <c r="AP1901" s="155"/>
      <c r="AQ1901" s="155"/>
      <c r="AR1901" s="155"/>
    </row>
    <row r="1902" spans="1:44" ht="102" hidden="1" x14ac:dyDescent="0.3">
      <c r="A1902" s="155"/>
      <c r="B1902" s="166" t="s">
        <v>2933</v>
      </c>
      <c r="C1902" s="167"/>
      <c r="D1902" s="170">
        <v>2641.41</v>
      </c>
      <c r="E1902" s="171">
        <v>2641.41</v>
      </c>
      <c r="F1902" s="161" t="s">
        <v>1418</v>
      </c>
      <c r="G1902" s="165" t="s">
        <v>4107</v>
      </c>
      <c r="H1902" s="162"/>
      <c r="I1902" s="155"/>
      <c r="J1902" s="155"/>
      <c r="K1902" s="155"/>
      <c r="L1902" s="155"/>
      <c r="M1902" s="155"/>
      <c r="N1902" s="155"/>
      <c r="O1902" s="155"/>
      <c r="P1902" s="155"/>
      <c r="Q1902" s="155"/>
      <c r="R1902" s="155"/>
      <c r="S1902" s="155"/>
      <c r="T1902" s="155"/>
      <c r="U1902" s="155"/>
      <c r="V1902" s="155"/>
      <c r="W1902" s="155"/>
      <c r="X1902" s="155"/>
      <c r="Y1902" s="155"/>
      <c r="Z1902" s="155"/>
      <c r="AA1902" s="155"/>
      <c r="AB1902" s="155"/>
      <c r="AC1902" s="155"/>
      <c r="AD1902" s="155"/>
      <c r="AE1902" s="155"/>
      <c r="AF1902" s="155"/>
      <c r="AG1902" s="155"/>
      <c r="AH1902" s="155"/>
      <c r="AI1902" s="155"/>
      <c r="AJ1902" s="155"/>
      <c r="AK1902" s="155"/>
      <c r="AL1902" s="155"/>
      <c r="AM1902" s="155"/>
      <c r="AN1902" s="155"/>
      <c r="AO1902" s="155"/>
      <c r="AP1902" s="155"/>
      <c r="AQ1902" s="155"/>
      <c r="AR1902" s="155"/>
    </row>
    <row r="1903" spans="1:44" ht="102" x14ac:dyDescent="0.3">
      <c r="A1903" s="155"/>
      <c r="B1903" s="161" t="s">
        <v>1418</v>
      </c>
      <c r="C1903" s="162" t="s">
        <v>159</v>
      </c>
      <c r="D1903" s="170">
        <v>1679.34</v>
      </c>
      <c r="E1903" s="171">
        <v>1679.34</v>
      </c>
      <c r="F1903" s="165" t="s">
        <v>4107</v>
      </c>
      <c r="G1903" s="166" t="s">
        <v>2934</v>
      </c>
      <c r="H1903" s="167"/>
      <c r="I1903" s="155"/>
      <c r="J1903" s="155"/>
      <c r="K1903" s="155"/>
      <c r="L1903" s="155"/>
      <c r="M1903" s="155"/>
      <c r="N1903" s="155"/>
      <c r="O1903" s="155"/>
      <c r="P1903" s="155"/>
      <c r="Q1903" s="155"/>
      <c r="R1903" s="155"/>
      <c r="S1903" s="155"/>
      <c r="T1903" s="155"/>
      <c r="U1903" s="155"/>
      <c r="V1903" s="155"/>
      <c r="W1903" s="155"/>
      <c r="X1903" s="155"/>
      <c r="Y1903" s="155"/>
      <c r="Z1903" s="155"/>
      <c r="AA1903" s="155"/>
      <c r="AB1903" s="155"/>
      <c r="AC1903" s="155"/>
      <c r="AD1903" s="155"/>
      <c r="AE1903" s="155"/>
      <c r="AF1903" s="155"/>
      <c r="AG1903" s="155"/>
      <c r="AH1903" s="155"/>
      <c r="AI1903" s="155"/>
      <c r="AJ1903" s="155"/>
      <c r="AK1903" s="155"/>
      <c r="AL1903" s="155"/>
      <c r="AM1903" s="155"/>
      <c r="AN1903" s="155"/>
      <c r="AO1903" s="155"/>
      <c r="AP1903" s="155"/>
      <c r="AQ1903" s="155"/>
      <c r="AR1903" s="155"/>
    </row>
    <row r="1904" spans="1:44" ht="102" hidden="1" x14ac:dyDescent="0.3">
      <c r="A1904" s="155"/>
      <c r="B1904" s="165" t="s">
        <v>4107</v>
      </c>
      <c r="C1904" s="162"/>
      <c r="D1904" s="170">
        <v>1679.34</v>
      </c>
      <c r="E1904" s="171">
        <v>1679.34</v>
      </c>
      <c r="F1904" s="166" t="s">
        <v>2934</v>
      </c>
      <c r="G1904" s="161" t="s">
        <v>1218</v>
      </c>
      <c r="H1904" s="162" t="s">
        <v>173</v>
      </c>
      <c r="I1904" s="155"/>
      <c r="J1904" s="155"/>
      <c r="K1904" s="155"/>
      <c r="L1904" s="155"/>
      <c r="M1904" s="155"/>
      <c r="N1904" s="155"/>
      <c r="O1904" s="155"/>
      <c r="P1904" s="155"/>
      <c r="Q1904" s="155"/>
      <c r="R1904" s="155"/>
      <c r="S1904" s="155"/>
      <c r="T1904" s="155"/>
      <c r="U1904" s="155"/>
      <c r="V1904" s="155"/>
      <c r="W1904" s="155"/>
      <c r="X1904" s="155"/>
      <c r="Y1904" s="155"/>
      <c r="Z1904" s="155"/>
      <c r="AA1904" s="155"/>
      <c r="AB1904" s="155"/>
      <c r="AC1904" s="155"/>
      <c r="AD1904" s="155"/>
      <c r="AE1904" s="155"/>
      <c r="AF1904" s="155"/>
      <c r="AG1904" s="155"/>
      <c r="AH1904" s="155"/>
      <c r="AI1904" s="155"/>
      <c r="AJ1904" s="155"/>
      <c r="AK1904" s="155"/>
      <c r="AL1904" s="155"/>
      <c r="AM1904" s="155"/>
      <c r="AN1904" s="155"/>
      <c r="AO1904" s="155"/>
      <c r="AP1904" s="155"/>
      <c r="AQ1904" s="155"/>
      <c r="AR1904" s="155"/>
    </row>
    <row r="1905" spans="1:44" ht="102" hidden="1" x14ac:dyDescent="0.3">
      <c r="A1905" s="155"/>
      <c r="B1905" s="166" t="s">
        <v>2934</v>
      </c>
      <c r="C1905" s="167"/>
      <c r="D1905" s="170">
        <v>1679.34</v>
      </c>
      <c r="E1905" s="171">
        <v>1679.34</v>
      </c>
      <c r="F1905" s="161" t="s">
        <v>1218</v>
      </c>
      <c r="G1905" s="165" t="s">
        <v>4107</v>
      </c>
      <c r="H1905" s="162"/>
      <c r="I1905" s="155"/>
      <c r="J1905" s="155"/>
      <c r="K1905" s="155"/>
      <c r="L1905" s="155"/>
      <c r="M1905" s="155"/>
      <c r="N1905" s="155"/>
      <c r="O1905" s="155"/>
      <c r="P1905" s="155"/>
      <c r="Q1905" s="155"/>
      <c r="R1905" s="155"/>
      <c r="S1905" s="155"/>
      <c r="T1905" s="155"/>
      <c r="U1905" s="155"/>
      <c r="V1905" s="155"/>
      <c r="W1905" s="155"/>
      <c r="X1905" s="155"/>
      <c r="Y1905" s="155"/>
      <c r="Z1905" s="155"/>
      <c r="AA1905" s="155"/>
      <c r="AB1905" s="155"/>
      <c r="AC1905" s="155"/>
      <c r="AD1905" s="155"/>
      <c r="AE1905" s="155"/>
      <c r="AF1905" s="155"/>
      <c r="AG1905" s="155"/>
      <c r="AH1905" s="155"/>
      <c r="AI1905" s="155"/>
      <c r="AJ1905" s="155"/>
      <c r="AK1905" s="155"/>
      <c r="AL1905" s="155"/>
      <c r="AM1905" s="155"/>
      <c r="AN1905" s="155"/>
      <c r="AO1905" s="155"/>
      <c r="AP1905" s="155"/>
      <c r="AQ1905" s="155"/>
      <c r="AR1905" s="155"/>
    </row>
    <row r="1906" spans="1:44" ht="102" x14ac:dyDescent="0.3">
      <c r="A1906" s="155"/>
      <c r="B1906" s="161" t="s">
        <v>1218</v>
      </c>
      <c r="C1906" s="162" t="s">
        <v>173</v>
      </c>
      <c r="D1906" s="170">
        <v>3603.48</v>
      </c>
      <c r="E1906" s="171">
        <v>3603.48</v>
      </c>
      <c r="F1906" s="165" t="s">
        <v>4107</v>
      </c>
      <c r="G1906" s="166" t="s">
        <v>2740</v>
      </c>
      <c r="H1906" s="167"/>
      <c r="I1906" s="155"/>
      <c r="J1906" s="155"/>
      <c r="K1906" s="155"/>
      <c r="L1906" s="155"/>
      <c r="M1906" s="155"/>
      <c r="N1906" s="155"/>
      <c r="O1906" s="155"/>
      <c r="P1906" s="155"/>
      <c r="Q1906" s="155"/>
      <c r="R1906" s="155"/>
      <c r="S1906" s="155"/>
      <c r="T1906" s="155"/>
      <c r="U1906" s="155"/>
      <c r="V1906" s="155"/>
      <c r="W1906" s="155"/>
      <c r="X1906" s="155"/>
      <c r="Y1906" s="155"/>
      <c r="Z1906" s="155"/>
      <c r="AA1906" s="155"/>
      <c r="AB1906" s="155"/>
      <c r="AC1906" s="155"/>
      <c r="AD1906" s="155"/>
      <c r="AE1906" s="155"/>
      <c r="AF1906" s="155"/>
      <c r="AG1906" s="155"/>
      <c r="AH1906" s="155"/>
      <c r="AI1906" s="155"/>
      <c r="AJ1906" s="155"/>
      <c r="AK1906" s="155"/>
      <c r="AL1906" s="155"/>
      <c r="AM1906" s="155"/>
      <c r="AN1906" s="155"/>
      <c r="AO1906" s="155"/>
      <c r="AP1906" s="155"/>
      <c r="AQ1906" s="155"/>
      <c r="AR1906" s="155"/>
    </row>
    <row r="1907" spans="1:44" ht="102" hidden="1" x14ac:dyDescent="0.3">
      <c r="A1907" s="155"/>
      <c r="B1907" s="165" t="s">
        <v>4107</v>
      </c>
      <c r="C1907" s="162"/>
      <c r="D1907" s="170">
        <v>3603.48</v>
      </c>
      <c r="E1907" s="171">
        <v>3603.48</v>
      </c>
      <c r="F1907" s="166" t="s">
        <v>2740</v>
      </c>
      <c r="G1907" s="161" t="s">
        <v>2308</v>
      </c>
      <c r="H1907" s="162" t="s">
        <v>117</v>
      </c>
      <c r="I1907" s="155"/>
      <c r="J1907" s="155"/>
      <c r="K1907" s="155"/>
      <c r="L1907" s="155"/>
      <c r="M1907" s="155"/>
      <c r="N1907" s="155"/>
      <c r="O1907" s="155"/>
      <c r="P1907" s="155"/>
      <c r="Q1907" s="155"/>
      <c r="R1907" s="155"/>
      <c r="S1907" s="155"/>
      <c r="T1907" s="155"/>
      <c r="U1907" s="155"/>
      <c r="V1907" s="155"/>
      <c r="W1907" s="155"/>
      <c r="X1907" s="155"/>
      <c r="Y1907" s="155"/>
      <c r="Z1907" s="155"/>
      <c r="AA1907" s="155"/>
      <c r="AB1907" s="155"/>
      <c r="AC1907" s="155"/>
      <c r="AD1907" s="155"/>
      <c r="AE1907" s="155"/>
      <c r="AF1907" s="155"/>
      <c r="AG1907" s="155"/>
      <c r="AH1907" s="155"/>
      <c r="AI1907" s="155"/>
      <c r="AJ1907" s="155"/>
      <c r="AK1907" s="155"/>
      <c r="AL1907" s="155"/>
      <c r="AM1907" s="155"/>
      <c r="AN1907" s="155"/>
      <c r="AO1907" s="155"/>
      <c r="AP1907" s="155"/>
      <c r="AQ1907" s="155"/>
      <c r="AR1907" s="155"/>
    </row>
    <row r="1908" spans="1:44" ht="102" hidden="1" x14ac:dyDescent="0.3">
      <c r="A1908" s="155"/>
      <c r="B1908" s="166" t="s">
        <v>2740</v>
      </c>
      <c r="C1908" s="167"/>
      <c r="D1908" s="170">
        <v>3603.48</v>
      </c>
      <c r="E1908" s="171">
        <v>3603.48</v>
      </c>
      <c r="F1908" s="161" t="s">
        <v>2308</v>
      </c>
      <c r="G1908" s="165" t="s">
        <v>4107</v>
      </c>
      <c r="H1908" s="162"/>
      <c r="I1908" s="155"/>
      <c r="J1908" s="155"/>
      <c r="K1908" s="155"/>
      <c r="L1908" s="155"/>
      <c r="M1908" s="155"/>
      <c r="N1908" s="155"/>
      <c r="O1908" s="155"/>
      <c r="P1908" s="155"/>
      <c r="Q1908" s="155"/>
      <c r="R1908" s="155"/>
      <c r="S1908" s="155"/>
      <c r="T1908" s="155"/>
      <c r="U1908" s="155"/>
      <c r="V1908" s="155"/>
      <c r="W1908" s="155"/>
      <c r="X1908" s="155"/>
      <c r="Y1908" s="155"/>
      <c r="Z1908" s="155"/>
      <c r="AA1908" s="155"/>
      <c r="AB1908" s="155"/>
      <c r="AC1908" s="155"/>
      <c r="AD1908" s="155"/>
      <c r="AE1908" s="155"/>
      <c r="AF1908" s="155"/>
      <c r="AG1908" s="155"/>
      <c r="AH1908" s="155"/>
      <c r="AI1908" s="155"/>
      <c r="AJ1908" s="155"/>
      <c r="AK1908" s="155"/>
      <c r="AL1908" s="155"/>
      <c r="AM1908" s="155"/>
      <c r="AN1908" s="155"/>
      <c r="AO1908" s="155"/>
      <c r="AP1908" s="155"/>
      <c r="AQ1908" s="155"/>
      <c r="AR1908" s="155"/>
    </row>
    <row r="1909" spans="1:44" ht="102" x14ac:dyDescent="0.3">
      <c r="A1909" s="155"/>
      <c r="B1909" s="161" t="s">
        <v>2308</v>
      </c>
      <c r="C1909" s="162" t="s">
        <v>117</v>
      </c>
      <c r="D1909" s="170">
        <v>1365.8</v>
      </c>
      <c r="E1909" s="171">
        <v>1365.8</v>
      </c>
      <c r="F1909" s="165" t="s">
        <v>4107</v>
      </c>
      <c r="G1909" s="166" t="s">
        <v>3447</v>
      </c>
      <c r="H1909" s="167"/>
      <c r="I1909" s="155"/>
      <c r="J1909" s="155"/>
      <c r="K1909" s="155"/>
      <c r="L1909" s="155"/>
      <c r="M1909" s="155"/>
      <c r="N1909" s="155"/>
      <c r="O1909" s="155"/>
      <c r="P1909" s="155"/>
      <c r="Q1909" s="155"/>
      <c r="R1909" s="155"/>
      <c r="S1909" s="155"/>
      <c r="T1909" s="155"/>
      <c r="U1909" s="155"/>
      <c r="V1909" s="155"/>
      <c r="W1909" s="155"/>
      <c r="X1909" s="155"/>
      <c r="Y1909" s="155"/>
      <c r="Z1909" s="155"/>
      <c r="AA1909" s="155"/>
      <c r="AB1909" s="155"/>
      <c r="AC1909" s="155"/>
      <c r="AD1909" s="155"/>
      <c r="AE1909" s="155"/>
      <c r="AF1909" s="155"/>
      <c r="AG1909" s="155"/>
      <c r="AH1909" s="155"/>
      <c r="AI1909" s="155"/>
      <c r="AJ1909" s="155"/>
      <c r="AK1909" s="155"/>
      <c r="AL1909" s="155"/>
      <c r="AM1909" s="155"/>
      <c r="AN1909" s="155"/>
      <c r="AO1909" s="155"/>
      <c r="AP1909" s="155"/>
      <c r="AQ1909" s="155"/>
      <c r="AR1909" s="155"/>
    </row>
    <row r="1910" spans="1:44" ht="102" hidden="1" x14ac:dyDescent="0.3">
      <c r="A1910" s="155"/>
      <c r="B1910" s="165" t="s">
        <v>4107</v>
      </c>
      <c r="C1910" s="162"/>
      <c r="D1910" s="170">
        <v>1365.8</v>
      </c>
      <c r="E1910" s="171">
        <v>1365.8</v>
      </c>
      <c r="F1910" s="166" t="s">
        <v>3447</v>
      </c>
      <c r="G1910" s="161" t="s">
        <v>1222</v>
      </c>
      <c r="H1910" s="162" t="s">
        <v>203</v>
      </c>
      <c r="I1910" s="155"/>
      <c r="J1910" s="155"/>
      <c r="K1910" s="155"/>
      <c r="L1910" s="155"/>
      <c r="M1910" s="155"/>
      <c r="N1910" s="155"/>
      <c r="O1910" s="155"/>
      <c r="P1910" s="155"/>
      <c r="Q1910" s="155"/>
      <c r="R1910" s="155"/>
      <c r="S1910" s="155"/>
      <c r="T1910" s="155"/>
      <c r="U1910" s="155"/>
      <c r="V1910" s="155"/>
      <c r="W1910" s="155"/>
      <c r="X1910" s="155"/>
      <c r="Y1910" s="155"/>
      <c r="Z1910" s="155"/>
      <c r="AA1910" s="155"/>
      <c r="AB1910" s="155"/>
      <c r="AC1910" s="155"/>
      <c r="AD1910" s="155"/>
      <c r="AE1910" s="155"/>
      <c r="AF1910" s="155"/>
      <c r="AG1910" s="155"/>
      <c r="AH1910" s="155"/>
      <c r="AI1910" s="155"/>
      <c r="AJ1910" s="155"/>
      <c r="AK1910" s="155"/>
      <c r="AL1910" s="155"/>
      <c r="AM1910" s="155"/>
      <c r="AN1910" s="155"/>
      <c r="AO1910" s="155"/>
      <c r="AP1910" s="155"/>
      <c r="AQ1910" s="155"/>
      <c r="AR1910" s="155"/>
    </row>
    <row r="1911" spans="1:44" ht="102" hidden="1" x14ac:dyDescent="0.3">
      <c r="A1911" s="155"/>
      <c r="B1911" s="166" t="s">
        <v>3447</v>
      </c>
      <c r="C1911" s="167"/>
      <c r="D1911" s="170">
        <v>1365.8</v>
      </c>
      <c r="E1911" s="171">
        <v>1365.8</v>
      </c>
      <c r="F1911" s="161" t="s">
        <v>1222</v>
      </c>
      <c r="G1911" s="165" t="s">
        <v>4107</v>
      </c>
      <c r="H1911" s="162"/>
      <c r="I1911" s="155"/>
      <c r="J1911" s="155"/>
      <c r="K1911" s="155"/>
      <c r="L1911" s="155"/>
      <c r="M1911" s="155"/>
      <c r="N1911" s="155"/>
      <c r="O1911" s="155"/>
      <c r="P1911" s="155"/>
      <c r="Q1911" s="155"/>
      <c r="R1911" s="155"/>
      <c r="S1911" s="155"/>
      <c r="T1911" s="155"/>
      <c r="U1911" s="155"/>
      <c r="V1911" s="155"/>
      <c r="W1911" s="155"/>
      <c r="X1911" s="155"/>
      <c r="Y1911" s="155"/>
      <c r="Z1911" s="155"/>
      <c r="AA1911" s="155"/>
      <c r="AB1911" s="155"/>
      <c r="AC1911" s="155"/>
      <c r="AD1911" s="155"/>
      <c r="AE1911" s="155"/>
      <c r="AF1911" s="155"/>
      <c r="AG1911" s="155"/>
      <c r="AH1911" s="155"/>
      <c r="AI1911" s="155"/>
      <c r="AJ1911" s="155"/>
      <c r="AK1911" s="155"/>
      <c r="AL1911" s="155"/>
      <c r="AM1911" s="155"/>
      <c r="AN1911" s="155"/>
      <c r="AO1911" s="155"/>
      <c r="AP1911" s="155"/>
      <c r="AQ1911" s="155"/>
      <c r="AR1911" s="155"/>
    </row>
    <row r="1912" spans="1:44" ht="102" x14ac:dyDescent="0.3">
      <c r="A1912" s="155"/>
      <c r="B1912" s="161" t="s">
        <v>1222</v>
      </c>
      <c r="C1912" s="162" t="s">
        <v>203</v>
      </c>
      <c r="D1912" s="170">
        <v>1378.69</v>
      </c>
      <c r="E1912" s="171">
        <v>1378.69</v>
      </c>
      <c r="F1912" s="165" t="s">
        <v>4107</v>
      </c>
      <c r="G1912" s="166" t="s">
        <v>2935</v>
      </c>
      <c r="H1912" s="167"/>
      <c r="I1912" s="155"/>
      <c r="J1912" s="155"/>
      <c r="K1912" s="155"/>
      <c r="L1912" s="155"/>
      <c r="M1912" s="155"/>
      <c r="N1912" s="155"/>
      <c r="O1912" s="155"/>
      <c r="P1912" s="155"/>
      <c r="Q1912" s="155"/>
      <c r="R1912" s="155"/>
      <c r="S1912" s="155"/>
      <c r="T1912" s="155"/>
      <c r="U1912" s="155"/>
      <c r="V1912" s="155"/>
      <c r="W1912" s="155"/>
      <c r="X1912" s="155"/>
      <c r="Y1912" s="155"/>
      <c r="Z1912" s="155"/>
      <c r="AA1912" s="155"/>
      <c r="AB1912" s="155"/>
      <c r="AC1912" s="155"/>
      <c r="AD1912" s="155"/>
      <c r="AE1912" s="155"/>
      <c r="AF1912" s="155"/>
      <c r="AG1912" s="155"/>
      <c r="AH1912" s="155"/>
      <c r="AI1912" s="155"/>
      <c r="AJ1912" s="155"/>
      <c r="AK1912" s="155"/>
      <c r="AL1912" s="155"/>
      <c r="AM1912" s="155"/>
      <c r="AN1912" s="155"/>
      <c r="AO1912" s="155"/>
      <c r="AP1912" s="155"/>
      <c r="AQ1912" s="155"/>
      <c r="AR1912" s="155"/>
    </row>
    <row r="1913" spans="1:44" ht="102" hidden="1" x14ac:dyDescent="0.3">
      <c r="A1913" s="155"/>
      <c r="B1913" s="165" t="s">
        <v>4107</v>
      </c>
      <c r="C1913" s="162"/>
      <c r="D1913" s="170">
        <v>1378.69</v>
      </c>
      <c r="E1913" s="171">
        <v>1378.69</v>
      </c>
      <c r="F1913" s="166" t="s">
        <v>2935</v>
      </c>
      <c r="G1913" s="161" t="s">
        <v>1416</v>
      </c>
      <c r="H1913" s="162" t="s">
        <v>50</v>
      </c>
      <c r="I1913" s="155"/>
      <c r="J1913" s="155"/>
      <c r="K1913" s="155"/>
      <c r="L1913" s="155"/>
      <c r="M1913" s="155"/>
      <c r="N1913" s="155"/>
      <c r="O1913" s="155"/>
      <c r="P1913" s="155"/>
      <c r="Q1913" s="155"/>
      <c r="R1913" s="155"/>
      <c r="S1913" s="155"/>
      <c r="T1913" s="155"/>
      <c r="U1913" s="155"/>
      <c r="V1913" s="155"/>
      <c r="W1913" s="155"/>
      <c r="X1913" s="155"/>
      <c r="Y1913" s="155"/>
      <c r="Z1913" s="155"/>
      <c r="AA1913" s="155"/>
      <c r="AB1913" s="155"/>
      <c r="AC1913" s="155"/>
      <c r="AD1913" s="155"/>
      <c r="AE1913" s="155"/>
      <c r="AF1913" s="155"/>
      <c r="AG1913" s="155"/>
      <c r="AH1913" s="155"/>
      <c r="AI1913" s="155"/>
      <c r="AJ1913" s="155"/>
      <c r="AK1913" s="155"/>
      <c r="AL1913" s="155"/>
      <c r="AM1913" s="155"/>
      <c r="AN1913" s="155"/>
      <c r="AO1913" s="155"/>
      <c r="AP1913" s="155"/>
      <c r="AQ1913" s="155"/>
      <c r="AR1913" s="155"/>
    </row>
    <row r="1914" spans="1:44" ht="102" hidden="1" x14ac:dyDescent="0.3">
      <c r="A1914" s="155"/>
      <c r="B1914" s="166" t="s">
        <v>2935</v>
      </c>
      <c r="C1914" s="167"/>
      <c r="D1914" s="170">
        <v>1378.69</v>
      </c>
      <c r="E1914" s="171">
        <v>1378.69</v>
      </c>
      <c r="F1914" s="161" t="s">
        <v>1416</v>
      </c>
      <c r="G1914" s="165" t="s">
        <v>4107</v>
      </c>
      <c r="H1914" s="162"/>
      <c r="I1914" s="155"/>
      <c r="J1914" s="155"/>
      <c r="K1914" s="155"/>
      <c r="L1914" s="155"/>
      <c r="M1914" s="155"/>
      <c r="N1914" s="155"/>
      <c r="O1914" s="155"/>
      <c r="P1914" s="155"/>
      <c r="Q1914" s="155"/>
      <c r="R1914" s="155"/>
      <c r="S1914" s="155"/>
      <c r="T1914" s="155"/>
      <c r="U1914" s="155"/>
      <c r="V1914" s="155"/>
      <c r="W1914" s="155"/>
      <c r="X1914" s="155"/>
      <c r="Y1914" s="155"/>
      <c r="Z1914" s="155"/>
      <c r="AA1914" s="155"/>
      <c r="AB1914" s="155"/>
      <c r="AC1914" s="155"/>
      <c r="AD1914" s="155"/>
      <c r="AE1914" s="155"/>
      <c r="AF1914" s="155"/>
      <c r="AG1914" s="155"/>
      <c r="AH1914" s="155"/>
      <c r="AI1914" s="155"/>
      <c r="AJ1914" s="155"/>
      <c r="AK1914" s="155"/>
      <c r="AL1914" s="155"/>
      <c r="AM1914" s="155"/>
      <c r="AN1914" s="155"/>
      <c r="AO1914" s="155"/>
      <c r="AP1914" s="155"/>
      <c r="AQ1914" s="155"/>
      <c r="AR1914" s="155"/>
    </row>
    <row r="1915" spans="1:44" ht="102" x14ac:dyDescent="0.3">
      <c r="A1915" s="155"/>
      <c r="B1915" s="161" t="s">
        <v>1416</v>
      </c>
      <c r="C1915" s="162" t="s">
        <v>50</v>
      </c>
      <c r="D1915" s="170">
        <v>1687.93</v>
      </c>
      <c r="E1915" s="171">
        <v>1687.93</v>
      </c>
      <c r="F1915" s="165" t="s">
        <v>4107</v>
      </c>
      <c r="G1915" s="166" t="s">
        <v>2936</v>
      </c>
      <c r="H1915" s="167"/>
      <c r="I1915" s="155"/>
      <c r="J1915" s="155"/>
      <c r="K1915" s="155"/>
      <c r="L1915" s="155"/>
      <c r="M1915" s="155"/>
      <c r="N1915" s="155"/>
      <c r="O1915" s="155"/>
      <c r="P1915" s="155"/>
      <c r="Q1915" s="155"/>
      <c r="R1915" s="155"/>
      <c r="S1915" s="155"/>
      <c r="T1915" s="155"/>
      <c r="U1915" s="155"/>
      <c r="V1915" s="155"/>
      <c r="W1915" s="155"/>
      <c r="X1915" s="155"/>
      <c r="Y1915" s="155"/>
      <c r="Z1915" s="155"/>
      <c r="AA1915" s="155"/>
      <c r="AB1915" s="155"/>
      <c r="AC1915" s="155"/>
      <c r="AD1915" s="155"/>
      <c r="AE1915" s="155"/>
      <c r="AF1915" s="155"/>
      <c r="AG1915" s="155"/>
      <c r="AH1915" s="155"/>
      <c r="AI1915" s="155"/>
      <c r="AJ1915" s="155"/>
      <c r="AK1915" s="155"/>
      <c r="AL1915" s="155"/>
      <c r="AM1915" s="155"/>
      <c r="AN1915" s="155"/>
      <c r="AO1915" s="155"/>
      <c r="AP1915" s="155"/>
      <c r="AQ1915" s="155"/>
      <c r="AR1915" s="155"/>
    </row>
    <row r="1916" spans="1:44" ht="102" hidden="1" x14ac:dyDescent="0.3">
      <c r="A1916" s="155"/>
      <c r="B1916" s="165" t="s">
        <v>4107</v>
      </c>
      <c r="C1916" s="162"/>
      <c r="D1916" s="170">
        <v>1687.93</v>
      </c>
      <c r="E1916" s="171">
        <v>1687.93</v>
      </c>
      <c r="F1916" s="166" t="s">
        <v>2936</v>
      </c>
      <c r="G1916" s="161" t="s">
        <v>1404</v>
      </c>
      <c r="H1916" s="162" t="s">
        <v>276</v>
      </c>
      <c r="I1916" s="155"/>
      <c r="J1916" s="155"/>
      <c r="K1916" s="155"/>
      <c r="L1916" s="155"/>
      <c r="M1916" s="155"/>
      <c r="N1916" s="155"/>
      <c r="O1916" s="155"/>
      <c r="P1916" s="155"/>
      <c r="Q1916" s="155"/>
      <c r="R1916" s="155"/>
      <c r="S1916" s="155"/>
      <c r="T1916" s="155"/>
      <c r="U1916" s="155"/>
      <c r="V1916" s="155"/>
      <c r="W1916" s="155"/>
      <c r="X1916" s="155"/>
      <c r="Y1916" s="155"/>
      <c r="Z1916" s="155"/>
      <c r="AA1916" s="155"/>
      <c r="AB1916" s="155"/>
      <c r="AC1916" s="155"/>
      <c r="AD1916" s="155"/>
      <c r="AE1916" s="155"/>
      <c r="AF1916" s="155"/>
      <c r="AG1916" s="155"/>
      <c r="AH1916" s="155"/>
      <c r="AI1916" s="155"/>
      <c r="AJ1916" s="155"/>
      <c r="AK1916" s="155"/>
      <c r="AL1916" s="155"/>
      <c r="AM1916" s="155"/>
      <c r="AN1916" s="155"/>
      <c r="AO1916" s="155"/>
      <c r="AP1916" s="155"/>
      <c r="AQ1916" s="155"/>
      <c r="AR1916" s="155"/>
    </row>
    <row r="1917" spans="1:44" ht="102" hidden="1" x14ac:dyDescent="0.3">
      <c r="A1917" s="155"/>
      <c r="B1917" s="166" t="s">
        <v>2936</v>
      </c>
      <c r="C1917" s="167"/>
      <c r="D1917" s="170">
        <v>1687.93</v>
      </c>
      <c r="E1917" s="171">
        <v>1687.93</v>
      </c>
      <c r="F1917" s="161" t="s">
        <v>1404</v>
      </c>
      <c r="G1917" s="165" t="s">
        <v>4107</v>
      </c>
      <c r="H1917" s="162"/>
      <c r="I1917" s="155"/>
      <c r="J1917" s="155"/>
      <c r="K1917" s="155"/>
      <c r="L1917" s="155"/>
      <c r="M1917" s="155"/>
      <c r="N1917" s="155"/>
      <c r="O1917" s="155"/>
      <c r="P1917" s="155"/>
      <c r="Q1917" s="155"/>
      <c r="R1917" s="155"/>
      <c r="S1917" s="155"/>
      <c r="T1917" s="155"/>
      <c r="U1917" s="155"/>
      <c r="V1917" s="155"/>
      <c r="W1917" s="155"/>
      <c r="X1917" s="155"/>
      <c r="Y1917" s="155"/>
      <c r="Z1917" s="155"/>
      <c r="AA1917" s="155"/>
      <c r="AB1917" s="155"/>
      <c r="AC1917" s="155"/>
      <c r="AD1917" s="155"/>
      <c r="AE1917" s="155"/>
      <c r="AF1917" s="155"/>
      <c r="AG1917" s="155"/>
      <c r="AH1917" s="155"/>
      <c r="AI1917" s="155"/>
      <c r="AJ1917" s="155"/>
      <c r="AK1917" s="155"/>
      <c r="AL1917" s="155"/>
      <c r="AM1917" s="155"/>
      <c r="AN1917" s="155"/>
      <c r="AO1917" s="155"/>
      <c r="AP1917" s="155"/>
      <c r="AQ1917" s="155"/>
      <c r="AR1917" s="155"/>
    </row>
    <row r="1918" spans="1:44" ht="102" x14ac:dyDescent="0.3">
      <c r="A1918" s="155"/>
      <c r="B1918" s="161" t="s">
        <v>1404</v>
      </c>
      <c r="C1918" s="162" t="s">
        <v>276</v>
      </c>
      <c r="D1918" s="170">
        <v>2534.04</v>
      </c>
      <c r="E1918" s="171">
        <v>2534.04</v>
      </c>
      <c r="F1918" s="165" t="s">
        <v>4107</v>
      </c>
      <c r="G1918" s="166" t="s">
        <v>2937</v>
      </c>
      <c r="H1918" s="167"/>
      <c r="I1918" s="155"/>
      <c r="J1918" s="155"/>
      <c r="K1918" s="155"/>
      <c r="L1918" s="155"/>
      <c r="M1918" s="155"/>
      <c r="N1918" s="155"/>
      <c r="O1918" s="155"/>
      <c r="P1918" s="155"/>
      <c r="Q1918" s="155"/>
      <c r="R1918" s="155"/>
      <c r="S1918" s="155"/>
      <c r="T1918" s="155"/>
      <c r="U1918" s="155"/>
      <c r="V1918" s="155"/>
      <c r="W1918" s="155"/>
      <c r="X1918" s="155"/>
      <c r="Y1918" s="155"/>
      <c r="Z1918" s="155"/>
      <c r="AA1918" s="155"/>
      <c r="AB1918" s="155"/>
      <c r="AC1918" s="155"/>
      <c r="AD1918" s="155"/>
      <c r="AE1918" s="155"/>
      <c r="AF1918" s="155"/>
      <c r="AG1918" s="155"/>
      <c r="AH1918" s="155"/>
      <c r="AI1918" s="155"/>
      <c r="AJ1918" s="155"/>
      <c r="AK1918" s="155"/>
      <c r="AL1918" s="155"/>
      <c r="AM1918" s="155"/>
      <c r="AN1918" s="155"/>
      <c r="AO1918" s="155"/>
      <c r="AP1918" s="155"/>
      <c r="AQ1918" s="155"/>
      <c r="AR1918" s="155"/>
    </row>
    <row r="1919" spans="1:44" ht="102" hidden="1" x14ac:dyDescent="0.3">
      <c r="A1919" s="155"/>
      <c r="B1919" s="165" t="s">
        <v>4107</v>
      </c>
      <c r="C1919" s="162"/>
      <c r="D1919" s="170">
        <v>2534.04</v>
      </c>
      <c r="E1919" s="171">
        <v>2534.04</v>
      </c>
      <c r="F1919" s="166" t="s">
        <v>2937</v>
      </c>
      <c r="G1919" s="161" t="s">
        <v>1422</v>
      </c>
      <c r="H1919" s="162" t="s">
        <v>61</v>
      </c>
      <c r="I1919" s="155"/>
      <c r="J1919" s="155"/>
      <c r="K1919" s="155"/>
      <c r="L1919" s="155"/>
      <c r="M1919" s="155"/>
      <c r="N1919" s="155"/>
      <c r="O1919" s="155"/>
      <c r="P1919" s="155"/>
      <c r="Q1919" s="155"/>
      <c r="R1919" s="155"/>
      <c r="S1919" s="155"/>
      <c r="T1919" s="155"/>
      <c r="U1919" s="155"/>
      <c r="V1919" s="155"/>
      <c r="W1919" s="155"/>
      <c r="X1919" s="155"/>
      <c r="Y1919" s="155"/>
      <c r="Z1919" s="155"/>
      <c r="AA1919" s="155"/>
      <c r="AB1919" s="155"/>
      <c r="AC1919" s="155"/>
      <c r="AD1919" s="155"/>
      <c r="AE1919" s="155"/>
      <c r="AF1919" s="155"/>
      <c r="AG1919" s="155"/>
      <c r="AH1919" s="155"/>
      <c r="AI1919" s="155"/>
      <c r="AJ1919" s="155"/>
      <c r="AK1919" s="155"/>
      <c r="AL1919" s="155"/>
      <c r="AM1919" s="155"/>
      <c r="AN1919" s="155"/>
      <c r="AO1919" s="155"/>
      <c r="AP1919" s="155"/>
      <c r="AQ1919" s="155"/>
      <c r="AR1919" s="155"/>
    </row>
    <row r="1920" spans="1:44" ht="102" hidden="1" x14ac:dyDescent="0.3">
      <c r="A1920" s="155"/>
      <c r="B1920" s="166" t="s">
        <v>2937</v>
      </c>
      <c r="C1920" s="167"/>
      <c r="D1920" s="170">
        <v>2534.04</v>
      </c>
      <c r="E1920" s="171">
        <v>2534.04</v>
      </c>
      <c r="F1920" s="161" t="s">
        <v>1422</v>
      </c>
      <c r="G1920" s="165" t="s">
        <v>4107</v>
      </c>
      <c r="H1920" s="162"/>
      <c r="I1920" s="155"/>
      <c r="J1920" s="155"/>
      <c r="K1920" s="155"/>
      <c r="L1920" s="155"/>
      <c r="M1920" s="155"/>
      <c r="N1920" s="155"/>
      <c r="O1920" s="155"/>
      <c r="P1920" s="155"/>
      <c r="Q1920" s="155"/>
      <c r="R1920" s="155"/>
      <c r="S1920" s="155"/>
      <c r="T1920" s="155"/>
      <c r="U1920" s="155"/>
      <c r="V1920" s="155"/>
      <c r="W1920" s="155"/>
      <c r="X1920" s="155"/>
      <c r="Y1920" s="155"/>
      <c r="Z1920" s="155"/>
      <c r="AA1920" s="155"/>
      <c r="AB1920" s="155"/>
      <c r="AC1920" s="155"/>
      <c r="AD1920" s="155"/>
      <c r="AE1920" s="155"/>
      <c r="AF1920" s="155"/>
      <c r="AG1920" s="155"/>
      <c r="AH1920" s="155"/>
      <c r="AI1920" s="155"/>
      <c r="AJ1920" s="155"/>
      <c r="AK1920" s="155"/>
      <c r="AL1920" s="155"/>
      <c r="AM1920" s="155"/>
      <c r="AN1920" s="155"/>
      <c r="AO1920" s="155"/>
      <c r="AP1920" s="155"/>
      <c r="AQ1920" s="155"/>
      <c r="AR1920" s="155"/>
    </row>
    <row r="1921" spans="1:44" ht="102" x14ac:dyDescent="0.3">
      <c r="A1921" s="155"/>
      <c r="B1921" s="161" t="s">
        <v>1422</v>
      </c>
      <c r="C1921" s="162" t="s">
        <v>61</v>
      </c>
      <c r="D1921" s="170">
        <v>1438.82</v>
      </c>
      <c r="E1921" s="171">
        <v>1438.82</v>
      </c>
      <c r="F1921" s="165" t="s">
        <v>4107</v>
      </c>
      <c r="G1921" s="166" t="s">
        <v>2938</v>
      </c>
      <c r="H1921" s="167"/>
      <c r="I1921" s="155"/>
      <c r="J1921" s="155"/>
      <c r="K1921" s="155"/>
      <c r="L1921" s="155"/>
      <c r="M1921" s="155"/>
      <c r="N1921" s="155"/>
      <c r="O1921" s="155"/>
      <c r="P1921" s="155"/>
      <c r="Q1921" s="155"/>
      <c r="R1921" s="155"/>
      <c r="S1921" s="155"/>
      <c r="T1921" s="155"/>
      <c r="U1921" s="155"/>
      <c r="V1921" s="155"/>
      <c r="W1921" s="155"/>
      <c r="X1921" s="155"/>
      <c r="Y1921" s="155"/>
      <c r="Z1921" s="155"/>
      <c r="AA1921" s="155"/>
      <c r="AB1921" s="155"/>
      <c r="AC1921" s="155"/>
      <c r="AD1921" s="155"/>
      <c r="AE1921" s="155"/>
      <c r="AF1921" s="155"/>
      <c r="AG1921" s="155"/>
      <c r="AH1921" s="155"/>
      <c r="AI1921" s="155"/>
      <c r="AJ1921" s="155"/>
      <c r="AK1921" s="155"/>
      <c r="AL1921" s="155"/>
      <c r="AM1921" s="155"/>
      <c r="AN1921" s="155"/>
      <c r="AO1921" s="155"/>
      <c r="AP1921" s="155"/>
      <c r="AQ1921" s="155"/>
      <c r="AR1921" s="155"/>
    </row>
    <row r="1922" spans="1:44" ht="102" hidden="1" x14ac:dyDescent="0.3">
      <c r="A1922" s="155"/>
      <c r="B1922" s="165" t="s">
        <v>4107</v>
      </c>
      <c r="C1922" s="162"/>
      <c r="D1922" s="170">
        <v>1438.82</v>
      </c>
      <c r="E1922" s="171">
        <v>1438.82</v>
      </c>
      <c r="F1922" s="166" t="s">
        <v>2938</v>
      </c>
      <c r="G1922" s="161" t="s">
        <v>1258</v>
      </c>
      <c r="H1922" s="162" t="s">
        <v>256</v>
      </c>
      <c r="I1922" s="155"/>
      <c r="J1922" s="155"/>
      <c r="K1922" s="155"/>
      <c r="L1922" s="155"/>
      <c r="M1922" s="155"/>
      <c r="N1922" s="155"/>
      <c r="O1922" s="155"/>
      <c r="P1922" s="155"/>
      <c r="Q1922" s="155"/>
      <c r="R1922" s="155"/>
      <c r="S1922" s="155"/>
      <c r="T1922" s="155"/>
      <c r="U1922" s="155"/>
      <c r="V1922" s="155"/>
      <c r="W1922" s="155"/>
      <c r="X1922" s="155"/>
      <c r="Y1922" s="155"/>
      <c r="Z1922" s="155"/>
      <c r="AA1922" s="155"/>
      <c r="AB1922" s="155"/>
      <c r="AC1922" s="155"/>
      <c r="AD1922" s="155"/>
      <c r="AE1922" s="155"/>
      <c r="AF1922" s="155"/>
      <c r="AG1922" s="155"/>
      <c r="AH1922" s="155"/>
      <c r="AI1922" s="155"/>
      <c r="AJ1922" s="155"/>
      <c r="AK1922" s="155"/>
      <c r="AL1922" s="155"/>
      <c r="AM1922" s="155"/>
      <c r="AN1922" s="155"/>
      <c r="AO1922" s="155"/>
      <c r="AP1922" s="155"/>
      <c r="AQ1922" s="155"/>
      <c r="AR1922" s="155"/>
    </row>
    <row r="1923" spans="1:44" ht="102" hidden="1" x14ac:dyDescent="0.3">
      <c r="A1923" s="155"/>
      <c r="B1923" s="166" t="s">
        <v>2938</v>
      </c>
      <c r="C1923" s="167"/>
      <c r="D1923" s="170">
        <v>1438.82</v>
      </c>
      <c r="E1923" s="171">
        <v>1438.82</v>
      </c>
      <c r="F1923" s="161" t="s">
        <v>1258</v>
      </c>
      <c r="G1923" s="165" t="s">
        <v>4107</v>
      </c>
      <c r="H1923" s="162"/>
      <c r="I1923" s="155"/>
      <c r="J1923" s="155"/>
      <c r="K1923" s="155"/>
      <c r="L1923" s="155"/>
      <c r="M1923" s="155"/>
      <c r="N1923" s="155"/>
      <c r="O1923" s="155"/>
      <c r="P1923" s="155"/>
      <c r="Q1923" s="155"/>
      <c r="R1923" s="155"/>
      <c r="S1923" s="155"/>
      <c r="T1923" s="155"/>
      <c r="U1923" s="155"/>
      <c r="V1923" s="155"/>
      <c r="W1923" s="155"/>
      <c r="X1923" s="155"/>
      <c r="Y1923" s="155"/>
      <c r="Z1923" s="155"/>
      <c r="AA1923" s="155"/>
      <c r="AB1923" s="155"/>
      <c r="AC1923" s="155"/>
      <c r="AD1923" s="155"/>
      <c r="AE1923" s="155"/>
      <c r="AF1923" s="155"/>
      <c r="AG1923" s="155"/>
      <c r="AH1923" s="155"/>
      <c r="AI1923" s="155"/>
      <c r="AJ1923" s="155"/>
      <c r="AK1923" s="155"/>
      <c r="AL1923" s="155"/>
      <c r="AM1923" s="155"/>
      <c r="AN1923" s="155"/>
      <c r="AO1923" s="155"/>
      <c r="AP1923" s="155"/>
      <c r="AQ1923" s="155"/>
      <c r="AR1923" s="155"/>
    </row>
    <row r="1924" spans="1:44" ht="102" x14ac:dyDescent="0.3">
      <c r="A1924" s="155"/>
      <c r="B1924" s="161" t="s">
        <v>1258</v>
      </c>
      <c r="C1924" s="162" t="s">
        <v>256</v>
      </c>
      <c r="D1924" s="170">
        <v>1988.57</v>
      </c>
      <c r="E1924" s="171">
        <v>1988.57</v>
      </c>
      <c r="F1924" s="165" t="s">
        <v>4107</v>
      </c>
      <c r="G1924" s="166" t="s">
        <v>2939</v>
      </c>
      <c r="H1924" s="167"/>
      <c r="I1924" s="155"/>
      <c r="J1924" s="155"/>
      <c r="K1924" s="155"/>
      <c r="L1924" s="155"/>
      <c r="M1924" s="155"/>
      <c r="N1924" s="155"/>
      <c r="O1924" s="155"/>
      <c r="P1924" s="155"/>
      <c r="Q1924" s="155"/>
      <c r="R1924" s="155"/>
      <c r="S1924" s="155"/>
      <c r="T1924" s="155"/>
      <c r="U1924" s="155"/>
      <c r="V1924" s="155"/>
      <c r="W1924" s="155"/>
      <c r="X1924" s="155"/>
      <c r="Y1924" s="155"/>
      <c r="Z1924" s="155"/>
      <c r="AA1924" s="155"/>
      <c r="AB1924" s="155"/>
      <c r="AC1924" s="155"/>
      <c r="AD1924" s="155"/>
      <c r="AE1924" s="155"/>
      <c r="AF1924" s="155"/>
      <c r="AG1924" s="155"/>
      <c r="AH1924" s="155"/>
      <c r="AI1924" s="155"/>
      <c r="AJ1924" s="155"/>
      <c r="AK1924" s="155"/>
      <c r="AL1924" s="155"/>
      <c r="AM1924" s="155"/>
      <c r="AN1924" s="155"/>
      <c r="AO1924" s="155"/>
      <c r="AP1924" s="155"/>
      <c r="AQ1924" s="155"/>
      <c r="AR1924" s="155"/>
    </row>
    <row r="1925" spans="1:44" ht="102" hidden="1" x14ac:dyDescent="0.3">
      <c r="A1925" s="155"/>
      <c r="B1925" s="165" t="s">
        <v>4107</v>
      </c>
      <c r="C1925" s="162"/>
      <c r="D1925" s="170">
        <v>1988.57</v>
      </c>
      <c r="E1925" s="171">
        <v>1988.57</v>
      </c>
      <c r="F1925" s="166" t="s">
        <v>2939</v>
      </c>
      <c r="G1925" s="161" t="s">
        <v>1212</v>
      </c>
      <c r="H1925" s="162" t="s">
        <v>90</v>
      </c>
      <c r="I1925" s="155"/>
      <c r="J1925" s="155"/>
      <c r="K1925" s="155"/>
      <c r="L1925" s="155"/>
      <c r="M1925" s="155"/>
      <c r="N1925" s="155"/>
      <c r="O1925" s="155"/>
      <c r="P1925" s="155"/>
      <c r="Q1925" s="155"/>
      <c r="R1925" s="155"/>
      <c r="S1925" s="155"/>
      <c r="T1925" s="155"/>
      <c r="U1925" s="155"/>
      <c r="V1925" s="155"/>
      <c r="W1925" s="155"/>
      <c r="X1925" s="155"/>
      <c r="Y1925" s="155"/>
      <c r="Z1925" s="155"/>
      <c r="AA1925" s="155"/>
      <c r="AB1925" s="155"/>
      <c r="AC1925" s="155"/>
      <c r="AD1925" s="155"/>
      <c r="AE1925" s="155"/>
      <c r="AF1925" s="155"/>
      <c r="AG1925" s="155"/>
      <c r="AH1925" s="155"/>
      <c r="AI1925" s="155"/>
      <c r="AJ1925" s="155"/>
      <c r="AK1925" s="155"/>
      <c r="AL1925" s="155"/>
      <c r="AM1925" s="155"/>
      <c r="AN1925" s="155"/>
      <c r="AO1925" s="155"/>
      <c r="AP1925" s="155"/>
      <c r="AQ1925" s="155"/>
      <c r="AR1925" s="155"/>
    </row>
    <row r="1926" spans="1:44" ht="102" hidden="1" x14ac:dyDescent="0.3">
      <c r="A1926" s="155"/>
      <c r="B1926" s="166" t="s">
        <v>2939</v>
      </c>
      <c r="C1926" s="167"/>
      <c r="D1926" s="170">
        <v>1988.57</v>
      </c>
      <c r="E1926" s="171">
        <v>1988.57</v>
      </c>
      <c r="F1926" s="161" t="s">
        <v>1212</v>
      </c>
      <c r="G1926" s="165" t="s">
        <v>4107</v>
      </c>
      <c r="H1926" s="162"/>
      <c r="I1926" s="155"/>
      <c r="J1926" s="155"/>
      <c r="K1926" s="155"/>
      <c r="L1926" s="155"/>
      <c r="M1926" s="155"/>
      <c r="N1926" s="155"/>
      <c r="O1926" s="155"/>
      <c r="P1926" s="155"/>
      <c r="Q1926" s="155"/>
      <c r="R1926" s="155"/>
      <c r="S1926" s="155"/>
      <c r="T1926" s="155"/>
      <c r="U1926" s="155"/>
      <c r="V1926" s="155"/>
      <c r="W1926" s="155"/>
      <c r="X1926" s="155"/>
      <c r="Y1926" s="155"/>
      <c r="Z1926" s="155"/>
      <c r="AA1926" s="155"/>
      <c r="AB1926" s="155"/>
      <c r="AC1926" s="155"/>
      <c r="AD1926" s="155"/>
      <c r="AE1926" s="155"/>
      <c r="AF1926" s="155"/>
      <c r="AG1926" s="155"/>
      <c r="AH1926" s="155"/>
      <c r="AI1926" s="155"/>
      <c r="AJ1926" s="155"/>
      <c r="AK1926" s="155"/>
      <c r="AL1926" s="155"/>
      <c r="AM1926" s="155"/>
      <c r="AN1926" s="155"/>
      <c r="AO1926" s="155"/>
      <c r="AP1926" s="155"/>
      <c r="AQ1926" s="155"/>
      <c r="AR1926" s="155"/>
    </row>
    <row r="1927" spans="1:44" ht="102" x14ac:dyDescent="0.3">
      <c r="A1927" s="155"/>
      <c r="B1927" s="161" t="s">
        <v>1212</v>
      </c>
      <c r="C1927" s="162" t="s">
        <v>90</v>
      </c>
      <c r="D1927" s="170">
        <v>3655.02</v>
      </c>
      <c r="E1927" s="171">
        <v>3655.02</v>
      </c>
      <c r="F1927" s="165" t="s">
        <v>4107</v>
      </c>
      <c r="G1927" s="166" t="s">
        <v>2940</v>
      </c>
      <c r="H1927" s="167"/>
      <c r="I1927" s="155"/>
      <c r="J1927" s="155"/>
      <c r="K1927" s="155"/>
      <c r="L1927" s="155"/>
      <c r="M1927" s="155"/>
      <c r="N1927" s="155"/>
      <c r="O1927" s="155"/>
      <c r="P1927" s="155"/>
      <c r="Q1927" s="155"/>
      <c r="R1927" s="155"/>
      <c r="S1927" s="155"/>
      <c r="T1927" s="155"/>
      <c r="U1927" s="155"/>
      <c r="V1927" s="155"/>
      <c r="W1927" s="155"/>
      <c r="X1927" s="155"/>
      <c r="Y1927" s="155"/>
      <c r="Z1927" s="155"/>
      <c r="AA1927" s="155"/>
      <c r="AB1927" s="155"/>
      <c r="AC1927" s="155"/>
      <c r="AD1927" s="155"/>
      <c r="AE1927" s="155"/>
      <c r="AF1927" s="155"/>
      <c r="AG1927" s="155"/>
      <c r="AH1927" s="155"/>
      <c r="AI1927" s="155"/>
      <c r="AJ1927" s="155"/>
      <c r="AK1927" s="155"/>
      <c r="AL1927" s="155"/>
      <c r="AM1927" s="155"/>
      <c r="AN1927" s="155"/>
      <c r="AO1927" s="155"/>
      <c r="AP1927" s="155"/>
      <c r="AQ1927" s="155"/>
      <c r="AR1927" s="155"/>
    </row>
    <row r="1928" spans="1:44" ht="102" hidden="1" x14ac:dyDescent="0.3">
      <c r="A1928" s="155"/>
      <c r="B1928" s="165" t="s">
        <v>4107</v>
      </c>
      <c r="C1928" s="162"/>
      <c r="D1928" s="170">
        <v>3655.02</v>
      </c>
      <c r="E1928" s="171">
        <v>3655.02</v>
      </c>
      <c r="F1928" s="166" t="s">
        <v>2940</v>
      </c>
      <c r="G1928" s="161" t="s">
        <v>1387</v>
      </c>
      <c r="H1928" s="162" t="s">
        <v>213</v>
      </c>
      <c r="I1928" s="155"/>
      <c r="J1928" s="155"/>
      <c r="K1928" s="155"/>
      <c r="L1928" s="155"/>
      <c r="M1928" s="155"/>
      <c r="N1928" s="155"/>
      <c r="O1928" s="155"/>
      <c r="P1928" s="155"/>
      <c r="Q1928" s="155"/>
      <c r="R1928" s="155"/>
      <c r="S1928" s="155"/>
      <c r="T1928" s="155"/>
      <c r="U1928" s="155"/>
      <c r="V1928" s="155"/>
      <c r="W1928" s="155"/>
      <c r="X1928" s="155"/>
      <c r="Y1928" s="155"/>
      <c r="Z1928" s="155"/>
      <c r="AA1928" s="155"/>
      <c r="AB1928" s="155"/>
      <c r="AC1928" s="155"/>
      <c r="AD1928" s="155"/>
      <c r="AE1928" s="155"/>
      <c r="AF1928" s="155"/>
      <c r="AG1928" s="155"/>
      <c r="AH1928" s="155"/>
      <c r="AI1928" s="155"/>
      <c r="AJ1928" s="155"/>
      <c r="AK1928" s="155"/>
      <c r="AL1928" s="155"/>
      <c r="AM1928" s="155"/>
      <c r="AN1928" s="155"/>
      <c r="AO1928" s="155"/>
      <c r="AP1928" s="155"/>
      <c r="AQ1928" s="155"/>
      <c r="AR1928" s="155"/>
    </row>
    <row r="1929" spans="1:44" ht="102" hidden="1" x14ac:dyDescent="0.3">
      <c r="A1929" s="155"/>
      <c r="B1929" s="166" t="s">
        <v>2940</v>
      </c>
      <c r="C1929" s="167"/>
      <c r="D1929" s="170">
        <v>3655.02</v>
      </c>
      <c r="E1929" s="171">
        <v>3655.02</v>
      </c>
      <c r="F1929" s="161" t="s">
        <v>1387</v>
      </c>
      <c r="G1929" s="165" t="s">
        <v>4107</v>
      </c>
      <c r="H1929" s="162"/>
      <c r="I1929" s="155"/>
      <c r="J1929" s="155"/>
      <c r="K1929" s="155"/>
      <c r="L1929" s="155"/>
      <c r="M1929" s="155"/>
      <c r="N1929" s="155"/>
      <c r="O1929" s="155"/>
      <c r="P1929" s="155"/>
      <c r="Q1929" s="155"/>
      <c r="R1929" s="155"/>
      <c r="S1929" s="155"/>
      <c r="T1929" s="155"/>
      <c r="U1929" s="155"/>
      <c r="V1929" s="155"/>
      <c r="W1929" s="155"/>
      <c r="X1929" s="155"/>
      <c r="Y1929" s="155"/>
      <c r="Z1929" s="155"/>
      <c r="AA1929" s="155"/>
      <c r="AB1929" s="155"/>
      <c r="AC1929" s="155"/>
      <c r="AD1929" s="155"/>
      <c r="AE1929" s="155"/>
      <c r="AF1929" s="155"/>
      <c r="AG1929" s="155"/>
      <c r="AH1929" s="155"/>
      <c r="AI1929" s="155"/>
      <c r="AJ1929" s="155"/>
      <c r="AK1929" s="155"/>
      <c r="AL1929" s="155"/>
      <c r="AM1929" s="155"/>
      <c r="AN1929" s="155"/>
      <c r="AO1929" s="155"/>
      <c r="AP1929" s="155"/>
      <c r="AQ1929" s="155"/>
      <c r="AR1929" s="155"/>
    </row>
    <row r="1930" spans="1:44" ht="102" x14ac:dyDescent="0.3">
      <c r="A1930" s="155"/>
      <c r="B1930" s="161" t="s">
        <v>1387</v>
      </c>
      <c r="C1930" s="162" t="s">
        <v>213</v>
      </c>
      <c r="D1930" s="170">
        <v>2413.7800000000002</v>
      </c>
      <c r="E1930" s="171">
        <v>2413.7800000000002</v>
      </c>
      <c r="F1930" s="165" t="s">
        <v>4107</v>
      </c>
      <c r="G1930" s="166" t="s">
        <v>2941</v>
      </c>
      <c r="H1930" s="167"/>
      <c r="I1930" s="155"/>
      <c r="J1930" s="155"/>
      <c r="K1930" s="155"/>
      <c r="L1930" s="155"/>
      <c r="M1930" s="155"/>
      <c r="N1930" s="155"/>
      <c r="O1930" s="155"/>
      <c r="P1930" s="155"/>
      <c r="Q1930" s="155"/>
      <c r="R1930" s="155"/>
      <c r="S1930" s="155"/>
      <c r="T1930" s="155"/>
      <c r="U1930" s="155"/>
      <c r="V1930" s="155"/>
      <c r="W1930" s="155"/>
      <c r="X1930" s="155"/>
      <c r="Y1930" s="155"/>
      <c r="Z1930" s="155"/>
      <c r="AA1930" s="155"/>
      <c r="AB1930" s="155"/>
      <c r="AC1930" s="155"/>
      <c r="AD1930" s="155"/>
      <c r="AE1930" s="155"/>
      <c r="AF1930" s="155"/>
      <c r="AG1930" s="155"/>
      <c r="AH1930" s="155"/>
      <c r="AI1930" s="155"/>
      <c r="AJ1930" s="155"/>
      <c r="AK1930" s="155"/>
      <c r="AL1930" s="155"/>
      <c r="AM1930" s="155"/>
      <c r="AN1930" s="155"/>
      <c r="AO1930" s="155"/>
      <c r="AP1930" s="155"/>
      <c r="AQ1930" s="155"/>
      <c r="AR1930" s="155"/>
    </row>
    <row r="1931" spans="1:44" ht="102" hidden="1" x14ac:dyDescent="0.3">
      <c r="A1931" s="155"/>
      <c r="B1931" s="165" t="s">
        <v>4107</v>
      </c>
      <c r="C1931" s="162"/>
      <c r="D1931" s="170">
        <v>2413.7800000000002</v>
      </c>
      <c r="E1931" s="171">
        <v>2413.7800000000002</v>
      </c>
      <c r="F1931" s="166" t="s">
        <v>2941</v>
      </c>
      <c r="G1931" s="161" t="s">
        <v>1397</v>
      </c>
      <c r="H1931" s="162" t="s">
        <v>291</v>
      </c>
      <c r="I1931" s="155"/>
      <c r="J1931" s="155"/>
      <c r="K1931" s="155"/>
      <c r="L1931" s="155"/>
      <c r="M1931" s="155"/>
      <c r="N1931" s="155"/>
      <c r="O1931" s="155"/>
      <c r="P1931" s="155"/>
      <c r="Q1931" s="155"/>
      <c r="R1931" s="155"/>
      <c r="S1931" s="155"/>
      <c r="T1931" s="155"/>
      <c r="U1931" s="155"/>
      <c r="V1931" s="155"/>
      <c r="W1931" s="155"/>
      <c r="X1931" s="155"/>
      <c r="Y1931" s="155"/>
      <c r="Z1931" s="155"/>
      <c r="AA1931" s="155"/>
      <c r="AB1931" s="155"/>
      <c r="AC1931" s="155"/>
      <c r="AD1931" s="155"/>
      <c r="AE1931" s="155"/>
      <c r="AF1931" s="155"/>
      <c r="AG1931" s="155"/>
      <c r="AH1931" s="155"/>
      <c r="AI1931" s="155"/>
      <c r="AJ1931" s="155"/>
      <c r="AK1931" s="155"/>
      <c r="AL1931" s="155"/>
      <c r="AM1931" s="155"/>
      <c r="AN1931" s="155"/>
      <c r="AO1931" s="155"/>
      <c r="AP1931" s="155"/>
      <c r="AQ1931" s="155"/>
      <c r="AR1931" s="155"/>
    </row>
    <row r="1932" spans="1:44" ht="102" hidden="1" x14ac:dyDescent="0.3">
      <c r="A1932" s="155"/>
      <c r="B1932" s="166" t="s">
        <v>2941</v>
      </c>
      <c r="C1932" s="167"/>
      <c r="D1932" s="170">
        <v>2413.7800000000002</v>
      </c>
      <c r="E1932" s="171">
        <v>2413.7800000000002</v>
      </c>
      <c r="F1932" s="161" t="s">
        <v>1397</v>
      </c>
      <c r="G1932" s="165" t="s">
        <v>4107</v>
      </c>
      <c r="H1932" s="162"/>
      <c r="I1932" s="155"/>
      <c r="J1932" s="155"/>
      <c r="K1932" s="155"/>
      <c r="L1932" s="155"/>
      <c r="M1932" s="155"/>
      <c r="N1932" s="155"/>
      <c r="O1932" s="155"/>
      <c r="P1932" s="155"/>
      <c r="Q1932" s="155"/>
      <c r="R1932" s="155"/>
      <c r="S1932" s="155"/>
      <c r="T1932" s="155"/>
      <c r="U1932" s="155"/>
      <c r="V1932" s="155"/>
      <c r="W1932" s="155"/>
      <c r="X1932" s="155"/>
      <c r="Y1932" s="155"/>
      <c r="Z1932" s="155"/>
      <c r="AA1932" s="155"/>
      <c r="AB1932" s="155"/>
      <c r="AC1932" s="155"/>
      <c r="AD1932" s="155"/>
      <c r="AE1932" s="155"/>
      <c r="AF1932" s="155"/>
      <c r="AG1932" s="155"/>
      <c r="AH1932" s="155"/>
      <c r="AI1932" s="155"/>
      <c r="AJ1932" s="155"/>
      <c r="AK1932" s="155"/>
      <c r="AL1932" s="155"/>
      <c r="AM1932" s="155"/>
      <c r="AN1932" s="155"/>
      <c r="AO1932" s="155"/>
      <c r="AP1932" s="155"/>
      <c r="AQ1932" s="155"/>
      <c r="AR1932" s="155"/>
    </row>
    <row r="1933" spans="1:44" ht="102" x14ac:dyDescent="0.3">
      <c r="A1933" s="155"/>
      <c r="B1933" s="161" t="s">
        <v>1397</v>
      </c>
      <c r="C1933" s="162" t="s">
        <v>291</v>
      </c>
      <c r="D1933" s="170">
        <v>1954.21</v>
      </c>
      <c r="E1933" s="171">
        <v>1954.21</v>
      </c>
      <c r="F1933" s="165" t="s">
        <v>4107</v>
      </c>
      <c r="G1933" s="166" t="s">
        <v>2942</v>
      </c>
      <c r="H1933" s="167"/>
      <c r="I1933" s="155"/>
      <c r="J1933" s="155"/>
      <c r="K1933" s="155"/>
      <c r="L1933" s="155"/>
      <c r="M1933" s="155"/>
      <c r="N1933" s="155"/>
      <c r="O1933" s="155"/>
      <c r="P1933" s="155"/>
      <c r="Q1933" s="155"/>
      <c r="R1933" s="155"/>
      <c r="S1933" s="155"/>
      <c r="T1933" s="155"/>
      <c r="U1933" s="155"/>
      <c r="V1933" s="155"/>
      <c r="W1933" s="155"/>
      <c r="X1933" s="155"/>
      <c r="Y1933" s="155"/>
      <c r="Z1933" s="155"/>
      <c r="AA1933" s="155"/>
      <c r="AB1933" s="155"/>
      <c r="AC1933" s="155"/>
      <c r="AD1933" s="155"/>
      <c r="AE1933" s="155"/>
      <c r="AF1933" s="155"/>
      <c r="AG1933" s="155"/>
      <c r="AH1933" s="155"/>
      <c r="AI1933" s="155"/>
      <c r="AJ1933" s="155"/>
      <c r="AK1933" s="155"/>
      <c r="AL1933" s="155"/>
      <c r="AM1933" s="155"/>
      <c r="AN1933" s="155"/>
      <c r="AO1933" s="155"/>
      <c r="AP1933" s="155"/>
      <c r="AQ1933" s="155"/>
      <c r="AR1933" s="155"/>
    </row>
    <row r="1934" spans="1:44" ht="102" hidden="1" x14ac:dyDescent="0.3">
      <c r="A1934" s="155"/>
      <c r="B1934" s="165" t="s">
        <v>4107</v>
      </c>
      <c r="C1934" s="162"/>
      <c r="D1934" s="170">
        <v>1954.21</v>
      </c>
      <c r="E1934" s="171">
        <v>1954.21</v>
      </c>
      <c r="F1934" s="166" t="s">
        <v>2942</v>
      </c>
      <c r="G1934" s="161" t="s">
        <v>1252</v>
      </c>
      <c r="H1934" s="162" t="s">
        <v>299</v>
      </c>
      <c r="I1934" s="155"/>
      <c r="J1934" s="155"/>
      <c r="K1934" s="155"/>
      <c r="L1934" s="155"/>
      <c r="M1934" s="155"/>
      <c r="N1934" s="155"/>
      <c r="O1934" s="155"/>
      <c r="P1934" s="155"/>
      <c r="Q1934" s="155"/>
      <c r="R1934" s="155"/>
      <c r="S1934" s="155"/>
      <c r="T1934" s="155"/>
      <c r="U1934" s="155"/>
      <c r="V1934" s="155"/>
      <c r="W1934" s="155"/>
      <c r="X1934" s="155"/>
      <c r="Y1934" s="155"/>
      <c r="Z1934" s="155"/>
      <c r="AA1934" s="155"/>
      <c r="AB1934" s="155"/>
      <c r="AC1934" s="155"/>
      <c r="AD1934" s="155"/>
      <c r="AE1934" s="155"/>
      <c r="AF1934" s="155"/>
      <c r="AG1934" s="155"/>
      <c r="AH1934" s="155"/>
      <c r="AI1934" s="155"/>
      <c r="AJ1934" s="155"/>
      <c r="AK1934" s="155"/>
      <c r="AL1934" s="155"/>
      <c r="AM1934" s="155"/>
      <c r="AN1934" s="155"/>
      <c r="AO1934" s="155"/>
      <c r="AP1934" s="155"/>
      <c r="AQ1934" s="155"/>
      <c r="AR1934" s="155"/>
    </row>
    <row r="1935" spans="1:44" ht="102" hidden="1" x14ac:dyDescent="0.3">
      <c r="A1935" s="155"/>
      <c r="B1935" s="166" t="s">
        <v>2942</v>
      </c>
      <c r="C1935" s="167"/>
      <c r="D1935" s="170">
        <v>1954.21</v>
      </c>
      <c r="E1935" s="171">
        <v>1954.21</v>
      </c>
      <c r="F1935" s="161" t="s">
        <v>1252</v>
      </c>
      <c r="G1935" s="165" t="s">
        <v>4107</v>
      </c>
      <c r="H1935" s="162"/>
      <c r="I1935" s="155"/>
      <c r="J1935" s="155"/>
      <c r="K1935" s="155"/>
      <c r="L1935" s="155"/>
      <c r="M1935" s="155"/>
      <c r="N1935" s="155"/>
      <c r="O1935" s="155"/>
      <c r="P1935" s="155"/>
      <c r="Q1935" s="155"/>
      <c r="R1935" s="155"/>
      <c r="S1935" s="155"/>
      <c r="T1935" s="155"/>
      <c r="U1935" s="155"/>
      <c r="V1935" s="155"/>
      <c r="W1935" s="155"/>
      <c r="X1935" s="155"/>
      <c r="Y1935" s="155"/>
      <c r="Z1935" s="155"/>
      <c r="AA1935" s="155"/>
      <c r="AB1935" s="155"/>
      <c r="AC1935" s="155"/>
      <c r="AD1935" s="155"/>
      <c r="AE1935" s="155"/>
      <c r="AF1935" s="155"/>
      <c r="AG1935" s="155"/>
      <c r="AH1935" s="155"/>
      <c r="AI1935" s="155"/>
      <c r="AJ1935" s="155"/>
      <c r="AK1935" s="155"/>
      <c r="AL1935" s="155"/>
      <c r="AM1935" s="155"/>
      <c r="AN1935" s="155"/>
      <c r="AO1935" s="155"/>
      <c r="AP1935" s="155"/>
      <c r="AQ1935" s="155"/>
      <c r="AR1935" s="155"/>
    </row>
    <row r="1936" spans="1:44" ht="102" x14ac:dyDescent="0.3">
      <c r="A1936" s="155"/>
      <c r="B1936" s="161" t="s">
        <v>1252</v>
      </c>
      <c r="C1936" s="162" t="s">
        <v>299</v>
      </c>
      <c r="D1936" s="170">
        <v>1971.39</v>
      </c>
      <c r="E1936" s="171">
        <v>1971.39</v>
      </c>
      <c r="F1936" s="165" t="s">
        <v>4107</v>
      </c>
      <c r="G1936" s="166" t="s">
        <v>2943</v>
      </c>
      <c r="H1936" s="167"/>
      <c r="I1936" s="155"/>
      <c r="J1936" s="155"/>
      <c r="K1936" s="155"/>
      <c r="L1936" s="155"/>
      <c r="M1936" s="155"/>
      <c r="N1936" s="155"/>
      <c r="O1936" s="155"/>
      <c r="P1936" s="155"/>
      <c r="Q1936" s="155"/>
      <c r="R1936" s="155"/>
      <c r="S1936" s="155"/>
      <c r="T1936" s="155"/>
      <c r="U1936" s="155"/>
      <c r="V1936" s="155"/>
      <c r="W1936" s="155"/>
      <c r="X1936" s="155"/>
      <c r="Y1936" s="155"/>
      <c r="Z1936" s="155"/>
      <c r="AA1936" s="155"/>
      <c r="AB1936" s="155"/>
      <c r="AC1936" s="155"/>
      <c r="AD1936" s="155"/>
      <c r="AE1936" s="155"/>
      <c r="AF1936" s="155"/>
      <c r="AG1936" s="155"/>
      <c r="AH1936" s="155"/>
      <c r="AI1936" s="155"/>
      <c r="AJ1936" s="155"/>
      <c r="AK1936" s="155"/>
      <c r="AL1936" s="155"/>
      <c r="AM1936" s="155"/>
      <c r="AN1936" s="155"/>
      <c r="AO1936" s="155"/>
      <c r="AP1936" s="155"/>
      <c r="AQ1936" s="155"/>
      <c r="AR1936" s="155"/>
    </row>
    <row r="1937" spans="1:44" ht="102" hidden="1" x14ac:dyDescent="0.3">
      <c r="A1937" s="155"/>
      <c r="B1937" s="165" t="s">
        <v>4107</v>
      </c>
      <c r="C1937" s="162"/>
      <c r="D1937" s="170">
        <v>1971.39</v>
      </c>
      <c r="E1937" s="171">
        <v>1971.39</v>
      </c>
      <c r="F1937" s="166" t="s">
        <v>2943</v>
      </c>
      <c r="G1937" s="161" t="s">
        <v>1255</v>
      </c>
      <c r="H1937" s="162" t="s">
        <v>127</v>
      </c>
      <c r="I1937" s="155"/>
      <c r="J1937" s="155"/>
      <c r="K1937" s="155"/>
      <c r="L1937" s="155"/>
      <c r="M1937" s="155"/>
      <c r="N1937" s="155"/>
      <c r="O1937" s="155"/>
      <c r="P1937" s="155"/>
      <c r="Q1937" s="155"/>
      <c r="R1937" s="155"/>
      <c r="S1937" s="155"/>
      <c r="T1937" s="155"/>
      <c r="U1937" s="155"/>
      <c r="V1937" s="155"/>
      <c r="W1937" s="155"/>
      <c r="X1937" s="155"/>
      <c r="Y1937" s="155"/>
      <c r="Z1937" s="155"/>
      <c r="AA1937" s="155"/>
      <c r="AB1937" s="155"/>
      <c r="AC1937" s="155"/>
      <c r="AD1937" s="155"/>
      <c r="AE1937" s="155"/>
      <c r="AF1937" s="155"/>
      <c r="AG1937" s="155"/>
      <c r="AH1937" s="155"/>
      <c r="AI1937" s="155"/>
      <c r="AJ1937" s="155"/>
      <c r="AK1937" s="155"/>
      <c r="AL1937" s="155"/>
      <c r="AM1937" s="155"/>
      <c r="AN1937" s="155"/>
      <c r="AO1937" s="155"/>
      <c r="AP1937" s="155"/>
      <c r="AQ1937" s="155"/>
      <c r="AR1937" s="155"/>
    </row>
    <row r="1938" spans="1:44" ht="102" hidden="1" x14ac:dyDescent="0.3">
      <c r="A1938" s="155"/>
      <c r="B1938" s="166" t="s">
        <v>2943</v>
      </c>
      <c r="C1938" s="167"/>
      <c r="D1938" s="170">
        <v>1971.39</v>
      </c>
      <c r="E1938" s="171">
        <v>1971.39</v>
      </c>
      <c r="F1938" s="161" t="s">
        <v>1255</v>
      </c>
      <c r="G1938" s="165" t="s">
        <v>4107</v>
      </c>
      <c r="H1938" s="162"/>
      <c r="I1938" s="155"/>
      <c r="J1938" s="155"/>
      <c r="K1938" s="155"/>
      <c r="L1938" s="155"/>
      <c r="M1938" s="155"/>
      <c r="N1938" s="155"/>
      <c r="O1938" s="155"/>
      <c r="P1938" s="155"/>
      <c r="Q1938" s="155"/>
      <c r="R1938" s="155"/>
      <c r="S1938" s="155"/>
      <c r="T1938" s="155"/>
      <c r="U1938" s="155"/>
      <c r="V1938" s="155"/>
      <c r="W1938" s="155"/>
      <c r="X1938" s="155"/>
      <c r="Y1938" s="155"/>
      <c r="Z1938" s="155"/>
      <c r="AA1938" s="155"/>
      <c r="AB1938" s="155"/>
      <c r="AC1938" s="155"/>
      <c r="AD1938" s="155"/>
      <c r="AE1938" s="155"/>
      <c r="AF1938" s="155"/>
      <c r="AG1938" s="155"/>
      <c r="AH1938" s="155"/>
      <c r="AI1938" s="155"/>
      <c r="AJ1938" s="155"/>
      <c r="AK1938" s="155"/>
      <c r="AL1938" s="155"/>
      <c r="AM1938" s="155"/>
      <c r="AN1938" s="155"/>
      <c r="AO1938" s="155"/>
      <c r="AP1938" s="155"/>
      <c r="AQ1938" s="155"/>
      <c r="AR1938" s="155"/>
    </row>
    <row r="1939" spans="1:44" ht="102" x14ac:dyDescent="0.3">
      <c r="A1939" s="155"/>
      <c r="B1939" s="161" t="s">
        <v>1255</v>
      </c>
      <c r="C1939" s="162" t="s">
        <v>127</v>
      </c>
      <c r="D1939" s="170">
        <v>3466.05</v>
      </c>
      <c r="E1939" s="171">
        <v>3466.05</v>
      </c>
      <c r="F1939" s="165" t="s">
        <v>4107</v>
      </c>
      <c r="G1939" s="166" t="s">
        <v>2741</v>
      </c>
      <c r="H1939" s="167"/>
      <c r="I1939" s="155"/>
      <c r="J1939" s="155"/>
      <c r="K1939" s="155"/>
      <c r="L1939" s="155"/>
      <c r="M1939" s="155"/>
      <c r="N1939" s="155"/>
      <c r="O1939" s="155"/>
      <c r="P1939" s="155"/>
      <c r="Q1939" s="155"/>
      <c r="R1939" s="155"/>
      <c r="S1939" s="155"/>
      <c r="T1939" s="155"/>
      <c r="U1939" s="155"/>
      <c r="V1939" s="155"/>
      <c r="W1939" s="155"/>
      <c r="X1939" s="155"/>
      <c r="Y1939" s="155"/>
      <c r="Z1939" s="155"/>
      <c r="AA1939" s="155"/>
      <c r="AB1939" s="155"/>
      <c r="AC1939" s="155"/>
      <c r="AD1939" s="155"/>
      <c r="AE1939" s="155"/>
      <c r="AF1939" s="155"/>
      <c r="AG1939" s="155"/>
      <c r="AH1939" s="155"/>
      <c r="AI1939" s="155"/>
      <c r="AJ1939" s="155"/>
      <c r="AK1939" s="155"/>
      <c r="AL1939" s="155"/>
      <c r="AM1939" s="155"/>
      <c r="AN1939" s="155"/>
      <c r="AO1939" s="155"/>
      <c r="AP1939" s="155"/>
      <c r="AQ1939" s="155"/>
      <c r="AR1939" s="155"/>
    </row>
    <row r="1940" spans="1:44" ht="102" hidden="1" x14ac:dyDescent="0.3">
      <c r="A1940" s="155"/>
      <c r="B1940" s="165" t="s">
        <v>4107</v>
      </c>
      <c r="C1940" s="162"/>
      <c r="D1940" s="170">
        <v>3466.05</v>
      </c>
      <c r="E1940" s="171">
        <v>3466.05</v>
      </c>
      <c r="F1940" s="166" t="s">
        <v>2741</v>
      </c>
      <c r="G1940" s="161" t="s">
        <v>1447</v>
      </c>
      <c r="H1940" s="162" t="s">
        <v>186</v>
      </c>
      <c r="I1940" s="155"/>
      <c r="J1940" s="155"/>
      <c r="K1940" s="155"/>
      <c r="L1940" s="155"/>
      <c r="M1940" s="155"/>
      <c r="N1940" s="155"/>
      <c r="O1940" s="155"/>
      <c r="P1940" s="155"/>
      <c r="Q1940" s="155"/>
      <c r="R1940" s="155"/>
      <c r="S1940" s="155"/>
      <c r="T1940" s="155"/>
      <c r="U1940" s="155"/>
      <c r="V1940" s="155"/>
      <c r="W1940" s="155"/>
      <c r="X1940" s="155"/>
      <c r="Y1940" s="155"/>
      <c r="Z1940" s="155"/>
      <c r="AA1940" s="155"/>
      <c r="AB1940" s="155"/>
      <c r="AC1940" s="155"/>
      <c r="AD1940" s="155"/>
      <c r="AE1940" s="155"/>
      <c r="AF1940" s="155"/>
      <c r="AG1940" s="155"/>
      <c r="AH1940" s="155"/>
      <c r="AI1940" s="155"/>
      <c r="AJ1940" s="155"/>
      <c r="AK1940" s="155"/>
      <c r="AL1940" s="155"/>
      <c r="AM1940" s="155"/>
      <c r="AN1940" s="155"/>
      <c r="AO1940" s="155"/>
      <c r="AP1940" s="155"/>
      <c r="AQ1940" s="155"/>
      <c r="AR1940" s="155"/>
    </row>
    <row r="1941" spans="1:44" ht="102" hidden="1" x14ac:dyDescent="0.3">
      <c r="A1941" s="155"/>
      <c r="B1941" s="166" t="s">
        <v>2741</v>
      </c>
      <c r="C1941" s="167"/>
      <c r="D1941" s="170">
        <v>3466.05</v>
      </c>
      <c r="E1941" s="171">
        <v>3466.05</v>
      </c>
      <c r="F1941" s="161" t="s">
        <v>1447</v>
      </c>
      <c r="G1941" s="165" t="s">
        <v>4107</v>
      </c>
      <c r="H1941" s="162"/>
      <c r="I1941" s="155"/>
      <c r="J1941" s="155"/>
      <c r="K1941" s="155"/>
      <c r="L1941" s="155"/>
      <c r="M1941" s="155"/>
      <c r="N1941" s="155"/>
      <c r="O1941" s="155"/>
      <c r="P1941" s="155"/>
      <c r="Q1941" s="155"/>
      <c r="R1941" s="155"/>
      <c r="S1941" s="155"/>
      <c r="T1941" s="155"/>
      <c r="U1941" s="155"/>
      <c r="V1941" s="155"/>
      <c r="W1941" s="155"/>
      <c r="X1941" s="155"/>
      <c r="Y1941" s="155"/>
      <c r="Z1941" s="155"/>
      <c r="AA1941" s="155"/>
      <c r="AB1941" s="155"/>
      <c r="AC1941" s="155"/>
      <c r="AD1941" s="155"/>
      <c r="AE1941" s="155"/>
      <c r="AF1941" s="155"/>
      <c r="AG1941" s="155"/>
      <c r="AH1941" s="155"/>
      <c r="AI1941" s="155"/>
      <c r="AJ1941" s="155"/>
      <c r="AK1941" s="155"/>
      <c r="AL1941" s="155"/>
      <c r="AM1941" s="155"/>
      <c r="AN1941" s="155"/>
      <c r="AO1941" s="155"/>
      <c r="AP1941" s="155"/>
      <c r="AQ1941" s="155"/>
      <c r="AR1941" s="155"/>
    </row>
    <row r="1942" spans="1:44" ht="102" x14ac:dyDescent="0.3">
      <c r="A1942" s="155"/>
      <c r="B1942" s="161" t="s">
        <v>1447</v>
      </c>
      <c r="C1942" s="162" t="s">
        <v>186</v>
      </c>
      <c r="D1942" s="170">
        <v>2400.89</v>
      </c>
      <c r="E1942" s="171">
        <v>2400.89</v>
      </c>
      <c r="F1942" s="165" t="s">
        <v>4107</v>
      </c>
      <c r="G1942" s="166" t="s">
        <v>2944</v>
      </c>
      <c r="H1942" s="167"/>
      <c r="I1942" s="155"/>
      <c r="J1942" s="155"/>
      <c r="K1942" s="155"/>
      <c r="L1942" s="155"/>
      <c r="M1942" s="155"/>
      <c r="N1942" s="155"/>
      <c r="O1942" s="155"/>
      <c r="P1942" s="155"/>
      <c r="Q1942" s="155"/>
      <c r="R1942" s="155"/>
      <c r="S1942" s="155"/>
      <c r="T1942" s="155"/>
      <c r="U1942" s="155"/>
      <c r="V1942" s="155"/>
      <c r="W1942" s="155"/>
      <c r="X1942" s="155"/>
      <c r="Y1942" s="155"/>
      <c r="Z1942" s="155"/>
      <c r="AA1942" s="155"/>
      <c r="AB1942" s="155"/>
      <c r="AC1942" s="155"/>
      <c r="AD1942" s="155"/>
      <c r="AE1942" s="155"/>
      <c r="AF1942" s="155"/>
      <c r="AG1942" s="155"/>
      <c r="AH1942" s="155"/>
      <c r="AI1942" s="155"/>
      <c r="AJ1942" s="155"/>
      <c r="AK1942" s="155"/>
      <c r="AL1942" s="155"/>
      <c r="AM1942" s="155"/>
      <c r="AN1942" s="155"/>
      <c r="AO1942" s="155"/>
      <c r="AP1942" s="155"/>
      <c r="AQ1942" s="155"/>
      <c r="AR1942" s="155"/>
    </row>
    <row r="1943" spans="1:44" ht="102" hidden="1" x14ac:dyDescent="0.3">
      <c r="A1943" s="155"/>
      <c r="B1943" s="165" t="s">
        <v>4107</v>
      </c>
      <c r="C1943" s="162"/>
      <c r="D1943" s="170">
        <v>2400.89</v>
      </c>
      <c r="E1943" s="171">
        <v>2400.89</v>
      </c>
      <c r="F1943" s="166" t="s">
        <v>2944</v>
      </c>
      <c r="G1943" s="161" t="s">
        <v>1464</v>
      </c>
      <c r="H1943" s="162" t="s">
        <v>39</v>
      </c>
      <c r="I1943" s="155"/>
      <c r="J1943" s="155"/>
      <c r="K1943" s="155"/>
      <c r="L1943" s="155"/>
      <c r="M1943" s="155"/>
      <c r="N1943" s="155"/>
      <c r="O1943" s="155"/>
      <c r="P1943" s="155"/>
      <c r="Q1943" s="155"/>
      <c r="R1943" s="155"/>
      <c r="S1943" s="155"/>
      <c r="T1943" s="155"/>
      <c r="U1943" s="155"/>
      <c r="V1943" s="155"/>
      <c r="W1943" s="155"/>
      <c r="X1943" s="155"/>
      <c r="Y1943" s="155"/>
      <c r="Z1943" s="155"/>
      <c r="AA1943" s="155"/>
      <c r="AB1943" s="155"/>
      <c r="AC1943" s="155"/>
      <c r="AD1943" s="155"/>
      <c r="AE1943" s="155"/>
      <c r="AF1943" s="155"/>
      <c r="AG1943" s="155"/>
      <c r="AH1943" s="155"/>
      <c r="AI1943" s="155"/>
      <c r="AJ1943" s="155"/>
      <c r="AK1943" s="155"/>
      <c r="AL1943" s="155"/>
      <c r="AM1943" s="155"/>
      <c r="AN1943" s="155"/>
      <c r="AO1943" s="155"/>
      <c r="AP1943" s="155"/>
      <c r="AQ1943" s="155"/>
      <c r="AR1943" s="155"/>
    </row>
    <row r="1944" spans="1:44" ht="102" hidden="1" x14ac:dyDescent="0.3">
      <c r="A1944" s="155"/>
      <c r="B1944" s="166" t="s">
        <v>2944</v>
      </c>
      <c r="C1944" s="167"/>
      <c r="D1944" s="170">
        <v>2400.89</v>
      </c>
      <c r="E1944" s="171">
        <v>2400.89</v>
      </c>
      <c r="F1944" s="161" t="s">
        <v>1464</v>
      </c>
      <c r="G1944" s="165" t="s">
        <v>4107</v>
      </c>
      <c r="H1944" s="162"/>
      <c r="I1944" s="155"/>
      <c r="J1944" s="155"/>
      <c r="K1944" s="155"/>
      <c r="L1944" s="155"/>
      <c r="M1944" s="155"/>
      <c r="N1944" s="155"/>
      <c r="O1944" s="155"/>
      <c r="P1944" s="155"/>
      <c r="Q1944" s="155"/>
      <c r="R1944" s="155"/>
      <c r="S1944" s="155"/>
      <c r="T1944" s="155"/>
      <c r="U1944" s="155"/>
      <c r="V1944" s="155"/>
      <c r="W1944" s="155"/>
      <c r="X1944" s="155"/>
      <c r="Y1944" s="155"/>
      <c r="Z1944" s="155"/>
      <c r="AA1944" s="155"/>
      <c r="AB1944" s="155"/>
      <c r="AC1944" s="155"/>
      <c r="AD1944" s="155"/>
      <c r="AE1944" s="155"/>
      <c r="AF1944" s="155"/>
      <c r="AG1944" s="155"/>
      <c r="AH1944" s="155"/>
      <c r="AI1944" s="155"/>
      <c r="AJ1944" s="155"/>
      <c r="AK1944" s="155"/>
      <c r="AL1944" s="155"/>
      <c r="AM1944" s="155"/>
      <c r="AN1944" s="155"/>
      <c r="AO1944" s="155"/>
      <c r="AP1944" s="155"/>
      <c r="AQ1944" s="155"/>
      <c r="AR1944" s="155"/>
    </row>
    <row r="1945" spans="1:44" ht="102" x14ac:dyDescent="0.3">
      <c r="A1945" s="155"/>
      <c r="B1945" s="161" t="s">
        <v>1464</v>
      </c>
      <c r="C1945" s="162" t="s">
        <v>39</v>
      </c>
      <c r="D1945" s="170">
        <v>3564.83</v>
      </c>
      <c r="E1945" s="171">
        <v>3564.83</v>
      </c>
      <c r="F1945" s="165" t="s">
        <v>4107</v>
      </c>
      <c r="G1945" s="166" t="s">
        <v>2945</v>
      </c>
      <c r="H1945" s="167"/>
      <c r="I1945" s="155"/>
      <c r="J1945" s="155"/>
      <c r="K1945" s="155"/>
      <c r="L1945" s="155"/>
      <c r="M1945" s="155"/>
      <c r="N1945" s="155"/>
      <c r="O1945" s="155"/>
      <c r="P1945" s="155"/>
      <c r="Q1945" s="155"/>
      <c r="R1945" s="155"/>
      <c r="S1945" s="155"/>
      <c r="T1945" s="155"/>
      <c r="U1945" s="155"/>
      <c r="V1945" s="155"/>
      <c r="W1945" s="155"/>
      <c r="X1945" s="155"/>
      <c r="Y1945" s="155"/>
      <c r="Z1945" s="155"/>
      <c r="AA1945" s="155"/>
      <c r="AB1945" s="155"/>
      <c r="AC1945" s="155"/>
      <c r="AD1945" s="155"/>
      <c r="AE1945" s="155"/>
      <c r="AF1945" s="155"/>
      <c r="AG1945" s="155"/>
      <c r="AH1945" s="155"/>
      <c r="AI1945" s="155"/>
      <c r="AJ1945" s="155"/>
      <c r="AK1945" s="155"/>
      <c r="AL1945" s="155"/>
      <c r="AM1945" s="155"/>
      <c r="AN1945" s="155"/>
      <c r="AO1945" s="155"/>
      <c r="AP1945" s="155"/>
      <c r="AQ1945" s="155"/>
      <c r="AR1945" s="155"/>
    </row>
    <row r="1946" spans="1:44" ht="102" hidden="1" x14ac:dyDescent="0.3">
      <c r="A1946" s="155"/>
      <c r="B1946" s="165" t="s">
        <v>4107</v>
      </c>
      <c r="C1946" s="162"/>
      <c r="D1946" s="170">
        <v>3564.83</v>
      </c>
      <c r="E1946" s="171">
        <v>3564.83</v>
      </c>
      <c r="F1946" s="166" t="s">
        <v>2945</v>
      </c>
      <c r="G1946" s="161" t="s">
        <v>1436</v>
      </c>
      <c r="H1946" s="162" t="s">
        <v>99</v>
      </c>
      <c r="I1946" s="155"/>
      <c r="J1946" s="155"/>
      <c r="K1946" s="155"/>
      <c r="L1946" s="155"/>
      <c r="M1946" s="155"/>
      <c r="N1946" s="155"/>
      <c r="O1946" s="155"/>
      <c r="P1946" s="155"/>
      <c r="Q1946" s="155"/>
      <c r="R1946" s="155"/>
      <c r="S1946" s="155"/>
      <c r="T1946" s="155"/>
      <c r="U1946" s="155"/>
      <c r="V1946" s="155"/>
      <c r="W1946" s="155"/>
      <c r="X1946" s="155"/>
      <c r="Y1946" s="155"/>
      <c r="Z1946" s="155"/>
      <c r="AA1946" s="155"/>
      <c r="AB1946" s="155"/>
      <c r="AC1946" s="155"/>
      <c r="AD1946" s="155"/>
      <c r="AE1946" s="155"/>
      <c r="AF1946" s="155"/>
      <c r="AG1946" s="155"/>
      <c r="AH1946" s="155"/>
      <c r="AI1946" s="155"/>
      <c r="AJ1946" s="155"/>
      <c r="AK1946" s="155"/>
      <c r="AL1946" s="155"/>
      <c r="AM1946" s="155"/>
      <c r="AN1946" s="155"/>
      <c r="AO1946" s="155"/>
      <c r="AP1946" s="155"/>
      <c r="AQ1946" s="155"/>
      <c r="AR1946" s="155"/>
    </row>
    <row r="1947" spans="1:44" ht="102" hidden="1" x14ac:dyDescent="0.3">
      <c r="A1947" s="155"/>
      <c r="B1947" s="166" t="s">
        <v>2945</v>
      </c>
      <c r="C1947" s="167"/>
      <c r="D1947" s="170">
        <v>3564.83</v>
      </c>
      <c r="E1947" s="171">
        <v>3564.83</v>
      </c>
      <c r="F1947" s="161" t="s">
        <v>1436</v>
      </c>
      <c r="G1947" s="165" t="s">
        <v>4107</v>
      </c>
      <c r="H1947" s="162"/>
      <c r="I1947" s="155"/>
      <c r="J1947" s="155"/>
      <c r="K1947" s="155"/>
      <c r="L1947" s="155"/>
      <c r="M1947" s="155"/>
      <c r="N1947" s="155"/>
      <c r="O1947" s="155"/>
      <c r="P1947" s="155"/>
      <c r="Q1947" s="155"/>
      <c r="R1947" s="155"/>
      <c r="S1947" s="155"/>
      <c r="T1947" s="155"/>
      <c r="U1947" s="155"/>
      <c r="V1947" s="155"/>
      <c r="W1947" s="155"/>
      <c r="X1947" s="155"/>
      <c r="Y1947" s="155"/>
      <c r="Z1947" s="155"/>
      <c r="AA1947" s="155"/>
      <c r="AB1947" s="155"/>
      <c r="AC1947" s="155"/>
      <c r="AD1947" s="155"/>
      <c r="AE1947" s="155"/>
      <c r="AF1947" s="155"/>
      <c r="AG1947" s="155"/>
      <c r="AH1947" s="155"/>
      <c r="AI1947" s="155"/>
      <c r="AJ1947" s="155"/>
      <c r="AK1947" s="155"/>
      <c r="AL1947" s="155"/>
      <c r="AM1947" s="155"/>
      <c r="AN1947" s="155"/>
      <c r="AO1947" s="155"/>
      <c r="AP1947" s="155"/>
      <c r="AQ1947" s="155"/>
      <c r="AR1947" s="155"/>
    </row>
    <row r="1948" spans="1:44" ht="102" x14ac:dyDescent="0.3">
      <c r="A1948" s="155"/>
      <c r="B1948" s="161" t="s">
        <v>1436</v>
      </c>
      <c r="C1948" s="162" t="s">
        <v>99</v>
      </c>
      <c r="D1948" s="170">
        <v>2035.82</v>
      </c>
      <c r="E1948" s="171">
        <v>2035.82</v>
      </c>
      <c r="F1948" s="165" t="s">
        <v>4107</v>
      </c>
      <c r="G1948" s="166" t="s">
        <v>2946</v>
      </c>
      <c r="H1948" s="167"/>
      <c r="I1948" s="155"/>
      <c r="J1948" s="155"/>
      <c r="K1948" s="155"/>
      <c r="L1948" s="155"/>
      <c r="M1948" s="155"/>
      <c r="N1948" s="155"/>
      <c r="O1948" s="155"/>
      <c r="P1948" s="155"/>
      <c r="Q1948" s="155"/>
      <c r="R1948" s="155"/>
      <c r="S1948" s="155"/>
      <c r="T1948" s="155"/>
      <c r="U1948" s="155"/>
      <c r="V1948" s="155"/>
      <c r="W1948" s="155"/>
      <c r="X1948" s="155"/>
      <c r="Y1948" s="155"/>
      <c r="Z1948" s="155"/>
      <c r="AA1948" s="155"/>
      <c r="AB1948" s="155"/>
      <c r="AC1948" s="155"/>
      <c r="AD1948" s="155"/>
      <c r="AE1948" s="155"/>
      <c r="AF1948" s="155"/>
      <c r="AG1948" s="155"/>
      <c r="AH1948" s="155"/>
      <c r="AI1948" s="155"/>
      <c r="AJ1948" s="155"/>
      <c r="AK1948" s="155"/>
      <c r="AL1948" s="155"/>
      <c r="AM1948" s="155"/>
      <c r="AN1948" s="155"/>
      <c r="AO1948" s="155"/>
      <c r="AP1948" s="155"/>
      <c r="AQ1948" s="155"/>
      <c r="AR1948" s="155"/>
    </row>
    <row r="1949" spans="1:44" ht="102" hidden="1" x14ac:dyDescent="0.3">
      <c r="A1949" s="155"/>
      <c r="B1949" s="165" t="s">
        <v>4107</v>
      </c>
      <c r="C1949" s="162"/>
      <c r="D1949" s="170">
        <v>2035.82</v>
      </c>
      <c r="E1949" s="171">
        <v>2035.82</v>
      </c>
      <c r="F1949" s="166" t="s">
        <v>2946</v>
      </c>
      <c r="G1949" s="161" t="s">
        <v>1267</v>
      </c>
      <c r="H1949" s="162" t="s">
        <v>322</v>
      </c>
      <c r="I1949" s="155"/>
      <c r="J1949" s="155"/>
      <c r="K1949" s="155"/>
      <c r="L1949" s="155"/>
      <c r="M1949" s="155"/>
      <c r="N1949" s="155"/>
      <c r="O1949" s="155"/>
      <c r="P1949" s="155"/>
      <c r="Q1949" s="155"/>
      <c r="R1949" s="155"/>
      <c r="S1949" s="155"/>
      <c r="T1949" s="155"/>
      <c r="U1949" s="155"/>
      <c r="V1949" s="155"/>
      <c r="W1949" s="155"/>
      <c r="X1949" s="155"/>
      <c r="Y1949" s="155"/>
      <c r="Z1949" s="155"/>
      <c r="AA1949" s="155"/>
      <c r="AB1949" s="155"/>
      <c r="AC1949" s="155"/>
      <c r="AD1949" s="155"/>
      <c r="AE1949" s="155"/>
      <c r="AF1949" s="155"/>
      <c r="AG1949" s="155"/>
      <c r="AH1949" s="155"/>
      <c r="AI1949" s="155"/>
      <c r="AJ1949" s="155"/>
      <c r="AK1949" s="155"/>
      <c r="AL1949" s="155"/>
      <c r="AM1949" s="155"/>
      <c r="AN1949" s="155"/>
      <c r="AO1949" s="155"/>
      <c r="AP1949" s="155"/>
      <c r="AQ1949" s="155"/>
      <c r="AR1949" s="155"/>
    </row>
    <row r="1950" spans="1:44" ht="102" hidden="1" x14ac:dyDescent="0.3">
      <c r="A1950" s="155"/>
      <c r="B1950" s="166" t="s">
        <v>2946</v>
      </c>
      <c r="C1950" s="167"/>
      <c r="D1950" s="170">
        <v>2035.82</v>
      </c>
      <c r="E1950" s="171">
        <v>2035.82</v>
      </c>
      <c r="F1950" s="161" t="s">
        <v>1267</v>
      </c>
      <c r="G1950" s="165" t="s">
        <v>4107</v>
      </c>
      <c r="H1950" s="162"/>
      <c r="I1950" s="155"/>
      <c r="J1950" s="155"/>
      <c r="K1950" s="155"/>
      <c r="L1950" s="155"/>
      <c r="M1950" s="155"/>
      <c r="N1950" s="155"/>
      <c r="O1950" s="155"/>
      <c r="P1950" s="155"/>
      <c r="Q1950" s="155"/>
      <c r="R1950" s="155"/>
      <c r="S1950" s="155"/>
      <c r="T1950" s="155"/>
      <c r="U1950" s="155"/>
      <c r="V1950" s="155"/>
      <c r="W1950" s="155"/>
      <c r="X1950" s="155"/>
      <c r="Y1950" s="155"/>
      <c r="Z1950" s="155"/>
      <c r="AA1950" s="155"/>
      <c r="AB1950" s="155"/>
      <c r="AC1950" s="155"/>
      <c r="AD1950" s="155"/>
      <c r="AE1950" s="155"/>
      <c r="AF1950" s="155"/>
      <c r="AG1950" s="155"/>
      <c r="AH1950" s="155"/>
      <c r="AI1950" s="155"/>
      <c r="AJ1950" s="155"/>
      <c r="AK1950" s="155"/>
      <c r="AL1950" s="155"/>
      <c r="AM1950" s="155"/>
      <c r="AN1950" s="155"/>
      <c r="AO1950" s="155"/>
      <c r="AP1950" s="155"/>
      <c r="AQ1950" s="155"/>
      <c r="AR1950" s="155"/>
    </row>
    <row r="1951" spans="1:44" ht="102" x14ac:dyDescent="0.3">
      <c r="A1951" s="155"/>
      <c r="B1951" s="161" t="s">
        <v>1267</v>
      </c>
      <c r="C1951" s="162" t="s">
        <v>322</v>
      </c>
      <c r="D1951" s="170">
        <v>2289.2199999999998</v>
      </c>
      <c r="E1951" s="171">
        <v>2289.2199999999998</v>
      </c>
      <c r="F1951" s="165" t="s">
        <v>4107</v>
      </c>
      <c r="G1951" s="166" t="s">
        <v>2947</v>
      </c>
      <c r="H1951" s="167"/>
      <c r="I1951" s="155"/>
      <c r="J1951" s="155"/>
      <c r="K1951" s="155"/>
      <c r="L1951" s="155"/>
      <c r="M1951" s="155"/>
      <c r="N1951" s="155"/>
      <c r="O1951" s="155"/>
      <c r="P1951" s="155"/>
      <c r="Q1951" s="155"/>
      <c r="R1951" s="155"/>
      <c r="S1951" s="155"/>
      <c r="T1951" s="155"/>
      <c r="U1951" s="155"/>
      <c r="V1951" s="155"/>
      <c r="W1951" s="155"/>
      <c r="X1951" s="155"/>
      <c r="Y1951" s="155"/>
      <c r="Z1951" s="155"/>
      <c r="AA1951" s="155"/>
      <c r="AB1951" s="155"/>
      <c r="AC1951" s="155"/>
      <c r="AD1951" s="155"/>
      <c r="AE1951" s="155"/>
      <c r="AF1951" s="155"/>
      <c r="AG1951" s="155"/>
      <c r="AH1951" s="155"/>
      <c r="AI1951" s="155"/>
      <c r="AJ1951" s="155"/>
      <c r="AK1951" s="155"/>
      <c r="AL1951" s="155"/>
      <c r="AM1951" s="155"/>
      <c r="AN1951" s="155"/>
      <c r="AO1951" s="155"/>
      <c r="AP1951" s="155"/>
      <c r="AQ1951" s="155"/>
      <c r="AR1951" s="155"/>
    </row>
    <row r="1952" spans="1:44" ht="102" hidden="1" x14ac:dyDescent="0.3">
      <c r="A1952" s="155"/>
      <c r="B1952" s="165" t="s">
        <v>4107</v>
      </c>
      <c r="C1952" s="162"/>
      <c r="D1952" s="170">
        <v>2289.2199999999998</v>
      </c>
      <c r="E1952" s="171">
        <v>2289.2199999999998</v>
      </c>
      <c r="F1952" s="166" t="s">
        <v>2947</v>
      </c>
      <c r="G1952" s="161" t="s">
        <v>1261</v>
      </c>
      <c r="H1952" s="162" t="s">
        <v>252</v>
      </c>
      <c r="I1952" s="155"/>
      <c r="J1952" s="155"/>
      <c r="K1952" s="155"/>
      <c r="L1952" s="155"/>
      <c r="M1952" s="155"/>
      <c r="N1952" s="155"/>
      <c r="O1952" s="155"/>
      <c r="P1952" s="155"/>
      <c r="Q1952" s="155"/>
      <c r="R1952" s="155"/>
      <c r="S1952" s="155"/>
      <c r="T1952" s="155"/>
      <c r="U1952" s="155"/>
      <c r="V1952" s="155"/>
      <c r="W1952" s="155"/>
      <c r="X1952" s="155"/>
      <c r="Y1952" s="155"/>
      <c r="Z1952" s="155"/>
      <c r="AA1952" s="155"/>
      <c r="AB1952" s="155"/>
      <c r="AC1952" s="155"/>
      <c r="AD1952" s="155"/>
      <c r="AE1952" s="155"/>
      <c r="AF1952" s="155"/>
      <c r="AG1952" s="155"/>
      <c r="AH1952" s="155"/>
      <c r="AI1952" s="155"/>
      <c r="AJ1952" s="155"/>
      <c r="AK1952" s="155"/>
      <c r="AL1952" s="155"/>
      <c r="AM1952" s="155"/>
      <c r="AN1952" s="155"/>
      <c r="AO1952" s="155"/>
      <c r="AP1952" s="155"/>
      <c r="AQ1952" s="155"/>
      <c r="AR1952" s="155"/>
    </row>
    <row r="1953" spans="1:44" ht="102" hidden="1" x14ac:dyDescent="0.3">
      <c r="A1953" s="155"/>
      <c r="B1953" s="166" t="s">
        <v>2947</v>
      </c>
      <c r="C1953" s="167"/>
      <c r="D1953" s="170">
        <v>2289.2199999999998</v>
      </c>
      <c r="E1953" s="171">
        <v>2289.2199999999998</v>
      </c>
      <c r="F1953" s="161" t="s">
        <v>1261</v>
      </c>
      <c r="G1953" s="165" t="s">
        <v>4107</v>
      </c>
      <c r="H1953" s="162"/>
      <c r="I1953" s="155"/>
      <c r="J1953" s="155"/>
      <c r="K1953" s="155"/>
      <c r="L1953" s="155"/>
      <c r="M1953" s="155"/>
      <c r="N1953" s="155"/>
      <c r="O1953" s="155"/>
      <c r="P1953" s="155"/>
      <c r="Q1953" s="155"/>
      <c r="R1953" s="155"/>
      <c r="S1953" s="155"/>
      <c r="T1953" s="155"/>
      <c r="U1953" s="155"/>
      <c r="V1953" s="155"/>
      <c r="W1953" s="155"/>
      <c r="X1953" s="155"/>
      <c r="Y1953" s="155"/>
      <c r="Z1953" s="155"/>
      <c r="AA1953" s="155"/>
      <c r="AB1953" s="155"/>
      <c r="AC1953" s="155"/>
      <c r="AD1953" s="155"/>
      <c r="AE1953" s="155"/>
      <c r="AF1953" s="155"/>
      <c r="AG1953" s="155"/>
      <c r="AH1953" s="155"/>
      <c r="AI1953" s="155"/>
      <c r="AJ1953" s="155"/>
      <c r="AK1953" s="155"/>
      <c r="AL1953" s="155"/>
      <c r="AM1953" s="155"/>
      <c r="AN1953" s="155"/>
      <c r="AO1953" s="155"/>
      <c r="AP1953" s="155"/>
      <c r="AQ1953" s="155"/>
      <c r="AR1953" s="155"/>
    </row>
    <row r="1954" spans="1:44" ht="102" x14ac:dyDescent="0.3">
      <c r="A1954" s="155"/>
      <c r="B1954" s="161" t="s">
        <v>1261</v>
      </c>
      <c r="C1954" s="162" t="s">
        <v>252</v>
      </c>
      <c r="D1954" s="170">
        <v>2637.12</v>
      </c>
      <c r="E1954" s="171">
        <v>2637.12</v>
      </c>
      <c r="F1954" s="165" t="s">
        <v>4107</v>
      </c>
      <c r="G1954" s="166" t="s">
        <v>2948</v>
      </c>
      <c r="H1954" s="167"/>
      <c r="I1954" s="155"/>
      <c r="J1954" s="155"/>
      <c r="K1954" s="155"/>
      <c r="L1954" s="155"/>
      <c r="M1954" s="155"/>
      <c r="N1954" s="155"/>
      <c r="O1954" s="155"/>
      <c r="P1954" s="155"/>
      <c r="Q1954" s="155"/>
      <c r="R1954" s="155"/>
      <c r="S1954" s="155"/>
      <c r="T1954" s="155"/>
      <c r="U1954" s="155"/>
      <c r="V1954" s="155"/>
      <c r="W1954" s="155"/>
      <c r="X1954" s="155"/>
      <c r="Y1954" s="155"/>
      <c r="Z1954" s="155"/>
      <c r="AA1954" s="155"/>
      <c r="AB1954" s="155"/>
      <c r="AC1954" s="155"/>
      <c r="AD1954" s="155"/>
      <c r="AE1954" s="155"/>
      <c r="AF1954" s="155"/>
      <c r="AG1954" s="155"/>
      <c r="AH1954" s="155"/>
      <c r="AI1954" s="155"/>
      <c r="AJ1954" s="155"/>
      <c r="AK1954" s="155"/>
      <c r="AL1954" s="155"/>
      <c r="AM1954" s="155"/>
      <c r="AN1954" s="155"/>
      <c r="AO1954" s="155"/>
      <c r="AP1954" s="155"/>
      <c r="AQ1954" s="155"/>
      <c r="AR1954" s="155"/>
    </row>
    <row r="1955" spans="1:44" ht="102" hidden="1" x14ac:dyDescent="0.3">
      <c r="A1955" s="155"/>
      <c r="B1955" s="165" t="s">
        <v>4107</v>
      </c>
      <c r="C1955" s="162"/>
      <c r="D1955" s="170">
        <v>2637.12</v>
      </c>
      <c r="E1955" s="171">
        <v>2637.12</v>
      </c>
      <c r="F1955" s="166" t="s">
        <v>2948</v>
      </c>
      <c r="G1955" s="161" t="s">
        <v>1264</v>
      </c>
      <c r="H1955" s="162" t="s">
        <v>60</v>
      </c>
      <c r="I1955" s="155"/>
      <c r="J1955" s="155"/>
      <c r="K1955" s="155"/>
      <c r="L1955" s="155"/>
      <c r="M1955" s="155"/>
      <c r="N1955" s="155"/>
      <c r="O1955" s="155"/>
      <c r="P1955" s="155"/>
      <c r="Q1955" s="155"/>
      <c r="R1955" s="155"/>
      <c r="S1955" s="155"/>
      <c r="T1955" s="155"/>
      <c r="U1955" s="155"/>
      <c r="V1955" s="155"/>
      <c r="W1955" s="155"/>
      <c r="X1955" s="155"/>
      <c r="Y1955" s="155"/>
      <c r="Z1955" s="155"/>
      <c r="AA1955" s="155"/>
      <c r="AB1955" s="155"/>
      <c r="AC1955" s="155"/>
      <c r="AD1955" s="155"/>
      <c r="AE1955" s="155"/>
      <c r="AF1955" s="155"/>
      <c r="AG1955" s="155"/>
      <c r="AH1955" s="155"/>
      <c r="AI1955" s="155"/>
      <c r="AJ1955" s="155"/>
      <c r="AK1955" s="155"/>
      <c r="AL1955" s="155"/>
      <c r="AM1955" s="155"/>
      <c r="AN1955" s="155"/>
      <c r="AO1955" s="155"/>
      <c r="AP1955" s="155"/>
      <c r="AQ1955" s="155"/>
      <c r="AR1955" s="155"/>
    </row>
    <row r="1956" spans="1:44" ht="102" hidden="1" x14ac:dyDescent="0.3">
      <c r="A1956" s="155"/>
      <c r="B1956" s="166" t="s">
        <v>2948</v>
      </c>
      <c r="C1956" s="167"/>
      <c r="D1956" s="170">
        <v>2637.12</v>
      </c>
      <c r="E1956" s="171">
        <v>2637.12</v>
      </c>
      <c r="F1956" s="161" t="s">
        <v>1264</v>
      </c>
      <c r="G1956" s="165" t="s">
        <v>4107</v>
      </c>
      <c r="H1956" s="162"/>
      <c r="I1956" s="155"/>
      <c r="J1956" s="155"/>
      <c r="K1956" s="155"/>
      <c r="L1956" s="155"/>
      <c r="M1956" s="155"/>
      <c r="N1956" s="155"/>
      <c r="O1956" s="155"/>
      <c r="P1956" s="155"/>
      <c r="Q1956" s="155"/>
      <c r="R1956" s="155"/>
      <c r="S1956" s="155"/>
      <c r="T1956" s="155"/>
      <c r="U1956" s="155"/>
      <c r="V1956" s="155"/>
      <c r="W1956" s="155"/>
      <c r="X1956" s="155"/>
      <c r="Y1956" s="155"/>
      <c r="Z1956" s="155"/>
      <c r="AA1956" s="155"/>
      <c r="AB1956" s="155"/>
      <c r="AC1956" s="155"/>
      <c r="AD1956" s="155"/>
      <c r="AE1956" s="155"/>
      <c r="AF1956" s="155"/>
      <c r="AG1956" s="155"/>
      <c r="AH1956" s="155"/>
      <c r="AI1956" s="155"/>
      <c r="AJ1956" s="155"/>
      <c r="AK1956" s="155"/>
      <c r="AL1956" s="155"/>
      <c r="AM1956" s="155"/>
      <c r="AN1956" s="155"/>
      <c r="AO1956" s="155"/>
      <c r="AP1956" s="155"/>
      <c r="AQ1956" s="155"/>
      <c r="AR1956" s="155"/>
    </row>
    <row r="1957" spans="1:44" ht="102" x14ac:dyDescent="0.3">
      <c r="A1957" s="155"/>
      <c r="B1957" s="161" t="s">
        <v>1264</v>
      </c>
      <c r="C1957" s="162" t="s">
        <v>60</v>
      </c>
      <c r="D1957" s="170">
        <v>3427.39</v>
      </c>
      <c r="E1957" s="171">
        <v>3427.39</v>
      </c>
      <c r="F1957" s="165" t="s">
        <v>4107</v>
      </c>
      <c r="G1957" s="166" t="s">
        <v>2949</v>
      </c>
      <c r="H1957" s="167"/>
      <c r="I1957" s="155"/>
      <c r="J1957" s="155"/>
      <c r="K1957" s="155"/>
      <c r="L1957" s="155"/>
      <c r="M1957" s="155"/>
      <c r="N1957" s="155"/>
      <c r="O1957" s="155"/>
      <c r="P1957" s="155"/>
      <c r="Q1957" s="155"/>
      <c r="R1957" s="155"/>
      <c r="S1957" s="155"/>
      <c r="T1957" s="155"/>
      <c r="U1957" s="155"/>
      <c r="V1957" s="155"/>
      <c r="W1957" s="155"/>
      <c r="X1957" s="155"/>
      <c r="Y1957" s="155"/>
      <c r="Z1957" s="155"/>
      <c r="AA1957" s="155"/>
      <c r="AB1957" s="155"/>
      <c r="AC1957" s="155"/>
      <c r="AD1957" s="155"/>
      <c r="AE1957" s="155"/>
      <c r="AF1957" s="155"/>
      <c r="AG1957" s="155"/>
      <c r="AH1957" s="155"/>
      <c r="AI1957" s="155"/>
      <c r="AJ1957" s="155"/>
      <c r="AK1957" s="155"/>
      <c r="AL1957" s="155"/>
      <c r="AM1957" s="155"/>
      <c r="AN1957" s="155"/>
      <c r="AO1957" s="155"/>
      <c r="AP1957" s="155"/>
      <c r="AQ1957" s="155"/>
      <c r="AR1957" s="155"/>
    </row>
    <row r="1958" spans="1:44" ht="102" hidden="1" x14ac:dyDescent="0.3">
      <c r="A1958" s="155"/>
      <c r="B1958" s="165" t="s">
        <v>4107</v>
      </c>
      <c r="C1958" s="162"/>
      <c r="D1958" s="170">
        <v>3427.39</v>
      </c>
      <c r="E1958" s="171">
        <v>3427.39</v>
      </c>
      <c r="F1958" s="166" t="s">
        <v>2949</v>
      </c>
      <c r="G1958" s="161" t="s">
        <v>2315</v>
      </c>
      <c r="H1958" s="162" t="s">
        <v>62</v>
      </c>
      <c r="I1958" s="155"/>
      <c r="J1958" s="155"/>
      <c r="K1958" s="155"/>
      <c r="L1958" s="155"/>
      <c r="M1958" s="155"/>
      <c r="N1958" s="155"/>
      <c r="O1958" s="155"/>
      <c r="P1958" s="155"/>
      <c r="Q1958" s="155"/>
      <c r="R1958" s="155"/>
      <c r="S1958" s="155"/>
      <c r="T1958" s="155"/>
      <c r="U1958" s="155"/>
      <c r="V1958" s="155"/>
      <c r="W1958" s="155"/>
      <c r="X1958" s="155"/>
      <c r="Y1958" s="155"/>
      <c r="Z1958" s="155"/>
      <c r="AA1958" s="155"/>
      <c r="AB1958" s="155"/>
      <c r="AC1958" s="155"/>
      <c r="AD1958" s="155"/>
      <c r="AE1958" s="155"/>
      <c r="AF1958" s="155"/>
      <c r="AG1958" s="155"/>
      <c r="AH1958" s="155"/>
      <c r="AI1958" s="155"/>
      <c r="AJ1958" s="155"/>
      <c r="AK1958" s="155"/>
      <c r="AL1958" s="155"/>
      <c r="AM1958" s="155"/>
      <c r="AN1958" s="155"/>
      <c r="AO1958" s="155"/>
      <c r="AP1958" s="155"/>
      <c r="AQ1958" s="155"/>
      <c r="AR1958" s="155"/>
    </row>
    <row r="1959" spans="1:44" ht="102" hidden="1" x14ac:dyDescent="0.3">
      <c r="A1959" s="155"/>
      <c r="B1959" s="166" t="s">
        <v>2949</v>
      </c>
      <c r="C1959" s="167"/>
      <c r="D1959" s="170">
        <v>3427.39</v>
      </c>
      <c r="E1959" s="171">
        <v>3427.39</v>
      </c>
      <c r="F1959" s="161" t="s">
        <v>2315</v>
      </c>
      <c r="G1959" s="165" t="s">
        <v>4107</v>
      </c>
      <c r="H1959" s="162"/>
      <c r="I1959" s="155"/>
      <c r="J1959" s="155"/>
      <c r="K1959" s="155"/>
      <c r="L1959" s="155"/>
      <c r="M1959" s="155"/>
      <c r="N1959" s="155"/>
      <c r="O1959" s="155"/>
      <c r="P1959" s="155"/>
      <c r="Q1959" s="155"/>
      <c r="R1959" s="155"/>
      <c r="S1959" s="155"/>
      <c r="T1959" s="155"/>
      <c r="U1959" s="155"/>
      <c r="V1959" s="155"/>
      <c r="W1959" s="155"/>
      <c r="X1959" s="155"/>
      <c r="Y1959" s="155"/>
      <c r="Z1959" s="155"/>
      <c r="AA1959" s="155"/>
      <c r="AB1959" s="155"/>
      <c r="AC1959" s="155"/>
      <c r="AD1959" s="155"/>
      <c r="AE1959" s="155"/>
      <c r="AF1959" s="155"/>
      <c r="AG1959" s="155"/>
      <c r="AH1959" s="155"/>
      <c r="AI1959" s="155"/>
      <c r="AJ1959" s="155"/>
      <c r="AK1959" s="155"/>
      <c r="AL1959" s="155"/>
      <c r="AM1959" s="155"/>
      <c r="AN1959" s="155"/>
      <c r="AO1959" s="155"/>
      <c r="AP1959" s="155"/>
      <c r="AQ1959" s="155"/>
      <c r="AR1959" s="155"/>
    </row>
    <row r="1960" spans="1:44" ht="102" x14ac:dyDescent="0.3">
      <c r="A1960" s="155"/>
      <c r="B1960" s="161" t="s">
        <v>2315</v>
      </c>
      <c r="C1960" s="162" t="s">
        <v>62</v>
      </c>
      <c r="D1960" s="170">
        <v>1348.62</v>
      </c>
      <c r="E1960" s="171">
        <v>1348.62</v>
      </c>
      <c r="F1960" s="165" t="s">
        <v>4107</v>
      </c>
      <c r="G1960" s="166" t="s">
        <v>3442</v>
      </c>
      <c r="H1960" s="167"/>
      <c r="I1960" s="155"/>
      <c r="J1960" s="155"/>
      <c r="K1960" s="155"/>
      <c r="L1960" s="155"/>
      <c r="M1960" s="155"/>
      <c r="N1960" s="155"/>
      <c r="O1960" s="155"/>
      <c r="P1960" s="155"/>
      <c r="Q1960" s="155"/>
      <c r="R1960" s="155"/>
      <c r="S1960" s="155"/>
      <c r="T1960" s="155"/>
      <c r="U1960" s="155"/>
      <c r="V1960" s="155"/>
      <c r="W1960" s="155"/>
      <c r="X1960" s="155"/>
      <c r="Y1960" s="155"/>
      <c r="Z1960" s="155"/>
      <c r="AA1960" s="155"/>
      <c r="AB1960" s="155"/>
      <c r="AC1960" s="155"/>
      <c r="AD1960" s="155"/>
      <c r="AE1960" s="155"/>
      <c r="AF1960" s="155"/>
      <c r="AG1960" s="155"/>
      <c r="AH1960" s="155"/>
      <c r="AI1960" s="155"/>
      <c r="AJ1960" s="155"/>
      <c r="AK1960" s="155"/>
      <c r="AL1960" s="155"/>
      <c r="AM1960" s="155"/>
      <c r="AN1960" s="155"/>
      <c r="AO1960" s="155"/>
      <c r="AP1960" s="155"/>
      <c r="AQ1960" s="155"/>
      <c r="AR1960" s="155"/>
    </row>
    <row r="1961" spans="1:44" ht="102" hidden="1" x14ac:dyDescent="0.3">
      <c r="A1961" s="155"/>
      <c r="B1961" s="165" t="s">
        <v>4107</v>
      </c>
      <c r="C1961" s="162"/>
      <c r="D1961" s="170">
        <v>1348.62</v>
      </c>
      <c r="E1961" s="171">
        <v>1348.62</v>
      </c>
      <c r="F1961" s="166" t="s">
        <v>3442</v>
      </c>
      <c r="G1961" s="161" t="s">
        <v>1453</v>
      </c>
      <c r="H1961" s="162" t="s">
        <v>206</v>
      </c>
      <c r="I1961" s="155"/>
      <c r="J1961" s="155"/>
      <c r="K1961" s="155"/>
      <c r="L1961" s="155"/>
      <c r="M1961" s="155"/>
      <c r="N1961" s="155"/>
      <c r="O1961" s="155"/>
      <c r="P1961" s="155"/>
      <c r="Q1961" s="155"/>
      <c r="R1961" s="155"/>
      <c r="S1961" s="155"/>
      <c r="T1961" s="155"/>
      <c r="U1961" s="155"/>
      <c r="V1961" s="155"/>
      <c r="W1961" s="155"/>
      <c r="X1961" s="155"/>
      <c r="Y1961" s="155"/>
      <c r="Z1961" s="155"/>
      <c r="AA1961" s="155"/>
      <c r="AB1961" s="155"/>
      <c r="AC1961" s="155"/>
      <c r="AD1961" s="155"/>
      <c r="AE1961" s="155"/>
      <c r="AF1961" s="155"/>
      <c r="AG1961" s="155"/>
      <c r="AH1961" s="155"/>
      <c r="AI1961" s="155"/>
      <c r="AJ1961" s="155"/>
      <c r="AK1961" s="155"/>
      <c r="AL1961" s="155"/>
      <c r="AM1961" s="155"/>
      <c r="AN1961" s="155"/>
      <c r="AO1961" s="155"/>
      <c r="AP1961" s="155"/>
      <c r="AQ1961" s="155"/>
      <c r="AR1961" s="155"/>
    </row>
    <row r="1962" spans="1:44" ht="102" hidden="1" x14ac:dyDescent="0.3">
      <c r="A1962" s="155"/>
      <c r="B1962" s="166" t="s">
        <v>3442</v>
      </c>
      <c r="C1962" s="167"/>
      <c r="D1962" s="170">
        <v>1348.62</v>
      </c>
      <c r="E1962" s="171">
        <v>1348.62</v>
      </c>
      <c r="F1962" s="161" t="s">
        <v>1453</v>
      </c>
      <c r="G1962" s="165" t="s">
        <v>4107</v>
      </c>
      <c r="H1962" s="162"/>
      <c r="I1962" s="155"/>
      <c r="J1962" s="155"/>
      <c r="K1962" s="155"/>
      <c r="L1962" s="155"/>
      <c r="M1962" s="155"/>
      <c r="N1962" s="155"/>
      <c r="O1962" s="155"/>
      <c r="P1962" s="155"/>
      <c r="Q1962" s="155"/>
      <c r="R1962" s="155"/>
      <c r="S1962" s="155"/>
      <c r="T1962" s="155"/>
      <c r="U1962" s="155"/>
      <c r="V1962" s="155"/>
      <c r="W1962" s="155"/>
      <c r="X1962" s="155"/>
      <c r="Y1962" s="155"/>
      <c r="Z1962" s="155"/>
      <c r="AA1962" s="155"/>
      <c r="AB1962" s="155"/>
      <c r="AC1962" s="155"/>
      <c r="AD1962" s="155"/>
      <c r="AE1962" s="155"/>
      <c r="AF1962" s="155"/>
      <c r="AG1962" s="155"/>
      <c r="AH1962" s="155"/>
      <c r="AI1962" s="155"/>
      <c r="AJ1962" s="155"/>
      <c r="AK1962" s="155"/>
      <c r="AL1962" s="155"/>
      <c r="AM1962" s="155"/>
      <c r="AN1962" s="155"/>
      <c r="AO1962" s="155"/>
      <c r="AP1962" s="155"/>
      <c r="AQ1962" s="155"/>
      <c r="AR1962" s="155"/>
    </row>
    <row r="1963" spans="1:44" ht="102" x14ac:dyDescent="0.3">
      <c r="A1963" s="155"/>
      <c r="B1963" s="161" t="s">
        <v>1453</v>
      </c>
      <c r="C1963" s="162" t="s">
        <v>206</v>
      </c>
      <c r="D1963" s="170">
        <v>2233.39</v>
      </c>
      <c r="E1963" s="171">
        <v>2233.39</v>
      </c>
      <c r="F1963" s="165" t="s">
        <v>4107</v>
      </c>
      <c r="G1963" s="166" t="s">
        <v>2950</v>
      </c>
      <c r="H1963" s="167"/>
      <c r="I1963" s="155"/>
      <c r="J1963" s="155"/>
      <c r="K1963" s="155"/>
      <c r="L1963" s="155"/>
      <c r="M1963" s="155"/>
      <c r="N1963" s="155"/>
      <c r="O1963" s="155"/>
      <c r="P1963" s="155"/>
      <c r="Q1963" s="155"/>
      <c r="R1963" s="155"/>
      <c r="S1963" s="155"/>
      <c r="T1963" s="155"/>
      <c r="U1963" s="155"/>
      <c r="V1963" s="155"/>
      <c r="W1963" s="155"/>
      <c r="X1963" s="155"/>
      <c r="Y1963" s="155"/>
      <c r="Z1963" s="155"/>
      <c r="AA1963" s="155"/>
      <c r="AB1963" s="155"/>
      <c r="AC1963" s="155"/>
      <c r="AD1963" s="155"/>
      <c r="AE1963" s="155"/>
      <c r="AF1963" s="155"/>
      <c r="AG1963" s="155"/>
      <c r="AH1963" s="155"/>
      <c r="AI1963" s="155"/>
      <c r="AJ1963" s="155"/>
      <c r="AK1963" s="155"/>
      <c r="AL1963" s="155"/>
      <c r="AM1963" s="155"/>
      <c r="AN1963" s="155"/>
      <c r="AO1963" s="155"/>
      <c r="AP1963" s="155"/>
      <c r="AQ1963" s="155"/>
      <c r="AR1963" s="155"/>
    </row>
    <row r="1964" spans="1:44" ht="102" hidden="1" x14ac:dyDescent="0.3">
      <c r="A1964" s="155"/>
      <c r="B1964" s="165" t="s">
        <v>4107</v>
      </c>
      <c r="C1964" s="162"/>
      <c r="D1964" s="170">
        <v>2233.39</v>
      </c>
      <c r="E1964" s="171">
        <v>2233.39</v>
      </c>
      <c r="F1964" s="166" t="s">
        <v>2950</v>
      </c>
      <c r="G1964" s="161" t="s">
        <v>1475</v>
      </c>
      <c r="H1964" s="162" t="s">
        <v>301</v>
      </c>
      <c r="I1964" s="155"/>
      <c r="J1964" s="155"/>
      <c r="K1964" s="155"/>
      <c r="L1964" s="155"/>
      <c r="M1964" s="155"/>
      <c r="N1964" s="155"/>
      <c r="O1964" s="155"/>
      <c r="P1964" s="155"/>
      <c r="Q1964" s="155"/>
      <c r="R1964" s="155"/>
      <c r="S1964" s="155"/>
      <c r="T1964" s="155"/>
      <c r="U1964" s="155"/>
      <c r="V1964" s="155"/>
      <c r="W1964" s="155"/>
      <c r="X1964" s="155"/>
      <c r="Y1964" s="155"/>
      <c r="Z1964" s="155"/>
      <c r="AA1964" s="155"/>
      <c r="AB1964" s="155"/>
      <c r="AC1964" s="155"/>
      <c r="AD1964" s="155"/>
      <c r="AE1964" s="155"/>
      <c r="AF1964" s="155"/>
      <c r="AG1964" s="155"/>
      <c r="AH1964" s="155"/>
      <c r="AI1964" s="155"/>
      <c r="AJ1964" s="155"/>
      <c r="AK1964" s="155"/>
      <c r="AL1964" s="155"/>
      <c r="AM1964" s="155"/>
      <c r="AN1964" s="155"/>
      <c r="AO1964" s="155"/>
      <c r="AP1964" s="155"/>
      <c r="AQ1964" s="155"/>
      <c r="AR1964" s="155"/>
    </row>
    <row r="1965" spans="1:44" ht="102" hidden="1" x14ac:dyDescent="0.3">
      <c r="A1965" s="155"/>
      <c r="B1965" s="166" t="s">
        <v>2950</v>
      </c>
      <c r="C1965" s="167"/>
      <c r="D1965" s="170">
        <v>2233.39</v>
      </c>
      <c r="E1965" s="171">
        <v>2233.39</v>
      </c>
      <c r="F1965" s="161" t="s">
        <v>1475</v>
      </c>
      <c r="G1965" s="165" t="s">
        <v>4107</v>
      </c>
      <c r="H1965" s="162"/>
      <c r="I1965" s="155"/>
      <c r="J1965" s="155"/>
      <c r="K1965" s="155"/>
      <c r="L1965" s="155"/>
      <c r="M1965" s="155"/>
      <c r="N1965" s="155"/>
      <c r="O1965" s="155"/>
      <c r="P1965" s="155"/>
      <c r="Q1965" s="155"/>
      <c r="R1965" s="155"/>
      <c r="S1965" s="155"/>
      <c r="T1965" s="155"/>
      <c r="U1965" s="155"/>
      <c r="V1965" s="155"/>
      <c r="W1965" s="155"/>
      <c r="X1965" s="155"/>
      <c r="Y1965" s="155"/>
      <c r="Z1965" s="155"/>
      <c r="AA1965" s="155"/>
      <c r="AB1965" s="155"/>
      <c r="AC1965" s="155"/>
      <c r="AD1965" s="155"/>
      <c r="AE1965" s="155"/>
      <c r="AF1965" s="155"/>
      <c r="AG1965" s="155"/>
      <c r="AH1965" s="155"/>
      <c r="AI1965" s="155"/>
      <c r="AJ1965" s="155"/>
      <c r="AK1965" s="155"/>
      <c r="AL1965" s="155"/>
      <c r="AM1965" s="155"/>
      <c r="AN1965" s="155"/>
      <c r="AO1965" s="155"/>
      <c r="AP1965" s="155"/>
      <c r="AQ1965" s="155"/>
      <c r="AR1965" s="155"/>
    </row>
    <row r="1966" spans="1:44" ht="102" x14ac:dyDescent="0.3">
      <c r="A1966" s="155"/>
      <c r="B1966" s="161" t="s">
        <v>1475</v>
      </c>
      <c r="C1966" s="162" t="s">
        <v>301</v>
      </c>
      <c r="D1966" s="170">
        <v>2576.9899999999998</v>
      </c>
      <c r="E1966" s="171">
        <v>2576.9899999999998</v>
      </c>
      <c r="F1966" s="165" t="s">
        <v>4107</v>
      </c>
      <c r="G1966" s="166" t="s">
        <v>2951</v>
      </c>
      <c r="H1966" s="167"/>
      <c r="I1966" s="155"/>
      <c r="J1966" s="155"/>
      <c r="K1966" s="155"/>
      <c r="L1966" s="155"/>
      <c r="M1966" s="155"/>
      <c r="N1966" s="155"/>
      <c r="O1966" s="155"/>
      <c r="P1966" s="155"/>
      <c r="Q1966" s="155"/>
      <c r="R1966" s="155"/>
      <c r="S1966" s="155"/>
      <c r="T1966" s="155"/>
      <c r="U1966" s="155"/>
      <c r="V1966" s="155"/>
      <c r="W1966" s="155"/>
      <c r="X1966" s="155"/>
      <c r="Y1966" s="155"/>
      <c r="Z1966" s="155"/>
      <c r="AA1966" s="155"/>
      <c r="AB1966" s="155"/>
      <c r="AC1966" s="155"/>
      <c r="AD1966" s="155"/>
      <c r="AE1966" s="155"/>
      <c r="AF1966" s="155"/>
      <c r="AG1966" s="155"/>
      <c r="AH1966" s="155"/>
      <c r="AI1966" s="155"/>
      <c r="AJ1966" s="155"/>
      <c r="AK1966" s="155"/>
      <c r="AL1966" s="155"/>
      <c r="AM1966" s="155"/>
      <c r="AN1966" s="155"/>
      <c r="AO1966" s="155"/>
      <c r="AP1966" s="155"/>
      <c r="AQ1966" s="155"/>
      <c r="AR1966" s="155"/>
    </row>
    <row r="1967" spans="1:44" ht="102" hidden="1" x14ac:dyDescent="0.3">
      <c r="A1967" s="155"/>
      <c r="B1967" s="165" t="s">
        <v>4107</v>
      </c>
      <c r="C1967" s="162"/>
      <c r="D1967" s="170">
        <v>2576.9899999999998</v>
      </c>
      <c r="E1967" s="171">
        <v>2576.9899999999998</v>
      </c>
      <c r="F1967" s="166" t="s">
        <v>2951</v>
      </c>
      <c r="G1967" s="161" t="s">
        <v>1419</v>
      </c>
      <c r="H1967" s="162" t="s">
        <v>170</v>
      </c>
      <c r="I1967" s="155"/>
      <c r="J1967" s="155"/>
      <c r="K1967" s="155"/>
      <c r="L1967" s="155"/>
      <c r="M1967" s="155"/>
      <c r="N1967" s="155"/>
      <c r="O1967" s="155"/>
      <c r="P1967" s="155"/>
      <c r="Q1967" s="155"/>
      <c r="R1967" s="155"/>
      <c r="S1967" s="155"/>
      <c r="T1967" s="155"/>
      <c r="U1967" s="155"/>
      <c r="V1967" s="155"/>
      <c r="W1967" s="155"/>
      <c r="X1967" s="155"/>
      <c r="Y1967" s="155"/>
      <c r="Z1967" s="155"/>
      <c r="AA1967" s="155"/>
      <c r="AB1967" s="155"/>
      <c r="AC1967" s="155"/>
      <c r="AD1967" s="155"/>
      <c r="AE1967" s="155"/>
      <c r="AF1967" s="155"/>
      <c r="AG1967" s="155"/>
      <c r="AH1967" s="155"/>
      <c r="AI1967" s="155"/>
      <c r="AJ1967" s="155"/>
      <c r="AK1967" s="155"/>
      <c r="AL1967" s="155"/>
      <c r="AM1967" s="155"/>
      <c r="AN1967" s="155"/>
      <c r="AO1967" s="155"/>
      <c r="AP1967" s="155"/>
      <c r="AQ1967" s="155"/>
      <c r="AR1967" s="155"/>
    </row>
    <row r="1968" spans="1:44" ht="102" hidden="1" x14ac:dyDescent="0.3">
      <c r="A1968" s="155"/>
      <c r="B1968" s="166" t="s">
        <v>2951</v>
      </c>
      <c r="C1968" s="167"/>
      <c r="D1968" s="170">
        <v>2576.9899999999998</v>
      </c>
      <c r="E1968" s="171">
        <v>2576.9899999999998</v>
      </c>
      <c r="F1968" s="161" t="s">
        <v>1419</v>
      </c>
      <c r="G1968" s="165" t="s">
        <v>4107</v>
      </c>
      <c r="H1968" s="162"/>
      <c r="I1968" s="155"/>
      <c r="J1968" s="155"/>
      <c r="K1968" s="155"/>
      <c r="L1968" s="155"/>
      <c r="M1968" s="155"/>
      <c r="N1968" s="155"/>
      <c r="O1968" s="155"/>
      <c r="P1968" s="155"/>
      <c r="Q1968" s="155"/>
      <c r="R1968" s="155"/>
      <c r="S1968" s="155"/>
      <c r="T1968" s="155"/>
      <c r="U1968" s="155"/>
      <c r="V1968" s="155"/>
      <c r="W1968" s="155"/>
      <c r="X1968" s="155"/>
      <c r="Y1968" s="155"/>
      <c r="Z1968" s="155"/>
      <c r="AA1968" s="155"/>
      <c r="AB1968" s="155"/>
      <c r="AC1968" s="155"/>
      <c r="AD1968" s="155"/>
      <c r="AE1968" s="155"/>
      <c r="AF1968" s="155"/>
      <c r="AG1968" s="155"/>
      <c r="AH1968" s="155"/>
      <c r="AI1968" s="155"/>
      <c r="AJ1968" s="155"/>
      <c r="AK1968" s="155"/>
      <c r="AL1968" s="155"/>
      <c r="AM1968" s="155"/>
      <c r="AN1968" s="155"/>
      <c r="AO1968" s="155"/>
      <c r="AP1968" s="155"/>
      <c r="AQ1968" s="155"/>
      <c r="AR1968" s="155"/>
    </row>
    <row r="1969" spans="1:44" ht="102" x14ac:dyDescent="0.3">
      <c r="A1969" s="155"/>
      <c r="B1969" s="161" t="s">
        <v>1419</v>
      </c>
      <c r="C1969" s="162" t="s">
        <v>170</v>
      </c>
      <c r="D1969" s="170">
        <v>3367.26</v>
      </c>
      <c r="E1969" s="171">
        <v>3367.26</v>
      </c>
      <c r="F1969" s="165" t="s">
        <v>4107</v>
      </c>
      <c r="G1969" s="166" t="s">
        <v>2952</v>
      </c>
      <c r="H1969" s="167"/>
      <c r="I1969" s="155"/>
      <c r="J1969" s="155"/>
      <c r="K1969" s="155"/>
      <c r="L1969" s="155"/>
      <c r="M1969" s="155"/>
      <c r="N1969" s="155"/>
      <c r="O1969" s="155"/>
      <c r="P1969" s="155"/>
      <c r="Q1969" s="155"/>
      <c r="R1969" s="155"/>
      <c r="S1969" s="155"/>
      <c r="T1969" s="155"/>
      <c r="U1969" s="155"/>
      <c r="V1969" s="155"/>
      <c r="W1969" s="155"/>
      <c r="X1969" s="155"/>
      <c r="Y1969" s="155"/>
      <c r="Z1969" s="155"/>
      <c r="AA1969" s="155"/>
      <c r="AB1969" s="155"/>
      <c r="AC1969" s="155"/>
      <c r="AD1969" s="155"/>
      <c r="AE1969" s="155"/>
      <c r="AF1969" s="155"/>
      <c r="AG1969" s="155"/>
      <c r="AH1969" s="155"/>
      <c r="AI1969" s="155"/>
      <c r="AJ1969" s="155"/>
      <c r="AK1969" s="155"/>
      <c r="AL1969" s="155"/>
      <c r="AM1969" s="155"/>
      <c r="AN1969" s="155"/>
      <c r="AO1969" s="155"/>
      <c r="AP1969" s="155"/>
      <c r="AQ1969" s="155"/>
      <c r="AR1969" s="155"/>
    </row>
    <row r="1970" spans="1:44" ht="102" hidden="1" x14ac:dyDescent="0.3">
      <c r="A1970" s="155"/>
      <c r="B1970" s="165" t="s">
        <v>4107</v>
      </c>
      <c r="C1970" s="162"/>
      <c r="D1970" s="170">
        <v>3367.26</v>
      </c>
      <c r="E1970" s="171">
        <v>3367.26</v>
      </c>
      <c r="F1970" s="166" t="s">
        <v>2952</v>
      </c>
      <c r="G1970" s="161" t="s">
        <v>1502</v>
      </c>
      <c r="H1970" s="162" t="s">
        <v>224</v>
      </c>
      <c r="I1970" s="155"/>
      <c r="J1970" s="155"/>
      <c r="K1970" s="155"/>
      <c r="L1970" s="155"/>
      <c r="M1970" s="155"/>
      <c r="N1970" s="155"/>
      <c r="O1970" s="155"/>
      <c r="P1970" s="155"/>
      <c r="Q1970" s="155"/>
      <c r="R1970" s="155"/>
      <c r="S1970" s="155"/>
      <c r="T1970" s="155"/>
      <c r="U1970" s="155"/>
      <c r="V1970" s="155"/>
      <c r="W1970" s="155"/>
      <c r="X1970" s="155"/>
      <c r="Y1970" s="155"/>
      <c r="Z1970" s="155"/>
      <c r="AA1970" s="155"/>
      <c r="AB1970" s="155"/>
      <c r="AC1970" s="155"/>
      <c r="AD1970" s="155"/>
      <c r="AE1970" s="155"/>
      <c r="AF1970" s="155"/>
      <c r="AG1970" s="155"/>
      <c r="AH1970" s="155"/>
      <c r="AI1970" s="155"/>
      <c r="AJ1970" s="155"/>
      <c r="AK1970" s="155"/>
      <c r="AL1970" s="155"/>
      <c r="AM1970" s="155"/>
      <c r="AN1970" s="155"/>
      <c r="AO1970" s="155"/>
      <c r="AP1970" s="155"/>
      <c r="AQ1970" s="155"/>
      <c r="AR1970" s="155"/>
    </row>
    <row r="1971" spans="1:44" ht="102" hidden="1" x14ac:dyDescent="0.3">
      <c r="A1971" s="155"/>
      <c r="B1971" s="166" t="s">
        <v>2952</v>
      </c>
      <c r="C1971" s="167"/>
      <c r="D1971" s="170">
        <v>3367.26</v>
      </c>
      <c r="E1971" s="171">
        <v>3367.26</v>
      </c>
      <c r="F1971" s="161" t="s">
        <v>1502</v>
      </c>
      <c r="G1971" s="165" t="s">
        <v>4107</v>
      </c>
      <c r="H1971" s="162"/>
      <c r="I1971" s="155"/>
      <c r="J1971" s="155"/>
      <c r="K1971" s="155"/>
      <c r="L1971" s="155"/>
      <c r="M1971" s="155"/>
      <c r="N1971" s="155"/>
      <c r="O1971" s="155"/>
      <c r="P1971" s="155"/>
      <c r="Q1971" s="155"/>
      <c r="R1971" s="155"/>
      <c r="S1971" s="155"/>
      <c r="T1971" s="155"/>
      <c r="U1971" s="155"/>
      <c r="V1971" s="155"/>
      <c r="W1971" s="155"/>
      <c r="X1971" s="155"/>
      <c r="Y1971" s="155"/>
      <c r="Z1971" s="155"/>
      <c r="AA1971" s="155"/>
      <c r="AB1971" s="155"/>
      <c r="AC1971" s="155"/>
      <c r="AD1971" s="155"/>
      <c r="AE1971" s="155"/>
      <c r="AF1971" s="155"/>
      <c r="AG1971" s="155"/>
      <c r="AH1971" s="155"/>
      <c r="AI1971" s="155"/>
      <c r="AJ1971" s="155"/>
      <c r="AK1971" s="155"/>
      <c r="AL1971" s="155"/>
      <c r="AM1971" s="155"/>
      <c r="AN1971" s="155"/>
      <c r="AO1971" s="155"/>
      <c r="AP1971" s="155"/>
      <c r="AQ1971" s="155"/>
      <c r="AR1971" s="155"/>
    </row>
    <row r="1972" spans="1:44" ht="102" x14ac:dyDescent="0.3">
      <c r="A1972" s="155"/>
      <c r="B1972" s="161" t="s">
        <v>1502</v>
      </c>
      <c r="C1972" s="162" t="s">
        <v>224</v>
      </c>
      <c r="D1972" s="170">
        <v>2396.6</v>
      </c>
      <c r="E1972" s="171">
        <v>2396.6</v>
      </c>
      <c r="F1972" s="165" t="s">
        <v>4107</v>
      </c>
      <c r="G1972" s="166" t="s">
        <v>2742</v>
      </c>
      <c r="H1972" s="167"/>
      <c r="I1972" s="155"/>
      <c r="J1972" s="155"/>
      <c r="K1972" s="155"/>
      <c r="L1972" s="155"/>
      <c r="M1972" s="155"/>
      <c r="N1972" s="155"/>
      <c r="O1972" s="155"/>
      <c r="P1972" s="155"/>
      <c r="Q1972" s="155"/>
      <c r="R1972" s="155"/>
      <c r="S1972" s="155"/>
      <c r="T1972" s="155"/>
      <c r="U1972" s="155"/>
      <c r="V1972" s="155"/>
      <c r="W1972" s="155"/>
      <c r="X1972" s="155"/>
      <c r="Y1972" s="155"/>
      <c r="Z1972" s="155"/>
      <c r="AA1972" s="155"/>
      <c r="AB1972" s="155"/>
      <c r="AC1972" s="155"/>
      <c r="AD1972" s="155"/>
      <c r="AE1972" s="155"/>
      <c r="AF1972" s="155"/>
      <c r="AG1972" s="155"/>
      <c r="AH1972" s="155"/>
      <c r="AI1972" s="155"/>
      <c r="AJ1972" s="155"/>
      <c r="AK1972" s="155"/>
      <c r="AL1972" s="155"/>
      <c r="AM1972" s="155"/>
      <c r="AN1972" s="155"/>
      <c r="AO1972" s="155"/>
      <c r="AP1972" s="155"/>
      <c r="AQ1972" s="155"/>
      <c r="AR1972" s="155"/>
    </row>
    <row r="1973" spans="1:44" ht="102" hidden="1" x14ac:dyDescent="0.3">
      <c r="A1973" s="155"/>
      <c r="B1973" s="165" t="s">
        <v>4107</v>
      </c>
      <c r="C1973" s="162"/>
      <c r="D1973" s="170">
        <v>2396.6</v>
      </c>
      <c r="E1973" s="171">
        <v>2396.6</v>
      </c>
      <c r="F1973" s="166" t="s">
        <v>2742</v>
      </c>
      <c r="G1973" s="161" t="s">
        <v>1482</v>
      </c>
      <c r="H1973" s="162" t="s">
        <v>97</v>
      </c>
      <c r="I1973" s="155"/>
      <c r="J1973" s="155"/>
      <c r="K1973" s="155"/>
      <c r="L1973" s="155"/>
      <c r="M1973" s="155"/>
      <c r="N1973" s="155"/>
      <c r="O1973" s="155"/>
      <c r="P1973" s="155"/>
      <c r="Q1973" s="155"/>
      <c r="R1973" s="155"/>
      <c r="S1973" s="155"/>
      <c r="T1973" s="155"/>
      <c r="U1973" s="155"/>
      <c r="V1973" s="155"/>
      <c r="W1973" s="155"/>
      <c r="X1973" s="155"/>
      <c r="Y1973" s="155"/>
      <c r="Z1973" s="155"/>
      <c r="AA1973" s="155"/>
      <c r="AB1973" s="155"/>
      <c r="AC1973" s="155"/>
      <c r="AD1973" s="155"/>
      <c r="AE1973" s="155"/>
      <c r="AF1973" s="155"/>
      <c r="AG1973" s="155"/>
      <c r="AH1973" s="155"/>
      <c r="AI1973" s="155"/>
      <c r="AJ1973" s="155"/>
      <c r="AK1973" s="155"/>
      <c r="AL1973" s="155"/>
      <c r="AM1973" s="155"/>
      <c r="AN1973" s="155"/>
      <c r="AO1973" s="155"/>
      <c r="AP1973" s="155"/>
      <c r="AQ1973" s="155"/>
      <c r="AR1973" s="155"/>
    </row>
    <row r="1974" spans="1:44" ht="102" hidden="1" x14ac:dyDescent="0.3">
      <c r="A1974" s="155"/>
      <c r="B1974" s="166" t="s">
        <v>2742</v>
      </c>
      <c r="C1974" s="167"/>
      <c r="D1974" s="170">
        <v>2396.6</v>
      </c>
      <c r="E1974" s="171">
        <v>2396.6</v>
      </c>
      <c r="F1974" s="161" t="s">
        <v>1482</v>
      </c>
      <c r="G1974" s="165" t="s">
        <v>4107</v>
      </c>
      <c r="H1974" s="162"/>
      <c r="I1974" s="155"/>
      <c r="J1974" s="155"/>
      <c r="K1974" s="155"/>
      <c r="L1974" s="155"/>
      <c r="M1974" s="155"/>
      <c r="N1974" s="155"/>
      <c r="O1974" s="155"/>
      <c r="P1974" s="155"/>
      <c r="Q1974" s="155"/>
      <c r="R1974" s="155"/>
      <c r="S1974" s="155"/>
      <c r="T1974" s="155"/>
      <c r="U1974" s="155"/>
      <c r="V1974" s="155"/>
      <c r="W1974" s="155"/>
      <c r="X1974" s="155"/>
      <c r="Y1974" s="155"/>
      <c r="Z1974" s="155"/>
      <c r="AA1974" s="155"/>
      <c r="AB1974" s="155"/>
      <c r="AC1974" s="155"/>
      <c r="AD1974" s="155"/>
      <c r="AE1974" s="155"/>
      <c r="AF1974" s="155"/>
      <c r="AG1974" s="155"/>
      <c r="AH1974" s="155"/>
      <c r="AI1974" s="155"/>
      <c r="AJ1974" s="155"/>
      <c r="AK1974" s="155"/>
      <c r="AL1974" s="155"/>
      <c r="AM1974" s="155"/>
      <c r="AN1974" s="155"/>
      <c r="AO1974" s="155"/>
      <c r="AP1974" s="155"/>
      <c r="AQ1974" s="155"/>
      <c r="AR1974" s="155"/>
    </row>
    <row r="1975" spans="1:44" ht="102" x14ac:dyDescent="0.3">
      <c r="A1975" s="155"/>
      <c r="B1975" s="161" t="s">
        <v>1482</v>
      </c>
      <c r="C1975" s="162" t="s">
        <v>97</v>
      </c>
      <c r="D1975" s="170">
        <v>1297.08</v>
      </c>
      <c r="E1975" s="171">
        <v>1297.08</v>
      </c>
      <c r="F1975" s="165" t="s">
        <v>4107</v>
      </c>
      <c r="G1975" s="166" t="s">
        <v>2953</v>
      </c>
      <c r="H1975" s="167"/>
      <c r="I1975" s="155"/>
      <c r="J1975" s="155"/>
      <c r="K1975" s="155"/>
      <c r="L1975" s="155"/>
      <c r="M1975" s="155"/>
      <c r="N1975" s="155"/>
      <c r="O1975" s="155"/>
      <c r="P1975" s="155"/>
      <c r="Q1975" s="155"/>
      <c r="R1975" s="155"/>
      <c r="S1975" s="155"/>
      <c r="T1975" s="155"/>
      <c r="U1975" s="155"/>
      <c r="V1975" s="155"/>
      <c r="W1975" s="155"/>
      <c r="X1975" s="155"/>
      <c r="Y1975" s="155"/>
      <c r="Z1975" s="155"/>
      <c r="AA1975" s="155"/>
      <c r="AB1975" s="155"/>
      <c r="AC1975" s="155"/>
      <c r="AD1975" s="155"/>
      <c r="AE1975" s="155"/>
      <c r="AF1975" s="155"/>
      <c r="AG1975" s="155"/>
      <c r="AH1975" s="155"/>
      <c r="AI1975" s="155"/>
      <c r="AJ1975" s="155"/>
      <c r="AK1975" s="155"/>
      <c r="AL1975" s="155"/>
      <c r="AM1975" s="155"/>
      <c r="AN1975" s="155"/>
      <c r="AO1975" s="155"/>
      <c r="AP1975" s="155"/>
      <c r="AQ1975" s="155"/>
      <c r="AR1975" s="155"/>
    </row>
    <row r="1976" spans="1:44" ht="102" hidden="1" x14ac:dyDescent="0.3">
      <c r="A1976" s="155"/>
      <c r="B1976" s="165" t="s">
        <v>4107</v>
      </c>
      <c r="C1976" s="162"/>
      <c r="D1976" s="170">
        <v>1297.08</v>
      </c>
      <c r="E1976" s="171">
        <v>1297.08</v>
      </c>
      <c r="F1976" s="166" t="s">
        <v>2953</v>
      </c>
      <c r="G1976" s="161" t="s">
        <v>2361</v>
      </c>
      <c r="H1976" s="162" t="s">
        <v>110</v>
      </c>
      <c r="I1976" s="155"/>
      <c r="J1976" s="155"/>
      <c r="K1976" s="155"/>
      <c r="L1976" s="155"/>
      <c r="M1976" s="155"/>
      <c r="N1976" s="155"/>
      <c r="O1976" s="155"/>
      <c r="P1976" s="155"/>
      <c r="Q1976" s="155"/>
      <c r="R1976" s="155"/>
      <c r="S1976" s="155"/>
      <c r="T1976" s="155"/>
      <c r="U1976" s="155"/>
      <c r="V1976" s="155"/>
      <c r="W1976" s="155"/>
      <c r="X1976" s="155"/>
      <c r="Y1976" s="155"/>
      <c r="Z1976" s="155"/>
      <c r="AA1976" s="155"/>
      <c r="AB1976" s="155"/>
      <c r="AC1976" s="155"/>
      <c r="AD1976" s="155"/>
      <c r="AE1976" s="155"/>
      <c r="AF1976" s="155"/>
      <c r="AG1976" s="155"/>
      <c r="AH1976" s="155"/>
      <c r="AI1976" s="155"/>
      <c r="AJ1976" s="155"/>
      <c r="AK1976" s="155"/>
      <c r="AL1976" s="155"/>
      <c r="AM1976" s="155"/>
      <c r="AN1976" s="155"/>
      <c r="AO1976" s="155"/>
      <c r="AP1976" s="155"/>
      <c r="AQ1976" s="155"/>
      <c r="AR1976" s="155"/>
    </row>
    <row r="1977" spans="1:44" ht="102" hidden="1" x14ac:dyDescent="0.3">
      <c r="A1977" s="155"/>
      <c r="B1977" s="166" t="s">
        <v>2953</v>
      </c>
      <c r="C1977" s="167"/>
      <c r="D1977" s="170">
        <v>1297.08</v>
      </c>
      <c r="E1977" s="171">
        <v>1297.08</v>
      </c>
      <c r="F1977" s="161" t="s">
        <v>2361</v>
      </c>
      <c r="G1977" s="165" t="s">
        <v>4107</v>
      </c>
      <c r="H1977" s="162"/>
      <c r="I1977" s="155"/>
      <c r="J1977" s="155"/>
      <c r="K1977" s="155"/>
      <c r="L1977" s="155"/>
      <c r="M1977" s="155"/>
      <c r="N1977" s="155"/>
      <c r="O1977" s="155"/>
      <c r="P1977" s="155"/>
      <c r="Q1977" s="155"/>
      <c r="R1977" s="155"/>
      <c r="S1977" s="155"/>
      <c r="T1977" s="155"/>
      <c r="U1977" s="155"/>
      <c r="V1977" s="155"/>
      <c r="W1977" s="155"/>
      <c r="X1977" s="155"/>
      <c r="Y1977" s="155"/>
      <c r="Z1977" s="155"/>
      <c r="AA1977" s="155"/>
      <c r="AB1977" s="155"/>
      <c r="AC1977" s="155"/>
      <c r="AD1977" s="155"/>
      <c r="AE1977" s="155"/>
      <c r="AF1977" s="155"/>
      <c r="AG1977" s="155"/>
      <c r="AH1977" s="155"/>
      <c r="AI1977" s="155"/>
      <c r="AJ1977" s="155"/>
      <c r="AK1977" s="155"/>
      <c r="AL1977" s="155"/>
      <c r="AM1977" s="155"/>
      <c r="AN1977" s="155"/>
      <c r="AO1977" s="155"/>
      <c r="AP1977" s="155"/>
      <c r="AQ1977" s="155"/>
      <c r="AR1977" s="155"/>
    </row>
    <row r="1978" spans="1:44" ht="102" x14ac:dyDescent="0.3">
      <c r="A1978" s="155"/>
      <c r="B1978" s="161" t="s">
        <v>2361</v>
      </c>
      <c r="C1978" s="162" t="s">
        <v>110</v>
      </c>
      <c r="D1978" s="170">
        <v>2233.39</v>
      </c>
      <c r="E1978" s="171">
        <v>2233.39</v>
      </c>
      <c r="F1978" s="165" t="s">
        <v>4107</v>
      </c>
      <c r="G1978" s="166" t="s">
        <v>3510</v>
      </c>
      <c r="H1978" s="167"/>
      <c r="I1978" s="155"/>
      <c r="J1978" s="155"/>
      <c r="K1978" s="155"/>
      <c r="L1978" s="155"/>
      <c r="M1978" s="155"/>
      <c r="N1978" s="155"/>
      <c r="O1978" s="155"/>
      <c r="P1978" s="155"/>
      <c r="Q1978" s="155"/>
      <c r="R1978" s="155"/>
      <c r="S1978" s="155"/>
      <c r="T1978" s="155"/>
      <c r="U1978" s="155"/>
      <c r="V1978" s="155"/>
      <c r="W1978" s="155"/>
      <c r="X1978" s="155"/>
      <c r="Y1978" s="155"/>
      <c r="Z1978" s="155"/>
      <c r="AA1978" s="155"/>
      <c r="AB1978" s="155"/>
      <c r="AC1978" s="155"/>
      <c r="AD1978" s="155"/>
      <c r="AE1978" s="155"/>
      <c r="AF1978" s="155"/>
      <c r="AG1978" s="155"/>
      <c r="AH1978" s="155"/>
      <c r="AI1978" s="155"/>
      <c r="AJ1978" s="155"/>
      <c r="AK1978" s="155"/>
      <c r="AL1978" s="155"/>
      <c r="AM1978" s="155"/>
      <c r="AN1978" s="155"/>
      <c r="AO1978" s="155"/>
      <c r="AP1978" s="155"/>
      <c r="AQ1978" s="155"/>
      <c r="AR1978" s="155"/>
    </row>
    <row r="1979" spans="1:44" ht="102" hidden="1" x14ac:dyDescent="0.3">
      <c r="A1979" s="155"/>
      <c r="B1979" s="165" t="s">
        <v>4107</v>
      </c>
      <c r="C1979" s="162"/>
      <c r="D1979" s="170">
        <v>2233.39</v>
      </c>
      <c r="E1979" s="171">
        <v>2233.39</v>
      </c>
      <c r="F1979" s="166" t="s">
        <v>3510</v>
      </c>
      <c r="G1979" s="161" t="s">
        <v>1271</v>
      </c>
      <c r="H1979" s="162" t="s">
        <v>107</v>
      </c>
      <c r="I1979" s="155"/>
      <c r="J1979" s="155"/>
      <c r="K1979" s="155"/>
      <c r="L1979" s="155"/>
      <c r="M1979" s="155"/>
      <c r="N1979" s="155"/>
      <c r="O1979" s="155"/>
      <c r="P1979" s="155"/>
      <c r="Q1979" s="155"/>
      <c r="R1979" s="155"/>
      <c r="S1979" s="155"/>
      <c r="T1979" s="155"/>
      <c r="U1979" s="155"/>
      <c r="V1979" s="155"/>
      <c r="W1979" s="155"/>
      <c r="X1979" s="155"/>
      <c r="Y1979" s="155"/>
      <c r="Z1979" s="155"/>
      <c r="AA1979" s="155"/>
      <c r="AB1979" s="155"/>
      <c r="AC1979" s="155"/>
      <c r="AD1979" s="155"/>
      <c r="AE1979" s="155"/>
      <c r="AF1979" s="155"/>
      <c r="AG1979" s="155"/>
      <c r="AH1979" s="155"/>
      <c r="AI1979" s="155"/>
      <c r="AJ1979" s="155"/>
      <c r="AK1979" s="155"/>
      <c r="AL1979" s="155"/>
      <c r="AM1979" s="155"/>
      <c r="AN1979" s="155"/>
      <c r="AO1979" s="155"/>
      <c r="AP1979" s="155"/>
      <c r="AQ1979" s="155"/>
      <c r="AR1979" s="155"/>
    </row>
    <row r="1980" spans="1:44" ht="102" hidden="1" x14ac:dyDescent="0.3">
      <c r="A1980" s="155"/>
      <c r="B1980" s="166" t="s">
        <v>3510</v>
      </c>
      <c r="C1980" s="167"/>
      <c r="D1980" s="170">
        <v>2233.39</v>
      </c>
      <c r="E1980" s="171">
        <v>2233.39</v>
      </c>
      <c r="F1980" s="161" t="s">
        <v>1271</v>
      </c>
      <c r="G1980" s="165" t="s">
        <v>4107</v>
      </c>
      <c r="H1980" s="162"/>
      <c r="I1980" s="155"/>
      <c r="J1980" s="155"/>
      <c r="K1980" s="155"/>
      <c r="L1980" s="155"/>
      <c r="M1980" s="155"/>
      <c r="N1980" s="155"/>
      <c r="O1980" s="155"/>
      <c r="P1980" s="155"/>
      <c r="Q1980" s="155"/>
      <c r="R1980" s="155"/>
      <c r="S1980" s="155"/>
      <c r="T1980" s="155"/>
      <c r="U1980" s="155"/>
      <c r="V1980" s="155"/>
      <c r="W1980" s="155"/>
      <c r="X1980" s="155"/>
      <c r="Y1980" s="155"/>
      <c r="Z1980" s="155"/>
      <c r="AA1980" s="155"/>
      <c r="AB1980" s="155"/>
      <c r="AC1980" s="155"/>
      <c r="AD1980" s="155"/>
      <c r="AE1980" s="155"/>
      <c r="AF1980" s="155"/>
      <c r="AG1980" s="155"/>
      <c r="AH1980" s="155"/>
      <c r="AI1980" s="155"/>
      <c r="AJ1980" s="155"/>
      <c r="AK1980" s="155"/>
      <c r="AL1980" s="155"/>
      <c r="AM1980" s="155"/>
      <c r="AN1980" s="155"/>
      <c r="AO1980" s="155"/>
      <c r="AP1980" s="155"/>
      <c r="AQ1980" s="155"/>
      <c r="AR1980" s="155"/>
    </row>
    <row r="1981" spans="1:44" ht="102" x14ac:dyDescent="0.3">
      <c r="A1981" s="155"/>
      <c r="B1981" s="161" t="s">
        <v>1271</v>
      </c>
      <c r="C1981" s="162" t="s">
        <v>107</v>
      </c>
      <c r="D1981" s="170">
        <v>2576.9899999999998</v>
      </c>
      <c r="E1981" s="171">
        <v>2576.9899999999998</v>
      </c>
      <c r="F1981" s="165" t="s">
        <v>4107</v>
      </c>
      <c r="G1981" s="166" t="s">
        <v>2954</v>
      </c>
      <c r="H1981" s="167"/>
      <c r="I1981" s="155"/>
      <c r="J1981" s="155"/>
      <c r="K1981" s="155"/>
      <c r="L1981" s="155"/>
      <c r="M1981" s="155"/>
      <c r="N1981" s="155"/>
      <c r="O1981" s="155"/>
      <c r="P1981" s="155"/>
      <c r="Q1981" s="155"/>
      <c r="R1981" s="155"/>
      <c r="S1981" s="155"/>
      <c r="T1981" s="155"/>
      <c r="U1981" s="155"/>
      <c r="V1981" s="155"/>
      <c r="W1981" s="155"/>
      <c r="X1981" s="155"/>
      <c r="Y1981" s="155"/>
      <c r="Z1981" s="155"/>
      <c r="AA1981" s="155"/>
      <c r="AB1981" s="155"/>
      <c r="AC1981" s="155"/>
      <c r="AD1981" s="155"/>
      <c r="AE1981" s="155"/>
      <c r="AF1981" s="155"/>
      <c r="AG1981" s="155"/>
      <c r="AH1981" s="155"/>
      <c r="AI1981" s="155"/>
      <c r="AJ1981" s="155"/>
      <c r="AK1981" s="155"/>
      <c r="AL1981" s="155"/>
      <c r="AM1981" s="155"/>
      <c r="AN1981" s="155"/>
      <c r="AO1981" s="155"/>
      <c r="AP1981" s="155"/>
      <c r="AQ1981" s="155"/>
      <c r="AR1981" s="155"/>
    </row>
    <row r="1982" spans="1:44" ht="102" hidden="1" x14ac:dyDescent="0.3">
      <c r="A1982" s="155"/>
      <c r="B1982" s="165" t="s">
        <v>4107</v>
      </c>
      <c r="C1982" s="162"/>
      <c r="D1982" s="170">
        <v>2576.9899999999998</v>
      </c>
      <c r="E1982" s="171">
        <v>2576.9899999999998</v>
      </c>
      <c r="F1982" s="166" t="s">
        <v>2954</v>
      </c>
      <c r="G1982" s="161" t="s">
        <v>1246</v>
      </c>
      <c r="H1982" s="162" t="s">
        <v>169</v>
      </c>
      <c r="I1982" s="155"/>
      <c r="J1982" s="155"/>
      <c r="K1982" s="155"/>
      <c r="L1982" s="155"/>
      <c r="M1982" s="155"/>
      <c r="N1982" s="155"/>
      <c r="O1982" s="155"/>
      <c r="P1982" s="155"/>
      <c r="Q1982" s="155"/>
      <c r="R1982" s="155"/>
      <c r="S1982" s="155"/>
      <c r="T1982" s="155"/>
      <c r="U1982" s="155"/>
      <c r="V1982" s="155"/>
      <c r="W1982" s="155"/>
      <c r="X1982" s="155"/>
      <c r="Y1982" s="155"/>
      <c r="Z1982" s="155"/>
      <c r="AA1982" s="155"/>
      <c r="AB1982" s="155"/>
      <c r="AC1982" s="155"/>
      <c r="AD1982" s="155"/>
      <c r="AE1982" s="155"/>
      <c r="AF1982" s="155"/>
      <c r="AG1982" s="155"/>
      <c r="AH1982" s="155"/>
      <c r="AI1982" s="155"/>
      <c r="AJ1982" s="155"/>
      <c r="AK1982" s="155"/>
      <c r="AL1982" s="155"/>
      <c r="AM1982" s="155"/>
      <c r="AN1982" s="155"/>
      <c r="AO1982" s="155"/>
      <c r="AP1982" s="155"/>
      <c r="AQ1982" s="155"/>
      <c r="AR1982" s="155"/>
    </row>
    <row r="1983" spans="1:44" ht="102" hidden="1" x14ac:dyDescent="0.3">
      <c r="A1983" s="155"/>
      <c r="B1983" s="166" t="s">
        <v>2954</v>
      </c>
      <c r="C1983" s="167"/>
      <c r="D1983" s="170">
        <v>2576.9899999999998</v>
      </c>
      <c r="E1983" s="171">
        <v>2576.9899999999998</v>
      </c>
      <c r="F1983" s="161" t="s">
        <v>1246</v>
      </c>
      <c r="G1983" s="165" t="s">
        <v>4107</v>
      </c>
      <c r="H1983" s="162"/>
      <c r="I1983" s="155"/>
      <c r="J1983" s="155"/>
      <c r="K1983" s="155"/>
      <c r="L1983" s="155"/>
      <c r="M1983" s="155"/>
      <c r="N1983" s="155"/>
      <c r="O1983" s="155"/>
      <c r="P1983" s="155"/>
      <c r="Q1983" s="155"/>
      <c r="R1983" s="155"/>
      <c r="S1983" s="155"/>
      <c r="T1983" s="155"/>
      <c r="U1983" s="155"/>
      <c r="V1983" s="155"/>
      <c r="W1983" s="155"/>
      <c r="X1983" s="155"/>
      <c r="Y1983" s="155"/>
      <c r="Z1983" s="155"/>
      <c r="AA1983" s="155"/>
      <c r="AB1983" s="155"/>
      <c r="AC1983" s="155"/>
      <c r="AD1983" s="155"/>
      <c r="AE1983" s="155"/>
      <c r="AF1983" s="155"/>
      <c r="AG1983" s="155"/>
      <c r="AH1983" s="155"/>
      <c r="AI1983" s="155"/>
      <c r="AJ1983" s="155"/>
      <c r="AK1983" s="155"/>
      <c r="AL1983" s="155"/>
      <c r="AM1983" s="155"/>
      <c r="AN1983" s="155"/>
      <c r="AO1983" s="155"/>
      <c r="AP1983" s="155"/>
      <c r="AQ1983" s="155"/>
      <c r="AR1983" s="155"/>
    </row>
    <row r="1984" spans="1:44" ht="102" x14ac:dyDescent="0.3">
      <c r="A1984" s="155"/>
      <c r="B1984" s="161" t="s">
        <v>1246</v>
      </c>
      <c r="C1984" s="162" t="s">
        <v>169</v>
      </c>
      <c r="D1984" s="170">
        <v>3367.26</v>
      </c>
      <c r="E1984" s="171">
        <v>3367.26</v>
      </c>
      <c r="F1984" s="165" t="s">
        <v>4107</v>
      </c>
      <c r="G1984" s="166" t="s">
        <v>2955</v>
      </c>
      <c r="H1984" s="167"/>
      <c r="I1984" s="155"/>
      <c r="J1984" s="155"/>
      <c r="K1984" s="155"/>
      <c r="L1984" s="155"/>
      <c r="M1984" s="155"/>
      <c r="N1984" s="155"/>
      <c r="O1984" s="155"/>
      <c r="P1984" s="155"/>
      <c r="Q1984" s="155"/>
      <c r="R1984" s="155"/>
      <c r="S1984" s="155"/>
      <c r="T1984" s="155"/>
      <c r="U1984" s="155"/>
      <c r="V1984" s="155"/>
      <c r="W1984" s="155"/>
      <c r="X1984" s="155"/>
      <c r="Y1984" s="155"/>
      <c r="Z1984" s="155"/>
      <c r="AA1984" s="155"/>
      <c r="AB1984" s="155"/>
      <c r="AC1984" s="155"/>
      <c r="AD1984" s="155"/>
      <c r="AE1984" s="155"/>
      <c r="AF1984" s="155"/>
      <c r="AG1984" s="155"/>
      <c r="AH1984" s="155"/>
      <c r="AI1984" s="155"/>
      <c r="AJ1984" s="155"/>
      <c r="AK1984" s="155"/>
      <c r="AL1984" s="155"/>
      <c r="AM1984" s="155"/>
      <c r="AN1984" s="155"/>
      <c r="AO1984" s="155"/>
      <c r="AP1984" s="155"/>
      <c r="AQ1984" s="155"/>
      <c r="AR1984" s="155"/>
    </row>
    <row r="1985" spans="1:44" ht="102" hidden="1" x14ac:dyDescent="0.3">
      <c r="A1985" s="155"/>
      <c r="B1985" s="165" t="s">
        <v>4107</v>
      </c>
      <c r="C1985" s="162"/>
      <c r="D1985" s="170">
        <v>3367.26</v>
      </c>
      <c r="E1985" s="171">
        <v>3367.26</v>
      </c>
      <c r="F1985" s="166" t="s">
        <v>2955</v>
      </c>
      <c r="G1985" s="161" t="s">
        <v>2111</v>
      </c>
      <c r="H1985" s="162" t="s">
        <v>334</v>
      </c>
      <c r="I1985" s="155"/>
      <c r="J1985" s="155"/>
      <c r="K1985" s="155"/>
      <c r="L1985" s="155"/>
      <c r="M1985" s="155"/>
      <c r="N1985" s="155"/>
      <c r="O1985" s="155"/>
      <c r="P1985" s="155"/>
      <c r="Q1985" s="155"/>
      <c r="R1985" s="155"/>
      <c r="S1985" s="155"/>
      <c r="T1985" s="155"/>
      <c r="U1985" s="155"/>
      <c r="V1985" s="155"/>
      <c r="W1985" s="155"/>
      <c r="X1985" s="155"/>
      <c r="Y1985" s="155"/>
      <c r="Z1985" s="155"/>
      <c r="AA1985" s="155"/>
      <c r="AB1985" s="155"/>
      <c r="AC1985" s="155"/>
      <c r="AD1985" s="155"/>
      <c r="AE1985" s="155"/>
      <c r="AF1985" s="155"/>
      <c r="AG1985" s="155"/>
      <c r="AH1985" s="155"/>
      <c r="AI1985" s="155"/>
      <c r="AJ1985" s="155"/>
      <c r="AK1985" s="155"/>
      <c r="AL1985" s="155"/>
      <c r="AM1985" s="155"/>
      <c r="AN1985" s="155"/>
      <c r="AO1985" s="155"/>
      <c r="AP1985" s="155"/>
      <c r="AQ1985" s="155"/>
      <c r="AR1985" s="155"/>
    </row>
    <row r="1986" spans="1:44" ht="102" hidden="1" x14ac:dyDescent="0.3">
      <c r="A1986" s="155"/>
      <c r="B1986" s="166" t="s">
        <v>2955</v>
      </c>
      <c r="C1986" s="167"/>
      <c r="D1986" s="170">
        <v>3367.26</v>
      </c>
      <c r="E1986" s="171">
        <v>3367.26</v>
      </c>
      <c r="F1986" s="161" t="s">
        <v>2111</v>
      </c>
      <c r="G1986" s="165" t="s">
        <v>4107</v>
      </c>
      <c r="H1986" s="162"/>
      <c r="I1986" s="155"/>
      <c r="J1986" s="155"/>
      <c r="K1986" s="155"/>
      <c r="L1986" s="155"/>
      <c r="M1986" s="155"/>
      <c r="N1986" s="155"/>
      <c r="O1986" s="155"/>
      <c r="P1986" s="155"/>
      <c r="Q1986" s="155"/>
      <c r="R1986" s="155"/>
      <c r="S1986" s="155"/>
      <c r="T1986" s="155"/>
      <c r="U1986" s="155"/>
      <c r="V1986" s="155"/>
      <c r="W1986" s="155"/>
      <c r="X1986" s="155"/>
      <c r="Y1986" s="155"/>
      <c r="Z1986" s="155"/>
      <c r="AA1986" s="155"/>
      <c r="AB1986" s="155"/>
      <c r="AC1986" s="155"/>
      <c r="AD1986" s="155"/>
      <c r="AE1986" s="155"/>
      <c r="AF1986" s="155"/>
      <c r="AG1986" s="155"/>
      <c r="AH1986" s="155"/>
      <c r="AI1986" s="155"/>
      <c r="AJ1986" s="155"/>
      <c r="AK1986" s="155"/>
      <c r="AL1986" s="155"/>
      <c r="AM1986" s="155"/>
      <c r="AN1986" s="155"/>
      <c r="AO1986" s="155"/>
      <c r="AP1986" s="155"/>
      <c r="AQ1986" s="155"/>
      <c r="AR1986" s="155"/>
    </row>
    <row r="1987" spans="1:44" ht="102" x14ac:dyDescent="0.3">
      <c r="A1987" s="155"/>
      <c r="B1987" s="161" t="s">
        <v>2111</v>
      </c>
      <c r="C1987" s="162" t="s">
        <v>334</v>
      </c>
      <c r="D1987" s="170">
        <v>1297.08</v>
      </c>
      <c r="E1987" s="171">
        <v>1297.08</v>
      </c>
      <c r="F1987" s="165" t="s">
        <v>4107</v>
      </c>
      <c r="G1987" s="166" t="s">
        <v>2956</v>
      </c>
      <c r="H1987" s="167"/>
      <c r="I1987" s="155"/>
      <c r="J1987" s="155"/>
      <c r="K1987" s="155"/>
      <c r="L1987" s="155"/>
      <c r="M1987" s="155"/>
      <c r="N1987" s="155"/>
      <c r="O1987" s="155"/>
      <c r="P1987" s="155"/>
      <c r="Q1987" s="155"/>
      <c r="R1987" s="155"/>
      <c r="S1987" s="155"/>
      <c r="T1987" s="155"/>
      <c r="U1987" s="155"/>
      <c r="V1987" s="155"/>
      <c r="W1987" s="155"/>
      <c r="X1987" s="155"/>
      <c r="Y1987" s="155"/>
      <c r="Z1987" s="155"/>
      <c r="AA1987" s="155"/>
      <c r="AB1987" s="155"/>
      <c r="AC1987" s="155"/>
      <c r="AD1987" s="155"/>
      <c r="AE1987" s="155"/>
      <c r="AF1987" s="155"/>
      <c r="AG1987" s="155"/>
      <c r="AH1987" s="155"/>
      <c r="AI1987" s="155"/>
      <c r="AJ1987" s="155"/>
      <c r="AK1987" s="155"/>
      <c r="AL1987" s="155"/>
      <c r="AM1987" s="155"/>
      <c r="AN1987" s="155"/>
      <c r="AO1987" s="155"/>
      <c r="AP1987" s="155"/>
      <c r="AQ1987" s="155"/>
      <c r="AR1987" s="155"/>
    </row>
    <row r="1988" spans="1:44" ht="102" hidden="1" x14ac:dyDescent="0.3">
      <c r="A1988" s="155"/>
      <c r="B1988" s="165" t="s">
        <v>4107</v>
      </c>
      <c r="C1988" s="162"/>
      <c r="D1988" s="170">
        <v>1297.08</v>
      </c>
      <c r="E1988" s="171">
        <v>1297.08</v>
      </c>
      <c r="F1988" s="166" t="s">
        <v>2956</v>
      </c>
      <c r="G1988" s="161" t="s">
        <v>1476</v>
      </c>
      <c r="H1988" s="162" t="s">
        <v>162</v>
      </c>
      <c r="I1988" s="155"/>
      <c r="J1988" s="155"/>
      <c r="K1988" s="155"/>
      <c r="L1988" s="155"/>
      <c r="M1988" s="155"/>
      <c r="N1988" s="155"/>
      <c r="O1988" s="155"/>
      <c r="P1988" s="155"/>
      <c r="Q1988" s="155"/>
      <c r="R1988" s="155"/>
      <c r="S1988" s="155"/>
      <c r="T1988" s="155"/>
      <c r="U1988" s="155"/>
      <c r="V1988" s="155"/>
      <c r="W1988" s="155"/>
      <c r="X1988" s="155"/>
      <c r="Y1988" s="155"/>
      <c r="Z1988" s="155"/>
      <c r="AA1988" s="155"/>
      <c r="AB1988" s="155"/>
      <c r="AC1988" s="155"/>
      <c r="AD1988" s="155"/>
      <c r="AE1988" s="155"/>
      <c r="AF1988" s="155"/>
      <c r="AG1988" s="155"/>
      <c r="AH1988" s="155"/>
      <c r="AI1988" s="155"/>
      <c r="AJ1988" s="155"/>
      <c r="AK1988" s="155"/>
      <c r="AL1988" s="155"/>
      <c r="AM1988" s="155"/>
      <c r="AN1988" s="155"/>
      <c r="AO1988" s="155"/>
      <c r="AP1988" s="155"/>
      <c r="AQ1988" s="155"/>
      <c r="AR1988" s="155"/>
    </row>
    <row r="1989" spans="1:44" ht="102" hidden="1" x14ac:dyDescent="0.3">
      <c r="A1989" s="155"/>
      <c r="B1989" s="166" t="s">
        <v>2956</v>
      </c>
      <c r="C1989" s="167"/>
      <c r="D1989" s="170">
        <v>1297.08</v>
      </c>
      <c r="E1989" s="171">
        <v>1297.08</v>
      </c>
      <c r="F1989" s="161" t="s">
        <v>1476</v>
      </c>
      <c r="G1989" s="165" t="s">
        <v>4107</v>
      </c>
      <c r="H1989" s="162"/>
      <c r="I1989" s="155"/>
      <c r="J1989" s="155"/>
      <c r="K1989" s="155"/>
      <c r="L1989" s="155"/>
      <c r="M1989" s="155"/>
      <c r="N1989" s="155"/>
      <c r="O1989" s="155"/>
      <c r="P1989" s="155"/>
      <c r="Q1989" s="155"/>
      <c r="R1989" s="155"/>
      <c r="S1989" s="155"/>
      <c r="T1989" s="155"/>
      <c r="U1989" s="155"/>
      <c r="V1989" s="155"/>
      <c r="W1989" s="155"/>
      <c r="X1989" s="155"/>
      <c r="Y1989" s="155"/>
      <c r="Z1989" s="155"/>
      <c r="AA1989" s="155"/>
      <c r="AB1989" s="155"/>
      <c r="AC1989" s="155"/>
      <c r="AD1989" s="155"/>
      <c r="AE1989" s="155"/>
      <c r="AF1989" s="155"/>
      <c r="AG1989" s="155"/>
      <c r="AH1989" s="155"/>
      <c r="AI1989" s="155"/>
      <c r="AJ1989" s="155"/>
      <c r="AK1989" s="155"/>
      <c r="AL1989" s="155"/>
      <c r="AM1989" s="155"/>
      <c r="AN1989" s="155"/>
      <c r="AO1989" s="155"/>
      <c r="AP1989" s="155"/>
      <c r="AQ1989" s="155"/>
      <c r="AR1989" s="155"/>
    </row>
    <row r="1990" spans="1:44" ht="102" x14ac:dyDescent="0.3">
      <c r="A1990" s="155"/>
      <c r="B1990" s="161" t="s">
        <v>1476</v>
      </c>
      <c r="C1990" s="162" t="s">
        <v>162</v>
      </c>
      <c r="D1990" s="170">
        <v>2233.39</v>
      </c>
      <c r="E1990" s="171">
        <v>2233.39</v>
      </c>
      <c r="F1990" s="165" t="s">
        <v>4107</v>
      </c>
      <c r="G1990" s="166" t="s">
        <v>2957</v>
      </c>
      <c r="H1990" s="167"/>
      <c r="I1990" s="155"/>
      <c r="J1990" s="155"/>
      <c r="K1990" s="155"/>
      <c r="L1990" s="155"/>
      <c r="M1990" s="155"/>
      <c r="N1990" s="155"/>
      <c r="O1990" s="155"/>
      <c r="P1990" s="155"/>
      <c r="Q1990" s="155"/>
      <c r="R1990" s="155"/>
      <c r="S1990" s="155"/>
      <c r="T1990" s="155"/>
      <c r="U1990" s="155"/>
      <c r="V1990" s="155"/>
      <c r="W1990" s="155"/>
      <c r="X1990" s="155"/>
      <c r="Y1990" s="155"/>
      <c r="Z1990" s="155"/>
      <c r="AA1990" s="155"/>
      <c r="AB1990" s="155"/>
      <c r="AC1990" s="155"/>
      <c r="AD1990" s="155"/>
      <c r="AE1990" s="155"/>
      <c r="AF1990" s="155"/>
      <c r="AG1990" s="155"/>
      <c r="AH1990" s="155"/>
      <c r="AI1990" s="155"/>
      <c r="AJ1990" s="155"/>
      <c r="AK1990" s="155"/>
      <c r="AL1990" s="155"/>
      <c r="AM1990" s="155"/>
      <c r="AN1990" s="155"/>
      <c r="AO1990" s="155"/>
      <c r="AP1990" s="155"/>
      <c r="AQ1990" s="155"/>
      <c r="AR1990" s="155"/>
    </row>
    <row r="1991" spans="1:44" ht="102" hidden="1" x14ac:dyDescent="0.3">
      <c r="A1991" s="155"/>
      <c r="B1991" s="165" t="s">
        <v>4107</v>
      </c>
      <c r="C1991" s="162"/>
      <c r="D1991" s="170">
        <v>2233.39</v>
      </c>
      <c r="E1991" s="171">
        <v>2233.39</v>
      </c>
      <c r="F1991" s="166" t="s">
        <v>2957</v>
      </c>
      <c r="G1991" s="161" t="s">
        <v>1221</v>
      </c>
      <c r="H1991" s="162" t="s">
        <v>251</v>
      </c>
      <c r="I1991" s="155"/>
      <c r="J1991" s="155"/>
      <c r="K1991" s="155"/>
      <c r="L1991" s="155"/>
      <c r="M1991" s="155"/>
      <c r="N1991" s="155"/>
      <c r="O1991" s="155"/>
      <c r="P1991" s="155"/>
      <c r="Q1991" s="155"/>
      <c r="R1991" s="155"/>
      <c r="S1991" s="155"/>
      <c r="T1991" s="155"/>
      <c r="U1991" s="155"/>
      <c r="V1991" s="155"/>
      <c r="W1991" s="155"/>
      <c r="X1991" s="155"/>
      <c r="Y1991" s="155"/>
      <c r="Z1991" s="155"/>
      <c r="AA1991" s="155"/>
      <c r="AB1991" s="155"/>
      <c r="AC1991" s="155"/>
      <c r="AD1991" s="155"/>
      <c r="AE1991" s="155"/>
      <c r="AF1991" s="155"/>
      <c r="AG1991" s="155"/>
      <c r="AH1991" s="155"/>
      <c r="AI1991" s="155"/>
      <c r="AJ1991" s="155"/>
      <c r="AK1991" s="155"/>
      <c r="AL1991" s="155"/>
      <c r="AM1991" s="155"/>
      <c r="AN1991" s="155"/>
      <c r="AO1991" s="155"/>
      <c r="AP1991" s="155"/>
      <c r="AQ1991" s="155"/>
      <c r="AR1991" s="155"/>
    </row>
    <row r="1992" spans="1:44" ht="102" hidden="1" x14ac:dyDescent="0.3">
      <c r="A1992" s="155"/>
      <c r="B1992" s="166" t="s">
        <v>2957</v>
      </c>
      <c r="C1992" s="167"/>
      <c r="D1992" s="170">
        <v>2233.39</v>
      </c>
      <c r="E1992" s="171">
        <v>2233.39</v>
      </c>
      <c r="F1992" s="161" t="s">
        <v>1221</v>
      </c>
      <c r="G1992" s="165" t="s">
        <v>4107</v>
      </c>
      <c r="H1992" s="162"/>
      <c r="I1992" s="155"/>
      <c r="J1992" s="155"/>
      <c r="K1992" s="155"/>
      <c r="L1992" s="155"/>
      <c r="M1992" s="155"/>
      <c r="N1992" s="155"/>
      <c r="O1992" s="155"/>
      <c r="P1992" s="155"/>
      <c r="Q1992" s="155"/>
      <c r="R1992" s="155"/>
      <c r="S1992" s="155"/>
      <c r="T1992" s="155"/>
      <c r="U1992" s="155"/>
      <c r="V1992" s="155"/>
      <c r="W1992" s="155"/>
      <c r="X1992" s="155"/>
      <c r="Y1992" s="155"/>
      <c r="Z1992" s="155"/>
      <c r="AA1992" s="155"/>
      <c r="AB1992" s="155"/>
      <c r="AC1992" s="155"/>
      <c r="AD1992" s="155"/>
      <c r="AE1992" s="155"/>
      <c r="AF1992" s="155"/>
      <c r="AG1992" s="155"/>
      <c r="AH1992" s="155"/>
      <c r="AI1992" s="155"/>
      <c r="AJ1992" s="155"/>
      <c r="AK1992" s="155"/>
      <c r="AL1992" s="155"/>
      <c r="AM1992" s="155"/>
      <c r="AN1992" s="155"/>
      <c r="AO1992" s="155"/>
      <c r="AP1992" s="155"/>
      <c r="AQ1992" s="155"/>
      <c r="AR1992" s="155"/>
    </row>
    <row r="1993" spans="1:44" ht="102" x14ac:dyDescent="0.3">
      <c r="A1993" s="155"/>
      <c r="B1993" s="161" t="s">
        <v>1221</v>
      </c>
      <c r="C1993" s="162" t="s">
        <v>251</v>
      </c>
      <c r="D1993" s="170">
        <v>2576.9899999999998</v>
      </c>
      <c r="E1993" s="171">
        <v>2576.9899999999998</v>
      </c>
      <c r="F1993" s="165" t="s">
        <v>4107</v>
      </c>
      <c r="G1993" s="166" t="s">
        <v>2958</v>
      </c>
      <c r="H1993" s="167"/>
      <c r="I1993" s="155"/>
      <c r="J1993" s="155"/>
      <c r="K1993" s="155"/>
      <c r="L1993" s="155"/>
      <c r="M1993" s="155"/>
      <c r="N1993" s="155"/>
      <c r="O1993" s="155"/>
      <c r="P1993" s="155"/>
      <c r="Q1993" s="155"/>
      <c r="R1993" s="155"/>
      <c r="S1993" s="155"/>
      <c r="T1993" s="155"/>
      <c r="U1993" s="155"/>
      <c r="V1993" s="155"/>
      <c r="W1993" s="155"/>
      <c r="X1993" s="155"/>
      <c r="Y1993" s="155"/>
      <c r="Z1993" s="155"/>
      <c r="AA1993" s="155"/>
      <c r="AB1993" s="155"/>
      <c r="AC1993" s="155"/>
      <c r="AD1993" s="155"/>
      <c r="AE1993" s="155"/>
      <c r="AF1993" s="155"/>
      <c r="AG1993" s="155"/>
      <c r="AH1993" s="155"/>
      <c r="AI1993" s="155"/>
      <c r="AJ1993" s="155"/>
      <c r="AK1993" s="155"/>
      <c r="AL1993" s="155"/>
      <c r="AM1993" s="155"/>
      <c r="AN1993" s="155"/>
      <c r="AO1993" s="155"/>
      <c r="AP1993" s="155"/>
      <c r="AQ1993" s="155"/>
      <c r="AR1993" s="155"/>
    </row>
    <row r="1994" spans="1:44" ht="102" hidden="1" x14ac:dyDescent="0.3">
      <c r="A1994" s="155"/>
      <c r="B1994" s="165" t="s">
        <v>4107</v>
      </c>
      <c r="C1994" s="162"/>
      <c r="D1994" s="170">
        <v>2576.9899999999998</v>
      </c>
      <c r="E1994" s="171">
        <v>2576.9899999999998</v>
      </c>
      <c r="F1994" s="166" t="s">
        <v>2958</v>
      </c>
      <c r="G1994" s="161" t="s">
        <v>1405</v>
      </c>
      <c r="H1994" s="162" t="s">
        <v>217</v>
      </c>
      <c r="I1994" s="155"/>
      <c r="J1994" s="155"/>
      <c r="K1994" s="155"/>
      <c r="L1994" s="155"/>
      <c r="M1994" s="155"/>
      <c r="N1994" s="155"/>
      <c r="O1994" s="155"/>
      <c r="P1994" s="155"/>
      <c r="Q1994" s="155"/>
      <c r="R1994" s="155"/>
      <c r="S1994" s="155"/>
      <c r="T1994" s="155"/>
      <c r="U1994" s="155"/>
      <c r="V1994" s="155"/>
      <c r="W1994" s="155"/>
      <c r="X1994" s="155"/>
      <c r="Y1994" s="155"/>
      <c r="Z1994" s="155"/>
      <c r="AA1994" s="155"/>
      <c r="AB1994" s="155"/>
      <c r="AC1994" s="155"/>
      <c r="AD1994" s="155"/>
      <c r="AE1994" s="155"/>
      <c r="AF1994" s="155"/>
      <c r="AG1994" s="155"/>
      <c r="AH1994" s="155"/>
      <c r="AI1994" s="155"/>
      <c r="AJ1994" s="155"/>
      <c r="AK1994" s="155"/>
      <c r="AL1994" s="155"/>
      <c r="AM1994" s="155"/>
      <c r="AN1994" s="155"/>
      <c r="AO1994" s="155"/>
      <c r="AP1994" s="155"/>
      <c r="AQ1994" s="155"/>
      <c r="AR1994" s="155"/>
    </row>
    <row r="1995" spans="1:44" ht="102" hidden="1" x14ac:dyDescent="0.3">
      <c r="A1995" s="155"/>
      <c r="B1995" s="166" t="s">
        <v>2958</v>
      </c>
      <c r="C1995" s="167"/>
      <c r="D1995" s="170">
        <v>2576.9899999999998</v>
      </c>
      <c r="E1995" s="171">
        <v>2576.9899999999998</v>
      </c>
      <c r="F1995" s="161" t="s">
        <v>1405</v>
      </c>
      <c r="G1995" s="165" t="s">
        <v>4107</v>
      </c>
      <c r="H1995" s="162"/>
      <c r="I1995" s="155"/>
      <c r="J1995" s="155"/>
      <c r="K1995" s="155"/>
      <c r="L1995" s="155"/>
      <c r="M1995" s="155"/>
      <c r="N1995" s="155"/>
      <c r="O1995" s="155"/>
      <c r="P1995" s="155"/>
      <c r="Q1995" s="155"/>
      <c r="R1995" s="155"/>
      <c r="S1995" s="155"/>
      <c r="T1995" s="155"/>
      <c r="U1995" s="155"/>
      <c r="V1995" s="155"/>
      <c r="W1995" s="155"/>
      <c r="X1995" s="155"/>
      <c r="Y1995" s="155"/>
      <c r="Z1995" s="155"/>
      <c r="AA1995" s="155"/>
      <c r="AB1995" s="155"/>
      <c r="AC1995" s="155"/>
      <c r="AD1995" s="155"/>
      <c r="AE1995" s="155"/>
      <c r="AF1995" s="155"/>
      <c r="AG1995" s="155"/>
      <c r="AH1995" s="155"/>
      <c r="AI1995" s="155"/>
      <c r="AJ1995" s="155"/>
      <c r="AK1995" s="155"/>
      <c r="AL1995" s="155"/>
      <c r="AM1995" s="155"/>
      <c r="AN1995" s="155"/>
      <c r="AO1995" s="155"/>
      <c r="AP1995" s="155"/>
      <c r="AQ1995" s="155"/>
      <c r="AR1995" s="155"/>
    </row>
    <row r="1996" spans="1:44" ht="102" x14ac:dyDescent="0.3">
      <c r="A1996" s="155"/>
      <c r="B1996" s="161" t="s">
        <v>1405</v>
      </c>
      <c r="C1996" s="162" t="s">
        <v>217</v>
      </c>
      <c r="D1996" s="170">
        <v>3367.26</v>
      </c>
      <c r="E1996" s="171">
        <v>3367.26</v>
      </c>
      <c r="F1996" s="165" t="s">
        <v>4107</v>
      </c>
      <c r="G1996" s="166" t="s">
        <v>2959</v>
      </c>
      <c r="H1996" s="167"/>
      <c r="I1996" s="155"/>
      <c r="J1996" s="155"/>
      <c r="K1996" s="155"/>
      <c r="L1996" s="155"/>
      <c r="M1996" s="155"/>
      <c r="N1996" s="155"/>
      <c r="O1996" s="155"/>
      <c r="P1996" s="155"/>
      <c r="Q1996" s="155"/>
      <c r="R1996" s="155"/>
      <c r="S1996" s="155"/>
      <c r="T1996" s="155"/>
      <c r="U1996" s="155"/>
      <c r="V1996" s="155"/>
      <c r="W1996" s="155"/>
      <c r="X1996" s="155"/>
      <c r="Y1996" s="155"/>
      <c r="Z1996" s="155"/>
      <c r="AA1996" s="155"/>
      <c r="AB1996" s="155"/>
      <c r="AC1996" s="155"/>
      <c r="AD1996" s="155"/>
      <c r="AE1996" s="155"/>
      <c r="AF1996" s="155"/>
      <c r="AG1996" s="155"/>
      <c r="AH1996" s="155"/>
      <c r="AI1996" s="155"/>
      <c r="AJ1996" s="155"/>
      <c r="AK1996" s="155"/>
      <c r="AL1996" s="155"/>
      <c r="AM1996" s="155"/>
      <c r="AN1996" s="155"/>
      <c r="AO1996" s="155"/>
      <c r="AP1996" s="155"/>
      <c r="AQ1996" s="155"/>
      <c r="AR1996" s="155"/>
    </row>
    <row r="1997" spans="1:44" ht="102" hidden="1" x14ac:dyDescent="0.3">
      <c r="A1997" s="155"/>
      <c r="B1997" s="165" t="s">
        <v>4107</v>
      </c>
      <c r="C1997" s="162"/>
      <c r="D1997" s="170">
        <v>3367.26</v>
      </c>
      <c r="E1997" s="171">
        <v>3367.26</v>
      </c>
      <c r="F1997" s="166" t="s">
        <v>2959</v>
      </c>
      <c r="G1997" s="161" t="s">
        <v>1413</v>
      </c>
      <c r="H1997" s="162" t="s">
        <v>239</v>
      </c>
      <c r="I1997" s="155"/>
      <c r="J1997" s="155"/>
      <c r="K1997" s="155"/>
      <c r="L1997" s="155"/>
      <c r="M1997" s="155"/>
      <c r="N1997" s="155"/>
      <c r="O1997" s="155"/>
      <c r="P1997" s="155"/>
      <c r="Q1997" s="155"/>
      <c r="R1997" s="155"/>
      <c r="S1997" s="155"/>
      <c r="T1997" s="155"/>
      <c r="U1997" s="155"/>
      <c r="V1997" s="155"/>
      <c r="W1997" s="155"/>
      <c r="X1997" s="155"/>
      <c r="Y1997" s="155"/>
      <c r="Z1997" s="155"/>
      <c r="AA1997" s="155"/>
      <c r="AB1997" s="155"/>
      <c r="AC1997" s="155"/>
      <c r="AD1997" s="155"/>
      <c r="AE1997" s="155"/>
      <c r="AF1997" s="155"/>
      <c r="AG1997" s="155"/>
      <c r="AH1997" s="155"/>
      <c r="AI1997" s="155"/>
      <c r="AJ1997" s="155"/>
      <c r="AK1997" s="155"/>
      <c r="AL1997" s="155"/>
      <c r="AM1997" s="155"/>
      <c r="AN1997" s="155"/>
      <c r="AO1997" s="155"/>
      <c r="AP1997" s="155"/>
      <c r="AQ1997" s="155"/>
      <c r="AR1997" s="155"/>
    </row>
    <row r="1998" spans="1:44" ht="102" hidden="1" x14ac:dyDescent="0.3">
      <c r="A1998" s="155"/>
      <c r="B1998" s="166" t="s">
        <v>2959</v>
      </c>
      <c r="C1998" s="167"/>
      <c r="D1998" s="170">
        <v>3367.26</v>
      </c>
      <c r="E1998" s="171">
        <v>3367.26</v>
      </c>
      <c r="F1998" s="161" t="s">
        <v>1413</v>
      </c>
      <c r="G1998" s="165" t="s">
        <v>4107</v>
      </c>
      <c r="H1998" s="162"/>
      <c r="I1998" s="155"/>
      <c r="J1998" s="155"/>
      <c r="K1998" s="155"/>
      <c r="L1998" s="155"/>
      <c r="M1998" s="155"/>
      <c r="N1998" s="155"/>
      <c r="O1998" s="155"/>
      <c r="P1998" s="155"/>
      <c r="Q1998" s="155"/>
      <c r="R1998" s="155"/>
      <c r="S1998" s="155"/>
      <c r="T1998" s="155"/>
      <c r="U1998" s="155"/>
      <c r="V1998" s="155"/>
      <c r="W1998" s="155"/>
      <c r="X1998" s="155"/>
      <c r="Y1998" s="155"/>
      <c r="Z1998" s="155"/>
      <c r="AA1998" s="155"/>
      <c r="AB1998" s="155"/>
      <c r="AC1998" s="155"/>
      <c r="AD1998" s="155"/>
      <c r="AE1998" s="155"/>
      <c r="AF1998" s="155"/>
      <c r="AG1998" s="155"/>
      <c r="AH1998" s="155"/>
      <c r="AI1998" s="155"/>
      <c r="AJ1998" s="155"/>
      <c r="AK1998" s="155"/>
      <c r="AL1998" s="155"/>
      <c r="AM1998" s="155"/>
      <c r="AN1998" s="155"/>
      <c r="AO1998" s="155"/>
      <c r="AP1998" s="155"/>
      <c r="AQ1998" s="155"/>
      <c r="AR1998" s="155"/>
    </row>
    <row r="1999" spans="1:44" ht="102" x14ac:dyDescent="0.3">
      <c r="A1999" s="155"/>
      <c r="B1999" s="161" t="s">
        <v>1413</v>
      </c>
      <c r="C1999" s="162" t="s">
        <v>239</v>
      </c>
      <c r="D1999" s="170">
        <v>1297.08</v>
      </c>
      <c r="E1999" s="171">
        <v>1297.08</v>
      </c>
      <c r="F1999" s="165" t="s">
        <v>4107</v>
      </c>
      <c r="G1999" s="166" t="s">
        <v>2960</v>
      </c>
      <c r="H1999" s="167"/>
      <c r="I1999" s="155"/>
      <c r="J1999" s="155"/>
      <c r="K1999" s="155"/>
      <c r="L1999" s="155"/>
      <c r="M1999" s="155"/>
      <c r="N1999" s="155"/>
      <c r="O1999" s="155"/>
      <c r="P1999" s="155"/>
      <c r="Q1999" s="155"/>
      <c r="R1999" s="155"/>
      <c r="S1999" s="155"/>
      <c r="T1999" s="155"/>
      <c r="U1999" s="155"/>
      <c r="V1999" s="155"/>
      <c r="W1999" s="155"/>
      <c r="X1999" s="155"/>
      <c r="Y1999" s="155"/>
      <c r="Z1999" s="155"/>
      <c r="AA1999" s="155"/>
      <c r="AB1999" s="155"/>
      <c r="AC1999" s="155"/>
      <c r="AD1999" s="155"/>
      <c r="AE1999" s="155"/>
      <c r="AF1999" s="155"/>
      <c r="AG1999" s="155"/>
      <c r="AH1999" s="155"/>
      <c r="AI1999" s="155"/>
      <c r="AJ1999" s="155"/>
      <c r="AK1999" s="155"/>
      <c r="AL1999" s="155"/>
      <c r="AM1999" s="155"/>
      <c r="AN1999" s="155"/>
      <c r="AO1999" s="155"/>
      <c r="AP1999" s="155"/>
      <c r="AQ1999" s="155"/>
      <c r="AR1999" s="155"/>
    </row>
    <row r="2000" spans="1:44" ht="102" hidden="1" x14ac:dyDescent="0.3">
      <c r="A2000" s="155"/>
      <c r="B2000" s="165" t="s">
        <v>4107</v>
      </c>
      <c r="C2000" s="162"/>
      <c r="D2000" s="170">
        <v>1297.08</v>
      </c>
      <c r="E2000" s="171">
        <v>1297.08</v>
      </c>
      <c r="F2000" s="166" t="s">
        <v>2960</v>
      </c>
      <c r="G2000" s="161" t="s">
        <v>1223</v>
      </c>
      <c r="H2000" s="162" t="s">
        <v>313</v>
      </c>
      <c r="I2000" s="155"/>
      <c r="J2000" s="155"/>
      <c r="K2000" s="155"/>
      <c r="L2000" s="155"/>
      <c r="M2000" s="155"/>
      <c r="N2000" s="155"/>
      <c r="O2000" s="155"/>
      <c r="P2000" s="155"/>
      <c r="Q2000" s="155"/>
      <c r="R2000" s="155"/>
      <c r="S2000" s="155"/>
      <c r="T2000" s="155"/>
      <c r="U2000" s="155"/>
      <c r="V2000" s="155"/>
      <c r="W2000" s="155"/>
      <c r="X2000" s="155"/>
      <c r="Y2000" s="155"/>
      <c r="Z2000" s="155"/>
      <c r="AA2000" s="155"/>
      <c r="AB2000" s="155"/>
      <c r="AC2000" s="155"/>
      <c r="AD2000" s="155"/>
      <c r="AE2000" s="155"/>
      <c r="AF2000" s="155"/>
      <c r="AG2000" s="155"/>
      <c r="AH2000" s="155"/>
      <c r="AI2000" s="155"/>
      <c r="AJ2000" s="155"/>
      <c r="AK2000" s="155"/>
      <c r="AL2000" s="155"/>
      <c r="AM2000" s="155"/>
      <c r="AN2000" s="155"/>
      <c r="AO2000" s="155"/>
      <c r="AP2000" s="155"/>
      <c r="AQ2000" s="155"/>
      <c r="AR2000" s="155"/>
    </row>
    <row r="2001" spans="1:44" ht="102" hidden="1" x14ac:dyDescent="0.3">
      <c r="A2001" s="155"/>
      <c r="B2001" s="166" t="s">
        <v>2960</v>
      </c>
      <c r="C2001" s="167"/>
      <c r="D2001" s="170">
        <v>1297.08</v>
      </c>
      <c r="E2001" s="171">
        <v>1297.08</v>
      </c>
      <c r="F2001" s="161" t="s">
        <v>1223</v>
      </c>
      <c r="G2001" s="165" t="s">
        <v>4107</v>
      </c>
      <c r="H2001" s="162"/>
      <c r="I2001" s="155"/>
      <c r="J2001" s="155"/>
      <c r="K2001" s="155"/>
      <c r="L2001" s="155"/>
      <c r="M2001" s="155"/>
      <c r="N2001" s="155"/>
      <c r="O2001" s="155"/>
      <c r="P2001" s="155"/>
      <c r="Q2001" s="155"/>
      <c r="R2001" s="155"/>
      <c r="S2001" s="155"/>
      <c r="T2001" s="155"/>
      <c r="U2001" s="155"/>
      <c r="V2001" s="155"/>
      <c r="W2001" s="155"/>
      <c r="X2001" s="155"/>
      <c r="Y2001" s="155"/>
      <c r="Z2001" s="155"/>
      <c r="AA2001" s="155"/>
      <c r="AB2001" s="155"/>
      <c r="AC2001" s="155"/>
      <c r="AD2001" s="155"/>
      <c r="AE2001" s="155"/>
      <c r="AF2001" s="155"/>
      <c r="AG2001" s="155"/>
      <c r="AH2001" s="155"/>
      <c r="AI2001" s="155"/>
      <c r="AJ2001" s="155"/>
      <c r="AK2001" s="155"/>
      <c r="AL2001" s="155"/>
      <c r="AM2001" s="155"/>
      <c r="AN2001" s="155"/>
      <c r="AO2001" s="155"/>
      <c r="AP2001" s="155"/>
      <c r="AQ2001" s="155"/>
      <c r="AR2001" s="155"/>
    </row>
    <row r="2002" spans="1:44" ht="102" x14ac:dyDescent="0.3">
      <c r="A2002" s="155"/>
      <c r="B2002" s="161" t="s">
        <v>1223</v>
      </c>
      <c r="C2002" s="162" t="s">
        <v>313</v>
      </c>
      <c r="D2002" s="170">
        <v>2233.39</v>
      </c>
      <c r="E2002" s="171">
        <v>2233.39</v>
      </c>
      <c r="F2002" s="165" t="s">
        <v>4107</v>
      </c>
      <c r="G2002" s="166" t="s">
        <v>2961</v>
      </c>
      <c r="H2002" s="167"/>
      <c r="I2002" s="155"/>
      <c r="J2002" s="155"/>
      <c r="K2002" s="155"/>
      <c r="L2002" s="155"/>
      <c r="M2002" s="155"/>
      <c r="N2002" s="155"/>
      <c r="O2002" s="155"/>
      <c r="P2002" s="155"/>
      <c r="Q2002" s="155"/>
      <c r="R2002" s="155"/>
      <c r="S2002" s="155"/>
      <c r="T2002" s="155"/>
      <c r="U2002" s="155"/>
      <c r="V2002" s="155"/>
      <c r="W2002" s="155"/>
      <c r="X2002" s="155"/>
      <c r="Y2002" s="155"/>
      <c r="Z2002" s="155"/>
      <c r="AA2002" s="155"/>
      <c r="AB2002" s="155"/>
      <c r="AC2002" s="155"/>
      <c r="AD2002" s="155"/>
      <c r="AE2002" s="155"/>
      <c r="AF2002" s="155"/>
      <c r="AG2002" s="155"/>
      <c r="AH2002" s="155"/>
      <c r="AI2002" s="155"/>
      <c r="AJ2002" s="155"/>
      <c r="AK2002" s="155"/>
      <c r="AL2002" s="155"/>
      <c r="AM2002" s="155"/>
      <c r="AN2002" s="155"/>
      <c r="AO2002" s="155"/>
      <c r="AP2002" s="155"/>
      <c r="AQ2002" s="155"/>
      <c r="AR2002" s="155"/>
    </row>
    <row r="2003" spans="1:44" ht="102" hidden="1" x14ac:dyDescent="0.3">
      <c r="A2003" s="155"/>
      <c r="B2003" s="165" t="s">
        <v>4107</v>
      </c>
      <c r="C2003" s="162"/>
      <c r="D2003" s="170">
        <v>2233.39</v>
      </c>
      <c r="E2003" s="171">
        <v>2233.39</v>
      </c>
      <c r="F2003" s="166" t="s">
        <v>2961</v>
      </c>
      <c r="G2003" s="161" t="s">
        <v>1534</v>
      </c>
      <c r="H2003" s="162" t="s">
        <v>320</v>
      </c>
      <c r="I2003" s="155"/>
      <c r="J2003" s="155"/>
      <c r="K2003" s="155"/>
      <c r="L2003" s="155"/>
      <c r="M2003" s="155"/>
      <c r="N2003" s="155"/>
      <c r="O2003" s="155"/>
      <c r="P2003" s="155"/>
      <c r="Q2003" s="155"/>
      <c r="R2003" s="155"/>
      <c r="S2003" s="155"/>
      <c r="T2003" s="155"/>
      <c r="U2003" s="155"/>
      <c r="V2003" s="155"/>
      <c r="W2003" s="155"/>
      <c r="X2003" s="155"/>
      <c r="Y2003" s="155"/>
      <c r="Z2003" s="155"/>
      <c r="AA2003" s="155"/>
      <c r="AB2003" s="155"/>
      <c r="AC2003" s="155"/>
      <c r="AD2003" s="155"/>
      <c r="AE2003" s="155"/>
      <c r="AF2003" s="155"/>
      <c r="AG2003" s="155"/>
      <c r="AH2003" s="155"/>
      <c r="AI2003" s="155"/>
      <c r="AJ2003" s="155"/>
      <c r="AK2003" s="155"/>
      <c r="AL2003" s="155"/>
      <c r="AM2003" s="155"/>
      <c r="AN2003" s="155"/>
      <c r="AO2003" s="155"/>
      <c r="AP2003" s="155"/>
      <c r="AQ2003" s="155"/>
      <c r="AR2003" s="155"/>
    </row>
    <row r="2004" spans="1:44" ht="102" hidden="1" x14ac:dyDescent="0.3">
      <c r="A2004" s="155"/>
      <c r="B2004" s="166" t="s">
        <v>2961</v>
      </c>
      <c r="C2004" s="167"/>
      <c r="D2004" s="170">
        <v>2233.39</v>
      </c>
      <c r="E2004" s="171">
        <v>2233.39</v>
      </c>
      <c r="F2004" s="161" t="s">
        <v>1534</v>
      </c>
      <c r="G2004" s="165" t="s">
        <v>4107</v>
      </c>
      <c r="H2004" s="162"/>
      <c r="I2004" s="155"/>
      <c r="J2004" s="155"/>
      <c r="K2004" s="155"/>
      <c r="L2004" s="155"/>
      <c r="M2004" s="155"/>
      <c r="N2004" s="155"/>
      <c r="O2004" s="155"/>
      <c r="P2004" s="155"/>
      <c r="Q2004" s="155"/>
      <c r="R2004" s="155"/>
      <c r="S2004" s="155"/>
      <c r="T2004" s="155"/>
      <c r="U2004" s="155"/>
      <c r="V2004" s="155"/>
      <c r="W2004" s="155"/>
      <c r="X2004" s="155"/>
      <c r="Y2004" s="155"/>
      <c r="Z2004" s="155"/>
      <c r="AA2004" s="155"/>
      <c r="AB2004" s="155"/>
      <c r="AC2004" s="155"/>
      <c r="AD2004" s="155"/>
      <c r="AE2004" s="155"/>
      <c r="AF2004" s="155"/>
      <c r="AG2004" s="155"/>
      <c r="AH2004" s="155"/>
      <c r="AI2004" s="155"/>
      <c r="AJ2004" s="155"/>
      <c r="AK2004" s="155"/>
      <c r="AL2004" s="155"/>
      <c r="AM2004" s="155"/>
      <c r="AN2004" s="155"/>
      <c r="AO2004" s="155"/>
      <c r="AP2004" s="155"/>
      <c r="AQ2004" s="155"/>
      <c r="AR2004" s="155"/>
    </row>
    <row r="2005" spans="1:44" ht="102" x14ac:dyDescent="0.3">
      <c r="A2005" s="155"/>
      <c r="B2005" s="161" t="s">
        <v>1534</v>
      </c>
      <c r="C2005" s="162" t="s">
        <v>320</v>
      </c>
      <c r="D2005" s="170">
        <v>2392.3000000000002</v>
      </c>
      <c r="E2005" s="171">
        <v>2392.3000000000002</v>
      </c>
      <c r="F2005" s="165" t="s">
        <v>4107</v>
      </c>
      <c r="G2005" s="166" t="s">
        <v>2743</v>
      </c>
      <c r="H2005" s="167"/>
      <c r="I2005" s="155"/>
      <c r="J2005" s="155"/>
      <c r="K2005" s="155"/>
      <c r="L2005" s="155"/>
      <c r="M2005" s="155"/>
      <c r="N2005" s="155"/>
      <c r="O2005" s="155"/>
      <c r="P2005" s="155"/>
      <c r="Q2005" s="155"/>
      <c r="R2005" s="155"/>
      <c r="S2005" s="155"/>
      <c r="T2005" s="155"/>
      <c r="U2005" s="155"/>
      <c r="V2005" s="155"/>
      <c r="W2005" s="155"/>
      <c r="X2005" s="155"/>
      <c r="Y2005" s="155"/>
      <c r="Z2005" s="155"/>
      <c r="AA2005" s="155"/>
      <c r="AB2005" s="155"/>
      <c r="AC2005" s="155"/>
      <c r="AD2005" s="155"/>
      <c r="AE2005" s="155"/>
      <c r="AF2005" s="155"/>
      <c r="AG2005" s="155"/>
      <c r="AH2005" s="155"/>
      <c r="AI2005" s="155"/>
      <c r="AJ2005" s="155"/>
      <c r="AK2005" s="155"/>
      <c r="AL2005" s="155"/>
      <c r="AM2005" s="155"/>
      <c r="AN2005" s="155"/>
      <c r="AO2005" s="155"/>
      <c r="AP2005" s="155"/>
      <c r="AQ2005" s="155"/>
      <c r="AR2005" s="155"/>
    </row>
    <row r="2006" spans="1:44" ht="102" hidden="1" x14ac:dyDescent="0.3">
      <c r="A2006" s="155"/>
      <c r="B2006" s="165" t="s">
        <v>4107</v>
      </c>
      <c r="C2006" s="162"/>
      <c r="D2006" s="170">
        <v>2392.3000000000002</v>
      </c>
      <c r="E2006" s="171">
        <v>2392.3000000000002</v>
      </c>
      <c r="F2006" s="166" t="s">
        <v>2743</v>
      </c>
      <c r="G2006" s="161" t="s">
        <v>1425</v>
      </c>
      <c r="H2006" s="162" t="s">
        <v>68</v>
      </c>
      <c r="I2006" s="155"/>
      <c r="J2006" s="155"/>
      <c r="K2006" s="155"/>
      <c r="L2006" s="155"/>
      <c r="M2006" s="155"/>
      <c r="N2006" s="155"/>
      <c r="O2006" s="155"/>
      <c r="P2006" s="155"/>
      <c r="Q2006" s="155"/>
      <c r="R2006" s="155"/>
      <c r="S2006" s="155"/>
      <c r="T2006" s="155"/>
      <c r="U2006" s="155"/>
      <c r="V2006" s="155"/>
      <c r="W2006" s="155"/>
      <c r="X2006" s="155"/>
      <c r="Y2006" s="155"/>
      <c r="Z2006" s="155"/>
      <c r="AA2006" s="155"/>
      <c r="AB2006" s="155"/>
      <c r="AC2006" s="155"/>
      <c r="AD2006" s="155"/>
      <c r="AE2006" s="155"/>
      <c r="AF2006" s="155"/>
      <c r="AG2006" s="155"/>
      <c r="AH2006" s="155"/>
      <c r="AI2006" s="155"/>
      <c r="AJ2006" s="155"/>
      <c r="AK2006" s="155"/>
      <c r="AL2006" s="155"/>
      <c r="AM2006" s="155"/>
      <c r="AN2006" s="155"/>
      <c r="AO2006" s="155"/>
      <c r="AP2006" s="155"/>
      <c r="AQ2006" s="155"/>
      <c r="AR2006" s="155"/>
    </row>
    <row r="2007" spans="1:44" ht="102" hidden="1" x14ac:dyDescent="0.3">
      <c r="A2007" s="155"/>
      <c r="B2007" s="166" t="s">
        <v>2743</v>
      </c>
      <c r="C2007" s="167"/>
      <c r="D2007" s="170">
        <v>2392.3000000000002</v>
      </c>
      <c r="E2007" s="171">
        <v>2392.3000000000002</v>
      </c>
      <c r="F2007" s="161" t="s">
        <v>1425</v>
      </c>
      <c r="G2007" s="165" t="s">
        <v>4107</v>
      </c>
      <c r="H2007" s="162"/>
      <c r="I2007" s="155"/>
      <c r="J2007" s="155"/>
      <c r="K2007" s="155"/>
      <c r="L2007" s="155"/>
      <c r="M2007" s="155"/>
      <c r="N2007" s="155"/>
      <c r="O2007" s="155"/>
      <c r="P2007" s="155"/>
      <c r="Q2007" s="155"/>
      <c r="R2007" s="155"/>
      <c r="S2007" s="155"/>
      <c r="T2007" s="155"/>
      <c r="U2007" s="155"/>
      <c r="V2007" s="155"/>
      <c r="W2007" s="155"/>
      <c r="X2007" s="155"/>
      <c r="Y2007" s="155"/>
      <c r="Z2007" s="155"/>
      <c r="AA2007" s="155"/>
      <c r="AB2007" s="155"/>
      <c r="AC2007" s="155"/>
      <c r="AD2007" s="155"/>
      <c r="AE2007" s="155"/>
      <c r="AF2007" s="155"/>
      <c r="AG2007" s="155"/>
      <c r="AH2007" s="155"/>
      <c r="AI2007" s="155"/>
      <c r="AJ2007" s="155"/>
      <c r="AK2007" s="155"/>
      <c r="AL2007" s="155"/>
      <c r="AM2007" s="155"/>
      <c r="AN2007" s="155"/>
      <c r="AO2007" s="155"/>
      <c r="AP2007" s="155"/>
      <c r="AQ2007" s="155"/>
      <c r="AR2007" s="155"/>
    </row>
    <row r="2008" spans="1:44" ht="102" x14ac:dyDescent="0.3">
      <c r="A2008" s="155"/>
      <c r="B2008" s="161" t="s">
        <v>1425</v>
      </c>
      <c r="C2008" s="162" t="s">
        <v>68</v>
      </c>
      <c r="D2008" s="170">
        <v>2576.9899999999998</v>
      </c>
      <c r="E2008" s="171">
        <v>2576.9899999999998</v>
      </c>
      <c r="F2008" s="165" t="s">
        <v>4107</v>
      </c>
      <c r="G2008" s="166" t="s">
        <v>2962</v>
      </c>
      <c r="H2008" s="167"/>
      <c r="I2008" s="155"/>
      <c r="J2008" s="155"/>
      <c r="K2008" s="155"/>
      <c r="L2008" s="155"/>
      <c r="M2008" s="155"/>
      <c r="N2008" s="155"/>
      <c r="O2008" s="155"/>
      <c r="P2008" s="155"/>
      <c r="Q2008" s="155"/>
      <c r="R2008" s="155"/>
      <c r="S2008" s="155"/>
      <c r="T2008" s="155"/>
      <c r="U2008" s="155"/>
      <c r="V2008" s="155"/>
      <c r="W2008" s="155"/>
      <c r="X2008" s="155"/>
      <c r="Y2008" s="155"/>
      <c r="Z2008" s="155"/>
      <c r="AA2008" s="155"/>
      <c r="AB2008" s="155"/>
      <c r="AC2008" s="155"/>
      <c r="AD2008" s="155"/>
      <c r="AE2008" s="155"/>
      <c r="AF2008" s="155"/>
      <c r="AG2008" s="155"/>
      <c r="AH2008" s="155"/>
      <c r="AI2008" s="155"/>
      <c r="AJ2008" s="155"/>
      <c r="AK2008" s="155"/>
      <c r="AL2008" s="155"/>
      <c r="AM2008" s="155"/>
      <c r="AN2008" s="155"/>
      <c r="AO2008" s="155"/>
      <c r="AP2008" s="155"/>
      <c r="AQ2008" s="155"/>
      <c r="AR2008" s="155"/>
    </row>
    <row r="2009" spans="1:44" ht="102" hidden="1" x14ac:dyDescent="0.3">
      <c r="A2009" s="155"/>
      <c r="B2009" s="165" t="s">
        <v>4107</v>
      </c>
      <c r="C2009" s="162"/>
      <c r="D2009" s="170">
        <v>2576.9899999999998</v>
      </c>
      <c r="E2009" s="171">
        <v>2576.9899999999998</v>
      </c>
      <c r="F2009" s="166" t="s">
        <v>2962</v>
      </c>
      <c r="G2009" s="161" t="s">
        <v>1459</v>
      </c>
      <c r="H2009" s="162" t="s">
        <v>183</v>
      </c>
      <c r="I2009" s="155"/>
      <c r="J2009" s="155"/>
      <c r="K2009" s="155"/>
      <c r="L2009" s="155"/>
      <c r="M2009" s="155"/>
      <c r="N2009" s="155"/>
      <c r="O2009" s="155"/>
      <c r="P2009" s="155"/>
      <c r="Q2009" s="155"/>
      <c r="R2009" s="155"/>
      <c r="S2009" s="155"/>
      <c r="T2009" s="155"/>
      <c r="U2009" s="155"/>
      <c r="V2009" s="155"/>
      <c r="W2009" s="155"/>
      <c r="X2009" s="155"/>
      <c r="Y2009" s="155"/>
      <c r="Z2009" s="155"/>
      <c r="AA2009" s="155"/>
      <c r="AB2009" s="155"/>
      <c r="AC2009" s="155"/>
      <c r="AD2009" s="155"/>
      <c r="AE2009" s="155"/>
      <c r="AF2009" s="155"/>
      <c r="AG2009" s="155"/>
      <c r="AH2009" s="155"/>
      <c r="AI2009" s="155"/>
      <c r="AJ2009" s="155"/>
      <c r="AK2009" s="155"/>
      <c r="AL2009" s="155"/>
      <c r="AM2009" s="155"/>
      <c r="AN2009" s="155"/>
      <c r="AO2009" s="155"/>
      <c r="AP2009" s="155"/>
      <c r="AQ2009" s="155"/>
      <c r="AR2009" s="155"/>
    </row>
    <row r="2010" spans="1:44" ht="102" hidden="1" x14ac:dyDescent="0.3">
      <c r="A2010" s="155"/>
      <c r="B2010" s="166" t="s">
        <v>2962</v>
      </c>
      <c r="C2010" s="167"/>
      <c r="D2010" s="170">
        <v>2576.9899999999998</v>
      </c>
      <c r="E2010" s="171">
        <v>2576.9899999999998</v>
      </c>
      <c r="F2010" s="161" t="s">
        <v>1459</v>
      </c>
      <c r="G2010" s="165" t="s">
        <v>4107</v>
      </c>
      <c r="H2010" s="162"/>
      <c r="I2010" s="155"/>
      <c r="J2010" s="155"/>
      <c r="K2010" s="155"/>
      <c r="L2010" s="155"/>
      <c r="M2010" s="155"/>
      <c r="N2010" s="155"/>
      <c r="O2010" s="155"/>
      <c r="P2010" s="155"/>
      <c r="Q2010" s="155"/>
      <c r="R2010" s="155"/>
      <c r="S2010" s="155"/>
      <c r="T2010" s="155"/>
      <c r="U2010" s="155"/>
      <c r="V2010" s="155"/>
      <c r="W2010" s="155"/>
      <c r="X2010" s="155"/>
      <c r="Y2010" s="155"/>
      <c r="Z2010" s="155"/>
      <c r="AA2010" s="155"/>
      <c r="AB2010" s="155"/>
      <c r="AC2010" s="155"/>
      <c r="AD2010" s="155"/>
      <c r="AE2010" s="155"/>
      <c r="AF2010" s="155"/>
      <c r="AG2010" s="155"/>
      <c r="AH2010" s="155"/>
      <c r="AI2010" s="155"/>
      <c r="AJ2010" s="155"/>
      <c r="AK2010" s="155"/>
      <c r="AL2010" s="155"/>
      <c r="AM2010" s="155"/>
      <c r="AN2010" s="155"/>
      <c r="AO2010" s="155"/>
      <c r="AP2010" s="155"/>
      <c r="AQ2010" s="155"/>
      <c r="AR2010" s="155"/>
    </row>
    <row r="2011" spans="1:44" ht="102" x14ac:dyDescent="0.3">
      <c r="A2011" s="155"/>
      <c r="B2011" s="161" t="s">
        <v>1459</v>
      </c>
      <c r="C2011" s="162" t="s">
        <v>183</v>
      </c>
      <c r="D2011" s="170">
        <v>3367.26</v>
      </c>
      <c r="E2011" s="171">
        <v>3367.26</v>
      </c>
      <c r="F2011" s="165" t="s">
        <v>4107</v>
      </c>
      <c r="G2011" s="166" t="s">
        <v>2963</v>
      </c>
      <c r="H2011" s="167"/>
      <c r="I2011" s="155"/>
      <c r="J2011" s="155"/>
      <c r="K2011" s="155"/>
      <c r="L2011" s="155"/>
      <c r="M2011" s="155"/>
      <c r="N2011" s="155"/>
      <c r="O2011" s="155"/>
      <c r="P2011" s="155"/>
      <c r="Q2011" s="155"/>
      <c r="R2011" s="155"/>
      <c r="S2011" s="155"/>
      <c r="T2011" s="155"/>
      <c r="U2011" s="155"/>
      <c r="V2011" s="155"/>
      <c r="W2011" s="155"/>
      <c r="X2011" s="155"/>
      <c r="Y2011" s="155"/>
      <c r="Z2011" s="155"/>
      <c r="AA2011" s="155"/>
      <c r="AB2011" s="155"/>
      <c r="AC2011" s="155"/>
      <c r="AD2011" s="155"/>
      <c r="AE2011" s="155"/>
      <c r="AF2011" s="155"/>
      <c r="AG2011" s="155"/>
      <c r="AH2011" s="155"/>
      <c r="AI2011" s="155"/>
      <c r="AJ2011" s="155"/>
      <c r="AK2011" s="155"/>
      <c r="AL2011" s="155"/>
      <c r="AM2011" s="155"/>
      <c r="AN2011" s="155"/>
      <c r="AO2011" s="155"/>
      <c r="AP2011" s="155"/>
      <c r="AQ2011" s="155"/>
      <c r="AR2011" s="155"/>
    </row>
    <row r="2012" spans="1:44" ht="102" hidden="1" x14ac:dyDescent="0.3">
      <c r="A2012" s="155"/>
      <c r="B2012" s="165" t="s">
        <v>4107</v>
      </c>
      <c r="C2012" s="162"/>
      <c r="D2012" s="170">
        <v>3367.26</v>
      </c>
      <c r="E2012" s="171">
        <v>3367.26</v>
      </c>
      <c r="F2012" s="166" t="s">
        <v>2963</v>
      </c>
      <c r="G2012" s="161" t="s">
        <v>1441</v>
      </c>
      <c r="H2012" s="162" t="s">
        <v>89</v>
      </c>
      <c r="I2012" s="155"/>
      <c r="J2012" s="155"/>
      <c r="K2012" s="155"/>
      <c r="L2012" s="155"/>
      <c r="M2012" s="155"/>
      <c r="N2012" s="155"/>
      <c r="O2012" s="155"/>
      <c r="P2012" s="155"/>
      <c r="Q2012" s="155"/>
      <c r="R2012" s="155"/>
      <c r="S2012" s="155"/>
      <c r="T2012" s="155"/>
      <c r="U2012" s="155"/>
      <c r="V2012" s="155"/>
      <c r="W2012" s="155"/>
      <c r="X2012" s="155"/>
      <c r="Y2012" s="155"/>
      <c r="Z2012" s="155"/>
      <c r="AA2012" s="155"/>
      <c r="AB2012" s="155"/>
      <c r="AC2012" s="155"/>
      <c r="AD2012" s="155"/>
      <c r="AE2012" s="155"/>
      <c r="AF2012" s="155"/>
      <c r="AG2012" s="155"/>
      <c r="AH2012" s="155"/>
      <c r="AI2012" s="155"/>
      <c r="AJ2012" s="155"/>
      <c r="AK2012" s="155"/>
      <c r="AL2012" s="155"/>
      <c r="AM2012" s="155"/>
      <c r="AN2012" s="155"/>
      <c r="AO2012" s="155"/>
      <c r="AP2012" s="155"/>
      <c r="AQ2012" s="155"/>
      <c r="AR2012" s="155"/>
    </row>
    <row r="2013" spans="1:44" ht="102" hidden="1" x14ac:dyDescent="0.3">
      <c r="A2013" s="155"/>
      <c r="B2013" s="166" t="s">
        <v>2963</v>
      </c>
      <c r="C2013" s="167"/>
      <c r="D2013" s="170">
        <v>3367.26</v>
      </c>
      <c r="E2013" s="171">
        <v>3367.26</v>
      </c>
      <c r="F2013" s="161" t="s">
        <v>1441</v>
      </c>
      <c r="G2013" s="165" t="s">
        <v>4107</v>
      </c>
      <c r="H2013" s="162"/>
      <c r="I2013" s="155"/>
      <c r="J2013" s="155"/>
      <c r="K2013" s="155"/>
      <c r="L2013" s="155"/>
      <c r="M2013" s="155"/>
      <c r="N2013" s="155"/>
      <c r="O2013" s="155"/>
      <c r="P2013" s="155"/>
      <c r="Q2013" s="155"/>
      <c r="R2013" s="155"/>
      <c r="S2013" s="155"/>
      <c r="T2013" s="155"/>
      <c r="U2013" s="155"/>
      <c r="V2013" s="155"/>
      <c r="W2013" s="155"/>
      <c r="X2013" s="155"/>
      <c r="Y2013" s="155"/>
      <c r="Z2013" s="155"/>
      <c r="AA2013" s="155"/>
      <c r="AB2013" s="155"/>
      <c r="AC2013" s="155"/>
      <c r="AD2013" s="155"/>
      <c r="AE2013" s="155"/>
      <c r="AF2013" s="155"/>
      <c r="AG2013" s="155"/>
      <c r="AH2013" s="155"/>
      <c r="AI2013" s="155"/>
      <c r="AJ2013" s="155"/>
      <c r="AK2013" s="155"/>
      <c r="AL2013" s="155"/>
      <c r="AM2013" s="155"/>
      <c r="AN2013" s="155"/>
      <c r="AO2013" s="155"/>
      <c r="AP2013" s="155"/>
      <c r="AQ2013" s="155"/>
      <c r="AR2013" s="155"/>
    </row>
    <row r="2014" spans="1:44" ht="102" x14ac:dyDescent="0.3">
      <c r="A2014" s="155"/>
      <c r="B2014" s="161" t="s">
        <v>1441</v>
      </c>
      <c r="C2014" s="162" t="s">
        <v>89</v>
      </c>
      <c r="D2014" s="170">
        <v>1297.08</v>
      </c>
      <c r="E2014" s="171">
        <v>1297.08</v>
      </c>
      <c r="F2014" s="165" t="s">
        <v>4107</v>
      </c>
      <c r="G2014" s="166" t="s">
        <v>2964</v>
      </c>
      <c r="H2014" s="167"/>
      <c r="I2014" s="155"/>
      <c r="J2014" s="155"/>
      <c r="K2014" s="155"/>
      <c r="L2014" s="155"/>
      <c r="M2014" s="155"/>
      <c r="N2014" s="155"/>
      <c r="O2014" s="155"/>
      <c r="P2014" s="155"/>
      <c r="Q2014" s="155"/>
      <c r="R2014" s="155"/>
      <c r="S2014" s="155"/>
      <c r="T2014" s="155"/>
      <c r="U2014" s="155"/>
      <c r="V2014" s="155"/>
      <c r="W2014" s="155"/>
      <c r="X2014" s="155"/>
      <c r="Y2014" s="155"/>
      <c r="Z2014" s="155"/>
      <c r="AA2014" s="155"/>
      <c r="AB2014" s="155"/>
      <c r="AC2014" s="155"/>
      <c r="AD2014" s="155"/>
      <c r="AE2014" s="155"/>
      <c r="AF2014" s="155"/>
      <c r="AG2014" s="155"/>
      <c r="AH2014" s="155"/>
      <c r="AI2014" s="155"/>
      <c r="AJ2014" s="155"/>
      <c r="AK2014" s="155"/>
      <c r="AL2014" s="155"/>
      <c r="AM2014" s="155"/>
      <c r="AN2014" s="155"/>
      <c r="AO2014" s="155"/>
      <c r="AP2014" s="155"/>
      <c r="AQ2014" s="155"/>
      <c r="AR2014" s="155"/>
    </row>
    <row r="2015" spans="1:44" ht="102" hidden="1" x14ac:dyDescent="0.3">
      <c r="A2015" s="155"/>
      <c r="B2015" s="165" t="s">
        <v>4107</v>
      </c>
      <c r="C2015" s="162"/>
      <c r="D2015" s="170">
        <v>1297.08</v>
      </c>
      <c r="E2015" s="171">
        <v>1297.08</v>
      </c>
      <c r="F2015" s="166" t="s">
        <v>2964</v>
      </c>
      <c r="G2015" s="161" t="s">
        <v>1503</v>
      </c>
      <c r="H2015" s="162" t="s">
        <v>286</v>
      </c>
      <c r="I2015" s="155"/>
      <c r="J2015" s="155"/>
      <c r="K2015" s="155"/>
      <c r="L2015" s="155"/>
      <c r="M2015" s="155"/>
      <c r="N2015" s="155"/>
      <c r="O2015" s="155"/>
      <c r="P2015" s="155"/>
      <c r="Q2015" s="155"/>
      <c r="R2015" s="155"/>
      <c r="S2015" s="155"/>
      <c r="T2015" s="155"/>
      <c r="U2015" s="155"/>
      <c r="V2015" s="155"/>
      <c r="W2015" s="155"/>
      <c r="X2015" s="155"/>
      <c r="Y2015" s="155"/>
      <c r="Z2015" s="155"/>
      <c r="AA2015" s="155"/>
      <c r="AB2015" s="155"/>
      <c r="AC2015" s="155"/>
      <c r="AD2015" s="155"/>
      <c r="AE2015" s="155"/>
      <c r="AF2015" s="155"/>
      <c r="AG2015" s="155"/>
      <c r="AH2015" s="155"/>
      <c r="AI2015" s="155"/>
      <c r="AJ2015" s="155"/>
      <c r="AK2015" s="155"/>
      <c r="AL2015" s="155"/>
      <c r="AM2015" s="155"/>
      <c r="AN2015" s="155"/>
      <c r="AO2015" s="155"/>
      <c r="AP2015" s="155"/>
      <c r="AQ2015" s="155"/>
      <c r="AR2015" s="155"/>
    </row>
    <row r="2016" spans="1:44" ht="102" hidden="1" x14ac:dyDescent="0.3">
      <c r="A2016" s="155"/>
      <c r="B2016" s="166" t="s">
        <v>2964</v>
      </c>
      <c r="C2016" s="167"/>
      <c r="D2016" s="170">
        <v>1297.08</v>
      </c>
      <c r="E2016" s="171">
        <v>1297.08</v>
      </c>
      <c r="F2016" s="161" t="s">
        <v>1503</v>
      </c>
      <c r="G2016" s="165" t="s">
        <v>4107</v>
      </c>
      <c r="H2016" s="162"/>
      <c r="I2016" s="155"/>
      <c r="J2016" s="155"/>
      <c r="K2016" s="155"/>
      <c r="L2016" s="155"/>
      <c r="M2016" s="155"/>
      <c r="N2016" s="155"/>
      <c r="O2016" s="155"/>
      <c r="P2016" s="155"/>
      <c r="Q2016" s="155"/>
      <c r="R2016" s="155"/>
      <c r="S2016" s="155"/>
      <c r="T2016" s="155"/>
      <c r="U2016" s="155"/>
      <c r="V2016" s="155"/>
      <c r="W2016" s="155"/>
      <c r="X2016" s="155"/>
      <c r="Y2016" s="155"/>
      <c r="Z2016" s="155"/>
      <c r="AA2016" s="155"/>
      <c r="AB2016" s="155"/>
      <c r="AC2016" s="155"/>
      <c r="AD2016" s="155"/>
      <c r="AE2016" s="155"/>
      <c r="AF2016" s="155"/>
      <c r="AG2016" s="155"/>
      <c r="AH2016" s="155"/>
      <c r="AI2016" s="155"/>
      <c r="AJ2016" s="155"/>
      <c r="AK2016" s="155"/>
      <c r="AL2016" s="155"/>
      <c r="AM2016" s="155"/>
      <c r="AN2016" s="155"/>
      <c r="AO2016" s="155"/>
      <c r="AP2016" s="155"/>
      <c r="AQ2016" s="155"/>
      <c r="AR2016" s="155"/>
    </row>
    <row r="2017" spans="1:44" ht="102" x14ac:dyDescent="0.3">
      <c r="A2017" s="155"/>
      <c r="B2017" s="161" t="s">
        <v>1503</v>
      </c>
      <c r="C2017" s="162" t="s">
        <v>286</v>
      </c>
      <c r="D2017" s="170">
        <v>2233.39</v>
      </c>
      <c r="E2017" s="171">
        <v>2233.39</v>
      </c>
      <c r="F2017" s="165" t="s">
        <v>4107</v>
      </c>
      <c r="G2017" s="166" t="s">
        <v>2965</v>
      </c>
      <c r="H2017" s="167"/>
      <c r="I2017" s="155"/>
      <c r="J2017" s="155"/>
      <c r="K2017" s="155"/>
      <c r="L2017" s="155"/>
      <c r="M2017" s="155"/>
      <c r="N2017" s="155"/>
      <c r="O2017" s="155"/>
      <c r="P2017" s="155"/>
      <c r="Q2017" s="155"/>
      <c r="R2017" s="155"/>
      <c r="S2017" s="155"/>
      <c r="T2017" s="155"/>
      <c r="U2017" s="155"/>
      <c r="V2017" s="155"/>
      <c r="W2017" s="155"/>
      <c r="X2017" s="155"/>
      <c r="Y2017" s="155"/>
      <c r="Z2017" s="155"/>
      <c r="AA2017" s="155"/>
      <c r="AB2017" s="155"/>
      <c r="AC2017" s="155"/>
      <c r="AD2017" s="155"/>
      <c r="AE2017" s="155"/>
      <c r="AF2017" s="155"/>
      <c r="AG2017" s="155"/>
      <c r="AH2017" s="155"/>
      <c r="AI2017" s="155"/>
      <c r="AJ2017" s="155"/>
      <c r="AK2017" s="155"/>
      <c r="AL2017" s="155"/>
      <c r="AM2017" s="155"/>
      <c r="AN2017" s="155"/>
      <c r="AO2017" s="155"/>
      <c r="AP2017" s="155"/>
      <c r="AQ2017" s="155"/>
      <c r="AR2017" s="155"/>
    </row>
    <row r="2018" spans="1:44" ht="102" hidden="1" x14ac:dyDescent="0.3">
      <c r="A2018" s="155"/>
      <c r="B2018" s="165" t="s">
        <v>4107</v>
      </c>
      <c r="C2018" s="162"/>
      <c r="D2018" s="170">
        <v>2233.39</v>
      </c>
      <c r="E2018" s="171">
        <v>2233.39</v>
      </c>
      <c r="F2018" s="166" t="s">
        <v>2965</v>
      </c>
      <c r="G2018" s="161" t="s">
        <v>1401</v>
      </c>
      <c r="H2018" s="162" t="s">
        <v>165</v>
      </c>
      <c r="I2018" s="155"/>
      <c r="J2018" s="155"/>
      <c r="K2018" s="155"/>
      <c r="L2018" s="155"/>
      <c r="M2018" s="155"/>
      <c r="N2018" s="155"/>
      <c r="O2018" s="155"/>
      <c r="P2018" s="155"/>
      <c r="Q2018" s="155"/>
      <c r="R2018" s="155"/>
      <c r="S2018" s="155"/>
      <c r="T2018" s="155"/>
      <c r="U2018" s="155"/>
      <c r="V2018" s="155"/>
      <c r="W2018" s="155"/>
      <c r="X2018" s="155"/>
      <c r="Y2018" s="155"/>
      <c r="Z2018" s="155"/>
      <c r="AA2018" s="155"/>
      <c r="AB2018" s="155"/>
      <c r="AC2018" s="155"/>
      <c r="AD2018" s="155"/>
      <c r="AE2018" s="155"/>
      <c r="AF2018" s="155"/>
      <c r="AG2018" s="155"/>
      <c r="AH2018" s="155"/>
      <c r="AI2018" s="155"/>
      <c r="AJ2018" s="155"/>
      <c r="AK2018" s="155"/>
      <c r="AL2018" s="155"/>
      <c r="AM2018" s="155"/>
      <c r="AN2018" s="155"/>
      <c r="AO2018" s="155"/>
      <c r="AP2018" s="155"/>
      <c r="AQ2018" s="155"/>
      <c r="AR2018" s="155"/>
    </row>
    <row r="2019" spans="1:44" ht="102" hidden="1" x14ac:dyDescent="0.3">
      <c r="A2019" s="155"/>
      <c r="B2019" s="166" t="s">
        <v>2965</v>
      </c>
      <c r="C2019" s="167"/>
      <c r="D2019" s="170">
        <v>2233.39</v>
      </c>
      <c r="E2019" s="171">
        <v>2233.39</v>
      </c>
      <c r="F2019" s="161" t="s">
        <v>1401</v>
      </c>
      <c r="G2019" s="165" t="s">
        <v>4107</v>
      </c>
      <c r="H2019" s="162"/>
      <c r="I2019" s="155"/>
      <c r="J2019" s="155"/>
      <c r="K2019" s="155"/>
      <c r="L2019" s="155"/>
      <c r="M2019" s="155"/>
      <c r="N2019" s="155"/>
      <c r="O2019" s="155"/>
      <c r="P2019" s="155"/>
      <c r="Q2019" s="155"/>
      <c r="R2019" s="155"/>
      <c r="S2019" s="155"/>
      <c r="T2019" s="155"/>
      <c r="U2019" s="155"/>
      <c r="V2019" s="155"/>
      <c r="W2019" s="155"/>
      <c r="X2019" s="155"/>
      <c r="Y2019" s="155"/>
      <c r="Z2019" s="155"/>
      <c r="AA2019" s="155"/>
      <c r="AB2019" s="155"/>
      <c r="AC2019" s="155"/>
      <c r="AD2019" s="155"/>
      <c r="AE2019" s="155"/>
      <c r="AF2019" s="155"/>
      <c r="AG2019" s="155"/>
      <c r="AH2019" s="155"/>
      <c r="AI2019" s="155"/>
      <c r="AJ2019" s="155"/>
      <c r="AK2019" s="155"/>
      <c r="AL2019" s="155"/>
      <c r="AM2019" s="155"/>
      <c r="AN2019" s="155"/>
      <c r="AO2019" s="155"/>
      <c r="AP2019" s="155"/>
      <c r="AQ2019" s="155"/>
      <c r="AR2019" s="155"/>
    </row>
    <row r="2020" spans="1:44" ht="102" x14ac:dyDescent="0.3">
      <c r="A2020" s="155"/>
      <c r="B2020" s="161" t="s">
        <v>1401</v>
      </c>
      <c r="C2020" s="162" t="s">
        <v>165</v>
      </c>
      <c r="D2020" s="170">
        <v>2576.9899999999998</v>
      </c>
      <c r="E2020" s="171">
        <v>2576.9899999999998</v>
      </c>
      <c r="F2020" s="165" t="s">
        <v>4107</v>
      </c>
      <c r="G2020" s="166" t="s">
        <v>2966</v>
      </c>
      <c r="H2020" s="167"/>
      <c r="I2020" s="155"/>
      <c r="J2020" s="155"/>
      <c r="K2020" s="155"/>
      <c r="L2020" s="155"/>
      <c r="M2020" s="155"/>
      <c r="N2020" s="155"/>
      <c r="O2020" s="155"/>
      <c r="P2020" s="155"/>
      <c r="Q2020" s="155"/>
      <c r="R2020" s="155"/>
      <c r="S2020" s="155"/>
      <c r="T2020" s="155"/>
      <c r="U2020" s="155"/>
      <c r="V2020" s="155"/>
      <c r="W2020" s="155"/>
      <c r="X2020" s="155"/>
      <c r="Y2020" s="155"/>
      <c r="Z2020" s="155"/>
      <c r="AA2020" s="155"/>
      <c r="AB2020" s="155"/>
      <c r="AC2020" s="155"/>
      <c r="AD2020" s="155"/>
      <c r="AE2020" s="155"/>
      <c r="AF2020" s="155"/>
      <c r="AG2020" s="155"/>
      <c r="AH2020" s="155"/>
      <c r="AI2020" s="155"/>
      <c r="AJ2020" s="155"/>
      <c r="AK2020" s="155"/>
      <c r="AL2020" s="155"/>
      <c r="AM2020" s="155"/>
      <c r="AN2020" s="155"/>
      <c r="AO2020" s="155"/>
      <c r="AP2020" s="155"/>
      <c r="AQ2020" s="155"/>
      <c r="AR2020" s="155"/>
    </row>
    <row r="2021" spans="1:44" ht="102" hidden="1" x14ac:dyDescent="0.3">
      <c r="A2021" s="155"/>
      <c r="B2021" s="165" t="s">
        <v>4107</v>
      </c>
      <c r="C2021" s="162"/>
      <c r="D2021" s="170">
        <v>2576.9899999999998</v>
      </c>
      <c r="E2021" s="171">
        <v>2576.9899999999998</v>
      </c>
      <c r="F2021" s="166" t="s">
        <v>2966</v>
      </c>
      <c r="G2021" s="161" t="s">
        <v>1493</v>
      </c>
      <c r="H2021" s="162" t="s">
        <v>226</v>
      </c>
      <c r="I2021" s="155"/>
      <c r="J2021" s="155"/>
      <c r="K2021" s="155"/>
      <c r="L2021" s="155"/>
      <c r="M2021" s="155"/>
      <c r="N2021" s="155"/>
      <c r="O2021" s="155"/>
      <c r="P2021" s="155"/>
      <c r="Q2021" s="155"/>
      <c r="R2021" s="155"/>
      <c r="S2021" s="155"/>
      <c r="T2021" s="155"/>
      <c r="U2021" s="155"/>
      <c r="V2021" s="155"/>
      <c r="W2021" s="155"/>
      <c r="X2021" s="155"/>
      <c r="Y2021" s="155"/>
      <c r="Z2021" s="155"/>
      <c r="AA2021" s="155"/>
      <c r="AB2021" s="155"/>
      <c r="AC2021" s="155"/>
      <c r="AD2021" s="155"/>
      <c r="AE2021" s="155"/>
      <c r="AF2021" s="155"/>
      <c r="AG2021" s="155"/>
      <c r="AH2021" s="155"/>
      <c r="AI2021" s="155"/>
      <c r="AJ2021" s="155"/>
      <c r="AK2021" s="155"/>
      <c r="AL2021" s="155"/>
      <c r="AM2021" s="155"/>
      <c r="AN2021" s="155"/>
      <c r="AO2021" s="155"/>
      <c r="AP2021" s="155"/>
      <c r="AQ2021" s="155"/>
      <c r="AR2021" s="155"/>
    </row>
    <row r="2022" spans="1:44" ht="102" hidden="1" x14ac:dyDescent="0.3">
      <c r="A2022" s="155"/>
      <c r="B2022" s="166" t="s">
        <v>2966</v>
      </c>
      <c r="C2022" s="167"/>
      <c r="D2022" s="170">
        <v>2576.9899999999998</v>
      </c>
      <c r="E2022" s="171">
        <v>2576.9899999999998</v>
      </c>
      <c r="F2022" s="161" t="s">
        <v>1493</v>
      </c>
      <c r="G2022" s="165" t="s">
        <v>4107</v>
      </c>
      <c r="H2022" s="162"/>
      <c r="I2022" s="155"/>
      <c r="J2022" s="155"/>
      <c r="K2022" s="155"/>
      <c r="L2022" s="155"/>
      <c r="M2022" s="155"/>
      <c r="N2022" s="155"/>
      <c r="O2022" s="155"/>
      <c r="P2022" s="155"/>
      <c r="Q2022" s="155"/>
      <c r="R2022" s="155"/>
      <c r="S2022" s="155"/>
      <c r="T2022" s="155"/>
      <c r="U2022" s="155"/>
      <c r="V2022" s="155"/>
      <c r="W2022" s="155"/>
      <c r="X2022" s="155"/>
      <c r="Y2022" s="155"/>
      <c r="Z2022" s="155"/>
      <c r="AA2022" s="155"/>
      <c r="AB2022" s="155"/>
      <c r="AC2022" s="155"/>
      <c r="AD2022" s="155"/>
      <c r="AE2022" s="155"/>
      <c r="AF2022" s="155"/>
      <c r="AG2022" s="155"/>
      <c r="AH2022" s="155"/>
      <c r="AI2022" s="155"/>
      <c r="AJ2022" s="155"/>
      <c r="AK2022" s="155"/>
      <c r="AL2022" s="155"/>
      <c r="AM2022" s="155"/>
      <c r="AN2022" s="155"/>
      <c r="AO2022" s="155"/>
      <c r="AP2022" s="155"/>
      <c r="AQ2022" s="155"/>
      <c r="AR2022" s="155"/>
    </row>
    <row r="2023" spans="1:44" ht="102" x14ac:dyDescent="0.3">
      <c r="A2023" s="155"/>
      <c r="B2023" s="161" t="s">
        <v>1493</v>
      </c>
      <c r="C2023" s="162" t="s">
        <v>226</v>
      </c>
      <c r="D2023" s="170">
        <v>3367.26</v>
      </c>
      <c r="E2023" s="171">
        <v>3367.26</v>
      </c>
      <c r="F2023" s="165" t="s">
        <v>4107</v>
      </c>
      <c r="G2023" s="166" t="s">
        <v>2967</v>
      </c>
      <c r="H2023" s="167"/>
      <c r="I2023" s="155"/>
      <c r="J2023" s="155"/>
      <c r="K2023" s="155"/>
      <c r="L2023" s="155"/>
      <c r="M2023" s="155"/>
      <c r="N2023" s="155"/>
      <c r="O2023" s="155"/>
      <c r="P2023" s="155"/>
      <c r="Q2023" s="155"/>
      <c r="R2023" s="155"/>
      <c r="S2023" s="155"/>
      <c r="T2023" s="155"/>
      <c r="U2023" s="155"/>
      <c r="V2023" s="155"/>
      <c r="W2023" s="155"/>
      <c r="X2023" s="155"/>
      <c r="Y2023" s="155"/>
      <c r="Z2023" s="155"/>
      <c r="AA2023" s="155"/>
      <c r="AB2023" s="155"/>
      <c r="AC2023" s="155"/>
      <c r="AD2023" s="155"/>
      <c r="AE2023" s="155"/>
      <c r="AF2023" s="155"/>
      <c r="AG2023" s="155"/>
      <c r="AH2023" s="155"/>
      <c r="AI2023" s="155"/>
      <c r="AJ2023" s="155"/>
      <c r="AK2023" s="155"/>
      <c r="AL2023" s="155"/>
      <c r="AM2023" s="155"/>
      <c r="AN2023" s="155"/>
      <c r="AO2023" s="155"/>
      <c r="AP2023" s="155"/>
      <c r="AQ2023" s="155"/>
      <c r="AR2023" s="155"/>
    </row>
    <row r="2024" spans="1:44" ht="102" hidden="1" x14ac:dyDescent="0.3">
      <c r="A2024" s="155"/>
      <c r="B2024" s="165" t="s">
        <v>4107</v>
      </c>
      <c r="C2024" s="162"/>
      <c r="D2024" s="170">
        <v>3367.26</v>
      </c>
      <c r="E2024" s="171">
        <v>3367.26</v>
      </c>
      <c r="F2024" s="166" t="s">
        <v>2967</v>
      </c>
      <c r="G2024" s="161" t="s">
        <v>1442</v>
      </c>
      <c r="H2024" s="162" t="s">
        <v>225</v>
      </c>
      <c r="I2024" s="155"/>
      <c r="J2024" s="155"/>
      <c r="K2024" s="155"/>
      <c r="L2024" s="155"/>
      <c r="M2024" s="155"/>
      <c r="N2024" s="155"/>
      <c r="O2024" s="155"/>
      <c r="P2024" s="155"/>
      <c r="Q2024" s="155"/>
      <c r="R2024" s="155"/>
      <c r="S2024" s="155"/>
      <c r="T2024" s="155"/>
      <c r="U2024" s="155"/>
      <c r="V2024" s="155"/>
      <c r="W2024" s="155"/>
      <c r="X2024" s="155"/>
      <c r="Y2024" s="155"/>
      <c r="Z2024" s="155"/>
      <c r="AA2024" s="155"/>
      <c r="AB2024" s="155"/>
      <c r="AC2024" s="155"/>
      <c r="AD2024" s="155"/>
      <c r="AE2024" s="155"/>
      <c r="AF2024" s="155"/>
      <c r="AG2024" s="155"/>
      <c r="AH2024" s="155"/>
      <c r="AI2024" s="155"/>
      <c r="AJ2024" s="155"/>
      <c r="AK2024" s="155"/>
      <c r="AL2024" s="155"/>
      <c r="AM2024" s="155"/>
      <c r="AN2024" s="155"/>
      <c r="AO2024" s="155"/>
      <c r="AP2024" s="155"/>
      <c r="AQ2024" s="155"/>
      <c r="AR2024" s="155"/>
    </row>
    <row r="2025" spans="1:44" ht="102" hidden="1" x14ac:dyDescent="0.3">
      <c r="A2025" s="155"/>
      <c r="B2025" s="166" t="s">
        <v>2967</v>
      </c>
      <c r="C2025" s="167"/>
      <c r="D2025" s="170">
        <v>3367.26</v>
      </c>
      <c r="E2025" s="171">
        <v>3367.26</v>
      </c>
      <c r="F2025" s="161" t="s">
        <v>1442</v>
      </c>
      <c r="G2025" s="165" t="s">
        <v>4107</v>
      </c>
      <c r="H2025" s="162"/>
      <c r="I2025" s="155"/>
      <c r="J2025" s="155"/>
      <c r="K2025" s="155"/>
      <c r="L2025" s="155"/>
      <c r="M2025" s="155"/>
      <c r="N2025" s="155"/>
      <c r="O2025" s="155"/>
      <c r="P2025" s="155"/>
      <c r="Q2025" s="155"/>
      <c r="R2025" s="155"/>
      <c r="S2025" s="155"/>
      <c r="T2025" s="155"/>
      <c r="U2025" s="155"/>
      <c r="V2025" s="155"/>
      <c r="W2025" s="155"/>
      <c r="X2025" s="155"/>
      <c r="Y2025" s="155"/>
      <c r="Z2025" s="155"/>
      <c r="AA2025" s="155"/>
      <c r="AB2025" s="155"/>
      <c r="AC2025" s="155"/>
      <c r="AD2025" s="155"/>
      <c r="AE2025" s="155"/>
      <c r="AF2025" s="155"/>
      <c r="AG2025" s="155"/>
      <c r="AH2025" s="155"/>
      <c r="AI2025" s="155"/>
      <c r="AJ2025" s="155"/>
      <c r="AK2025" s="155"/>
      <c r="AL2025" s="155"/>
      <c r="AM2025" s="155"/>
      <c r="AN2025" s="155"/>
      <c r="AO2025" s="155"/>
      <c r="AP2025" s="155"/>
      <c r="AQ2025" s="155"/>
      <c r="AR2025" s="155"/>
    </row>
    <row r="2026" spans="1:44" ht="102" x14ac:dyDescent="0.3">
      <c r="A2026" s="155"/>
      <c r="B2026" s="161" t="s">
        <v>1442</v>
      </c>
      <c r="C2026" s="162" t="s">
        <v>225</v>
      </c>
      <c r="D2026" s="170">
        <v>1297.08</v>
      </c>
      <c r="E2026" s="171">
        <v>1297.08</v>
      </c>
      <c r="F2026" s="165" t="s">
        <v>4107</v>
      </c>
      <c r="G2026" s="166" t="s">
        <v>2968</v>
      </c>
      <c r="H2026" s="167"/>
      <c r="I2026" s="155"/>
      <c r="J2026" s="155"/>
      <c r="K2026" s="155"/>
      <c r="L2026" s="155"/>
      <c r="M2026" s="155"/>
      <c r="N2026" s="155"/>
      <c r="O2026" s="155"/>
      <c r="P2026" s="155"/>
      <c r="Q2026" s="155"/>
      <c r="R2026" s="155"/>
      <c r="S2026" s="155"/>
      <c r="T2026" s="155"/>
      <c r="U2026" s="155"/>
      <c r="V2026" s="155"/>
      <c r="W2026" s="155"/>
      <c r="X2026" s="155"/>
      <c r="Y2026" s="155"/>
      <c r="Z2026" s="155"/>
      <c r="AA2026" s="155"/>
      <c r="AB2026" s="155"/>
      <c r="AC2026" s="155"/>
      <c r="AD2026" s="155"/>
      <c r="AE2026" s="155"/>
      <c r="AF2026" s="155"/>
      <c r="AG2026" s="155"/>
      <c r="AH2026" s="155"/>
      <c r="AI2026" s="155"/>
      <c r="AJ2026" s="155"/>
      <c r="AK2026" s="155"/>
      <c r="AL2026" s="155"/>
      <c r="AM2026" s="155"/>
      <c r="AN2026" s="155"/>
      <c r="AO2026" s="155"/>
      <c r="AP2026" s="155"/>
      <c r="AQ2026" s="155"/>
      <c r="AR2026" s="155"/>
    </row>
    <row r="2027" spans="1:44" ht="102" hidden="1" x14ac:dyDescent="0.3">
      <c r="A2027" s="155"/>
      <c r="B2027" s="165" t="s">
        <v>4107</v>
      </c>
      <c r="C2027" s="162"/>
      <c r="D2027" s="170">
        <v>1297.08</v>
      </c>
      <c r="E2027" s="171">
        <v>1297.08</v>
      </c>
      <c r="F2027" s="166" t="s">
        <v>2968</v>
      </c>
      <c r="G2027" s="161" t="s">
        <v>1437</v>
      </c>
      <c r="H2027" s="162" t="s">
        <v>302</v>
      </c>
      <c r="I2027" s="155"/>
      <c r="J2027" s="155"/>
      <c r="K2027" s="155"/>
      <c r="L2027" s="155"/>
      <c r="M2027" s="155"/>
      <c r="N2027" s="155"/>
      <c r="O2027" s="155"/>
      <c r="P2027" s="155"/>
      <c r="Q2027" s="155"/>
      <c r="R2027" s="155"/>
      <c r="S2027" s="155"/>
      <c r="T2027" s="155"/>
      <c r="U2027" s="155"/>
      <c r="V2027" s="155"/>
      <c r="W2027" s="155"/>
      <c r="X2027" s="155"/>
      <c r="Y2027" s="155"/>
      <c r="Z2027" s="155"/>
      <c r="AA2027" s="155"/>
      <c r="AB2027" s="155"/>
      <c r="AC2027" s="155"/>
      <c r="AD2027" s="155"/>
      <c r="AE2027" s="155"/>
      <c r="AF2027" s="155"/>
      <c r="AG2027" s="155"/>
      <c r="AH2027" s="155"/>
      <c r="AI2027" s="155"/>
      <c r="AJ2027" s="155"/>
      <c r="AK2027" s="155"/>
      <c r="AL2027" s="155"/>
      <c r="AM2027" s="155"/>
      <c r="AN2027" s="155"/>
      <c r="AO2027" s="155"/>
      <c r="AP2027" s="155"/>
      <c r="AQ2027" s="155"/>
      <c r="AR2027" s="155"/>
    </row>
    <row r="2028" spans="1:44" ht="102" hidden="1" x14ac:dyDescent="0.3">
      <c r="A2028" s="155"/>
      <c r="B2028" s="166" t="s">
        <v>2968</v>
      </c>
      <c r="C2028" s="167"/>
      <c r="D2028" s="170">
        <v>1297.08</v>
      </c>
      <c r="E2028" s="171">
        <v>1297.08</v>
      </c>
      <c r="F2028" s="161" t="s">
        <v>1437</v>
      </c>
      <c r="G2028" s="165" t="s">
        <v>4107</v>
      </c>
      <c r="H2028" s="162"/>
      <c r="I2028" s="155"/>
      <c r="J2028" s="155"/>
      <c r="K2028" s="155"/>
      <c r="L2028" s="155"/>
      <c r="M2028" s="155"/>
      <c r="N2028" s="155"/>
      <c r="O2028" s="155"/>
      <c r="P2028" s="155"/>
      <c r="Q2028" s="155"/>
      <c r="R2028" s="155"/>
      <c r="S2028" s="155"/>
      <c r="T2028" s="155"/>
      <c r="U2028" s="155"/>
      <c r="V2028" s="155"/>
      <c r="W2028" s="155"/>
      <c r="X2028" s="155"/>
      <c r="Y2028" s="155"/>
      <c r="Z2028" s="155"/>
      <c r="AA2028" s="155"/>
      <c r="AB2028" s="155"/>
      <c r="AC2028" s="155"/>
      <c r="AD2028" s="155"/>
      <c r="AE2028" s="155"/>
      <c r="AF2028" s="155"/>
      <c r="AG2028" s="155"/>
      <c r="AH2028" s="155"/>
      <c r="AI2028" s="155"/>
      <c r="AJ2028" s="155"/>
      <c r="AK2028" s="155"/>
      <c r="AL2028" s="155"/>
      <c r="AM2028" s="155"/>
      <c r="AN2028" s="155"/>
      <c r="AO2028" s="155"/>
      <c r="AP2028" s="155"/>
      <c r="AQ2028" s="155"/>
      <c r="AR2028" s="155"/>
    </row>
    <row r="2029" spans="1:44" ht="102" x14ac:dyDescent="0.3">
      <c r="A2029" s="155"/>
      <c r="B2029" s="161" t="s">
        <v>1437</v>
      </c>
      <c r="C2029" s="162" t="s">
        <v>302</v>
      </c>
      <c r="D2029" s="170">
        <v>2233.39</v>
      </c>
      <c r="E2029" s="171">
        <v>2233.39</v>
      </c>
      <c r="F2029" s="165" t="s">
        <v>4107</v>
      </c>
      <c r="G2029" s="166" t="s">
        <v>2969</v>
      </c>
      <c r="H2029" s="167"/>
      <c r="I2029" s="155"/>
      <c r="J2029" s="155"/>
      <c r="K2029" s="155"/>
      <c r="L2029" s="155"/>
      <c r="M2029" s="155"/>
      <c r="N2029" s="155"/>
      <c r="O2029" s="155"/>
      <c r="P2029" s="155"/>
      <c r="Q2029" s="155"/>
      <c r="R2029" s="155"/>
      <c r="S2029" s="155"/>
      <c r="T2029" s="155"/>
      <c r="U2029" s="155"/>
      <c r="V2029" s="155"/>
      <c r="W2029" s="155"/>
      <c r="X2029" s="155"/>
      <c r="Y2029" s="155"/>
      <c r="Z2029" s="155"/>
      <c r="AA2029" s="155"/>
      <c r="AB2029" s="155"/>
      <c r="AC2029" s="155"/>
      <c r="AD2029" s="155"/>
      <c r="AE2029" s="155"/>
      <c r="AF2029" s="155"/>
      <c r="AG2029" s="155"/>
      <c r="AH2029" s="155"/>
      <c r="AI2029" s="155"/>
      <c r="AJ2029" s="155"/>
      <c r="AK2029" s="155"/>
      <c r="AL2029" s="155"/>
      <c r="AM2029" s="155"/>
      <c r="AN2029" s="155"/>
      <c r="AO2029" s="155"/>
      <c r="AP2029" s="155"/>
      <c r="AQ2029" s="155"/>
      <c r="AR2029" s="155"/>
    </row>
    <row r="2030" spans="1:44" ht="102" hidden="1" x14ac:dyDescent="0.3">
      <c r="A2030" s="155"/>
      <c r="B2030" s="165" t="s">
        <v>4107</v>
      </c>
      <c r="C2030" s="162"/>
      <c r="D2030" s="170">
        <v>2233.39</v>
      </c>
      <c r="E2030" s="171">
        <v>2233.39</v>
      </c>
      <c r="F2030" s="166" t="s">
        <v>2969</v>
      </c>
      <c r="G2030" s="161" t="s">
        <v>1213</v>
      </c>
      <c r="H2030" s="162" t="s">
        <v>112</v>
      </c>
      <c r="I2030" s="155"/>
      <c r="J2030" s="155"/>
      <c r="K2030" s="155"/>
      <c r="L2030" s="155"/>
      <c r="M2030" s="155"/>
      <c r="N2030" s="155"/>
      <c r="O2030" s="155"/>
      <c r="P2030" s="155"/>
      <c r="Q2030" s="155"/>
      <c r="R2030" s="155"/>
      <c r="S2030" s="155"/>
      <c r="T2030" s="155"/>
      <c r="U2030" s="155"/>
      <c r="V2030" s="155"/>
      <c r="W2030" s="155"/>
      <c r="X2030" s="155"/>
      <c r="Y2030" s="155"/>
      <c r="Z2030" s="155"/>
      <c r="AA2030" s="155"/>
      <c r="AB2030" s="155"/>
      <c r="AC2030" s="155"/>
      <c r="AD2030" s="155"/>
      <c r="AE2030" s="155"/>
      <c r="AF2030" s="155"/>
      <c r="AG2030" s="155"/>
      <c r="AH2030" s="155"/>
      <c r="AI2030" s="155"/>
      <c r="AJ2030" s="155"/>
      <c r="AK2030" s="155"/>
      <c r="AL2030" s="155"/>
      <c r="AM2030" s="155"/>
      <c r="AN2030" s="155"/>
      <c r="AO2030" s="155"/>
      <c r="AP2030" s="155"/>
      <c r="AQ2030" s="155"/>
      <c r="AR2030" s="155"/>
    </row>
    <row r="2031" spans="1:44" ht="102" hidden="1" x14ac:dyDescent="0.3">
      <c r="A2031" s="155"/>
      <c r="B2031" s="166" t="s">
        <v>2969</v>
      </c>
      <c r="C2031" s="167"/>
      <c r="D2031" s="170">
        <v>2233.39</v>
      </c>
      <c r="E2031" s="171">
        <v>2233.39</v>
      </c>
      <c r="F2031" s="161" t="s">
        <v>1213</v>
      </c>
      <c r="G2031" s="165" t="s">
        <v>4107</v>
      </c>
      <c r="H2031" s="162"/>
      <c r="I2031" s="155"/>
      <c r="J2031" s="155"/>
      <c r="K2031" s="155"/>
      <c r="L2031" s="155"/>
      <c r="M2031" s="155"/>
      <c r="N2031" s="155"/>
      <c r="O2031" s="155"/>
      <c r="P2031" s="155"/>
      <c r="Q2031" s="155"/>
      <c r="R2031" s="155"/>
      <c r="S2031" s="155"/>
      <c r="T2031" s="155"/>
      <c r="U2031" s="155"/>
      <c r="V2031" s="155"/>
      <c r="W2031" s="155"/>
      <c r="X2031" s="155"/>
      <c r="Y2031" s="155"/>
      <c r="Z2031" s="155"/>
      <c r="AA2031" s="155"/>
      <c r="AB2031" s="155"/>
      <c r="AC2031" s="155"/>
      <c r="AD2031" s="155"/>
      <c r="AE2031" s="155"/>
      <c r="AF2031" s="155"/>
      <c r="AG2031" s="155"/>
      <c r="AH2031" s="155"/>
      <c r="AI2031" s="155"/>
      <c r="AJ2031" s="155"/>
      <c r="AK2031" s="155"/>
      <c r="AL2031" s="155"/>
      <c r="AM2031" s="155"/>
      <c r="AN2031" s="155"/>
      <c r="AO2031" s="155"/>
      <c r="AP2031" s="155"/>
      <c r="AQ2031" s="155"/>
      <c r="AR2031" s="155"/>
    </row>
    <row r="2032" spans="1:44" ht="102" x14ac:dyDescent="0.3">
      <c r="A2032" s="155"/>
      <c r="B2032" s="161" t="s">
        <v>1213</v>
      </c>
      <c r="C2032" s="162" t="s">
        <v>112</v>
      </c>
      <c r="D2032" s="170">
        <v>2576.9899999999998</v>
      </c>
      <c r="E2032" s="171">
        <v>2576.9899999999998</v>
      </c>
      <c r="F2032" s="165" t="s">
        <v>4107</v>
      </c>
      <c r="G2032" s="166" t="s">
        <v>2970</v>
      </c>
      <c r="H2032" s="167"/>
      <c r="I2032" s="155"/>
      <c r="J2032" s="155"/>
      <c r="K2032" s="155"/>
      <c r="L2032" s="155"/>
      <c r="M2032" s="155"/>
      <c r="N2032" s="155"/>
      <c r="O2032" s="155"/>
      <c r="P2032" s="155"/>
      <c r="Q2032" s="155"/>
      <c r="R2032" s="155"/>
      <c r="S2032" s="155"/>
      <c r="T2032" s="155"/>
      <c r="U2032" s="155"/>
      <c r="V2032" s="155"/>
      <c r="W2032" s="155"/>
      <c r="X2032" s="155"/>
      <c r="Y2032" s="155"/>
      <c r="Z2032" s="155"/>
      <c r="AA2032" s="155"/>
      <c r="AB2032" s="155"/>
      <c r="AC2032" s="155"/>
      <c r="AD2032" s="155"/>
      <c r="AE2032" s="155"/>
      <c r="AF2032" s="155"/>
      <c r="AG2032" s="155"/>
      <c r="AH2032" s="155"/>
      <c r="AI2032" s="155"/>
      <c r="AJ2032" s="155"/>
      <c r="AK2032" s="155"/>
      <c r="AL2032" s="155"/>
      <c r="AM2032" s="155"/>
      <c r="AN2032" s="155"/>
      <c r="AO2032" s="155"/>
      <c r="AP2032" s="155"/>
      <c r="AQ2032" s="155"/>
      <c r="AR2032" s="155"/>
    </row>
    <row r="2033" spans="1:44" ht="102" hidden="1" x14ac:dyDescent="0.3">
      <c r="A2033" s="155"/>
      <c r="B2033" s="165" t="s">
        <v>4107</v>
      </c>
      <c r="C2033" s="162"/>
      <c r="D2033" s="170">
        <v>2576.9899999999998</v>
      </c>
      <c r="E2033" s="171">
        <v>2576.9899999999998</v>
      </c>
      <c r="F2033" s="166" t="s">
        <v>2970</v>
      </c>
      <c r="G2033" s="161" t="s">
        <v>1410</v>
      </c>
      <c r="H2033" s="162" t="s">
        <v>113</v>
      </c>
      <c r="I2033" s="155"/>
      <c r="J2033" s="155"/>
      <c r="K2033" s="155"/>
      <c r="L2033" s="155"/>
      <c r="M2033" s="155"/>
      <c r="N2033" s="155"/>
      <c r="O2033" s="155"/>
      <c r="P2033" s="155"/>
      <c r="Q2033" s="155"/>
      <c r="R2033" s="155"/>
      <c r="S2033" s="155"/>
      <c r="T2033" s="155"/>
      <c r="U2033" s="155"/>
      <c r="V2033" s="155"/>
      <c r="W2033" s="155"/>
      <c r="X2033" s="155"/>
      <c r="Y2033" s="155"/>
      <c r="Z2033" s="155"/>
      <c r="AA2033" s="155"/>
      <c r="AB2033" s="155"/>
      <c r="AC2033" s="155"/>
      <c r="AD2033" s="155"/>
      <c r="AE2033" s="155"/>
      <c r="AF2033" s="155"/>
      <c r="AG2033" s="155"/>
      <c r="AH2033" s="155"/>
      <c r="AI2033" s="155"/>
      <c r="AJ2033" s="155"/>
      <c r="AK2033" s="155"/>
      <c r="AL2033" s="155"/>
      <c r="AM2033" s="155"/>
      <c r="AN2033" s="155"/>
      <c r="AO2033" s="155"/>
      <c r="AP2033" s="155"/>
      <c r="AQ2033" s="155"/>
      <c r="AR2033" s="155"/>
    </row>
    <row r="2034" spans="1:44" ht="102" hidden="1" x14ac:dyDescent="0.3">
      <c r="A2034" s="155"/>
      <c r="B2034" s="166" t="s">
        <v>2970</v>
      </c>
      <c r="C2034" s="167"/>
      <c r="D2034" s="170">
        <v>2576.9899999999998</v>
      </c>
      <c r="E2034" s="171">
        <v>2576.9899999999998</v>
      </c>
      <c r="F2034" s="161" t="s">
        <v>1410</v>
      </c>
      <c r="G2034" s="165" t="s">
        <v>4107</v>
      </c>
      <c r="H2034" s="162"/>
      <c r="I2034" s="155"/>
      <c r="J2034" s="155"/>
      <c r="K2034" s="155"/>
      <c r="L2034" s="155"/>
      <c r="M2034" s="155"/>
      <c r="N2034" s="155"/>
      <c r="O2034" s="155"/>
      <c r="P2034" s="155"/>
      <c r="Q2034" s="155"/>
      <c r="R2034" s="155"/>
      <c r="S2034" s="155"/>
      <c r="T2034" s="155"/>
      <c r="U2034" s="155"/>
      <c r="V2034" s="155"/>
      <c r="W2034" s="155"/>
      <c r="X2034" s="155"/>
      <c r="Y2034" s="155"/>
      <c r="Z2034" s="155"/>
      <c r="AA2034" s="155"/>
      <c r="AB2034" s="155"/>
      <c r="AC2034" s="155"/>
      <c r="AD2034" s="155"/>
      <c r="AE2034" s="155"/>
      <c r="AF2034" s="155"/>
      <c r="AG2034" s="155"/>
      <c r="AH2034" s="155"/>
      <c r="AI2034" s="155"/>
      <c r="AJ2034" s="155"/>
      <c r="AK2034" s="155"/>
      <c r="AL2034" s="155"/>
      <c r="AM2034" s="155"/>
      <c r="AN2034" s="155"/>
      <c r="AO2034" s="155"/>
      <c r="AP2034" s="155"/>
      <c r="AQ2034" s="155"/>
      <c r="AR2034" s="155"/>
    </row>
    <row r="2035" spans="1:44" ht="102" x14ac:dyDescent="0.3">
      <c r="A2035" s="155"/>
      <c r="B2035" s="161" t="s">
        <v>1410</v>
      </c>
      <c r="C2035" s="162" t="s">
        <v>113</v>
      </c>
      <c r="D2035" s="170">
        <v>3367.26</v>
      </c>
      <c r="E2035" s="171">
        <v>3367.26</v>
      </c>
      <c r="F2035" s="165" t="s">
        <v>4107</v>
      </c>
      <c r="G2035" s="166" t="s">
        <v>2971</v>
      </c>
      <c r="H2035" s="167"/>
      <c r="I2035" s="155"/>
      <c r="J2035" s="155"/>
      <c r="K2035" s="155"/>
      <c r="L2035" s="155"/>
      <c r="M2035" s="155"/>
      <c r="N2035" s="155"/>
      <c r="O2035" s="155"/>
      <c r="P2035" s="155"/>
      <c r="Q2035" s="155"/>
      <c r="R2035" s="155"/>
      <c r="S2035" s="155"/>
      <c r="T2035" s="155"/>
      <c r="U2035" s="155"/>
      <c r="V2035" s="155"/>
      <c r="W2035" s="155"/>
      <c r="X2035" s="155"/>
      <c r="Y2035" s="155"/>
      <c r="Z2035" s="155"/>
      <c r="AA2035" s="155"/>
      <c r="AB2035" s="155"/>
      <c r="AC2035" s="155"/>
      <c r="AD2035" s="155"/>
      <c r="AE2035" s="155"/>
      <c r="AF2035" s="155"/>
      <c r="AG2035" s="155"/>
      <c r="AH2035" s="155"/>
      <c r="AI2035" s="155"/>
      <c r="AJ2035" s="155"/>
      <c r="AK2035" s="155"/>
      <c r="AL2035" s="155"/>
      <c r="AM2035" s="155"/>
      <c r="AN2035" s="155"/>
      <c r="AO2035" s="155"/>
      <c r="AP2035" s="155"/>
      <c r="AQ2035" s="155"/>
      <c r="AR2035" s="155"/>
    </row>
    <row r="2036" spans="1:44" ht="102" hidden="1" x14ac:dyDescent="0.3">
      <c r="A2036" s="155"/>
      <c r="B2036" s="165" t="s">
        <v>4107</v>
      </c>
      <c r="C2036" s="162"/>
      <c r="D2036" s="170">
        <v>3367.26</v>
      </c>
      <c r="E2036" s="171">
        <v>3367.26</v>
      </c>
      <c r="F2036" s="166" t="s">
        <v>2971</v>
      </c>
      <c r="G2036" s="161" t="s">
        <v>1235</v>
      </c>
      <c r="H2036" s="162" t="s">
        <v>340</v>
      </c>
      <c r="I2036" s="155"/>
      <c r="J2036" s="155"/>
      <c r="K2036" s="155"/>
      <c r="L2036" s="155"/>
      <c r="M2036" s="155"/>
      <c r="N2036" s="155"/>
      <c r="O2036" s="155"/>
      <c r="P2036" s="155"/>
      <c r="Q2036" s="155"/>
      <c r="R2036" s="155"/>
      <c r="S2036" s="155"/>
      <c r="T2036" s="155"/>
      <c r="U2036" s="155"/>
      <c r="V2036" s="155"/>
      <c r="W2036" s="155"/>
      <c r="X2036" s="155"/>
      <c r="Y2036" s="155"/>
      <c r="Z2036" s="155"/>
      <c r="AA2036" s="155"/>
      <c r="AB2036" s="155"/>
      <c r="AC2036" s="155"/>
      <c r="AD2036" s="155"/>
      <c r="AE2036" s="155"/>
      <c r="AF2036" s="155"/>
      <c r="AG2036" s="155"/>
      <c r="AH2036" s="155"/>
      <c r="AI2036" s="155"/>
      <c r="AJ2036" s="155"/>
      <c r="AK2036" s="155"/>
      <c r="AL2036" s="155"/>
      <c r="AM2036" s="155"/>
      <c r="AN2036" s="155"/>
      <c r="AO2036" s="155"/>
      <c r="AP2036" s="155"/>
      <c r="AQ2036" s="155"/>
      <c r="AR2036" s="155"/>
    </row>
    <row r="2037" spans="1:44" ht="102" hidden="1" x14ac:dyDescent="0.3">
      <c r="A2037" s="155"/>
      <c r="B2037" s="166" t="s">
        <v>2971</v>
      </c>
      <c r="C2037" s="167"/>
      <c r="D2037" s="170">
        <v>3367.26</v>
      </c>
      <c r="E2037" s="171">
        <v>3367.26</v>
      </c>
      <c r="F2037" s="161" t="s">
        <v>1235</v>
      </c>
      <c r="G2037" s="165" t="s">
        <v>4107</v>
      </c>
      <c r="H2037" s="162"/>
      <c r="I2037" s="155"/>
      <c r="J2037" s="155"/>
      <c r="K2037" s="155"/>
      <c r="L2037" s="155"/>
      <c r="M2037" s="155"/>
      <c r="N2037" s="155"/>
      <c r="O2037" s="155"/>
      <c r="P2037" s="155"/>
      <c r="Q2037" s="155"/>
      <c r="R2037" s="155"/>
      <c r="S2037" s="155"/>
      <c r="T2037" s="155"/>
      <c r="U2037" s="155"/>
      <c r="V2037" s="155"/>
      <c r="W2037" s="155"/>
      <c r="X2037" s="155"/>
      <c r="Y2037" s="155"/>
      <c r="Z2037" s="155"/>
      <c r="AA2037" s="155"/>
      <c r="AB2037" s="155"/>
      <c r="AC2037" s="155"/>
      <c r="AD2037" s="155"/>
      <c r="AE2037" s="155"/>
      <c r="AF2037" s="155"/>
      <c r="AG2037" s="155"/>
      <c r="AH2037" s="155"/>
      <c r="AI2037" s="155"/>
      <c r="AJ2037" s="155"/>
      <c r="AK2037" s="155"/>
      <c r="AL2037" s="155"/>
      <c r="AM2037" s="155"/>
      <c r="AN2037" s="155"/>
      <c r="AO2037" s="155"/>
      <c r="AP2037" s="155"/>
      <c r="AQ2037" s="155"/>
      <c r="AR2037" s="155"/>
    </row>
    <row r="2038" spans="1:44" ht="102" x14ac:dyDescent="0.3">
      <c r="A2038" s="155"/>
      <c r="B2038" s="161" t="s">
        <v>1235</v>
      </c>
      <c r="C2038" s="162" t="s">
        <v>340</v>
      </c>
      <c r="D2038" s="170">
        <v>3603.48</v>
      </c>
      <c r="E2038" s="171">
        <v>3603.48</v>
      </c>
      <c r="F2038" s="165" t="s">
        <v>4107</v>
      </c>
      <c r="G2038" s="166" t="s">
        <v>2744</v>
      </c>
      <c r="H2038" s="167"/>
      <c r="I2038" s="155"/>
      <c r="J2038" s="155"/>
      <c r="K2038" s="155"/>
      <c r="L2038" s="155"/>
      <c r="M2038" s="155"/>
      <c r="N2038" s="155"/>
      <c r="O2038" s="155"/>
      <c r="P2038" s="155"/>
      <c r="Q2038" s="155"/>
      <c r="R2038" s="155"/>
      <c r="S2038" s="155"/>
      <c r="T2038" s="155"/>
      <c r="U2038" s="155"/>
      <c r="V2038" s="155"/>
      <c r="W2038" s="155"/>
      <c r="X2038" s="155"/>
      <c r="Y2038" s="155"/>
      <c r="Z2038" s="155"/>
      <c r="AA2038" s="155"/>
      <c r="AB2038" s="155"/>
      <c r="AC2038" s="155"/>
      <c r="AD2038" s="155"/>
      <c r="AE2038" s="155"/>
      <c r="AF2038" s="155"/>
      <c r="AG2038" s="155"/>
      <c r="AH2038" s="155"/>
      <c r="AI2038" s="155"/>
      <c r="AJ2038" s="155"/>
      <c r="AK2038" s="155"/>
      <c r="AL2038" s="155"/>
      <c r="AM2038" s="155"/>
      <c r="AN2038" s="155"/>
      <c r="AO2038" s="155"/>
      <c r="AP2038" s="155"/>
      <c r="AQ2038" s="155"/>
      <c r="AR2038" s="155"/>
    </row>
    <row r="2039" spans="1:44" ht="102" hidden="1" x14ac:dyDescent="0.3">
      <c r="A2039" s="155"/>
      <c r="B2039" s="165" t="s">
        <v>4107</v>
      </c>
      <c r="C2039" s="162"/>
      <c r="D2039" s="170">
        <v>3603.48</v>
      </c>
      <c r="E2039" s="171">
        <v>3603.48</v>
      </c>
      <c r="F2039" s="166" t="s">
        <v>2744</v>
      </c>
      <c r="G2039" s="161" t="s">
        <v>1262</v>
      </c>
      <c r="H2039" s="162" t="s">
        <v>314</v>
      </c>
      <c r="I2039" s="155"/>
      <c r="J2039" s="155"/>
      <c r="K2039" s="155"/>
      <c r="L2039" s="155"/>
      <c r="M2039" s="155"/>
      <c r="N2039" s="155"/>
      <c r="O2039" s="155"/>
      <c r="P2039" s="155"/>
      <c r="Q2039" s="155"/>
      <c r="R2039" s="155"/>
      <c r="S2039" s="155"/>
      <c r="T2039" s="155"/>
      <c r="U2039" s="155"/>
      <c r="V2039" s="155"/>
      <c r="W2039" s="155"/>
      <c r="X2039" s="155"/>
      <c r="Y2039" s="155"/>
      <c r="Z2039" s="155"/>
      <c r="AA2039" s="155"/>
      <c r="AB2039" s="155"/>
      <c r="AC2039" s="155"/>
      <c r="AD2039" s="155"/>
      <c r="AE2039" s="155"/>
      <c r="AF2039" s="155"/>
      <c r="AG2039" s="155"/>
      <c r="AH2039" s="155"/>
      <c r="AI2039" s="155"/>
      <c r="AJ2039" s="155"/>
      <c r="AK2039" s="155"/>
      <c r="AL2039" s="155"/>
      <c r="AM2039" s="155"/>
      <c r="AN2039" s="155"/>
      <c r="AO2039" s="155"/>
      <c r="AP2039" s="155"/>
      <c r="AQ2039" s="155"/>
      <c r="AR2039" s="155"/>
    </row>
    <row r="2040" spans="1:44" ht="102" hidden="1" x14ac:dyDescent="0.3">
      <c r="A2040" s="155"/>
      <c r="B2040" s="166" t="s">
        <v>2744</v>
      </c>
      <c r="C2040" s="167"/>
      <c r="D2040" s="170">
        <v>3603.48</v>
      </c>
      <c r="E2040" s="171">
        <v>3603.48</v>
      </c>
      <c r="F2040" s="161" t="s">
        <v>1262</v>
      </c>
      <c r="G2040" s="165" t="s">
        <v>4107</v>
      </c>
      <c r="H2040" s="162"/>
      <c r="I2040" s="155"/>
      <c r="J2040" s="155"/>
      <c r="K2040" s="155"/>
      <c r="L2040" s="155"/>
      <c r="M2040" s="155"/>
      <c r="N2040" s="155"/>
      <c r="O2040" s="155"/>
      <c r="P2040" s="155"/>
      <c r="Q2040" s="155"/>
      <c r="R2040" s="155"/>
      <c r="S2040" s="155"/>
      <c r="T2040" s="155"/>
      <c r="U2040" s="155"/>
      <c r="V2040" s="155"/>
      <c r="W2040" s="155"/>
      <c r="X2040" s="155"/>
      <c r="Y2040" s="155"/>
      <c r="Z2040" s="155"/>
      <c r="AA2040" s="155"/>
      <c r="AB2040" s="155"/>
      <c r="AC2040" s="155"/>
      <c r="AD2040" s="155"/>
      <c r="AE2040" s="155"/>
      <c r="AF2040" s="155"/>
      <c r="AG2040" s="155"/>
      <c r="AH2040" s="155"/>
      <c r="AI2040" s="155"/>
      <c r="AJ2040" s="155"/>
      <c r="AK2040" s="155"/>
      <c r="AL2040" s="155"/>
      <c r="AM2040" s="155"/>
      <c r="AN2040" s="155"/>
      <c r="AO2040" s="155"/>
      <c r="AP2040" s="155"/>
      <c r="AQ2040" s="155"/>
      <c r="AR2040" s="155"/>
    </row>
    <row r="2041" spans="1:44" ht="102" x14ac:dyDescent="0.3">
      <c r="A2041" s="155"/>
      <c r="B2041" s="161" t="s">
        <v>1262</v>
      </c>
      <c r="C2041" s="162" t="s">
        <v>314</v>
      </c>
      <c r="D2041" s="170">
        <v>1297.08</v>
      </c>
      <c r="E2041" s="171">
        <v>1297.08</v>
      </c>
      <c r="F2041" s="165" t="s">
        <v>4107</v>
      </c>
      <c r="G2041" s="166" t="s">
        <v>2972</v>
      </c>
      <c r="H2041" s="167"/>
      <c r="I2041" s="155"/>
      <c r="J2041" s="155"/>
      <c r="K2041" s="155"/>
      <c r="L2041" s="155"/>
      <c r="M2041" s="155"/>
      <c r="N2041" s="155"/>
      <c r="O2041" s="155"/>
      <c r="P2041" s="155"/>
      <c r="Q2041" s="155"/>
      <c r="R2041" s="155"/>
      <c r="S2041" s="155"/>
      <c r="T2041" s="155"/>
      <c r="U2041" s="155"/>
      <c r="V2041" s="155"/>
      <c r="W2041" s="155"/>
      <c r="X2041" s="155"/>
      <c r="Y2041" s="155"/>
      <c r="Z2041" s="155"/>
      <c r="AA2041" s="155"/>
      <c r="AB2041" s="155"/>
      <c r="AC2041" s="155"/>
      <c r="AD2041" s="155"/>
      <c r="AE2041" s="155"/>
      <c r="AF2041" s="155"/>
      <c r="AG2041" s="155"/>
      <c r="AH2041" s="155"/>
      <c r="AI2041" s="155"/>
      <c r="AJ2041" s="155"/>
      <c r="AK2041" s="155"/>
      <c r="AL2041" s="155"/>
      <c r="AM2041" s="155"/>
      <c r="AN2041" s="155"/>
      <c r="AO2041" s="155"/>
      <c r="AP2041" s="155"/>
      <c r="AQ2041" s="155"/>
      <c r="AR2041" s="155"/>
    </row>
    <row r="2042" spans="1:44" ht="102" hidden="1" x14ac:dyDescent="0.3">
      <c r="A2042" s="155"/>
      <c r="B2042" s="165" t="s">
        <v>4107</v>
      </c>
      <c r="C2042" s="162"/>
      <c r="D2042" s="170">
        <v>1297.08</v>
      </c>
      <c r="E2042" s="171">
        <v>1297.08</v>
      </c>
      <c r="F2042" s="166" t="s">
        <v>2972</v>
      </c>
      <c r="G2042" s="161" t="s">
        <v>1429</v>
      </c>
      <c r="H2042" s="162" t="s">
        <v>287</v>
      </c>
      <c r="I2042" s="155"/>
      <c r="J2042" s="155"/>
      <c r="K2042" s="155"/>
      <c r="L2042" s="155"/>
      <c r="M2042" s="155"/>
      <c r="N2042" s="155"/>
      <c r="O2042" s="155"/>
      <c r="P2042" s="155"/>
      <c r="Q2042" s="155"/>
      <c r="R2042" s="155"/>
      <c r="S2042" s="155"/>
      <c r="T2042" s="155"/>
      <c r="U2042" s="155"/>
      <c r="V2042" s="155"/>
      <c r="W2042" s="155"/>
      <c r="X2042" s="155"/>
      <c r="Y2042" s="155"/>
      <c r="Z2042" s="155"/>
      <c r="AA2042" s="155"/>
      <c r="AB2042" s="155"/>
      <c r="AC2042" s="155"/>
      <c r="AD2042" s="155"/>
      <c r="AE2042" s="155"/>
      <c r="AF2042" s="155"/>
      <c r="AG2042" s="155"/>
      <c r="AH2042" s="155"/>
      <c r="AI2042" s="155"/>
      <c r="AJ2042" s="155"/>
      <c r="AK2042" s="155"/>
      <c r="AL2042" s="155"/>
      <c r="AM2042" s="155"/>
      <c r="AN2042" s="155"/>
      <c r="AO2042" s="155"/>
      <c r="AP2042" s="155"/>
      <c r="AQ2042" s="155"/>
      <c r="AR2042" s="155"/>
    </row>
    <row r="2043" spans="1:44" ht="102" hidden="1" x14ac:dyDescent="0.3">
      <c r="A2043" s="155"/>
      <c r="B2043" s="166" t="s">
        <v>2972</v>
      </c>
      <c r="C2043" s="167"/>
      <c r="D2043" s="170">
        <v>1297.08</v>
      </c>
      <c r="E2043" s="171">
        <v>1297.08</v>
      </c>
      <c r="F2043" s="161" t="s">
        <v>1429</v>
      </c>
      <c r="G2043" s="165" t="s">
        <v>4107</v>
      </c>
      <c r="H2043" s="162"/>
      <c r="I2043" s="155"/>
      <c r="J2043" s="155"/>
      <c r="K2043" s="155"/>
      <c r="L2043" s="155"/>
      <c r="M2043" s="155"/>
      <c r="N2043" s="155"/>
      <c r="O2043" s="155"/>
      <c r="P2043" s="155"/>
      <c r="Q2043" s="155"/>
      <c r="R2043" s="155"/>
      <c r="S2043" s="155"/>
      <c r="T2043" s="155"/>
      <c r="U2043" s="155"/>
      <c r="V2043" s="155"/>
      <c r="W2043" s="155"/>
      <c r="X2043" s="155"/>
      <c r="Y2043" s="155"/>
      <c r="Z2043" s="155"/>
      <c r="AA2043" s="155"/>
      <c r="AB2043" s="155"/>
      <c r="AC2043" s="155"/>
      <c r="AD2043" s="155"/>
      <c r="AE2043" s="155"/>
      <c r="AF2043" s="155"/>
      <c r="AG2043" s="155"/>
      <c r="AH2043" s="155"/>
      <c r="AI2043" s="155"/>
      <c r="AJ2043" s="155"/>
      <c r="AK2043" s="155"/>
      <c r="AL2043" s="155"/>
      <c r="AM2043" s="155"/>
      <c r="AN2043" s="155"/>
      <c r="AO2043" s="155"/>
      <c r="AP2043" s="155"/>
      <c r="AQ2043" s="155"/>
      <c r="AR2043" s="155"/>
    </row>
    <row r="2044" spans="1:44" ht="102" x14ac:dyDescent="0.3">
      <c r="A2044" s="155"/>
      <c r="B2044" s="161" t="s">
        <v>1429</v>
      </c>
      <c r="C2044" s="162" t="s">
        <v>287</v>
      </c>
      <c r="D2044" s="170">
        <v>2233.39</v>
      </c>
      <c r="E2044" s="171">
        <v>2233.39</v>
      </c>
      <c r="F2044" s="165" t="s">
        <v>4107</v>
      </c>
      <c r="G2044" s="166" t="s">
        <v>2973</v>
      </c>
      <c r="H2044" s="167"/>
      <c r="I2044" s="155"/>
      <c r="J2044" s="155"/>
      <c r="K2044" s="155"/>
      <c r="L2044" s="155"/>
      <c r="M2044" s="155"/>
      <c r="N2044" s="155"/>
      <c r="O2044" s="155"/>
      <c r="P2044" s="155"/>
      <c r="Q2044" s="155"/>
      <c r="R2044" s="155"/>
      <c r="S2044" s="155"/>
      <c r="T2044" s="155"/>
      <c r="U2044" s="155"/>
      <c r="V2044" s="155"/>
      <c r="W2044" s="155"/>
      <c r="X2044" s="155"/>
      <c r="Y2044" s="155"/>
      <c r="Z2044" s="155"/>
      <c r="AA2044" s="155"/>
      <c r="AB2044" s="155"/>
      <c r="AC2044" s="155"/>
      <c r="AD2044" s="155"/>
      <c r="AE2044" s="155"/>
      <c r="AF2044" s="155"/>
      <c r="AG2044" s="155"/>
      <c r="AH2044" s="155"/>
      <c r="AI2044" s="155"/>
      <c r="AJ2044" s="155"/>
      <c r="AK2044" s="155"/>
      <c r="AL2044" s="155"/>
      <c r="AM2044" s="155"/>
      <c r="AN2044" s="155"/>
      <c r="AO2044" s="155"/>
      <c r="AP2044" s="155"/>
      <c r="AQ2044" s="155"/>
      <c r="AR2044" s="155"/>
    </row>
    <row r="2045" spans="1:44" ht="102" hidden="1" x14ac:dyDescent="0.3">
      <c r="A2045" s="155"/>
      <c r="B2045" s="165" t="s">
        <v>4107</v>
      </c>
      <c r="C2045" s="162"/>
      <c r="D2045" s="170">
        <v>2233.39</v>
      </c>
      <c r="E2045" s="171">
        <v>2233.39</v>
      </c>
      <c r="F2045" s="166" t="s">
        <v>2973</v>
      </c>
      <c r="G2045" s="161" t="s">
        <v>2213</v>
      </c>
      <c r="H2045" s="162" t="s">
        <v>342</v>
      </c>
      <c r="I2045" s="155"/>
      <c r="J2045" s="155"/>
      <c r="K2045" s="155"/>
      <c r="L2045" s="155"/>
      <c r="M2045" s="155"/>
      <c r="N2045" s="155"/>
      <c r="O2045" s="155"/>
      <c r="P2045" s="155"/>
      <c r="Q2045" s="155"/>
      <c r="R2045" s="155"/>
      <c r="S2045" s="155"/>
      <c r="T2045" s="155"/>
      <c r="U2045" s="155"/>
      <c r="V2045" s="155"/>
      <c r="W2045" s="155"/>
      <c r="X2045" s="155"/>
      <c r="Y2045" s="155"/>
      <c r="Z2045" s="155"/>
      <c r="AA2045" s="155"/>
      <c r="AB2045" s="155"/>
      <c r="AC2045" s="155"/>
      <c r="AD2045" s="155"/>
      <c r="AE2045" s="155"/>
      <c r="AF2045" s="155"/>
      <c r="AG2045" s="155"/>
      <c r="AH2045" s="155"/>
      <c r="AI2045" s="155"/>
      <c r="AJ2045" s="155"/>
      <c r="AK2045" s="155"/>
      <c r="AL2045" s="155"/>
      <c r="AM2045" s="155"/>
      <c r="AN2045" s="155"/>
      <c r="AO2045" s="155"/>
      <c r="AP2045" s="155"/>
      <c r="AQ2045" s="155"/>
      <c r="AR2045" s="155"/>
    </row>
    <row r="2046" spans="1:44" ht="102" hidden="1" x14ac:dyDescent="0.3">
      <c r="A2046" s="155"/>
      <c r="B2046" s="166" t="s">
        <v>2973</v>
      </c>
      <c r="C2046" s="167"/>
      <c r="D2046" s="170">
        <v>2233.39</v>
      </c>
      <c r="E2046" s="171">
        <v>2233.39</v>
      </c>
      <c r="F2046" s="161" t="s">
        <v>2213</v>
      </c>
      <c r="G2046" s="165" t="s">
        <v>4107</v>
      </c>
      <c r="H2046" s="162"/>
      <c r="I2046" s="155"/>
      <c r="J2046" s="155"/>
      <c r="K2046" s="155"/>
      <c r="L2046" s="155"/>
      <c r="M2046" s="155"/>
      <c r="N2046" s="155"/>
      <c r="O2046" s="155"/>
      <c r="P2046" s="155"/>
      <c r="Q2046" s="155"/>
      <c r="R2046" s="155"/>
      <c r="S2046" s="155"/>
      <c r="T2046" s="155"/>
      <c r="U2046" s="155"/>
      <c r="V2046" s="155"/>
      <c r="W2046" s="155"/>
      <c r="X2046" s="155"/>
      <c r="Y2046" s="155"/>
      <c r="Z2046" s="155"/>
      <c r="AA2046" s="155"/>
      <c r="AB2046" s="155"/>
      <c r="AC2046" s="155"/>
      <c r="AD2046" s="155"/>
      <c r="AE2046" s="155"/>
      <c r="AF2046" s="155"/>
      <c r="AG2046" s="155"/>
      <c r="AH2046" s="155"/>
      <c r="AI2046" s="155"/>
      <c r="AJ2046" s="155"/>
      <c r="AK2046" s="155"/>
      <c r="AL2046" s="155"/>
      <c r="AM2046" s="155"/>
      <c r="AN2046" s="155"/>
      <c r="AO2046" s="155"/>
      <c r="AP2046" s="155"/>
      <c r="AQ2046" s="155"/>
      <c r="AR2046" s="155"/>
    </row>
    <row r="2047" spans="1:44" ht="102" x14ac:dyDescent="0.3">
      <c r="A2047" s="155"/>
      <c r="B2047" s="161" t="s">
        <v>2213</v>
      </c>
      <c r="C2047" s="162" t="s">
        <v>342</v>
      </c>
      <c r="D2047" s="170">
        <v>2576.9899999999998</v>
      </c>
      <c r="E2047" s="171">
        <v>2576.9899999999998</v>
      </c>
      <c r="F2047" s="165" t="s">
        <v>4107</v>
      </c>
      <c r="G2047" s="166" t="s">
        <v>3487</v>
      </c>
      <c r="H2047" s="167"/>
      <c r="I2047" s="155"/>
      <c r="J2047" s="155"/>
      <c r="K2047" s="155"/>
      <c r="L2047" s="155"/>
      <c r="M2047" s="155"/>
      <c r="N2047" s="155"/>
      <c r="O2047" s="155"/>
      <c r="P2047" s="155"/>
      <c r="Q2047" s="155"/>
      <c r="R2047" s="155"/>
      <c r="S2047" s="155"/>
      <c r="T2047" s="155"/>
      <c r="U2047" s="155"/>
      <c r="V2047" s="155"/>
      <c r="W2047" s="155"/>
      <c r="X2047" s="155"/>
      <c r="Y2047" s="155"/>
      <c r="Z2047" s="155"/>
      <c r="AA2047" s="155"/>
      <c r="AB2047" s="155"/>
      <c r="AC2047" s="155"/>
      <c r="AD2047" s="155"/>
      <c r="AE2047" s="155"/>
      <c r="AF2047" s="155"/>
      <c r="AG2047" s="155"/>
      <c r="AH2047" s="155"/>
      <c r="AI2047" s="155"/>
      <c r="AJ2047" s="155"/>
      <c r="AK2047" s="155"/>
      <c r="AL2047" s="155"/>
      <c r="AM2047" s="155"/>
      <c r="AN2047" s="155"/>
      <c r="AO2047" s="155"/>
      <c r="AP2047" s="155"/>
      <c r="AQ2047" s="155"/>
      <c r="AR2047" s="155"/>
    </row>
    <row r="2048" spans="1:44" ht="102" hidden="1" x14ac:dyDescent="0.3">
      <c r="A2048" s="155"/>
      <c r="B2048" s="165" t="s">
        <v>4107</v>
      </c>
      <c r="C2048" s="162"/>
      <c r="D2048" s="170">
        <v>2576.9899999999998</v>
      </c>
      <c r="E2048" s="171">
        <v>2576.9899999999998</v>
      </c>
      <c r="F2048" s="166" t="s">
        <v>3487</v>
      </c>
      <c r="G2048" s="161" t="s">
        <v>1284</v>
      </c>
      <c r="H2048" s="162" t="s">
        <v>96</v>
      </c>
      <c r="I2048" s="155"/>
      <c r="J2048" s="155"/>
      <c r="K2048" s="155"/>
      <c r="L2048" s="155"/>
      <c r="M2048" s="155"/>
      <c r="N2048" s="155"/>
      <c r="O2048" s="155"/>
      <c r="P2048" s="155"/>
      <c r="Q2048" s="155"/>
      <c r="R2048" s="155"/>
      <c r="S2048" s="155"/>
      <c r="T2048" s="155"/>
      <c r="U2048" s="155"/>
      <c r="V2048" s="155"/>
      <c r="W2048" s="155"/>
      <c r="X2048" s="155"/>
      <c r="Y2048" s="155"/>
      <c r="Z2048" s="155"/>
      <c r="AA2048" s="155"/>
      <c r="AB2048" s="155"/>
      <c r="AC2048" s="155"/>
      <c r="AD2048" s="155"/>
      <c r="AE2048" s="155"/>
      <c r="AF2048" s="155"/>
      <c r="AG2048" s="155"/>
      <c r="AH2048" s="155"/>
      <c r="AI2048" s="155"/>
      <c r="AJ2048" s="155"/>
      <c r="AK2048" s="155"/>
      <c r="AL2048" s="155"/>
      <c r="AM2048" s="155"/>
      <c r="AN2048" s="155"/>
      <c r="AO2048" s="155"/>
      <c r="AP2048" s="155"/>
      <c r="AQ2048" s="155"/>
      <c r="AR2048" s="155"/>
    </row>
    <row r="2049" spans="1:44" ht="102" hidden="1" x14ac:dyDescent="0.3">
      <c r="A2049" s="155"/>
      <c r="B2049" s="166" t="s">
        <v>3487</v>
      </c>
      <c r="C2049" s="167"/>
      <c r="D2049" s="170">
        <v>2576.9899999999998</v>
      </c>
      <c r="E2049" s="171">
        <v>2576.9899999999998</v>
      </c>
      <c r="F2049" s="161" t="s">
        <v>1284</v>
      </c>
      <c r="G2049" s="165" t="s">
        <v>4107</v>
      </c>
      <c r="H2049" s="162"/>
      <c r="I2049" s="155"/>
      <c r="J2049" s="155"/>
      <c r="K2049" s="155"/>
      <c r="L2049" s="155"/>
      <c r="M2049" s="155"/>
      <c r="N2049" s="155"/>
      <c r="O2049" s="155"/>
      <c r="P2049" s="155"/>
      <c r="Q2049" s="155"/>
      <c r="R2049" s="155"/>
      <c r="S2049" s="155"/>
      <c r="T2049" s="155"/>
      <c r="U2049" s="155"/>
      <c r="V2049" s="155"/>
      <c r="W2049" s="155"/>
      <c r="X2049" s="155"/>
      <c r="Y2049" s="155"/>
      <c r="Z2049" s="155"/>
      <c r="AA2049" s="155"/>
      <c r="AB2049" s="155"/>
      <c r="AC2049" s="155"/>
      <c r="AD2049" s="155"/>
      <c r="AE2049" s="155"/>
      <c r="AF2049" s="155"/>
      <c r="AG2049" s="155"/>
      <c r="AH2049" s="155"/>
      <c r="AI2049" s="155"/>
      <c r="AJ2049" s="155"/>
      <c r="AK2049" s="155"/>
      <c r="AL2049" s="155"/>
      <c r="AM2049" s="155"/>
      <c r="AN2049" s="155"/>
      <c r="AO2049" s="155"/>
      <c r="AP2049" s="155"/>
      <c r="AQ2049" s="155"/>
      <c r="AR2049" s="155"/>
    </row>
    <row r="2050" spans="1:44" ht="102" x14ac:dyDescent="0.3">
      <c r="A2050" s="155"/>
      <c r="B2050" s="161" t="s">
        <v>1284</v>
      </c>
      <c r="C2050" s="162" t="s">
        <v>96</v>
      </c>
      <c r="D2050" s="170">
        <v>3367.26</v>
      </c>
      <c r="E2050" s="171">
        <v>3367.26</v>
      </c>
      <c r="F2050" s="165" t="s">
        <v>4107</v>
      </c>
      <c r="G2050" s="166" t="s">
        <v>2974</v>
      </c>
      <c r="H2050" s="167"/>
      <c r="I2050" s="155"/>
      <c r="J2050" s="155"/>
      <c r="K2050" s="155"/>
      <c r="L2050" s="155"/>
      <c r="M2050" s="155"/>
      <c r="N2050" s="155"/>
      <c r="O2050" s="155"/>
      <c r="P2050" s="155"/>
      <c r="Q2050" s="155"/>
      <c r="R2050" s="155"/>
      <c r="S2050" s="155"/>
      <c r="T2050" s="155"/>
      <c r="U2050" s="155"/>
      <c r="V2050" s="155"/>
      <c r="W2050" s="155"/>
      <c r="X2050" s="155"/>
      <c r="Y2050" s="155"/>
      <c r="Z2050" s="155"/>
      <c r="AA2050" s="155"/>
      <c r="AB2050" s="155"/>
      <c r="AC2050" s="155"/>
      <c r="AD2050" s="155"/>
      <c r="AE2050" s="155"/>
      <c r="AF2050" s="155"/>
      <c r="AG2050" s="155"/>
      <c r="AH2050" s="155"/>
      <c r="AI2050" s="155"/>
      <c r="AJ2050" s="155"/>
      <c r="AK2050" s="155"/>
      <c r="AL2050" s="155"/>
      <c r="AM2050" s="155"/>
      <c r="AN2050" s="155"/>
      <c r="AO2050" s="155"/>
      <c r="AP2050" s="155"/>
      <c r="AQ2050" s="155"/>
      <c r="AR2050" s="155"/>
    </row>
    <row r="2051" spans="1:44" ht="102" hidden="1" x14ac:dyDescent="0.3">
      <c r="A2051" s="155"/>
      <c r="B2051" s="165" t="s">
        <v>4107</v>
      </c>
      <c r="C2051" s="162"/>
      <c r="D2051" s="170">
        <v>3367.26</v>
      </c>
      <c r="E2051" s="171">
        <v>3367.26</v>
      </c>
      <c r="F2051" s="166" t="s">
        <v>2974</v>
      </c>
      <c r="G2051" s="161" t="s">
        <v>1494</v>
      </c>
      <c r="H2051" s="162" t="s">
        <v>153</v>
      </c>
      <c r="I2051" s="155"/>
      <c r="J2051" s="155"/>
      <c r="K2051" s="155"/>
      <c r="L2051" s="155"/>
      <c r="M2051" s="155"/>
      <c r="N2051" s="155"/>
      <c r="O2051" s="155"/>
      <c r="P2051" s="155"/>
      <c r="Q2051" s="155"/>
      <c r="R2051" s="155"/>
      <c r="S2051" s="155"/>
      <c r="T2051" s="155"/>
      <c r="U2051" s="155"/>
      <c r="V2051" s="155"/>
      <c r="W2051" s="155"/>
      <c r="X2051" s="155"/>
      <c r="Y2051" s="155"/>
      <c r="Z2051" s="155"/>
      <c r="AA2051" s="155"/>
      <c r="AB2051" s="155"/>
      <c r="AC2051" s="155"/>
      <c r="AD2051" s="155"/>
      <c r="AE2051" s="155"/>
      <c r="AF2051" s="155"/>
      <c r="AG2051" s="155"/>
      <c r="AH2051" s="155"/>
      <c r="AI2051" s="155"/>
      <c r="AJ2051" s="155"/>
      <c r="AK2051" s="155"/>
      <c r="AL2051" s="155"/>
      <c r="AM2051" s="155"/>
      <c r="AN2051" s="155"/>
      <c r="AO2051" s="155"/>
      <c r="AP2051" s="155"/>
      <c r="AQ2051" s="155"/>
      <c r="AR2051" s="155"/>
    </row>
    <row r="2052" spans="1:44" ht="102" hidden="1" x14ac:dyDescent="0.3">
      <c r="A2052" s="155"/>
      <c r="B2052" s="166" t="s">
        <v>2974</v>
      </c>
      <c r="C2052" s="167"/>
      <c r="D2052" s="170">
        <v>3367.26</v>
      </c>
      <c r="E2052" s="171">
        <v>3367.26</v>
      </c>
      <c r="F2052" s="161" t="s">
        <v>1494</v>
      </c>
      <c r="G2052" s="165" t="s">
        <v>4107</v>
      </c>
      <c r="H2052" s="162"/>
      <c r="I2052" s="155"/>
      <c r="J2052" s="155"/>
      <c r="K2052" s="155"/>
      <c r="L2052" s="155"/>
      <c r="M2052" s="155"/>
      <c r="N2052" s="155"/>
      <c r="O2052" s="155"/>
      <c r="P2052" s="155"/>
      <c r="Q2052" s="155"/>
      <c r="R2052" s="155"/>
      <c r="S2052" s="155"/>
      <c r="T2052" s="155"/>
      <c r="U2052" s="155"/>
      <c r="V2052" s="155"/>
      <c r="W2052" s="155"/>
      <c r="X2052" s="155"/>
      <c r="Y2052" s="155"/>
      <c r="Z2052" s="155"/>
      <c r="AA2052" s="155"/>
      <c r="AB2052" s="155"/>
      <c r="AC2052" s="155"/>
      <c r="AD2052" s="155"/>
      <c r="AE2052" s="155"/>
      <c r="AF2052" s="155"/>
      <c r="AG2052" s="155"/>
      <c r="AH2052" s="155"/>
      <c r="AI2052" s="155"/>
      <c r="AJ2052" s="155"/>
      <c r="AK2052" s="155"/>
      <c r="AL2052" s="155"/>
      <c r="AM2052" s="155"/>
      <c r="AN2052" s="155"/>
      <c r="AO2052" s="155"/>
      <c r="AP2052" s="155"/>
      <c r="AQ2052" s="155"/>
      <c r="AR2052" s="155"/>
    </row>
    <row r="2053" spans="1:44" ht="102" x14ac:dyDescent="0.3">
      <c r="A2053" s="155"/>
      <c r="B2053" s="161" t="s">
        <v>1494</v>
      </c>
      <c r="C2053" s="162" t="s">
        <v>153</v>
      </c>
      <c r="D2053" s="170">
        <v>1297.08</v>
      </c>
      <c r="E2053" s="171">
        <v>1297.08</v>
      </c>
      <c r="F2053" s="165" t="s">
        <v>4107</v>
      </c>
      <c r="G2053" s="166" t="s">
        <v>2975</v>
      </c>
      <c r="H2053" s="167"/>
      <c r="I2053" s="155"/>
      <c r="J2053" s="155"/>
      <c r="K2053" s="155"/>
      <c r="L2053" s="155"/>
      <c r="M2053" s="155"/>
      <c r="N2053" s="155"/>
      <c r="O2053" s="155"/>
      <c r="P2053" s="155"/>
      <c r="Q2053" s="155"/>
      <c r="R2053" s="155"/>
      <c r="S2053" s="155"/>
      <c r="T2053" s="155"/>
      <c r="U2053" s="155"/>
      <c r="V2053" s="155"/>
      <c r="W2053" s="155"/>
      <c r="X2053" s="155"/>
      <c r="Y2053" s="155"/>
      <c r="Z2053" s="155"/>
      <c r="AA2053" s="155"/>
      <c r="AB2053" s="155"/>
      <c r="AC2053" s="155"/>
      <c r="AD2053" s="155"/>
      <c r="AE2053" s="155"/>
      <c r="AF2053" s="155"/>
      <c r="AG2053" s="155"/>
      <c r="AH2053" s="155"/>
      <c r="AI2053" s="155"/>
      <c r="AJ2053" s="155"/>
      <c r="AK2053" s="155"/>
      <c r="AL2053" s="155"/>
      <c r="AM2053" s="155"/>
      <c r="AN2053" s="155"/>
      <c r="AO2053" s="155"/>
      <c r="AP2053" s="155"/>
      <c r="AQ2053" s="155"/>
      <c r="AR2053" s="155"/>
    </row>
    <row r="2054" spans="1:44" ht="102" hidden="1" x14ac:dyDescent="0.3">
      <c r="A2054" s="155"/>
      <c r="B2054" s="165" t="s">
        <v>4107</v>
      </c>
      <c r="C2054" s="162"/>
      <c r="D2054" s="170">
        <v>1297.08</v>
      </c>
      <c r="E2054" s="171">
        <v>1297.08</v>
      </c>
      <c r="F2054" s="166" t="s">
        <v>2975</v>
      </c>
      <c r="G2054" s="161" t="s">
        <v>1402</v>
      </c>
      <c r="H2054" s="162" t="s">
        <v>114</v>
      </c>
      <c r="I2054" s="155"/>
      <c r="J2054" s="155"/>
      <c r="K2054" s="155"/>
      <c r="L2054" s="155"/>
      <c r="M2054" s="155"/>
      <c r="N2054" s="155"/>
      <c r="O2054" s="155"/>
      <c r="P2054" s="155"/>
      <c r="Q2054" s="155"/>
      <c r="R2054" s="155"/>
      <c r="S2054" s="155"/>
      <c r="T2054" s="155"/>
      <c r="U2054" s="155"/>
      <c r="V2054" s="155"/>
      <c r="W2054" s="155"/>
      <c r="X2054" s="155"/>
      <c r="Y2054" s="155"/>
      <c r="Z2054" s="155"/>
      <c r="AA2054" s="155"/>
      <c r="AB2054" s="155"/>
      <c r="AC2054" s="155"/>
      <c r="AD2054" s="155"/>
      <c r="AE2054" s="155"/>
      <c r="AF2054" s="155"/>
      <c r="AG2054" s="155"/>
      <c r="AH2054" s="155"/>
      <c r="AI2054" s="155"/>
      <c r="AJ2054" s="155"/>
      <c r="AK2054" s="155"/>
      <c r="AL2054" s="155"/>
      <c r="AM2054" s="155"/>
      <c r="AN2054" s="155"/>
      <c r="AO2054" s="155"/>
      <c r="AP2054" s="155"/>
      <c r="AQ2054" s="155"/>
      <c r="AR2054" s="155"/>
    </row>
    <row r="2055" spans="1:44" ht="102" hidden="1" x14ac:dyDescent="0.3">
      <c r="A2055" s="155"/>
      <c r="B2055" s="166" t="s">
        <v>2975</v>
      </c>
      <c r="C2055" s="167"/>
      <c r="D2055" s="170">
        <v>1297.08</v>
      </c>
      <c r="E2055" s="171">
        <v>1297.08</v>
      </c>
      <c r="F2055" s="161" t="s">
        <v>1402</v>
      </c>
      <c r="G2055" s="165" t="s">
        <v>4107</v>
      </c>
      <c r="H2055" s="162"/>
      <c r="I2055" s="155"/>
      <c r="J2055" s="155"/>
      <c r="K2055" s="155"/>
      <c r="L2055" s="155"/>
      <c r="M2055" s="155"/>
      <c r="N2055" s="155"/>
      <c r="O2055" s="155"/>
      <c r="P2055" s="155"/>
      <c r="Q2055" s="155"/>
      <c r="R2055" s="155"/>
      <c r="S2055" s="155"/>
      <c r="T2055" s="155"/>
      <c r="U2055" s="155"/>
      <c r="V2055" s="155"/>
      <c r="W2055" s="155"/>
      <c r="X2055" s="155"/>
      <c r="Y2055" s="155"/>
      <c r="Z2055" s="155"/>
      <c r="AA2055" s="155"/>
      <c r="AB2055" s="155"/>
      <c r="AC2055" s="155"/>
      <c r="AD2055" s="155"/>
      <c r="AE2055" s="155"/>
      <c r="AF2055" s="155"/>
      <c r="AG2055" s="155"/>
      <c r="AH2055" s="155"/>
      <c r="AI2055" s="155"/>
      <c r="AJ2055" s="155"/>
      <c r="AK2055" s="155"/>
      <c r="AL2055" s="155"/>
      <c r="AM2055" s="155"/>
      <c r="AN2055" s="155"/>
      <c r="AO2055" s="155"/>
      <c r="AP2055" s="155"/>
      <c r="AQ2055" s="155"/>
      <c r="AR2055" s="155"/>
    </row>
    <row r="2056" spans="1:44" ht="102" x14ac:dyDescent="0.3">
      <c r="A2056" s="155"/>
      <c r="B2056" s="161" t="s">
        <v>1402</v>
      </c>
      <c r="C2056" s="162" t="s">
        <v>114</v>
      </c>
      <c r="D2056" s="170">
        <v>2233.39</v>
      </c>
      <c r="E2056" s="171">
        <v>2233.39</v>
      </c>
      <c r="F2056" s="165" t="s">
        <v>4107</v>
      </c>
      <c r="G2056" s="166" t="s">
        <v>2976</v>
      </c>
      <c r="H2056" s="167"/>
      <c r="I2056" s="155"/>
      <c r="J2056" s="155"/>
      <c r="K2056" s="155"/>
      <c r="L2056" s="155"/>
      <c r="M2056" s="155"/>
      <c r="N2056" s="155"/>
      <c r="O2056" s="155"/>
      <c r="P2056" s="155"/>
      <c r="Q2056" s="155"/>
      <c r="R2056" s="155"/>
      <c r="S2056" s="155"/>
      <c r="T2056" s="155"/>
      <c r="U2056" s="155"/>
      <c r="V2056" s="155"/>
      <c r="W2056" s="155"/>
      <c r="X2056" s="155"/>
      <c r="Y2056" s="155"/>
      <c r="Z2056" s="155"/>
      <c r="AA2056" s="155"/>
      <c r="AB2056" s="155"/>
      <c r="AC2056" s="155"/>
      <c r="AD2056" s="155"/>
      <c r="AE2056" s="155"/>
      <c r="AF2056" s="155"/>
      <c r="AG2056" s="155"/>
      <c r="AH2056" s="155"/>
      <c r="AI2056" s="155"/>
      <c r="AJ2056" s="155"/>
      <c r="AK2056" s="155"/>
      <c r="AL2056" s="155"/>
      <c r="AM2056" s="155"/>
      <c r="AN2056" s="155"/>
      <c r="AO2056" s="155"/>
      <c r="AP2056" s="155"/>
      <c r="AQ2056" s="155"/>
      <c r="AR2056" s="155"/>
    </row>
    <row r="2057" spans="1:44" ht="102" hidden="1" x14ac:dyDescent="0.3">
      <c r="A2057" s="155"/>
      <c r="B2057" s="165" t="s">
        <v>4107</v>
      </c>
      <c r="C2057" s="162"/>
      <c r="D2057" s="170">
        <v>2233.39</v>
      </c>
      <c r="E2057" s="171">
        <v>2233.39</v>
      </c>
      <c r="F2057" s="166" t="s">
        <v>2976</v>
      </c>
      <c r="G2057" s="161" t="s">
        <v>1224</v>
      </c>
      <c r="H2057" s="162" t="s">
        <v>310</v>
      </c>
      <c r="I2057" s="155"/>
      <c r="J2057" s="155"/>
      <c r="K2057" s="155"/>
      <c r="L2057" s="155"/>
      <c r="M2057" s="155"/>
      <c r="N2057" s="155"/>
      <c r="O2057" s="155"/>
      <c r="P2057" s="155"/>
      <c r="Q2057" s="155"/>
      <c r="R2057" s="155"/>
      <c r="S2057" s="155"/>
      <c r="T2057" s="155"/>
      <c r="U2057" s="155"/>
      <c r="V2057" s="155"/>
      <c r="W2057" s="155"/>
      <c r="X2057" s="155"/>
      <c r="Y2057" s="155"/>
      <c r="Z2057" s="155"/>
      <c r="AA2057" s="155"/>
      <c r="AB2057" s="155"/>
      <c r="AC2057" s="155"/>
      <c r="AD2057" s="155"/>
      <c r="AE2057" s="155"/>
      <c r="AF2057" s="155"/>
      <c r="AG2057" s="155"/>
      <c r="AH2057" s="155"/>
      <c r="AI2057" s="155"/>
      <c r="AJ2057" s="155"/>
      <c r="AK2057" s="155"/>
      <c r="AL2057" s="155"/>
      <c r="AM2057" s="155"/>
      <c r="AN2057" s="155"/>
      <c r="AO2057" s="155"/>
      <c r="AP2057" s="155"/>
      <c r="AQ2057" s="155"/>
      <c r="AR2057" s="155"/>
    </row>
    <row r="2058" spans="1:44" ht="102" hidden="1" x14ac:dyDescent="0.3">
      <c r="A2058" s="155"/>
      <c r="B2058" s="166" t="s">
        <v>2976</v>
      </c>
      <c r="C2058" s="167"/>
      <c r="D2058" s="170">
        <v>2233.39</v>
      </c>
      <c r="E2058" s="171">
        <v>2233.39</v>
      </c>
      <c r="F2058" s="161" t="s">
        <v>1224</v>
      </c>
      <c r="G2058" s="165" t="s">
        <v>4107</v>
      </c>
      <c r="H2058" s="162"/>
      <c r="I2058" s="155"/>
      <c r="J2058" s="155"/>
      <c r="K2058" s="155"/>
      <c r="L2058" s="155"/>
      <c r="M2058" s="155"/>
      <c r="N2058" s="155"/>
      <c r="O2058" s="155"/>
      <c r="P2058" s="155"/>
      <c r="Q2058" s="155"/>
      <c r="R2058" s="155"/>
      <c r="S2058" s="155"/>
      <c r="T2058" s="155"/>
      <c r="U2058" s="155"/>
      <c r="V2058" s="155"/>
      <c r="W2058" s="155"/>
      <c r="X2058" s="155"/>
      <c r="Y2058" s="155"/>
      <c r="Z2058" s="155"/>
      <c r="AA2058" s="155"/>
      <c r="AB2058" s="155"/>
      <c r="AC2058" s="155"/>
      <c r="AD2058" s="155"/>
      <c r="AE2058" s="155"/>
      <c r="AF2058" s="155"/>
      <c r="AG2058" s="155"/>
      <c r="AH2058" s="155"/>
      <c r="AI2058" s="155"/>
      <c r="AJ2058" s="155"/>
      <c r="AK2058" s="155"/>
      <c r="AL2058" s="155"/>
      <c r="AM2058" s="155"/>
      <c r="AN2058" s="155"/>
      <c r="AO2058" s="155"/>
      <c r="AP2058" s="155"/>
      <c r="AQ2058" s="155"/>
      <c r="AR2058" s="155"/>
    </row>
    <row r="2059" spans="1:44" ht="102" x14ac:dyDescent="0.3">
      <c r="A2059" s="155"/>
      <c r="B2059" s="161" t="s">
        <v>1224</v>
      </c>
      <c r="C2059" s="162" t="s">
        <v>310</v>
      </c>
      <c r="D2059" s="170">
        <v>2576.9899999999998</v>
      </c>
      <c r="E2059" s="171">
        <v>2576.9899999999998</v>
      </c>
      <c r="F2059" s="165" t="s">
        <v>4107</v>
      </c>
      <c r="G2059" s="166" t="s">
        <v>2977</v>
      </c>
      <c r="H2059" s="167"/>
      <c r="I2059" s="155"/>
      <c r="J2059" s="155"/>
      <c r="K2059" s="155"/>
      <c r="L2059" s="155"/>
      <c r="M2059" s="155"/>
      <c r="N2059" s="155"/>
      <c r="O2059" s="155"/>
      <c r="P2059" s="155"/>
      <c r="Q2059" s="155"/>
      <c r="R2059" s="155"/>
      <c r="S2059" s="155"/>
      <c r="T2059" s="155"/>
      <c r="U2059" s="155"/>
      <c r="V2059" s="155"/>
      <c r="W2059" s="155"/>
      <c r="X2059" s="155"/>
      <c r="Y2059" s="155"/>
      <c r="Z2059" s="155"/>
      <c r="AA2059" s="155"/>
      <c r="AB2059" s="155"/>
      <c r="AC2059" s="155"/>
      <c r="AD2059" s="155"/>
      <c r="AE2059" s="155"/>
      <c r="AF2059" s="155"/>
      <c r="AG2059" s="155"/>
      <c r="AH2059" s="155"/>
      <c r="AI2059" s="155"/>
      <c r="AJ2059" s="155"/>
      <c r="AK2059" s="155"/>
      <c r="AL2059" s="155"/>
      <c r="AM2059" s="155"/>
      <c r="AN2059" s="155"/>
      <c r="AO2059" s="155"/>
      <c r="AP2059" s="155"/>
      <c r="AQ2059" s="155"/>
      <c r="AR2059" s="155"/>
    </row>
    <row r="2060" spans="1:44" ht="102" hidden="1" x14ac:dyDescent="0.3">
      <c r="A2060" s="155"/>
      <c r="B2060" s="165" t="s">
        <v>4107</v>
      </c>
      <c r="C2060" s="162"/>
      <c r="D2060" s="170">
        <v>2576.9899999999998</v>
      </c>
      <c r="E2060" s="171">
        <v>2576.9899999999998</v>
      </c>
      <c r="F2060" s="166" t="s">
        <v>2977</v>
      </c>
      <c r="G2060" s="161" t="s">
        <v>2373</v>
      </c>
      <c r="H2060" s="162" t="s">
        <v>204</v>
      </c>
      <c r="I2060" s="155"/>
      <c r="J2060" s="155"/>
      <c r="K2060" s="155"/>
      <c r="L2060" s="155"/>
      <c r="M2060" s="155"/>
      <c r="N2060" s="155"/>
      <c r="O2060" s="155"/>
      <c r="P2060" s="155"/>
      <c r="Q2060" s="155"/>
      <c r="R2060" s="155"/>
      <c r="S2060" s="155"/>
      <c r="T2060" s="155"/>
      <c r="U2060" s="155"/>
      <c r="V2060" s="155"/>
      <c r="W2060" s="155"/>
      <c r="X2060" s="155"/>
      <c r="Y2060" s="155"/>
      <c r="Z2060" s="155"/>
      <c r="AA2060" s="155"/>
      <c r="AB2060" s="155"/>
      <c r="AC2060" s="155"/>
      <c r="AD2060" s="155"/>
      <c r="AE2060" s="155"/>
      <c r="AF2060" s="155"/>
      <c r="AG2060" s="155"/>
      <c r="AH2060" s="155"/>
      <c r="AI2060" s="155"/>
      <c r="AJ2060" s="155"/>
      <c r="AK2060" s="155"/>
      <c r="AL2060" s="155"/>
      <c r="AM2060" s="155"/>
      <c r="AN2060" s="155"/>
      <c r="AO2060" s="155"/>
      <c r="AP2060" s="155"/>
      <c r="AQ2060" s="155"/>
      <c r="AR2060" s="155"/>
    </row>
    <row r="2061" spans="1:44" ht="102" hidden="1" x14ac:dyDescent="0.3">
      <c r="A2061" s="155"/>
      <c r="B2061" s="166" t="s">
        <v>2977</v>
      </c>
      <c r="C2061" s="167"/>
      <c r="D2061" s="170">
        <v>2576.9899999999998</v>
      </c>
      <c r="E2061" s="171">
        <v>2576.9899999999998</v>
      </c>
      <c r="F2061" s="161" t="s">
        <v>2373</v>
      </c>
      <c r="G2061" s="165" t="s">
        <v>4107</v>
      </c>
      <c r="H2061" s="162"/>
      <c r="I2061" s="155"/>
      <c r="J2061" s="155"/>
      <c r="K2061" s="155"/>
      <c r="L2061" s="155"/>
      <c r="M2061" s="155"/>
      <c r="N2061" s="155"/>
      <c r="O2061" s="155"/>
      <c r="P2061" s="155"/>
      <c r="Q2061" s="155"/>
      <c r="R2061" s="155"/>
      <c r="S2061" s="155"/>
      <c r="T2061" s="155"/>
      <c r="U2061" s="155"/>
      <c r="V2061" s="155"/>
      <c r="W2061" s="155"/>
      <c r="X2061" s="155"/>
      <c r="Y2061" s="155"/>
      <c r="Z2061" s="155"/>
      <c r="AA2061" s="155"/>
      <c r="AB2061" s="155"/>
      <c r="AC2061" s="155"/>
      <c r="AD2061" s="155"/>
      <c r="AE2061" s="155"/>
      <c r="AF2061" s="155"/>
      <c r="AG2061" s="155"/>
      <c r="AH2061" s="155"/>
      <c r="AI2061" s="155"/>
      <c r="AJ2061" s="155"/>
      <c r="AK2061" s="155"/>
      <c r="AL2061" s="155"/>
      <c r="AM2061" s="155"/>
      <c r="AN2061" s="155"/>
      <c r="AO2061" s="155"/>
      <c r="AP2061" s="155"/>
      <c r="AQ2061" s="155"/>
      <c r="AR2061" s="155"/>
    </row>
    <row r="2062" spans="1:44" ht="102" x14ac:dyDescent="0.3">
      <c r="A2062" s="155"/>
      <c r="B2062" s="161" t="s">
        <v>2373</v>
      </c>
      <c r="C2062" s="162" t="s">
        <v>204</v>
      </c>
      <c r="D2062" s="168"/>
      <c r="E2062" s="169"/>
      <c r="F2062" s="165" t="s">
        <v>4107</v>
      </c>
      <c r="G2062" s="166" t="s">
        <v>2978</v>
      </c>
      <c r="H2062" s="167"/>
      <c r="I2062" s="155"/>
      <c r="J2062" s="155"/>
      <c r="K2062" s="155"/>
      <c r="L2062" s="155"/>
      <c r="M2062" s="155"/>
      <c r="N2062" s="155"/>
      <c r="O2062" s="155"/>
      <c r="P2062" s="155"/>
      <c r="Q2062" s="155"/>
      <c r="R2062" s="155"/>
      <c r="S2062" s="155"/>
      <c r="T2062" s="155"/>
      <c r="U2062" s="155"/>
      <c r="V2062" s="155"/>
      <c r="W2062" s="155"/>
      <c r="X2062" s="155"/>
      <c r="Y2062" s="155"/>
      <c r="Z2062" s="155"/>
      <c r="AA2062" s="155"/>
      <c r="AB2062" s="155"/>
      <c r="AC2062" s="155"/>
      <c r="AD2062" s="155"/>
      <c r="AE2062" s="155"/>
      <c r="AF2062" s="155"/>
      <c r="AG2062" s="155"/>
      <c r="AH2062" s="155"/>
      <c r="AI2062" s="155"/>
      <c r="AJ2062" s="155"/>
      <c r="AK2062" s="155"/>
      <c r="AL2062" s="155"/>
      <c r="AM2062" s="155"/>
      <c r="AN2062" s="155"/>
      <c r="AO2062" s="155"/>
      <c r="AP2062" s="155"/>
      <c r="AQ2062" s="155"/>
      <c r="AR2062" s="155"/>
    </row>
    <row r="2063" spans="1:44" ht="122.4" hidden="1" x14ac:dyDescent="0.3">
      <c r="A2063" s="155"/>
      <c r="B2063" s="165" t="s">
        <v>4107</v>
      </c>
      <c r="C2063" s="162"/>
      <c r="D2063" s="170">
        <v>3367.26</v>
      </c>
      <c r="E2063" s="171">
        <v>3367.26</v>
      </c>
      <c r="F2063" s="166" t="s">
        <v>2978</v>
      </c>
      <c r="G2063" s="165" t="s">
        <v>4037</v>
      </c>
      <c r="H2063" s="162"/>
      <c r="I2063" s="155"/>
      <c r="J2063" s="155"/>
      <c r="K2063" s="155"/>
      <c r="L2063" s="155"/>
      <c r="M2063" s="155"/>
      <c r="N2063" s="155"/>
      <c r="O2063" s="155"/>
      <c r="P2063" s="155"/>
      <c r="Q2063" s="155"/>
      <c r="R2063" s="155"/>
      <c r="S2063" s="155"/>
      <c r="T2063" s="155"/>
      <c r="U2063" s="155"/>
      <c r="V2063" s="155"/>
      <c r="W2063" s="155"/>
      <c r="X2063" s="155"/>
      <c r="Y2063" s="155"/>
      <c r="Z2063" s="155"/>
      <c r="AA2063" s="155"/>
      <c r="AB2063" s="155"/>
      <c r="AC2063" s="155"/>
      <c r="AD2063" s="155"/>
      <c r="AE2063" s="155"/>
      <c r="AF2063" s="155"/>
      <c r="AG2063" s="155"/>
      <c r="AH2063" s="155"/>
      <c r="AI2063" s="155"/>
      <c r="AJ2063" s="155"/>
      <c r="AK2063" s="155"/>
      <c r="AL2063" s="155"/>
      <c r="AM2063" s="155"/>
      <c r="AN2063" s="155"/>
      <c r="AO2063" s="155"/>
      <c r="AP2063" s="155"/>
      <c r="AQ2063" s="155"/>
      <c r="AR2063" s="155"/>
    </row>
    <row r="2064" spans="1:44" ht="122.4" hidden="1" x14ac:dyDescent="0.3">
      <c r="A2064" s="155"/>
      <c r="B2064" s="166" t="s">
        <v>2978</v>
      </c>
      <c r="C2064" s="167"/>
      <c r="D2064" s="170">
        <v>3367.26</v>
      </c>
      <c r="E2064" s="171">
        <v>3367.26</v>
      </c>
      <c r="F2064" s="165" t="s">
        <v>4037</v>
      </c>
      <c r="G2064" s="166" t="s">
        <v>2978</v>
      </c>
      <c r="H2064" s="167"/>
      <c r="I2064" s="155"/>
      <c r="J2064" s="155"/>
      <c r="K2064" s="155"/>
      <c r="L2064" s="155"/>
      <c r="M2064" s="155"/>
      <c r="N2064" s="155"/>
      <c r="O2064" s="155"/>
      <c r="P2064" s="155"/>
      <c r="Q2064" s="155"/>
      <c r="R2064" s="155"/>
      <c r="S2064" s="155"/>
      <c r="T2064" s="155"/>
      <c r="U2064" s="155"/>
      <c r="V2064" s="155"/>
      <c r="W2064" s="155"/>
      <c r="X2064" s="155"/>
      <c r="Y2064" s="155"/>
      <c r="Z2064" s="155"/>
      <c r="AA2064" s="155"/>
      <c r="AB2064" s="155"/>
      <c r="AC2064" s="155"/>
      <c r="AD2064" s="155"/>
      <c r="AE2064" s="155"/>
      <c r="AF2064" s="155"/>
      <c r="AG2064" s="155"/>
      <c r="AH2064" s="155"/>
      <c r="AI2064" s="155"/>
      <c r="AJ2064" s="155"/>
      <c r="AK2064" s="155"/>
      <c r="AL2064" s="155"/>
      <c r="AM2064" s="155"/>
      <c r="AN2064" s="155"/>
      <c r="AO2064" s="155"/>
      <c r="AP2064" s="155"/>
      <c r="AQ2064" s="155"/>
      <c r="AR2064" s="155"/>
    </row>
    <row r="2065" spans="1:44" ht="122.4" hidden="1" x14ac:dyDescent="0.3">
      <c r="A2065" s="155"/>
      <c r="B2065" s="165" t="s">
        <v>4037</v>
      </c>
      <c r="C2065" s="162"/>
      <c r="D2065" s="170">
        <v>-3367.26</v>
      </c>
      <c r="E2065" s="171">
        <v>-3367.26</v>
      </c>
      <c r="F2065" s="166" t="s">
        <v>2978</v>
      </c>
      <c r="G2065" s="161" t="s">
        <v>1426</v>
      </c>
      <c r="H2065" s="162" t="s">
        <v>211</v>
      </c>
      <c r="I2065" s="155"/>
      <c r="J2065" s="155"/>
      <c r="K2065" s="155"/>
      <c r="L2065" s="155"/>
      <c r="M2065" s="155"/>
      <c r="N2065" s="155"/>
      <c r="O2065" s="155"/>
      <c r="P2065" s="155"/>
      <c r="Q2065" s="155"/>
      <c r="R2065" s="155"/>
      <c r="S2065" s="155"/>
      <c r="T2065" s="155"/>
      <c r="U2065" s="155"/>
      <c r="V2065" s="155"/>
      <c r="W2065" s="155"/>
      <c r="X2065" s="155"/>
      <c r="Y2065" s="155"/>
      <c r="Z2065" s="155"/>
      <c r="AA2065" s="155"/>
      <c r="AB2065" s="155"/>
      <c r="AC2065" s="155"/>
      <c r="AD2065" s="155"/>
      <c r="AE2065" s="155"/>
      <c r="AF2065" s="155"/>
      <c r="AG2065" s="155"/>
      <c r="AH2065" s="155"/>
      <c r="AI2065" s="155"/>
      <c r="AJ2065" s="155"/>
      <c r="AK2065" s="155"/>
      <c r="AL2065" s="155"/>
      <c r="AM2065" s="155"/>
      <c r="AN2065" s="155"/>
      <c r="AO2065" s="155"/>
      <c r="AP2065" s="155"/>
      <c r="AQ2065" s="155"/>
      <c r="AR2065" s="155"/>
    </row>
    <row r="2066" spans="1:44" ht="102" hidden="1" x14ac:dyDescent="0.3">
      <c r="A2066" s="155"/>
      <c r="B2066" s="166" t="s">
        <v>2978</v>
      </c>
      <c r="C2066" s="167"/>
      <c r="D2066" s="170">
        <v>-3367.26</v>
      </c>
      <c r="E2066" s="171">
        <v>-3367.26</v>
      </c>
      <c r="F2066" s="161" t="s">
        <v>1426</v>
      </c>
      <c r="G2066" s="165" t="s">
        <v>4107</v>
      </c>
      <c r="H2066" s="162"/>
      <c r="I2066" s="155"/>
      <c r="J2066" s="155"/>
      <c r="K2066" s="155"/>
      <c r="L2066" s="155"/>
      <c r="M2066" s="155"/>
      <c r="N2066" s="155"/>
      <c r="O2066" s="155"/>
      <c r="P2066" s="155"/>
      <c r="Q2066" s="155"/>
      <c r="R2066" s="155"/>
      <c r="S2066" s="155"/>
      <c r="T2066" s="155"/>
      <c r="U2066" s="155"/>
      <c r="V2066" s="155"/>
      <c r="W2066" s="155"/>
      <c r="X2066" s="155"/>
      <c r="Y2066" s="155"/>
      <c r="Z2066" s="155"/>
      <c r="AA2066" s="155"/>
      <c r="AB2066" s="155"/>
      <c r="AC2066" s="155"/>
      <c r="AD2066" s="155"/>
      <c r="AE2066" s="155"/>
      <c r="AF2066" s="155"/>
      <c r="AG2066" s="155"/>
      <c r="AH2066" s="155"/>
      <c r="AI2066" s="155"/>
      <c r="AJ2066" s="155"/>
      <c r="AK2066" s="155"/>
      <c r="AL2066" s="155"/>
      <c r="AM2066" s="155"/>
      <c r="AN2066" s="155"/>
      <c r="AO2066" s="155"/>
      <c r="AP2066" s="155"/>
      <c r="AQ2066" s="155"/>
      <c r="AR2066" s="155"/>
    </row>
    <row r="2067" spans="1:44" ht="102" x14ac:dyDescent="0.3">
      <c r="A2067" s="155"/>
      <c r="B2067" s="161" t="s">
        <v>1426</v>
      </c>
      <c r="C2067" s="162" t="s">
        <v>211</v>
      </c>
      <c r="D2067" s="170">
        <v>1297.08</v>
      </c>
      <c r="E2067" s="171">
        <v>1297.08</v>
      </c>
      <c r="F2067" s="165" t="s">
        <v>4107</v>
      </c>
      <c r="G2067" s="166" t="s">
        <v>2979</v>
      </c>
      <c r="H2067" s="167"/>
      <c r="I2067" s="155"/>
      <c r="J2067" s="155"/>
      <c r="K2067" s="155"/>
      <c r="L2067" s="155"/>
      <c r="M2067" s="155"/>
      <c r="N2067" s="155"/>
      <c r="O2067" s="155"/>
      <c r="P2067" s="155"/>
      <c r="Q2067" s="155"/>
      <c r="R2067" s="155"/>
      <c r="S2067" s="155"/>
      <c r="T2067" s="155"/>
      <c r="U2067" s="155"/>
      <c r="V2067" s="155"/>
      <c r="W2067" s="155"/>
      <c r="X2067" s="155"/>
      <c r="Y2067" s="155"/>
      <c r="Z2067" s="155"/>
      <c r="AA2067" s="155"/>
      <c r="AB2067" s="155"/>
      <c r="AC2067" s="155"/>
      <c r="AD2067" s="155"/>
      <c r="AE2067" s="155"/>
      <c r="AF2067" s="155"/>
      <c r="AG2067" s="155"/>
      <c r="AH2067" s="155"/>
      <c r="AI2067" s="155"/>
      <c r="AJ2067" s="155"/>
      <c r="AK2067" s="155"/>
      <c r="AL2067" s="155"/>
      <c r="AM2067" s="155"/>
      <c r="AN2067" s="155"/>
      <c r="AO2067" s="155"/>
      <c r="AP2067" s="155"/>
      <c r="AQ2067" s="155"/>
      <c r="AR2067" s="155"/>
    </row>
    <row r="2068" spans="1:44" ht="102" hidden="1" x14ac:dyDescent="0.3">
      <c r="A2068" s="155"/>
      <c r="B2068" s="165" t="s">
        <v>4107</v>
      </c>
      <c r="C2068" s="162"/>
      <c r="D2068" s="170">
        <v>1297.08</v>
      </c>
      <c r="E2068" s="171">
        <v>1297.08</v>
      </c>
      <c r="F2068" s="166" t="s">
        <v>2979</v>
      </c>
      <c r="G2068" s="161" t="s">
        <v>1241</v>
      </c>
      <c r="H2068" s="162" t="s">
        <v>280</v>
      </c>
      <c r="I2068" s="155"/>
      <c r="J2068" s="155"/>
      <c r="K2068" s="155"/>
      <c r="L2068" s="155"/>
      <c r="M2068" s="155"/>
      <c r="N2068" s="155"/>
      <c r="O2068" s="155"/>
      <c r="P2068" s="155"/>
      <c r="Q2068" s="155"/>
      <c r="R2068" s="155"/>
      <c r="S2068" s="155"/>
      <c r="T2068" s="155"/>
      <c r="U2068" s="155"/>
      <c r="V2068" s="155"/>
      <c r="W2068" s="155"/>
      <c r="X2068" s="155"/>
      <c r="Y2068" s="155"/>
      <c r="Z2068" s="155"/>
      <c r="AA2068" s="155"/>
      <c r="AB2068" s="155"/>
      <c r="AC2068" s="155"/>
      <c r="AD2068" s="155"/>
      <c r="AE2068" s="155"/>
      <c r="AF2068" s="155"/>
      <c r="AG2068" s="155"/>
      <c r="AH2068" s="155"/>
      <c r="AI2068" s="155"/>
      <c r="AJ2068" s="155"/>
      <c r="AK2068" s="155"/>
      <c r="AL2068" s="155"/>
      <c r="AM2068" s="155"/>
      <c r="AN2068" s="155"/>
      <c r="AO2068" s="155"/>
      <c r="AP2068" s="155"/>
      <c r="AQ2068" s="155"/>
      <c r="AR2068" s="155"/>
    </row>
    <row r="2069" spans="1:44" ht="102" hidden="1" x14ac:dyDescent="0.3">
      <c r="A2069" s="155"/>
      <c r="B2069" s="166" t="s">
        <v>2979</v>
      </c>
      <c r="C2069" s="167"/>
      <c r="D2069" s="170">
        <v>1297.08</v>
      </c>
      <c r="E2069" s="171">
        <v>1297.08</v>
      </c>
      <c r="F2069" s="161" t="s">
        <v>1241</v>
      </c>
      <c r="G2069" s="165" t="s">
        <v>4107</v>
      </c>
      <c r="H2069" s="162"/>
      <c r="I2069" s="155"/>
      <c r="J2069" s="155"/>
      <c r="K2069" s="155"/>
      <c r="L2069" s="155"/>
      <c r="M2069" s="155"/>
      <c r="N2069" s="155"/>
      <c r="O2069" s="155"/>
      <c r="P2069" s="155"/>
      <c r="Q2069" s="155"/>
      <c r="R2069" s="155"/>
      <c r="S2069" s="155"/>
      <c r="T2069" s="155"/>
      <c r="U2069" s="155"/>
      <c r="V2069" s="155"/>
      <c r="W2069" s="155"/>
      <c r="X2069" s="155"/>
      <c r="Y2069" s="155"/>
      <c r="Z2069" s="155"/>
      <c r="AA2069" s="155"/>
      <c r="AB2069" s="155"/>
      <c r="AC2069" s="155"/>
      <c r="AD2069" s="155"/>
      <c r="AE2069" s="155"/>
      <c r="AF2069" s="155"/>
      <c r="AG2069" s="155"/>
      <c r="AH2069" s="155"/>
      <c r="AI2069" s="155"/>
      <c r="AJ2069" s="155"/>
      <c r="AK2069" s="155"/>
      <c r="AL2069" s="155"/>
      <c r="AM2069" s="155"/>
      <c r="AN2069" s="155"/>
      <c r="AO2069" s="155"/>
      <c r="AP2069" s="155"/>
      <c r="AQ2069" s="155"/>
      <c r="AR2069" s="155"/>
    </row>
    <row r="2070" spans="1:44" ht="102" x14ac:dyDescent="0.3">
      <c r="A2070" s="155"/>
      <c r="B2070" s="161" t="s">
        <v>1241</v>
      </c>
      <c r="C2070" s="162" t="s">
        <v>280</v>
      </c>
      <c r="D2070" s="170">
        <v>2233.39</v>
      </c>
      <c r="E2070" s="171">
        <v>2233.39</v>
      </c>
      <c r="F2070" s="165" t="s">
        <v>4107</v>
      </c>
      <c r="G2070" s="166" t="s">
        <v>2980</v>
      </c>
      <c r="H2070" s="167"/>
      <c r="I2070" s="155"/>
      <c r="J2070" s="155"/>
      <c r="K2070" s="155"/>
      <c r="L2070" s="155"/>
      <c r="M2070" s="155"/>
      <c r="N2070" s="155"/>
      <c r="O2070" s="155"/>
      <c r="P2070" s="155"/>
      <c r="Q2070" s="155"/>
      <c r="R2070" s="155"/>
      <c r="S2070" s="155"/>
      <c r="T2070" s="155"/>
      <c r="U2070" s="155"/>
      <c r="V2070" s="155"/>
      <c r="W2070" s="155"/>
      <c r="X2070" s="155"/>
      <c r="Y2070" s="155"/>
      <c r="Z2070" s="155"/>
      <c r="AA2070" s="155"/>
      <c r="AB2070" s="155"/>
      <c r="AC2070" s="155"/>
      <c r="AD2070" s="155"/>
      <c r="AE2070" s="155"/>
      <c r="AF2070" s="155"/>
      <c r="AG2070" s="155"/>
      <c r="AH2070" s="155"/>
      <c r="AI2070" s="155"/>
      <c r="AJ2070" s="155"/>
      <c r="AK2070" s="155"/>
      <c r="AL2070" s="155"/>
      <c r="AM2070" s="155"/>
      <c r="AN2070" s="155"/>
      <c r="AO2070" s="155"/>
      <c r="AP2070" s="155"/>
      <c r="AQ2070" s="155"/>
      <c r="AR2070" s="155"/>
    </row>
    <row r="2071" spans="1:44" ht="102" hidden="1" x14ac:dyDescent="0.3">
      <c r="A2071" s="155"/>
      <c r="B2071" s="165" t="s">
        <v>4107</v>
      </c>
      <c r="C2071" s="162"/>
      <c r="D2071" s="170">
        <v>2233.39</v>
      </c>
      <c r="E2071" s="171">
        <v>2233.39</v>
      </c>
      <c r="F2071" s="166" t="s">
        <v>2980</v>
      </c>
      <c r="G2071" s="161" t="s">
        <v>1460</v>
      </c>
      <c r="H2071" s="162" t="s">
        <v>157</v>
      </c>
      <c r="I2071" s="155"/>
      <c r="J2071" s="155"/>
      <c r="K2071" s="155"/>
      <c r="L2071" s="155"/>
      <c r="M2071" s="155"/>
      <c r="N2071" s="155"/>
      <c r="O2071" s="155"/>
      <c r="P2071" s="155"/>
      <c r="Q2071" s="155"/>
      <c r="R2071" s="155"/>
      <c r="S2071" s="155"/>
      <c r="T2071" s="155"/>
      <c r="U2071" s="155"/>
      <c r="V2071" s="155"/>
      <c r="W2071" s="155"/>
      <c r="X2071" s="155"/>
      <c r="Y2071" s="155"/>
      <c r="Z2071" s="155"/>
      <c r="AA2071" s="155"/>
      <c r="AB2071" s="155"/>
      <c r="AC2071" s="155"/>
      <c r="AD2071" s="155"/>
      <c r="AE2071" s="155"/>
      <c r="AF2071" s="155"/>
      <c r="AG2071" s="155"/>
      <c r="AH2071" s="155"/>
      <c r="AI2071" s="155"/>
      <c r="AJ2071" s="155"/>
      <c r="AK2071" s="155"/>
      <c r="AL2071" s="155"/>
      <c r="AM2071" s="155"/>
      <c r="AN2071" s="155"/>
      <c r="AO2071" s="155"/>
      <c r="AP2071" s="155"/>
      <c r="AQ2071" s="155"/>
      <c r="AR2071" s="155"/>
    </row>
    <row r="2072" spans="1:44" ht="102" hidden="1" x14ac:dyDescent="0.3">
      <c r="A2072" s="155"/>
      <c r="B2072" s="166" t="s">
        <v>2980</v>
      </c>
      <c r="C2072" s="167"/>
      <c r="D2072" s="170">
        <v>2233.39</v>
      </c>
      <c r="E2072" s="171">
        <v>2233.39</v>
      </c>
      <c r="F2072" s="161" t="s">
        <v>1460</v>
      </c>
      <c r="G2072" s="165" t="s">
        <v>4107</v>
      </c>
      <c r="H2072" s="162"/>
      <c r="I2072" s="155"/>
      <c r="J2072" s="155"/>
      <c r="K2072" s="155"/>
      <c r="L2072" s="155"/>
      <c r="M2072" s="155"/>
      <c r="N2072" s="155"/>
      <c r="O2072" s="155"/>
      <c r="P2072" s="155"/>
      <c r="Q2072" s="155"/>
      <c r="R2072" s="155"/>
      <c r="S2072" s="155"/>
      <c r="T2072" s="155"/>
      <c r="U2072" s="155"/>
      <c r="V2072" s="155"/>
      <c r="W2072" s="155"/>
      <c r="X2072" s="155"/>
      <c r="Y2072" s="155"/>
      <c r="Z2072" s="155"/>
      <c r="AA2072" s="155"/>
      <c r="AB2072" s="155"/>
      <c r="AC2072" s="155"/>
      <c r="AD2072" s="155"/>
      <c r="AE2072" s="155"/>
      <c r="AF2072" s="155"/>
      <c r="AG2072" s="155"/>
      <c r="AH2072" s="155"/>
      <c r="AI2072" s="155"/>
      <c r="AJ2072" s="155"/>
      <c r="AK2072" s="155"/>
      <c r="AL2072" s="155"/>
      <c r="AM2072" s="155"/>
      <c r="AN2072" s="155"/>
      <c r="AO2072" s="155"/>
      <c r="AP2072" s="155"/>
      <c r="AQ2072" s="155"/>
      <c r="AR2072" s="155"/>
    </row>
    <row r="2073" spans="1:44" ht="102" x14ac:dyDescent="0.3">
      <c r="A2073" s="155"/>
      <c r="B2073" s="161" t="s">
        <v>1460</v>
      </c>
      <c r="C2073" s="162" t="s">
        <v>157</v>
      </c>
      <c r="D2073" s="170">
        <v>3466.05</v>
      </c>
      <c r="E2073" s="171">
        <v>3466.05</v>
      </c>
      <c r="F2073" s="165" t="s">
        <v>4107</v>
      </c>
      <c r="G2073" s="166" t="s">
        <v>2745</v>
      </c>
      <c r="H2073" s="167"/>
      <c r="I2073" s="155"/>
      <c r="J2073" s="155"/>
      <c r="K2073" s="155"/>
      <c r="L2073" s="155"/>
      <c r="M2073" s="155"/>
      <c r="N2073" s="155"/>
      <c r="O2073" s="155"/>
      <c r="P2073" s="155"/>
      <c r="Q2073" s="155"/>
      <c r="R2073" s="155"/>
      <c r="S2073" s="155"/>
      <c r="T2073" s="155"/>
      <c r="U2073" s="155"/>
      <c r="V2073" s="155"/>
      <c r="W2073" s="155"/>
      <c r="X2073" s="155"/>
      <c r="Y2073" s="155"/>
      <c r="Z2073" s="155"/>
      <c r="AA2073" s="155"/>
      <c r="AB2073" s="155"/>
      <c r="AC2073" s="155"/>
      <c r="AD2073" s="155"/>
      <c r="AE2073" s="155"/>
      <c r="AF2073" s="155"/>
      <c r="AG2073" s="155"/>
      <c r="AH2073" s="155"/>
      <c r="AI2073" s="155"/>
      <c r="AJ2073" s="155"/>
      <c r="AK2073" s="155"/>
      <c r="AL2073" s="155"/>
      <c r="AM2073" s="155"/>
      <c r="AN2073" s="155"/>
      <c r="AO2073" s="155"/>
      <c r="AP2073" s="155"/>
      <c r="AQ2073" s="155"/>
      <c r="AR2073" s="155"/>
    </row>
    <row r="2074" spans="1:44" ht="102" hidden="1" x14ac:dyDescent="0.3">
      <c r="A2074" s="155"/>
      <c r="B2074" s="165" t="s">
        <v>4107</v>
      </c>
      <c r="C2074" s="162"/>
      <c r="D2074" s="170">
        <v>3466.05</v>
      </c>
      <c r="E2074" s="171">
        <v>3466.05</v>
      </c>
      <c r="F2074" s="166" t="s">
        <v>2745</v>
      </c>
      <c r="G2074" s="161" t="s">
        <v>1432</v>
      </c>
      <c r="H2074" s="162" t="s">
        <v>214</v>
      </c>
      <c r="I2074" s="155"/>
      <c r="J2074" s="155"/>
      <c r="K2074" s="155"/>
      <c r="L2074" s="155"/>
      <c r="M2074" s="155"/>
      <c r="N2074" s="155"/>
      <c r="O2074" s="155"/>
      <c r="P2074" s="155"/>
      <c r="Q2074" s="155"/>
      <c r="R2074" s="155"/>
      <c r="S2074" s="155"/>
      <c r="T2074" s="155"/>
      <c r="U2074" s="155"/>
      <c r="V2074" s="155"/>
      <c r="W2074" s="155"/>
      <c r="X2074" s="155"/>
      <c r="Y2074" s="155"/>
      <c r="Z2074" s="155"/>
      <c r="AA2074" s="155"/>
      <c r="AB2074" s="155"/>
      <c r="AC2074" s="155"/>
      <c r="AD2074" s="155"/>
      <c r="AE2074" s="155"/>
      <c r="AF2074" s="155"/>
      <c r="AG2074" s="155"/>
      <c r="AH2074" s="155"/>
      <c r="AI2074" s="155"/>
      <c r="AJ2074" s="155"/>
      <c r="AK2074" s="155"/>
      <c r="AL2074" s="155"/>
      <c r="AM2074" s="155"/>
      <c r="AN2074" s="155"/>
      <c r="AO2074" s="155"/>
      <c r="AP2074" s="155"/>
      <c r="AQ2074" s="155"/>
      <c r="AR2074" s="155"/>
    </row>
    <row r="2075" spans="1:44" ht="102" hidden="1" x14ac:dyDescent="0.3">
      <c r="A2075" s="155"/>
      <c r="B2075" s="166" t="s">
        <v>2745</v>
      </c>
      <c r="C2075" s="167"/>
      <c r="D2075" s="170">
        <v>3466.05</v>
      </c>
      <c r="E2075" s="171">
        <v>3466.05</v>
      </c>
      <c r="F2075" s="161" t="s">
        <v>1432</v>
      </c>
      <c r="G2075" s="165" t="s">
        <v>4107</v>
      </c>
      <c r="H2075" s="162"/>
      <c r="I2075" s="155"/>
      <c r="J2075" s="155"/>
      <c r="K2075" s="155"/>
      <c r="L2075" s="155"/>
      <c r="M2075" s="155"/>
      <c r="N2075" s="155"/>
      <c r="O2075" s="155"/>
      <c r="P2075" s="155"/>
      <c r="Q2075" s="155"/>
      <c r="R2075" s="155"/>
      <c r="S2075" s="155"/>
      <c r="T2075" s="155"/>
      <c r="U2075" s="155"/>
      <c r="V2075" s="155"/>
      <c r="W2075" s="155"/>
      <c r="X2075" s="155"/>
      <c r="Y2075" s="155"/>
      <c r="Z2075" s="155"/>
      <c r="AA2075" s="155"/>
      <c r="AB2075" s="155"/>
      <c r="AC2075" s="155"/>
      <c r="AD2075" s="155"/>
      <c r="AE2075" s="155"/>
      <c r="AF2075" s="155"/>
      <c r="AG2075" s="155"/>
      <c r="AH2075" s="155"/>
      <c r="AI2075" s="155"/>
      <c r="AJ2075" s="155"/>
      <c r="AK2075" s="155"/>
      <c r="AL2075" s="155"/>
      <c r="AM2075" s="155"/>
      <c r="AN2075" s="155"/>
      <c r="AO2075" s="155"/>
      <c r="AP2075" s="155"/>
      <c r="AQ2075" s="155"/>
      <c r="AR2075" s="155"/>
    </row>
    <row r="2076" spans="1:44" ht="102" x14ac:dyDescent="0.3">
      <c r="A2076" s="155"/>
      <c r="B2076" s="161" t="s">
        <v>1432</v>
      </c>
      <c r="C2076" s="162" t="s">
        <v>214</v>
      </c>
      <c r="D2076" s="170">
        <v>2576.9899999999998</v>
      </c>
      <c r="E2076" s="171">
        <v>2576.9899999999998</v>
      </c>
      <c r="F2076" s="165" t="s">
        <v>4107</v>
      </c>
      <c r="G2076" s="166" t="s">
        <v>2981</v>
      </c>
      <c r="H2076" s="167"/>
      <c r="I2076" s="155"/>
      <c r="J2076" s="155"/>
      <c r="K2076" s="155"/>
      <c r="L2076" s="155"/>
      <c r="M2076" s="155"/>
      <c r="N2076" s="155"/>
      <c r="O2076" s="155"/>
      <c r="P2076" s="155"/>
      <c r="Q2076" s="155"/>
      <c r="R2076" s="155"/>
      <c r="S2076" s="155"/>
      <c r="T2076" s="155"/>
      <c r="U2076" s="155"/>
      <c r="V2076" s="155"/>
      <c r="W2076" s="155"/>
      <c r="X2076" s="155"/>
      <c r="Y2076" s="155"/>
      <c r="Z2076" s="155"/>
      <c r="AA2076" s="155"/>
      <c r="AB2076" s="155"/>
      <c r="AC2076" s="155"/>
      <c r="AD2076" s="155"/>
      <c r="AE2076" s="155"/>
      <c r="AF2076" s="155"/>
      <c r="AG2076" s="155"/>
      <c r="AH2076" s="155"/>
      <c r="AI2076" s="155"/>
      <c r="AJ2076" s="155"/>
      <c r="AK2076" s="155"/>
      <c r="AL2076" s="155"/>
      <c r="AM2076" s="155"/>
      <c r="AN2076" s="155"/>
      <c r="AO2076" s="155"/>
      <c r="AP2076" s="155"/>
      <c r="AQ2076" s="155"/>
      <c r="AR2076" s="155"/>
    </row>
    <row r="2077" spans="1:44" ht="102" hidden="1" x14ac:dyDescent="0.3">
      <c r="A2077" s="155"/>
      <c r="B2077" s="165" t="s">
        <v>4107</v>
      </c>
      <c r="C2077" s="162"/>
      <c r="D2077" s="170">
        <v>2576.9899999999998</v>
      </c>
      <c r="E2077" s="171">
        <v>2576.9899999999998</v>
      </c>
      <c r="F2077" s="166" t="s">
        <v>2981</v>
      </c>
      <c r="G2077" s="161" t="s">
        <v>1444</v>
      </c>
      <c r="H2077" s="162" t="s">
        <v>262</v>
      </c>
      <c r="I2077" s="155"/>
      <c r="J2077" s="155"/>
      <c r="K2077" s="155"/>
      <c r="L2077" s="155"/>
      <c r="M2077" s="155"/>
      <c r="N2077" s="155"/>
      <c r="O2077" s="155"/>
      <c r="P2077" s="155"/>
      <c r="Q2077" s="155"/>
      <c r="R2077" s="155"/>
      <c r="S2077" s="155"/>
      <c r="T2077" s="155"/>
      <c r="U2077" s="155"/>
      <c r="V2077" s="155"/>
      <c r="W2077" s="155"/>
      <c r="X2077" s="155"/>
      <c r="Y2077" s="155"/>
      <c r="Z2077" s="155"/>
      <c r="AA2077" s="155"/>
      <c r="AB2077" s="155"/>
      <c r="AC2077" s="155"/>
      <c r="AD2077" s="155"/>
      <c r="AE2077" s="155"/>
      <c r="AF2077" s="155"/>
      <c r="AG2077" s="155"/>
      <c r="AH2077" s="155"/>
      <c r="AI2077" s="155"/>
      <c r="AJ2077" s="155"/>
      <c r="AK2077" s="155"/>
      <c r="AL2077" s="155"/>
      <c r="AM2077" s="155"/>
      <c r="AN2077" s="155"/>
      <c r="AO2077" s="155"/>
      <c r="AP2077" s="155"/>
      <c r="AQ2077" s="155"/>
      <c r="AR2077" s="155"/>
    </row>
    <row r="2078" spans="1:44" ht="102" hidden="1" x14ac:dyDescent="0.3">
      <c r="A2078" s="155"/>
      <c r="B2078" s="166" t="s">
        <v>2981</v>
      </c>
      <c r="C2078" s="167"/>
      <c r="D2078" s="170">
        <v>2576.9899999999998</v>
      </c>
      <c r="E2078" s="171">
        <v>2576.9899999999998</v>
      </c>
      <c r="F2078" s="161" t="s">
        <v>1444</v>
      </c>
      <c r="G2078" s="165" t="s">
        <v>4107</v>
      </c>
      <c r="H2078" s="162"/>
      <c r="I2078" s="155"/>
      <c r="J2078" s="155"/>
      <c r="K2078" s="155"/>
      <c r="L2078" s="155"/>
      <c r="M2078" s="155"/>
      <c r="N2078" s="155"/>
      <c r="O2078" s="155"/>
      <c r="P2078" s="155"/>
      <c r="Q2078" s="155"/>
      <c r="R2078" s="155"/>
      <c r="S2078" s="155"/>
      <c r="T2078" s="155"/>
      <c r="U2078" s="155"/>
      <c r="V2078" s="155"/>
      <c r="W2078" s="155"/>
      <c r="X2078" s="155"/>
      <c r="Y2078" s="155"/>
      <c r="Z2078" s="155"/>
      <c r="AA2078" s="155"/>
      <c r="AB2078" s="155"/>
      <c r="AC2078" s="155"/>
      <c r="AD2078" s="155"/>
      <c r="AE2078" s="155"/>
      <c r="AF2078" s="155"/>
      <c r="AG2078" s="155"/>
      <c r="AH2078" s="155"/>
      <c r="AI2078" s="155"/>
      <c r="AJ2078" s="155"/>
      <c r="AK2078" s="155"/>
      <c r="AL2078" s="155"/>
      <c r="AM2078" s="155"/>
      <c r="AN2078" s="155"/>
      <c r="AO2078" s="155"/>
      <c r="AP2078" s="155"/>
      <c r="AQ2078" s="155"/>
      <c r="AR2078" s="155"/>
    </row>
    <row r="2079" spans="1:44" ht="102" x14ac:dyDescent="0.3">
      <c r="A2079" s="155"/>
      <c r="B2079" s="161" t="s">
        <v>1444</v>
      </c>
      <c r="C2079" s="162" t="s">
        <v>262</v>
      </c>
      <c r="D2079" s="170">
        <v>3367.26</v>
      </c>
      <c r="E2079" s="171">
        <v>3367.26</v>
      </c>
      <c r="F2079" s="165" t="s">
        <v>4107</v>
      </c>
      <c r="G2079" s="166" t="s">
        <v>2982</v>
      </c>
      <c r="H2079" s="167"/>
      <c r="I2079" s="155"/>
      <c r="J2079" s="155"/>
      <c r="K2079" s="155"/>
      <c r="L2079" s="155"/>
      <c r="M2079" s="155"/>
      <c r="N2079" s="155"/>
      <c r="O2079" s="155"/>
      <c r="P2079" s="155"/>
      <c r="Q2079" s="155"/>
      <c r="R2079" s="155"/>
      <c r="S2079" s="155"/>
      <c r="T2079" s="155"/>
      <c r="U2079" s="155"/>
      <c r="V2079" s="155"/>
      <c r="W2079" s="155"/>
      <c r="X2079" s="155"/>
      <c r="Y2079" s="155"/>
      <c r="Z2079" s="155"/>
      <c r="AA2079" s="155"/>
      <c r="AB2079" s="155"/>
      <c r="AC2079" s="155"/>
      <c r="AD2079" s="155"/>
      <c r="AE2079" s="155"/>
      <c r="AF2079" s="155"/>
      <c r="AG2079" s="155"/>
      <c r="AH2079" s="155"/>
      <c r="AI2079" s="155"/>
      <c r="AJ2079" s="155"/>
      <c r="AK2079" s="155"/>
      <c r="AL2079" s="155"/>
      <c r="AM2079" s="155"/>
      <c r="AN2079" s="155"/>
      <c r="AO2079" s="155"/>
      <c r="AP2079" s="155"/>
      <c r="AQ2079" s="155"/>
      <c r="AR2079" s="155"/>
    </row>
    <row r="2080" spans="1:44" ht="102" hidden="1" x14ac:dyDescent="0.3">
      <c r="A2080" s="155"/>
      <c r="B2080" s="165" t="s">
        <v>4107</v>
      </c>
      <c r="C2080" s="162"/>
      <c r="D2080" s="170">
        <v>3367.26</v>
      </c>
      <c r="E2080" s="171">
        <v>3367.26</v>
      </c>
      <c r="F2080" s="166" t="s">
        <v>2982</v>
      </c>
      <c r="G2080" s="161" t="s">
        <v>1488</v>
      </c>
      <c r="H2080" s="162" t="s">
        <v>297</v>
      </c>
      <c r="I2080" s="155"/>
      <c r="J2080" s="155"/>
      <c r="K2080" s="155"/>
      <c r="L2080" s="155"/>
      <c r="M2080" s="155"/>
      <c r="N2080" s="155"/>
      <c r="O2080" s="155"/>
      <c r="P2080" s="155"/>
      <c r="Q2080" s="155"/>
      <c r="R2080" s="155"/>
      <c r="S2080" s="155"/>
      <c r="T2080" s="155"/>
      <c r="U2080" s="155"/>
      <c r="V2080" s="155"/>
      <c r="W2080" s="155"/>
      <c r="X2080" s="155"/>
      <c r="Y2080" s="155"/>
      <c r="Z2080" s="155"/>
      <c r="AA2080" s="155"/>
      <c r="AB2080" s="155"/>
      <c r="AC2080" s="155"/>
      <c r="AD2080" s="155"/>
      <c r="AE2080" s="155"/>
      <c r="AF2080" s="155"/>
      <c r="AG2080" s="155"/>
      <c r="AH2080" s="155"/>
      <c r="AI2080" s="155"/>
      <c r="AJ2080" s="155"/>
      <c r="AK2080" s="155"/>
      <c r="AL2080" s="155"/>
      <c r="AM2080" s="155"/>
      <c r="AN2080" s="155"/>
      <c r="AO2080" s="155"/>
      <c r="AP2080" s="155"/>
      <c r="AQ2080" s="155"/>
      <c r="AR2080" s="155"/>
    </row>
    <row r="2081" spans="1:44" ht="102" hidden="1" x14ac:dyDescent="0.3">
      <c r="A2081" s="155"/>
      <c r="B2081" s="166" t="s">
        <v>2982</v>
      </c>
      <c r="C2081" s="167"/>
      <c r="D2081" s="170">
        <v>3367.26</v>
      </c>
      <c r="E2081" s="171">
        <v>3367.26</v>
      </c>
      <c r="F2081" s="161" t="s">
        <v>1488</v>
      </c>
      <c r="G2081" s="165" t="s">
        <v>4107</v>
      </c>
      <c r="H2081" s="162"/>
      <c r="I2081" s="155"/>
      <c r="J2081" s="155"/>
      <c r="K2081" s="155"/>
      <c r="L2081" s="155"/>
      <c r="M2081" s="155"/>
      <c r="N2081" s="155"/>
      <c r="O2081" s="155"/>
      <c r="P2081" s="155"/>
      <c r="Q2081" s="155"/>
      <c r="R2081" s="155"/>
      <c r="S2081" s="155"/>
      <c r="T2081" s="155"/>
      <c r="U2081" s="155"/>
      <c r="V2081" s="155"/>
      <c r="W2081" s="155"/>
      <c r="X2081" s="155"/>
      <c r="Y2081" s="155"/>
      <c r="Z2081" s="155"/>
      <c r="AA2081" s="155"/>
      <c r="AB2081" s="155"/>
      <c r="AC2081" s="155"/>
      <c r="AD2081" s="155"/>
      <c r="AE2081" s="155"/>
      <c r="AF2081" s="155"/>
      <c r="AG2081" s="155"/>
      <c r="AH2081" s="155"/>
      <c r="AI2081" s="155"/>
      <c r="AJ2081" s="155"/>
      <c r="AK2081" s="155"/>
      <c r="AL2081" s="155"/>
      <c r="AM2081" s="155"/>
      <c r="AN2081" s="155"/>
      <c r="AO2081" s="155"/>
      <c r="AP2081" s="155"/>
      <c r="AQ2081" s="155"/>
      <c r="AR2081" s="155"/>
    </row>
    <row r="2082" spans="1:44" ht="102" x14ac:dyDescent="0.3">
      <c r="A2082" s="155"/>
      <c r="B2082" s="161" t="s">
        <v>1488</v>
      </c>
      <c r="C2082" s="162" t="s">
        <v>297</v>
      </c>
      <c r="D2082" s="170">
        <v>1297.08</v>
      </c>
      <c r="E2082" s="171">
        <v>1297.08</v>
      </c>
      <c r="F2082" s="165" t="s">
        <v>4107</v>
      </c>
      <c r="G2082" s="166" t="s">
        <v>2983</v>
      </c>
      <c r="H2082" s="167"/>
      <c r="I2082" s="155"/>
      <c r="J2082" s="155"/>
      <c r="K2082" s="155"/>
      <c r="L2082" s="155"/>
      <c r="M2082" s="155"/>
      <c r="N2082" s="155"/>
      <c r="O2082" s="155"/>
      <c r="P2082" s="155"/>
      <c r="Q2082" s="155"/>
      <c r="R2082" s="155"/>
      <c r="S2082" s="155"/>
      <c r="T2082" s="155"/>
      <c r="U2082" s="155"/>
      <c r="V2082" s="155"/>
      <c r="W2082" s="155"/>
      <c r="X2082" s="155"/>
      <c r="Y2082" s="155"/>
      <c r="Z2082" s="155"/>
      <c r="AA2082" s="155"/>
      <c r="AB2082" s="155"/>
      <c r="AC2082" s="155"/>
      <c r="AD2082" s="155"/>
      <c r="AE2082" s="155"/>
      <c r="AF2082" s="155"/>
      <c r="AG2082" s="155"/>
      <c r="AH2082" s="155"/>
      <c r="AI2082" s="155"/>
      <c r="AJ2082" s="155"/>
      <c r="AK2082" s="155"/>
      <c r="AL2082" s="155"/>
      <c r="AM2082" s="155"/>
      <c r="AN2082" s="155"/>
      <c r="AO2082" s="155"/>
      <c r="AP2082" s="155"/>
      <c r="AQ2082" s="155"/>
      <c r="AR2082" s="155"/>
    </row>
    <row r="2083" spans="1:44" ht="102" hidden="1" x14ac:dyDescent="0.3">
      <c r="A2083" s="155"/>
      <c r="B2083" s="165" t="s">
        <v>4107</v>
      </c>
      <c r="C2083" s="162"/>
      <c r="D2083" s="170">
        <v>1297.08</v>
      </c>
      <c r="E2083" s="171">
        <v>1297.08</v>
      </c>
      <c r="F2083" s="166" t="s">
        <v>2983</v>
      </c>
      <c r="G2083" s="161" t="s">
        <v>1236</v>
      </c>
      <c r="H2083" s="162" t="s">
        <v>94</v>
      </c>
      <c r="I2083" s="155"/>
      <c r="J2083" s="155"/>
      <c r="K2083" s="155"/>
      <c r="L2083" s="155"/>
      <c r="M2083" s="155"/>
      <c r="N2083" s="155"/>
      <c r="O2083" s="155"/>
      <c r="P2083" s="155"/>
      <c r="Q2083" s="155"/>
      <c r="R2083" s="155"/>
      <c r="S2083" s="155"/>
      <c r="T2083" s="155"/>
      <c r="U2083" s="155"/>
      <c r="V2083" s="155"/>
      <c r="W2083" s="155"/>
      <c r="X2083" s="155"/>
      <c r="Y2083" s="155"/>
      <c r="Z2083" s="155"/>
      <c r="AA2083" s="155"/>
      <c r="AB2083" s="155"/>
      <c r="AC2083" s="155"/>
      <c r="AD2083" s="155"/>
      <c r="AE2083" s="155"/>
      <c r="AF2083" s="155"/>
      <c r="AG2083" s="155"/>
      <c r="AH2083" s="155"/>
      <c r="AI2083" s="155"/>
      <c r="AJ2083" s="155"/>
      <c r="AK2083" s="155"/>
      <c r="AL2083" s="155"/>
      <c r="AM2083" s="155"/>
      <c r="AN2083" s="155"/>
      <c r="AO2083" s="155"/>
      <c r="AP2083" s="155"/>
      <c r="AQ2083" s="155"/>
      <c r="AR2083" s="155"/>
    </row>
    <row r="2084" spans="1:44" ht="102" hidden="1" x14ac:dyDescent="0.3">
      <c r="A2084" s="155"/>
      <c r="B2084" s="166" t="s">
        <v>2983</v>
      </c>
      <c r="C2084" s="167"/>
      <c r="D2084" s="170">
        <v>1297.08</v>
      </c>
      <c r="E2084" s="171">
        <v>1297.08</v>
      </c>
      <c r="F2084" s="161" t="s">
        <v>1236</v>
      </c>
      <c r="G2084" s="165" t="s">
        <v>4107</v>
      </c>
      <c r="H2084" s="162"/>
      <c r="I2084" s="155"/>
      <c r="J2084" s="155"/>
      <c r="K2084" s="155"/>
      <c r="L2084" s="155"/>
      <c r="M2084" s="155"/>
      <c r="N2084" s="155"/>
      <c r="O2084" s="155"/>
      <c r="P2084" s="155"/>
      <c r="Q2084" s="155"/>
      <c r="R2084" s="155"/>
      <c r="S2084" s="155"/>
      <c r="T2084" s="155"/>
      <c r="U2084" s="155"/>
      <c r="V2084" s="155"/>
      <c r="W2084" s="155"/>
      <c r="X2084" s="155"/>
      <c r="Y2084" s="155"/>
      <c r="Z2084" s="155"/>
      <c r="AA2084" s="155"/>
      <c r="AB2084" s="155"/>
      <c r="AC2084" s="155"/>
      <c r="AD2084" s="155"/>
      <c r="AE2084" s="155"/>
      <c r="AF2084" s="155"/>
      <c r="AG2084" s="155"/>
      <c r="AH2084" s="155"/>
      <c r="AI2084" s="155"/>
      <c r="AJ2084" s="155"/>
      <c r="AK2084" s="155"/>
      <c r="AL2084" s="155"/>
      <c r="AM2084" s="155"/>
      <c r="AN2084" s="155"/>
      <c r="AO2084" s="155"/>
      <c r="AP2084" s="155"/>
      <c r="AQ2084" s="155"/>
      <c r="AR2084" s="155"/>
    </row>
    <row r="2085" spans="1:44" ht="102" x14ac:dyDescent="0.3">
      <c r="A2085" s="155"/>
      <c r="B2085" s="161" t="s">
        <v>1236</v>
      </c>
      <c r="C2085" s="162" t="s">
        <v>94</v>
      </c>
      <c r="D2085" s="170">
        <v>2233.39</v>
      </c>
      <c r="E2085" s="171">
        <v>2233.39</v>
      </c>
      <c r="F2085" s="165" t="s">
        <v>4107</v>
      </c>
      <c r="G2085" s="166" t="s">
        <v>2984</v>
      </c>
      <c r="H2085" s="167"/>
      <c r="I2085" s="155"/>
      <c r="J2085" s="155"/>
      <c r="K2085" s="155"/>
      <c r="L2085" s="155"/>
      <c r="M2085" s="155"/>
      <c r="N2085" s="155"/>
      <c r="O2085" s="155"/>
      <c r="P2085" s="155"/>
      <c r="Q2085" s="155"/>
      <c r="R2085" s="155"/>
      <c r="S2085" s="155"/>
      <c r="T2085" s="155"/>
      <c r="U2085" s="155"/>
      <c r="V2085" s="155"/>
      <c r="W2085" s="155"/>
      <c r="X2085" s="155"/>
      <c r="Y2085" s="155"/>
      <c r="Z2085" s="155"/>
      <c r="AA2085" s="155"/>
      <c r="AB2085" s="155"/>
      <c r="AC2085" s="155"/>
      <c r="AD2085" s="155"/>
      <c r="AE2085" s="155"/>
      <c r="AF2085" s="155"/>
      <c r="AG2085" s="155"/>
      <c r="AH2085" s="155"/>
      <c r="AI2085" s="155"/>
      <c r="AJ2085" s="155"/>
      <c r="AK2085" s="155"/>
      <c r="AL2085" s="155"/>
      <c r="AM2085" s="155"/>
      <c r="AN2085" s="155"/>
      <c r="AO2085" s="155"/>
      <c r="AP2085" s="155"/>
      <c r="AQ2085" s="155"/>
      <c r="AR2085" s="155"/>
    </row>
    <row r="2086" spans="1:44" ht="102" hidden="1" x14ac:dyDescent="0.3">
      <c r="A2086" s="155"/>
      <c r="B2086" s="165" t="s">
        <v>4107</v>
      </c>
      <c r="C2086" s="162"/>
      <c r="D2086" s="170">
        <v>2233.39</v>
      </c>
      <c r="E2086" s="171">
        <v>2233.39</v>
      </c>
      <c r="F2086" s="166" t="s">
        <v>2984</v>
      </c>
      <c r="G2086" s="161" t="s">
        <v>1967</v>
      </c>
      <c r="H2086" s="162" t="s">
        <v>259</v>
      </c>
      <c r="I2086" s="155"/>
      <c r="J2086" s="155"/>
      <c r="K2086" s="155"/>
      <c r="L2086" s="155"/>
      <c r="M2086" s="155"/>
      <c r="N2086" s="155"/>
      <c r="O2086" s="155"/>
      <c r="P2086" s="155"/>
      <c r="Q2086" s="155"/>
      <c r="R2086" s="155"/>
      <c r="S2086" s="155"/>
      <c r="T2086" s="155"/>
      <c r="U2086" s="155"/>
      <c r="V2086" s="155"/>
      <c r="W2086" s="155"/>
      <c r="X2086" s="155"/>
      <c r="Y2086" s="155"/>
      <c r="Z2086" s="155"/>
      <c r="AA2086" s="155"/>
      <c r="AB2086" s="155"/>
      <c r="AC2086" s="155"/>
      <c r="AD2086" s="155"/>
      <c r="AE2086" s="155"/>
      <c r="AF2086" s="155"/>
      <c r="AG2086" s="155"/>
      <c r="AH2086" s="155"/>
      <c r="AI2086" s="155"/>
      <c r="AJ2086" s="155"/>
      <c r="AK2086" s="155"/>
      <c r="AL2086" s="155"/>
      <c r="AM2086" s="155"/>
      <c r="AN2086" s="155"/>
      <c r="AO2086" s="155"/>
      <c r="AP2086" s="155"/>
      <c r="AQ2086" s="155"/>
      <c r="AR2086" s="155"/>
    </row>
    <row r="2087" spans="1:44" ht="102" hidden="1" x14ac:dyDescent="0.3">
      <c r="A2087" s="155"/>
      <c r="B2087" s="166" t="s">
        <v>2984</v>
      </c>
      <c r="C2087" s="167"/>
      <c r="D2087" s="170">
        <v>2233.39</v>
      </c>
      <c r="E2087" s="171">
        <v>2233.39</v>
      </c>
      <c r="F2087" s="161" t="s">
        <v>1967</v>
      </c>
      <c r="G2087" s="165" t="s">
        <v>4107</v>
      </c>
      <c r="H2087" s="162"/>
      <c r="I2087" s="155"/>
      <c r="J2087" s="155"/>
      <c r="K2087" s="155"/>
      <c r="L2087" s="155"/>
      <c r="M2087" s="155"/>
      <c r="N2087" s="155"/>
      <c r="O2087" s="155"/>
      <c r="P2087" s="155"/>
      <c r="Q2087" s="155"/>
      <c r="R2087" s="155"/>
      <c r="S2087" s="155"/>
      <c r="T2087" s="155"/>
      <c r="U2087" s="155"/>
      <c r="V2087" s="155"/>
      <c r="W2087" s="155"/>
      <c r="X2087" s="155"/>
      <c r="Y2087" s="155"/>
      <c r="Z2087" s="155"/>
      <c r="AA2087" s="155"/>
      <c r="AB2087" s="155"/>
      <c r="AC2087" s="155"/>
      <c r="AD2087" s="155"/>
      <c r="AE2087" s="155"/>
      <c r="AF2087" s="155"/>
      <c r="AG2087" s="155"/>
      <c r="AH2087" s="155"/>
      <c r="AI2087" s="155"/>
      <c r="AJ2087" s="155"/>
      <c r="AK2087" s="155"/>
      <c r="AL2087" s="155"/>
      <c r="AM2087" s="155"/>
      <c r="AN2087" s="155"/>
      <c r="AO2087" s="155"/>
      <c r="AP2087" s="155"/>
      <c r="AQ2087" s="155"/>
      <c r="AR2087" s="155"/>
    </row>
    <row r="2088" spans="1:44" ht="102" x14ac:dyDescent="0.3">
      <c r="A2088" s="155"/>
      <c r="B2088" s="161" t="s">
        <v>1967</v>
      </c>
      <c r="C2088" s="162" t="s">
        <v>259</v>
      </c>
      <c r="D2088" s="170">
        <v>2576.9899999999998</v>
      </c>
      <c r="E2088" s="171">
        <v>2576.9899999999998</v>
      </c>
      <c r="F2088" s="165" t="s">
        <v>4107</v>
      </c>
      <c r="G2088" s="166" t="s">
        <v>2985</v>
      </c>
      <c r="H2088" s="167"/>
      <c r="I2088" s="155"/>
      <c r="J2088" s="155"/>
      <c r="K2088" s="155"/>
      <c r="L2088" s="155"/>
      <c r="M2088" s="155"/>
      <c r="N2088" s="155"/>
      <c r="O2088" s="155"/>
      <c r="P2088" s="155"/>
      <c r="Q2088" s="155"/>
      <c r="R2088" s="155"/>
      <c r="S2088" s="155"/>
      <c r="T2088" s="155"/>
      <c r="U2088" s="155"/>
      <c r="V2088" s="155"/>
      <c r="W2088" s="155"/>
      <c r="X2088" s="155"/>
      <c r="Y2088" s="155"/>
      <c r="Z2088" s="155"/>
      <c r="AA2088" s="155"/>
      <c r="AB2088" s="155"/>
      <c r="AC2088" s="155"/>
      <c r="AD2088" s="155"/>
      <c r="AE2088" s="155"/>
      <c r="AF2088" s="155"/>
      <c r="AG2088" s="155"/>
      <c r="AH2088" s="155"/>
      <c r="AI2088" s="155"/>
      <c r="AJ2088" s="155"/>
      <c r="AK2088" s="155"/>
      <c r="AL2088" s="155"/>
      <c r="AM2088" s="155"/>
      <c r="AN2088" s="155"/>
      <c r="AO2088" s="155"/>
      <c r="AP2088" s="155"/>
      <c r="AQ2088" s="155"/>
      <c r="AR2088" s="155"/>
    </row>
    <row r="2089" spans="1:44" ht="102" hidden="1" x14ac:dyDescent="0.3">
      <c r="A2089" s="155"/>
      <c r="B2089" s="165" t="s">
        <v>4107</v>
      </c>
      <c r="C2089" s="162"/>
      <c r="D2089" s="170">
        <v>2576.9899999999998</v>
      </c>
      <c r="E2089" s="171">
        <v>2576.9899999999998</v>
      </c>
      <c r="F2089" s="166" t="s">
        <v>2985</v>
      </c>
      <c r="G2089" s="161" t="s">
        <v>1506</v>
      </c>
      <c r="H2089" s="162" t="s">
        <v>303</v>
      </c>
      <c r="I2089" s="155"/>
      <c r="J2089" s="155"/>
      <c r="K2089" s="155"/>
      <c r="L2089" s="155"/>
      <c r="M2089" s="155"/>
      <c r="N2089" s="155"/>
      <c r="O2089" s="155"/>
      <c r="P2089" s="155"/>
      <c r="Q2089" s="155"/>
      <c r="R2089" s="155"/>
      <c r="S2089" s="155"/>
      <c r="T2089" s="155"/>
      <c r="U2089" s="155"/>
      <c r="V2089" s="155"/>
      <c r="W2089" s="155"/>
      <c r="X2089" s="155"/>
      <c r="Y2089" s="155"/>
      <c r="Z2089" s="155"/>
      <c r="AA2089" s="155"/>
      <c r="AB2089" s="155"/>
      <c r="AC2089" s="155"/>
      <c r="AD2089" s="155"/>
      <c r="AE2089" s="155"/>
      <c r="AF2089" s="155"/>
      <c r="AG2089" s="155"/>
      <c r="AH2089" s="155"/>
      <c r="AI2089" s="155"/>
      <c r="AJ2089" s="155"/>
      <c r="AK2089" s="155"/>
      <c r="AL2089" s="155"/>
      <c r="AM2089" s="155"/>
      <c r="AN2089" s="155"/>
      <c r="AO2089" s="155"/>
      <c r="AP2089" s="155"/>
      <c r="AQ2089" s="155"/>
      <c r="AR2089" s="155"/>
    </row>
    <row r="2090" spans="1:44" ht="102" hidden="1" x14ac:dyDescent="0.3">
      <c r="A2090" s="155"/>
      <c r="B2090" s="166" t="s">
        <v>2985</v>
      </c>
      <c r="C2090" s="167"/>
      <c r="D2090" s="170">
        <v>2576.9899999999998</v>
      </c>
      <c r="E2090" s="171">
        <v>2576.9899999999998</v>
      </c>
      <c r="F2090" s="161" t="s">
        <v>1506</v>
      </c>
      <c r="G2090" s="165" t="s">
        <v>4107</v>
      </c>
      <c r="H2090" s="162"/>
      <c r="I2090" s="155"/>
      <c r="J2090" s="155"/>
      <c r="K2090" s="155"/>
      <c r="L2090" s="155"/>
      <c r="M2090" s="155"/>
      <c r="N2090" s="155"/>
      <c r="O2090" s="155"/>
      <c r="P2090" s="155"/>
      <c r="Q2090" s="155"/>
      <c r="R2090" s="155"/>
      <c r="S2090" s="155"/>
      <c r="T2090" s="155"/>
      <c r="U2090" s="155"/>
      <c r="V2090" s="155"/>
      <c r="W2090" s="155"/>
      <c r="X2090" s="155"/>
      <c r="Y2090" s="155"/>
      <c r="Z2090" s="155"/>
      <c r="AA2090" s="155"/>
      <c r="AB2090" s="155"/>
      <c r="AC2090" s="155"/>
      <c r="AD2090" s="155"/>
      <c r="AE2090" s="155"/>
      <c r="AF2090" s="155"/>
      <c r="AG2090" s="155"/>
      <c r="AH2090" s="155"/>
      <c r="AI2090" s="155"/>
      <c r="AJ2090" s="155"/>
      <c r="AK2090" s="155"/>
      <c r="AL2090" s="155"/>
      <c r="AM2090" s="155"/>
      <c r="AN2090" s="155"/>
      <c r="AO2090" s="155"/>
      <c r="AP2090" s="155"/>
      <c r="AQ2090" s="155"/>
      <c r="AR2090" s="155"/>
    </row>
    <row r="2091" spans="1:44" ht="102" x14ac:dyDescent="0.3">
      <c r="A2091" s="155"/>
      <c r="B2091" s="161" t="s">
        <v>1506</v>
      </c>
      <c r="C2091" s="162" t="s">
        <v>303</v>
      </c>
      <c r="D2091" s="170">
        <v>3367.26</v>
      </c>
      <c r="E2091" s="171">
        <v>3367.26</v>
      </c>
      <c r="F2091" s="165" t="s">
        <v>4107</v>
      </c>
      <c r="G2091" s="166" t="s">
        <v>2986</v>
      </c>
      <c r="H2091" s="167"/>
      <c r="I2091" s="155"/>
      <c r="J2091" s="155"/>
      <c r="K2091" s="155"/>
      <c r="L2091" s="155"/>
      <c r="M2091" s="155"/>
      <c r="N2091" s="155"/>
      <c r="O2091" s="155"/>
      <c r="P2091" s="155"/>
      <c r="Q2091" s="155"/>
      <c r="R2091" s="155"/>
      <c r="S2091" s="155"/>
      <c r="T2091" s="155"/>
      <c r="U2091" s="155"/>
      <c r="V2091" s="155"/>
      <c r="W2091" s="155"/>
      <c r="X2091" s="155"/>
      <c r="Y2091" s="155"/>
      <c r="Z2091" s="155"/>
      <c r="AA2091" s="155"/>
      <c r="AB2091" s="155"/>
      <c r="AC2091" s="155"/>
      <c r="AD2091" s="155"/>
      <c r="AE2091" s="155"/>
      <c r="AF2091" s="155"/>
      <c r="AG2091" s="155"/>
      <c r="AH2091" s="155"/>
      <c r="AI2091" s="155"/>
      <c r="AJ2091" s="155"/>
      <c r="AK2091" s="155"/>
      <c r="AL2091" s="155"/>
      <c r="AM2091" s="155"/>
      <c r="AN2091" s="155"/>
      <c r="AO2091" s="155"/>
      <c r="AP2091" s="155"/>
      <c r="AQ2091" s="155"/>
      <c r="AR2091" s="155"/>
    </row>
    <row r="2092" spans="1:44" ht="102" hidden="1" x14ac:dyDescent="0.3">
      <c r="A2092" s="155"/>
      <c r="B2092" s="165" t="s">
        <v>4107</v>
      </c>
      <c r="C2092" s="162"/>
      <c r="D2092" s="170">
        <v>3367.26</v>
      </c>
      <c r="E2092" s="171">
        <v>3367.26</v>
      </c>
      <c r="F2092" s="166" t="s">
        <v>2986</v>
      </c>
      <c r="G2092" s="161" t="s">
        <v>1273</v>
      </c>
      <c r="H2092" s="162" t="s">
        <v>219</v>
      </c>
      <c r="I2092" s="155"/>
      <c r="J2092" s="155"/>
      <c r="K2092" s="155"/>
      <c r="L2092" s="155"/>
      <c r="M2092" s="155"/>
      <c r="N2092" s="155"/>
      <c r="O2092" s="155"/>
      <c r="P2092" s="155"/>
      <c r="Q2092" s="155"/>
      <c r="R2092" s="155"/>
      <c r="S2092" s="155"/>
      <c r="T2092" s="155"/>
      <c r="U2092" s="155"/>
      <c r="V2092" s="155"/>
      <c r="W2092" s="155"/>
      <c r="X2092" s="155"/>
      <c r="Y2092" s="155"/>
      <c r="Z2092" s="155"/>
      <c r="AA2092" s="155"/>
      <c r="AB2092" s="155"/>
      <c r="AC2092" s="155"/>
      <c r="AD2092" s="155"/>
      <c r="AE2092" s="155"/>
      <c r="AF2092" s="155"/>
      <c r="AG2092" s="155"/>
      <c r="AH2092" s="155"/>
      <c r="AI2092" s="155"/>
      <c r="AJ2092" s="155"/>
      <c r="AK2092" s="155"/>
      <c r="AL2092" s="155"/>
      <c r="AM2092" s="155"/>
      <c r="AN2092" s="155"/>
      <c r="AO2092" s="155"/>
      <c r="AP2092" s="155"/>
      <c r="AQ2092" s="155"/>
      <c r="AR2092" s="155"/>
    </row>
    <row r="2093" spans="1:44" ht="102" hidden="1" x14ac:dyDescent="0.3">
      <c r="A2093" s="155"/>
      <c r="B2093" s="166" t="s">
        <v>2986</v>
      </c>
      <c r="C2093" s="167"/>
      <c r="D2093" s="170">
        <v>3367.26</v>
      </c>
      <c r="E2093" s="171">
        <v>3367.26</v>
      </c>
      <c r="F2093" s="161" t="s">
        <v>1273</v>
      </c>
      <c r="G2093" s="165" t="s">
        <v>4107</v>
      </c>
      <c r="H2093" s="162"/>
      <c r="I2093" s="155"/>
      <c r="J2093" s="155"/>
      <c r="K2093" s="155"/>
      <c r="L2093" s="155"/>
      <c r="M2093" s="155"/>
      <c r="N2093" s="155"/>
      <c r="O2093" s="155"/>
      <c r="P2093" s="155"/>
      <c r="Q2093" s="155"/>
      <c r="R2093" s="155"/>
      <c r="S2093" s="155"/>
      <c r="T2093" s="155"/>
      <c r="U2093" s="155"/>
      <c r="V2093" s="155"/>
      <c r="W2093" s="155"/>
      <c r="X2093" s="155"/>
      <c r="Y2093" s="155"/>
      <c r="Z2093" s="155"/>
      <c r="AA2093" s="155"/>
      <c r="AB2093" s="155"/>
      <c r="AC2093" s="155"/>
      <c r="AD2093" s="155"/>
      <c r="AE2093" s="155"/>
      <c r="AF2093" s="155"/>
      <c r="AG2093" s="155"/>
      <c r="AH2093" s="155"/>
      <c r="AI2093" s="155"/>
      <c r="AJ2093" s="155"/>
      <c r="AK2093" s="155"/>
      <c r="AL2093" s="155"/>
      <c r="AM2093" s="155"/>
      <c r="AN2093" s="155"/>
      <c r="AO2093" s="155"/>
      <c r="AP2093" s="155"/>
      <c r="AQ2093" s="155"/>
      <c r="AR2093" s="155"/>
    </row>
    <row r="2094" spans="1:44" ht="102" x14ac:dyDescent="0.3">
      <c r="A2094" s="155"/>
      <c r="B2094" s="161" t="s">
        <v>1273</v>
      </c>
      <c r="C2094" s="162" t="s">
        <v>219</v>
      </c>
      <c r="D2094" s="170">
        <v>1297.08</v>
      </c>
      <c r="E2094" s="171">
        <v>1297.08</v>
      </c>
      <c r="F2094" s="165" t="s">
        <v>4107</v>
      </c>
      <c r="G2094" s="166" t="s">
        <v>2987</v>
      </c>
      <c r="H2094" s="167"/>
      <c r="I2094" s="155"/>
      <c r="J2094" s="155"/>
      <c r="K2094" s="155"/>
      <c r="L2094" s="155"/>
      <c r="M2094" s="155"/>
      <c r="N2094" s="155"/>
      <c r="O2094" s="155"/>
      <c r="P2094" s="155"/>
      <c r="Q2094" s="155"/>
      <c r="R2094" s="155"/>
      <c r="S2094" s="155"/>
      <c r="T2094" s="155"/>
      <c r="U2094" s="155"/>
      <c r="V2094" s="155"/>
      <c r="W2094" s="155"/>
      <c r="X2094" s="155"/>
      <c r="Y2094" s="155"/>
      <c r="Z2094" s="155"/>
      <c r="AA2094" s="155"/>
      <c r="AB2094" s="155"/>
      <c r="AC2094" s="155"/>
      <c r="AD2094" s="155"/>
      <c r="AE2094" s="155"/>
      <c r="AF2094" s="155"/>
      <c r="AG2094" s="155"/>
      <c r="AH2094" s="155"/>
      <c r="AI2094" s="155"/>
      <c r="AJ2094" s="155"/>
      <c r="AK2094" s="155"/>
      <c r="AL2094" s="155"/>
      <c r="AM2094" s="155"/>
      <c r="AN2094" s="155"/>
      <c r="AO2094" s="155"/>
      <c r="AP2094" s="155"/>
      <c r="AQ2094" s="155"/>
      <c r="AR2094" s="155"/>
    </row>
    <row r="2095" spans="1:44" ht="102" hidden="1" x14ac:dyDescent="0.3">
      <c r="A2095" s="155"/>
      <c r="B2095" s="165" t="s">
        <v>4107</v>
      </c>
      <c r="C2095" s="162"/>
      <c r="D2095" s="170">
        <v>1297.08</v>
      </c>
      <c r="E2095" s="171">
        <v>1297.08</v>
      </c>
      <c r="F2095" s="166" t="s">
        <v>2987</v>
      </c>
      <c r="G2095" s="161" t="s">
        <v>1495</v>
      </c>
      <c r="H2095" s="162" t="s">
        <v>154</v>
      </c>
      <c r="I2095" s="155"/>
      <c r="J2095" s="155"/>
      <c r="K2095" s="155"/>
      <c r="L2095" s="155"/>
      <c r="M2095" s="155"/>
      <c r="N2095" s="155"/>
      <c r="O2095" s="155"/>
      <c r="P2095" s="155"/>
      <c r="Q2095" s="155"/>
      <c r="R2095" s="155"/>
      <c r="S2095" s="155"/>
      <c r="T2095" s="155"/>
      <c r="U2095" s="155"/>
      <c r="V2095" s="155"/>
      <c r="W2095" s="155"/>
      <c r="X2095" s="155"/>
      <c r="Y2095" s="155"/>
      <c r="Z2095" s="155"/>
      <c r="AA2095" s="155"/>
      <c r="AB2095" s="155"/>
      <c r="AC2095" s="155"/>
      <c r="AD2095" s="155"/>
      <c r="AE2095" s="155"/>
      <c r="AF2095" s="155"/>
      <c r="AG2095" s="155"/>
      <c r="AH2095" s="155"/>
      <c r="AI2095" s="155"/>
      <c r="AJ2095" s="155"/>
      <c r="AK2095" s="155"/>
      <c r="AL2095" s="155"/>
      <c r="AM2095" s="155"/>
      <c r="AN2095" s="155"/>
      <c r="AO2095" s="155"/>
      <c r="AP2095" s="155"/>
      <c r="AQ2095" s="155"/>
      <c r="AR2095" s="155"/>
    </row>
    <row r="2096" spans="1:44" ht="102" hidden="1" x14ac:dyDescent="0.3">
      <c r="A2096" s="155"/>
      <c r="B2096" s="166" t="s">
        <v>2987</v>
      </c>
      <c r="C2096" s="167"/>
      <c r="D2096" s="170">
        <v>1297.08</v>
      </c>
      <c r="E2096" s="171">
        <v>1297.08</v>
      </c>
      <c r="F2096" s="161" t="s">
        <v>1495</v>
      </c>
      <c r="G2096" s="165" t="s">
        <v>4107</v>
      </c>
      <c r="H2096" s="162"/>
      <c r="I2096" s="155"/>
      <c r="J2096" s="155"/>
      <c r="K2096" s="155"/>
      <c r="L2096" s="155"/>
      <c r="M2096" s="155"/>
      <c r="N2096" s="155"/>
      <c r="O2096" s="155"/>
      <c r="P2096" s="155"/>
      <c r="Q2096" s="155"/>
      <c r="R2096" s="155"/>
      <c r="S2096" s="155"/>
      <c r="T2096" s="155"/>
      <c r="U2096" s="155"/>
      <c r="V2096" s="155"/>
      <c r="W2096" s="155"/>
      <c r="X2096" s="155"/>
      <c r="Y2096" s="155"/>
      <c r="Z2096" s="155"/>
      <c r="AA2096" s="155"/>
      <c r="AB2096" s="155"/>
      <c r="AC2096" s="155"/>
      <c r="AD2096" s="155"/>
      <c r="AE2096" s="155"/>
      <c r="AF2096" s="155"/>
      <c r="AG2096" s="155"/>
      <c r="AH2096" s="155"/>
      <c r="AI2096" s="155"/>
      <c r="AJ2096" s="155"/>
      <c r="AK2096" s="155"/>
      <c r="AL2096" s="155"/>
      <c r="AM2096" s="155"/>
      <c r="AN2096" s="155"/>
      <c r="AO2096" s="155"/>
      <c r="AP2096" s="155"/>
      <c r="AQ2096" s="155"/>
      <c r="AR2096" s="155"/>
    </row>
    <row r="2097" spans="1:44" ht="102" x14ac:dyDescent="0.3">
      <c r="A2097" s="155"/>
      <c r="B2097" s="161" t="s">
        <v>1495</v>
      </c>
      <c r="C2097" s="162" t="s">
        <v>154</v>
      </c>
      <c r="D2097" s="170">
        <v>2233.39</v>
      </c>
      <c r="E2097" s="171">
        <v>2233.39</v>
      </c>
      <c r="F2097" s="165" t="s">
        <v>4107</v>
      </c>
      <c r="G2097" s="166" t="s">
        <v>2988</v>
      </c>
      <c r="H2097" s="167"/>
      <c r="I2097" s="155"/>
      <c r="J2097" s="155"/>
      <c r="K2097" s="155"/>
      <c r="L2097" s="155"/>
      <c r="M2097" s="155"/>
      <c r="N2097" s="155"/>
      <c r="O2097" s="155"/>
      <c r="P2097" s="155"/>
      <c r="Q2097" s="155"/>
      <c r="R2097" s="155"/>
      <c r="S2097" s="155"/>
      <c r="T2097" s="155"/>
      <c r="U2097" s="155"/>
      <c r="V2097" s="155"/>
      <c r="W2097" s="155"/>
      <c r="X2097" s="155"/>
      <c r="Y2097" s="155"/>
      <c r="Z2097" s="155"/>
      <c r="AA2097" s="155"/>
      <c r="AB2097" s="155"/>
      <c r="AC2097" s="155"/>
      <c r="AD2097" s="155"/>
      <c r="AE2097" s="155"/>
      <c r="AF2097" s="155"/>
      <c r="AG2097" s="155"/>
      <c r="AH2097" s="155"/>
      <c r="AI2097" s="155"/>
      <c r="AJ2097" s="155"/>
      <c r="AK2097" s="155"/>
      <c r="AL2097" s="155"/>
      <c r="AM2097" s="155"/>
      <c r="AN2097" s="155"/>
      <c r="AO2097" s="155"/>
      <c r="AP2097" s="155"/>
      <c r="AQ2097" s="155"/>
      <c r="AR2097" s="155"/>
    </row>
    <row r="2098" spans="1:44" ht="102" hidden="1" x14ac:dyDescent="0.3">
      <c r="A2098" s="155"/>
      <c r="B2098" s="165" t="s">
        <v>4107</v>
      </c>
      <c r="C2098" s="162"/>
      <c r="D2098" s="170">
        <v>2233.39</v>
      </c>
      <c r="E2098" s="171">
        <v>2233.39</v>
      </c>
      <c r="F2098" s="166" t="s">
        <v>2988</v>
      </c>
      <c r="G2098" s="161" t="s">
        <v>1403</v>
      </c>
      <c r="H2098" s="162" t="s">
        <v>283</v>
      </c>
      <c r="I2098" s="155"/>
      <c r="J2098" s="155"/>
      <c r="K2098" s="155"/>
      <c r="L2098" s="155"/>
      <c r="M2098" s="155"/>
      <c r="N2098" s="155"/>
      <c r="O2098" s="155"/>
      <c r="P2098" s="155"/>
      <c r="Q2098" s="155"/>
      <c r="R2098" s="155"/>
      <c r="S2098" s="155"/>
      <c r="T2098" s="155"/>
      <c r="U2098" s="155"/>
      <c r="V2098" s="155"/>
      <c r="W2098" s="155"/>
      <c r="X2098" s="155"/>
      <c r="Y2098" s="155"/>
      <c r="Z2098" s="155"/>
      <c r="AA2098" s="155"/>
      <c r="AB2098" s="155"/>
      <c r="AC2098" s="155"/>
      <c r="AD2098" s="155"/>
      <c r="AE2098" s="155"/>
      <c r="AF2098" s="155"/>
      <c r="AG2098" s="155"/>
      <c r="AH2098" s="155"/>
      <c r="AI2098" s="155"/>
      <c r="AJ2098" s="155"/>
      <c r="AK2098" s="155"/>
      <c r="AL2098" s="155"/>
      <c r="AM2098" s="155"/>
      <c r="AN2098" s="155"/>
      <c r="AO2098" s="155"/>
      <c r="AP2098" s="155"/>
      <c r="AQ2098" s="155"/>
      <c r="AR2098" s="155"/>
    </row>
    <row r="2099" spans="1:44" ht="102" hidden="1" x14ac:dyDescent="0.3">
      <c r="A2099" s="155"/>
      <c r="B2099" s="166" t="s">
        <v>2988</v>
      </c>
      <c r="C2099" s="167"/>
      <c r="D2099" s="170">
        <v>2233.39</v>
      </c>
      <c r="E2099" s="171">
        <v>2233.39</v>
      </c>
      <c r="F2099" s="161" t="s">
        <v>1403</v>
      </c>
      <c r="G2099" s="165" t="s">
        <v>4107</v>
      </c>
      <c r="H2099" s="162"/>
      <c r="I2099" s="155"/>
      <c r="J2099" s="155"/>
      <c r="K2099" s="155"/>
      <c r="L2099" s="155"/>
      <c r="M2099" s="155"/>
      <c r="N2099" s="155"/>
      <c r="O2099" s="155"/>
      <c r="P2099" s="155"/>
      <c r="Q2099" s="155"/>
      <c r="R2099" s="155"/>
      <c r="S2099" s="155"/>
      <c r="T2099" s="155"/>
      <c r="U2099" s="155"/>
      <c r="V2099" s="155"/>
      <c r="W2099" s="155"/>
      <c r="X2099" s="155"/>
      <c r="Y2099" s="155"/>
      <c r="Z2099" s="155"/>
      <c r="AA2099" s="155"/>
      <c r="AB2099" s="155"/>
      <c r="AC2099" s="155"/>
      <c r="AD2099" s="155"/>
      <c r="AE2099" s="155"/>
      <c r="AF2099" s="155"/>
      <c r="AG2099" s="155"/>
      <c r="AH2099" s="155"/>
      <c r="AI2099" s="155"/>
      <c r="AJ2099" s="155"/>
      <c r="AK2099" s="155"/>
      <c r="AL2099" s="155"/>
      <c r="AM2099" s="155"/>
      <c r="AN2099" s="155"/>
      <c r="AO2099" s="155"/>
      <c r="AP2099" s="155"/>
      <c r="AQ2099" s="155"/>
      <c r="AR2099" s="155"/>
    </row>
    <row r="2100" spans="1:44" ht="102" x14ac:dyDescent="0.3">
      <c r="A2100" s="155"/>
      <c r="B2100" s="161" t="s">
        <v>1403</v>
      </c>
      <c r="C2100" s="162" t="s">
        <v>283</v>
      </c>
      <c r="D2100" s="170">
        <v>2576.9899999999998</v>
      </c>
      <c r="E2100" s="171">
        <v>2576.9899999999998</v>
      </c>
      <c r="F2100" s="165" t="s">
        <v>4107</v>
      </c>
      <c r="G2100" s="166" t="s">
        <v>2989</v>
      </c>
      <c r="H2100" s="167"/>
      <c r="I2100" s="155"/>
      <c r="J2100" s="155"/>
      <c r="K2100" s="155"/>
      <c r="L2100" s="155"/>
      <c r="M2100" s="155"/>
      <c r="N2100" s="155"/>
      <c r="O2100" s="155"/>
      <c r="P2100" s="155"/>
      <c r="Q2100" s="155"/>
      <c r="R2100" s="155"/>
      <c r="S2100" s="155"/>
      <c r="T2100" s="155"/>
      <c r="U2100" s="155"/>
      <c r="V2100" s="155"/>
      <c r="W2100" s="155"/>
      <c r="X2100" s="155"/>
      <c r="Y2100" s="155"/>
      <c r="Z2100" s="155"/>
      <c r="AA2100" s="155"/>
      <c r="AB2100" s="155"/>
      <c r="AC2100" s="155"/>
      <c r="AD2100" s="155"/>
      <c r="AE2100" s="155"/>
      <c r="AF2100" s="155"/>
      <c r="AG2100" s="155"/>
      <c r="AH2100" s="155"/>
      <c r="AI2100" s="155"/>
      <c r="AJ2100" s="155"/>
      <c r="AK2100" s="155"/>
      <c r="AL2100" s="155"/>
      <c r="AM2100" s="155"/>
      <c r="AN2100" s="155"/>
      <c r="AO2100" s="155"/>
      <c r="AP2100" s="155"/>
      <c r="AQ2100" s="155"/>
      <c r="AR2100" s="155"/>
    </row>
    <row r="2101" spans="1:44" ht="102" hidden="1" x14ac:dyDescent="0.3">
      <c r="A2101" s="155"/>
      <c r="B2101" s="165" t="s">
        <v>4107</v>
      </c>
      <c r="C2101" s="162"/>
      <c r="D2101" s="170">
        <v>2576.9899999999998</v>
      </c>
      <c r="E2101" s="171">
        <v>2576.9899999999998</v>
      </c>
      <c r="F2101" s="166" t="s">
        <v>2989</v>
      </c>
      <c r="G2101" s="161" t="s">
        <v>1391</v>
      </c>
      <c r="H2101" s="162" t="s">
        <v>289</v>
      </c>
      <c r="I2101" s="155"/>
      <c r="J2101" s="155"/>
      <c r="K2101" s="155"/>
      <c r="L2101" s="155"/>
      <c r="M2101" s="155"/>
      <c r="N2101" s="155"/>
      <c r="O2101" s="155"/>
      <c r="P2101" s="155"/>
      <c r="Q2101" s="155"/>
      <c r="R2101" s="155"/>
      <c r="S2101" s="155"/>
      <c r="T2101" s="155"/>
      <c r="U2101" s="155"/>
      <c r="V2101" s="155"/>
      <c r="W2101" s="155"/>
      <c r="X2101" s="155"/>
      <c r="Y2101" s="155"/>
      <c r="Z2101" s="155"/>
      <c r="AA2101" s="155"/>
      <c r="AB2101" s="155"/>
      <c r="AC2101" s="155"/>
      <c r="AD2101" s="155"/>
      <c r="AE2101" s="155"/>
      <c r="AF2101" s="155"/>
      <c r="AG2101" s="155"/>
      <c r="AH2101" s="155"/>
      <c r="AI2101" s="155"/>
      <c r="AJ2101" s="155"/>
      <c r="AK2101" s="155"/>
      <c r="AL2101" s="155"/>
      <c r="AM2101" s="155"/>
      <c r="AN2101" s="155"/>
      <c r="AO2101" s="155"/>
      <c r="AP2101" s="155"/>
      <c r="AQ2101" s="155"/>
      <c r="AR2101" s="155"/>
    </row>
    <row r="2102" spans="1:44" ht="102" hidden="1" x14ac:dyDescent="0.3">
      <c r="A2102" s="155"/>
      <c r="B2102" s="166" t="s">
        <v>2989</v>
      </c>
      <c r="C2102" s="167"/>
      <c r="D2102" s="170">
        <v>2576.9899999999998</v>
      </c>
      <c r="E2102" s="171">
        <v>2576.9899999999998</v>
      </c>
      <c r="F2102" s="161" t="s">
        <v>1391</v>
      </c>
      <c r="G2102" s="165" t="s">
        <v>4107</v>
      </c>
      <c r="H2102" s="162"/>
      <c r="I2102" s="155"/>
      <c r="J2102" s="155"/>
      <c r="K2102" s="155"/>
      <c r="L2102" s="155"/>
      <c r="M2102" s="155"/>
      <c r="N2102" s="155"/>
      <c r="O2102" s="155"/>
      <c r="P2102" s="155"/>
      <c r="Q2102" s="155"/>
      <c r="R2102" s="155"/>
      <c r="S2102" s="155"/>
      <c r="T2102" s="155"/>
      <c r="U2102" s="155"/>
      <c r="V2102" s="155"/>
      <c r="W2102" s="155"/>
      <c r="X2102" s="155"/>
      <c r="Y2102" s="155"/>
      <c r="Z2102" s="155"/>
      <c r="AA2102" s="155"/>
      <c r="AB2102" s="155"/>
      <c r="AC2102" s="155"/>
      <c r="AD2102" s="155"/>
      <c r="AE2102" s="155"/>
      <c r="AF2102" s="155"/>
      <c r="AG2102" s="155"/>
      <c r="AH2102" s="155"/>
      <c r="AI2102" s="155"/>
      <c r="AJ2102" s="155"/>
      <c r="AK2102" s="155"/>
      <c r="AL2102" s="155"/>
      <c r="AM2102" s="155"/>
      <c r="AN2102" s="155"/>
      <c r="AO2102" s="155"/>
      <c r="AP2102" s="155"/>
      <c r="AQ2102" s="155"/>
      <c r="AR2102" s="155"/>
    </row>
    <row r="2103" spans="1:44" ht="102" x14ac:dyDescent="0.3">
      <c r="A2103" s="155"/>
      <c r="B2103" s="161" t="s">
        <v>1391</v>
      </c>
      <c r="C2103" s="162" t="s">
        <v>289</v>
      </c>
      <c r="D2103" s="170">
        <v>3367.26</v>
      </c>
      <c r="E2103" s="171">
        <v>3367.26</v>
      </c>
      <c r="F2103" s="165" t="s">
        <v>4107</v>
      </c>
      <c r="G2103" s="166" t="s">
        <v>2990</v>
      </c>
      <c r="H2103" s="167"/>
      <c r="I2103" s="155"/>
      <c r="J2103" s="155"/>
      <c r="K2103" s="155"/>
      <c r="L2103" s="155"/>
      <c r="M2103" s="155"/>
      <c r="N2103" s="155"/>
      <c r="O2103" s="155"/>
      <c r="P2103" s="155"/>
      <c r="Q2103" s="155"/>
      <c r="R2103" s="155"/>
      <c r="S2103" s="155"/>
      <c r="T2103" s="155"/>
      <c r="U2103" s="155"/>
      <c r="V2103" s="155"/>
      <c r="W2103" s="155"/>
      <c r="X2103" s="155"/>
      <c r="Y2103" s="155"/>
      <c r="Z2103" s="155"/>
      <c r="AA2103" s="155"/>
      <c r="AB2103" s="155"/>
      <c r="AC2103" s="155"/>
      <c r="AD2103" s="155"/>
      <c r="AE2103" s="155"/>
      <c r="AF2103" s="155"/>
      <c r="AG2103" s="155"/>
      <c r="AH2103" s="155"/>
      <c r="AI2103" s="155"/>
      <c r="AJ2103" s="155"/>
      <c r="AK2103" s="155"/>
      <c r="AL2103" s="155"/>
      <c r="AM2103" s="155"/>
      <c r="AN2103" s="155"/>
      <c r="AO2103" s="155"/>
      <c r="AP2103" s="155"/>
      <c r="AQ2103" s="155"/>
      <c r="AR2103" s="155"/>
    </row>
    <row r="2104" spans="1:44" ht="102" hidden="1" x14ac:dyDescent="0.3">
      <c r="A2104" s="155"/>
      <c r="B2104" s="165" t="s">
        <v>4107</v>
      </c>
      <c r="C2104" s="162"/>
      <c r="D2104" s="170">
        <v>3367.26</v>
      </c>
      <c r="E2104" s="171">
        <v>3367.26</v>
      </c>
      <c r="F2104" s="166" t="s">
        <v>2990</v>
      </c>
      <c r="G2104" s="161" t="s">
        <v>2307</v>
      </c>
      <c r="H2104" s="162" t="s">
        <v>87</v>
      </c>
      <c r="I2104" s="155"/>
      <c r="J2104" s="155"/>
      <c r="K2104" s="155"/>
      <c r="L2104" s="155"/>
      <c r="M2104" s="155"/>
      <c r="N2104" s="155"/>
      <c r="O2104" s="155"/>
      <c r="P2104" s="155"/>
      <c r="Q2104" s="155"/>
      <c r="R2104" s="155"/>
      <c r="S2104" s="155"/>
      <c r="T2104" s="155"/>
      <c r="U2104" s="155"/>
      <c r="V2104" s="155"/>
      <c r="W2104" s="155"/>
      <c r="X2104" s="155"/>
      <c r="Y2104" s="155"/>
      <c r="Z2104" s="155"/>
      <c r="AA2104" s="155"/>
      <c r="AB2104" s="155"/>
      <c r="AC2104" s="155"/>
      <c r="AD2104" s="155"/>
      <c r="AE2104" s="155"/>
      <c r="AF2104" s="155"/>
      <c r="AG2104" s="155"/>
      <c r="AH2104" s="155"/>
      <c r="AI2104" s="155"/>
      <c r="AJ2104" s="155"/>
      <c r="AK2104" s="155"/>
      <c r="AL2104" s="155"/>
      <c r="AM2104" s="155"/>
      <c r="AN2104" s="155"/>
      <c r="AO2104" s="155"/>
      <c r="AP2104" s="155"/>
      <c r="AQ2104" s="155"/>
      <c r="AR2104" s="155"/>
    </row>
    <row r="2105" spans="1:44" ht="102" hidden="1" x14ac:dyDescent="0.3">
      <c r="A2105" s="155"/>
      <c r="B2105" s="166" t="s">
        <v>2990</v>
      </c>
      <c r="C2105" s="167"/>
      <c r="D2105" s="170">
        <v>3367.26</v>
      </c>
      <c r="E2105" s="171">
        <v>3367.26</v>
      </c>
      <c r="F2105" s="161" t="s">
        <v>2307</v>
      </c>
      <c r="G2105" s="165" t="s">
        <v>4107</v>
      </c>
      <c r="H2105" s="162"/>
      <c r="I2105" s="155"/>
      <c r="J2105" s="155"/>
      <c r="K2105" s="155"/>
      <c r="L2105" s="155"/>
      <c r="M2105" s="155"/>
      <c r="N2105" s="155"/>
      <c r="O2105" s="155"/>
      <c r="P2105" s="155"/>
      <c r="Q2105" s="155"/>
      <c r="R2105" s="155"/>
      <c r="S2105" s="155"/>
      <c r="T2105" s="155"/>
      <c r="U2105" s="155"/>
      <c r="V2105" s="155"/>
      <c r="W2105" s="155"/>
      <c r="X2105" s="155"/>
      <c r="Y2105" s="155"/>
      <c r="Z2105" s="155"/>
      <c r="AA2105" s="155"/>
      <c r="AB2105" s="155"/>
      <c r="AC2105" s="155"/>
      <c r="AD2105" s="155"/>
      <c r="AE2105" s="155"/>
      <c r="AF2105" s="155"/>
      <c r="AG2105" s="155"/>
      <c r="AH2105" s="155"/>
      <c r="AI2105" s="155"/>
      <c r="AJ2105" s="155"/>
      <c r="AK2105" s="155"/>
      <c r="AL2105" s="155"/>
      <c r="AM2105" s="155"/>
      <c r="AN2105" s="155"/>
      <c r="AO2105" s="155"/>
      <c r="AP2105" s="155"/>
      <c r="AQ2105" s="155"/>
      <c r="AR2105" s="155"/>
    </row>
    <row r="2106" spans="1:44" ht="102" x14ac:dyDescent="0.3">
      <c r="A2106" s="155"/>
      <c r="B2106" s="161" t="s">
        <v>2307</v>
      </c>
      <c r="C2106" s="162" t="s">
        <v>87</v>
      </c>
      <c r="D2106" s="170">
        <v>2456.73</v>
      </c>
      <c r="E2106" s="171">
        <v>2456.73</v>
      </c>
      <c r="F2106" s="165" t="s">
        <v>4107</v>
      </c>
      <c r="G2106" s="166" t="s">
        <v>3480</v>
      </c>
      <c r="H2106" s="167"/>
      <c r="I2106" s="155"/>
      <c r="J2106" s="155"/>
      <c r="K2106" s="155"/>
      <c r="L2106" s="155"/>
      <c r="M2106" s="155"/>
      <c r="N2106" s="155"/>
      <c r="O2106" s="155"/>
      <c r="P2106" s="155"/>
      <c r="Q2106" s="155"/>
      <c r="R2106" s="155"/>
      <c r="S2106" s="155"/>
      <c r="T2106" s="155"/>
      <c r="U2106" s="155"/>
      <c r="V2106" s="155"/>
      <c r="W2106" s="155"/>
      <c r="X2106" s="155"/>
      <c r="Y2106" s="155"/>
      <c r="Z2106" s="155"/>
      <c r="AA2106" s="155"/>
      <c r="AB2106" s="155"/>
      <c r="AC2106" s="155"/>
      <c r="AD2106" s="155"/>
      <c r="AE2106" s="155"/>
      <c r="AF2106" s="155"/>
      <c r="AG2106" s="155"/>
      <c r="AH2106" s="155"/>
      <c r="AI2106" s="155"/>
      <c r="AJ2106" s="155"/>
      <c r="AK2106" s="155"/>
      <c r="AL2106" s="155"/>
      <c r="AM2106" s="155"/>
      <c r="AN2106" s="155"/>
      <c r="AO2106" s="155"/>
      <c r="AP2106" s="155"/>
      <c r="AQ2106" s="155"/>
      <c r="AR2106" s="155"/>
    </row>
    <row r="2107" spans="1:44" ht="102" hidden="1" x14ac:dyDescent="0.3">
      <c r="A2107" s="155"/>
      <c r="B2107" s="165" t="s">
        <v>4107</v>
      </c>
      <c r="C2107" s="162"/>
      <c r="D2107" s="170">
        <v>2456.73</v>
      </c>
      <c r="E2107" s="171">
        <v>2456.73</v>
      </c>
      <c r="F2107" s="166" t="s">
        <v>3480</v>
      </c>
      <c r="G2107" s="161" t="s">
        <v>1411</v>
      </c>
      <c r="H2107" s="162" t="s">
        <v>288</v>
      </c>
      <c r="I2107" s="155"/>
      <c r="J2107" s="155"/>
      <c r="K2107" s="155"/>
      <c r="L2107" s="155"/>
      <c r="M2107" s="155"/>
      <c r="N2107" s="155"/>
      <c r="O2107" s="155"/>
      <c r="P2107" s="155"/>
      <c r="Q2107" s="155"/>
      <c r="R2107" s="155"/>
      <c r="S2107" s="155"/>
      <c r="T2107" s="155"/>
      <c r="U2107" s="155"/>
      <c r="V2107" s="155"/>
      <c r="W2107" s="155"/>
      <c r="X2107" s="155"/>
      <c r="Y2107" s="155"/>
      <c r="Z2107" s="155"/>
      <c r="AA2107" s="155"/>
      <c r="AB2107" s="155"/>
      <c r="AC2107" s="155"/>
      <c r="AD2107" s="155"/>
      <c r="AE2107" s="155"/>
      <c r="AF2107" s="155"/>
      <c r="AG2107" s="155"/>
      <c r="AH2107" s="155"/>
      <c r="AI2107" s="155"/>
      <c r="AJ2107" s="155"/>
      <c r="AK2107" s="155"/>
      <c r="AL2107" s="155"/>
      <c r="AM2107" s="155"/>
      <c r="AN2107" s="155"/>
      <c r="AO2107" s="155"/>
      <c r="AP2107" s="155"/>
      <c r="AQ2107" s="155"/>
      <c r="AR2107" s="155"/>
    </row>
    <row r="2108" spans="1:44" ht="102" hidden="1" x14ac:dyDescent="0.3">
      <c r="A2108" s="155"/>
      <c r="B2108" s="166" t="s">
        <v>3480</v>
      </c>
      <c r="C2108" s="167"/>
      <c r="D2108" s="170">
        <v>2456.73</v>
      </c>
      <c r="E2108" s="171">
        <v>2456.73</v>
      </c>
      <c r="F2108" s="161" t="s">
        <v>1411</v>
      </c>
      <c r="G2108" s="165" t="s">
        <v>4107</v>
      </c>
      <c r="H2108" s="162"/>
      <c r="I2108" s="155"/>
      <c r="J2108" s="155"/>
      <c r="K2108" s="155"/>
      <c r="L2108" s="155"/>
      <c r="M2108" s="155"/>
      <c r="N2108" s="155"/>
      <c r="O2108" s="155"/>
      <c r="P2108" s="155"/>
      <c r="Q2108" s="155"/>
      <c r="R2108" s="155"/>
      <c r="S2108" s="155"/>
      <c r="T2108" s="155"/>
      <c r="U2108" s="155"/>
      <c r="V2108" s="155"/>
      <c r="W2108" s="155"/>
      <c r="X2108" s="155"/>
      <c r="Y2108" s="155"/>
      <c r="Z2108" s="155"/>
      <c r="AA2108" s="155"/>
      <c r="AB2108" s="155"/>
      <c r="AC2108" s="155"/>
      <c r="AD2108" s="155"/>
      <c r="AE2108" s="155"/>
      <c r="AF2108" s="155"/>
      <c r="AG2108" s="155"/>
      <c r="AH2108" s="155"/>
      <c r="AI2108" s="155"/>
      <c r="AJ2108" s="155"/>
      <c r="AK2108" s="155"/>
      <c r="AL2108" s="155"/>
      <c r="AM2108" s="155"/>
      <c r="AN2108" s="155"/>
      <c r="AO2108" s="155"/>
      <c r="AP2108" s="155"/>
      <c r="AQ2108" s="155"/>
      <c r="AR2108" s="155"/>
    </row>
    <row r="2109" spans="1:44" ht="102" x14ac:dyDescent="0.3">
      <c r="A2109" s="155"/>
      <c r="B2109" s="161" t="s">
        <v>1411</v>
      </c>
      <c r="C2109" s="162" t="s">
        <v>288</v>
      </c>
      <c r="D2109" s="170">
        <v>2396.6</v>
      </c>
      <c r="E2109" s="171">
        <v>2396.6</v>
      </c>
      <c r="F2109" s="165" t="s">
        <v>4107</v>
      </c>
      <c r="G2109" s="166" t="s">
        <v>2746</v>
      </c>
      <c r="H2109" s="167"/>
      <c r="I2109" s="155"/>
      <c r="J2109" s="155"/>
      <c r="K2109" s="155"/>
      <c r="L2109" s="155"/>
      <c r="M2109" s="155"/>
      <c r="N2109" s="155"/>
      <c r="O2109" s="155"/>
      <c r="P2109" s="155"/>
      <c r="Q2109" s="155"/>
      <c r="R2109" s="155"/>
      <c r="S2109" s="155"/>
      <c r="T2109" s="155"/>
      <c r="U2109" s="155"/>
      <c r="V2109" s="155"/>
      <c r="W2109" s="155"/>
      <c r="X2109" s="155"/>
      <c r="Y2109" s="155"/>
      <c r="Z2109" s="155"/>
      <c r="AA2109" s="155"/>
      <c r="AB2109" s="155"/>
      <c r="AC2109" s="155"/>
      <c r="AD2109" s="155"/>
      <c r="AE2109" s="155"/>
      <c r="AF2109" s="155"/>
      <c r="AG2109" s="155"/>
      <c r="AH2109" s="155"/>
      <c r="AI2109" s="155"/>
      <c r="AJ2109" s="155"/>
      <c r="AK2109" s="155"/>
      <c r="AL2109" s="155"/>
      <c r="AM2109" s="155"/>
      <c r="AN2109" s="155"/>
      <c r="AO2109" s="155"/>
      <c r="AP2109" s="155"/>
      <c r="AQ2109" s="155"/>
      <c r="AR2109" s="155"/>
    </row>
    <row r="2110" spans="1:44" ht="102" hidden="1" x14ac:dyDescent="0.3">
      <c r="A2110" s="155"/>
      <c r="B2110" s="165" t="s">
        <v>4107</v>
      </c>
      <c r="C2110" s="162"/>
      <c r="D2110" s="170">
        <v>2396.6</v>
      </c>
      <c r="E2110" s="171">
        <v>2396.6</v>
      </c>
      <c r="F2110" s="166" t="s">
        <v>2746</v>
      </c>
      <c r="G2110" s="161" t="s">
        <v>1489</v>
      </c>
      <c r="H2110" s="162" t="s">
        <v>290</v>
      </c>
      <c r="I2110" s="155"/>
      <c r="J2110" s="155"/>
      <c r="K2110" s="155"/>
      <c r="L2110" s="155"/>
      <c r="M2110" s="155"/>
      <c r="N2110" s="155"/>
      <c r="O2110" s="155"/>
      <c r="P2110" s="155"/>
      <c r="Q2110" s="155"/>
      <c r="R2110" s="155"/>
      <c r="S2110" s="155"/>
      <c r="T2110" s="155"/>
      <c r="U2110" s="155"/>
      <c r="V2110" s="155"/>
      <c r="W2110" s="155"/>
      <c r="X2110" s="155"/>
      <c r="Y2110" s="155"/>
      <c r="Z2110" s="155"/>
      <c r="AA2110" s="155"/>
      <c r="AB2110" s="155"/>
      <c r="AC2110" s="155"/>
      <c r="AD2110" s="155"/>
      <c r="AE2110" s="155"/>
      <c r="AF2110" s="155"/>
      <c r="AG2110" s="155"/>
      <c r="AH2110" s="155"/>
      <c r="AI2110" s="155"/>
      <c r="AJ2110" s="155"/>
      <c r="AK2110" s="155"/>
      <c r="AL2110" s="155"/>
      <c r="AM2110" s="155"/>
      <c r="AN2110" s="155"/>
      <c r="AO2110" s="155"/>
      <c r="AP2110" s="155"/>
      <c r="AQ2110" s="155"/>
      <c r="AR2110" s="155"/>
    </row>
    <row r="2111" spans="1:44" ht="102" hidden="1" x14ac:dyDescent="0.3">
      <c r="A2111" s="155"/>
      <c r="B2111" s="166" t="s">
        <v>2746</v>
      </c>
      <c r="C2111" s="167"/>
      <c r="D2111" s="170">
        <v>2396.6</v>
      </c>
      <c r="E2111" s="171">
        <v>2396.6</v>
      </c>
      <c r="F2111" s="161" t="s">
        <v>1489</v>
      </c>
      <c r="G2111" s="165" t="s">
        <v>4107</v>
      </c>
      <c r="H2111" s="162"/>
      <c r="I2111" s="155"/>
      <c r="J2111" s="155"/>
      <c r="K2111" s="155"/>
      <c r="L2111" s="155"/>
      <c r="M2111" s="155"/>
      <c r="N2111" s="155"/>
      <c r="O2111" s="155"/>
      <c r="P2111" s="155"/>
      <c r="Q2111" s="155"/>
      <c r="R2111" s="155"/>
      <c r="S2111" s="155"/>
      <c r="T2111" s="155"/>
      <c r="U2111" s="155"/>
      <c r="V2111" s="155"/>
      <c r="W2111" s="155"/>
      <c r="X2111" s="155"/>
      <c r="Y2111" s="155"/>
      <c r="Z2111" s="155"/>
      <c r="AA2111" s="155"/>
      <c r="AB2111" s="155"/>
      <c r="AC2111" s="155"/>
      <c r="AD2111" s="155"/>
      <c r="AE2111" s="155"/>
      <c r="AF2111" s="155"/>
      <c r="AG2111" s="155"/>
      <c r="AH2111" s="155"/>
      <c r="AI2111" s="155"/>
      <c r="AJ2111" s="155"/>
      <c r="AK2111" s="155"/>
      <c r="AL2111" s="155"/>
      <c r="AM2111" s="155"/>
      <c r="AN2111" s="155"/>
      <c r="AO2111" s="155"/>
      <c r="AP2111" s="155"/>
      <c r="AQ2111" s="155"/>
      <c r="AR2111" s="155"/>
    </row>
    <row r="2112" spans="1:44" ht="102" x14ac:dyDescent="0.3">
      <c r="A2112" s="155"/>
      <c r="B2112" s="161" t="s">
        <v>1489</v>
      </c>
      <c r="C2112" s="162" t="s">
        <v>290</v>
      </c>
      <c r="D2112" s="170">
        <v>1297.08</v>
      </c>
      <c r="E2112" s="171">
        <v>1297.08</v>
      </c>
      <c r="F2112" s="165" t="s">
        <v>4107</v>
      </c>
      <c r="G2112" s="166" t="s">
        <v>2991</v>
      </c>
      <c r="H2112" s="167"/>
      <c r="I2112" s="155"/>
      <c r="J2112" s="155"/>
      <c r="K2112" s="155"/>
      <c r="L2112" s="155"/>
      <c r="M2112" s="155"/>
      <c r="N2112" s="155"/>
      <c r="O2112" s="155"/>
      <c r="P2112" s="155"/>
      <c r="Q2112" s="155"/>
      <c r="R2112" s="155"/>
      <c r="S2112" s="155"/>
      <c r="T2112" s="155"/>
      <c r="U2112" s="155"/>
      <c r="V2112" s="155"/>
      <c r="W2112" s="155"/>
      <c r="X2112" s="155"/>
      <c r="Y2112" s="155"/>
      <c r="Z2112" s="155"/>
      <c r="AA2112" s="155"/>
      <c r="AB2112" s="155"/>
      <c r="AC2112" s="155"/>
      <c r="AD2112" s="155"/>
      <c r="AE2112" s="155"/>
      <c r="AF2112" s="155"/>
      <c r="AG2112" s="155"/>
      <c r="AH2112" s="155"/>
      <c r="AI2112" s="155"/>
      <c r="AJ2112" s="155"/>
      <c r="AK2112" s="155"/>
      <c r="AL2112" s="155"/>
      <c r="AM2112" s="155"/>
      <c r="AN2112" s="155"/>
      <c r="AO2112" s="155"/>
      <c r="AP2112" s="155"/>
      <c r="AQ2112" s="155"/>
      <c r="AR2112" s="155"/>
    </row>
    <row r="2113" spans="1:44" ht="102" hidden="1" x14ac:dyDescent="0.3">
      <c r="A2113" s="155"/>
      <c r="B2113" s="165" t="s">
        <v>4107</v>
      </c>
      <c r="C2113" s="162"/>
      <c r="D2113" s="170">
        <v>1297.08</v>
      </c>
      <c r="E2113" s="171">
        <v>1297.08</v>
      </c>
      <c r="F2113" s="166" t="s">
        <v>2991</v>
      </c>
      <c r="G2113" s="161" t="s">
        <v>2285</v>
      </c>
      <c r="H2113" s="162" t="s">
        <v>274</v>
      </c>
      <c r="I2113" s="155"/>
      <c r="J2113" s="155"/>
      <c r="K2113" s="155"/>
      <c r="L2113" s="155"/>
      <c r="M2113" s="155"/>
      <c r="N2113" s="155"/>
      <c r="O2113" s="155"/>
      <c r="P2113" s="155"/>
      <c r="Q2113" s="155"/>
      <c r="R2113" s="155"/>
      <c r="S2113" s="155"/>
      <c r="T2113" s="155"/>
      <c r="U2113" s="155"/>
      <c r="V2113" s="155"/>
      <c r="W2113" s="155"/>
      <c r="X2113" s="155"/>
      <c r="Y2113" s="155"/>
      <c r="Z2113" s="155"/>
      <c r="AA2113" s="155"/>
      <c r="AB2113" s="155"/>
      <c r="AC2113" s="155"/>
      <c r="AD2113" s="155"/>
      <c r="AE2113" s="155"/>
      <c r="AF2113" s="155"/>
      <c r="AG2113" s="155"/>
      <c r="AH2113" s="155"/>
      <c r="AI2113" s="155"/>
      <c r="AJ2113" s="155"/>
      <c r="AK2113" s="155"/>
      <c r="AL2113" s="155"/>
      <c r="AM2113" s="155"/>
      <c r="AN2113" s="155"/>
      <c r="AO2113" s="155"/>
      <c r="AP2113" s="155"/>
      <c r="AQ2113" s="155"/>
      <c r="AR2113" s="155"/>
    </row>
    <row r="2114" spans="1:44" ht="102" hidden="1" x14ac:dyDescent="0.3">
      <c r="A2114" s="155"/>
      <c r="B2114" s="166" t="s">
        <v>2991</v>
      </c>
      <c r="C2114" s="167"/>
      <c r="D2114" s="170">
        <v>1297.08</v>
      </c>
      <c r="E2114" s="171">
        <v>1297.08</v>
      </c>
      <c r="F2114" s="161" t="s">
        <v>2285</v>
      </c>
      <c r="G2114" s="165" t="s">
        <v>4107</v>
      </c>
      <c r="H2114" s="162"/>
      <c r="I2114" s="155"/>
      <c r="J2114" s="155"/>
      <c r="K2114" s="155"/>
      <c r="L2114" s="155"/>
      <c r="M2114" s="155"/>
      <c r="N2114" s="155"/>
      <c r="O2114" s="155"/>
      <c r="P2114" s="155"/>
      <c r="Q2114" s="155"/>
      <c r="R2114" s="155"/>
      <c r="S2114" s="155"/>
      <c r="T2114" s="155"/>
      <c r="U2114" s="155"/>
      <c r="V2114" s="155"/>
      <c r="W2114" s="155"/>
      <c r="X2114" s="155"/>
      <c r="Y2114" s="155"/>
      <c r="Z2114" s="155"/>
      <c r="AA2114" s="155"/>
      <c r="AB2114" s="155"/>
      <c r="AC2114" s="155"/>
      <c r="AD2114" s="155"/>
      <c r="AE2114" s="155"/>
      <c r="AF2114" s="155"/>
      <c r="AG2114" s="155"/>
      <c r="AH2114" s="155"/>
      <c r="AI2114" s="155"/>
      <c r="AJ2114" s="155"/>
      <c r="AK2114" s="155"/>
      <c r="AL2114" s="155"/>
      <c r="AM2114" s="155"/>
      <c r="AN2114" s="155"/>
      <c r="AO2114" s="155"/>
      <c r="AP2114" s="155"/>
      <c r="AQ2114" s="155"/>
      <c r="AR2114" s="155"/>
    </row>
    <row r="2115" spans="1:44" ht="102" x14ac:dyDescent="0.3">
      <c r="A2115" s="155"/>
      <c r="B2115" s="161" t="s">
        <v>2285</v>
      </c>
      <c r="C2115" s="162" t="s">
        <v>274</v>
      </c>
      <c r="D2115" s="170">
        <v>2233.39</v>
      </c>
      <c r="E2115" s="171">
        <v>2233.39</v>
      </c>
      <c r="F2115" s="165" t="s">
        <v>4107</v>
      </c>
      <c r="G2115" s="166" t="s">
        <v>3475</v>
      </c>
      <c r="H2115" s="167"/>
      <c r="I2115" s="155"/>
      <c r="J2115" s="155"/>
      <c r="K2115" s="155"/>
      <c r="L2115" s="155"/>
      <c r="M2115" s="155"/>
      <c r="N2115" s="155"/>
      <c r="O2115" s="155"/>
      <c r="P2115" s="155"/>
      <c r="Q2115" s="155"/>
      <c r="R2115" s="155"/>
      <c r="S2115" s="155"/>
      <c r="T2115" s="155"/>
      <c r="U2115" s="155"/>
      <c r="V2115" s="155"/>
      <c r="W2115" s="155"/>
      <c r="X2115" s="155"/>
      <c r="Y2115" s="155"/>
      <c r="Z2115" s="155"/>
      <c r="AA2115" s="155"/>
      <c r="AB2115" s="155"/>
      <c r="AC2115" s="155"/>
      <c r="AD2115" s="155"/>
      <c r="AE2115" s="155"/>
      <c r="AF2115" s="155"/>
      <c r="AG2115" s="155"/>
      <c r="AH2115" s="155"/>
      <c r="AI2115" s="155"/>
      <c r="AJ2115" s="155"/>
      <c r="AK2115" s="155"/>
      <c r="AL2115" s="155"/>
      <c r="AM2115" s="155"/>
      <c r="AN2115" s="155"/>
      <c r="AO2115" s="155"/>
      <c r="AP2115" s="155"/>
      <c r="AQ2115" s="155"/>
      <c r="AR2115" s="155"/>
    </row>
    <row r="2116" spans="1:44" ht="102" hidden="1" x14ac:dyDescent="0.3">
      <c r="A2116" s="155"/>
      <c r="B2116" s="165" t="s">
        <v>4107</v>
      </c>
      <c r="C2116" s="162"/>
      <c r="D2116" s="170">
        <v>2233.39</v>
      </c>
      <c r="E2116" s="171">
        <v>2233.39</v>
      </c>
      <c r="F2116" s="166" t="s">
        <v>3475</v>
      </c>
      <c r="G2116" s="161" t="s">
        <v>1496</v>
      </c>
      <c r="H2116" s="162" t="s">
        <v>178</v>
      </c>
      <c r="I2116" s="155"/>
      <c r="J2116" s="155"/>
      <c r="K2116" s="155"/>
      <c r="L2116" s="155"/>
      <c r="M2116" s="155"/>
      <c r="N2116" s="155"/>
      <c r="O2116" s="155"/>
      <c r="P2116" s="155"/>
      <c r="Q2116" s="155"/>
      <c r="R2116" s="155"/>
      <c r="S2116" s="155"/>
      <c r="T2116" s="155"/>
      <c r="U2116" s="155"/>
      <c r="V2116" s="155"/>
      <c r="W2116" s="155"/>
      <c r="X2116" s="155"/>
      <c r="Y2116" s="155"/>
      <c r="Z2116" s="155"/>
      <c r="AA2116" s="155"/>
      <c r="AB2116" s="155"/>
      <c r="AC2116" s="155"/>
      <c r="AD2116" s="155"/>
      <c r="AE2116" s="155"/>
      <c r="AF2116" s="155"/>
      <c r="AG2116" s="155"/>
      <c r="AH2116" s="155"/>
      <c r="AI2116" s="155"/>
      <c r="AJ2116" s="155"/>
      <c r="AK2116" s="155"/>
      <c r="AL2116" s="155"/>
      <c r="AM2116" s="155"/>
      <c r="AN2116" s="155"/>
      <c r="AO2116" s="155"/>
      <c r="AP2116" s="155"/>
      <c r="AQ2116" s="155"/>
      <c r="AR2116" s="155"/>
    </row>
    <row r="2117" spans="1:44" ht="102" hidden="1" x14ac:dyDescent="0.3">
      <c r="A2117" s="155"/>
      <c r="B2117" s="166" t="s">
        <v>3475</v>
      </c>
      <c r="C2117" s="167"/>
      <c r="D2117" s="170">
        <v>2233.39</v>
      </c>
      <c r="E2117" s="171">
        <v>2233.39</v>
      </c>
      <c r="F2117" s="161" t="s">
        <v>1496</v>
      </c>
      <c r="G2117" s="165" t="s">
        <v>4107</v>
      </c>
      <c r="H2117" s="162"/>
      <c r="I2117" s="155"/>
      <c r="J2117" s="155"/>
      <c r="K2117" s="155"/>
      <c r="L2117" s="155"/>
      <c r="M2117" s="155"/>
      <c r="N2117" s="155"/>
      <c r="O2117" s="155"/>
      <c r="P2117" s="155"/>
      <c r="Q2117" s="155"/>
      <c r="R2117" s="155"/>
      <c r="S2117" s="155"/>
      <c r="T2117" s="155"/>
      <c r="U2117" s="155"/>
      <c r="V2117" s="155"/>
      <c r="W2117" s="155"/>
      <c r="X2117" s="155"/>
      <c r="Y2117" s="155"/>
      <c r="Z2117" s="155"/>
      <c r="AA2117" s="155"/>
      <c r="AB2117" s="155"/>
      <c r="AC2117" s="155"/>
      <c r="AD2117" s="155"/>
      <c r="AE2117" s="155"/>
      <c r="AF2117" s="155"/>
      <c r="AG2117" s="155"/>
      <c r="AH2117" s="155"/>
      <c r="AI2117" s="155"/>
      <c r="AJ2117" s="155"/>
      <c r="AK2117" s="155"/>
      <c r="AL2117" s="155"/>
      <c r="AM2117" s="155"/>
      <c r="AN2117" s="155"/>
      <c r="AO2117" s="155"/>
      <c r="AP2117" s="155"/>
      <c r="AQ2117" s="155"/>
      <c r="AR2117" s="155"/>
    </row>
    <row r="2118" spans="1:44" ht="102" x14ac:dyDescent="0.3">
      <c r="A2118" s="155"/>
      <c r="B2118" s="161" t="s">
        <v>1496</v>
      </c>
      <c r="C2118" s="162" t="s">
        <v>178</v>
      </c>
      <c r="D2118" s="170">
        <v>2576.9899999999998</v>
      </c>
      <c r="E2118" s="171">
        <v>2576.9899999999998</v>
      </c>
      <c r="F2118" s="165" t="s">
        <v>4107</v>
      </c>
      <c r="G2118" s="166" t="s">
        <v>2992</v>
      </c>
      <c r="H2118" s="167"/>
      <c r="I2118" s="155"/>
      <c r="J2118" s="155"/>
      <c r="K2118" s="155"/>
      <c r="L2118" s="155"/>
      <c r="M2118" s="155"/>
      <c r="N2118" s="155"/>
      <c r="O2118" s="155"/>
      <c r="P2118" s="155"/>
      <c r="Q2118" s="155"/>
      <c r="R2118" s="155"/>
      <c r="S2118" s="155"/>
      <c r="T2118" s="155"/>
      <c r="U2118" s="155"/>
      <c r="V2118" s="155"/>
      <c r="W2118" s="155"/>
      <c r="X2118" s="155"/>
      <c r="Y2118" s="155"/>
      <c r="Z2118" s="155"/>
      <c r="AA2118" s="155"/>
      <c r="AB2118" s="155"/>
      <c r="AC2118" s="155"/>
      <c r="AD2118" s="155"/>
      <c r="AE2118" s="155"/>
      <c r="AF2118" s="155"/>
      <c r="AG2118" s="155"/>
      <c r="AH2118" s="155"/>
      <c r="AI2118" s="155"/>
      <c r="AJ2118" s="155"/>
      <c r="AK2118" s="155"/>
      <c r="AL2118" s="155"/>
      <c r="AM2118" s="155"/>
      <c r="AN2118" s="155"/>
      <c r="AO2118" s="155"/>
      <c r="AP2118" s="155"/>
      <c r="AQ2118" s="155"/>
      <c r="AR2118" s="155"/>
    </row>
    <row r="2119" spans="1:44" ht="102" hidden="1" x14ac:dyDescent="0.3">
      <c r="A2119" s="155"/>
      <c r="B2119" s="165" t="s">
        <v>4107</v>
      </c>
      <c r="C2119" s="162"/>
      <c r="D2119" s="170">
        <v>2576.9899999999998</v>
      </c>
      <c r="E2119" s="171">
        <v>2576.9899999999998</v>
      </c>
      <c r="F2119" s="166" t="s">
        <v>2992</v>
      </c>
      <c r="G2119" s="161" t="s">
        <v>1427</v>
      </c>
      <c r="H2119" s="162" t="s">
        <v>238</v>
      </c>
      <c r="I2119" s="155"/>
      <c r="J2119" s="155"/>
      <c r="K2119" s="155"/>
      <c r="L2119" s="155"/>
      <c r="M2119" s="155"/>
      <c r="N2119" s="155"/>
      <c r="O2119" s="155"/>
      <c r="P2119" s="155"/>
      <c r="Q2119" s="155"/>
      <c r="R2119" s="155"/>
      <c r="S2119" s="155"/>
      <c r="T2119" s="155"/>
      <c r="U2119" s="155"/>
      <c r="V2119" s="155"/>
      <c r="W2119" s="155"/>
      <c r="X2119" s="155"/>
      <c r="Y2119" s="155"/>
      <c r="Z2119" s="155"/>
      <c r="AA2119" s="155"/>
      <c r="AB2119" s="155"/>
      <c r="AC2119" s="155"/>
      <c r="AD2119" s="155"/>
      <c r="AE2119" s="155"/>
      <c r="AF2119" s="155"/>
      <c r="AG2119" s="155"/>
      <c r="AH2119" s="155"/>
      <c r="AI2119" s="155"/>
      <c r="AJ2119" s="155"/>
      <c r="AK2119" s="155"/>
      <c r="AL2119" s="155"/>
      <c r="AM2119" s="155"/>
      <c r="AN2119" s="155"/>
      <c r="AO2119" s="155"/>
      <c r="AP2119" s="155"/>
      <c r="AQ2119" s="155"/>
      <c r="AR2119" s="155"/>
    </row>
    <row r="2120" spans="1:44" ht="102" hidden="1" x14ac:dyDescent="0.3">
      <c r="A2120" s="155"/>
      <c r="B2120" s="166" t="s">
        <v>2992</v>
      </c>
      <c r="C2120" s="167"/>
      <c r="D2120" s="170">
        <v>2576.9899999999998</v>
      </c>
      <c r="E2120" s="171">
        <v>2576.9899999999998</v>
      </c>
      <c r="F2120" s="161" t="s">
        <v>1427</v>
      </c>
      <c r="G2120" s="165" t="s">
        <v>4107</v>
      </c>
      <c r="H2120" s="162"/>
      <c r="I2120" s="155"/>
      <c r="J2120" s="155"/>
      <c r="K2120" s="155"/>
      <c r="L2120" s="155"/>
      <c r="M2120" s="155"/>
      <c r="N2120" s="155"/>
      <c r="O2120" s="155"/>
      <c r="P2120" s="155"/>
      <c r="Q2120" s="155"/>
      <c r="R2120" s="155"/>
      <c r="S2120" s="155"/>
      <c r="T2120" s="155"/>
      <c r="U2120" s="155"/>
      <c r="V2120" s="155"/>
      <c r="W2120" s="155"/>
      <c r="X2120" s="155"/>
      <c r="Y2120" s="155"/>
      <c r="Z2120" s="155"/>
      <c r="AA2120" s="155"/>
      <c r="AB2120" s="155"/>
      <c r="AC2120" s="155"/>
      <c r="AD2120" s="155"/>
      <c r="AE2120" s="155"/>
      <c r="AF2120" s="155"/>
      <c r="AG2120" s="155"/>
      <c r="AH2120" s="155"/>
      <c r="AI2120" s="155"/>
      <c r="AJ2120" s="155"/>
      <c r="AK2120" s="155"/>
      <c r="AL2120" s="155"/>
      <c r="AM2120" s="155"/>
      <c r="AN2120" s="155"/>
      <c r="AO2120" s="155"/>
      <c r="AP2120" s="155"/>
      <c r="AQ2120" s="155"/>
      <c r="AR2120" s="155"/>
    </row>
    <row r="2121" spans="1:44" ht="102" x14ac:dyDescent="0.3">
      <c r="A2121" s="155"/>
      <c r="B2121" s="161" t="s">
        <v>1427</v>
      </c>
      <c r="C2121" s="162" t="s">
        <v>238</v>
      </c>
      <c r="D2121" s="170">
        <v>3367.26</v>
      </c>
      <c r="E2121" s="171">
        <v>3367.26</v>
      </c>
      <c r="F2121" s="165" t="s">
        <v>4107</v>
      </c>
      <c r="G2121" s="166" t="s">
        <v>2993</v>
      </c>
      <c r="H2121" s="167"/>
      <c r="I2121" s="155"/>
      <c r="J2121" s="155"/>
      <c r="K2121" s="155"/>
      <c r="L2121" s="155"/>
      <c r="M2121" s="155"/>
      <c r="N2121" s="155"/>
      <c r="O2121" s="155"/>
      <c r="P2121" s="155"/>
      <c r="Q2121" s="155"/>
      <c r="R2121" s="155"/>
      <c r="S2121" s="155"/>
      <c r="T2121" s="155"/>
      <c r="U2121" s="155"/>
      <c r="V2121" s="155"/>
      <c r="W2121" s="155"/>
      <c r="X2121" s="155"/>
      <c r="Y2121" s="155"/>
      <c r="Z2121" s="155"/>
      <c r="AA2121" s="155"/>
      <c r="AB2121" s="155"/>
      <c r="AC2121" s="155"/>
      <c r="AD2121" s="155"/>
      <c r="AE2121" s="155"/>
      <c r="AF2121" s="155"/>
      <c r="AG2121" s="155"/>
      <c r="AH2121" s="155"/>
      <c r="AI2121" s="155"/>
      <c r="AJ2121" s="155"/>
      <c r="AK2121" s="155"/>
      <c r="AL2121" s="155"/>
      <c r="AM2121" s="155"/>
      <c r="AN2121" s="155"/>
      <c r="AO2121" s="155"/>
      <c r="AP2121" s="155"/>
      <c r="AQ2121" s="155"/>
      <c r="AR2121" s="155"/>
    </row>
    <row r="2122" spans="1:44" ht="102" hidden="1" x14ac:dyDescent="0.3">
      <c r="A2122" s="155"/>
      <c r="B2122" s="165" t="s">
        <v>4107</v>
      </c>
      <c r="C2122" s="162"/>
      <c r="D2122" s="170">
        <v>3367.26</v>
      </c>
      <c r="E2122" s="171">
        <v>3367.26</v>
      </c>
      <c r="F2122" s="166" t="s">
        <v>2993</v>
      </c>
      <c r="G2122" s="161" t="s">
        <v>1406</v>
      </c>
      <c r="H2122" s="162" t="s">
        <v>179</v>
      </c>
      <c r="I2122" s="155"/>
      <c r="J2122" s="155"/>
      <c r="K2122" s="155"/>
      <c r="L2122" s="155"/>
      <c r="M2122" s="155"/>
      <c r="N2122" s="155"/>
      <c r="O2122" s="155"/>
      <c r="P2122" s="155"/>
      <c r="Q2122" s="155"/>
      <c r="R2122" s="155"/>
      <c r="S2122" s="155"/>
      <c r="T2122" s="155"/>
      <c r="U2122" s="155"/>
      <c r="V2122" s="155"/>
      <c r="W2122" s="155"/>
      <c r="X2122" s="155"/>
      <c r="Y2122" s="155"/>
      <c r="Z2122" s="155"/>
      <c r="AA2122" s="155"/>
      <c r="AB2122" s="155"/>
      <c r="AC2122" s="155"/>
      <c r="AD2122" s="155"/>
      <c r="AE2122" s="155"/>
      <c r="AF2122" s="155"/>
      <c r="AG2122" s="155"/>
      <c r="AH2122" s="155"/>
      <c r="AI2122" s="155"/>
      <c r="AJ2122" s="155"/>
      <c r="AK2122" s="155"/>
      <c r="AL2122" s="155"/>
      <c r="AM2122" s="155"/>
      <c r="AN2122" s="155"/>
      <c r="AO2122" s="155"/>
      <c r="AP2122" s="155"/>
      <c r="AQ2122" s="155"/>
      <c r="AR2122" s="155"/>
    </row>
    <row r="2123" spans="1:44" ht="102" hidden="1" x14ac:dyDescent="0.3">
      <c r="A2123" s="155"/>
      <c r="B2123" s="166" t="s">
        <v>2993</v>
      </c>
      <c r="C2123" s="167"/>
      <c r="D2123" s="170">
        <v>3367.26</v>
      </c>
      <c r="E2123" s="171">
        <v>3367.26</v>
      </c>
      <c r="F2123" s="161" t="s">
        <v>1406</v>
      </c>
      <c r="G2123" s="165" t="s">
        <v>4107</v>
      </c>
      <c r="H2123" s="162"/>
      <c r="I2123" s="155"/>
      <c r="J2123" s="155"/>
      <c r="K2123" s="155"/>
      <c r="L2123" s="155"/>
      <c r="M2123" s="155"/>
      <c r="N2123" s="155"/>
      <c r="O2123" s="155"/>
      <c r="P2123" s="155"/>
      <c r="Q2123" s="155"/>
      <c r="R2123" s="155"/>
      <c r="S2123" s="155"/>
      <c r="T2123" s="155"/>
      <c r="U2123" s="155"/>
      <c r="V2123" s="155"/>
      <c r="W2123" s="155"/>
      <c r="X2123" s="155"/>
      <c r="Y2123" s="155"/>
      <c r="Z2123" s="155"/>
      <c r="AA2123" s="155"/>
      <c r="AB2123" s="155"/>
      <c r="AC2123" s="155"/>
      <c r="AD2123" s="155"/>
      <c r="AE2123" s="155"/>
      <c r="AF2123" s="155"/>
      <c r="AG2123" s="155"/>
      <c r="AH2123" s="155"/>
      <c r="AI2123" s="155"/>
      <c r="AJ2123" s="155"/>
      <c r="AK2123" s="155"/>
      <c r="AL2123" s="155"/>
      <c r="AM2123" s="155"/>
      <c r="AN2123" s="155"/>
      <c r="AO2123" s="155"/>
      <c r="AP2123" s="155"/>
      <c r="AQ2123" s="155"/>
      <c r="AR2123" s="155"/>
    </row>
    <row r="2124" spans="1:44" ht="102" x14ac:dyDescent="0.3">
      <c r="A2124" s="155"/>
      <c r="B2124" s="161" t="s">
        <v>1406</v>
      </c>
      <c r="C2124" s="162" t="s">
        <v>179</v>
      </c>
      <c r="D2124" s="170">
        <v>1297.08</v>
      </c>
      <c r="E2124" s="171">
        <v>1297.08</v>
      </c>
      <c r="F2124" s="165" t="s">
        <v>4107</v>
      </c>
      <c r="G2124" s="166" t="s">
        <v>2994</v>
      </c>
      <c r="H2124" s="167"/>
      <c r="I2124" s="155"/>
      <c r="J2124" s="155"/>
      <c r="K2124" s="155"/>
      <c r="L2124" s="155"/>
      <c r="M2124" s="155"/>
      <c r="N2124" s="155"/>
      <c r="O2124" s="155"/>
      <c r="P2124" s="155"/>
      <c r="Q2124" s="155"/>
      <c r="R2124" s="155"/>
      <c r="S2124" s="155"/>
      <c r="T2124" s="155"/>
      <c r="U2124" s="155"/>
      <c r="V2124" s="155"/>
      <c r="W2124" s="155"/>
      <c r="X2124" s="155"/>
      <c r="Y2124" s="155"/>
      <c r="Z2124" s="155"/>
      <c r="AA2124" s="155"/>
      <c r="AB2124" s="155"/>
      <c r="AC2124" s="155"/>
      <c r="AD2124" s="155"/>
      <c r="AE2124" s="155"/>
      <c r="AF2124" s="155"/>
      <c r="AG2124" s="155"/>
      <c r="AH2124" s="155"/>
      <c r="AI2124" s="155"/>
      <c r="AJ2124" s="155"/>
      <c r="AK2124" s="155"/>
      <c r="AL2124" s="155"/>
      <c r="AM2124" s="155"/>
      <c r="AN2124" s="155"/>
      <c r="AO2124" s="155"/>
      <c r="AP2124" s="155"/>
      <c r="AQ2124" s="155"/>
      <c r="AR2124" s="155"/>
    </row>
    <row r="2125" spans="1:44" ht="102" hidden="1" x14ac:dyDescent="0.3">
      <c r="A2125" s="155"/>
      <c r="B2125" s="165" t="s">
        <v>4107</v>
      </c>
      <c r="C2125" s="162"/>
      <c r="D2125" s="170">
        <v>1297.08</v>
      </c>
      <c r="E2125" s="171">
        <v>1297.08</v>
      </c>
      <c r="F2125" s="166" t="s">
        <v>2994</v>
      </c>
      <c r="G2125" s="161" t="s">
        <v>1487</v>
      </c>
      <c r="H2125" s="162" t="s">
        <v>296</v>
      </c>
      <c r="I2125" s="155"/>
      <c r="J2125" s="155"/>
      <c r="K2125" s="155"/>
      <c r="L2125" s="155"/>
      <c r="M2125" s="155"/>
      <c r="N2125" s="155"/>
      <c r="O2125" s="155"/>
      <c r="P2125" s="155"/>
      <c r="Q2125" s="155"/>
      <c r="R2125" s="155"/>
      <c r="S2125" s="155"/>
      <c r="T2125" s="155"/>
      <c r="U2125" s="155"/>
      <c r="V2125" s="155"/>
      <c r="W2125" s="155"/>
      <c r="X2125" s="155"/>
      <c r="Y2125" s="155"/>
      <c r="Z2125" s="155"/>
      <c r="AA2125" s="155"/>
      <c r="AB2125" s="155"/>
      <c r="AC2125" s="155"/>
      <c r="AD2125" s="155"/>
      <c r="AE2125" s="155"/>
      <c r="AF2125" s="155"/>
      <c r="AG2125" s="155"/>
      <c r="AH2125" s="155"/>
      <c r="AI2125" s="155"/>
      <c r="AJ2125" s="155"/>
      <c r="AK2125" s="155"/>
      <c r="AL2125" s="155"/>
      <c r="AM2125" s="155"/>
      <c r="AN2125" s="155"/>
      <c r="AO2125" s="155"/>
      <c r="AP2125" s="155"/>
      <c r="AQ2125" s="155"/>
      <c r="AR2125" s="155"/>
    </row>
    <row r="2126" spans="1:44" ht="102" hidden="1" x14ac:dyDescent="0.3">
      <c r="A2126" s="155"/>
      <c r="B2126" s="166" t="s">
        <v>2994</v>
      </c>
      <c r="C2126" s="167"/>
      <c r="D2126" s="170">
        <v>1297.08</v>
      </c>
      <c r="E2126" s="171">
        <v>1297.08</v>
      </c>
      <c r="F2126" s="161" t="s">
        <v>1487</v>
      </c>
      <c r="G2126" s="165" t="s">
        <v>4107</v>
      </c>
      <c r="H2126" s="162"/>
      <c r="I2126" s="155"/>
      <c r="J2126" s="155"/>
      <c r="K2126" s="155"/>
      <c r="L2126" s="155"/>
      <c r="M2126" s="155"/>
      <c r="N2126" s="155"/>
      <c r="O2126" s="155"/>
      <c r="P2126" s="155"/>
      <c r="Q2126" s="155"/>
      <c r="R2126" s="155"/>
      <c r="S2126" s="155"/>
      <c r="T2126" s="155"/>
      <c r="U2126" s="155"/>
      <c r="V2126" s="155"/>
      <c r="W2126" s="155"/>
      <c r="X2126" s="155"/>
      <c r="Y2126" s="155"/>
      <c r="Z2126" s="155"/>
      <c r="AA2126" s="155"/>
      <c r="AB2126" s="155"/>
      <c r="AC2126" s="155"/>
      <c r="AD2126" s="155"/>
      <c r="AE2126" s="155"/>
      <c r="AF2126" s="155"/>
      <c r="AG2126" s="155"/>
      <c r="AH2126" s="155"/>
      <c r="AI2126" s="155"/>
      <c r="AJ2126" s="155"/>
      <c r="AK2126" s="155"/>
      <c r="AL2126" s="155"/>
      <c r="AM2126" s="155"/>
      <c r="AN2126" s="155"/>
      <c r="AO2126" s="155"/>
      <c r="AP2126" s="155"/>
      <c r="AQ2126" s="155"/>
      <c r="AR2126" s="155"/>
    </row>
    <row r="2127" spans="1:44" ht="102" x14ac:dyDescent="0.3">
      <c r="A2127" s="155"/>
      <c r="B2127" s="161" t="s">
        <v>1487</v>
      </c>
      <c r="C2127" s="162" t="s">
        <v>296</v>
      </c>
      <c r="D2127" s="170">
        <v>2233.39</v>
      </c>
      <c r="E2127" s="171">
        <v>2233.39</v>
      </c>
      <c r="F2127" s="165" t="s">
        <v>4107</v>
      </c>
      <c r="G2127" s="166" t="s">
        <v>2995</v>
      </c>
      <c r="H2127" s="167"/>
      <c r="I2127" s="155"/>
      <c r="J2127" s="155"/>
      <c r="K2127" s="155"/>
      <c r="L2127" s="155"/>
      <c r="M2127" s="155"/>
      <c r="N2127" s="155"/>
      <c r="O2127" s="155"/>
      <c r="P2127" s="155"/>
      <c r="Q2127" s="155"/>
      <c r="R2127" s="155"/>
      <c r="S2127" s="155"/>
      <c r="T2127" s="155"/>
      <c r="U2127" s="155"/>
      <c r="V2127" s="155"/>
      <c r="W2127" s="155"/>
      <c r="X2127" s="155"/>
      <c r="Y2127" s="155"/>
      <c r="Z2127" s="155"/>
      <c r="AA2127" s="155"/>
      <c r="AB2127" s="155"/>
      <c r="AC2127" s="155"/>
      <c r="AD2127" s="155"/>
      <c r="AE2127" s="155"/>
      <c r="AF2127" s="155"/>
      <c r="AG2127" s="155"/>
      <c r="AH2127" s="155"/>
      <c r="AI2127" s="155"/>
      <c r="AJ2127" s="155"/>
      <c r="AK2127" s="155"/>
      <c r="AL2127" s="155"/>
      <c r="AM2127" s="155"/>
      <c r="AN2127" s="155"/>
      <c r="AO2127" s="155"/>
      <c r="AP2127" s="155"/>
      <c r="AQ2127" s="155"/>
      <c r="AR2127" s="155"/>
    </row>
    <row r="2128" spans="1:44" ht="102" hidden="1" x14ac:dyDescent="0.3">
      <c r="A2128" s="155"/>
      <c r="B2128" s="165" t="s">
        <v>4107</v>
      </c>
      <c r="C2128" s="162"/>
      <c r="D2128" s="170">
        <v>2233.39</v>
      </c>
      <c r="E2128" s="171">
        <v>2233.39</v>
      </c>
      <c r="F2128" s="166" t="s">
        <v>2995</v>
      </c>
      <c r="G2128" s="161" t="s">
        <v>1943</v>
      </c>
      <c r="H2128" s="162" t="s">
        <v>254</v>
      </c>
      <c r="I2128" s="155"/>
      <c r="J2128" s="155"/>
      <c r="K2128" s="155"/>
      <c r="L2128" s="155"/>
      <c r="M2128" s="155"/>
      <c r="N2128" s="155"/>
      <c r="O2128" s="155"/>
      <c r="P2128" s="155"/>
      <c r="Q2128" s="155"/>
      <c r="R2128" s="155"/>
      <c r="S2128" s="155"/>
      <c r="T2128" s="155"/>
      <c r="U2128" s="155"/>
      <c r="V2128" s="155"/>
      <c r="W2128" s="155"/>
      <c r="X2128" s="155"/>
      <c r="Y2128" s="155"/>
      <c r="Z2128" s="155"/>
      <c r="AA2128" s="155"/>
      <c r="AB2128" s="155"/>
      <c r="AC2128" s="155"/>
      <c r="AD2128" s="155"/>
      <c r="AE2128" s="155"/>
      <c r="AF2128" s="155"/>
      <c r="AG2128" s="155"/>
      <c r="AH2128" s="155"/>
      <c r="AI2128" s="155"/>
      <c r="AJ2128" s="155"/>
      <c r="AK2128" s="155"/>
      <c r="AL2128" s="155"/>
      <c r="AM2128" s="155"/>
      <c r="AN2128" s="155"/>
      <c r="AO2128" s="155"/>
      <c r="AP2128" s="155"/>
      <c r="AQ2128" s="155"/>
      <c r="AR2128" s="155"/>
    </row>
    <row r="2129" spans="1:44" ht="102" hidden="1" x14ac:dyDescent="0.3">
      <c r="A2129" s="155"/>
      <c r="B2129" s="166" t="s">
        <v>2995</v>
      </c>
      <c r="C2129" s="167"/>
      <c r="D2129" s="170">
        <v>2233.39</v>
      </c>
      <c r="E2129" s="171">
        <v>2233.39</v>
      </c>
      <c r="F2129" s="161" t="s">
        <v>1943</v>
      </c>
      <c r="G2129" s="165" t="s">
        <v>4107</v>
      </c>
      <c r="H2129" s="162"/>
      <c r="I2129" s="155"/>
      <c r="J2129" s="155"/>
      <c r="K2129" s="155"/>
      <c r="L2129" s="155"/>
      <c r="M2129" s="155"/>
      <c r="N2129" s="155"/>
      <c r="O2129" s="155"/>
      <c r="P2129" s="155"/>
      <c r="Q2129" s="155"/>
      <c r="R2129" s="155"/>
      <c r="S2129" s="155"/>
      <c r="T2129" s="155"/>
      <c r="U2129" s="155"/>
      <c r="V2129" s="155"/>
      <c r="W2129" s="155"/>
      <c r="X2129" s="155"/>
      <c r="Y2129" s="155"/>
      <c r="Z2129" s="155"/>
      <c r="AA2129" s="155"/>
      <c r="AB2129" s="155"/>
      <c r="AC2129" s="155"/>
      <c r="AD2129" s="155"/>
      <c r="AE2129" s="155"/>
      <c r="AF2129" s="155"/>
      <c r="AG2129" s="155"/>
      <c r="AH2129" s="155"/>
      <c r="AI2129" s="155"/>
      <c r="AJ2129" s="155"/>
      <c r="AK2129" s="155"/>
      <c r="AL2129" s="155"/>
      <c r="AM2129" s="155"/>
      <c r="AN2129" s="155"/>
      <c r="AO2129" s="155"/>
      <c r="AP2129" s="155"/>
      <c r="AQ2129" s="155"/>
      <c r="AR2129" s="155"/>
    </row>
    <row r="2130" spans="1:44" ht="102" x14ac:dyDescent="0.3">
      <c r="A2130" s="155"/>
      <c r="B2130" s="161" t="s">
        <v>1943</v>
      </c>
      <c r="C2130" s="162" t="s">
        <v>254</v>
      </c>
      <c r="D2130" s="170">
        <v>2576.9899999999998</v>
      </c>
      <c r="E2130" s="171">
        <v>2576.9899999999998</v>
      </c>
      <c r="F2130" s="165" t="s">
        <v>4107</v>
      </c>
      <c r="G2130" s="166" t="s">
        <v>2996</v>
      </c>
      <c r="H2130" s="167"/>
      <c r="I2130" s="155"/>
      <c r="J2130" s="155"/>
      <c r="K2130" s="155"/>
      <c r="L2130" s="155"/>
      <c r="M2130" s="155"/>
      <c r="N2130" s="155"/>
      <c r="O2130" s="155"/>
      <c r="P2130" s="155"/>
      <c r="Q2130" s="155"/>
      <c r="R2130" s="155"/>
      <c r="S2130" s="155"/>
      <c r="T2130" s="155"/>
      <c r="U2130" s="155"/>
      <c r="V2130" s="155"/>
      <c r="W2130" s="155"/>
      <c r="X2130" s="155"/>
      <c r="Y2130" s="155"/>
      <c r="Z2130" s="155"/>
      <c r="AA2130" s="155"/>
      <c r="AB2130" s="155"/>
      <c r="AC2130" s="155"/>
      <c r="AD2130" s="155"/>
      <c r="AE2130" s="155"/>
      <c r="AF2130" s="155"/>
      <c r="AG2130" s="155"/>
      <c r="AH2130" s="155"/>
      <c r="AI2130" s="155"/>
      <c r="AJ2130" s="155"/>
      <c r="AK2130" s="155"/>
      <c r="AL2130" s="155"/>
      <c r="AM2130" s="155"/>
      <c r="AN2130" s="155"/>
      <c r="AO2130" s="155"/>
      <c r="AP2130" s="155"/>
      <c r="AQ2130" s="155"/>
      <c r="AR2130" s="155"/>
    </row>
    <row r="2131" spans="1:44" ht="102" hidden="1" x14ac:dyDescent="0.3">
      <c r="A2131" s="155"/>
      <c r="B2131" s="165" t="s">
        <v>4107</v>
      </c>
      <c r="C2131" s="162"/>
      <c r="D2131" s="170">
        <v>2576.9899999999998</v>
      </c>
      <c r="E2131" s="171">
        <v>2576.9899999999998</v>
      </c>
      <c r="F2131" s="166" t="s">
        <v>2996</v>
      </c>
      <c r="G2131" s="161" t="s">
        <v>1443</v>
      </c>
      <c r="H2131" s="162" t="s">
        <v>180</v>
      </c>
      <c r="I2131" s="155"/>
      <c r="J2131" s="155"/>
      <c r="K2131" s="155"/>
      <c r="L2131" s="155"/>
      <c r="M2131" s="155"/>
      <c r="N2131" s="155"/>
      <c r="O2131" s="155"/>
      <c r="P2131" s="155"/>
      <c r="Q2131" s="155"/>
      <c r="R2131" s="155"/>
      <c r="S2131" s="155"/>
      <c r="T2131" s="155"/>
      <c r="U2131" s="155"/>
      <c r="V2131" s="155"/>
      <c r="W2131" s="155"/>
      <c r="X2131" s="155"/>
      <c r="Y2131" s="155"/>
      <c r="Z2131" s="155"/>
      <c r="AA2131" s="155"/>
      <c r="AB2131" s="155"/>
      <c r="AC2131" s="155"/>
      <c r="AD2131" s="155"/>
      <c r="AE2131" s="155"/>
      <c r="AF2131" s="155"/>
      <c r="AG2131" s="155"/>
      <c r="AH2131" s="155"/>
      <c r="AI2131" s="155"/>
      <c r="AJ2131" s="155"/>
      <c r="AK2131" s="155"/>
      <c r="AL2131" s="155"/>
      <c r="AM2131" s="155"/>
      <c r="AN2131" s="155"/>
      <c r="AO2131" s="155"/>
      <c r="AP2131" s="155"/>
      <c r="AQ2131" s="155"/>
      <c r="AR2131" s="155"/>
    </row>
    <row r="2132" spans="1:44" ht="102" hidden="1" x14ac:dyDescent="0.3">
      <c r="A2132" s="155"/>
      <c r="B2132" s="166" t="s">
        <v>2996</v>
      </c>
      <c r="C2132" s="167"/>
      <c r="D2132" s="170">
        <v>2576.9899999999998</v>
      </c>
      <c r="E2132" s="171">
        <v>2576.9899999999998</v>
      </c>
      <c r="F2132" s="161" t="s">
        <v>1443</v>
      </c>
      <c r="G2132" s="165" t="s">
        <v>4107</v>
      </c>
      <c r="H2132" s="162"/>
      <c r="I2132" s="155"/>
      <c r="J2132" s="155"/>
      <c r="K2132" s="155"/>
      <c r="L2132" s="155"/>
      <c r="M2132" s="155"/>
      <c r="N2132" s="155"/>
      <c r="O2132" s="155"/>
      <c r="P2132" s="155"/>
      <c r="Q2132" s="155"/>
      <c r="R2132" s="155"/>
      <c r="S2132" s="155"/>
      <c r="T2132" s="155"/>
      <c r="U2132" s="155"/>
      <c r="V2132" s="155"/>
      <c r="W2132" s="155"/>
      <c r="X2132" s="155"/>
      <c r="Y2132" s="155"/>
      <c r="Z2132" s="155"/>
      <c r="AA2132" s="155"/>
      <c r="AB2132" s="155"/>
      <c r="AC2132" s="155"/>
      <c r="AD2132" s="155"/>
      <c r="AE2132" s="155"/>
      <c r="AF2132" s="155"/>
      <c r="AG2132" s="155"/>
      <c r="AH2132" s="155"/>
      <c r="AI2132" s="155"/>
      <c r="AJ2132" s="155"/>
      <c r="AK2132" s="155"/>
      <c r="AL2132" s="155"/>
      <c r="AM2132" s="155"/>
      <c r="AN2132" s="155"/>
      <c r="AO2132" s="155"/>
      <c r="AP2132" s="155"/>
      <c r="AQ2132" s="155"/>
      <c r="AR2132" s="155"/>
    </row>
    <row r="2133" spans="1:44" ht="102" x14ac:dyDescent="0.3">
      <c r="A2133" s="155"/>
      <c r="B2133" s="161" t="s">
        <v>1443</v>
      </c>
      <c r="C2133" s="162" t="s">
        <v>180</v>
      </c>
      <c r="D2133" s="170">
        <v>3367.26</v>
      </c>
      <c r="E2133" s="171">
        <v>3367.26</v>
      </c>
      <c r="F2133" s="165" t="s">
        <v>4107</v>
      </c>
      <c r="G2133" s="166" t="s">
        <v>2997</v>
      </c>
      <c r="H2133" s="167"/>
      <c r="I2133" s="155"/>
      <c r="J2133" s="155"/>
      <c r="K2133" s="155"/>
      <c r="L2133" s="155"/>
      <c r="M2133" s="155"/>
      <c r="N2133" s="155"/>
      <c r="O2133" s="155"/>
      <c r="P2133" s="155"/>
      <c r="Q2133" s="155"/>
      <c r="R2133" s="155"/>
      <c r="S2133" s="155"/>
      <c r="T2133" s="155"/>
      <c r="U2133" s="155"/>
      <c r="V2133" s="155"/>
      <c r="W2133" s="155"/>
      <c r="X2133" s="155"/>
      <c r="Y2133" s="155"/>
      <c r="Z2133" s="155"/>
      <c r="AA2133" s="155"/>
      <c r="AB2133" s="155"/>
      <c r="AC2133" s="155"/>
      <c r="AD2133" s="155"/>
      <c r="AE2133" s="155"/>
      <c r="AF2133" s="155"/>
      <c r="AG2133" s="155"/>
      <c r="AH2133" s="155"/>
      <c r="AI2133" s="155"/>
      <c r="AJ2133" s="155"/>
      <c r="AK2133" s="155"/>
      <c r="AL2133" s="155"/>
      <c r="AM2133" s="155"/>
      <c r="AN2133" s="155"/>
      <c r="AO2133" s="155"/>
      <c r="AP2133" s="155"/>
      <c r="AQ2133" s="155"/>
      <c r="AR2133" s="155"/>
    </row>
    <row r="2134" spans="1:44" ht="102" hidden="1" x14ac:dyDescent="0.3">
      <c r="A2134" s="155"/>
      <c r="B2134" s="165" t="s">
        <v>4107</v>
      </c>
      <c r="C2134" s="162"/>
      <c r="D2134" s="170">
        <v>3367.26</v>
      </c>
      <c r="E2134" s="171">
        <v>3367.26</v>
      </c>
      <c r="F2134" s="166" t="s">
        <v>2997</v>
      </c>
      <c r="G2134" s="161" t="s">
        <v>1445</v>
      </c>
      <c r="H2134" s="162" t="s">
        <v>328</v>
      </c>
      <c r="I2134" s="155"/>
      <c r="J2134" s="155"/>
      <c r="K2134" s="155"/>
      <c r="L2134" s="155"/>
      <c r="M2134" s="155"/>
      <c r="N2134" s="155"/>
      <c r="O2134" s="155"/>
      <c r="P2134" s="155"/>
      <c r="Q2134" s="155"/>
      <c r="R2134" s="155"/>
      <c r="S2134" s="155"/>
      <c r="T2134" s="155"/>
      <c r="U2134" s="155"/>
      <c r="V2134" s="155"/>
      <c r="W2134" s="155"/>
      <c r="X2134" s="155"/>
      <c r="Y2134" s="155"/>
      <c r="Z2134" s="155"/>
      <c r="AA2134" s="155"/>
      <c r="AB2134" s="155"/>
      <c r="AC2134" s="155"/>
      <c r="AD2134" s="155"/>
      <c r="AE2134" s="155"/>
      <c r="AF2134" s="155"/>
      <c r="AG2134" s="155"/>
      <c r="AH2134" s="155"/>
      <c r="AI2134" s="155"/>
      <c r="AJ2134" s="155"/>
      <c r="AK2134" s="155"/>
      <c r="AL2134" s="155"/>
      <c r="AM2134" s="155"/>
      <c r="AN2134" s="155"/>
      <c r="AO2134" s="155"/>
      <c r="AP2134" s="155"/>
      <c r="AQ2134" s="155"/>
      <c r="AR2134" s="155"/>
    </row>
    <row r="2135" spans="1:44" ht="102" hidden="1" x14ac:dyDescent="0.3">
      <c r="A2135" s="155"/>
      <c r="B2135" s="166" t="s">
        <v>2997</v>
      </c>
      <c r="C2135" s="167"/>
      <c r="D2135" s="170">
        <v>3367.26</v>
      </c>
      <c r="E2135" s="171">
        <v>3367.26</v>
      </c>
      <c r="F2135" s="161" t="s">
        <v>1445</v>
      </c>
      <c r="G2135" s="165" t="s">
        <v>4107</v>
      </c>
      <c r="H2135" s="162"/>
      <c r="I2135" s="155"/>
      <c r="J2135" s="155"/>
      <c r="K2135" s="155"/>
      <c r="L2135" s="155"/>
      <c r="M2135" s="155"/>
      <c r="N2135" s="155"/>
      <c r="O2135" s="155"/>
      <c r="P2135" s="155"/>
      <c r="Q2135" s="155"/>
      <c r="R2135" s="155"/>
      <c r="S2135" s="155"/>
      <c r="T2135" s="155"/>
      <c r="U2135" s="155"/>
      <c r="V2135" s="155"/>
      <c r="W2135" s="155"/>
      <c r="X2135" s="155"/>
      <c r="Y2135" s="155"/>
      <c r="Z2135" s="155"/>
      <c r="AA2135" s="155"/>
      <c r="AB2135" s="155"/>
      <c r="AC2135" s="155"/>
      <c r="AD2135" s="155"/>
      <c r="AE2135" s="155"/>
      <c r="AF2135" s="155"/>
      <c r="AG2135" s="155"/>
      <c r="AH2135" s="155"/>
      <c r="AI2135" s="155"/>
      <c r="AJ2135" s="155"/>
      <c r="AK2135" s="155"/>
      <c r="AL2135" s="155"/>
      <c r="AM2135" s="155"/>
      <c r="AN2135" s="155"/>
      <c r="AO2135" s="155"/>
      <c r="AP2135" s="155"/>
      <c r="AQ2135" s="155"/>
      <c r="AR2135" s="155"/>
    </row>
    <row r="2136" spans="1:44" ht="102" x14ac:dyDescent="0.3">
      <c r="A2136" s="155"/>
      <c r="B2136" s="161" t="s">
        <v>1445</v>
      </c>
      <c r="C2136" s="162" t="s">
        <v>328</v>
      </c>
      <c r="D2136" s="170">
        <v>1297.08</v>
      </c>
      <c r="E2136" s="171">
        <v>1297.08</v>
      </c>
      <c r="F2136" s="165" t="s">
        <v>4107</v>
      </c>
      <c r="G2136" s="166" t="s">
        <v>2998</v>
      </c>
      <c r="H2136" s="167"/>
      <c r="I2136" s="155"/>
      <c r="J2136" s="155"/>
      <c r="K2136" s="155"/>
      <c r="L2136" s="155"/>
      <c r="M2136" s="155"/>
      <c r="N2136" s="155"/>
      <c r="O2136" s="155"/>
      <c r="P2136" s="155"/>
      <c r="Q2136" s="155"/>
      <c r="R2136" s="155"/>
      <c r="S2136" s="155"/>
      <c r="T2136" s="155"/>
      <c r="U2136" s="155"/>
      <c r="V2136" s="155"/>
      <c r="W2136" s="155"/>
      <c r="X2136" s="155"/>
      <c r="Y2136" s="155"/>
      <c r="Z2136" s="155"/>
      <c r="AA2136" s="155"/>
      <c r="AB2136" s="155"/>
      <c r="AC2136" s="155"/>
      <c r="AD2136" s="155"/>
      <c r="AE2136" s="155"/>
      <c r="AF2136" s="155"/>
      <c r="AG2136" s="155"/>
      <c r="AH2136" s="155"/>
      <c r="AI2136" s="155"/>
      <c r="AJ2136" s="155"/>
      <c r="AK2136" s="155"/>
      <c r="AL2136" s="155"/>
      <c r="AM2136" s="155"/>
      <c r="AN2136" s="155"/>
      <c r="AO2136" s="155"/>
      <c r="AP2136" s="155"/>
      <c r="AQ2136" s="155"/>
      <c r="AR2136" s="155"/>
    </row>
    <row r="2137" spans="1:44" ht="102" hidden="1" x14ac:dyDescent="0.3">
      <c r="A2137" s="155"/>
      <c r="B2137" s="165" t="s">
        <v>4107</v>
      </c>
      <c r="C2137" s="162"/>
      <c r="D2137" s="170">
        <v>1297.08</v>
      </c>
      <c r="E2137" s="171">
        <v>1297.08</v>
      </c>
      <c r="F2137" s="166" t="s">
        <v>2998</v>
      </c>
      <c r="G2137" s="161" t="s">
        <v>1376</v>
      </c>
      <c r="H2137" s="162" t="s">
        <v>88</v>
      </c>
      <c r="I2137" s="155"/>
      <c r="J2137" s="155"/>
      <c r="K2137" s="155"/>
      <c r="L2137" s="155"/>
      <c r="M2137" s="155"/>
      <c r="N2137" s="155"/>
      <c r="O2137" s="155"/>
      <c r="P2137" s="155"/>
      <c r="Q2137" s="155"/>
      <c r="R2137" s="155"/>
      <c r="S2137" s="155"/>
      <c r="T2137" s="155"/>
      <c r="U2137" s="155"/>
      <c r="V2137" s="155"/>
      <c r="W2137" s="155"/>
      <c r="X2137" s="155"/>
      <c r="Y2137" s="155"/>
      <c r="Z2137" s="155"/>
      <c r="AA2137" s="155"/>
      <c r="AB2137" s="155"/>
      <c r="AC2137" s="155"/>
      <c r="AD2137" s="155"/>
      <c r="AE2137" s="155"/>
      <c r="AF2137" s="155"/>
      <c r="AG2137" s="155"/>
      <c r="AH2137" s="155"/>
      <c r="AI2137" s="155"/>
      <c r="AJ2137" s="155"/>
      <c r="AK2137" s="155"/>
      <c r="AL2137" s="155"/>
      <c r="AM2137" s="155"/>
      <c r="AN2137" s="155"/>
      <c r="AO2137" s="155"/>
      <c r="AP2137" s="155"/>
      <c r="AQ2137" s="155"/>
      <c r="AR2137" s="155"/>
    </row>
    <row r="2138" spans="1:44" ht="102" hidden="1" x14ac:dyDescent="0.3">
      <c r="A2138" s="155"/>
      <c r="B2138" s="166" t="s">
        <v>2998</v>
      </c>
      <c r="C2138" s="167"/>
      <c r="D2138" s="170">
        <v>1297.08</v>
      </c>
      <c r="E2138" s="171">
        <v>1297.08</v>
      </c>
      <c r="F2138" s="161" t="s">
        <v>1376</v>
      </c>
      <c r="G2138" s="165" t="s">
        <v>4107</v>
      </c>
      <c r="H2138" s="162"/>
      <c r="I2138" s="155"/>
      <c r="J2138" s="155"/>
      <c r="K2138" s="155"/>
      <c r="L2138" s="155"/>
      <c r="M2138" s="155"/>
      <c r="N2138" s="155"/>
      <c r="O2138" s="155"/>
      <c r="P2138" s="155"/>
      <c r="Q2138" s="155"/>
      <c r="R2138" s="155"/>
      <c r="S2138" s="155"/>
      <c r="T2138" s="155"/>
      <c r="U2138" s="155"/>
      <c r="V2138" s="155"/>
      <c r="W2138" s="155"/>
      <c r="X2138" s="155"/>
      <c r="Y2138" s="155"/>
      <c r="Z2138" s="155"/>
      <c r="AA2138" s="155"/>
      <c r="AB2138" s="155"/>
      <c r="AC2138" s="155"/>
      <c r="AD2138" s="155"/>
      <c r="AE2138" s="155"/>
      <c r="AF2138" s="155"/>
      <c r="AG2138" s="155"/>
      <c r="AH2138" s="155"/>
      <c r="AI2138" s="155"/>
      <c r="AJ2138" s="155"/>
      <c r="AK2138" s="155"/>
      <c r="AL2138" s="155"/>
      <c r="AM2138" s="155"/>
      <c r="AN2138" s="155"/>
      <c r="AO2138" s="155"/>
      <c r="AP2138" s="155"/>
      <c r="AQ2138" s="155"/>
      <c r="AR2138" s="155"/>
    </row>
    <row r="2139" spans="1:44" ht="102" x14ac:dyDescent="0.3">
      <c r="A2139" s="155"/>
      <c r="B2139" s="161" t="s">
        <v>1376</v>
      </c>
      <c r="C2139" s="162" t="s">
        <v>88</v>
      </c>
      <c r="D2139" s="170">
        <v>2233.39</v>
      </c>
      <c r="E2139" s="171">
        <v>2233.39</v>
      </c>
      <c r="F2139" s="165" t="s">
        <v>4107</v>
      </c>
      <c r="G2139" s="166" t="s">
        <v>2999</v>
      </c>
      <c r="H2139" s="167"/>
      <c r="I2139" s="155"/>
      <c r="J2139" s="155"/>
      <c r="K2139" s="155"/>
      <c r="L2139" s="155"/>
      <c r="M2139" s="155"/>
      <c r="N2139" s="155"/>
      <c r="O2139" s="155"/>
      <c r="P2139" s="155"/>
      <c r="Q2139" s="155"/>
      <c r="R2139" s="155"/>
      <c r="S2139" s="155"/>
      <c r="T2139" s="155"/>
      <c r="U2139" s="155"/>
      <c r="V2139" s="155"/>
      <c r="W2139" s="155"/>
      <c r="X2139" s="155"/>
      <c r="Y2139" s="155"/>
      <c r="Z2139" s="155"/>
      <c r="AA2139" s="155"/>
      <c r="AB2139" s="155"/>
      <c r="AC2139" s="155"/>
      <c r="AD2139" s="155"/>
      <c r="AE2139" s="155"/>
      <c r="AF2139" s="155"/>
      <c r="AG2139" s="155"/>
      <c r="AH2139" s="155"/>
      <c r="AI2139" s="155"/>
      <c r="AJ2139" s="155"/>
      <c r="AK2139" s="155"/>
      <c r="AL2139" s="155"/>
      <c r="AM2139" s="155"/>
      <c r="AN2139" s="155"/>
      <c r="AO2139" s="155"/>
      <c r="AP2139" s="155"/>
      <c r="AQ2139" s="155"/>
      <c r="AR2139" s="155"/>
    </row>
    <row r="2140" spans="1:44" ht="102" hidden="1" x14ac:dyDescent="0.3">
      <c r="A2140" s="155"/>
      <c r="B2140" s="165" t="s">
        <v>4107</v>
      </c>
      <c r="C2140" s="162"/>
      <c r="D2140" s="170">
        <v>2233.39</v>
      </c>
      <c r="E2140" s="171">
        <v>2233.39</v>
      </c>
      <c r="F2140" s="166" t="s">
        <v>2999</v>
      </c>
      <c r="G2140" s="161" t="s">
        <v>1214</v>
      </c>
      <c r="H2140" s="162" t="s">
        <v>343</v>
      </c>
      <c r="I2140" s="155"/>
      <c r="J2140" s="155"/>
      <c r="K2140" s="155"/>
      <c r="L2140" s="155"/>
      <c r="M2140" s="155"/>
      <c r="N2140" s="155"/>
      <c r="O2140" s="155"/>
      <c r="P2140" s="155"/>
      <c r="Q2140" s="155"/>
      <c r="R2140" s="155"/>
      <c r="S2140" s="155"/>
      <c r="T2140" s="155"/>
      <c r="U2140" s="155"/>
      <c r="V2140" s="155"/>
      <c r="W2140" s="155"/>
      <c r="X2140" s="155"/>
      <c r="Y2140" s="155"/>
      <c r="Z2140" s="155"/>
      <c r="AA2140" s="155"/>
      <c r="AB2140" s="155"/>
      <c r="AC2140" s="155"/>
      <c r="AD2140" s="155"/>
      <c r="AE2140" s="155"/>
      <c r="AF2140" s="155"/>
      <c r="AG2140" s="155"/>
      <c r="AH2140" s="155"/>
      <c r="AI2140" s="155"/>
      <c r="AJ2140" s="155"/>
      <c r="AK2140" s="155"/>
      <c r="AL2140" s="155"/>
      <c r="AM2140" s="155"/>
      <c r="AN2140" s="155"/>
      <c r="AO2140" s="155"/>
      <c r="AP2140" s="155"/>
      <c r="AQ2140" s="155"/>
      <c r="AR2140" s="155"/>
    </row>
    <row r="2141" spans="1:44" ht="102" hidden="1" x14ac:dyDescent="0.3">
      <c r="A2141" s="155"/>
      <c r="B2141" s="166" t="s">
        <v>2999</v>
      </c>
      <c r="C2141" s="167"/>
      <c r="D2141" s="170">
        <v>2233.39</v>
      </c>
      <c r="E2141" s="171">
        <v>2233.39</v>
      </c>
      <c r="F2141" s="161" t="s">
        <v>1214</v>
      </c>
      <c r="G2141" s="165" t="s">
        <v>4107</v>
      </c>
      <c r="H2141" s="162"/>
      <c r="I2141" s="155"/>
      <c r="J2141" s="155"/>
      <c r="K2141" s="155"/>
      <c r="L2141" s="155"/>
      <c r="M2141" s="155"/>
      <c r="N2141" s="155"/>
      <c r="O2141" s="155"/>
      <c r="P2141" s="155"/>
      <c r="Q2141" s="155"/>
      <c r="R2141" s="155"/>
      <c r="S2141" s="155"/>
      <c r="T2141" s="155"/>
      <c r="U2141" s="155"/>
      <c r="V2141" s="155"/>
      <c r="W2141" s="155"/>
      <c r="X2141" s="155"/>
      <c r="Y2141" s="155"/>
      <c r="Z2141" s="155"/>
      <c r="AA2141" s="155"/>
      <c r="AB2141" s="155"/>
      <c r="AC2141" s="155"/>
      <c r="AD2141" s="155"/>
      <c r="AE2141" s="155"/>
      <c r="AF2141" s="155"/>
      <c r="AG2141" s="155"/>
      <c r="AH2141" s="155"/>
      <c r="AI2141" s="155"/>
      <c r="AJ2141" s="155"/>
      <c r="AK2141" s="155"/>
      <c r="AL2141" s="155"/>
      <c r="AM2141" s="155"/>
      <c r="AN2141" s="155"/>
      <c r="AO2141" s="155"/>
      <c r="AP2141" s="155"/>
      <c r="AQ2141" s="155"/>
      <c r="AR2141" s="155"/>
    </row>
    <row r="2142" spans="1:44" ht="102" x14ac:dyDescent="0.3">
      <c r="A2142" s="155"/>
      <c r="B2142" s="161" t="s">
        <v>1214</v>
      </c>
      <c r="C2142" s="162" t="s">
        <v>343</v>
      </c>
      <c r="D2142" s="170">
        <v>2392.3000000000002</v>
      </c>
      <c r="E2142" s="171">
        <v>2392.3000000000002</v>
      </c>
      <c r="F2142" s="165" t="s">
        <v>4107</v>
      </c>
      <c r="G2142" s="166" t="s">
        <v>2747</v>
      </c>
      <c r="H2142" s="167"/>
      <c r="I2142" s="155"/>
      <c r="J2142" s="155"/>
      <c r="K2142" s="155"/>
      <c r="L2142" s="155"/>
      <c r="M2142" s="155"/>
      <c r="N2142" s="155"/>
      <c r="O2142" s="155"/>
      <c r="P2142" s="155"/>
      <c r="Q2142" s="155"/>
      <c r="R2142" s="155"/>
      <c r="S2142" s="155"/>
      <c r="T2142" s="155"/>
      <c r="U2142" s="155"/>
      <c r="V2142" s="155"/>
      <c r="W2142" s="155"/>
      <c r="X2142" s="155"/>
      <c r="Y2142" s="155"/>
      <c r="Z2142" s="155"/>
      <c r="AA2142" s="155"/>
      <c r="AB2142" s="155"/>
      <c r="AC2142" s="155"/>
      <c r="AD2142" s="155"/>
      <c r="AE2142" s="155"/>
      <c r="AF2142" s="155"/>
      <c r="AG2142" s="155"/>
      <c r="AH2142" s="155"/>
      <c r="AI2142" s="155"/>
      <c r="AJ2142" s="155"/>
      <c r="AK2142" s="155"/>
      <c r="AL2142" s="155"/>
      <c r="AM2142" s="155"/>
      <c r="AN2142" s="155"/>
      <c r="AO2142" s="155"/>
      <c r="AP2142" s="155"/>
      <c r="AQ2142" s="155"/>
      <c r="AR2142" s="155"/>
    </row>
    <row r="2143" spans="1:44" ht="102" hidden="1" x14ac:dyDescent="0.3">
      <c r="A2143" s="155"/>
      <c r="B2143" s="165" t="s">
        <v>4107</v>
      </c>
      <c r="C2143" s="162"/>
      <c r="D2143" s="170">
        <v>2392.3000000000002</v>
      </c>
      <c r="E2143" s="171">
        <v>2392.3000000000002</v>
      </c>
      <c r="F2143" s="166" t="s">
        <v>2747</v>
      </c>
      <c r="G2143" s="161" t="s">
        <v>1497</v>
      </c>
      <c r="H2143" s="162" t="s">
        <v>195</v>
      </c>
      <c r="I2143" s="155"/>
      <c r="J2143" s="155"/>
      <c r="K2143" s="155"/>
      <c r="L2143" s="155"/>
      <c r="M2143" s="155"/>
      <c r="N2143" s="155"/>
      <c r="O2143" s="155"/>
      <c r="P2143" s="155"/>
      <c r="Q2143" s="155"/>
      <c r="R2143" s="155"/>
      <c r="S2143" s="155"/>
      <c r="T2143" s="155"/>
      <c r="U2143" s="155"/>
      <c r="V2143" s="155"/>
      <c r="W2143" s="155"/>
      <c r="X2143" s="155"/>
      <c r="Y2143" s="155"/>
      <c r="Z2143" s="155"/>
      <c r="AA2143" s="155"/>
      <c r="AB2143" s="155"/>
      <c r="AC2143" s="155"/>
      <c r="AD2143" s="155"/>
      <c r="AE2143" s="155"/>
      <c r="AF2143" s="155"/>
      <c r="AG2143" s="155"/>
      <c r="AH2143" s="155"/>
      <c r="AI2143" s="155"/>
      <c r="AJ2143" s="155"/>
      <c r="AK2143" s="155"/>
      <c r="AL2143" s="155"/>
      <c r="AM2143" s="155"/>
      <c r="AN2143" s="155"/>
      <c r="AO2143" s="155"/>
      <c r="AP2143" s="155"/>
      <c r="AQ2143" s="155"/>
      <c r="AR2143" s="155"/>
    </row>
    <row r="2144" spans="1:44" ht="102" hidden="1" x14ac:dyDescent="0.3">
      <c r="A2144" s="155"/>
      <c r="B2144" s="166" t="s">
        <v>2747</v>
      </c>
      <c r="C2144" s="167"/>
      <c r="D2144" s="170">
        <v>2392.3000000000002</v>
      </c>
      <c r="E2144" s="171">
        <v>2392.3000000000002</v>
      </c>
      <c r="F2144" s="161" t="s">
        <v>1497</v>
      </c>
      <c r="G2144" s="165" t="s">
        <v>4107</v>
      </c>
      <c r="H2144" s="162"/>
      <c r="I2144" s="155"/>
      <c r="J2144" s="155"/>
      <c r="K2144" s="155"/>
      <c r="L2144" s="155"/>
      <c r="M2144" s="155"/>
      <c r="N2144" s="155"/>
      <c r="O2144" s="155"/>
      <c r="P2144" s="155"/>
      <c r="Q2144" s="155"/>
      <c r="R2144" s="155"/>
      <c r="S2144" s="155"/>
      <c r="T2144" s="155"/>
      <c r="U2144" s="155"/>
      <c r="V2144" s="155"/>
      <c r="W2144" s="155"/>
      <c r="X2144" s="155"/>
      <c r="Y2144" s="155"/>
      <c r="Z2144" s="155"/>
      <c r="AA2144" s="155"/>
      <c r="AB2144" s="155"/>
      <c r="AC2144" s="155"/>
      <c r="AD2144" s="155"/>
      <c r="AE2144" s="155"/>
      <c r="AF2144" s="155"/>
      <c r="AG2144" s="155"/>
      <c r="AH2144" s="155"/>
      <c r="AI2144" s="155"/>
      <c r="AJ2144" s="155"/>
      <c r="AK2144" s="155"/>
      <c r="AL2144" s="155"/>
      <c r="AM2144" s="155"/>
      <c r="AN2144" s="155"/>
      <c r="AO2144" s="155"/>
      <c r="AP2144" s="155"/>
      <c r="AQ2144" s="155"/>
      <c r="AR2144" s="155"/>
    </row>
    <row r="2145" spans="1:44" ht="102" x14ac:dyDescent="0.3">
      <c r="A2145" s="155"/>
      <c r="B2145" s="161" t="s">
        <v>1497</v>
      </c>
      <c r="C2145" s="162" t="s">
        <v>195</v>
      </c>
      <c r="D2145" s="170">
        <v>2576.9899999999998</v>
      </c>
      <c r="E2145" s="171">
        <v>2576.9899999999998</v>
      </c>
      <c r="F2145" s="165" t="s">
        <v>4107</v>
      </c>
      <c r="G2145" s="166" t="s">
        <v>3000</v>
      </c>
      <c r="H2145" s="167"/>
      <c r="I2145" s="155"/>
      <c r="J2145" s="155"/>
      <c r="K2145" s="155"/>
      <c r="L2145" s="155"/>
      <c r="M2145" s="155"/>
      <c r="N2145" s="155"/>
      <c r="O2145" s="155"/>
      <c r="P2145" s="155"/>
      <c r="Q2145" s="155"/>
      <c r="R2145" s="155"/>
      <c r="S2145" s="155"/>
      <c r="T2145" s="155"/>
      <c r="U2145" s="155"/>
      <c r="V2145" s="155"/>
      <c r="W2145" s="155"/>
      <c r="X2145" s="155"/>
      <c r="Y2145" s="155"/>
      <c r="Z2145" s="155"/>
      <c r="AA2145" s="155"/>
      <c r="AB2145" s="155"/>
      <c r="AC2145" s="155"/>
      <c r="AD2145" s="155"/>
      <c r="AE2145" s="155"/>
      <c r="AF2145" s="155"/>
      <c r="AG2145" s="155"/>
      <c r="AH2145" s="155"/>
      <c r="AI2145" s="155"/>
      <c r="AJ2145" s="155"/>
      <c r="AK2145" s="155"/>
      <c r="AL2145" s="155"/>
      <c r="AM2145" s="155"/>
      <c r="AN2145" s="155"/>
      <c r="AO2145" s="155"/>
      <c r="AP2145" s="155"/>
      <c r="AQ2145" s="155"/>
      <c r="AR2145" s="155"/>
    </row>
    <row r="2146" spans="1:44" ht="102" hidden="1" x14ac:dyDescent="0.3">
      <c r="A2146" s="155"/>
      <c r="B2146" s="165" t="s">
        <v>4107</v>
      </c>
      <c r="C2146" s="162"/>
      <c r="D2146" s="170">
        <v>2576.9899999999998</v>
      </c>
      <c r="E2146" s="171">
        <v>2576.9899999999998</v>
      </c>
      <c r="F2146" s="166" t="s">
        <v>3000</v>
      </c>
      <c r="G2146" s="161" t="s">
        <v>1394</v>
      </c>
      <c r="H2146" s="162" t="s">
        <v>300</v>
      </c>
      <c r="I2146" s="155"/>
      <c r="J2146" s="155"/>
      <c r="K2146" s="155"/>
      <c r="L2146" s="155"/>
      <c r="M2146" s="155"/>
      <c r="N2146" s="155"/>
      <c r="O2146" s="155"/>
      <c r="P2146" s="155"/>
      <c r="Q2146" s="155"/>
      <c r="R2146" s="155"/>
      <c r="S2146" s="155"/>
      <c r="T2146" s="155"/>
      <c r="U2146" s="155"/>
      <c r="V2146" s="155"/>
      <c r="W2146" s="155"/>
      <c r="X2146" s="155"/>
      <c r="Y2146" s="155"/>
      <c r="Z2146" s="155"/>
      <c r="AA2146" s="155"/>
      <c r="AB2146" s="155"/>
      <c r="AC2146" s="155"/>
      <c r="AD2146" s="155"/>
      <c r="AE2146" s="155"/>
      <c r="AF2146" s="155"/>
      <c r="AG2146" s="155"/>
      <c r="AH2146" s="155"/>
      <c r="AI2146" s="155"/>
      <c r="AJ2146" s="155"/>
      <c r="AK2146" s="155"/>
      <c r="AL2146" s="155"/>
      <c r="AM2146" s="155"/>
      <c r="AN2146" s="155"/>
      <c r="AO2146" s="155"/>
      <c r="AP2146" s="155"/>
      <c r="AQ2146" s="155"/>
      <c r="AR2146" s="155"/>
    </row>
    <row r="2147" spans="1:44" ht="102" hidden="1" x14ac:dyDescent="0.3">
      <c r="A2147" s="155"/>
      <c r="B2147" s="166" t="s">
        <v>3000</v>
      </c>
      <c r="C2147" s="167"/>
      <c r="D2147" s="170">
        <v>2576.9899999999998</v>
      </c>
      <c r="E2147" s="171">
        <v>2576.9899999999998</v>
      </c>
      <c r="F2147" s="161" t="s">
        <v>1394</v>
      </c>
      <c r="G2147" s="165" t="s">
        <v>4107</v>
      </c>
      <c r="H2147" s="162"/>
      <c r="I2147" s="155"/>
      <c r="J2147" s="155"/>
      <c r="K2147" s="155"/>
      <c r="L2147" s="155"/>
      <c r="M2147" s="155"/>
      <c r="N2147" s="155"/>
      <c r="O2147" s="155"/>
      <c r="P2147" s="155"/>
      <c r="Q2147" s="155"/>
      <c r="R2147" s="155"/>
      <c r="S2147" s="155"/>
      <c r="T2147" s="155"/>
      <c r="U2147" s="155"/>
      <c r="V2147" s="155"/>
      <c r="W2147" s="155"/>
      <c r="X2147" s="155"/>
      <c r="Y2147" s="155"/>
      <c r="Z2147" s="155"/>
      <c r="AA2147" s="155"/>
      <c r="AB2147" s="155"/>
      <c r="AC2147" s="155"/>
      <c r="AD2147" s="155"/>
      <c r="AE2147" s="155"/>
      <c r="AF2147" s="155"/>
      <c r="AG2147" s="155"/>
      <c r="AH2147" s="155"/>
      <c r="AI2147" s="155"/>
      <c r="AJ2147" s="155"/>
      <c r="AK2147" s="155"/>
      <c r="AL2147" s="155"/>
      <c r="AM2147" s="155"/>
      <c r="AN2147" s="155"/>
      <c r="AO2147" s="155"/>
      <c r="AP2147" s="155"/>
      <c r="AQ2147" s="155"/>
      <c r="AR2147" s="155"/>
    </row>
    <row r="2148" spans="1:44" ht="102" x14ac:dyDescent="0.3">
      <c r="A2148" s="155"/>
      <c r="B2148" s="161" t="s">
        <v>1394</v>
      </c>
      <c r="C2148" s="162" t="s">
        <v>300</v>
      </c>
      <c r="D2148" s="170">
        <v>3367.26</v>
      </c>
      <c r="E2148" s="171">
        <v>3367.26</v>
      </c>
      <c r="F2148" s="165" t="s">
        <v>4107</v>
      </c>
      <c r="G2148" s="166" t="s">
        <v>3001</v>
      </c>
      <c r="H2148" s="167"/>
      <c r="I2148" s="155"/>
      <c r="J2148" s="155"/>
      <c r="K2148" s="155"/>
      <c r="L2148" s="155"/>
      <c r="M2148" s="155"/>
      <c r="N2148" s="155"/>
      <c r="O2148" s="155"/>
      <c r="P2148" s="155"/>
      <c r="Q2148" s="155"/>
      <c r="R2148" s="155"/>
      <c r="S2148" s="155"/>
      <c r="T2148" s="155"/>
      <c r="U2148" s="155"/>
      <c r="V2148" s="155"/>
      <c r="W2148" s="155"/>
      <c r="X2148" s="155"/>
      <c r="Y2148" s="155"/>
      <c r="Z2148" s="155"/>
      <c r="AA2148" s="155"/>
      <c r="AB2148" s="155"/>
      <c r="AC2148" s="155"/>
      <c r="AD2148" s="155"/>
      <c r="AE2148" s="155"/>
      <c r="AF2148" s="155"/>
      <c r="AG2148" s="155"/>
      <c r="AH2148" s="155"/>
      <c r="AI2148" s="155"/>
      <c r="AJ2148" s="155"/>
      <c r="AK2148" s="155"/>
      <c r="AL2148" s="155"/>
      <c r="AM2148" s="155"/>
      <c r="AN2148" s="155"/>
      <c r="AO2148" s="155"/>
      <c r="AP2148" s="155"/>
      <c r="AQ2148" s="155"/>
      <c r="AR2148" s="155"/>
    </row>
    <row r="2149" spans="1:44" ht="102" hidden="1" x14ac:dyDescent="0.3">
      <c r="A2149" s="155"/>
      <c r="B2149" s="165" t="s">
        <v>4107</v>
      </c>
      <c r="C2149" s="162"/>
      <c r="D2149" s="170">
        <v>3367.26</v>
      </c>
      <c r="E2149" s="171">
        <v>3367.26</v>
      </c>
      <c r="F2149" s="166" t="s">
        <v>3001</v>
      </c>
      <c r="G2149" s="161" t="s">
        <v>1390</v>
      </c>
      <c r="H2149" s="162" t="s">
        <v>264</v>
      </c>
      <c r="I2149" s="155"/>
      <c r="J2149" s="155"/>
      <c r="K2149" s="155"/>
      <c r="L2149" s="155"/>
      <c r="M2149" s="155"/>
      <c r="N2149" s="155"/>
      <c r="O2149" s="155"/>
      <c r="P2149" s="155"/>
      <c r="Q2149" s="155"/>
      <c r="R2149" s="155"/>
      <c r="S2149" s="155"/>
      <c r="T2149" s="155"/>
      <c r="U2149" s="155"/>
      <c r="V2149" s="155"/>
      <c r="W2149" s="155"/>
      <c r="X2149" s="155"/>
      <c r="Y2149" s="155"/>
      <c r="Z2149" s="155"/>
      <c r="AA2149" s="155"/>
      <c r="AB2149" s="155"/>
      <c r="AC2149" s="155"/>
      <c r="AD2149" s="155"/>
      <c r="AE2149" s="155"/>
      <c r="AF2149" s="155"/>
      <c r="AG2149" s="155"/>
      <c r="AH2149" s="155"/>
      <c r="AI2149" s="155"/>
      <c r="AJ2149" s="155"/>
      <c r="AK2149" s="155"/>
      <c r="AL2149" s="155"/>
      <c r="AM2149" s="155"/>
      <c r="AN2149" s="155"/>
      <c r="AO2149" s="155"/>
      <c r="AP2149" s="155"/>
      <c r="AQ2149" s="155"/>
      <c r="AR2149" s="155"/>
    </row>
    <row r="2150" spans="1:44" ht="102" hidden="1" x14ac:dyDescent="0.3">
      <c r="A2150" s="155"/>
      <c r="B2150" s="166" t="s">
        <v>3001</v>
      </c>
      <c r="C2150" s="167"/>
      <c r="D2150" s="170">
        <v>3367.26</v>
      </c>
      <c r="E2150" s="171">
        <v>3367.26</v>
      </c>
      <c r="F2150" s="161" t="s">
        <v>1390</v>
      </c>
      <c r="G2150" s="165" t="s">
        <v>4107</v>
      </c>
      <c r="H2150" s="162"/>
      <c r="I2150" s="155"/>
      <c r="J2150" s="155"/>
      <c r="K2150" s="155"/>
      <c r="L2150" s="155"/>
      <c r="M2150" s="155"/>
      <c r="N2150" s="155"/>
      <c r="O2150" s="155"/>
      <c r="P2150" s="155"/>
      <c r="Q2150" s="155"/>
      <c r="R2150" s="155"/>
      <c r="S2150" s="155"/>
      <c r="T2150" s="155"/>
      <c r="U2150" s="155"/>
      <c r="V2150" s="155"/>
      <c r="W2150" s="155"/>
      <c r="X2150" s="155"/>
      <c r="Y2150" s="155"/>
      <c r="Z2150" s="155"/>
      <c r="AA2150" s="155"/>
      <c r="AB2150" s="155"/>
      <c r="AC2150" s="155"/>
      <c r="AD2150" s="155"/>
      <c r="AE2150" s="155"/>
      <c r="AF2150" s="155"/>
      <c r="AG2150" s="155"/>
      <c r="AH2150" s="155"/>
      <c r="AI2150" s="155"/>
      <c r="AJ2150" s="155"/>
      <c r="AK2150" s="155"/>
      <c r="AL2150" s="155"/>
      <c r="AM2150" s="155"/>
      <c r="AN2150" s="155"/>
      <c r="AO2150" s="155"/>
      <c r="AP2150" s="155"/>
      <c r="AQ2150" s="155"/>
      <c r="AR2150" s="155"/>
    </row>
    <row r="2151" spans="1:44" ht="102" x14ac:dyDescent="0.3">
      <c r="A2151" s="155"/>
      <c r="B2151" s="161" t="s">
        <v>1390</v>
      </c>
      <c r="C2151" s="162" t="s">
        <v>264</v>
      </c>
      <c r="D2151" s="170">
        <v>1297.08</v>
      </c>
      <c r="E2151" s="171">
        <v>1297.08</v>
      </c>
      <c r="F2151" s="165" t="s">
        <v>4107</v>
      </c>
      <c r="G2151" s="166" t="s">
        <v>3002</v>
      </c>
      <c r="H2151" s="167"/>
      <c r="I2151" s="155"/>
      <c r="J2151" s="155"/>
      <c r="K2151" s="155"/>
      <c r="L2151" s="155"/>
      <c r="M2151" s="155"/>
      <c r="N2151" s="155"/>
      <c r="O2151" s="155"/>
      <c r="P2151" s="155"/>
      <c r="Q2151" s="155"/>
      <c r="R2151" s="155"/>
      <c r="S2151" s="155"/>
      <c r="T2151" s="155"/>
      <c r="U2151" s="155"/>
      <c r="V2151" s="155"/>
      <c r="W2151" s="155"/>
      <c r="X2151" s="155"/>
      <c r="Y2151" s="155"/>
      <c r="Z2151" s="155"/>
      <c r="AA2151" s="155"/>
      <c r="AB2151" s="155"/>
      <c r="AC2151" s="155"/>
      <c r="AD2151" s="155"/>
      <c r="AE2151" s="155"/>
      <c r="AF2151" s="155"/>
      <c r="AG2151" s="155"/>
      <c r="AH2151" s="155"/>
      <c r="AI2151" s="155"/>
      <c r="AJ2151" s="155"/>
      <c r="AK2151" s="155"/>
      <c r="AL2151" s="155"/>
      <c r="AM2151" s="155"/>
      <c r="AN2151" s="155"/>
      <c r="AO2151" s="155"/>
      <c r="AP2151" s="155"/>
      <c r="AQ2151" s="155"/>
      <c r="AR2151" s="155"/>
    </row>
    <row r="2152" spans="1:44" ht="102" hidden="1" x14ac:dyDescent="0.3">
      <c r="A2152" s="155"/>
      <c r="B2152" s="165" t="s">
        <v>4107</v>
      </c>
      <c r="C2152" s="162"/>
      <c r="D2152" s="170">
        <v>1297.08</v>
      </c>
      <c r="E2152" s="171">
        <v>1297.08</v>
      </c>
      <c r="F2152" s="166" t="s">
        <v>3002</v>
      </c>
      <c r="G2152" s="161" t="s">
        <v>1454</v>
      </c>
      <c r="H2152" s="162" t="s">
        <v>247</v>
      </c>
      <c r="I2152" s="155"/>
      <c r="J2152" s="155"/>
      <c r="K2152" s="155"/>
      <c r="L2152" s="155"/>
      <c r="M2152" s="155"/>
      <c r="N2152" s="155"/>
      <c r="O2152" s="155"/>
      <c r="P2152" s="155"/>
      <c r="Q2152" s="155"/>
      <c r="R2152" s="155"/>
      <c r="S2152" s="155"/>
      <c r="T2152" s="155"/>
      <c r="U2152" s="155"/>
      <c r="V2152" s="155"/>
      <c r="W2152" s="155"/>
      <c r="X2152" s="155"/>
      <c r="Y2152" s="155"/>
      <c r="Z2152" s="155"/>
      <c r="AA2152" s="155"/>
      <c r="AB2152" s="155"/>
      <c r="AC2152" s="155"/>
      <c r="AD2152" s="155"/>
      <c r="AE2152" s="155"/>
      <c r="AF2152" s="155"/>
      <c r="AG2152" s="155"/>
      <c r="AH2152" s="155"/>
      <c r="AI2152" s="155"/>
      <c r="AJ2152" s="155"/>
      <c r="AK2152" s="155"/>
      <c r="AL2152" s="155"/>
      <c r="AM2152" s="155"/>
      <c r="AN2152" s="155"/>
      <c r="AO2152" s="155"/>
      <c r="AP2152" s="155"/>
      <c r="AQ2152" s="155"/>
      <c r="AR2152" s="155"/>
    </row>
    <row r="2153" spans="1:44" ht="102" hidden="1" x14ac:dyDescent="0.3">
      <c r="A2153" s="155"/>
      <c r="B2153" s="166" t="s">
        <v>3002</v>
      </c>
      <c r="C2153" s="167"/>
      <c r="D2153" s="170">
        <v>1297.08</v>
      </c>
      <c r="E2153" s="171">
        <v>1297.08</v>
      </c>
      <c r="F2153" s="161" t="s">
        <v>1454</v>
      </c>
      <c r="G2153" s="165" t="s">
        <v>4107</v>
      </c>
      <c r="H2153" s="162"/>
      <c r="I2153" s="155"/>
      <c r="J2153" s="155"/>
      <c r="K2153" s="155"/>
      <c r="L2153" s="155"/>
      <c r="M2153" s="155"/>
      <c r="N2153" s="155"/>
      <c r="O2153" s="155"/>
      <c r="P2153" s="155"/>
      <c r="Q2153" s="155"/>
      <c r="R2153" s="155"/>
      <c r="S2153" s="155"/>
      <c r="T2153" s="155"/>
      <c r="U2153" s="155"/>
      <c r="V2153" s="155"/>
      <c r="W2153" s="155"/>
      <c r="X2153" s="155"/>
      <c r="Y2153" s="155"/>
      <c r="Z2153" s="155"/>
      <c r="AA2153" s="155"/>
      <c r="AB2153" s="155"/>
      <c r="AC2153" s="155"/>
      <c r="AD2153" s="155"/>
      <c r="AE2153" s="155"/>
      <c r="AF2153" s="155"/>
      <c r="AG2153" s="155"/>
      <c r="AH2153" s="155"/>
      <c r="AI2153" s="155"/>
      <c r="AJ2153" s="155"/>
      <c r="AK2153" s="155"/>
      <c r="AL2153" s="155"/>
      <c r="AM2153" s="155"/>
      <c r="AN2153" s="155"/>
      <c r="AO2153" s="155"/>
      <c r="AP2153" s="155"/>
      <c r="AQ2153" s="155"/>
      <c r="AR2153" s="155"/>
    </row>
    <row r="2154" spans="1:44" ht="102" x14ac:dyDescent="0.3">
      <c r="A2154" s="155"/>
      <c r="B2154" s="161" t="s">
        <v>1454</v>
      </c>
      <c r="C2154" s="162" t="s">
        <v>247</v>
      </c>
      <c r="D2154" s="170">
        <v>2233.39</v>
      </c>
      <c r="E2154" s="171">
        <v>2233.39</v>
      </c>
      <c r="F2154" s="165" t="s">
        <v>4107</v>
      </c>
      <c r="G2154" s="166" t="s">
        <v>3003</v>
      </c>
      <c r="H2154" s="167"/>
      <c r="I2154" s="155"/>
      <c r="J2154" s="155"/>
      <c r="K2154" s="155"/>
      <c r="L2154" s="155"/>
      <c r="M2154" s="155"/>
      <c r="N2154" s="155"/>
      <c r="O2154" s="155"/>
      <c r="P2154" s="155"/>
      <c r="Q2154" s="155"/>
      <c r="R2154" s="155"/>
      <c r="S2154" s="155"/>
      <c r="T2154" s="155"/>
      <c r="U2154" s="155"/>
      <c r="V2154" s="155"/>
      <c r="W2154" s="155"/>
      <c r="X2154" s="155"/>
      <c r="Y2154" s="155"/>
      <c r="Z2154" s="155"/>
      <c r="AA2154" s="155"/>
      <c r="AB2154" s="155"/>
      <c r="AC2154" s="155"/>
      <c r="AD2154" s="155"/>
      <c r="AE2154" s="155"/>
      <c r="AF2154" s="155"/>
      <c r="AG2154" s="155"/>
      <c r="AH2154" s="155"/>
      <c r="AI2154" s="155"/>
      <c r="AJ2154" s="155"/>
      <c r="AK2154" s="155"/>
      <c r="AL2154" s="155"/>
      <c r="AM2154" s="155"/>
      <c r="AN2154" s="155"/>
      <c r="AO2154" s="155"/>
      <c r="AP2154" s="155"/>
      <c r="AQ2154" s="155"/>
      <c r="AR2154" s="155"/>
    </row>
    <row r="2155" spans="1:44" ht="102" hidden="1" x14ac:dyDescent="0.3">
      <c r="A2155" s="155"/>
      <c r="B2155" s="165" t="s">
        <v>4107</v>
      </c>
      <c r="C2155" s="162"/>
      <c r="D2155" s="170">
        <v>2233.39</v>
      </c>
      <c r="E2155" s="171">
        <v>2233.39</v>
      </c>
      <c r="F2155" s="166" t="s">
        <v>3003</v>
      </c>
      <c r="G2155" s="161" t="s">
        <v>1465</v>
      </c>
      <c r="H2155" s="162" t="s">
        <v>115</v>
      </c>
      <c r="I2155" s="155"/>
      <c r="J2155" s="155"/>
      <c r="K2155" s="155"/>
      <c r="L2155" s="155"/>
      <c r="M2155" s="155"/>
      <c r="N2155" s="155"/>
      <c r="O2155" s="155"/>
      <c r="P2155" s="155"/>
      <c r="Q2155" s="155"/>
      <c r="R2155" s="155"/>
      <c r="S2155" s="155"/>
      <c r="T2155" s="155"/>
      <c r="U2155" s="155"/>
      <c r="V2155" s="155"/>
      <c r="W2155" s="155"/>
      <c r="X2155" s="155"/>
      <c r="Y2155" s="155"/>
      <c r="Z2155" s="155"/>
      <c r="AA2155" s="155"/>
      <c r="AB2155" s="155"/>
      <c r="AC2155" s="155"/>
      <c r="AD2155" s="155"/>
      <c r="AE2155" s="155"/>
      <c r="AF2155" s="155"/>
      <c r="AG2155" s="155"/>
      <c r="AH2155" s="155"/>
      <c r="AI2155" s="155"/>
      <c r="AJ2155" s="155"/>
      <c r="AK2155" s="155"/>
      <c r="AL2155" s="155"/>
      <c r="AM2155" s="155"/>
      <c r="AN2155" s="155"/>
      <c r="AO2155" s="155"/>
      <c r="AP2155" s="155"/>
      <c r="AQ2155" s="155"/>
      <c r="AR2155" s="155"/>
    </row>
    <row r="2156" spans="1:44" ht="102" hidden="1" x14ac:dyDescent="0.3">
      <c r="A2156" s="155"/>
      <c r="B2156" s="166" t="s">
        <v>3003</v>
      </c>
      <c r="C2156" s="167"/>
      <c r="D2156" s="170">
        <v>2233.39</v>
      </c>
      <c r="E2156" s="171">
        <v>2233.39</v>
      </c>
      <c r="F2156" s="161" t="s">
        <v>1465</v>
      </c>
      <c r="G2156" s="165" t="s">
        <v>4107</v>
      </c>
      <c r="H2156" s="162"/>
      <c r="I2156" s="155"/>
      <c r="J2156" s="155"/>
      <c r="K2156" s="155"/>
      <c r="L2156" s="155"/>
      <c r="M2156" s="155"/>
      <c r="N2156" s="155"/>
      <c r="O2156" s="155"/>
      <c r="P2156" s="155"/>
      <c r="Q2156" s="155"/>
      <c r="R2156" s="155"/>
      <c r="S2156" s="155"/>
      <c r="T2156" s="155"/>
      <c r="U2156" s="155"/>
      <c r="V2156" s="155"/>
      <c r="W2156" s="155"/>
      <c r="X2156" s="155"/>
      <c r="Y2156" s="155"/>
      <c r="Z2156" s="155"/>
      <c r="AA2156" s="155"/>
      <c r="AB2156" s="155"/>
      <c r="AC2156" s="155"/>
      <c r="AD2156" s="155"/>
      <c r="AE2156" s="155"/>
      <c r="AF2156" s="155"/>
      <c r="AG2156" s="155"/>
      <c r="AH2156" s="155"/>
      <c r="AI2156" s="155"/>
      <c r="AJ2156" s="155"/>
      <c r="AK2156" s="155"/>
      <c r="AL2156" s="155"/>
      <c r="AM2156" s="155"/>
      <c r="AN2156" s="155"/>
      <c r="AO2156" s="155"/>
      <c r="AP2156" s="155"/>
      <c r="AQ2156" s="155"/>
      <c r="AR2156" s="155"/>
    </row>
    <row r="2157" spans="1:44" ht="102" x14ac:dyDescent="0.3">
      <c r="A2157" s="155"/>
      <c r="B2157" s="161" t="s">
        <v>1465</v>
      </c>
      <c r="C2157" s="162" t="s">
        <v>115</v>
      </c>
      <c r="D2157" s="170">
        <v>2576.9899999999998</v>
      </c>
      <c r="E2157" s="171">
        <v>2576.9899999999998</v>
      </c>
      <c r="F2157" s="165" t="s">
        <v>4107</v>
      </c>
      <c r="G2157" s="166" t="s">
        <v>3004</v>
      </c>
      <c r="H2157" s="167"/>
      <c r="I2157" s="155"/>
      <c r="J2157" s="155"/>
      <c r="K2157" s="155"/>
      <c r="L2157" s="155"/>
      <c r="M2157" s="155"/>
      <c r="N2157" s="155"/>
      <c r="O2157" s="155"/>
      <c r="P2157" s="155"/>
      <c r="Q2157" s="155"/>
      <c r="R2157" s="155"/>
      <c r="S2157" s="155"/>
      <c r="T2157" s="155"/>
      <c r="U2157" s="155"/>
      <c r="V2157" s="155"/>
      <c r="W2157" s="155"/>
      <c r="X2157" s="155"/>
      <c r="Y2157" s="155"/>
      <c r="Z2157" s="155"/>
      <c r="AA2157" s="155"/>
      <c r="AB2157" s="155"/>
      <c r="AC2157" s="155"/>
      <c r="AD2157" s="155"/>
      <c r="AE2157" s="155"/>
      <c r="AF2157" s="155"/>
      <c r="AG2157" s="155"/>
      <c r="AH2157" s="155"/>
      <c r="AI2157" s="155"/>
      <c r="AJ2157" s="155"/>
      <c r="AK2157" s="155"/>
      <c r="AL2157" s="155"/>
      <c r="AM2157" s="155"/>
      <c r="AN2157" s="155"/>
      <c r="AO2157" s="155"/>
      <c r="AP2157" s="155"/>
      <c r="AQ2157" s="155"/>
      <c r="AR2157" s="155"/>
    </row>
    <row r="2158" spans="1:44" ht="102" hidden="1" x14ac:dyDescent="0.3">
      <c r="A2158" s="155"/>
      <c r="B2158" s="165" t="s">
        <v>4107</v>
      </c>
      <c r="C2158" s="162"/>
      <c r="D2158" s="170">
        <v>2576.9899999999998</v>
      </c>
      <c r="E2158" s="171">
        <v>2576.9899999999998</v>
      </c>
      <c r="F2158" s="166" t="s">
        <v>3004</v>
      </c>
      <c r="G2158" s="161" t="s">
        <v>1392</v>
      </c>
      <c r="H2158" s="162" t="s">
        <v>81</v>
      </c>
      <c r="I2158" s="155"/>
      <c r="J2158" s="155"/>
      <c r="K2158" s="155"/>
      <c r="L2158" s="155"/>
      <c r="M2158" s="155"/>
      <c r="N2158" s="155"/>
      <c r="O2158" s="155"/>
      <c r="P2158" s="155"/>
      <c r="Q2158" s="155"/>
      <c r="R2158" s="155"/>
      <c r="S2158" s="155"/>
      <c r="T2158" s="155"/>
      <c r="U2158" s="155"/>
      <c r="V2158" s="155"/>
      <c r="W2158" s="155"/>
      <c r="X2158" s="155"/>
      <c r="Y2158" s="155"/>
      <c r="Z2158" s="155"/>
      <c r="AA2158" s="155"/>
      <c r="AB2158" s="155"/>
      <c r="AC2158" s="155"/>
      <c r="AD2158" s="155"/>
      <c r="AE2158" s="155"/>
      <c r="AF2158" s="155"/>
      <c r="AG2158" s="155"/>
      <c r="AH2158" s="155"/>
      <c r="AI2158" s="155"/>
      <c r="AJ2158" s="155"/>
      <c r="AK2158" s="155"/>
      <c r="AL2158" s="155"/>
      <c r="AM2158" s="155"/>
      <c r="AN2158" s="155"/>
      <c r="AO2158" s="155"/>
      <c r="AP2158" s="155"/>
      <c r="AQ2158" s="155"/>
      <c r="AR2158" s="155"/>
    </row>
    <row r="2159" spans="1:44" ht="102" hidden="1" x14ac:dyDescent="0.3">
      <c r="A2159" s="155"/>
      <c r="B2159" s="166" t="s">
        <v>3004</v>
      </c>
      <c r="C2159" s="167"/>
      <c r="D2159" s="170">
        <v>2576.9899999999998</v>
      </c>
      <c r="E2159" s="171">
        <v>2576.9899999999998</v>
      </c>
      <c r="F2159" s="161" t="s">
        <v>1392</v>
      </c>
      <c r="G2159" s="165" t="s">
        <v>4107</v>
      </c>
      <c r="H2159" s="162"/>
      <c r="I2159" s="155"/>
      <c r="J2159" s="155"/>
      <c r="K2159" s="155"/>
      <c r="L2159" s="155"/>
      <c r="M2159" s="155"/>
      <c r="N2159" s="155"/>
      <c r="O2159" s="155"/>
      <c r="P2159" s="155"/>
      <c r="Q2159" s="155"/>
      <c r="R2159" s="155"/>
      <c r="S2159" s="155"/>
      <c r="T2159" s="155"/>
      <c r="U2159" s="155"/>
      <c r="V2159" s="155"/>
      <c r="W2159" s="155"/>
      <c r="X2159" s="155"/>
      <c r="Y2159" s="155"/>
      <c r="Z2159" s="155"/>
      <c r="AA2159" s="155"/>
      <c r="AB2159" s="155"/>
      <c r="AC2159" s="155"/>
      <c r="AD2159" s="155"/>
      <c r="AE2159" s="155"/>
      <c r="AF2159" s="155"/>
      <c r="AG2159" s="155"/>
      <c r="AH2159" s="155"/>
      <c r="AI2159" s="155"/>
      <c r="AJ2159" s="155"/>
      <c r="AK2159" s="155"/>
      <c r="AL2159" s="155"/>
      <c r="AM2159" s="155"/>
      <c r="AN2159" s="155"/>
      <c r="AO2159" s="155"/>
      <c r="AP2159" s="155"/>
      <c r="AQ2159" s="155"/>
      <c r="AR2159" s="155"/>
    </row>
    <row r="2160" spans="1:44" ht="102" x14ac:dyDescent="0.3">
      <c r="A2160" s="155"/>
      <c r="B2160" s="161" t="s">
        <v>1392</v>
      </c>
      <c r="C2160" s="162" t="s">
        <v>81</v>
      </c>
      <c r="D2160" s="170">
        <v>3367.26</v>
      </c>
      <c r="E2160" s="171">
        <v>3367.26</v>
      </c>
      <c r="F2160" s="165" t="s">
        <v>4107</v>
      </c>
      <c r="G2160" s="166" t="s">
        <v>3005</v>
      </c>
      <c r="H2160" s="167"/>
      <c r="I2160" s="155"/>
      <c r="J2160" s="155"/>
      <c r="K2160" s="155"/>
      <c r="L2160" s="155"/>
      <c r="M2160" s="155"/>
      <c r="N2160" s="155"/>
      <c r="O2160" s="155"/>
      <c r="P2160" s="155"/>
      <c r="Q2160" s="155"/>
      <c r="R2160" s="155"/>
      <c r="S2160" s="155"/>
      <c r="T2160" s="155"/>
      <c r="U2160" s="155"/>
      <c r="V2160" s="155"/>
      <c r="W2160" s="155"/>
      <c r="X2160" s="155"/>
      <c r="Y2160" s="155"/>
      <c r="Z2160" s="155"/>
      <c r="AA2160" s="155"/>
      <c r="AB2160" s="155"/>
      <c r="AC2160" s="155"/>
      <c r="AD2160" s="155"/>
      <c r="AE2160" s="155"/>
      <c r="AF2160" s="155"/>
      <c r="AG2160" s="155"/>
      <c r="AH2160" s="155"/>
      <c r="AI2160" s="155"/>
      <c r="AJ2160" s="155"/>
      <c r="AK2160" s="155"/>
      <c r="AL2160" s="155"/>
      <c r="AM2160" s="155"/>
      <c r="AN2160" s="155"/>
      <c r="AO2160" s="155"/>
      <c r="AP2160" s="155"/>
      <c r="AQ2160" s="155"/>
      <c r="AR2160" s="155"/>
    </row>
    <row r="2161" spans="1:44" ht="102" hidden="1" x14ac:dyDescent="0.3">
      <c r="A2161" s="155"/>
      <c r="B2161" s="165" t="s">
        <v>4107</v>
      </c>
      <c r="C2161" s="162"/>
      <c r="D2161" s="170">
        <v>3367.26</v>
      </c>
      <c r="E2161" s="171">
        <v>3367.26</v>
      </c>
      <c r="F2161" s="166" t="s">
        <v>3005</v>
      </c>
      <c r="G2161" s="161" t="s">
        <v>1393</v>
      </c>
      <c r="H2161" s="162" t="s">
        <v>243</v>
      </c>
      <c r="I2161" s="155"/>
      <c r="J2161" s="155"/>
      <c r="K2161" s="155"/>
      <c r="L2161" s="155"/>
      <c r="M2161" s="155"/>
      <c r="N2161" s="155"/>
      <c r="O2161" s="155"/>
      <c r="P2161" s="155"/>
      <c r="Q2161" s="155"/>
      <c r="R2161" s="155"/>
      <c r="S2161" s="155"/>
      <c r="T2161" s="155"/>
      <c r="U2161" s="155"/>
      <c r="V2161" s="155"/>
      <c r="W2161" s="155"/>
      <c r="X2161" s="155"/>
      <c r="Y2161" s="155"/>
      <c r="Z2161" s="155"/>
      <c r="AA2161" s="155"/>
      <c r="AB2161" s="155"/>
      <c r="AC2161" s="155"/>
      <c r="AD2161" s="155"/>
      <c r="AE2161" s="155"/>
      <c r="AF2161" s="155"/>
      <c r="AG2161" s="155"/>
      <c r="AH2161" s="155"/>
      <c r="AI2161" s="155"/>
      <c r="AJ2161" s="155"/>
      <c r="AK2161" s="155"/>
      <c r="AL2161" s="155"/>
      <c r="AM2161" s="155"/>
      <c r="AN2161" s="155"/>
      <c r="AO2161" s="155"/>
      <c r="AP2161" s="155"/>
      <c r="AQ2161" s="155"/>
      <c r="AR2161" s="155"/>
    </row>
    <row r="2162" spans="1:44" ht="102" hidden="1" x14ac:dyDescent="0.3">
      <c r="A2162" s="155"/>
      <c r="B2162" s="166" t="s">
        <v>3005</v>
      </c>
      <c r="C2162" s="167"/>
      <c r="D2162" s="170">
        <v>3367.26</v>
      </c>
      <c r="E2162" s="171">
        <v>3367.26</v>
      </c>
      <c r="F2162" s="161" t="s">
        <v>1393</v>
      </c>
      <c r="G2162" s="165" t="s">
        <v>4107</v>
      </c>
      <c r="H2162" s="162"/>
      <c r="I2162" s="155"/>
      <c r="J2162" s="155"/>
      <c r="K2162" s="155"/>
      <c r="L2162" s="155"/>
      <c r="M2162" s="155"/>
      <c r="N2162" s="155"/>
      <c r="O2162" s="155"/>
      <c r="P2162" s="155"/>
      <c r="Q2162" s="155"/>
      <c r="R2162" s="155"/>
      <c r="S2162" s="155"/>
      <c r="T2162" s="155"/>
      <c r="U2162" s="155"/>
      <c r="V2162" s="155"/>
      <c r="W2162" s="155"/>
      <c r="X2162" s="155"/>
      <c r="Y2162" s="155"/>
      <c r="Z2162" s="155"/>
      <c r="AA2162" s="155"/>
      <c r="AB2162" s="155"/>
      <c r="AC2162" s="155"/>
      <c r="AD2162" s="155"/>
      <c r="AE2162" s="155"/>
      <c r="AF2162" s="155"/>
      <c r="AG2162" s="155"/>
      <c r="AH2162" s="155"/>
      <c r="AI2162" s="155"/>
      <c r="AJ2162" s="155"/>
      <c r="AK2162" s="155"/>
      <c r="AL2162" s="155"/>
      <c r="AM2162" s="155"/>
      <c r="AN2162" s="155"/>
      <c r="AO2162" s="155"/>
      <c r="AP2162" s="155"/>
      <c r="AQ2162" s="155"/>
      <c r="AR2162" s="155"/>
    </row>
    <row r="2163" spans="1:44" ht="102" x14ac:dyDescent="0.3">
      <c r="A2163" s="155"/>
      <c r="B2163" s="161" t="s">
        <v>1393</v>
      </c>
      <c r="C2163" s="162" t="s">
        <v>243</v>
      </c>
      <c r="D2163" s="170">
        <v>1297.08</v>
      </c>
      <c r="E2163" s="171">
        <v>1297.08</v>
      </c>
      <c r="F2163" s="165" t="s">
        <v>4107</v>
      </c>
      <c r="G2163" s="166" t="s">
        <v>3006</v>
      </c>
      <c r="H2163" s="167"/>
      <c r="I2163" s="155"/>
      <c r="J2163" s="155"/>
      <c r="K2163" s="155"/>
      <c r="L2163" s="155"/>
      <c r="M2163" s="155"/>
      <c r="N2163" s="155"/>
      <c r="O2163" s="155"/>
      <c r="P2163" s="155"/>
      <c r="Q2163" s="155"/>
      <c r="R2163" s="155"/>
      <c r="S2163" s="155"/>
      <c r="T2163" s="155"/>
      <c r="U2163" s="155"/>
      <c r="V2163" s="155"/>
      <c r="W2163" s="155"/>
      <c r="X2163" s="155"/>
      <c r="Y2163" s="155"/>
      <c r="Z2163" s="155"/>
      <c r="AA2163" s="155"/>
      <c r="AB2163" s="155"/>
      <c r="AC2163" s="155"/>
      <c r="AD2163" s="155"/>
      <c r="AE2163" s="155"/>
      <c r="AF2163" s="155"/>
      <c r="AG2163" s="155"/>
      <c r="AH2163" s="155"/>
      <c r="AI2163" s="155"/>
      <c r="AJ2163" s="155"/>
      <c r="AK2163" s="155"/>
      <c r="AL2163" s="155"/>
      <c r="AM2163" s="155"/>
      <c r="AN2163" s="155"/>
      <c r="AO2163" s="155"/>
      <c r="AP2163" s="155"/>
      <c r="AQ2163" s="155"/>
      <c r="AR2163" s="155"/>
    </row>
    <row r="2164" spans="1:44" ht="102" hidden="1" x14ac:dyDescent="0.3">
      <c r="A2164" s="155"/>
      <c r="B2164" s="165" t="s">
        <v>4107</v>
      </c>
      <c r="C2164" s="162"/>
      <c r="D2164" s="170">
        <v>1297.08</v>
      </c>
      <c r="E2164" s="171">
        <v>1297.08</v>
      </c>
      <c r="F2164" s="166" t="s">
        <v>3006</v>
      </c>
      <c r="G2164" s="161" t="s">
        <v>1466</v>
      </c>
      <c r="H2164" s="162" t="s">
        <v>270</v>
      </c>
      <c r="I2164" s="155"/>
      <c r="J2164" s="155"/>
      <c r="K2164" s="155"/>
      <c r="L2164" s="155"/>
      <c r="M2164" s="155"/>
      <c r="N2164" s="155"/>
      <c r="O2164" s="155"/>
      <c r="P2164" s="155"/>
      <c r="Q2164" s="155"/>
      <c r="R2164" s="155"/>
      <c r="S2164" s="155"/>
      <c r="T2164" s="155"/>
      <c r="U2164" s="155"/>
      <c r="V2164" s="155"/>
      <c r="W2164" s="155"/>
      <c r="X2164" s="155"/>
      <c r="Y2164" s="155"/>
      <c r="Z2164" s="155"/>
      <c r="AA2164" s="155"/>
      <c r="AB2164" s="155"/>
      <c r="AC2164" s="155"/>
      <c r="AD2164" s="155"/>
      <c r="AE2164" s="155"/>
      <c r="AF2164" s="155"/>
      <c r="AG2164" s="155"/>
      <c r="AH2164" s="155"/>
      <c r="AI2164" s="155"/>
      <c r="AJ2164" s="155"/>
      <c r="AK2164" s="155"/>
      <c r="AL2164" s="155"/>
      <c r="AM2164" s="155"/>
      <c r="AN2164" s="155"/>
      <c r="AO2164" s="155"/>
      <c r="AP2164" s="155"/>
      <c r="AQ2164" s="155"/>
      <c r="AR2164" s="155"/>
    </row>
    <row r="2165" spans="1:44" ht="102" hidden="1" x14ac:dyDescent="0.3">
      <c r="A2165" s="155"/>
      <c r="B2165" s="166" t="s">
        <v>3006</v>
      </c>
      <c r="C2165" s="167"/>
      <c r="D2165" s="170">
        <v>1297.08</v>
      </c>
      <c r="E2165" s="171">
        <v>1297.08</v>
      </c>
      <c r="F2165" s="161" t="s">
        <v>1466</v>
      </c>
      <c r="G2165" s="165" t="s">
        <v>4107</v>
      </c>
      <c r="H2165" s="162"/>
      <c r="I2165" s="155"/>
      <c r="J2165" s="155"/>
      <c r="K2165" s="155"/>
      <c r="L2165" s="155"/>
      <c r="M2165" s="155"/>
      <c r="N2165" s="155"/>
      <c r="O2165" s="155"/>
      <c r="P2165" s="155"/>
      <c r="Q2165" s="155"/>
      <c r="R2165" s="155"/>
      <c r="S2165" s="155"/>
      <c r="T2165" s="155"/>
      <c r="U2165" s="155"/>
      <c r="V2165" s="155"/>
      <c r="W2165" s="155"/>
      <c r="X2165" s="155"/>
      <c r="Y2165" s="155"/>
      <c r="Z2165" s="155"/>
      <c r="AA2165" s="155"/>
      <c r="AB2165" s="155"/>
      <c r="AC2165" s="155"/>
      <c r="AD2165" s="155"/>
      <c r="AE2165" s="155"/>
      <c r="AF2165" s="155"/>
      <c r="AG2165" s="155"/>
      <c r="AH2165" s="155"/>
      <c r="AI2165" s="155"/>
      <c r="AJ2165" s="155"/>
      <c r="AK2165" s="155"/>
      <c r="AL2165" s="155"/>
      <c r="AM2165" s="155"/>
      <c r="AN2165" s="155"/>
      <c r="AO2165" s="155"/>
      <c r="AP2165" s="155"/>
      <c r="AQ2165" s="155"/>
      <c r="AR2165" s="155"/>
    </row>
    <row r="2166" spans="1:44" ht="102" x14ac:dyDescent="0.3">
      <c r="A2166" s="155"/>
      <c r="B2166" s="161" t="s">
        <v>1466</v>
      </c>
      <c r="C2166" s="162" t="s">
        <v>270</v>
      </c>
      <c r="D2166" s="170">
        <v>2233.39</v>
      </c>
      <c r="E2166" s="171">
        <v>2233.39</v>
      </c>
      <c r="F2166" s="165" t="s">
        <v>4107</v>
      </c>
      <c r="G2166" s="166" t="s">
        <v>3007</v>
      </c>
      <c r="H2166" s="167"/>
      <c r="I2166" s="155"/>
      <c r="J2166" s="155"/>
      <c r="K2166" s="155"/>
      <c r="L2166" s="155"/>
      <c r="M2166" s="155"/>
      <c r="N2166" s="155"/>
      <c r="O2166" s="155"/>
      <c r="P2166" s="155"/>
      <c r="Q2166" s="155"/>
      <c r="R2166" s="155"/>
      <c r="S2166" s="155"/>
      <c r="T2166" s="155"/>
      <c r="U2166" s="155"/>
      <c r="V2166" s="155"/>
      <c r="W2166" s="155"/>
      <c r="X2166" s="155"/>
      <c r="Y2166" s="155"/>
      <c r="Z2166" s="155"/>
      <c r="AA2166" s="155"/>
      <c r="AB2166" s="155"/>
      <c r="AC2166" s="155"/>
      <c r="AD2166" s="155"/>
      <c r="AE2166" s="155"/>
      <c r="AF2166" s="155"/>
      <c r="AG2166" s="155"/>
      <c r="AH2166" s="155"/>
      <c r="AI2166" s="155"/>
      <c r="AJ2166" s="155"/>
      <c r="AK2166" s="155"/>
      <c r="AL2166" s="155"/>
      <c r="AM2166" s="155"/>
      <c r="AN2166" s="155"/>
      <c r="AO2166" s="155"/>
      <c r="AP2166" s="155"/>
      <c r="AQ2166" s="155"/>
      <c r="AR2166" s="155"/>
    </row>
    <row r="2167" spans="1:44" ht="102" hidden="1" x14ac:dyDescent="0.3">
      <c r="A2167" s="155"/>
      <c r="B2167" s="165" t="s">
        <v>4107</v>
      </c>
      <c r="C2167" s="162"/>
      <c r="D2167" s="170">
        <v>2233.39</v>
      </c>
      <c r="E2167" s="171">
        <v>2233.39</v>
      </c>
      <c r="F2167" s="166" t="s">
        <v>3007</v>
      </c>
      <c r="G2167" s="161" t="s">
        <v>1456</v>
      </c>
      <c r="H2167" s="162" t="s">
        <v>181</v>
      </c>
      <c r="I2167" s="155"/>
      <c r="J2167" s="155"/>
      <c r="K2167" s="155"/>
      <c r="L2167" s="155"/>
      <c r="M2167" s="155"/>
      <c r="N2167" s="155"/>
      <c r="O2167" s="155"/>
      <c r="P2167" s="155"/>
      <c r="Q2167" s="155"/>
      <c r="R2167" s="155"/>
      <c r="S2167" s="155"/>
      <c r="T2167" s="155"/>
      <c r="U2167" s="155"/>
      <c r="V2167" s="155"/>
      <c r="W2167" s="155"/>
      <c r="X2167" s="155"/>
      <c r="Y2167" s="155"/>
      <c r="Z2167" s="155"/>
      <c r="AA2167" s="155"/>
      <c r="AB2167" s="155"/>
      <c r="AC2167" s="155"/>
      <c r="AD2167" s="155"/>
      <c r="AE2167" s="155"/>
      <c r="AF2167" s="155"/>
      <c r="AG2167" s="155"/>
      <c r="AH2167" s="155"/>
      <c r="AI2167" s="155"/>
      <c r="AJ2167" s="155"/>
      <c r="AK2167" s="155"/>
      <c r="AL2167" s="155"/>
      <c r="AM2167" s="155"/>
      <c r="AN2167" s="155"/>
      <c r="AO2167" s="155"/>
      <c r="AP2167" s="155"/>
      <c r="AQ2167" s="155"/>
      <c r="AR2167" s="155"/>
    </row>
    <row r="2168" spans="1:44" ht="102" hidden="1" x14ac:dyDescent="0.3">
      <c r="A2168" s="155"/>
      <c r="B2168" s="166" t="s">
        <v>3007</v>
      </c>
      <c r="C2168" s="167"/>
      <c r="D2168" s="170">
        <v>2233.39</v>
      </c>
      <c r="E2168" s="171">
        <v>2233.39</v>
      </c>
      <c r="F2168" s="161" t="s">
        <v>1456</v>
      </c>
      <c r="G2168" s="165" t="s">
        <v>4107</v>
      </c>
      <c r="H2168" s="162"/>
      <c r="I2168" s="155"/>
      <c r="J2168" s="155"/>
      <c r="K2168" s="155"/>
      <c r="L2168" s="155"/>
      <c r="M2168" s="155"/>
      <c r="N2168" s="155"/>
      <c r="O2168" s="155"/>
      <c r="P2168" s="155"/>
      <c r="Q2168" s="155"/>
      <c r="R2168" s="155"/>
      <c r="S2168" s="155"/>
      <c r="T2168" s="155"/>
      <c r="U2168" s="155"/>
      <c r="V2168" s="155"/>
      <c r="W2168" s="155"/>
      <c r="X2168" s="155"/>
      <c r="Y2168" s="155"/>
      <c r="Z2168" s="155"/>
      <c r="AA2168" s="155"/>
      <c r="AB2168" s="155"/>
      <c r="AC2168" s="155"/>
      <c r="AD2168" s="155"/>
      <c r="AE2168" s="155"/>
      <c r="AF2168" s="155"/>
      <c r="AG2168" s="155"/>
      <c r="AH2168" s="155"/>
      <c r="AI2168" s="155"/>
      <c r="AJ2168" s="155"/>
      <c r="AK2168" s="155"/>
      <c r="AL2168" s="155"/>
      <c r="AM2168" s="155"/>
      <c r="AN2168" s="155"/>
      <c r="AO2168" s="155"/>
      <c r="AP2168" s="155"/>
      <c r="AQ2168" s="155"/>
      <c r="AR2168" s="155"/>
    </row>
    <row r="2169" spans="1:44" ht="102" x14ac:dyDescent="0.3">
      <c r="A2169" s="155"/>
      <c r="B2169" s="161" t="s">
        <v>1456</v>
      </c>
      <c r="C2169" s="162" t="s">
        <v>181</v>
      </c>
      <c r="D2169" s="170">
        <v>2576.9899999999998</v>
      </c>
      <c r="E2169" s="171">
        <v>2576.9899999999998</v>
      </c>
      <c r="F2169" s="165" t="s">
        <v>4107</v>
      </c>
      <c r="G2169" s="166" t="s">
        <v>3008</v>
      </c>
      <c r="H2169" s="167"/>
      <c r="I2169" s="155"/>
      <c r="J2169" s="155"/>
      <c r="K2169" s="155"/>
      <c r="L2169" s="155"/>
      <c r="M2169" s="155"/>
      <c r="N2169" s="155"/>
      <c r="O2169" s="155"/>
      <c r="P2169" s="155"/>
      <c r="Q2169" s="155"/>
      <c r="R2169" s="155"/>
      <c r="S2169" s="155"/>
      <c r="T2169" s="155"/>
      <c r="U2169" s="155"/>
      <c r="V2169" s="155"/>
      <c r="W2169" s="155"/>
      <c r="X2169" s="155"/>
      <c r="Y2169" s="155"/>
      <c r="Z2169" s="155"/>
      <c r="AA2169" s="155"/>
      <c r="AB2169" s="155"/>
      <c r="AC2169" s="155"/>
      <c r="AD2169" s="155"/>
      <c r="AE2169" s="155"/>
      <c r="AF2169" s="155"/>
      <c r="AG2169" s="155"/>
      <c r="AH2169" s="155"/>
      <c r="AI2169" s="155"/>
      <c r="AJ2169" s="155"/>
      <c r="AK2169" s="155"/>
      <c r="AL2169" s="155"/>
      <c r="AM2169" s="155"/>
      <c r="AN2169" s="155"/>
      <c r="AO2169" s="155"/>
      <c r="AP2169" s="155"/>
      <c r="AQ2169" s="155"/>
      <c r="AR2169" s="155"/>
    </row>
    <row r="2170" spans="1:44" ht="102" hidden="1" x14ac:dyDescent="0.3">
      <c r="A2170" s="155"/>
      <c r="B2170" s="165" t="s">
        <v>4107</v>
      </c>
      <c r="C2170" s="162"/>
      <c r="D2170" s="170">
        <v>2576.9899999999998</v>
      </c>
      <c r="E2170" s="171">
        <v>2576.9899999999998</v>
      </c>
      <c r="F2170" s="166" t="s">
        <v>3008</v>
      </c>
      <c r="G2170" s="161" t="s">
        <v>1543</v>
      </c>
      <c r="H2170" s="162" t="s">
        <v>208</v>
      </c>
      <c r="I2170" s="155"/>
      <c r="J2170" s="155"/>
      <c r="K2170" s="155"/>
      <c r="L2170" s="155"/>
      <c r="M2170" s="155"/>
      <c r="N2170" s="155"/>
      <c r="O2170" s="155"/>
      <c r="P2170" s="155"/>
      <c r="Q2170" s="155"/>
      <c r="R2170" s="155"/>
      <c r="S2170" s="155"/>
      <c r="T2170" s="155"/>
      <c r="U2170" s="155"/>
      <c r="V2170" s="155"/>
      <c r="W2170" s="155"/>
      <c r="X2170" s="155"/>
      <c r="Y2170" s="155"/>
      <c r="Z2170" s="155"/>
      <c r="AA2170" s="155"/>
      <c r="AB2170" s="155"/>
      <c r="AC2170" s="155"/>
      <c r="AD2170" s="155"/>
      <c r="AE2170" s="155"/>
      <c r="AF2170" s="155"/>
      <c r="AG2170" s="155"/>
      <c r="AH2170" s="155"/>
      <c r="AI2170" s="155"/>
      <c r="AJ2170" s="155"/>
      <c r="AK2170" s="155"/>
      <c r="AL2170" s="155"/>
      <c r="AM2170" s="155"/>
      <c r="AN2170" s="155"/>
      <c r="AO2170" s="155"/>
      <c r="AP2170" s="155"/>
      <c r="AQ2170" s="155"/>
      <c r="AR2170" s="155"/>
    </row>
    <row r="2171" spans="1:44" ht="102" hidden="1" x14ac:dyDescent="0.3">
      <c r="A2171" s="155"/>
      <c r="B2171" s="166" t="s">
        <v>3008</v>
      </c>
      <c r="C2171" s="167"/>
      <c r="D2171" s="170">
        <v>2576.9899999999998</v>
      </c>
      <c r="E2171" s="171">
        <v>2576.9899999999998</v>
      </c>
      <c r="F2171" s="161" t="s">
        <v>1543</v>
      </c>
      <c r="G2171" s="165" t="s">
        <v>4107</v>
      </c>
      <c r="H2171" s="162"/>
      <c r="I2171" s="155"/>
      <c r="J2171" s="155"/>
      <c r="K2171" s="155"/>
      <c r="L2171" s="155"/>
      <c r="M2171" s="155"/>
      <c r="N2171" s="155"/>
      <c r="O2171" s="155"/>
      <c r="P2171" s="155"/>
      <c r="Q2171" s="155"/>
      <c r="R2171" s="155"/>
      <c r="S2171" s="155"/>
      <c r="T2171" s="155"/>
      <c r="U2171" s="155"/>
      <c r="V2171" s="155"/>
      <c r="W2171" s="155"/>
      <c r="X2171" s="155"/>
      <c r="Y2171" s="155"/>
      <c r="Z2171" s="155"/>
      <c r="AA2171" s="155"/>
      <c r="AB2171" s="155"/>
      <c r="AC2171" s="155"/>
      <c r="AD2171" s="155"/>
      <c r="AE2171" s="155"/>
      <c r="AF2171" s="155"/>
      <c r="AG2171" s="155"/>
      <c r="AH2171" s="155"/>
      <c r="AI2171" s="155"/>
      <c r="AJ2171" s="155"/>
      <c r="AK2171" s="155"/>
      <c r="AL2171" s="155"/>
      <c r="AM2171" s="155"/>
      <c r="AN2171" s="155"/>
      <c r="AO2171" s="155"/>
      <c r="AP2171" s="155"/>
      <c r="AQ2171" s="155"/>
      <c r="AR2171" s="155"/>
    </row>
    <row r="2172" spans="1:44" ht="102" x14ac:dyDescent="0.3">
      <c r="A2172" s="155"/>
      <c r="B2172" s="161" t="s">
        <v>1543</v>
      </c>
      <c r="C2172" s="162" t="s">
        <v>208</v>
      </c>
      <c r="D2172" s="170">
        <v>3367.26</v>
      </c>
      <c r="E2172" s="171">
        <v>3367.26</v>
      </c>
      <c r="F2172" s="165" t="s">
        <v>4107</v>
      </c>
      <c r="G2172" s="166" t="s">
        <v>3009</v>
      </c>
      <c r="H2172" s="167"/>
      <c r="I2172" s="155"/>
      <c r="J2172" s="155"/>
      <c r="K2172" s="155"/>
      <c r="L2172" s="155"/>
      <c r="M2172" s="155"/>
      <c r="N2172" s="155"/>
      <c r="O2172" s="155"/>
      <c r="P2172" s="155"/>
      <c r="Q2172" s="155"/>
      <c r="R2172" s="155"/>
      <c r="S2172" s="155"/>
      <c r="T2172" s="155"/>
      <c r="U2172" s="155"/>
      <c r="V2172" s="155"/>
      <c r="W2172" s="155"/>
      <c r="X2172" s="155"/>
      <c r="Y2172" s="155"/>
      <c r="Z2172" s="155"/>
      <c r="AA2172" s="155"/>
      <c r="AB2172" s="155"/>
      <c r="AC2172" s="155"/>
      <c r="AD2172" s="155"/>
      <c r="AE2172" s="155"/>
      <c r="AF2172" s="155"/>
      <c r="AG2172" s="155"/>
      <c r="AH2172" s="155"/>
      <c r="AI2172" s="155"/>
      <c r="AJ2172" s="155"/>
      <c r="AK2172" s="155"/>
      <c r="AL2172" s="155"/>
      <c r="AM2172" s="155"/>
      <c r="AN2172" s="155"/>
      <c r="AO2172" s="155"/>
      <c r="AP2172" s="155"/>
      <c r="AQ2172" s="155"/>
      <c r="AR2172" s="155"/>
    </row>
    <row r="2173" spans="1:44" ht="102" hidden="1" x14ac:dyDescent="0.3">
      <c r="A2173" s="155"/>
      <c r="B2173" s="165" t="s">
        <v>4107</v>
      </c>
      <c r="C2173" s="162"/>
      <c r="D2173" s="170">
        <v>3367.26</v>
      </c>
      <c r="E2173" s="171">
        <v>3367.26</v>
      </c>
      <c r="F2173" s="166" t="s">
        <v>3009</v>
      </c>
      <c r="G2173" s="161" t="s">
        <v>2246</v>
      </c>
      <c r="H2173" s="162" t="s">
        <v>215</v>
      </c>
      <c r="I2173" s="155"/>
      <c r="J2173" s="155"/>
      <c r="K2173" s="155"/>
      <c r="L2173" s="155"/>
      <c r="M2173" s="155"/>
      <c r="N2173" s="155"/>
      <c r="O2173" s="155"/>
      <c r="P2173" s="155"/>
      <c r="Q2173" s="155"/>
      <c r="R2173" s="155"/>
      <c r="S2173" s="155"/>
      <c r="T2173" s="155"/>
      <c r="U2173" s="155"/>
      <c r="V2173" s="155"/>
      <c r="W2173" s="155"/>
      <c r="X2173" s="155"/>
      <c r="Y2173" s="155"/>
      <c r="Z2173" s="155"/>
      <c r="AA2173" s="155"/>
      <c r="AB2173" s="155"/>
      <c r="AC2173" s="155"/>
      <c r="AD2173" s="155"/>
      <c r="AE2173" s="155"/>
      <c r="AF2173" s="155"/>
      <c r="AG2173" s="155"/>
      <c r="AH2173" s="155"/>
      <c r="AI2173" s="155"/>
      <c r="AJ2173" s="155"/>
      <c r="AK2173" s="155"/>
      <c r="AL2173" s="155"/>
      <c r="AM2173" s="155"/>
      <c r="AN2173" s="155"/>
      <c r="AO2173" s="155"/>
      <c r="AP2173" s="155"/>
      <c r="AQ2173" s="155"/>
      <c r="AR2173" s="155"/>
    </row>
    <row r="2174" spans="1:44" ht="102" hidden="1" x14ac:dyDescent="0.3">
      <c r="A2174" s="155"/>
      <c r="B2174" s="166" t="s">
        <v>3009</v>
      </c>
      <c r="C2174" s="167"/>
      <c r="D2174" s="170">
        <v>3367.26</v>
      </c>
      <c r="E2174" s="171">
        <v>3367.26</v>
      </c>
      <c r="F2174" s="161" t="s">
        <v>2246</v>
      </c>
      <c r="G2174" s="165" t="s">
        <v>4107</v>
      </c>
      <c r="H2174" s="162"/>
      <c r="I2174" s="155"/>
      <c r="J2174" s="155"/>
      <c r="K2174" s="155"/>
      <c r="L2174" s="155"/>
      <c r="M2174" s="155"/>
      <c r="N2174" s="155"/>
      <c r="O2174" s="155"/>
      <c r="P2174" s="155"/>
      <c r="Q2174" s="155"/>
      <c r="R2174" s="155"/>
      <c r="S2174" s="155"/>
      <c r="T2174" s="155"/>
      <c r="U2174" s="155"/>
      <c r="V2174" s="155"/>
      <c r="W2174" s="155"/>
      <c r="X2174" s="155"/>
      <c r="Y2174" s="155"/>
      <c r="Z2174" s="155"/>
      <c r="AA2174" s="155"/>
      <c r="AB2174" s="155"/>
      <c r="AC2174" s="155"/>
      <c r="AD2174" s="155"/>
      <c r="AE2174" s="155"/>
      <c r="AF2174" s="155"/>
      <c r="AG2174" s="155"/>
      <c r="AH2174" s="155"/>
      <c r="AI2174" s="155"/>
      <c r="AJ2174" s="155"/>
      <c r="AK2174" s="155"/>
      <c r="AL2174" s="155"/>
      <c r="AM2174" s="155"/>
      <c r="AN2174" s="155"/>
      <c r="AO2174" s="155"/>
      <c r="AP2174" s="155"/>
      <c r="AQ2174" s="155"/>
      <c r="AR2174" s="155"/>
    </row>
    <row r="2175" spans="1:44" ht="102" x14ac:dyDescent="0.3">
      <c r="A2175" s="155"/>
      <c r="B2175" s="161" t="s">
        <v>2246</v>
      </c>
      <c r="C2175" s="162" t="s">
        <v>215</v>
      </c>
      <c r="D2175" s="170">
        <v>3603.48</v>
      </c>
      <c r="E2175" s="171">
        <v>3603.48</v>
      </c>
      <c r="F2175" s="165" t="s">
        <v>4107</v>
      </c>
      <c r="G2175" s="166" t="s">
        <v>3505</v>
      </c>
      <c r="H2175" s="167"/>
      <c r="I2175" s="155"/>
      <c r="J2175" s="155"/>
      <c r="K2175" s="155"/>
      <c r="L2175" s="155"/>
      <c r="M2175" s="155"/>
      <c r="N2175" s="155"/>
      <c r="O2175" s="155"/>
      <c r="P2175" s="155"/>
      <c r="Q2175" s="155"/>
      <c r="R2175" s="155"/>
      <c r="S2175" s="155"/>
      <c r="T2175" s="155"/>
      <c r="U2175" s="155"/>
      <c r="V2175" s="155"/>
      <c r="W2175" s="155"/>
      <c r="X2175" s="155"/>
      <c r="Y2175" s="155"/>
      <c r="Z2175" s="155"/>
      <c r="AA2175" s="155"/>
      <c r="AB2175" s="155"/>
      <c r="AC2175" s="155"/>
      <c r="AD2175" s="155"/>
      <c r="AE2175" s="155"/>
      <c r="AF2175" s="155"/>
      <c r="AG2175" s="155"/>
      <c r="AH2175" s="155"/>
      <c r="AI2175" s="155"/>
      <c r="AJ2175" s="155"/>
      <c r="AK2175" s="155"/>
      <c r="AL2175" s="155"/>
      <c r="AM2175" s="155"/>
      <c r="AN2175" s="155"/>
      <c r="AO2175" s="155"/>
      <c r="AP2175" s="155"/>
      <c r="AQ2175" s="155"/>
      <c r="AR2175" s="155"/>
    </row>
    <row r="2176" spans="1:44" ht="102" hidden="1" x14ac:dyDescent="0.3">
      <c r="A2176" s="155"/>
      <c r="B2176" s="165" t="s">
        <v>4107</v>
      </c>
      <c r="C2176" s="162"/>
      <c r="D2176" s="170">
        <v>3603.48</v>
      </c>
      <c r="E2176" s="171">
        <v>3603.48</v>
      </c>
      <c r="F2176" s="166" t="s">
        <v>3505</v>
      </c>
      <c r="G2176" s="161" t="s">
        <v>1452</v>
      </c>
      <c r="H2176" s="162" t="s">
        <v>277</v>
      </c>
      <c r="I2176" s="155"/>
      <c r="J2176" s="155"/>
      <c r="K2176" s="155"/>
      <c r="L2176" s="155"/>
      <c r="M2176" s="155"/>
      <c r="N2176" s="155"/>
      <c r="O2176" s="155"/>
      <c r="P2176" s="155"/>
      <c r="Q2176" s="155"/>
      <c r="R2176" s="155"/>
      <c r="S2176" s="155"/>
      <c r="T2176" s="155"/>
      <c r="U2176" s="155"/>
      <c r="V2176" s="155"/>
      <c r="W2176" s="155"/>
      <c r="X2176" s="155"/>
      <c r="Y2176" s="155"/>
      <c r="Z2176" s="155"/>
      <c r="AA2176" s="155"/>
      <c r="AB2176" s="155"/>
      <c r="AC2176" s="155"/>
      <c r="AD2176" s="155"/>
      <c r="AE2176" s="155"/>
      <c r="AF2176" s="155"/>
      <c r="AG2176" s="155"/>
      <c r="AH2176" s="155"/>
      <c r="AI2176" s="155"/>
      <c r="AJ2176" s="155"/>
      <c r="AK2176" s="155"/>
      <c r="AL2176" s="155"/>
      <c r="AM2176" s="155"/>
      <c r="AN2176" s="155"/>
      <c r="AO2176" s="155"/>
      <c r="AP2176" s="155"/>
      <c r="AQ2176" s="155"/>
      <c r="AR2176" s="155"/>
    </row>
    <row r="2177" spans="1:44" ht="102" hidden="1" x14ac:dyDescent="0.3">
      <c r="A2177" s="155"/>
      <c r="B2177" s="166" t="s">
        <v>3505</v>
      </c>
      <c r="C2177" s="167"/>
      <c r="D2177" s="170">
        <v>3603.48</v>
      </c>
      <c r="E2177" s="171">
        <v>3603.48</v>
      </c>
      <c r="F2177" s="161" t="s">
        <v>1452</v>
      </c>
      <c r="G2177" s="165" t="s">
        <v>4107</v>
      </c>
      <c r="H2177" s="162"/>
      <c r="I2177" s="155"/>
      <c r="J2177" s="155"/>
      <c r="K2177" s="155"/>
      <c r="L2177" s="155"/>
      <c r="M2177" s="155"/>
      <c r="N2177" s="155"/>
      <c r="O2177" s="155"/>
      <c r="P2177" s="155"/>
      <c r="Q2177" s="155"/>
      <c r="R2177" s="155"/>
      <c r="S2177" s="155"/>
      <c r="T2177" s="155"/>
      <c r="U2177" s="155"/>
      <c r="V2177" s="155"/>
      <c r="W2177" s="155"/>
      <c r="X2177" s="155"/>
      <c r="Y2177" s="155"/>
      <c r="Z2177" s="155"/>
      <c r="AA2177" s="155"/>
      <c r="AB2177" s="155"/>
      <c r="AC2177" s="155"/>
      <c r="AD2177" s="155"/>
      <c r="AE2177" s="155"/>
      <c r="AF2177" s="155"/>
      <c r="AG2177" s="155"/>
      <c r="AH2177" s="155"/>
      <c r="AI2177" s="155"/>
      <c r="AJ2177" s="155"/>
      <c r="AK2177" s="155"/>
      <c r="AL2177" s="155"/>
      <c r="AM2177" s="155"/>
      <c r="AN2177" s="155"/>
      <c r="AO2177" s="155"/>
      <c r="AP2177" s="155"/>
      <c r="AQ2177" s="155"/>
      <c r="AR2177" s="155"/>
    </row>
    <row r="2178" spans="1:44" ht="102" x14ac:dyDescent="0.3">
      <c r="A2178" s="155"/>
      <c r="B2178" s="161" t="s">
        <v>1452</v>
      </c>
      <c r="C2178" s="162" t="s">
        <v>277</v>
      </c>
      <c r="D2178" s="170">
        <v>1297.08</v>
      </c>
      <c r="E2178" s="171">
        <v>1297.08</v>
      </c>
      <c r="F2178" s="165" t="s">
        <v>4107</v>
      </c>
      <c r="G2178" s="166" t="s">
        <v>3010</v>
      </c>
      <c r="H2178" s="167"/>
      <c r="I2178" s="155"/>
      <c r="J2178" s="155"/>
      <c r="K2178" s="155"/>
      <c r="L2178" s="155"/>
      <c r="M2178" s="155"/>
      <c r="N2178" s="155"/>
      <c r="O2178" s="155"/>
      <c r="P2178" s="155"/>
      <c r="Q2178" s="155"/>
      <c r="R2178" s="155"/>
      <c r="S2178" s="155"/>
      <c r="T2178" s="155"/>
      <c r="U2178" s="155"/>
      <c r="V2178" s="155"/>
      <c r="W2178" s="155"/>
      <c r="X2178" s="155"/>
      <c r="Y2178" s="155"/>
      <c r="Z2178" s="155"/>
      <c r="AA2178" s="155"/>
      <c r="AB2178" s="155"/>
      <c r="AC2178" s="155"/>
      <c r="AD2178" s="155"/>
      <c r="AE2178" s="155"/>
      <c r="AF2178" s="155"/>
      <c r="AG2178" s="155"/>
      <c r="AH2178" s="155"/>
      <c r="AI2178" s="155"/>
      <c r="AJ2178" s="155"/>
      <c r="AK2178" s="155"/>
      <c r="AL2178" s="155"/>
      <c r="AM2178" s="155"/>
      <c r="AN2178" s="155"/>
      <c r="AO2178" s="155"/>
      <c r="AP2178" s="155"/>
      <c r="AQ2178" s="155"/>
      <c r="AR2178" s="155"/>
    </row>
    <row r="2179" spans="1:44" ht="102" hidden="1" x14ac:dyDescent="0.3">
      <c r="A2179" s="155"/>
      <c r="B2179" s="165" t="s">
        <v>4107</v>
      </c>
      <c r="C2179" s="162"/>
      <c r="D2179" s="170">
        <v>1297.08</v>
      </c>
      <c r="E2179" s="171">
        <v>1297.08</v>
      </c>
      <c r="F2179" s="166" t="s">
        <v>3010</v>
      </c>
      <c r="G2179" s="161" t="s">
        <v>1225</v>
      </c>
      <c r="H2179" s="162" t="s">
        <v>176</v>
      </c>
      <c r="I2179" s="155"/>
      <c r="J2179" s="155"/>
      <c r="K2179" s="155"/>
      <c r="L2179" s="155"/>
      <c r="M2179" s="155"/>
      <c r="N2179" s="155"/>
      <c r="O2179" s="155"/>
      <c r="P2179" s="155"/>
      <c r="Q2179" s="155"/>
      <c r="R2179" s="155"/>
      <c r="S2179" s="155"/>
      <c r="T2179" s="155"/>
      <c r="U2179" s="155"/>
      <c r="V2179" s="155"/>
      <c r="W2179" s="155"/>
      <c r="X2179" s="155"/>
      <c r="Y2179" s="155"/>
      <c r="Z2179" s="155"/>
      <c r="AA2179" s="155"/>
      <c r="AB2179" s="155"/>
      <c r="AC2179" s="155"/>
      <c r="AD2179" s="155"/>
      <c r="AE2179" s="155"/>
      <c r="AF2179" s="155"/>
      <c r="AG2179" s="155"/>
      <c r="AH2179" s="155"/>
      <c r="AI2179" s="155"/>
      <c r="AJ2179" s="155"/>
      <c r="AK2179" s="155"/>
      <c r="AL2179" s="155"/>
      <c r="AM2179" s="155"/>
      <c r="AN2179" s="155"/>
      <c r="AO2179" s="155"/>
      <c r="AP2179" s="155"/>
      <c r="AQ2179" s="155"/>
      <c r="AR2179" s="155"/>
    </row>
    <row r="2180" spans="1:44" ht="102" hidden="1" x14ac:dyDescent="0.3">
      <c r="A2180" s="155"/>
      <c r="B2180" s="166" t="s">
        <v>3010</v>
      </c>
      <c r="C2180" s="167"/>
      <c r="D2180" s="170">
        <v>1297.08</v>
      </c>
      <c r="E2180" s="171">
        <v>1297.08</v>
      </c>
      <c r="F2180" s="161" t="s">
        <v>1225</v>
      </c>
      <c r="G2180" s="165" t="s">
        <v>4107</v>
      </c>
      <c r="H2180" s="162"/>
      <c r="I2180" s="155"/>
      <c r="J2180" s="155"/>
      <c r="K2180" s="155"/>
      <c r="L2180" s="155"/>
      <c r="M2180" s="155"/>
      <c r="N2180" s="155"/>
      <c r="O2180" s="155"/>
      <c r="P2180" s="155"/>
      <c r="Q2180" s="155"/>
      <c r="R2180" s="155"/>
      <c r="S2180" s="155"/>
      <c r="T2180" s="155"/>
      <c r="U2180" s="155"/>
      <c r="V2180" s="155"/>
      <c r="W2180" s="155"/>
      <c r="X2180" s="155"/>
      <c r="Y2180" s="155"/>
      <c r="Z2180" s="155"/>
      <c r="AA2180" s="155"/>
      <c r="AB2180" s="155"/>
      <c r="AC2180" s="155"/>
      <c r="AD2180" s="155"/>
      <c r="AE2180" s="155"/>
      <c r="AF2180" s="155"/>
      <c r="AG2180" s="155"/>
      <c r="AH2180" s="155"/>
      <c r="AI2180" s="155"/>
      <c r="AJ2180" s="155"/>
      <c r="AK2180" s="155"/>
      <c r="AL2180" s="155"/>
      <c r="AM2180" s="155"/>
      <c r="AN2180" s="155"/>
      <c r="AO2180" s="155"/>
      <c r="AP2180" s="155"/>
      <c r="AQ2180" s="155"/>
      <c r="AR2180" s="155"/>
    </row>
    <row r="2181" spans="1:44" ht="102" x14ac:dyDescent="0.3">
      <c r="A2181" s="155"/>
      <c r="B2181" s="161" t="s">
        <v>1225</v>
      </c>
      <c r="C2181" s="162" t="s">
        <v>176</v>
      </c>
      <c r="D2181" s="170">
        <v>2233.39</v>
      </c>
      <c r="E2181" s="171">
        <v>2233.39</v>
      </c>
      <c r="F2181" s="165" t="s">
        <v>4107</v>
      </c>
      <c r="G2181" s="166" t="s">
        <v>3011</v>
      </c>
      <c r="H2181" s="167"/>
      <c r="I2181" s="155"/>
      <c r="J2181" s="155"/>
      <c r="K2181" s="155"/>
      <c r="L2181" s="155"/>
      <c r="M2181" s="155"/>
      <c r="N2181" s="155"/>
      <c r="O2181" s="155"/>
      <c r="P2181" s="155"/>
      <c r="Q2181" s="155"/>
      <c r="R2181" s="155"/>
      <c r="S2181" s="155"/>
      <c r="T2181" s="155"/>
      <c r="U2181" s="155"/>
      <c r="V2181" s="155"/>
      <c r="W2181" s="155"/>
      <c r="X2181" s="155"/>
      <c r="Y2181" s="155"/>
      <c r="Z2181" s="155"/>
      <c r="AA2181" s="155"/>
      <c r="AB2181" s="155"/>
      <c r="AC2181" s="155"/>
      <c r="AD2181" s="155"/>
      <c r="AE2181" s="155"/>
      <c r="AF2181" s="155"/>
      <c r="AG2181" s="155"/>
      <c r="AH2181" s="155"/>
      <c r="AI2181" s="155"/>
      <c r="AJ2181" s="155"/>
      <c r="AK2181" s="155"/>
      <c r="AL2181" s="155"/>
      <c r="AM2181" s="155"/>
      <c r="AN2181" s="155"/>
      <c r="AO2181" s="155"/>
      <c r="AP2181" s="155"/>
      <c r="AQ2181" s="155"/>
      <c r="AR2181" s="155"/>
    </row>
    <row r="2182" spans="1:44" ht="102" hidden="1" x14ac:dyDescent="0.3">
      <c r="A2182" s="155"/>
      <c r="B2182" s="165" t="s">
        <v>4107</v>
      </c>
      <c r="C2182" s="162"/>
      <c r="D2182" s="170">
        <v>2233.39</v>
      </c>
      <c r="E2182" s="171">
        <v>2233.39</v>
      </c>
      <c r="F2182" s="166" t="s">
        <v>3011</v>
      </c>
      <c r="G2182" s="161" t="s">
        <v>1398</v>
      </c>
      <c r="H2182" s="162" t="s">
        <v>304</v>
      </c>
      <c r="I2182" s="155"/>
      <c r="J2182" s="155"/>
      <c r="K2182" s="155"/>
      <c r="L2182" s="155"/>
      <c r="M2182" s="155"/>
      <c r="N2182" s="155"/>
      <c r="O2182" s="155"/>
      <c r="P2182" s="155"/>
      <c r="Q2182" s="155"/>
      <c r="R2182" s="155"/>
      <c r="S2182" s="155"/>
      <c r="T2182" s="155"/>
      <c r="U2182" s="155"/>
      <c r="V2182" s="155"/>
      <c r="W2182" s="155"/>
      <c r="X2182" s="155"/>
      <c r="Y2182" s="155"/>
      <c r="Z2182" s="155"/>
      <c r="AA2182" s="155"/>
      <c r="AB2182" s="155"/>
      <c r="AC2182" s="155"/>
      <c r="AD2182" s="155"/>
      <c r="AE2182" s="155"/>
      <c r="AF2182" s="155"/>
      <c r="AG2182" s="155"/>
      <c r="AH2182" s="155"/>
      <c r="AI2182" s="155"/>
      <c r="AJ2182" s="155"/>
      <c r="AK2182" s="155"/>
      <c r="AL2182" s="155"/>
      <c r="AM2182" s="155"/>
      <c r="AN2182" s="155"/>
      <c r="AO2182" s="155"/>
      <c r="AP2182" s="155"/>
      <c r="AQ2182" s="155"/>
      <c r="AR2182" s="155"/>
    </row>
    <row r="2183" spans="1:44" ht="102" hidden="1" x14ac:dyDescent="0.3">
      <c r="A2183" s="155"/>
      <c r="B2183" s="166" t="s">
        <v>3011</v>
      </c>
      <c r="C2183" s="167"/>
      <c r="D2183" s="170">
        <v>2233.39</v>
      </c>
      <c r="E2183" s="171">
        <v>2233.39</v>
      </c>
      <c r="F2183" s="161" t="s">
        <v>1398</v>
      </c>
      <c r="G2183" s="165" t="s">
        <v>4107</v>
      </c>
      <c r="H2183" s="162"/>
      <c r="I2183" s="155"/>
      <c r="J2183" s="155"/>
      <c r="K2183" s="155"/>
      <c r="L2183" s="155"/>
      <c r="M2183" s="155"/>
      <c r="N2183" s="155"/>
      <c r="O2183" s="155"/>
      <c r="P2183" s="155"/>
      <c r="Q2183" s="155"/>
      <c r="R2183" s="155"/>
      <c r="S2183" s="155"/>
      <c r="T2183" s="155"/>
      <c r="U2183" s="155"/>
      <c r="V2183" s="155"/>
      <c r="W2183" s="155"/>
      <c r="X2183" s="155"/>
      <c r="Y2183" s="155"/>
      <c r="Z2183" s="155"/>
      <c r="AA2183" s="155"/>
      <c r="AB2183" s="155"/>
      <c r="AC2183" s="155"/>
      <c r="AD2183" s="155"/>
      <c r="AE2183" s="155"/>
      <c r="AF2183" s="155"/>
      <c r="AG2183" s="155"/>
      <c r="AH2183" s="155"/>
      <c r="AI2183" s="155"/>
      <c r="AJ2183" s="155"/>
      <c r="AK2183" s="155"/>
      <c r="AL2183" s="155"/>
      <c r="AM2183" s="155"/>
      <c r="AN2183" s="155"/>
      <c r="AO2183" s="155"/>
      <c r="AP2183" s="155"/>
      <c r="AQ2183" s="155"/>
      <c r="AR2183" s="155"/>
    </row>
    <row r="2184" spans="1:44" ht="102" x14ac:dyDescent="0.3">
      <c r="A2184" s="155"/>
      <c r="B2184" s="161" t="s">
        <v>1398</v>
      </c>
      <c r="C2184" s="162" t="s">
        <v>304</v>
      </c>
      <c r="D2184" s="170">
        <v>2576.9899999999998</v>
      </c>
      <c r="E2184" s="171">
        <v>2576.9899999999998</v>
      </c>
      <c r="F2184" s="165" t="s">
        <v>4107</v>
      </c>
      <c r="G2184" s="166" t="s">
        <v>3012</v>
      </c>
      <c r="H2184" s="167"/>
      <c r="I2184" s="155"/>
      <c r="J2184" s="155"/>
      <c r="K2184" s="155"/>
      <c r="L2184" s="155"/>
      <c r="M2184" s="155"/>
      <c r="N2184" s="155"/>
      <c r="O2184" s="155"/>
      <c r="P2184" s="155"/>
      <c r="Q2184" s="155"/>
      <c r="R2184" s="155"/>
      <c r="S2184" s="155"/>
      <c r="T2184" s="155"/>
      <c r="U2184" s="155"/>
      <c r="V2184" s="155"/>
      <c r="W2184" s="155"/>
      <c r="X2184" s="155"/>
      <c r="Y2184" s="155"/>
      <c r="Z2184" s="155"/>
      <c r="AA2184" s="155"/>
      <c r="AB2184" s="155"/>
      <c r="AC2184" s="155"/>
      <c r="AD2184" s="155"/>
      <c r="AE2184" s="155"/>
      <c r="AF2184" s="155"/>
      <c r="AG2184" s="155"/>
      <c r="AH2184" s="155"/>
      <c r="AI2184" s="155"/>
      <c r="AJ2184" s="155"/>
      <c r="AK2184" s="155"/>
      <c r="AL2184" s="155"/>
      <c r="AM2184" s="155"/>
      <c r="AN2184" s="155"/>
      <c r="AO2184" s="155"/>
      <c r="AP2184" s="155"/>
      <c r="AQ2184" s="155"/>
      <c r="AR2184" s="155"/>
    </row>
    <row r="2185" spans="1:44" ht="102" hidden="1" x14ac:dyDescent="0.3">
      <c r="A2185" s="155"/>
      <c r="B2185" s="165" t="s">
        <v>4107</v>
      </c>
      <c r="C2185" s="162"/>
      <c r="D2185" s="170">
        <v>2576.9899999999998</v>
      </c>
      <c r="E2185" s="171">
        <v>2576.9899999999998</v>
      </c>
      <c r="F2185" s="166" t="s">
        <v>3012</v>
      </c>
      <c r="G2185" s="161" t="s">
        <v>1490</v>
      </c>
      <c r="H2185" s="162" t="s">
        <v>442</v>
      </c>
      <c r="I2185" s="155"/>
      <c r="J2185" s="155"/>
      <c r="K2185" s="155"/>
      <c r="L2185" s="155"/>
      <c r="M2185" s="155"/>
      <c r="N2185" s="155"/>
      <c r="O2185" s="155"/>
      <c r="P2185" s="155"/>
      <c r="Q2185" s="155"/>
      <c r="R2185" s="155"/>
      <c r="S2185" s="155"/>
      <c r="T2185" s="155"/>
      <c r="U2185" s="155"/>
      <c r="V2185" s="155"/>
      <c r="W2185" s="155"/>
      <c r="X2185" s="155"/>
      <c r="Y2185" s="155"/>
      <c r="Z2185" s="155"/>
      <c r="AA2185" s="155"/>
      <c r="AB2185" s="155"/>
      <c r="AC2185" s="155"/>
      <c r="AD2185" s="155"/>
      <c r="AE2185" s="155"/>
      <c r="AF2185" s="155"/>
      <c r="AG2185" s="155"/>
      <c r="AH2185" s="155"/>
      <c r="AI2185" s="155"/>
      <c r="AJ2185" s="155"/>
      <c r="AK2185" s="155"/>
      <c r="AL2185" s="155"/>
      <c r="AM2185" s="155"/>
      <c r="AN2185" s="155"/>
      <c r="AO2185" s="155"/>
      <c r="AP2185" s="155"/>
      <c r="AQ2185" s="155"/>
      <c r="AR2185" s="155"/>
    </row>
    <row r="2186" spans="1:44" ht="102" hidden="1" x14ac:dyDescent="0.3">
      <c r="A2186" s="155"/>
      <c r="B2186" s="166" t="s">
        <v>3012</v>
      </c>
      <c r="C2186" s="167"/>
      <c r="D2186" s="170">
        <v>2576.9899999999998</v>
      </c>
      <c r="E2186" s="171">
        <v>2576.9899999999998</v>
      </c>
      <c r="F2186" s="161" t="s">
        <v>1490</v>
      </c>
      <c r="G2186" s="165" t="s">
        <v>4107</v>
      </c>
      <c r="H2186" s="162"/>
      <c r="I2186" s="155"/>
      <c r="J2186" s="155"/>
      <c r="K2186" s="155"/>
      <c r="L2186" s="155"/>
      <c r="M2186" s="155"/>
      <c r="N2186" s="155"/>
      <c r="O2186" s="155"/>
      <c r="P2186" s="155"/>
      <c r="Q2186" s="155"/>
      <c r="R2186" s="155"/>
      <c r="S2186" s="155"/>
      <c r="T2186" s="155"/>
      <c r="U2186" s="155"/>
      <c r="V2186" s="155"/>
      <c r="W2186" s="155"/>
      <c r="X2186" s="155"/>
      <c r="Y2186" s="155"/>
      <c r="Z2186" s="155"/>
      <c r="AA2186" s="155"/>
      <c r="AB2186" s="155"/>
      <c r="AC2186" s="155"/>
      <c r="AD2186" s="155"/>
      <c r="AE2186" s="155"/>
      <c r="AF2186" s="155"/>
      <c r="AG2186" s="155"/>
      <c r="AH2186" s="155"/>
      <c r="AI2186" s="155"/>
      <c r="AJ2186" s="155"/>
      <c r="AK2186" s="155"/>
      <c r="AL2186" s="155"/>
      <c r="AM2186" s="155"/>
      <c r="AN2186" s="155"/>
      <c r="AO2186" s="155"/>
      <c r="AP2186" s="155"/>
      <c r="AQ2186" s="155"/>
      <c r="AR2186" s="155"/>
    </row>
    <row r="2187" spans="1:44" ht="102" x14ac:dyDescent="0.3">
      <c r="A2187" s="155"/>
      <c r="B2187" s="161" t="s">
        <v>1490</v>
      </c>
      <c r="C2187" s="162" t="s">
        <v>442</v>
      </c>
      <c r="D2187" s="170">
        <v>3367.26</v>
      </c>
      <c r="E2187" s="171">
        <v>3367.26</v>
      </c>
      <c r="F2187" s="165" t="s">
        <v>4107</v>
      </c>
      <c r="G2187" s="166" t="s">
        <v>3013</v>
      </c>
      <c r="H2187" s="167"/>
      <c r="I2187" s="155"/>
      <c r="J2187" s="155"/>
      <c r="K2187" s="155"/>
      <c r="L2187" s="155"/>
      <c r="M2187" s="155"/>
      <c r="N2187" s="155"/>
      <c r="O2187" s="155"/>
      <c r="P2187" s="155"/>
      <c r="Q2187" s="155"/>
      <c r="R2187" s="155"/>
      <c r="S2187" s="155"/>
      <c r="T2187" s="155"/>
      <c r="U2187" s="155"/>
      <c r="V2187" s="155"/>
      <c r="W2187" s="155"/>
      <c r="X2187" s="155"/>
      <c r="Y2187" s="155"/>
      <c r="Z2187" s="155"/>
      <c r="AA2187" s="155"/>
      <c r="AB2187" s="155"/>
      <c r="AC2187" s="155"/>
      <c r="AD2187" s="155"/>
      <c r="AE2187" s="155"/>
      <c r="AF2187" s="155"/>
      <c r="AG2187" s="155"/>
      <c r="AH2187" s="155"/>
      <c r="AI2187" s="155"/>
      <c r="AJ2187" s="155"/>
      <c r="AK2187" s="155"/>
      <c r="AL2187" s="155"/>
      <c r="AM2187" s="155"/>
      <c r="AN2187" s="155"/>
      <c r="AO2187" s="155"/>
      <c r="AP2187" s="155"/>
      <c r="AQ2187" s="155"/>
      <c r="AR2187" s="155"/>
    </row>
    <row r="2188" spans="1:44" ht="102" hidden="1" x14ac:dyDescent="0.3">
      <c r="A2188" s="155"/>
      <c r="B2188" s="165" t="s">
        <v>4107</v>
      </c>
      <c r="C2188" s="162"/>
      <c r="D2188" s="170">
        <v>3367.26</v>
      </c>
      <c r="E2188" s="171">
        <v>3367.26</v>
      </c>
      <c r="F2188" s="166" t="s">
        <v>3013</v>
      </c>
      <c r="G2188" s="161" t="s">
        <v>2314</v>
      </c>
      <c r="H2188" s="162" t="s">
        <v>390</v>
      </c>
      <c r="I2188" s="155"/>
      <c r="J2188" s="155"/>
      <c r="K2188" s="155"/>
      <c r="L2188" s="155"/>
      <c r="M2188" s="155"/>
      <c r="N2188" s="155"/>
      <c r="O2188" s="155"/>
      <c r="P2188" s="155"/>
      <c r="Q2188" s="155"/>
      <c r="R2188" s="155"/>
      <c r="S2188" s="155"/>
      <c r="T2188" s="155"/>
      <c r="U2188" s="155"/>
      <c r="V2188" s="155"/>
      <c r="W2188" s="155"/>
      <c r="X2188" s="155"/>
      <c r="Y2188" s="155"/>
      <c r="Z2188" s="155"/>
      <c r="AA2188" s="155"/>
      <c r="AB2188" s="155"/>
      <c r="AC2188" s="155"/>
      <c r="AD2188" s="155"/>
      <c r="AE2188" s="155"/>
      <c r="AF2188" s="155"/>
      <c r="AG2188" s="155"/>
      <c r="AH2188" s="155"/>
      <c r="AI2188" s="155"/>
      <c r="AJ2188" s="155"/>
      <c r="AK2188" s="155"/>
      <c r="AL2188" s="155"/>
      <c r="AM2188" s="155"/>
      <c r="AN2188" s="155"/>
      <c r="AO2188" s="155"/>
      <c r="AP2188" s="155"/>
      <c r="AQ2188" s="155"/>
      <c r="AR2188" s="155"/>
    </row>
    <row r="2189" spans="1:44" ht="102" hidden="1" x14ac:dyDescent="0.3">
      <c r="A2189" s="155"/>
      <c r="B2189" s="166" t="s">
        <v>3013</v>
      </c>
      <c r="C2189" s="167"/>
      <c r="D2189" s="170">
        <v>3367.26</v>
      </c>
      <c r="E2189" s="171">
        <v>3367.26</v>
      </c>
      <c r="F2189" s="161" t="s">
        <v>2314</v>
      </c>
      <c r="G2189" s="165" t="s">
        <v>4107</v>
      </c>
      <c r="H2189" s="162"/>
      <c r="I2189" s="155"/>
      <c r="J2189" s="155"/>
      <c r="K2189" s="155"/>
      <c r="L2189" s="155"/>
      <c r="M2189" s="155"/>
      <c r="N2189" s="155"/>
      <c r="O2189" s="155"/>
      <c r="P2189" s="155"/>
      <c r="Q2189" s="155"/>
      <c r="R2189" s="155"/>
      <c r="S2189" s="155"/>
      <c r="T2189" s="155"/>
      <c r="U2189" s="155"/>
      <c r="V2189" s="155"/>
      <c r="W2189" s="155"/>
      <c r="X2189" s="155"/>
      <c r="Y2189" s="155"/>
      <c r="Z2189" s="155"/>
      <c r="AA2189" s="155"/>
      <c r="AB2189" s="155"/>
      <c r="AC2189" s="155"/>
      <c r="AD2189" s="155"/>
      <c r="AE2189" s="155"/>
      <c r="AF2189" s="155"/>
      <c r="AG2189" s="155"/>
      <c r="AH2189" s="155"/>
      <c r="AI2189" s="155"/>
      <c r="AJ2189" s="155"/>
      <c r="AK2189" s="155"/>
      <c r="AL2189" s="155"/>
      <c r="AM2189" s="155"/>
      <c r="AN2189" s="155"/>
      <c r="AO2189" s="155"/>
      <c r="AP2189" s="155"/>
      <c r="AQ2189" s="155"/>
      <c r="AR2189" s="155"/>
    </row>
    <row r="2190" spans="1:44" ht="102" x14ac:dyDescent="0.3">
      <c r="A2190" s="155"/>
      <c r="B2190" s="161" t="s">
        <v>2314</v>
      </c>
      <c r="C2190" s="162" t="s">
        <v>390</v>
      </c>
      <c r="D2190" s="170">
        <v>1297.08</v>
      </c>
      <c r="E2190" s="171">
        <v>1297.08</v>
      </c>
      <c r="F2190" s="165" t="s">
        <v>4107</v>
      </c>
      <c r="G2190" s="166" t="s">
        <v>3441</v>
      </c>
      <c r="H2190" s="167"/>
      <c r="I2190" s="155"/>
      <c r="J2190" s="155"/>
      <c r="K2190" s="155"/>
      <c r="L2190" s="155"/>
      <c r="M2190" s="155"/>
      <c r="N2190" s="155"/>
      <c r="O2190" s="155"/>
      <c r="P2190" s="155"/>
      <c r="Q2190" s="155"/>
      <c r="R2190" s="155"/>
      <c r="S2190" s="155"/>
      <c r="T2190" s="155"/>
      <c r="U2190" s="155"/>
      <c r="V2190" s="155"/>
      <c r="W2190" s="155"/>
      <c r="X2190" s="155"/>
      <c r="Y2190" s="155"/>
      <c r="Z2190" s="155"/>
      <c r="AA2190" s="155"/>
      <c r="AB2190" s="155"/>
      <c r="AC2190" s="155"/>
      <c r="AD2190" s="155"/>
      <c r="AE2190" s="155"/>
      <c r="AF2190" s="155"/>
      <c r="AG2190" s="155"/>
      <c r="AH2190" s="155"/>
      <c r="AI2190" s="155"/>
      <c r="AJ2190" s="155"/>
      <c r="AK2190" s="155"/>
      <c r="AL2190" s="155"/>
      <c r="AM2190" s="155"/>
      <c r="AN2190" s="155"/>
      <c r="AO2190" s="155"/>
      <c r="AP2190" s="155"/>
      <c r="AQ2190" s="155"/>
      <c r="AR2190" s="155"/>
    </row>
    <row r="2191" spans="1:44" ht="102" hidden="1" x14ac:dyDescent="0.3">
      <c r="A2191" s="155"/>
      <c r="B2191" s="165" t="s">
        <v>4107</v>
      </c>
      <c r="C2191" s="162"/>
      <c r="D2191" s="170">
        <v>1297.08</v>
      </c>
      <c r="E2191" s="171">
        <v>1297.08</v>
      </c>
      <c r="F2191" s="166" t="s">
        <v>3441</v>
      </c>
      <c r="G2191" s="161" t="s">
        <v>1536</v>
      </c>
      <c r="H2191" s="162" t="s">
        <v>455</v>
      </c>
      <c r="I2191" s="155"/>
      <c r="J2191" s="155"/>
      <c r="K2191" s="155"/>
      <c r="L2191" s="155"/>
      <c r="M2191" s="155"/>
      <c r="N2191" s="155"/>
      <c r="O2191" s="155"/>
      <c r="P2191" s="155"/>
      <c r="Q2191" s="155"/>
      <c r="R2191" s="155"/>
      <c r="S2191" s="155"/>
      <c r="T2191" s="155"/>
      <c r="U2191" s="155"/>
      <c r="V2191" s="155"/>
      <c r="W2191" s="155"/>
      <c r="X2191" s="155"/>
      <c r="Y2191" s="155"/>
      <c r="Z2191" s="155"/>
      <c r="AA2191" s="155"/>
      <c r="AB2191" s="155"/>
      <c r="AC2191" s="155"/>
      <c r="AD2191" s="155"/>
      <c r="AE2191" s="155"/>
      <c r="AF2191" s="155"/>
      <c r="AG2191" s="155"/>
      <c r="AH2191" s="155"/>
      <c r="AI2191" s="155"/>
      <c r="AJ2191" s="155"/>
      <c r="AK2191" s="155"/>
      <c r="AL2191" s="155"/>
      <c r="AM2191" s="155"/>
      <c r="AN2191" s="155"/>
      <c r="AO2191" s="155"/>
      <c r="AP2191" s="155"/>
      <c r="AQ2191" s="155"/>
      <c r="AR2191" s="155"/>
    </row>
    <row r="2192" spans="1:44" ht="102" hidden="1" x14ac:dyDescent="0.3">
      <c r="A2192" s="155"/>
      <c r="B2192" s="166" t="s">
        <v>3441</v>
      </c>
      <c r="C2192" s="167"/>
      <c r="D2192" s="170">
        <v>1297.08</v>
      </c>
      <c r="E2192" s="171">
        <v>1297.08</v>
      </c>
      <c r="F2192" s="161" t="s">
        <v>1536</v>
      </c>
      <c r="G2192" s="165" t="s">
        <v>4107</v>
      </c>
      <c r="H2192" s="162"/>
      <c r="I2192" s="155"/>
      <c r="J2192" s="155"/>
      <c r="K2192" s="155"/>
      <c r="L2192" s="155"/>
      <c r="M2192" s="155"/>
      <c r="N2192" s="155"/>
      <c r="O2192" s="155"/>
      <c r="P2192" s="155"/>
      <c r="Q2192" s="155"/>
      <c r="R2192" s="155"/>
      <c r="S2192" s="155"/>
      <c r="T2192" s="155"/>
      <c r="U2192" s="155"/>
      <c r="V2192" s="155"/>
      <c r="W2192" s="155"/>
      <c r="X2192" s="155"/>
      <c r="Y2192" s="155"/>
      <c r="Z2192" s="155"/>
      <c r="AA2192" s="155"/>
      <c r="AB2192" s="155"/>
      <c r="AC2192" s="155"/>
      <c r="AD2192" s="155"/>
      <c r="AE2192" s="155"/>
      <c r="AF2192" s="155"/>
      <c r="AG2192" s="155"/>
      <c r="AH2192" s="155"/>
      <c r="AI2192" s="155"/>
      <c r="AJ2192" s="155"/>
      <c r="AK2192" s="155"/>
      <c r="AL2192" s="155"/>
      <c r="AM2192" s="155"/>
      <c r="AN2192" s="155"/>
      <c r="AO2192" s="155"/>
      <c r="AP2192" s="155"/>
      <c r="AQ2192" s="155"/>
      <c r="AR2192" s="155"/>
    </row>
    <row r="2193" spans="1:44" ht="102" x14ac:dyDescent="0.3">
      <c r="A2193" s="155"/>
      <c r="B2193" s="161" t="s">
        <v>1536</v>
      </c>
      <c r="C2193" s="162" t="s">
        <v>455</v>
      </c>
      <c r="D2193" s="170">
        <v>2233.39</v>
      </c>
      <c r="E2193" s="171">
        <v>2233.39</v>
      </c>
      <c r="F2193" s="165" t="s">
        <v>4107</v>
      </c>
      <c r="G2193" s="166" t="s">
        <v>3014</v>
      </c>
      <c r="H2193" s="167"/>
      <c r="I2193" s="155"/>
      <c r="J2193" s="155"/>
      <c r="K2193" s="155"/>
      <c r="L2193" s="155"/>
      <c r="M2193" s="155"/>
      <c r="N2193" s="155"/>
      <c r="O2193" s="155"/>
      <c r="P2193" s="155"/>
      <c r="Q2193" s="155"/>
      <c r="R2193" s="155"/>
      <c r="S2193" s="155"/>
      <c r="T2193" s="155"/>
      <c r="U2193" s="155"/>
      <c r="V2193" s="155"/>
      <c r="W2193" s="155"/>
      <c r="X2193" s="155"/>
      <c r="Y2193" s="155"/>
      <c r="Z2193" s="155"/>
      <c r="AA2193" s="155"/>
      <c r="AB2193" s="155"/>
      <c r="AC2193" s="155"/>
      <c r="AD2193" s="155"/>
      <c r="AE2193" s="155"/>
      <c r="AF2193" s="155"/>
      <c r="AG2193" s="155"/>
      <c r="AH2193" s="155"/>
      <c r="AI2193" s="155"/>
      <c r="AJ2193" s="155"/>
      <c r="AK2193" s="155"/>
      <c r="AL2193" s="155"/>
      <c r="AM2193" s="155"/>
      <c r="AN2193" s="155"/>
      <c r="AO2193" s="155"/>
      <c r="AP2193" s="155"/>
      <c r="AQ2193" s="155"/>
      <c r="AR2193" s="155"/>
    </row>
    <row r="2194" spans="1:44" ht="102" hidden="1" x14ac:dyDescent="0.3">
      <c r="A2194" s="155"/>
      <c r="B2194" s="165" t="s">
        <v>4107</v>
      </c>
      <c r="C2194" s="162"/>
      <c r="D2194" s="170">
        <v>2233.39</v>
      </c>
      <c r="E2194" s="171">
        <v>2233.39</v>
      </c>
      <c r="F2194" s="166" t="s">
        <v>3014</v>
      </c>
      <c r="G2194" s="161" t="s">
        <v>2283</v>
      </c>
      <c r="H2194" s="162" t="s">
        <v>401</v>
      </c>
      <c r="I2194" s="155"/>
      <c r="J2194" s="155"/>
      <c r="K2194" s="155"/>
      <c r="L2194" s="155"/>
      <c r="M2194" s="155"/>
      <c r="N2194" s="155"/>
      <c r="O2194" s="155"/>
      <c r="P2194" s="155"/>
      <c r="Q2194" s="155"/>
      <c r="R2194" s="155"/>
      <c r="S2194" s="155"/>
      <c r="T2194" s="155"/>
      <c r="U2194" s="155"/>
      <c r="V2194" s="155"/>
      <c r="W2194" s="155"/>
      <c r="X2194" s="155"/>
      <c r="Y2194" s="155"/>
      <c r="Z2194" s="155"/>
      <c r="AA2194" s="155"/>
      <c r="AB2194" s="155"/>
      <c r="AC2194" s="155"/>
      <c r="AD2194" s="155"/>
      <c r="AE2194" s="155"/>
      <c r="AF2194" s="155"/>
      <c r="AG2194" s="155"/>
      <c r="AH2194" s="155"/>
      <c r="AI2194" s="155"/>
      <c r="AJ2194" s="155"/>
      <c r="AK2194" s="155"/>
      <c r="AL2194" s="155"/>
      <c r="AM2194" s="155"/>
      <c r="AN2194" s="155"/>
      <c r="AO2194" s="155"/>
      <c r="AP2194" s="155"/>
      <c r="AQ2194" s="155"/>
      <c r="AR2194" s="155"/>
    </row>
    <row r="2195" spans="1:44" ht="102" hidden="1" x14ac:dyDescent="0.3">
      <c r="A2195" s="155"/>
      <c r="B2195" s="166" t="s">
        <v>3014</v>
      </c>
      <c r="C2195" s="167"/>
      <c r="D2195" s="170">
        <v>2233.39</v>
      </c>
      <c r="E2195" s="171">
        <v>2233.39</v>
      </c>
      <c r="F2195" s="161" t="s">
        <v>2283</v>
      </c>
      <c r="G2195" s="165" t="s">
        <v>4107</v>
      </c>
      <c r="H2195" s="162"/>
      <c r="I2195" s="155"/>
      <c r="J2195" s="155"/>
      <c r="K2195" s="155"/>
      <c r="L2195" s="155"/>
      <c r="M2195" s="155"/>
      <c r="N2195" s="155"/>
      <c r="O2195" s="155"/>
      <c r="P2195" s="155"/>
      <c r="Q2195" s="155"/>
      <c r="R2195" s="155"/>
      <c r="S2195" s="155"/>
      <c r="T2195" s="155"/>
      <c r="U2195" s="155"/>
      <c r="V2195" s="155"/>
      <c r="W2195" s="155"/>
      <c r="X2195" s="155"/>
      <c r="Y2195" s="155"/>
      <c r="Z2195" s="155"/>
      <c r="AA2195" s="155"/>
      <c r="AB2195" s="155"/>
      <c r="AC2195" s="155"/>
      <c r="AD2195" s="155"/>
      <c r="AE2195" s="155"/>
      <c r="AF2195" s="155"/>
      <c r="AG2195" s="155"/>
      <c r="AH2195" s="155"/>
      <c r="AI2195" s="155"/>
      <c r="AJ2195" s="155"/>
      <c r="AK2195" s="155"/>
      <c r="AL2195" s="155"/>
      <c r="AM2195" s="155"/>
      <c r="AN2195" s="155"/>
      <c r="AO2195" s="155"/>
      <c r="AP2195" s="155"/>
      <c r="AQ2195" s="155"/>
      <c r="AR2195" s="155"/>
    </row>
    <row r="2196" spans="1:44" ht="102" x14ac:dyDescent="0.3">
      <c r="A2196" s="155"/>
      <c r="B2196" s="161" t="s">
        <v>2283</v>
      </c>
      <c r="C2196" s="162" t="s">
        <v>401</v>
      </c>
      <c r="D2196" s="170">
        <v>2576.9899999999998</v>
      </c>
      <c r="E2196" s="171">
        <v>2576.9899999999998</v>
      </c>
      <c r="F2196" s="165" t="s">
        <v>4107</v>
      </c>
      <c r="G2196" s="166" t="s">
        <v>3488</v>
      </c>
      <c r="H2196" s="167"/>
      <c r="I2196" s="155"/>
      <c r="J2196" s="155"/>
      <c r="K2196" s="155"/>
      <c r="L2196" s="155"/>
      <c r="M2196" s="155"/>
      <c r="N2196" s="155"/>
      <c r="O2196" s="155"/>
      <c r="P2196" s="155"/>
      <c r="Q2196" s="155"/>
      <c r="R2196" s="155"/>
      <c r="S2196" s="155"/>
      <c r="T2196" s="155"/>
      <c r="U2196" s="155"/>
      <c r="V2196" s="155"/>
      <c r="W2196" s="155"/>
      <c r="X2196" s="155"/>
      <c r="Y2196" s="155"/>
      <c r="Z2196" s="155"/>
      <c r="AA2196" s="155"/>
      <c r="AB2196" s="155"/>
      <c r="AC2196" s="155"/>
      <c r="AD2196" s="155"/>
      <c r="AE2196" s="155"/>
      <c r="AF2196" s="155"/>
      <c r="AG2196" s="155"/>
      <c r="AH2196" s="155"/>
      <c r="AI2196" s="155"/>
      <c r="AJ2196" s="155"/>
      <c r="AK2196" s="155"/>
      <c r="AL2196" s="155"/>
      <c r="AM2196" s="155"/>
      <c r="AN2196" s="155"/>
      <c r="AO2196" s="155"/>
      <c r="AP2196" s="155"/>
      <c r="AQ2196" s="155"/>
      <c r="AR2196" s="155"/>
    </row>
    <row r="2197" spans="1:44" ht="102" hidden="1" x14ac:dyDescent="0.3">
      <c r="A2197" s="155"/>
      <c r="B2197" s="165" t="s">
        <v>4107</v>
      </c>
      <c r="C2197" s="162"/>
      <c r="D2197" s="170">
        <v>2576.9899999999998</v>
      </c>
      <c r="E2197" s="171">
        <v>2576.9899999999998</v>
      </c>
      <c r="F2197" s="166" t="s">
        <v>3488</v>
      </c>
      <c r="G2197" s="161" t="s">
        <v>1226</v>
      </c>
      <c r="H2197" s="162" t="s">
        <v>460</v>
      </c>
      <c r="I2197" s="155"/>
      <c r="J2197" s="155"/>
      <c r="K2197" s="155"/>
      <c r="L2197" s="155"/>
      <c r="M2197" s="155"/>
      <c r="N2197" s="155"/>
      <c r="O2197" s="155"/>
      <c r="P2197" s="155"/>
      <c r="Q2197" s="155"/>
      <c r="R2197" s="155"/>
      <c r="S2197" s="155"/>
      <c r="T2197" s="155"/>
      <c r="U2197" s="155"/>
      <c r="V2197" s="155"/>
      <c r="W2197" s="155"/>
      <c r="X2197" s="155"/>
      <c r="Y2197" s="155"/>
      <c r="Z2197" s="155"/>
      <c r="AA2197" s="155"/>
      <c r="AB2197" s="155"/>
      <c r="AC2197" s="155"/>
      <c r="AD2197" s="155"/>
      <c r="AE2197" s="155"/>
      <c r="AF2197" s="155"/>
      <c r="AG2197" s="155"/>
      <c r="AH2197" s="155"/>
      <c r="AI2197" s="155"/>
      <c r="AJ2197" s="155"/>
      <c r="AK2197" s="155"/>
      <c r="AL2197" s="155"/>
      <c r="AM2197" s="155"/>
      <c r="AN2197" s="155"/>
      <c r="AO2197" s="155"/>
      <c r="AP2197" s="155"/>
      <c r="AQ2197" s="155"/>
      <c r="AR2197" s="155"/>
    </row>
    <row r="2198" spans="1:44" ht="102" hidden="1" x14ac:dyDescent="0.3">
      <c r="A2198" s="155"/>
      <c r="B2198" s="166" t="s">
        <v>3488</v>
      </c>
      <c r="C2198" s="167"/>
      <c r="D2198" s="170">
        <v>2576.9899999999998</v>
      </c>
      <c r="E2198" s="171">
        <v>2576.9899999999998</v>
      </c>
      <c r="F2198" s="161" t="s">
        <v>1226</v>
      </c>
      <c r="G2198" s="165" t="s">
        <v>4107</v>
      </c>
      <c r="H2198" s="162"/>
      <c r="I2198" s="155"/>
      <c r="J2198" s="155"/>
      <c r="K2198" s="155"/>
      <c r="L2198" s="155"/>
      <c r="M2198" s="155"/>
      <c r="N2198" s="155"/>
      <c r="O2198" s="155"/>
      <c r="P2198" s="155"/>
      <c r="Q2198" s="155"/>
      <c r="R2198" s="155"/>
      <c r="S2198" s="155"/>
      <c r="T2198" s="155"/>
      <c r="U2198" s="155"/>
      <c r="V2198" s="155"/>
      <c r="W2198" s="155"/>
      <c r="X2198" s="155"/>
      <c r="Y2198" s="155"/>
      <c r="Z2198" s="155"/>
      <c r="AA2198" s="155"/>
      <c r="AB2198" s="155"/>
      <c r="AC2198" s="155"/>
      <c r="AD2198" s="155"/>
      <c r="AE2198" s="155"/>
      <c r="AF2198" s="155"/>
      <c r="AG2198" s="155"/>
      <c r="AH2198" s="155"/>
      <c r="AI2198" s="155"/>
      <c r="AJ2198" s="155"/>
      <c r="AK2198" s="155"/>
      <c r="AL2198" s="155"/>
      <c r="AM2198" s="155"/>
      <c r="AN2198" s="155"/>
      <c r="AO2198" s="155"/>
      <c r="AP2198" s="155"/>
      <c r="AQ2198" s="155"/>
      <c r="AR2198" s="155"/>
    </row>
    <row r="2199" spans="1:44" ht="102" x14ac:dyDescent="0.3">
      <c r="A2199" s="155"/>
      <c r="B2199" s="161" t="s">
        <v>1226</v>
      </c>
      <c r="C2199" s="162" t="s">
        <v>460</v>
      </c>
      <c r="D2199" s="170">
        <v>3367.26</v>
      </c>
      <c r="E2199" s="171">
        <v>3367.26</v>
      </c>
      <c r="F2199" s="165" t="s">
        <v>4107</v>
      </c>
      <c r="G2199" s="166" t="s">
        <v>3015</v>
      </c>
      <c r="H2199" s="167"/>
      <c r="I2199" s="155"/>
      <c r="J2199" s="155"/>
      <c r="K2199" s="155"/>
      <c r="L2199" s="155"/>
      <c r="M2199" s="155"/>
      <c r="N2199" s="155"/>
      <c r="O2199" s="155"/>
      <c r="P2199" s="155"/>
      <c r="Q2199" s="155"/>
      <c r="R2199" s="155"/>
      <c r="S2199" s="155"/>
      <c r="T2199" s="155"/>
      <c r="U2199" s="155"/>
      <c r="V2199" s="155"/>
      <c r="W2199" s="155"/>
      <c r="X2199" s="155"/>
      <c r="Y2199" s="155"/>
      <c r="Z2199" s="155"/>
      <c r="AA2199" s="155"/>
      <c r="AB2199" s="155"/>
      <c r="AC2199" s="155"/>
      <c r="AD2199" s="155"/>
      <c r="AE2199" s="155"/>
      <c r="AF2199" s="155"/>
      <c r="AG2199" s="155"/>
      <c r="AH2199" s="155"/>
      <c r="AI2199" s="155"/>
      <c r="AJ2199" s="155"/>
      <c r="AK2199" s="155"/>
      <c r="AL2199" s="155"/>
      <c r="AM2199" s="155"/>
      <c r="AN2199" s="155"/>
      <c r="AO2199" s="155"/>
      <c r="AP2199" s="155"/>
      <c r="AQ2199" s="155"/>
      <c r="AR2199" s="155"/>
    </row>
    <row r="2200" spans="1:44" ht="102" hidden="1" x14ac:dyDescent="0.3">
      <c r="A2200" s="155"/>
      <c r="B2200" s="165" t="s">
        <v>4107</v>
      </c>
      <c r="C2200" s="162"/>
      <c r="D2200" s="170">
        <v>3367.26</v>
      </c>
      <c r="E2200" s="171">
        <v>3367.26</v>
      </c>
      <c r="F2200" s="166" t="s">
        <v>3015</v>
      </c>
      <c r="G2200" s="161" t="s">
        <v>1412</v>
      </c>
      <c r="H2200" s="162" t="s">
        <v>440</v>
      </c>
      <c r="I2200" s="155"/>
      <c r="J2200" s="155"/>
      <c r="K2200" s="155"/>
      <c r="L2200" s="155"/>
      <c r="M2200" s="155"/>
      <c r="N2200" s="155"/>
      <c r="O2200" s="155"/>
      <c r="P2200" s="155"/>
      <c r="Q2200" s="155"/>
      <c r="R2200" s="155"/>
      <c r="S2200" s="155"/>
      <c r="T2200" s="155"/>
      <c r="U2200" s="155"/>
      <c r="V2200" s="155"/>
      <c r="W2200" s="155"/>
      <c r="X2200" s="155"/>
      <c r="Y2200" s="155"/>
      <c r="Z2200" s="155"/>
      <c r="AA2200" s="155"/>
      <c r="AB2200" s="155"/>
      <c r="AC2200" s="155"/>
      <c r="AD2200" s="155"/>
      <c r="AE2200" s="155"/>
      <c r="AF2200" s="155"/>
      <c r="AG2200" s="155"/>
      <c r="AH2200" s="155"/>
      <c r="AI2200" s="155"/>
      <c r="AJ2200" s="155"/>
      <c r="AK2200" s="155"/>
      <c r="AL2200" s="155"/>
      <c r="AM2200" s="155"/>
      <c r="AN2200" s="155"/>
      <c r="AO2200" s="155"/>
      <c r="AP2200" s="155"/>
      <c r="AQ2200" s="155"/>
      <c r="AR2200" s="155"/>
    </row>
    <row r="2201" spans="1:44" ht="102" hidden="1" x14ac:dyDescent="0.3">
      <c r="A2201" s="155"/>
      <c r="B2201" s="166" t="s">
        <v>3015</v>
      </c>
      <c r="C2201" s="167"/>
      <c r="D2201" s="170">
        <v>3367.26</v>
      </c>
      <c r="E2201" s="171">
        <v>3367.26</v>
      </c>
      <c r="F2201" s="161" t="s">
        <v>1412</v>
      </c>
      <c r="G2201" s="165" t="s">
        <v>4107</v>
      </c>
      <c r="H2201" s="162"/>
      <c r="I2201" s="155"/>
      <c r="J2201" s="155"/>
      <c r="K2201" s="155"/>
      <c r="L2201" s="155"/>
      <c r="M2201" s="155"/>
      <c r="N2201" s="155"/>
      <c r="O2201" s="155"/>
      <c r="P2201" s="155"/>
      <c r="Q2201" s="155"/>
      <c r="R2201" s="155"/>
      <c r="S2201" s="155"/>
      <c r="T2201" s="155"/>
      <c r="U2201" s="155"/>
      <c r="V2201" s="155"/>
      <c r="W2201" s="155"/>
      <c r="X2201" s="155"/>
      <c r="Y2201" s="155"/>
      <c r="Z2201" s="155"/>
      <c r="AA2201" s="155"/>
      <c r="AB2201" s="155"/>
      <c r="AC2201" s="155"/>
      <c r="AD2201" s="155"/>
      <c r="AE2201" s="155"/>
      <c r="AF2201" s="155"/>
      <c r="AG2201" s="155"/>
      <c r="AH2201" s="155"/>
      <c r="AI2201" s="155"/>
      <c r="AJ2201" s="155"/>
      <c r="AK2201" s="155"/>
      <c r="AL2201" s="155"/>
      <c r="AM2201" s="155"/>
      <c r="AN2201" s="155"/>
      <c r="AO2201" s="155"/>
      <c r="AP2201" s="155"/>
      <c r="AQ2201" s="155"/>
      <c r="AR2201" s="155"/>
    </row>
    <row r="2202" spans="1:44" ht="102" x14ac:dyDescent="0.3">
      <c r="A2202" s="155"/>
      <c r="B2202" s="161" t="s">
        <v>1412</v>
      </c>
      <c r="C2202" s="162" t="s">
        <v>440</v>
      </c>
      <c r="D2202" s="170">
        <v>1297.08</v>
      </c>
      <c r="E2202" s="171">
        <v>1297.08</v>
      </c>
      <c r="F2202" s="165" t="s">
        <v>4107</v>
      </c>
      <c r="G2202" s="166" t="s">
        <v>3016</v>
      </c>
      <c r="H2202" s="167"/>
      <c r="I2202" s="155"/>
      <c r="J2202" s="155"/>
      <c r="K2202" s="155"/>
      <c r="L2202" s="155"/>
      <c r="M2202" s="155"/>
      <c r="N2202" s="155"/>
      <c r="O2202" s="155"/>
      <c r="P2202" s="155"/>
      <c r="Q2202" s="155"/>
      <c r="R2202" s="155"/>
      <c r="S2202" s="155"/>
      <c r="T2202" s="155"/>
      <c r="U2202" s="155"/>
      <c r="V2202" s="155"/>
      <c r="W2202" s="155"/>
      <c r="X2202" s="155"/>
      <c r="Y2202" s="155"/>
      <c r="Z2202" s="155"/>
      <c r="AA2202" s="155"/>
      <c r="AB2202" s="155"/>
      <c r="AC2202" s="155"/>
      <c r="AD2202" s="155"/>
      <c r="AE2202" s="155"/>
      <c r="AF2202" s="155"/>
      <c r="AG2202" s="155"/>
      <c r="AH2202" s="155"/>
      <c r="AI2202" s="155"/>
      <c r="AJ2202" s="155"/>
      <c r="AK2202" s="155"/>
      <c r="AL2202" s="155"/>
      <c r="AM2202" s="155"/>
      <c r="AN2202" s="155"/>
      <c r="AO2202" s="155"/>
      <c r="AP2202" s="155"/>
      <c r="AQ2202" s="155"/>
      <c r="AR2202" s="155"/>
    </row>
    <row r="2203" spans="1:44" ht="102" hidden="1" x14ac:dyDescent="0.3">
      <c r="A2203" s="155"/>
      <c r="B2203" s="165" t="s">
        <v>4107</v>
      </c>
      <c r="C2203" s="162"/>
      <c r="D2203" s="170">
        <v>1297.08</v>
      </c>
      <c r="E2203" s="171">
        <v>1297.08</v>
      </c>
      <c r="F2203" s="166" t="s">
        <v>3016</v>
      </c>
      <c r="G2203" s="161" t="s">
        <v>1266</v>
      </c>
      <c r="H2203" s="162" t="s">
        <v>400</v>
      </c>
      <c r="I2203" s="155"/>
      <c r="J2203" s="155"/>
      <c r="K2203" s="155"/>
      <c r="L2203" s="155"/>
      <c r="M2203" s="155"/>
      <c r="N2203" s="155"/>
      <c r="O2203" s="155"/>
      <c r="P2203" s="155"/>
      <c r="Q2203" s="155"/>
      <c r="R2203" s="155"/>
      <c r="S2203" s="155"/>
      <c r="T2203" s="155"/>
      <c r="U2203" s="155"/>
      <c r="V2203" s="155"/>
      <c r="W2203" s="155"/>
      <c r="X2203" s="155"/>
      <c r="Y2203" s="155"/>
      <c r="Z2203" s="155"/>
      <c r="AA2203" s="155"/>
      <c r="AB2203" s="155"/>
      <c r="AC2203" s="155"/>
      <c r="AD2203" s="155"/>
      <c r="AE2203" s="155"/>
      <c r="AF2203" s="155"/>
      <c r="AG2203" s="155"/>
      <c r="AH2203" s="155"/>
      <c r="AI2203" s="155"/>
      <c r="AJ2203" s="155"/>
      <c r="AK2203" s="155"/>
      <c r="AL2203" s="155"/>
      <c r="AM2203" s="155"/>
      <c r="AN2203" s="155"/>
      <c r="AO2203" s="155"/>
      <c r="AP2203" s="155"/>
      <c r="AQ2203" s="155"/>
      <c r="AR2203" s="155"/>
    </row>
    <row r="2204" spans="1:44" ht="102" hidden="1" x14ac:dyDescent="0.3">
      <c r="A2204" s="155"/>
      <c r="B2204" s="166" t="s">
        <v>3016</v>
      </c>
      <c r="C2204" s="167"/>
      <c r="D2204" s="170">
        <v>1297.08</v>
      </c>
      <c r="E2204" s="171">
        <v>1297.08</v>
      </c>
      <c r="F2204" s="161" t="s">
        <v>1266</v>
      </c>
      <c r="G2204" s="165" t="s">
        <v>4107</v>
      </c>
      <c r="H2204" s="162"/>
      <c r="I2204" s="155"/>
      <c r="J2204" s="155"/>
      <c r="K2204" s="155"/>
      <c r="L2204" s="155"/>
      <c r="M2204" s="155"/>
      <c r="N2204" s="155"/>
      <c r="O2204" s="155"/>
      <c r="P2204" s="155"/>
      <c r="Q2204" s="155"/>
      <c r="R2204" s="155"/>
      <c r="S2204" s="155"/>
      <c r="T2204" s="155"/>
      <c r="U2204" s="155"/>
      <c r="V2204" s="155"/>
      <c r="W2204" s="155"/>
      <c r="X2204" s="155"/>
      <c r="Y2204" s="155"/>
      <c r="Z2204" s="155"/>
      <c r="AA2204" s="155"/>
      <c r="AB2204" s="155"/>
      <c r="AC2204" s="155"/>
      <c r="AD2204" s="155"/>
      <c r="AE2204" s="155"/>
      <c r="AF2204" s="155"/>
      <c r="AG2204" s="155"/>
      <c r="AH2204" s="155"/>
      <c r="AI2204" s="155"/>
      <c r="AJ2204" s="155"/>
      <c r="AK2204" s="155"/>
      <c r="AL2204" s="155"/>
      <c r="AM2204" s="155"/>
      <c r="AN2204" s="155"/>
      <c r="AO2204" s="155"/>
      <c r="AP2204" s="155"/>
      <c r="AQ2204" s="155"/>
      <c r="AR2204" s="155"/>
    </row>
    <row r="2205" spans="1:44" ht="102" x14ac:dyDescent="0.3">
      <c r="A2205" s="155"/>
      <c r="B2205" s="161" t="s">
        <v>1266</v>
      </c>
      <c r="C2205" s="162" t="s">
        <v>400</v>
      </c>
      <c r="D2205" s="170">
        <v>2233.39</v>
      </c>
      <c r="E2205" s="171">
        <v>2233.39</v>
      </c>
      <c r="F2205" s="165" t="s">
        <v>4107</v>
      </c>
      <c r="G2205" s="166" t="s">
        <v>3017</v>
      </c>
      <c r="H2205" s="167"/>
      <c r="I2205" s="155"/>
      <c r="J2205" s="155"/>
      <c r="K2205" s="155"/>
      <c r="L2205" s="155"/>
      <c r="M2205" s="155"/>
      <c r="N2205" s="155"/>
      <c r="O2205" s="155"/>
      <c r="P2205" s="155"/>
      <c r="Q2205" s="155"/>
      <c r="R2205" s="155"/>
      <c r="S2205" s="155"/>
      <c r="T2205" s="155"/>
      <c r="U2205" s="155"/>
      <c r="V2205" s="155"/>
      <c r="W2205" s="155"/>
      <c r="X2205" s="155"/>
      <c r="Y2205" s="155"/>
      <c r="Z2205" s="155"/>
      <c r="AA2205" s="155"/>
      <c r="AB2205" s="155"/>
      <c r="AC2205" s="155"/>
      <c r="AD2205" s="155"/>
      <c r="AE2205" s="155"/>
      <c r="AF2205" s="155"/>
      <c r="AG2205" s="155"/>
      <c r="AH2205" s="155"/>
      <c r="AI2205" s="155"/>
      <c r="AJ2205" s="155"/>
      <c r="AK2205" s="155"/>
      <c r="AL2205" s="155"/>
      <c r="AM2205" s="155"/>
      <c r="AN2205" s="155"/>
      <c r="AO2205" s="155"/>
      <c r="AP2205" s="155"/>
      <c r="AQ2205" s="155"/>
      <c r="AR2205" s="155"/>
    </row>
    <row r="2206" spans="1:44" ht="102" hidden="1" x14ac:dyDescent="0.3">
      <c r="A2206" s="155"/>
      <c r="B2206" s="165" t="s">
        <v>4107</v>
      </c>
      <c r="C2206" s="162"/>
      <c r="D2206" s="170">
        <v>2233.39</v>
      </c>
      <c r="E2206" s="171">
        <v>2233.39</v>
      </c>
      <c r="F2206" s="166" t="s">
        <v>3017</v>
      </c>
      <c r="G2206" s="161" t="s">
        <v>1457</v>
      </c>
      <c r="H2206" s="162" t="s">
        <v>120</v>
      </c>
      <c r="I2206" s="155"/>
      <c r="J2206" s="155"/>
      <c r="K2206" s="155"/>
      <c r="L2206" s="155"/>
      <c r="M2206" s="155"/>
      <c r="N2206" s="155"/>
      <c r="O2206" s="155"/>
      <c r="P2206" s="155"/>
      <c r="Q2206" s="155"/>
      <c r="R2206" s="155"/>
      <c r="S2206" s="155"/>
      <c r="T2206" s="155"/>
      <c r="U2206" s="155"/>
      <c r="V2206" s="155"/>
      <c r="W2206" s="155"/>
      <c r="X2206" s="155"/>
      <c r="Y2206" s="155"/>
      <c r="Z2206" s="155"/>
      <c r="AA2206" s="155"/>
      <c r="AB2206" s="155"/>
      <c r="AC2206" s="155"/>
      <c r="AD2206" s="155"/>
      <c r="AE2206" s="155"/>
      <c r="AF2206" s="155"/>
      <c r="AG2206" s="155"/>
      <c r="AH2206" s="155"/>
      <c r="AI2206" s="155"/>
      <c r="AJ2206" s="155"/>
      <c r="AK2206" s="155"/>
      <c r="AL2206" s="155"/>
      <c r="AM2206" s="155"/>
      <c r="AN2206" s="155"/>
      <c r="AO2206" s="155"/>
      <c r="AP2206" s="155"/>
      <c r="AQ2206" s="155"/>
      <c r="AR2206" s="155"/>
    </row>
    <row r="2207" spans="1:44" ht="102" hidden="1" x14ac:dyDescent="0.3">
      <c r="A2207" s="155"/>
      <c r="B2207" s="166" t="s">
        <v>3017</v>
      </c>
      <c r="C2207" s="167"/>
      <c r="D2207" s="170">
        <v>2233.39</v>
      </c>
      <c r="E2207" s="171">
        <v>2233.39</v>
      </c>
      <c r="F2207" s="161" t="s">
        <v>1457</v>
      </c>
      <c r="G2207" s="165" t="s">
        <v>4107</v>
      </c>
      <c r="H2207" s="162"/>
      <c r="I2207" s="155"/>
      <c r="J2207" s="155"/>
      <c r="K2207" s="155"/>
      <c r="L2207" s="155"/>
      <c r="M2207" s="155"/>
      <c r="N2207" s="155"/>
      <c r="O2207" s="155"/>
      <c r="P2207" s="155"/>
      <c r="Q2207" s="155"/>
      <c r="R2207" s="155"/>
      <c r="S2207" s="155"/>
      <c r="T2207" s="155"/>
      <c r="U2207" s="155"/>
      <c r="V2207" s="155"/>
      <c r="W2207" s="155"/>
      <c r="X2207" s="155"/>
      <c r="Y2207" s="155"/>
      <c r="Z2207" s="155"/>
      <c r="AA2207" s="155"/>
      <c r="AB2207" s="155"/>
      <c r="AC2207" s="155"/>
      <c r="AD2207" s="155"/>
      <c r="AE2207" s="155"/>
      <c r="AF2207" s="155"/>
      <c r="AG2207" s="155"/>
      <c r="AH2207" s="155"/>
      <c r="AI2207" s="155"/>
      <c r="AJ2207" s="155"/>
      <c r="AK2207" s="155"/>
      <c r="AL2207" s="155"/>
      <c r="AM2207" s="155"/>
      <c r="AN2207" s="155"/>
      <c r="AO2207" s="155"/>
      <c r="AP2207" s="155"/>
      <c r="AQ2207" s="155"/>
      <c r="AR2207" s="155"/>
    </row>
    <row r="2208" spans="1:44" ht="102" x14ac:dyDescent="0.3">
      <c r="A2208" s="155"/>
      <c r="B2208" s="161" t="s">
        <v>1457</v>
      </c>
      <c r="C2208" s="162" t="s">
        <v>120</v>
      </c>
      <c r="D2208" s="170">
        <v>3466.05</v>
      </c>
      <c r="E2208" s="171">
        <v>3466.05</v>
      </c>
      <c r="F2208" s="165" t="s">
        <v>4107</v>
      </c>
      <c r="G2208" s="166" t="s">
        <v>2748</v>
      </c>
      <c r="H2208" s="167"/>
      <c r="I2208" s="155"/>
      <c r="J2208" s="155"/>
      <c r="K2208" s="155"/>
      <c r="L2208" s="155"/>
      <c r="M2208" s="155"/>
      <c r="N2208" s="155"/>
      <c r="O2208" s="155"/>
      <c r="P2208" s="155"/>
      <c r="Q2208" s="155"/>
      <c r="R2208" s="155"/>
      <c r="S2208" s="155"/>
      <c r="T2208" s="155"/>
      <c r="U2208" s="155"/>
      <c r="V2208" s="155"/>
      <c r="W2208" s="155"/>
      <c r="X2208" s="155"/>
      <c r="Y2208" s="155"/>
      <c r="Z2208" s="155"/>
      <c r="AA2208" s="155"/>
      <c r="AB2208" s="155"/>
      <c r="AC2208" s="155"/>
      <c r="AD2208" s="155"/>
      <c r="AE2208" s="155"/>
      <c r="AF2208" s="155"/>
      <c r="AG2208" s="155"/>
      <c r="AH2208" s="155"/>
      <c r="AI2208" s="155"/>
      <c r="AJ2208" s="155"/>
      <c r="AK2208" s="155"/>
      <c r="AL2208" s="155"/>
      <c r="AM2208" s="155"/>
      <c r="AN2208" s="155"/>
      <c r="AO2208" s="155"/>
      <c r="AP2208" s="155"/>
      <c r="AQ2208" s="155"/>
      <c r="AR2208" s="155"/>
    </row>
    <row r="2209" spans="1:44" ht="102" hidden="1" x14ac:dyDescent="0.3">
      <c r="A2209" s="155"/>
      <c r="B2209" s="165" t="s">
        <v>4107</v>
      </c>
      <c r="C2209" s="162"/>
      <c r="D2209" s="170">
        <v>3466.05</v>
      </c>
      <c r="E2209" s="171">
        <v>3466.05</v>
      </c>
      <c r="F2209" s="166" t="s">
        <v>2748</v>
      </c>
      <c r="G2209" s="161" t="s">
        <v>1467</v>
      </c>
      <c r="H2209" s="162" t="s">
        <v>428</v>
      </c>
      <c r="I2209" s="155"/>
      <c r="J2209" s="155"/>
      <c r="K2209" s="155"/>
      <c r="L2209" s="155"/>
      <c r="M2209" s="155"/>
      <c r="N2209" s="155"/>
      <c r="O2209" s="155"/>
      <c r="P2209" s="155"/>
      <c r="Q2209" s="155"/>
      <c r="R2209" s="155"/>
      <c r="S2209" s="155"/>
      <c r="T2209" s="155"/>
      <c r="U2209" s="155"/>
      <c r="V2209" s="155"/>
      <c r="W2209" s="155"/>
      <c r="X2209" s="155"/>
      <c r="Y2209" s="155"/>
      <c r="Z2209" s="155"/>
      <c r="AA2209" s="155"/>
      <c r="AB2209" s="155"/>
      <c r="AC2209" s="155"/>
      <c r="AD2209" s="155"/>
      <c r="AE2209" s="155"/>
      <c r="AF2209" s="155"/>
      <c r="AG2209" s="155"/>
      <c r="AH2209" s="155"/>
      <c r="AI2209" s="155"/>
      <c r="AJ2209" s="155"/>
      <c r="AK2209" s="155"/>
      <c r="AL2209" s="155"/>
      <c r="AM2209" s="155"/>
      <c r="AN2209" s="155"/>
      <c r="AO2209" s="155"/>
      <c r="AP2209" s="155"/>
      <c r="AQ2209" s="155"/>
      <c r="AR2209" s="155"/>
    </row>
    <row r="2210" spans="1:44" ht="102" hidden="1" x14ac:dyDescent="0.3">
      <c r="A2210" s="155"/>
      <c r="B2210" s="166" t="s">
        <v>2748</v>
      </c>
      <c r="C2210" s="167"/>
      <c r="D2210" s="170">
        <v>3466.05</v>
      </c>
      <c r="E2210" s="171">
        <v>3466.05</v>
      </c>
      <c r="F2210" s="161" t="s">
        <v>1467</v>
      </c>
      <c r="G2210" s="165" t="s">
        <v>4107</v>
      </c>
      <c r="H2210" s="162"/>
      <c r="I2210" s="155"/>
      <c r="J2210" s="155"/>
      <c r="K2210" s="155"/>
      <c r="L2210" s="155"/>
      <c r="M2210" s="155"/>
      <c r="N2210" s="155"/>
      <c r="O2210" s="155"/>
      <c r="P2210" s="155"/>
      <c r="Q2210" s="155"/>
      <c r="R2210" s="155"/>
      <c r="S2210" s="155"/>
      <c r="T2210" s="155"/>
      <c r="U2210" s="155"/>
      <c r="V2210" s="155"/>
      <c r="W2210" s="155"/>
      <c r="X2210" s="155"/>
      <c r="Y2210" s="155"/>
      <c r="Z2210" s="155"/>
      <c r="AA2210" s="155"/>
      <c r="AB2210" s="155"/>
      <c r="AC2210" s="155"/>
      <c r="AD2210" s="155"/>
      <c r="AE2210" s="155"/>
      <c r="AF2210" s="155"/>
      <c r="AG2210" s="155"/>
      <c r="AH2210" s="155"/>
      <c r="AI2210" s="155"/>
      <c r="AJ2210" s="155"/>
      <c r="AK2210" s="155"/>
      <c r="AL2210" s="155"/>
      <c r="AM2210" s="155"/>
      <c r="AN2210" s="155"/>
      <c r="AO2210" s="155"/>
      <c r="AP2210" s="155"/>
      <c r="AQ2210" s="155"/>
      <c r="AR2210" s="155"/>
    </row>
    <row r="2211" spans="1:44" ht="102" x14ac:dyDescent="0.3">
      <c r="A2211" s="155"/>
      <c r="B2211" s="161" t="s">
        <v>1467</v>
      </c>
      <c r="C2211" s="162" t="s">
        <v>428</v>
      </c>
      <c r="D2211" s="170">
        <v>2576.9899999999998</v>
      </c>
      <c r="E2211" s="171">
        <v>2576.9899999999998</v>
      </c>
      <c r="F2211" s="165" t="s">
        <v>4107</v>
      </c>
      <c r="G2211" s="166" t="s">
        <v>3018</v>
      </c>
      <c r="H2211" s="167"/>
      <c r="I2211" s="155"/>
      <c r="J2211" s="155"/>
      <c r="K2211" s="155"/>
      <c r="L2211" s="155"/>
      <c r="M2211" s="155"/>
      <c r="N2211" s="155"/>
      <c r="O2211" s="155"/>
      <c r="P2211" s="155"/>
      <c r="Q2211" s="155"/>
      <c r="R2211" s="155"/>
      <c r="S2211" s="155"/>
      <c r="T2211" s="155"/>
      <c r="U2211" s="155"/>
      <c r="V2211" s="155"/>
      <c r="W2211" s="155"/>
      <c r="X2211" s="155"/>
      <c r="Y2211" s="155"/>
      <c r="Z2211" s="155"/>
      <c r="AA2211" s="155"/>
      <c r="AB2211" s="155"/>
      <c r="AC2211" s="155"/>
      <c r="AD2211" s="155"/>
      <c r="AE2211" s="155"/>
      <c r="AF2211" s="155"/>
      <c r="AG2211" s="155"/>
      <c r="AH2211" s="155"/>
      <c r="AI2211" s="155"/>
      <c r="AJ2211" s="155"/>
      <c r="AK2211" s="155"/>
      <c r="AL2211" s="155"/>
      <c r="AM2211" s="155"/>
      <c r="AN2211" s="155"/>
      <c r="AO2211" s="155"/>
      <c r="AP2211" s="155"/>
      <c r="AQ2211" s="155"/>
      <c r="AR2211" s="155"/>
    </row>
    <row r="2212" spans="1:44" ht="102" hidden="1" x14ac:dyDescent="0.3">
      <c r="A2212" s="155"/>
      <c r="B2212" s="165" t="s">
        <v>4107</v>
      </c>
      <c r="C2212" s="162"/>
      <c r="D2212" s="170">
        <v>2576.9899999999998</v>
      </c>
      <c r="E2212" s="171">
        <v>2576.9899999999998</v>
      </c>
      <c r="F2212" s="166" t="s">
        <v>3018</v>
      </c>
      <c r="G2212" s="161" t="s">
        <v>1483</v>
      </c>
      <c r="H2212" s="162" t="s">
        <v>470</v>
      </c>
      <c r="I2212" s="155"/>
      <c r="J2212" s="155"/>
      <c r="K2212" s="155"/>
      <c r="L2212" s="155"/>
      <c r="M2212" s="155"/>
      <c r="N2212" s="155"/>
      <c r="O2212" s="155"/>
      <c r="P2212" s="155"/>
      <c r="Q2212" s="155"/>
      <c r="R2212" s="155"/>
      <c r="S2212" s="155"/>
      <c r="T2212" s="155"/>
      <c r="U2212" s="155"/>
      <c r="V2212" s="155"/>
      <c r="W2212" s="155"/>
      <c r="X2212" s="155"/>
      <c r="Y2212" s="155"/>
      <c r="Z2212" s="155"/>
      <c r="AA2212" s="155"/>
      <c r="AB2212" s="155"/>
      <c r="AC2212" s="155"/>
      <c r="AD2212" s="155"/>
      <c r="AE2212" s="155"/>
      <c r="AF2212" s="155"/>
      <c r="AG2212" s="155"/>
      <c r="AH2212" s="155"/>
      <c r="AI2212" s="155"/>
      <c r="AJ2212" s="155"/>
      <c r="AK2212" s="155"/>
      <c r="AL2212" s="155"/>
      <c r="AM2212" s="155"/>
      <c r="AN2212" s="155"/>
      <c r="AO2212" s="155"/>
      <c r="AP2212" s="155"/>
      <c r="AQ2212" s="155"/>
      <c r="AR2212" s="155"/>
    </row>
    <row r="2213" spans="1:44" ht="102" hidden="1" x14ac:dyDescent="0.3">
      <c r="A2213" s="155"/>
      <c r="B2213" s="166" t="s">
        <v>3018</v>
      </c>
      <c r="C2213" s="167"/>
      <c r="D2213" s="170">
        <v>2576.9899999999998</v>
      </c>
      <c r="E2213" s="171">
        <v>2576.9899999999998</v>
      </c>
      <c r="F2213" s="161" t="s">
        <v>1483</v>
      </c>
      <c r="G2213" s="165" t="s">
        <v>4107</v>
      </c>
      <c r="H2213" s="162"/>
      <c r="I2213" s="155"/>
      <c r="J2213" s="155"/>
      <c r="K2213" s="155"/>
      <c r="L2213" s="155"/>
      <c r="M2213" s="155"/>
      <c r="N2213" s="155"/>
      <c r="O2213" s="155"/>
      <c r="P2213" s="155"/>
      <c r="Q2213" s="155"/>
      <c r="R2213" s="155"/>
      <c r="S2213" s="155"/>
      <c r="T2213" s="155"/>
      <c r="U2213" s="155"/>
      <c r="V2213" s="155"/>
      <c r="W2213" s="155"/>
      <c r="X2213" s="155"/>
      <c r="Y2213" s="155"/>
      <c r="Z2213" s="155"/>
      <c r="AA2213" s="155"/>
      <c r="AB2213" s="155"/>
      <c r="AC2213" s="155"/>
      <c r="AD2213" s="155"/>
      <c r="AE2213" s="155"/>
      <c r="AF2213" s="155"/>
      <c r="AG2213" s="155"/>
      <c r="AH2213" s="155"/>
      <c r="AI2213" s="155"/>
      <c r="AJ2213" s="155"/>
      <c r="AK2213" s="155"/>
      <c r="AL2213" s="155"/>
      <c r="AM2213" s="155"/>
      <c r="AN2213" s="155"/>
      <c r="AO2213" s="155"/>
      <c r="AP2213" s="155"/>
      <c r="AQ2213" s="155"/>
      <c r="AR2213" s="155"/>
    </row>
    <row r="2214" spans="1:44" ht="102" x14ac:dyDescent="0.3">
      <c r="A2214" s="155"/>
      <c r="B2214" s="161" t="s">
        <v>1483</v>
      </c>
      <c r="C2214" s="162" t="s">
        <v>470</v>
      </c>
      <c r="D2214" s="170">
        <v>3367.26</v>
      </c>
      <c r="E2214" s="171">
        <v>3367.26</v>
      </c>
      <c r="F2214" s="165" t="s">
        <v>4107</v>
      </c>
      <c r="G2214" s="166" t="s">
        <v>3019</v>
      </c>
      <c r="H2214" s="167"/>
      <c r="I2214" s="155"/>
      <c r="J2214" s="155"/>
      <c r="K2214" s="155"/>
      <c r="L2214" s="155"/>
      <c r="M2214" s="155"/>
      <c r="N2214" s="155"/>
      <c r="O2214" s="155"/>
      <c r="P2214" s="155"/>
      <c r="Q2214" s="155"/>
      <c r="R2214" s="155"/>
      <c r="S2214" s="155"/>
      <c r="T2214" s="155"/>
      <c r="U2214" s="155"/>
      <c r="V2214" s="155"/>
      <c r="W2214" s="155"/>
      <c r="X2214" s="155"/>
      <c r="Y2214" s="155"/>
      <c r="Z2214" s="155"/>
      <c r="AA2214" s="155"/>
      <c r="AB2214" s="155"/>
      <c r="AC2214" s="155"/>
      <c r="AD2214" s="155"/>
      <c r="AE2214" s="155"/>
      <c r="AF2214" s="155"/>
      <c r="AG2214" s="155"/>
      <c r="AH2214" s="155"/>
      <c r="AI2214" s="155"/>
      <c r="AJ2214" s="155"/>
      <c r="AK2214" s="155"/>
      <c r="AL2214" s="155"/>
      <c r="AM2214" s="155"/>
      <c r="AN2214" s="155"/>
      <c r="AO2214" s="155"/>
      <c r="AP2214" s="155"/>
      <c r="AQ2214" s="155"/>
      <c r="AR2214" s="155"/>
    </row>
    <row r="2215" spans="1:44" ht="102" hidden="1" x14ac:dyDescent="0.3">
      <c r="A2215" s="155"/>
      <c r="B2215" s="165" t="s">
        <v>4107</v>
      </c>
      <c r="C2215" s="162"/>
      <c r="D2215" s="170">
        <v>3367.26</v>
      </c>
      <c r="E2215" s="171">
        <v>3367.26</v>
      </c>
      <c r="F2215" s="166" t="s">
        <v>3019</v>
      </c>
      <c r="G2215" s="161" t="s">
        <v>1523</v>
      </c>
      <c r="H2215" s="162" t="s">
        <v>393</v>
      </c>
      <c r="I2215" s="155"/>
      <c r="J2215" s="155"/>
      <c r="K2215" s="155"/>
      <c r="L2215" s="155"/>
      <c r="M2215" s="155"/>
      <c r="N2215" s="155"/>
      <c r="O2215" s="155"/>
      <c r="P2215" s="155"/>
      <c r="Q2215" s="155"/>
      <c r="R2215" s="155"/>
      <c r="S2215" s="155"/>
      <c r="T2215" s="155"/>
      <c r="U2215" s="155"/>
      <c r="V2215" s="155"/>
      <c r="W2215" s="155"/>
      <c r="X2215" s="155"/>
      <c r="Y2215" s="155"/>
      <c r="Z2215" s="155"/>
      <c r="AA2215" s="155"/>
      <c r="AB2215" s="155"/>
      <c r="AC2215" s="155"/>
      <c r="AD2215" s="155"/>
      <c r="AE2215" s="155"/>
      <c r="AF2215" s="155"/>
      <c r="AG2215" s="155"/>
      <c r="AH2215" s="155"/>
      <c r="AI2215" s="155"/>
      <c r="AJ2215" s="155"/>
      <c r="AK2215" s="155"/>
      <c r="AL2215" s="155"/>
      <c r="AM2215" s="155"/>
      <c r="AN2215" s="155"/>
      <c r="AO2215" s="155"/>
      <c r="AP2215" s="155"/>
      <c r="AQ2215" s="155"/>
      <c r="AR2215" s="155"/>
    </row>
    <row r="2216" spans="1:44" ht="102" hidden="1" x14ac:dyDescent="0.3">
      <c r="A2216" s="155"/>
      <c r="B2216" s="166" t="s">
        <v>3019</v>
      </c>
      <c r="C2216" s="167"/>
      <c r="D2216" s="170">
        <v>3367.26</v>
      </c>
      <c r="E2216" s="171">
        <v>3367.26</v>
      </c>
      <c r="F2216" s="161" t="s">
        <v>1523</v>
      </c>
      <c r="G2216" s="165" t="s">
        <v>4107</v>
      </c>
      <c r="H2216" s="162"/>
      <c r="I2216" s="155"/>
      <c r="J2216" s="155"/>
      <c r="K2216" s="155"/>
      <c r="L2216" s="155"/>
      <c r="M2216" s="155"/>
      <c r="N2216" s="155"/>
      <c r="O2216" s="155"/>
      <c r="P2216" s="155"/>
      <c r="Q2216" s="155"/>
      <c r="R2216" s="155"/>
      <c r="S2216" s="155"/>
      <c r="T2216" s="155"/>
      <c r="U2216" s="155"/>
      <c r="V2216" s="155"/>
      <c r="W2216" s="155"/>
      <c r="X2216" s="155"/>
      <c r="Y2216" s="155"/>
      <c r="Z2216" s="155"/>
      <c r="AA2216" s="155"/>
      <c r="AB2216" s="155"/>
      <c r="AC2216" s="155"/>
      <c r="AD2216" s="155"/>
      <c r="AE2216" s="155"/>
      <c r="AF2216" s="155"/>
      <c r="AG2216" s="155"/>
      <c r="AH2216" s="155"/>
      <c r="AI2216" s="155"/>
      <c r="AJ2216" s="155"/>
      <c r="AK2216" s="155"/>
      <c r="AL2216" s="155"/>
      <c r="AM2216" s="155"/>
      <c r="AN2216" s="155"/>
      <c r="AO2216" s="155"/>
      <c r="AP2216" s="155"/>
      <c r="AQ2216" s="155"/>
      <c r="AR2216" s="155"/>
    </row>
    <row r="2217" spans="1:44" ht="102" x14ac:dyDescent="0.3">
      <c r="A2217" s="155"/>
      <c r="B2217" s="161" t="s">
        <v>1523</v>
      </c>
      <c r="C2217" s="162" t="s">
        <v>393</v>
      </c>
      <c r="D2217" s="170">
        <v>1297.08</v>
      </c>
      <c r="E2217" s="171">
        <v>1297.08</v>
      </c>
      <c r="F2217" s="165" t="s">
        <v>4107</v>
      </c>
      <c r="G2217" s="166" t="s">
        <v>3020</v>
      </c>
      <c r="H2217" s="167"/>
      <c r="I2217" s="155"/>
      <c r="J2217" s="155"/>
      <c r="K2217" s="155"/>
      <c r="L2217" s="155"/>
      <c r="M2217" s="155"/>
      <c r="N2217" s="155"/>
      <c r="O2217" s="155"/>
      <c r="P2217" s="155"/>
      <c r="Q2217" s="155"/>
      <c r="R2217" s="155"/>
      <c r="S2217" s="155"/>
      <c r="T2217" s="155"/>
      <c r="U2217" s="155"/>
      <c r="V2217" s="155"/>
      <c r="W2217" s="155"/>
      <c r="X2217" s="155"/>
      <c r="Y2217" s="155"/>
      <c r="Z2217" s="155"/>
      <c r="AA2217" s="155"/>
      <c r="AB2217" s="155"/>
      <c r="AC2217" s="155"/>
      <c r="AD2217" s="155"/>
      <c r="AE2217" s="155"/>
      <c r="AF2217" s="155"/>
      <c r="AG2217" s="155"/>
      <c r="AH2217" s="155"/>
      <c r="AI2217" s="155"/>
      <c r="AJ2217" s="155"/>
      <c r="AK2217" s="155"/>
      <c r="AL2217" s="155"/>
      <c r="AM2217" s="155"/>
      <c r="AN2217" s="155"/>
      <c r="AO2217" s="155"/>
      <c r="AP2217" s="155"/>
      <c r="AQ2217" s="155"/>
      <c r="AR2217" s="155"/>
    </row>
    <row r="2218" spans="1:44" ht="102" hidden="1" x14ac:dyDescent="0.3">
      <c r="A2218" s="155"/>
      <c r="B2218" s="165" t="s">
        <v>4107</v>
      </c>
      <c r="C2218" s="162"/>
      <c r="D2218" s="170">
        <v>1297.08</v>
      </c>
      <c r="E2218" s="171">
        <v>1297.08</v>
      </c>
      <c r="F2218" s="166" t="s">
        <v>3020</v>
      </c>
      <c r="G2218" s="161" t="s">
        <v>1472</v>
      </c>
      <c r="H2218" s="162" t="s">
        <v>452</v>
      </c>
      <c r="I2218" s="155"/>
      <c r="J2218" s="155"/>
      <c r="K2218" s="155"/>
      <c r="L2218" s="155"/>
      <c r="M2218" s="155"/>
      <c r="N2218" s="155"/>
      <c r="O2218" s="155"/>
      <c r="P2218" s="155"/>
      <c r="Q2218" s="155"/>
      <c r="R2218" s="155"/>
      <c r="S2218" s="155"/>
      <c r="T2218" s="155"/>
      <c r="U2218" s="155"/>
      <c r="V2218" s="155"/>
      <c r="W2218" s="155"/>
      <c r="X2218" s="155"/>
      <c r="Y2218" s="155"/>
      <c r="Z2218" s="155"/>
      <c r="AA2218" s="155"/>
      <c r="AB2218" s="155"/>
      <c r="AC2218" s="155"/>
      <c r="AD2218" s="155"/>
      <c r="AE2218" s="155"/>
      <c r="AF2218" s="155"/>
      <c r="AG2218" s="155"/>
      <c r="AH2218" s="155"/>
      <c r="AI2218" s="155"/>
      <c r="AJ2218" s="155"/>
      <c r="AK2218" s="155"/>
      <c r="AL2218" s="155"/>
      <c r="AM2218" s="155"/>
      <c r="AN2218" s="155"/>
      <c r="AO2218" s="155"/>
      <c r="AP2218" s="155"/>
      <c r="AQ2218" s="155"/>
      <c r="AR2218" s="155"/>
    </row>
    <row r="2219" spans="1:44" ht="102" hidden="1" x14ac:dyDescent="0.3">
      <c r="A2219" s="155"/>
      <c r="B2219" s="166" t="s">
        <v>3020</v>
      </c>
      <c r="C2219" s="167"/>
      <c r="D2219" s="170">
        <v>1297.08</v>
      </c>
      <c r="E2219" s="171">
        <v>1297.08</v>
      </c>
      <c r="F2219" s="161" t="s">
        <v>1472</v>
      </c>
      <c r="G2219" s="165" t="s">
        <v>4107</v>
      </c>
      <c r="H2219" s="162"/>
      <c r="I2219" s="155"/>
      <c r="J2219" s="155"/>
      <c r="K2219" s="155"/>
      <c r="L2219" s="155"/>
      <c r="M2219" s="155"/>
      <c r="N2219" s="155"/>
      <c r="O2219" s="155"/>
      <c r="P2219" s="155"/>
      <c r="Q2219" s="155"/>
      <c r="R2219" s="155"/>
      <c r="S2219" s="155"/>
      <c r="T2219" s="155"/>
      <c r="U2219" s="155"/>
      <c r="V2219" s="155"/>
      <c r="W2219" s="155"/>
      <c r="X2219" s="155"/>
      <c r="Y2219" s="155"/>
      <c r="Z2219" s="155"/>
      <c r="AA2219" s="155"/>
      <c r="AB2219" s="155"/>
      <c r="AC2219" s="155"/>
      <c r="AD2219" s="155"/>
      <c r="AE2219" s="155"/>
      <c r="AF2219" s="155"/>
      <c r="AG2219" s="155"/>
      <c r="AH2219" s="155"/>
      <c r="AI2219" s="155"/>
      <c r="AJ2219" s="155"/>
      <c r="AK2219" s="155"/>
      <c r="AL2219" s="155"/>
      <c r="AM2219" s="155"/>
      <c r="AN2219" s="155"/>
      <c r="AO2219" s="155"/>
      <c r="AP2219" s="155"/>
      <c r="AQ2219" s="155"/>
      <c r="AR2219" s="155"/>
    </row>
    <row r="2220" spans="1:44" ht="102" x14ac:dyDescent="0.3">
      <c r="A2220" s="155"/>
      <c r="B2220" s="161" t="s">
        <v>1472</v>
      </c>
      <c r="C2220" s="162" t="s">
        <v>452</v>
      </c>
      <c r="D2220" s="170">
        <v>3135.33</v>
      </c>
      <c r="E2220" s="171">
        <v>3135.33</v>
      </c>
      <c r="F2220" s="165" t="s">
        <v>4107</v>
      </c>
      <c r="G2220" s="166" t="s">
        <v>3021</v>
      </c>
      <c r="H2220" s="167"/>
      <c r="I2220" s="155"/>
      <c r="J2220" s="155"/>
      <c r="K2220" s="155"/>
      <c r="L2220" s="155"/>
      <c r="M2220" s="155"/>
      <c r="N2220" s="155"/>
      <c r="O2220" s="155"/>
      <c r="P2220" s="155"/>
      <c r="Q2220" s="155"/>
      <c r="R2220" s="155"/>
      <c r="S2220" s="155"/>
      <c r="T2220" s="155"/>
      <c r="U2220" s="155"/>
      <c r="V2220" s="155"/>
      <c r="W2220" s="155"/>
      <c r="X2220" s="155"/>
      <c r="Y2220" s="155"/>
      <c r="Z2220" s="155"/>
      <c r="AA2220" s="155"/>
      <c r="AB2220" s="155"/>
      <c r="AC2220" s="155"/>
      <c r="AD2220" s="155"/>
      <c r="AE2220" s="155"/>
      <c r="AF2220" s="155"/>
      <c r="AG2220" s="155"/>
      <c r="AH2220" s="155"/>
      <c r="AI2220" s="155"/>
      <c r="AJ2220" s="155"/>
      <c r="AK2220" s="155"/>
      <c r="AL2220" s="155"/>
      <c r="AM2220" s="155"/>
      <c r="AN2220" s="155"/>
      <c r="AO2220" s="155"/>
      <c r="AP2220" s="155"/>
      <c r="AQ2220" s="155"/>
      <c r="AR2220" s="155"/>
    </row>
    <row r="2221" spans="1:44" ht="102" hidden="1" x14ac:dyDescent="0.3">
      <c r="A2221" s="155"/>
      <c r="B2221" s="165" t="s">
        <v>4107</v>
      </c>
      <c r="C2221" s="162"/>
      <c r="D2221" s="170">
        <v>3135.33</v>
      </c>
      <c r="E2221" s="171">
        <v>3135.33</v>
      </c>
      <c r="F2221" s="166" t="s">
        <v>3021</v>
      </c>
      <c r="G2221" s="161" t="s">
        <v>1498</v>
      </c>
      <c r="H2221" s="162" t="s">
        <v>438</v>
      </c>
      <c r="I2221" s="155"/>
      <c r="J2221" s="155"/>
      <c r="K2221" s="155"/>
      <c r="L2221" s="155"/>
      <c r="M2221" s="155"/>
      <c r="N2221" s="155"/>
      <c r="O2221" s="155"/>
      <c r="P2221" s="155"/>
      <c r="Q2221" s="155"/>
      <c r="R2221" s="155"/>
      <c r="S2221" s="155"/>
      <c r="T2221" s="155"/>
      <c r="U2221" s="155"/>
      <c r="V2221" s="155"/>
      <c r="W2221" s="155"/>
      <c r="X2221" s="155"/>
      <c r="Y2221" s="155"/>
      <c r="Z2221" s="155"/>
      <c r="AA2221" s="155"/>
      <c r="AB2221" s="155"/>
      <c r="AC2221" s="155"/>
      <c r="AD2221" s="155"/>
      <c r="AE2221" s="155"/>
      <c r="AF2221" s="155"/>
      <c r="AG2221" s="155"/>
      <c r="AH2221" s="155"/>
      <c r="AI2221" s="155"/>
      <c r="AJ2221" s="155"/>
      <c r="AK2221" s="155"/>
      <c r="AL2221" s="155"/>
      <c r="AM2221" s="155"/>
      <c r="AN2221" s="155"/>
      <c r="AO2221" s="155"/>
      <c r="AP2221" s="155"/>
      <c r="AQ2221" s="155"/>
      <c r="AR2221" s="155"/>
    </row>
    <row r="2222" spans="1:44" ht="102" hidden="1" x14ac:dyDescent="0.3">
      <c r="A2222" s="155"/>
      <c r="B2222" s="166" t="s">
        <v>3021</v>
      </c>
      <c r="C2222" s="167"/>
      <c r="D2222" s="170">
        <v>3135.33</v>
      </c>
      <c r="E2222" s="171">
        <v>3135.33</v>
      </c>
      <c r="F2222" s="161" t="s">
        <v>1498</v>
      </c>
      <c r="G2222" s="165" t="s">
        <v>4107</v>
      </c>
      <c r="H2222" s="162"/>
      <c r="I2222" s="155"/>
      <c r="J2222" s="155"/>
      <c r="K2222" s="155"/>
      <c r="L2222" s="155"/>
      <c r="M2222" s="155"/>
      <c r="N2222" s="155"/>
      <c r="O2222" s="155"/>
      <c r="P2222" s="155"/>
      <c r="Q2222" s="155"/>
      <c r="R2222" s="155"/>
      <c r="S2222" s="155"/>
      <c r="T2222" s="155"/>
      <c r="U2222" s="155"/>
      <c r="V2222" s="155"/>
      <c r="W2222" s="155"/>
      <c r="X2222" s="155"/>
      <c r="Y2222" s="155"/>
      <c r="Z2222" s="155"/>
      <c r="AA2222" s="155"/>
      <c r="AB2222" s="155"/>
      <c r="AC2222" s="155"/>
      <c r="AD2222" s="155"/>
      <c r="AE2222" s="155"/>
      <c r="AF2222" s="155"/>
      <c r="AG2222" s="155"/>
      <c r="AH2222" s="155"/>
      <c r="AI2222" s="155"/>
      <c r="AJ2222" s="155"/>
      <c r="AK2222" s="155"/>
      <c r="AL2222" s="155"/>
      <c r="AM2222" s="155"/>
      <c r="AN2222" s="155"/>
      <c r="AO2222" s="155"/>
      <c r="AP2222" s="155"/>
      <c r="AQ2222" s="155"/>
      <c r="AR2222" s="155"/>
    </row>
    <row r="2223" spans="1:44" ht="102" x14ac:dyDescent="0.3">
      <c r="A2223" s="155"/>
      <c r="B2223" s="161" t="s">
        <v>1498</v>
      </c>
      <c r="C2223" s="162" t="s">
        <v>438</v>
      </c>
      <c r="D2223" s="170">
        <v>3637.84</v>
      </c>
      <c r="E2223" s="171">
        <v>3637.84</v>
      </c>
      <c r="F2223" s="165" t="s">
        <v>4107</v>
      </c>
      <c r="G2223" s="166" t="s">
        <v>3022</v>
      </c>
      <c r="H2223" s="167"/>
      <c r="I2223" s="155"/>
      <c r="J2223" s="155"/>
      <c r="K2223" s="155"/>
      <c r="L2223" s="155"/>
      <c r="M2223" s="155"/>
      <c r="N2223" s="155"/>
      <c r="O2223" s="155"/>
      <c r="P2223" s="155"/>
      <c r="Q2223" s="155"/>
      <c r="R2223" s="155"/>
      <c r="S2223" s="155"/>
      <c r="T2223" s="155"/>
      <c r="U2223" s="155"/>
      <c r="V2223" s="155"/>
      <c r="W2223" s="155"/>
      <c r="X2223" s="155"/>
      <c r="Y2223" s="155"/>
      <c r="Z2223" s="155"/>
      <c r="AA2223" s="155"/>
      <c r="AB2223" s="155"/>
      <c r="AC2223" s="155"/>
      <c r="AD2223" s="155"/>
      <c r="AE2223" s="155"/>
      <c r="AF2223" s="155"/>
      <c r="AG2223" s="155"/>
      <c r="AH2223" s="155"/>
      <c r="AI2223" s="155"/>
      <c r="AJ2223" s="155"/>
      <c r="AK2223" s="155"/>
      <c r="AL2223" s="155"/>
      <c r="AM2223" s="155"/>
      <c r="AN2223" s="155"/>
      <c r="AO2223" s="155"/>
      <c r="AP2223" s="155"/>
      <c r="AQ2223" s="155"/>
      <c r="AR2223" s="155"/>
    </row>
    <row r="2224" spans="1:44" ht="102" hidden="1" x14ac:dyDescent="0.3">
      <c r="A2224" s="155"/>
      <c r="B2224" s="165" t="s">
        <v>4107</v>
      </c>
      <c r="C2224" s="162"/>
      <c r="D2224" s="170">
        <v>3637.84</v>
      </c>
      <c r="E2224" s="171">
        <v>3637.84</v>
      </c>
      <c r="F2224" s="166" t="s">
        <v>3022</v>
      </c>
      <c r="G2224" s="161" t="s">
        <v>3578</v>
      </c>
      <c r="H2224" s="162" t="s">
        <v>402</v>
      </c>
      <c r="I2224" s="155"/>
      <c r="J2224" s="155"/>
      <c r="K2224" s="155"/>
      <c r="L2224" s="155"/>
      <c r="M2224" s="155"/>
      <c r="N2224" s="155"/>
      <c r="O2224" s="155"/>
      <c r="P2224" s="155"/>
      <c r="Q2224" s="155"/>
      <c r="R2224" s="155"/>
      <c r="S2224" s="155"/>
      <c r="T2224" s="155"/>
      <c r="U2224" s="155"/>
      <c r="V2224" s="155"/>
      <c r="W2224" s="155"/>
      <c r="X2224" s="155"/>
      <c r="Y2224" s="155"/>
      <c r="Z2224" s="155"/>
      <c r="AA2224" s="155"/>
      <c r="AB2224" s="155"/>
      <c r="AC2224" s="155"/>
      <c r="AD2224" s="155"/>
      <c r="AE2224" s="155"/>
      <c r="AF2224" s="155"/>
      <c r="AG2224" s="155"/>
      <c r="AH2224" s="155"/>
      <c r="AI2224" s="155"/>
      <c r="AJ2224" s="155"/>
      <c r="AK2224" s="155"/>
      <c r="AL2224" s="155"/>
      <c r="AM2224" s="155"/>
      <c r="AN2224" s="155"/>
      <c r="AO2224" s="155"/>
      <c r="AP2224" s="155"/>
      <c r="AQ2224" s="155"/>
      <c r="AR2224" s="155"/>
    </row>
    <row r="2225" spans="1:44" ht="102" hidden="1" x14ac:dyDescent="0.3">
      <c r="A2225" s="155"/>
      <c r="B2225" s="166" t="s">
        <v>3022</v>
      </c>
      <c r="C2225" s="167"/>
      <c r="D2225" s="170">
        <v>3637.84</v>
      </c>
      <c r="E2225" s="171">
        <v>3637.84</v>
      </c>
      <c r="F2225" s="161" t="s">
        <v>3578</v>
      </c>
      <c r="G2225" s="165" t="s">
        <v>4107</v>
      </c>
      <c r="H2225" s="162"/>
      <c r="I2225" s="155"/>
      <c r="J2225" s="155"/>
      <c r="K2225" s="155"/>
      <c r="L2225" s="155"/>
      <c r="M2225" s="155"/>
      <c r="N2225" s="155"/>
      <c r="O2225" s="155"/>
      <c r="P2225" s="155"/>
      <c r="Q2225" s="155"/>
      <c r="R2225" s="155"/>
      <c r="S2225" s="155"/>
      <c r="T2225" s="155"/>
      <c r="U2225" s="155"/>
      <c r="V2225" s="155"/>
      <c r="W2225" s="155"/>
      <c r="X2225" s="155"/>
      <c r="Y2225" s="155"/>
      <c r="Z2225" s="155"/>
      <c r="AA2225" s="155"/>
      <c r="AB2225" s="155"/>
      <c r="AC2225" s="155"/>
      <c r="AD2225" s="155"/>
      <c r="AE2225" s="155"/>
      <c r="AF2225" s="155"/>
      <c r="AG2225" s="155"/>
      <c r="AH2225" s="155"/>
      <c r="AI2225" s="155"/>
      <c r="AJ2225" s="155"/>
      <c r="AK2225" s="155"/>
      <c r="AL2225" s="155"/>
      <c r="AM2225" s="155"/>
      <c r="AN2225" s="155"/>
      <c r="AO2225" s="155"/>
      <c r="AP2225" s="155"/>
      <c r="AQ2225" s="155"/>
      <c r="AR2225" s="155"/>
    </row>
    <row r="2226" spans="1:44" ht="102" x14ac:dyDescent="0.3">
      <c r="A2226" s="155"/>
      <c r="B2226" s="161" t="s">
        <v>3578</v>
      </c>
      <c r="C2226" s="162" t="s">
        <v>402</v>
      </c>
      <c r="D2226" s="170">
        <v>4728.7700000000004</v>
      </c>
      <c r="E2226" s="171">
        <v>4728.7700000000004</v>
      </c>
      <c r="F2226" s="165" t="s">
        <v>4107</v>
      </c>
      <c r="G2226" s="166" t="s">
        <v>4038</v>
      </c>
      <c r="H2226" s="167"/>
      <c r="I2226" s="155"/>
      <c r="J2226" s="155"/>
      <c r="K2226" s="155"/>
      <c r="L2226" s="155"/>
      <c r="M2226" s="155"/>
      <c r="N2226" s="155"/>
      <c r="O2226" s="155"/>
      <c r="P2226" s="155"/>
      <c r="Q2226" s="155"/>
      <c r="R2226" s="155"/>
      <c r="S2226" s="155"/>
      <c r="T2226" s="155"/>
      <c r="U2226" s="155"/>
      <c r="V2226" s="155"/>
      <c r="W2226" s="155"/>
      <c r="X2226" s="155"/>
      <c r="Y2226" s="155"/>
      <c r="Z2226" s="155"/>
      <c r="AA2226" s="155"/>
      <c r="AB2226" s="155"/>
      <c r="AC2226" s="155"/>
      <c r="AD2226" s="155"/>
      <c r="AE2226" s="155"/>
      <c r="AF2226" s="155"/>
      <c r="AG2226" s="155"/>
      <c r="AH2226" s="155"/>
      <c r="AI2226" s="155"/>
      <c r="AJ2226" s="155"/>
      <c r="AK2226" s="155"/>
      <c r="AL2226" s="155"/>
      <c r="AM2226" s="155"/>
      <c r="AN2226" s="155"/>
      <c r="AO2226" s="155"/>
      <c r="AP2226" s="155"/>
      <c r="AQ2226" s="155"/>
      <c r="AR2226" s="155"/>
    </row>
    <row r="2227" spans="1:44" ht="102" hidden="1" x14ac:dyDescent="0.3">
      <c r="A2227" s="155"/>
      <c r="B2227" s="165" t="s">
        <v>4107</v>
      </c>
      <c r="C2227" s="162"/>
      <c r="D2227" s="170">
        <v>4728.7700000000004</v>
      </c>
      <c r="E2227" s="171">
        <v>4728.7700000000004</v>
      </c>
      <c r="F2227" s="166" t="s">
        <v>4038</v>
      </c>
      <c r="G2227" s="161" t="s">
        <v>1373</v>
      </c>
      <c r="H2227" s="162" t="s">
        <v>419</v>
      </c>
      <c r="I2227" s="155"/>
      <c r="J2227" s="155"/>
      <c r="K2227" s="155"/>
      <c r="L2227" s="155"/>
      <c r="M2227" s="155"/>
      <c r="N2227" s="155"/>
      <c r="O2227" s="155"/>
      <c r="P2227" s="155"/>
      <c r="Q2227" s="155"/>
      <c r="R2227" s="155"/>
      <c r="S2227" s="155"/>
      <c r="T2227" s="155"/>
      <c r="U2227" s="155"/>
      <c r="V2227" s="155"/>
      <c r="W2227" s="155"/>
      <c r="X2227" s="155"/>
      <c r="Y2227" s="155"/>
      <c r="Z2227" s="155"/>
      <c r="AA2227" s="155"/>
      <c r="AB2227" s="155"/>
      <c r="AC2227" s="155"/>
      <c r="AD2227" s="155"/>
      <c r="AE2227" s="155"/>
      <c r="AF2227" s="155"/>
      <c r="AG2227" s="155"/>
      <c r="AH2227" s="155"/>
      <c r="AI2227" s="155"/>
      <c r="AJ2227" s="155"/>
      <c r="AK2227" s="155"/>
      <c r="AL2227" s="155"/>
      <c r="AM2227" s="155"/>
      <c r="AN2227" s="155"/>
      <c r="AO2227" s="155"/>
      <c r="AP2227" s="155"/>
      <c r="AQ2227" s="155"/>
      <c r="AR2227" s="155"/>
    </row>
    <row r="2228" spans="1:44" ht="102" hidden="1" x14ac:dyDescent="0.3">
      <c r="A2228" s="155"/>
      <c r="B2228" s="166" t="s">
        <v>4038</v>
      </c>
      <c r="C2228" s="167"/>
      <c r="D2228" s="170">
        <v>4728.7700000000004</v>
      </c>
      <c r="E2228" s="171">
        <v>4728.7700000000004</v>
      </c>
      <c r="F2228" s="161" t="s">
        <v>1373</v>
      </c>
      <c r="G2228" s="165" t="s">
        <v>4107</v>
      </c>
      <c r="H2228" s="162"/>
      <c r="I2228" s="155"/>
      <c r="J2228" s="155"/>
      <c r="K2228" s="155"/>
      <c r="L2228" s="155"/>
      <c r="M2228" s="155"/>
      <c r="N2228" s="155"/>
      <c r="O2228" s="155"/>
      <c r="P2228" s="155"/>
      <c r="Q2228" s="155"/>
      <c r="R2228" s="155"/>
      <c r="S2228" s="155"/>
      <c r="T2228" s="155"/>
      <c r="U2228" s="155"/>
      <c r="V2228" s="155"/>
      <c r="W2228" s="155"/>
      <c r="X2228" s="155"/>
      <c r="Y2228" s="155"/>
      <c r="Z2228" s="155"/>
      <c r="AA2228" s="155"/>
      <c r="AB2228" s="155"/>
      <c r="AC2228" s="155"/>
      <c r="AD2228" s="155"/>
      <c r="AE2228" s="155"/>
      <c r="AF2228" s="155"/>
      <c r="AG2228" s="155"/>
      <c r="AH2228" s="155"/>
      <c r="AI2228" s="155"/>
      <c r="AJ2228" s="155"/>
      <c r="AK2228" s="155"/>
      <c r="AL2228" s="155"/>
      <c r="AM2228" s="155"/>
      <c r="AN2228" s="155"/>
      <c r="AO2228" s="155"/>
      <c r="AP2228" s="155"/>
      <c r="AQ2228" s="155"/>
      <c r="AR2228" s="155"/>
    </row>
    <row r="2229" spans="1:44" ht="102" x14ac:dyDescent="0.3">
      <c r="A2229" s="155"/>
      <c r="B2229" s="161" t="s">
        <v>1373</v>
      </c>
      <c r="C2229" s="162" t="s">
        <v>419</v>
      </c>
      <c r="D2229" s="170">
        <v>1833.95</v>
      </c>
      <c r="E2229" s="171">
        <v>1833.95</v>
      </c>
      <c r="F2229" s="165" t="s">
        <v>4107</v>
      </c>
      <c r="G2229" s="166" t="s">
        <v>3023</v>
      </c>
      <c r="H2229" s="167"/>
      <c r="I2229" s="155"/>
      <c r="J2229" s="155"/>
      <c r="K2229" s="155"/>
      <c r="L2229" s="155"/>
      <c r="M2229" s="155"/>
      <c r="N2229" s="155"/>
      <c r="O2229" s="155"/>
      <c r="P2229" s="155"/>
      <c r="Q2229" s="155"/>
      <c r="R2229" s="155"/>
      <c r="S2229" s="155"/>
      <c r="T2229" s="155"/>
      <c r="U2229" s="155"/>
      <c r="V2229" s="155"/>
      <c r="W2229" s="155"/>
      <c r="X2229" s="155"/>
      <c r="Y2229" s="155"/>
      <c r="Z2229" s="155"/>
      <c r="AA2229" s="155"/>
      <c r="AB2229" s="155"/>
      <c r="AC2229" s="155"/>
      <c r="AD2229" s="155"/>
      <c r="AE2229" s="155"/>
      <c r="AF2229" s="155"/>
      <c r="AG2229" s="155"/>
      <c r="AH2229" s="155"/>
      <c r="AI2229" s="155"/>
      <c r="AJ2229" s="155"/>
      <c r="AK2229" s="155"/>
      <c r="AL2229" s="155"/>
      <c r="AM2229" s="155"/>
      <c r="AN2229" s="155"/>
      <c r="AO2229" s="155"/>
      <c r="AP2229" s="155"/>
      <c r="AQ2229" s="155"/>
      <c r="AR2229" s="155"/>
    </row>
    <row r="2230" spans="1:44" ht="102" hidden="1" x14ac:dyDescent="0.3">
      <c r="A2230" s="155"/>
      <c r="B2230" s="165" t="s">
        <v>4107</v>
      </c>
      <c r="C2230" s="162"/>
      <c r="D2230" s="170">
        <v>1833.95</v>
      </c>
      <c r="E2230" s="171">
        <v>1833.95</v>
      </c>
      <c r="F2230" s="166" t="s">
        <v>3023</v>
      </c>
      <c r="G2230" s="161" t="s">
        <v>1622</v>
      </c>
      <c r="H2230" s="162" t="s">
        <v>468</v>
      </c>
      <c r="I2230" s="155"/>
      <c r="J2230" s="155"/>
      <c r="K2230" s="155"/>
      <c r="L2230" s="155"/>
      <c r="M2230" s="155"/>
      <c r="N2230" s="155"/>
      <c r="O2230" s="155"/>
      <c r="P2230" s="155"/>
      <c r="Q2230" s="155"/>
      <c r="R2230" s="155"/>
      <c r="S2230" s="155"/>
      <c r="T2230" s="155"/>
      <c r="U2230" s="155"/>
      <c r="V2230" s="155"/>
      <c r="W2230" s="155"/>
      <c r="X2230" s="155"/>
      <c r="Y2230" s="155"/>
      <c r="Z2230" s="155"/>
      <c r="AA2230" s="155"/>
      <c r="AB2230" s="155"/>
      <c r="AC2230" s="155"/>
      <c r="AD2230" s="155"/>
      <c r="AE2230" s="155"/>
      <c r="AF2230" s="155"/>
      <c r="AG2230" s="155"/>
      <c r="AH2230" s="155"/>
      <c r="AI2230" s="155"/>
      <c r="AJ2230" s="155"/>
      <c r="AK2230" s="155"/>
      <c r="AL2230" s="155"/>
      <c r="AM2230" s="155"/>
      <c r="AN2230" s="155"/>
      <c r="AO2230" s="155"/>
      <c r="AP2230" s="155"/>
      <c r="AQ2230" s="155"/>
      <c r="AR2230" s="155"/>
    </row>
    <row r="2231" spans="1:44" ht="102" hidden="1" x14ac:dyDescent="0.3">
      <c r="A2231" s="155"/>
      <c r="B2231" s="166" t="s">
        <v>3023</v>
      </c>
      <c r="C2231" s="167"/>
      <c r="D2231" s="170">
        <v>1833.95</v>
      </c>
      <c r="E2231" s="171">
        <v>1833.95</v>
      </c>
      <c r="F2231" s="161" t="s">
        <v>1622</v>
      </c>
      <c r="G2231" s="165" t="s">
        <v>4107</v>
      </c>
      <c r="H2231" s="162"/>
      <c r="I2231" s="155"/>
      <c r="J2231" s="155"/>
      <c r="K2231" s="155"/>
      <c r="L2231" s="155"/>
      <c r="M2231" s="155"/>
      <c r="N2231" s="155"/>
      <c r="O2231" s="155"/>
      <c r="P2231" s="155"/>
      <c r="Q2231" s="155"/>
      <c r="R2231" s="155"/>
      <c r="S2231" s="155"/>
      <c r="T2231" s="155"/>
      <c r="U2231" s="155"/>
      <c r="V2231" s="155"/>
      <c r="W2231" s="155"/>
      <c r="X2231" s="155"/>
      <c r="Y2231" s="155"/>
      <c r="Z2231" s="155"/>
      <c r="AA2231" s="155"/>
      <c r="AB2231" s="155"/>
      <c r="AC2231" s="155"/>
      <c r="AD2231" s="155"/>
      <c r="AE2231" s="155"/>
      <c r="AF2231" s="155"/>
      <c r="AG2231" s="155"/>
      <c r="AH2231" s="155"/>
      <c r="AI2231" s="155"/>
      <c r="AJ2231" s="155"/>
      <c r="AK2231" s="155"/>
      <c r="AL2231" s="155"/>
      <c r="AM2231" s="155"/>
      <c r="AN2231" s="155"/>
      <c r="AO2231" s="155"/>
      <c r="AP2231" s="155"/>
      <c r="AQ2231" s="155"/>
      <c r="AR2231" s="155"/>
    </row>
    <row r="2232" spans="1:44" ht="102" x14ac:dyDescent="0.3">
      <c r="A2232" s="155"/>
      <c r="B2232" s="161" t="s">
        <v>1622</v>
      </c>
      <c r="C2232" s="162" t="s">
        <v>468</v>
      </c>
      <c r="D2232" s="170">
        <v>2778.85</v>
      </c>
      <c r="E2232" s="171">
        <v>2778.85</v>
      </c>
      <c r="F2232" s="165" t="s">
        <v>4107</v>
      </c>
      <c r="G2232" s="166" t="s">
        <v>3024</v>
      </c>
      <c r="H2232" s="167"/>
      <c r="I2232" s="155"/>
      <c r="J2232" s="155"/>
      <c r="K2232" s="155"/>
      <c r="L2232" s="155"/>
      <c r="M2232" s="155"/>
      <c r="N2232" s="155"/>
      <c r="O2232" s="155"/>
      <c r="P2232" s="155"/>
      <c r="Q2232" s="155"/>
      <c r="R2232" s="155"/>
      <c r="S2232" s="155"/>
      <c r="T2232" s="155"/>
      <c r="U2232" s="155"/>
      <c r="V2232" s="155"/>
      <c r="W2232" s="155"/>
      <c r="X2232" s="155"/>
      <c r="Y2232" s="155"/>
      <c r="Z2232" s="155"/>
      <c r="AA2232" s="155"/>
      <c r="AB2232" s="155"/>
      <c r="AC2232" s="155"/>
      <c r="AD2232" s="155"/>
      <c r="AE2232" s="155"/>
      <c r="AF2232" s="155"/>
      <c r="AG2232" s="155"/>
      <c r="AH2232" s="155"/>
      <c r="AI2232" s="155"/>
      <c r="AJ2232" s="155"/>
      <c r="AK2232" s="155"/>
      <c r="AL2232" s="155"/>
      <c r="AM2232" s="155"/>
      <c r="AN2232" s="155"/>
      <c r="AO2232" s="155"/>
      <c r="AP2232" s="155"/>
      <c r="AQ2232" s="155"/>
      <c r="AR2232" s="155"/>
    </row>
    <row r="2233" spans="1:44" ht="102" hidden="1" x14ac:dyDescent="0.3">
      <c r="A2233" s="155"/>
      <c r="B2233" s="165" t="s">
        <v>4107</v>
      </c>
      <c r="C2233" s="162"/>
      <c r="D2233" s="170">
        <v>2778.85</v>
      </c>
      <c r="E2233" s="171">
        <v>2778.85</v>
      </c>
      <c r="F2233" s="166" t="s">
        <v>3024</v>
      </c>
      <c r="G2233" s="161" t="s">
        <v>1491</v>
      </c>
      <c r="H2233" s="162" t="s">
        <v>456</v>
      </c>
      <c r="I2233" s="155"/>
      <c r="J2233" s="155"/>
      <c r="K2233" s="155"/>
      <c r="L2233" s="155"/>
      <c r="M2233" s="155"/>
      <c r="N2233" s="155"/>
      <c r="O2233" s="155"/>
      <c r="P2233" s="155"/>
      <c r="Q2233" s="155"/>
      <c r="R2233" s="155"/>
      <c r="S2233" s="155"/>
      <c r="T2233" s="155"/>
      <c r="U2233" s="155"/>
      <c r="V2233" s="155"/>
      <c r="W2233" s="155"/>
      <c r="X2233" s="155"/>
      <c r="Y2233" s="155"/>
      <c r="Z2233" s="155"/>
      <c r="AA2233" s="155"/>
      <c r="AB2233" s="155"/>
      <c r="AC2233" s="155"/>
      <c r="AD2233" s="155"/>
      <c r="AE2233" s="155"/>
      <c r="AF2233" s="155"/>
      <c r="AG2233" s="155"/>
      <c r="AH2233" s="155"/>
      <c r="AI2233" s="155"/>
      <c r="AJ2233" s="155"/>
      <c r="AK2233" s="155"/>
      <c r="AL2233" s="155"/>
      <c r="AM2233" s="155"/>
      <c r="AN2233" s="155"/>
      <c r="AO2233" s="155"/>
      <c r="AP2233" s="155"/>
      <c r="AQ2233" s="155"/>
      <c r="AR2233" s="155"/>
    </row>
    <row r="2234" spans="1:44" ht="102" hidden="1" x14ac:dyDescent="0.3">
      <c r="A2234" s="155"/>
      <c r="B2234" s="166" t="s">
        <v>3024</v>
      </c>
      <c r="C2234" s="167"/>
      <c r="D2234" s="170">
        <v>2778.85</v>
      </c>
      <c r="E2234" s="171">
        <v>2778.85</v>
      </c>
      <c r="F2234" s="161" t="s">
        <v>1491</v>
      </c>
      <c r="G2234" s="165" t="s">
        <v>4107</v>
      </c>
      <c r="H2234" s="162"/>
      <c r="I2234" s="155"/>
      <c r="J2234" s="155"/>
      <c r="K2234" s="155"/>
      <c r="L2234" s="155"/>
      <c r="M2234" s="155"/>
      <c r="N2234" s="155"/>
      <c r="O2234" s="155"/>
      <c r="P2234" s="155"/>
      <c r="Q2234" s="155"/>
      <c r="R2234" s="155"/>
      <c r="S2234" s="155"/>
      <c r="T2234" s="155"/>
      <c r="U2234" s="155"/>
      <c r="V2234" s="155"/>
      <c r="W2234" s="155"/>
      <c r="X2234" s="155"/>
      <c r="Y2234" s="155"/>
      <c r="Z2234" s="155"/>
      <c r="AA2234" s="155"/>
      <c r="AB2234" s="155"/>
      <c r="AC2234" s="155"/>
      <c r="AD2234" s="155"/>
      <c r="AE2234" s="155"/>
      <c r="AF2234" s="155"/>
      <c r="AG2234" s="155"/>
      <c r="AH2234" s="155"/>
      <c r="AI2234" s="155"/>
      <c r="AJ2234" s="155"/>
      <c r="AK2234" s="155"/>
      <c r="AL2234" s="155"/>
      <c r="AM2234" s="155"/>
      <c r="AN2234" s="155"/>
      <c r="AO2234" s="155"/>
      <c r="AP2234" s="155"/>
      <c r="AQ2234" s="155"/>
      <c r="AR2234" s="155"/>
    </row>
    <row r="2235" spans="1:44" ht="102" x14ac:dyDescent="0.3">
      <c r="A2235" s="155"/>
      <c r="B2235" s="161" t="s">
        <v>1491</v>
      </c>
      <c r="C2235" s="162" t="s">
        <v>456</v>
      </c>
      <c r="D2235" s="170">
        <v>2486.79</v>
      </c>
      <c r="E2235" s="171">
        <v>2486.79</v>
      </c>
      <c r="F2235" s="165" t="s">
        <v>4107</v>
      </c>
      <c r="G2235" s="166" t="s">
        <v>3025</v>
      </c>
      <c r="H2235" s="167"/>
      <c r="I2235" s="155"/>
      <c r="J2235" s="155"/>
      <c r="K2235" s="155"/>
      <c r="L2235" s="155"/>
      <c r="M2235" s="155"/>
      <c r="N2235" s="155"/>
      <c r="O2235" s="155"/>
      <c r="P2235" s="155"/>
      <c r="Q2235" s="155"/>
      <c r="R2235" s="155"/>
      <c r="S2235" s="155"/>
      <c r="T2235" s="155"/>
      <c r="U2235" s="155"/>
      <c r="V2235" s="155"/>
      <c r="W2235" s="155"/>
      <c r="X2235" s="155"/>
      <c r="Y2235" s="155"/>
      <c r="Z2235" s="155"/>
      <c r="AA2235" s="155"/>
      <c r="AB2235" s="155"/>
      <c r="AC2235" s="155"/>
      <c r="AD2235" s="155"/>
      <c r="AE2235" s="155"/>
      <c r="AF2235" s="155"/>
      <c r="AG2235" s="155"/>
      <c r="AH2235" s="155"/>
      <c r="AI2235" s="155"/>
      <c r="AJ2235" s="155"/>
      <c r="AK2235" s="155"/>
      <c r="AL2235" s="155"/>
      <c r="AM2235" s="155"/>
      <c r="AN2235" s="155"/>
      <c r="AO2235" s="155"/>
      <c r="AP2235" s="155"/>
      <c r="AQ2235" s="155"/>
      <c r="AR2235" s="155"/>
    </row>
    <row r="2236" spans="1:44" ht="102" hidden="1" x14ac:dyDescent="0.3">
      <c r="A2236" s="155"/>
      <c r="B2236" s="165" t="s">
        <v>4107</v>
      </c>
      <c r="C2236" s="162"/>
      <c r="D2236" s="170">
        <v>2486.79</v>
      </c>
      <c r="E2236" s="171">
        <v>2486.79</v>
      </c>
      <c r="F2236" s="166" t="s">
        <v>3025</v>
      </c>
      <c r="G2236" s="161" t="s">
        <v>1904</v>
      </c>
      <c r="H2236" s="162" t="s">
        <v>426</v>
      </c>
      <c r="I2236" s="155"/>
      <c r="J2236" s="155"/>
      <c r="K2236" s="155"/>
      <c r="L2236" s="155"/>
      <c r="M2236" s="155"/>
      <c r="N2236" s="155"/>
      <c r="O2236" s="155"/>
      <c r="P2236" s="155"/>
      <c r="Q2236" s="155"/>
      <c r="R2236" s="155"/>
      <c r="S2236" s="155"/>
      <c r="T2236" s="155"/>
      <c r="U2236" s="155"/>
      <c r="V2236" s="155"/>
      <c r="W2236" s="155"/>
      <c r="X2236" s="155"/>
      <c r="Y2236" s="155"/>
      <c r="Z2236" s="155"/>
      <c r="AA2236" s="155"/>
      <c r="AB2236" s="155"/>
      <c r="AC2236" s="155"/>
      <c r="AD2236" s="155"/>
      <c r="AE2236" s="155"/>
      <c r="AF2236" s="155"/>
      <c r="AG2236" s="155"/>
      <c r="AH2236" s="155"/>
      <c r="AI2236" s="155"/>
      <c r="AJ2236" s="155"/>
      <c r="AK2236" s="155"/>
      <c r="AL2236" s="155"/>
      <c r="AM2236" s="155"/>
      <c r="AN2236" s="155"/>
      <c r="AO2236" s="155"/>
      <c r="AP2236" s="155"/>
      <c r="AQ2236" s="155"/>
      <c r="AR2236" s="155"/>
    </row>
    <row r="2237" spans="1:44" ht="102" hidden="1" x14ac:dyDescent="0.3">
      <c r="A2237" s="155"/>
      <c r="B2237" s="166" t="s">
        <v>3025</v>
      </c>
      <c r="C2237" s="167"/>
      <c r="D2237" s="170">
        <v>2486.79</v>
      </c>
      <c r="E2237" s="171">
        <v>2486.79</v>
      </c>
      <c r="F2237" s="161" t="s">
        <v>1904</v>
      </c>
      <c r="G2237" s="165" t="s">
        <v>4107</v>
      </c>
      <c r="H2237" s="162"/>
      <c r="I2237" s="155"/>
      <c r="J2237" s="155"/>
      <c r="K2237" s="155"/>
      <c r="L2237" s="155"/>
      <c r="M2237" s="155"/>
      <c r="N2237" s="155"/>
      <c r="O2237" s="155"/>
      <c r="P2237" s="155"/>
      <c r="Q2237" s="155"/>
      <c r="R2237" s="155"/>
      <c r="S2237" s="155"/>
      <c r="T2237" s="155"/>
      <c r="U2237" s="155"/>
      <c r="V2237" s="155"/>
      <c r="W2237" s="155"/>
      <c r="X2237" s="155"/>
      <c r="Y2237" s="155"/>
      <c r="Z2237" s="155"/>
      <c r="AA2237" s="155"/>
      <c r="AB2237" s="155"/>
      <c r="AC2237" s="155"/>
      <c r="AD2237" s="155"/>
      <c r="AE2237" s="155"/>
      <c r="AF2237" s="155"/>
      <c r="AG2237" s="155"/>
      <c r="AH2237" s="155"/>
      <c r="AI2237" s="155"/>
      <c r="AJ2237" s="155"/>
      <c r="AK2237" s="155"/>
      <c r="AL2237" s="155"/>
      <c r="AM2237" s="155"/>
      <c r="AN2237" s="155"/>
      <c r="AO2237" s="155"/>
      <c r="AP2237" s="155"/>
      <c r="AQ2237" s="155"/>
      <c r="AR2237" s="155"/>
    </row>
    <row r="2238" spans="1:44" ht="102" x14ac:dyDescent="0.3">
      <c r="A2238" s="155"/>
      <c r="B2238" s="161" t="s">
        <v>1904</v>
      </c>
      <c r="C2238" s="162" t="s">
        <v>426</v>
      </c>
      <c r="D2238" s="170">
        <v>3646.43</v>
      </c>
      <c r="E2238" s="171">
        <v>3646.43</v>
      </c>
      <c r="F2238" s="165" t="s">
        <v>4107</v>
      </c>
      <c r="G2238" s="166" t="s">
        <v>3026</v>
      </c>
      <c r="H2238" s="167"/>
      <c r="I2238" s="155"/>
      <c r="J2238" s="155"/>
      <c r="K2238" s="155"/>
      <c r="L2238" s="155"/>
      <c r="M2238" s="155"/>
      <c r="N2238" s="155"/>
      <c r="O2238" s="155"/>
      <c r="P2238" s="155"/>
      <c r="Q2238" s="155"/>
      <c r="R2238" s="155"/>
      <c r="S2238" s="155"/>
      <c r="T2238" s="155"/>
      <c r="U2238" s="155"/>
      <c r="V2238" s="155"/>
      <c r="W2238" s="155"/>
      <c r="X2238" s="155"/>
      <c r="Y2238" s="155"/>
      <c r="Z2238" s="155"/>
      <c r="AA2238" s="155"/>
      <c r="AB2238" s="155"/>
      <c r="AC2238" s="155"/>
      <c r="AD2238" s="155"/>
      <c r="AE2238" s="155"/>
      <c r="AF2238" s="155"/>
      <c r="AG2238" s="155"/>
      <c r="AH2238" s="155"/>
      <c r="AI2238" s="155"/>
      <c r="AJ2238" s="155"/>
      <c r="AK2238" s="155"/>
      <c r="AL2238" s="155"/>
      <c r="AM2238" s="155"/>
      <c r="AN2238" s="155"/>
      <c r="AO2238" s="155"/>
      <c r="AP2238" s="155"/>
      <c r="AQ2238" s="155"/>
      <c r="AR2238" s="155"/>
    </row>
    <row r="2239" spans="1:44" ht="102" hidden="1" x14ac:dyDescent="0.3">
      <c r="A2239" s="155"/>
      <c r="B2239" s="165" t="s">
        <v>4107</v>
      </c>
      <c r="C2239" s="162"/>
      <c r="D2239" s="170">
        <v>3646.43</v>
      </c>
      <c r="E2239" s="171">
        <v>3646.43</v>
      </c>
      <c r="F2239" s="166" t="s">
        <v>3026</v>
      </c>
      <c r="G2239" s="161" t="s">
        <v>2096</v>
      </c>
      <c r="H2239" s="162" t="s">
        <v>111</v>
      </c>
      <c r="I2239" s="155"/>
      <c r="J2239" s="155"/>
      <c r="K2239" s="155"/>
      <c r="L2239" s="155"/>
      <c r="M2239" s="155"/>
      <c r="N2239" s="155"/>
      <c r="O2239" s="155"/>
      <c r="P2239" s="155"/>
      <c r="Q2239" s="155"/>
      <c r="R2239" s="155"/>
      <c r="S2239" s="155"/>
      <c r="T2239" s="155"/>
      <c r="U2239" s="155"/>
      <c r="V2239" s="155"/>
      <c r="W2239" s="155"/>
      <c r="X2239" s="155"/>
      <c r="Y2239" s="155"/>
      <c r="Z2239" s="155"/>
      <c r="AA2239" s="155"/>
      <c r="AB2239" s="155"/>
      <c r="AC2239" s="155"/>
      <c r="AD2239" s="155"/>
      <c r="AE2239" s="155"/>
      <c r="AF2239" s="155"/>
      <c r="AG2239" s="155"/>
      <c r="AH2239" s="155"/>
      <c r="AI2239" s="155"/>
      <c r="AJ2239" s="155"/>
      <c r="AK2239" s="155"/>
      <c r="AL2239" s="155"/>
      <c r="AM2239" s="155"/>
      <c r="AN2239" s="155"/>
      <c r="AO2239" s="155"/>
      <c r="AP2239" s="155"/>
      <c r="AQ2239" s="155"/>
      <c r="AR2239" s="155"/>
    </row>
    <row r="2240" spans="1:44" ht="102" hidden="1" x14ac:dyDescent="0.3">
      <c r="A2240" s="155"/>
      <c r="B2240" s="166" t="s">
        <v>3026</v>
      </c>
      <c r="C2240" s="167"/>
      <c r="D2240" s="170">
        <v>3646.43</v>
      </c>
      <c r="E2240" s="171">
        <v>3646.43</v>
      </c>
      <c r="F2240" s="161" t="s">
        <v>2096</v>
      </c>
      <c r="G2240" s="165" t="s">
        <v>4107</v>
      </c>
      <c r="H2240" s="162"/>
      <c r="I2240" s="155"/>
      <c r="J2240" s="155"/>
      <c r="K2240" s="155"/>
      <c r="L2240" s="155"/>
      <c r="M2240" s="155"/>
      <c r="N2240" s="155"/>
      <c r="O2240" s="155"/>
      <c r="P2240" s="155"/>
      <c r="Q2240" s="155"/>
      <c r="R2240" s="155"/>
      <c r="S2240" s="155"/>
      <c r="T2240" s="155"/>
      <c r="U2240" s="155"/>
      <c r="V2240" s="155"/>
      <c r="W2240" s="155"/>
      <c r="X2240" s="155"/>
      <c r="Y2240" s="155"/>
      <c r="Z2240" s="155"/>
      <c r="AA2240" s="155"/>
      <c r="AB2240" s="155"/>
      <c r="AC2240" s="155"/>
      <c r="AD2240" s="155"/>
      <c r="AE2240" s="155"/>
      <c r="AF2240" s="155"/>
      <c r="AG2240" s="155"/>
      <c r="AH2240" s="155"/>
      <c r="AI2240" s="155"/>
      <c r="AJ2240" s="155"/>
      <c r="AK2240" s="155"/>
      <c r="AL2240" s="155"/>
      <c r="AM2240" s="155"/>
      <c r="AN2240" s="155"/>
      <c r="AO2240" s="155"/>
      <c r="AP2240" s="155"/>
      <c r="AQ2240" s="155"/>
      <c r="AR2240" s="155"/>
    </row>
    <row r="2241" spans="1:44" ht="102" x14ac:dyDescent="0.3">
      <c r="A2241" s="155"/>
      <c r="B2241" s="161" t="s">
        <v>2096</v>
      </c>
      <c r="C2241" s="162" t="s">
        <v>111</v>
      </c>
      <c r="D2241" s="170">
        <v>2396.6</v>
      </c>
      <c r="E2241" s="171">
        <v>2396.6</v>
      </c>
      <c r="F2241" s="165" t="s">
        <v>4107</v>
      </c>
      <c r="G2241" s="166" t="s">
        <v>2749</v>
      </c>
      <c r="H2241" s="167"/>
      <c r="I2241" s="155"/>
      <c r="J2241" s="155"/>
      <c r="K2241" s="155"/>
      <c r="L2241" s="155"/>
      <c r="M2241" s="155"/>
      <c r="N2241" s="155"/>
      <c r="O2241" s="155"/>
      <c r="P2241" s="155"/>
      <c r="Q2241" s="155"/>
      <c r="R2241" s="155"/>
      <c r="S2241" s="155"/>
      <c r="T2241" s="155"/>
      <c r="U2241" s="155"/>
      <c r="V2241" s="155"/>
      <c r="W2241" s="155"/>
      <c r="X2241" s="155"/>
      <c r="Y2241" s="155"/>
      <c r="Z2241" s="155"/>
      <c r="AA2241" s="155"/>
      <c r="AB2241" s="155"/>
      <c r="AC2241" s="155"/>
      <c r="AD2241" s="155"/>
      <c r="AE2241" s="155"/>
      <c r="AF2241" s="155"/>
      <c r="AG2241" s="155"/>
      <c r="AH2241" s="155"/>
      <c r="AI2241" s="155"/>
      <c r="AJ2241" s="155"/>
      <c r="AK2241" s="155"/>
      <c r="AL2241" s="155"/>
      <c r="AM2241" s="155"/>
      <c r="AN2241" s="155"/>
      <c r="AO2241" s="155"/>
      <c r="AP2241" s="155"/>
      <c r="AQ2241" s="155"/>
      <c r="AR2241" s="155"/>
    </row>
    <row r="2242" spans="1:44" ht="102" hidden="1" x14ac:dyDescent="0.3">
      <c r="A2242" s="155"/>
      <c r="B2242" s="165" t="s">
        <v>4107</v>
      </c>
      <c r="C2242" s="162"/>
      <c r="D2242" s="170">
        <v>2396.6</v>
      </c>
      <c r="E2242" s="171">
        <v>2396.6</v>
      </c>
      <c r="F2242" s="166" t="s">
        <v>2749</v>
      </c>
      <c r="G2242" s="161" t="s">
        <v>2128</v>
      </c>
      <c r="H2242" s="162" t="s">
        <v>414</v>
      </c>
      <c r="I2242" s="155"/>
      <c r="J2242" s="155"/>
      <c r="K2242" s="155"/>
      <c r="L2242" s="155"/>
      <c r="M2242" s="155"/>
      <c r="N2242" s="155"/>
      <c r="O2242" s="155"/>
      <c r="P2242" s="155"/>
      <c r="Q2242" s="155"/>
      <c r="R2242" s="155"/>
      <c r="S2242" s="155"/>
      <c r="T2242" s="155"/>
      <c r="U2242" s="155"/>
      <c r="V2242" s="155"/>
      <c r="W2242" s="155"/>
      <c r="X2242" s="155"/>
      <c r="Y2242" s="155"/>
      <c r="Z2242" s="155"/>
      <c r="AA2242" s="155"/>
      <c r="AB2242" s="155"/>
      <c r="AC2242" s="155"/>
      <c r="AD2242" s="155"/>
      <c r="AE2242" s="155"/>
      <c r="AF2242" s="155"/>
      <c r="AG2242" s="155"/>
      <c r="AH2242" s="155"/>
      <c r="AI2242" s="155"/>
      <c r="AJ2242" s="155"/>
      <c r="AK2242" s="155"/>
      <c r="AL2242" s="155"/>
      <c r="AM2242" s="155"/>
      <c r="AN2242" s="155"/>
      <c r="AO2242" s="155"/>
      <c r="AP2242" s="155"/>
      <c r="AQ2242" s="155"/>
      <c r="AR2242" s="155"/>
    </row>
    <row r="2243" spans="1:44" ht="102" hidden="1" x14ac:dyDescent="0.3">
      <c r="A2243" s="155"/>
      <c r="B2243" s="166" t="s">
        <v>2749</v>
      </c>
      <c r="C2243" s="167"/>
      <c r="D2243" s="170">
        <v>2396.6</v>
      </c>
      <c r="E2243" s="171">
        <v>2396.6</v>
      </c>
      <c r="F2243" s="161" t="s">
        <v>2128</v>
      </c>
      <c r="G2243" s="165" t="s">
        <v>4107</v>
      </c>
      <c r="H2243" s="162"/>
      <c r="I2243" s="155"/>
      <c r="J2243" s="155"/>
      <c r="K2243" s="155"/>
      <c r="L2243" s="155"/>
      <c r="M2243" s="155"/>
      <c r="N2243" s="155"/>
      <c r="O2243" s="155"/>
      <c r="P2243" s="155"/>
      <c r="Q2243" s="155"/>
      <c r="R2243" s="155"/>
      <c r="S2243" s="155"/>
      <c r="T2243" s="155"/>
      <c r="U2243" s="155"/>
      <c r="V2243" s="155"/>
      <c r="W2243" s="155"/>
      <c r="X2243" s="155"/>
      <c r="Y2243" s="155"/>
      <c r="Z2243" s="155"/>
      <c r="AA2243" s="155"/>
      <c r="AB2243" s="155"/>
      <c r="AC2243" s="155"/>
      <c r="AD2243" s="155"/>
      <c r="AE2243" s="155"/>
      <c r="AF2243" s="155"/>
      <c r="AG2243" s="155"/>
      <c r="AH2243" s="155"/>
      <c r="AI2243" s="155"/>
      <c r="AJ2243" s="155"/>
      <c r="AK2243" s="155"/>
      <c r="AL2243" s="155"/>
      <c r="AM2243" s="155"/>
      <c r="AN2243" s="155"/>
      <c r="AO2243" s="155"/>
      <c r="AP2243" s="155"/>
      <c r="AQ2243" s="155"/>
      <c r="AR2243" s="155"/>
    </row>
    <row r="2244" spans="1:44" ht="102" x14ac:dyDescent="0.3">
      <c r="A2244" s="155"/>
      <c r="B2244" s="161" t="s">
        <v>2128</v>
      </c>
      <c r="C2244" s="162" t="s">
        <v>414</v>
      </c>
      <c r="D2244" s="170">
        <v>3457.46</v>
      </c>
      <c r="E2244" s="171">
        <v>3457.46</v>
      </c>
      <c r="F2244" s="165" t="s">
        <v>4107</v>
      </c>
      <c r="G2244" s="166" t="s">
        <v>3027</v>
      </c>
      <c r="H2244" s="167"/>
      <c r="I2244" s="155"/>
      <c r="J2244" s="155"/>
      <c r="K2244" s="155"/>
      <c r="L2244" s="155"/>
      <c r="M2244" s="155"/>
      <c r="N2244" s="155"/>
      <c r="O2244" s="155"/>
      <c r="P2244" s="155"/>
      <c r="Q2244" s="155"/>
      <c r="R2244" s="155"/>
      <c r="S2244" s="155"/>
      <c r="T2244" s="155"/>
      <c r="U2244" s="155"/>
      <c r="V2244" s="155"/>
      <c r="W2244" s="155"/>
      <c r="X2244" s="155"/>
      <c r="Y2244" s="155"/>
      <c r="Z2244" s="155"/>
      <c r="AA2244" s="155"/>
      <c r="AB2244" s="155"/>
      <c r="AC2244" s="155"/>
      <c r="AD2244" s="155"/>
      <c r="AE2244" s="155"/>
      <c r="AF2244" s="155"/>
      <c r="AG2244" s="155"/>
      <c r="AH2244" s="155"/>
      <c r="AI2244" s="155"/>
      <c r="AJ2244" s="155"/>
      <c r="AK2244" s="155"/>
      <c r="AL2244" s="155"/>
      <c r="AM2244" s="155"/>
      <c r="AN2244" s="155"/>
      <c r="AO2244" s="155"/>
      <c r="AP2244" s="155"/>
      <c r="AQ2244" s="155"/>
      <c r="AR2244" s="155"/>
    </row>
    <row r="2245" spans="1:44" ht="102" hidden="1" x14ac:dyDescent="0.3">
      <c r="A2245" s="155"/>
      <c r="B2245" s="165" t="s">
        <v>4107</v>
      </c>
      <c r="C2245" s="162"/>
      <c r="D2245" s="170">
        <v>3457.46</v>
      </c>
      <c r="E2245" s="171">
        <v>3457.46</v>
      </c>
      <c r="F2245" s="166" t="s">
        <v>3027</v>
      </c>
      <c r="G2245" s="161" t="s">
        <v>2290</v>
      </c>
      <c r="H2245" s="162" t="s">
        <v>403</v>
      </c>
      <c r="I2245" s="155"/>
      <c r="J2245" s="155"/>
      <c r="K2245" s="155"/>
      <c r="L2245" s="155"/>
      <c r="M2245" s="155"/>
      <c r="N2245" s="155"/>
      <c r="O2245" s="155"/>
      <c r="P2245" s="155"/>
      <c r="Q2245" s="155"/>
      <c r="R2245" s="155"/>
      <c r="S2245" s="155"/>
      <c r="T2245" s="155"/>
      <c r="U2245" s="155"/>
      <c r="V2245" s="155"/>
      <c r="W2245" s="155"/>
      <c r="X2245" s="155"/>
      <c r="Y2245" s="155"/>
      <c r="Z2245" s="155"/>
      <c r="AA2245" s="155"/>
      <c r="AB2245" s="155"/>
      <c r="AC2245" s="155"/>
      <c r="AD2245" s="155"/>
      <c r="AE2245" s="155"/>
      <c r="AF2245" s="155"/>
      <c r="AG2245" s="155"/>
      <c r="AH2245" s="155"/>
      <c r="AI2245" s="155"/>
      <c r="AJ2245" s="155"/>
      <c r="AK2245" s="155"/>
      <c r="AL2245" s="155"/>
      <c r="AM2245" s="155"/>
      <c r="AN2245" s="155"/>
      <c r="AO2245" s="155"/>
      <c r="AP2245" s="155"/>
      <c r="AQ2245" s="155"/>
      <c r="AR2245" s="155"/>
    </row>
    <row r="2246" spans="1:44" ht="102" hidden="1" x14ac:dyDescent="0.3">
      <c r="A2246" s="155"/>
      <c r="B2246" s="166" t="s">
        <v>3027</v>
      </c>
      <c r="C2246" s="167"/>
      <c r="D2246" s="170">
        <v>3457.46</v>
      </c>
      <c r="E2246" s="171">
        <v>3457.46</v>
      </c>
      <c r="F2246" s="161" t="s">
        <v>2290</v>
      </c>
      <c r="G2246" s="165" t="s">
        <v>4107</v>
      </c>
      <c r="H2246" s="162"/>
      <c r="I2246" s="155"/>
      <c r="J2246" s="155"/>
      <c r="K2246" s="155"/>
      <c r="L2246" s="155"/>
      <c r="M2246" s="155"/>
      <c r="N2246" s="155"/>
      <c r="O2246" s="155"/>
      <c r="P2246" s="155"/>
      <c r="Q2246" s="155"/>
      <c r="R2246" s="155"/>
      <c r="S2246" s="155"/>
      <c r="T2246" s="155"/>
      <c r="U2246" s="155"/>
      <c r="V2246" s="155"/>
      <c r="W2246" s="155"/>
      <c r="X2246" s="155"/>
      <c r="Y2246" s="155"/>
      <c r="Z2246" s="155"/>
      <c r="AA2246" s="155"/>
      <c r="AB2246" s="155"/>
      <c r="AC2246" s="155"/>
      <c r="AD2246" s="155"/>
      <c r="AE2246" s="155"/>
      <c r="AF2246" s="155"/>
      <c r="AG2246" s="155"/>
      <c r="AH2246" s="155"/>
      <c r="AI2246" s="155"/>
      <c r="AJ2246" s="155"/>
      <c r="AK2246" s="155"/>
      <c r="AL2246" s="155"/>
      <c r="AM2246" s="155"/>
      <c r="AN2246" s="155"/>
      <c r="AO2246" s="155"/>
      <c r="AP2246" s="155"/>
      <c r="AQ2246" s="155"/>
      <c r="AR2246" s="155"/>
    </row>
    <row r="2247" spans="1:44" ht="102" x14ac:dyDescent="0.3">
      <c r="A2247" s="155"/>
      <c r="B2247" s="161" t="s">
        <v>2290</v>
      </c>
      <c r="C2247" s="162" t="s">
        <v>403</v>
      </c>
      <c r="D2247" s="170">
        <v>2718.72</v>
      </c>
      <c r="E2247" s="171">
        <v>2718.72</v>
      </c>
      <c r="F2247" s="165" t="s">
        <v>4107</v>
      </c>
      <c r="G2247" s="166" t="s">
        <v>3502</v>
      </c>
      <c r="H2247" s="167"/>
      <c r="I2247" s="155"/>
      <c r="J2247" s="155"/>
      <c r="K2247" s="155"/>
      <c r="L2247" s="155"/>
      <c r="M2247" s="155"/>
      <c r="N2247" s="155"/>
      <c r="O2247" s="155"/>
      <c r="P2247" s="155"/>
      <c r="Q2247" s="155"/>
      <c r="R2247" s="155"/>
      <c r="S2247" s="155"/>
      <c r="T2247" s="155"/>
      <c r="U2247" s="155"/>
      <c r="V2247" s="155"/>
      <c r="W2247" s="155"/>
      <c r="X2247" s="155"/>
      <c r="Y2247" s="155"/>
      <c r="Z2247" s="155"/>
      <c r="AA2247" s="155"/>
      <c r="AB2247" s="155"/>
      <c r="AC2247" s="155"/>
      <c r="AD2247" s="155"/>
      <c r="AE2247" s="155"/>
      <c r="AF2247" s="155"/>
      <c r="AG2247" s="155"/>
      <c r="AH2247" s="155"/>
      <c r="AI2247" s="155"/>
      <c r="AJ2247" s="155"/>
      <c r="AK2247" s="155"/>
      <c r="AL2247" s="155"/>
      <c r="AM2247" s="155"/>
      <c r="AN2247" s="155"/>
      <c r="AO2247" s="155"/>
      <c r="AP2247" s="155"/>
      <c r="AQ2247" s="155"/>
      <c r="AR2247" s="155"/>
    </row>
    <row r="2248" spans="1:44" ht="102" hidden="1" x14ac:dyDescent="0.3">
      <c r="A2248" s="155"/>
      <c r="B2248" s="165" t="s">
        <v>4107</v>
      </c>
      <c r="C2248" s="162"/>
      <c r="D2248" s="170">
        <v>2718.72</v>
      </c>
      <c r="E2248" s="171">
        <v>2718.72</v>
      </c>
      <c r="F2248" s="166" t="s">
        <v>3502</v>
      </c>
      <c r="G2248" s="161" t="s">
        <v>1551</v>
      </c>
      <c r="H2248" s="162" t="s">
        <v>463</v>
      </c>
      <c r="I2248" s="155"/>
      <c r="J2248" s="155"/>
      <c r="K2248" s="155"/>
      <c r="L2248" s="155"/>
      <c r="M2248" s="155"/>
      <c r="N2248" s="155"/>
      <c r="O2248" s="155"/>
      <c r="P2248" s="155"/>
      <c r="Q2248" s="155"/>
      <c r="R2248" s="155"/>
      <c r="S2248" s="155"/>
      <c r="T2248" s="155"/>
      <c r="U2248" s="155"/>
      <c r="V2248" s="155"/>
      <c r="W2248" s="155"/>
      <c r="X2248" s="155"/>
      <c r="Y2248" s="155"/>
      <c r="Z2248" s="155"/>
      <c r="AA2248" s="155"/>
      <c r="AB2248" s="155"/>
      <c r="AC2248" s="155"/>
      <c r="AD2248" s="155"/>
      <c r="AE2248" s="155"/>
      <c r="AF2248" s="155"/>
      <c r="AG2248" s="155"/>
      <c r="AH2248" s="155"/>
      <c r="AI2248" s="155"/>
      <c r="AJ2248" s="155"/>
      <c r="AK2248" s="155"/>
      <c r="AL2248" s="155"/>
      <c r="AM2248" s="155"/>
      <c r="AN2248" s="155"/>
      <c r="AO2248" s="155"/>
      <c r="AP2248" s="155"/>
      <c r="AQ2248" s="155"/>
      <c r="AR2248" s="155"/>
    </row>
    <row r="2249" spans="1:44" ht="102" hidden="1" x14ac:dyDescent="0.3">
      <c r="A2249" s="155"/>
      <c r="B2249" s="166" t="s">
        <v>3502</v>
      </c>
      <c r="C2249" s="167"/>
      <c r="D2249" s="170">
        <v>2718.72</v>
      </c>
      <c r="E2249" s="171">
        <v>2718.72</v>
      </c>
      <c r="F2249" s="161" t="s">
        <v>1551</v>
      </c>
      <c r="G2249" s="165" t="s">
        <v>4107</v>
      </c>
      <c r="H2249" s="162"/>
      <c r="I2249" s="155"/>
      <c r="J2249" s="155"/>
      <c r="K2249" s="155"/>
      <c r="L2249" s="155"/>
      <c r="M2249" s="155"/>
      <c r="N2249" s="155"/>
      <c r="O2249" s="155"/>
      <c r="P2249" s="155"/>
      <c r="Q2249" s="155"/>
      <c r="R2249" s="155"/>
      <c r="S2249" s="155"/>
      <c r="T2249" s="155"/>
      <c r="U2249" s="155"/>
      <c r="V2249" s="155"/>
      <c r="W2249" s="155"/>
      <c r="X2249" s="155"/>
      <c r="Y2249" s="155"/>
      <c r="Z2249" s="155"/>
      <c r="AA2249" s="155"/>
      <c r="AB2249" s="155"/>
      <c r="AC2249" s="155"/>
      <c r="AD2249" s="155"/>
      <c r="AE2249" s="155"/>
      <c r="AF2249" s="155"/>
      <c r="AG2249" s="155"/>
      <c r="AH2249" s="155"/>
      <c r="AI2249" s="155"/>
      <c r="AJ2249" s="155"/>
      <c r="AK2249" s="155"/>
      <c r="AL2249" s="155"/>
      <c r="AM2249" s="155"/>
      <c r="AN2249" s="155"/>
      <c r="AO2249" s="155"/>
      <c r="AP2249" s="155"/>
      <c r="AQ2249" s="155"/>
      <c r="AR2249" s="155"/>
    </row>
    <row r="2250" spans="1:44" ht="102" x14ac:dyDescent="0.3">
      <c r="A2250" s="155"/>
      <c r="B2250" s="161" t="s">
        <v>1551</v>
      </c>
      <c r="C2250" s="162" t="s">
        <v>463</v>
      </c>
      <c r="D2250" s="170">
        <v>2443.84</v>
      </c>
      <c r="E2250" s="171">
        <v>2443.84</v>
      </c>
      <c r="F2250" s="165" t="s">
        <v>4107</v>
      </c>
      <c r="G2250" s="166" t="s">
        <v>3028</v>
      </c>
      <c r="H2250" s="167"/>
      <c r="I2250" s="155"/>
      <c r="J2250" s="155"/>
      <c r="K2250" s="155"/>
      <c r="L2250" s="155"/>
      <c r="M2250" s="155"/>
      <c r="N2250" s="155"/>
      <c r="O2250" s="155"/>
      <c r="P2250" s="155"/>
      <c r="Q2250" s="155"/>
      <c r="R2250" s="155"/>
      <c r="S2250" s="155"/>
      <c r="T2250" s="155"/>
      <c r="U2250" s="155"/>
      <c r="V2250" s="155"/>
      <c r="W2250" s="155"/>
      <c r="X2250" s="155"/>
      <c r="Y2250" s="155"/>
      <c r="Z2250" s="155"/>
      <c r="AA2250" s="155"/>
      <c r="AB2250" s="155"/>
      <c r="AC2250" s="155"/>
      <c r="AD2250" s="155"/>
      <c r="AE2250" s="155"/>
      <c r="AF2250" s="155"/>
      <c r="AG2250" s="155"/>
      <c r="AH2250" s="155"/>
      <c r="AI2250" s="155"/>
      <c r="AJ2250" s="155"/>
      <c r="AK2250" s="155"/>
      <c r="AL2250" s="155"/>
      <c r="AM2250" s="155"/>
      <c r="AN2250" s="155"/>
      <c r="AO2250" s="155"/>
      <c r="AP2250" s="155"/>
      <c r="AQ2250" s="155"/>
      <c r="AR2250" s="155"/>
    </row>
    <row r="2251" spans="1:44" ht="102" hidden="1" x14ac:dyDescent="0.3">
      <c r="A2251" s="155"/>
      <c r="B2251" s="165" t="s">
        <v>4107</v>
      </c>
      <c r="C2251" s="162"/>
      <c r="D2251" s="170">
        <v>2443.84</v>
      </c>
      <c r="E2251" s="171">
        <v>2443.84</v>
      </c>
      <c r="F2251" s="166" t="s">
        <v>3028</v>
      </c>
      <c r="G2251" s="161" t="s">
        <v>1479</v>
      </c>
      <c r="H2251" s="162" t="s">
        <v>398</v>
      </c>
      <c r="I2251" s="155"/>
      <c r="J2251" s="155"/>
      <c r="K2251" s="155"/>
      <c r="L2251" s="155"/>
      <c r="M2251" s="155"/>
      <c r="N2251" s="155"/>
      <c r="O2251" s="155"/>
      <c r="P2251" s="155"/>
      <c r="Q2251" s="155"/>
      <c r="R2251" s="155"/>
      <c r="S2251" s="155"/>
      <c r="T2251" s="155"/>
      <c r="U2251" s="155"/>
      <c r="V2251" s="155"/>
      <c r="W2251" s="155"/>
      <c r="X2251" s="155"/>
      <c r="Y2251" s="155"/>
      <c r="Z2251" s="155"/>
      <c r="AA2251" s="155"/>
      <c r="AB2251" s="155"/>
      <c r="AC2251" s="155"/>
      <c r="AD2251" s="155"/>
      <c r="AE2251" s="155"/>
      <c r="AF2251" s="155"/>
      <c r="AG2251" s="155"/>
      <c r="AH2251" s="155"/>
      <c r="AI2251" s="155"/>
      <c r="AJ2251" s="155"/>
      <c r="AK2251" s="155"/>
      <c r="AL2251" s="155"/>
      <c r="AM2251" s="155"/>
      <c r="AN2251" s="155"/>
      <c r="AO2251" s="155"/>
      <c r="AP2251" s="155"/>
      <c r="AQ2251" s="155"/>
      <c r="AR2251" s="155"/>
    </row>
    <row r="2252" spans="1:44" ht="102" hidden="1" x14ac:dyDescent="0.3">
      <c r="A2252" s="155"/>
      <c r="B2252" s="166" t="s">
        <v>3028</v>
      </c>
      <c r="C2252" s="167"/>
      <c r="D2252" s="170">
        <v>2443.84</v>
      </c>
      <c r="E2252" s="171">
        <v>2443.84</v>
      </c>
      <c r="F2252" s="161" t="s">
        <v>1479</v>
      </c>
      <c r="G2252" s="165" t="s">
        <v>4107</v>
      </c>
      <c r="H2252" s="162"/>
      <c r="I2252" s="155"/>
      <c r="J2252" s="155"/>
      <c r="K2252" s="155"/>
      <c r="L2252" s="155"/>
      <c r="M2252" s="155"/>
      <c r="N2252" s="155"/>
      <c r="O2252" s="155"/>
      <c r="P2252" s="155"/>
      <c r="Q2252" s="155"/>
      <c r="R2252" s="155"/>
      <c r="S2252" s="155"/>
      <c r="T2252" s="155"/>
      <c r="U2252" s="155"/>
      <c r="V2252" s="155"/>
      <c r="W2252" s="155"/>
      <c r="X2252" s="155"/>
      <c r="Y2252" s="155"/>
      <c r="Z2252" s="155"/>
      <c r="AA2252" s="155"/>
      <c r="AB2252" s="155"/>
      <c r="AC2252" s="155"/>
      <c r="AD2252" s="155"/>
      <c r="AE2252" s="155"/>
      <c r="AF2252" s="155"/>
      <c r="AG2252" s="155"/>
      <c r="AH2252" s="155"/>
      <c r="AI2252" s="155"/>
      <c r="AJ2252" s="155"/>
      <c r="AK2252" s="155"/>
      <c r="AL2252" s="155"/>
      <c r="AM2252" s="155"/>
      <c r="AN2252" s="155"/>
      <c r="AO2252" s="155"/>
      <c r="AP2252" s="155"/>
      <c r="AQ2252" s="155"/>
      <c r="AR2252" s="155"/>
    </row>
    <row r="2253" spans="1:44" ht="102" x14ac:dyDescent="0.3">
      <c r="A2253" s="155"/>
      <c r="B2253" s="161" t="s">
        <v>1479</v>
      </c>
      <c r="C2253" s="162" t="s">
        <v>398</v>
      </c>
      <c r="D2253" s="170">
        <v>3586.3</v>
      </c>
      <c r="E2253" s="171">
        <v>3586.3</v>
      </c>
      <c r="F2253" s="165" t="s">
        <v>4107</v>
      </c>
      <c r="G2253" s="166" t="s">
        <v>3029</v>
      </c>
      <c r="H2253" s="167"/>
      <c r="I2253" s="155"/>
      <c r="J2253" s="155"/>
      <c r="K2253" s="155"/>
      <c r="L2253" s="155"/>
      <c r="M2253" s="155"/>
      <c r="N2253" s="155"/>
      <c r="O2253" s="155"/>
      <c r="P2253" s="155"/>
      <c r="Q2253" s="155"/>
      <c r="R2253" s="155"/>
      <c r="S2253" s="155"/>
      <c r="T2253" s="155"/>
      <c r="U2253" s="155"/>
      <c r="V2253" s="155"/>
      <c r="W2253" s="155"/>
      <c r="X2253" s="155"/>
      <c r="Y2253" s="155"/>
      <c r="Z2253" s="155"/>
      <c r="AA2253" s="155"/>
      <c r="AB2253" s="155"/>
      <c r="AC2253" s="155"/>
      <c r="AD2253" s="155"/>
      <c r="AE2253" s="155"/>
      <c r="AF2253" s="155"/>
      <c r="AG2253" s="155"/>
      <c r="AH2253" s="155"/>
      <c r="AI2253" s="155"/>
      <c r="AJ2253" s="155"/>
      <c r="AK2253" s="155"/>
      <c r="AL2253" s="155"/>
      <c r="AM2253" s="155"/>
      <c r="AN2253" s="155"/>
      <c r="AO2253" s="155"/>
      <c r="AP2253" s="155"/>
      <c r="AQ2253" s="155"/>
      <c r="AR2253" s="155"/>
    </row>
    <row r="2254" spans="1:44" ht="102" hidden="1" x14ac:dyDescent="0.3">
      <c r="A2254" s="155"/>
      <c r="B2254" s="165" t="s">
        <v>4107</v>
      </c>
      <c r="C2254" s="162"/>
      <c r="D2254" s="170">
        <v>3586.3</v>
      </c>
      <c r="E2254" s="171">
        <v>3586.3</v>
      </c>
      <c r="F2254" s="166" t="s">
        <v>3029</v>
      </c>
      <c r="G2254" s="161" t="s">
        <v>1259</v>
      </c>
      <c r="H2254" s="162" t="s">
        <v>436</v>
      </c>
      <c r="I2254" s="155"/>
      <c r="J2254" s="155"/>
      <c r="K2254" s="155"/>
      <c r="L2254" s="155"/>
      <c r="M2254" s="155"/>
      <c r="N2254" s="155"/>
      <c r="O2254" s="155"/>
      <c r="P2254" s="155"/>
      <c r="Q2254" s="155"/>
      <c r="R2254" s="155"/>
      <c r="S2254" s="155"/>
      <c r="T2254" s="155"/>
      <c r="U2254" s="155"/>
      <c r="V2254" s="155"/>
      <c r="W2254" s="155"/>
      <c r="X2254" s="155"/>
      <c r="Y2254" s="155"/>
      <c r="Z2254" s="155"/>
      <c r="AA2254" s="155"/>
      <c r="AB2254" s="155"/>
      <c r="AC2254" s="155"/>
      <c r="AD2254" s="155"/>
      <c r="AE2254" s="155"/>
      <c r="AF2254" s="155"/>
      <c r="AG2254" s="155"/>
      <c r="AH2254" s="155"/>
      <c r="AI2254" s="155"/>
      <c r="AJ2254" s="155"/>
      <c r="AK2254" s="155"/>
      <c r="AL2254" s="155"/>
      <c r="AM2254" s="155"/>
      <c r="AN2254" s="155"/>
      <c r="AO2254" s="155"/>
      <c r="AP2254" s="155"/>
      <c r="AQ2254" s="155"/>
      <c r="AR2254" s="155"/>
    </row>
    <row r="2255" spans="1:44" ht="102" hidden="1" x14ac:dyDescent="0.3">
      <c r="A2255" s="155"/>
      <c r="B2255" s="166" t="s">
        <v>3029</v>
      </c>
      <c r="C2255" s="167"/>
      <c r="D2255" s="170">
        <v>3586.3</v>
      </c>
      <c r="E2255" s="171">
        <v>3586.3</v>
      </c>
      <c r="F2255" s="161" t="s">
        <v>1259</v>
      </c>
      <c r="G2255" s="165" t="s">
        <v>4107</v>
      </c>
      <c r="H2255" s="162"/>
      <c r="I2255" s="155"/>
      <c r="J2255" s="155"/>
      <c r="K2255" s="155"/>
      <c r="L2255" s="155"/>
      <c r="M2255" s="155"/>
      <c r="N2255" s="155"/>
      <c r="O2255" s="155"/>
      <c r="P2255" s="155"/>
      <c r="Q2255" s="155"/>
      <c r="R2255" s="155"/>
      <c r="S2255" s="155"/>
      <c r="T2255" s="155"/>
      <c r="U2255" s="155"/>
      <c r="V2255" s="155"/>
      <c r="W2255" s="155"/>
      <c r="X2255" s="155"/>
      <c r="Y2255" s="155"/>
      <c r="Z2255" s="155"/>
      <c r="AA2255" s="155"/>
      <c r="AB2255" s="155"/>
      <c r="AC2255" s="155"/>
      <c r="AD2255" s="155"/>
      <c r="AE2255" s="155"/>
      <c r="AF2255" s="155"/>
      <c r="AG2255" s="155"/>
      <c r="AH2255" s="155"/>
      <c r="AI2255" s="155"/>
      <c r="AJ2255" s="155"/>
      <c r="AK2255" s="155"/>
      <c r="AL2255" s="155"/>
      <c r="AM2255" s="155"/>
      <c r="AN2255" s="155"/>
      <c r="AO2255" s="155"/>
      <c r="AP2255" s="155"/>
      <c r="AQ2255" s="155"/>
      <c r="AR2255" s="155"/>
    </row>
    <row r="2256" spans="1:44" ht="102" x14ac:dyDescent="0.3">
      <c r="A2256" s="155"/>
      <c r="B2256" s="161" t="s">
        <v>1259</v>
      </c>
      <c r="C2256" s="162" t="s">
        <v>436</v>
      </c>
      <c r="D2256" s="170">
        <v>3388.74</v>
      </c>
      <c r="E2256" s="171">
        <v>3388.74</v>
      </c>
      <c r="F2256" s="165" t="s">
        <v>4107</v>
      </c>
      <c r="G2256" s="166" t="s">
        <v>3030</v>
      </c>
      <c r="H2256" s="167"/>
      <c r="I2256" s="155"/>
      <c r="J2256" s="155"/>
      <c r="K2256" s="155"/>
      <c r="L2256" s="155"/>
      <c r="M2256" s="155"/>
      <c r="N2256" s="155"/>
      <c r="O2256" s="155"/>
      <c r="P2256" s="155"/>
      <c r="Q2256" s="155"/>
      <c r="R2256" s="155"/>
      <c r="S2256" s="155"/>
      <c r="T2256" s="155"/>
      <c r="U2256" s="155"/>
      <c r="V2256" s="155"/>
      <c r="W2256" s="155"/>
      <c r="X2256" s="155"/>
      <c r="Y2256" s="155"/>
      <c r="Z2256" s="155"/>
      <c r="AA2256" s="155"/>
      <c r="AB2256" s="155"/>
      <c r="AC2256" s="155"/>
      <c r="AD2256" s="155"/>
      <c r="AE2256" s="155"/>
      <c r="AF2256" s="155"/>
      <c r="AG2256" s="155"/>
      <c r="AH2256" s="155"/>
      <c r="AI2256" s="155"/>
      <c r="AJ2256" s="155"/>
      <c r="AK2256" s="155"/>
      <c r="AL2256" s="155"/>
      <c r="AM2256" s="155"/>
      <c r="AN2256" s="155"/>
      <c r="AO2256" s="155"/>
      <c r="AP2256" s="155"/>
      <c r="AQ2256" s="155"/>
      <c r="AR2256" s="155"/>
    </row>
    <row r="2257" spans="1:44" ht="102" hidden="1" x14ac:dyDescent="0.3">
      <c r="A2257" s="155"/>
      <c r="B2257" s="165" t="s">
        <v>4107</v>
      </c>
      <c r="C2257" s="162"/>
      <c r="D2257" s="170">
        <v>3388.74</v>
      </c>
      <c r="E2257" s="171">
        <v>3388.74</v>
      </c>
      <c r="F2257" s="166" t="s">
        <v>3030</v>
      </c>
      <c r="G2257" s="161" t="s">
        <v>2145</v>
      </c>
      <c r="H2257" s="162" t="s">
        <v>392</v>
      </c>
      <c r="I2257" s="155"/>
      <c r="J2257" s="155"/>
      <c r="K2257" s="155"/>
      <c r="L2257" s="155"/>
      <c r="M2257" s="155"/>
      <c r="N2257" s="155"/>
      <c r="O2257" s="155"/>
      <c r="P2257" s="155"/>
      <c r="Q2257" s="155"/>
      <c r="R2257" s="155"/>
      <c r="S2257" s="155"/>
      <c r="T2257" s="155"/>
      <c r="U2257" s="155"/>
      <c r="V2257" s="155"/>
      <c r="W2257" s="155"/>
      <c r="X2257" s="155"/>
      <c r="Y2257" s="155"/>
      <c r="Z2257" s="155"/>
      <c r="AA2257" s="155"/>
      <c r="AB2257" s="155"/>
      <c r="AC2257" s="155"/>
      <c r="AD2257" s="155"/>
      <c r="AE2257" s="155"/>
      <c r="AF2257" s="155"/>
      <c r="AG2257" s="155"/>
      <c r="AH2257" s="155"/>
      <c r="AI2257" s="155"/>
      <c r="AJ2257" s="155"/>
      <c r="AK2257" s="155"/>
      <c r="AL2257" s="155"/>
      <c r="AM2257" s="155"/>
      <c r="AN2257" s="155"/>
      <c r="AO2257" s="155"/>
      <c r="AP2257" s="155"/>
      <c r="AQ2257" s="155"/>
      <c r="AR2257" s="155"/>
    </row>
    <row r="2258" spans="1:44" ht="102" hidden="1" x14ac:dyDescent="0.3">
      <c r="A2258" s="155"/>
      <c r="B2258" s="166" t="s">
        <v>3030</v>
      </c>
      <c r="C2258" s="167"/>
      <c r="D2258" s="170">
        <v>3388.74</v>
      </c>
      <c r="E2258" s="171">
        <v>3388.74</v>
      </c>
      <c r="F2258" s="161" t="s">
        <v>2145</v>
      </c>
      <c r="G2258" s="165" t="s">
        <v>4107</v>
      </c>
      <c r="H2258" s="162"/>
      <c r="I2258" s="155"/>
      <c r="J2258" s="155"/>
      <c r="K2258" s="155"/>
      <c r="L2258" s="155"/>
      <c r="M2258" s="155"/>
      <c r="N2258" s="155"/>
      <c r="O2258" s="155"/>
      <c r="P2258" s="155"/>
      <c r="Q2258" s="155"/>
      <c r="R2258" s="155"/>
      <c r="S2258" s="155"/>
      <c r="T2258" s="155"/>
      <c r="U2258" s="155"/>
      <c r="V2258" s="155"/>
      <c r="W2258" s="155"/>
      <c r="X2258" s="155"/>
      <c r="Y2258" s="155"/>
      <c r="Z2258" s="155"/>
      <c r="AA2258" s="155"/>
      <c r="AB2258" s="155"/>
      <c r="AC2258" s="155"/>
      <c r="AD2258" s="155"/>
      <c r="AE2258" s="155"/>
      <c r="AF2258" s="155"/>
      <c r="AG2258" s="155"/>
      <c r="AH2258" s="155"/>
      <c r="AI2258" s="155"/>
      <c r="AJ2258" s="155"/>
      <c r="AK2258" s="155"/>
      <c r="AL2258" s="155"/>
      <c r="AM2258" s="155"/>
      <c r="AN2258" s="155"/>
      <c r="AO2258" s="155"/>
      <c r="AP2258" s="155"/>
      <c r="AQ2258" s="155"/>
      <c r="AR2258" s="155"/>
    </row>
    <row r="2259" spans="1:44" ht="102" x14ac:dyDescent="0.3">
      <c r="A2259" s="155"/>
      <c r="B2259" s="161" t="s">
        <v>2145</v>
      </c>
      <c r="C2259" s="162" t="s">
        <v>392</v>
      </c>
      <c r="D2259" s="170">
        <v>2718.72</v>
      </c>
      <c r="E2259" s="171">
        <v>2718.72</v>
      </c>
      <c r="F2259" s="165" t="s">
        <v>4107</v>
      </c>
      <c r="G2259" s="166" t="s">
        <v>3031</v>
      </c>
      <c r="H2259" s="167"/>
      <c r="I2259" s="155"/>
      <c r="J2259" s="155"/>
      <c r="K2259" s="155"/>
      <c r="L2259" s="155"/>
      <c r="M2259" s="155"/>
      <c r="N2259" s="155"/>
      <c r="O2259" s="155"/>
      <c r="P2259" s="155"/>
      <c r="Q2259" s="155"/>
      <c r="R2259" s="155"/>
      <c r="S2259" s="155"/>
      <c r="T2259" s="155"/>
      <c r="U2259" s="155"/>
      <c r="V2259" s="155"/>
      <c r="W2259" s="155"/>
      <c r="X2259" s="155"/>
      <c r="Y2259" s="155"/>
      <c r="Z2259" s="155"/>
      <c r="AA2259" s="155"/>
      <c r="AB2259" s="155"/>
      <c r="AC2259" s="155"/>
      <c r="AD2259" s="155"/>
      <c r="AE2259" s="155"/>
      <c r="AF2259" s="155"/>
      <c r="AG2259" s="155"/>
      <c r="AH2259" s="155"/>
      <c r="AI2259" s="155"/>
      <c r="AJ2259" s="155"/>
      <c r="AK2259" s="155"/>
      <c r="AL2259" s="155"/>
      <c r="AM2259" s="155"/>
      <c r="AN2259" s="155"/>
      <c r="AO2259" s="155"/>
      <c r="AP2259" s="155"/>
      <c r="AQ2259" s="155"/>
      <c r="AR2259" s="155"/>
    </row>
    <row r="2260" spans="1:44" ht="102" hidden="1" x14ac:dyDescent="0.3">
      <c r="A2260" s="155"/>
      <c r="B2260" s="165" t="s">
        <v>4107</v>
      </c>
      <c r="C2260" s="162"/>
      <c r="D2260" s="170">
        <v>2718.72</v>
      </c>
      <c r="E2260" s="171">
        <v>2718.72</v>
      </c>
      <c r="F2260" s="166" t="s">
        <v>3031</v>
      </c>
      <c r="G2260" s="161" t="s">
        <v>1515</v>
      </c>
      <c r="H2260" s="162" t="s">
        <v>423</v>
      </c>
      <c r="I2260" s="155"/>
      <c r="J2260" s="155"/>
      <c r="K2260" s="155"/>
      <c r="L2260" s="155"/>
      <c r="M2260" s="155"/>
      <c r="N2260" s="155"/>
      <c r="O2260" s="155"/>
      <c r="P2260" s="155"/>
      <c r="Q2260" s="155"/>
      <c r="R2260" s="155"/>
      <c r="S2260" s="155"/>
      <c r="T2260" s="155"/>
      <c r="U2260" s="155"/>
      <c r="V2260" s="155"/>
      <c r="W2260" s="155"/>
      <c r="X2260" s="155"/>
      <c r="Y2260" s="155"/>
      <c r="Z2260" s="155"/>
      <c r="AA2260" s="155"/>
      <c r="AB2260" s="155"/>
      <c r="AC2260" s="155"/>
      <c r="AD2260" s="155"/>
      <c r="AE2260" s="155"/>
      <c r="AF2260" s="155"/>
      <c r="AG2260" s="155"/>
      <c r="AH2260" s="155"/>
      <c r="AI2260" s="155"/>
      <c r="AJ2260" s="155"/>
      <c r="AK2260" s="155"/>
      <c r="AL2260" s="155"/>
      <c r="AM2260" s="155"/>
      <c r="AN2260" s="155"/>
      <c r="AO2260" s="155"/>
      <c r="AP2260" s="155"/>
      <c r="AQ2260" s="155"/>
      <c r="AR2260" s="155"/>
    </row>
    <row r="2261" spans="1:44" ht="102" hidden="1" x14ac:dyDescent="0.3">
      <c r="A2261" s="155"/>
      <c r="B2261" s="166" t="s">
        <v>3031</v>
      </c>
      <c r="C2261" s="167"/>
      <c r="D2261" s="170">
        <v>2718.72</v>
      </c>
      <c r="E2261" s="171">
        <v>2718.72</v>
      </c>
      <c r="F2261" s="161" t="s">
        <v>1515</v>
      </c>
      <c r="G2261" s="165" t="s">
        <v>4107</v>
      </c>
      <c r="H2261" s="162"/>
      <c r="I2261" s="155"/>
      <c r="J2261" s="155"/>
      <c r="K2261" s="155"/>
      <c r="L2261" s="155"/>
      <c r="M2261" s="155"/>
      <c r="N2261" s="155"/>
      <c r="O2261" s="155"/>
      <c r="P2261" s="155"/>
      <c r="Q2261" s="155"/>
      <c r="R2261" s="155"/>
      <c r="S2261" s="155"/>
      <c r="T2261" s="155"/>
      <c r="U2261" s="155"/>
      <c r="V2261" s="155"/>
      <c r="W2261" s="155"/>
      <c r="X2261" s="155"/>
      <c r="Y2261" s="155"/>
      <c r="Z2261" s="155"/>
      <c r="AA2261" s="155"/>
      <c r="AB2261" s="155"/>
      <c r="AC2261" s="155"/>
      <c r="AD2261" s="155"/>
      <c r="AE2261" s="155"/>
      <c r="AF2261" s="155"/>
      <c r="AG2261" s="155"/>
      <c r="AH2261" s="155"/>
      <c r="AI2261" s="155"/>
      <c r="AJ2261" s="155"/>
      <c r="AK2261" s="155"/>
      <c r="AL2261" s="155"/>
      <c r="AM2261" s="155"/>
      <c r="AN2261" s="155"/>
      <c r="AO2261" s="155"/>
      <c r="AP2261" s="155"/>
      <c r="AQ2261" s="155"/>
      <c r="AR2261" s="155"/>
    </row>
    <row r="2262" spans="1:44" ht="102" x14ac:dyDescent="0.3">
      <c r="A2262" s="155"/>
      <c r="B2262" s="161" t="s">
        <v>1515</v>
      </c>
      <c r="C2262" s="162" t="s">
        <v>423</v>
      </c>
      <c r="D2262" s="170">
        <v>2443.84</v>
      </c>
      <c r="E2262" s="171">
        <v>2443.84</v>
      </c>
      <c r="F2262" s="165" t="s">
        <v>4107</v>
      </c>
      <c r="G2262" s="166" t="s">
        <v>3032</v>
      </c>
      <c r="H2262" s="167"/>
      <c r="I2262" s="155"/>
      <c r="J2262" s="155"/>
      <c r="K2262" s="155"/>
      <c r="L2262" s="155"/>
      <c r="M2262" s="155"/>
      <c r="N2262" s="155"/>
      <c r="O2262" s="155"/>
      <c r="P2262" s="155"/>
      <c r="Q2262" s="155"/>
      <c r="R2262" s="155"/>
      <c r="S2262" s="155"/>
      <c r="T2262" s="155"/>
      <c r="U2262" s="155"/>
      <c r="V2262" s="155"/>
      <c r="W2262" s="155"/>
      <c r="X2262" s="155"/>
      <c r="Y2262" s="155"/>
      <c r="Z2262" s="155"/>
      <c r="AA2262" s="155"/>
      <c r="AB2262" s="155"/>
      <c r="AC2262" s="155"/>
      <c r="AD2262" s="155"/>
      <c r="AE2262" s="155"/>
      <c r="AF2262" s="155"/>
      <c r="AG2262" s="155"/>
      <c r="AH2262" s="155"/>
      <c r="AI2262" s="155"/>
      <c r="AJ2262" s="155"/>
      <c r="AK2262" s="155"/>
      <c r="AL2262" s="155"/>
      <c r="AM2262" s="155"/>
      <c r="AN2262" s="155"/>
      <c r="AO2262" s="155"/>
      <c r="AP2262" s="155"/>
      <c r="AQ2262" s="155"/>
      <c r="AR2262" s="155"/>
    </row>
    <row r="2263" spans="1:44" ht="102" hidden="1" x14ac:dyDescent="0.3">
      <c r="A2263" s="155"/>
      <c r="B2263" s="165" t="s">
        <v>4107</v>
      </c>
      <c r="C2263" s="162"/>
      <c r="D2263" s="170">
        <v>2443.84</v>
      </c>
      <c r="E2263" s="171">
        <v>2443.84</v>
      </c>
      <c r="F2263" s="166" t="s">
        <v>3032</v>
      </c>
      <c r="G2263" s="161" t="s">
        <v>1468</v>
      </c>
      <c r="H2263" s="162" t="s">
        <v>424</v>
      </c>
      <c r="I2263" s="155"/>
      <c r="J2263" s="155"/>
      <c r="K2263" s="155"/>
      <c r="L2263" s="155"/>
      <c r="M2263" s="155"/>
      <c r="N2263" s="155"/>
      <c r="O2263" s="155"/>
      <c r="P2263" s="155"/>
      <c r="Q2263" s="155"/>
      <c r="R2263" s="155"/>
      <c r="S2263" s="155"/>
      <c r="T2263" s="155"/>
      <c r="U2263" s="155"/>
      <c r="V2263" s="155"/>
      <c r="W2263" s="155"/>
      <c r="X2263" s="155"/>
      <c r="Y2263" s="155"/>
      <c r="Z2263" s="155"/>
      <c r="AA2263" s="155"/>
      <c r="AB2263" s="155"/>
      <c r="AC2263" s="155"/>
      <c r="AD2263" s="155"/>
      <c r="AE2263" s="155"/>
      <c r="AF2263" s="155"/>
      <c r="AG2263" s="155"/>
      <c r="AH2263" s="155"/>
      <c r="AI2263" s="155"/>
      <c r="AJ2263" s="155"/>
      <c r="AK2263" s="155"/>
      <c r="AL2263" s="155"/>
      <c r="AM2263" s="155"/>
      <c r="AN2263" s="155"/>
      <c r="AO2263" s="155"/>
      <c r="AP2263" s="155"/>
      <c r="AQ2263" s="155"/>
      <c r="AR2263" s="155"/>
    </row>
    <row r="2264" spans="1:44" ht="102" hidden="1" x14ac:dyDescent="0.3">
      <c r="A2264" s="155"/>
      <c r="B2264" s="166" t="s">
        <v>3032</v>
      </c>
      <c r="C2264" s="167"/>
      <c r="D2264" s="170">
        <v>2443.84</v>
      </c>
      <c r="E2264" s="171">
        <v>2443.84</v>
      </c>
      <c r="F2264" s="161" t="s">
        <v>1468</v>
      </c>
      <c r="G2264" s="165" t="s">
        <v>4107</v>
      </c>
      <c r="H2264" s="162"/>
      <c r="I2264" s="155"/>
      <c r="J2264" s="155"/>
      <c r="K2264" s="155"/>
      <c r="L2264" s="155"/>
      <c r="M2264" s="155"/>
      <c r="N2264" s="155"/>
      <c r="O2264" s="155"/>
      <c r="P2264" s="155"/>
      <c r="Q2264" s="155"/>
      <c r="R2264" s="155"/>
      <c r="S2264" s="155"/>
      <c r="T2264" s="155"/>
      <c r="U2264" s="155"/>
      <c r="V2264" s="155"/>
      <c r="W2264" s="155"/>
      <c r="X2264" s="155"/>
      <c r="Y2264" s="155"/>
      <c r="Z2264" s="155"/>
      <c r="AA2264" s="155"/>
      <c r="AB2264" s="155"/>
      <c r="AC2264" s="155"/>
      <c r="AD2264" s="155"/>
      <c r="AE2264" s="155"/>
      <c r="AF2264" s="155"/>
      <c r="AG2264" s="155"/>
      <c r="AH2264" s="155"/>
      <c r="AI2264" s="155"/>
      <c r="AJ2264" s="155"/>
      <c r="AK2264" s="155"/>
      <c r="AL2264" s="155"/>
      <c r="AM2264" s="155"/>
      <c r="AN2264" s="155"/>
      <c r="AO2264" s="155"/>
      <c r="AP2264" s="155"/>
      <c r="AQ2264" s="155"/>
      <c r="AR2264" s="155"/>
    </row>
    <row r="2265" spans="1:44" ht="102" x14ac:dyDescent="0.3">
      <c r="A2265" s="155"/>
      <c r="B2265" s="161" t="s">
        <v>1468</v>
      </c>
      <c r="C2265" s="162" t="s">
        <v>424</v>
      </c>
      <c r="D2265" s="170">
        <v>3586.3</v>
      </c>
      <c r="E2265" s="171">
        <v>3586.3</v>
      </c>
      <c r="F2265" s="165" t="s">
        <v>4107</v>
      </c>
      <c r="G2265" s="166" t="s">
        <v>3033</v>
      </c>
      <c r="H2265" s="167"/>
      <c r="I2265" s="155"/>
      <c r="J2265" s="155"/>
      <c r="K2265" s="155"/>
      <c r="L2265" s="155"/>
      <c r="M2265" s="155"/>
      <c r="N2265" s="155"/>
      <c r="O2265" s="155"/>
      <c r="P2265" s="155"/>
      <c r="Q2265" s="155"/>
      <c r="R2265" s="155"/>
      <c r="S2265" s="155"/>
      <c r="T2265" s="155"/>
      <c r="U2265" s="155"/>
      <c r="V2265" s="155"/>
      <c r="W2265" s="155"/>
      <c r="X2265" s="155"/>
      <c r="Y2265" s="155"/>
      <c r="Z2265" s="155"/>
      <c r="AA2265" s="155"/>
      <c r="AB2265" s="155"/>
      <c r="AC2265" s="155"/>
      <c r="AD2265" s="155"/>
      <c r="AE2265" s="155"/>
      <c r="AF2265" s="155"/>
      <c r="AG2265" s="155"/>
      <c r="AH2265" s="155"/>
      <c r="AI2265" s="155"/>
      <c r="AJ2265" s="155"/>
      <c r="AK2265" s="155"/>
      <c r="AL2265" s="155"/>
      <c r="AM2265" s="155"/>
      <c r="AN2265" s="155"/>
      <c r="AO2265" s="155"/>
      <c r="AP2265" s="155"/>
      <c r="AQ2265" s="155"/>
      <c r="AR2265" s="155"/>
    </row>
    <row r="2266" spans="1:44" ht="102" hidden="1" x14ac:dyDescent="0.3">
      <c r="A2266" s="155"/>
      <c r="B2266" s="165" t="s">
        <v>4107</v>
      </c>
      <c r="C2266" s="162"/>
      <c r="D2266" s="170">
        <v>3586.3</v>
      </c>
      <c r="E2266" s="171">
        <v>3586.3</v>
      </c>
      <c r="F2266" s="166" t="s">
        <v>3033</v>
      </c>
      <c r="G2266" s="161" t="s">
        <v>1377</v>
      </c>
      <c r="H2266" s="162" t="s">
        <v>405</v>
      </c>
      <c r="I2266" s="155"/>
      <c r="J2266" s="155"/>
      <c r="K2266" s="155"/>
      <c r="L2266" s="155"/>
      <c r="M2266" s="155"/>
      <c r="N2266" s="155"/>
      <c r="O2266" s="155"/>
      <c r="P2266" s="155"/>
      <c r="Q2266" s="155"/>
      <c r="R2266" s="155"/>
      <c r="S2266" s="155"/>
      <c r="T2266" s="155"/>
      <c r="U2266" s="155"/>
      <c r="V2266" s="155"/>
      <c r="W2266" s="155"/>
      <c r="X2266" s="155"/>
      <c r="Y2266" s="155"/>
      <c r="Z2266" s="155"/>
      <c r="AA2266" s="155"/>
      <c r="AB2266" s="155"/>
      <c r="AC2266" s="155"/>
      <c r="AD2266" s="155"/>
      <c r="AE2266" s="155"/>
      <c r="AF2266" s="155"/>
      <c r="AG2266" s="155"/>
      <c r="AH2266" s="155"/>
      <c r="AI2266" s="155"/>
      <c r="AJ2266" s="155"/>
      <c r="AK2266" s="155"/>
      <c r="AL2266" s="155"/>
      <c r="AM2266" s="155"/>
      <c r="AN2266" s="155"/>
      <c r="AO2266" s="155"/>
      <c r="AP2266" s="155"/>
      <c r="AQ2266" s="155"/>
      <c r="AR2266" s="155"/>
    </row>
    <row r="2267" spans="1:44" ht="102" hidden="1" x14ac:dyDescent="0.3">
      <c r="A2267" s="155"/>
      <c r="B2267" s="166" t="s">
        <v>3033</v>
      </c>
      <c r="C2267" s="167"/>
      <c r="D2267" s="170">
        <v>3586.3</v>
      </c>
      <c r="E2267" s="171">
        <v>3586.3</v>
      </c>
      <c r="F2267" s="161" t="s">
        <v>1377</v>
      </c>
      <c r="G2267" s="165" t="s">
        <v>4107</v>
      </c>
      <c r="H2267" s="162"/>
      <c r="I2267" s="155"/>
      <c r="J2267" s="155"/>
      <c r="K2267" s="155"/>
      <c r="L2267" s="155"/>
      <c r="M2267" s="155"/>
      <c r="N2267" s="155"/>
      <c r="O2267" s="155"/>
      <c r="P2267" s="155"/>
      <c r="Q2267" s="155"/>
      <c r="R2267" s="155"/>
      <c r="S2267" s="155"/>
      <c r="T2267" s="155"/>
      <c r="U2267" s="155"/>
      <c r="V2267" s="155"/>
      <c r="W2267" s="155"/>
      <c r="X2267" s="155"/>
      <c r="Y2267" s="155"/>
      <c r="Z2267" s="155"/>
      <c r="AA2267" s="155"/>
      <c r="AB2267" s="155"/>
      <c r="AC2267" s="155"/>
      <c r="AD2267" s="155"/>
      <c r="AE2267" s="155"/>
      <c r="AF2267" s="155"/>
      <c r="AG2267" s="155"/>
      <c r="AH2267" s="155"/>
      <c r="AI2267" s="155"/>
      <c r="AJ2267" s="155"/>
      <c r="AK2267" s="155"/>
      <c r="AL2267" s="155"/>
      <c r="AM2267" s="155"/>
      <c r="AN2267" s="155"/>
      <c r="AO2267" s="155"/>
      <c r="AP2267" s="155"/>
      <c r="AQ2267" s="155"/>
      <c r="AR2267" s="155"/>
    </row>
    <row r="2268" spans="1:44" ht="102" x14ac:dyDescent="0.3">
      <c r="A2268" s="155"/>
      <c r="B2268" s="161" t="s">
        <v>1377</v>
      </c>
      <c r="C2268" s="162" t="s">
        <v>405</v>
      </c>
      <c r="D2268" s="170">
        <v>3388.74</v>
      </c>
      <c r="E2268" s="171">
        <v>3388.74</v>
      </c>
      <c r="F2268" s="165" t="s">
        <v>4107</v>
      </c>
      <c r="G2268" s="166" t="s">
        <v>3034</v>
      </c>
      <c r="H2268" s="167"/>
      <c r="I2268" s="155"/>
      <c r="J2268" s="155"/>
      <c r="K2268" s="155"/>
      <c r="L2268" s="155"/>
      <c r="M2268" s="155"/>
      <c r="N2268" s="155"/>
      <c r="O2268" s="155"/>
      <c r="P2268" s="155"/>
      <c r="Q2268" s="155"/>
      <c r="R2268" s="155"/>
      <c r="S2268" s="155"/>
      <c r="T2268" s="155"/>
      <c r="U2268" s="155"/>
      <c r="V2268" s="155"/>
      <c r="W2268" s="155"/>
      <c r="X2268" s="155"/>
      <c r="Y2268" s="155"/>
      <c r="Z2268" s="155"/>
      <c r="AA2268" s="155"/>
      <c r="AB2268" s="155"/>
      <c r="AC2268" s="155"/>
      <c r="AD2268" s="155"/>
      <c r="AE2268" s="155"/>
      <c r="AF2268" s="155"/>
      <c r="AG2268" s="155"/>
      <c r="AH2268" s="155"/>
      <c r="AI2268" s="155"/>
      <c r="AJ2268" s="155"/>
      <c r="AK2268" s="155"/>
      <c r="AL2268" s="155"/>
      <c r="AM2268" s="155"/>
      <c r="AN2268" s="155"/>
      <c r="AO2268" s="155"/>
      <c r="AP2268" s="155"/>
      <c r="AQ2268" s="155"/>
      <c r="AR2268" s="155"/>
    </row>
    <row r="2269" spans="1:44" ht="102" hidden="1" x14ac:dyDescent="0.3">
      <c r="A2269" s="155"/>
      <c r="B2269" s="165" t="s">
        <v>4107</v>
      </c>
      <c r="C2269" s="162"/>
      <c r="D2269" s="170">
        <v>3388.74</v>
      </c>
      <c r="E2269" s="171">
        <v>3388.74</v>
      </c>
      <c r="F2269" s="166" t="s">
        <v>3034</v>
      </c>
      <c r="G2269" s="161" t="s">
        <v>2364</v>
      </c>
      <c r="H2269" s="162" t="s">
        <v>433</v>
      </c>
      <c r="I2269" s="155"/>
      <c r="J2269" s="155"/>
      <c r="K2269" s="155"/>
      <c r="L2269" s="155"/>
      <c r="M2269" s="155"/>
      <c r="N2269" s="155"/>
      <c r="O2269" s="155"/>
      <c r="P2269" s="155"/>
      <c r="Q2269" s="155"/>
      <c r="R2269" s="155"/>
      <c r="S2269" s="155"/>
      <c r="T2269" s="155"/>
      <c r="U2269" s="155"/>
      <c r="V2269" s="155"/>
      <c r="W2269" s="155"/>
      <c r="X2269" s="155"/>
      <c r="Y2269" s="155"/>
      <c r="Z2269" s="155"/>
      <c r="AA2269" s="155"/>
      <c r="AB2269" s="155"/>
      <c r="AC2269" s="155"/>
      <c r="AD2269" s="155"/>
      <c r="AE2269" s="155"/>
      <c r="AF2269" s="155"/>
      <c r="AG2269" s="155"/>
      <c r="AH2269" s="155"/>
      <c r="AI2269" s="155"/>
      <c r="AJ2269" s="155"/>
      <c r="AK2269" s="155"/>
      <c r="AL2269" s="155"/>
      <c r="AM2269" s="155"/>
      <c r="AN2269" s="155"/>
      <c r="AO2269" s="155"/>
      <c r="AP2269" s="155"/>
      <c r="AQ2269" s="155"/>
      <c r="AR2269" s="155"/>
    </row>
    <row r="2270" spans="1:44" ht="102" hidden="1" x14ac:dyDescent="0.3">
      <c r="A2270" s="155"/>
      <c r="B2270" s="166" t="s">
        <v>3034</v>
      </c>
      <c r="C2270" s="167"/>
      <c r="D2270" s="170">
        <v>3388.74</v>
      </c>
      <c r="E2270" s="171">
        <v>3388.74</v>
      </c>
      <c r="F2270" s="161" t="s">
        <v>2364</v>
      </c>
      <c r="G2270" s="165" t="s">
        <v>4107</v>
      </c>
      <c r="H2270" s="162"/>
      <c r="I2270" s="155"/>
      <c r="J2270" s="155"/>
      <c r="K2270" s="155"/>
      <c r="L2270" s="155"/>
      <c r="M2270" s="155"/>
      <c r="N2270" s="155"/>
      <c r="O2270" s="155"/>
      <c r="P2270" s="155"/>
      <c r="Q2270" s="155"/>
      <c r="R2270" s="155"/>
      <c r="S2270" s="155"/>
      <c r="T2270" s="155"/>
      <c r="U2270" s="155"/>
      <c r="V2270" s="155"/>
      <c r="W2270" s="155"/>
      <c r="X2270" s="155"/>
      <c r="Y2270" s="155"/>
      <c r="Z2270" s="155"/>
      <c r="AA2270" s="155"/>
      <c r="AB2270" s="155"/>
      <c r="AC2270" s="155"/>
      <c r="AD2270" s="155"/>
      <c r="AE2270" s="155"/>
      <c r="AF2270" s="155"/>
      <c r="AG2270" s="155"/>
      <c r="AH2270" s="155"/>
      <c r="AI2270" s="155"/>
      <c r="AJ2270" s="155"/>
      <c r="AK2270" s="155"/>
      <c r="AL2270" s="155"/>
      <c r="AM2270" s="155"/>
      <c r="AN2270" s="155"/>
      <c r="AO2270" s="155"/>
      <c r="AP2270" s="155"/>
      <c r="AQ2270" s="155"/>
      <c r="AR2270" s="155"/>
    </row>
    <row r="2271" spans="1:44" ht="102" x14ac:dyDescent="0.3">
      <c r="A2271" s="155"/>
      <c r="B2271" s="161" t="s">
        <v>2364</v>
      </c>
      <c r="C2271" s="162" t="s">
        <v>433</v>
      </c>
      <c r="D2271" s="170">
        <v>2718.72</v>
      </c>
      <c r="E2271" s="171">
        <v>2718.72</v>
      </c>
      <c r="F2271" s="165" t="s">
        <v>4107</v>
      </c>
      <c r="G2271" s="166" t="s">
        <v>3509</v>
      </c>
      <c r="H2271" s="167"/>
      <c r="I2271" s="155"/>
      <c r="J2271" s="155"/>
      <c r="K2271" s="155"/>
      <c r="L2271" s="155"/>
      <c r="M2271" s="155"/>
      <c r="N2271" s="155"/>
      <c r="O2271" s="155"/>
      <c r="P2271" s="155"/>
      <c r="Q2271" s="155"/>
      <c r="R2271" s="155"/>
      <c r="S2271" s="155"/>
      <c r="T2271" s="155"/>
      <c r="U2271" s="155"/>
      <c r="V2271" s="155"/>
      <c r="W2271" s="155"/>
      <c r="X2271" s="155"/>
      <c r="Y2271" s="155"/>
      <c r="Z2271" s="155"/>
      <c r="AA2271" s="155"/>
      <c r="AB2271" s="155"/>
      <c r="AC2271" s="155"/>
      <c r="AD2271" s="155"/>
      <c r="AE2271" s="155"/>
      <c r="AF2271" s="155"/>
      <c r="AG2271" s="155"/>
      <c r="AH2271" s="155"/>
      <c r="AI2271" s="155"/>
      <c r="AJ2271" s="155"/>
      <c r="AK2271" s="155"/>
      <c r="AL2271" s="155"/>
      <c r="AM2271" s="155"/>
      <c r="AN2271" s="155"/>
      <c r="AO2271" s="155"/>
      <c r="AP2271" s="155"/>
      <c r="AQ2271" s="155"/>
      <c r="AR2271" s="155"/>
    </row>
    <row r="2272" spans="1:44" ht="102" hidden="1" x14ac:dyDescent="0.3">
      <c r="A2272" s="155"/>
      <c r="B2272" s="165" t="s">
        <v>4107</v>
      </c>
      <c r="C2272" s="162"/>
      <c r="D2272" s="170">
        <v>2718.72</v>
      </c>
      <c r="E2272" s="171">
        <v>2718.72</v>
      </c>
      <c r="F2272" s="166" t="s">
        <v>3509</v>
      </c>
      <c r="G2272" s="161" t="s">
        <v>1512</v>
      </c>
      <c r="H2272" s="162" t="s">
        <v>122</v>
      </c>
      <c r="I2272" s="155"/>
      <c r="J2272" s="155"/>
      <c r="K2272" s="155"/>
      <c r="L2272" s="155"/>
      <c r="M2272" s="155"/>
      <c r="N2272" s="155"/>
      <c r="O2272" s="155"/>
      <c r="P2272" s="155"/>
      <c r="Q2272" s="155"/>
      <c r="R2272" s="155"/>
      <c r="S2272" s="155"/>
      <c r="T2272" s="155"/>
      <c r="U2272" s="155"/>
      <c r="V2272" s="155"/>
      <c r="W2272" s="155"/>
      <c r="X2272" s="155"/>
      <c r="Y2272" s="155"/>
      <c r="Z2272" s="155"/>
      <c r="AA2272" s="155"/>
      <c r="AB2272" s="155"/>
      <c r="AC2272" s="155"/>
      <c r="AD2272" s="155"/>
      <c r="AE2272" s="155"/>
      <c r="AF2272" s="155"/>
      <c r="AG2272" s="155"/>
      <c r="AH2272" s="155"/>
      <c r="AI2272" s="155"/>
      <c r="AJ2272" s="155"/>
      <c r="AK2272" s="155"/>
      <c r="AL2272" s="155"/>
      <c r="AM2272" s="155"/>
      <c r="AN2272" s="155"/>
      <c r="AO2272" s="155"/>
      <c r="AP2272" s="155"/>
      <c r="AQ2272" s="155"/>
      <c r="AR2272" s="155"/>
    </row>
    <row r="2273" spans="1:44" ht="102" hidden="1" x14ac:dyDescent="0.3">
      <c r="A2273" s="155"/>
      <c r="B2273" s="166" t="s">
        <v>3509</v>
      </c>
      <c r="C2273" s="167"/>
      <c r="D2273" s="170">
        <v>2718.72</v>
      </c>
      <c r="E2273" s="171">
        <v>2718.72</v>
      </c>
      <c r="F2273" s="161" t="s">
        <v>1512</v>
      </c>
      <c r="G2273" s="165" t="s">
        <v>4107</v>
      </c>
      <c r="H2273" s="162"/>
      <c r="I2273" s="155"/>
      <c r="J2273" s="155"/>
      <c r="K2273" s="155"/>
      <c r="L2273" s="155"/>
      <c r="M2273" s="155"/>
      <c r="N2273" s="155"/>
      <c r="O2273" s="155"/>
      <c r="P2273" s="155"/>
      <c r="Q2273" s="155"/>
      <c r="R2273" s="155"/>
      <c r="S2273" s="155"/>
      <c r="T2273" s="155"/>
      <c r="U2273" s="155"/>
      <c r="V2273" s="155"/>
      <c r="W2273" s="155"/>
      <c r="X2273" s="155"/>
      <c r="Y2273" s="155"/>
      <c r="Z2273" s="155"/>
      <c r="AA2273" s="155"/>
      <c r="AB2273" s="155"/>
      <c r="AC2273" s="155"/>
      <c r="AD2273" s="155"/>
      <c r="AE2273" s="155"/>
      <c r="AF2273" s="155"/>
      <c r="AG2273" s="155"/>
      <c r="AH2273" s="155"/>
      <c r="AI2273" s="155"/>
      <c r="AJ2273" s="155"/>
      <c r="AK2273" s="155"/>
      <c r="AL2273" s="155"/>
      <c r="AM2273" s="155"/>
      <c r="AN2273" s="155"/>
      <c r="AO2273" s="155"/>
      <c r="AP2273" s="155"/>
      <c r="AQ2273" s="155"/>
      <c r="AR2273" s="155"/>
    </row>
    <row r="2274" spans="1:44" ht="102" x14ac:dyDescent="0.3">
      <c r="A2274" s="155"/>
      <c r="B2274" s="161" t="s">
        <v>1512</v>
      </c>
      <c r="C2274" s="162" t="s">
        <v>122</v>
      </c>
      <c r="D2274" s="170">
        <v>2392.3000000000002</v>
      </c>
      <c r="E2274" s="171">
        <v>2392.3000000000002</v>
      </c>
      <c r="F2274" s="165" t="s">
        <v>4107</v>
      </c>
      <c r="G2274" s="166" t="s">
        <v>2750</v>
      </c>
      <c r="H2274" s="167"/>
      <c r="I2274" s="155"/>
      <c r="J2274" s="155"/>
      <c r="K2274" s="155"/>
      <c r="L2274" s="155"/>
      <c r="M2274" s="155"/>
      <c r="N2274" s="155"/>
      <c r="O2274" s="155"/>
      <c r="P2274" s="155"/>
      <c r="Q2274" s="155"/>
      <c r="R2274" s="155"/>
      <c r="S2274" s="155"/>
      <c r="T2274" s="155"/>
      <c r="U2274" s="155"/>
      <c r="V2274" s="155"/>
      <c r="W2274" s="155"/>
      <c r="X2274" s="155"/>
      <c r="Y2274" s="155"/>
      <c r="Z2274" s="155"/>
      <c r="AA2274" s="155"/>
      <c r="AB2274" s="155"/>
      <c r="AC2274" s="155"/>
      <c r="AD2274" s="155"/>
      <c r="AE2274" s="155"/>
      <c r="AF2274" s="155"/>
      <c r="AG2274" s="155"/>
      <c r="AH2274" s="155"/>
      <c r="AI2274" s="155"/>
      <c r="AJ2274" s="155"/>
      <c r="AK2274" s="155"/>
      <c r="AL2274" s="155"/>
      <c r="AM2274" s="155"/>
      <c r="AN2274" s="155"/>
      <c r="AO2274" s="155"/>
      <c r="AP2274" s="155"/>
      <c r="AQ2274" s="155"/>
      <c r="AR2274" s="155"/>
    </row>
    <row r="2275" spans="1:44" ht="102" hidden="1" x14ac:dyDescent="0.3">
      <c r="A2275" s="155"/>
      <c r="B2275" s="165" t="s">
        <v>4107</v>
      </c>
      <c r="C2275" s="162"/>
      <c r="D2275" s="170">
        <v>2392.3000000000002</v>
      </c>
      <c r="E2275" s="171">
        <v>2392.3000000000002</v>
      </c>
      <c r="F2275" s="166" t="s">
        <v>2750</v>
      </c>
      <c r="G2275" s="161" t="s">
        <v>1962</v>
      </c>
      <c r="H2275" s="162" t="s">
        <v>445</v>
      </c>
      <c r="I2275" s="155"/>
      <c r="J2275" s="155"/>
      <c r="K2275" s="155"/>
      <c r="L2275" s="155"/>
      <c r="M2275" s="155"/>
      <c r="N2275" s="155"/>
      <c r="O2275" s="155"/>
      <c r="P2275" s="155"/>
      <c r="Q2275" s="155"/>
      <c r="R2275" s="155"/>
      <c r="S2275" s="155"/>
      <c r="T2275" s="155"/>
      <c r="U2275" s="155"/>
      <c r="V2275" s="155"/>
      <c r="W2275" s="155"/>
      <c r="X2275" s="155"/>
      <c r="Y2275" s="155"/>
      <c r="Z2275" s="155"/>
      <c r="AA2275" s="155"/>
      <c r="AB2275" s="155"/>
      <c r="AC2275" s="155"/>
      <c r="AD2275" s="155"/>
      <c r="AE2275" s="155"/>
      <c r="AF2275" s="155"/>
      <c r="AG2275" s="155"/>
      <c r="AH2275" s="155"/>
      <c r="AI2275" s="155"/>
      <c r="AJ2275" s="155"/>
      <c r="AK2275" s="155"/>
      <c r="AL2275" s="155"/>
      <c r="AM2275" s="155"/>
      <c r="AN2275" s="155"/>
      <c r="AO2275" s="155"/>
      <c r="AP2275" s="155"/>
      <c r="AQ2275" s="155"/>
      <c r="AR2275" s="155"/>
    </row>
    <row r="2276" spans="1:44" ht="102" hidden="1" x14ac:dyDescent="0.3">
      <c r="A2276" s="155"/>
      <c r="B2276" s="166" t="s">
        <v>2750</v>
      </c>
      <c r="C2276" s="167"/>
      <c r="D2276" s="170">
        <v>2392.3000000000002</v>
      </c>
      <c r="E2276" s="171">
        <v>2392.3000000000002</v>
      </c>
      <c r="F2276" s="161" t="s">
        <v>1962</v>
      </c>
      <c r="G2276" s="165" t="s">
        <v>4107</v>
      </c>
      <c r="H2276" s="162"/>
      <c r="I2276" s="155"/>
      <c r="J2276" s="155"/>
      <c r="K2276" s="155"/>
      <c r="L2276" s="155"/>
      <c r="M2276" s="155"/>
      <c r="N2276" s="155"/>
      <c r="O2276" s="155"/>
      <c r="P2276" s="155"/>
      <c r="Q2276" s="155"/>
      <c r="R2276" s="155"/>
      <c r="S2276" s="155"/>
      <c r="T2276" s="155"/>
      <c r="U2276" s="155"/>
      <c r="V2276" s="155"/>
      <c r="W2276" s="155"/>
      <c r="X2276" s="155"/>
      <c r="Y2276" s="155"/>
      <c r="Z2276" s="155"/>
      <c r="AA2276" s="155"/>
      <c r="AB2276" s="155"/>
      <c r="AC2276" s="155"/>
      <c r="AD2276" s="155"/>
      <c r="AE2276" s="155"/>
      <c r="AF2276" s="155"/>
      <c r="AG2276" s="155"/>
      <c r="AH2276" s="155"/>
      <c r="AI2276" s="155"/>
      <c r="AJ2276" s="155"/>
      <c r="AK2276" s="155"/>
      <c r="AL2276" s="155"/>
      <c r="AM2276" s="155"/>
      <c r="AN2276" s="155"/>
      <c r="AO2276" s="155"/>
      <c r="AP2276" s="155"/>
      <c r="AQ2276" s="155"/>
      <c r="AR2276" s="155"/>
    </row>
    <row r="2277" spans="1:44" ht="102" x14ac:dyDescent="0.3">
      <c r="A2277" s="155"/>
      <c r="B2277" s="161" t="s">
        <v>1962</v>
      </c>
      <c r="C2277" s="162" t="s">
        <v>445</v>
      </c>
      <c r="D2277" s="170">
        <v>2443.84</v>
      </c>
      <c r="E2277" s="171">
        <v>2443.84</v>
      </c>
      <c r="F2277" s="165" t="s">
        <v>4107</v>
      </c>
      <c r="G2277" s="166" t="s">
        <v>3035</v>
      </c>
      <c r="H2277" s="167"/>
      <c r="I2277" s="155"/>
      <c r="J2277" s="155"/>
      <c r="K2277" s="155"/>
      <c r="L2277" s="155"/>
      <c r="M2277" s="155"/>
      <c r="N2277" s="155"/>
      <c r="O2277" s="155"/>
      <c r="P2277" s="155"/>
      <c r="Q2277" s="155"/>
      <c r="R2277" s="155"/>
      <c r="S2277" s="155"/>
      <c r="T2277" s="155"/>
      <c r="U2277" s="155"/>
      <c r="V2277" s="155"/>
      <c r="W2277" s="155"/>
      <c r="X2277" s="155"/>
      <c r="Y2277" s="155"/>
      <c r="Z2277" s="155"/>
      <c r="AA2277" s="155"/>
      <c r="AB2277" s="155"/>
      <c r="AC2277" s="155"/>
      <c r="AD2277" s="155"/>
      <c r="AE2277" s="155"/>
      <c r="AF2277" s="155"/>
      <c r="AG2277" s="155"/>
      <c r="AH2277" s="155"/>
      <c r="AI2277" s="155"/>
      <c r="AJ2277" s="155"/>
      <c r="AK2277" s="155"/>
      <c r="AL2277" s="155"/>
      <c r="AM2277" s="155"/>
      <c r="AN2277" s="155"/>
      <c r="AO2277" s="155"/>
      <c r="AP2277" s="155"/>
      <c r="AQ2277" s="155"/>
      <c r="AR2277" s="155"/>
    </row>
    <row r="2278" spans="1:44" ht="102" hidden="1" x14ac:dyDescent="0.3">
      <c r="A2278" s="155"/>
      <c r="B2278" s="165" t="s">
        <v>4107</v>
      </c>
      <c r="C2278" s="162"/>
      <c r="D2278" s="170">
        <v>2443.84</v>
      </c>
      <c r="E2278" s="171">
        <v>2443.84</v>
      </c>
      <c r="F2278" s="166" t="s">
        <v>3035</v>
      </c>
      <c r="G2278" s="161" t="s">
        <v>1448</v>
      </c>
      <c r="H2278" s="162" t="s">
        <v>472</v>
      </c>
      <c r="I2278" s="155"/>
      <c r="J2278" s="155"/>
      <c r="K2278" s="155"/>
      <c r="L2278" s="155"/>
      <c r="M2278" s="155"/>
      <c r="N2278" s="155"/>
      <c r="O2278" s="155"/>
      <c r="P2278" s="155"/>
      <c r="Q2278" s="155"/>
      <c r="R2278" s="155"/>
      <c r="S2278" s="155"/>
      <c r="T2278" s="155"/>
      <c r="U2278" s="155"/>
      <c r="V2278" s="155"/>
      <c r="W2278" s="155"/>
      <c r="X2278" s="155"/>
      <c r="Y2278" s="155"/>
      <c r="Z2278" s="155"/>
      <c r="AA2278" s="155"/>
      <c r="AB2278" s="155"/>
      <c r="AC2278" s="155"/>
      <c r="AD2278" s="155"/>
      <c r="AE2278" s="155"/>
      <c r="AF2278" s="155"/>
      <c r="AG2278" s="155"/>
      <c r="AH2278" s="155"/>
      <c r="AI2278" s="155"/>
      <c r="AJ2278" s="155"/>
      <c r="AK2278" s="155"/>
      <c r="AL2278" s="155"/>
      <c r="AM2278" s="155"/>
      <c r="AN2278" s="155"/>
      <c r="AO2278" s="155"/>
      <c r="AP2278" s="155"/>
      <c r="AQ2278" s="155"/>
      <c r="AR2278" s="155"/>
    </row>
    <row r="2279" spans="1:44" ht="102" hidden="1" x14ac:dyDescent="0.3">
      <c r="A2279" s="155"/>
      <c r="B2279" s="166" t="s">
        <v>3035</v>
      </c>
      <c r="C2279" s="167"/>
      <c r="D2279" s="170">
        <v>2443.84</v>
      </c>
      <c r="E2279" s="171">
        <v>2443.84</v>
      </c>
      <c r="F2279" s="161" t="s">
        <v>1448</v>
      </c>
      <c r="G2279" s="165" t="s">
        <v>4107</v>
      </c>
      <c r="H2279" s="162"/>
      <c r="I2279" s="155"/>
      <c r="J2279" s="155"/>
      <c r="K2279" s="155"/>
      <c r="L2279" s="155"/>
      <c r="M2279" s="155"/>
      <c r="N2279" s="155"/>
      <c r="O2279" s="155"/>
      <c r="P2279" s="155"/>
      <c r="Q2279" s="155"/>
      <c r="R2279" s="155"/>
      <c r="S2279" s="155"/>
      <c r="T2279" s="155"/>
      <c r="U2279" s="155"/>
      <c r="V2279" s="155"/>
      <c r="W2279" s="155"/>
      <c r="X2279" s="155"/>
      <c r="Y2279" s="155"/>
      <c r="Z2279" s="155"/>
      <c r="AA2279" s="155"/>
      <c r="AB2279" s="155"/>
      <c r="AC2279" s="155"/>
      <c r="AD2279" s="155"/>
      <c r="AE2279" s="155"/>
      <c r="AF2279" s="155"/>
      <c r="AG2279" s="155"/>
      <c r="AH2279" s="155"/>
      <c r="AI2279" s="155"/>
      <c r="AJ2279" s="155"/>
      <c r="AK2279" s="155"/>
      <c r="AL2279" s="155"/>
      <c r="AM2279" s="155"/>
      <c r="AN2279" s="155"/>
      <c r="AO2279" s="155"/>
      <c r="AP2279" s="155"/>
      <c r="AQ2279" s="155"/>
      <c r="AR2279" s="155"/>
    </row>
    <row r="2280" spans="1:44" ht="102" x14ac:dyDescent="0.3">
      <c r="A2280" s="155"/>
      <c r="B2280" s="161" t="s">
        <v>1448</v>
      </c>
      <c r="C2280" s="162" t="s">
        <v>472</v>
      </c>
      <c r="D2280" s="170">
        <v>3586.3</v>
      </c>
      <c r="E2280" s="171">
        <v>3586.3</v>
      </c>
      <c r="F2280" s="165" t="s">
        <v>4107</v>
      </c>
      <c r="G2280" s="166" t="s">
        <v>3036</v>
      </c>
      <c r="H2280" s="167"/>
      <c r="I2280" s="155"/>
      <c r="J2280" s="155"/>
      <c r="K2280" s="155"/>
      <c r="L2280" s="155"/>
      <c r="M2280" s="155"/>
      <c r="N2280" s="155"/>
      <c r="O2280" s="155"/>
      <c r="P2280" s="155"/>
      <c r="Q2280" s="155"/>
      <c r="R2280" s="155"/>
      <c r="S2280" s="155"/>
      <c r="T2280" s="155"/>
      <c r="U2280" s="155"/>
      <c r="V2280" s="155"/>
      <c r="W2280" s="155"/>
      <c r="X2280" s="155"/>
      <c r="Y2280" s="155"/>
      <c r="Z2280" s="155"/>
      <c r="AA2280" s="155"/>
      <c r="AB2280" s="155"/>
      <c r="AC2280" s="155"/>
      <c r="AD2280" s="155"/>
      <c r="AE2280" s="155"/>
      <c r="AF2280" s="155"/>
      <c r="AG2280" s="155"/>
      <c r="AH2280" s="155"/>
      <c r="AI2280" s="155"/>
      <c r="AJ2280" s="155"/>
      <c r="AK2280" s="155"/>
      <c r="AL2280" s="155"/>
      <c r="AM2280" s="155"/>
      <c r="AN2280" s="155"/>
      <c r="AO2280" s="155"/>
      <c r="AP2280" s="155"/>
      <c r="AQ2280" s="155"/>
      <c r="AR2280" s="155"/>
    </row>
    <row r="2281" spans="1:44" ht="102" hidden="1" x14ac:dyDescent="0.3">
      <c r="A2281" s="155"/>
      <c r="B2281" s="165" t="s">
        <v>4107</v>
      </c>
      <c r="C2281" s="162"/>
      <c r="D2281" s="170">
        <v>3586.3</v>
      </c>
      <c r="E2281" s="171">
        <v>3586.3</v>
      </c>
      <c r="F2281" s="166" t="s">
        <v>3036</v>
      </c>
      <c r="G2281" s="161" t="s">
        <v>1285</v>
      </c>
      <c r="H2281" s="162" t="s">
        <v>435</v>
      </c>
      <c r="I2281" s="155"/>
      <c r="J2281" s="155"/>
      <c r="K2281" s="155"/>
      <c r="L2281" s="155"/>
      <c r="M2281" s="155"/>
      <c r="N2281" s="155"/>
      <c r="O2281" s="155"/>
      <c r="P2281" s="155"/>
      <c r="Q2281" s="155"/>
      <c r="R2281" s="155"/>
      <c r="S2281" s="155"/>
      <c r="T2281" s="155"/>
      <c r="U2281" s="155"/>
      <c r="V2281" s="155"/>
      <c r="W2281" s="155"/>
      <c r="X2281" s="155"/>
      <c r="Y2281" s="155"/>
      <c r="Z2281" s="155"/>
      <c r="AA2281" s="155"/>
      <c r="AB2281" s="155"/>
      <c r="AC2281" s="155"/>
      <c r="AD2281" s="155"/>
      <c r="AE2281" s="155"/>
      <c r="AF2281" s="155"/>
      <c r="AG2281" s="155"/>
      <c r="AH2281" s="155"/>
      <c r="AI2281" s="155"/>
      <c r="AJ2281" s="155"/>
      <c r="AK2281" s="155"/>
      <c r="AL2281" s="155"/>
      <c r="AM2281" s="155"/>
      <c r="AN2281" s="155"/>
      <c r="AO2281" s="155"/>
      <c r="AP2281" s="155"/>
      <c r="AQ2281" s="155"/>
      <c r="AR2281" s="155"/>
    </row>
    <row r="2282" spans="1:44" ht="102" hidden="1" x14ac:dyDescent="0.3">
      <c r="A2282" s="155"/>
      <c r="B2282" s="166" t="s">
        <v>3036</v>
      </c>
      <c r="C2282" s="167"/>
      <c r="D2282" s="170">
        <v>3586.3</v>
      </c>
      <c r="E2282" s="171">
        <v>3586.3</v>
      </c>
      <c r="F2282" s="161" t="s">
        <v>1285</v>
      </c>
      <c r="G2282" s="165" t="s">
        <v>4107</v>
      </c>
      <c r="H2282" s="162"/>
      <c r="I2282" s="155"/>
      <c r="J2282" s="155"/>
      <c r="K2282" s="155"/>
      <c r="L2282" s="155"/>
      <c r="M2282" s="155"/>
      <c r="N2282" s="155"/>
      <c r="O2282" s="155"/>
      <c r="P2282" s="155"/>
      <c r="Q2282" s="155"/>
      <c r="R2282" s="155"/>
      <c r="S2282" s="155"/>
      <c r="T2282" s="155"/>
      <c r="U2282" s="155"/>
      <c r="V2282" s="155"/>
      <c r="W2282" s="155"/>
      <c r="X2282" s="155"/>
      <c r="Y2282" s="155"/>
      <c r="Z2282" s="155"/>
      <c r="AA2282" s="155"/>
      <c r="AB2282" s="155"/>
      <c r="AC2282" s="155"/>
      <c r="AD2282" s="155"/>
      <c r="AE2282" s="155"/>
      <c r="AF2282" s="155"/>
      <c r="AG2282" s="155"/>
      <c r="AH2282" s="155"/>
      <c r="AI2282" s="155"/>
      <c r="AJ2282" s="155"/>
      <c r="AK2282" s="155"/>
      <c r="AL2282" s="155"/>
      <c r="AM2282" s="155"/>
      <c r="AN2282" s="155"/>
      <c r="AO2282" s="155"/>
      <c r="AP2282" s="155"/>
      <c r="AQ2282" s="155"/>
      <c r="AR2282" s="155"/>
    </row>
    <row r="2283" spans="1:44" ht="102" x14ac:dyDescent="0.3">
      <c r="A2283" s="155"/>
      <c r="B2283" s="161" t="s">
        <v>1285</v>
      </c>
      <c r="C2283" s="162" t="s">
        <v>435</v>
      </c>
      <c r="D2283" s="170">
        <v>3388.74</v>
      </c>
      <c r="E2283" s="171">
        <v>3388.74</v>
      </c>
      <c r="F2283" s="165" t="s">
        <v>4107</v>
      </c>
      <c r="G2283" s="166" t="s">
        <v>3037</v>
      </c>
      <c r="H2283" s="167"/>
      <c r="I2283" s="155"/>
      <c r="J2283" s="155"/>
      <c r="K2283" s="155"/>
      <c r="L2283" s="155"/>
      <c r="M2283" s="155"/>
      <c r="N2283" s="155"/>
      <c r="O2283" s="155"/>
      <c r="P2283" s="155"/>
      <c r="Q2283" s="155"/>
      <c r="R2283" s="155"/>
      <c r="S2283" s="155"/>
      <c r="T2283" s="155"/>
      <c r="U2283" s="155"/>
      <c r="V2283" s="155"/>
      <c r="W2283" s="155"/>
      <c r="X2283" s="155"/>
      <c r="Y2283" s="155"/>
      <c r="Z2283" s="155"/>
      <c r="AA2283" s="155"/>
      <c r="AB2283" s="155"/>
      <c r="AC2283" s="155"/>
      <c r="AD2283" s="155"/>
      <c r="AE2283" s="155"/>
      <c r="AF2283" s="155"/>
      <c r="AG2283" s="155"/>
      <c r="AH2283" s="155"/>
      <c r="AI2283" s="155"/>
      <c r="AJ2283" s="155"/>
      <c r="AK2283" s="155"/>
      <c r="AL2283" s="155"/>
      <c r="AM2283" s="155"/>
      <c r="AN2283" s="155"/>
      <c r="AO2283" s="155"/>
      <c r="AP2283" s="155"/>
      <c r="AQ2283" s="155"/>
      <c r="AR2283" s="155"/>
    </row>
    <row r="2284" spans="1:44" ht="102" hidden="1" x14ac:dyDescent="0.3">
      <c r="A2284" s="155"/>
      <c r="B2284" s="165" t="s">
        <v>4107</v>
      </c>
      <c r="C2284" s="162"/>
      <c r="D2284" s="170">
        <v>3388.74</v>
      </c>
      <c r="E2284" s="171">
        <v>3388.74</v>
      </c>
      <c r="F2284" s="166" t="s">
        <v>3037</v>
      </c>
      <c r="G2284" s="161" t="s">
        <v>1504</v>
      </c>
      <c r="H2284" s="162" t="s">
        <v>421</v>
      </c>
      <c r="I2284" s="155"/>
      <c r="J2284" s="155"/>
      <c r="K2284" s="155"/>
      <c r="L2284" s="155"/>
      <c r="M2284" s="155"/>
      <c r="N2284" s="155"/>
      <c r="O2284" s="155"/>
      <c r="P2284" s="155"/>
      <c r="Q2284" s="155"/>
      <c r="R2284" s="155"/>
      <c r="S2284" s="155"/>
      <c r="T2284" s="155"/>
      <c r="U2284" s="155"/>
      <c r="V2284" s="155"/>
      <c r="W2284" s="155"/>
      <c r="X2284" s="155"/>
      <c r="Y2284" s="155"/>
      <c r="Z2284" s="155"/>
      <c r="AA2284" s="155"/>
      <c r="AB2284" s="155"/>
      <c r="AC2284" s="155"/>
      <c r="AD2284" s="155"/>
      <c r="AE2284" s="155"/>
      <c r="AF2284" s="155"/>
      <c r="AG2284" s="155"/>
      <c r="AH2284" s="155"/>
      <c r="AI2284" s="155"/>
      <c r="AJ2284" s="155"/>
      <c r="AK2284" s="155"/>
      <c r="AL2284" s="155"/>
      <c r="AM2284" s="155"/>
      <c r="AN2284" s="155"/>
      <c r="AO2284" s="155"/>
      <c r="AP2284" s="155"/>
      <c r="AQ2284" s="155"/>
      <c r="AR2284" s="155"/>
    </row>
    <row r="2285" spans="1:44" ht="102" hidden="1" x14ac:dyDescent="0.3">
      <c r="A2285" s="155"/>
      <c r="B2285" s="166" t="s">
        <v>3037</v>
      </c>
      <c r="C2285" s="167"/>
      <c r="D2285" s="170">
        <v>3388.74</v>
      </c>
      <c r="E2285" s="171">
        <v>3388.74</v>
      </c>
      <c r="F2285" s="161" t="s">
        <v>1504</v>
      </c>
      <c r="G2285" s="165" t="s">
        <v>4107</v>
      </c>
      <c r="H2285" s="162"/>
      <c r="I2285" s="155"/>
      <c r="J2285" s="155"/>
      <c r="K2285" s="155"/>
      <c r="L2285" s="155"/>
      <c r="M2285" s="155"/>
      <c r="N2285" s="155"/>
      <c r="O2285" s="155"/>
      <c r="P2285" s="155"/>
      <c r="Q2285" s="155"/>
      <c r="R2285" s="155"/>
      <c r="S2285" s="155"/>
      <c r="T2285" s="155"/>
      <c r="U2285" s="155"/>
      <c r="V2285" s="155"/>
      <c r="W2285" s="155"/>
      <c r="X2285" s="155"/>
      <c r="Y2285" s="155"/>
      <c r="Z2285" s="155"/>
      <c r="AA2285" s="155"/>
      <c r="AB2285" s="155"/>
      <c r="AC2285" s="155"/>
      <c r="AD2285" s="155"/>
      <c r="AE2285" s="155"/>
      <c r="AF2285" s="155"/>
      <c r="AG2285" s="155"/>
      <c r="AH2285" s="155"/>
      <c r="AI2285" s="155"/>
      <c r="AJ2285" s="155"/>
      <c r="AK2285" s="155"/>
      <c r="AL2285" s="155"/>
      <c r="AM2285" s="155"/>
      <c r="AN2285" s="155"/>
      <c r="AO2285" s="155"/>
      <c r="AP2285" s="155"/>
      <c r="AQ2285" s="155"/>
      <c r="AR2285" s="155"/>
    </row>
    <row r="2286" spans="1:44" ht="102" x14ac:dyDescent="0.3">
      <c r="A2286" s="155"/>
      <c r="B2286" s="161" t="s">
        <v>1504</v>
      </c>
      <c r="C2286" s="162" t="s">
        <v>421</v>
      </c>
      <c r="D2286" s="170">
        <v>2718.72</v>
      </c>
      <c r="E2286" s="171">
        <v>2718.72</v>
      </c>
      <c r="F2286" s="165" t="s">
        <v>4107</v>
      </c>
      <c r="G2286" s="166" t="s">
        <v>3038</v>
      </c>
      <c r="H2286" s="167"/>
      <c r="I2286" s="155"/>
      <c r="J2286" s="155"/>
      <c r="K2286" s="155"/>
      <c r="L2286" s="155"/>
      <c r="M2286" s="155"/>
      <c r="N2286" s="155"/>
      <c r="O2286" s="155"/>
      <c r="P2286" s="155"/>
      <c r="Q2286" s="155"/>
      <c r="R2286" s="155"/>
      <c r="S2286" s="155"/>
      <c r="T2286" s="155"/>
      <c r="U2286" s="155"/>
      <c r="V2286" s="155"/>
      <c r="W2286" s="155"/>
      <c r="X2286" s="155"/>
      <c r="Y2286" s="155"/>
      <c r="Z2286" s="155"/>
      <c r="AA2286" s="155"/>
      <c r="AB2286" s="155"/>
      <c r="AC2286" s="155"/>
      <c r="AD2286" s="155"/>
      <c r="AE2286" s="155"/>
      <c r="AF2286" s="155"/>
      <c r="AG2286" s="155"/>
      <c r="AH2286" s="155"/>
      <c r="AI2286" s="155"/>
      <c r="AJ2286" s="155"/>
      <c r="AK2286" s="155"/>
      <c r="AL2286" s="155"/>
      <c r="AM2286" s="155"/>
      <c r="AN2286" s="155"/>
      <c r="AO2286" s="155"/>
      <c r="AP2286" s="155"/>
      <c r="AQ2286" s="155"/>
      <c r="AR2286" s="155"/>
    </row>
    <row r="2287" spans="1:44" ht="102" hidden="1" x14ac:dyDescent="0.3">
      <c r="A2287" s="155"/>
      <c r="B2287" s="165" t="s">
        <v>4107</v>
      </c>
      <c r="C2287" s="162"/>
      <c r="D2287" s="170">
        <v>2718.72</v>
      </c>
      <c r="E2287" s="171">
        <v>2718.72</v>
      </c>
      <c r="F2287" s="166" t="s">
        <v>3038</v>
      </c>
      <c r="G2287" s="161" t="s">
        <v>1510</v>
      </c>
      <c r="H2287" s="162" t="s">
        <v>394</v>
      </c>
      <c r="I2287" s="155"/>
      <c r="J2287" s="155"/>
      <c r="K2287" s="155"/>
      <c r="L2287" s="155"/>
      <c r="M2287" s="155"/>
      <c r="N2287" s="155"/>
      <c r="O2287" s="155"/>
      <c r="P2287" s="155"/>
      <c r="Q2287" s="155"/>
      <c r="R2287" s="155"/>
      <c r="S2287" s="155"/>
      <c r="T2287" s="155"/>
      <c r="U2287" s="155"/>
      <c r="V2287" s="155"/>
      <c r="W2287" s="155"/>
      <c r="X2287" s="155"/>
      <c r="Y2287" s="155"/>
      <c r="Z2287" s="155"/>
      <c r="AA2287" s="155"/>
      <c r="AB2287" s="155"/>
      <c r="AC2287" s="155"/>
      <c r="AD2287" s="155"/>
      <c r="AE2287" s="155"/>
      <c r="AF2287" s="155"/>
      <c r="AG2287" s="155"/>
      <c r="AH2287" s="155"/>
      <c r="AI2287" s="155"/>
      <c r="AJ2287" s="155"/>
      <c r="AK2287" s="155"/>
      <c r="AL2287" s="155"/>
      <c r="AM2287" s="155"/>
      <c r="AN2287" s="155"/>
      <c r="AO2287" s="155"/>
      <c r="AP2287" s="155"/>
      <c r="AQ2287" s="155"/>
      <c r="AR2287" s="155"/>
    </row>
    <row r="2288" spans="1:44" ht="102" hidden="1" x14ac:dyDescent="0.3">
      <c r="A2288" s="155"/>
      <c r="B2288" s="166" t="s">
        <v>3038</v>
      </c>
      <c r="C2288" s="167"/>
      <c r="D2288" s="170">
        <v>2718.72</v>
      </c>
      <c r="E2288" s="171">
        <v>2718.72</v>
      </c>
      <c r="F2288" s="161" t="s">
        <v>1510</v>
      </c>
      <c r="G2288" s="165" t="s">
        <v>4107</v>
      </c>
      <c r="H2288" s="162"/>
      <c r="I2288" s="155"/>
      <c r="J2288" s="155"/>
      <c r="K2288" s="155"/>
      <c r="L2288" s="155"/>
      <c r="M2288" s="155"/>
      <c r="N2288" s="155"/>
      <c r="O2288" s="155"/>
      <c r="P2288" s="155"/>
      <c r="Q2288" s="155"/>
      <c r="R2288" s="155"/>
      <c r="S2288" s="155"/>
      <c r="T2288" s="155"/>
      <c r="U2288" s="155"/>
      <c r="V2288" s="155"/>
      <c r="W2288" s="155"/>
      <c r="X2288" s="155"/>
      <c r="Y2288" s="155"/>
      <c r="Z2288" s="155"/>
      <c r="AA2288" s="155"/>
      <c r="AB2288" s="155"/>
      <c r="AC2288" s="155"/>
      <c r="AD2288" s="155"/>
      <c r="AE2288" s="155"/>
      <c r="AF2288" s="155"/>
      <c r="AG2288" s="155"/>
      <c r="AH2288" s="155"/>
      <c r="AI2288" s="155"/>
      <c r="AJ2288" s="155"/>
      <c r="AK2288" s="155"/>
      <c r="AL2288" s="155"/>
      <c r="AM2288" s="155"/>
      <c r="AN2288" s="155"/>
      <c r="AO2288" s="155"/>
      <c r="AP2288" s="155"/>
      <c r="AQ2288" s="155"/>
      <c r="AR2288" s="155"/>
    </row>
    <row r="2289" spans="1:44" ht="102" x14ac:dyDescent="0.3">
      <c r="A2289" s="155"/>
      <c r="B2289" s="161" t="s">
        <v>1510</v>
      </c>
      <c r="C2289" s="162" t="s">
        <v>394</v>
      </c>
      <c r="D2289" s="170">
        <v>2443.84</v>
      </c>
      <c r="E2289" s="171">
        <v>2443.84</v>
      </c>
      <c r="F2289" s="165" t="s">
        <v>4107</v>
      </c>
      <c r="G2289" s="166" t="s">
        <v>3039</v>
      </c>
      <c r="H2289" s="167"/>
      <c r="I2289" s="155"/>
      <c r="J2289" s="155"/>
      <c r="K2289" s="155"/>
      <c r="L2289" s="155"/>
      <c r="M2289" s="155"/>
      <c r="N2289" s="155"/>
      <c r="O2289" s="155"/>
      <c r="P2289" s="155"/>
      <c r="Q2289" s="155"/>
      <c r="R2289" s="155"/>
      <c r="S2289" s="155"/>
      <c r="T2289" s="155"/>
      <c r="U2289" s="155"/>
      <c r="V2289" s="155"/>
      <c r="W2289" s="155"/>
      <c r="X2289" s="155"/>
      <c r="Y2289" s="155"/>
      <c r="Z2289" s="155"/>
      <c r="AA2289" s="155"/>
      <c r="AB2289" s="155"/>
      <c r="AC2289" s="155"/>
      <c r="AD2289" s="155"/>
      <c r="AE2289" s="155"/>
      <c r="AF2289" s="155"/>
      <c r="AG2289" s="155"/>
      <c r="AH2289" s="155"/>
      <c r="AI2289" s="155"/>
      <c r="AJ2289" s="155"/>
      <c r="AK2289" s="155"/>
      <c r="AL2289" s="155"/>
      <c r="AM2289" s="155"/>
      <c r="AN2289" s="155"/>
      <c r="AO2289" s="155"/>
      <c r="AP2289" s="155"/>
      <c r="AQ2289" s="155"/>
      <c r="AR2289" s="155"/>
    </row>
    <row r="2290" spans="1:44" ht="102" hidden="1" x14ac:dyDescent="0.3">
      <c r="A2290" s="155"/>
      <c r="B2290" s="165" t="s">
        <v>4107</v>
      </c>
      <c r="C2290" s="162"/>
      <c r="D2290" s="170">
        <v>2443.84</v>
      </c>
      <c r="E2290" s="171">
        <v>2443.84</v>
      </c>
      <c r="F2290" s="166" t="s">
        <v>3039</v>
      </c>
      <c r="G2290" s="161" t="s">
        <v>1634</v>
      </c>
      <c r="H2290" s="162" t="s">
        <v>434</v>
      </c>
      <c r="I2290" s="155"/>
      <c r="J2290" s="155"/>
      <c r="K2290" s="155"/>
      <c r="L2290" s="155"/>
      <c r="M2290" s="155"/>
      <c r="N2290" s="155"/>
      <c r="O2290" s="155"/>
      <c r="P2290" s="155"/>
      <c r="Q2290" s="155"/>
      <c r="R2290" s="155"/>
      <c r="S2290" s="155"/>
      <c r="T2290" s="155"/>
      <c r="U2290" s="155"/>
      <c r="V2290" s="155"/>
      <c r="W2290" s="155"/>
      <c r="X2290" s="155"/>
      <c r="Y2290" s="155"/>
      <c r="Z2290" s="155"/>
      <c r="AA2290" s="155"/>
      <c r="AB2290" s="155"/>
      <c r="AC2290" s="155"/>
      <c r="AD2290" s="155"/>
      <c r="AE2290" s="155"/>
      <c r="AF2290" s="155"/>
      <c r="AG2290" s="155"/>
      <c r="AH2290" s="155"/>
      <c r="AI2290" s="155"/>
      <c r="AJ2290" s="155"/>
      <c r="AK2290" s="155"/>
      <c r="AL2290" s="155"/>
      <c r="AM2290" s="155"/>
      <c r="AN2290" s="155"/>
      <c r="AO2290" s="155"/>
      <c r="AP2290" s="155"/>
      <c r="AQ2290" s="155"/>
      <c r="AR2290" s="155"/>
    </row>
    <row r="2291" spans="1:44" ht="102" hidden="1" x14ac:dyDescent="0.3">
      <c r="A2291" s="155"/>
      <c r="B2291" s="166" t="s">
        <v>3039</v>
      </c>
      <c r="C2291" s="167"/>
      <c r="D2291" s="170">
        <v>2443.84</v>
      </c>
      <c r="E2291" s="171">
        <v>2443.84</v>
      </c>
      <c r="F2291" s="161" t="s">
        <v>1634</v>
      </c>
      <c r="G2291" s="165" t="s">
        <v>4107</v>
      </c>
      <c r="H2291" s="162"/>
      <c r="I2291" s="155"/>
      <c r="J2291" s="155"/>
      <c r="K2291" s="155"/>
      <c r="L2291" s="155"/>
      <c r="M2291" s="155"/>
      <c r="N2291" s="155"/>
      <c r="O2291" s="155"/>
      <c r="P2291" s="155"/>
      <c r="Q2291" s="155"/>
      <c r="R2291" s="155"/>
      <c r="S2291" s="155"/>
      <c r="T2291" s="155"/>
      <c r="U2291" s="155"/>
      <c r="V2291" s="155"/>
      <c r="W2291" s="155"/>
      <c r="X2291" s="155"/>
      <c r="Y2291" s="155"/>
      <c r="Z2291" s="155"/>
      <c r="AA2291" s="155"/>
      <c r="AB2291" s="155"/>
      <c r="AC2291" s="155"/>
      <c r="AD2291" s="155"/>
      <c r="AE2291" s="155"/>
      <c r="AF2291" s="155"/>
      <c r="AG2291" s="155"/>
      <c r="AH2291" s="155"/>
      <c r="AI2291" s="155"/>
      <c r="AJ2291" s="155"/>
      <c r="AK2291" s="155"/>
      <c r="AL2291" s="155"/>
      <c r="AM2291" s="155"/>
      <c r="AN2291" s="155"/>
      <c r="AO2291" s="155"/>
      <c r="AP2291" s="155"/>
      <c r="AQ2291" s="155"/>
      <c r="AR2291" s="155"/>
    </row>
    <row r="2292" spans="1:44" ht="102" x14ac:dyDescent="0.3">
      <c r="A2292" s="155"/>
      <c r="B2292" s="161" t="s">
        <v>1634</v>
      </c>
      <c r="C2292" s="162" t="s">
        <v>434</v>
      </c>
      <c r="D2292" s="170">
        <v>3586.3</v>
      </c>
      <c r="E2292" s="171">
        <v>3586.3</v>
      </c>
      <c r="F2292" s="165" t="s">
        <v>4107</v>
      </c>
      <c r="G2292" s="166" t="s">
        <v>3040</v>
      </c>
      <c r="H2292" s="167"/>
      <c r="I2292" s="155"/>
      <c r="J2292" s="155"/>
      <c r="K2292" s="155"/>
      <c r="L2292" s="155"/>
      <c r="M2292" s="155"/>
      <c r="N2292" s="155"/>
      <c r="O2292" s="155"/>
      <c r="P2292" s="155"/>
      <c r="Q2292" s="155"/>
      <c r="R2292" s="155"/>
      <c r="S2292" s="155"/>
      <c r="T2292" s="155"/>
      <c r="U2292" s="155"/>
      <c r="V2292" s="155"/>
      <c r="W2292" s="155"/>
      <c r="X2292" s="155"/>
      <c r="Y2292" s="155"/>
      <c r="Z2292" s="155"/>
      <c r="AA2292" s="155"/>
      <c r="AB2292" s="155"/>
      <c r="AC2292" s="155"/>
      <c r="AD2292" s="155"/>
      <c r="AE2292" s="155"/>
      <c r="AF2292" s="155"/>
      <c r="AG2292" s="155"/>
      <c r="AH2292" s="155"/>
      <c r="AI2292" s="155"/>
      <c r="AJ2292" s="155"/>
      <c r="AK2292" s="155"/>
      <c r="AL2292" s="155"/>
      <c r="AM2292" s="155"/>
      <c r="AN2292" s="155"/>
      <c r="AO2292" s="155"/>
      <c r="AP2292" s="155"/>
      <c r="AQ2292" s="155"/>
      <c r="AR2292" s="155"/>
    </row>
    <row r="2293" spans="1:44" ht="102" hidden="1" x14ac:dyDescent="0.3">
      <c r="A2293" s="155"/>
      <c r="B2293" s="165" t="s">
        <v>4107</v>
      </c>
      <c r="C2293" s="162"/>
      <c r="D2293" s="170">
        <v>3586.3</v>
      </c>
      <c r="E2293" s="171">
        <v>3586.3</v>
      </c>
      <c r="F2293" s="166" t="s">
        <v>3040</v>
      </c>
      <c r="G2293" s="161" t="s">
        <v>1473</v>
      </c>
      <c r="H2293" s="162" t="s">
        <v>449</v>
      </c>
      <c r="I2293" s="155"/>
      <c r="J2293" s="155"/>
      <c r="K2293" s="155"/>
      <c r="L2293" s="155"/>
      <c r="M2293" s="155"/>
      <c r="N2293" s="155"/>
      <c r="O2293" s="155"/>
      <c r="P2293" s="155"/>
      <c r="Q2293" s="155"/>
      <c r="R2293" s="155"/>
      <c r="S2293" s="155"/>
      <c r="T2293" s="155"/>
      <c r="U2293" s="155"/>
      <c r="V2293" s="155"/>
      <c r="W2293" s="155"/>
      <c r="X2293" s="155"/>
      <c r="Y2293" s="155"/>
      <c r="Z2293" s="155"/>
      <c r="AA2293" s="155"/>
      <c r="AB2293" s="155"/>
      <c r="AC2293" s="155"/>
      <c r="AD2293" s="155"/>
      <c r="AE2293" s="155"/>
      <c r="AF2293" s="155"/>
      <c r="AG2293" s="155"/>
      <c r="AH2293" s="155"/>
      <c r="AI2293" s="155"/>
      <c r="AJ2293" s="155"/>
      <c r="AK2293" s="155"/>
      <c r="AL2293" s="155"/>
      <c r="AM2293" s="155"/>
      <c r="AN2293" s="155"/>
      <c r="AO2293" s="155"/>
      <c r="AP2293" s="155"/>
      <c r="AQ2293" s="155"/>
      <c r="AR2293" s="155"/>
    </row>
    <row r="2294" spans="1:44" ht="102" hidden="1" x14ac:dyDescent="0.3">
      <c r="A2294" s="155"/>
      <c r="B2294" s="166" t="s">
        <v>3040</v>
      </c>
      <c r="C2294" s="167"/>
      <c r="D2294" s="170">
        <v>3586.3</v>
      </c>
      <c r="E2294" s="171">
        <v>3586.3</v>
      </c>
      <c r="F2294" s="161" t="s">
        <v>1473</v>
      </c>
      <c r="G2294" s="165" t="s">
        <v>4107</v>
      </c>
      <c r="H2294" s="162"/>
      <c r="I2294" s="155"/>
      <c r="J2294" s="155"/>
      <c r="K2294" s="155"/>
      <c r="L2294" s="155"/>
      <c r="M2294" s="155"/>
      <c r="N2294" s="155"/>
      <c r="O2294" s="155"/>
      <c r="P2294" s="155"/>
      <c r="Q2294" s="155"/>
      <c r="R2294" s="155"/>
      <c r="S2294" s="155"/>
      <c r="T2294" s="155"/>
      <c r="U2294" s="155"/>
      <c r="V2294" s="155"/>
      <c r="W2294" s="155"/>
      <c r="X2294" s="155"/>
      <c r="Y2294" s="155"/>
      <c r="Z2294" s="155"/>
      <c r="AA2294" s="155"/>
      <c r="AB2294" s="155"/>
      <c r="AC2294" s="155"/>
      <c r="AD2294" s="155"/>
      <c r="AE2294" s="155"/>
      <c r="AF2294" s="155"/>
      <c r="AG2294" s="155"/>
      <c r="AH2294" s="155"/>
      <c r="AI2294" s="155"/>
      <c r="AJ2294" s="155"/>
      <c r="AK2294" s="155"/>
      <c r="AL2294" s="155"/>
      <c r="AM2294" s="155"/>
      <c r="AN2294" s="155"/>
      <c r="AO2294" s="155"/>
      <c r="AP2294" s="155"/>
      <c r="AQ2294" s="155"/>
      <c r="AR2294" s="155"/>
    </row>
    <row r="2295" spans="1:44" ht="102" x14ac:dyDescent="0.3">
      <c r="A2295" s="155"/>
      <c r="B2295" s="161" t="s">
        <v>1473</v>
      </c>
      <c r="C2295" s="162" t="s">
        <v>449</v>
      </c>
      <c r="D2295" s="170">
        <v>3388.74</v>
      </c>
      <c r="E2295" s="171">
        <v>3388.74</v>
      </c>
      <c r="F2295" s="165" t="s">
        <v>4107</v>
      </c>
      <c r="G2295" s="166" t="s">
        <v>3041</v>
      </c>
      <c r="H2295" s="167"/>
      <c r="I2295" s="155"/>
      <c r="J2295" s="155"/>
      <c r="K2295" s="155"/>
      <c r="L2295" s="155"/>
      <c r="M2295" s="155"/>
      <c r="N2295" s="155"/>
      <c r="O2295" s="155"/>
      <c r="P2295" s="155"/>
      <c r="Q2295" s="155"/>
      <c r="R2295" s="155"/>
      <c r="S2295" s="155"/>
      <c r="T2295" s="155"/>
      <c r="U2295" s="155"/>
      <c r="V2295" s="155"/>
      <c r="W2295" s="155"/>
      <c r="X2295" s="155"/>
      <c r="Y2295" s="155"/>
      <c r="Z2295" s="155"/>
      <c r="AA2295" s="155"/>
      <c r="AB2295" s="155"/>
      <c r="AC2295" s="155"/>
      <c r="AD2295" s="155"/>
      <c r="AE2295" s="155"/>
      <c r="AF2295" s="155"/>
      <c r="AG2295" s="155"/>
      <c r="AH2295" s="155"/>
      <c r="AI2295" s="155"/>
      <c r="AJ2295" s="155"/>
      <c r="AK2295" s="155"/>
      <c r="AL2295" s="155"/>
      <c r="AM2295" s="155"/>
      <c r="AN2295" s="155"/>
      <c r="AO2295" s="155"/>
      <c r="AP2295" s="155"/>
      <c r="AQ2295" s="155"/>
      <c r="AR2295" s="155"/>
    </row>
    <row r="2296" spans="1:44" ht="102" hidden="1" x14ac:dyDescent="0.3">
      <c r="A2296" s="155"/>
      <c r="B2296" s="165" t="s">
        <v>4107</v>
      </c>
      <c r="C2296" s="162"/>
      <c r="D2296" s="170">
        <v>3388.74</v>
      </c>
      <c r="E2296" s="171">
        <v>3388.74</v>
      </c>
      <c r="F2296" s="166" t="s">
        <v>3041</v>
      </c>
      <c r="G2296" s="161" t="s">
        <v>1615</v>
      </c>
      <c r="H2296" s="162" t="s">
        <v>396</v>
      </c>
      <c r="I2296" s="155"/>
      <c r="J2296" s="155"/>
      <c r="K2296" s="155"/>
      <c r="L2296" s="155"/>
      <c r="M2296" s="155"/>
      <c r="N2296" s="155"/>
      <c r="O2296" s="155"/>
      <c r="P2296" s="155"/>
      <c r="Q2296" s="155"/>
      <c r="R2296" s="155"/>
      <c r="S2296" s="155"/>
      <c r="T2296" s="155"/>
      <c r="U2296" s="155"/>
      <c r="V2296" s="155"/>
      <c r="W2296" s="155"/>
      <c r="X2296" s="155"/>
      <c r="Y2296" s="155"/>
      <c r="Z2296" s="155"/>
      <c r="AA2296" s="155"/>
      <c r="AB2296" s="155"/>
      <c r="AC2296" s="155"/>
      <c r="AD2296" s="155"/>
      <c r="AE2296" s="155"/>
      <c r="AF2296" s="155"/>
      <c r="AG2296" s="155"/>
      <c r="AH2296" s="155"/>
      <c r="AI2296" s="155"/>
      <c r="AJ2296" s="155"/>
      <c r="AK2296" s="155"/>
      <c r="AL2296" s="155"/>
      <c r="AM2296" s="155"/>
      <c r="AN2296" s="155"/>
      <c r="AO2296" s="155"/>
      <c r="AP2296" s="155"/>
      <c r="AQ2296" s="155"/>
      <c r="AR2296" s="155"/>
    </row>
    <row r="2297" spans="1:44" ht="102" hidden="1" x14ac:dyDescent="0.3">
      <c r="A2297" s="155"/>
      <c r="B2297" s="166" t="s">
        <v>3041</v>
      </c>
      <c r="C2297" s="167"/>
      <c r="D2297" s="170">
        <v>3388.74</v>
      </c>
      <c r="E2297" s="171">
        <v>3388.74</v>
      </c>
      <c r="F2297" s="161" t="s">
        <v>1615</v>
      </c>
      <c r="G2297" s="165" t="s">
        <v>4107</v>
      </c>
      <c r="H2297" s="162"/>
      <c r="I2297" s="155"/>
      <c r="J2297" s="155"/>
      <c r="K2297" s="155"/>
      <c r="L2297" s="155"/>
      <c r="M2297" s="155"/>
      <c r="N2297" s="155"/>
      <c r="O2297" s="155"/>
      <c r="P2297" s="155"/>
      <c r="Q2297" s="155"/>
      <c r="R2297" s="155"/>
      <c r="S2297" s="155"/>
      <c r="T2297" s="155"/>
      <c r="U2297" s="155"/>
      <c r="V2297" s="155"/>
      <c r="W2297" s="155"/>
      <c r="X2297" s="155"/>
      <c r="Y2297" s="155"/>
      <c r="Z2297" s="155"/>
      <c r="AA2297" s="155"/>
      <c r="AB2297" s="155"/>
      <c r="AC2297" s="155"/>
      <c r="AD2297" s="155"/>
      <c r="AE2297" s="155"/>
      <c r="AF2297" s="155"/>
      <c r="AG2297" s="155"/>
      <c r="AH2297" s="155"/>
      <c r="AI2297" s="155"/>
      <c r="AJ2297" s="155"/>
      <c r="AK2297" s="155"/>
      <c r="AL2297" s="155"/>
      <c r="AM2297" s="155"/>
      <c r="AN2297" s="155"/>
      <c r="AO2297" s="155"/>
      <c r="AP2297" s="155"/>
      <c r="AQ2297" s="155"/>
      <c r="AR2297" s="155"/>
    </row>
    <row r="2298" spans="1:44" ht="102" x14ac:dyDescent="0.3">
      <c r="A2298" s="155"/>
      <c r="B2298" s="161" t="s">
        <v>1615</v>
      </c>
      <c r="C2298" s="162" t="s">
        <v>396</v>
      </c>
      <c r="D2298" s="170">
        <v>2718.72</v>
      </c>
      <c r="E2298" s="171">
        <v>2718.72</v>
      </c>
      <c r="F2298" s="165" t="s">
        <v>4107</v>
      </c>
      <c r="G2298" s="166" t="s">
        <v>3042</v>
      </c>
      <c r="H2298" s="167"/>
      <c r="I2298" s="155"/>
      <c r="J2298" s="155"/>
      <c r="K2298" s="155"/>
      <c r="L2298" s="155"/>
      <c r="M2298" s="155"/>
      <c r="N2298" s="155"/>
      <c r="O2298" s="155"/>
      <c r="P2298" s="155"/>
      <c r="Q2298" s="155"/>
      <c r="R2298" s="155"/>
      <c r="S2298" s="155"/>
      <c r="T2298" s="155"/>
      <c r="U2298" s="155"/>
      <c r="V2298" s="155"/>
      <c r="W2298" s="155"/>
      <c r="X2298" s="155"/>
      <c r="Y2298" s="155"/>
      <c r="Z2298" s="155"/>
      <c r="AA2298" s="155"/>
      <c r="AB2298" s="155"/>
      <c r="AC2298" s="155"/>
      <c r="AD2298" s="155"/>
      <c r="AE2298" s="155"/>
      <c r="AF2298" s="155"/>
      <c r="AG2298" s="155"/>
      <c r="AH2298" s="155"/>
      <c r="AI2298" s="155"/>
      <c r="AJ2298" s="155"/>
      <c r="AK2298" s="155"/>
      <c r="AL2298" s="155"/>
      <c r="AM2298" s="155"/>
      <c r="AN2298" s="155"/>
      <c r="AO2298" s="155"/>
      <c r="AP2298" s="155"/>
      <c r="AQ2298" s="155"/>
      <c r="AR2298" s="155"/>
    </row>
    <row r="2299" spans="1:44" ht="102" hidden="1" x14ac:dyDescent="0.3">
      <c r="A2299" s="155"/>
      <c r="B2299" s="165" t="s">
        <v>4107</v>
      </c>
      <c r="C2299" s="162"/>
      <c r="D2299" s="170">
        <v>2718.72</v>
      </c>
      <c r="E2299" s="171">
        <v>2718.72</v>
      </c>
      <c r="F2299" s="166" t="s">
        <v>3042</v>
      </c>
      <c r="G2299" s="161" t="s">
        <v>1518</v>
      </c>
      <c r="H2299" s="162" t="s">
        <v>412</v>
      </c>
      <c r="I2299" s="155"/>
      <c r="J2299" s="155"/>
      <c r="K2299" s="155"/>
      <c r="L2299" s="155"/>
      <c r="M2299" s="155"/>
      <c r="N2299" s="155"/>
      <c r="O2299" s="155"/>
      <c r="P2299" s="155"/>
      <c r="Q2299" s="155"/>
      <c r="R2299" s="155"/>
      <c r="S2299" s="155"/>
      <c r="T2299" s="155"/>
      <c r="U2299" s="155"/>
      <c r="V2299" s="155"/>
      <c r="W2299" s="155"/>
      <c r="X2299" s="155"/>
      <c r="Y2299" s="155"/>
      <c r="Z2299" s="155"/>
      <c r="AA2299" s="155"/>
      <c r="AB2299" s="155"/>
      <c r="AC2299" s="155"/>
      <c r="AD2299" s="155"/>
      <c r="AE2299" s="155"/>
      <c r="AF2299" s="155"/>
      <c r="AG2299" s="155"/>
      <c r="AH2299" s="155"/>
      <c r="AI2299" s="155"/>
      <c r="AJ2299" s="155"/>
      <c r="AK2299" s="155"/>
      <c r="AL2299" s="155"/>
      <c r="AM2299" s="155"/>
      <c r="AN2299" s="155"/>
      <c r="AO2299" s="155"/>
      <c r="AP2299" s="155"/>
      <c r="AQ2299" s="155"/>
      <c r="AR2299" s="155"/>
    </row>
    <row r="2300" spans="1:44" ht="102" hidden="1" x14ac:dyDescent="0.3">
      <c r="A2300" s="155"/>
      <c r="B2300" s="166" t="s">
        <v>3042</v>
      </c>
      <c r="C2300" s="167"/>
      <c r="D2300" s="170">
        <v>2718.72</v>
      </c>
      <c r="E2300" s="171">
        <v>2718.72</v>
      </c>
      <c r="F2300" s="161" t="s">
        <v>1518</v>
      </c>
      <c r="G2300" s="165" t="s">
        <v>4107</v>
      </c>
      <c r="H2300" s="162"/>
      <c r="I2300" s="155"/>
      <c r="J2300" s="155"/>
      <c r="K2300" s="155"/>
      <c r="L2300" s="155"/>
      <c r="M2300" s="155"/>
      <c r="N2300" s="155"/>
      <c r="O2300" s="155"/>
      <c r="P2300" s="155"/>
      <c r="Q2300" s="155"/>
      <c r="R2300" s="155"/>
      <c r="S2300" s="155"/>
      <c r="T2300" s="155"/>
      <c r="U2300" s="155"/>
      <c r="V2300" s="155"/>
      <c r="W2300" s="155"/>
      <c r="X2300" s="155"/>
      <c r="Y2300" s="155"/>
      <c r="Z2300" s="155"/>
      <c r="AA2300" s="155"/>
      <c r="AB2300" s="155"/>
      <c r="AC2300" s="155"/>
      <c r="AD2300" s="155"/>
      <c r="AE2300" s="155"/>
      <c r="AF2300" s="155"/>
      <c r="AG2300" s="155"/>
      <c r="AH2300" s="155"/>
      <c r="AI2300" s="155"/>
      <c r="AJ2300" s="155"/>
      <c r="AK2300" s="155"/>
      <c r="AL2300" s="155"/>
      <c r="AM2300" s="155"/>
      <c r="AN2300" s="155"/>
      <c r="AO2300" s="155"/>
      <c r="AP2300" s="155"/>
      <c r="AQ2300" s="155"/>
      <c r="AR2300" s="155"/>
    </row>
    <row r="2301" spans="1:44" ht="102" x14ac:dyDescent="0.3">
      <c r="A2301" s="155"/>
      <c r="B2301" s="161" t="s">
        <v>1518</v>
      </c>
      <c r="C2301" s="162" t="s">
        <v>412</v>
      </c>
      <c r="D2301" s="170">
        <v>2443.84</v>
      </c>
      <c r="E2301" s="171">
        <v>2443.84</v>
      </c>
      <c r="F2301" s="165" t="s">
        <v>4107</v>
      </c>
      <c r="G2301" s="166" t="s">
        <v>3043</v>
      </c>
      <c r="H2301" s="167"/>
      <c r="I2301" s="155"/>
      <c r="J2301" s="155"/>
      <c r="K2301" s="155"/>
      <c r="L2301" s="155"/>
      <c r="M2301" s="155"/>
      <c r="N2301" s="155"/>
      <c r="O2301" s="155"/>
      <c r="P2301" s="155"/>
      <c r="Q2301" s="155"/>
      <c r="R2301" s="155"/>
      <c r="S2301" s="155"/>
      <c r="T2301" s="155"/>
      <c r="U2301" s="155"/>
      <c r="V2301" s="155"/>
      <c r="W2301" s="155"/>
      <c r="X2301" s="155"/>
      <c r="Y2301" s="155"/>
      <c r="Z2301" s="155"/>
      <c r="AA2301" s="155"/>
      <c r="AB2301" s="155"/>
      <c r="AC2301" s="155"/>
      <c r="AD2301" s="155"/>
      <c r="AE2301" s="155"/>
      <c r="AF2301" s="155"/>
      <c r="AG2301" s="155"/>
      <c r="AH2301" s="155"/>
      <c r="AI2301" s="155"/>
      <c r="AJ2301" s="155"/>
      <c r="AK2301" s="155"/>
      <c r="AL2301" s="155"/>
      <c r="AM2301" s="155"/>
      <c r="AN2301" s="155"/>
      <c r="AO2301" s="155"/>
      <c r="AP2301" s="155"/>
      <c r="AQ2301" s="155"/>
      <c r="AR2301" s="155"/>
    </row>
    <row r="2302" spans="1:44" ht="102" hidden="1" x14ac:dyDescent="0.3">
      <c r="A2302" s="155"/>
      <c r="B2302" s="165" t="s">
        <v>4107</v>
      </c>
      <c r="C2302" s="162"/>
      <c r="D2302" s="170">
        <v>2443.84</v>
      </c>
      <c r="E2302" s="171">
        <v>2443.84</v>
      </c>
      <c r="F2302" s="166" t="s">
        <v>3043</v>
      </c>
      <c r="G2302" s="161" t="s">
        <v>1227</v>
      </c>
      <c r="H2302" s="162" t="s">
        <v>441</v>
      </c>
      <c r="I2302" s="155"/>
      <c r="J2302" s="155"/>
      <c r="K2302" s="155"/>
      <c r="L2302" s="155"/>
      <c r="M2302" s="155"/>
      <c r="N2302" s="155"/>
      <c r="O2302" s="155"/>
      <c r="P2302" s="155"/>
      <c r="Q2302" s="155"/>
      <c r="R2302" s="155"/>
      <c r="S2302" s="155"/>
      <c r="T2302" s="155"/>
      <c r="U2302" s="155"/>
      <c r="V2302" s="155"/>
      <c r="W2302" s="155"/>
      <c r="X2302" s="155"/>
      <c r="Y2302" s="155"/>
      <c r="Z2302" s="155"/>
      <c r="AA2302" s="155"/>
      <c r="AB2302" s="155"/>
      <c r="AC2302" s="155"/>
      <c r="AD2302" s="155"/>
      <c r="AE2302" s="155"/>
      <c r="AF2302" s="155"/>
      <c r="AG2302" s="155"/>
      <c r="AH2302" s="155"/>
      <c r="AI2302" s="155"/>
      <c r="AJ2302" s="155"/>
      <c r="AK2302" s="155"/>
      <c r="AL2302" s="155"/>
      <c r="AM2302" s="155"/>
      <c r="AN2302" s="155"/>
      <c r="AO2302" s="155"/>
      <c r="AP2302" s="155"/>
      <c r="AQ2302" s="155"/>
      <c r="AR2302" s="155"/>
    </row>
    <row r="2303" spans="1:44" ht="102" hidden="1" x14ac:dyDescent="0.3">
      <c r="A2303" s="155"/>
      <c r="B2303" s="166" t="s">
        <v>3043</v>
      </c>
      <c r="C2303" s="167"/>
      <c r="D2303" s="170">
        <v>2443.84</v>
      </c>
      <c r="E2303" s="171">
        <v>2443.84</v>
      </c>
      <c r="F2303" s="161" t="s">
        <v>1227</v>
      </c>
      <c r="G2303" s="165" t="s">
        <v>4107</v>
      </c>
      <c r="H2303" s="162"/>
      <c r="I2303" s="155"/>
      <c r="J2303" s="155"/>
      <c r="K2303" s="155"/>
      <c r="L2303" s="155"/>
      <c r="M2303" s="155"/>
      <c r="N2303" s="155"/>
      <c r="O2303" s="155"/>
      <c r="P2303" s="155"/>
      <c r="Q2303" s="155"/>
      <c r="R2303" s="155"/>
      <c r="S2303" s="155"/>
      <c r="T2303" s="155"/>
      <c r="U2303" s="155"/>
      <c r="V2303" s="155"/>
      <c r="W2303" s="155"/>
      <c r="X2303" s="155"/>
      <c r="Y2303" s="155"/>
      <c r="Z2303" s="155"/>
      <c r="AA2303" s="155"/>
      <c r="AB2303" s="155"/>
      <c r="AC2303" s="155"/>
      <c r="AD2303" s="155"/>
      <c r="AE2303" s="155"/>
      <c r="AF2303" s="155"/>
      <c r="AG2303" s="155"/>
      <c r="AH2303" s="155"/>
      <c r="AI2303" s="155"/>
      <c r="AJ2303" s="155"/>
      <c r="AK2303" s="155"/>
      <c r="AL2303" s="155"/>
      <c r="AM2303" s="155"/>
      <c r="AN2303" s="155"/>
      <c r="AO2303" s="155"/>
      <c r="AP2303" s="155"/>
      <c r="AQ2303" s="155"/>
      <c r="AR2303" s="155"/>
    </row>
    <row r="2304" spans="1:44" ht="102" x14ac:dyDescent="0.3">
      <c r="A2304" s="155"/>
      <c r="B2304" s="161" t="s">
        <v>1227</v>
      </c>
      <c r="C2304" s="162" t="s">
        <v>441</v>
      </c>
      <c r="D2304" s="170">
        <v>3586.3</v>
      </c>
      <c r="E2304" s="171">
        <v>3586.3</v>
      </c>
      <c r="F2304" s="165" t="s">
        <v>4107</v>
      </c>
      <c r="G2304" s="166" t="s">
        <v>3044</v>
      </c>
      <c r="H2304" s="167"/>
      <c r="I2304" s="155"/>
      <c r="J2304" s="155"/>
      <c r="K2304" s="155"/>
      <c r="L2304" s="155"/>
      <c r="M2304" s="155"/>
      <c r="N2304" s="155"/>
      <c r="O2304" s="155"/>
      <c r="P2304" s="155"/>
      <c r="Q2304" s="155"/>
      <c r="R2304" s="155"/>
      <c r="S2304" s="155"/>
      <c r="T2304" s="155"/>
      <c r="U2304" s="155"/>
      <c r="V2304" s="155"/>
      <c r="W2304" s="155"/>
      <c r="X2304" s="155"/>
      <c r="Y2304" s="155"/>
      <c r="Z2304" s="155"/>
      <c r="AA2304" s="155"/>
      <c r="AB2304" s="155"/>
      <c r="AC2304" s="155"/>
      <c r="AD2304" s="155"/>
      <c r="AE2304" s="155"/>
      <c r="AF2304" s="155"/>
      <c r="AG2304" s="155"/>
      <c r="AH2304" s="155"/>
      <c r="AI2304" s="155"/>
      <c r="AJ2304" s="155"/>
      <c r="AK2304" s="155"/>
      <c r="AL2304" s="155"/>
      <c r="AM2304" s="155"/>
      <c r="AN2304" s="155"/>
      <c r="AO2304" s="155"/>
      <c r="AP2304" s="155"/>
      <c r="AQ2304" s="155"/>
      <c r="AR2304" s="155"/>
    </row>
    <row r="2305" spans="1:44" ht="102" hidden="1" x14ac:dyDescent="0.3">
      <c r="A2305" s="155"/>
      <c r="B2305" s="165" t="s">
        <v>4107</v>
      </c>
      <c r="C2305" s="162"/>
      <c r="D2305" s="170">
        <v>3586.3</v>
      </c>
      <c r="E2305" s="171">
        <v>3586.3</v>
      </c>
      <c r="F2305" s="166" t="s">
        <v>3044</v>
      </c>
      <c r="G2305" s="161" t="s">
        <v>1544</v>
      </c>
      <c r="H2305" s="162" t="s">
        <v>231</v>
      </c>
      <c r="I2305" s="155"/>
      <c r="J2305" s="155"/>
      <c r="K2305" s="155"/>
      <c r="L2305" s="155"/>
      <c r="M2305" s="155"/>
      <c r="N2305" s="155"/>
      <c r="O2305" s="155"/>
      <c r="P2305" s="155"/>
      <c r="Q2305" s="155"/>
      <c r="R2305" s="155"/>
      <c r="S2305" s="155"/>
      <c r="T2305" s="155"/>
      <c r="U2305" s="155"/>
      <c r="V2305" s="155"/>
      <c r="W2305" s="155"/>
      <c r="X2305" s="155"/>
      <c r="Y2305" s="155"/>
      <c r="Z2305" s="155"/>
      <c r="AA2305" s="155"/>
      <c r="AB2305" s="155"/>
      <c r="AC2305" s="155"/>
      <c r="AD2305" s="155"/>
      <c r="AE2305" s="155"/>
      <c r="AF2305" s="155"/>
      <c r="AG2305" s="155"/>
      <c r="AH2305" s="155"/>
      <c r="AI2305" s="155"/>
      <c r="AJ2305" s="155"/>
      <c r="AK2305" s="155"/>
      <c r="AL2305" s="155"/>
      <c r="AM2305" s="155"/>
      <c r="AN2305" s="155"/>
      <c r="AO2305" s="155"/>
      <c r="AP2305" s="155"/>
      <c r="AQ2305" s="155"/>
      <c r="AR2305" s="155"/>
    </row>
    <row r="2306" spans="1:44" ht="102" hidden="1" x14ac:dyDescent="0.3">
      <c r="A2306" s="155"/>
      <c r="B2306" s="166" t="s">
        <v>3044</v>
      </c>
      <c r="C2306" s="167"/>
      <c r="D2306" s="170">
        <v>3586.3</v>
      </c>
      <c r="E2306" s="171">
        <v>3586.3</v>
      </c>
      <c r="F2306" s="161" t="s">
        <v>1544</v>
      </c>
      <c r="G2306" s="165" t="s">
        <v>4107</v>
      </c>
      <c r="H2306" s="162"/>
      <c r="I2306" s="155"/>
      <c r="J2306" s="155"/>
      <c r="K2306" s="155"/>
      <c r="L2306" s="155"/>
      <c r="M2306" s="155"/>
      <c r="N2306" s="155"/>
      <c r="O2306" s="155"/>
      <c r="P2306" s="155"/>
      <c r="Q2306" s="155"/>
      <c r="R2306" s="155"/>
      <c r="S2306" s="155"/>
      <c r="T2306" s="155"/>
      <c r="U2306" s="155"/>
      <c r="V2306" s="155"/>
      <c r="W2306" s="155"/>
      <c r="X2306" s="155"/>
      <c r="Y2306" s="155"/>
      <c r="Z2306" s="155"/>
      <c r="AA2306" s="155"/>
      <c r="AB2306" s="155"/>
      <c r="AC2306" s="155"/>
      <c r="AD2306" s="155"/>
      <c r="AE2306" s="155"/>
      <c r="AF2306" s="155"/>
      <c r="AG2306" s="155"/>
      <c r="AH2306" s="155"/>
      <c r="AI2306" s="155"/>
      <c r="AJ2306" s="155"/>
      <c r="AK2306" s="155"/>
      <c r="AL2306" s="155"/>
      <c r="AM2306" s="155"/>
      <c r="AN2306" s="155"/>
      <c r="AO2306" s="155"/>
      <c r="AP2306" s="155"/>
      <c r="AQ2306" s="155"/>
      <c r="AR2306" s="155"/>
    </row>
    <row r="2307" spans="1:44" ht="102" x14ac:dyDescent="0.3">
      <c r="A2307" s="155"/>
      <c r="B2307" s="161" t="s">
        <v>1544</v>
      </c>
      <c r="C2307" s="162" t="s">
        <v>231</v>
      </c>
      <c r="D2307" s="170">
        <v>3603.48</v>
      </c>
      <c r="E2307" s="171">
        <v>3603.48</v>
      </c>
      <c r="F2307" s="165" t="s">
        <v>4107</v>
      </c>
      <c r="G2307" s="166" t="s">
        <v>2751</v>
      </c>
      <c r="H2307" s="167"/>
      <c r="I2307" s="155"/>
      <c r="J2307" s="155"/>
      <c r="K2307" s="155"/>
      <c r="L2307" s="155"/>
      <c r="M2307" s="155"/>
      <c r="N2307" s="155"/>
      <c r="O2307" s="155"/>
      <c r="P2307" s="155"/>
      <c r="Q2307" s="155"/>
      <c r="R2307" s="155"/>
      <c r="S2307" s="155"/>
      <c r="T2307" s="155"/>
      <c r="U2307" s="155"/>
      <c r="V2307" s="155"/>
      <c r="W2307" s="155"/>
      <c r="X2307" s="155"/>
      <c r="Y2307" s="155"/>
      <c r="Z2307" s="155"/>
      <c r="AA2307" s="155"/>
      <c r="AB2307" s="155"/>
      <c r="AC2307" s="155"/>
      <c r="AD2307" s="155"/>
      <c r="AE2307" s="155"/>
      <c r="AF2307" s="155"/>
      <c r="AG2307" s="155"/>
      <c r="AH2307" s="155"/>
      <c r="AI2307" s="155"/>
      <c r="AJ2307" s="155"/>
      <c r="AK2307" s="155"/>
      <c r="AL2307" s="155"/>
      <c r="AM2307" s="155"/>
      <c r="AN2307" s="155"/>
      <c r="AO2307" s="155"/>
      <c r="AP2307" s="155"/>
      <c r="AQ2307" s="155"/>
      <c r="AR2307" s="155"/>
    </row>
    <row r="2308" spans="1:44" ht="102" hidden="1" x14ac:dyDescent="0.3">
      <c r="A2308" s="155"/>
      <c r="B2308" s="165" t="s">
        <v>4107</v>
      </c>
      <c r="C2308" s="162"/>
      <c r="D2308" s="170">
        <v>3603.48</v>
      </c>
      <c r="E2308" s="171">
        <v>3603.48</v>
      </c>
      <c r="F2308" s="166" t="s">
        <v>2751</v>
      </c>
      <c r="G2308" s="161" t="s">
        <v>1492</v>
      </c>
      <c r="H2308" s="162" t="s">
        <v>458</v>
      </c>
      <c r="I2308" s="155"/>
      <c r="J2308" s="155"/>
      <c r="K2308" s="155"/>
      <c r="L2308" s="155"/>
      <c r="M2308" s="155"/>
      <c r="N2308" s="155"/>
      <c r="O2308" s="155"/>
      <c r="P2308" s="155"/>
      <c r="Q2308" s="155"/>
      <c r="R2308" s="155"/>
      <c r="S2308" s="155"/>
      <c r="T2308" s="155"/>
      <c r="U2308" s="155"/>
      <c r="V2308" s="155"/>
      <c r="W2308" s="155"/>
      <c r="X2308" s="155"/>
      <c r="Y2308" s="155"/>
      <c r="Z2308" s="155"/>
      <c r="AA2308" s="155"/>
      <c r="AB2308" s="155"/>
      <c r="AC2308" s="155"/>
      <c r="AD2308" s="155"/>
      <c r="AE2308" s="155"/>
      <c r="AF2308" s="155"/>
      <c r="AG2308" s="155"/>
      <c r="AH2308" s="155"/>
      <c r="AI2308" s="155"/>
      <c r="AJ2308" s="155"/>
      <c r="AK2308" s="155"/>
      <c r="AL2308" s="155"/>
      <c r="AM2308" s="155"/>
      <c r="AN2308" s="155"/>
      <c r="AO2308" s="155"/>
      <c r="AP2308" s="155"/>
      <c r="AQ2308" s="155"/>
      <c r="AR2308" s="155"/>
    </row>
    <row r="2309" spans="1:44" ht="102" hidden="1" x14ac:dyDescent="0.3">
      <c r="A2309" s="155"/>
      <c r="B2309" s="166" t="s">
        <v>2751</v>
      </c>
      <c r="C2309" s="167"/>
      <c r="D2309" s="170">
        <v>3603.48</v>
      </c>
      <c r="E2309" s="171">
        <v>3603.48</v>
      </c>
      <c r="F2309" s="161" t="s">
        <v>1492</v>
      </c>
      <c r="G2309" s="165" t="s">
        <v>4107</v>
      </c>
      <c r="H2309" s="162"/>
      <c r="I2309" s="155"/>
      <c r="J2309" s="155"/>
      <c r="K2309" s="155"/>
      <c r="L2309" s="155"/>
      <c r="M2309" s="155"/>
      <c r="N2309" s="155"/>
      <c r="O2309" s="155"/>
      <c r="P2309" s="155"/>
      <c r="Q2309" s="155"/>
      <c r="R2309" s="155"/>
      <c r="S2309" s="155"/>
      <c r="T2309" s="155"/>
      <c r="U2309" s="155"/>
      <c r="V2309" s="155"/>
      <c r="W2309" s="155"/>
      <c r="X2309" s="155"/>
      <c r="Y2309" s="155"/>
      <c r="Z2309" s="155"/>
      <c r="AA2309" s="155"/>
      <c r="AB2309" s="155"/>
      <c r="AC2309" s="155"/>
      <c r="AD2309" s="155"/>
      <c r="AE2309" s="155"/>
      <c r="AF2309" s="155"/>
      <c r="AG2309" s="155"/>
      <c r="AH2309" s="155"/>
      <c r="AI2309" s="155"/>
      <c r="AJ2309" s="155"/>
      <c r="AK2309" s="155"/>
      <c r="AL2309" s="155"/>
      <c r="AM2309" s="155"/>
      <c r="AN2309" s="155"/>
      <c r="AO2309" s="155"/>
      <c r="AP2309" s="155"/>
      <c r="AQ2309" s="155"/>
      <c r="AR2309" s="155"/>
    </row>
    <row r="2310" spans="1:44" ht="102" x14ac:dyDescent="0.3">
      <c r="A2310" s="155"/>
      <c r="B2310" s="161" t="s">
        <v>1492</v>
      </c>
      <c r="C2310" s="162" t="s">
        <v>458</v>
      </c>
      <c r="D2310" s="170">
        <v>3388.74</v>
      </c>
      <c r="E2310" s="171">
        <v>3388.74</v>
      </c>
      <c r="F2310" s="165" t="s">
        <v>4107</v>
      </c>
      <c r="G2310" s="166" t="s">
        <v>3045</v>
      </c>
      <c r="H2310" s="167"/>
      <c r="I2310" s="155"/>
      <c r="J2310" s="155"/>
      <c r="K2310" s="155"/>
      <c r="L2310" s="155"/>
      <c r="M2310" s="155"/>
      <c r="N2310" s="155"/>
      <c r="O2310" s="155"/>
      <c r="P2310" s="155"/>
      <c r="Q2310" s="155"/>
      <c r="R2310" s="155"/>
      <c r="S2310" s="155"/>
      <c r="T2310" s="155"/>
      <c r="U2310" s="155"/>
      <c r="V2310" s="155"/>
      <c r="W2310" s="155"/>
      <c r="X2310" s="155"/>
      <c r="Y2310" s="155"/>
      <c r="Z2310" s="155"/>
      <c r="AA2310" s="155"/>
      <c r="AB2310" s="155"/>
      <c r="AC2310" s="155"/>
      <c r="AD2310" s="155"/>
      <c r="AE2310" s="155"/>
      <c r="AF2310" s="155"/>
      <c r="AG2310" s="155"/>
      <c r="AH2310" s="155"/>
      <c r="AI2310" s="155"/>
      <c r="AJ2310" s="155"/>
      <c r="AK2310" s="155"/>
      <c r="AL2310" s="155"/>
      <c r="AM2310" s="155"/>
      <c r="AN2310" s="155"/>
      <c r="AO2310" s="155"/>
      <c r="AP2310" s="155"/>
      <c r="AQ2310" s="155"/>
      <c r="AR2310" s="155"/>
    </row>
    <row r="2311" spans="1:44" ht="102" hidden="1" x14ac:dyDescent="0.3">
      <c r="A2311" s="155"/>
      <c r="B2311" s="165" t="s">
        <v>4107</v>
      </c>
      <c r="C2311" s="162"/>
      <c r="D2311" s="170">
        <v>3388.74</v>
      </c>
      <c r="E2311" s="171">
        <v>3388.74</v>
      </c>
      <c r="F2311" s="166" t="s">
        <v>3045</v>
      </c>
      <c r="G2311" s="161" t="s">
        <v>1395</v>
      </c>
      <c r="H2311" s="162" t="s">
        <v>446</v>
      </c>
      <c r="I2311" s="155"/>
      <c r="J2311" s="155"/>
      <c r="K2311" s="155"/>
      <c r="L2311" s="155"/>
      <c r="M2311" s="155"/>
      <c r="N2311" s="155"/>
      <c r="O2311" s="155"/>
      <c r="P2311" s="155"/>
      <c r="Q2311" s="155"/>
      <c r="R2311" s="155"/>
      <c r="S2311" s="155"/>
      <c r="T2311" s="155"/>
      <c r="U2311" s="155"/>
      <c r="V2311" s="155"/>
      <c r="W2311" s="155"/>
      <c r="X2311" s="155"/>
      <c r="Y2311" s="155"/>
      <c r="Z2311" s="155"/>
      <c r="AA2311" s="155"/>
      <c r="AB2311" s="155"/>
      <c r="AC2311" s="155"/>
      <c r="AD2311" s="155"/>
      <c r="AE2311" s="155"/>
      <c r="AF2311" s="155"/>
      <c r="AG2311" s="155"/>
      <c r="AH2311" s="155"/>
      <c r="AI2311" s="155"/>
      <c r="AJ2311" s="155"/>
      <c r="AK2311" s="155"/>
      <c r="AL2311" s="155"/>
      <c r="AM2311" s="155"/>
      <c r="AN2311" s="155"/>
      <c r="AO2311" s="155"/>
      <c r="AP2311" s="155"/>
      <c r="AQ2311" s="155"/>
      <c r="AR2311" s="155"/>
    </row>
    <row r="2312" spans="1:44" ht="102" hidden="1" x14ac:dyDescent="0.3">
      <c r="A2312" s="155"/>
      <c r="B2312" s="166" t="s">
        <v>3045</v>
      </c>
      <c r="C2312" s="167"/>
      <c r="D2312" s="170">
        <v>3388.74</v>
      </c>
      <c r="E2312" s="171">
        <v>3388.74</v>
      </c>
      <c r="F2312" s="161" t="s">
        <v>1395</v>
      </c>
      <c r="G2312" s="165" t="s">
        <v>4107</v>
      </c>
      <c r="H2312" s="162"/>
      <c r="I2312" s="155"/>
      <c r="J2312" s="155"/>
      <c r="K2312" s="155"/>
      <c r="L2312" s="155"/>
      <c r="M2312" s="155"/>
      <c r="N2312" s="155"/>
      <c r="O2312" s="155"/>
      <c r="P2312" s="155"/>
      <c r="Q2312" s="155"/>
      <c r="R2312" s="155"/>
      <c r="S2312" s="155"/>
      <c r="T2312" s="155"/>
      <c r="U2312" s="155"/>
      <c r="V2312" s="155"/>
      <c r="W2312" s="155"/>
      <c r="X2312" s="155"/>
      <c r="Y2312" s="155"/>
      <c r="Z2312" s="155"/>
      <c r="AA2312" s="155"/>
      <c r="AB2312" s="155"/>
      <c r="AC2312" s="155"/>
      <c r="AD2312" s="155"/>
      <c r="AE2312" s="155"/>
      <c r="AF2312" s="155"/>
      <c r="AG2312" s="155"/>
      <c r="AH2312" s="155"/>
      <c r="AI2312" s="155"/>
      <c r="AJ2312" s="155"/>
      <c r="AK2312" s="155"/>
      <c r="AL2312" s="155"/>
      <c r="AM2312" s="155"/>
      <c r="AN2312" s="155"/>
      <c r="AO2312" s="155"/>
      <c r="AP2312" s="155"/>
      <c r="AQ2312" s="155"/>
      <c r="AR2312" s="155"/>
    </row>
    <row r="2313" spans="1:44" ht="102" x14ac:dyDescent="0.3">
      <c r="A2313" s="155"/>
      <c r="B2313" s="161" t="s">
        <v>1395</v>
      </c>
      <c r="C2313" s="162" t="s">
        <v>446</v>
      </c>
      <c r="D2313" s="170">
        <v>2718.72</v>
      </c>
      <c r="E2313" s="171">
        <v>2718.72</v>
      </c>
      <c r="F2313" s="165" t="s">
        <v>4107</v>
      </c>
      <c r="G2313" s="166" t="s">
        <v>3046</v>
      </c>
      <c r="H2313" s="167"/>
      <c r="I2313" s="155"/>
      <c r="J2313" s="155"/>
      <c r="K2313" s="155"/>
      <c r="L2313" s="155"/>
      <c r="M2313" s="155"/>
      <c r="N2313" s="155"/>
      <c r="O2313" s="155"/>
      <c r="P2313" s="155"/>
      <c r="Q2313" s="155"/>
      <c r="R2313" s="155"/>
      <c r="S2313" s="155"/>
      <c r="T2313" s="155"/>
      <c r="U2313" s="155"/>
      <c r="V2313" s="155"/>
      <c r="W2313" s="155"/>
      <c r="X2313" s="155"/>
      <c r="Y2313" s="155"/>
      <c r="Z2313" s="155"/>
      <c r="AA2313" s="155"/>
      <c r="AB2313" s="155"/>
      <c r="AC2313" s="155"/>
      <c r="AD2313" s="155"/>
      <c r="AE2313" s="155"/>
      <c r="AF2313" s="155"/>
      <c r="AG2313" s="155"/>
      <c r="AH2313" s="155"/>
      <c r="AI2313" s="155"/>
      <c r="AJ2313" s="155"/>
      <c r="AK2313" s="155"/>
      <c r="AL2313" s="155"/>
      <c r="AM2313" s="155"/>
      <c r="AN2313" s="155"/>
      <c r="AO2313" s="155"/>
      <c r="AP2313" s="155"/>
      <c r="AQ2313" s="155"/>
      <c r="AR2313" s="155"/>
    </row>
    <row r="2314" spans="1:44" ht="102" hidden="1" x14ac:dyDescent="0.3">
      <c r="A2314" s="155"/>
      <c r="B2314" s="165" t="s">
        <v>4107</v>
      </c>
      <c r="C2314" s="162"/>
      <c r="D2314" s="170">
        <v>2718.72</v>
      </c>
      <c r="E2314" s="171">
        <v>2718.72</v>
      </c>
      <c r="F2314" s="166" t="s">
        <v>3046</v>
      </c>
      <c r="G2314" s="161" t="s">
        <v>1593</v>
      </c>
      <c r="H2314" s="162" t="s">
        <v>450</v>
      </c>
      <c r="I2314" s="155"/>
      <c r="J2314" s="155"/>
      <c r="K2314" s="155"/>
      <c r="L2314" s="155"/>
      <c r="M2314" s="155"/>
      <c r="N2314" s="155"/>
      <c r="O2314" s="155"/>
      <c r="P2314" s="155"/>
      <c r="Q2314" s="155"/>
      <c r="R2314" s="155"/>
      <c r="S2314" s="155"/>
      <c r="T2314" s="155"/>
      <c r="U2314" s="155"/>
      <c r="V2314" s="155"/>
      <c r="W2314" s="155"/>
      <c r="X2314" s="155"/>
      <c r="Y2314" s="155"/>
      <c r="Z2314" s="155"/>
      <c r="AA2314" s="155"/>
      <c r="AB2314" s="155"/>
      <c r="AC2314" s="155"/>
      <c r="AD2314" s="155"/>
      <c r="AE2314" s="155"/>
      <c r="AF2314" s="155"/>
      <c r="AG2314" s="155"/>
      <c r="AH2314" s="155"/>
      <c r="AI2314" s="155"/>
      <c r="AJ2314" s="155"/>
      <c r="AK2314" s="155"/>
      <c r="AL2314" s="155"/>
      <c r="AM2314" s="155"/>
      <c r="AN2314" s="155"/>
      <c r="AO2314" s="155"/>
      <c r="AP2314" s="155"/>
      <c r="AQ2314" s="155"/>
      <c r="AR2314" s="155"/>
    </row>
    <row r="2315" spans="1:44" ht="102" hidden="1" x14ac:dyDescent="0.3">
      <c r="A2315" s="155"/>
      <c r="B2315" s="166" t="s">
        <v>3046</v>
      </c>
      <c r="C2315" s="167"/>
      <c r="D2315" s="170">
        <v>2718.72</v>
      </c>
      <c r="E2315" s="171">
        <v>2718.72</v>
      </c>
      <c r="F2315" s="161" t="s">
        <v>1593</v>
      </c>
      <c r="G2315" s="165" t="s">
        <v>4107</v>
      </c>
      <c r="H2315" s="162"/>
      <c r="I2315" s="155"/>
      <c r="J2315" s="155"/>
      <c r="K2315" s="155"/>
      <c r="L2315" s="155"/>
      <c r="M2315" s="155"/>
      <c r="N2315" s="155"/>
      <c r="O2315" s="155"/>
      <c r="P2315" s="155"/>
      <c r="Q2315" s="155"/>
      <c r="R2315" s="155"/>
      <c r="S2315" s="155"/>
      <c r="T2315" s="155"/>
      <c r="U2315" s="155"/>
      <c r="V2315" s="155"/>
      <c r="W2315" s="155"/>
      <c r="X2315" s="155"/>
      <c r="Y2315" s="155"/>
      <c r="Z2315" s="155"/>
      <c r="AA2315" s="155"/>
      <c r="AB2315" s="155"/>
      <c r="AC2315" s="155"/>
      <c r="AD2315" s="155"/>
      <c r="AE2315" s="155"/>
      <c r="AF2315" s="155"/>
      <c r="AG2315" s="155"/>
      <c r="AH2315" s="155"/>
      <c r="AI2315" s="155"/>
      <c r="AJ2315" s="155"/>
      <c r="AK2315" s="155"/>
      <c r="AL2315" s="155"/>
      <c r="AM2315" s="155"/>
      <c r="AN2315" s="155"/>
      <c r="AO2315" s="155"/>
      <c r="AP2315" s="155"/>
      <c r="AQ2315" s="155"/>
      <c r="AR2315" s="155"/>
    </row>
    <row r="2316" spans="1:44" ht="102" x14ac:dyDescent="0.3">
      <c r="A2316" s="155"/>
      <c r="B2316" s="161" t="s">
        <v>1593</v>
      </c>
      <c r="C2316" s="162" t="s">
        <v>450</v>
      </c>
      <c r="D2316" s="170">
        <v>2443.84</v>
      </c>
      <c r="E2316" s="171">
        <v>2443.84</v>
      </c>
      <c r="F2316" s="165" t="s">
        <v>4107</v>
      </c>
      <c r="G2316" s="166" t="s">
        <v>3047</v>
      </c>
      <c r="H2316" s="167"/>
      <c r="I2316" s="155"/>
      <c r="J2316" s="155"/>
      <c r="K2316" s="155"/>
      <c r="L2316" s="155"/>
      <c r="M2316" s="155"/>
      <c r="N2316" s="155"/>
      <c r="O2316" s="155"/>
      <c r="P2316" s="155"/>
      <c r="Q2316" s="155"/>
      <c r="R2316" s="155"/>
      <c r="S2316" s="155"/>
      <c r="T2316" s="155"/>
      <c r="U2316" s="155"/>
      <c r="V2316" s="155"/>
      <c r="W2316" s="155"/>
      <c r="X2316" s="155"/>
      <c r="Y2316" s="155"/>
      <c r="Z2316" s="155"/>
      <c r="AA2316" s="155"/>
      <c r="AB2316" s="155"/>
      <c r="AC2316" s="155"/>
      <c r="AD2316" s="155"/>
      <c r="AE2316" s="155"/>
      <c r="AF2316" s="155"/>
      <c r="AG2316" s="155"/>
      <c r="AH2316" s="155"/>
      <c r="AI2316" s="155"/>
      <c r="AJ2316" s="155"/>
      <c r="AK2316" s="155"/>
      <c r="AL2316" s="155"/>
      <c r="AM2316" s="155"/>
      <c r="AN2316" s="155"/>
      <c r="AO2316" s="155"/>
      <c r="AP2316" s="155"/>
      <c r="AQ2316" s="155"/>
      <c r="AR2316" s="155"/>
    </row>
    <row r="2317" spans="1:44" ht="102" hidden="1" x14ac:dyDescent="0.3">
      <c r="A2317" s="155"/>
      <c r="B2317" s="165" t="s">
        <v>4107</v>
      </c>
      <c r="C2317" s="162"/>
      <c r="D2317" s="170">
        <v>2443.84</v>
      </c>
      <c r="E2317" s="171">
        <v>2443.84</v>
      </c>
      <c r="F2317" s="166" t="s">
        <v>3047</v>
      </c>
      <c r="G2317" s="161" t="s">
        <v>1449</v>
      </c>
      <c r="H2317" s="162" t="s">
        <v>462</v>
      </c>
      <c r="I2317" s="155"/>
      <c r="J2317" s="155"/>
      <c r="K2317" s="155"/>
      <c r="L2317" s="155"/>
      <c r="M2317" s="155"/>
      <c r="N2317" s="155"/>
      <c r="O2317" s="155"/>
      <c r="P2317" s="155"/>
      <c r="Q2317" s="155"/>
      <c r="R2317" s="155"/>
      <c r="S2317" s="155"/>
      <c r="T2317" s="155"/>
      <c r="U2317" s="155"/>
      <c r="V2317" s="155"/>
      <c r="W2317" s="155"/>
      <c r="X2317" s="155"/>
      <c r="Y2317" s="155"/>
      <c r="Z2317" s="155"/>
      <c r="AA2317" s="155"/>
      <c r="AB2317" s="155"/>
      <c r="AC2317" s="155"/>
      <c r="AD2317" s="155"/>
      <c r="AE2317" s="155"/>
      <c r="AF2317" s="155"/>
      <c r="AG2317" s="155"/>
      <c r="AH2317" s="155"/>
      <c r="AI2317" s="155"/>
      <c r="AJ2317" s="155"/>
      <c r="AK2317" s="155"/>
      <c r="AL2317" s="155"/>
      <c r="AM2317" s="155"/>
      <c r="AN2317" s="155"/>
      <c r="AO2317" s="155"/>
      <c r="AP2317" s="155"/>
      <c r="AQ2317" s="155"/>
      <c r="AR2317" s="155"/>
    </row>
    <row r="2318" spans="1:44" ht="102" hidden="1" x14ac:dyDescent="0.3">
      <c r="A2318" s="155"/>
      <c r="B2318" s="166" t="s">
        <v>3047</v>
      </c>
      <c r="C2318" s="167"/>
      <c r="D2318" s="170">
        <v>2443.84</v>
      </c>
      <c r="E2318" s="171">
        <v>2443.84</v>
      </c>
      <c r="F2318" s="161" t="s">
        <v>1449</v>
      </c>
      <c r="G2318" s="165" t="s">
        <v>4107</v>
      </c>
      <c r="H2318" s="162"/>
      <c r="I2318" s="155"/>
      <c r="J2318" s="155"/>
      <c r="K2318" s="155"/>
      <c r="L2318" s="155"/>
      <c r="M2318" s="155"/>
      <c r="N2318" s="155"/>
      <c r="O2318" s="155"/>
      <c r="P2318" s="155"/>
      <c r="Q2318" s="155"/>
      <c r="R2318" s="155"/>
      <c r="S2318" s="155"/>
      <c r="T2318" s="155"/>
      <c r="U2318" s="155"/>
      <c r="V2318" s="155"/>
      <c r="W2318" s="155"/>
      <c r="X2318" s="155"/>
      <c r="Y2318" s="155"/>
      <c r="Z2318" s="155"/>
      <c r="AA2318" s="155"/>
      <c r="AB2318" s="155"/>
      <c r="AC2318" s="155"/>
      <c r="AD2318" s="155"/>
      <c r="AE2318" s="155"/>
      <c r="AF2318" s="155"/>
      <c r="AG2318" s="155"/>
      <c r="AH2318" s="155"/>
      <c r="AI2318" s="155"/>
      <c r="AJ2318" s="155"/>
      <c r="AK2318" s="155"/>
      <c r="AL2318" s="155"/>
      <c r="AM2318" s="155"/>
      <c r="AN2318" s="155"/>
      <c r="AO2318" s="155"/>
      <c r="AP2318" s="155"/>
      <c r="AQ2318" s="155"/>
      <c r="AR2318" s="155"/>
    </row>
    <row r="2319" spans="1:44" ht="102" x14ac:dyDescent="0.3">
      <c r="A2319" s="155"/>
      <c r="B2319" s="161" t="s">
        <v>1449</v>
      </c>
      <c r="C2319" s="162" t="s">
        <v>462</v>
      </c>
      <c r="D2319" s="170">
        <v>3586.3</v>
      </c>
      <c r="E2319" s="171">
        <v>3586.3</v>
      </c>
      <c r="F2319" s="165" t="s">
        <v>4107</v>
      </c>
      <c r="G2319" s="166" t="s">
        <v>3048</v>
      </c>
      <c r="H2319" s="167"/>
      <c r="I2319" s="155"/>
      <c r="J2319" s="155"/>
      <c r="K2319" s="155"/>
      <c r="L2319" s="155"/>
      <c r="M2319" s="155"/>
      <c r="N2319" s="155"/>
      <c r="O2319" s="155"/>
      <c r="P2319" s="155"/>
      <c r="Q2319" s="155"/>
      <c r="R2319" s="155"/>
      <c r="S2319" s="155"/>
      <c r="T2319" s="155"/>
      <c r="U2319" s="155"/>
      <c r="V2319" s="155"/>
      <c r="W2319" s="155"/>
      <c r="X2319" s="155"/>
      <c r="Y2319" s="155"/>
      <c r="Z2319" s="155"/>
      <c r="AA2319" s="155"/>
      <c r="AB2319" s="155"/>
      <c r="AC2319" s="155"/>
      <c r="AD2319" s="155"/>
      <c r="AE2319" s="155"/>
      <c r="AF2319" s="155"/>
      <c r="AG2319" s="155"/>
      <c r="AH2319" s="155"/>
      <c r="AI2319" s="155"/>
      <c r="AJ2319" s="155"/>
      <c r="AK2319" s="155"/>
      <c r="AL2319" s="155"/>
      <c r="AM2319" s="155"/>
      <c r="AN2319" s="155"/>
      <c r="AO2319" s="155"/>
      <c r="AP2319" s="155"/>
      <c r="AQ2319" s="155"/>
      <c r="AR2319" s="155"/>
    </row>
    <row r="2320" spans="1:44" ht="102" hidden="1" x14ac:dyDescent="0.3">
      <c r="A2320" s="155"/>
      <c r="B2320" s="165" t="s">
        <v>4107</v>
      </c>
      <c r="C2320" s="162"/>
      <c r="D2320" s="170">
        <v>3586.3</v>
      </c>
      <c r="E2320" s="171">
        <v>3586.3</v>
      </c>
      <c r="F2320" s="166" t="s">
        <v>3048</v>
      </c>
      <c r="G2320" s="161" t="s">
        <v>1552</v>
      </c>
      <c r="H2320" s="162" t="s">
        <v>474</v>
      </c>
      <c r="I2320" s="155"/>
      <c r="J2320" s="155"/>
      <c r="K2320" s="155"/>
      <c r="L2320" s="155"/>
      <c r="M2320" s="155"/>
      <c r="N2320" s="155"/>
      <c r="O2320" s="155"/>
      <c r="P2320" s="155"/>
      <c r="Q2320" s="155"/>
      <c r="R2320" s="155"/>
      <c r="S2320" s="155"/>
      <c r="T2320" s="155"/>
      <c r="U2320" s="155"/>
      <c r="V2320" s="155"/>
      <c r="W2320" s="155"/>
      <c r="X2320" s="155"/>
      <c r="Y2320" s="155"/>
      <c r="Z2320" s="155"/>
      <c r="AA2320" s="155"/>
      <c r="AB2320" s="155"/>
      <c r="AC2320" s="155"/>
      <c r="AD2320" s="155"/>
      <c r="AE2320" s="155"/>
      <c r="AF2320" s="155"/>
      <c r="AG2320" s="155"/>
      <c r="AH2320" s="155"/>
      <c r="AI2320" s="155"/>
      <c r="AJ2320" s="155"/>
      <c r="AK2320" s="155"/>
      <c r="AL2320" s="155"/>
      <c r="AM2320" s="155"/>
      <c r="AN2320" s="155"/>
      <c r="AO2320" s="155"/>
      <c r="AP2320" s="155"/>
      <c r="AQ2320" s="155"/>
      <c r="AR2320" s="155"/>
    </row>
    <row r="2321" spans="1:44" ht="102" hidden="1" x14ac:dyDescent="0.3">
      <c r="A2321" s="155"/>
      <c r="B2321" s="166" t="s">
        <v>3048</v>
      </c>
      <c r="C2321" s="167"/>
      <c r="D2321" s="170">
        <v>3586.3</v>
      </c>
      <c r="E2321" s="171">
        <v>3586.3</v>
      </c>
      <c r="F2321" s="161" t="s">
        <v>1552</v>
      </c>
      <c r="G2321" s="165" t="s">
        <v>4107</v>
      </c>
      <c r="H2321" s="162"/>
      <c r="I2321" s="155"/>
      <c r="J2321" s="155"/>
      <c r="K2321" s="155"/>
      <c r="L2321" s="155"/>
      <c r="M2321" s="155"/>
      <c r="N2321" s="155"/>
      <c r="O2321" s="155"/>
      <c r="P2321" s="155"/>
      <c r="Q2321" s="155"/>
      <c r="R2321" s="155"/>
      <c r="S2321" s="155"/>
      <c r="T2321" s="155"/>
      <c r="U2321" s="155"/>
      <c r="V2321" s="155"/>
      <c r="W2321" s="155"/>
      <c r="X2321" s="155"/>
      <c r="Y2321" s="155"/>
      <c r="Z2321" s="155"/>
      <c r="AA2321" s="155"/>
      <c r="AB2321" s="155"/>
      <c r="AC2321" s="155"/>
      <c r="AD2321" s="155"/>
      <c r="AE2321" s="155"/>
      <c r="AF2321" s="155"/>
      <c r="AG2321" s="155"/>
      <c r="AH2321" s="155"/>
      <c r="AI2321" s="155"/>
      <c r="AJ2321" s="155"/>
      <c r="AK2321" s="155"/>
      <c r="AL2321" s="155"/>
      <c r="AM2321" s="155"/>
      <c r="AN2321" s="155"/>
      <c r="AO2321" s="155"/>
      <c r="AP2321" s="155"/>
      <c r="AQ2321" s="155"/>
      <c r="AR2321" s="155"/>
    </row>
    <row r="2322" spans="1:44" ht="102" x14ac:dyDescent="0.3">
      <c r="A2322" s="155"/>
      <c r="B2322" s="161" t="s">
        <v>1552</v>
      </c>
      <c r="C2322" s="162" t="s">
        <v>474</v>
      </c>
      <c r="D2322" s="170">
        <v>3388.74</v>
      </c>
      <c r="E2322" s="171">
        <v>3388.74</v>
      </c>
      <c r="F2322" s="165" t="s">
        <v>4107</v>
      </c>
      <c r="G2322" s="166" t="s">
        <v>3049</v>
      </c>
      <c r="H2322" s="167"/>
      <c r="I2322" s="155"/>
      <c r="J2322" s="155"/>
      <c r="K2322" s="155"/>
      <c r="L2322" s="155"/>
      <c r="M2322" s="155"/>
      <c r="N2322" s="155"/>
      <c r="O2322" s="155"/>
      <c r="P2322" s="155"/>
      <c r="Q2322" s="155"/>
      <c r="R2322" s="155"/>
      <c r="S2322" s="155"/>
      <c r="T2322" s="155"/>
      <c r="U2322" s="155"/>
      <c r="V2322" s="155"/>
      <c r="W2322" s="155"/>
      <c r="X2322" s="155"/>
      <c r="Y2322" s="155"/>
      <c r="Z2322" s="155"/>
      <c r="AA2322" s="155"/>
      <c r="AB2322" s="155"/>
      <c r="AC2322" s="155"/>
      <c r="AD2322" s="155"/>
      <c r="AE2322" s="155"/>
      <c r="AF2322" s="155"/>
      <c r="AG2322" s="155"/>
      <c r="AH2322" s="155"/>
      <c r="AI2322" s="155"/>
      <c r="AJ2322" s="155"/>
      <c r="AK2322" s="155"/>
      <c r="AL2322" s="155"/>
      <c r="AM2322" s="155"/>
      <c r="AN2322" s="155"/>
      <c r="AO2322" s="155"/>
      <c r="AP2322" s="155"/>
      <c r="AQ2322" s="155"/>
      <c r="AR2322" s="155"/>
    </row>
    <row r="2323" spans="1:44" ht="102" hidden="1" x14ac:dyDescent="0.3">
      <c r="A2323" s="155"/>
      <c r="B2323" s="165" t="s">
        <v>4107</v>
      </c>
      <c r="C2323" s="162"/>
      <c r="D2323" s="170">
        <v>3388.74</v>
      </c>
      <c r="E2323" s="171">
        <v>3388.74</v>
      </c>
      <c r="F2323" s="166" t="s">
        <v>3049</v>
      </c>
      <c r="G2323" s="161" t="s">
        <v>1399</v>
      </c>
      <c r="H2323" s="162" t="s">
        <v>467</v>
      </c>
      <c r="I2323" s="155"/>
      <c r="J2323" s="155"/>
      <c r="K2323" s="155"/>
      <c r="L2323" s="155"/>
      <c r="M2323" s="155"/>
      <c r="N2323" s="155"/>
      <c r="O2323" s="155"/>
      <c r="P2323" s="155"/>
      <c r="Q2323" s="155"/>
      <c r="R2323" s="155"/>
      <c r="S2323" s="155"/>
      <c r="T2323" s="155"/>
      <c r="U2323" s="155"/>
      <c r="V2323" s="155"/>
      <c r="W2323" s="155"/>
      <c r="X2323" s="155"/>
      <c r="Y2323" s="155"/>
      <c r="Z2323" s="155"/>
      <c r="AA2323" s="155"/>
      <c r="AB2323" s="155"/>
      <c r="AC2323" s="155"/>
      <c r="AD2323" s="155"/>
      <c r="AE2323" s="155"/>
      <c r="AF2323" s="155"/>
      <c r="AG2323" s="155"/>
      <c r="AH2323" s="155"/>
      <c r="AI2323" s="155"/>
      <c r="AJ2323" s="155"/>
      <c r="AK2323" s="155"/>
      <c r="AL2323" s="155"/>
      <c r="AM2323" s="155"/>
      <c r="AN2323" s="155"/>
      <c r="AO2323" s="155"/>
      <c r="AP2323" s="155"/>
      <c r="AQ2323" s="155"/>
      <c r="AR2323" s="155"/>
    </row>
    <row r="2324" spans="1:44" ht="102" hidden="1" x14ac:dyDescent="0.3">
      <c r="A2324" s="155"/>
      <c r="B2324" s="166" t="s">
        <v>3049</v>
      </c>
      <c r="C2324" s="167"/>
      <c r="D2324" s="170">
        <v>3388.74</v>
      </c>
      <c r="E2324" s="171">
        <v>3388.74</v>
      </c>
      <c r="F2324" s="161" t="s">
        <v>1399</v>
      </c>
      <c r="G2324" s="165" t="s">
        <v>4107</v>
      </c>
      <c r="H2324" s="162"/>
      <c r="I2324" s="155"/>
      <c r="J2324" s="155"/>
      <c r="K2324" s="155"/>
      <c r="L2324" s="155"/>
      <c r="M2324" s="155"/>
      <c r="N2324" s="155"/>
      <c r="O2324" s="155"/>
      <c r="P2324" s="155"/>
      <c r="Q2324" s="155"/>
      <c r="R2324" s="155"/>
      <c r="S2324" s="155"/>
      <c r="T2324" s="155"/>
      <c r="U2324" s="155"/>
      <c r="V2324" s="155"/>
      <c r="W2324" s="155"/>
      <c r="X2324" s="155"/>
      <c r="Y2324" s="155"/>
      <c r="Z2324" s="155"/>
      <c r="AA2324" s="155"/>
      <c r="AB2324" s="155"/>
      <c r="AC2324" s="155"/>
      <c r="AD2324" s="155"/>
      <c r="AE2324" s="155"/>
      <c r="AF2324" s="155"/>
      <c r="AG2324" s="155"/>
      <c r="AH2324" s="155"/>
      <c r="AI2324" s="155"/>
      <c r="AJ2324" s="155"/>
      <c r="AK2324" s="155"/>
      <c r="AL2324" s="155"/>
      <c r="AM2324" s="155"/>
      <c r="AN2324" s="155"/>
      <c r="AO2324" s="155"/>
      <c r="AP2324" s="155"/>
      <c r="AQ2324" s="155"/>
      <c r="AR2324" s="155"/>
    </row>
    <row r="2325" spans="1:44" ht="102" x14ac:dyDescent="0.3">
      <c r="A2325" s="155"/>
      <c r="B2325" s="161" t="s">
        <v>1399</v>
      </c>
      <c r="C2325" s="162" t="s">
        <v>467</v>
      </c>
      <c r="D2325" s="170">
        <v>2718.72</v>
      </c>
      <c r="E2325" s="171">
        <v>2718.72</v>
      </c>
      <c r="F2325" s="165" t="s">
        <v>4107</v>
      </c>
      <c r="G2325" s="166" t="s">
        <v>3050</v>
      </c>
      <c r="H2325" s="167"/>
      <c r="I2325" s="155"/>
      <c r="J2325" s="155"/>
      <c r="K2325" s="155"/>
      <c r="L2325" s="155"/>
      <c r="M2325" s="155"/>
      <c r="N2325" s="155"/>
      <c r="O2325" s="155"/>
      <c r="P2325" s="155"/>
      <c r="Q2325" s="155"/>
      <c r="R2325" s="155"/>
      <c r="S2325" s="155"/>
      <c r="T2325" s="155"/>
      <c r="U2325" s="155"/>
      <c r="V2325" s="155"/>
      <c r="W2325" s="155"/>
      <c r="X2325" s="155"/>
      <c r="Y2325" s="155"/>
      <c r="Z2325" s="155"/>
      <c r="AA2325" s="155"/>
      <c r="AB2325" s="155"/>
      <c r="AC2325" s="155"/>
      <c r="AD2325" s="155"/>
      <c r="AE2325" s="155"/>
      <c r="AF2325" s="155"/>
      <c r="AG2325" s="155"/>
      <c r="AH2325" s="155"/>
      <c r="AI2325" s="155"/>
      <c r="AJ2325" s="155"/>
      <c r="AK2325" s="155"/>
      <c r="AL2325" s="155"/>
      <c r="AM2325" s="155"/>
      <c r="AN2325" s="155"/>
      <c r="AO2325" s="155"/>
      <c r="AP2325" s="155"/>
      <c r="AQ2325" s="155"/>
      <c r="AR2325" s="155"/>
    </row>
    <row r="2326" spans="1:44" ht="102" hidden="1" x14ac:dyDescent="0.3">
      <c r="A2326" s="155"/>
      <c r="B2326" s="165" t="s">
        <v>4107</v>
      </c>
      <c r="C2326" s="162"/>
      <c r="D2326" s="170">
        <v>2718.72</v>
      </c>
      <c r="E2326" s="171">
        <v>2718.72</v>
      </c>
      <c r="F2326" s="166" t="s">
        <v>3050</v>
      </c>
      <c r="G2326" s="161" t="s">
        <v>1269</v>
      </c>
      <c r="H2326" s="162" t="s">
        <v>430</v>
      </c>
      <c r="I2326" s="155"/>
      <c r="J2326" s="155"/>
      <c r="K2326" s="155"/>
      <c r="L2326" s="155"/>
      <c r="M2326" s="155"/>
      <c r="N2326" s="155"/>
      <c r="O2326" s="155"/>
      <c r="P2326" s="155"/>
      <c r="Q2326" s="155"/>
      <c r="R2326" s="155"/>
      <c r="S2326" s="155"/>
      <c r="T2326" s="155"/>
      <c r="U2326" s="155"/>
      <c r="V2326" s="155"/>
      <c r="W2326" s="155"/>
      <c r="X2326" s="155"/>
      <c r="Y2326" s="155"/>
      <c r="Z2326" s="155"/>
      <c r="AA2326" s="155"/>
      <c r="AB2326" s="155"/>
      <c r="AC2326" s="155"/>
      <c r="AD2326" s="155"/>
      <c r="AE2326" s="155"/>
      <c r="AF2326" s="155"/>
      <c r="AG2326" s="155"/>
      <c r="AH2326" s="155"/>
      <c r="AI2326" s="155"/>
      <c r="AJ2326" s="155"/>
      <c r="AK2326" s="155"/>
      <c r="AL2326" s="155"/>
      <c r="AM2326" s="155"/>
      <c r="AN2326" s="155"/>
      <c r="AO2326" s="155"/>
      <c r="AP2326" s="155"/>
      <c r="AQ2326" s="155"/>
      <c r="AR2326" s="155"/>
    </row>
    <row r="2327" spans="1:44" ht="102" hidden="1" x14ac:dyDescent="0.3">
      <c r="A2327" s="155"/>
      <c r="B2327" s="166" t="s">
        <v>3050</v>
      </c>
      <c r="C2327" s="167"/>
      <c r="D2327" s="170">
        <v>2718.72</v>
      </c>
      <c r="E2327" s="171">
        <v>2718.72</v>
      </c>
      <c r="F2327" s="161" t="s">
        <v>1269</v>
      </c>
      <c r="G2327" s="165" t="s">
        <v>4107</v>
      </c>
      <c r="H2327" s="162"/>
      <c r="I2327" s="155"/>
      <c r="J2327" s="155"/>
      <c r="K2327" s="155"/>
      <c r="L2327" s="155"/>
      <c r="M2327" s="155"/>
      <c r="N2327" s="155"/>
      <c r="O2327" s="155"/>
      <c r="P2327" s="155"/>
      <c r="Q2327" s="155"/>
      <c r="R2327" s="155"/>
      <c r="S2327" s="155"/>
      <c r="T2327" s="155"/>
      <c r="U2327" s="155"/>
      <c r="V2327" s="155"/>
      <c r="W2327" s="155"/>
      <c r="X2327" s="155"/>
      <c r="Y2327" s="155"/>
      <c r="Z2327" s="155"/>
      <c r="AA2327" s="155"/>
      <c r="AB2327" s="155"/>
      <c r="AC2327" s="155"/>
      <c r="AD2327" s="155"/>
      <c r="AE2327" s="155"/>
      <c r="AF2327" s="155"/>
      <c r="AG2327" s="155"/>
      <c r="AH2327" s="155"/>
      <c r="AI2327" s="155"/>
      <c r="AJ2327" s="155"/>
      <c r="AK2327" s="155"/>
      <c r="AL2327" s="155"/>
      <c r="AM2327" s="155"/>
      <c r="AN2327" s="155"/>
      <c r="AO2327" s="155"/>
      <c r="AP2327" s="155"/>
      <c r="AQ2327" s="155"/>
      <c r="AR2327" s="155"/>
    </row>
    <row r="2328" spans="1:44" ht="102" x14ac:dyDescent="0.3">
      <c r="A2328" s="155"/>
      <c r="B2328" s="161" t="s">
        <v>1269</v>
      </c>
      <c r="C2328" s="162" t="s">
        <v>430</v>
      </c>
      <c r="D2328" s="170">
        <v>2443.84</v>
      </c>
      <c r="E2328" s="171">
        <v>2443.84</v>
      </c>
      <c r="F2328" s="165" t="s">
        <v>4107</v>
      </c>
      <c r="G2328" s="166" t="s">
        <v>3051</v>
      </c>
      <c r="H2328" s="167"/>
      <c r="I2328" s="155"/>
      <c r="J2328" s="155"/>
      <c r="K2328" s="155"/>
      <c r="L2328" s="155"/>
      <c r="M2328" s="155"/>
      <c r="N2328" s="155"/>
      <c r="O2328" s="155"/>
      <c r="P2328" s="155"/>
      <c r="Q2328" s="155"/>
      <c r="R2328" s="155"/>
      <c r="S2328" s="155"/>
      <c r="T2328" s="155"/>
      <c r="U2328" s="155"/>
      <c r="V2328" s="155"/>
      <c r="W2328" s="155"/>
      <c r="X2328" s="155"/>
      <c r="Y2328" s="155"/>
      <c r="Z2328" s="155"/>
      <c r="AA2328" s="155"/>
      <c r="AB2328" s="155"/>
      <c r="AC2328" s="155"/>
      <c r="AD2328" s="155"/>
      <c r="AE2328" s="155"/>
      <c r="AF2328" s="155"/>
      <c r="AG2328" s="155"/>
      <c r="AH2328" s="155"/>
      <c r="AI2328" s="155"/>
      <c r="AJ2328" s="155"/>
      <c r="AK2328" s="155"/>
      <c r="AL2328" s="155"/>
      <c r="AM2328" s="155"/>
      <c r="AN2328" s="155"/>
      <c r="AO2328" s="155"/>
      <c r="AP2328" s="155"/>
      <c r="AQ2328" s="155"/>
      <c r="AR2328" s="155"/>
    </row>
    <row r="2329" spans="1:44" ht="102" hidden="1" x14ac:dyDescent="0.3">
      <c r="A2329" s="155"/>
      <c r="B2329" s="165" t="s">
        <v>4107</v>
      </c>
      <c r="C2329" s="162"/>
      <c r="D2329" s="170">
        <v>2443.84</v>
      </c>
      <c r="E2329" s="171">
        <v>2443.84</v>
      </c>
      <c r="F2329" s="166" t="s">
        <v>3051</v>
      </c>
      <c r="G2329" s="161" t="s">
        <v>1270</v>
      </c>
      <c r="H2329" s="162" t="s">
        <v>461</v>
      </c>
      <c r="I2329" s="155"/>
      <c r="J2329" s="155"/>
      <c r="K2329" s="155"/>
      <c r="L2329" s="155"/>
      <c r="M2329" s="155"/>
      <c r="N2329" s="155"/>
      <c r="O2329" s="155"/>
      <c r="P2329" s="155"/>
      <c r="Q2329" s="155"/>
      <c r="R2329" s="155"/>
      <c r="S2329" s="155"/>
      <c r="T2329" s="155"/>
      <c r="U2329" s="155"/>
      <c r="V2329" s="155"/>
      <c r="W2329" s="155"/>
      <c r="X2329" s="155"/>
      <c r="Y2329" s="155"/>
      <c r="Z2329" s="155"/>
      <c r="AA2329" s="155"/>
      <c r="AB2329" s="155"/>
      <c r="AC2329" s="155"/>
      <c r="AD2329" s="155"/>
      <c r="AE2329" s="155"/>
      <c r="AF2329" s="155"/>
      <c r="AG2329" s="155"/>
      <c r="AH2329" s="155"/>
      <c r="AI2329" s="155"/>
      <c r="AJ2329" s="155"/>
      <c r="AK2329" s="155"/>
      <c r="AL2329" s="155"/>
      <c r="AM2329" s="155"/>
      <c r="AN2329" s="155"/>
      <c r="AO2329" s="155"/>
      <c r="AP2329" s="155"/>
      <c r="AQ2329" s="155"/>
      <c r="AR2329" s="155"/>
    </row>
    <row r="2330" spans="1:44" ht="102" hidden="1" x14ac:dyDescent="0.3">
      <c r="A2330" s="155"/>
      <c r="B2330" s="166" t="s">
        <v>3051</v>
      </c>
      <c r="C2330" s="167"/>
      <c r="D2330" s="170">
        <v>2443.84</v>
      </c>
      <c r="E2330" s="171">
        <v>2443.84</v>
      </c>
      <c r="F2330" s="161" t="s">
        <v>1270</v>
      </c>
      <c r="G2330" s="165" t="s">
        <v>4107</v>
      </c>
      <c r="H2330" s="162"/>
      <c r="I2330" s="155"/>
      <c r="J2330" s="155"/>
      <c r="K2330" s="155"/>
      <c r="L2330" s="155"/>
      <c r="M2330" s="155"/>
      <c r="N2330" s="155"/>
      <c r="O2330" s="155"/>
      <c r="P2330" s="155"/>
      <c r="Q2330" s="155"/>
      <c r="R2330" s="155"/>
      <c r="S2330" s="155"/>
      <c r="T2330" s="155"/>
      <c r="U2330" s="155"/>
      <c r="V2330" s="155"/>
      <c r="W2330" s="155"/>
      <c r="X2330" s="155"/>
      <c r="Y2330" s="155"/>
      <c r="Z2330" s="155"/>
      <c r="AA2330" s="155"/>
      <c r="AB2330" s="155"/>
      <c r="AC2330" s="155"/>
      <c r="AD2330" s="155"/>
      <c r="AE2330" s="155"/>
      <c r="AF2330" s="155"/>
      <c r="AG2330" s="155"/>
      <c r="AH2330" s="155"/>
      <c r="AI2330" s="155"/>
      <c r="AJ2330" s="155"/>
      <c r="AK2330" s="155"/>
      <c r="AL2330" s="155"/>
      <c r="AM2330" s="155"/>
      <c r="AN2330" s="155"/>
      <c r="AO2330" s="155"/>
      <c r="AP2330" s="155"/>
      <c r="AQ2330" s="155"/>
      <c r="AR2330" s="155"/>
    </row>
    <row r="2331" spans="1:44" ht="102" x14ac:dyDescent="0.3">
      <c r="A2331" s="155"/>
      <c r="B2331" s="161" t="s">
        <v>1270</v>
      </c>
      <c r="C2331" s="162" t="s">
        <v>461</v>
      </c>
      <c r="D2331" s="170">
        <v>3586.3</v>
      </c>
      <c r="E2331" s="171">
        <v>3586.3</v>
      </c>
      <c r="F2331" s="165" t="s">
        <v>4107</v>
      </c>
      <c r="G2331" s="166" t="s">
        <v>3052</v>
      </c>
      <c r="H2331" s="167"/>
      <c r="I2331" s="155"/>
      <c r="J2331" s="155"/>
      <c r="K2331" s="155"/>
      <c r="L2331" s="155"/>
      <c r="M2331" s="155"/>
      <c r="N2331" s="155"/>
      <c r="O2331" s="155"/>
      <c r="P2331" s="155"/>
      <c r="Q2331" s="155"/>
      <c r="R2331" s="155"/>
      <c r="S2331" s="155"/>
      <c r="T2331" s="155"/>
      <c r="U2331" s="155"/>
      <c r="V2331" s="155"/>
      <c r="W2331" s="155"/>
      <c r="X2331" s="155"/>
      <c r="Y2331" s="155"/>
      <c r="Z2331" s="155"/>
      <c r="AA2331" s="155"/>
      <c r="AB2331" s="155"/>
      <c r="AC2331" s="155"/>
      <c r="AD2331" s="155"/>
      <c r="AE2331" s="155"/>
      <c r="AF2331" s="155"/>
      <c r="AG2331" s="155"/>
      <c r="AH2331" s="155"/>
      <c r="AI2331" s="155"/>
      <c r="AJ2331" s="155"/>
      <c r="AK2331" s="155"/>
      <c r="AL2331" s="155"/>
      <c r="AM2331" s="155"/>
      <c r="AN2331" s="155"/>
      <c r="AO2331" s="155"/>
      <c r="AP2331" s="155"/>
      <c r="AQ2331" s="155"/>
      <c r="AR2331" s="155"/>
    </row>
    <row r="2332" spans="1:44" ht="102" hidden="1" x14ac:dyDescent="0.3">
      <c r="A2332" s="155"/>
      <c r="B2332" s="165" t="s">
        <v>4107</v>
      </c>
      <c r="C2332" s="162"/>
      <c r="D2332" s="170">
        <v>3586.3</v>
      </c>
      <c r="E2332" s="171">
        <v>3586.3</v>
      </c>
      <c r="F2332" s="166" t="s">
        <v>3052</v>
      </c>
      <c r="G2332" s="161" t="s">
        <v>1545</v>
      </c>
      <c r="H2332" s="162" t="s">
        <v>420</v>
      </c>
      <c r="I2332" s="155"/>
      <c r="J2332" s="155"/>
      <c r="K2332" s="155"/>
      <c r="L2332" s="155"/>
      <c r="M2332" s="155"/>
      <c r="N2332" s="155"/>
      <c r="O2332" s="155"/>
      <c r="P2332" s="155"/>
      <c r="Q2332" s="155"/>
      <c r="R2332" s="155"/>
      <c r="S2332" s="155"/>
      <c r="T2332" s="155"/>
      <c r="U2332" s="155"/>
      <c r="V2332" s="155"/>
      <c r="W2332" s="155"/>
      <c r="X2332" s="155"/>
      <c r="Y2332" s="155"/>
      <c r="Z2332" s="155"/>
      <c r="AA2332" s="155"/>
      <c r="AB2332" s="155"/>
      <c r="AC2332" s="155"/>
      <c r="AD2332" s="155"/>
      <c r="AE2332" s="155"/>
      <c r="AF2332" s="155"/>
      <c r="AG2332" s="155"/>
      <c r="AH2332" s="155"/>
      <c r="AI2332" s="155"/>
      <c r="AJ2332" s="155"/>
      <c r="AK2332" s="155"/>
      <c r="AL2332" s="155"/>
      <c r="AM2332" s="155"/>
      <c r="AN2332" s="155"/>
      <c r="AO2332" s="155"/>
      <c r="AP2332" s="155"/>
      <c r="AQ2332" s="155"/>
      <c r="AR2332" s="155"/>
    </row>
    <row r="2333" spans="1:44" ht="102" hidden="1" x14ac:dyDescent="0.3">
      <c r="A2333" s="155"/>
      <c r="B2333" s="166" t="s">
        <v>3052</v>
      </c>
      <c r="C2333" s="167"/>
      <c r="D2333" s="170">
        <v>3586.3</v>
      </c>
      <c r="E2333" s="171">
        <v>3586.3</v>
      </c>
      <c r="F2333" s="161" t="s">
        <v>1545</v>
      </c>
      <c r="G2333" s="165" t="s">
        <v>4107</v>
      </c>
      <c r="H2333" s="162"/>
      <c r="I2333" s="155"/>
      <c r="J2333" s="155"/>
      <c r="K2333" s="155"/>
      <c r="L2333" s="155"/>
      <c r="M2333" s="155"/>
      <c r="N2333" s="155"/>
      <c r="O2333" s="155"/>
      <c r="P2333" s="155"/>
      <c r="Q2333" s="155"/>
      <c r="R2333" s="155"/>
      <c r="S2333" s="155"/>
      <c r="T2333" s="155"/>
      <c r="U2333" s="155"/>
      <c r="V2333" s="155"/>
      <c r="W2333" s="155"/>
      <c r="X2333" s="155"/>
      <c r="Y2333" s="155"/>
      <c r="Z2333" s="155"/>
      <c r="AA2333" s="155"/>
      <c r="AB2333" s="155"/>
      <c r="AC2333" s="155"/>
      <c r="AD2333" s="155"/>
      <c r="AE2333" s="155"/>
      <c r="AF2333" s="155"/>
      <c r="AG2333" s="155"/>
      <c r="AH2333" s="155"/>
      <c r="AI2333" s="155"/>
      <c r="AJ2333" s="155"/>
      <c r="AK2333" s="155"/>
      <c r="AL2333" s="155"/>
      <c r="AM2333" s="155"/>
      <c r="AN2333" s="155"/>
      <c r="AO2333" s="155"/>
      <c r="AP2333" s="155"/>
      <c r="AQ2333" s="155"/>
      <c r="AR2333" s="155"/>
    </row>
    <row r="2334" spans="1:44" ht="102" x14ac:dyDescent="0.3">
      <c r="A2334" s="155"/>
      <c r="B2334" s="161" t="s">
        <v>1545</v>
      </c>
      <c r="C2334" s="162" t="s">
        <v>420</v>
      </c>
      <c r="D2334" s="170">
        <v>3388.74</v>
      </c>
      <c r="E2334" s="171">
        <v>3388.74</v>
      </c>
      <c r="F2334" s="165" t="s">
        <v>4107</v>
      </c>
      <c r="G2334" s="166" t="s">
        <v>3053</v>
      </c>
      <c r="H2334" s="167"/>
      <c r="I2334" s="155"/>
      <c r="J2334" s="155"/>
      <c r="K2334" s="155"/>
      <c r="L2334" s="155"/>
      <c r="M2334" s="155"/>
      <c r="N2334" s="155"/>
      <c r="O2334" s="155"/>
      <c r="P2334" s="155"/>
      <c r="Q2334" s="155"/>
      <c r="R2334" s="155"/>
      <c r="S2334" s="155"/>
      <c r="T2334" s="155"/>
      <c r="U2334" s="155"/>
      <c r="V2334" s="155"/>
      <c r="W2334" s="155"/>
      <c r="X2334" s="155"/>
      <c r="Y2334" s="155"/>
      <c r="Z2334" s="155"/>
      <c r="AA2334" s="155"/>
      <c r="AB2334" s="155"/>
      <c r="AC2334" s="155"/>
      <c r="AD2334" s="155"/>
      <c r="AE2334" s="155"/>
      <c r="AF2334" s="155"/>
      <c r="AG2334" s="155"/>
      <c r="AH2334" s="155"/>
      <c r="AI2334" s="155"/>
      <c r="AJ2334" s="155"/>
      <c r="AK2334" s="155"/>
      <c r="AL2334" s="155"/>
      <c r="AM2334" s="155"/>
      <c r="AN2334" s="155"/>
      <c r="AO2334" s="155"/>
      <c r="AP2334" s="155"/>
      <c r="AQ2334" s="155"/>
      <c r="AR2334" s="155"/>
    </row>
    <row r="2335" spans="1:44" ht="102" hidden="1" x14ac:dyDescent="0.3">
      <c r="A2335" s="155"/>
      <c r="B2335" s="165" t="s">
        <v>4107</v>
      </c>
      <c r="C2335" s="162"/>
      <c r="D2335" s="170">
        <v>3388.74</v>
      </c>
      <c r="E2335" s="171">
        <v>3388.74</v>
      </c>
      <c r="F2335" s="166" t="s">
        <v>3053</v>
      </c>
      <c r="G2335" s="161" t="s">
        <v>1616</v>
      </c>
      <c r="H2335" s="162" t="s">
        <v>478</v>
      </c>
      <c r="I2335" s="155"/>
      <c r="J2335" s="155"/>
      <c r="K2335" s="155"/>
      <c r="L2335" s="155"/>
      <c r="M2335" s="155"/>
      <c r="N2335" s="155"/>
      <c r="O2335" s="155"/>
      <c r="P2335" s="155"/>
      <c r="Q2335" s="155"/>
      <c r="R2335" s="155"/>
      <c r="S2335" s="155"/>
      <c r="T2335" s="155"/>
      <c r="U2335" s="155"/>
      <c r="V2335" s="155"/>
      <c r="W2335" s="155"/>
      <c r="X2335" s="155"/>
      <c r="Y2335" s="155"/>
      <c r="Z2335" s="155"/>
      <c r="AA2335" s="155"/>
      <c r="AB2335" s="155"/>
      <c r="AC2335" s="155"/>
      <c r="AD2335" s="155"/>
      <c r="AE2335" s="155"/>
      <c r="AF2335" s="155"/>
      <c r="AG2335" s="155"/>
      <c r="AH2335" s="155"/>
      <c r="AI2335" s="155"/>
      <c r="AJ2335" s="155"/>
      <c r="AK2335" s="155"/>
      <c r="AL2335" s="155"/>
      <c r="AM2335" s="155"/>
      <c r="AN2335" s="155"/>
      <c r="AO2335" s="155"/>
      <c r="AP2335" s="155"/>
      <c r="AQ2335" s="155"/>
      <c r="AR2335" s="155"/>
    </row>
    <row r="2336" spans="1:44" ht="102" hidden="1" x14ac:dyDescent="0.3">
      <c r="A2336" s="155"/>
      <c r="B2336" s="166" t="s">
        <v>3053</v>
      </c>
      <c r="C2336" s="167"/>
      <c r="D2336" s="170">
        <v>3388.74</v>
      </c>
      <c r="E2336" s="171">
        <v>3388.74</v>
      </c>
      <c r="F2336" s="161" t="s">
        <v>1616</v>
      </c>
      <c r="G2336" s="165" t="s">
        <v>4107</v>
      </c>
      <c r="H2336" s="162"/>
      <c r="I2336" s="155"/>
      <c r="J2336" s="155"/>
      <c r="K2336" s="155"/>
      <c r="L2336" s="155"/>
      <c r="M2336" s="155"/>
      <c r="N2336" s="155"/>
      <c r="O2336" s="155"/>
      <c r="P2336" s="155"/>
      <c r="Q2336" s="155"/>
      <c r="R2336" s="155"/>
      <c r="S2336" s="155"/>
      <c r="T2336" s="155"/>
      <c r="U2336" s="155"/>
      <c r="V2336" s="155"/>
      <c r="W2336" s="155"/>
      <c r="X2336" s="155"/>
      <c r="Y2336" s="155"/>
      <c r="Z2336" s="155"/>
      <c r="AA2336" s="155"/>
      <c r="AB2336" s="155"/>
      <c r="AC2336" s="155"/>
      <c r="AD2336" s="155"/>
      <c r="AE2336" s="155"/>
      <c r="AF2336" s="155"/>
      <c r="AG2336" s="155"/>
      <c r="AH2336" s="155"/>
      <c r="AI2336" s="155"/>
      <c r="AJ2336" s="155"/>
      <c r="AK2336" s="155"/>
      <c r="AL2336" s="155"/>
      <c r="AM2336" s="155"/>
      <c r="AN2336" s="155"/>
      <c r="AO2336" s="155"/>
      <c r="AP2336" s="155"/>
      <c r="AQ2336" s="155"/>
      <c r="AR2336" s="155"/>
    </row>
    <row r="2337" spans="1:44" ht="102" x14ac:dyDescent="0.3">
      <c r="A2337" s="155"/>
      <c r="B2337" s="161" t="s">
        <v>1616</v>
      </c>
      <c r="C2337" s="162" t="s">
        <v>478</v>
      </c>
      <c r="D2337" s="170">
        <v>2718.72</v>
      </c>
      <c r="E2337" s="171">
        <v>2718.72</v>
      </c>
      <c r="F2337" s="165" t="s">
        <v>4107</v>
      </c>
      <c r="G2337" s="166" t="s">
        <v>3054</v>
      </c>
      <c r="H2337" s="167"/>
      <c r="I2337" s="155"/>
      <c r="J2337" s="155"/>
      <c r="K2337" s="155"/>
      <c r="L2337" s="155"/>
      <c r="M2337" s="155"/>
      <c r="N2337" s="155"/>
      <c r="O2337" s="155"/>
      <c r="P2337" s="155"/>
      <c r="Q2337" s="155"/>
      <c r="R2337" s="155"/>
      <c r="S2337" s="155"/>
      <c r="T2337" s="155"/>
      <c r="U2337" s="155"/>
      <c r="V2337" s="155"/>
      <c r="W2337" s="155"/>
      <c r="X2337" s="155"/>
      <c r="Y2337" s="155"/>
      <c r="Z2337" s="155"/>
      <c r="AA2337" s="155"/>
      <c r="AB2337" s="155"/>
      <c r="AC2337" s="155"/>
      <c r="AD2337" s="155"/>
      <c r="AE2337" s="155"/>
      <c r="AF2337" s="155"/>
      <c r="AG2337" s="155"/>
      <c r="AH2337" s="155"/>
      <c r="AI2337" s="155"/>
      <c r="AJ2337" s="155"/>
      <c r="AK2337" s="155"/>
      <c r="AL2337" s="155"/>
      <c r="AM2337" s="155"/>
      <c r="AN2337" s="155"/>
      <c r="AO2337" s="155"/>
      <c r="AP2337" s="155"/>
      <c r="AQ2337" s="155"/>
      <c r="AR2337" s="155"/>
    </row>
    <row r="2338" spans="1:44" ht="102" hidden="1" x14ac:dyDescent="0.3">
      <c r="A2338" s="155"/>
      <c r="B2338" s="165" t="s">
        <v>4107</v>
      </c>
      <c r="C2338" s="162"/>
      <c r="D2338" s="170">
        <v>2718.72</v>
      </c>
      <c r="E2338" s="171">
        <v>2718.72</v>
      </c>
      <c r="F2338" s="166" t="s">
        <v>3054</v>
      </c>
      <c r="G2338" s="161" t="s">
        <v>1908</v>
      </c>
      <c r="H2338" s="162" t="s">
        <v>248</v>
      </c>
      <c r="I2338" s="155"/>
      <c r="J2338" s="155"/>
      <c r="K2338" s="155"/>
      <c r="L2338" s="155"/>
      <c r="M2338" s="155"/>
      <c r="N2338" s="155"/>
      <c r="O2338" s="155"/>
      <c r="P2338" s="155"/>
      <c r="Q2338" s="155"/>
      <c r="R2338" s="155"/>
      <c r="S2338" s="155"/>
      <c r="T2338" s="155"/>
      <c r="U2338" s="155"/>
      <c r="V2338" s="155"/>
      <c r="W2338" s="155"/>
      <c r="X2338" s="155"/>
      <c r="Y2338" s="155"/>
      <c r="Z2338" s="155"/>
      <c r="AA2338" s="155"/>
      <c r="AB2338" s="155"/>
      <c r="AC2338" s="155"/>
      <c r="AD2338" s="155"/>
      <c r="AE2338" s="155"/>
      <c r="AF2338" s="155"/>
      <c r="AG2338" s="155"/>
      <c r="AH2338" s="155"/>
      <c r="AI2338" s="155"/>
      <c r="AJ2338" s="155"/>
      <c r="AK2338" s="155"/>
      <c r="AL2338" s="155"/>
      <c r="AM2338" s="155"/>
      <c r="AN2338" s="155"/>
      <c r="AO2338" s="155"/>
      <c r="AP2338" s="155"/>
      <c r="AQ2338" s="155"/>
      <c r="AR2338" s="155"/>
    </row>
    <row r="2339" spans="1:44" ht="102" hidden="1" x14ac:dyDescent="0.3">
      <c r="A2339" s="155"/>
      <c r="B2339" s="166" t="s">
        <v>3054</v>
      </c>
      <c r="C2339" s="167"/>
      <c r="D2339" s="170">
        <v>2718.72</v>
      </c>
      <c r="E2339" s="171">
        <v>2718.72</v>
      </c>
      <c r="F2339" s="161" t="s">
        <v>1908</v>
      </c>
      <c r="G2339" s="165" t="s">
        <v>4107</v>
      </c>
      <c r="H2339" s="162"/>
      <c r="I2339" s="155"/>
      <c r="J2339" s="155"/>
      <c r="K2339" s="155"/>
      <c r="L2339" s="155"/>
      <c r="M2339" s="155"/>
      <c r="N2339" s="155"/>
      <c r="O2339" s="155"/>
      <c r="P2339" s="155"/>
      <c r="Q2339" s="155"/>
      <c r="R2339" s="155"/>
      <c r="S2339" s="155"/>
      <c r="T2339" s="155"/>
      <c r="U2339" s="155"/>
      <c r="V2339" s="155"/>
      <c r="W2339" s="155"/>
      <c r="X2339" s="155"/>
      <c r="Y2339" s="155"/>
      <c r="Z2339" s="155"/>
      <c r="AA2339" s="155"/>
      <c r="AB2339" s="155"/>
      <c r="AC2339" s="155"/>
      <c r="AD2339" s="155"/>
      <c r="AE2339" s="155"/>
      <c r="AF2339" s="155"/>
      <c r="AG2339" s="155"/>
      <c r="AH2339" s="155"/>
      <c r="AI2339" s="155"/>
      <c r="AJ2339" s="155"/>
      <c r="AK2339" s="155"/>
      <c r="AL2339" s="155"/>
      <c r="AM2339" s="155"/>
      <c r="AN2339" s="155"/>
      <c r="AO2339" s="155"/>
      <c r="AP2339" s="155"/>
      <c r="AQ2339" s="155"/>
      <c r="AR2339" s="155"/>
    </row>
    <row r="2340" spans="1:44" ht="102" x14ac:dyDescent="0.3">
      <c r="A2340" s="155"/>
      <c r="B2340" s="161" t="s">
        <v>1908</v>
      </c>
      <c r="C2340" s="162" t="s">
        <v>248</v>
      </c>
      <c r="D2340" s="170">
        <v>3466.05</v>
      </c>
      <c r="E2340" s="171">
        <v>3466.05</v>
      </c>
      <c r="F2340" s="165" t="s">
        <v>4107</v>
      </c>
      <c r="G2340" s="166" t="s">
        <v>2752</v>
      </c>
      <c r="H2340" s="167"/>
      <c r="I2340" s="155"/>
      <c r="J2340" s="155"/>
      <c r="K2340" s="155"/>
      <c r="L2340" s="155"/>
      <c r="M2340" s="155"/>
      <c r="N2340" s="155"/>
      <c r="O2340" s="155"/>
      <c r="P2340" s="155"/>
      <c r="Q2340" s="155"/>
      <c r="R2340" s="155"/>
      <c r="S2340" s="155"/>
      <c r="T2340" s="155"/>
      <c r="U2340" s="155"/>
      <c r="V2340" s="155"/>
      <c r="W2340" s="155"/>
      <c r="X2340" s="155"/>
      <c r="Y2340" s="155"/>
      <c r="Z2340" s="155"/>
      <c r="AA2340" s="155"/>
      <c r="AB2340" s="155"/>
      <c r="AC2340" s="155"/>
      <c r="AD2340" s="155"/>
      <c r="AE2340" s="155"/>
      <c r="AF2340" s="155"/>
      <c r="AG2340" s="155"/>
      <c r="AH2340" s="155"/>
      <c r="AI2340" s="155"/>
      <c r="AJ2340" s="155"/>
      <c r="AK2340" s="155"/>
      <c r="AL2340" s="155"/>
      <c r="AM2340" s="155"/>
      <c r="AN2340" s="155"/>
      <c r="AO2340" s="155"/>
      <c r="AP2340" s="155"/>
      <c r="AQ2340" s="155"/>
      <c r="AR2340" s="155"/>
    </row>
    <row r="2341" spans="1:44" ht="102" hidden="1" x14ac:dyDescent="0.3">
      <c r="A2341" s="155"/>
      <c r="B2341" s="165" t="s">
        <v>4107</v>
      </c>
      <c r="C2341" s="162"/>
      <c r="D2341" s="170">
        <v>3466.05</v>
      </c>
      <c r="E2341" s="171">
        <v>3466.05</v>
      </c>
      <c r="F2341" s="166" t="s">
        <v>2752</v>
      </c>
      <c r="G2341" s="161" t="s">
        <v>1548</v>
      </c>
      <c r="H2341" s="162" t="s">
        <v>466</v>
      </c>
      <c r="I2341" s="155"/>
      <c r="J2341" s="155"/>
      <c r="K2341" s="155"/>
      <c r="L2341" s="155"/>
      <c r="M2341" s="155"/>
      <c r="N2341" s="155"/>
      <c r="O2341" s="155"/>
      <c r="P2341" s="155"/>
      <c r="Q2341" s="155"/>
      <c r="R2341" s="155"/>
      <c r="S2341" s="155"/>
      <c r="T2341" s="155"/>
      <c r="U2341" s="155"/>
      <c r="V2341" s="155"/>
      <c r="W2341" s="155"/>
      <c r="X2341" s="155"/>
      <c r="Y2341" s="155"/>
      <c r="Z2341" s="155"/>
      <c r="AA2341" s="155"/>
      <c r="AB2341" s="155"/>
      <c r="AC2341" s="155"/>
      <c r="AD2341" s="155"/>
      <c r="AE2341" s="155"/>
      <c r="AF2341" s="155"/>
      <c r="AG2341" s="155"/>
      <c r="AH2341" s="155"/>
      <c r="AI2341" s="155"/>
      <c r="AJ2341" s="155"/>
      <c r="AK2341" s="155"/>
      <c r="AL2341" s="155"/>
      <c r="AM2341" s="155"/>
      <c r="AN2341" s="155"/>
      <c r="AO2341" s="155"/>
      <c r="AP2341" s="155"/>
      <c r="AQ2341" s="155"/>
      <c r="AR2341" s="155"/>
    </row>
    <row r="2342" spans="1:44" ht="102" hidden="1" x14ac:dyDescent="0.3">
      <c r="A2342" s="155"/>
      <c r="B2342" s="166" t="s">
        <v>2752</v>
      </c>
      <c r="C2342" s="167"/>
      <c r="D2342" s="170">
        <v>3466.05</v>
      </c>
      <c r="E2342" s="171">
        <v>3466.05</v>
      </c>
      <c r="F2342" s="161" t="s">
        <v>1548</v>
      </c>
      <c r="G2342" s="165" t="s">
        <v>4107</v>
      </c>
      <c r="H2342" s="162"/>
      <c r="I2342" s="155"/>
      <c r="J2342" s="155"/>
      <c r="K2342" s="155"/>
      <c r="L2342" s="155"/>
      <c r="M2342" s="155"/>
      <c r="N2342" s="155"/>
      <c r="O2342" s="155"/>
      <c r="P2342" s="155"/>
      <c r="Q2342" s="155"/>
      <c r="R2342" s="155"/>
      <c r="S2342" s="155"/>
      <c r="T2342" s="155"/>
      <c r="U2342" s="155"/>
      <c r="V2342" s="155"/>
      <c r="W2342" s="155"/>
      <c r="X2342" s="155"/>
      <c r="Y2342" s="155"/>
      <c r="Z2342" s="155"/>
      <c r="AA2342" s="155"/>
      <c r="AB2342" s="155"/>
      <c r="AC2342" s="155"/>
      <c r="AD2342" s="155"/>
      <c r="AE2342" s="155"/>
      <c r="AF2342" s="155"/>
      <c r="AG2342" s="155"/>
      <c r="AH2342" s="155"/>
      <c r="AI2342" s="155"/>
      <c r="AJ2342" s="155"/>
      <c r="AK2342" s="155"/>
      <c r="AL2342" s="155"/>
      <c r="AM2342" s="155"/>
      <c r="AN2342" s="155"/>
      <c r="AO2342" s="155"/>
      <c r="AP2342" s="155"/>
      <c r="AQ2342" s="155"/>
      <c r="AR2342" s="155"/>
    </row>
    <row r="2343" spans="1:44" ht="102" x14ac:dyDescent="0.3">
      <c r="A2343" s="155"/>
      <c r="B2343" s="161" t="s">
        <v>1548</v>
      </c>
      <c r="C2343" s="162" t="s">
        <v>466</v>
      </c>
      <c r="D2343" s="170">
        <v>2443.84</v>
      </c>
      <c r="E2343" s="171">
        <v>2443.84</v>
      </c>
      <c r="F2343" s="165" t="s">
        <v>4107</v>
      </c>
      <c r="G2343" s="166" t="s">
        <v>3055</v>
      </c>
      <c r="H2343" s="167"/>
      <c r="I2343" s="155"/>
      <c r="J2343" s="155"/>
      <c r="K2343" s="155"/>
      <c r="L2343" s="155"/>
      <c r="M2343" s="155"/>
      <c r="N2343" s="155"/>
      <c r="O2343" s="155"/>
      <c r="P2343" s="155"/>
      <c r="Q2343" s="155"/>
      <c r="R2343" s="155"/>
      <c r="S2343" s="155"/>
      <c r="T2343" s="155"/>
      <c r="U2343" s="155"/>
      <c r="V2343" s="155"/>
      <c r="W2343" s="155"/>
      <c r="X2343" s="155"/>
      <c r="Y2343" s="155"/>
      <c r="Z2343" s="155"/>
      <c r="AA2343" s="155"/>
      <c r="AB2343" s="155"/>
      <c r="AC2343" s="155"/>
      <c r="AD2343" s="155"/>
      <c r="AE2343" s="155"/>
      <c r="AF2343" s="155"/>
      <c r="AG2343" s="155"/>
      <c r="AH2343" s="155"/>
      <c r="AI2343" s="155"/>
      <c r="AJ2343" s="155"/>
      <c r="AK2343" s="155"/>
      <c r="AL2343" s="155"/>
      <c r="AM2343" s="155"/>
      <c r="AN2343" s="155"/>
      <c r="AO2343" s="155"/>
      <c r="AP2343" s="155"/>
      <c r="AQ2343" s="155"/>
      <c r="AR2343" s="155"/>
    </row>
    <row r="2344" spans="1:44" ht="102" hidden="1" x14ac:dyDescent="0.3">
      <c r="A2344" s="155"/>
      <c r="B2344" s="165" t="s">
        <v>4107</v>
      </c>
      <c r="C2344" s="162"/>
      <c r="D2344" s="170">
        <v>2443.84</v>
      </c>
      <c r="E2344" s="171">
        <v>2443.84</v>
      </c>
      <c r="F2344" s="166" t="s">
        <v>3055</v>
      </c>
      <c r="G2344" s="161" t="s">
        <v>1524</v>
      </c>
      <c r="H2344" s="162" t="s">
        <v>406</v>
      </c>
      <c r="I2344" s="155"/>
      <c r="J2344" s="155"/>
      <c r="K2344" s="155"/>
      <c r="L2344" s="155"/>
      <c r="M2344" s="155"/>
      <c r="N2344" s="155"/>
      <c r="O2344" s="155"/>
      <c r="P2344" s="155"/>
      <c r="Q2344" s="155"/>
      <c r="R2344" s="155"/>
      <c r="S2344" s="155"/>
      <c r="T2344" s="155"/>
      <c r="U2344" s="155"/>
      <c r="V2344" s="155"/>
      <c r="W2344" s="155"/>
      <c r="X2344" s="155"/>
      <c r="Y2344" s="155"/>
      <c r="Z2344" s="155"/>
      <c r="AA2344" s="155"/>
      <c r="AB2344" s="155"/>
      <c r="AC2344" s="155"/>
      <c r="AD2344" s="155"/>
      <c r="AE2344" s="155"/>
      <c r="AF2344" s="155"/>
      <c r="AG2344" s="155"/>
      <c r="AH2344" s="155"/>
      <c r="AI2344" s="155"/>
      <c r="AJ2344" s="155"/>
      <c r="AK2344" s="155"/>
      <c r="AL2344" s="155"/>
      <c r="AM2344" s="155"/>
      <c r="AN2344" s="155"/>
      <c r="AO2344" s="155"/>
      <c r="AP2344" s="155"/>
      <c r="AQ2344" s="155"/>
      <c r="AR2344" s="155"/>
    </row>
    <row r="2345" spans="1:44" ht="102" hidden="1" x14ac:dyDescent="0.3">
      <c r="A2345" s="155"/>
      <c r="B2345" s="166" t="s">
        <v>3055</v>
      </c>
      <c r="C2345" s="167"/>
      <c r="D2345" s="170">
        <v>2443.84</v>
      </c>
      <c r="E2345" s="171">
        <v>2443.84</v>
      </c>
      <c r="F2345" s="161" t="s">
        <v>1524</v>
      </c>
      <c r="G2345" s="165" t="s">
        <v>4107</v>
      </c>
      <c r="H2345" s="162"/>
      <c r="I2345" s="155"/>
      <c r="J2345" s="155"/>
      <c r="K2345" s="155"/>
      <c r="L2345" s="155"/>
      <c r="M2345" s="155"/>
      <c r="N2345" s="155"/>
      <c r="O2345" s="155"/>
      <c r="P2345" s="155"/>
      <c r="Q2345" s="155"/>
      <c r="R2345" s="155"/>
      <c r="S2345" s="155"/>
      <c r="T2345" s="155"/>
      <c r="U2345" s="155"/>
      <c r="V2345" s="155"/>
      <c r="W2345" s="155"/>
      <c r="X2345" s="155"/>
      <c r="Y2345" s="155"/>
      <c r="Z2345" s="155"/>
      <c r="AA2345" s="155"/>
      <c r="AB2345" s="155"/>
      <c r="AC2345" s="155"/>
      <c r="AD2345" s="155"/>
      <c r="AE2345" s="155"/>
      <c r="AF2345" s="155"/>
      <c r="AG2345" s="155"/>
      <c r="AH2345" s="155"/>
      <c r="AI2345" s="155"/>
      <c r="AJ2345" s="155"/>
      <c r="AK2345" s="155"/>
      <c r="AL2345" s="155"/>
      <c r="AM2345" s="155"/>
      <c r="AN2345" s="155"/>
      <c r="AO2345" s="155"/>
      <c r="AP2345" s="155"/>
      <c r="AQ2345" s="155"/>
      <c r="AR2345" s="155"/>
    </row>
    <row r="2346" spans="1:44" ht="102" x14ac:dyDescent="0.3">
      <c r="A2346" s="155"/>
      <c r="B2346" s="161" t="s">
        <v>1524</v>
      </c>
      <c r="C2346" s="162" t="s">
        <v>406</v>
      </c>
      <c r="D2346" s="170">
        <v>3586.3</v>
      </c>
      <c r="E2346" s="171">
        <v>3586.3</v>
      </c>
      <c r="F2346" s="165" t="s">
        <v>4107</v>
      </c>
      <c r="G2346" s="166" t="s">
        <v>3056</v>
      </c>
      <c r="H2346" s="167"/>
      <c r="I2346" s="155"/>
      <c r="J2346" s="155"/>
      <c r="K2346" s="155"/>
      <c r="L2346" s="155"/>
      <c r="M2346" s="155"/>
      <c r="N2346" s="155"/>
      <c r="O2346" s="155"/>
      <c r="P2346" s="155"/>
      <c r="Q2346" s="155"/>
      <c r="R2346" s="155"/>
      <c r="S2346" s="155"/>
      <c r="T2346" s="155"/>
      <c r="U2346" s="155"/>
      <c r="V2346" s="155"/>
      <c r="W2346" s="155"/>
      <c r="X2346" s="155"/>
      <c r="Y2346" s="155"/>
      <c r="Z2346" s="155"/>
      <c r="AA2346" s="155"/>
      <c r="AB2346" s="155"/>
      <c r="AC2346" s="155"/>
      <c r="AD2346" s="155"/>
      <c r="AE2346" s="155"/>
      <c r="AF2346" s="155"/>
      <c r="AG2346" s="155"/>
      <c r="AH2346" s="155"/>
      <c r="AI2346" s="155"/>
      <c r="AJ2346" s="155"/>
      <c r="AK2346" s="155"/>
      <c r="AL2346" s="155"/>
      <c r="AM2346" s="155"/>
      <c r="AN2346" s="155"/>
      <c r="AO2346" s="155"/>
      <c r="AP2346" s="155"/>
      <c r="AQ2346" s="155"/>
      <c r="AR2346" s="155"/>
    </row>
    <row r="2347" spans="1:44" ht="102" hidden="1" x14ac:dyDescent="0.3">
      <c r="A2347" s="155"/>
      <c r="B2347" s="165" t="s">
        <v>4107</v>
      </c>
      <c r="C2347" s="162"/>
      <c r="D2347" s="170">
        <v>3586.3</v>
      </c>
      <c r="E2347" s="171">
        <v>3586.3</v>
      </c>
      <c r="F2347" s="166" t="s">
        <v>3056</v>
      </c>
      <c r="G2347" s="161" t="s">
        <v>1400</v>
      </c>
      <c r="H2347" s="162" t="s">
        <v>469</v>
      </c>
      <c r="I2347" s="155"/>
      <c r="J2347" s="155"/>
      <c r="K2347" s="155"/>
      <c r="L2347" s="155"/>
      <c r="M2347" s="155"/>
      <c r="N2347" s="155"/>
      <c r="O2347" s="155"/>
      <c r="P2347" s="155"/>
      <c r="Q2347" s="155"/>
      <c r="R2347" s="155"/>
      <c r="S2347" s="155"/>
      <c r="T2347" s="155"/>
      <c r="U2347" s="155"/>
      <c r="V2347" s="155"/>
      <c r="W2347" s="155"/>
      <c r="X2347" s="155"/>
      <c r="Y2347" s="155"/>
      <c r="Z2347" s="155"/>
      <c r="AA2347" s="155"/>
      <c r="AB2347" s="155"/>
      <c r="AC2347" s="155"/>
      <c r="AD2347" s="155"/>
      <c r="AE2347" s="155"/>
      <c r="AF2347" s="155"/>
      <c r="AG2347" s="155"/>
      <c r="AH2347" s="155"/>
      <c r="AI2347" s="155"/>
      <c r="AJ2347" s="155"/>
      <c r="AK2347" s="155"/>
      <c r="AL2347" s="155"/>
      <c r="AM2347" s="155"/>
      <c r="AN2347" s="155"/>
      <c r="AO2347" s="155"/>
      <c r="AP2347" s="155"/>
      <c r="AQ2347" s="155"/>
      <c r="AR2347" s="155"/>
    </row>
    <row r="2348" spans="1:44" ht="102" hidden="1" x14ac:dyDescent="0.3">
      <c r="A2348" s="155"/>
      <c r="B2348" s="166" t="s">
        <v>3056</v>
      </c>
      <c r="C2348" s="167"/>
      <c r="D2348" s="170">
        <v>3586.3</v>
      </c>
      <c r="E2348" s="171">
        <v>3586.3</v>
      </c>
      <c r="F2348" s="161" t="s">
        <v>1400</v>
      </c>
      <c r="G2348" s="165" t="s">
        <v>4107</v>
      </c>
      <c r="H2348" s="162"/>
      <c r="I2348" s="155"/>
      <c r="J2348" s="155"/>
      <c r="K2348" s="155"/>
      <c r="L2348" s="155"/>
      <c r="M2348" s="155"/>
      <c r="N2348" s="155"/>
      <c r="O2348" s="155"/>
      <c r="P2348" s="155"/>
      <c r="Q2348" s="155"/>
      <c r="R2348" s="155"/>
      <c r="S2348" s="155"/>
      <c r="T2348" s="155"/>
      <c r="U2348" s="155"/>
      <c r="V2348" s="155"/>
      <c r="W2348" s="155"/>
      <c r="X2348" s="155"/>
      <c r="Y2348" s="155"/>
      <c r="Z2348" s="155"/>
      <c r="AA2348" s="155"/>
      <c r="AB2348" s="155"/>
      <c r="AC2348" s="155"/>
      <c r="AD2348" s="155"/>
      <c r="AE2348" s="155"/>
      <c r="AF2348" s="155"/>
      <c r="AG2348" s="155"/>
      <c r="AH2348" s="155"/>
      <c r="AI2348" s="155"/>
      <c r="AJ2348" s="155"/>
      <c r="AK2348" s="155"/>
      <c r="AL2348" s="155"/>
      <c r="AM2348" s="155"/>
      <c r="AN2348" s="155"/>
      <c r="AO2348" s="155"/>
      <c r="AP2348" s="155"/>
      <c r="AQ2348" s="155"/>
      <c r="AR2348" s="155"/>
    </row>
    <row r="2349" spans="1:44" ht="102" x14ac:dyDescent="0.3">
      <c r="A2349" s="155"/>
      <c r="B2349" s="161" t="s">
        <v>1400</v>
      </c>
      <c r="C2349" s="162" t="s">
        <v>469</v>
      </c>
      <c r="D2349" s="170">
        <v>3388.74</v>
      </c>
      <c r="E2349" s="171">
        <v>3388.74</v>
      </c>
      <c r="F2349" s="165" t="s">
        <v>4107</v>
      </c>
      <c r="G2349" s="166" t="s">
        <v>3057</v>
      </c>
      <c r="H2349" s="167"/>
      <c r="I2349" s="155"/>
      <c r="J2349" s="155"/>
      <c r="K2349" s="155"/>
      <c r="L2349" s="155"/>
      <c r="M2349" s="155"/>
      <c r="N2349" s="155"/>
      <c r="O2349" s="155"/>
      <c r="P2349" s="155"/>
      <c r="Q2349" s="155"/>
      <c r="R2349" s="155"/>
      <c r="S2349" s="155"/>
      <c r="T2349" s="155"/>
      <c r="U2349" s="155"/>
      <c r="V2349" s="155"/>
      <c r="W2349" s="155"/>
      <c r="X2349" s="155"/>
      <c r="Y2349" s="155"/>
      <c r="Z2349" s="155"/>
      <c r="AA2349" s="155"/>
      <c r="AB2349" s="155"/>
      <c r="AC2349" s="155"/>
      <c r="AD2349" s="155"/>
      <c r="AE2349" s="155"/>
      <c r="AF2349" s="155"/>
      <c r="AG2349" s="155"/>
      <c r="AH2349" s="155"/>
      <c r="AI2349" s="155"/>
      <c r="AJ2349" s="155"/>
      <c r="AK2349" s="155"/>
      <c r="AL2349" s="155"/>
      <c r="AM2349" s="155"/>
      <c r="AN2349" s="155"/>
      <c r="AO2349" s="155"/>
      <c r="AP2349" s="155"/>
      <c r="AQ2349" s="155"/>
      <c r="AR2349" s="155"/>
    </row>
    <row r="2350" spans="1:44" ht="102" hidden="1" x14ac:dyDescent="0.3">
      <c r="A2350" s="155"/>
      <c r="B2350" s="165" t="s">
        <v>4107</v>
      </c>
      <c r="C2350" s="162"/>
      <c r="D2350" s="170">
        <v>3388.74</v>
      </c>
      <c r="E2350" s="171">
        <v>3388.74</v>
      </c>
      <c r="F2350" s="166" t="s">
        <v>3057</v>
      </c>
      <c r="G2350" s="161" t="s">
        <v>1431</v>
      </c>
      <c r="H2350" s="162" t="s">
        <v>404</v>
      </c>
      <c r="I2350" s="155"/>
      <c r="J2350" s="155"/>
      <c r="K2350" s="155"/>
      <c r="L2350" s="155"/>
      <c r="M2350" s="155"/>
      <c r="N2350" s="155"/>
      <c r="O2350" s="155"/>
      <c r="P2350" s="155"/>
      <c r="Q2350" s="155"/>
      <c r="R2350" s="155"/>
      <c r="S2350" s="155"/>
      <c r="T2350" s="155"/>
      <c r="U2350" s="155"/>
      <c r="V2350" s="155"/>
      <c r="W2350" s="155"/>
      <c r="X2350" s="155"/>
      <c r="Y2350" s="155"/>
      <c r="Z2350" s="155"/>
      <c r="AA2350" s="155"/>
      <c r="AB2350" s="155"/>
      <c r="AC2350" s="155"/>
      <c r="AD2350" s="155"/>
      <c r="AE2350" s="155"/>
      <c r="AF2350" s="155"/>
      <c r="AG2350" s="155"/>
      <c r="AH2350" s="155"/>
      <c r="AI2350" s="155"/>
      <c r="AJ2350" s="155"/>
      <c r="AK2350" s="155"/>
      <c r="AL2350" s="155"/>
      <c r="AM2350" s="155"/>
      <c r="AN2350" s="155"/>
      <c r="AO2350" s="155"/>
      <c r="AP2350" s="155"/>
      <c r="AQ2350" s="155"/>
      <c r="AR2350" s="155"/>
    </row>
    <row r="2351" spans="1:44" ht="102" hidden="1" x14ac:dyDescent="0.3">
      <c r="A2351" s="155"/>
      <c r="B2351" s="166" t="s">
        <v>3057</v>
      </c>
      <c r="C2351" s="167"/>
      <c r="D2351" s="170">
        <v>3388.74</v>
      </c>
      <c r="E2351" s="171">
        <v>3388.74</v>
      </c>
      <c r="F2351" s="161" t="s">
        <v>1431</v>
      </c>
      <c r="G2351" s="165" t="s">
        <v>4107</v>
      </c>
      <c r="H2351" s="162"/>
      <c r="I2351" s="155"/>
      <c r="J2351" s="155"/>
      <c r="K2351" s="155"/>
      <c r="L2351" s="155"/>
      <c r="M2351" s="155"/>
      <c r="N2351" s="155"/>
      <c r="O2351" s="155"/>
      <c r="P2351" s="155"/>
      <c r="Q2351" s="155"/>
      <c r="R2351" s="155"/>
      <c r="S2351" s="155"/>
      <c r="T2351" s="155"/>
      <c r="U2351" s="155"/>
      <c r="V2351" s="155"/>
      <c r="W2351" s="155"/>
      <c r="X2351" s="155"/>
      <c r="Y2351" s="155"/>
      <c r="Z2351" s="155"/>
      <c r="AA2351" s="155"/>
      <c r="AB2351" s="155"/>
      <c r="AC2351" s="155"/>
      <c r="AD2351" s="155"/>
      <c r="AE2351" s="155"/>
      <c r="AF2351" s="155"/>
      <c r="AG2351" s="155"/>
      <c r="AH2351" s="155"/>
      <c r="AI2351" s="155"/>
      <c r="AJ2351" s="155"/>
      <c r="AK2351" s="155"/>
      <c r="AL2351" s="155"/>
      <c r="AM2351" s="155"/>
      <c r="AN2351" s="155"/>
      <c r="AO2351" s="155"/>
      <c r="AP2351" s="155"/>
      <c r="AQ2351" s="155"/>
      <c r="AR2351" s="155"/>
    </row>
    <row r="2352" spans="1:44" ht="102" x14ac:dyDescent="0.3">
      <c r="A2352" s="155"/>
      <c r="B2352" s="161" t="s">
        <v>1431</v>
      </c>
      <c r="C2352" s="162" t="s">
        <v>404</v>
      </c>
      <c r="D2352" s="170">
        <v>2718.72</v>
      </c>
      <c r="E2352" s="171">
        <v>2718.72</v>
      </c>
      <c r="F2352" s="165" t="s">
        <v>4107</v>
      </c>
      <c r="G2352" s="166" t="s">
        <v>3058</v>
      </c>
      <c r="H2352" s="167"/>
      <c r="I2352" s="155"/>
      <c r="J2352" s="155"/>
      <c r="K2352" s="155"/>
      <c r="L2352" s="155"/>
      <c r="M2352" s="155"/>
      <c r="N2352" s="155"/>
      <c r="O2352" s="155"/>
      <c r="P2352" s="155"/>
      <c r="Q2352" s="155"/>
      <c r="R2352" s="155"/>
      <c r="S2352" s="155"/>
      <c r="T2352" s="155"/>
      <c r="U2352" s="155"/>
      <c r="V2352" s="155"/>
      <c r="W2352" s="155"/>
      <c r="X2352" s="155"/>
      <c r="Y2352" s="155"/>
      <c r="Z2352" s="155"/>
      <c r="AA2352" s="155"/>
      <c r="AB2352" s="155"/>
      <c r="AC2352" s="155"/>
      <c r="AD2352" s="155"/>
      <c r="AE2352" s="155"/>
      <c r="AF2352" s="155"/>
      <c r="AG2352" s="155"/>
      <c r="AH2352" s="155"/>
      <c r="AI2352" s="155"/>
      <c r="AJ2352" s="155"/>
      <c r="AK2352" s="155"/>
      <c r="AL2352" s="155"/>
      <c r="AM2352" s="155"/>
      <c r="AN2352" s="155"/>
      <c r="AO2352" s="155"/>
      <c r="AP2352" s="155"/>
      <c r="AQ2352" s="155"/>
      <c r="AR2352" s="155"/>
    </row>
    <row r="2353" spans="1:44" ht="102" hidden="1" x14ac:dyDescent="0.3">
      <c r="A2353" s="155"/>
      <c r="B2353" s="165" t="s">
        <v>4107</v>
      </c>
      <c r="C2353" s="162"/>
      <c r="D2353" s="170">
        <v>2718.72</v>
      </c>
      <c r="E2353" s="171">
        <v>2718.72</v>
      </c>
      <c r="F2353" s="166" t="s">
        <v>3058</v>
      </c>
      <c r="G2353" s="161" t="s">
        <v>1408</v>
      </c>
      <c r="H2353" s="162" t="s">
        <v>454</v>
      </c>
      <c r="I2353" s="155"/>
      <c r="J2353" s="155"/>
      <c r="K2353" s="155"/>
      <c r="L2353" s="155"/>
      <c r="M2353" s="155"/>
      <c r="N2353" s="155"/>
      <c r="O2353" s="155"/>
      <c r="P2353" s="155"/>
      <c r="Q2353" s="155"/>
      <c r="R2353" s="155"/>
      <c r="S2353" s="155"/>
      <c r="T2353" s="155"/>
      <c r="U2353" s="155"/>
      <c r="V2353" s="155"/>
      <c r="W2353" s="155"/>
      <c r="X2353" s="155"/>
      <c r="Y2353" s="155"/>
      <c r="Z2353" s="155"/>
      <c r="AA2353" s="155"/>
      <c r="AB2353" s="155"/>
      <c r="AC2353" s="155"/>
      <c r="AD2353" s="155"/>
      <c r="AE2353" s="155"/>
      <c r="AF2353" s="155"/>
      <c r="AG2353" s="155"/>
      <c r="AH2353" s="155"/>
      <c r="AI2353" s="155"/>
      <c r="AJ2353" s="155"/>
      <c r="AK2353" s="155"/>
      <c r="AL2353" s="155"/>
      <c r="AM2353" s="155"/>
      <c r="AN2353" s="155"/>
      <c r="AO2353" s="155"/>
      <c r="AP2353" s="155"/>
      <c r="AQ2353" s="155"/>
      <c r="AR2353" s="155"/>
    </row>
    <row r="2354" spans="1:44" ht="102" hidden="1" x14ac:dyDescent="0.3">
      <c r="A2354" s="155"/>
      <c r="B2354" s="166" t="s">
        <v>3058</v>
      </c>
      <c r="C2354" s="167"/>
      <c r="D2354" s="170">
        <v>2718.72</v>
      </c>
      <c r="E2354" s="171">
        <v>2718.72</v>
      </c>
      <c r="F2354" s="161" t="s">
        <v>1408</v>
      </c>
      <c r="G2354" s="165" t="s">
        <v>4107</v>
      </c>
      <c r="H2354" s="162"/>
      <c r="I2354" s="155"/>
      <c r="J2354" s="155"/>
      <c r="K2354" s="155"/>
      <c r="L2354" s="155"/>
      <c r="M2354" s="155"/>
      <c r="N2354" s="155"/>
      <c r="O2354" s="155"/>
      <c r="P2354" s="155"/>
      <c r="Q2354" s="155"/>
      <c r="R2354" s="155"/>
      <c r="S2354" s="155"/>
      <c r="T2354" s="155"/>
      <c r="U2354" s="155"/>
      <c r="V2354" s="155"/>
      <c r="W2354" s="155"/>
      <c r="X2354" s="155"/>
      <c r="Y2354" s="155"/>
      <c r="Z2354" s="155"/>
      <c r="AA2354" s="155"/>
      <c r="AB2354" s="155"/>
      <c r="AC2354" s="155"/>
      <c r="AD2354" s="155"/>
      <c r="AE2354" s="155"/>
      <c r="AF2354" s="155"/>
      <c r="AG2354" s="155"/>
      <c r="AH2354" s="155"/>
      <c r="AI2354" s="155"/>
      <c r="AJ2354" s="155"/>
      <c r="AK2354" s="155"/>
      <c r="AL2354" s="155"/>
      <c r="AM2354" s="155"/>
      <c r="AN2354" s="155"/>
      <c r="AO2354" s="155"/>
      <c r="AP2354" s="155"/>
      <c r="AQ2354" s="155"/>
      <c r="AR2354" s="155"/>
    </row>
    <row r="2355" spans="1:44" ht="102" x14ac:dyDescent="0.3">
      <c r="A2355" s="155"/>
      <c r="B2355" s="161" t="s">
        <v>1408</v>
      </c>
      <c r="C2355" s="162" t="s">
        <v>454</v>
      </c>
      <c r="D2355" s="170">
        <v>2443.84</v>
      </c>
      <c r="E2355" s="171">
        <v>2443.84</v>
      </c>
      <c r="F2355" s="165" t="s">
        <v>4107</v>
      </c>
      <c r="G2355" s="166" t="s">
        <v>3059</v>
      </c>
      <c r="H2355" s="167"/>
      <c r="I2355" s="155"/>
      <c r="J2355" s="155"/>
      <c r="K2355" s="155"/>
      <c r="L2355" s="155"/>
      <c r="M2355" s="155"/>
      <c r="N2355" s="155"/>
      <c r="O2355" s="155"/>
      <c r="P2355" s="155"/>
      <c r="Q2355" s="155"/>
      <c r="R2355" s="155"/>
      <c r="S2355" s="155"/>
      <c r="T2355" s="155"/>
      <c r="U2355" s="155"/>
      <c r="V2355" s="155"/>
      <c r="W2355" s="155"/>
      <c r="X2355" s="155"/>
      <c r="Y2355" s="155"/>
      <c r="Z2355" s="155"/>
      <c r="AA2355" s="155"/>
      <c r="AB2355" s="155"/>
      <c r="AC2355" s="155"/>
      <c r="AD2355" s="155"/>
      <c r="AE2355" s="155"/>
      <c r="AF2355" s="155"/>
      <c r="AG2355" s="155"/>
      <c r="AH2355" s="155"/>
      <c r="AI2355" s="155"/>
      <c r="AJ2355" s="155"/>
      <c r="AK2355" s="155"/>
      <c r="AL2355" s="155"/>
      <c r="AM2355" s="155"/>
      <c r="AN2355" s="155"/>
      <c r="AO2355" s="155"/>
      <c r="AP2355" s="155"/>
      <c r="AQ2355" s="155"/>
      <c r="AR2355" s="155"/>
    </row>
    <row r="2356" spans="1:44" ht="102" hidden="1" x14ac:dyDescent="0.3">
      <c r="A2356" s="155"/>
      <c r="B2356" s="165" t="s">
        <v>4107</v>
      </c>
      <c r="C2356" s="162"/>
      <c r="D2356" s="170">
        <v>2443.84</v>
      </c>
      <c r="E2356" s="171">
        <v>2443.84</v>
      </c>
      <c r="F2356" s="166" t="s">
        <v>3059</v>
      </c>
      <c r="G2356" s="161" t="s">
        <v>1461</v>
      </c>
      <c r="H2356" s="162" t="s">
        <v>471</v>
      </c>
      <c r="I2356" s="155"/>
      <c r="J2356" s="155"/>
      <c r="K2356" s="155"/>
      <c r="L2356" s="155"/>
      <c r="M2356" s="155"/>
      <c r="N2356" s="155"/>
      <c r="O2356" s="155"/>
      <c r="P2356" s="155"/>
      <c r="Q2356" s="155"/>
      <c r="R2356" s="155"/>
      <c r="S2356" s="155"/>
      <c r="T2356" s="155"/>
      <c r="U2356" s="155"/>
      <c r="V2356" s="155"/>
      <c r="W2356" s="155"/>
      <c r="X2356" s="155"/>
      <c r="Y2356" s="155"/>
      <c r="Z2356" s="155"/>
      <c r="AA2356" s="155"/>
      <c r="AB2356" s="155"/>
      <c r="AC2356" s="155"/>
      <c r="AD2356" s="155"/>
      <c r="AE2356" s="155"/>
      <c r="AF2356" s="155"/>
      <c r="AG2356" s="155"/>
      <c r="AH2356" s="155"/>
      <c r="AI2356" s="155"/>
      <c r="AJ2356" s="155"/>
      <c r="AK2356" s="155"/>
      <c r="AL2356" s="155"/>
      <c r="AM2356" s="155"/>
      <c r="AN2356" s="155"/>
      <c r="AO2356" s="155"/>
      <c r="AP2356" s="155"/>
      <c r="AQ2356" s="155"/>
      <c r="AR2356" s="155"/>
    </row>
    <row r="2357" spans="1:44" ht="102" hidden="1" x14ac:dyDescent="0.3">
      <c r="A2357" s="155"/>
      <c r="B2357" s="166" t="s">
        <v>3059</v>
      </c>
      <c r="C2357" s="167"/>
      <c r="D2357" s="170">
        <v>2443.84</v>
      </c>
      <c r="E2357" s="171">
        <v>2443.84</v>
      </c>
      <c r="F2357" s="161" t="s">
        <v>1461</v>
      </c>
      <c r="G2357" s="165" t="s">
        <v>4107</v>
      </c>
      <c r="H2357" s="162"/>
      <c r="I2357" s="155"/>
      <c r="J2357" s="155"/>
      <c r="K2357" s="155"/>
      <c r="L2357" s="155"/>
      <c r="M2357" s="155"/>
      <c r="N2357" s="155"/>
      <c r="O2357" s="155"/>
      <c r="P2357" s="155"/>
      <c r="Q2357" s="155"/>
      <c r="R2357" s="155"/>
      <c r="S2357" s="155"/>
      <c r="T2357" s="155"/>
      <c r="U2357" s="155"/>
      <c r="V2357" s="155"/>
      <c r="W2357" s="155"/>
      <c r="X2357" s="155"/>
      <c r="Y2357" s="155"/>
      <c r="Z2357" s="155"/>
      <c r="AA2357" s="155"/>
      <c r="AB2357" s="155"/>
      <c r="AC2357" s="155"/>
      <c r="AD2357" s="155"/>
      <c r="AE2357" s="155"/>
      <c r="AF2357" s="155"/>
      <c r="AG2357" s="155"/>
      <c r="AH2357" s="155"/>
      <c r="AI2357" s="155"/>
      <c r="AJ2357" s="155"/>
      <c r="AK2357" s="155"/>
      <c r="AL2357" s="155"/>
      <c r="AM2357" s="155"/>
      <c r="AN2357" s="155"/>
      <c r="AO2357" s="155"/>
      <c r="AP2357" s="155"/>
      <c r="AQ2357" s="155"/>
      <c r="AR2357" s="155"/>
    </row>
    <row r="2358" spans="1:44" ht="102" x14ac:dyDescent="0.3">
      <c r="A2358" s="155"/>
      <c r="B2358" s="161" t="s">
        <v>1461</v>
      </c>
      <c r="C2358" s="162" t="s">
        <v>471</v>
      </c>
      <c r="D2358" s="170">
        <v>3586.3</v>
      </c>
      <c r="E2358" s="171">
        <v>3586.3</v>
      </c>
      <c r="F2358" s="165" t="s">
        <v>4107</v>
      </c>
      <c r="G2358" s="166" t="s">
        <v>3060</v>
      </c>
      <c r="H2358" s="167"/>
      <c r="I2358" s="155"/>
      <c r="J2358" s="155"/>
      <c r="K2358" s="155"/>
      <c r="L2358" s="155"/>
      <c r="M2358" s="155"/>
      <c r="N2358" s="155"/>
      <c r="O2358" s="155"/>
      <c r="P2358" s="155"/>
      <c r="Q2358" s="155"/>
      <c r="R2358" s="155"/>
      <c r="S2358" s="155"/>
      <c r="T2358" s="155"/>
      <c r="U2358" s="155"/>
      <c r="V2358" s="155"/>
      <c r="W2358" s="155"/>
      <c r="X2358" s="155"/>
      <c r="Y2358" s="155"/>
      <c r="Z2358" s="155"/>
      <c r="AA2358" s="155"/>
      <c r="AB2358" s="155"/>
      <c r="AC2358" s="155"/>
      <c r="AD2358" s="155"/>
      <c r="AE2358" s="155"/>
      <c r="AF2358" s="155"/>
      <c r="AG2358" s="155"/>
      <c r="AH2358" s="155"/>
      <c r="AI2358" s="155"/>
      <c r="AJ2358" s="155"/>
      <c r="AK2358" s="155"/>
      <c r="AL2358" s="155"/>
      <c r="AM2358" s="155"/>
      <c r="AN2358" s="155"/>
      <c r="AO2358" s="155"/>
      <c r="AP2358" s="155"/>
      <c r="AQ2358" s="155"/>
      <c r="AR2358" s="155"/>
    </row>
    <row r="2359" spans="1:44" ht="102" hidden="1" x14ac:dyDescent="0.3">
      <c r="A2359" s="155"/>
      <c r="B2359" s="165" t="s">
        <v>4107</v>
      </c>
      <c r="C2359" s="162"/>
      <c r="D2359" s="170">
        <v>3586.3</v>
      </c>
      <c r="E2359" s="171">
        <v>3586.3</v>
      </c>
      <c r="F2359" s="166" t="s">
        <v>3060</v>
      </c>
      <c r="G2359" s="161" t="s">
        <v>1477</v>
      </c>
      <c r="H2359" s="162" t="s">
        <v>427</v>
      </c>
      <c r="I2359" s="155"/>
      <c r="J2359" s="155"/>
      <c r="K2359" s="155"/>
      <c r="L2359" s="155"/>
      <c r="M2359" s="155"/>
      <c r="N2359" s="155"/>
      <c r="O2359" s="155"/>
      <c r="P2359" s="155"/>
      <c r="Q2359" s="155"/>
      <c r="R2359" s="155"/>
      <c r="S2359" s="155"/>
      <c r="T2359" s="155"/>
      <c r="U2359" s="155"/>
      <c r="V2359" s="155"/>
      <c r="W2359" s="155"/>
      <c r="X2359" s="155"/>
      <c r="Y2359" s="155"/>
      <c r="Z2359" s="155"/>
      <c r="AA2359" s="155"/>
      <c r="AB2359" s="155"/>
      <c r="AC2359" s="155"/>
      <c r="AD2359" s="155"/>
      <c r="AE2359" s="155"/>
      <c r="AF2359" s="155"/>
      <c r="AG2359" s="155"/>
      <c r="AH2359" s="155"/>
      <c r="AI2359" s="155"/>
      <c r="AJ2359" s="155"/>
      <c r="AK2359" s="155"/>
      <c r="AL2359" s="155"/>
      <c r="AM2359" s="155"/>
      <c r="AN2359" s="155"/>
      <c r="AO2359" s="155"/>
      <c r="AP2359" s="155"/>
      <c r="AQ2359" s="155"/>
      <c r="AR2359" s="155"/>
    </row>
    <row r="2360" spans="1:44" ht="102" hidden="1" x14ac:dyDescent="0.3">
      <c r="A2360" s="155"/>
      <c r="B2360" s="166" t="s">
        <v>3060</v>
      </c>
      <c r="C2360" s="167"/>
      <c r="D2360" s="170">
        <v>3586.3</v>
      </c>
      <c r="E2360" s="171">
        <v>3586.3</v>
      </c>
      <c r="F2360" s="161" t="s">
        <v>1477</v>
      </c>
      <c r="G2360" s="165" t="s">
        <v>4107</v>
      </c>
      <c r="H2360" s="162"/>
      <c r="I2360" s="155"/>
      <c r="J2360" s="155"/>
      <c r="K2360" s="155"/>
      <c r="L2360" s="155"/>
      <c r="M2360" s="155"/>
      <c r="N2360" s="155"/>
      <c r="O2360" s="155"/>
      <c r="P2360" s="155"/>
      <c r="Q2360" s="155"/>
      <c r="R2360" s="155"/>
      <c r="S2360" s="155"/>
      <c r="T2360" s="155"/>
      <c r="U2360" s="155"/>
      <c r="V2360" s="155"/>
      <c r="W2360" s="155"/>
      <c r="X2360" s="155"/>
      <c r="Y2360" s="155"/>
      <c r="Z2360" s="155"/>
      <c r="AA2360" s="155"/>
      <c r="AB2360" s="155"/>
      <c r="AC2360" s="155"/>
      <c r="AD2360" s="155"/>
      <c r="AE2360" s="155"/>
      <c r="AF2360" s="155"/>
      <c r="AG2360" s="155"/>
      <c r="AH2360" s="155"/>
      <c r="AI2360" s="155"/>
      <c r="AJ2360" s="155"/>
      <c r="AK2360" s="155"/>
      <c r="AL2360" s="155"/>
      <c r="AM2360" s="155"/>
      <c r="AN2360" s="155"/>
      <c r="AO2360" s="155"/>
      <c r="AP2360" s="155"/>
      <c r="AQ2360" s="155"/>
      <c r="AR2360" s="155"/>
    </row>
    <row r="2361" spans="1:44" ht="102" x14ac:dyDescent="0.3">
      <c r="A2361" s="155"/>
      <c r="B2361" s="161" t="s">
        <v>1477</v>
      </c>
      <c r="C2361" s="162" t="s">
        <v>427</v>
      </c>
      <c r="D2361" s="170">
        <v>3388.74</v>
      </c>
      <c r="E2361" s="171">
        <v>3388.74</v>
      </c>
      <c r="F2361" s="165" t="s">
        <v>4107</v>
      </c>
      <c r="G2361" s="166" t="s">
        <v>3061</v>
      </c>
      <c r="H2361" s="167"/>
      <c r="I2361" s="155"/>
      <c r="J2361" s="155"/>
      <c r="K2361" s="155"/>
      <c r="L2361" s="155"/>
      <c r="M2361" s="155"/>
      <c r="N2361" s="155"/>
      <c r="O2361" s="155"/>
      <c r="P2361" s="155"/>
      <c r="Q2361" s="155"/>
      <c r="R2361" s="155"/>
      <c r="S2361" s="155"/>
      <c r="T2361" s="155"/>
      <c r="U2361" s="155"/>
      <c r="V2361" s="155"/>
      <c r="W2361" s="155"/>
      <c r="X2361" s="155"/>
      <c r="Y2361" s="155"/>
      <c r="Z2361" s="155"/>
      <c r="AA2361" s="155"/>
      <c r="AB2361" s="155"/>
      <c r="AC2361" s="155"/>
      <c r="AD2361" s="155"/>
      <c r="AE2361" s="155"/>
      <c r="AF2361" s="155"/>
      <c r="AG2361" s="155"/>
      <c r="AH2361" s="155"/>
      <c r="AI2361" s="155"/>
      <c r="AJ2361" s="155"/>
      <c r="AK2361" s="155"/>
      <c r="AL2361" s="155"/>
      <c r="AM2361" s="155"/>
      <c r="AN2361" s="155"/>
      <c r="AO2361" s="155"/>
      <c r="AP2361" s="155"/>
      <c r="AQ2361" s="155"/>
      <c r="AR2361" s="155"/>
    </row>
    <row r="2362" spans="1:44" ht="102" hidden="1" x14ac:dyDescent="0.3">
      <c r="A2362" s="155"/>
      <c r="B2362" s="165" t="s">
        <v>4107</v>
      </c>
      <c r="C2362" s="162"/>
      <c r="D2362" s="170">
        <v>3388.74</v>
      </c>
      <c r="E2362" s="171">
        <v>3388.74</v>
      </c>
      <c r="F2362" s="166" t="s">
        <v>3061</v>
      </c>
      <c r="G2362" s="161" t="s">
        <v>2354</v>
      </c>
      <c r="H2362" s="162" t="s">
        <v>473</v>
      </c>
      <c r="I2362" s="155"/>
      <c r="J2362" s="155"/>
      <c r="K2362" s="155"/>
      <c r="L2362" s="155"/>
      <c r="M2362" s="155"/>
      <c r="N2362" s="155"/>
      <c r="O2362" s="155"/>
      <c r="P2362" s="155"/>
      <c r="Q2362" s="155"/>
      <c r="R2362" s="155"/>
      <c r="S2362" s="155"/>
      <c r="T2362" s="155"/>
      <c r="U2362" s="155"/>
      <c r="V2362" s="155"/>
      <c r="W2362" s="155"/>
      <c r="X2362" s="155"/>
      <c r="Y2362" s="155"/>
      <c r="Z2362" s="155"/>
      <c r="AA2362" s="155"/>
      <c r="AB2362" s="155"/>
      <c r="AC2362" s="155"/>
      <c r="AD2362" s="155"/>
      <c r="AE2362" s="155"/>
      <c r="AF2362" s="155"/>
      <c r="AG2362" s="155"/>
      <c r="AH2362" s="155"/>
      <c r="AI2362" s="155"/>
      <c r="AJ2362" s="155"/>
      <c r="AK2362" s="155"/>
      <c r="AL2362" s="155"/>
      <c r="AM2362" s="155"/>
      <c r="AN2362" s="155"/>
      <c r="AO2362" s="155"/>
      <c r="AP2362" s="155"/>
      <c r="AQ2362" s="155"/>
      <c r="AR2362" s="155"/>
    </row>
    <row r="2363" spans="1:44" ht="102" hidden="1" x14ac:dyDescent="0.3">
      <c r="A2363" s="155"/>
      <c r="B2363" s="166" t="s">
        <v>3061</v>
      </c>
      <c r="C2363" s="167"/>
      <c r="D2363" s="170">
        <v>3388.74</v>
      </c>
      <c r="E2363" s="171">
        <v>3388.74</v>
      </c>
      <c r="F2363" s="161" t="s">
        <v>2354</v>
      </c>
      <c r="G2363" s="165" t="s">
        <v>4107</v>
      </c>
      <c r="H2363" s="162"/>
      <c r="I2363" s="155"/>
      <c r="J2363" s="155"/>
      <c r="K2363" s="155"/>
      <c r="L2363" s="155"/>
      <c r="M2363" s="155"/>
      <c r="N2363" s="155"/>
      <c r="O2363" s="155"/>
      <c r="P2363" s="155"/>
      <c r="Q2363" s="155"/>
      <c r="R2363" s="155"/>
      <c r="S2363" s="155"/>
      <c r="T2363" s="155"/>
      <c r="U2363" s="155"/>
      <c r="V2363" s="155"/>
      <c r="W2363" s="155"/>
      <c r="X2363" s="155"/>
      <c r="Y2363" s="155"/>
      <c r="Z2363" s="155"/>
      <c r="AA2363" s="155"/>
      <c r="AB2363" s="155"/>
      <c r="AC2363" s="155"/>
      <c r="AD2363" s="155"/>
      <c r="AE2363" s="155"/>
      <c r="AF2363" s="155"/>
      <c r="AG2363" s="155"/>
      <c r="AH2363" s="155"/>
      <c r="AI2363" s="155"/>
      <c r="AJ2363" s="155"/>
      <c r="AK2363" s="155"/>
      <c r="AL2363" s="155"/>
      <c r="AM2363" s="155"/>
      <c r="AN2363" s="155"/>
      <c r="AO2363" s="155"/>
      <c r="AP2363" s="155"/>
      <c r="AQ2363" s="155"/>
      <c r="AR2363" s="155"/>
    </row>
    <row r="2364" spans="1:44" ht="102" x14ac:dyDescent="0.3">
      <c r="A2364" s="155"/>
      <c r="B2364" s="161" t="s">
        <v>2354</v>
      </c>
      <c r="C2364" s="162" t="s">
        <v>473</v>
      </c>
      <c r="D2364" s="170">
        <v>2718.72</v>
      </c>
      <c r="E2364" s="171">
        <v>2718.72</v>
      </c>
      <c r="F2364" s="165" t="s">
        <v>4107</v>
      </c>
      <c r="G2364" s="166" t="s">
        <v>3440</v>
      </c>
      <c r="H2364" s="167"/>
      <c r="I2364" s="155"/>
      <c r="J2364" s="155"/>
      <c r="K2364" s="155"/>
      <c r="L2364" s="155"/>
      <c r="M2364" s="155"/>
      <c r="N2364" s="155"/>
      <c r="O2364" s="155"/>
      <c r="P2364" s="155"/>
      <c r="Q2364" s="155"/>
      <c r="R2364" s="155"/>
      <c r="S2364" s="155"/>
      <c r="T2364" s="155"/>
      <c r="U2364" s="155"/>
      <c r="V2364" s="155"/>
      <c r="W2364" s="155"/>
      <c r="X2364" s="155"/>
      <c r="Y2364" s="155"/>
      <c r="Z2364" s="155"/>
      <c r="AA2364" s="155"/>
      <c r="AB2364" s="155"/>
      <c r="AC2364" s="155"/>
      <c r="AD2364" s="155"/>
      <c r="AE2364" s="155"/>
      <c r="AF2364" s="155"/>
      <c r="AG2364" s="155"/>
      <c r="AH2364" s="155"/>
      <c r="AI2364" s="155"/>
      <c r="AJ2364" s="155"/>
      <c r="AK2364" s="155"/>
      <c r="AL2364" s="155"/>
      <c r="AM2364" s="155"/>
      <c r="AN2364" s="155"/>
      <c r="AO2364" s="155"/>
      <c r="AP2364" s="155"/>
      <c r="AQ2364" s="155"/>
      <c r="AR2364" s="155"/>
    </row>
    <row r="2365" spans="1:44" ht="102" hidden="1" x14ac:dyDescent="0.3">
      <c r="A2365" s="155"/>
      <c r="B2365" s="165" t="s">
        <v>4107</v>
      </c>
      <c r="C2365" s="162"/>
      <c r="D2365" s="170">
        <v>2718.72</v>
      </c>
      <c r="E2365" s="171">
        <v>2718.72</v>
      </c>
      <c r="F2365" s="166" t="s">
        <v>3440</v>
      </c>
      <c r="G2365" s="161" t="s">
        <v>1539</v>
      </c>
      <c r="H2365" s="162" t="s">
        <v>476</v>
      </c>
      <c r="I2365" s="155"/>
      <c r="J2365" s="155"/>
      <c r="K2365" s="155"/>
      <c r="L2365" s="155"/>
      <c r="M2365" s="155"/>
      <c r="N2365" s="155"/>
      <c r="O2365" s="155"/>
      <c r="P2365" s="155"/>
      <c r="Q2365" s="155"/>
      <c r="R2365" s="155"/>
      <c r="S2365" s="155"/>
      <c r="T2365" s="155"/>
      <c r="U2365" s="155"/>
      <c r="V2365" s="155"/>
      <c r="W2365" s="155"/>
      <c r="X2365" s="155"/>
      <c r="Y2365" s="155"/>
      <c r="Z2365" s="155"/>
      <c r="AA2365" s="155"/>
      <c r="AB2365" s="155"/>
      <c r="AC2365" s="155"/>
      <c r="AD2365" s="155"/>
      <c r="AE2365" s="155"/>
      <c r="AF2365" s="155"/>
      <c r="AG2365" s="155"/>
      <c r="AH2365" s="155"/>
      <c r="AI2365" s="155"/>
      <c r="AJ2365" s="155"/>
      <c r="AK2365" s="155"/>
      <c r="AL2365" s="155"/>
      <c r="AM2365" s="155"/>
      <c r="AN2365" s="155"/>
      <c r="AO2365" s="155"/>
      <c r="AP2365" s="155"/>
      <c r="AQ2365" s="155"/>
      <c r="AR2365" s="155"/>
    </row>
    <row r="2366" spans="1:44" ht="102" hidden="1" x14ac:dyDescent="0.3">
      <c r="A2366" s="155"/>
      <c r="B2366" s="166" t="s">
        <v>3440</v>
      </c>
      <c r="C2366" s="167"/>
      <c r="D2366" s="170">
        <v>2718.72</v>
      </c>
      <c r="E2366" s="171">
        <v>2718.72</v>
      </c>
      <c r="F2366" s="161" t="s">
        <v>1539</v>
      </c>
      <c r="G2366" s="165" t="s">
        <v>4107</v>
      </c>
      <c r="H2366" s="162"/>
      <c r="I2366" s="155"/>
      <c r="J2366" s="155"/>
      <c r="K2366" s="155"/>
      <c r="L2366" s="155"/>
      <c r="M2366" s="155"/>
      <c r="N2366" s="155"/>
      <c r="O2366" s="155"/>
      <c r="P2366" s="155"/>
      <c r="Q2366" s="155"/>
      <c r="R2366" s="155"/>
      <c r="S2366" s="155"/>
      <c r="T2366" s="155"/>
      <c r="U2366" s="155"/>
      <c r="V2366" s="155"/>
      <c r="W2366" s="155"/>
      <c r="X2366" s="155"/>
      <c r="Y2366" s="155"/>
      <c r="Z2366" s="155"/>
      <c r="AA2366" s="155"/>
      <c r="AB2366" s="155"/>
      <c r="AC2366" s="155"/>
      <c r="AD2366" s="155"/>
      <c r="AE2366" s="155"/>
      <c r="AF2366" s="155"/>
      <c r="AG2366" s="155"/>
      <c r="AH2366" s="155"/>
      <c r="AI2366" s="155"/>
      <c r="AJ2366" s="155"/>
      <c r="AK2366" s="155"/>
      <c r="AL2366" s="155"/>
      <c r="AM2366" s="155"/>
      <c r="AN2366" s="155"/>
      <c r="AO2366" s="155"/>
      <c r="AP2366" s="155"/>
      <c r="AQ2366" s="155"/>
      <c r="AR2366" s="155"/>
    </row>
    <row r="2367" spans="1:44" ht="102" x14ac:dyDescent="0.3">
      <c r="A2367" s="155"/>
      <c r="B2367" s="161" t="s">
        <v>1539</v>
      </c>
      <c r="C2367" s="162" t="s">
        <v>476</v>
      </c>
      <c r="D2367" s="170">
        <v>2443.84</v>
      </c>
      <c r="E2367" s="171">
        <v>2443.84</v>
      </c>
      <c r="F2367" s="165" t="s">
        <v>4107</v>
      </c>
      <c r="G2367" s="166" t="s">
        <v>3062</v>
      </c>
      <c r="H2367" s="167"/>
      <c r="I2367" s="155"/>
      <c r="J2367" s="155"/>
      <c r="K2367" s="155"/>
      <c r="L2367" s="155"/>
      <c r="M2367" s="155"/>
      <c r="N2367" s="155"/>
      <c r="O2367" s="155"/>
      <c r="P2367" s="155"/>
      <c r="Q2367" s="155"/>
      <c r="R2367" s="155"/>
      <c r="S2367" s="155"/>
      <c r="T2367" s="155"/>
      <c r="U2367" s="155"/>
      <c r="V2367" s="155"/>
      <c r="W2367" s="155"/>
      <c r="X2367" s="155"/>
      <c r="Y2367" s="155"/>
      <c r="Z2367" s="155"/>
      <c r="AA2367" s="155"/>
      <c r="AB2367" s="155"/>
      <c r="AC2367" s="155"/>
      <c r="AD2367" s="155"/>
      <c r="AE2367" s="155"/>
      <c r="AF2367" s="155"/>
      <c r="AG2367" s="155"/>
      <c r="AH2367" s="155"/>
      <c r="AI2367" s="155"/>
      <c r="AJ2367" s="155"/>
      <c r="AK2367" s="155"/>
      <c r="AL2367" s="155"/>
      <c r="AM2367" s="155"/>
      <c r="AN2367" s="155"/>
      <c r="AO2367" s="155"/>
      <c r="AP2367" s="155"/>
      <c r="AQ2367" s="155"/>
      <c r="AR2367" s="155"/>
    </row>
    <row r="2368" spans="1:44" ht="102" hidden="1" x14ac:dyDescent="0.3">
      <c r="A2368" s="155"/>
      <c r="B2368" s="165" t="s">
        <v>4107</v>
      </c>
      <c r="C2368" s="162"/>
      <c r="D2368" s="170">
        <v>2443.84</v>
      </c>
      <c r="E2368" s="171">
        <v>2443.84</v>
      </c>
      <c r="F2368" s="166" t="s">
        <v>3062</v>
      </c>
      <c r="G2368" s="161" t="s">
        <v>1480</v>
      </c>
      <c r="H2368" s="162" t="s">
        <v>408</v>
      </c>
      <c r="I2368" s="155"/>
      <c r="J2368" s="155"/>
      <c r="K2368" s="155"/>
      <c r="L2368" s="155"/>
      <c r="M2368" s="155"/>
      <c r="N2368" s="155"/>
      <c r="O2368" s="155"/>
      <c r="P2368" s="155"/>
      <c r="Q2368" s="155"/>
      <c r="R2368" s="155"/>
      <c r="S2368" s="155"/>
      <c r="T2368" s="155"/>
      <c r="U2368" s="155"/>
      <c r="V2368" s="155"/>
      <c r="W2368" s="155"/>
      <c r="X2368" s="155"/>
      <c r="Y2368" s="155"/>
      <c r="Z2368" s="155"/>
      <c r="AA2368" s="155"/>
      <c r="AB2368" s="155"/>
      <c r="AC2368" s="155"/>
      <c r="AD2368" s="155"/>
      <c r="AE2368" s="155"/>
      <c r="AF2368" s="155"/>
      <c r="AG2368" s="155"/>
      <c r="AH2368" s="155"/>
      <c r="AI2368" s="155"/>
      <c r="AJ2368" s="155"/>
      <c r="AK2368" s="155"/>
      <c r="AL2368" s="155"/>
      <c r="AM2368" s="155"/>
      <c r="AN2368" s="155"/>
      <c r="AO2368" s="155"/>
      <c r="AP2368" s="155"/>
      <c r="AQ2368" s="155"/>
      <c r="AR2368" s="155"/>
    </row>
    <row r="2369" spans="1:44" ht="102" hidden="1" x14ac:dyDescent="0.3">
      <c r="A2369" s="155"/>
      <c r="B2369" s="166" t="s">
        <v>3062</v>
      </c>
      <c r="C2369" s="167"/>
      <c r="D2369" s="170">
        <v>2443.84</v>
      </c>
      <c r="E2369" s="171">
        <v>2443.84</v>
      </c>
      <c r="F2369" s="161" t="s">
        <v>1480</v>
      </c>
      <c r="G2369" s="165" t="s">
        <v>4107</v>
      </c>
      <c r="H2369" s="162"/>
      <c r="I2369" s="155"/>
      <c r="J2369" s="155"/>
      <c r="K2369" s="155"/>
      <c r="L2369" s="155"/>
      <c r="M2369" s="155"/>
      <c r="N2369" s="155"/>
      <c r="O2369" s="155"/>
      <c r="P2369" s="155"/>
      <c r="Q2369" s="155"/>
      <c r="R2369" s="155"/>
      <c r="S2369" s="155"/>
      <c r="T2369" s="155"/>
      <c r="U2369" s="155"/>
      <c r="V2369" s="155"/>
      <c r="W2369" s="155"/>
      <c r="X2369" s="155"/>
      <c r="Y2369" s="155"/>
      <c r="Z2369" s="155"/>
      <c r="AA2369" s="155"/>
      <c r="AB2369" s="155"/>
      <c r="AC2369" s="155"/>
      <c r="AD2369" s="155"/>
      <c r="AE2369" s="155"/>
      <c r="AF2369" s="155"/>
      <c r="AG2369" s="155"/>
      <c r="AH2369" s="155"/>
      <c r="AI2369" s="155"/>
      <c r="AJ2369" s="155"/>
      <c r="AK2369" s="155"/>
      <c r="AL2369" s="155"/>
      <c r="AM2369" s="155"/>
      <c r="AN2369" s="155"/>
      <c r="AO2369" s="155"/>
      <c r="AP2369" s="155"/>
      <c r="AQ2369" s="155"/>
      <c r="AR2369" s="155"/>
    </row>
    <row r="2370" spans="1:44" ht="102" x14ac:dyDescent="0.3">
      <c r="A2370" s="155"/>
      <c r="B2370" s="161" t="s">
        <v>1480</v>
      </c>
      <c r="C2370" s="162" t="s">
        <v>408</v>
      </c>
      <c r="D2370" s="170">
        <v>3586.3</v>
      </c>
      <c r="E2370" s="171">
        <v>3586.3</v>
      </c>
      <c r="F2370" s="165" t="s">
        <v>4107</v>
      </c>
      <c r="G2370" s="166" t="s">
        <v>3063</v>
      </c>
      <c r="H2370" s="167"/>
      <c r="I2370" s="155"/>
      <c r="J2370" s="155"/>
      <c r="K2370" s="155"/>
      <c r="L2370" s="155"/>
      <c r="M2370" s="155"/>
      <c r="N2370" s="155"/>
      <c r="O2370" s="155"/>
      <c r="P2370" s="155"/>
      <c r="Q2370" s="155"/>
      <c r="R2370" s="155"/>
      <c r="S2370" s="155"/>
      <c r="T2370" s="155"/>
      <c r="U2370" s="155"/>
      <c r="V2370" s="155"/>
      <c r="W2370" s="155"/>
      <c r="X2370" s="155"/>
      <c r="Y2370" s="155"/>
      <c r="Z2370" s="155"/>
      <c r="AA2370" s="155"/>
      <c r="AB2370" s="155"/>
      <c r="AC2370" s="155"/>
      <c r="AD2370" s="155"/>
      <c r="AE2370" s="155"/>
      <c r="AF2370" s="155"/>
      <c r="AG2370" s="155"/>
      <c r="AH2370" s="155"/>
      <c r="AI2370" s="155"/>
      <c r="AJ2370" s="155"/>
      <c r="AK2370" s="155"/>
      <c r="AL2370" s="155"/>
      <c r="AM2370" s="155"/>
      <c r="AN2370" s="155"/>
      <c r="AO2370" s="155"/>
      <c r="AP2370" s="155"/>
      <c r="AQ2370" s="155"/>
      <c r="AR2370" s="155"/>
    </row>
    <row r="2371" spans="1:44" ht="102" hidden="1" x14ac:dyDescent="0.3">
      <c r="A2371" s="155"/>
      <c r="B2371" s="165" t="s">
        <v>4107</v>
      </c>
      <c r="C2371" s="162"/>
      <c r="D2371" s="170">
        <v>3586.3</v>
      </c>
      <c r="E2371" s="171">
        <v>3586.3</v>
      </c>
      <c r="F2371" s="166" t="s">
        <v>3063</v>
      </c>
      <c r="G2371" s="161" t="s">
        <v>1516</v>
      </c>
      <c r="H2371" s="162" t="s">
        <v>245</v>
      </c>
      <c r="I2371" s="155"/>
      <c r="J2371" s="155"/>
      <c r="K2371" s="155"/>
      <c r="L2371" s="155"/>
      <c r="M2371" s="155"/>
      <c r="N2371" s="155"/>
      <c r="O2371" s="155"/>
      <c r="P2371" s="155"/>
      <c r="Q2371" s="155"/>
      <c r="R2371" s="155"/>
      <c r="S2371" s="155"/>
      <c r="T2371" s="155"/>
      <c r="U2371" s="155"/>
      <c r="V2371" s="155"/>
      <c r="W2371" s="155"/>
      <c r="X2371" s="155"/>
      <c r="Y2371" s="155"/>
      <c r="Z2371" s="155"/>
      <c r="AA2371" s="155"/>
      <c r="AB2371" s="155"/>
      <c r="AC2371" s="155"/>
      <c r="AD2371" s="155"/>
      <c r="AE2371" s="155"/>
      <c r="AF2371" s="155"/>
      <c r="AG2371" s="155"/>
      <c r="AH2371" s="155"/>
      <c r="AI2371" s="155"/>
      <c r="AJ2371" s="155"/>
      <c r="AK2371" s="155"/>
      <c r="AL2371" s="155"/>
      <c r="AM2371" s="155"/>
      <c r="AN2371" s="155"/>
      <c r="AO2371" s="155"/>
      <c r="AP2371" s="155"/>
      <c r="AQ2371" s="155"/>
      <c r="AR2371" s="155"/>
    </row>
    <row r="2372" spans="1:44" ht="102" hidden="1" x14ac:dyDescent="0.3">
      <c r="A2372" s="155"/>
      <c r="B2372" s="166" t="s">
        <v>3063</v>
      </c>
      <c r="C2372" s="167"/>
      <c r="D2372" s="170">
        <v>3586.3</v>
      </c>
      <c r="E2372" s="171">
        <v>3586.3</v>
      </c>
      <c r="F2372" s="161" t="s">
        <v>1516</v>
      </c>
      <c r="G2372" s="165" t="s">
        <v>4107</v>
      </c>
      <c r="H2372" s="162"/>
      <c r="I2372" s="155"/>
      <c r="J2372" s="155"/>
      <c r="K2372" s="155"/>
      <c r="L2372" s="155"/>
      <c r="M2372" s="155"/>
      <c r="N2372" s="155"/>
      <c r="O2372" s="155"/>
      <c r="P2372" s="155"/>
      <c r="Q2372" s="155"/>
      <c r="R2372" s="155"/>
      <c r="S2372" s="155"/>
      <c r="T2372" s="155"/>
      <c r="U2372" s="155"/>
      <c r="V2372" s="155"/>
      <c r="W2372" s="155"/>
      <c r="X2372" s="155"/>
      <c r="Y2372" s="155"/>
      <c r="Z2372" s="155"/>
      <c r="AA2372" s="155"/>
      <c r="AB2372" s="155"/>
      <c r="AC2372" s="155"/>
      <c r="AD2372" s="155"/>
      <c r="AE2372" s="155"/>
      <c r="AF2372" s="155"/>
      <c r="AG2372" s="155"/>
      <c r="AH2372" s="155"/>
      <c r="AI2372" s="155"/>
      <c r="AJ2372" s="155"/>
      <c r="AK2372" s="155"/>
      <c r="AL2372" s="155"/>
      <c r="AM2372" s="155"/>
      <c r="AN2372" s="155"/>
      <c r="AO2372" s="155"/>
      <c r="AP2372" s="155"/>
      <c r="AQ2372" s="155"/>
      <c r="AR2372" s="155"/>
    </row>
    <row r="2373" spans="1:44" ht="102" x14ac:dyDescent="0.3">
      <c r="A2373" s="155"/>
      <c r="B2373" s="161" t="s">
        <v>1516</v>
      </c>
      <c r="C2373" s="162" t="s">
        <v>245</v>
      </c>
      <c r="D2373" s="170">
        <v>2396.6</v>
      </c>
      <c r="E2373" s="171">
        <v>2396.6</v>
      </c>
      <c r="F2373" s="165" t="s">
        <v>4107</v>
      </c>
      <c r="G2373" s="166" t="s">
        <v>2753</v>
      </c>
      <c r="H2373" s="167"/>
      <c r="I2373" s="155"/>
      <c r="J2373" s="155"/>
      <c r="K2373" s="155"/>
      <c r="L2373" s="155"/>
      <c r="M2373" s="155"/>
      <c r="N2373" s="155"/>
      <c r="O2373" s="155"/>
      <c r="P2373" s="155"/>
      <c r="Q2373" s="155"/>
      <c r="R2373" s="155"/>
      <c r="S2373" s="155"/>
      <c r="T2373" s="155"/>
      <c r="U2373" s="155"/>
      <c r="V2373" s="155"/>
      <c r="W2373" s="155"/>
      <c r="X2373" s="155"/>
      <c r="Y2373" s="155"/>
      <c r="Z2373" s="155"/>
      <c r="AA2373" s="155"/>
      <c r="AB2373" s="155"/>
      <c r="AC2373" s="155"/>
      <c r="AD2373" s="155"/>
      <c r="AE2373" s="155"/>
      <c r="AF2373" s="155"/>
      <c r="AG2373" s="155"/>
      <c r="AH2373" s="155"/>
      <c r="AI2373" s="155"/>
      <c r="AJ2373" s="155"/>
      <c r="AK2373" s="155"/>
      <c r="AL2373" s="155"/>
      <c r="AM2373" s="155"/>
      <c r="AN2373" s="155"/>
      <c r="AO2373" s="155"/>
      <c r="AP2373" s="155"/>
      <c r="AQ2373" s="155"/>
      <c r="AR2373" s="155"/>
    </row>
    <row r="2374" spans="1:44" ht="102" hidden="1" x14ac:dyDescent="0.3">
      <c r="A2374" s="155"/>
      <c r="B2374" s="165" t="s">
        <v>4107</v>
      </c>
      <c r="C2374" s="162"/>
      <c r="D2374" s="170">
        <v>2396.6</v>
      </c>
      <c r="E2374" s="171">
        <v>2396.6</v>
      </c>
      <c r="F2374" s="166" t="s">
        <v>2753</v>
      </c>
      <c r="G2374" s="161" t="s">
        <v>1450</v>
      </c>
      <c r="H2374" s="162" t="s">
        <v>411</v>
      </c>
      <c r="I2374" s="155"/>
      <c r="J2374" s="155"/>
      <c r="K2374" s="155"/>
      <c r="L2374" s="155"/>
      <c r="M2374" s="155"/>
      <c r="N2374" s="155"/>
      <c r="O2374" s="155"/>
      <c r="P2374" s="155"/>
      <c r="Q2374" s="155"/>
      <c r="R2374" s="155"/>
      <c r="S2374" s="155"/>
      <c r="T2374" s="155"/>
      <c r="U2374" s="155"/>
      <c r="V2374" s="155"/>
      <c r="W2374" s="155"/>
      <c r="X2374" s="155"/>
      <c r="Y2374" s="155"/>
      <c r="Z2374" s="155"/>
      <c r="AA2374" s="155"/>
      <c r="AB2374" s="155"/>
      <c r="AC2374" s="155"/>
      <c r="AD2374" s="155"/>
      <c r="AE2374" s="155"/>
      <c r="AF2374" s="155"/>
      <c r="AG2374" s="155"/>
      <c r="AH2374" s="155"/>
      <c r="AI2374" s="155"/>
      <c r="AJ2374" s="155"/>
      <c r="AK2374" s="155"/>
      <c r="AL2374" s="155"/>
      <c r="AM2374" s="155"/>
      <c r="AN2374" s="155"/>
      <c r="AO2374" s="155"/>
      <c r="AP2374" s="155"/>
      <c r="AQ2374" s="155"/>
      <c r="AR2374" s="155"/>
    </row>
    <row r="2375" spans="1:44" ht="102" hidden="1" x14ac:dyDescent="0.3">
      <c r="A2375" s="155"/>
      <c r="B2375" s="166" t="s">
        <v>2753</v>
      </c>
      <c r="C2375" s="167"/>
      <c r="D2375" s="170">
        <v>2396.6</v>
      </c>
      <c r="E2375" s="171">
        <v>2396.6</v>
      </c>
      <c r="F2375" s="161" t="s">
        <v>1450</v>
      </c>
      <c r="G2375" s="165" t="s">
        <v>4107</v>
      </c>
      <c r="H2375" s="162"/>
      <c r="I2375" s="155"/>
      <c r="J2375" s="155"/>
      <c r="K2375" s="155"/>
      <c r="L2375" s="155"/>
      <c r="M2375" s="155"/>
      <c r="N2375" s="155"/>
      <c r="O2375" s="155"/>
      <c r="P2375" s="155"/>
      <c r="Q2375" s="155"/>
      <c r="R2375" s="155"/>
      <c r="S2375" s="155"/>
      <c r="T2375" s="155"/>
      <c r="U2375" s="155"/>
      <c r="V2375" s="155"/>
      <c r="W2375" s="155"/>
      <c r="X2375" s="155"/>
      <c r="Y2375" s="155"/>
      <c r="Z2375" s="155"/>
      <c r="AA2375" s="155"/>
      <c r="AB2375" s="155"/>
      <c r="AC2375" s="155"/>
      <c r="AD2375" s="155"/>
      <c r="AE2375" s="155"/>
      <c r="AF2375" s="155"/>
      <c r="AG2375" s="155"/>
      <c r="AH2375" s="155"/>
      <c r="AI2375" s="155"/>
      <c r="AJ2375" s="155"/>
      <c r="AK2375" s="155"/>
      <c r="AL2375" s="155"/>
      <c r="AM2375" s="155"/>
      <c r="AN2375" s="155"/>
      <c r="AO2375" s="155"/>
      <c r="AP2375" s="155"/>
      <c r="AQ2375" s="155"/>
      <c r="AR2375" s="155"/>
    </row>
    <row r="2376" spans="1:44" ht="102" x14ac:dyDescent="0.3">
      <c r="A2376" s="155"/>
      <c r="B2376" s="161" t="s">
        <v>1450</v>
      </c>
      <c r="C2376" s="162" t="s">
        <v>411</v>
      </c>
      <c r="D2376" s="170">
        <v>3388.74</v>
      </c>
      <c r="E2376" s="171">
        <v>3388.74</v>
      </c>
      <c r="F2376" s="165" t="s">
        <v>4107</v>
      </c>
      <c r="G2376" s="166" t="s">
        <v>3064</v>
      </c>
      <c r="H2376" s="167"/>
      <c r="I2376" s="155"/>
      <c r="J2376" s="155"/>
      <c r="K2376" s="155"/>
      <c r="L2376" s="155"/>
      <c r="M2376" s="155"/>
      <c r="N2376" s="155"/>
      <c r="O2376" s="155"/>
      <c r="P2376" s="155"/>
      <c r="Q2376" s="155"/>
      <c r="R2376" s="155"/>
      <c r="S2376" s="155"/>
      <c r="T2376" s="155"/>
      <c r="U2376" s="155"/>
      <c r="V2376" s="155"/>
      <c r="W2376" s="155"/>
      <c r="X2376" s="155"/>
      <c r="Y2376" s="155"/>
      <c r="Z2376" s="155"/>
      <c r="AA2376" s="155"/>
      <c r="AB2376" s="155"/>
      <c r="AC2376" s="155"/>
      <c r="AD2376" s="155"/>
      <c r="AE2376" s="155"/>
      <c r="AF2376" s="155"/>
      <c r="AG2376" s="155"/>
      <c r="AH2376" s="155"/>
      <c r="AI2376" s="155"/>
      <c r="AJ2376" s="155"/>
      <c r="AK2376" s="155"/>
      <c r="AL2376" s="155"/>
      <c r="AM2376" s="155"/>
      <c r="AN2376" s="155"/>
      <c r="AO2376" s="155"/>
      <c r="AP2376" s="155"/>
      <c r="AQ2376" s="155"/>
      <c r="AR2376" s="155"/>
    </row>
    <row r="2377" spans="1:44" ht="102" hidden="1" x14ac:dyDescent="0.3">
      <c r="A2377" s="155"/>
      <c r="B2377" s="165" t="s">
        <v>4107</v>
      </c>
      <c r="C2377" s="162"/>
      <c r="D2377" s="170">
        <v>3388.74</v>
      </c>
      <c r="E2377" s="171">
        <v>3388.74</v>
      </c>
      <c r="F2377" s="166" t="s">
        <v>3064</v>
      </c>
      <c r="G2377" s="161" t="s">
        <v>1451</v>
      </c>
      <c r="H2377" s="162" t="s">
        <v>422</v>
      </c>
      <c r="I2377" s="155"/>
      <c r="J2377" s="155"/>
      <c r="K2377" s="155"/>
      <c r="L2377" s="155"/>
      <c r="M2377" s="155"/>
      <c r="N2377" s="155"/>
      <c r="O2377" s="155"/>
      <c r="P2377" s="155"/>
      <c r="Q2377" s="155"/>
      <c r="R2377" s="155"/>
      <c r="S2377" s="155"/>
      <c r="T2377" s="155"/>
      <c r="U2377" s="155"/>
      <c r="V2377" s="155"/>
      <c r="W2377" s="155"/>
      <c r="X2377" s="155"/>
      <c r="Y2377" s="155"/>
      <c r="Z2377" s="155"/>
      <c r="AA2377" s="155"/>
      <c r="AB2377" s="155"/>
      <c r="AC2377" s="155"/>
      <c r="AD2377" s="155"/>
      <c r="AE2377" s="155"/>
      <c r="AF2377" s="155"/>
      <c r="AG2377" s="155"/>
      <c r="AH2377" s="155"/>
      <c r="AI2377" s="155"/>
      <c r="AJ2377" s="155"/>
      <c r="AK2377" s="155"/>
      <c r="AL2377" s="155"/>
      <c r="AM2377" s="155"/>
      <c r="AN2377" s="155"/>
      <c r="AO2377" s="155"/>
      <c r="AP2377" s="155"/>
      <c r="AQ2377" s="155"/>
      <c r="AR2377" s="155"/>
    </row>
    <row r="2378" spans="1:44" ht="102" hidden="1" x14ac:dyDescent="0.3">
      <c r="A2378" s="155"/>
      <c r="B2378" s="166" t="s">
        <v>3064</v>
      </c>
      <c r="C2378" s="167"/>
      <c r="D2378" s="170">
        <v>3388.74</v>
      </c>
      <c r="E2378" s="171">
        <v>3388.74</v>
      </c>
      <c r="F2378" s="161" t="s">
        <v>1451</v>
      </c>
      <c r="G2378" s="165" t="s">
        <v>4107</v>
      </c>
      <c r="H2378" s="162"/>
      <c r="I2378" s="155"/>
      <c r="J2378" s="155"/>
      <c r="K2378" s="155"/>
      <c r="L2378" s="155"/>
      <c r="M2378" s="155"/>
      <c r="N2378" s="155"/>
      <c r="O2378" s="155"/>
      <c r="P2378" s="155"/>
      <c r="Q2378" s="155"/>
      <c r="R2378" s="155"/>
      <c r="S2378" s="155"/>
      <c r="T2378" s="155"/>
      <c r="U2378" s="155"/>
      <c r="V2378" s="155"/>
      <c r="W2378" s="155"/>
      <c r="X2378" s="155"/>
      <c r="Y2378" s="155"/>
      <c r="Z2378" s="155"/>
      <c r="AA2378" s="155"/>
      <c r="AB2378" s="155"/>
      <c r="AC2378" s="155"/>
      <c r="AD2378" s="155"/>
      <c r="AE2378" s="155"/>
      <c r="AF2378" s="155"/>
      <c r="AG2378" s="155"/>
      <c r="AH2378" s="155"/>
      <c r="AI2378" s="155"/>
      <c r="AJ2378" s="155"/>
      <c r="AK2378" s="155"/>
      <c r="AL2378" s="155"/>
      <c r="AM2378" s="155"/>
      <c r="AN2378" s="155"/>
      <c r="AO2378" s="155"/>
      <c r="AP2378" s="155"/>
      <c r="AQ2378" s="155"/>
      <c r="AR2378" s="155"/>
    </row>
    <row r="2379" spans="1:44" ht="102" x14ac:dyDescent="0.3">
      <c r="A2379" s="155"/>
      <c r="B2379" s="161" t="s">
        <v>1451</v>
      </c>
      <c r="C2379" s="162" t="s">
        <v>422</v>
      </c>
      <c r="D2379" s="170">
        <v>2718.72</v>
      </c>
      <c r="E2379" s="171">
        <v>2718.72</v>
      </c>
      <c r="F2379" s="165" t="s">
        <v>4107</v>
      </c>
      <c r="G2379" s="166" t="s">
        <v>3065</v>
      </c>
      <c r="H2379" s="167"/>
      <c r="I2379" s="155"/>
      <c r="J2379" s="155"/>
      <c r="K2379" s="155"/>
      <c r="L2379" s="155"/>
      <c r="M2379" s="155"/>
      <c r="N2379" s="155"/>
      <c r="O2379" s="155"/>
      <c r="P2379" s="155"/>
      <c r="Q2379" s="155"/>
      <c r="R2379" s="155"/>
      <c r="S2379" s="155"/>
      <c r="T2379" s="155"/>
      <c r="U2379" s="155"/>
      <c r="V2379" s="155"/>
      <c r="W2379" s="155"/>
      <c r="X2379" s="155"/>
      <c r="Y2379" s="155"/>
      <c r="Z2379" s="155"/>
      <c r="AA2379" s="155"/>
      <c r="AB2379" s="155"/>
      <c r="AC2379" s="155"/>
      <c r="AD2379" s="155"/>
      <c r="AE2379" s="155"/>
      <c r="AF2379" s="155"/>
      <c r="AG2379" s="155"/>
      <c r="AH2379" s="155"/>
      <c r="AI2379" s="155"/>
      <c r="AJ2379" s="155"/>
      <c r="AK2379" s="155"/>
      <c r="AL2379" s="155"/>
      <c r="AM2379" s="155"/>
      <c r="AN2379" s="155"/>
      <c r="AO2379" s="155"/>
      <c r="AP2379" s="155"/>
      <c r="AQ2379" s="155"/>
      <c r="AR2379" s="155"/>
    </row>
    <row r="2380" spans="1:44" ht="102" hidden="1" x14ac:dyDescent="0.3">
      <c r="A2380" s="155"/>
      <c r="B2380" s="165" t="s">
        <v>4107</v>
      </c>
      <c r="C2380" s="162"/>
      <c r="D2380" s="170">
        <v>2718.72</v>
      </c>
      <c r="E2380" s="171">
        <v>2718.72</v>
      </c>
      <c r="F2380" s="166" t="s">
        <v>3065</v>
      </c>
      <c r="G2380" s="161" t="s">
        <v>1478</v>
      </c>
      <c r="H2380" s="162" t="s">
        <v>395</v>
      </c>
      <c r="I2380" s="155"/>
      <c r="J2380" s="155"/>
      <c r="K2380" s="155"/>
      <c r="L2380" s="155"/>
      <c r="M2380" s="155"/>
      <c r="N2380" s="155"/>
      <c r="O2380" s="155"/>
      <c r="P2380" s="155"/>
      <c r="Q2380" s="155"/>
      <c r="R2380" s="155"/>
      <c r="S2380" s="155"/>
      <c r="T2380" s="155"/>
      <c r="U2380" s="155"/>
      <c r="V2380" s="155"/>
      <c r="W2380" s="155"/>
      <c r="X2380" s="155"/>
      <c r="Y2380" s="155"/>
      <c r="Z2380" s="155"/>
      <c r="AA2380" s="155"/>
      <c r="AB2380" s="155"/>
      <c r="AC2380" s="155"/>
      <c r="AD2380" s="155"/>
      <c r="AE2380" s="155"/>
      <c r="AF2380" s="155"/>
      <c r="AG2380" s="155"/>
      <c r="AH2380" s="155"/>
      <c r="AI2380" s="155"/>
      <c r="AJ2380" s="155"/>
      <c r="AK2380" s="155"/>
      <c r="AL2380" s="155"/>
      <c r="AM2380" s="155"/>
      <c r="AN2380" s="155"/>
      <c r="AO2380" s="155"/>
      <c r="AP2380" s="155"/>
      <c r="AQ2380" s="155"/>
      <c r="AR2380" s="155"/>
    </row>
    <row r="2381" spans="1:44" ht="102" hidden="1" x14ac:dyDescent="0.3">
      <c r="A2381" s="155"/>
      <c r="B2381" s="166" t="s">
        <v>3065</v>
      </c>
      <c r="C2381" s="167"/>
      <c r="D2381" s="170">
        <v>2718.72</v>
      </c>
      <c r="E2381" s="171">
        <v>2718.72</v>
      </c>
      <c r="F2381" s="161" t="s">
        <v>1478</v>
      </c>
      <c r="G2381" s="165" t="s">
        <v>4107</v>
      </c>
      <c r="H2381" s="162"/>
      <c r="I2381" s="155"/>
      <c r="J2381" s="155"/>
      <c r="K2381" s="155"/>
      <c r="L2381" s="155"/>
      <c r="M2381" s="155"/>
      <c r="N2381" s="155"/>
      <c r="O2381" s="155"/>
      <c r="P2381" s="155"/>
      <c r="Q2381" s="155"/>
      <c r="R2381" s="155"/>
      <c r="S2381" s="155"/>
      <c r="T2381" s="155"/>
      <c r="U2381" s="155"/>
      <c r="V2381" s="155"/>
      <c r="W2381" s="155"/>
      <c r="X2381" s="155"/>
      <c r="Y2381" s="155"/>
      <c r="Z2381" s="155"/>
      <c r="AA2381" s="155"/>
      <c r="AB2381" s="155"/>
      <c r="AC2381" s="155"/>
      <c r="AD2381" s="155"/>
      <c r="AE2381" s="155"/>
      <c r="AF2381" s="155"/>
      <c r="AG2381" s="155"/>
      <c r="AH2381" s="155"/>
      <c r="AI2381" s="155"/>
      <c r="AJ2381" s="155"/>
      <c r="AK2381" s="155"/>
      <c r="AL2381" s="155"/>
      <c r="AM2381" s="155"/>
      <c r="AN2381" s="155"/>
      <c r="AO2381" s="155"/>
      <c r="AP2381" s="155"/>
      <c r="AQ2381" s="155"/>
      <c r="AR2381" s="155"/>
    </row>
    <row r="2382" spans="1:44" ht="102" x14ac:dyDescent="0.3">
      <c r="A2382" s="155"/>
      <c r="B2382" s="161" t="s">
        <v>1478</v>
      </c>
      <c r="C2382" s="162" t="s">
        <v>395</v>
      </c>
      <c r="D2382" s="170">
        <v>2443.84</v>
      </c>
      <c r="E2382" s="171">
        <v>2443.84</v>
      </c>
      <c r="F2382" s="165" t="s">
        <v>4107</v>
      </c>
      <c r="G2382" s="166" t="s">
        <v>3066</v>
      </c>
      <c r="H2382" s="167"/>
      <c r="I2382" s="155"/>
      <c r="J2382" s="155"/>
      <c r="K2382" s="155"/>
      <c r="L2382" s="155"/>
      <c r="M2382" s="155"/>
      <c r="N2382" s="155"/>
      <c r="O2382" s="155"/>
      <c r="P2382" s="155"/>
      <c r="Q2382" s="155"/>
      <c r="R2382" s="155"/>
      <c r="S2382" s="155"/>
      <c r="T2382" s="155"/>
      <c r="U2382" s="155"/>
      <c r="V2382" s="155"/>
      <c r="W2382" s="155"/>
      <c r="X2382" s="155"/>
      <c r="Y2382" s="155"/>
      <c r="Z2382" s="155"/>
      <c r="AA2382" s="155"/>
      <c r="AB2382" s="155"/>
      <c r="AC2382" s="155"/>
      <c r="AD2382" s="155"/>
      <c r="AE2382" s="155"/>
      <c r="AF2382" s="155"/>
      <c r="AG2382" s="155"/>
      <c r="AH2382" s="155"/>
      <c r="AI2382" s="155"/>
      <c r="AJ2382" s="155"/>
      <c r="AK2382" s="155"/>
      <c r="AL2382" s="155"/>
      <c r="AM2382" s="155"/>
      <c r="AN2382" s="155"/>
      <c r="AO2382" s="155"/>
      <c r="AP2382" s="155"/>
      <c r="AQ2382" s="155"/>
      <c r="AR2382" s="155"/>
    </row>
    <row r="2383" spans="1:44" ht="102" hidden="1" x14ac:dyDescent="0.3">
      <c r="A2383" s="155"/>
      <c r="B2383" s="165" t="s">
        <v>4107</v>
      </c>
      <c r="C2383" s="162"/>
      <c r="D2383" s="170">
        <v>2443.84</v>
      </c>
      <c r="E2383" s="171">
        <v>2443.84</v>
      </c>
      <c r="F2383" s="166" t="s">
        <v>3066</v>
      </c>
      <c r="G2383" s="161" t="s">
        <v>1513</v>
      </c>
      <c r="H2383" s="162" t="s">
        <v>415</v>
      </c>
      <c r="I2383" s="155"/>
      <c r="J2383" s="155"/>
      <c r="K2383" s="155"/>
      <c r="L2383" s="155"/>
      <c r="M2383" s="155"/>
      <c r="N2383" s="155"/>
      <c r="O2383" s="155"/>
      <c r="P2383" s="155"/>
      <c r="Q2383" s="155"/>
      <c r="R2383" s="155"/>
      <c r="S2383" s="155"/>
      <c r="T2383" s="155"/>
      <c r="U2383" s="155"/>
      <c r="V2383" s="155"/>
      <c r="W2383" s="155"/>
      <c r="X2383" s="155"/>
      <c r="Y2383" s="155"/>
      <c r="Z2383" s="155"/>
      <c r="AA2383" s="155"/>
      <c r="AB2383" s="155"/>
      <c r="AC2383" s="155"/>
      <c r="AD2383" s="155"/>
      <c r="AE2383" s="155"/>
      <c r="AF2383" s="155"/>
      <c r="AG2383" s="155"/>
      <c r="AH2383" s="155"/>
      <c r="AI2383" s="155"/>
      <c r="AJ2383" s="155"/>
      <c r="AK2383" s="155"/>
      <c r="AL2383" s="155"/>
      <c r="AM2383" s="155"/>
      <c r="AN2383" s="155"/>
      <c r="AO2383" s="155"/>
      <c r="AP2383" s="155"/>
      <c r="AQ2383" s="155"/>
      <c r="AR2383" s="155"/>
    </row>
    <row r="2384" spans="1:44" ht="102" hidden="1" x14ac:dyDescent="0.3">
      <c r="A2384" s="155"/>
      <c r="B2384" s="166" t="s">
        <v>3066</v>
      </c>
      <c r="C2384" s="167"/>
      <c r="D2384" s="170">
        <v>2443.84</v>
      </c>
      <c r="E2384" s="171">
        <v>2443.84</v>
      </c>
      <c r="F2384" s="161" t="s">
        <v>1513</v>
      </c>
      <c r="G2384" s="165" t="s">
        <v>4107</v>
      </c>
      <c r="H2384" s="162"/>
      <c r="I2384" s="155"/>
      <c r="J2384" s="155"/>
      <c r="K2384" s="155"/>
      <c r="L2384" s="155"/>
      <c r="M2384" s="155"/>
      <c r="N2384" s="155"/>
      <c r="O2384" s="155"/>
      <c r="P2384" s="155"/>
      <c r="Q2384" s="155"/>
      <c r="R2384" s="155"/>
      <c r="S2384" s="155"/>
      <c r="T2384" s="155"/>
      <c r="U2384" s="155"/>
      <c r="V2384" s="155"/>
      <c r="W2384" s="155"/>
      <c r="X2384" s="155"/>
      <c r="Y2384" s="155"/>
      <c r="Z2384" s="155"/>
      <c r="AA2384" s="155"/>
      <c r="AB2384" s="155"/>
      <c r="AC2384" s="155"/>
      <c r="AD2384" s="155"/>
      <c r="AE2384" s="155"/>
      <c r="AF2384" s="155"/>
      <c r="AG2384" s="155"/>
      <c r="AH2384" s="155"/>
      <c r="AI2384" s="155"/>
      <c r="AJ2384" s="155"/>
      <c r="AK2384" s="155"/>
      <c r="AL2384" s="155"/>
      <c r="AM2384" s="155"/>
      <c r="AN2384" s="155"/>
      <c r="AO2384" s="155"/>
      <c r="AP2384" s="155"/>
      <c r="AQ2384" s="155"/>
      <c r="AR2384" s="155"/>
    </row>
    <row r="2385" spans="1:44" ht="102" x14ac:dyDescent="0.3">
      <c r="A2385" s="155"/>
      <c r="B2385" s="161" t="s">
        <v>1513</v>
      </c>
      <c r="C2385" s="162" t="s">
        <v>415</v>
      </c>
      <c r="D2385" s="170">
        <v>3586.3</v>
      </c>
      <c r="E2385" s="171">
        <v>3586.3</v>
      </c>
      <c r="F2385" s="165" t="s">
        <v>4107</v>
      </c>
      <c r="G2385" s="166" t="s">
        <v>3067</v>
      </c>
      <c r="H2385" s="167"/>
      <c r="I2385" s="155"/>
      <c r="J2385" s="155"/>
      <c r="K2385" s="155"/>
      <c r="L2385" s="155"/>
      <c r="M2385" s="155"/>
      <c r="N2385" s="155"/>
      <c r="O2385" s="155"/>
      <c r="P2385" s="155"/>
      <c r="Q2385" s="155"/>
      <c r="R2385" s="155"/>
      <c r="S2385" s="155"/>
      <c r="T2385" s="155"/>
      <c r="U2385" s="155"/>
      <c r="V2385" s="155"/>
      <c r="W2385" s="155"/>
      <c r="X2385" s="155"/>
      <c r="Y2385" s="155"/>
      <c r="Z2385" s="155"/>
      <c r="AA2385" s="155"/>
      <c r="AB2385" s="155"/>
      <c r="AC2385" s="155"/>
      <c r="AD2385" s="155"/>
      <c r="AE2385" s="155"/>
      <c r="AF2385" s="155"/>
      <c r="AG2385" s="155"/>
      <c r="AH2385" s="155"/>
      <c r="AI2385" s="155"/>
      <c r="AJ2385" s="155"/>
      <c r="AK2385" s="155"/>
      <c r="AL2385" s="155"/>
      <c r="AM2385" s="155"/>
      <c r="AN2385" s="155"/>
      <c r="AO2385" s="155"/>
      <c r="AP2385" s="155"/>
      <c r="AQ2385" s="155"/>
      <c r="AR2385" s="155"/>
    </row>
    <row r="2386" spans="1:44" ht="102" hidden="1" x14ac:dyDescent="0.3">
      <c r="A2386" s="155"/>
      <c r="B2386" s="165" t="s">
        <v>4107</v>
      </c>
      <c r="C2386" s="162"/>
      <c r="D2386" s="170">
        <v>3586.3</v>
      </c>
      <c r="E2386" s="171">
        <v>3586.3</v>
      </c>
      <c r="F2386" s="166" t="s">
        <v>3067</v>
      </c>
      <c r="G2386" s="161" t="s">
        <v>1623</v>
      </c>
      <c r="H2386" s="162" t="s">
        <v>418</v>
      </c>
      <c r="I2386" s="155"/>
      <c r="J2386" s="155"/>
      <c r="K2386" s="155"/>
      <c r="L2386" s="155"/>
      <c r="M2386" s="155"/>
      <c r="N2386" s="155"/>
      <c r="O2386" s="155"/>
      <c r="P2386" s="155"/>
      <c r="Q2386" s="155"/>
      <c r="R2386" s="155"/>
      <c r="S2386" s="155"/>
      <c r="T2386" s="155"/>
      <c r="U2386" s="155"/>
      <c r="V2386" s="155"/>
      <c r="W2386" s="155"/>
      <c r="X2386" s="155"/>
      <c r="Y2386" s="155"/>
      <c r="Z2386" s="155"/>
      <c r="AA2386" s="155"/>
      <c r="AB2386" s="155"/>
      <c r="AC2386" s="155"/>
      <c r="AD2386" s="155"/>
      <c r="AE2386" s="155"/>
      <c r="AF2386" s="155"/>
      <c r="AG2386" s="155"/>
      <c r="AH2386" s="155"/>
      <c r="AI2386" s="155"/>
      <c r="AJ2386" s="155"/>
      <c r="AK2386" s="155"/>
      <c r="AL2386" s="155"/>
      <c r="AM2386" s="155"/>
      <c r="AN2386" s="155"/>
      <c r="AO2386" s="155"/>
      <c r="AP2386" s="155"/>
      <c r="AQ2386" s="155"/>
      <c r="AR2386" s="155"/>
    </row>
    <row r="2387" spans="1:44" ht="102" hidden="1" x14ac:dyDescent="0.3">
      <c r="A2387" s="155"/>
      <c r="B2387" s="166" t="s">
        <v>3067</v>
      </c>
      <c r="C2387" s="167"/>
      <c r="D2387" s="170">
        <v>3586.3</v>
      </c>
      <c r="E2387" s="171">
        <v>3586.3</v>
      </c>
      <c r="F2387" s="161" t="s">
        <v>1623</v>
      </c>
      <c r="G2387" s="165" t="s">
        <v>4107</v>
      </c>
      <c r="H2387" s="162"/>
      <c r="I2387" s="155"/>
      <c r="J2387" s="155"/>
      <c r="K2387" s="155"/>
      <c r="L2387" s="155"/>
      <c r="M2387" s="155"/>
      <c r="N2387" s="155"/>
      <c r="O2387" s="155"/>
      <c r="P2387" s="155"/>
      <c r="Q2387" s="155"/>
      <c r="R2387" s="155"/>
      <c r="S2387" s="155"/>
      <c r="T2387" s="155"/>
      <c r="U2387" s="155"/>
      <c r="V2387" s="155"/>
      <c r="W2387" s="155"/>
      <c r="X2387" s="155"/>
      <c r="Y2387" s="155"/>
      <c r="Z2387" s="155"/>
      <c r="AA2387" s="155"/>
      <c r="AB2387" s="155"/>
      <c r="AC2387" s="155"/>
      <c r="AD2387" s="155"/>
      <c r="AE2387" s="155"/>
      <c r="AF2387" s="155"/>
      <c r="AG2387" s="155"/>
      <c r="AH2387" s="155"/>
      <c r="AI2387" s="155"/>
      <c r="AJ2387" s="155"/>
      <c r="AK2387" s="155"/>
      <c r="AL2387" s="155"/>
      <c r="AM2387" s="155"/>
      <c r="AN2387" s="155"/>
      <c r="AO2387" s="155"/>
      <c r="AP2387" s="155"/>
      <c r="AQ2387" s="155"/>
      <c r="AR2387" s="155"/>
    </row>
    <row r="2388" spans="1:44" ht="102" x14ac:dyDescent="0.3">
      <c r="A2388" s="155"/>
      <c r="B2388" s="161" t="s">
        <v>1623</v>
      </c>
      <c r="C2388" s="162" t="s">
        <v>418</v>
      </c>
      <c r="D2388" s="170">
        <v>3388.74</v>
      </c>
      <c r="E2388" s="171">
        <v>3388.74</v>
      </c>
      <c r="F2388" s="165" t="s">
        <v>4107</v>
      </c>
      <c r="G2388" s="166" t="s">
        <v>3068</v>
      </c>
      <c r="H2388" s="167"/>
      <c r="I2388" s="155"/>
      <c r="J2388" s="155"/>
      <c r="K2388" s="155"/>
      <c r="L2388" s="155"/>
      <c r="M2388" s="155"/>
      <c r="N2388" s="155"/>
      <c r="O2388" s="155"/>
      <c r="P2388" s="155"/>
      <c r="Q2388" s="155"/>
      <c r="R2388" s="155"/>
      <c r="S2388" s="155"/>
      <c r="T2388" s="155"/>
      <c r="U2388" s="155"/>
      <c r="V2388" s="155"/>
      <c r="W2388" s="155"/>
      <c r="X2388" s="155"/>
      <c r="Y2388" s="155"/>
      <c r="Z2388" s="155"/>
      <c r="AA2388" s="155"/>
      <c r="AB2388" s="155"/>
      <c r="AC2388" s="155"/>
      <c r="AD2388" s="155"/>
      <c r="AE2388" s="155"/>
      <c r="AF2388" s="155"/>
      <c r="AG2388" s="155"/>
      <c r="AH2388" s="155"/>
      <c r="AI2388" s="155"/>
      <c r="AJ2388" s="155"/>
      <c r="AK2388" s="155"/>
      <c r="AL2388" s="155"/>
      <c r="AM2388" s="155"/>
      <c r="AN2388" s="155"/>
      <c r="AO2388" s="155"/>
      <c r="AP2388" s="155"/>
      <c r="AQ2388" s="155"/>
      <c r="AR2388" s="155"/>
    </row>
    <row r="2389" spans="1:44" ht="102" hidden="1" x14ac:dyDescent="0.3">
      <c r="A2389" s="155"/>
      <c r="B2389" s="165" t="s">
        <v>4107</v>
      </c>
      <c r="C2389" s="162"/>
      <c r="D2389" s="170">
        <v>3388.74</v>
      </c>
      <c r="E2389" s="171">
        <v>3388.74</v>
      </c>
      <c r="F2389" s="166" t="s">
        <v>3068</v>
      </c>
      <c r="G2389" s="161" t="s">
        <v>1511</v>
      </c>
      <c r="H2389" s="162" t="s">
        <v>475</v>
      </c>
      <c r="I2389" s="155"/>
      <c r="J2389" s="155"/>
      <c r="K2389" s="155"/>
      <c r="L2389" s="155"/>
      <c r="M2389" s="155"/>
      <c r="N2389" s="155"/>
      <c r="O2389" s="155"/>
      <c r="P2389" s="155"/>
      <c r="Q2389" s="155"/>
      <c r="R2389" s="155"/>
      <c r="S2389" s="155"/>
      <c r="T2389" s="155"/>
      <c r="U2389" s="155"/>
      <c r="V2389" s="155"/>
      <c r="W2389" s="155"/>
      <c r="X2389" s="155"/>
      <c r="Y2389" s="155"/>
      <c r="Z2389" s="155"/>
      <c r="AA2389" s="155"/>
      <c r="AB2389" s="155"/>
      <c r="AC2389" s="155"/>
      <c r="AD2389" s="155"/>
      <c r="AE2389" s="155"/>
      <c r="AF2389" s="155"/>
      <c r="AG2389" s="155"/>
      <c r="AH2389" s="155"/>
      <c r="AI2389" s="155"/>
      <c r="AJ2389" s="155"/>
      <c r="AK2389" s="155"/>
      <c r="AL2389" s="155"/>
      <c r="AM2389" s="155"/>
      <c r="AN2389" s="155"/>
      <c r="AO2389" s="155"/>
      <c r="AP2389" s="155"/>
      <c r="AQ2389" s="155"/>
      <c r="AR2389" s="155"/>
    </row>
    <row r="2390" spans="1:44" ht="102" hidden="1" x14ac:dyDescent="0.3">
      <c r="A2390" s="155"/>
      <c r="B2390" s="166" t="s">
        <v>3068</v>
      </c>
      <c r="C2390" s="167"/>
      <c r="D2390" s="170">
        <v>3388.74</v>
      </c>
      <c r="E2390" s="171">
        <v>3388.74</v>
      </c>
      <c r="F2390" s="161" t="s">
        <v>1511</v>
      </c>
      <c r="G2390" s="165" t="s">
        <v>4107</v>
      </c>
      <c r="H2390" s="162"/>
      <c r="I2390" s="155"/>
      <c r="J2390" s="155"/>
      <c r="K2390" s="155"/>
      <c r="L2390" s="155"/>
      <c r="M2390" s="155"/>
      <c r="N2390" s="155"/>
      <c r="O2390" s="155"/>
      <c r="P2390" s="155"/>
      <c r="Q2390" s="155"/>
      <c r="R2390" s="155"/>
      <c r="S2390" s="155"/>
      <c r="T2390" s="155"/>
      <c r="U2390" s="155"/>
      <c r="V2390" s="155"/>
      <c r="W2390" s="155"/>
      <c r="X2390" s="155"/>
      <c r="Y2390" s="155"/>
      <c r="Z2390" s="155"/>
      <c r="AA2390" s="155"/>
      <c r="AB2390" s="155"/>
      <c r="AC2390" s="155"/>
      <c r="AD2390" s="155"/>
      <c r="AE2390" s="155"/>
      <c r="AF2390" s="155"/>
      <c r="AG2390" s="155"/>
      <c r="AH2390" s="155"/>
      <c r="AI2390" s="155"/>
      <c r="AJ2390" s="155"/>
      <c r="AK2390" s="155"/>
      <c r="AL2390" s="155"/>
      <c r="AM2390" s="155"/>
      <c r="AN2390" s="155"/>
      <c r="AO2390" s="155"/>
      <c r="AP2390" s="155"/>
      <c r="AQ2390" s="155"/>
      <c r="AR2390" s="155"/>
    </row>
    <row r="2391" spans="1:44" ht="102" x14ac:dyDescent="0.3">
      <c r="A2391" s="155"/>
      <c r="B2391" s="161" t="s">
        <v>1511</v>
      </c>
      <c r="C2391" s="162" t="s">
        <v>475</v>
      </c>
      <c r="D2391" s="170">
        <v>2718.72</v>
      </c>
      <c r="E2391" s="171">
        <v>2718.72</v>
      </c>
      <c r="F2391" s="165" t="s">
        <v>4107</v>
      </c>
      <c r="G2391" s="166" t="s">
        <v>3069</v>
      </c>
      <c r="H2391" s="167"/>
      <c r="I2391" s="155"/>
      <c r="J2391" s="155"/>
      <c r="K2391" s="155"/>
      <c r="L2391" s="155"/>
      <c r="M2391" s="155"/>
      <c r="N2391" s="155"/>
      <c r="O2391" s="155"/>
      <c r="P2391" s="155"/>
      <c r="Q2391" s="155"/>
      <c r="R2391" s="155"/>
      <c r="S2391" s="155"/>
      <c r="T2391" s="155"/>
      <c r="U2391" s="155"/>
      <c r="V2391" s="155"/>
      <c r="W2391" s="155"/>
      <c r="X2391" s="155"/>
      <c r="Y2391" s="155"/>
      <c r="Z2391" s="155"/>
      <c r="AA2391" s="155"/>
      <c r="AB2391" s="155"/>
      <c r="AC2391" s="155"/>
      <c r="AD2391" s="155"/>
      <c r="AE2391" s="155"/>
      <c r="AF2391" s="155"/>
      <c r="AG2391" s="155"/>
      <c r="AH2391" s="155"/>
      <c r="AI2391" s="155"/>
      <c r="AJ2391" s="155"/>
      <c r="AK2391" s="155"/>
      <c r="AL2391" s="155"/>
      <c r="AM2391" s="155"/>
      <c r="AN2391" s="155"/>
      <c r="AO2391" s="155"/>
      <c r="AP2391" s="155"/>
      <c r="AQ2391" s="155"/>
      <c r="AR2391" s="155"/>
    </row>
    <row r="2392" spans="1:44" ht="102" hidden="1" x14ac:dyDescent="0.3">
      <c r="A2392" s="155"/>
      <c r="B2392" s="165" t="s">
        <v>4107</v>
      </c>
      <c r="C2392" s="162"/>
      <c r="D2392" s="170">
        <v>2718.72</v>
      </c>
      <c r="E2392" s="171">
        <v>2718.72</v>
      </c>
      <c r="F2392" s="166" t="s">
        <v>3069</v>
      </c>
      <c r="G2392" s="161" t="s">
        <v>1434</v>
      </c>
      <c r="H2392" s="162" t="s">
        <v>397</v>
      </c>
      <c r="I2392" s="155"/>
      <c r="J2392" s="155"/>
      <c r="K2392" s="155"/>
      <c r="L2392" s="155"/>
      <c r="M2392" s="155"/>
      <c r="N2392" s="155"/>
      <c r="O2392" s="155"/>
      <c r="P2392" s="155"/>
      <c r="Q2392" s="155"/>
      <c r="R2392" s="155"/>
      <c r="S2392" s="155"/>
      <c r="T2392" s="155"/>
      <c r="U2392" s="155"/>
      <c r="V2392" s="155"/>
      <c r="W2392" s="155"/>
      <c r="X2392" s="155"/>
      <c r="Y2392" s="155"/>
      <c r="Z2392" s="155"/>
      <c r="AA2392" s="155"/>
      <c r="AB2392" s="155"/>
      <c r="AC2392" s="155"/>
      <c r="AD2392" s="155"/>
      <c r="AE2392" s="155"/>
      <c r="AF2392" s="155"/>
      <c r="AG2392" s="155"/>
      <c r="AH2392" s="155"/>
      <c r="AI2392" s="155"/>
      <c r="AJ2392" s="155"/>
      <c r="AK2392" s="155"/>
      <c r="AL2392" s="155"/>
      <c r="AM2392" s="155"/>
      <c r="AN2392" s="155"/>
      <c r="AO2392" s="155"/>
      <c r="AP2392" s="155"/>
      <c r="AQ2392" s="155"/>
      <c r="AR2392" s="155"/>
    </row>
    <row r="2393" spans="1:44" ht="102" hidden="1" x14ac:dyDescent="0.3">
      <c r="A2393" s="155"/>
      <c r="B2393" s="166" t="s">
        <v>3069</v>
      </c>
      <c r="C2393" s="167"/>
      <c r="D2393" s="170">
        <v>2718.72</v>
      </c>
      <c r="E2393" s="171">
        <v>2718.72</v>
      </c>
      <c r="F2393" s="161" t="s">
        <v>1434</v>
      </c>
      <c r="G2393" s="165" t="s">
        <v>4107</v>
      </c>
      <c r="H2393" s="162"/>
      <c r="I2393" s="155"/>
      <c r="J2393" s="155"/>
      <c r="K2393" s="155"/>
      <c r="L2393" s="155"/>
      <c r="M2393" s="155"/>
      <c r="N2393" s="155"/>
      <c r="O2393" s="155"/>
      <c r="P2393" s="155"/>
      <c r="Q2393" s="155"/>
      <c r="R2393" s="155"/>
      <c r="S2393" s="155"/>
      <c r="T2393" s="155"/>
      <c r="U2393" s="155"/>
      <c r="V2393" s="155"/>
      <c r="W2393" s="155"/>
      <c r="X2393" s="155"/>
      <c r="Y2393" s="155"/>
      <c r="Z2393" s="155"/>
      <c r="AA2393" s="155"/>
      <c r="AB2393" s="155"/>
      <c r="AC2393" s="155"/>
      <c r="AD2393" s="155"/>
      <c r="AE2393" s="155"/>
      <c r="AF2393" s="155"/>
      <c r="AG2393" s="155"/>
      <c r="AH2393" s="155"/>
      <c r="AI2393" s="155"/>
      <c r="AJ2393" s="155"/>
      <c r="AK2393" s="155"/>
      <c r="AL2393" s="155"/>
      <c r="AM2393" s="155"/>
      <c r="AN2393" s="155"/>
      <c r="AO2393" s="155"/>
      <c r="AP2393" s="155"/>
      <c r="AQ2393" s="155"/>
      <c r="AR2393" s="155"/>
    </row>
    <row r="2394" spans="1:44" ht="102" x14ac:dyDescent="0.3">
      <c r="A2394" s="155"/>
      <c r="B2394" s="161" t="s">
        <v>1434</v>
      </c>
      <c r="C2394" s="162" t="s">
        <v>397</v>
      </c>
      <c r="D2394" s="170">
        <v>2443.84</v>
      </c>
      <c r="E2394" s="171">
        <v>2443.84</v>
      </c>
      <c r="F2394" s="165" t="s">
        <v>4107</v>
      </c>
      <c r="G2394" s="166" t="s">
        <v>3070</v>
      </c>
      <c r="H2394" s="167"/>
      <c r="I2394" s="155"/>
      <c r="J2394" s="155"/>
      <c r="K2394" s="155"/>
      <c r="L2394" s="155"/>
      <c r="M2394" s="155"/>
      <c r="N2394" s="155"/>
      <c r="O2394" s="155"/>
      <c r="P2394" s="155"/>
      <c r="Q2394" s="155"/>
      <c r="R2394" s="155"/>
      <c r="S2394" s="155"/>
      <c r="T2394" s="155"/>
      <c r="U2394" s="155"/>
      <c r="V2394" s="155"/>
      <c r="W2394" s="155"/>
      <c r="X2394" s="155"/>
      <c r="Y2394" s="155"/>
      <c r="Z2394" s="155"/>
      <c r="AA2394" s="155"/>
      <c r="AB2394" s="155"/>
      <c r="AC2394" s="155"/>
      <c r="AD2394" s="155"/>
      <c r="AE2394" s="155"/>
      <c r="AF2394" s="155"/>
      <c r="AG2394" s="155"/>
      <c r="AH2394" s="155"/>
      <c r="AI2394" s="155"/>
      <c r="AJ2394" s="155"/>
      <c r="AK2394" s="155"/>
      <c r="AL2394" s="155"/>
      <c r="AM2394" s="155"/>
      <c r="AN2394" s="155"/>
      <c r="AO2394" s="155"/>
      <c r="AP2394" s="155"/>
      <c r="AQ2394" s="155"/>
      <c r="AR2394" s="155"/>
    </row>
    <row r="2395" spans="1:44" ht="102" hidden="1" x14ac:dyDescent="0.3">
      <c r="A2395" s="155"/>
      <c r="B2395" s="165" t="s">
        <v>4107</v>
      </c>
      <c r="C2395" s="162"/>
      <c r="D2395" s="170">
        <v>2443.84</v>
      </c>
      <c r="E2395" s="171">
        <v>2443.84</v>
      </c>
      <c r="F2395" s="166" t="s">
        <v>3070</v>
      </c>
      <c r="G2395" s="161" t="s">
        <v>1569</v>
      </c>
      <c r="H2395" s="162" t="s">
        <v>425</v>
      </c>
      <c r="I2395" s="155"/>
      <c r="J2395" s="155"/>
      <c r="K2395" s="155"/>
      <c r="L2395" s="155"/>
      <c r="M2395" s="155"/>
      <c r="N2395" s="155"/>
      <c r="O2395" s="155"/>
      <c r="P2395" s="155"/>
      <c r="Q2395" s="155"/>
      <c r="R2395" s="155"/>
      <c r="S2395" s="155"/>
      <c r="T2395" s="155"/>
      <c r="U2395" s="155"/>
      <c r="V2395" s="155"/>
      <c r="W2395" s="155"/>
      <c r="X2395" s="155"/>
      <c r="Y2395" s="155"/>
      <c r="Z2395" s="155"/>
      <c r="AA2395" s="155"/>
      <c r="AB2395" s="155"/>
      <c r="AC2395" s="155"/>
      <c r="AD2395" s="155"/>
      <c r="AE2395" s="155"/>
      <c r="AF2395" s="155"/>
      <c r="AG2395" s="155"/>
      <c r="AH2395" s="155"/>
      <c r="AI2395" s="155"/>
      <c r="AJ2395" s="155"/>
      <c r="AK2395" s="155"/>
      <c r="AL2395" s="155"/>
      <c r="AM2395" s="155"/>
      <c r="AN2395" s="155"/>
      <c r="AO2395" s="155"/>
      <c r="AP2395" s="155"/>
      <c r="AQ2395" s="155"/>
      <c r="AR2395" s="155"/>
    </row>
    <row r="2396" spans="1:44" ht="102" hidden="1" x14ac:dyDescent="0.3">
      <c r="A2396" s="155"/>
      <c r="B2396" s="166" t="s">
        <v>3070</v>
      </c>
      <c r="C2396" s="167"/>
      <c r="D2396" s="170">
        <v>2443.84</v>
      </c>
      <c r="E2396" s="171">
        <v>2443.84</v>
      </c>
      <c r="F2396" s="161" t="s">
        <v>1569</v>
      </c>
      <c r="G2396" s="165" t="s">
        <v>4107</v>
      </c>
      <c r="H2396" s="162"/>
      <c r="I2396" s="155"/>
      <c r="J2396" s="155"/>
      <c r="K2396" s="155"/>
      <c r="L2396" s="155"/>
      <c r="M2396" s="155"/>
      <c r="N2396" s="155"/>
      <c r="O2396" s="155"/>
      <c r="P2396" s="155"/>
      <c r="Q2396" s="155"/>
      <c r="R2396" s="155"/>
      <c r="S2396" s="155"/>
      <c r="T2396" s="155"/>
      <c r="U2396" s="155"/>
      <c r="V2396" s="155"/>
      <c r="W2396" s="155"/>
      <c r="X2396" s="155"/>
      <c r="Y2396" s="155"/>
      <c r="Z2396" s="155"/>
      <c r="AA2396" s="155"/>
      <c r="AB2396" s="155"/>
      <c r="AC2396" s="155"/>
      <c r="AD2396" s="155"/>
      <c r="AE2396" s="155"/>
      <c r="AF2396" s="155"/>
      <c r="AG2396" s="155"/>
      <c r="AH2396" s="155"/>
      <c r="AI2396" s="155"/>
      <c r="AJ2396" s="155"/>
      <c r="AK2396" s="155"/>
      <c r="AL2396" s="155"/>
      <c r="AM2396" s="155"/>
      <c r="AN2396" s="155"/>
      <c r="AO2396" s="155"/>
      <c r="AP2396" s="155"/>
      <c r="AQ2396" s="155"/>
      <c r="AR2396" s="155"/>
    </row>
    <row r="2397" spans="1:44" ht="102" x14ac:dyDescent="0.3">
      <c r="A2397" s="155"/>
      <c r="B2397" s="161" t="s">
        <v>1569</v>
      </c>
      <c r="C2397" s="162" t="s">
        <v>425</v>
      </c>
      <c r="D2397" s="170">
        <v>3586.3</v>
      </c>
      <c r="E2397" s="171">
        <v>3586.3</v>
      </c>
      <c r="F2397" s="165" t="s">
        <v>4107</v>
      </c>
      <c r="G2397" s="166" t="s">
        <v>3071</v>
      </c>
      <c r="H2397" s="167"/>
      <c r="I2397" s="155"/>
      <c r="J2397" s="155"/>
      <c r="K2397" s="155"/>
      <c r="L2397" s="155"/>
      <c r="M2397" s="155"/>
      <c r="N2397" s="155"/>
      <c r="O2397" s="155"/>
      <c r="P2397" s="155"/>
      <c r="Q2397" s="155"/>
      <c r="R2397" s="155"/>
      <c r="S2397" s="155"/>
      <c r="T2397" s="155"/>
      <c r="U2397" s="155"/>
      <c r="V2397" s="155"/>
      <c r="W2397" s="155"/>
      <c r="X2397" s="155"/>
      <c r="Y2397" s="155"/>
      <c r="Z2397" s="155"/>
      <c r="AA2397" s="155"/>
      <c r="AB2397" s="155"/>
      <c r="AC2397" s="155"/>
      <c r="AD2397" s="155"/>
      <c r="AE2397" s="155"/>
      <c r="AF2397" s="155"/>
      <c r="AG2397" s="155"/>
      <c r="AH2397" s="155"/>
      <c r="AI2397" s="155"/>
      <c r="AJ2397" s="155"/>
      <c r="AK2397" s="155"/>
      <c r="AL2397" s="155"/>
      <c r="AM2397" s="155"/>
      <c r="AN2397" s="155"/>
      <c r="AO2397" s="155"/>
      <c r="AP2397" s="155"/>
      <c r="AQ2397" s="155"/>
      <c r="AR2397" s="155"/>
    </row>
    <row r="2398" spans="1:44" ht="102" hidden="1" x14ac:dyDescent="0.3">
      <c r="A2398" s="155"/>
      <c r="B2398" s="165" t="s">
        <v>4107</v>
      </c>
      <c r="C2398" s="162"/>
      <c r="D2398" s="170">
        <v>3586.3</v>
      </c>
      <c r="E2398" s="171">
        <v>3586.3</v>
      </c>
      <c r="F2398" s="166" t="s">
        <v>3071</v>
      </c>
      <c r="G2398" s="161" t="s">
        <v>1635</v>
      </c>
      <c r="H2398" s="162" t="s">
        <v>437</v>
      </c>
      <c r="I2398" s="155"/>
      <c r="J2398" s="155"/>
      <c r="K2398" s="155"/>
      <c r="L2398" s="155"/>
      <c r="M2398" s="155"/>
      <c r="N2398" s="155"/>
      <c r="O2398" s="155"/>
      <c r="P2398" s="155"/>
      <c r="Q2398" s="155"/>
      <c r="R2398" s="155"/>
      <c r="S2398" s="155"/>
      <c r="T2398" s="155"/>
      <c r="U2398" s="155"/>
      <c r="V2398" s="155"/>
      <c r="W2398" s="155"/>
      <c r="X2398" s="155"/>
      <c r="Y2398" s="155"/>
      <c r="Z2398" s="155"/>
      <c r="AA2398" s="155"/>
      <c r="AB2398" s="155"/>
      <c r="AC2398" s="155"/>
      <c r="AD2398" s="155"/>
      <c r="AE2398" s="155"/>
      <c r="AF2398" s="155"/>
      <c r="AG2398" s="155"/>
      <c r="AH2398" s="155"/>
      <c r="AI2398" s="155"/>
      <c r="AJ2398" s="155"/>
      <c r="AK2398" s="155"/>
      <c r="AL2398" s="155"/>
      <c r="AM2398" s="155"/>
      <c r="AN2398" s="155"/>
      <c r="AO2398" s="155"/>
      <c r="AP2398" s="155"/>
      <c r="AQ2398" s="155"/>
      <c r="AR2398" s="155"/>
    </row>
    <row r="2399" spans="1:44" ht="102" hidden="1" x14ac:dyDescent="0.3">
      <c r="A2399" s="155"/>
      <c r="B2399" s="166" t="s">
        <v>3071</v>
      </c>
      <c r="C2399" s="167"/>
      <c r="D2399" s="170">
        <v>3586.3</v>
      </c>
      <c r="E2399" s="171">
        <v>3586.3</v>
      </c>
      <c r="F2399" s="161" t="s">
        <v>1635</v>
      </c>
      <c r="G2399" s="165" t="s">
        <v>4107</v>
      </c>
      <c r="H2399" s="162"/>
      <c r="I2399" s="155"/>
      <c r="J2399" s="155"/>
      <c r="K2399" s="155"/>
      <c r="L2399" s="155"/>
      <c r="M2399" s="155"/>
      <c r="N2399" s="155"/>
      <c r="O2399" s="155"/>
      <c r="P2399" s="155"/>
      <c r="Q2399" s="155"/>
      <c r="R2399" s="155"/>
      <c r="S2399" s="155"/>
      <c r="T2399" s="155"/>
      <c r="U2399" s="155"/>
      <c r="V2399" s="155"/>
      <c r="W2399" s="155"/>
      <c r="X2399" s="155"/>
      <c r="Y2399" s="155"/>
      <c r="Z2399" s="155"/>
      <c r="AA2399" s="155"/>
      <c r="AB2399" s="155"/>
      <c r="AC2399" s="155"/>
      <c r="AD2399" s="155"/>
      <c r="AE2399" s="155"/>
      <c r="AF2399" s="155"/>
      <c r="AG2399" s="155"/>
      <c r="AH2399" s="155"/>
      <c r="AI2399" s="155"/>
      <c r="AJ2399" s="155"/>
      <c r="AK2399" s="155"/>
      <c r="AL2399" s="155"/>
      <c r="AM2399" s="155"/>
      <c r="AN2399" s="155"/>
      <c r="AO2399" s="155"/>
      <c r="AP2399" s="155"/>
      <c r="AQ2399" s="155"/>
      <c r="AR2399" s="155"/>
    </row>
    <row r="2400" spans="1:44" ht="102" x14ac:dyDescent="0.3">
      <c r="A2400" s="155"/>
      <c r="B2400" s="161" t="s">
        <v>1635</v>
      </c>
      <c r="C2400" s="162" t="s">
        <v>437</v>
      </c>
      <c r="D2400" s="170">
        <v>3388.74</v>
      </c>
      <c r="E2400" s="171">
        <v>3388.74</v>
      </c>
      <c r="F2400" s="165" t="s">
        <v>4107</v>
      </c>
      <c r="G2400" s="166" t="s">
        <v>3072</v>
      </c>
      <c r="H2400" s="167"/>
      <c r="I2400" s="155"/>
      <c r="J2400" s="155"/>
      <c r="K2400" s="155"/>
      <c r="L2400" s="155"/>
      <c r="M2400" s="155"/>
      <c r="N2400" s="155"/>
      <c r="O2400" s="155"/>
      <c r="P2400" s="155"/>
      <c r="Q2400" s="155"/>
      <c r="R2400" s="155"/>
      <c r="S2400" s="155"/>
      <c r="T2400" s="155"/>
      <c r="U2400" s="155"/>
      <c r="V2400" s="155"/>
      <c r="W2400" s="155"/>
      <c r="X2400" s="155"/>
      <c r="Y2400" s="155"/>
      <c r="Z2400" s="155"/>
      <c r="AA2400" s="155"/>
      <c r="AB2400" s="155"/>
      <c r="AC2400" s="155"/>
      <c r="AD2400" s="155"/>
      <c r="AE2400" s="155"/>
      <c r="AF2400" s="155"/>
      <c r="AG2400" s="155"/>
      <c r="AH2400" s="155"/>
      <c r="AI2400" s="155"/>
      <c r="AJ2400" s="155"/>
      <c r="AK2400" s="155"/>
      <c r="AL2400" s="155"/>
      <c r="AM2400" s="155"/>
      <c r="AN2400" s="155"/>
      <c r="AO2400" s="155"/>
      <c r="AP2400" s="155"/>
      <c r="AQ2400" s="155"/>
      <c r="AR2400" s="155"/>
    </row>
    <row r="2401" spans="1:44" ht="102" hidden="1" x14ac:dyDescent="0.3">
      <c r="A2401" s="155"/>
      <c r="B2401" s="165" t="s">
        <v>4107</v>
      </c>
      <c r="C2401" s="162"/>
      <c r="D2401" s="170">
        <v>3388.74</v>
      </c>
      <c r="E2401" s="171">
        <v>3388.74</v>
      </c>
      <c r="F2401" s="166" t="s">
        <v>3072</v>
      </c>
      <c r="G2401" s="161" t="s">
        <v>2234</v>
      </c>
      <c r="H2401" s="162" t="s">
        <v>448</v>
      </c>
      <c r="I2401" s="155"/>
      <c r="J2401" s="155"/>
      <c r="K2401" s="155"/>
      <c r="L2401" s="155"/>
      <c r="M2401" s="155"/>
      <c r="N2401" s="155"/>
      <c r="O2401" s="155"/>
      <c r="P2401" s="155"/>
      <c r="Q2401" s="155"/>
      <c r="R2401" s="155"/>
      <c r="S2401" s="155"/>
      <c r="T2401" s="155"/>
      <c r="U2401" s="155"/>
      <c r="V2401" s="155"/>
      <c r="W2401" s="155"/>
      <c r="X2401" s="155"/>
      <c r="Y2401" s="155"/>
      <c r="Z2401" s="155"/>
      <c r="AA2401" s="155"/>
      <c r="AB2401" s="155"/>
      <c r="AC2401" s="155"/>
      <c r="AD2401" s="155"/>
      <c r="AE2401" s="155"/>
      <c r="AF2401" s="155"/>
      <c r="AG2401" s="155"/>
      <c r="AH2401" s="155"/>
      <c r="AI2401" s="155"/>
      <c r="AJ2401" s="155"/>
      <c r="AK2401" s="155"/>
      <c r="AL2401" s="155"/>
      <c r="AM2401" s="155"/>
      <c r="AN2401" s="155"/>
      <c r="AO2401" s="155"/>
      <c r="AP2401" s="155"/>
      <c r="AQ2401" s="155"/>
      <c r="AR2401" s="155"/>
    </row>
    <row r="2402" spans="1:44" ht="102" hidden="1" x14ac:dyDescent="0.3">
      <c r="A2402" s="155"/>
      <c r="B2402" s="166" t="s">
        <v>3072</v>
      </c>
      <c r="C2402" s="167"/>
      <c r="D2402" s="170">
        <v>3388.74</v>
      </c>
      <c r="E2402" s="171">
        <v>3388.74</v>
      </c>
      <c r="F2402" s="161" t="s">
        <v>2234</v>
      </c>
      <c r="G2402" s="165" t="s">
        <v>4107</v>
      </c>
      <c r="H2402" s="162"/>
      <c r="I2402" s="155"/>
      <c r="J2402" s="155"/>
      <c r="K2402" s="155"/>
      <c r="L2402" s="155"/>
      <c r="M2402" s="155"/>
      <c r="N2402" s="155"/>
      <c r="O2402" s="155"/>
      <c r="P2402" s="155"/>
      <c r="Q2402" s="155"/>
      <c r="R2402" s="155"/>
      <c r="S2402" s="155"/>
      <c r="T2402" s="155"/>
      <c r="U2402" s="155"/>
      <c r="V2402" s="155"/>
      <c r="W2402" s="155"/>
      <c r="X2402" s="155"/>
      <c r="Y2402" s="155"/>
      <c r="Z2402" s="155"/>
      <c r="AA2402" s="155"/>
      <c r="AB2402" s="155"/>
      <c r="AC2402" s="155"/>
      <c r="AD2402" s="155"/>
      <c r="AE2402" s="155"/>
      <c r="AF2402" s="155"/>
      <c r="AG2402" s="155"/>
      <c r="AH2402" s="155"/>
      <c r="AI2402" s="155"/>
      <c r="AJ2402" s="155"/>
      <c r="AK2402" s="155"/>
      <c r="AL2402" s="155"/>
      <c r="AM2402" s="155"/>
      <c r="AN2402" s="155"/>
      <c r="AO2402" s="155"/>
      <c r="AP2402" s="155"/>
      <c r="AQ2402" s="155"/>
      <c r="AR2402" s="155"/>
    </row>
    <row r="2403" spans="1:44" ht="102" x14ac:dyDescent="0.3">
      <c r="A2403" s="155"/>
      <c r="B2403" s="161" t="s">
        <v>2234</v>
      </c>
      <c r="C2403" s="162" t="s">
        <v>448</v>
      </c>
      <c r="D2403" s="170">
        <v>2718.72</v>
      </c>
      <c r="E2403" s="171">
        <v>2718.72</v>
      </c>
      <c r="F2403" s="165" t="s">
        <v>4107</v>
      </c>
      <c r="G2403" s="166" t="s">
        <v>3501</v>
      </c>
      <c r="H2403" s="167"/>
      <c r="I2403" s="155"/>
      <c r="J2403" s="155"/>
      <c r="K2403" s="155"/>
      <c r="L2403" s="155"/>
      <c r="M2403" s="155"/>
      <c r="N2403" s="155"/>
      <c r="O2403" s="155"/>
      <c r="P2403" s="155"/>
      <c r="Q2403" s="155"/>
      <c r="R2403" s="155"/>
      <c r="S2403" s="155"/>
      <c r="T2403" s="155"/>
      <c r="U2403" s="155"/>
      <c r="V2403" s="155"/>
      <c r="W2403" s="155"/>
      <c r="X2403" s="155"/>
      <c r="Y2403" s="155"/>
      <c r="Z2403" s="155"/>
      <c r="AA2403" s="155"/>
      <c r="AB2403" s="155"/>
      <c r="AC2403" s="155"/>
      <c r="AD2403" s="155"/>
      <c r="AE2403" s="155"/>
      <c r="AF2403" s="155"/>
      <c r="AG2403" s="155"/>
      <c r="AH2403" s="155"/>
      <c r="AI2403" s="155"/>
      <c r="AJ2403" s="155"/>
      <c r="AK2403" s="155"/>
      <c r="AL2403" s="155"/>
      <c r="AM2403" s="155"/>
      <c r="AN2403" s="155"/>
      <c r="AO2403" s="155"/>
      <c r="AP2403" s="155"/>
      <c r="AQ2403" s="155"/>
      <c r="AR2403" s="155"/>
    </row>
    <row r="2404" spans="1:44" ht="102" hidden="1" x14ac:dyDescent="0.3">
      <c r="A2404" s="155"/>
      <c r="B2404" s="165" t="s">
        <v>4107</v>
      </c>
      <c r="C2404" s="162"/>
      <c r="D2404" s="170">
        <v>2718.72</v>
      </c>
      <c r="E2404" s="171">
        <v>2718.72</v>
      </c>
      <c r="F2404" s="166" t="s">
        <v>3501</v>
      </c>
      <c r="G2404" s="161" t="s">
        <v>1520</v>
      </c>
      <c r="H2404" s="162" t="s">
        <v>315</v>
      </c>
      <c r="I2404" s="155"/>
      <c r="J2404" s="155"/>
      <c r="K2404" s="155"/>
      <c r="L2404" s="155"/>
      <c r="M2404" s="155"/>
      <c r="N2404" s="155"/>
      <c r="O2404" s="155"/>
      <c r="P2404" s="155"/>
      <c r="Q2404" s="155"/>
      <c r="R2404" s="155"/>
      <c r="S2404" s="155"/>
      <c r="T2404" s="155"/>
      <c r="U2404" s="155"/>
      <c r="V2404" s="155"/>
      <c r="W2404" s="155"/>
      <c r="X2404" s="155"/>
      <c r="Y2404" s="155"/>
      <c r="Z2404" s="155"/>
      <c r="AA2404" s="155"/>
      <c r="AB2404" s="155"/>
      <c r="AC2404" s="155"/>
      <c r="AD2404" s="155"/>
      <c r="AE2404" s="155"/>
      <c r="AF2404" s="155"/>
      <c r="AG2404" s="155"/>
      <c r="AH2404" s="155"/>
      <c r="AI2404" s="155"/>
      <c r="AJ2404" s="155"/>
      <c r="AK2404" s="155"/>
      <c r="AL2404" s="155"/>
      <c r="AM2404" s="155"/>
      <c r="AN2404" s="155"/>
      <c r="AO2404" s="155"/>
      <c r="AP2404" s="155"/>
      <c r="AQ2404" s="155"/>
      <c r="AR2404" s="155"/>
    </row>
    <row r="2405" spans="1:44" ht="102" hidden="1" x14ac:dyDescent="0.3">
      <c r="A2405" s="155"/>
      <c r="B2405" s="166" t="s">
        <v>3501</v>
      </c>
      <c r="C2405" s="167"/>
      <c r="D2405" s="170">
        <v>2718.72</v>
      </c>
      <c r="E2405" s="171">
        <v>2718.72</v>
      </c>
      <c r="F2405" s="161" t="s">
        <v>1520</v>
      </c>
      <c r="G2405" s="165" t="s">
        <v>4107</v>
      </c>
      <c r="H2405" s="162"/>
      <c r="I2405" s="155"/>
      <c r="J2405" s="155"/>
      <c r="K2405" s="155"/>
      <c r="L2405" s="155"/>
      <c r="M2405" s="155"/>
      <c r="N2405" s="155"/>
      <c r="O2405" s="155"/>
      <c r="P2405" s="155"/>
      <c r="Q2405" s="155"/>
      <c r="R2405" s="155"/>
      <c r="S2405" s="155"/>
      <c r="T2405" s="155"/>
      <c r="U2405" s="155"/>
      <c r="V2405" s="155"/>
      <c r="W2405" s="155"/>
      <c r="X2405" s="155"/>
      <c r="Y2405" s="155"/>
      <c r="Z2405" s="155"/>
      <c r="AA2405" s="155"/>
      <c r="AB2405" s="155"/>
      <c r="AC2405" s="155"/>
      <c r="AD2405" s="155"/>
      <c r="AE2405" s="155"/>
      <c r="AF2405" s="155"/>
      <c r="AG2405" s="155"/>
      <c r="AH2405" s="155"/>
      <c r="AI2405" s="155"/>
      <c r="AJ2405" s="155"/>
      <c r="AK2405" s="155"/>
      <c r="AL2405" s="155"/>
      <c r="AM2405" s="155"/>
      <c r="AN2405" s="155"/>
      <c r="AO2405" s="155"/>
      <c r="AP2405" s="155"/>
      <c r="AQ2405" s="155"/>
      <c r="AR2405" s="155"/>
    </row>
    <row r="2406" spans="1:44" ht="102" x14ac:dyDescent="0.3">
      <c r="A2406" s="155"/>
      <c r="B2406" s="161" t="s">
        <v>1520</v>
      </c>
      <c r="C2406" s="162" t="s">
        <v>315</v>
      </c>
      <c r="D2406" s="170">
        <v>2392.3000000000002</v>
      </c>
      <c r="E2406" s="171">
        <v>2392.3000000000002</v>
      </c>
      <c r="F2406" s="165" t="s">
        <v>4107</v>
      </c>
      <c r="G2406" s="166" t="s">
        <v>2754</v>
      </c>
      <c r="H2406" s="167"/>
      <c r="I2406" s="155"/>
      <c r="J2406" s="155"/>
      <c r="K2406" s="155"/>
      <c r="L2406" s="155"/>
      <c r="M2406" s="155"/>
      <c r="N2406" s="155"/>
      <c r="O2406" s="155"/>
      <c r="P2406" s="155"/>
      <c r="Q2406" s="155"/>
      <c r="R2406" s="155"/>
      <c r="S2406" s="155"/>
      <c r="T2406" s="155"/>
      <c r="U2406" s="155"/>
      <c r="V2406" s="155"/>
      <c r="W2406" s="155"/>
      <c r="X2406" s="155"/>
      <c r="Y2406" s="155"/>
      <c r="Z2406" s="155"/>
      <c r="AA2406" s="155"/>
      <c r="AB2406" s="155"/>
      <c r="AC2406" s="155"/>
      <c r="AD2406" s="155"/>
      <c r="AE2406" s="155"/>
      <c r="AF2406" s="155"/>
      <c r="AG2406" s="155"/>
      <c r="AH2406" s="155"/>
      <c r="AI2406" s="155"/>
      <c r="AJ2406" s="155"/>
      <c r="AK2406" s="155"/>
      <c r="AL2406" s="155"/>
      <c r="AM2406" s="155"/>
      <c r="AN2406" s="155"/>
      <c r="AO2406" s="155"/>
      <c r="AP2406" s="155"/>
      <c r="AQ2406" s="155"/>
      <c r="AR2406" s="155"/>
    </row>
    <row r="2407" spans="1:44" ht="102" hidden="1" x14ac:dyDescent="0.3">
      <c r="A2407" s="155"/>
      <c r="B2407" s="165" t="s">
        <v>4107</v>
      </c>
      <c r="C2407" s="162"/>
      <c r="D2407" s="170">
        <v>2392.3000000000002</v>
      </c>
      <c r="E2407" s="171">
        <v>2392.3000000000002</v>
      </c>
      <c r="F2407" s="166" t="s">
        <v>2754</v>
      </c>
      <c r="G2407" s="161" t="s">
        <v>1602</v>
      </c>
      <c r="H2407" s="162" t="s">
        <v>416</v>
      </c>
      <c r="I2407" s="155"/>
      <c r="J2407" s="155"/>
      <c r="K2407" s="155"/>
      <c r="L2407" s="155"/>
      <c r="M2407" s="155"/>
      <c r="N2407" s="155"/>
      <c r="O2407" s="155"/>
      <c r="P2407" s="155"/>
      <c r="Q2407" s="155"/>
      <c r="R2407" s="155"/>
      <c r="S2407" s="155"/>
      <c r="T2407" s="155"/>
      <c r="U2407" s="155"/>
      <c r="V2407" s="155"/>
      <c r="W2407" s="155"/>
      <c r="X2407" s="155"/>
      <c r="Y2407" s="155"/>
      <c r="Z2407" s="155"/>
      <c r="AA2407" s="155"/>
      <c r="AB2407" s="155"/>
      <c r="AC2407" s="155"/>
      <c r="AD2407" s="155"/>
      <c r="AE2407" s="155"/>
      <c r="AF2407" s="155"/>
      <c r="AG2407" s="155"/>
      <c r="AH2407" s="155"/>
      <c r="AI2407" s="155"/>
      <c r="AJ2407" s="155"/>
      <c r="AK2407" s="155"/>
      <c r="AL2407" s="155"/>
      <c r="AM2407" s="155"/>
      <c r="AN2407" s="155"/>
      <c r="AO2407" s="155"/>
      <c r="AP2407" s="155"/>
      <c r="AQ2407" s="155"/>
      <c r="AR2407" s="155"/>
    </row>
    <row r="2408" spans="1:44" ht="102" hidden="1" x14ac:dyDescent="0.3">
      <c r="A2408" s="155"/>
      <c r="B2408" s="166" t="s">
        <v>2754</v>
      </c>
      <c r="C2408" s="167"/>
      <c r="D2408" s="170">
        <v>2392.3000000000002</v>
      </c>
      <c r="E2408" s="171">
        <v>2392.3000000000002</v>
      </c>
      <c r="F2408" s="161" t="s">
        <v>1602</v>
      </c>
      <c r="G2408" s="165" t="s">
        <v>4107</v>
      </c>
      <c r="H2408" s="162"/>
      <c r="I2408" s="155"/>
      <c r="J2408" s="155"/>
      <c r="K2408" s="155"/>
      <c r="L2408" s="155"/>
      <c r="M2408" s="155"/>
      <c r="N2408" s="155"/>
      <c r="O2408" s="155"/>
      <c r="P2408" s="155"/>
      <c r="Q2408" s="155"/>
      <c r="R2408" s="155"/>
      <c r="S2408" s="155"/>
      <c r="T2408" s="155"/>
      <c r="U2408" s="155"/>
      <c r="V2408" s="155"/>
      <c r="W2408" s="155"/>
      <c r="X2408" s="155"/>
      <c r="Y2408" s="155"/>
      <c r="Z2408" s="155"/>
      <c r="AA2408" s="155"/>
      <c r="AB2408" s="155"/>
      <c r="AC2408" s="155"/>
      <c r="AD2408" s="155"/>
      <c r="AE2408" s="155"/>
      <c r="AF2408" s="155"/>
      <c r="AG2408" s="155"/>
      <c r="AH2408" s="155"/>
      <c r="AI2408" s="155"/>
      <c r="AJ2408" s="155"/>
      <c r="AK2408" s="155"/>
      <c r="AL2408" s="155"/>
      <c r="AM2408" s="155"/>
      <c r="AN2408" s="155"/>
      <c r="AO2408" s="155"/>
      <c r="AP2408" s="155"/>
      <c r="AQ2408" s="155"/>
      <c r="AR2408" s="155"/>
    </row>
    <row r="2409" spans="1:44" ht="102" x14ac:dyDescent="0.3">
      <c r="A2409" s="155"/>
      <c r="B2409" s="161" t="s">
        <v>1602</v>
      </c>
      <c r="C2409" s="162" t="s">
        <v>416</v>
      </c>
      <c r="D2409" s="170">
        <v>2443.84</v>
      </c>
      <c r="E2409" s="171">
        <v>2443.84</v>
      </c>
      <c r="F2409" s="165" t="s">
        <v>4107</v>
      </c>
      <c r="G2409" s="166" t="s">
        <v>3073</v>
      </c>
      <c r="H2409" s="167"/>
      <c r="I2409" s="155"/>
      <c r="J2409" s="155"/>
      <c r="K2409" s="155"/>
      <c r="L2409" s="155"/>
      <c r="M2409" s="155"/>
      <c r="N2409" s="155"/>
      <c r="O2409" s="155"/>
      <c r="P2409" s="155"/>
      <c r="Q2409" s="155"/>
      <c r="R2409" s="155"/>
      <c r="S2409" s="155"/>
      <c r="T2409" s="155"/>
      <c r="U2409" s="155"/>
      <c r="V2409" s="155"/>
      <c r="W2409" s="155"/>
      <c r="X2409" s="155"/>
      <c r="Y2409" s="155"/>
      <c r="Z2409" s="155"/>
      <c r="AA2409" s="155"/>
      <c r="AB2409" s="155"/>
      <c r="AC2409" s="155"/>
      <c r="AD2409" s="155"/>
      <c r="AE2409" s="155"/>
      <c r="AF2409" s="155"/>
      <c r="AG2409" s="155"/>
      <c r="AH2409" s="155"/>
      <c r="AI2409" s="155"/>
      <c r="AJ2409" s="155"/>
      <c r="AK2409" s="155"/>
      <c r="AL2409" s="155"/>
      <c r="AM2409" s="155"/>
      <c r="AN2409" s="155"/>
      <c r="AO2409" s="155"/>
      <c r="AP2409" s="155"/>
      <c r="AQ2409" s="155"/>
      <c r="AR2409" s="155"/>
    </row>
    <row r="2410" spans="1:44" ht="102" hidden="1" x14ac:dyDescent="0.3">
      <c r="A2410" s="155"/>
      <c r="B2410" s="165" t="s">
        <v>4107</v>
      </c>
      <c r="C2410" s="162"/>
      <c r="D2410" s="170">
        <v>2443.84</v>
      </c>
      <c r="E2410" s="171">
        <v>2443.84</v>
      </c>
      <c r="F2410" s="166" t="s">
        <v>3073</v>
      </c>
      <c r="G2410" s="161" t="s">
        <v>1274</v>
      </c>
      <c r="H2410" s="162" t="s">
        <v>444</v>
      </c>
      <c r="I2410" s="155"/>
      <c r="J2410" s="155"/>
      <c r="K2410" s="155"/>
      <c r="L2410" s="155"/>
      <c r="M2410" s="155"/>
      <c r="N2410" s="155"/>
      <c r="O2410" s="155"/>
      <c r="P2410" s="155"/>
      <c r="Q2410" s="155"/>
      <c r="R2410" s="155"/>
      <c r="S2410" s="155"/>
      <c r="T2410" s="155"/>
      <c r="U2410" s="155"/>
      <c r="V2410" s="155"/>
      <c r="W2410" s="155"/>
      <c r="X2410" s="155"/>
      <c r="Y2410" s="155"/>
      <c r="Z2410" s="155"/>
      <c r="AA2410" s="155"/>
      <c r="AB2410" s="155"/>
      <c r="AC2410" s="155"/>
      <c r="AD2410" s="155"/>
      <c r="AE2410" s="155"/>
      <c r="AF2410" s="155"/>
      <c r="AG2410" s="155"/>
      <c r="AH2410" s="155"/>
      <c r="AI2410" s="155"/>
      <c r="AJ2410" s="155"/>
      <c r="AK2410" s="155"/>
      <c r="AL2410" s="155"/>
      <c r="AM2410" s="155"/>
      <c r="AN2410" s="155"/>
      <c r="AO2410" s="155"/>
      <c r="AP2410" s="155"/>
      <c r="AQ2410" s="155"/>
      <c r="AR2410" s="155"/>
    </row>
    <row r="2411" spans="1:44" ht="102" hidden="1" x14ac:dyDescent="0.3">
      <c r="A2411" s="155"/>
      <c r="B2411" s="166" t="s">
        <v>3073</v>
      </c>
      <c r="C2411" s="167"/>
      <c r="D2411" s="170">
        <v>2443.84</v>
      </c>
      <c r="E2411" s="171">
        <v>2443.84</v>
      </c>
      <c r="F2411" s="161" t="s">
        <v>1274</v>
      </c>
      <c r="G2411" s="165" t="s">
        <v>4107</v>
      </c>
      <c r="H2411" s="162"/>
      <c r="I2411" s="155"/>
      <c r="J2411" s="155"/>
      <c r="K2411" s="155"/>
      <c r="L2411" s="155"/>
      <c r="M2411" s="155"/>
      <c r="N2411" s="155"/>
      <c r="O2411" s="155"/>
      <c r="P2411" s="155"/>
      <c r="Q2411" s="155"/>
      <c r="R2411" s="155"/>
      <c r="S2411" s="155"/>
      <c r="T2411" s="155"/>
      <c r="U2411" s="155"/>
      <c r="V2411" s="155"/>
      <c r="W2411" s="155"/>
      <c r="X2411" s="155"/>
      <c r="Y2411" s="155"/>
      <c r="Z2411" s="155"/>
      <c r="AA2411" s="155"/>
      <c r="AB2411" s="155"/>
      <c r="AC2411" s="155"/>
      <c r="AD2411" s="155"/>
      <c r="AE2411" s="155"/>
      <c r="AF2411" s="155"/>
      <c r="AG2411" s="155"/>
      <c r="AH2411" s="155"/>
      <c r="AI2411" s="155"/>
      <c r="AJ2411" s="155"/>
      <c r="AK2411" s="155"/>
      <c r="AL2411" s="155"/>
      <c r="AM2411" s="155"/>
      <c r="AN2411" s="155"/>
      <c r="AO2411" s="155"/>
      <c r="AP2411" s="155"/>
      <c r="AQ2411" s="155"/>
      <c r="AR2411" s="155"/>
    </row>
    <row r="2412" spans="1:44" ht="102" x14ac:dyDescent="0.3">
      <c r="A2412" s="155"/>
      <c r="B2412" s="161" t="s">
        <v>1274</v>
      </c>
      <c r="C2412" s="162" t="s">
        <v>444</v>
      </c>
      <c r="D2412" s="170">
        <v>3586.3</v>
      </c>
      <c r="E2412" s="171">
        <v>3586.3</v>
      </c>
      <c r="F2412" s="165" t="s">
        <v>4107</v>
      </c>
      <c r="G2412" s="166" t="s">
        <v>3074</v>
      </c>
      <c r="H2412" s="167"/>
      <c r="I2412" s="155"/>
      <c r="J2412" s="155"/>
      <c r="K2412" s="155"/>
      <c r="L2412" s="155"/>
      <c r="M2412" s="155"/>
      <c r="N2412" s="155"/>
      <c r="O2412" s="155"/>
      <c r="P2412" s="155"/>
      <c r="Q2412" s="155"/>
      <c r="R2412" s="155"/>
      <c r="S2412" s="155"/>
      <c r="T2412" s="155"/>
      <c r="U2412" s="155"/>
      <c r="V2412" s="155"/>
      <c r="W2412" s="155"/>
      <c r="X2412" s="155"/>
      <c r="Y2412" s="155"/>
      <c r="Z2412" s="155"/>
      <c r="AA2412" s="155"/>
      <c r="AB2412" s="155"/>
      <c r="AC2412" s="155"/>
      <c r="AD2412" s="155"/>
      <c r="AE2412" s="155"/>
      <c r="AF2412" s="155"/>
      <c r="AG2412" s="155"/>
      <c r="AH2412" s="155"/>
      <c r="AI2412" s="155"/>
      <c r="AJ2412" s="155"/>
      <c r="AK2412" s="155"/>
      <c r="AL2412" s="155"/>
      <c r="AM2412" s="155"/>
      <c r="AN2412" s="155"/>
      <c r="AO2412" s="155"/>
      <c r="AP2412" s="155"/>
      <c r="AQ2412" s="155"/>
      <c r="AR2412" s="155"/>
    </row>
    <row r="2413" spans="1:44" ht="102" hidden="1" x14ac:dyDescent="0.3">
      <c r="A2413" s="155"/>
      <c r="B2413" s="165" t="s">
        <v>4107</v>
      </c>
      <c r="C2413" s="162"/>
      <c r="D2413" s="170">
        <v>3586.3</v>
      </c>
      <c r="E2413" s="171">
        <v>3586.3</v>
      </c>
      <c r="F2413" s="166" t="s">
        <v>3074</v>
      </c>
      <c r="G2413" s="161" t="s">
        <v>1312</v>
      </c>
      <c r="H2413" s="162" t="s">
        <v>413</v>
      </c>
      <c r="I2413" s="155"/>
      <c r="J2413" s="155"/>
      <c r="K2413" s="155"/>
      <c r="L2413" s="155"/>
      <c r="M2413" s="155"/>
      <c r="N2413" s="155"/>
      <c r="O2413" s="155"/>
      <c r="P2413" s="155"/>
      <c r="Q2413" s="155"/>
      <c r="R2413" s="155"/>
      <c r="S2413" s="155"/>
      <c r="T2413" s="155"/>
      <c r="U2413" s="155"/>
      <c r="V2413" s="155"/>
      <c r="W2413" s="155"/>
      <c r="X2413" s="155"/>
      <c r="Y2413" s="155"/>
      <c r="Z2413" s="155"/>
      <c r="AA2413" s="155"/>
      <c r="AB2413" s="155"/>
      <c r="AC2413" s="155"/>
      <c r="AD2413" s="155"/>
      <c r="AE2413" s="155"/>
      <c r="AF2413" s="155"/>
      <c r="AG2413" s="155"/>
      <c r="AH2413" s="155"/>
      <c r="AI2413" s="155"/>
      <c r="AJ2413" s="155"/>
      <c r="AK2413" s="155"/>
      <c r="AL2413" s="155"/>
      <c r="AM2413" s="155"/>
      <c r="AN2413" s="155"/>
      <c r="AO2413" s="155"/>
      <c r="AP2413" s="155"/>
      <c r="AQ2413" s="155"/>
      <c r="AR2413" s="155"/>
    </row>
    <row r="2414" spans="1:44" ht="102" hidden="1" x14ac:dyDescent="0.3">
      <c r="A2414" s="155"/>
      <c r="B2414" s="166" t="s">
        <v>3074</v>
      </c>
      <c r="C2414" s="167"/>
      <c r="D2414" s="170">
        <v>3586.3</v>
      </c>
      <c r="E2414" s="171">
        <v>3586.3</v>
      </c>
      <c r="F2414" s="161" t="s">
        <v>1312</v>
      </c>
      <c r="G2414" s="165" t="s">
        <v>4107</v>
      </c>
      <c r="H2414" s="162"/>
      <c r="I2414" s="155"/>
      <c r="J2414" s="155"/>
      <c r="K2414" s="155"/>
      <c r="L2414" s="155"/>
      <c r="M2414" s="155"/>
      <c r="N2414" s="155"/>
      <c r="O2414" s="155"/>
      <c r="P2414" s="155"/>
      <c r="Q2414" s="155"/>
      <c r="R2414" s="155"/>
      <c r="S2414" s="155"/>
      <c r="T2414" s="155"/>
      <c r="U2414" s="155"/>
      <c r="V2414" s="155"/>
      <c r="W2414" s="155"/>
      <c r="X2414" s="155"/>
      <c r="Y2414" s="155"/>
      <c r="Z2414" s="155"/>
      <c r="AA2414" s="155"/>
      <c r="AB2414" s="155"/>
      <c r="AC2414" s="155"/>
      <c r="AD2414" s="155"/>
      <c r="AE2414" s="155"/>
      <c r="AF2414" s="155"/>
      <c r="AG2414" s="155"/>
      <c r="AH2414" s="155"/>
      <c r="AI2414" s="155"/>
      <c r="AJ2414" s="155"/>
      <c r="AK2414" s="155"/>
      <c r="AL2414" s="155"/>
      <c r="AM2414" s="155"/>
      <c r="AN2414" s="155"/>
      <c r="AO2414" s="155"/>
      <c r="AP2414" s="155"/>
      <c r="AQ2414" s="155"/>
      <c r="AR2414" s="155"/>
    </row>
    <row r="2415" spans="1:44" ht="102" x14ac:dyDescent="0.3">
      <c r="A2415" s="155"/>
      <c r="B2415" s="161" t="s">
        <v>1312</v>
      </c>
      <c r="C2415" s="162" t="s">
        <v>413</v>
      </c>
      <c r="D2415" s="170">
        <v>3388.74</v>
      </c>
      <c r="E2415" s="171">
        <v>3388.74</v>
      </c>
      <c r="F2415" s="165" t="s">
        <v>4107</v>
      </c>
      <c r="G2415" s="166" t="s">
        <v>3075</v>
      </c>
      <c r="H2415" s="167"/>
      <c r="I2415" s="155"/>
      <c r="J2415" s="155"/>
      <c r="K2415" s="155"/>
      <c r="L2415" s="155"/>
      <c r="M2415" s="155"/>
      <c r="N2415" s="155"/>
      <c r="O2415" s="155"/>
      <c r="P2415" s="155"/>
      <c r="Q2415" s="155"/>
      <c r="R2415" s="155"/>
      <c r="S2415" s="155"/>
      <c r="T2415" s="155"/>
      <c r="U2415" s="155"/>
      <c r="V2415" s="155"/>
      <c r="W2415" s="155"/>
      <c r="X2415" s="155"/>
      <c r="Y2415" s="155"/>
      <c r="Z2415" s="155"/>
      <c r="AA2415" s="155"/>
      <c r="AB2415" s="155"/>
      <c r="AC2415" s="155"/>
      <c r="AD2415" s="155"/>
      <c r="AE2415" s="155"/>
      <c r="AF2415" s="155"/>
      <c r="AG2415" s="155"/>
      <c r="AH2415" s="155"/>
      <c r="AI2415" s="155"/>
      <c r="AJ2415" s="155"/>
      <c r="AK2415" s="155"/>
      <c r="AL2415" s="155"/>
      <c r="AM2415" s="155"/>
      <c r="AN2415" s="155"/>
      <c r="AO2415" s="155"/>
      <c r="AP2415" s="155"/>
      <c r="AQ2415" s="155"/>
      <c r="AR2415" s="155"/>
    </row>
    <row r="2416" spans="1:44" ht="102" hidden="1" x14ac:dyDescent="0.3">
      <c r="A2416" s="155"/>
      <c r="B2416" s="165" t="s">
        <v>4107</v>
      </c>
      <c r="C2416" s="162"/>
      <c r="D2416" s="170">
        <v>3388.74</v>
      </c>
      <c r="E2416" s="171">
        <v>3388.74</v>
      </c>
      <c r="F2416" s="166" t="s">
        <v>3075</v>
      </c>
      <c r="G2416" s="161" t="s">
        <v>1409</v>
      </c>
      <c r="H2416" s="162" t="s">
        <v>429</v>
      </c>
      <c r="I2416" s="155"/>
      <c r="J2416" s="155"/>
      <c r="K2416" s="155"/>
      <c r="L2416" s="155"/>
      <c r="M2416" s="155"/>
      <c r="N2416" s="155"/>
      <c r="O2416" s="155"/>
      <c r="P2416" s="155"/>
      <c r="Q2416" s="155"/>
      <c r="R2416" s="155"/>
      <c r="S2416" s="155"/>
      <c r="T2416" s="155"/>
      <c r="U2416" s="155"/>
      <c r="V2416" s="155"/>
      <c r="W2416" s="155"/>
      <c r="X2416" s="155"/>
      <c r="Y2416" s="155"/>
      <c r="Z2416" s="155"/>
      <c r="AA2416" s="155"/>
      <c r="AB2416" s="155"/>
      <c r="AC2416" s="155"/>
      <c r="AD2416" s="155"/>
      <c r="AE2416" s="155"/>
      <c r="AF2416" s="155"/>
      <c r="AG2416" s="155"/>
      <c r="AH2416" s="155"/>
      <c r="AI2416" s="155"/>
      <c r="AJ2416" s="155"/>
      <c r="AK2416" s="155"/>
      <c r="AL2416" s="155"/>
      <c r="AM2416" s="155"/>
      <c r="AN2416" s="155"/>
      <c r="AO2416" s="155"/>
      <c r="AP2416" s="155"/>
      <c r="AQ2416" s="155"/>
      <c r="AR2416" s="155"/>
    </row>
    <row r="2417" spans="1:44" ht="102" hidden="1" x14ac:dyDescent="0.3">
      <c r="A2417" s="155"/>
      <c r="B2417" s="166" t="s">
        <v>3075</v>
      </c>
      <c r="C2417" s="167"/>
      <c r="D2417" s="170">
        <v>3388.74</v>
      </c>
      <c r="E2417" s="171">
        <v>3388.74</v>
      </c>
      <c r="F2417" s="161" t="s">
        <v>1409</v>
      </c>
      <c r="G2417" s="165" t="s">
        <v>4107</v>
      </c>
      <c r="H2417" s="162"/>
      <c r="I2417" s="155"/>
      <c r="J2417" s="155"/>
      <c r="K2417" s="155"/>
      <c r="L2417" s="155"/>
      <c r="M2417" s="155"/>
      <c r="N2417" s="155"/>
      <c r="O2417" s="155"/>
      <c r="P2417" s="155"/>
      <c r="Q2417" s="155"/>
      <c r="R2417" s="155"/>
      <c r="S2417" s="155"/>
      <c r="T2417" s="155"/>
      <c r="U2417" s="155"/>
      <c r="V2417" s="155"/>
      <c r="W2417" s="155"/>
      <c r="X2417" s="155"/>
      <c r="Y2417" s="155"/>
      <c r="Z2417" s="155"/>
      <c r="AA2417" s="155"/>
      <c r="AB2417" s="155"/>
      <c r="AC2417" s="155"/>
      <c r="AD2417" s="155"/>
      <c r="AE2417" s="155"/>
      <c r="AF2417" s="155"/>
      <c r="AG2417" s="155"/>
      <c r="AH2417" s="155"/>
      <c r="AI2417" s="155"/>
      <c r="AJ2417" s="155"/>
      <c r="AK2417" s="155"/>
      <c r="AL2417" s="155"/>
      <c r="AM2417" s="155"/>
      <c r="AN2417" s="155"/>
      <c r="AO2417" s="155"/>
      <c r="AP2417" s="155"/>
      <c r="AQ2417" s="155"/>
      <c r="AR2417" s="155"/>
    </row>
    <row r="2418" spans="1:44" ht="102" x14ac:dyDescent="0.3">
      <c r="A2418" s="155"/>
      <c r="B2418" s="161" t="s">
        <v>1409</v>
      </c>
      <c r="C2418" s="162" t="s">
        <v>429</v>
      </c>
      <c r="D2418" s="170">
        <v>2718.72</v>
      </c>
      <c r="E2418" s="171">
        <v>2718.72</v>
      </c>
      <c r="F2418" s="165" t="s">
        <v>4107</v>
      </c>
      <c r="G2418" s="166" t="s">
        <v>3076</v>
      </c>
      <c r="H2418" s="167"/>
      <c r="I2418" s="155"/>
      <c r="J2418" s="155"/>
      <c r="K2418" s="155"/>
      <c r="L2418" s="155"/>
      <c r="M2418" s="155"/>
      <c r="N2418" s="155"/>
      <c r="O2418" s="155"/>
      <c r="P2418" s="155"/>
      <c r="Q2418" s="155"/>
      <c r="R2418" s="155"/>
      <c r="S2418" s="155"/>
      <c r="T2418" s="155"/>
      <c r="U2418" s="155"/>
      <c r="V2418" s="155"/>
      <c r="W2418" s="155"/>
      <c r="X2418" s="155"/>
      <c r="Y2418" s="155"/>
      <c r="Z2418" s="155"/>
      <c r="AA2418" s="155"/>
      <c r="AB2418" s="155"/>
      <c r="AC2418" s="155"/>
      <c r="AD2418" s="155"/>
      <c r="AE2418" s="155"/>
      <c r="AF2418" s="155"/>
      <c r="AG2418" s="155"/>
      <c r="AH2418" s="155"/>
      <c r="AI2418" s="155"/>
      <c r="AJ2418" s="155"/>
      <c r="AK2418" s="155"/>
      <c r="AL2418" s="155"/>
      <c r="AM2418" s="155"/>
      <c r="AN2418" s="155"/>
      <c r="AO2418" s="155"/>
      <c r="AP2418" s="155"/>
      <c r="AQ2418" s="155"/>
      <c r="AR2418" s="155"/>
    </row>
    <row r="2419" spans="1:44" ht="102" hidden="1" x14ac:dyDescent="0.3">
      <c r="A2419" s="155"/>
      <c r="B2419" s="165" t="s">
        <v>4107</v>
      </c>
      <c r="C2419" s="162"/>
      <c r="D2419" s="170">
        <v>2718.72</v>
      </c>
      <c r="E2419" s="171">
        <v>2718.72</v>
      </c>
      <c r="F2419" s="166" t="s">
        <v>3076</v>
      </c>
      <c r="G2419" s="161" t="s">
        <v>1438</v>
      </c>
      <c r="H2419" s="162" t="s">
        <v>410</v>
      </c>
      <c r="I2419" s="155"/>
      <c r="J2419" s="155"/>
      <c r="K2419" s="155"/>
      <c r="L2419" s="155"/>
      <c r="M2419" s="155"/>
      <c r="N2419" s="155"/>
      <c r="O2419" s="155"/>
      <c r="P2419" s="155"/>
      <c r="Q2419" s="155"/>
      <c r="R2419" s="155"/>
      <c r="S2419" s="155"/>
      <c r="T2419" s="155"/>
      <c r="U2419" s="155"/>
      <c r="V2419" s="155"/>
      <c r="W2419" s="155"/>
      <c r="X2419" s="155"/>
      <c r="Y2419" s="155"/>
      <c r="Z2419" s="155"/>
      <c r="AA2419" s="155"/>
      <c r="AB2419" s="155"/>
      <c r="AC2419" s="155"/>
      <c r="AD2419" s="155"/>
      <c r="AE2419" s="155"/>
      <c r="AF2419" s="155"/>
      <c r="AG2419" s="155"/>
      <c r="AH2419" s="155"/>
      <c r="AI2419" s="155"/>
      <c r="AJ2419" s="155"/>
      <c r="AK2419" s="155"/>
      <c r="AL2419" s="155"/>
      <c r="AM2419" s="155"/>
      <c r="AN2419" s="155"/>
      <c r="AO2419" s="155"/>
      <c r="AP2419" s="155"/>
      <c r="AQ2419" s="155"/>
      <c r="AR2419" s="155"/>
    </row>
    <row r="2420" spans="1:44" ht="102" hidden="1" x14ac:dyDescent="0.3">
      <c r="A2420" s="155"/>
      <c r="B2420" s="166" t="s">
        <v>3076</v>
      </c>
      <c r="C2420" s="167"/>
      <c r="D2420" s="170">
        <v>2718.72</v>
      </c>
      <c r="E2420" s="171">
        <v>2718.72</v>
      </c>
      <c r="F2420" s="161" t="s">
        <v>1438</v>
      </c>
      <c r="G2420" s="165" t="s">
        <v>4107</v>
      </c>
      <c r="H2420" s="162"/>
      <c r="I2420" s="155"/>
      <c r="J2420" s="155"/>
      <c r="K2420" s="155"/>
      <c r="L2420" s="155"/>
      <c r="M2420" s="155"/>
      <c r="N2420" s="155"/>
      <c r="O2420" s="155"/>
      <c r="P2420" s="155"/>
      <c r="Q2420" s="155"/>
      <c r="R2420" s="155"/>
      <c r="S2420" s="155"/>
      <c r="T2420" s="155"/>
      <c r="U2420" s="155"/>
      <c r="V2420" s="155"/>
      <c r="W2420" s="155"/>
      <c r="X2420" s="155"/>
      <c r="Y2420" s="155"/>
      <c r="Z2420" s="155"/>
      <c r="AA2420" s="155"/>
      <c r="AB2420" s="155"/>
      <c r="AC2420" s="155"/>
      <c r="AD2420" s="155"/>
      <c r="AE2420" s="155"/>
      <c r="AF2420" s="155"/>
      <c r="AG2420" s="155"/>
      <c r="AH2420" s="155"/>
      <c r="AI2420" s="155"/>
      <c r="AJ2420" s="155"/>
      <c r="AK2420" s="155"/>
      <c r="AL2420" s="155"/>
      <c r="AM2420" s="155"/>
      <c r="AN2420" s="155"/>
      <c r="AO2420" s="155"/>
      <c r="AP2420" s="155"/>
      <c r="AQ2420" s="155"/>
      <c r="AR2420" s="155"/>
    </row>
    <row r="2421" spans="1:44" ht="102" x14ac:dyDescent="0.3">
      <c r="A2421" s="155"/>
      <c r="B2421" s="161" t="s">
        <v>1438</v>
      </c>
      <c r="C2421" s="162" t="s">
        <v>410</v>
      </c>
      <c r="D2421" s="170">
        <v>2443.84</v>
      </c>
      <c r="E2421" s="171">
        <v>2443.84</v>
      </c>
      <c r="F2421" s="165" t="s">
        <v>4107</v>
      </c>
      <c r="G2421" s="166" t="s">
        <v>3077</v>
      </c>
      <c r="H2421" s="167"/>
      <c r="I2421" s="155"/>
      <c r="J2421" s="155"/>
      <c r="K2421" s="155"/>
      <c r="L2421" s="155"/>
      <c r="M2421" s="155"/>
      <c r="N2421" s="155"/>
      <c r="O2421" s="155"/>
      <c r="P2421" s="155"/>
      <c r="Q2421" s="155"/>
      <c r="R2421" s="155"/>
      <c r="S2421" s="155"/>
      <c r="T2421" s="155"/>
      <c r="U2421" s="155"/>
      <c r="V2421" s="155"/>
      <c r="W2421" s="155"/>
      <c r="X2421" s="155"/>
      <c r="Y2421" s="155"/>
      <c r="Z2421" s="155"/>
      <c r="AA2421" s="155"/>
      <c r="AB2421" s="155"/>
      <c r="AC2421" s="155"/>
      <c r="AD2421" s="155"/>
      <c r="AE2421" s="155"/>
      <c r="AF2421" s="155"/>
      <c r="AG2421" s="155"/>
      <c r="AH2421" s="155"/>
      <c r="AI2421" s="155"/>
      <c r="AJ2421" s="155"/>
      <c r="AK2421" s="155"/>
      <c r="AL2421" s="155"/>
      <c r="AM2421" s="155"/>
      <c r="AN2421" s="155"/>
      <c r="AO2421" s="155"/>
      <c r="AP2421" s="155"/>
      <c r="AQ2421" s="155"/>
      <c r="AR2421" s="155"/>
    </row>
    <row r="2422" spans="1:44" ht="102" hidden="1" x14ac:dyDescent="0.3">
      <c r="A2422" s="155"/>
      <c r="B2422" s="165" t="s">
        <v>4107</v>
      </c>
      <c r="C2422" s="162"/>
      <c r="D2422" s="170">
        <v>2443.84</v>
      </c>
      <c r="E2422" s="171">
        <v>2443.84</v>
      </c>
      <c r="F2422" s="166" t="s">
        <v>3077</v>
      </c>
      <c r="G2422" s="161" t="s">
        <v>3579</v>
      </c>
      <c r="H2422" s="162" t="s">
        <v>409</v>
      </c>
      <c r="I2422" s="155"/>
      <c r="J2422" s="155"/>
      <c r="K2422" s="155"/>
      <c r="L2422" s="155"/>
      <c r="M2422" s="155"/>
      <c r="N2422" s="155"/>
      <c r="O2422" s="155"/>
      <c r="P2422" s="155"/>
      <c r="Q2422" s="155"/>
      <c r="R2422" s="155"/>
      <c r="S2422" s="155"/>
      <c r="T2422" s="155"/>
      <c r="U2422" s="155"/>
      <c r="V2422" s="155"/>
      <c r="W2422" s="155"/>
      <c r="X2422" s="155"/>
      <c r="Y2422" s="155"/>
      <c r="Z2422" s="155"/>
      <c r="AA2422" s="155"/>
      <c r="AB2422" s="155"/>
      <c r="AC2422" s="155"/>
      <c r="AD2422" s="155"/>
      <c r="AE2422" s="155"/>
      <c r="AF2422" s="155"/>
      <c r="AG2422" s="155"/>
      <c r="AH2422" s="155"/>
      <c r="AI2422" s="155"/>
      <c r="AJ2422" s="155"/>
      <c r="AK2422" s="155"/>
      <c r="AL2422" s="155"/>
      <c r="AM2422" s="155"/>
      <c r="AN2422" s="155"/>
      <c r="AO2422" s="155"/>
      <c r="AP2422" s="155"/>
      <c r="AQ2422" s="155"/>
      <c r="AR2422" s="155"/>
    </row>
    <row r="2423" spans="1:44" ht="102" hidden="1" x14ac:dyDescent="0.3">
      <c r="A2423" s="155"/>
      <c r="B2423" s="166" t="s">
        <v>3077</v>
      </c>
      <c r="C2423" s="167"/>
      <c r="D2423" s="170">
        <v>2443.84</v>
      </c>
      <c r="E2423" s="171">
        <v>2443.84</v>
      </c>
      <c r="F2423" s="161" t="s">
        <v>3579</v>
      </c>
      <c r="G2423" s="165" t="s">
        <v>4107</v>
      </c>
      <c r="H2423" s="162"/>
      <c r="I2423" s="155"/>
      <c r="J2423" s="155"/>
      <c r="K2423" s="155"/>
      <c r="L2423" s="155"/>
      <c r="M2423" s="155"/>
      <c r="N2423" s="155"/>
      <c r="O2423" s="155"/>
      <c r="P2423" s="155"/>
      <c r="Q2423" s="155"/>
      <c r="R2423" s="155"/>
      <c r="S2423" s="155"/>
      <c r="T2423" s="155"/>
      <c r="U2423" s="155"/>
      <c r="V2423" s="155"/>
      <c r="W2423" s="155"/>
      <c r="X2423" s="155"/>
      <c r="Y2423" s="155"/>
      <c r="Z2423" s="155"/>
      <c r="AA2423" s="155"/>
      <c r="AB2423" s="155"/>
      <c r="AC2423" s="155"/>
      <c r="AD2423" s="155"/>
      <c r="AE2423" s="155"/>
      <c r="AF2423" s="155"/>
      <c r="AG2423" s="155"/>
      <c r="AH2423" s="155"/>
      <c r="AI2423" s="155"/>
      <c r="AJ2423" s="155"/>
      <c r="AK2423" s="155"/>
      <c r="AL2423" s="155"/>
      <c r="AM2423" s="155"/>
      <c r="AN2423" s="155"/>
      <c r="AO2423" s="155"/>
      <c r="AP2423" s="155"/>
      <c r="AQ2423" s="155"/>
      <c r="AR2423" s="155"/>
    </row>
    <row r="2424" spans="1:44" ht="102" x14ac:dyDescent="0.3">
      <c r="A2424" s="155"/>
      <c r="B2424" s="161" t="s">
        <v>3579</v>
      </c>
      <c r="C2424" s="162" t="s">
        <v>409</v>
      </c>
      <c r="D2424" s="170">
        <v>3586.3</v>
      </c>
      <c r="E2424" s="171">
        <v>3586.3</v>
      </c>
      <c r="F2424" s="165" t="s">
        <v>4107</v>
      </c>
      <c r="G2424" s="166" t="s">
        <v>4039</v>
      </c>
      <c r="H2424" s="167"/>
      <c r="I2424" s="155"/>
      <c r="J2424" s="155"/>
      <c r="K2424" s="155"/>
      <c r="L2424" s="155"/>
      <c r="M2424" s="155"/>
      <c r="N2424" s="155"/>
      <c r="O2424" s="155"/>
      <c r="P2424" s="155"/>
      <c r="Q2424" s="155"/>
      <c r="R2424" s="155"/>
      <c r="S2424" s="155"/>
      <c r="T2424" s="155"/>
      <c r="U2424" s="155"/>
      <c r="V2424" s="155"/>
      <c r="W2424" s="155"/>
      <c r="X2424" s="155"/>
      <c r="Y2424" s="155"/>
      <c r="Z2424" s="155"/>
      <c r="AA2424" s="155"/>
      <c r="AB2424" s="155"/>
      <c r="AC2424" s="155"/>
      <c r="AD2424" s="155"/>
      <c r="AE2424" s="155"/>
      <c r="AF2424" s="155"/>
      <c r="AG2424" s="155"/>
      <c r="AH2424" s="155"/>
      <c r="AI2424" s="155"/>
      <c r="AJ2424" s="155"/>
      <c r="AK2424" s="155"/>
      <c r="AL2424" s="155"/>
      <c r="AM2424" s="155"/>
      <c r="AN2424" s="155"/>
      <c r="AO2424" s="155"/>
      <c r="AP2424" s="155"/>
      <c r="AQ2424" s="155"/>
      <c r="AR2424" s="155"/>
    </row>
    <row r="2425" spans="1:44" ht="102" hidden="1" x14ac:dyDescent="0.3">
      <c r="A2425" s="155"/>
      <c r="B2425" s="165" t="s">
        <v>4107</v>
      </c>
      <c r="C2425" s="162"/>
      <c r="D2425" s="170">
        <v>3586.3</v>
      </c>
      <c r="E2425" s="171">
        <v>3586.3</v>
      </c>
      <c r="F2425" s="166" t="s">
        <v>4039</v>
      </c>
      <c r="G2425" s="161" t="s">
        <v>1435</v>
      </c>
      <c r="H2425" s="162" t="s">
        <v>457</v>
      </c>
      <c r="I2425" s="155"/>
      <c r="J2425" s="155"/>
      <c r="K2425" s="155"/>
      <c r="L2425" s="155"/>
      <c r="M2425" s="155"/>
      <c r="N2425" s="155"/>
      <c r="O2425" s="155"/>
      <c r="P2425" s="155"/>
      <c r="Q2425" s="155"/>
      <c r="R2425" s="155"/>
      <c r="S2425" s="155"/>
      <c r="T2425" s="155"/>
      <c r="U2425" s="155"/>
      <c r="V2425" s="155"/>
      <c r="W2425" s="155"/>
      <c r="X2425" s="155"/>
      <c r="Y2425" s="155"/>
      <c r="Z2425" s="155"/>
      <c r="AA2425" s="155"/>
      <c r="AB2425" s="155"/>
      <c r="AC2425" s="155"/>
      <c r="AD2425" s="155"/>
      <c r="AE2425" s="155"/>
      <c r="AF2425" s="155"/>
      <c r="AG2425" s="155"/>
      <c r="AH2425" s="155"/>
      <c r="AI2425" s="155"/>
      <c r="AJ2425" s="155"/>
      <c r="AK2425" s="155"/>
      <c r="AL2425" s="155"/>
      <c r="AM2425" s="155"/>
      <c r="AN2425" s="155"/>
      <c r="AO2425" s="155"/>
      <c r="AP2425" s="155"/>
      <c r="AQ2425" s="155"/>
      <c r="AR2425" s="155"/>
    </row>
    <row r="2426" spans="1:44" ht="102" hidden="1" x14ac:dyDescent="0.3">
      <c r="A2426" s="155"/>
      <c r="B2426" s="166" t="s">
        <v>4039</v>
      </c>
      <c r="C2426" s="167"/>
      <c r="D2426" s="170">
        <v>3586.3</v>
      </c>
      <c r="E2426" s="171">
        <v>3586.3</v>
      </c>
      <c r="F2426" s="161" t="s">
        <v>1435</v>
      </c>
      <c r="G2426" s="165" t="s">
        <v>4107</v>
      </c>
      <c r="H2426" s="162"/>
      <c r="I2426" s="155"/>
      <c r="J2426" s="155"/>
      <c r="K2426" s="155"/>
      <c r="L2426" s="155"/>
      <c r="M2426" s="155"/>
      <c r="N2426" s="155"/>
      <c r="O2426" s="155"/>
      <c r="P2426" s="155"/>
      <c r="Q2426" s="155"/>
      <c r="R2426" s="155"/>
      <c r="S2426" s="155"/>
      <c r="T2426" s="155"/>
      <c r="U2426" s="155"/>
      <c r="V2426" s="155"/>
      <c r="W2426" s="155"/>
      <c r="X2426" s="155"/>
      <c r="Y2426" s="155"/>
      <c r="Z2426" s="155"/>
      <c r="AA2426" s="155"/>
      <c r="AB2426" s="155"/>
      <c r="AC2426" s="155"/>
      <c r="AD2426" s="155"/>
      <c r="AE2426" s="155"/>
      <c r="AF2426" s="155"/>
      <c r="AG2426" s="155"/>
      <c r="AH2426" s="155"/>
      <c r="AI2426" s="155"/>
      <c r="AJ2426" s="155"/>
      <c r="AK2426" s="155"/>
      <c r="AL2426" s="155"/>
      <c r="AM2426" s="155"/>
      <c r="AN2426" s="155"/>
      <c r="AO2426" s="155"/>
      <c r="AP2426" s="155"/>
      <c r="AQ2426" s="155"/>
      <c r="AR2426" s="155"/>
    </row>
    <row r="2427" spans="1:44" ht="102" x14ac:dyDescent="0.3">
      <c r="A2427" s="155"/>
      <c r="B2427" s="161" t="s">
        <v>1435</v>
      </c>
      <c r="C2427" s="162" t="s">
        <v>457</v>
      </c>
      <c r="D2427" s="170">
        <v>3388.74</v>
      </c>
      <c r="E2427" s="171">
        <v>3388.74</v>
      </c>
      <c r="F2427" s="165" t="s">
        <v>4107</v>
      </c>
      <c r="G2427" s="166" t="s">
        <v>3078</v>
      </c>
      <c r="H2427" s="167"/>
      <c r="I2427" s="155"/>
      <c r="J2427" s="155"/>
      <c r="K2427" s="155"/>
      <c r="L2427" s="155"/>
      <c r="M2427" s="155"/>
      <c r="N2427" s="155"/>
      <c r="O2427" s="155"/>
      <c r="P2427" s="155"/>
      <c r="Q2427" s="155"/>
      <c r="R2427" s="155"/>
      <c r="S2427" s="155"/>
      <c r="T2427" s="155"/>
      <c r="U2427" s="155"/>
      <c r="V2427" s="155"/>
      <c r="W2427" s="155"/>
      <c r="X2427" s="155"/>
      <c r="Y2427" s="155"/>
      <c r="Z2427" s="155"/>
      <c r="AA2427" s="155"/>
      <c r="AB2427" s="155"/>
      <c r="AC2427" s="155"/>
      <c r="AD2427" s="155"/>
      <c r="AE2427" s="155"/>
      <c r="AF2427" s="155"/>
      <c r="AG2427" s="155"/>
      <c r="AH2427" s="155"/>
      <c r="AI2427" s="155"/>
      <c r="AJ2427" s="155"/>
      <c r="AK2427" s="155"/>
      <c r="AL2427" s="155"/>
      <c r="AM2427" s="155"/>
      <c r="AN2427" s="155"/>
      <c r="AO2427" s="155"/>
      <c r="AP2427" s="155"/>
      <c r="AQ2427" s="155"/>
      <c r="AR2427" s="155"/>
    </row>
    <row r="2428" spans="1:44" ht="102" hidden="1" x14ac:dyDescent="0.3">
      <c r="A2428" s="155"/>
      <c r="B2428" s="165" t="s">
        <v>4107</v>
      </c>
      <c r="C2428" s="162"/>
      <c r="D2428" s="170">
        <v>3388.74</v>
      </c>
      <c r="E2428" s="171">
        <v>3388.74</v>
      </c>
      <c r="F2428" s="166" t="s">
        <v>3078</v>
      </c>
      <c r="G2428" s="161" t="s">
        <v>1531</v>
      </c>
      <c r="H2428" s="162" t="s">
        <v>459</v>
      </c>
      <c r="I2428" s="155"/>
      <c r="J2428" s="155"/>
      <c r="K2428" s="155"/>
      <c r="L2428" s="155"/>
      <c r="M2428" s="155"/>
      <c r="N2428" s="155"/>
      <c r="O2428" s="155"/>
      <c r="P2428" s="155"/>
      <c r="Q2428" s="155"/>
      <c r="R2428" s="155"/>
      <c r="S2428" s="155"/>
      <c r="T2428" s="155"/>
      <c r="U2428" s="155"/>
      <c r="V2428" s="155"/>
      <c r="W2428" s="155"/>
      <c r="X2428" s="155"/>
      <c r="Y2428" s="155"/>
      <c r="Z2428" s="155"/>
      <c r="AA2428" s="155"/>
      <c r="AB2428" s="155"/>
      <c r="AC2428" s="155"/>
      <c r="AD2428" s="155"/>
      <c r="AE2428" s="155"/>
      <c r="AF2428" s="155"/>
      <c r="AG2428" s="155"/>
      <c r="AH2428" s="155"/>
      <c r="AI2428" s="155"/>
      <c r="AJ2428" s="155"/>
      <c r="AK2428" s="155"/>
      <c r="AL2428" s="155"/>
      <c r="AM2428" s="155"/>
      <c r="AN2428" s="155"/>
      <c r="AO2428" s="155"/>
      <c r="AP2428" s="155"/>
      <c r="AQ2428" s="155"/>
      <c r="AR2428" s="155"/>
    </row>
    <row r="2429" spans="1:44" ht="102" hidden="1" x14ac:dyDescent="0.3">
      <c r="A2429" s="155"/>
      <c r="B2429" s="166" t="s">
        <v>3078</v>
      </c>
      <c r="C2429" s="167"/>
      <c r="D2429" s="170">
        <v>3388.74</v>
      </c>
      <c r="E2429" s="171">
        <v>3388.74</v>
      </c>
      <c r="F2429" s="161" t="s">
        <v>1531</v>
      </c>
      <c r="G2429" s="165" t="s">
        <v>4107</v>
      </c>
      <c r="H2429" s="162"/>
      <c r="I2429" s="155"/>
      <c r="J2429" s="155"/>
      <c r="K2429" s="155"/>
      <c r="L2429" s="155"/>
      <c r="M2429" s="155"/>
      <c r="N2429" s="155"/>
      <c r="O2429" s="155"/>
      <c r="P2429" s="155"/>
      <c r="Q2429" s="155"/>
      <c r="R2429" s="155"/>
      <c r="S2429" s="155"/>
      <c r="T2429" s="155"/>
      <c r="U2429" s="155"/>
      <c r="V2429" s="155"/>
      <c r="W2429" s="155"/>
      <c r="X2429" s="155"/>
      <c r="Y2429" s="155"/>
      <c r="Z2429" s="155"/>
      <c r="AA2429" s="155"/>
      <c r="AB2429" s="155"/>
      <c r="AC2429" s="155"/>
      <c r="AD2429" s="155"/>
      <c r="AE2429" s="155"/>
      <c r="AF2429" s="155"/>
      <c r="AG2429" s="155"/>
      <c r="AH2429" s="155"/>
      <c r="AI2429" s="155"/>
      <c r="AJ2429" s="155"/>
      <c r="AK2429" s="155"/>
      <c r="AL2429" s="155"/>
      <c r="AM2429" s="155"/>
      <c r="AN2429" s="155"/>
      <c r="AO2429" s="155"/>
      <c r="AP2429" s="155"/>
      <c r="AQ2429" s="155"/>
      <c r="AR2429" s="155"/>
    </row>
    <row r="2430" spans="1:44" ht="102" x14ac:dyDescent="0.3">
      <c r="A2430" s="155"/>
      <c r="B2430" s="161" t="s">
        <v>1531</v>
      </c>
      <c r="C2430" s="162" t="s">
        <v>459</v>
      </c>
      <c r="D2430" s="170">
        <v>2718.72</v>
      </c>
      <c r="E2430" s="171">
        <v>2718.72</v>
      </c>
      <c r="F2430" s="165" t="s">
        <v>4107</v>
      </c>
      <c r="G2430" s="166" t="s">
        <v>3079</v>
      </c>
      <c r="H2430" s="167"/>
      <c r="I2430" s="155"/>
      <c r="J2430" s="155"/>
      <c r="K2430" s="155"/>
      <c r="L2430" s="155"/>
      <c r="M2430" s="155"/>
      <c r="N2430" s="155"/>
      <c r="O2430" s="155"/>
      <c r="P2430" s="155"/>
      <c r="Q2430" s="155"/>
      <c r="R2430" s="155"/>
      <c r="S2430" s="155"/>
      <c r="T2430" s="155"/>
      <c r="U2430" s="155"/>
      <c r="V2430" s="155"/>
      <c r="W2430" s="155"/>
      <c r="X2430" s="155"/>
      <c r="Y2430" s="155"/>
      <c r="Z2430" s="155"/>
      <c r="AA2430" s="155"/>
      <c r="AB2430" s="155"/>
      <c r="AC2430" s="155"/>
      <c r="AD2430" s="155"/>
      <c r="AE2430" s="155"/>
      <c r="AF2430" s="155"/>
      <c r="AG2430" s="155"/>
      <c r="AH2430" s="155"/>
      <c r="AI2430" s="155"/>
      <c r="AJ2430" s="155"/>
      <c r="AK2430" s="155"/>
      <c r="AL2430" s="155"/>
      <c r="AM2430" s="155"/>
      <c r="AN2430" s="155"/>
      <c r="AO2430" s="155"/>
      <c r="AP2430" s="155"/>
      <c r="AQ2430" s="155"/>
      <c r="AR2430" s="155"/>
    </row>
    <row r="2431" spans="1:44" ht="102" hidden="1" x14ac:dyDescent="0.3">
      <c r="A2431" s="155"/>
      <c r="B2431" s="165" t="s">
        <v>4107</v>
      </c>
      <c r="C2431" s="162"/>
      <c r="D2431" s="170">
        <v>2718.72</v>
      </c>
      <c r="E2431" s="171">
        <v>2718.72</v>
      </c>
      <c r="F2431" s="166" t="s">
        <v>3079</v>
      </c>
      <c r="G2431" s="161" t="s">
        <v>1481</v>
      </c>
      <c r="H2431" s="162" t="s">
        <v>453</v>
      </c>
      <c r="I2431" s="155"/>
      <c r="J2431" s="155"/>
      <c r="K2431" s="155"/>
      <c r="L2431" s="155"/>
      <c r="M2431" s="155"/>
      <c r="N2431" s="155"/>
      <c r="O2431" s="155"/>
      <c r="P2431" s="155"/>
      <c r="Q2431" s="155"/>
      <c r="R2431" s="155"/>
      <c r="S2431" s="155"/>
      <c r="T2431" s="155"/>
      <c r="U2431" s="155"/>
      <c r="V2431" s="155"/>
      <c r="W2431" s="155"/>
      <c r="X2431" s="155"/>
      <c r="Y2431" s="155"/>
      <c r="Z2431" s="155"/>
      <c r="AA2431" s="155"/>
      <c r="AB2431" s="155"/>
      <c r="AC2431" s="155"/>
      <c r="AD2431" s="155"/>
      <c r="AE2431" s="155"/>
      <c r="AF2431" s="155"/>
      <c r="AG2431" s="155"/>
      <c r="AH2431" s="155"/>
      <c r="AI2431" s="155"/>
      <c r="AJ2431" s="155"/>
      <c r="AK2431" s="155"/>
      <c r="AL2431" s="155"/>
      <c r="AM2431" s="155"/>
      <c r="AN2431" s="155"/>
      <c r="AO2431" s="155"/>
      <c r="AP2431" s="155"/>
      <c r="AQ2431" s="155"/>
      <c r="AR2431" s="155"/>
    </row>
    <row r="2432" spans="1:44" ht="102" hidden="1" x14ac:dyDescent="0.3">
      <c r="A2432" s="155"/>
      <c r="B2432" s="166" t="s">
        <v>3079</v>
      </c>
      <c r="C2432" s="167"/>
      <c r="D2432" s="170">
        <v>2718.72</v>
      </c>
      <c r="E2432" s="171">
        <v>2718.72</v>
      </c>
      <c r="F2432" s="161" t="s">
        <v>1481</v>
      </c>
      <c r="G2432" s="165" t="s">
        <v>4107</v>
      </c>
      <c r="H2432" s="162"/>
      <c r="I2432" s="155"/>
      <c r="J2432" s="155"/>
      <c r="K2432" s="155"/>
      <c r="L2432" s="155"/>
      <c r="M2432" s="155"/>
      <c r="N2432" s="155"/>
      <c r="O2432" s="155"/>
      <c r="P2432" s="155"/>
      <c r="Q2432" s="155"/>
      <c r="R2432" s="155"/>
      <c r="S2432" s="155"/>
      <c r="T2432" s="155"/>
      <c r="U2432" s="155"/>
      <c r="V2432" s="155"/>
      <c r="W2432" s="155"/>
      <c r="X2432" s="155"/>
      <c r="Y2432" s="155"/>
      <c r="Z2432" s="155"/>
      <c r="AA2432" s="155"/>
      <c r="AB2432" s="155"/>
      <c r="AC2432" s="155"/>
      <c r="AD2432" s="155"/>
      <c r="AE2432" s="155"/>
      <c r="AF2432" s="155"/>
      <c r="AG2432" s="155"/>
      <c r="AH2432" s="155"/>
      <c r="AI2432" s="155"/>
      <c r="AJ2432" s="155"/>
      <c r="AK2432" s="155"/>
      <c r="AL2432" s="155"/>
      <c r="AM2432" s="155"/>
      <c r="AN2432" s="155"/>
      <c r="AO2432" s="155"/>
      <c r="AP2432" s="155"/>
      <c r="AQ2432" s="155"/>
      <c r="AR2432" s="155"/>
    </row>
    <row r="2433" spans="1:44" ht="102" x14ac:dyDescent="0.3">
      <c r="A2433" s="155"/>
      <c r="B2433" s="161" t="s">
        <v>1481</v>
      </c>
      <c r="C2433" s="162" t="s">
        <v>453</v>
      </c>
      <c r="D2433" s="170">
        <v>2443.84</v>
      </c>
      <c r="E2433" s="171">
        <v>2443.84</v>
      </c>
      <c r="F2433" s="165" t="s">
        <v>4107</v>
      </c>
      <c r="G2433" s="166" t="s">
        <v>3080</v>
      </c>
      <c r="H2433" s="167"/>
      <c r="I2433" s="155"/>
      <c r="J2433" s="155"/>
      <c r="K2433" s="155"/>
      <c r="L2433" s="155"/>
      <c r="M2433" s="155"/>
      <c r="N2433" s="155"/>
      <c r="O2433" s="155"/>
      <c r="P2433" s="155"/>
      <c r="Q2433" s="155"/>
      <c r="R2433" s="155"/>
      <c r="S2433" s="155"/>
      <c r="T2433" s="155"/>
      <c r="U2433" s="155"/>
      <c r="V2433" s="155"/>
      <c r="W2433" s="155"/>
      <c r="X2433" s="155"/>
      <c r="Y2433" s="155"/>
      <c r="Z2433" s="155"/>
      <c r="AA2433" s="155"/>
      <c r="AB2433" s="155"/>
      <c r="AC2433" s="155"/>
      <c r="AD2433" s="155"/>
      <c r="AE2433" s="155"/>
      <c r="AF2433" s="155"/>
      <c r="AG2433" s="155"/>
      <c r="AH2433" s="155"/>
      <c r="AI2433" s="155"/>
      <c r="AJ2433" s="155"/>
      <c r="AK2433" s="155"/>
      <c r="AL2433" s="155"/>
      <c r="AM2433" s="155"/>
      <c r="AN2433" s="155"/>
      <c r="AO2433" s="155"/>
      <c r="AP2433" s="155"/>
      <c r="AQ2433" s="155"/>
      <c r="AR2433" s="155"/>
    </row>
    <row r="2434" spans="1:44" ht="102" hidden="1" x14ac:dyDescent="0.3">
      <c r="A2434" s="155"/>
      <c r="B2434" s="165" t="s">
        <v>4107</v>
      </c>
      <c r="C2434" s="162"/>
      <c r="D2434" s="170">
        <v>2443.84</v>
      </c>
      <c r="E2434" s="171">
        <v>2443.84</v>
      </c>
      <c r="F2434" s="166" t="s">
        <v>3080</v>
      </c>
      <c r="G2434" s="161" t="s">
        <v>3592</v>
      </c>
      <c r="H2434" s="162" t="s">
        <v>399</v>
      </c>
      <c r="I2434" s="155"/>
      <c r="J2434" s="155"/>
      <c r="K2434" s="155"/>
      <c r="L2434" s="155"/>
      <c r="M2434" s="155"/>
      <c r="N2434" s="155"/>
      <c r="O2434" s="155"/>
      <c r="P2434" s="155"/>
      <c r="Q2434" s="155"/>
      <c r="R2434" s="155"/>
      <c r="S2434" s="155"/>
      <c r="T2434" s="155"/>
      <c r="U2434" s="155"/>
      <c r="V2434" s="155"/>
      <c r="W2434" s="155"/>
      <c r="X2434" s="155"/>
      <c r="Y2434" s="155"/>
      <c r="Z2434" s="155"/>
      <c r="AA2434" s="155"/>
      <c r="AB2434" s="155"/>
      <c r="AC2434" s="155"/>
      <c r="AD2434" s="155"/>
      <c r="AE2434" s="155"/>
      <c r="AF2434" s="155"/>
      <c r="AG2434" s="155"/>
      <c r="AH2434" s="155"/>
      <c r="AI2434" s="155"/>
      <c r="AJ2434" s="155"/>
      <c r="AK2434" s="155"/>
      <c r="AL2434" s="155"/>
      <c r="AM2434" s="155"/>
      <c r="AN2434" s="155"/>
      <c r="AO2434" s="155"/>
      <c r="AP2434" s="155"/>
      <c r="AQ2434" s="155"/>
      <c r="AR2434" s="155"/>
    </row>
    <row r="2435" spans="1:44" ht="102" hidden="1" x14ac:dyDescent="0.3">
      <c r="A2435" s="155"/>
      <c r="B2435" s="166" t="s">
        <v>3080</v>
      </c>
      <c r="C2435" s="167"/>
      <c r="D2435" s="170">
        <v>2443.84</v>
      </c>
      <c r="E2435" s="171">
        <v>2443.84</v>
      </c>
      <c r="F2435" s="161" t="s">
        <v>3592</v>
      </c>
      <c r="G2435" s="165" t="s">
        <v>4107</v>
      </c>
      <c r="H2435" s="162"/>
      <c r="I2435" s="155"/>
      <c r="J2435" s="155"/>
      <c r="K2435" s="155"/>
      <c r="L2435" s="155"/>
      <c r="M2435" s="155"/>
      <c r="N2435" s="155"/>
      <c r="O2435" s="155"/>
      <c r="P2435" s="155"/>
      <c r="Q2435" s="155"/>
      <c r="R2435" s="155"/>
      <c r="S2435" s="155"/>
      <c r="T2435" s="155"/>
      <c r="U2435" s="155"/>
      <c r="V2435" s="155"/>
      <c r="W2435" s="155"/>
      <c r="X2435" s="155"/>
      <c r="Y2435" s="155"/>
      <c r="Z2435" s="155"/>
      <c r="AA2435" s="155"/>
      <c r="AB2435" s="155"/>
      <c r="AC2435" s="155"/>
      <c r="AD2435" s="155"/>
      <c r="AE2435" s="155"/>
      <c r="AF2435" s="155"/>
      <c r="AG2435" s="155"/>
      <c r="AH2435" s="155"/>
      <c r="AI2435" s="155"/>
      <c r="AJ2435" s="155"/>
      <c r="AK2435" s="155"/>
      <c r="AL2435" s="155"/>
      <c r="AM2435" s="155"/>
      <c r="AN2435" s="155"/>
      <c r="AO2435" s="155"/>
      <c r="AP2435" s="155"/>
      <c r="AQ2435" s="155"/>
      <c r="AR2435" s="155"/>
    </row>
    <row r="2436" spans="1:44" ht="102" x14ac:dyDescent="0.3">
      <c r="A2436" s="155"/>
      <c r="B2436" s="161" t="s">
        <v>3592</v>
      </c>
      <c r="C2436" s="162" t="s">
        <v>399</v>
      </c>
      <c r="D2436" s="170">
        <v>3007.83</v>
      </c>
      <c r="E2436" s="171">
        <v>3007.83</v>
      </c>
      <c r="F2436" s="165" t="s">
        <v>4107</v>
      </c>
      <c r="G2436" s="166" t="s">
        <v>4111</v>
      </c>
      <c r="H2436" s="167"/>
      <c r="I2436" s="155"/>
      <c r="J2436" s="155"/>
      <c r="K2436" s="155"/>
      <c r="L2436" s="155"/>
      <c r="M2436" s="155"/>
      <c r="N2436" s="155"/>
      <c r="O2436" s="155"/>
      <c r="P2436" s="155"/>
      <c r="Q2436" s="155"/>
      <c r="R2436" s="155"/>
      <c r="S2436" s="155"/>
      <c r="T2436" s="155"/>
      <c r="U2436" s="155"/>
      <c r="V2436" s="155"/>
      <c r="W2436" s="155"/>
      <c r="X2436" s="155"/>
      <c r="Y2436" s="155"/>
      <c r="Z2436" s="155"/>
      <c r="AA2436" s="155"/>
      <c r="AB2436" s="155"/>
      <c r="AC2436" s="155"/>
      <c r="AD2436" s="155"/>
      <c r="AE2436" s="155"/>
      <c r="AF2436" s="155"/>
      <c r="AG2436" s="155"/>
      <c r="AH2436" s="155"/>
      <c r="AI2436" s="155"/>
      <c r="AJ2436" s="155"/>
      <c r="AK2436" s="155"/>
      <c r="AL2436" s="155"/>
      <c r="AM2436" s="155"/>
      <c r="AN2436" s="155"/>
      <c r="AO2436" s="155"/>
      <c r="AP2436" s="155"/>
      <c r="AQ2436" s="155"/>
      <c r="AR2436" s="155"/>
    </row>
    <row r="2437" spans="1:44" ht="102" hidden="1" x14ac:dyDescent="0.3">
      <c r="A2437" s="155"/>
      <c r="B2437" s="165" t="s">
        <v>4107</v>
      </c>
      <c r="C2437" s="162"/>
      <c r="D2437" s="170">
        <v>3007.83</v>
      </c>
      <c r="E2437" s="171">
        <v>3007.83</v>
      </c>
      <c r="F2437" s="166" t="s">
        <v>4111</v>
      </c>
      <c r="G2437" s="161" t="s">
        <v>1458</v>
      </c>
      <c r="H2437" s="162" t="s">
        <v>399</v>
      </c>
      <c r="I2437" s="155"/>
      <c r="J2437" s="155"/>
      <c r="K2437" s="155"/>
      <c r="L2437" s="155"/>
      <c r="M2437" s="155"/>
      <c r="N2437" s="155"/>
      <c r="O2437" s="155"/>
      <c r="P2437" s="155"/>
      <c r="Q2437" s="155"/>
      <c r="R2437" s="155"/>
      <c r="S2437" s="155"/>
      <c r="T2437" s="155"/>
      <c r="U2437" s="155"/>
      <c r="V2437" s="155"/>
      <c r="W2437" s="155"/>
      <c r="X2437" s="155"/>
      <c r="Y2437" s="155"/>
      <c r="Z2437" s="155"/>
      <c r="AA2437" s="155"/>
      <c r="AB2437" s="155"/>
      <c r="AC2437" s="155"/>
      <c r="AD2437" s="155"/>
      <c r="AE2437" s="155"/>
      <c r="AF2437" s="155"/>
      <c r="AG2437" s="155"/>
      <c r="AH2437" s="155"/>
      <c r="AI2437" s="155"/>
      <c r="AJ2437" s="155"/>
      <c r="AK2437" s="155"/>
      <c r="AL2437" s="155"/>
      <c r="AM2437" s="155"/>
      <c r="AN2437" s="155"/>
      <c r="AO2437" s="155"/>
      <c r="AP2437" s="155"/>
      <c r="AQ2437" s="155"/>
      <c r="AR2437" s="155"/>
    </row>
    <row r="2438" spans="1:44" ht="102" hidden="1" x14ac:dyDescent="0.3">
      <c r="A2438" s="155"/>
      <c r="B2438" s="166" t="s">
        <v>4111</v>
      </c>
      <c r="C2438" s="167"/>
      <c r="D2438" s="170">
        <v>3007.83</v>
      </c>
      <c r="E2438" s="171">
        <v>3007.83</v>
      </c>
      <c r="F2438" s="161" t="s">
        <v>1458</v>
      </c>
      <c r="G2438" s="165" t="s">
        <v>4107</v>
      </c>
      <c r="H2438" s="162"/>
      <c r="I2438" s="155"/>
      <c r="J2438" s="155"/>
      <c r="K2438" s="155"/>
      <c r="L2438" s="155"/>
      <c r="M2438" s="155"/>
      <c r="N2438" s="155"/>
      <c r="O2438" s="155"/>
      <c r="P2438" s="155"/>
      <c r="Q2438" s="155"/>
      <c r="R2438" s="155"/>
      <c r="S2438" s="155"/>
      <c r="T2438" s="155"/>
      <c r="U2438" s="155"/>
      <c r="V2438" s="155"/>
      <c r="W2438" s="155"/>
      <c r="X2438" s="155"/>
      <c r="Y2438" s="155"/>
      <c r="Z2438" s="155"/>
      <c r="AA2438" s="155"/>
      <c r="AB2438" s="155"/>
      <c r="AC2438" s="155"/>
      <c r="AD2438" s="155"/>
      <c r="AE2438" s="155"/>
      <c r="AF2438" s="155"/>
      <c r="AG2438" s="155"/>
      <c r="AH2438" s="155"/>
      <c r="AI2438" s="155"/>
      <c r="AJ2438" s="155"/>
      <c r="AK2438" s="155"/>
      <c r="AL2438" s="155"/>
      <c r="AM2438" s="155"/>
      <c r="AN2438" s="155"/>
      <c r="AO2438" s="155"/>
      <c r="AP2438" s="155"/>
      <c r="AQ2438" s="155"/>
      <c r="AR2438" s="155"/>
    </row>
    <row r="2439" spans="1:44" ht="102" x14ac:dyDescent="0.3">
      <c r="A2439" s="155"/>
      <c r="B2439" s="161" t="s">
        <v>1458</v>
      </c>
      <c r="C2439" s="162" t="s">
        <v>399</v>
      </c>
      <c r="D2439" s="163">
        <v>578.48</v>
      </c>
      <c r="E2439" s="164">
        <v>578.48</v>
      </c>
      <c r="F2439" s="165" t="s">
        <v>4107</v>
      </c>
      <c r="G2439" s="166" t="s">
        <v>3081</v>
      </c>
      <c r="H2439" s="167"/>
      <c r="I2439" s="155"/>
      <c r="J2439" s="155"/>
      <c r="K2439" s="155"/>
      <c r="L2439" s="155"/>
      <c r="M2439" s="155"/>
      <c r="N2439" s="155"/>
      <c r="O2439" s="155"/>
      <c r="P2439" s="155"/>
      <c r="Q2439" s="155"/>
      <c r="R2439" s="155"/>
      <c r="S2439" s="155"/>
      <c r="T2439" s="155"/>
      <c r="U2439" s="155"/>
      <c r="V2439" s="155"/>
      <c r="W2439" s="155"/>
      <c r="X2439" s="155"/>
      <c r="Y2439" s="155"/>
      <c r="Z2439" s="155"/>
      <c r="AA2439" s="155"/>
      <c r="AB2439" s="155"/>
      <c r="AC2439" s="155"/>
      <c r="AD2439" s="155"/>
      <c r="AE2439" s="155"/>
      <c r="AF2439" s="155"/>
      <c r="AG2439" s="155"/>
      <c r="AH2439" s="155"/>
      <c r="AI2439" s="155"/>
      <c r="AJ2439" s="155"/>
      <c r="AK2439" s="155"/>
      <c r="AL2439" s="155"/>
      <c r="AM2439" s="155"/>
      <c r="AN2439" s="155"/>
      <c r="AO2439" s="155"/>
      <c r="AP2439" s="155"/>
      <c r="AQ2439" s="155"/>
      <c r="AR2439" s="155"/>
    </row>
    <row r="2440" spans="1:44" ht="102" hidden="1" x14ac:dyDescent="0.3">
      <c r="A2440" s="155"/>
      <c r="B2440" s="165" t="s">
        <v>4107</v>
      </c>
      <c r="C2440" s="162"/>
      <c r="D2440" s="163">
        <v>578.48</v>
      </c>
      <c r="E2440" s="164">
        <v>578.48</v>
      </c>
      <c r="F2440" s="166" t="s">
        <v>3081</v>
      </c>
      <c r="G2440" s="161" t="s">
        <v>1909</v>
      </c>
      <c r="H2440" s="162" t="s">
        <v>263</v>
      </c>
      <c r="I2440" s="155"/>
      <c r="J2440" s="155"/>
      <c r="K2440" s="155"/>
      <c r="L2440" s="155"/>
      <c r="M2440" s="155"/>
      <c r="N2440" s="155"/>
      <c r="O2440" s="155"/>
      <c r="P2440" s="155"/>
      <c r="Q2440" s="155"/>
      <c r="R2440" s="155"/>
      <c r="S2440" s="155"/>
      <c r="T2440" s="155"/>
      <c r="U2440" s="155"/>
      <c r="V2440" s="155"/>
      <c r="W2440" s="155"/>
      <c r="X2440" s="155"/>
      <c r="Y2440" s="155"/>
      <c r="Z2440" s="155"/>
      <c r="AA2440" s="155"/>
      <c r="AB2440" s="155"/>
      <c r="AC2440" s="155"/>
      <c r="AD2440" s="155"/>
      <c r="AE2440" s="155"/>
      <c r="AF2440" s="155"/>
      <c r="AG2440" s="155"/>
      <c r="AH2440" s="155"/>
      <c r="AI2440" s="155"/>
      <c r="AJ2440" s="155"/>
      <c r="AK2440" s="155"/>
      <c r="AL2440" s="155"/>
      <c r="AM2440" s="155"/>
      <c r="AN2440" s="155"/>
      <c r="AO2440" s="155"/>
      <c r="AP2440" s="155"/>
      <c r="AQ2440" s="155"/>
      <c r="AR2440" s="155"/>
    </row>
    <row r="2441" spans="1:44" ht="102" hidden="1" x14ac:dyDescent="0.3">
      <c r="A2441" s="155"/>
      <c r="B2441" s="166" t="s">
        <v>3081</v>
      </c>
      <c r="C2441" s="167"/>
      <c r="D2441" s="163">
        <v>578.48</v>
      </c>
      <c r="E2441" s="164">
        <v>578.48</v>
      </c>
      <c r="F2441" s="161" t="s">
        <v>1909</v>
      </c>
      <c r="G2441" s="165" t="s">
        <v>4107</v>
      </c>
      <c r="H2441" s="162"/>
      <c r="I2441" s="155"/>
      <c r="J2441" s="155"/>
      <c r="K2441" s="155"/>
      <c r="L2441" s="155"/>
      <c r="M2441" s="155"/>
      <c r="N2441" s="155"/>
      <c r="O2441" s="155"/>
      <c r="P2441" s="155"/>
      <c r="Q2441" s="155"/>
      <c r="R2441" s="155"/>
      <c r="S2441" s="155"/>
      <c r="T2441" s="155"/>
      <c r="U2441" s="155"/>
      <c r="V2441" s="155"/>
      <c r="W2441" s="155"/>
      <c r="X2441" s="155"/>
      <c r="Y2441" s="155"/>
      <c r="Z2441" s="155"/>
      <c r="AA2441" s="155"/>
      <c r="AB2441" s="155"/>
      <c r="AC2441" s="155"/>
      <c r="AD2441" s="155"/>
      <c r="AE2441" s="155"/>
      <c r="AF2441" s="155"/>
      <c r="AG2441" s="155"/>
      <c r="AH2441" s="155"/>
      <c r="AI2441" s="155"/>
      <c r="AJ2441" s="155"/>
      <c r="AK2441" s="155"/>
      <c r="AL2441" s="155"/>
      <c r="AM2441" s="155"/>
      <c r="AN2441" s="155"/>
      <c r="AO2441" s="155"/>
      <c r="AP2441" s="155"/>
      <c r="AQ2441" s="155"/>
      <c r="AR2441" s="155"/>
    </row>
    <row r="2442" spans="1:44" ht="102" x14ac:dyDescent="0.3">
      <c r="A2442" s="155"/>
      <c r="B2442" s="161" t="s">
        <v>1909</v>
      </c>
      <c r="C2442" s="162" t="s">
        <v>263</v>
      </c>
      <c r="D2442" s="170">
        <v>3655.02</v>
      </c>
      <c r="E2442" s="171">
        <v>3655.02</v>
      </c>
      <c r="F2442" s="165" t="s">
        <v>4107</v>
      </c>
      <c r="G2442" s="166" t="s">
        <v>2722</v>
      </c>
      <c r="H2442" s="167"/>
      <c r="I2442" s="155"/>
      <c r="J2442" s="155"/>
      <c r="K2442" s="155"/>
      <c r="L2442" s="155"/>
      <c r="M2442" s="155"/>
      <c r="N2442" s="155"/>
      <c r="O2442" s="155"/>
      <c r="P2442" s="155"/>
      <c r="Q2442" s="155"/>
      <c r="R2442" s="155"/>
      <c r="S2442" s="155"/>
      <c r="T2442" s="155"/>
      <c r="U2442" s="155"/>
      <c r="V2442" s="155"/>
      <c r="W2442" s="155"/>
      <c r="X2442" s="155"/>
      <c r="Y2442" s="155"/>
      <c r="Z2442" s="155"/>
      <c r="AA2442" s="155"/>
      <c r="AB2442" s="155"/>
      <c r="AC2442" s="155"/>
      <c r="AD2442" s="155"/>
      <c r="AE2442" s="155"/>
      <c r="AF2442" s="155"/>
      <c r="AG2442" s="155"/>
      <c r="AH2442" s="155"/>
      <c r="AI2442" s="155"/>
      <c r="AJ2442" s="155"/>
      <c r="AK2442" s="155"/>
      <c r="AL2442" s="155"/>
      <c r="AM2442" s="155"/>
      <c r="AN2442" s="155"/>
      <c r="AO2442" s="155"/>
      <c r="AP2442" s="155"/>
      <c r="AQ2442" s="155"/>
      <c r="AR2442" s="155"/>
    </row>
    <row r="2443" spans="1:44" ht="102" hidden="1" x14ac:dyDescent="0.3">
      <c r="A2443" s="155"/>
      <c r="B2443" s="165" t="s">
        <v>4107</v>
      </c>
      <c r="C2443" s="162"/>
      <c r="D2443" s="170">
        <v>3655.02</v>
      </c>
      <c r="E2443" s="171">
        <v>3655.02</v>
      </c>
      <c r="F2443" s="166" t="s">
        <v>2722</v>
      </c>
      <c r="G2443" s="161" t="s">
        <v>1375</v>
      </c>
      <c r="H2443" s="162" t="s">
        <v>121</v>
      </c>
      <c r="I2443" s="155"/>
      <c r="J2443" s="155"/>
      <c r="K2443" s="155"/>
      <c r="L2443" s="155"/>
      <c r="M2443" s="155"/>
      <c r="N2443" s="155"/>
      <c r="O2443" s="155"/>
      <c r="P2443" s="155"/>
      <c r="Q2443" s="155"/>
      <c r="R2443" s="155"/>
      <c r="S2443" s="155"/>
      <c r="T2443" s="155"/>
      <c r="U2443" s="155"/>
      <c r="V2443" s="155"/>
      <c r="W2443" s="155"/>
      <c r="X2443" s="155"/>
      <c r="Y2443" s="155"/>
      <c r="Z2443" s="155"/>
      <c r="AA2443" s="155"/>
      <c r="AB2443" s="155"/>
      <c r="AC2443" s="155"/>
      <c r="AD2443" s="155"/>
      <c r="AE2443" s="155"/>
      <c r="AF2443" s="155"/>
      <c r="AG2443" s="155"/>
      <c r="AH2443" s="155"/>
      <c r="AI2443" s="155"/>
      <c r="AJ2443" s="155"/>
      <c r="AK2443" s="155"/>
      <c r="AL2443" s="155"/>
      <c r="AM2443" s="155"/>
      <c r="AN2443" s="155"/>
      <c r="AO2443" s="155"/>
      <c r="AP2443" s="155"/>
      <c r="AQ2443" s="155"/>
      <c r="AR2443" s="155"/>
    </row>
    <row r="2444" spans="1:44" ht="102" hidden="1" x14ac:dyDescent="0.3">
      <c r="A2444" s="155"/>
      <c r="B2444" s="166" t="s">
        <v>2722</v>
      </c>
      <c r="C2444" s="167"/>
      <c r="D2444" s="170">
        <v>3655.02</v>
      </c>
      <c r="E2444" s="171">
        <v>3655.02</v>
      </c>
      <c r="F2444" s="161" t="s">
        <v>1375</v>
      </c>
      <c r="G2444" s="165" t="s">
        <v>4107</v>
      </c>
      <c r="H2444" s="162"/>
      <c r="I2444" s="155"/>
      <c r="J2444" s="155"/>
      <c r="K2444" s="155"/>
      <c r="L2444" s="155"/>
      <c r="M2444" s="155"/>
      <c r="N2444" s="155"/>
      <c r="O2444" s="155"/>
      <c r="P2444" s="155"/>
      <c r="Q2444" s="155"/>
      <c r="R2444" s="155"/>
      <c r="S2444" s="155"/>
      <c r="T2444" s="155"/>
      <c r="U2444" s="155"/>
      <c r="V2444" s="155"/>
      <c r="W2444" s="155"/>
      <c r="X2444" s="155"/>
      <c r="Y2444" s="155"/>
      <c r="Z2444" s="155"/>
      <c r="AA2444" s="155"/>
      <c r="AB2444" s="155"/>
      <c r="AC2444" s="155"/>
      <c r="AD2444" s="155"/>
      <c r="AE2444" s="155"/>
      <c r="AF2444" s="155"/>
      <c r="AG2444" s="155"/>
      <c r="AH2444" s="155"/>
      <c r="AI2444" s="155"/>
      <c r="AJ2444" s="155"/>
      <c r="AK2444" s="155"/>
      <c r="AL2444" s="155"/>
      <c r="AM2444" s="155"/>
      <c r="AN2444" s="155"/>
      <c r="AO2444" s="155"/>
      <c r="AP2444" s="155"/>
      <c r="AQ2444" s="155"/>
      <c r="AR2444" s="155"/>
    </row>
    <row r="2445" spans="1:44" ht="102" x14ac:dyDescent="0.3">
      <c r="A2445" s="155"/>
      <c r="B2445" s="161" t="s">
        <v>1375</v>
      </c>
      <c r="C2445" s="162" t="s">
        <v>121</v>
      </c>
      <c r="D2445" s="170">
        <v>3603.48</v>
      </c>
      <c r="E2445" s="171">
        <v>3603.48</v>
      </c>
      <c r="F2445" s="165" t="s">
        <v>4107</v>
      </c>
      <c r="G2445" s="166" t="s">
        <v>2755</v>
      </c>
      <c r="H2445" s="167"/>
      <c r="I2445" s="155"/>
      <c r="J2445" s="155"/>
      <c r="K2445" s="155"/>
      <c r="L2445" s="155"/>
      <c r="M2445" s="155"/>
      <c r="N2445" s="155"/>
      <c r="O2445" s="155"/>
      <c r="P2445" s="155"/>
      <c r="Q2445" s="155"/>
      <c r="R2445" s="155"/>
      <c r="S2445" s="155"/>
      <c r="T2445" s="155"/>
      <c r="U2445" s="155"/>
      <c r="V2445" s="155"/>
      <c r="W2445" s="155"/>
      <c r="X2445" s="155"/>
      <c r="Y2445" s="155"/>
      <c r="Z2445" s="155"/>
      <c r="AA2445" s="155"/>
      <c r="AB2445" s="155"/>
      <c r="AC2445" s="155"/>
      <c r="AD2445" s="155"/>
      <c r="AE2445" s="155"/>
      <c r="AF2445" s="155"/>
      <c r="AG2445" s="155"/>
      <c r="AH2445" s="155"/>
      <c r="AI2445" s="155"/>
      <c r="AJ2445" s="155"/>
      <c r="AK2445" s="155"/>
      <c r="AL2445" s="155"/>
      <c r="AM2445" s="155"/>
      <c r="AN2445" s="155"/>
      <c r="AO2445" s="155"/>
      <c r="AP2445" s="155"/>
      <c r="AQ2445" s="155"/>
      <c r="AR2445" s="155"/>
    </row>
    <row r="2446" spans="1:44" ht="102" hidden="1" x14ac:dyDescent="0.3">
      <c r="A2446" s="155"/>
      <c r="B2446" s="165" t="s">
        <v>4107</v>
      </c>
      <c r="C2446" s="162"/>
      <c r="D2446" s="170">
        <v>3603.48</v>
      </c>
      <c r="E2446" s="171">
        <v>3603.48</v>
      </c>
      <c r="F2446" s="166" t="s">
        <v>2755</v>
      </c>
      <c r="G2446" s="161" t="s">
        <v>1526</v>
      </c>
      <c r="H2446" s="162" t="s">
        <v>417</v>
      </c>
      <c r="I2446" s="155"/>
      <c r="J2446" s="155"/>
      <c r="K2446" s="155"/>
      <c r="L2446" s="155"/>
      <c r="M2446" s="155"/>
      <c r="N2446" s="155"/>
      <c r="O2446" s="155"/>
      <c r="P2446" s="155"/>
      <c r="Q2446" s="155"/>
      <c r="R2446" s="155"/>
      <c r="S2446" s="155"/>
      <c r="T2446" s="155"/>
      <c r="U2446" s="155"/>
      <c r="V2446" s="155"/>
      <c r="W2446" s="155"/>
      <c r="X2446" s="155"/>
      <c r="Y2446" s="155"/>
      <c r="Z2446" s="155"/>
      <c r="AA2446" s="155"/>
      <c r="AB2446" s="155"/>
      <c r="AC2446" s="155"/>
      <c r="AD2446" s="155"/>
      <c r="AE2446" s="155"/>
      <c r="AF2446" s="155"/>
      <c r="AG2446" s="155"/>
      <c r="AH2446" s="155"/>
      <c r="AI2446" s="155"/>
      <c r="AJ2446" s="155"/>
      <c r="AK2446" s="155"/>
      <c r="AL2446" s="155"/>
      <c r="AM2446" s="155"/>
      <c r="AN2446" s="155"/>
      <c r="AO2446" s="155"/>
      <c r="AP2446" s="155"/>
      <c r="AQ2446" s="155"/>
      <c r="AR2446" s="155"/>
    </row>
    <row r="2447" spans="1:44" ht="102" hidden="1" x14ac:dyDescent="0.3">
      <c r="A2447" s="155"/>
      <c r="B2447" s="166" t="s">
        <v>2755</v>
      </c>
      <c r="C2447" s="167"/>
      <c r="D2447" s="170">
        <v>3603.48</v>
      </c>
      <c r="E2447" s="171">
        <v>3603.48</v>
      </c>
      <c r="F2447" s="161" t="s">
        <v>1526</v>
      </c>
      <c r="G2447" s="165" t="s">
        <v>4107</v>
      </c>
      <c r="H2447" s="162"/>
      <c r="I2447" s="155"/>
      <c r="J2447" s="155"/>
      <c r="K2447" s="155"/>
      <c r="L2447" s="155"/>
      <c r="M2447" s="155"/>
      <c r="N2447" s="155"/>
      <c r="O2447" s="155"/>
      <c r="P2447" s="155"/>
      <c r="Q2447" s="155"/>
      <c r="R2447" s="155"/>
      <c r="S2447" s="155"/>
      <c r="T2447" s="155"/>
      <c r="U2447" s="155"/>
      <c r="V2447" s="155"/>
      <c r="W2447" s="155"/>
      <c r="X2447" s="155"/>
      <c r="Y2447" s="155"/>
      <c r="Z2447" s="155"/>
      <c r="AA2447" s="155"/>
      <c r="AB2447" s="155"/>
      <c r="AC2447" s="155"/>
      <c r="AD2447" s="155"/>
      <c r="AE2447" s="155"/>
      <c r="AF2447" s="155"/>
      <c r="AG2447" s="155"/>
      <c r="AH2447" s="155"/>
      <c r="AI2447" s="155"/>
      <c r="AJ2447" s="155"/>
      <c r="AK2447" s="155"/>
      <c r="AL2447" s="155"/>
      <c r="AM2447" s="155"/>
      <c r="AN2447" s="155"/>
      <c r="AO2447" s="155"/>
      <c r="AP2447" s="155"/>
      <c r="AQ2447" s="155"/>
      <c r="AR2447" s="155"/>
    </row>
    <row r="2448" spans="1:44" ht="102" x14ac:dyDescent="0.3">
      <c r="A2448" s="155"/>
      <c r="B2448" s="161" t="s">
        <v>1526</v>
      </c>
      <c r="C2448" s="162" t="s">
        <v>417</v>
      </c>
      <c r="D2448" s="170">
        <v>3388.74</v>
      </c>
      <c r="E2448" s="171">
        <v>3388.74</v>
      </c>
      <c r="F2448" s="165" t="s">
        <v>4107</v>
      </c>
      <c r="G2448" s="166" t="s">
        <v>3082</v>
      </c>
      <c r="H2448" s="167"/>
      <c r="I2448" s="155"/>
      <c r="J2448" s="155"/>
      <c r="K2448" s="155"/>
      <c r="L2448" s="155"/>
      <c r="M2448" s="155"/>
      <c r="N2448" s="155"/>
      <c r="O2448" s="155"/>
      <c r="P2448" s="155"/>
      <c r="Q2448" s="155"/>
      <c r="R2448" s="155"/>
      <c r="S2448" s="155"/>
      <c r="T2448" s="155"/>
      <c r="U2448" s="155"/>
      <c r="V2448" s="155"/>
      <c r="W2448" s="155"/>
      <c r="X2448" s="155"/>
      <c r="Y2448" s="155"/>
      <c r="Z2448" s="155"/>
      <c r="AA2448" s="155"/>
      <c r="AB2448" s="155"/>
      <c r="AC2448" s="155"/>
      <c r="AD2448" s="155"/>
      <c r="AE2448" s="155"/>
      <c r="AF2448" s="155"/>
      <c r="AG2448" s="155"/>
      <c r="AH2448" s="155"/>
      <c r="AI2448" s="155"/>
      <c r="AJ2448" s="155"/>
      <c r="AK2448" s="155"/>
      <c r="AL2448" s="155"/>
      <c r="AM2448" s="155"/>
      <c r="AN2448" s="155"/>
      <c r="AO2448" s="155"/>
      <c r="AP2448" s="155"/>
      <c r="AQ2448" s="155"/>
      <c r="AR2448" s="155"/>
    </row>
    <row r="2449" spans="1:44" ht="102" hidden="1" x14ac:dyDescent="0.3">
      <c r="A2449" s="155"/>
      <c r="B2449" s="165" t="s">
        <v>4107</v>
      </c>
      <c r="C2449" s="162"/>
      <c r="D2449" s="170">
        <v>3388.74</v>
      </c>
      <c r="E2449" s="171">
        <v>3388.74</v>
      </c>
      <c r="F2449" s="166" t="s">
        <v>3082</v>
      </c>
      <c r="G2449" s="161" t="s">
        <v>1535</v>
      </c>
      <c r="H2449" s="162" t="s">
        <v>477</v>
      </c>
      <c r="I2449" s="155"/>
      <c r="J2449" s="155"/>
      <c r="K2449" s="155"/>
      <c r="L2449" s="155"/>
      <c r="M2449" s="155"/>
      <c r="N2449" s="155"/>
      <c r="O2449" s="155"/>
      <c r="P2449" s="155"/>
      <c r="Q2449" s="155"/>
      <c r="R2449" s="155"/>
      <c r="S2449" s="155"/>
      <c r="T2449" s="155"/>
      <c r="U2449" s="155"/>
      <c r="V2449" s="155"/>
      <c r="W2449" s="155"/>
      <c r="X2449" s="155"/>
      <c r="Y2449" s="155"/>
      <c r="Z2449" s="155"/>
      <c r="AA2449" s="155"/>
      <c r="AB2449" s="155"/>
      <c r="AC2449" s="155"/>
      <c r="AD2449" s="155"/>
      <c r="AE2449" s="155"/>
      <c r="AF2449" s="155"/>
      <c r="AG2449" s="155"/>
      <c r="AH2449" s="155"/>
      <c r="AI2449" s="155"/>
      <c r="AJ2449" s="155"/>
      <c r="AK2449" s="155"/>
      <c r="AL2449" s="155"/>
      <c r="AM2449" s="155"/>
      <c r="AN2449" s="155"/>
      <c r="AO2449" s="155"/>
      <c r="AP2449" s="155"/>
      <c r="AQ2449" s="155"/>
      <c r="AR2449" s="155"/>
    </row>
    <row r="2450" spans="1:44" ht="102" hidden="1" x14ac:dyDescent="0.3">
      <c r="A2450" s="155"/>
      <c r="B2450" s="166" t="s">
        <v>3082</v>
      </c>
      <c r="C2450" s="167"/>
      <c r="D2450" s="170">
        <v>3388.74</v>
      </c>
      <c r="E2450" s="171">
        <v>3388.74</v>
      </c>
      <c r="F2450" s="161" t="s">
        <v>1535</v>
      </c>
      <c r="G2450" s="165" t="s">
        <v>4107</v>
      </c>
      <c r="H2450" s="162"/>
      <c r="I2450" s="155"/>
      <c r="J2450" s="155"/>
      <c r="K2450" s="155"/>
      <c r="L2450" s="155"/>
      <c r="M2450" s="155"/>
      <c r="N2450" s="155"/>
      <c r="O2450" s="155"/>
      <c r="P2450" s="155"/>
      <c r="Q2450" s="155"/>
      <c r="R2450" s="155"/>
      <c r="S2450" s="155"/>
      <c r="T2450" s="155"/>
      <c r="U2450" s="155"/>
      <c r="V2450" s="155"/>
      <c r="W2450" s="155"/>
      <c r="X2450" s="155"/>
      <c r="Y2450" s="155"/>
      <c r="Z2450" s="155"/>
      <c r="AA2450" s="155"/>
      <c r="AB2450" s="155"/>
      <c r="AC2450" s="155"/>
      <c r="AD2450" s="155"/>
      <c r="AE2450" s="155"/>
      <c r="AF2450" s="155"/>
      <c r="AG2450" s="155"/>
      <c r="AH2450" s="155"/>
      <c r="AI2450" s="155"/>
      <c r="AJ2450" s="155"/>
      <c r="AK2450" s="155"/>
      <c r="AL2450" s="155"/>
      <c r="AM2450" s="155"/>
      <c r="AN2450" s="155"/>
      <c r="AO2450" s="155"/>
      <c r="AP2450" s="155"/>
      <c r="AQ2450" s="155"/>
      <c r="AR2450" s="155"/>
    </row>
    <row r="2451" spans="1:44" ht="102" x14ac:dyDescent="0.3">
      <c r="A2451" s="155"/>
      <c r="B2451" s="161" t="s">
        <v>1535</v>
      </c>
      <c r="C2451" s="162" t="s">
        <v>477</v>
      </c>
      <c r="D2451" s="170">
        <v>2718.72</v>
      </c>
      <c r="E2451" s="171">
        <v>2718.72</v>
      </c>
      <c r="F2451" s="165" t="s">
        <v>4107</v>
      </c>
      <c r="G2451" s="166" t="s">
        <v>3083</v>
      </c>
      <c r="H2451" s="167"/>
      <c r="I2451" s="155"/>
      <c r="J2451" s="155"/>
      <c r="K2451" s="155"/>
      <c r="L2451" s="155"/>
      <c r="M2451" s="155"/>
      <c r="N2451" s="155"/>
      <c r="O2451" s="155"/>
      <c r="P2451" s="155"/>
      <c r="Q2451" s="155"/>
      <c r="R2451" s="155"/>
      <c r="S2451" s="155"/>
      <c r="T2451" s="155"/>
      <c r="U2451" s="155"/>
      <c r="V2451" s="155"/>
      <c r="W2451" s="155"/>
      <c r="X2451" s="155"/>
      <c r="Y2451" s="155"/>
      <c r="Z2451" s="155"/>
      <c r="AA2451" s="155"/>
      <c r="AB2451" s="155"/>
      <c r="AC2451" s="155"/>
      <c r="AD2451" s="155"/>
      <c r="AE2451" s="155"/>
      <c r="AF2451" s="155"/>
      <c r="AG2451" s="155"/>
      <c r="AH2451" s="155"/>
      <c r="AI2451" s="155"/>
      <c r="AJ2451" s="155"/>
      <c r="AK2451" s="155"/>
      <c r="AL2451" s="155"/>
      <c r="AM2451" s="155"/>
      <c r="AN2451" s="155"/>
      <c r="AO2451" s="155"/>
      <c r="AP2451" s="155"/>
      <c r="AQ2451" s="155"/>
      <c r="AR2451" s="155"/>
    </row>
    <row r="2452" spans="1:44" ht="102" hidden="1" x14ac:dyDescent="0.3">
      <c r="A2452" s="155"/>
      <c r="B2452" s="165" t="s">
        <v>4107</v>
      </c>
      <c r="C2452" s="162"/>
      <c r="D2452" s="170">
        <v>2718.72</v>
      </c>
      <c r="E2452" s="171">
        <v>2718.72</v>
      </c>
      <c r="F2452" s="166" t="s">
        <v>3083</v>
      </c>
      <c r="G2452" s="161" t="s">
        <v>2233</v>
      </c>
      <c r="H2452" s="162" t="s">
        <v>432</v>
      </c>
      <c r="I2452" s="155"/>
      <c r="J2452" s="155"/>
      <c r="K2452" s="155"/>
      <c r="L2452" s="155"/>
      <c r="M2452" s="155"/>
      <c r="N2452" s="155"/>
      <c r="O2452" s="155"/>
      <c r="P2452" s="155"/>
      <c r="Q2452" s="155"/>
      <c r="R2452" s="155"/>
      <c r="S2452" s="155"/>
      <c r="T2452" s="155"/>
      <c r="U2452" s="155"/>
      <c r="V2452" s="155"/>
      <c r="W2452" s="155"/>
      <c r="X2452" s="155"/>
      <c r="Y2452" s="155"/>
      <c r="Z2452" s="155"/>
      <c r="AA2452" s="155"/>
      <c r="AB2452" s="155"/>
      <c r="AC2452" s="155"/>
      <c r="AD2452" s="155"/>
      <c r="AE2452" s="155"/>
      <c r="AF2452" s="155"/>
      <c r="AG2452" s="155"/>
      <c r="AH2452" s="155"/>
      <c r="AI2452" s="155"/>
      <c r="AJ2452" s="155"/>
      <c r="AK2452" s="155"/>
      <c r="AL2452" s="155"/>
      <c r="AM2452" s="155"/>
      <c r="AN2452" s="155"/>
      <c r="AO2452" s="155"/>
      <c r="AP2452" s="155"/>
      <c r="AQ2452" s="155"/>
      <c r="AR2452" s="155"/>
    </row>
    <row r="2453" spans="1:44" ht="102" hidden="1" x14ac:dyDescent="0.3">
      <c r="A2453" s="155"/>
      <c r="B2453" s="166" t="s">
        <v>3083</v>
      </c>
      <c r="C2453" s="167"/>
      <c r="D2453" s="170">
        <v>2718.72</v>
      </c>
      <c r="E2453" s="171">
        <v>2718.72</v>
      </c>
      <c r="F2453" s="161" t="s">
        <v>2233</v>
      </c>
      <c r="G2453" s="165" t="s">
        <v>4107</v>
      </c>
      <c r="H2453" s="162"/>
      <c r="I2453" s="155"/>
      <c r="J2453" s="155"/>
      <c r="K2453" s="155"/>
      <c r="L2453" s="155"/>
      <c r="M2453" s="155"/>
      <c r="N2453" s="155"/>
      <c r="O2453" s="155"/>
      <c r="P2453" s="155"/>
      <c r="Q2453" s="155"/>
      <c r="R2453" s="155"/>
      <c r="S2453" s="155"/>
      <c r="T2453" s="155"/>
      <c r="U2453" s="155"/>
      <c r="V2453" s="155"/>
      <c r="W2453" s="155"/>
      <c r="X2453" s="155"/>
      <c r="Y2453" s="155"/>
      <c r="Z2453" s="155"/>
      <c r="AA2453" s="155"/>
      <c r="AB2453" s="155"/>
      <c r="AC2453" s="155"/>
      <c r="AD2453" s="155"/>
      <c r="AE2453" s="155"/>
      <c r="AF2453" s="155"/>
      <c r="AG2453" s="155"/>
      <c r="AH2453" s="155"/>
      <c r="AI2453" s="155"/>
      <c r="AJ2453" s="155"/>
      <c r="AK2453" s="155"/>
      <c r="AL2453" s="155"/>
      <c r="AM2453" s="155"/>
      <c r="AN2453" s="155"/>
      <c r="AO2453" s="155"/>
      <c r="AP2453" s="155"/>
      <c r="AQ2453" s="155"/>
      <c r="AR2453" s="155"/>
    </row>
    <row r="2454" spans="1:44" ht="102" x14ac:dyDescent="0.3">
      <c r="A2454" s="155"/>
      <c r="B2454" s="161" t="s">
        <v>2233</v>
      </c>
      <c r="C2454" s="162" t="s">
        <v>432</v>
      </c>
      <c r="D2454" s="170">
        <v>2443.84</v>
      </c>
      <c r="E2454" s="171">
        <v>2443.84</v>
      </c>
      <c r="F2454" s="165" t="s">
        <v>4107</v>
      </c>
      <c r="G2454" s="166" t="s">
        <v>3479</v>
      </c>
      <c r="H2454" s="167"/>
      <c r="I2454" s="155"/>
      <c r="J2454" s="155"/>
      <c r="K2454" s="155"/>
      <c r="L2454" s="155"/>
      <c r="M2454" s="155"/>
      <c r="N2454" s="155"/>
      <c r="O2454" s="155"/>
      <c r="P2454" s="155"/>
      <c r="Q2454" s="155"/>
      <c r="R2454" s="155"/>
      <c r="S2454" s="155"/>
      <c r="T2454" s="155"/>
      <c r="U2454" s="155"/>
      <c r="V2454" s="155"/>
      <c r="W2454" s="155"/>
      <c r="X2454" s="155"/>
      <c r="Y2454" s="155"/>
      <c r="Z2454" s="155"/>
      <c r="AA2454" s="155"/>
      <c r="AB2454" s="155"/>
      <c r="AC2454" s="155"/>
      <c r="AD2454" s="155"/>
      <c r="AE2454" s="155"/>
      <c r="AF2454" s="155"/>
      <c r="AG2454" s="155"/>
      <c r="AH2454" s="155"/>
      <c r="AI2454" s="155"/>
      <c r="AJ2454" s="155"/>
      <c r="AK2454" s="155"/>
      <c r="AL2454" s="155"/>
      <c r="AM2454" s="155"/>
      <c r="AN2454" s="155"/>
      <c r="AO2454" s="155"/>
      <c r="AP2454" s="155"/>
      <c r="AQ2454" s="155"/>
      <c r="AR2454" s="155"/>
    </row>
    <row r="2455" spans="1:44" ht="102" hidden="1" x14ac:dyDescent="0.3">
      <c r="A2455" s="155"/>
      <c r="B2455" s="165" t="s">
        <v>4107</v>
      </c>
      <c r="C2455" s="162"/>
      <c r="D2455" s="170">
        <v>2443.84</v>
      </c>
      <c r="E2455" s="171">
        <v>2443.84</v>
      </c>
      <c r="F2455" s="166" t="s">
        <v>3479</v>
      </c>
      <c r="G2455" s="161" t="s">
        <v>1653</v>
      </c>
      <c r="H2455" s="162" t="s">
        <v>431</v>
      </c>
      <c r="I2455" s="155"/>
      <c r="J2455" s="155"/>
      <c r="K2455" s="155"/>
      <c r="L2455" s="155"/>
      <c r="M2455" s="155"/>
      <c r="N2455" s="155"/>
      <c r="O2455" s="155"/>
      <c r="P2455" s="155"/>
      <c r="Q2455" s="155"/>
      <c r="R2455" s="155"/>
      <c r="S2455" s="155"/>
      <c r="T2455" s="155"/>
      <c r="U2455" s="155"/>
      <c r="V2455" s="155"/>
      <c r="W2455" s="155"/>
      <c r="X2455" s="155"/>
      <c r="Y2455" s="155"/>
      <c r="Z2455" s="155"/>
      <c r="AA2455" s="155"/>
      <c r="AB2455" s="155"/>
      <c r="AC2455" s="155"/>
      <c r="AD2455" s="155"/>
      <c r="AE2455" s="155"/>
      <c r="AF2455" s="155"/>
      <c r="AG2455" s="155"/>
      <c r="AH2455" s="155"/>
      <c r="AI2455" s="155"/>
      <c r="AJ2455" s="155"/>
      <c r="AK2455" s="155"/>
      <c r="AL2455" s="155"/>
      <c r="AM2455" s="155"/>
      <c r="AN2455" s="155"/>
      <c r="AO2455" s="155"/>
      <c r="AP2455" s="155"/>
      <c r="AQ2455" s="155"/>
      <c r="AR2455" s="155"/>
    </row>
    <row r="2456" spans="1:44" ht="102" hidden="1" x14ac:dyDescent="0.3">
      <c r="A2456" s="155"/>
      <c r="B2456" s="166" t="s">
        <v>3479</v>
      </c>
      <c r="C2456" s="167"/>
      <c r="D2456" s="170">
        <v>2443.84</v>
      </c>
      <c r="E2456" s="171">
        <v>2443.84</v>
      </c>
      <c r="F2456" s="161" t="s">
        <v>1653</v>
      </c>
      <c r="G2456" s="165" t="s">
        <v>4107</v>
      </c>
      <c r="H2456" s="162"/>
      <c r="I2456" s="155"/>
      <c r="J2456" s="155"/>
      <c r="K2456" s="155"/>
      <c r="L2456" s="155"/>
      <c r="M2456" s="155"/>
      <c r="N2456" s="155"/>
      <c r="O2456" s="155"/>
      <c r="P2456" s="155"/>
      <c r="Q2456" s="155"/>
      <c r="R2456" s="155"/>
      <c r="S2456" s="155"/>
      <c r="T2456" s="155"/>
      <c r="U2456" s="155"/>
      <c r="V2456" s="155"/>
      <c r="W2456" s="155"/>
      <c r="X2456" s="155"/>
      <c r="Y2456" s="155"/>
      <c r="Z2456" s="155"/>
      <c r="AA2456" s="155"/>
      <c r="AB2456" s="155"/>
      <c r="AC2456" s="155"/>
      <c r="AD2456" s="155"/>
      <c r="AE2456" s="155"/>
      <c r="AF2456" s="155"/>
      <c r="AG2456" s="155"/>
      <c r="AH2456" s="155"/>
      <c r="AI2456" s="155"/>
      <c r="AJ2456" s="155"/>
      <c r="AK2456" s="155"/>
      <c r="AL2456" s="155"/>
      <c r="AM2456" s="155"/>
      <c r="AN2456" s="155"/>
      <c r="AO2456" s="155"/>
      <c r="AP2456" s="155"/>
      <c r="AQ2456" s="155"/>
      <c r="AR2456" s="155"/>
    </row>
    <row r="2457" spans="1:44" ht="102" x14ac:dyDescent="0.3">
      <c r="A2457" s="155"/>
      <c r="B2457" s="161" t="s">
        <v>1653</v>
      </c>
      <c r="C2457" s="162" t="s">
        <v>431</v>
      </c>
      <c r="D2457" s="170">
        <v>3586.3</v>
      </c>
      <c r="E2457" s="171">
        <v>3586.3</v>
      </c>
      <c r="F2457" s="165" t="s">
        <v>4107</v>
      </c>
      <c r="G2457" s="166" t="s">
        <v>3084</v>
      </c>
      <c r="H2457" s="167"/>
      <c r="I2457" s="155"/>
      <c r="J2457" s="155"/>
      <c r="K2457" s="155"/>
      <c r="L2457" s="155"/>
      <c r="M2457" s="155"/>
      <c r="N2457" s="155"/>
      <c r="O2457" s="155"/>
      <c r="P2457" s="155"/>
      <c r="Q2457" s="155"/>
      <c r="R2457" s="155"/>
      <c r="S2457" s="155"/>
      <c r="T2457" s="155"/>
      <c r="U2457" s="155"/>
      <c r="V2457" s="155"/>
      <c r="W2457" s="155"/>
      <c r="X2457" s="155"/>
      <c r="Y2457" s="155"/>
      <c r="Z2457" s="155"/>
      <c r="AA2457" s="155"/>
      <c r="AB2457" s="155"/>
      <c r="AC2457" s="155"/>
      <c r="AD2457" s="155"/>
      <c r="AE2457" s="155"/>
      <c r="AF2457" s="155"/>
      <c r="AG2457" s="155"/>
      <c r="AH2457" s="155"/>
      <c r="AI2457" s="155"/>
      <c r="AJ2457" s="155"/>
      <c r="AK2457" s="155"/>
      <c r="AL2457" s="155"/>
      <c r="AM2457" s="155"/>
      <c r="AN2457" s="155"/>
      <c r="AO2457" s="155"/>
      <c r="AP2457" s="155"/>
      <c r="AQ2457" s="155"/>
      <c r="AR2457" s="155"/>
    </row>
    <row r="2458" spans="1:44" ht="102" hidden="1" x14ac:dyDescent="0.3">
      <c r="A2458" s="155"/>
      <c r="B2458" s="165" t="s">
        <v>4107</v>
      </c>
      <c r="C2458" s="162"/>
      <c r="D2458" s="170">
        <v>3586.3</v>
      </c>
      <c r="E2458" s="171">
        <v>3586.3</v>
      </c>
      <c r="F2458" s="166" t="s">
        <v>3084</v>
      </c>
      <c r="G2458" s="161" t="s">
        <v>1567</v>
      </c>
      <c r="H2458" s="162" t="s">
        <v>464</v>
      </c>
      <c r="I2458" s="155"/>
      <c r="J2458" s="155"/>
      <c r="K2458" s="155"/>
      <c r="L2458" s="155"/>
      <c r="M2458" s="155"/>
      <c r="N2458" s="155"/>
      <c r="O2458" s="155"/>
      <c r="P2458" s="155"/>
      <c r="Q2458" s="155"/>
      <c r="R2458" s="155"/>
      <c r="S2458" s="155"/>
      <c r="T2458" s="155"/>
      <c r="U2458" s="155"/>
      <c r="V2458" s="155"/>
      <c r="W2458" s="155"/>
      <c r="X2458" s="155"/>
      <c r="Y2458" s="155"/>
      <c r="Z2458" s="155"/>
      <c r="AA2458" s="155"/>
      <c r="AB2458" s="155"/>
      <c r="AC2458" s="155"/>
      <c r="AD2458" s="155"/>
      <c r="AE2458" s="155"/>
      <c r="AF2458" s="155"/>
      <c r="AG2458" s="155"/>
      <c r="AH2458" s="155"/>
      <c r="AI2458" s="155"/>
      <c r="AJ2458" s="155"/>
      <c r="AK2458" s="155"/>
      <c r="AL2458" s="155"/>
      <c r="AM2458" s="155"/>
      <c r="AN2458" s="155"/>
      <c r="AO2458" s="155"/>
      <c r="AP2458" s="155"/>
      <c r="AQ2458" s="155"/>
      <c r="AR2458" s="155"/>
    </row>
    <row r="2459" spans="1:44" ht="102" hidden="1" x14ac:dyDescent="0.3">
      <c r="A2459" s="155"/>
      <c r="B2459" s="166" t="s">
        <v>3084</v>
      </c>
      <c r="C2459" s="167"/>
      <c r="D2459" s="170">
        <v>3586.3</v>
      </c>
      <c r="E2459" s="171">
        <v>3586.3</v>
      </c>
      <c r="F2459" s="161" t="s">
        <v>1567</v>
      </c>
      <c r="G2459" s="165" t="s">
        <v>4107</v>
      </c>
      <c r="H2459" s="162"/>
      <c r="I2459" s="155"/>
      <c r="J2459" s="155"/>
      <c r="K2459" s="155"/>
      <c r="L2459" s="155"/>
      <c r="M2459" s="155"/>
      <c r="N2459" s="155"/>
      <c r="O2459" s="155"/>
      <c r="P2459" s="155"/>
      <c r="Q2459" s="155"/>
      <c r="R2459" s="155"/>
      <c r="S2459" s="155"/>
      <c r="T2459" s="155"/>
      <c r="U2459" s="155"/>
      <c r="V2459" s="155"/>
      <c r="W2459" s="155"/>
      <c r="X2459" s="155"/>
      <c r="Y2459" s="155"/>
      <c r="Z2459" s="155"/>
      <c r="AA2459" s="155"/>
      <c r="AB2459" s="155"/>
      <c r="AC2459" s="155"/>
      <c r="AD2459" s="155"/>
      <c r="AE2459" s="155"/>
      <c r="AF2459" s="155"/>
      <c r="AG2459" s="155"/>
      <c r="AH2459" s="155"/>
      <c r="AI2459" s="155"/>
      <c r="AJ2459" s="155"/>
      <c r="AK2459" s="155"/>
      <c r="AL2459" s="155"/>
      <c r="AM2459" s="155"/>
      <c r="AN2459" s="155"/>
      <c r="AO2459" s="155"/>
      <c r="AP2459" s="155"/>
      <c r="AQ2459" s="155"/>
      <c r="AR2459" s="155"/>
    </row>
    <row r="2460" spans="1:44" ht="102" x14ac:dyDescent="0.3">
      <c r="A2460" s="155"/>
      <c r="B2460" s="161" t="s">
        <v>1567</v>
      </c>
      <c r="C2460" s="162" t="s">
        <v>464</v>
      </c>
      <c r="D2460" s="170">
        <v>3388.74</v>
      </c>
      <c r="E2460" s="171">
        <v>3388.74</v>
      </c>
      <c r="F2460" s="165" t="s">
        <v>4107</v>
      </c>
      <c r="G2460" s="166" t="s">
        <v>3085</v>
      </c>
      <c r="H2460" s="167"/>
      <c r="I2460" s="155"/>
      <c r="J2460" s="155"/>
      <c r="K2460" s="155"/>
      <c r="L2460" s="155"/>
      <c r="M2460" s="155"/>
      <c r="N2460" s="155"/>
      <c r="O2460" s="155"/>
      <c r="P2460" s="155"/>
      <c r="Q2460" s="155"/>
      <c r="R2460" s="155"/>
      <c r="S2460" s="155"/>
      <c r="T2460" s="155"/>
      <c r="U2460" s="155"/>
      <c r="V2460" s="155"/>
      <c r="W2460" s="155"/>
      <c r="X2460" s="155"/>
      <c r="Y2460" s="155"/>
      <c r="Z2460" s="155"/>
      <c r="AA2460" s="155"/>
      <c r="AB2460" s="155"/>
      <c r="AC2460" s="155"/>
      <c r="AD2460" s="155"/>
      <c r="AE2460" s="155"/>
      <c r="AF2460" s="155"/>
      <c r="AG2460" s="155"/>
      <c r="AH2460" s="155"/>
      <c r="AI2460" s="155"/>
      <c r="AJ2460" s="155"/>
      <c r="AK2460" s="155"/>
      <c r="AL2460" s="155"/>
      <c r="AM2460" s="155"/>
      <c r="AN2460" s="155"/>
      <c r="AO2460" s="155"/>
      <c r="AP2460" s="155"/>
      <c r="AQ2460" s="155"/>
      <c r="AR2460" s="155"/>
    </row>
    <row r="2461" spans="1:44" ht="102" hidden="1" x14ac:dyDescent="0.3">
      <c r="A2461" s="155"/>
      <c r="B2461" s="165" t="s">
        <v>4107</v>
      </c>
      <c r="C2461" s="162"/>
      <c r="D2461" s="170">
        <v>3388.74</v>
      </c>
      <c r="E2461" s="171">
        <v>3388.74</v>
      </c>
      <c r="F2461" s="166" t="s">
        <v>3085</v>
      </c>
      <c r="G2461" s="161" t="s">
        <v>1636</v>
      </c>
      <c r="H2461" s="162" t="s">
        <v>389</v>
      </c>
      <c r="I2461" s="155"/>
      <c r="J2461" s="155"/>
      <c r="K2461" s="155"/>
      <c r="L2461" s="155"/>
      <c r="M2461" s="155"/>
      <c r="N2461" s="155"/>
      <c r="O2461" s="155"/>
      <c r="P2461" s="155"/>
      <c r="Q2461" s="155"/>
      <c r="R2461" s="155"/>
      <c r="S2461" s="155"/>
      <c r="T2461" s="155"/>
      <c r="U2461" s="155"/>
      <c r="V2461" s="155"/>
      <c r="W2461" s="155"/>
      <c r="X2461" s="155"/>
      <c r="Y2461" s="155"/>
      <c r="Z2461" s="155"/>
      <c r="AA2461" s="155"/>
      <c r="AB2461" s="155"/>
      <c r="AC2461" s="155"/>
      <c r="AD2461" s="155"/>
      <c r="AE2461" s="155"/>
      <c r="AF2461" s="155"/>
      <c r="AG2461" s="155"/>
      <c r="AH2461" s="155"/>
      <c r="AI2461" s="155"/>
      <c r="AJ2461" s="155"/>
      <c r="AK2461" s="155"/>
      <c r="AL2461" s="155"/>
      <c r="AM2461" s="155"/>
      <c r="AN2461" s="155"/>
      <c r="AO2461" s="155"/>
      <c r="AP2461" s="155"/>
      <c r="AQ2461" s="155"/>
      <c r="AR2461" s="155"/>
    </row>
    <row r="2462" spans="1:44" ht="102" hidden="1" x14ac:dyDescent="0.3">
      <c r="A2462" s="155"/>
      <c r="B2462" s="166" t="s">
        <v>3085</v>
      </c>
      <c r="C2462" s="167"/>
      <c r="D2462" s="170">
        <v>3388.74</v>
      </c>
      <c r="E2462" s="171">
        <v>3388.74</v>
      </c>
      <c r="F2462" s="161" t="s">
        <v>1636</v>
      </c>
      <c r="G2462" s="165" t="s">
        <v>4107</v>
      </c>
      <c r="H2462" s="162"/>
      <c r="I2462" s="155"/>
      <c r="J2462" s="155"/>
      <c r="K2462" s="155"/>
      <c r="L2462" s="155"/>
      <c r="M2462" s="155"/>
      <c r="N2462" s="155"/>
      <c r="O2462" s="155"/>
      <c r="P2462" s="155"/>
      <c r="Q2462" s="155"/>
      <c r="R2462" s="155"/>
      <c r="S2462" s="155"/>
      <c r="T2462" s="155"/>
      <c r="U2462" s="155"/>
      <c r="V2462" s="155"/>
      <c r="W2462" s="155"/>
      <c r="X2462" s="155"/>
      <c r="Y2462" s="155"/>
      <c r="Z2462" s="155"/>
      <c r="AA2462" s="155"/>
      <c r="AB2462" s="155"/>
      <c r="AC2462" s="155"/>
      <c r="AD2462" s="155"/>
      <c r="AE2462" s="155"/>
      <c r="AF2462" s="155"/>
      <c r="AG2462" s="155"/>
      <c r="AH2462" s="155"/>
      <c r="AI2462" s="155"/>
      <c r="AJ2462" s="155"/>
      <c r="AK2462" s="155"/>
      <c r="AL2462" s="155"/>
      <c r="AM2462" s="155"/>
      <c r="AN2462" s="155"/>
      <c r="AO2462" s="155"/>
      <c r="AP2462" s="155"/>
      <c r="AQ2462" s="155"/>
      <c r="AR2462" s="155"/>
    </row>
    <row r="2463" spans="1:44" ht="102" x14ac:dyDescent="0.3">
      <c r="A2463" s="155"/>
      <c r="B2463" s="161" t="s">
        <v>1636</v>
      </c>
      <c r="C2463" s="162" t="s">
        <v>389</v>
      </c>
      <c r="D2463" s="170">
        <v>2718.72</v>
      </c>
      <c r="E2463" s="171">
        <v>2718.72</v>
      </c>
      <c r="F2463" s="165" t="s">
        <v>4107</v>
      </c>
      <c r="G2463" s="166" t="s">
        <v>3086</v>
      </c>
      <c r="H2463" s="167"/>
      <c r="I2463" s="155"/>
      <c r="J2463" s="155"/>
      <c r="K2463" s="155"/>
      <c r="L2463" s="155"/>
      <c r="M2463" s="155"/>
      <c r="N2463" s="155"/>
      <c r="O2463" s="155"/>
      <c r="P2463" s="155"/>
      <c r="Q2463" s="155"/>
      <c r="R2463" s="155"/>
      <c r="S2463" s="155"/>
      <c r="T2463" s="155"/>
      <c r="U2463" s="155"/>
      <c r="V2463" s="155"/>
      <c r="W2463" s="155"/>
      <c r="X2463" s="155"/>
      <c r="Y2463" s="155"/>
      <c r="Z2463" s="155"/>
      <c r="AA2463" s="155"/>
      <c r="AB2463" s="155"/>
      <c r="AC2463" s="155"/>
      <c r="AD2463" s="155"/>
      <c r="AE2463" s="155"/>
      <c r="AF2463" s="155"/>
      <c r="AG2463" s="155"/>
      <c r="AH2463" s="155"/>
      <c r="AI2463" s="155"/>
      <c r="AJ2463" s="155"/>
      <c r="AK2463" s="155"/>
      <c r="AL2463" s="155"/>
      <c r="AM2463" s="155"/>
      <c r="AN2463" s="155"/>
      <c r="AO2463" s="155"/>
      <c r="AP2463" s="155"/>
      <c r="AQ2463" s="155"/>
      <c r="AR2463" s="155"/>
    </row>
    <row r="2464" spans="1:44" ht="102" hidden="1" x14ac:dyDescent="0.3">
      <c r="A2464" s="155"/>
      <c r="B2464" s="165" t="s">
        <v>4107</v>
      </c>
      <c r="C2464" s="162"/>
      <c r="D2464" s="170">
        <v>2718.72</v>
      </c>
      <c r="E2464" s="171">
        <v>2718.72</v>
      </c>
      <c r="F2464" s="166" t="s">
        <v>3086</v>
      </c>
      <c r="G2464" s="161" t="s">
        <v>1474</v>
      </c>
      <c r="H2464" s="162" t="s">
        <v>443</v>
      </c>
      <c r="I2464" s="155"/>
      <c r="J2464" s="155"/>
      <c r="K2464" s="155"/>
      <c r="L2464" s="155"/>
      <c r="M2464" s="155"/>
      <c r="N2464" s="155"/>
      <c r="O2464" s="155"/>
      <c r="P2464" s="155"/>
      <c r="Q2464" s="155"/>
      <c r="R2464" s="155"/>
      <c r="S2464" s="155"/>
      <c r="T2464" s="155"/>
      <c r="U2464" s="155"/>
      <c r="V2464" s="155"/>
      <c r="W2464" s="155"/>
      <c r="X2464" s="155"/>
      <c r="Y2464" s="155"/>
      <c r="Z2464" s="155"/>
      <c r="AA2464" s="155"/>
      <c r="AB2464" s="155"/>
      <c r="AC2464" s="155"/>
      <c r="AD2464" s="155"/>
      <c r="AE2464" s="155"/>
      <c r="AF2464" s="155"/>
      <c r="AG2464" s="155"/>
      <c r="AH2464" s="155"/>
      <c r="AI2464" s="155"/>
      <c r="AJ2464" s="155"/>
      <c r="AK2464" s="155"/>
      <c r="AL2464" s="155"/>
      <c r="AM2464" s="155"/>
      <c r="AN2464" s="155"/>
      <c r="AO2464" s="155"/>
      <c r="AP2464" s="155"/>
      <c r="AQ2464" s="155"/>
      <c r="AR2464" s="155"/>
    </row>
    <row r="2465" spans="1:44" ht="102" hidden="1" x14ac:dyDescent="0.3">
      <c r="A2465" s="155"/>
      <c r="B2465" s="166" t="s">
        <v>3086</v>
      </c>
      <c r="C2465" s="167"/>
      <c r="D2465" s="170">
        <v>2718.72</v>
      </c>
      <c r="E2465" s="171">
        <v>2718.72</v>
      </c>
      <c r="F2465" s="161" t="s">
        <v>1474</v>
      </c>
      <c r="G2465" s="165" t="s">
        <v>4107</v>
      </c>
      <c r="H2465" s="162"/>
      <c r="I2465" s="155"/>
      <c r="J2465" s="155"/>
      <c r="K2465" s="155"/>
      <c r="L2465" s="155"/>
      <c r="M2465" s="155"/>
      <c r="N2465" s="155"/>
      <c r="O2465" s="155"/>
      <c r="P2465" s="155"/>
      <c r="Q2465" s="155"/>
      <c r="R2465" s="155"/>
      <c r="S2465" s="155"/>
      <c r="T2465" s="155"/>
      <c r="U2465" s="155"/>
      <c r="V2465" s="155"/>
      <c r="W2465" s="155"/>
      <c r="X2465" s="155"/>
      <c r="Y2465" s="155"/>
      <c r="Z2465" s="155"/>
      <c r="AA2465" s="155"/>
      <c r="AB2465" s="155"/>
      <c r="AC2465" s="155"/>
      <c r="AD2465" s="155"/>
      <c r="AE2465" s="155"/>
      <c r="AF2465" s="155"/>
      <c r="AG2465" s="155"/>
      <c r="AH2465" s="155"/>
      <c r="AI2465" s="155"/>
      <c r="AJ2465" s="155"/>
      <c r="AK2465" s="155"/>
      <c r="AL2465" s="155"/>
      <c r="AM2465" s="155"/>
      <c r="AN2465" s="155"/>
      <c r="AO2465" s="155"/>
      <c r="AP2465" s="155"/>
      <c r="AQ2465" s="155"/>
      <c r="AR2465" s="155"/>
    </row>
    <row r="2466" spans="1:44" ht="102" x14ac:dyDescent="0.3">
      <c r="A2466" s="155"/>
      <c r="B2466" s="161" t="s">
        <v>1474</v>
      </c>
      <c r="C2466" s="162" t="s">
        <v>443</v>
      </c>
      <c r="D2466" s="170">
        <v>2443.84</v>
      </c>
      <c r="E2466" s="171">
        <v>2443.84</v>
      </c>
      <c r="F2466" s="165" t="s">
        <v>4107</v>
      </c>
      <c r="G2466" s="166" t="s">
        <v>3087</v>
      </c>
      <c r="H2466" s="167"/>
      <c r="I2466" s="155"/>
      <c r="J2466" s="155"/>
      <c r="K2466" s="155"/>
      <c r="L2466" s="155"/>
      <c r="M2466" s="155"/>
      <c r="N2466" s="155"/>
      <c r="O2466" s="155"/>
      <c r="P2466" s="155"/>
      <c r="Q2466" s="155"/>
      <c r="R2466" s="155"/>
      <c r="S2466" s="155"/>
      <c r="T2466" s="155"/>
      <c r="U2466" s="155"/>
      <c r="V2466" s="155"/>
      <c r="W2466" s="155"/>
      <c r="X2466" s="155"/>
      <c r="Y2466" s="155"/>
      <c r="Z2466" s="155"/>
      <c r="AA2466" s="155"/>
      <c r="AB2466" s="155"/>
      <c r="AC2466" s="155"/>
      <c r="AD2466" s="155"/>
      <c r="AE2466" s="155"/>
      <c r="AF2466" s="155"/>
      <c r="AG2466" s="155"/>
      <c r="AH2466" s="155"/>
      <c r="AI2466" s="155"/>
      <c r="AJ2466" s="155"/>
      <c r="AK2466" s="155"/>
      <c r="AL2466" s="155"/>
      <c r="AM2466" s="155"/>
      <c r="AN2466" s="155"/>
      <c r="AO2466" s="155"/>
      <c r="AP2466" s="155"/>
      <c r="AQ2466" s="155"/>
      <c r="AR2466" s="155"/>
    </row>
    <row r="2467" spans="1:44" ht="102" hidden="1" x14ac:dyDescent="0.3">
      <c r="A2467" s="155"/>
      <c r="B2467" s="165" t="s">
        <v>4107</v>
      </c>
      <c r="C2467" s="162"/>
      <c r="D2467" s="170">
        <v>2443.84</v>
      </c>
      <c r="E2467" s="171">
        <v>2443.84</v>
      </c>
      <c r="F2467" s="166" t="s">
        <v>3087</v>
      </c>
      <c r="G2467" s="161" t="s">
        <v>1527</v>
      </c>
      <c r="H2467" s="162" t="s">
        <v>451</v>
      </c>
      <c r="I2467" s="155"/>
      <c r="J2467" s="155"/>
      <c r="K2467" s="155"/>
      <c r="L2467" s="155"/>
      <c r="M2467" s="155"/>
      <c r="N2467" s="155"/>
      <c r="O2467" s="155"/>
      <c r="P2467" s="155"/>
      <c r="Q2467" s="155"/>
      <c r="R2467" s="155"/>
      <c r="S2467" s="155"/>
      <c r="T2467" s="155"/>
      <c r="U2467" s="155"/>
      <c r="V2467" s="155"/>
      <c r="W2467" s="155"/>
      <c r="X2467" s="155"/>
      <c r="Y2467" s="155"/>
      <c r="Z2467" s="155"/>
      <c r="AA2467" s="155"/>
      <c r="AB2467" s="155"/>
      <c r="AC2467" s="155"/>
      <c r="AD2467" s="155"/>
      <c r="AE2467" s="155"/>
      <c r="AF2467" s="155"/>
      <c r="AG2467" s="155"/>
      <c r="AH2467" s="155"/>
      <c r="AI2467" s="155"/>
      <c r="AJ2467" s="155"/>
      <c r="AK2467" s="155"/>
      <c r="AL2467" s="155"/>
      <c r="AM2467" s="155"/>
      <c r="AN2467" s="155"/>
      <c r="AO2467" s="155"/>
      <c r="AP2467" s="155"/>
      <c r="AQ2467" s="155"/>
      <c r="AR2467" s="155"/>
    </row>
    <row r="2468" spans="1:44" ht="102" hidden="1" x14ac:dyDescent="0.3">
      <c r="A2468" s="155"/>
      <c r="B2468" s="166" t="s">
        <v>3087</v>
      </c>
      <c r="C2468" s="167"/>
      <c r="D2468" s="170">
        <v>2443.84</v>
      </c>
      <c r="E2468" s="171">
        <v>2443.84</v>
      </c>
      <c r="F2468" s="161" t="s">
        <v>1527</v>
      </c>
      <c r="G2468" s="165" t="s">
        <v>4107</v>
      </c>
      <c r="H2468" s="162"/>
      <c r="I2468" s="155"/>
      <c r="J2468" s="155"/>
      <c r="K2468" s="155"/>
      <c r="L2468" s="155"/>
      <c r="M2468" s="155"/>
      <c r="N2468" s="155"/>
      <c r="O2468" s="155"/>
      <c r="P2468" s="155"/>
      <c r="Q2468" s="155"/>
      <c r="R2468" s="155"/>
      <c r="S2468" s="155"/>
      <c r="T2468" s="155"/>
      <c r="U2468" s="155"/>
      <c r="V2468" s="155"/>
      <c r="W2468" s="155"/>
      <c r="X2468" s="155"/>
      <c r="Y2468" s="155"/>
      <c r="Z2468" s="155"/>
      <c r="AA2468" s="155"/>
      <c r="AB2468" s="155"/>
      <c r="AC2468" s="155"/>
      <c r="AD2468" s="155"/>
      <c r="AE2468" s="155"/>
      <c r="AF2468" s="155"/>
      <c r="AG2468" s="155"/>
      <c r="AH2468" s="155"/>
      <c r="AI2468" s="155"/>
      <c r="AJ2468" s="155"/>
      <c r="AK2468" s="155"/>
      <c r="AL2468" s="155"/>
      <c r="AM2468" s="155"/>
      <c r="AN2468" s="155"/>
      <c r="AO2468" s="155"/>
      <c r="AP2468" s="155"/>
      <c r="AQ2468" s="155"/>
      <c r="AR2468" s="155"/>
    </row>
    <row r="2469" spans="1:44" ht="102" x14ac:dyDescent="0.3">
      <c r="A2469" s="155"/>
      <c r="B2469" s="161" t="s">
        <v>1527</v>
      </c>
      <c r="C2469" s="162" t="s">
        <v>451</v>
      </c>
      <c r="D2469" s="170">
        <v>3586.3</v>
      </c>
      <c r="E2469" s="171">
        <v>3586.3</v>
      </c>
      <c r="F2469" s="165" t="s">
        <v>4107</v>
      </c>
      <c r="G2469" s="166" t="s">
        <v>3088</v>
      </c>
      <c r="H2469" s="167"/>
      <c r="I2469" s="155"/>
      <c r="J2469" s="155"/>
      <c r="K2469" s="155"/>
      <c r="L2469" s="155"/>
      <c r="M2469" s="155"/>
      <c r="N2469" s="155"/>
      <c r="O2469" s="155"/>
      <c r="P2469" s="155"/>
      <c r="Q2469" s="155"/>
      <c r="R2469" s="155"/>
      <c r="S2469" s="155"/>
      <c r="T2469" s="155"/>
      <c r="U2469" s="155"/>
      <c r="V2469" s="155"/>
      <c r="W2469" s="155"/>
      <c r="X2469" s="155"/>
      <c r="Y2469" s="155"/>
      <c r="Z2469" s="155"/>
      <c r="AA2469" s="155"/>
      <c r="AB2469" s="155"/>
      <c r="AC2469" s="155"/>
      <c r="AD2469" s="155"/>
      <c r="AE2469" s="155"/>
      <c r="AF2469" s="155"/>
      <c r="AG2469" s="155"/>
      <c r="AH2469" s="155"/>
      <c r="AI2469" s="155"/>
      <c r="AJ2469" s="155"/>
      <c r="AK2469" s="155"/>
      <c r="AL2469" s="155"/>
      <c r="AM2469" s="155"/>
      <c r="AN2469" s="155"/>
      <c r="AO2469" s="155"/>
      <c r="AP2469" s="155"/>
      <c r="AQ2469" s="155"/>
      <c r="AR2469" s="155"/>
    </row>
    <row r="2470" spans="1:44" ht="102" hidden="1" x14ac:dyDescent="0.3">
      <c r="A2470" s="155"/>
      <c r="B2470" s="165" t="s">
        <v>4107</v>
      </c>
      <c r="C2470" s="162"/>
      <c r="D2470" s="170">
        <v>3586.3</v>
      </c>
      <c r="E2470" s="171">
        <v>3586.3</v>
      </c>
      <c r="F2470" s="166" t="s">
        <v>3088</v>
      </c>
      <c r="G2470" s="161" t="s">
        <v>1317</v>
      </c>
      <c r="H2470" s="162" t="s">
        <v>391</v>
      </c>
      <c r="I2470" s="155"/>
      <c r="J2470" s="155"/>
      <c r="K2470" s="155"/>
      <c r="L2470" s="155"/>
      <c r="M2470" s="155"/>
      <c r="N2470" s="155"/>
      <c r="O2470" s="155"/>
      <c r="P2470" s="155"/>
      <c r="Q2470" s="155"/>
      <c r="R2470" s="155"/>
      <c r="S2470" s="155"/>
      <c r="T2470" s="155"/>
      <c r="U2470" s="155"/>
      <c r="V2470" s="155"/>
      <c r="W2470" s="155"/>
      <c r="X2470" s="155"/>
      <c r="Y2470" s="155"/>
      <c r="Z2470" s="155"/>
      <c r="AA2470" s="155"/>
      <c r="AB2470" s="155"/>
      <c r="AC2470" s="155"/>
      <c r="AD2470" s="155"/>
      <c r="AE2470" s="155"/>
      <c r="AF2470" s="155"/>
      <c r="AG2470" s="155"/>
      <c r="AH2470" s="155"/>
      <c r="AI2470" s="155"/>
      <c r="AJ2470" s="155"/>
      <c r="AK2470" s="155"/>
      <c r="AL2470" s="155"/>
      <c r="AM2470" s="155"/>
      <c r="AN2470" s="155"/>
      <c r="AO2470" s="155"/>
      <c r="AP2470" s="155"/>
      <c r="AQ2470" s="155"/>
      <c r="AR2470" s="155"/>
    </row>
    <row r="2471" spans="1:44" ht="102" hidden="1" x14ac:dyDescent="0.3">
      <c r="A2471" s="155"/>
      <c r="B2471" s="166" t="s">
        <v>3088</v>
      </c>
      <c r="C2471" s="167"/>
      <c r="D2471" s="170">
        <v>3586.3</v>
      </c>
      <c r="E2471" s="171">
        <v>3586.3</v>
      </c>
      <c r="F2471" s="161" t="s">
        <v>1317</v>
      </c>
      <c r="G2471" s="165" t="s">
        <v>4107</v>
      </c>
      <c r="H2471" s="162"/>
      <c r="I2471" s="155"/>
      <c r="J2471" s="155"/>
      <c r="K2471" s="155"/>
      <c r="L2471" s="155"/>
      <c r="M2471" s="155"/>
      <c r="N2471" s="155"/>
      <c r="O2471" s="155"/>
      <c r="P2471" s="155"/>
      <c r="Q2471" s="155"/>
      <c r="R2471" s="155"/>
      <c r="S2471" s="155"/>
      <c r="T2471" s="155"/>
      <c r="U2471" s="155"/>
      <c r="V2471" s="155"/>
      <c r="W2471" s="155"/>
      <c r="X2471" s="155"/>
      <c r="Y2471" s="155"/>
      <c r="Z2471" s="155"/>
      <c r="AA2471" s="155"/>
      <c r="AB2471" s="155"/>
      <c r="AC2471" s="155"/>
      <c r="AD2471" s="155"/>
      <c r="AE2471" s="155"/>
      <c r="AF2471" s="155"/>
      <c r="AG2471" s="155"/>
      <c r="AH2471" s="155"/>
      <c r="AI2471" s="155"/>
      <c r="AJ2471" s="155"/>
      <c r="AK2471" s="155"/>
      <c r="AL2471" s="155"/>
      <c r="AM2471" s="155"/>
      <c r="AN2471" s="155"/>
      <c r="AO2471" s="155"/>
      <c r="AP2471" s="155"/>
      <c r="AQ2471" s="155"/>
      <c r="AR2471" s="155"/>
    </row>
    <row r="2472" spans="1:44" ht="102" x14ac:dyDescent="0.3">
      <c r="A2472" s="155"/>
      <c r="B2472" s="161" t="s">
        <v>1317</v>
      </c>
      <c r="C2472" s="162" t="s">
        <v>391</v>
      </c>
      <c r="D2472" s="170">
        <v>3388.74</v>
      </c>
      <c r="E2472" s="171">
        <v>3388.74</v>
      </c>
      <c r="F2472" s="165" t="s">
        <v>4107</v>
      </c>
      <c r="G2472" s="166" t="s">
        <v>3089</v>
      </c>
      <c r="H2472" s="167"/>
      <c r="I2472" s="155"/>
      <c r="J2472" s="155"/>
      <c r="K2472" s="155"/>
      <c r="L2472" s="155"/>
      <c r="M2472" s="155"/>
      <c r="N2472" s="155"/>
      <c r="O2472" s="155"/>
      <c r="P2472" s="155"/>
      <c r="Q2472" s="155"/>
      <c r="R2472" s="155"/>
      <c r="S2472" s="155"/>
      <c r="T2472" s="155"/>
      <c r="U2472" s="155"/>
      <c r="V2472" s="155"/>
      <c r="W2472" s="155"/>
      <c r="X2472" s="155"/>
      <c r="Y2472" s="155"/>
      <c r="Z2472" s="155"/>
      <c r="AA2472" s="155"/>
      <c r="AB2472" s="155"/>
      <c r="AC2472" s="155"/>
      <c r="AD2472" s="155"/>
      <c r="AE2472" s="155"/>
      <c r="AF2472" s="155"/>
      <c r="AG2472" s="155"/>
      <c r="AH2472" s="155"/>
      <c r="AI2472" s="155"/>
      <c r="AJ2472" s="155"/>
      <c r="AK2472" s="155"/>
      <c r="AL2472" s="155"/>
      <c r="AM2472" s="155"/>
      <c r="AN2472" s="155"/>
      <c r="AO2472" s="155"/>
      <c r="AP2472" s="155"/>
      <c r="AQ2472" s="155"/>
      <c r="AR2472" s="155"/>
    </row>
    <row r="2473" spans="1:44" ht="102" hidden="1" x14ac:dyDescent="0.3">
      <c r="A2473" s="155"/>
      <c r="B2473" s="165" t="s">
        <v>4107</v>
      </c>
      <c r="C2473" s="162"/>
      <c r="D2473" s="170">
        <v>3388.74</v>
      </c>
      <c r="E2473" s="171">
        <v>3388.74</v>
      </c>
      <c r="F2473" s="166" t="s">
        <v>3089</v>
      </c>
      <c r="G2473" s="161" t="s">
        <v>1641</v>
      </c>
      <c r="H2473" s="162" t="s">
        <v>407</v>
      </c>
      <c r="I2473" s="155"/>
      <c r="J2473" s="155"/>
      <c r="K2473" s="155"/>
      <c r="L2473" s="155"/>
      <c r="M2473" s="155"/>
      <c r="N2473" s="155"/>
      <c r="O2473" s="155"/>
      <c r="P2473" s="155"/>
      <c r="Q2473" s="155"/>
      <c r="R2473" s="155"/>
      <c r="S2473" s="155"/>
      <c r="T2473" s="155"/>
      <c r="U2473" s="155"/>
      <c r="V2473" s="155"/>
      <c r="W2473" s="155"/>
      <c r="X2473" s="155"/>
      <c r="Y2473" s="155"/>
      <c r="Z2473" s="155"/>
      <c r="AA2473" s="155"/>
      <c r="AB2473" s="155"/>
      <c r="AC2473" s="155"/>
      <c r="AD2473" s="155"/>
      <c r="AE2473" s="155"/>
      <c r="AF2473" s="155"/>
      <c r="AG2473" s="155"/>
      <c r="AH2473" s="155"/>
      <c r="AI2473" s="155"/>
      <c r="AJ2473" s="155"/>
      <c r="AK2473" s="155"/>
      <c r="AL2473" s="155"/>
      <c r="AM2473" s="155"/>
      <c r="AN2473" s="155"/>
      <c r="AO2473" s="155"/>
      <c r="AP2473" s="155"/>
      <c r="AQ2473" s="155"/>
      <c r="AR2473" s="155"/>
    </row>
    <row r="2474" spans="1:44" ht="102" hidden="1" x14ac:dyDescent="0.3">
      <c r="A2474" s="155"/>
      <c r="B2474" s="166" t="s">
        <v>3089</v>
      </c>
      <c r="C2474" s="167"/>
      <c r="D2474" s="170">
        <v>3388.74</v>
      </c>
      <c r="E2474" s="171">
        <v>3388.74</v>
      </c>
      <c r="F2474" s="161" t="s">
        <v>1641</v>
      </c>
      <c r="G2474" s="165" t="s">
        <v>4107</v>
      </c>
      <c r="H2474" s="162"/>
      <c r="I2474" s="155"/>
      <c r="J2474" s="155"/>
      <c r="K2474" s="155"/>
      <c r="L2474" s="155"/>
      <c r="M2474" s="155"/>
      <c r="N2474" s="155"/>
      <c r="O2474" s="155"/>
      <c r="P2474" s="155"/>
      <c r="Q2474" s="155"/>
      <c r="R2474" s="155"/>
      <c r="S2474" s="155"/>
      <c r="T2474" s="155"/>
      <c r="U2474" s="155"/>
      <c r="V2474" s="155"/>
      <c r="W2474" s="155"/>
      <c r="X2474" s="155"/>
      <c r="Y2474" s="155"/>
      <c r="Z2474" s="155"/>
      <c r="AA2474" s="155"/>
      <c r="AB2474" s="155"/>
      <c r="AC2474" s="155"/>
      <c r="AD2474" s="155"/>
      <c r="AE2474" s="155"/>
      <c r="AF2474" s="155"/>
      <c r="AG2474" s="155"/>
      <c r="AH2474" s="155"/>
      <c r="AI2474" s="155"/>
      <c r="AJ2474" s="155"/>
      <c r="AK2474" s="155"/>
      <c r="AL2474" s="155"/>
      <c r="AM2474" s="155"/>
      <c r="AN2474" s="155"/>
      <c r="AO2474" s="155"/>
      <c r="AP2474" s="155"/>
      <c r="AQ2474" s="155"/>
      <c r="AR2474" s="155"/>
    </row>
    <row r="2475" spans="1:44" ht="102" x14ac:dyDescent="0.3">
      <c r="A2475" s="155"/>
      <c r="B2475" s="161" t="s">
        <v>1641</v>
      </c>
      <c r="C2475" s="162" t="s">
        <v>407</v>
      </c>
      <c r="D2475" s="170">
        <v>2718.72</v>
      </c>
      <c r="E2475" s="171">
        <v>2718.72</v>
      </c>
      <c r="F2475" s="165" t="s">
        <v>4107</v>
      </c>
      <c r="G2475" s="166" t="s">
        <v>3090</v>
      </c>
      <c r="H2475" s="167"/>
      <c r="I2475" s="155"/>
      <c r="J2475" s="155"/>
      <c r="K2475" s="155"/>
      <c r="L2475" s="155"/>
      <c r="M2475" s="155"/>
      <c r="N2475" s="155"/>
      <c r="O2475" s="155"/>
      <c r="P2475" s="155"/>
      <c r="Q2475" s="155"/>
      <c r="R2475" s="155"/>
      <c r="S2475" s="155"/>
      <c r="T2475" s="155"/>
      <c r="U2475" s="155"/>
      <c r="V2475" s="155"/>
      <c r="W2475" s="155"/>
      <c r="X2475" s="155"/>
      <c r="Y2475" s="155"/>
      <c r="Z2475" s="155"/>
      <c r="AA2475" s="155"/>
      <c r="AB2475" s="155"/>
      <c r="AC2475" s="155"/>
      <c r="AD2475" s="155"/>
      <c r="AE2475" s="155"/>
      <c r="AF2475" s="155"/>
      <c r="AG2475" s="155"/>
      <c r="AH2475" s="155"/>
      <c r="AI2475" s="155"/>
      <c r="AJ2475" s="155"/>
      <c r="AK2475" s="155"/>
      <c r="AL2475" s="155"/>
      <c r="AM2475" s="155"/>
      <c r="AN2475" s="155"/>
      <c r="AO2475" s="155"/>
      <c r="AP2475" s="155"/>
      <c r="AQ2475" s="155"/>
      <c r="AR2475" s="155"/>
    </row>
    <row r="2476" spans="1:44" ht="102" hidden="1" x14ac:dyDescent="0.3">
      <c r="A2476" s="155"/>
      <c r="B2476" s="165" t="s">
        <v>4107</v>
      </c>
      <c r="C2476" s="162"/>
      <c r="D2476" s="170">
        <v>2718.72</v>
      </c>
      <c r="E2476" s="171">
        <v>2718.72</v>
      </c>
      <c r="F2476" s="166" t="s">
        <v>3090</v>
      </c>
      <c r="G2476" s="161" t="s">
        <v>1642</v>
      </c>
      <c r="H2476" s="162" t="s">
        <v>316</v>
      </c>
      <c r="I2476" s="155"/>
      <c r="J2476" s="155"/>
      <c r="K2476" s="155"/>
      <c r="L2476" s="155"/>
      <c r="M2476" s="155"/>
      <c r="N2476" s="155"/>
      <c r="O2476" s="155"/>
      <c r="P2476" s="155"/>
      <c r="Q2476" s="155"/>
      <c r="R2476" s="155"/>
      <c r="S2476" s="155"/>
      <c r="T2476" s="155"/>
      <c r="U2476" s="155"/>
      <c r="V2476" s="155"/>
      <c r="W2476" s="155"/>
      <c r="X2476" s="155"/>
      <c r="Y2476" s="155"/>
      <c r="Z2476" s="155"/>
      <c r="AA2476" s="155"/>
      <c r="AB2476" s="155"/>
      <c r="AC2476" s="155"/>
      <c r="AD2476" s="155"/>
      <c r="AE2476" s="155"/>
      <c r="AF2476" s="155"/>
      <c r="AG2476" s="155"/>
      <c r="AH2476" s="155"/>
      <c r="AI2476" s="155"/>
      <c r="AJ2476" s="155"/>
      <c r="AK2476" s="155"/>
      <c r="AL2476" s="155"/>
      <c r="AM2476" s="155"/>
      <c r="AN2476" s="155"/>
      <c r="AO2476" s="155"/>
      <c r="AP2476" s="155"/>
      <c r="AQ2476" s="155"/>
      <c r="AR2476" s="155"/>
    </row>
    <row r="2477" spans="1:44" ht="102" hidden="1" x14ac:dyDescent="0.3">
      <c r="A2477" s="155"/>
      <c r="B2477" s="166" t="s">
        <v>3090</v>
      </c>
      <c r="C2477" s="167"/>
      <c r="D2477" s="170">
        <v>2718.72</v>
      </c>
      <c r="E2477" s="171">
        <v>2718.72</v>
      </c>
      <c r="F2477" s="161" t="s">
        <v>1642</v>
      </c>
      <c r="G2477" s="165" t="s">
        <v>4107</v>
      </c>
      <c r="H2477" s="162"/>
      <c r="I2477" s="155"/>
      <c r="J2477" s="155"/>
      <c r="K2477" s="155"/>
      <c r="L2477" s="155"/>
      <c r="M2477" s="155"/>
      <c r="N2477" s="155"/>
      <c r="O2477" s="155"/>
      <c r="P2477" s="155"/>
      <c r="Q2477" s="155"/>
      <c r="R2477" s="155"/>
      <c r="S2477" s="155"/>
      <c r="T2477" s="155"/>
      <c r="U2477" s="155"/>
      <c r="V2477" s="155"/>
      <c r="W2477" s="155"/>
      <c r="X2477" s="155"/>
      <c r="Y2477" s="155"/>
      <c r="Z2477" s="155"/>
      <c r="AA2477" s="155"/>
      <c r="AB2477" s="155"/>
      <c r="AC2477" s="155"/>
      <c r="AD2477" s="155"/>
      <c r="AE2477" s="155"/>
      <c r="AF2477" s="155"/>
      <c r="AG2477" s="155"/>
      <c r="AH2477" s="155"/>
      <c r="AI2477" s="155"/>
      <c r="AJ2477" s="155"/>
      <c r="AK2477" s="155"/>
      <c r="AL2477" s="155"/>
      <c r="AM2477" s="155"/>
      <c r="AN2477" s="155"/>
      <c r="AO2477" s="155"/>
      <c r="AP2477" s="155"/>
      <c r="AQ2477" s="155"/>
      <c r="AR2477" s="155"/>
    </row>
    <row r="2478" spans="1:44" ht="102" x14ac:dyDescent="0.3">
      <c r="A2478" s="155"/>
      <c r="B2478" s="161" t="s">
        <v>1642</v>
      </c>
      <c r="C2478" s="162" t="s">
        <v>316</v>
      </c>
      <c r="D2478" s="170">
        <v>3466.05</v>
      </c>
      <c r="E2478" s="171">
        <v>3466.05</v>
      </c>
      <c r="F2478" s="165" t="s">
        <v>4107</v>
      </c>
      <c r="G2478" s="166" t="s">
        <v>2756</v>
      </c>
      <c r="H2478" s="167"/>
      <c r="I2478" s="155"/>
      <c r="J2478" s="155"/>
      <c r="K2478" s="155"/>
      <c r="L2478" s="155"/>
      <c r="M2478" s="155"/>
      <c r="N2478" s="155"/>
      <c r="O2478" s="155"/>
      <c r="P2478" s="155"/>
      <c r="Q2478" s="155"/>
      <c r="R2478" s="155"/>
      <c r="S2478" s="155"/>
      <c r="T2478" s="155"/>
      <c r="U2478" s="155"/>
      <c r="V2478" s="155"/>
      <c r="W2478" s="155"/>
      <c r="X2478" s="155"/>
      <c r="Y2478" s="155"/>
      <c r="Z2478" s="155"/>
      <c r="AA2478" s="155"/>
      <c r="AB2478" s="155"/>
      <c r="AC2478" s="155"/>
      <c r="AD2478" s="155"/>
      <c r="AE2478" s="155"/>
      <c r="AF2478" s="155"/>
      <c r="AG2478" s="155"/>
      <c r="AH2478" s="155"/>
      <c r="AI2478" s="155"/>
      <c r="AJ2478" s="155"/>
      <c r="AK2478" s="155"/>
      <c r="AL2478" s="155"/>
      <c r="AM2478" s="155"/>
      <c r="AN2478" s="155"/>
      <c r="AO2478" s="155"/>
      <c r="AP2478" s="155"/>
      <c r="AQ2478" s="155"/>
      <c r="AR2478" s="155"/>
    </row>
    <row r="2479" spans="1:44" ht="102" hidden="1" x14ac:dyDescent="0.3">
      <c r="A2479" s="155"/>
      <c r="B2479" s="165" t="s">
        <v>4107</v>
      </c>
      <c r="C2479" s="162"/>
      <c r="D2479" s="170">
        <v>3466.05</v>
      </c>
      <c r="E2479" s="171">
        <v>3466.05</v>
      </c>
      <c r="F2479" s="166" t="s">
        <v>2756</v>
      </c>
      <c r="G2479" s="161" t="s">
        <v>1309</v>
      </c>
      <c r="H2479" s="162" t="s">
        <v>447</v>
      </c>
      <c r="I2479" s="155"/>
      <c r="J2479" s="155"/>
      <c r="K2479" s="155"/>
      <c r="L2479" s="155"/>
      <c r="M2479" s="155"/>
      <c r="N2479" s="155"/>
      <c r="O2479" s="155"/>
      <c r="P2479" s="155"/>
      <c r="Q2479" s="155"/>
      <c r="R2479" s="155"/>
      <c r="S2479" s="155"/>
      <c r="T2479" s="155"/>
      <c r="U2479" s="155"/>
      <c r="V2479" s="155"/>
      <c r="W2479" s="155"/>
      <c r="X2479" s="155"/>
      <c r="Y2479" s="155"/>
      <c r="Z2479" s="155"/>
      <c r="AA2479" s="155"/>
      <c r="AB2479" s="155"/>
      <c r="AC2479" s="155"/>
      <c r="AD2479" s="155"/>
      <c r="AE2479" s="155"/>
      <c r="AF2479" s="155"/>
      <c r="AG2479" s="155"/>
      <c r="AH2479" s="155"/>
      <c r="AI2479" s="155"/>
      <c r="AJ2479" s="155"/>
      <c r="AK2479" s="155"/>
      <c r="AL2479" s="155"/>
      <c r="AM2479" s="155"/>
      <c r="AN2479" s="155"/>
      <c r="AO2479" s="155"/>
      <c r="AP2479" s="155"/>
      <c r="AQ2479" s="155"/>
      <c r="AR2479" s="155"/>
    </row>
    <row r="2480" spans="1:44" ht="102" hidden="1" x14ac:dyDescent="0.3">
      <c r="A2480" s="155"/>
      <c r="B2480" s="166" t="s">
        <v>2756</v>
      </c>
      <c r="C2480" s="167"/>
      <c r="D2480" s="170">
        <v>3466.05</v>
      </c>
      <c r="E2480" s="171">
        <v>3466.05</v>
      </c>
      <c r="F2480" s="161" t="s">
        <v>1309</v>
      </c>
      <c r="G2480" s="165" t="s">
        <v>4107</v>
      </c>
      <c r="H2480" s="162"/>
      <c r="I2480" s="155"/>
      <c r="J2480" s="155"/>
      <c r="K2480" s="155"/>
      <c r="L2480" s="155"/>
      <c r="M2480" s="155"/>
      <c r="N2480" s="155"/>
      <c r="O2480" s="155"/>
      <c r="P2480" s="155"/>
      <c r="Q2480" s="155"/>
      <c r="R2480" s="155"/>
      <c r="S2480" s="155"/>
      <c r="T2480" s="155"/>
      <c r="U2480" s="155"/>
      <c r="V2480" s="155"/>
      <c r="W2480" s="155"/>
      <c r="X2480" s="155"/>
      <c r="Y2480" s="155"/>
      <c r="Z2480" s="155"/>
      <c r="AA2480" s="155"/>
      <c r="AB2480" s="155"/>
      <c r="AC2480" s="155"/>
      <c r="AD2480" s="155"/>
      <c r="AE2480" s="155"/>
      <c r="AF2480" s="155"/>
      <c r="AG2480" s="155"/>
      <c r="AH2480" s="155"/>
      <c r="AI2480" s="155"/>
      <c r="AJ2480" s="155"/>
      <c r="AK2480" s="155"/>
      <c r="AL2480" s="155"/>
      <c r="AM2480" s="155"/>
      <c r="AN2480" s="155"/>
      <c r="AO2480" s="155"/>
      <c r="AP2480" s="155"/>
      <c r="AQ2480" s="155"/>
      <c r="AR2480" s="155"/>
    </row>
    <row r="2481" spans="1:44" ht="102" x14ac:dyDescent="0.3">
      <c r="A2481" s="155"/>
      <c r="B2481" s="161" t="s">
        <v>1309</v>
      </c>
      <c r="C2481" s="162" t="s">
        <v>447</v>
      </c>
      <c r="D2481" s="170">
        <v>2443.84</v>
      </c>
      <c r="E2481" s="171">
        <v>2443.84</v>
      </c>
      <c r="F2481" s="165" t="s">
        <v>4107</v>
      </c>
      <c r="G2481" s="166" t="s">
        <v>3091</v>
      </c>
      <c r="H2481" s="167"/>
      <c r="I2481" s="155"/>
      <c r="J2481" s="155"/>
      <c r="K2481" s="155"/>
      <c r="L2481" s="155"/>
      <c r="M2481" s="155"/>
      <c r="N2481" s="155"/>
      <c r="O2481" s="155"/>
      <c r="P2481" s="155"/>
      <c r="Q2481" s="155"/>
      <c r="R2481" s="155"/>
      <c r="S2481" s="155"/>
      <c r="T2481" s="155"/>
      <c r="U2481" s="155"/>
      <c r="V2481" s="155"/>
      <c r="W2481" s="155"/>
      <c r="X2481" s="155"/>
      <c r="Y2481" s="155"/>
      <c r="Z2481" s="155"/>
      <c r="AA2481" s="155"/>
      <c r="AB2481" s="155"/>
      <c r="AC2481" s="155"/>
      <c r="AD2481" s="155"/>
      <c r="AE2481" s="155"/>
      <c r="AF2481" s="155"/>
      <c r="AG2481" s="155"/>
      <c r="AH2481" s="155"/>
      <c r="AI2481" s="155"/>
      <c r="AJ2481" s="155"/>
      <c r="AK2481" s="155"/>
      <c r="AL2481" s="155"/>
      <c r="AM2481" s="155"/>
      <c r="AN2481" s="155"/>
      <c r="AO2481" s="155"/>
      <c r="AP2481" s="155"/>
      <c r="AQ2481" s="155"/>
      <c r="AR2481" s="155"/>
    </row>
    <row r="2482" spans="1:44" ht="102" hidden="1" x14ac:dyDescent="0.3">
      <c r="A2482" s="155"/>
      <c r="B2482" s="165" t="s">
        <v>4107</v>
      </c>
      <c r="C2482" s="162"/>
      <c r="D2482" s="170">
        <v>2443.84</v>
      </c>
      <c r="E2482" s="171">
        <v>2443.84</v>
      </c>
      <c r="F2482" s="166" t="s">
        <v>3091</v>
      </c>
      <c r="G2482" s="161" t="s">
        <v>2362</v>
      </c>
      <c r="H2482" s="162" t="s">
        <v>465</v>
      </c>
      <c r="I2482" s="155"/>
      <c r="J2482" s="155"/>
      <c r="K2482" s="155"/>
      <c r="L2482" s="155"/>
      <c r="M2482" s="155"/>
      <c r="N2482" s="155"/>
      <c r="O2482" s="155"/>
      <c r="P2482" s="155"/>
      <c r="Q2482" s="155"/>
      <c r="R2482" s="155"/>
      <c r="S2482" s="155"/>
      <c r="T2482" s="155"/>
      <c r="U2482" s="155"/>
      <c r="V2482" s="155"/>
      <c r="W2482" s="155"/>
      <c r="X2482" s="155"/>
      <c r="Y2482" s="155"/>
      <c r="Z2482" s="155"/>
      <c r="AA2482" s="155"/>
      <c r="AB2482" s="155"/>
      <c r="AC2482" s="155"/>
      <c r="AD2482" s="155"/>
      <c r="AE2482" s="155"/>
      <c r="AF2482" s="155"/>
      <c r="AG2482" s="155"/>
      <c r="AH2482" s="155"/>
      <c r="AI2482" s="155"/>
      <c r="AJ2482" s="155"/>
      <c r="AK2482" s="155"/>
      <c r="AL2482" s="155"/>
      <c r="AM2482" s="155"/>
      <c r="AN2482" s="155"/>
      <c r="AO2482" s="155"/>
      <c r="AP2482" s="155"/>
      <c r="AQ2482" s="155"/>
      <c r="AR2482" s="155"/>
    </row>
    <row r="2483" spans="1:44" ht="102" hidden="1" x14ac:dyDescent="0.3">
      <c r="A2483" s="155"/>
      <c r="B2483" s="166" t="s">
        <v>3091</v>
      </c>
      <c r="C2483" s="167"/>
      <c r="D2483" s="170">
        <v>2443.84</v>
      </c>
      <c r="E2483" s="171">
        <v>2443.84</v>
      </c>
      <c r="F2483" s="161" t="s">
        <v>2362</v>
      </c>
      <c r="G2483" s="165" t="s">
        <v>4107</v>
      </c>
      <c r="H2483" s="162"/>
      <c r="I2483" s="155"/>
      <c r="J2483" s="155"/>
      <c r="K2483" s="155"/>
      <c r="L2483" s="155"/>
      <c r="M2483" s="155"/>
      <c r="N2483" s="155"/>
      <c r="O2483" s="155"/>
      <c r="P2483" s="155"/>
      <c r="Q2483" s="155"/>
      <c r="R2483" s="155"/>
      <c r="S2483" s="155"/>
      <c r="T2483" s="155"/>
      <c r="U2483" s="155"/>
      <c r="V2483" s="155"/>
      <c r="W2483" s="155"/>
      <c r="X2483" s="155"/>
      <c r="Y2483" s="155"/>
      <c r="Z2483" s="155"/>
      <c r="AA2483" s="155"/>
      <c r="AB2483" s="155"/>
      <c r="AC2483" s="155"/>
      <c r="AD2483" s="155"/>
      <c r="AE2483" s="155"/>
      <c r="AF2483" s="155"/>
      <c r="AG2483" s="155"/>
      <c r="AH2483" s="155"/>
      <c r="AI2483" s="155"/>
      <c r="AJ2483" s="155"/>
      <c r="AK2483" s="155"/>
      <c r="AL2483" s="155"/>
      <c r="AM2483" s="155"/>
      <c r="AN2483" s="155"/>
      <c r="AO2483" s="155"/>
      <c r="AP2483" s="155"/>
      <c r="AQ2483" s="155"/>
      <c r="AR2483" s="155"/>
    </row>
    <row r="2484" spans="1:44" ht="102" x14ac:dyDescent="0.3">
      <c r="A2484" s="155"/>
      <c r="B2484" s="161" t="s">
        <v>2362</v>
      </c>
      <c r="C2484" s="162" t="s">
        <v>465</v>
      </c>
      <c r="D2484" s="170">
        <v>3586.3</v>
      </c>
      <c r="E2484" s="171">
        <v>3586.3</v>
      </c>
      <c r="F2484" s="165" t="s">
        <v>4107</v>
      </c>
      <c r="G2484" s="166" t="s">
        <v>3511</v>
      </c>
      <c r="H2484" s="167"/>
      <c r="I2484" s="155"/>
      <c r="J2484" s="155"/>
      <c r="K2484" s="155"/>
      <c r="L2484" s="155"/>
      <c r="M2484" s="155"/>
      <c r="N2484" s="155"/>
      <c r="O2484" s="155"/>
      <c r="P2484" s="155"/>
      <c r="Q2484" s="155"/>
      <c r="R2484" s="155"/>
      <c r="S2484" s="155"/>
      <c r="T2484" s="155"/>
      <c r="U2484" s="155"/>
      <c r="V2484" s="155"/>
      <c r="W2484" s="155"/>
      <c r="X2484" s="155"/>
      <c r="Y2484" s="155"/>
      <c r="Z2484" s="155"/>
      <c r="AA2484" s="155"/>
      <c r="AB2484" s="155"/>
      <c r="AC2484" s="155"/>
      <c r="AD2484" s="155"/>
      <c r="AE2484" s="155"/>
      <c r="AF2484" s="155"/>
      <c r="AG2484" s="155"/>
      <c r="AH2484" s="155"/>
      <c r="AI2484" s="155"/>
      <c r="AJ2484" s="155"/>
      <c r="AK2484" s="155"/>
      <c r="AL2484" s="155"/>
      <c r="AM2484" s="155"/>
      <c r="AN2484" s="155"/>
      <c r="AO2484" s="155"/>
      <c r="AP2484" s="155"/>
      <c r="AQ2484" s="155"/>
      <c r="AR2484" s="155"/>
    </row>
    <row r="2485" spans="1:44" ht="102" hidden="1" x14ac:dyDescent="0.3">
      <c r="A2485" s="155"/>
      <c r="B2485" s="165" t="s">
        <v>4107</v>
      </c>
      <c r="C2485" s="162"/>
      <c r="D2485" s="170">
        <v>3586.3</v>
      </c>
      <c r="E2485" s="171">
        <v>3586.3</v>
      </c>
      <c r="F2485" s="166" t="s">
        <v>3511</v>
      </c>
      <c r="G2485" s="161" t="s">
        <v>1562</v>
      </c>
      <c r="H2485" s="162" t="s">
        <v>439</v>
      </c>
      <c r="I2485" s="155"/>
      <c r="J2485" s="155"/>
      <c r="K2485" s="155"/>
      <c r="L2485" s="155"/>
      <c r="M2485" s="155"/>
      <c r="N2485" s="155"/>
      <c r="O2485" s="155"/>
      <c r="P2485" s="155"/>
      <c r="Q2485" s="155"/>
      <c r="R2485" s="155"/>
      <c r="S2485" s="155"/>
      <c r="T2485" s="155"/>
      <c r="U2485" s="155"/>
      <c r="V2485" s="155"/>
      <c r="W2485" s="155"/>
      <c r="X2485" s="155"/>
      <c r="Y2485" s="155"/>
      <c r="Z2485" s="155"/>
      <c r="AA2485" s="155"/>
      <c r="AB2485" s="155"/>
      <c r="AC2485" s="155"/>
      <c r="AD2485" s="155"/>
      <c r="AE2485" s="155"/>
      <c r="AF2485" s="155"/>
      <c r="AG2485" s="155"/>
      <c r="AH2485" s="155"/>
      <c r="AI2485" s="155"/>
      <c r="AJ2485" s="155"/>
      <c r="AK2485" s="155"/>
      <c r="AL2485" s="155"/>
      <c r="AM2485" s="155"/>
      <c r="AN2485" s="155"/>
      <c r="AO2485" s="155"/>
      <c r="AP2485" s="155"/>
      <c r="AQ2485" s="155"/>
      <c r="AR2485" s="155"/>
    </row>
    <row r="2486" spans="1:44" ht="102" hidden="1" x14ac:dyDescent="0.3">
      <c r="A2486" s="155"/>
      <c r="B2486" s="166" t="s">
        <v>3511</v>
      </c>
      <c r="C2486" s="167"/>
      <c r="D2486" s="170">
        <v>3586.3</v>
      </c>
      <c r="E2486" s="171">
        <v>3586.3</v>
      </c>
      <c r="F2486" s="161" t="s">
        <v>1562</v>
      </c>
      <c r="G2486" s="165" t="s">
        <v>4107</v>
      </c>
      <c r="H2486" s="162"/>
      <c r="I2486" s="155"/>
      <c r="J2486" s="155"/>
      <c r="K2486" s="155"/>
      <c r="L2486" s="155"/>
      <c r="M2486" s="155"/>
      <c r="N2486" s="155"/>
      <c r="O2486" s="155"/>
      <c r="P2486" s="155"/>
      <c r="Q2486" s="155"/>
      <c r="R2486" s="155"/>
      <c r="S2486" s="155"/>
      <c r="T2486" s="155"/>
      <c r="U2486" s="155"/>
      <c r="V2486" s="155"/>
      <c r="W2486" s="155"/>
      <c r="X2486" s="155"/>
      <c r="Y2486" s="155"/>
      <c r="Z2486" s="155"/>
      <c r="AA2486" s="155"/>
      <c r="AB2486" s="155"/>
      <c r="AC2486" s="155"/>
      <c r="AD2486" s="155"/>
      <c r="AE2486" s="155"/>
      <c r="AF2486" s="155"/>
      <c r="AG2486" s="155"/>
      <c r="AH2486" s="155"/>
      <c r="AI2486" s="155"/>
      <c r="AJ2486" s="155"/>
      <c r="AK2486" s="155"/>
      <c r="AL2486" s="155"/>
      <c r="AM2486" s="155"/>
      <c r="AN2486" s="155"/>
      <c r="AO2486" s="155"/>
      <c r="AP2486" s="155"/>
      <c r="AQ2486" s="155"/>
      <c r="AR2486" s="155"/>
    </row>
    <row r="2487" spans="1:44" ht="102" x14ac:dyDescent="0.3">
      <c r="A2487" s="155"/>
      <c r="B2487" s="161" t="s">
        <v>1562</v>
      </c>
      <c r="C2487" s="162" t="s">
        <v>439</v>
      </c>
      <c r="D2487" s="170">
        <v>3388.74</v>
      </c>
      <c r="E2487" s="171">
        <v>3388.74</v>
      </c>
      <c r="F2487" s="165" t="s">
        <v>4107</v>
      </c>
      <c r="G2487" s="166" t="s">
        <v>3092</v>
      </c>
      <c r="H2487" s="167"/>
      <c r="I2487" s="155"/>
      <c r="J2487" s="155"/>
      <c r="K2487" s="155"/>
      <c r="L2487" s="155"/>
      <c r="M2487" s="155"/>
      <c r="N2487" s="155"/>
      <c r="O2487" s="155"/>
      <c r="P2487" s="155"/>
      <c r="Q2487" s="155"/>
      <c r="R2487" s="155"/>
      <c r="S2487" s="155"/>
      <c r="T2487" s="155"/>
      <c r="U2487" s="155"/>
      <c r="V2487" s="155"/>
      <c r="W2487" s="155"/>
      <c r="X2487" s="155"/>
      <c r="Y2487" s="155"/>
      <c r="Z2487" s="155"/>
      <c r="AA2487" s="155"/>
      <c r="AB2487" s="155"/>
      <c r="AC2487" s="155"/>
      <c r="AD2487" s="155"/>
      <c r="AE2487" s="155"/>
      <c r="AF2487" s="155"/>
      <c r="AG2487" s="155"/>
      <c r="AH2487" s="155"/>
      <c r="AI2487" s="155"/>
      <c r="AJ2487" s="155"/>
      <c r="AK2487" s="155"/>
      <c r="AL2487" s="155"/>
      <c r="AM2487" s="155"/>
      <c r="AN2487" s="155"/>
      <c r="AO2487" s="155"/>
      <c r="AP2487" s="155"/>
      <c r="AQ2487" s="155"/>
      <c r="AR2487" s="155"/>
    </row>
    <row r="2488" spans="1:44" ht="102" hidden="1" x14ac:dyDescent="0.3">
      <c r="A2488" s="155"/>
      <c r="B2488" s="165" t="s">
        <v>4107</v>
      </c>
      <c r="C2488" s="162"/>
      <c r="D2488" s="170">
        <v>3388.74</v>
      </c>
      <c r="E2488" s="171">
        <v>3388.74</v>
      </c>
      <c r="F2488" s="166" t="s">
        <v>3092</v>
      </c>
      <c r="G2488" s="161" t="s">
        <v>1563</v>
      </c>
      <c r="H2488" s="162" t="s">
        <v>1199</v>
      </c>
      <c r="I2488" s="155"/>
      <c r="J2488" s="155"/>
      <c r="K2488" s="155"/>
      <c r="L2488" s="155"/>
      <c r="M2488" s="155"/>
      <c r="N2488" s="155"/>
      <c r="O2488" s="155"/>
      <c r="P2488" s="155"/>
      <c r="Q2488" s="155"/>
      <c r="R2488" s="155"/>
      <c r="S2488" s="155"/>
      <c r="T2488" s="155"/>
      <c r="U2488" s="155"/>
      <c r="V2488" s="155"/>
      <c r="W2488" s="155"/>
      <c r="X2488" s="155"/>
      <c r="Y2488" s="155"/>
      <c r="Z2488" s="155"/>
      <c r="AA2488" s="155"/>
      <c r="AB2488" s="155"/>
      <c r="AC2488" s="155"/>
      <c r="AD2488" s="155"/>
      <c r="AE2488" s="155"/>
      <c r="AF2488" s="155"/>
      <c r="AG2488" s="155"/>
      <c r="AH2488" s="155"/>
      <c r="AI2488" s="155"/>
      <c r="AJ2488" s="155"/>
      <c r="AK2488" s="155"/>
      <c r="AL2488" s="155"/>
      <c r="AM2488" s="155"/>
      <c r="AN2488" s="155"/>
      <c r="AO2488" s="155"/>
      <c r="AP2488" s="155"/>
      <c r="AQ2488" s="155"/>
      <c r="AR2488" s="155"/>
    </row>
    <row r="2489" spans="1:44" ht="102" hidden="1" x14ac:dyDescent="0.3">
      <c r="A2489" s="155"/>
      <c r="B2489" s="166" t="s">
        <v>3092</v>
      </c>
      <c r="C2489" s="167"/>
      <c r="D2489" s="170">
        <v>3388.74</v>
      </c>
      <c r="E2489" s="171">
        <v>3388.74</v>
      </c>
      <c r="F2489" s="161" t="s">
        <v>1563</v>
      </c>
      <c r="G2489" s="165" t="s">
        <v>4107</v>
      </c>
      <c r="H2489" s="162"/>
      <c r="I2489" s="155"/>
      <c r="J2489" s="155"/>
      <c r="K2489" s="155"/>
      <c r="L2489" s="155"/>
      <c r="M2489" s="155"/>
      <c r="N2489" s="155"/>
      <c r="O2489" s="155"/>
      <c r="P2489" s="155"/>
      <c r="Q2489" s="155"/>
      <c r="R2489" s="155"/>
      <c r="S2489" s="155"/>
      <c r="T2489" s="155"/>
      <c r="U2489" s="155"/>
      <c r="V2489" s="155"/>
      <c r="W2489" s="155"/>
      <c r="X2489" s="155"/>
      <c r="Y2489" s="155"/>
      <c r="Z2489" s="155"/>
      <c r="AA2489" s="155"/>
      <c r="AB2489" s="155"/>
      <c r="AC2489" s="155"/>
      <c r="AD2489" s="155"/>
      <c r="AE2489" s="155"/>
      <c r="AF2489" s="155"/>
      <c r="AG2489" s="155"/>
      <c r="AH2489" s="155"/>
      <c r="AI2489" s="155"/>
      <c r="AJ2489" s="155"/>
      <c r="AK2489" s="155"/>
      <c r="AL2489" s="155"/>
      <c r="AM2489" s="155"/>
      <c r="AN2489" s="155"/>
      <c r="AO2489" s="155"/>
      <c r="AP2489" s="155"/>
      <c r="AQ2489" s="155"/>
      <c r="AR2489" s="155"/>
    </row>
    <row r="2490" spans="1:44" ht="102" x14ac:dyDescent="0.3">
      <c r="A2490" s="155"/>
      <c r="B2490" s="161" t="s">
        <v>1563</v>
      </c>
      <c r="C2490" s="162" t="s">
        <v>1199</v>
      </c>
      <c r="D2490" s="170">
        <v>2718.72</v>
      </c>
      <c r="E2490" s="171">
        <v>2718.72</v>
      </c>
      <c r="F2490" s="165" t="s">
        <v>4107</v>
      </c>
      <c r="G2490" s="166" t="s">
        <v>3093</v>
      </c>
      <c r="H2490" s="167"/>
      <c r="I2490" s="155"/>
      <c r="J2490" s="155"/>
      <c r="K2490" s="155"/>
      <c r="L2490" s="155"/>
      <c r="M2490" s="155"/>
      <c r="N2490" s="155"/>
      <c r="O2490" s="155"/>
      <c r="P2490" s="155"/>
      <c r="Q2490" s="155"/>
      <c r="R2490" s="155"/>
      <c r="S2490" s="155"/>
      <c r="T2490" s="155"/>
      <c r="U2490" s="155"/>
      <c r="V2490" s="155"/>
      <c r="W2490" s="155"/>
      <c r="X2490" s="155"/>
      <c r="Y2490" s="155"/>
      <c r="Z2490" s="155"/>
      <c r="AA2490" s="155"/>
      <c r="AB2490" s="155"/>
      <c r="AC2490" s="155"/>
      <c r="AD2490" s="155"/>
      <c r="AE2490" s="155"/>
      <c r="AF2490" s="155"/>
      <c r="AG2490" s="155"/>
      <c r="AH2490" s="155"/>
      <c r="AI2490" s="155"/>
      <c r="AJ2490" s="155"/>
      <c r="AK2490" s="155"/>
      <c r="AL2490" s="155"/>
      <c r="AM2490" s="155"/>
      <c r="AN2490" s="155"/>
      <c r="AO2490" s="155"/>
      <c r="AP2490" s="155"/>
      <c r="AQ2490" s="155"/>
      <c r="AR2490" s="155"/>
    </row>
    <row r="2491" spans="1:44" ht="102" hidden="1" x14ac:dyDescent="0.3">
      <c r="A2491" s="155"/>
      <c r="B2491" s="165" t="s">
        <v>4107</v>
      </c>
      <c r="C2491" s="162"/>
      <c r="D2491" s="170">
        <v>2718.72</v>
      </c>
      <c r="E2491" s="171">
        <v>2718.72</v>
      </c>
      <c r="F2491" s="166" t="s">
        <v>3093</v>
      </c>
      <c r="G2491" s="161" t="s">
        <v>1617</v>
      </c>
      <c r="H2491" s="162" t="s">
        <v>638</v>
      </c>
      <c r="I2491" s="155"/>
      <c r="J2491" s="155"/>
      <c r="K2491" s="155"/>
      <c r="L2491" s="155"/>
      <c r="M2491" s="155"/>
      <c r="N2491" s="155"/>
      <c r="O2491" s="155"/>
      <c r="P2491" s="155"/>
      <c r="Q2491" s="155"/>
      <c r="R2491" s="155"/>
      <c r="S2491" s="155"/>
      <c r="T2491" s="155"/>
      <c r="U2491" s="155"/>
      <c r="V2491" s="155"/>
      <c r="W2491" s="155"/>
      <c r="X2491" s="155"/>
      <c r="Y2491" s="155"/>
      <c r="Z2491" s="155"/>
      <c r="AA2491" s="155"/>
      <c r="AB2491" s="155"/>
      <c r="AC2491" s="155"/>
      <c r="AD2491" s="155"/>
      <c r="AE2491" s="155"/>
      <c r="AF2491" s="155"/>
      <c r="AG2491" s="155"/>
      <c r="AH2491" s="155"/>
      <c r="AI2491" s="155"/>
      <c r="AJ2491" s="155"/>
      <c r="AK2491" s="155"/>
      <c r="AL2491" s="155"/>
      <c r="AM2491" s="155"/>
      <c r="AN2491" s="155"/>
      <c r="AO2491" s="155"/>
      <c r="AP2491" s="155"/>
      <c r="AQ2491" s="155"/>
      <c r="AR2491" s="155"/>
    </row>
    <row r="2492" spans="1:44" ht="102" hidden="1" x14ac:dyDescent="0.3">
      <c r="A2492" s="155"/>
      <c r="B2492" s="166" t="s">
        <v>3093</v>
      </c>
      <c r="C2492" s="167"/>
      <c r="D2492" s="170">
        <v>2718.72</v>
      </c>
      <c r="E2492" s="171">
        <v>2718.72</v>
      </c>
      <c r="F2492" s="161" t="s">
        <v>1617</v>
      </c>
      <c r="G2492" s="165" t="s">
        <v>4107</v>
      </c>
      <c r="H2492" s="162"/>
      <c r="I2492" s="155"/>
      <c r="J2492" s="155"/>
      <c r="K2492" s="155"/>
      <c r="L2492" s="155"/>
      <c r="M2492" s="155"/>
      <c r="N2492" s="155"/>
      <c r="O2492" s="155"/>
      <c r="P2492" s="155"/>
      <c r="Q2492" s="155"/>
      <c r="R2492" s="155"/>
      <c r="S2492" s="155"/>
      <c r="T2492" s="155"/>
      <c r="U2492" s="155"/>
      <c r="V2492" s="155"/>
      <c r="W2492" s="155"/>
      <c r="X2492" s="155"/>
      <c r="Y2492" s="155"/>
      <c r="Z2492" s="155"/>
      <c r="AA2492" s="155"/>
      <c r="AB2492" s="155"/>
      <c r="AC2492" s="155"/>
      <c r="AD2492" s="155"/>
      <c r="AE2492" s="155"/>
      <c r="AF2492" s="155"/>
      <c r="AG2492" s="155"/>
      <c r="AH2492" s="155"/>
      <c r="AI2492" s="155"/>
      <c r="AJ2492" s="155"/>
      <c r="AK2492" s="155"/>
      <c r="AL2492" s="155"/>
      <c r="AM2492" s="155"/>
      <c r="AN2492" s="155"/>
      <c r="AO2492" s="155"/>
      <c r="AP2492" s="155"/>
      <c r="AQ2492" s="155"/>
      <c r="AR2492" s="155"/>
    </row>
    <row r="2493" spans="1:44" ht="102" x14ac:dyDescent="0.3">
      <c r="A2493" s="155"/>
      <c r="B2493" s="161" t="s">
        <v>1617</v>
      </c>
      <c r="C2493" s="162" t="s">
        <v>638</v>
      </c>
      <c r="D2493" s="170">
        <v>2443.84</v>
      </c>
      <c r="E2493" s="171">
        <v>2443.84</v>
      </c>
      <c r="F2493" s="165" t="s">
        <v>4107</v>
      </c>
      <c r="G2493" s="166" t="s">
        <v>3094</v>
      </c>
      <c r="H2493" s="167"/>
      <c r="I2493" s="155"/>
      <c r="J2493" s="155"/>
      <c r="K2493" s="155"/>
      <c r="L2493" s="155"/>
      <c r="M2493" s="155"/>
      <c r="N2493" s="155"/>
      <c r="O2493" s="155"/>
      <c r="P2493" s="155"/>
      <c r="Q2493" s="155"/>
      <c r="R2493" s="155"/>
      <c r="S2493" s="155"/>
      <c r="T2493" s="155"/>
      <c r="U2493" s="155"/>
      <c r="V2493" s="155"/>
      <c r="W2493" s="155"/>
      <c r="X2493" s="155"/>
      <c r="Y2493" s="155"/>
      <c r="Z2493" s="155"/>
      <c r="AA2493" s="155"/>
      <c r="AB2493" s="155"/>
      <c r="AC2493" s="155"/>
      <c r="AD2493" s="155"/>
      <c r="AE2493" s="155"/>
      <c r="AF2493" s="155"/>
      <c r="AG2493" s="155"/>
      <c r="AH2493" s="155"/>
      <c r="AI2493" s="155"/>
      <c r="AJ2493" s="155"/>
      <c r="AK2493" s="155"/>
      <c r="AL2493" s="155"/>
      <c r="AM2493" s="155"/>
      <c r="AN2493" s="155"/>
      <c r="AO2493" s="155"/>
      <c r="AP2493" s="155"/>
      <c r="AQ2493" s="155"/>
      <c r="AR2493" s="155"/>
    </row>
    <row r="2494" spans="1:44" ht="102" hidden="1" x14ac:dyDescent="0.3">
      <c r="A2494" s="155"/>
      <c r="B2494" s="165" t="s">
        <v>4107</v>
      </c>
      <c r="C2494" s="162"/>
      <c r="D2494" s="170">
        <v>2443.84</v>
      </c>
      <c r="E2494" s="171">
        <v>2443.84</v>
      </c>
      <c r="F2494" s="166" t="s">
        <v>3094</v>
      </c>
      <c r="G2494" s="161" t="s">
        <v>2239</v>
      </c>
      <c r="H2494" s="162" t="s">
        <v>783</v>
      </c>
      <c r="I2494" s="155"/>
      <c r="J2494" s="155"/>
      <c r="K2494" s="155"/>
      <c r="L2494" s="155"/>
      <c r="M2494" s="155"/>
      <c r="N2494" s="155"/>
      <c r="O2494" s="155"/>
      <c r="P2494" s="155"/>
      <c r="Q2494" s="155"/>
      <c r="R2494" s="155"/>
      <c r="S2494" s="155"/>
      <c r="T2494" s="155"/>
      <c r="U2494" s="155"/>
      <c r="V2494" s="155"/>
      <c r="W2494" s="155"/>
      <c r="X2494" s="155"/>
      <c r="Y2494" s="155"/>
      <c r="Z2494" s="155"/>
      <c r="AA2494" s="155"/>
      <c r="AB2494" s="155"/>
      <c r="AC2494" s="155"/>
      <c r="AD2494" s="155"/>
      <c r="AE2494" s="155"/>
      <c r="AF2494" s="155"/>
      <c r="AG2494" s="155"/>
      <c r="AH2494" s="155"/>
      <c r="AI2494" s="155"/>
      <c r="AJ2494" s="155"/>
      <c r="AK2494" s="155"/>
      <c r="AL2494" s="155"/>
      <c r="AM2494" s="155"/>
      <c r="AN2494" s="155"/>
      <c r="AO2494" s="155"/>
      <c r="AP2494" s="155"/>
      <c r="AQ2494" s="155"/>
      <c r="AR2494" s="155"/>
    </row>
    <row r="2495" spans="1:44" ht="102" hidden="1" x14ac:dyDescent="0.3">
      <c r="A2495" s="155"/>
      <c r="B2495" s="166" t="s">
        <v>3094</v>
      </c>
      <c r="C2495" s="167"/>
      <c r="D2495" s="170">
        <v>2443.84</v>
      </c>
      <c r="E2495" s="171">
        <v>2443.84</v>
      </c>
      <c r="F2495" s="161" t="s">
        <v>2239</v>
      </c>
      <c r="G2495" s="165" t="s">
        <v>4107</v>
      </c>
      <c r="H2495" s="162"/>
      <c r="I2495" s="155"/>
      <c r="J2495" s="155"/>
      <c r="K2495" s="155"/>
      <c r="L2495" s="155"/>
      <c r="M2495" s="155"/>
      <c r="N2495" s="155"/>
      <c r="O2495" s="155"/>
      <c r="P2495" s="155"/>
      <c r="Q2495" s="155"/>
      <c r="R2495" s="155"/>
      <c r="S2495" s="155"/>
      <c r="T2495" s="155"/>
      <c r="U2495" s="155"/>
      <c r="V2495" s="155"/>
      <c r="W2495" s="155"/>
      <c r="X2495" s="155"/>
      <c r="Y2495" s="155"/>
      <c r="Z2495" s="155"/>
      <c r="AA2495" s="155"/>
      <c r="AB2495" s="155"/>
      <c r="AC2495" s="155"/>
      <c r="AD2495" s="155"/>
      <c r="AE2495" s="155"/>
      <c r="AF2495" s="155"/>
      <c r="AG2495" s="155"/>
      <c r="AH2495" s="155"/>
      <c r="AI2495" s="155"/>
      <c r="AJ2495" s="155"/>
      <c r="AK2495" s="155"/>
      <c r="AL2495" s="155"/>
      <c r="AM2495" s="155"/>
      <c r="AN2495" s="155"/>
      <c r="AO2495" s="155"/>
      <c r="AP2495" s="155"/>
      <c r="AQ2495" s="155"/>
      <c r="AR2495" s="155"/>
    </row>
    <row r="2496" spans="1:44" ht="102" x14ac:dyDescent="0.3">
      <c r="A2496" s="155"/>
      <c r="B2496" s="161" t="s">
        <v>2239</v>
      </c>
      <c r="C2496" s="162" t="s">
        <v>783</v>
      </c>
      <c r="D2496" s="170">
        <v>3586.3</v>
      </c>
      <c r="E2496" s="171">
        <v>3586.3</v>
      </c>
      <c r="F2496" s="165" t="s">
        <v>4107</v>
      </c>
      <c r="G2496" s="166" t="s">
        <v>3504</v>
      </c>
      <c r="H2496" s="167"/>
      <c r="I2496" s="155"/>
      <c r="J2496" s="155"/>
      <c r="K2496" s="155"/>
      <c r="L2496" s="155"/>
      <c r="M2496" s="155"/>
      <c r="N2496" s="155"/>
      <c r="O2496" s="155"/>
      <c r="P2496" s="155"/>
      <c r="Q2496" s="155"/>
      <c r="R2496" s="155"/>
      <c r="S2496" s="155"/>
      <c r="T2496" s="155"/>
      <c r="U2496" s="155"/>
      <c r="V2496" s="155"/>
      <c r="W2496" s="155"/>
      <c r="X2496" s="155"/>
      <c r="Y2496" s="155"/>
      <c r="Z2496" s="155"/>
      <c r="AA2496" s="155"/>
      <c r="AB2496" s="155"/>
      <c r="AC2496" s="155"/>
      <c r="AD2496" s="155"/>
      <c r="AE2496" s="155"/>
      <c r="AF2496" s="155"/>
      <c r="AG2496" s="155"/>
      <c r="AH2496" s="155"/>
      <c r="AI2496" s="155"/>
      <c r="AJ2496" s="155"/>
      <c r="AK2496" s="155"/>
      <c r="AL2496" s="155"/>
      <c r="AM2496" s="155"/>
      <c r="AN2496" s="155"/>
      <c r="AO2496" s="155"/>
      <c r="AP2496" s="155"/>
      <c r="AQ2496" s="155"/>
      <c r="AR2496" s="155"/>
    </row>
    <row r="2497" spans="1:44" ht="102" hidden="1" x14ac:dyDescent="0.3">
      <c r="A2497" s="155"/>
      <c r="B2497" s="165" t="s">
        <v>4107</v>
      </c>
      <c r="C2497" s="162"/>
      <c r="D2497" s="170">
        <v>3586.3</v>
      </c>
      <c r="E2497" s="171">
        <v>3586.3</v>
      </c>
      <c r="F2497" s="166" t="s">
        <v>3504</v>
      </c>
      <c r="G2497" s="161" t="s">
        <v>1605</v>
      </c>
      <c r="H2497" s="162" t="s">
        <v>982</v>
      </c>
      <c r="I2497" s="155"/>
      <c r="J2497" s="155"/>
      <c r="K2497" s="155"/>
      <c r="L2497" s="155"/>
      <c r="M2497" s="155"/>
      <c r="N2497" s="155"/>
      <c r="O2497" s="155"/>
      <c r="P2497" s="155"/>
      <c r="Q2497" s="155"/>
      <c r="R2497" s="155"/>
      <c r="S2497" s="155"/>
      <c r="T2497" s="155"/>
      <c r="U2497" s="155"/>
      <c r="V2497" s="155"/>
      <c r="W2497" s="155"/>
      <c r="X2497" s="155"/>
      <c r="Y2497" s="155"/>
      <c r="Z2497" s="155"/>
      <c r="AA2497" s="155"/>
      <c r="AB2497" s="155"/>
      <c r="AC2497" s="155"/>
      <c r="AD2497" s="155"/>
      <c r="AE2497" s="155"/>
      <c r="AF2497" s="155"/>
      <c r="AG2497" s="155"/>
      <c r="AH2497" s="155"/>
      <c r="AI2497" s="155"/>
      <c r="AJ2497" s="155"/>
      <c r="AK2497" s="155"/>
      <c r="AL2497" s="155"/>
      <c r="AM2497" s="155"/>
      <c r="AN2497" s="155"/>
      <c r="AO2497" s="155"/>
      <c r="AP2497" s="155"/>
      <c r="AQ2497" s="155"/>
      <c r="AR2497" s="155"/>
    </row>
    <row r="2498" spans="1:44" ht="102" hidden="1" x14ac:dyDescent="0.3">
      <c r="A2498" s="155"/>
      <c r="B2498" s="166" t="s">
        <v>3504</v>
      </c>
      <c r="C2498" s="167"/>
      <c r="D2498" s="170">
        <v>3586.3</v>
      </c>
      <c r="E2498" s="171">
        <v>3586.3</v>
      </c>
      <c r="F2498" s="161" t="s">
        <v>1605</v>
      </c>
      <c r="G2498" s="165" t="s">
        <v>4107</v>
      </c>
      <c r="H2498" s="162"/>
      <c r="I2498" s="155"/>
      <c r="J2498" s="155"/>
      <c r="K2498" s="155"/>
      <c r="L2498" s="155"/>
      <c r="M2498" s="155"/>
      <c r="N2498" s="155"/>
      <c r="O2498" s="155"/>
      <c r="P2498" s="155"/>
      <c r="Q2498" s="155"/>
      <c r="R2498" s="155"/>
      <c r="S2498" s="155"/>
      <c r="T2498" s="155"/>
      <c r="U2498" s="155"/>
      <c r="V2498" s="155"/>
      <c r="W2498" s="155"/>
      <c r="X2498" s="155"/>
      <c r="Y2498" s="155"/>
      <c r="Z2498" s="155"/>
      <c r="AA2498" s="155"/>
      <c r="AB2498" s="155"/>
      <c r="AC2498" s="155"/>
      <c r="AD2498" s="155"/>
      <c r="AE2498" s="155"/>
      <c r="AF2498" s="155"/>
      <c r="AG2498" s="155"/>
      <c r="AH2498" s="155"/>
      <c r="AI2498" s="155"/>
      <c r="AJ2498" s="155"/>
      <c r="AK2498" s="155"/>
      <c r="AL2498" s="155"/>
      <c r="AM2498" s="155"/>
      <c r="AN2498" s="155"/>
      <c r="AO2498" s="155"/>
      <c r="AP2498" s="155"/>
      <c r="AQ2498" s="155"/>
      <c r="AR2498" s="155"/>
    </row>
    <row r="2499" spans="1:44" ht="102" x14ac:dyDescent="0.3">
      <c r="A2499" s="155"/>
      <c r="B2499" s="161" t="s">
        <v>1605</v>
      </c>
      <c r="C2499" s="162" t="s">
        <v>982</v>
      </c>
      <c r="D2499" s="170">
        <v>3388.74</v>
      </c>
      <c r="E2499" s="171">
        <v>3388.74</v>
      </c>
      <c r="F2499" s="165" t="s">
        <v>4107</v>
      </c>
      <c r="G2499" s="166" t="s">
        <v>3095</v>
      </c>
      <c r="H2499" s="167"/>
      <c r="I2499" s="155"/>
      <c r="J2499" s="155"/>
      <c r="K2499" s="155"/>
      <c r="L2499" s="155"/>
      <c r="M2499" s="155"/>
      <c r="N2499" s="155"/>
      <c r="O2499" s="155"/>
      <c r="P2499" s="155"/>
      <c r="Q2499" s="155"/>
      <c r="R2499" s="155"/>
      <c r="S2499" s="155"/>
      <c r="T2499" s="155"/>
      <c r="U2499" s="155"/>
      <c r="V2499" s="155"/>
      <c r="W2499" s="155"/>
      <c r="X2499" s="155"/>
      <c r="Y2499" s="155"/>
      <c r="Z2499" s="155"/>
      <c r="AA2499" s="155"/>
      <c r="AB2499" s="155"/>
      <c r="AC2499" s="155"/>
      <c r="AD2499" s="155"/>
      <c r="AE2499" s="155"/>
      <c r="AF2499" s="155"/>
      <c r="AG2499" s="155"/>
      <c r="AH2499" s="155"/>
      <c r="AI2499" s="155"/>
      <c r="AJ2499" s="155"/>
      <c r="AK2499" s="155"/>
      <c r="AL2499" s="155"/>
      <c r="AM2499" s="155"/>
      <c r="AN2499" s="155"/>
      <c r="AO2499" s="155"/>
      <c r="AP2499" s="155"/>
      <c r="AQ2499" s="155"/>
      <c r="AR2499" s="155"/>
    </row>
    <row r="2500" spans="1:44" ht="102" hidden="1" x14ac:dyDescent="0.3">
      <c r="A2500" s="155"/>
      <c r="B2500" s="165" t="s">
        <v>4107</v>
      </c>
      <c r="C2500" s="162"/>
      <c r="D2500" s="170">
        <v>3388.74</v>
      </c>
      <c r="E2500" s="171">
        <v>3388.74</v>
      </c>
      <c r="F2500" s="166" t="s">
        <v>3095</v>
      </c>
      <c r="G2500" s="161" t="s">
        <v>1594</v>
      </c>
      <c r="H2500" s="162" t="s">
        <v>690</v>
      </c>
      <c r="I2500" s="155"/>
      <c r="J2500" s="155"/>
      <c r="K2500" s="155"/>
      <c r="L2500" s="155"/>
      <c r="M2500" s="155"/>
      <c r="N2500" s="155"/>
      <c r="O2500" s="155"/>
      <c r="P2500" s="155"/>
      <c r="Q2500" s="155"/>
      <c r="R2500" s="155"/>
      <c r="S2500" s="155"/>
      <c r="T2500" s="155"/>
      <c r="U2500" s="155"/>
      <c r="V2500" s="155"/>
      <c r="W2500" s="155"/>
      <c r="X2500" s="155"/>
      <c r="Y2500" s="155"/>
      <c r="Z2500" s="155"/>
      <c r="AA2500" s="155"/>
      <c r="AB2500" s="155"/>
      <c r="AC2500" s="155"/>
      <c r="AD2500" s="155"/>
      <c r="AE2500" s="155"/>
      <c r="AF2500" s="155"/>
      <c r="AG2500" s="155"/>
      <c r="AH2500" s="155"/>
      <c r="AI2500" s="155"/>
      <c r="AJ2500" s="155"/>
      <c r="AK2500" s="155"/>
      <c r="AL2500" s="155"/>
      <c r="AM2500" s="155"/>
      <c r="AN2500" s="155"/>
      <c r="AO2500" s="155"/>
      <c r="AP2500" s="155"/>
      <c r="AQ2500" s="155"/>
      <c r="AR2500" s="155"/>
    </row>
    <row r="2501" spans="1:44" ht="102" hidden="1" x14ac:dyDescent="0.3">
      <c r="A2501" s="155"/>
      <c r="B2501" s="166" t="s">
        <v>3095</v>
      </c>
      <c r="C2501" s="167"/>
      <c r="D2501" s="170">
        <v>3388.74</v>
      </c>
      <c r="E2501" s="171">
        <v>3388.74</v>
      </c>
      <c r="F2501" s="161" t="s">
        <v>1594</v>
      </c>
      <c r="G2501" s="165" t="s">
        <v>4107</v>
      </c>
      <c r="H2501" s="162"/>
      <c r="I2501" s="155"/>
      <c r="J2501" s="155"/>
      <c r="K2501" s="155"/>
      <c r="L2501" s="155"/>
      <c r="M2501" s="155"/>
      <c r="N2501" s="155"/>
      <c r="O2501" s="155"/>
      <c r="P2501" s="155"/>
      <c r="Q2501" s="155"/>
      <c r="R2501" s="155"/>
      <c r="S2501" s="155"/>
      <c r="T2501" s="155"/>
      <c r="U2501" s="155"/>
      <c r="V2501" s="155"/>
      <c r="W2501" s="155"/>
      <c r="X2501" s="155"/>
      <c r="Y2501" s="155"/>
      <c r="Z2501" s="155"/>
      <c r="AA2501" s="155"/>
      <c r="AB2501" s="155"/>
      <c r="AC2501" s="155"/>
      <c r="AD2501" s="155"/>
      <c r="AE2501" s="155"/>
      <c r="AF2501" s="155"/>
      <c r="AG2501" s="155"/>
      <c r="AH2501" s="155"/>
      <c r="AI2501" s="155"/>
      <c r="AJ2501" s="155"/>
      <c r="AK2501" s="155"/>
      <c r="AL2501" s="155"/>
      <c r="AM2501" s="155"/>
      <c r="AN2501" s="155"/>
      <c r="AO2501" s="155"/>
      <c r="AP2501" s="155"/>
      <c r="AQ2501" s="155"/>
      <c r="AR2501" s="155"/>
    </row>
    <row r="2502" spans="1:44" ht="102" x14ac:dyDescent="0.3">
      <c r="A2502" s="155"/>
      <c r="B2502" s="161" t="s">
        <v>1594</v>
      </c>
      <c r="C2502" s="162" t="s">
        <v>690</v>
      </c>
      <c r="D2502" s="170">
        <v>3809.64</v>
      </c>
      <c r="E2502" s="171">
        <v>3809.64</v>
      </c>
      <c r="F2502" s="165" t="s">
        <v>4107</v>
      </c>
      <c r="G2502" s="166" t="s">
        <v>3096</v>
      </c>
      <c r="H2502" s="167"/>
      <c r="I2502" s="155"/>
      <c r="J2502" s="155"/>
      <c r="K2502" s="155"/>
      <c r="L2502" s="155"/>
      <c r="M2502" s="155"/>
      <c r="N2502" s="155"/>
      <c r="O2502" s="155"/>
      <c r="P2502" s="155"/>
      <c r="Q2502" s="155"/>
      <c r="R2502" s="155"/>
      <c r="S2502" s="155"/>
      <c r="T2502" s="155"/>
      <c r="U2502" s="155"/>
      <c r="V2502" s="155"/>
      <c r="W2502" s="155"/>
      <c r="X2502" s="155"/>
      <c r="Y2502" s="155"/>
      <c r="Z2502" s="155"/>
      <c r="AA2502" s="155"/>
      <c r="AB2502" s="155"/>
      <c r="AC2502" s="155"/>
      <c r="AD2502" s="155"/>
      <c r="AE2502" s="155"/>
      <c r="AF2502" s="155"/>
      <c r="AG2502" s="155"/>
      <c r="AH2502" s="155"/>
      <c r="AI2502" s="155"/>
      <c r="AJ2502" s="155"/>
      <c r="AK2502" s="155"/>
      <c r="AL2502" s="155"/>
      <c r="AM2502" s="155"/>
      <c r="AN2502" s="155"/>
      <c r="AO2502" s="155"/>
      <c r="AP2502" s="155"/>
      <c r="AQ2502" s="155"/>
      <c r="AR2502" s="155"/>
    </row>
    <row r="2503" spans="1:44" ht="102" hidden="1" x14ac:dyDescent="0.3">
      <c r="A2503" s="155"/>
      <c r="B2503" s="165" t="s">
        <v>4107</v>
      </c>
      <c r="C2503" s="162"/>
      <c r="D2503" s="170">
        <v>3809.64</v>
      </c>
      <c r="E2503" s="171">
        <v>3809.64</v>
      </c>
      <c r="F2503" s="166" t="s">
        <v>3096</v>
      </c>
      <c r="G2503" s="161" t="s">
        <v>1582</v>
      </c>
      <c r="H2503" s="162" t="s">
        <v>687</v>
      </c>
      <c r="I2503" s="155"/>
      <c r="J2503" s="155"/>
      <c r="K2503" s="155"/>
      <c r="L2503" s="155"/>
      <c r="M2503" s="155"/>
      <c r="N2503" s="155"/>
      <c r="O2503" s="155"/>
      <c r="P2503" s="155"/>
      <c r="Q2503" s="155"/>
      <c r="R2503" s="155"/>
      <c r="S2503" s="155"/>
      <c r="T2503" s="155"/>
      <c r="U2503" s="155"/>
      <c r="V2503" s="155"/>
      <c r="W2503" s="155"/>
      <c r="X2503" s="155"/>
      <c r="Y2503" s="155"/>
      <c r="Z2503" s="155"/>
      <c r="AA2503" s="155"/>
      <c r="AB2503" s="155"/>
      <c r="AC2503" s="155"/>
      <c r="AD2503" s="155"/>
      <c r="AE2503" s="155"/>
      <c r="AF2503" s="155"/>
      <c r="AG2503" s="155"/>
      <c r="AH2503" s="155"/>
      <c r="AI2503" s="155"/>
      <c r="AJ2503" s="155"/>
      <c r="AK2503" s="155"/>
      <c r="AL2503" s="155"/>
      <c r="AM2503" s="155"/>
      <c r="AN2503" s="155"/>
      <c r="AO2503" s="155"/>
      <c r="AP2503" s="155"/>
      <c r="AQ2503" s="155"/>
      <c r="AR2503" s="155"/>
    </row>
    <row r="2504" spans="1:44" ht="102" hidden="1" x14ac:dyDescent="0.3">
      <c r="A2504" s="155"/>
      <c r="B2504" s="166" t="s">
        <v>3096</v>
      </c>
      <c r="C2504" s="167"/>
      <c r="D2504" s="170">
        <v>3809.64</v>
      </c>
      <c r="E2504" s="171">
        <v>3809.64</v>
      </c>
      <c r="F2504" s="161" t="s">
        <v>1582</v>
      </c>
      <c r="G2504" s="165" t="s">
        <v>4107</v>
      </c>
      <c r="H2504" s="162"/>
      <c r="I2504" s="155"/>
      <c r="J2504" s="155"/>
      <c r="K2504" s="155"/>
      <c r="L2504" s="155"/>
      <c r="M2504" s="155"/>
      <c r="N2504" s="155"/>
      <c r="O2504" s="155"/>
      <c r="P2504" s="155"/>
      <c r="Q2504" s="155"/>
      <c r="R2504" s="155"/>
      <c r="S2504" s="155"/>
      <c r="T2504" s="155"/>
      <c r="U2504" s="155"/>
      <c r="V2504" s="155"/>
      <c r="W2504" s="155"/>
      <c r="X2504" s="155"/>
      <c r="Y2504" s="155"/>
      <c r="Z2504" s="155"/>
      <c r="AA2504" s="155"/>
      <c r="AB2504" s="155"/>
      <c r="AC2504" s="155"/>
      <c r="AD2504" s="155"/>
      <c r="AE2504" s="155"/>
      <c r="AF2504" s="155"/>
      <c r="AG2504" s="155"/>
      <c r="AH2504" s="155"/>
      <c r="AI2504" s="155"/>
      <c r="AJ2504" s="155"/>
      <c r="AK2504" s="155"/>
      <c r="AL2504" s="155"/>
      <c r="AM2504" s="155"/>
      <c r="AN2504" s="155"/>
      <c r="AO2504" s="155"/>
      <c r="AP2504" s="155"/>
      <c r="AQ2504" s="155"/>
      <c r="AR2504" s="155"/>
    </row>
    <row r="2505" spans="1:44" ht="102" x14ac:dyDescent="0.3">
      <c r="A2505" s="155"/>
      <c r="B2505" s="161" t="s">
        <v>1582</v>
      </c>
      <c r="C2505" s="162" t="s">
        <v>687</v>
      </c>
      <c r="D2505" s="170">
        <v>3431.69</v>
      </c>
      <c r="E2505" s="171">
        <v>3431.69</v>
      </c>
      <c r="F2505" s="165" t="s">
        <v>4107</v>
      </c>
      <c r="G2505" s="166" t="s">
        <v>3097</v>
      </c>
      <c r="H2505" s="167"/>
      <c r="I2505" s="155"/>
      <c r="J2505" s="155"/>
      <c r="K2505" s="155"/>
      <c r="L2505" s="155"/>
      <c r="M2505" s="155"/>
      <c r="N2505" s="155"/>
      <c r="O2505" s="155"/>
      <c r="P2505" s="155"/>
      <c r="Q2505" s="155"/>
      <c r="R2505" s="155"/>
      <c r="S2505" s="155"/>
      <c r="T2505" s="155"/>
      <c r="U2505" s="155"/>
      <c r="V2505" s="155"/>
      <c r="W2505" s="155"/>
      <c r="X2505" s="155"/>
      <c r="Y2505" s="155"/>
      <c r="Z2505" s="155"/>
      <c r="AA2505" s="155"/>
      <c r="AB2505" s="155"/>
      <c r="AC2505" s="155"/>
      <c r="AD2505" s="155"/>
      <c r="AE2505" s="155"/>
      <c r="AF2505" s="155"/>
      <c r="AG2505" s="155"/>
      <c r="AH2505" s="155"/>
      <c r="AI2505" s="155"/>
      <c r="AJ2505" s="155"/>
      <c r="AK2505" s="155"/>
      <c r="AL2505" s="155"/>
      <c r="AM2505" s="155"/>
      <c r="AN2505" s="155"/>
      <c r="AO2505" s="155"/>
      <c r="AP2505" s="155"/>
      <c r="AQ2505" s="155"/>
      <c r="AR2505" s="155"/>
    </row>
    <row r="2506" spans="1:44" ht="102" hidden="1" x14ac:dyDescent="0.3">
      <c r="A2506" s="155"/>
      <c r="B2506" s="165" t="s">
        <v>4107</v>
      </c>
      <c r="C2506" s="162"/>
      <c r="D2506" s="170">
        <v>3431.69</v>
      </c>
      <c r="E2506" s="171">
        <v>3431.69</v>
      </c>
      <c r="F2506" s="166" t="s">
        <v>3097</v>
      </c>
      <c r="G2506" s="161" t="s">
        <v>1657</v>
      </c>
      <c r="H2506" s="162" t="s">
        <v>666</v>
      </c>
      <c r="I2506" s="155"/>
      <c r="J2506" s="155"/>
      <c r="K2506" s="155"/>
      <c r="L2506" s="155"/>
      <c r="M2506" s="155"/>
      <c r="N2506" s="155"/>
      <c r="O2506" s="155"/>
      <c r="P2506" s="155"/>
      <c r="Q2506" s="155"/>
      <c r="R2506" s="155"/>
      <c r="S2506" s="155"/>
      <c r="T2506" s="155"/>
      <c r="U2506" s="155"/>
      <c r="V2506" s="155"/>
      <c r="W2506" s="155"/>
      <c r="X2506" s="155"/>
      <c r="Y2506" s="155"/>
      <c r="Z2506" s="155"/>
      <c r="AA2506" s="155"/>
      <c r="AB2506" s="155"/>
      <c r="AC2506" s="155"/>
      <c r="AD2506" s="155"/>
      <c r="AE2506" s="155"/>
      <c r="AF2506" s="155"/>
      <c r="AG2506" s="155"/>
      <c r="AH2506" s="155"/>
      <c r="AI2506" s="155"/>
      <c r="AJ2506" s="155"/>
      <c r="AK2506" s="155"/>
      <c r="AL2506" s="155"/>
      <c r="AM2506" s="155"/>
      <c r="AN2506" s="155"/>
      <c r="AO2506" s="155"/>
      <c r="AP2506" s="155"/>
      <c r="AQ2506" s="155"/>
      <c r="AR2506" s="155"/>
    </row>
    <row r="2507" spans="1:44" ht="102" hidden="1" x14ac:dyDescent="0.3">
      <c r="A2507" s="155"/>
      <c r="B2507" s="166" t="s">
        <v>3097</v>
      </c>
      <c r="C2507" s="167"/>
      <c r="D2507" s="170">
        <v>3431.69</v>
      </c>
      <c r="E2507" s="171">
        <v>3431.69</v>
      </c>
      <c r="F2507" s="161" t="s">
        <v>1657</v>
      </c>
      <c r="G2507" s="165" t="s">
        <v>4107</v>
      </c>
      <c r="H2507" s="162"/>
      <c r="I2507" s="155"/>
      <c r="J2507" s="155"/>
      <c r="K2507" s="155"/>
      <c r="L2507" s="155"/>
      <c r="M2507" s="155"/>
      <c r="N2507" s="155"/>
      <c r="O2507" s="155"/>
      <c r="P2507" s="155"/>
      <c r="Q2507" s="155"/>
      <c r="R2507" s="155"/>
      <c r="S2507" s="155"/>
      <c r="T2507" s="155"/>
      <c r="U2507" s="155"/>
      <c r="V2507" s="155"/>
      <c r="W2507" s="155"/>
      <c r="X2507" s="155"/>
      <c r="Y2507" s="155"/>
      <c r="Z2507" s="155"/>
      <c r="AA2507" s="155"/>
      <c r="AB2507" s="155"/>
      <c r="AC2507" s="155"/>
      <c r="AD2507" s="155"/>
      <c r="AE2507" s="155"/>
      <c r="AF2507" s="155"/>
      <c r="AG2507" s="155"/>
      <c r="AH2507" s="155"/>
      <c r="AI2507" s="155"/>
      <c r="AJ2507" s="155"/>
      <c r="AK2507" s="155"/>
      <c r="AL2507" s="155"/>
      <c r="AM2507" s="155"/>
      <c r="AN2507" s="155"/>
      <c r="AO2507" s="155"/>
      <c r="AP2507" s="155"/>
      <c r="AQ2507" s="155"/>
      <c r="AR2507" s="155"/>
    </row>
    <row r="2508" spans="1:44" ht="102" x14ac:dyDescent="0.3">
      <c r="A2508" s="155"/>
      <c r="B2508" s="161" t="s">
        <v>1657</v>
      </c>
      <c r="C2508" s="162" t="s">
        <v>666</v>
      </c>
      <c r="D2508" s="170">
        <v>5050.8900000000003</v>
      </c>
      <c r="E2508" s="171">
        <v>5050.8900000000003</v>
      </c>
      <c r="F2508" s="165" t="s">
        <v>4107</v>
      </c>
      <c r="G2508" s="166" t="s">
        <v>3098</v>
      </c>
      <c r="H2508" s="167"/>
      <c r="I2508" s="155"/>
      <c r="J2508" s="155"/>
      <c r="K2508" s="155"/>
      <c r="L2508" s="155"/>
      <c r="M2508" s="155"/>
      <c r="N2508" s="155"/>
      <c r="O2508" s="155"/>
      <c r="P2508" s="155"/>
      <c r="Q2508" s="155"/>
      <c r="R2508" s="155"/>
      <c r="S2508" s="155"/>
      <c r="T2508" s="155"/>
      <c r="U2508" s="155"/>
      <c r="V2508" s="155"/>
      <c r="W2508" s="155"/>
      <c r="X2508" s="155"/>
      <c r="Y2508" s="155"/>
      <c r="Z2508" s="155"/>
      <c r="AA2508" s="155"/>
      <c r="AB2508" s="155"/>
      <c r="AC2508" s="155"/>
      <c r="AD2508" s="155"/>
      <c r="AE2508" s="155"/>
      <c r="AF2508" s="155"/>
      <c r="AG2508" s="155"/>
      <c r="AH2508" s="155"/>
      <c r="AI2508" s="155"/>
      <c r="AJ2508" s="155"/>
      <c r="AK2508" s="155"/>
      <c r="AL2508" s="155"/>
      <c r="AM2508" s="155"/>
      <c r="AN2508" s="155"/>
      <c r="AO2508" s="155"/>
      <c r="AP2508" s="155"/>
      <c r="AQ2508" s="155"/>
      <c r="AR2508" s="155"/>
    </row>
    <row r="2509" spans="1:44" ht="102" hidden="1" x14ac:dyDescent="0.3">
      <c r="A2509" s="155"/>
      <c r="B2509" s="165" t="s">
        <v>4107</v>
      </c>
      <c r="C2509" s="162"/>
      <c r="D2509" s="170">
        <v>5050.8900000000003</v>
      </c>
      <c r="E2509" s="171">
        <v>5050.8900000000003</v>
      </c>
      <c r="F2509" s="166" t="s">
        <v>3098</v>
      </c>
      <c r="G2509" s="161" t="s">
        <v>1646</v>
      </c>
      <c r="H2509" s="162" t="s">
        <v>177</v>
      </c>
      <c r="I2509" s="155"/>
      <c r="J2509" s="155"/>
      <c r="K2509" s="155"/>
      <c r="L2509" s="155"/>
      <c r="M2509" s="155"/>
      <c r="N2509" s="155"/>
      <c r="O2509" s="155"/>
      <c r="P2509" s="155"/>
      <c r="Q2509" s="155"/>
      <c r="R2509" s="155"/>
      <c r="S2509" s="155"/>
      <c r="T2509" s="155"/>
      <c r="U2509" s="155"/>
      <c r="V2509" s="155"/>
      <c r="W2509" s="155"/>
      <c r="X2509" s="155"/>
      <c r="Y2509" s="155"/>
      <c r="Z2509" s="155"/>
      <c r="AA2509" s="155"/>
      <c r="AB2509" s="155"/>
      <c r="AC2509" s="155"/>
      <c r="AD2509" s="155"/>
      <c r="AE2509" s="155"/>
      <c r="AF2509" s="155"/>
      <c r="AG2509" s="155"/>
      <c r="AH2509" s="155"/>
      <c r="AI2509" s="155"/>
      <c r="AJ2509" s="155"/>
      <c r="AK2509" s="155"/>
      <c r="AL2509" s="155"/>
      <c r="AM2509" s="155"/>
      <c r="AN2509" s="155"/>
      <c r="AO2509" s="155"/>
      <c r="AP2509" s="155"/>
      <c r="AQ2509" s="155"/>
      <c r="AR2509" s="155"/>
    </row>
    <row r="2510" spans="1:44" ht="102" hidden="1" x14ac:dyDescent="0.3">
      <c r="A2510" s="155"/>
      <c r="B2510" s="166" t="s">
        <v>3098</v>
      </c>
      <c r="C2510" s="167"/>
      <c r="D2510" s="170">
        <v>5050.8900000000003</v>
      </c>
      <c r="E2510" s="171">
        <v>5050.8900000000003</v>
      </c>
      <c r="F2510" s="161" t="s">
        <v>1646</v>
      </c>
      <c r="G2510" s="165" t="s">
        <v>4107</v>
      </c>
      <c r="H2510" s="162"/>
      <c r="I2510" s="155"/>
      <c r="J2510" s="155"/>
      <c r="K2510" s="155"/>
      <c r="L2510" s="155"/>
      <c r="M2510" s="155"/>
      <c r="N2510" s="155"/>
      <c r="O2510" s="155"/>
      <c r="P2510" s="155"/>
      <c r="Q2510" s="155"/>
      <c r="R2510" s="155"/>
      <c r="S2510" s="155"/>
      <c r="T2510" s="155"/>
      <c r="U2510" s="155"/>
      <c r="V2510" s="155"/>
      <c r="W2510" s="155"/>
      <c r="X2510" s="155"/>
      <c r="Y2510" s="155"/>
      <c r="Z2510" s="155"/>
      <c r="AA2510" s="155"/>
      <c r="AB2510" s="155"/>
      <c r="AC2510" s="155"/>
      <c r="AD2510" s="155"/>
      <c r="AE2510" s="155"/>
      <c r="AF2510" s="155"/>
      <c r="AG2510" s="155"/>
      <c r="AH2510" s="155"/>
      <c r="AI2510" s="155"/>
      <c r="AJ2510" s="155"/>
      <c r="AK2510" s="155"/>
      <c r="AL2510" s="155"/>
      <c r="AM2510" s="155"/>
      <c r="AN2510" s="155"/>
      <c r="AO2510" s="155"/>
      <c r="AP2510" s="155"/>
      <c r="AQ2510" s="155"/>
      <c r="AR2510" s="155"/>
    </row>
    <row r="2511" spans="1:44" ht="102" x14ac:dyDescent="0.3">
      <c r="A2511" s="155"/>
      <c r="B2511" s="161" t="s">
        <v>1646</v>
      </c>
      <c r="C2511" s="162" t="s">
        <v>177</v>
      </c>
      <c r="D2511" s="170">
        <v>2396.6</v>
      </c>
      <c r="E2511" s="171">
        <v>2396.6</v>
      </c>
      <c r="F2511" s="165" t="s">
        <v>4107</v>
      </c>
      <c r="G2511" s="166" t="s">
        <v>2757</v>
      </c>
      <c r="H2511" s="167"/>
      <c r="I2511" s="155"/>
      <c r="J2511" s="155"/>
      <c r="K2511" s="155"/>
      <c r="L2511" s="155"/>
      <c r="M2511" s="155"/>
      <c r="N2511" s="155"/>
      <c r="O2511" s="155"/>
      <c r="P2511" s="155"/>
      <c r="Q2511" s="155"/>
      <c r="R2511" s="155"/>
      <c r="S2511" s="155"/>
      <c r="T2511" s="155"/>
      <c r="U2511" s="155"/>
      <c r="V2511" s="155"/>
      <c r="W2511" s="155"/>
      <c r="X2511" s="155"/>
      <c r="Y2511" s="155"/>
      <c r="Z2511" s="155"/>
      <c r="AA2511" s="155"/>
      <c r="AB2511" s="155"/>
      <c r="AC2511" s="155"/>
      <c r="AD2511" s="155"/>
      <c r="AE2511" s="155"/>
      <c r="AF2511" s="155"/>
      <c r="AG2511" s="155"/>
      <c r="AH2511" s="155"/>
      <c r="AI2511" s="155"/>
      <c r="AJ2511" s="155"/>
      <c r="AK2511" s="155"/>
      <c r="AL2511" s="155"/>
      <c r="AM2511" s="155"/>
      <c r="AN2511" s="155"/>
      <c r="AO2511" s="155"/>
      <c r="AP2511" s="155"/>
      <c r="AQ2511" s="155"/>
      <c r="AR2511" s="155"/>
    </row>
    <row r="2512" spans="1:44" ht="102" hidden="1" x14ac:dyDescent="0.3">
      <c r="A2512" s="155"/>
      <c r="B2512" s="165" t="s">
        <v>4107</v>
      </c>
      <c r="C2512" s="162"/>
      <c r="D2512" s="170">
        <v>2396.6</v>
      </c>
      <c r="E2512" s="171">
        <v>2396.6</v>
      </c>
      <c r="F2512" s="166" t="s">
        <v>2757</v>
      </c>
      <c r="G2512" s="161" t="s">
        <v>1910</v>
      </c>
      <c r="H2512" s="162" t="s">
        <v>650</v>
      </c>
      <c r="I2512" s="155"/>
      <c r="J2512" s="155"/>
      <c r="K2512" s="155"/>
      <c r="L2512" s="155"/>
      <c r="M2512" s="155"/>
      <c r="N2512" s="155"/>
      <c r="O2512" s="155"/>
      <c r="P2512" s="155"/>
      <c r="Q2512" s="155"/>
      <c r="R2512" s="155"/>
      <c r="S2512" s="155"/>
      <c r="T2512" s="155"/>
      <c r="U2512" s="155"/>
      <c r="V2512" s="155"/>
      <c r="W2512" s="155"/>
      <c r="X2512" s="155"/>
      <c r="Y2512" s="155"/>
      <c r="Z2512" s="155"/>
      <c r="AA2512" s="155"/>
      <c r="AB2512" s="155"/>
      <c r="AC2512" s="155"/>
      <c r="AD2512" s="155"/>
      <c r="AE2512" s="155"/>
      <c r="AF2512" s="155"/>
      <c r="AG2512" s="155"/>
      <c r="AH2512" s="155"/>
      <c r="AI2512" s="155"/>
      <c r="AJ2512" s="155"/>
      <c r="AK2512" s="155"/>
      <c r="AL2512" s="155"/>
      <c r="AM2512" s="155"/>
      <c r="AN2512" s="155"/>
      <c r="AO2512" s="155"/>
      <c r="AP2512" s="155"/>
      <c r="AQ2512" s="155"/>
      <c r="AR2512" s="155"/>
    </row>
    <row r="2513" spans="1:44" ht="102" hidden="1" x14ac:dyDescent="0.3">
      <c r="A2513" s="155"/>
      <c r="B2513" s="166" t="s">
        <v>2757</v>
      </c>
      <c r="C2513" s="167"/>
      <c r="D2513" s="170">
        <v>2396.6</v>
      </c>
      <c r="E2513" s="171">
        <v>2396.6</v>
      </c>
      <c r="F2513" s="161" t="s">
        <v>1910</v>
      </c>
      <c r="G2513" s="165" t="s">
        <v>4107</v>
      </c>
      <c r="H2513" s="162"/>
      <c r="I2513" s="155"/>
      <c r="J2513" s="155"/>
      <c r="K2513" s="155"/>
      <c r="L2513" s="155"/>
      <c r="M2513" s="155"/>
      <c r="N2513" s="155"/>
      <c r="O2513" s="155"/>
      <c r="P2513" s="155"/>
      <c r="Q2513" s="155"/>
      <c r="R2513" s="155"/>
      <c r="S2513" s="155"/>
      <c r="T2513" s="155"/>
      <c r="U2513" s="155"/>
      <c r="V2513" s="155"/>
      <c r="W2513" s="155"/>
      <c r="X2513" s="155"/>
      <c r="Y2513" s="155"/>
      <c r="Z2513" s="155"/>
      <c r="AA2513" s="155"/>
      <c r="AB2513" s="155"/>
      <c r="AC2513" s="155"/>
      <c r="AD2513" s="155"/>
      <c r="AE2513" s="155"/>
      <c r="AF2513" s="155"/>
      <c r="AG2513" s="155"/>
      <c r="AH2513" s="155"/>
      <c r="AI2513" s="155"/>
      <c r="AJ2513" s="155"/>
      <c r="AK2513" s="155"/>
      <c r="AL2513" s="155"/>
      <c r="AM2513" s="155"/>
      <c r="AN2513" s="155"/>
      <c r="AO2513" s="155"/>
      <c r="AP2513" s="155"/>
      <c r="AQ2513" s="155"/>
      <c r="AR2513" s="155"/>
    </row>
    <row r="2514" spans="1:44" ht="102" x14ac:dyDescent="0.3">
      <c r="A2514" s="155"/>
      <c r="B2514" s="161" t="s">
        <v>1910</v>
      </c>
      <c r="C2514" s="162" t="s">
        <v>650</v>
      </c>
      <c r="D2514" s="170">
        <v>4763.13</v>
      </c>
      <c r="E2514" s="171">
        <v>4763.13</v>
      </c>
      <c r="F2514" s="165" t="s">
        <v>4107</v>
      </c>
      <c r="G2514" s="166" t="s">
        <v>3099</v>
      </c>
      <c r="H2514" s="167"/>
      <c r="I2514" s="155"/>
      <c r="J2514" s="155"/>
      <c r="K2514" s="155"/>
      <c r="L2514" s="155"/>
      <c r="M2514" s="155"/>
      <c r="N2514" s="155"/>
      <c r="O2514" s="155"/>
      <c r="P2514" s="155"/>
      <c r="Q2514" s="155"/>
      <c r="R2514" s="155"/>
      <c r="S2514" s="155"/>
      <c r="T2514" s="155"/>
      <c r="U2514" s="155"/>
      <c r="V2514" s="155"/>
      <c r="W2514" s="155"/>
      <c r="X2514" s="155"/>
      <c r="Y2514" s="155"/>
      <c r="Z2514" s="155"/>
      <c r="AA2514" s="155"/>
      <c r="AB2514" s="155"/>
      <c r="AC2514" s="155"/>
      <c r="AD2514" s="155"/>
      <c r="AE2514" s="155"/>
      <c r="AF2514" s="155"/>
      <c r="AG2514" s="155"/>
      <c r="AH2514" s="155"/>
      <c r="AI2514" s="155"/>
      <c r="AJ2514" s="155"/>
      <c r="AK2514" s="155"/>
      <c r="AL2514" s="155"/>
      <c r="AM2514" s="155"/>
      <c r="AN2514" s="155"/>
      <c r="AO2514" s="155"/>
      <c r="AP2514" s="155"/>
      <c r="AQ2514" s="155"/>
      <c r="AR2514" s="155"/>
    </row>
    <row r="2515" spans="1:44" ht="102" hidden="1" x14ac:dyDescent="0.3">
      <c r="A2515" s="155"/>
      <c r="B2515" s="165" t="s">
        <v>4107</v>
      </c>
      <c r="C2515" s="162"/>
      <c r="D2515" s="170">
        <v>4763.13</v>
      </c>
      <c r="E2515" s="171">
        <v>4763.13</v>
      </c>
      <c r="F2515" s="166" t="s">
        <v>3099</v>
      </c>
      <c r="G2515" s="161" t="s">
        <v>1331</v>
      </c>
      <c r="H2515" s="162" t="s">
        <v>1178</v>
      </c>
      <c r="I2515" s="155"/>
      <c r="J2515" s="155"/>
      <c r="K2515" s="155"/>
      <c r="L2515" s="155"/>
      <c r="M2515" s="155"/>
      <c r="N2515" s="155"/>
      <c r="O2515" s="155"/>
      <c r="P2515" s="155"/>
      <c r="Q2515" s="155"/>
      <c r="R2515" s="155"/>
      <c r="S2515" s="155"/>
      <c r="T2515" s="155"/>
      <c r="U2515" s="155"/>
      <c r="V2515" s="155"/>
      <c r="W2515" s="155"/>
      <c r="X2515" s="155"/>
      <c r="Y2515" s="155"/>
      <c r="Z2515" s="155"/>
      <c r="AA2515" s="155"/>
      <c r="AB2515" s="155"/>
      <c r="AC2515" s="155"/>
      <c r="AD2515" s="155"/>
      <c r="AE2515" s="155"/>
      <c r="AF2515" s="155"/>
      <c r="AG2515" s="155"/>
      <c r="AH2515" s="155"/>
      <c r="AI2515" s="155"/>
      <c r="AJ2515" s="155"/>
      <c r="AK2515" s="155"/>
      <c r="AL2515" s="155"/>
      <c r="AM2515" s="155"/>
      <c r="AN2515" s="155"/>
      <c r="AO2515" s="155"/>
      <c r="AP2515" s="155"/>
      <c r="AQ2515" s="155"/>
      <c r="AR2515" s="155"/>
    </row>
    <row r="2516" spans="1:44" ht="102" hidden="1" x14ac:dyDescent="0.3">
      <c r="A2516" s="155"/>
      <c r="B2516" s="166" t="s">
        <v>3099</v>
      </c>
      <c r="C2516" s="167"/>
      <c r="D2516" s="170">
        <v>4763.13</v>
      </c>
      <c r="E2516" s="171">
        <v>4763.13</v>
      </c>
      <c r="F2516" s="161" t="s">
        <v>1331</v>
      </c>
      <c r="G2516" s="165" t="s">
        <v>4107</v>
      </c>
      <c r="H2516" s="162"/>
      <c r="I2516" s="155"/>
      <c r="J2516" s="155"/>
      <c r="K2516" s="155"/>
      <c r="L2516" s="155"/>
      <c r="M2516" s="155"/>
      <c r="N2516" s="155"/>
      <c r="O2516" s="155"/>
      <c r="P2516" s="155"/>
      <c r="Q2516" s="155"/>
      <c r="R2516" s="155"/>
      <c r="S2516" s="155"/>
      <c r="T2516" s="155"/>
      <c r="U2516" s="155"/>
      <c r="V2516" s="155"/>
      <c r="W2516" s="155"/>
      <c r="X2516" s="155"/>
      <c r="Y2516" s="155"/>
      <c r="Z2516" s="155"/>
      <c r="AA2516" s="155"/>
      <c r="AB2516" s="155"/>
      <c r="AC2516" s="155"/>
      <c r="AD2516" s="155"/>
      <c r="AE2516" s="155"/>
      <c r="AF2516" s="155"/>
      <c r="AG2516" s="155"/>
      <c r="AH2516" s="155"/>
      <c r="AI2516" s="155"/>
      <c r="AJ2516" s="155"/>
      <c r="AK2516" s="155"/>
      <c r="AL2516" s="155"/>
      <c r="AM2516" s="155"/>
      <c r="AN2516" s="155"/>
      <c r="AO2516" s="155"/>
      <c r="AP2516" s="155"/>
      <c r="AQ2516" s="155"/>
      <c r="AR2516" s="155"/>
    </row>
    <row r="2517" spans="1:44" ht="102" x14ac:dyDescent="0.3">
      <c r="A2517" s="155"/>
      <c r="B2517" s="161" t="s">
        <v>1331</v>
      </c>
      <c r="C2517" s="162" t="s">
        <v>1178</v>
      </c>
      <c r="D2517" s="170">
        <v>1494.65</v>
      </c>
      <c r="E2517" s="171">
        <v>1494.65</v>
      </c>
      <c r="F2517" s="165" t="s">
        <v>4107</v>
      </c>
      <c r="G2517" s="166" t="s">
        <v>3100</v>
      </c>
      <c r="H2517" s="167"/>
      <c r="I2517" s="155"/>
      <c r="J2517" s="155"/>
      <c r="K2517" s="155"/>
      <c r="L2517" s="155"/>
      <c r="M2517" s="155"/>
      <c r="N2517" s="155"/>
      <c r="O2517" s="155"/>
      <c r="P2517" s="155"/>
      <c r="Q2517" s="155"/>
      <c r="R2517" s="155"/>
      <c r="S2517" s="155"/>
      <c r="T2517" s="155"/>
      <c r="U2517" s="155"/>
      <c r="V2517" s="155"/>
      <c r="W2517" s="155"/>
      <c r="X2517" s="155"/>
      <c r="Y2517" s="155"/>
      <c r="Z2517" s="155"/>
      <c r="AA2517" s="155"/>
      <c r="AB2517" s="155"/>
      <c r="AC2517" s="155"/>
      <c r="AD2517" s="155"/>
      <c r="AE2517" s="155"/>
      <c r="AF2517" s="155"/>
      <c r="AG2517" s="155"/>
      <c r="AH2517" s="155"/>
      <c r="AI2517" s="155"/>
      <c r="AJ2517" s="155"/>
      <c r="AK2517" s="155"/>
      <c r="AL2517" s="155"/>
      <c r="AM2517" s="155"/>
      <c r="AN2517" s="155"/>
      <c r="AO2517" s="155"/>
      <c r="AP2517" s="155"/>
      <c r="AQ2517" s="155"/>
      <c r="AR2517" s="155"/>
    </row>
    <row r="2518" spans="1:44" ht="102" hidden="1" x14ac:dyDescent="0.3">
      <c r="A2518" s="155"/>
      <c r="B2518" s="165" t="s">
        <v>4107</v>
      </c>
      <c r="C2518" s="162"/>
      <c r="D2518" s="170">
        <v>1494.65</v>
      </c>
      <c r="E2518" s="171">
        <v>1494.65</v>
      </c>
      <c r="F2518" s="166" t="s">
        <v>3100</v>
      </c>
      <c r="G2518" s="161" t="s">
        <v>1624</v>
      </c>
      <c r="H2518" s="162" t="s">
        <v>702</v>
      </c>
      <c r="I2518" s="155"/>
      <c r="J2518" s="155"/>
      <c r="K2518" s="155"/>
      <c r="L2518" s="155"/>
      <c r="M2518" s="155"/>
      <c r="N2518" s="155"/>
      <c r="O2518" s="155"/>
      <c r="P2518" s="155"/>
      <c r="Q2518" s="155"/>
      <c r="R2518" s="155"/>
      <c r="S2518" s="155"/>
      <c r="T2518" s="155"/>
      <c r="U2518" s="155"/>
      <c r="V2518" s="155"/>
      <c r="W2518" s="155"/>
      <c r="X2518" s="155"/>
      <c r="Y2518" s="155"/>
      <c r="Z2518" s="155"/>
      <c r="AA2518" s="155"/>
      <c r="AB2518" s="155"/>
      <c r="AC2518" s="155"/>
      <c r="AD2518" s="155"/>
      <c r="AE2518" s="155"/>
      <c r="AF2518" s="155"/>
      <c r="AG2518" s="155"/>
      <c r="AH2518" s="155"/>
      <c r="AI2518" s="155"/>
      <c r="AJ2518" s="155"/>
      <c r="AK2518" s="155"/>
      <c r="AL2518" s="155"/>
      <c r="AM2518" s="155"/>
      <c r="AN2518" s="155"/>
      <c r="AO2518" s="155"/>
      <c r="AP2518" s="155"/>
      <c r="AQ2518" s="155"/>
      <c r="AR2518" s="155"/>
    </row>
    <row r="2519" spans="1:44" ht="102" hidden="1" x14ac:dyDescent="0.3">
      <c r="A2519" s="155"/>
      <c r="B2519" s="166" t="s">
        <v>3100</v>
      </c>
      <c r="C2519" s="167"/>
      <c r="D2519" s="170">
        <v>1494.65</v>
      </c>
      <c r="E2519" s="171">
        <v>1494.65</v>
      </c>
      <c r="F2519" s="161" t="s">
        <v>1624</v>
      </c>
      <c r="G2519" s="165" t="s">
        <v>4107</v>
      </c>
      <c r="H2519" s="162"/>
      <c r="I2519" s="155"/>
      <c r="J2519" s="155"/>
      <c r="K2519" s="155"/>
      <c r="L2519" s="155"/>
      <c r="M2519" s="155"/>
      <c r="N2519" s="155"/>
      <c r="O2519" s="155"/>
      <c r="P2519" s="155"/>
      <c r="Q2519" s="155"/>
      <c r="R2519" s="155"/>
      <c r="S2519" s="155"/>
      <c r="T2519" s="155"/>
      <c r="U2519" s="155"/>
      <c r="V2519" s="155"/>
      <c r="W2519" s="155"/>
      <c r="X2519" s="155"/>
      <c r="Y2519" s="155"/>
      <c r="Z2519" s="155"/>
      <c r="AA2519" s="155"/>
      <c r="AB2519" s="155"/>
      <c r="AC2519" s="155"/>
      <c r="AD2519" s="155"/>
      <c r="AE2519" s="155"/>
      <c r="AF2519" s="155"/>
      <c r="AG2519" s="155"/>
      <c r="AH2519" s="155"/>
      <c r="AI2519" s="155"/>
      <c r="AJ2519" s="155"/>
      <c r="AK2519" s="155"/>
      <c r="AL2519" s="155"/>
      <c r="AM2519" s="155"/>
      <c r="AN2519" s="155"/>
      <c r="AO2519" s="155"/>
      <c r="AP2519" s="155"/>
      <c r="AQ2519" s="155"/>
      <c r="AR2519" s="155"/>
    </row>
    <row r="2520" spans="1:44" ht="102" x14ac:dyDescent="0.3">
      <c r="A2520" s="155"/>
      <c r="B2520" s="161" t="s">
        <v>1624</v>
      </c>
      <c r="C2520" s="162" t="s">
        <v>702</v>
      </c>
      <c r="D2520" s="170">
        <v>2572.69</v>
      </c>
      <c r="E2520" s="171">
        <v>2572.69</v>
      </c>
      <c r="F2520" s="165" t="s">
        <v>4107</v>
      </c>
      <c r="G2520" s="166" t="s">
        <v>3101</v>
      </c>
      <c r="H2520" s="167"/>
      <c r="I2520" s="155"/>
      <c r="J2520" s="155"/>
      <c r="K2520" s="155"/>
      <c r="L2520" s="155"/>
      <c r="M2520" s="155"/>
      <c r="N2520" s="155"/>
      <c r="O2520" s="155"/>
      <c r="P2520" s="155"/>
      <c r="Q2520" s="155"/>
      <c r="R2520" s="155"/>
      <c r="S2520" s="155"/>
      <c r="T2520" s="155"/>
      <c r="U2520" s="155"/>
      <c r="V2520" s="155"/>
      <c r="W2520" s="155"/>
      <c r="X2520" s="155"/>
      <c r="Y2520" s="155"/>
      <c r="Z2520" s="155"/>
      <c r="AA2520" s="155"/>
      <c r="AB2520" s="155"/>
      <c r="AC2520" s="155"/>
      <c r="AD2520" s="155"/>
      <c r="AE2520" s="155"/>
      <c r="AF2520" s="155"/>
      <c r="AG2520" s="155"/>
      <c r="AH2520" s="155"/>
      <c r="AI2520" s="155"/>
      <c r="AJ2520" s="155"/>
      <c r="AK2520" s="155"/>
      <c r="AL2520" s="155"/>
      <c r="AM2520" s="155"/>
      <c r="AN2520" s="155"/>
      <c r="AO2520" s="155"/>
      <c r="AP2520" s="155"/>
      <c r="AQ2520" s="155"/>
      <c r="AR2520" s="155"/>
    </row>
    <row r="2521" spans="1:44" ht="102" hidden="1" x14ac:dyDescent="0.3">
      <c r="A2521" s="155"/>
      <c r="B2521" s="165" t="s">
        <v>4107</v>
      </c>
      <c r="C2521" s="162"/>
      <c r="D2521" s="170">
        <v>2572.69</v>
      </c>
      <c r="E2521" s="171">
        <v>2572.69</v>
      </c>
      <c r="F2521" s="166" t="s">
        <v>3101</v>
      </c>
      <c r="G2521" s="161" t="s">
        <v>2321</v>
      </c>
      <c r="H2521" s="162" t="s">
        <v>581</v>
      </c>
      <c r="I2521" s="155"/>
      <c r="J2521" s="155"/>
      <c r="K2521" s="155"/>
      <c r="L2521" s="155"/>
      <c r="M2521" s="155"/>
      <c r="N2521" s="155"/>
      <c r="O2521" s="155"/>
      <c r="P2521" s="155"/>
      <c r="Q2521" s="155"/>
      <c r="R2521" s="155"/>
      <c r="S2521" s="155"/>
      <c r="T2521" s="155"/>
      <c r="U2521" s="155"/>
      <c r="V2521" s="155"/>
      <c r="W2521" s="155"/>
      <c r="X2521" s="155"/>
      <c r="Y2521" s="155"/>
      <c r="Z2521" s="155"/>
      <c r="AA2521" s="155"/>
      <c r="AB2521" s="155"/>
      <c r="AC2521" s="155"/>
      <c r="AD2521" s="155"/>
      <c r="AE2521" s="155"/>
      <c r="AF2521" s="155"/>
      <c r="AG2521" s="155"/>
      <c r="AH2521" s="155"/>
      <c r="AI2521" s="155"/>
      <c r="AJ2521" s="155"/>
      <c r="AK2521" s="155"/>
      <c r="AL2521" s="155"/>
      <c r="AM2521" s="155"/>
      <c r="AN2521" s="155"/>
      <c r="AO2521" s="155"/>
      <c r="AP2521" s="155"/>
      <c r="AQ2521" s="155"/>
      <c r="AR2521" s="155"/>
    </row>
    <row r="2522" spans="1:44" ht="102" hidden="1" x14ac:dyDescent="0.3">
      <c r="A2522" s="155"/>
      <c r="B2522" s="166" t="s">
        <v>3101</v>
      </c>
      <c r="C2522" s="167"/>
      <c r="D2522" s="170">
        <v>2572.69</v>
      </c>
      <c r="E2522" s="171">
        <v>2572.69</v>
      </c>
      <c r="F2522" s="161" t="s">
        <v>2321</v>
      </c>
      <c r="G2522" s="165" t="s">
        <v>4107</v>
      </c>
      <c r="H2522" s="162"/>
      <c r="I2522" s="155"/>
      <c r="J2522" s="155"/>
      <c r="K2522" s="155"/>
      <c r="L2522" s="155"/>
      <c r="M2522" s="155"/>
      <c r="N2522" s="155"/>
      <c r="O2522" s="155"/>
      <c r="P2522" s="155"/>
      <c r="Q2522" s="155"/>
      <c r="R2522" s="155"/>
      <c r="S2522" s="155"/>
      <c r="T2522" s="155"/>
      <c r="U2522" s="155"/>
      <c r="V2522" s="155"/>
      <c r="W2522" s="155"/>
      <c r="X2522" s="155"/>
      <c r="Y2522" s="155"/>
      <c r="Z2522" s="155"/>
      <c r="AA2522" s="155"/>
      <c r="AB2522" s="155"/>
      <c r="AC2522" s="155"/>
      <c r="AD2522" s="155"/>
      <c r="AE2522" s="155"/>
      <c r="AF2522" s="155"/>
      <c r="AG2522" s="155"/>
      <c r="AH2522" s="155"/>
      <c r="AI2522" s="155"/>
      <c r="AJ2522" s="155"/>
      <c r="AK2522" s="155"/>
      <c r="AL2522" s="155"/>
      <c r="AM2522" s="155"/>
      <c r="AN2522" s="155"/>
      <c r="AO2522" s="155"/>
      <c r="AP2522" s="155"/>
      <c r="AQ2522" s="155"/>
      <c r="AR2522" s="155"/>
    </row>
    <row r="2523" spans="1:44" ht="102" x14ac:dyDescent="0.3">
      <c r="A2523" s="155"/>
      <c r="B2523" s="161" t="s">
        <v>2321</v>
      </c>
      <c r="C2523" s="162" t="s">
        <v>581</v>
      </c>
      <c r="D2523" s="170">
        <v>1760.94</v>
      </c>
      <c r="E2523" s="171">
        <v>1760.94</v>
      </c>
      <c r="F2523" s="165" t="s">
        <v>4107</v>
      </c>
      <c r="G2523" s="166" t="s">
        <v>3471</v>
      </c>
      <c r="H2523" s="167"/>
      <c r="I2523" s="155"/>
      <c r="J2523" s="155"/>
      <c r="K2523" s="155"/>
      <c r="L2523" s="155"/>
      <c r="M2523" s="155"/>
      <c r="N2523" s="155"/>
      <c r="O2523" s="155"/>
      <c r="P2523" s="155"/>
      <c r="Q2523" s="155"/>
      <c r="R2523" s="155"/>
      <c r="S2523" s="155"/>
      <c r="T2523" s="155"/>
      <c r="U2523" s="155"/>
      <c r="V2523" s="155"/>
      <c r="W2523" s="155"/>
      <c r="X2523" s="155"/>
      <c r="Y2523" s="155"/>
      <c r="Z2523" s="155"/>
      <c r="AA2523" s="155"/>
      <c r="AB2523" s="155"/>
      <c r="AC2523" s="155"/>
      <c r="AD2523" s="155"/>
      <c r="AE2523" s="155"/>
      <c r="AF2523" s="155"/>
      <c r="AG2523" s="155"/>
      <c r="AH2523" s="155"/>
      <c r="AI2523" s="155"/>
      <c r="AJ2523" s="155"/>
      <c r="AK2523" s="155"/>
      <c r="AL2523" s="155"/>
      <c r="AM2523" s="155"/>
      <c r="AN2523" s="155"/>
      <c r="AO2523" s="155"/>
      <c r="AP2523" s="155"/>
      <c r="AQ2523" s="155"/>
      <c r="AR2523" s="155"/>
    </row>
    <row r="2524" spans="1:44" ht="102" hidden="1" x14ac:dyDescent="0.3">
      <c r="A2524" s="155"/>
      <c r="B2524" s="165" t="s">
        <v>4107</v>
      </c>
      <c r="C2524" s="162"/>
      <c r="D2524" s="170">
        <v>1760.94</v>
      </c>
      <c r="E2524" s="171">
        <v>1760.94</v>
      </c>
      <c r="F2524" s="166" t="s">
        <v>3471</v>
      </c>
      <c r="G2524" s="161" t="s">
        <v>1643</v>
      </c>
      <c r="H2524" s="162" t="s">
        <v>961</v>
      </c>
      <c r="I2524" s="155"/>
      <c r="J2524" s="155"/>
      <c r="K2524" s="155"/>
      <c r="L2524" s="155"/>
      <c r="M2524" s="155"/>
      <c r="N2524" s="155"/>
      <c r="O2524" s="155"/>
      <c r="P2524" s="155"/>
      <c r="Q2524" s="155"/>
      <c r="R2524" s="155"/>
      <c r="S2524" s="155"/>
      <c r="T2524" s="155"/>
      <c r="U2524" s="155"/>
      <c r="V2524" s="155"/>
      <c r="W2524" s="155"/>
      <c r="X2524" s="155"/>
      <c r="Y2524" s="155"/>
      <c r="Z2524" s="155"/>
      <c r="AA2524" s="155"/>
      <c r="AB2524" s="155"/>
      <c r="AC2524" s="155"/>
      <c r="AD2524" s="155"/>
      <c r="AE2524" s="155"/>
      <c r="AF2524" s="155"/>
      <c r="AG2524" s="155"/>
      <c r="AH2524" s="155"/>
      <c r="AI2524" s="155"/>
      <c r="AJ2524" s="155"/>
      <c r="AK2524" s="155"/>
      <c r="AL2524" s="155"/>
      <c r="AM2524" s="155"/>
      <c r="AN2524" s="155"/>
      <c r="AO2524" s="155"/>
      <c r="AP2524" s="155"/>
      <c r="AQ2524" s="155"/>
      <c r="AR2524" s="155"/>
    </row>
    <row r="2525" spans="1:44" ht="102" hidden="1" x14ac:dyDescent="0.3">
      <c r="A2525" s="155"/>
      <c r="B2525" s="166" t="s">
        <v>3471</v>
      </c>
      <c r="C2525" s="167"/>
      <c r="D2525" s="170">
        <v>1760.94</v>
      </c>
      <c r="E2525" s="171">
        <v>1760.94</v>
      </c>
      <c r="F2525" s="161" t="s">
        <v>1643</v>
      </c>
      <c r="G2525" s="165" t="s">
        <v>4107</v>
      </c>
      <c r="H2525" s="162"/>
      <c r="I2525" s="155"/>
      <c r="J2525" s="155"/>
      <c r="K2525" s="155"/>
      <c r="L2525" s="155"/>
      <c r="M2525" s="155"/>
      <c r="N2525" s="155"/>
      <c r="O2525" s="155"/>
      <c r="P2525" s="155"/>
      <c r="Q2525" s="155"/>
      <c r="R2525" s="155"/>
      <c r="S2525" s="155"/>
      <c r="T2525" s="155"/>
      <c r="U2525" s="155"/>
      <c r="V2525" s="155"/>
      <c r="W2525" s="155"/>
      <c r="X2525" s="155"/>
      <c r="Y2525" s="155"/>
      <c r="Z2525" s="155"/>
      <c r="AA2525" s="155"/>
      <c r="AB2525" s="155"/>
      <c r="AC2525" s="155"/>
      <c r="AD2525" s="155"/>
      <c r="AE2525" s="155"/>
      <c r="AF2525" s="155"/>
      <c r="AG2525" s="155"/>
      <c r="AH2525" s="155"/>
      <c r="AI2525" s="155"/>
      <c r="AJ2525" s="155"/>
      <c r="AK2525" s="155"/>
      <c r="AL2525" s="155"/>
      <c r="AM2525" s="155"/>
      <c r="AN2525" s="155"/>
      <c r="AO2525" s="155"/>
      <c r="AP2525" s="155"/>
      <c r="AQ2525" s="155"/>
      <c r="AR2525" s="155"/>
    </row>
    <row r="2526" spans="1:44" ht="102" x14ac:dyDescent="0.3">
      <c r="A2526" s="155"/>
      <c r="B2526" s="161" t="s">
        <v>1643</v>
      </c>
      <c r="C2526" s="162" t="s">
        <v>961</v>
      </c>
      <c r="D2526" s="170">
        <v>1434.52</v>
      </c>
      <c r="E2526" s="171">
        <v>1434.52</v>
      </c>
      <c r="F2526" s="165" t="s">
        <v>4107</v>
      </c>
      <c r="G2526" s="166" t="s">
        <v>3102</v>
      </c>
      <c r="H2526" s="167"/>
      <c r="I2526" s="155"/>
      <c r="J2526" s="155"/>
      <c r="K2526" s="155"/>
      <c r="L2526" s="155"/>
      <c r="M2526" s="155"/>
      <c r="N2526" s="155"/>
      <c r="O2526" s="155"/>
      <c r="P2526" s="155"/>
      <c r="Q2526" s="155"/>
      <c r="R2526" s="155"/>
      <c r="S2526" s="155"/>
      <c r="T2526" s="155"/>
      <c r="U2526" s="155"/>
      <c r="V2526" s="155"/>
      <c r="W2526" s="155"/>
      <c r="X2526" s="155"/>
      <c r="Y2526" s="155"/>
      <c r="Z2526" s="155"/>
      <c r="AA2526" s="155"/>
      <c r="AB2526" s="155"/>
      <c r="AC2526" s="155"/>
      <c r="AD2526" s="155"/>
      <c r="AE2526" s="155"/>
      <c r="AF2526" s="155"/>
      <c r="AG2526" s="155"/>
      <c r="AH2526" s="155"/>
      <c r="AI2526" s="155"/>
      <c r="AJ2526" s="155"/>
      <c r="AK2526" s="155"/>
      <c r="AL2526" s="155"/>
      <c r="AM2526" s="155"/>
      <c r="AN2526" s="155"/>
      <c r="AO2526" s="155"/>
      <c r="AP2526" s="155"/>
      <c r="AQ2526" s="155"/>
      <c r="AR2526" s="155"/>
    </row>
    <row r="2527" spans="1:44" ht="102" hidden="1" x14ac:dyDescent="0.3">
      <c r="A2527" s="155"/>
      <c r="B2527" s="165" t="s">
        <v>4107</v>
      </c>
      <c r="C2527" s="162"/>
      <c r="D2527" s="170">
        <v>1434.52</v>
      </c>
      <c r="E2527" s="171">
        <v>1434.52</v>
      </c>
      <c r="F2527" s="166" t="s">
        <v>3102</v>
      </c>
      <c r="G2527" s="161" t="s">
        <v>1585</v>
      </c>
      <c r="H2527" s="162" t="s">
        <v>1120</v>
      </c>
      <c r="I2527" s="155"/>
      <c r="J2527" s="155"/>
      <c r="K2527" s="155"/>
      <c r="L2527" s="155"/>
      <c r="M2527" s="155"/>
      <c r="N2527" s="155"/>
      <c r="O2527" s="155"/>
      <c r="P2527" s="155"/>
      <c r="Q2527" s="155"/>
      <c r="R2527" s="155"/>
      <c r="S2527" s="155"/>
      <c r="T2527" s="155"/>
      <c r="U2527" s="155"/>
      <c r="V2527" s="155"/>
      <c r="W2527" s="155"/>
      <c r="X2527" s="155"/>
      <c r="Y2527" s="155"/>
      <c r="Z2527" s="155"/>
      <c r="AA2527" s="155"/>
      <c r="AB2527" s="155"/>
      <c r="AC2527" s="155"/>
      <c r="AD2527" s="155"/>
      <c r="AE2527" s="155"/>
      <c r="AF2527" s="155"/>
      <c r="AG2527" s="155"/>
      <c r="AH2527" s="155"/>
      <c r="AI2527" s="155"/>
      <c r="AJ2527" s="155"/>
      <c r="AK2527" s="155"/>
      <c r="AL2527" s="155"/>
      <c r="AM2527" s="155"/>
      <c r="AN2527" s="155"/>
      <c r="AO2527" s="155"/>
      <c r="AP2527" s="155"/>
      <c r="AQ2527" s="155"/>
      <c r="AR2527" s="155"/>
    </row>
    <row r="2528" spans="1:44" ht="102" hidden="1" x14ac:dyDescent="0.3">
      <c r="A2528" s="155"/>
      <c r="B2528" s="166" t="s">
        <v>3102</v>
      </c>
      <c r="C2528" s="167"/>
      <c r="D2528" s="170">
        <v>1434.52</v>
      </c>
      <c r="E2528" s="171">
        <v>1434.52</v>
      </c>
      <c r="F2528" s="161" t="s">
        <v>1585</v>
      </c>
      <c r="G2528" s="165" t="s">
        <v>4107</v>
      </c>
      <c r="H2528" s="162"/>
      <c r="I2528" s="155"/>
      <c r="J2528" s="155"/>
      <c r="K2528" s="155"/>
      <c r="L2528" s="155"/>
      <c r="M2528" s="155"/>
      <c r="N2528" s="155"/>
      <c r="O2528" s="155"/>
      <c r="P2528" s="155"/>
      <c r="Q2528" s="155"/>
      <c r="R2528" s="155"/>
      <c r="S2528" s="155"/>
      <c r="T2528" s="155"/>
      <c r="U2528" s="155"/>
      <c r="V2528" s="155"/>
      <c r="W2528" s="155"/>
      <c r="X2528" s="155"/>
      <c r="Y2528" s="155"/>
      <c r="Z2528" s="155"/>
      <c r="AA2528" s="155"/>
      <c r="AB2528" s="155"/>
      <c r="AC2528" s="155"/>
      <c r="AD2528" s="155"/>
      <c r="AE2528" s="155"/>
      <c r="AF2528" s="155"/>
      <c r="AG2528" s="155"/>
      <c r="AH2528" s="155"/>
      <c r="AI2528" s="155"/>
      <c r="AJ2528" s="155"/>
      <c r="AK2528" s="155"/>
      <c r="AL2528" s="155"/>
      <c r="AM2528" s="155"/>
      <c r="AN2528" s="155"/>
      <c r="AO2528" s="155"/>
      <c r="AP2528" s="155"/>
      <c r="AQ2528" s="155"/>
      <c r="AR2528" s="155"/>
    </row>
    <row r="2529" spans="1:44" ht="102" x14ac:dyDescent="0.3">
      <c r="A2529" s="155"/>
      <c r="B2529" s="161" t="s">
        <v>1585</v>
      </c>
      <c r="C2529" s="162" t="s">
        <v>1120</v>
      </c>
      <c r="D2529" s="170">
        <v>1421.64</v>
      </c>
      <c r="E2529" s="171">
        <v>1421.64</v>
      </c>
      <c r="F2529" s="165" t="s">
        <v>4107</v>
      </c>
      <c r="G2529" s="166" t="s">
        <v>3103</v>
      </c>
      <c r="H2529" s="167"/>
      <c r="I2529" s="155"/>
      <c r="J2529" s="155"/>
      <c r="K2529" s="155"/>
      <c r="L2529" s="155"/>
      <c r="M2529" s="155"/>
      <c r="N2529" s="155"/>
      <c r="O2529" s="155"/>
      <c r="P2529" s="155"/>
      <c r="Q2529" s="155"/>
      <c r="R2529" s="155"/>
      <c r="S2529" s="155"/>
      <c r="T2529" s="155"/>
      <c r="U2529" s="155"/>
      <c r="V2529" s="155"/>
      <c r="W2529" s="155"/>
      <c r="X2529" s="155"/>
      <c r="Y2529" s="155"/>
      <c r="Z2529" s="155"/>
      <c r="AA2529" s="155"/>
      <c r="AB2529" s="155"/>
      <c r="AC2529" s="155"/>
      <c r="AD2529" s="155"/>
      <c r="AE2529" s="155"/>
      <c r="AF2529" s="155"/>
      <c r="AG2529" s="155"/>
      <c r="AH2529" s="155"/>
      <c r="AI2529" s="155"/>
      <c r="AJ2529" s="155"/>
      <c r="AK2529" s="155"/>
      <c r="AL2529" s="155"/>
      <c r="AM2529" s="155"/>
      <c r="AN2529" s="155"/>
      <c r="AO2529" s="155"/>
      <c r="AP2529" s="155"/>
      <c r="AQ2529" s="155"/>
      <c r="AR2529" s="155"/>
    </row>
    <row r="2530" spans="1:44" ht="102" hidden="1" x14ac:dyDescent="0.3">
      <c r="A2530" s="155"/>
      <c r="B2530" s="165" t="s">
        <v>4107</v>
      </c>
      <c r="C2530" s="162"/>
      <c r="D2530" s="170">
        <v>1421.64</v>
      </c>
      <c r="E2530" s="171">
        <v>1421.64</v>
      </c>
      <c r="F2530" s="166" t="s">
        <v>3103</v>
      </c>
      <c r="G2530" s="161" t="s">
        <v>1318</v>
      </c>
      <c r="H2530" s="162" t="s">
        <v>962</v>
      </c>
      <c r="I2530" s="155"/>
      <c r="J2530" s="155"/>
      <c r="K2530" s="155"/>
      <c r="L2530" s="155"/>
      <c r="M2530" s="155"/>
      <c r="N2530" s="155"/>
      <c r="O2530" s="155"/>
      <c r="P2530" s="155"/>
      <c r="Q2530" s="155"/>
      <c r="R2530" s="155"/>
      <c r="S2530" s="155"/>
      <c r="T2530" s="155"/>
      <c r="U2530" s="155"/>
      <c r="V2530" s="155"/>
      <c r="W2530" s="155"/>
      <c r="X2530" s="155"/>
      <c r="Y2530" s="155"/>
      <c r="Z2530" s="155"/>
      <c r="AA2530" s="155"/>
      <c r="AB2530" s="155"/>
      <c r="AC2530" s="155"/>
      <c r="AD2530" s="155"/>
      <c r="AE2530" s="155"/>
      <c r="AF2530" s="155"/>
      <c r="AG2530" s="155"/>
      <c r="AH2530" s="155"/>
      <c r="AI2530" s="155"/>
      <c r="AJ2530" s="155"/>
      <c r="AK2530" s="155"/>
      <c r="AL2530" s="155"/>
      <c r="AM2530" s="155"/>
      <c r="AN2530" s="155"/>
      <c r="AO2530" s="155"/>
      <c r="AP2530" s="155"/>
      <c r="AQ2530" s="155"/>
      <c r="AR2530" s="155"/>
    </row>
    <row r="2531" spans="1:44" ht="102" hidden="1" x14ac:dyDescent="0.3">
      <c r="A2531" s="155"/>
      <c r="B2531" s="166" t="s">
        <v>3103</v>
      </c>
      <c r="C2531" s="167"/>
      <c r="D2531" s="170">
        <v>1421.64</v>
      </c>
      <c r="E2531" s="171">
        <v>1421.64</v>
      </c>
      <c r="F2531" s="161" t="s">
        <v>1318</v>
      </c>
      <c r="G2531" s="165" t="s">
        <v>4107</v>
      </c>
      <c r="H2531" s="162"/>
      <c r="I2531" s="155"/>
      <c r="J2531" s="155"/>
      <c r="K2531" s="155"/>
      <c r="L2531" s="155"/>
      <c r="M2531" s="155"/>
      <c r="N2531" s="155"/>
      <c r="O2531" s="155"/>
      <c r="P2531" s="155"/>
      <c r="Q2531" s="155"/>
      <c r="R2531" s="155"/>
      <c r="S2531" s="155"/>
      <c r="T2531" s="155"/>
      <c r="U2531" s="155"/>
      <c r="V2531" s="155"/>
      <c r="W2531" s="155"/>
      <c r="X2531" s="155"/>
      <c r="Y2531" s="155"/>
      <c r="Z2531" s="155"/>
      <c r="AA2531" s="155"/>
      <c r="AB2531" s="155"/>
      <c r="AC2531" s="155"/>
      <c r="AD2531" s="155"/>
      <c r="AE2531" s="155"/>
      <c r="AF2531" s="155"/>
      <c r="AG2531" s="155"/>
      <c r="AH2531" s="155"/>
      <c r="AI2531" s="155"/>
      <c r="AJ2531" s="155"/>
      <c r="AK2531" s="155"/>
      <c r="AL2531" s="155"/>
      <c r="AM2531" s="155"/>
      <c r="AN2531" s="155"/>
      <c r="AO2531" s="155"/>
      <c r="AP2531" s="155"/>
      <c r="AQ2531" s="155"/>
      <c r="AR2531" s="155"/>
    </row>
    <row r="2532" spans="1:44" ht="102" x14ac:dyDescent="0.3">
      <c r="A2532" s="155"/>
      <c r="B2532" s="161" t="s">
        <v>1318</v>
      </c>
      <c r="C2532" s="162" t="s">
        <v>962</v>
      </c>
      <c r="D2532" s="170">
        <v>1752.35</v>
      </c>
      <c r="E2532" s="171">
        <v>1752.35</v>
      </c>
      <c r="F2532" s="165" t="s">
        <v>4107</v>
      </c>
      <c r="G2532" s="166" t="s">
        <v>3104</v>
      </c>
      <c r="H2532" s="167"/>
      <c r="I2532" s="155"/>
      <c r="J2532" s="155"/>
      <c r="K2532" s="155"/>
      <c r="L2532" s="155"/>
      <c r="M2532" s="155"/>
      <c r="N2532" s="155"/>
      <c r="O2532" s="155"/>
      <c r="P2532" s="155"/>
      <c r="Q2532" s="155"/>
      <c r="R2532" s="155"/>
      <c r="S2532" s="155"/>
      <c r="T2532" s="155"/>
      <c r="U2532" s="155"/>
      <c r="V2532" s="155"/>
      <c r="W2532" s="155"/>
      <c r="X2532" s="155"/>
      <c r="Y2532" s="155"/>
      <c r="Z2532" s="155"/>
      <c r="AA2532" s="155"/>
      <c r="AB2532" s="155"/>
      <c r="AC2532" s="155"/>
      <c r="AD2532" s="155"/>
      <c r="AE2532" s="155"/>
      <c r="AF2532" s="155"/>
      <c r="AG2532" s="155"/>
      <c r="AH2532" s="155"/>
      <c r="AI2532" s="155"/>
      <c r="AJ2532" s="155"/>
      <c r="AK2532" s="155"/>
      <c r="AL2532" s="155"/>
      <c r="AM2532" s="155"/>
      <c r="AN2532" s="155"/>
      <c r="AO2532" s="155"/>
      <c r="AP2532" s="155"/>
      <c r="AQ2532" s="155"/>
      <c r="AR2532" s="155"/>
    </row>
    <row r="2533" spans="1:44" ht="102" hidden="1" x14ac:dyDescent="0.3">
      <c r="A2533" s="155"/>
      <c r="B2533" s="165" t="s">
        <v>4107</v>
      </c>
      <c r="C2533" s="162"/>
      <c r="D2533" s="170">
        <v>1752.35</v>
      </c>
      <c r="E2533" s="171">
        <v>1752.35</v>
      </c>
      <c r="F2533" s="166" t="s">
        <v>3104</v>
      </c>
      <c r="G2533" s="161" t="s">
        <v>2338</v>
      </c>
      <c r="H2533" s="162" t="s">
        <v>1197</v>
      </c>
      <c r="I2533" s="155"/>
      <c r="J2533" s="155"/>
      <c r="K2533" s="155"/>
      <c r="L2533" s="155"/>
      <c r="M2533" s="155"/>
      <c r="N2533" s="155"/>
      <c r="O2533" s="155"/>
      <c r="P2533" s="155"/>
      <c r="Q2533" s="155"/>
      <c r="R2533" s="155"/>
      <c r="S2533" s="155"/>
      <c r="T2533" s="155"/>
      <c r="U2533" s="155"/>
      <c r="V2533" s="155"/>
      <c r="W2533" s="155"/>
      <c r="X2533" s="155"/>
      <c r="Y2533" s="155"/>
      <c r="Z2533" s="155"/>
      <c r="AA2533" s="155"/>
      <c r="AB2533" s="155"/>
      <c r="AC2533" s="155"/>
      <c r="AD2533" s="155"/>
      <c r="AE2533" s="155"/>
      <c r="AF2533" s="155"/>
      <c r="AG2533" s="155"/>
      <c r="AH2533" s="155"/>
      <c r="AI2533" s="155"/>
      <c r="AJ2533" s="155"/>
      <c r="AK2533" s="155"/>
      <c r="AL2533" s="155"/>
      <c r="AM2533" s="155"/>
      <c r="AN2533" s="155"/>
      <c r="AO2533" s="155"/>
      <c r="AP2533" s="155"/>
      <c r="AQ2533" s="155"/>
      <c r="AR2533" s="155"/>
    </row>
    <row r="2534" spans="1:44" ht="102" hidden="1" x14ac:dyDescent="0.3">
      <c r="A2534" s="155"/>
      <c r="B2534" s="166" t="s">
        <v>3104</v>
      </c>
      <c r="C2534" s="167"/>
      <c r="D2534" s="170">
        <v>1752.35</v>
      </c>
      <c r="E2534" s="171">
        <v>1752.35</v>
      </c>
      <c r="F2534" s="161" t="s">
        <v>2338</v>
      </c>
      <c r="G2534" s="165" t="s">
        <v>4107</v>
      </c>
      <c r="H2534" s="162"/>
      <c r="I2534" s="155"/>
      <c r="J2534" s="155"/>
      <c r="K2534" s="155"/>
      <c r="L2534" s="155"/>
      <c r="M2534" s="155"/>
      <c r="N2534" s="155"/>
      <c r="O2534" s="155"/>
      <c r="P2534" s="155"/>
      <c r="Q2534" s="155"/>
      <c r="R2534" s="155"/>
      <c r="S2534" s="155"/>
      <c r="T2534" s="155"/>
      <c r="U2534" s="155"/>
      <c r="V2534" s="155"/>
      <c r="W2534" s="155"/>
      <c r="X2534" s="155"/>
      <c r="Y2534" s="155"/>
      <c r="Z2534" s="155"/>
      <c r="AA2534" s="155"/>
      <c r="AB2534" s="155"/>
      <c r="AC2534" s="155"/>
      <c r="AD2534" s="155"/>
      <c r="AE2534" s="155"/>
      <c r="AF2534" s="155"/>
      <c r="AG2534" s="155"/>
      <c r="AH2534" s="155"/>
      <c r="AI2534" s="155"/>
      <c r="AJ2534" s="155"/>
      <c r="AK2534" s="155"/>
      <c r="AL2534" s="155"/>
      <c r="AM2534" s="155"/>
      <c r="AN2534" s="155"/>
      <c r="AO2534" s="155"/>
      <c r="AP2534" s="155"/>
      <c r="AQ2534" s="155"/>
      <c r="AR2534" s="155"/>
    </row>
    <row r="2535" spans="1:44" ht="102" x14ac:dyDescent="0.3">
      <c r="A2535" s="155"/>
      <c r="B2535" s="161" t="s">
        <v>2338</v>
      </c>
      <c r="C2535" s="162" t="s">
        <v>1197</v>
      </c>
      <c r="D2535" s="170">
        <v>2697.24</v>
      </c>
      <c r="E2535" s="171">
        <v>2697.24</v>
      </c>
      <c r="F2535" s="165" t="s">
        <v>4107</v>
      </c>
      <c r="G2535" s="166" t="s">
        <v>3500</v>
      </c>
      <c r="H2535" s="167"/>
      <c r="I2535" s="155"/>
      <c r="J2535" s="155"/>
      <c r="K2535" s="155"/>
      <c r="L2535" s="155"/>
      <c r="M2535" s="155"/>
      <c r="N2535" s="155"/>
      <c r="O2535" s="155"/>
      <c r="P2535" s="155"/>
      <c r="Q2535" s="155"/>
      <c r="R2535" s="155"/>
      <c r="S2535" s="155"/>
      <c r="T2535" s="155"/>
      <c r="U2535" s="155"/>
      <c r="V2535" s="155"/>
      <c r="W2535" s="155"/>
      <c r="X2535" s="155"/>
      <c r="Y2535" s="155"/>
      <c r="Z2535" s="155"/>
      <c r="AA2535" s="155"/>
      <c r="AB2535" s="155"/>
      <c r="AC2535" s="155"/>
      <c r="AD2535" s="155"/>
      <c r="AE2535" s="155"/>
      <c r="AF2535" s="155"/>
      <c r="AG2535" s="155"/>
      <c r="AH2535" s="155"/>
      <c r="AI2535" s="155"/>
      <c r="AJ2535" s="155"/>
      <c r="AK2535" s="155"/>
      <c r="AL2535" s="155"/>
      <c r="AM2535" s="155"/>
      <c r="AN2535" s="155"/>
      <c r="AO2535" s="155"/>
      <c r="AP2535" s="155"/>
      <c r="AQ2535" s="155"/>
      <c r="AR2535" s="155"/>
    </row>
    <row r="2536" spans="1:44" ht="102" hidden="1" x14ac:dyDescent="0.3">
      <c r="A2536" s="155"/>
      <c r="B2536" s="165" t="s">
        <v>4107</v>
      </c>
      <c r="C2536" s="162"/>
      <c r="D2536" s="170">
        <v>2697.24</v>
      </c>
      <c r="E2536" s="171">
        <v>2697.24</v>
      </c>
      <c r="F2536" s="166" t="s">
        <v>3500</v>
      </c>
      <c r="G2536" s="161" t="s">
        <v>1337</v>
      </c>
      <c r="H2536" s="162" t="s">
        <v>994</v>
      </c>
      <c r="I2536" s="155"/>
      <c r="J2536" s="155"/>
      <c r="K2536" s="155"/>
      <c r="L2536" s="155"/>
      <c r="M2536" s="155"/>
      <c r="N2536" s="155"/>
      <c r="O2536" s="155"/>
      <c r="P2536" s="155"/>
      <c r="Q2536" s="155"/>
      <c r="R2536" s="155"/>
      <c r="S2536" s="155"/>
      <c r="T2536" s="155"/>
      <c r="U2536" s="155"/>
      <c r="V2536" s="155"/>
      <c r="W2536" s="155"/>
      <c r="X2536" s="155"/>
      <c r="Y2536" s="155"/>
      <c r="Z2536" s="155"/>
      <c r="AA2536" s="155"/>
      <c r="AB2536" s="155"/>
      <c r="AC2536" s="155"/>
      <c r="AD2536" s="155"/>
      <c r="AE2536" s="155"/>
      <c r="AF2536" s="155"/>
      <c r="AG2536" s="155"/>
      <c r="AH2536" s="155"/>
      <c r="AI2536" s="155"/>
      <c r="AJ2536" s="155"/>
      <c r="AK2536" s="155"/>
      <c r="AL2536" s="155"/>
      <c r="AM2536" s="155"/>
      <c r="AN2536" s="155"/>
      <c r="AO2536" s="155"/>
      <c r="AP2536" s="155"/>
      <c r="AQ2536" s="155"/>
      <c r="AR2536" s="155"/>
    </row>
    <row r="2537" spans="1:44" ht="102" hidden="1" x14ac:dyDescent="0.3">
      <c r="A2537" s="155"/>
      <c r="B2537" s="166" t="s">
        <v>3500</v>
      </c>
      <c r="C2537" s="167"/>
      <c r="D2537" s="170">
        <v>2697.24</v>
      </c>
      <c r="E2537" s="171">
        <v>2697.24</v>
      </c>
      <c r="F2537" s="161" t="s">
        <v>1337</v>
      </c>
      <c r="G2537" s="165" t="s">
        <v>4107</v>
      </c>
      <c r="H2537" s="162"/>
      <c r="I2537" s="155"/>
      <c r="J2537" s="155"/>
      <c r="K2537" s="155"/>
      <c r="L2537" s="155"/>
      <c r="M2537" s="155"/>
      <c r="N2537" s="155"/>
      <c r="O2537" s="155"/>
      <c r="P2537" s="155"/>
      <c r="Q2537" s="155"/>
      <c r="R2537" s="155"/>
      <c r="S2537" s="155"/>
      <c r="T2537" s="155"/>
      <c r="U2537" s="155"/>
      <c r="V2537" s="155"/>
      <c r="W2537" s="155"/>
      <c r="X2537" s="155"/>
      <c r="Y2537" s="155"/>
      <c r="Z2537" s="155"/>
      <c r="AA2537" s="155"/>
      <c r="AB2537" s="155"/>
      <c r="AC2537" s="155"/>
      <c r="AD2537" s="155"/>
      <c r="AE2537" s="155"/>
      <c r="AF2537" s="155"/>
      <c r="AG2537" s="155"/>
      <c r="AH2537" s="155"/>
      <c r="AI2537" s="155"/>
      <c r="AJ2537" s="155"/>
      <c r="AK2537" s="155"/>
      <c r="AL2537" s="155"/>
      <c r="AM2537" s="155"/>
      <c r="AN2537" s="155"/>
      <c r="AO2537" s="155"/>
      <c r="AP2537" s="155"/>
      <c r="AQ2537" s="155"/>
      <c r="AR2537" s="155"/>
    </row>
    <row r="2538" spans="1:44" ht="102" x14ac:dyDescent="0.3">
      <c r="A2538" s="155"/>
      <c r="B2538" s="161" t="s">
        <v>1337</v>
      </c>
      <c r="C2538" s="162" t="s">
        <v>994</v>
      </c>
      <c r="D2538" s="170">
        <v>1447.41</v>
      </c>
      <c r="E2538" s="171">
        <v>1447.41</v>
      </c>
      <c r="F2538" s="165" t="s">
        <v>4107</v>
      </c>
      <c r="G2538" s="166" t="s">
        <v>3105</v>
      </c>
      <c r="H2538" s="167"/>
      <c r="I2538" s="155"/>
      <c r="J2538" s="155"/>
      <c r="K2538" s="155"/>
      <c r="L2538" s="155"/>
      <c r="M2538" s="155"/>
      <c r="N2538" s="155"/>
      <c r="O2538" s="155"/>
      <c r="P2538" s="155"/>
      <c r="Q2538" s="155"/>
      <c r="R2538" s="155"/>
      <c r="S2538" s="155"/>
      <c r="T2538" s="155"/>
      <c r="U2538" s="155"/>
      <c r="V2538" s="155"/>
      <c r="W2538" s="155"/>
      <c r="X2538" s="155"/>
      <c r="Y2538" s="155"/>
      <c r="Z2538" s="155"/>
      <c r="AA2538" s="155"/>
      <c r="AB2538" s="155"/>
      <c r="AC2538" s="155"/>
      <c r="AD2538" s="155"/>
      <c r="AE2538" s="155"/>
      <c r="AF2538" s="155"/>
      <c r="AG2538" s="155"/>
      <c r="AH2538" s="155"/>
      <c r="AI2538" s="155"/>
      <c r="AJ2538" s="155"/>
      <c r="AK2538" s="155"/>
      <c r="AL2538" s="155"/>
      <c r="AM2538" s="155"/>
      <c r="AN2538" s="155"/>
      <c r="AO2538" s="155"/>
      <c r="AP2538" s="155"/>
      <c r="AQ2538" s="155"/>
      <c r="AR2538" s="155"/>
    </row>
    <row r="2539" spans="1:44" ht="102" hidden="1" x14ac:dyDescent="0.3">
      <c r="A2539" s="155"/>
      <c r="B2539" s="165" t="s">
        <v>4107</v>
      </c>
      <c r="C2539" s="162"/>
      <c r="D2539" s="170">
        <v>1447.41</v>
      </c>
      <c r="E2539" s="171">
        <v>1447.41</v>
      </c>
      <c r="F2539" s="166" t="s">
        <v>3105</v>
      </c>
      <c r="G2539" s="161" t="s">
        <v>1320</v>
      </c>
      <c r="H2539" s="162" t="s">
        <v>708</v>
      </c>
      <c r="I2539" s="155"/>
      <c r="J2539" s="155"/>
      <c r="K2539" s="155"/>
      <c r="L2539" s="155"/>
      <c r="M2539" s="155"/>
      <c r="N2539" s="155"/>
      <c r="O2539" s="155"/>
      <c r="P2539" s="155"/>
      <c r="Q2539" s="155"/>
      <c r="R2539" s="155"/>
      <c r="S2539" s="155"/>
      <c r="T2539" s="155"/>
      <c r="U2539" s="155"/>
      <c r="V2539" s="155"/>
      <c r="W2539" s="155"/>
      <c r="X2539" s="155"/>
      <c r="Y2539" s="155"/>
      <c r="Z2539" s="155"/>
      <c r="AA2539" s="155"/>
      <c r="AB2539" s="155"/>
      <c r="AC2539" s="155"/>
      <c r="AD2539" s="155"/>
      <c r="AE2539" s="155"/>
      <c r="AF2539" s="155"/>
      <c r="AG2539" s="155"/>
      <c r="AH2539" s="155"/>
      <c r="AI2539" s="155"/>
      <c r="AJ2539" s="155"/>
      <c r="AK2539" s="155"/>
      <c r="AL2539" s="155"/>
      <c r="AM2539" s="155"/>
      <c r="AN2539" s="155"/>
      <c r="AO2539" s="155"/>
      <c r="AP2539" s="155"/>
      <c r="AQ2539" s="155"/>
      <c r="AR2539" s="155"/>
    </row>
    <row r="2540" spans="1:44" ht="102" hidden="1" x14ac:dyDescent="0.3">
      <c r="A2540" s="155"/>
      <c r="B2540" s="166" t="s">
        <v>3105</v>
      </c>
      <c r="C2540" s="167"/>
      <c r="D2540" s="170">
        <v>1447.41</v>
      </c>
      <c r="E2540" s="171">
        <v>1447.41</v>
      </c>
      <c r="F2540" s="161" t="s">
        <v>1320</v>
      </c>
      <c r="G2540" s="165" t="s">
        <v>4107</v>
      </c>
      <c r="H2540" s="162"/>
      <c r="I2540" s="155"/>
      <c r="J2540" s="155"/>
      <c r="K2540" s="155"/>
      <c r="L2540" s="155"/>
      <c r="M2540" s="155"/>
      <c r="N2540" s="155"/>
      <c r="O2540" s="155"/>
      <c r="P2540" s="155"/>
      <c r="Q2540" s="155"/>
      <c r="R2540" s="155"/>
      <c r="S2540" s="155"/>
      <c r="T2540" s="155"/>
      <c r="U2540" s="155"/>
      <c r="V2540" s="155"/>
      <c r="W2540" s="155"/>
      <c r="X2540" s="155"/>
      <c r="Y2540" s="155"/>
      <c r="Z2540" s="155"/>
      <c r="AA2540" s="155"/>
      <c r="AB2540" s="155"/>
      <c r="AC2540" s="155"/>
      <c r="AD2540" s="155"/>
      <c r="AE2540" s="155"/>
      <c r="AF2540" s="155"/>
      <c r="AG2540" s="155"/>
      <c r="AH2540" s="155"/>
      <c r="AI2540" s="155"/>
      <c r="AJ2540" s="155"/>
      <c r="AK2540" s="155"/>
      <c r="AL2540" s="155"/>
      <c r="AM2540" s="155"/>
      <c r="AN2540" s="155"/>
      <c r="AO2540" s="155"/>
      <c r="AP2540" s="155"/>
      <c r="AQ2540" s="155"/>
      <c r="AR2540" s="155"/>
    </row>
    <row r="2541" spans="1:44" ht="102" x14ac:dyDescent="0.3">
      <c r="A2541" s="155"/>
      <c r="B2541" s="161" t="s">
        <v>1320</v>
      </c>
      <c r="C2541" s="162" t="s">
        <v>708</v>
      </c>
      <c r="D2541" s="170">
        <v>1447.41</v>
      </c>
      <c r="E2541" s="171">
        <v>1447.41</v>
      </c>
      <c r="F2541" s="165" t="s">
        <v>4107</v>
      </c>
      <c r="G2541" s="166" t="s">
        <v>3106</v>
      </c>
      <c r="H2541" s="167"/>
      <c r="I2541" s="155"/>
      <c r="J2541" s="155"/>
      <c r="K2541" s="155"/>
      <c r="L2541" s="155"/>
      <c r="M2541" s="155"/>
      <c r="N2541" s="155"/>
      <c r="O2541" s="155"/>
      <c r="P2541" s="155"/>
      <c r="Q2541" s="155"/>
      <c r="R2541" s="155"/>
      <c r="S2541" s="155"/>
      <c r="T2541" s="155"/>
      <c r="U2541" s="155"/>
      <c r="V2541" s="155"/>
      <c r="W2541" s="155"/>
      <c r="X2541" s="155"/>
      <c r="Y2541" s="155"/>
      <c r="Z2541" s="155"/>
      <c r="AA2541" s="155"/>
      <c r="AB2541" s="155"/>
      <c r="AC2541" s="155"/>
      <c r="AD2541" s="155"/>
      <c r="AE2541" s="155"/>
      <c r="AF2541" s="155"/>
      <c r="AG2541" s="155"/>
      <c r="AH2541" s="155"/>
      <c r="AI2541" s="155"/>
      <c r="AJ2541" s="155"/>
      <c r="AK2541" s="155"/>
      <c r="AL2541" s="155"/>
      <c r="AM2541" s="155"/>
      <c r="AN2541" s="155"/>
      <c r="AO2541" s="155"/>
      <c r="AP2541" s="155"/>
      <c r="AQ2541" s="155"/>
      <c r="AR2541" s="155"/>
    </row>
    <row r="2542" spans="1:44" ht="102" hidden="1" x14ac:dyDescent="0.3">
      <c r="A2542" s="155"/>
      <c r="B2542" s="165" t="s">
        <v>4107</v>
      </c>
      <c r="C2542" s="162"/>
      <c r="D2542" s="170">
        <v>1447.41</v>
      </c>
      <c r="E2542" s="171">
        <v>1447.41</v>
      </c>
      <c r="F2542" s="166" t="s">
        <v>3106</v>
      </c>
      <c r="G2542" s="161" t="s">
        <v>1590</v>
      </c>
      <c r="H2542" s="162" t="s">
        <v>317</v>
      </c>
      <c r="I2542" s="155"/>
      <c r="J2542" s="155"/>
      <c r="K2542" s="155"/>
      <c r="L2542" s="155"/>
      <c r="M2542" s="155"/>
      <c r="N2542" s="155"/>
      <c r="O2542" s="155"/>
      <c r="P2542" s="155"/>
      <c r="Q2542" s="155"/>
      <c r="R2542" s="155"/>
      <c r="S2542" s="155"/>
      <c r="T2542" s="155"/>
      <c r="U2542" s="155"/>
      <c r="V2542" s="155"/>
      <c r="W2542" s="155"/>
      <c r="X2542" s="155"/>
      <c r="Y2542" s="155"/>
      <c r="Z2542" s="155"/>
      <c r="AA2542" s="155"/>
      <c r="AB2542" s="155"/>
      <c r="AC2542" s="155"/>
      <c r="AD2542" s="155"/>
      <c r="AE2542" s="155"/>
      <c r="AF2542" s="155"/>
      <c r="AG2542" s="155"/>
      <c r="AH2542" s="155"/>
      <c r="AI2542" s="155"/>
      <c r="AJ2542" s="155"/>
      <c r="AK2542" s="155"/>
      <c r="AL2542" s="155"/>
      <c r="AM2542" s="155"/>
      <c r="AN2542" s="155"/>
      <c r="AO2542" s="155"/>
      <c r="AP2542" s="155"/>
      <c r="AQ2542" s="155"/>
      <c r="AR2542" s="155"/>
    </row>
    <row r="2543" spans="1:44" ht="102" hidden="1" x14ac:dyDescent="0.3">
      <c r="A2543" s="155"/>
      <c r="B2543" s="166" t="s">
        <v>3106</v>
      </c>
      <c r="C2543" s="167"/>
      <c r="D2543" s="170">
        <v>1447.41</v>
      </c>
      <c r="E2543" s="171">
        <v>1447.41</v>
      </c>
      <c r="F2543" s="161" t="s">
        <v>1590</v>
      </c>
      <c r="G2543" s="165" t="s">
        <v>4107</v>
      </c>
      <c r="H2543" s="162"/>
      <c r="I2543" s="155"/>
      <c r="J2543" s="155"/>
      <c r="K2543" s="155"/>
      <c r="L2543" s="155"/>
      <c r="M2543" s="155"/>
      <c r="N2543" s="155"/>
      <c r="O2543" s="155"/>
      <c r="P2543" s="155"/>
      <c r="Q2543" s="155"/>
      <c r="R2543" s="155"/>
      <c r="S2543" s="155"/>
      <c r="T2543" s="155"/>
      <c r="U2543" s="155"/>
      <c r="V2543" s="155"/>
      <c r="W2543" s="155"/>
      <c r="X2543" s="155"/>
      <c r="Y2543" s="155"/>
      <c r="Z2543" s="155"/>
      <c r="AA2543" s="155"/>
      <c r="AB2543" s="155"/>
      <c r="AC2543" s="155"/>
      <c r="AD2543" s="155"/>
      <c r="AE2543" s="155"/>
      <c r="AF2543" s="155"/>
      <c r="AG2543" s="155"/>
      <c r="AH2543" s="155"/>
      <c r="AI2543" s="155"/>
      <c r="AJ2543" s="155"/>
      <c r="AK2543" s="155"/>
      <c r="AL2543" s="155"/>
      <c r="AM2543" s="155"/>
      <c r="AN2543" s="155"/>
      <c r="AO2543" s="155"/>
      <c r="AP2543" s="155"/>
      <c r="AQ2543" s="155"/>
      <c r="AR2543" s="155"/>
    </row>
    <row r="2544" spans="1:44" ht="102" x14ac:dyDescent="0.3">
      <c r="A2544" s="155"/>
      <c r="B2544" s="161" t="s">
        <v>1590</v>
      </c>
      <c r="C2544" s="162" t="s">
        <v>317</v>
      </c>
      <c r="D2544" s="170">
        <v>2392.3000000000002</v>
      </c>
      <c r="E2544" s="171">
        <v>2392.3000000000002</v>
      </c>
      <c r="F2544" s="165" t="s">
        <v>4107</v>
      </c>
      <c r="G2544" s="166" t="s">
        <v>2758</v>
      </c>
      <c r="H2544" s="167"/>
      <c r="I2544" s="155"/>
      <c r="J2544" s="155"/>
      <c r="K2544" s="155"/>
      <c r="L2544" s="155"/>
      <c r="M2544" s="155"/>
      <c r="N2544" s="155"/>
      <c r="O2544" s="155"/>
      <c r="P2544" s="155"/>
      <c r="Q2544" s="155"/>
      <c r="R2544" s="155"/>
      <c r="S2544" s="155"/>
      <c r="T2544" s="155"/>
      <c r="U2544" s="155"/>
      <c r="V2544" s="155"/>
      <c r="W2544" s="155"/>
      <c r="X2544" s="155"/>
      <c r="Y2544" s="155"/>
      <c r="Z2544" s="155"/>
      <c r="AA2544" s="155"/>
      <c r="AB2544" s="155"/>
      <c r="AC2544" s="155"/>
      <c r="AD2544" s="155"/>
      <c r="AE2544" s="155"/>
      <c r="AF2544" s="155"/>
      <c r="AG2544" s="155"/>
      <c r="AH2544" s="155"/>
      <c r="AI2544" s="155"/>
      <c r="AJ2544" s="155"/>
      <c r="AK2544" s="155"/>
      <c r="AL2544" s="155"/>
      <c r="AM2544" s="155"/>
      <c r="AN2544" s="155"/>
      <c r="AO2544" s="155"/>
      <c r="AP2544" s="155"/>
      <c r="AQ2544" s="155"/>
      <c r="AR2544" s="155"/>
    </row>
    <row r="2545" spans="1:44" ht="102" hidden="1" x14ac:dyDescent="0.3">
      <c r="A2545" s="155"/>
      <c r="B2545" s="165" t="s">
        <v>4107</v>
      </c>
      <c r="C2545" s="162"/>
      <c r="D2545" s="170">
        <v>2392.3000000000002</v>
      </c>
      <c r="E2545" s="171">
        <v>2392.3000000000002</v>
      </c>
      <c r="F2545" s="166" t="s">
        <v>2758</v>
      </c>
      <c r="G2545" s="161" t="s">
        <v>1350</v>
      </c>
      <c r="H2545" s="162" t="s">
        <v>491</v>
      </c>
      <c r="I2545" s="155"/>
      <c r="J2545" s="155"/>
      <c r="K2545" s="155"/>
      <c r="L2545" s="155"/>
      <c r="M2545" s="155"/>
      <c r="N2545" s="155"/>
      <c r="O2545" s="155"/>
      <c r="P2545" s="155"/>
      <c r="Q2545" s="155"/>
      <c r="R2545" s="155"/>
      <c r="S2545" s="155"/>
      <c r="T2545" s="155"/>
      <c r="U2545" s="155"/>
      <c r="V2545" s="155"/>
      <c r="W2545" s="155"/>
      <c r="X2545" s="155"/>
      <c r="Y2545" s="155"/>
      <c r="Z2545" s="155"/>
      <c r="AA2545" s="155"/>
      <c r="AB2545" s="155"/>
      <c r="AC2545" s="155"/>
      <c r="AD2545" s="155"/>
      <c r="AE2545" s="155"/>
      <c r="AF2545" s="155"/>
      <c r="AG2545" s="155"/>
      <c r="AH2545" s="155"/>
      <c r="AI2545" s="155"/>
      <c r="AJ2545" s="155"/>
      <c r="AK2545" s="155"/>
      <c r="AL2545" s="155"/>
      <c r="AM2545" s="155"/>
      <c r="AN2545" s="155"/>
      <c r="AO2545" s="155"/>
      <c r="AP2545" s="155"/>
      <c r="AQ2545" s="155"/>
      <c r="AR2545" s="155"/>
    </row>
    <row r="2546" spans="1:44" ht="102" hidden="1" x14ac:dyDescent="0.3">
      <c r="A2546" s="155"/>
      <c r="B2546" s="166" t="s">
        <v>2758</v>
      </c>
      <c r="C2546" s="167"/>
      <c r="D2546" s="170">
        <v>2392.3000000000002</v>
      </c>
      <c r="E2546" s="171">
        <v>2392.3000000000002</v>
      </c>
      <c r="F2546" s="161" t="s">
        <v>1350</v>
      </c>
      <c r="G2546" s="165" t="s">
        <v>4107</v>
      </c>
      <c r="H2546" s="162"/>
      <c r="I2546" s="155"/>
      <c r="J2546" s="155"/>
      <c r="K2546" s="155"/>
      <c r="L2546" s="155"/>
      <c r="M2546" s="155"/>
      <c r="N2546" s="155"/>
      <c r="O2546" s="155"/>
      <c r="P2546" s="155"/>
      <c r="Q2546" s="155"/>
      <c r="R2546" s="155"/>
      <c r="S2546" s="155"/>
      <c r="T2546" s="155"/>
      <c r="U2546" s="155"/>
      <c r="V2546" s="155"/>
      <c r="W2546" s="155"/>
      <c r="X2546" s="155"/>
      <c r="Y2546" s="155"/>
      <c r="Z2546" s="155"/>
      <c r="AA2546" s="155"/>
      <c r="AB2546" s="155"/>
      <c r="AC2546" s="155"/>
      <c r="AD2546" s="155"/>
      <c r="AE2546" s="155"/>
      <c r="AF2546" s="155"/>
      <c r="AG2546" s="155"/>
      <c r="AH2546" s="155"/>
      <c r="AI2546" s="155"/>
      <c r="AJ2546" s="155"/>
      <c r="AK2546" s="155"/>
      <c r="AL2546" s="155"/>
      <c r="AM2546" s="155"/>
      <c r="AN2546" s="155"/>
      <c r="AO2546" s="155"/>
      <c r="AP2546" s="155"/>
      <c r="AQ2546" s="155"/>
      <c r="AR2546" s="155"/>
    </row>
    <row r="2547" spans="1:44" ht="102" x14ac:dyDescent="0.3">
      <c r="A2547" s="155"/>
      <c r="B2547" s="161" t="s">
        <v>1350</v>
      </c>
      <c r="C2547" s="162" t="s">
        <v>491</v>
      </c>
      <c r="D2547" s="170">
        <v>2534.04</v>
      </c>
      <c r="E2547" s="171">
        <v>2534.04</v>
      </c>
      <c r="F2547" s="165" t="s">
        <v>4107</v>
      </c>
      <c r="G2547" s="166" t="s">
        <v>3107</v>
      </c>
      <c r="H2547" s="167"/>
      <c r="I2547" s="155"/>
      <c r="J2547" s="155"/>
      <c r="K2547" s="155"/>
      <c r="L2547" s="155"/>
      <c r="M2547" s="155"/>
      <c r="N2547" s="155"/>
      <c r="O2547" s="155"/>
      <c r="P2547" s="155"/>
      <c r="Q2547" s="155"/>
      <c r="R2547" s="155"/>
      <c r="S2547" s="155"/>
      <c r="T2547" s="155"/>
      <c r="U2547" s="155"/>
      <c r="V2547" s="155"/>
      <c r="W2547" s="155"/>
      <c r="X2547" s="155"/>
      <c r="Y2547" s="155"/>
      <c r="Z2547" s="155"/>
      <c r="AA2547" s="155"/>
      <c r="AB2547" s="155"/>
      <c r="AC2547" s="155"/>
      <c r="AD2547" s="155"/>
      <c r="AE2547" s="155"/>
      <c r="AF2547" s="155"/>
      <c r="AG2547" s="155"/>
      <c r="AH2547" s="155"/>
      <c r="AI2547" s="155"/>
      <c r="AJ2547" s="155"/>
      <c r="AK2547" s="155"/>
      <c r="AL2547" s="155"/>
      <c r="AM2547" s="155"/>
      <c r="AN2547" s="155"/>
      <c r="AO2547" s="155"/>
      <c r="AP2547" s="155"/>
      <c r="AQ2547" s="155"/>
      <c r="AR2547" s="155"/>
    </row>
    <row r="2548" spans="1:44" ht="102" hidden="1" x14ac:dyDescent="0.3">
      <c r="A2548" s="155"/>
      <c r="B2548" s="165" t="s">
        <v>4107</v>
      </c>
      <c r="C2548" s="162"/>
      <c r="D2548" s="170">
        <v>2534.04</v>
      </c>
      <c r="E2548" s="171">
        <v>2534.04</v>
      </c>
      <c r="F2548" s="166" t="s">
        <v>3107</v>
      </c>
      <c r="G2548" s="161" t="s">
        <v>1629</v>
      </c>
      <c r="H2548" s="162" t="s">
        <v>1161</v>
      </c>
      <c r="I2548" s="155"/>
      <c r="J2548" s="155"/>
      <c r="K2548" s="155"/>
      <c r="L2548" s="155"/>
      <c r="M2548" s="155"/>
      <c r="N2548" s="155"/>
      <c r="O2548" s="155"/>
      <c r="P2548" s="155"/>
      <c r="Q2548" s="155"/>
      <c r="R2548" s="155"/>
      <c r="S2548" s="155"/>
      <c r="T2548" s="155"/>
      <c r="U2548" s="155"/>
      <c r="V2548" s="155"/>
      <c r="W2548" s="155"/>
      <c r="X2548" s="155"/>
      <c r="Y2548" s="155"/>
      <c r="Z2548" s="155"/>
      <c r="AA2548" s="155"/>
      <c r="AB2548" s="155"/>
      <c r="AC2548" s="155"/>
      <c r="AD2548" s="155"/>
      <c r="AE2548" s="155"/>
      <c r="AF2548" s="155"/>
      <c r="AG2548" s="155"/>
      <c r="AH2548" s="155"/>
      <c r="AI2548" s="155"/>
      <c r="AJ2548" s="155"/>
      <c r="AK2548" s="155"/>
      <c r="AL2548" s="155"/>
      <c r="AM2548" s="155"/>
      <c r="AN2548" s="155"/>
      <c r="AO2548" s="155"/>
      <c r="AP2548" s="155"/>
      <c r="AQ2548" s="155"/>
      <c r="AR2548" s="155"/>
    </row>
    <row r="2549" spans="1:44" ht="102" hidden="1" x14ac:dyDescent="0.3">
      <c r="A2549" s="155"/>
      <c r="B2549" s="166" t="s">
        <v>3107</v>
      </c>
      <c r="C2549" s="167"/>
      <c r="D2549" s="170">
        <v>2534.04</v>
      </c>
      <c r="E2549" s="171">
        <v>2534.04</v>
      </c>
      <c r="F2549" s="161" t="s">
        <v>1629</v>
      </c>
      <c r="G2549" s="165" t="s">
        <v>4107</v>
      </c>
      <c r="H2549" s="162"/>
      <c r="I2549" s="155"/>
      <c r="J2549" s="155"/>
      <c r="K2549" s="155"/>
      <c r="L2549" s="155"/>
      <c r="M2549" s="155"/>
      <c r="N2549" s="155"/>
      <c r="O2549" s="155"/>
      <c r="P2549" s="155"/>
      <c r="Q2549" s="155"/>
      <c r="R2549" s="155"/>
      <c r="S2549" s="155"/>
      <c r="T2549" s="155"/>
      <c r="U2549" s="155"/>
      <c r="V2549" s="155"/>
      <c r="W2549" s="155"/>
      <c r="X2549" s="155"/>
      <c r="Y2549" s="155"/>
      <c r="Z2549" s="155"/>
      <c r="AA2549" s="155"/>
      <c r="AB2549" s="155"/>
      <c r="AC2549" s="155"/>
      <c r="AD2549" s="155"/>
      <c r="AE2549" s="155"/>
      <c r="AF2549" s="155"/>
      <c r="AG2549" s="155"/>
      <c r="AH2549" s="155"/>
      <c r="AI2549" s="155"/>
      <c r="AJ2549" s="155"/>
      <c r="AK2549" s="155"/>
      <c r="AL2549" s="155"/>
      <c r="AM2549" s="155"/>
      <c r="AN2549" s="155"/>
      <c r="AO2549" s="155"/>
      <c r="AP2549" s="155"/>
      <c r="AQ2549" s="155"/>
      <c r="AR2549" s="155"/>
    </row>
    <row r="2550" spans="1:44" ht="102" x14ac:dyDescent="0.3">
      <c r="A2550" s="155"/>
      <c r="B2550" s="161" t="s">
        <v>1629</v>
      </c>
      <c r="C2550" s="162" t="s">
        <v>1161</v>
      </c>
      <c r="D2550" s="170">
        <v>1687.93</v>
      </c>
      <c r="E2550" s="171">
        <v>1687.93</v>
      </c>
      <c r="F2550" s="165" t="s">
        <v>4107</v>
      </c>
      <c r="G2550" s="166" t="s">
        <v>3108</v>
      </c>
      <c r="H2550" s="167"/>
      <c r="I2550" s="155"/>
      <c r="J2550" s="155"/>
      <c r="K2550" s="155"/>
      <c r="L2550" s="155"/>
      <c r="M2550" s="155"/>
      <c r="N2550" s="155"/>
      <c r="O2550" s="155"/>
      <c r="P2550" s="155"/>
      <c r="Q2550" s="155"/>
      <c r="R2550" s="155"/>
      <c r="S2550" s="155"/>
      <c r="T2550" s="155"/>
      <c r="U2550" s="155"/>
      <c r="V2550" s="155"/>
      <c r="W2550" s="155"/>
      <c r="X2550" s="155"/>
      <c r="Y2550" s="155"/>
      <c r="Z2550" s="155"/>
      <c r="AA2550" s="155"/>
      <c r="AB2550" s="155"/>
      <c r="AC2550" s="155"/>
      <c r="AD2550" s="155"/>
      <c r="AE2550" s="155"/>
      <c r="AF2550" s="155"/>
      <c r="AG2550" s="155"/>
      <c r="AH2550" s="155"/>
      <c r="AI2550" s="155"/>
      <c r="AJ2550" s="155"/>
      <c r="AK2550" s="155"/>
      <c r="AL2550" s="155"/>
      <c r="AM2550" s="155"/>
      <c r="AN2550" s="155"/>
      <c r="AO2550" s="155"/>
      <c r="AP2550" s="155"/>
      <c r="AQ2550" s="155"/>
      <c r="AR2550" s="155"/>
    </row>
    <row r="2551" spans="1:44" ht="102" hidden="1" x14ac:dyDescent="0.3">
      <c r="A2551" s="155"/>
      <c r="B2551" s="165" t="s">
        <v>4107</v>
      </c>
      <c r="C2551" s="162"/>
      <c r="D2551" s="170">
        <v>1687.93</v>
      </c>
      <c r="E2551" s="171">
        <v>1687.93</v>
      </c>
      <c r="F2551" s="166" t="s">
        <v>3108</v>
      </c>
      <c r="G2551" s="161" t="s">
        <v>1631</v>
      </c>
      <c r="H2551" s="162" t="s">
        <v>1009</v>
      </c>
      <c r="I2551" s="155"/>
      <c r="J2551" s="155"/>
      <c r="K2551" s="155"/>
      <c r="L2551" s="155"/>
      <c r="M2551" s="155"/>
      <c r="N2551" s="155"/>
      <c r="O2551" s="155"/>
      <c r="P2551" s="155"/>
      <c r="Q2551" s="155"/>
      <c r="R2551" s="155"/>
      <c r="S2551" s="155"/>
      <c r="T2551" s="155"/>
      <c r="U2551" s="155"/>
      <c r="V2551" s="155"/>
      <c r="W2551" s="155"/>
      <c r="X2551" s="155"/>
      <c r="Y2551" s="155"/>
      <c r="Z2551" s="155"/>
      <c r="AA2551" s="155"/>
      <c r="AB2551" s="155"/>
      <c r="AC2551" s="155"/>
      <c r="AD2551" s="155"/>
      <c r="AE2551" s="155"/>
      <c r="AF2551" s="155"/>
      <c r="AG2551" s="155"/>
      <c r="AH2551" s="155"/>
      <c r="AI2551" s="155"/>
      <c r="AJ2551" s="155"/>
      <c r="AK2551" s="155"/>
      <c r="AL2551" s="155"/>
      <c r="AM2551" s="155"/>
      <c r="AN2551" s="155"/>
      <c r="AO2551" s="155"/>
      <c r="AP2551" s="155"/>
      <c r="AQ2551" s="155"/>
      <c r="AR2551" s="155"/>
    </row>
    <row r="2552" spans="1:44" ht="102" hidden="1" x14ac:dyDescent="0.3">
      <c r="A2552" s="155"/>
      <c r="B2552" s="166" t="s">
        <v>3108</v>
      </c>
      <c r="C2552" s="167"/>
      <c r="D2552" s="170">
        <v>1687.93</v>
      </c>
      <c r="E2552" s="171">
        <v>1687.93</v>
      </c>
      <c r="F2552" s="161" t="s">
        <v>1631</v>
      </c>
      <c r="G2552" s="165" t="s">
        <v>4107</v>
      </c>
      <c r="H2552" s="162"/>
      <c r="I2552" s="155"/>
      <c r="J2552" s="155"/>
      <c r="K2552" s="155"/>
      <c r="L2552" s="155"/>
      <c r="M2552" s="155"/>
      <c r="N2552" s="155"/>
      <c r="O2552" s="155"/>
      <c r="P2552" s="155"/>
      <c r="Q2552" s="155"/>
      <c r="R2552" s="155"/>
      <c r="S2552" s="155"/>
      <c r="T2552" s="155"/>
      <c r="U2552" s="155"/>
      <c r="V2552" s="155"/>
      <c r="W2552" s="155"/>
      <c r="X2552" s="155"/>
      <c r="Y2552" s="155"/>
      <c r="Z2552" s="155"/>
      <c r="AA2552" s="155"/>
      <c r="AB2552" s="155"/>
      <c r="AC2552" s="155"/>
      <c r="AD2552" s="155"/>
      <c r="AE2552" s="155"/>
      <c r="AF2552" s="155"/>
      <c r="AG2552" s="155"/>
      <c r="AH2552" s="155"/>
      <c r="AI2552" s="155"/>
      <c r="AJ2552" s="155"/>
      <c r="AK2552" s="155"/>
      <c r="AL2552" s="155"/>
      <c r="AM2552" s="155"/>
      <c r="AN2552" s="155"/>
      <c r="AO2552" s="155"/>
      <c r="AP2552" s="155"/>
      <c r="AQ2552" s="155"/>
      <c r="AR2552" s="155"/>
    </row>
    <row r="2553" spans="1:44" ht="102" x14ac:dyDescent="0.3">
      <c r="A2553" s="155"/>
      <c r="B2553" s="161" t="s">
        <v>1631</v>
      </c>
      <c r="C2553" s="162" t="s">
        <v>1009</v>
      </c>
      <c r="D2553" s="170">
        <v>1378.69</v>
      </c>
      <c r="E2553" s="171">
        <v>1378.69</v>
      </c>
      <c r="F2553" s="165" t="s">
        <v>4107</v>
      </c>
      <c r="G2553" s="166" t="s">
        <v>3109</v>
      </c>
      <c r="H2553" s="167"/>
      <c r="I2553" s="155"/>
      <c r="J2553" s="155"/>
      <c r="K2553" s="155"/>
      <c r="L2553" s="155"/>
      <c r="M2553" s="155"/>
      <c r="N2553" s="155"/>
      <c r="O2553" s="155"/>
      <c r="P2553" s="155"/>
      <c r="Q2553" s="155"/>
      <c r="R2553" s="155"/>
      <c r="S2553" s="155"/>
      <c r="T2553" s="155"/>
      <c r="U2553" s="155"/>
      <c r="V2553" s="155"/>
      <c r="W2553" s="155"/>
      <c r="X2553" s="155"/>
      <c r="Y2553" s="155"/>
      <c r="Z2553" s="155"/>
      <c r="AA2553" s="155"/>
      <c r="AB2553" s="155"/>
      <c r="AC2553" s="155"/>
      <c r="AD2553" s="155"/>
      <c r="AE2553" s="155"/>
      <c r="AF2553" s="155"/>
      <c r="AG2553" s="155"/>
      <c r="AH2553" s="155"/>
      <c r="AI2553" s="155"/>
      <c r="AJ2553" s="155"/>
      <c r="AK2553" s="155"/>
      <c r="AL2553" s="155"/>
      <c r="AM2553" s="155"/>
      <c r="AN2553" s="155"/>
      <c r="AO2553" s="155"/>
      <c r="AP2553" s="155"/>
      <c r="AQ2553" s="155"/>
      <c r="AR2553" s="155"/>
    </row>
    <row r="2554" spans="1:44" ht="102" hidden="1" x14ac:dyDescent="0.3">
      <c r="A2554" s="155"/>
      <c r="B2554" s="165" t="s">
        <v>4107</v>
      </c>
      <c r="C2554" s="162"/>
      <c r="D2554" s="170">
        <v>1378.69</v>
      </c>
      <c r="E2554" s="171">
        <v>1378.69</v>
      </c>
      <c r="F2554" s="166" t="s">
        <v>3109</v>
      </c>
      <c r="G2554" s="161" t="s">
        <v>2320</v>
      </c>
      <c r="H2554" s="162" t="s">
        <v>713</v>
      </c>
      <c r="I2554" s="155"/>
      <c r="J2554" s="155"/>
      <c r="K2554" s="155"/>
      <c r="L2554" s="155"/>
      <c r="M2554" s="155"/>
      <c r="N2554" s="155"/>
      <c r="O2554" s="155"/>
      <c r="P2554" s="155"/>
      <c r="Q2554" s="155"/>
      <c r="R2554" s="155"/>
      <c r="S2554" s="155"/>
      <c r="T2554" s="155"/>
      <c r="U2554" s="155"/>
      <c r="V2554" s="155"/>
      <c r="W2554" s="155"/>
      <c r="X2554" s="155"/>
      <c r="Y2554" s="155"/>
      <c r="Z2554" s="155"/>
      <c r="AA2554" s="155"/>
      <c r="AB2554" s="155"/>
      <c r="AC2554" s="155"/>
      <c r="AD2554" s="155"/>
      <c r="AE2554" s="155"/>
      <c r="AF2554" s="155"/>
      <c r="AG2554" s="155"/>
      <c r="AH2554" s="155"/>
      <c r="AI2554" s="155"/>
      <c r="AJ2554" s="155"/>
      <c r="AK2554" s="155"/>
      <c r="AL2554" s="155"/>
      <c r="AM2554" s="155"/>
      <c r="AN2554" s="155"/>
      <c r="AO2554" s="155"/>
      <c r="AP2554" s="155"/>
      <c r="AQ2554" s="155"/>
      <c r="AR2554" s="155"/>
    </row>
    <row r="2555" spans="1:44" ht="102" hidden="1" x14ac:dyDescent="0.3">
      <c r="A2555" s="155"/>
      <c r="B2555" s="166" t="s">
        <v>3109</v>
      </c>
      <c r="C2555" s="167"/>
      <c r="D2555" s="170">
        <v>1378.69</v>
      </c>
      <c r="E2555" s="171">
        <v>1378.69</v>
      </c>
      <c r="F2555" s="161" t="s">
        <v>2320</v>
      </c>
      <c r="G2555" s="165" t="s">
        <v>4107</v>
      </c>
      <c r="H2555" s="162"/>
      <c r="I2555" s="155"/>
      <c r="J2555" s="155"/>
      <c r="K2555" s="155"/>
      <c r="L2555" s="155"/>
      <c r="M2555" s="155"/>
      <c r="N2555" s="155"/>
      <c r="O2555" s="155"/>
      <c r="P2555" s="155"/>
      <c r="Q2555" s="155"/>
      <c r="R2555" s="155"/>
      <c r="S2555" s="155"/>
      <c r="T2555" s="155"/>
      <c r="U2555" s="155"/>
      <c r="V2555" s="155"/>
      <c r="W2555" s="155"/>
      <c r="X2555" s="155"/>
      <c r="Y2555" s="155"/>
      <c r="Z2555" s="155"/>
      <c r="AA2555" s="155"/>
      <c r="AB2555" s="155"/>
      <c r="AC2555" s="155"/>
      <c r="AD2555" s="155"/>
      <c r="AE2555" s="155"/>
      <c r="AF2555" s="155"/>
      <c r="AG2555" s="155"/>
      <c r="AH2555" s="155"/>
      <c r="AI2555" s="155"/>
      <c r="AJ2555" s="155"/>
      <c r="AK2555" s="155"/>
      <c r="AL2555" s="155"/>
      <c r="AM2555" s="155"/>
      <c r="AN2555" s="155"/>
      <c r="AO2555" s="155"/>
      <c r="AP2555" s="155"/>
      <c r="AQ2555" s="155"/>
      <c r="AR2555" s="155"/>
    </row>
    <row r="2556" spans="1:44" ht="102" x14ac:dyDescent="0.3">
      <c r="A2556" s="155"/>
      <c r="B2556" s="161" t="s">
        <v>2320</v>
      </c>
      <c r="C2556" s="162" t="s">
        <v>713</v>
      </c>
      <c r="D2556" s="170">
        <v>1365.8</v>
      </c>
      <c r="E2556" s="171">
        <v>1365.8</v>
      </c>
      <c r="F2556" s="165" t="s">
        <v>4107</v>
      </c>
      <c r="G2556" s="166" t="s">
        <v>3444</v>
      </c>
      <c r="H2556" s="167"/>
      <c r="I2556" s="155"/>
      <c r="J2556" s="155"/>
      <c r="K2556" s="155"/>
      <c r="L2556" s="155"/>
      <c r="M2556" s="155"/>
      <c r="N2556" s="155"/>
      <c r="O2556" s="155"/>
      <c r="P2556" s="155"/>
      <c r="Q2556" s="155"/>
      <c r="R2556" s="155"/>
      <c r="S2556" s="155"/>
      <c r="T2556" s="155"/>
      <c r="U2556" s="155"/>
      <c r="V2556" s="155"/>
      <c r="W2556" s="155"/>
      <c r="X2556" s="155"/>
      <c r="Y2556" s="155"/>
      <c r="Z2556" s="155"/>
      <c r="AA2556" s="155"/>
      <c r="AB2556" s="155"/>
      <c r="AC2556" s="155"/>
      <c r="AD2556" s="155"/>
      <c r="AE2556" s="155"/>
      <c r="AF2556" s="155"/>
      <c r="AG2556" s="155"/>
      <c r="AH2556" s="155"/>
      <c r="AI2556" s="155"/>
      <c r="AJ2556" s="155"/>
      <c r="AK2556" s="155"/>
      <c r="AL2556" s="155"/>
      <c r="AM2556" s="155"/>
      <c r="AN2556" s="155"/>
      <c r="AO2556" s="155"/>
      <c r="AP2556" s="155"/>
      <c r="AQ2556" s="155"/>
      <c r="AR2556" s="155"/>
    </row>
    <row r="2557" spans="1:44" ht="102" hidden="1" x14ac:dyDescent="0.3">
      <c r="A2557" s="155"/>
      <c r="B2557" s="165" t="s">
        <v>4107</v>
      </c>
      <c r="C2557" s="162"/>
      <c r="D2557" s="170">
        <v>1365.8</v>
      </c>
      <c r="E2557" s="171">
        <v>1365.8</v>
      </c>
      <c r="F2557" s="166" t="s">
        <v>3444</v>
      </c>
      <c r="G2557" s="161" t="s">
        <v>2253</v>
      </c>
      <c r="H2557" s="162" t="s">
        <v>932</v>
      </c>
      <c r="I2557" s="155"/>
      <c r="J2557" s="155"/>
      <c r="K2557" s="155"/>
      <c r="L2557" s="155"/>
      <c r="M2557" s="155"/>
      <c r="N2557" s="155"/>
      <c r="O2557" s="155"/>
      <c r="P2557" s="155"/>
      <c r="Q2557" s="155"/>
      <c r="R2557" s="155"/>
      <c r="S2557" s="155"/>
      <c r="T2557" s="155"/>
      <c r="U2557" s="155"/>
      <c r="V2557" s="155"/>
      <c r="W2557" s="155"/>
      <c r="X2557" s="155"/>
      <c r="Y2557" s="155"/>
      <c r="Z2557" s="155"/>
      <c r="AA2557" s="155"/>
      <c r="AB2557" s="155"/>
      <c r="AC2557" s="155"/>
      <c r="AD2557" s="155"/>
      <c r="AE2557" s="155"/>
      <c r="AF2557" s="155"/>
      <c r="AG2557" s="155"/>
      <c r="AH2557" s="155"/>
      <c r="AI2557" s="155"/>
      <c r="AJ2557" s="155"/>
      <c r="AK2557" s="155"/>
      <c r="AL2557" s="155"/>
      <c r="AM2557" s="155"/>
      <c r="AN2557" s="155"/>
      <c r="AO2557" s="155"/>
      <c r="AP2557" s="155"/>
      <c r="AQ2557" s="155"/>
      <c r="AR2557" s="155"/>
    </row>
    <row r="2558" spans="1:44" ht="102" hidden="1" x14ac:dyDescent="0.3">
      <c r="A2558" s="155"/>
      <c r="B2558" s="166" t="s">
        <v>3444</v>
      </c>
      <c r="C2558" s="167"/>
      <c r="D2558" s="170">
        <v>1365.8</v>
      </c>
      <c r="E2558" s="171">
        <v>1365.8</v>
      </c>
      <c r="F2558" s="161" t="s">
        <v>2253</v>
      </c>
      <c r="G2558" s="165" t="s">
        <v>4107</v>
      </c>
      <c r="H2558" s="162"/>
      <c r="I2558" s="155"/>
      <c r="J2558" s="155"/>
      <c r="K2558" s="155"/>
      <c r="L2558" s="155"/>
      <c r="M2558" s="155"/>
      <c r="N2558" s="155"/>
      <c r="O2558" s="155"/>
      <c r="P2558" s="155"/>
      <c r="Q2558" s="155"/>
      <c r="R2558" s="155"/>
      <c r="S2558" s="155"/>
      <c r="T2558" s="155"/>
      <c r="U2558" s="155"/>
      <c r="V2558" s="155"/>
      <c r="W2558" s="155"/>
      <c r="X2558" s="155"/>
      <c r="Y2558" s="155"/>
      <c r="Z2558" s="155"/>
      <c r="AA2558" s="155"/>
      <c r="AB2558" s="155"/>
      <c r="AC2558" s="155"/>
      <c r="AD2558" s="155"/>
      <c r="AE2558" s="155"/>
      <c r="AF2558" s="155"/>
      <c r="AG2558" s="155"/>
      <c r="AH2558" s="155"/>
      <c r="AI2558" s="155"/>
      <c r="AJ2558" s="155"/>
      <c r="AK2558" s="155"/>
      <c r="AL2558" s="155"/>
      <c r="AM2558" s="155"/>
      <c r="AN2558" s="155"/>
      <c r="AO2558" s="155"/>
      <c r="AP2558" s="155"/>
      <c r="AQ2558" s="155"/>
      <c r="AR2558" s="155"/>
    </row>
    <row r="2559" spans="1:44" ht="102" x14ac:dyDescent="0.3">
      <c r="A2559" s="155"/>
      <c r="B2559" s="161" t="s">
        <v>2253</v>
      </c>
      <c r="C2559" s="162" t="s">
        <v>932</v>
      </c>
      <c r="D2559" s="170">
        <v>1679.34</v>
      </c>
      <c r="E2559" s="171">
        <v>1679.34</v>
      </c>
      <c r="F2559" s="165" t="s">
        <v>4107</v>
      </c>
      <c r="G2559" s="166" t="s">
        <v>3457</v>
      </c>
      <c r="H2559" s="167"/>
      <c r="I2559" s="155"/>
      <c r="J2559" s="155"/>
      <c r="K2559" s="155"/>
      <c r="L2559" s="155"/>
      <c r="M2559" s="155"/>
      <c r="N2559" s="155"/>
      <c r="O2559" s="155"/>
      <c r="P2559" s="155"/>
      <c r="Q2559" s="155"/>
      <c r="R2559" s="155"/>
      <c r="S2559" s="155"/>
      <c r="T2559" s="155"/>
      <c r="U2559" s="155"/>
      <c r="V2559" s="155"/>
      <c r="W2559" s="155"/>
      <c r="X2559" s="155"/>
      <c r="Y2559" s="155"/>
      <c r="Z2559" s="155"/>
      <c r="AA2559" s="155"/>
      <c r="AB2559" s="155"/>
      <c r="AC2559" s="155"/>
      <c r="AD2559" s="155"/>
      <c r="AE2559" s="155"/>
      <c r="AF2559" s="155"/>
      <c r="AG2559" s="155"/>
      <c r="AH2559" s="155"/>
      <c r="AI2559" s="155"/>
      <c r="AJ2559" s="155"/>
      <c r="AK2559" s="155"/>
      <c r="AL2559" s="155"/>
      <c r="AM2559" s="155"/>
      <c r="AN2559" s="155"/>
      <c r="AO2559" s="155"/>
      <c r="AP2559" s="155"/>
      <c r="AQ2559" s="155"/>
      <c r="AR2559" s="155"/>
    </row>
    <row r="2560" spans="1:44" ht="102" hidden="1" x14ac:dyDescent="0.3">
      <c r="A2560" s="155"/>
      <c r="B2560" s="165" t="s">
        <v>4107</v>
      </c>
      <c r="C2560" s="162"/>
      <c r="D2560" s="170">
        <v>1679.34</v>
      </c>
      <c r="E2560" s="171">
        <v>1679.34</v>
      </c>
      <c r="F2560" s="166" t="s">
        <v>3457</v>
      </c>
      <c r="G2560" s="161" t="s">
        <v>1556</v>
      </c>
      <c r="H2560" s="162" t="s">
        <v>693</v>
      </c>
      <c r="I2560" s="155"/>
      <c r="J2560" s="155"/>
      <c r="K2560" s="155"/>
      <c r="L2560" s="155"/>
      <c r="M2560" s="155"/>
      <c r="N2560" s="155"/>
      <c r="O2560" s="155"/>
      <c r="P2560" s="155"/>
      <c r="Q2560" s="155"/>
      <c r="R2560" s="155"/>
      <c r="S2560" s="155"/>
      <c r="T2560" s="155"/>
      <c r="U2560" s="155"/>
      <c r="V2560" s="155"/>
      <c r="W2560" s="155"/>
      <c r="X2560" s="155"/>
      <c r="Y2560" s="155"/>
      <c r="Z2560" s="155"/>
      <c r="AA2560" s="155"/>
      <c r="AB2560" s="155"/>
      <c r="AC2560" s="155"/>
      <c r="AD2560" s="155"/>
      <c r="AE2560" s="155"/>
      <c r="AF2560" s="155"/>
      <c r="AG2560" s="155"/>
      <c r="AH2560" s="155"/>
      <c r="AI2560" s="155"/>
      <c r="AJ2560" s="155"/>
      <c r="AK2560" s="155"/>
      <c r="AL2560" s="155"/>
      <c r="AM2560" s="155"/>
      <c r="AN2560" s="155"/>
      <c r="AO2560" s="155"/>
      <c r="AP2560" s="155"/>
      <c r="AQ2560" s="155"/>
      <c r="AR2560" s="155"/>
    </row>
    <row r="2561" spans="1:44" ht="102" hidden="1" x14ac:dyDescent="0.3">
      <c r="A2561" s="155"/>
      <c r="B2561" s="166" t="s">
        <v>3457</v>
      </c>
      <c r="C2561" s="167"/>
      <c r="D2561" s="170">
        <v>1679.34</v>
      </c>
      <c r="E2561" s="171">
        <v>1679.34</v>
      </c>
      <c r="F2561" s="161" t="s">
        <v>1556</v>
      </c>
      <c r="G2561" s="165" t="s">
        <v>4107</v>
      </c>
      <c r="H2561" s="162"/>
      <c r="I2561" s="155"/>
      <c r="J2561" s="155"/>
      <c r="K2561" s="155"/>
      <c r="L2561" s="155"/>
      <c r="M2561" s="155"/>
      <c r="N2561" s="155"/>
      <c r="O2561" s="155"/>
      <c r="P2561" s="155"/>
      <c r="Q2561" s="155"/>
      <c r="R2561" s="155"/>
      <c r="S2561" s="155"/>
      <c r="T2561" s="155"/>
      <c r="U2561" s="155"/>
      <c r="V2561" s="155"/>
      <c r="W2561" s="155"/>
      <c r="X2561" s="155"/>
      <c r="Y2561" s="155"/>
      <c r="Z2561" s="155"/>
      <c r="AA2561" s="155"/>
      <c r="AB2561" s="155"/>
      <c r="AC2561" s="155"/>
      <c r="AD2561" s="155"/>
      <c r="AE2561" s="155"/>
      <c r="AF2561" s="155"/>
      <c r="AG2561" s="155"/>
      <c r="AH2561" s="155"/>
      <c r="AI2561" s="155"/>
      <c r="AJ2561" s="155"/>
      <c r="AK2561" s="155"/>
      <c r="AL2561" s="155"/>
      <c r="AM2561" s="155"/>
      <c r="AN2561" s="155"/>
      <c r="AO2561" s="155"/>
      <c r="AP2561" s="155"/>
      <c r="AQ2561" s="155"/>
      <c r="AR2561" s="155"/>
    </row>
    <row r="2562" spans="1:44" ht="102" x14ac:dyDescent="0.3">
      <c r="A2562" s="155"/>
      <c r="B2562" s="161" t="s">
        <v>1556</v>
      </c>
      <c r="C2562" s="162" t="s">
        <v>693</v>
      </c>
      <c r="D2562" s="168"/>
      <c r="E2562" s="169"/>
      <c r="F2562" s="165" t="s">
        <v>4107</v>
      </c>
      <c r="G2562" s="166" t="s">
        <v>3110</v>
      </c>
      <c r="H2562" s="167"/>
      <c r="I2562" s="155"/>
      <c r="J2562" s="155"/>
      <c r="K2562" s="155"/>
      <c r="L2562" s="155"/>
      <c r="M2562" s="155"/>
      <c r="N2562" s="155"/>
      <c r="O2562" s="155"/>
      <c r="P2562" s="155"/>
      <c r="Q2562" s="155"/>
      <c r="R2562" s="155"/>
      <c r="S2562" s="155"/>
      <c r="T2562" s="155"/>
      <c r="U2562" s="155"/>
      <c r="V2562" s="155"/>
      <c r="W2562" s="155"/>
      <c r="X2562" s="155"/>
      <c r="Y2562" s="155"/>
      <c r="Z2562" s="155"/>
      <c r="AA2562" s="155"/>
      <c r="AB2562" s="155"/>
      <c r="AC2562" s="155"/>
      <c r="AD2562" s="155"/>
      <c r="AE2562" s="155"/>
      <c r="AF2562" s="155"/>
      <c r="AG2562" s="155"/>
      <c r="AH2562" s="155"/>
      <c r="AI2562" s="155"/>
      <c r="AJ2562" s="155"/>
      <c r="AK2562" s="155"/>
      <c r="AL2562" s="155"/>
      <c r="AM2562" s="155"/>
      <c r="AN2562" s="155"/>
      <c r="AO2562" s="155"/>
      <c r="AP2562" s="155"/>
      <c r="AQ2562" s="155"/>
      <c r="AR2562" s="155"/>
    </row>
    <row r="2563" spans="1:44" ht="112.2" hidden="1" x14ac:dyDescent="0.3">
      <c r="A2563" s="155"/>
      <c r="B2563" s="165" t="s">
        <v>4107</v>
      </c>
      <c r="C2563" s="162"/>
      <c r="D2563" s="170">
        <v>2662.89</v>
      </c>
      <c r="E2563" s="171">
        <v>2662.89</v>
      </c>
      <c r="F2563" s="166" t="s">
        <v>3110</v>
      </c>
      <c r="G2563" s="165" t="s">
        <v>4040</v>
      </c>
      <c r="H2563" s="162"/>
      <c r="I2563" s="155"/>
      <c r="J2563" s="155"/>
      <c r="K2563" s="155"/>
      <c r="L2563" s="155"/>
      <c r="M2563" s="155"/>
      <c r="N2563" s="155"/>
      <c r="O2563" s="155"/>
      <c r="P2563" s="155"/>
      <c r="Q2563" s="155"/>
      <c r="R2563" s="155"/>
      <c r="S2563" s="155"/>
      <c r="T2563" s="155"/>
      <c r="U2563" s="155"/>
      <c r="V2563" s="155"/>
      <c r="W2563" s="155"/>
      <c r="X2563" s="155"/>
      <c r="Y2563" s="155"/>
      <c r="Z2563" s="155"/>
      <c r="AA2563" s="155"/>
      <c r="AB2563" s="155"/>
      <c r="AC2563" s="155"/>
      <c r="AD2563" s="155"/>
      <c r="AE2563" s="155"/>
      <c r="AF2563" s="155"/>
      <c r="AG2563" s="155"/>
      <c r="AH2563" s="155"/>
      <c r="AI2563" s="155"/>
      <c r="AJ2563" s="155"/>
      <c r="AK2563" s="155"/>
      <c r="AL2563" s="155"/>
      <c r="AM2563" s="155"/>
      <c r="AN2563" s="155"/>
      <c r="AO2563" s="155"/>
      <c r="AP2563" s="155"/>
      <c r="AQ2563" s="155"/>
      <c r="AR2563" s="155"/>
    </row>
    <row r="2564" spans="1:44" ht="112.2" hidden="1" x14ac:dyDescent="0.3">
      <c r="A2564" s="155"/>
      <c r="B2564" s="166" t="s">
        <v>3110</v>
      </c>
      <c r="C2564" s="167"/>
      <c r="D2564" s="170">
        <v>2662.89</v>
      </c>
      <c r="E2564" s="171">
        <v>2662.89</v>
      </c>
      <c r="F2564" s="165" t="s">
        <v>4040</v>
      </c>
      <c r="G2564" s="166" t="s">
        <v>3110</v>
      </c>
      <c r="H2564" s="167"/>
      <c r="I2564" s="155"/>
      <c r="J2564" s="155"/>
      <c r="K2564" s="155"/>
      <c r="L2564" s="155"/>
      <c r="M2564" s="155"/>
      <c r="N2564" s="155"/>
      <c r="O2564" s="155"/>
      <c r="P2564" s="155"/>
      <c r="Q2564" s="155"/>
      <c r="R2564" s="155"/>
      <c r="S2564" s="155"/>
      <c r="T2564" s="155"/>
      <c r="U2564" s="155"/>
      <c r="V2564" s="155"/>
      <c r="W2564" s="155"/>
      <c r="X2564" s="155"/>
      <c r="Y2564" s="155"/>
      <c r="Z2564" s="155"/>
      <c r="AA2564" s="155"/>
      <c r="AB2564" s="155"/>
      <c r="AC2564" s="155"/>
      <c r="AD2564" s="155"/>
      <c r="AE2564" s="155"/>
      <c r="AF2564" s="155"/>
      <c r="AG2564" s="155"/>
      <c r="AH2564" s="155"/>
      <c r="AI2564" s="155"/>
      <c r="AJ2564" s="155"/>
      <c r="AK2564" s="155"/>
      <c r="AL2564" s="155"/>
      <c r="AM2564" s="155"/>
      <c r="AN2564" s="155"/>
      <c r="AO2564" s="155"/>
      <c r="AP2564" s="155"/>
      <c r="AQ2564" s="155"/>
      <c r="AR2564" s="155"/>
    </row>
    <row r="2565" spans="1:44" ht="112.2" hidden="1" x14ac:dyDescent="0.3">
      <c r="A2565" s="155"/>
      <c r="B2565" s="165" t="s">
        <v>4040</v>
      </c>
      <c r="C2565" s="162"/>
      <c r="D2565" s="170">
        <v>-2662.89</v>
      </c>
      <c r="E2565" s="171">
        <v>-2662.89</v>
      </c>
      <c r="F2565" s="166" t="s">
        <v>3110</v>
      </c>
      <c r="G2565" s="161" t="s">
        <v>3580</v>
      </c>
      <c r="H2565" s="162" t="s">
        <v>693</v>
      </c>
      <c r="I2565" s="155"/>
      <c r="J2565" s="155"/>
      <c r="K2565" s="155"/>
      <c r="L2565" s="155"/>
      <c r="M2565" s="155"/>
      <c r="N2565" s="155"/>
      <c r="O2565" s="155"/>
      <c r="P2565" s="155"/>
      <c r="Q2565" s="155"/>
      <c r="R2565" s="155"/>
      <c r="S2565" s="155"/>
      <c r="T2565" s="155"/>
      <c r="U2565" s="155"/>
      <c r="V2565" s="155"/>
      <c r="W2565" s="155"/>
      <c r="X2565" s="155"/>
      <c r="Y2565" s="155"/>
      <c r="Z2565" s="155"/>
      <c r="AA2565" s="155"/>
      <c r="AB2565" s="155"/>
      <c r="AC2565" s="155"/>
      <c r="AD2565" s="155"/>
      <c r="AE2565" s="155"/>
      <c r="AF2565" s="155"/>
      <c r="AG2565" s="155"/>
      <c r="AH2565" s="155"/>
      <c r="AI2565" s="155"/>
      <c r="AJ2565" s="155"/>
      <c r="AK2565" s="155"/>
      <c r="AL2565" s="155"/>
      <c r="AM2565" s="155"/>
      <c r="AN2565" s="155"/>
      <c r="AO2565" s="155"/>
      <c r="AP2565" s="155"/>
      <c r="AQ2565" s="155"/>
      <c r="AR2565" s="155"/>
    </row>
    <row r="2566" spans="1:44" ht="102" hidden="1" x14ac:dyDescent="0.3">
      <c r="A2566" s="155"/>
      <c r="B2566" s="166" t="s">
        <v>3110</v>
      </c>
      <c r="C2566" s="167"/>
      <c r="D2566" s="170">
        <v>-2662.89</v>
      </c>
      <c r="E2566" s="171">
        <v>-2662.89</v>
      </c>
      <c r="F2566" s="161" t="s">
        <v>3580</v>
      </c>
      <c r="G2566" s="165" t="s">
        <v>4041</v>
      </c>
      <c r="H2566" s="162"/>
      <c r="I2566" s="155"/>
      <c r="J2566" s="155"/>
      <c r="K2566" s="155"/>
      <c r="L2566" s="155"/>
      <c r="M2566" s="155"/>
      <c r="N2566" s="155"/>
      <c r="O2566" s="155"/>
      <c r="P2566" s="155"/>
      <c r="Q2566" s="155"/>
      <c r="R2566" s="155"/>
      <c r="S2566" s="155"/>
      <c r="T2566" s="155"/>
      <c r="U2566" s="155"/>
      <c r="V2566" s="155"/>
      <c r="W2566" s="155"/>
      <c r="X2566" s="155"/>
      <c r="Y2566" s="155"/>
      <c r="Z2566" s="155"/>
      <c r="AA2566" s="155"/>
      <c r="AB2566" s="155"/>
      <c r="AC2566" s="155"/>
      <c r="AD2566" s="155"/>
      <c r="AE2566" s="155"/>
      <c r="AF2566" s="155"/>
      <c r="AG2566" s="155"/>
      <c r="AH2566" s="155"/>
      <c r="AI2566" s="155"/>
      <c r="AJ2566" s="155"/>
      <c r="AK2566" s="155"/>
      <c r="AL2566" s="155"/>
      <c r="AM2566" s="155"/>
      <c r="AN2566" s="155"/>
      <c r="AO2566" s="155"/>
      <c r="AP2566" s="155"/>
      <c r="AQ2566" s="155"/>
      <c r="AR2566" s="155"/>
    </row>
    <row r="2567" spans="1:44" ht="102" x14ac:dyDescent="0.3">
      <c r="A2567" s="155"/>
      <c r="B2567" s="161" t="s">
        <v>3580</v>
      </c>
      <c r="C2567" s="162" t="s">
        <v>693</v>
      </c>
      <c r="D2567" s="170">
        <v>2662.89</v>
      </c>
      <c r="E2567" s="171">
        <v>2662.89</v>
      </c>
      <c r="F2567" s="165" t="s">
        <v>4041</v>
      </c>
      <c r="G2567" s="166" t="s">
        <v>4042</v>
      </c>
      <c r="H2567" s="167"/>
      <c r="I2567" s="155"/>
      <c r="J2567" s="155"/>
      <c r="K2567" s="155"/>
      <c r="L2567" s="155"/>
      <c r="M2567" s="155"/>
      <c r="N2567" s="155"/>
      <c r="O2567" s="155"/>
      <c r="P2567" s="155"/>
      <c r="Q2567" s="155"/>
      <c r="R2567" s="155"/>
      <c r="S2567" s="155"/>
      <c r="T2567" s="155"/>
      <c r="U2567" s="155"/>
      <c r="V2567" s="155"/>
      <c r="W2567" s="155"/>
      <c r="X2567" s="155"/>
      <c r="Y2567" s="155"/>
      <c r="Z2567" s="155"/>
      <c r="AA2567" s="155"/>
      <c r="AB2567" s="155"/>
      <c r="AC2567" s="155"/>
      <c r="AD2567" s="155"/>
      <c r="AE2567" s="155"/>
      <c r="AF2567" s="155"/>
      <c r="AG2567" s="155"/>
      <c r="AH2567" s="155"/>
      <c r="AI2567" s="155"/>
      <c r="AJ2567" s="155"/>
      <c r="AK2567" s="155"/>
      <c r="AL2567" s="155"/>
      <c r="AM2567" s="155"/>
      <c r="AN2567" s="155"/>
      <c r="AO2567" s="155"/>
      <c r="AP2567" s="155"/>
      <c r="AQ2567" s="155"/>
      <c r="AR2567" s="155"/>
    </row>
    <row r="2568" spans="1:44" ht="102" hidden="1" x14ac:dyDescent="0.3">
      <c r="A2568" s="155"/>
      <c r="B2568" s="165" t="s">
        <v>4041</v>
      </c>
      <c r="C2568" s="162"/>
      <c r="D2568" s="170">
        <v>2662.89</v>
      </c>
      <c r="E2568" s="171">
        <v>2662.89</v>
      </c>
      <c r="F2568" s="166" t="s">
        <v>4042</v>
      </c>
      <c r="G2568" s="161" t="s">
        <v>1618</v>
      </c>
      <c r="H2568" s="162" t="s">
        <v>968</v>
      </c>
      <c r="I2568" s="155"/>
      <c r="J2568" s="155"/>
      <c r="K2568" s="155"/>
      <c r="L2568" s="155"/>
      <c r="M2568" s="155"/>
      <c r="N2568" s="155"/>
      <c r="O2568" s="155"/>
      <c r="P2568" s="155"/>
      <c r="Q2568" s="155"/>
      <c r="R2568" s="155"/>
      <c r="S2568" s="155"/>
      <c r="T2568" s="155"/>
      <c r="U2568" s="155"/>
      <c r="V2568" s="155"/>
      <c r="W2568" s="155"/>
      <c r="X2568" s="155"/>
      <c r="Y2568" s="155"/>
      <c r="Z2568" s="155"/>
      <c r="AA2568" s="155"/>
      <c r="AB2568" s="155"/>
      <c r="AC2568" s="155"/>
      <c r="AD2568" s="155"/>
      <c r="AE2568" s="155"/>
      <c r="AF2568" s="155"/>
      <c r="AG2568" s="155"/>
      <c r="AH2568" s="155"/>
      <c r="AI2568" s="155"/>
      <c r="AJ2568" s="155"/>
      <c r="AK2568" s="155"/>
      <c r="AL2568" s="155"/>
      <c r="AM2568" s="155"/>
      <c r="AN2568" s="155"/>
      <c r="AO2568" s="155"/>
      <c r="AP2568" s="155"/>
      <c r="AQ2568" s="155"/>
      <c r="AR2568" s="155"/>
    </row>
    <row r="2569" spans="1:44" ht="102" hidden="1" x14ac:dyDescent="0.3">
      <c r="A2569" s="155"/>
      <c r="B2569" s="166" t="s">
        <v>4042</v>
      </c>
      <c r="C2569" s="167"/>
      <c r="D2569" s="170">
        <v>2662.89</v>
      </c>
      <c r="E2569" s="171">
        <v>2662.89</v>
      </c>
      <c r="F2569" s="161" t="s">
        <v>1618</v>
      </c>
      <c r="G2569" s="165" t="s">
        <v>4107</v>
      </c>
      <c r="H2569" s="162"/>
      <c r="I2569" s="155"/>
      <c r="J2569" s="155"/>
      <c r="K2569" s="155"/>
      <c r="L2569" s="155"/>
      <c r="M2569" s="155"/>
      <c r="N2569" s="155"/>
      <c r="O2569" s="155"/>
      <c r="P2569" s="155"/>
      <c r="Q2569" s="155"/>
      <c r="R2569" s="155"/>
      <c r="S2569" s="155"/>
      <c r="T2569" s="155"/>
      <c r="U2569" s="155"/>
      <c r="V2569" s="155"/>
      <c r="W2569" s="155"/>
      <c r="X2569" s="155"/>
      <c r="Y2569" s="155"/>
      <c r="Z2569" s="155"/>
      <c r="AA2569" s="155"/>
      <c r="AB2569" s="155"/>
      <c r="AC2569" s="155"/>
      <c r="AD2569" s="155"/>
      <c r="AE2569" s="155"/>
      <c r="AF2569" s="155"/>
      <c r="AG2569" s="155"/>
      <c r="AH2569" s="155"/>
      <c r="AI2569" s="155"/>
      <c r="AJ2569" s="155"/>
      <c r="AK2569" s="155"/>
      <c r="AL2569" s="155"/>
      <c r="AM2569" s="155"/>
      <c r="AN2569" s="155"/>
      <c r="AO2569" s="155"/>
      <c r="AP2569" s="155"/>
      <c r="AQ2569" s="155"/>
      <c r="AR2569" s="155"/>
    </row>
    <row r="2570" spans="1:44" ht="102" x14ac:dyDescent="0.3">
      <c r="A2570" s="155"/>
      <c r="B2570" s="161" t="s">
        <v>1618</v>
      </c>
      <c r="C2570" s="162" t="s">
        <v>968</v>
      </c>
      <c r="D2570" s="170">
        <v>1395.87</v>
      </c>
      <c r="E2570" s="171">
        <v>1395.87</v>
      </c>
      <c r="F2570" s="165" t="s">
        <v>4107</v>
      </c>
      <c r="G2570" s="166" t="s">
        <v>3111</v>
      </c>
      <c r="H2570" s="167"/>
      <c r="I2570" s="155"/>
      <c r="J2570" s="155"/>
      <c r="K2570" s="155"/>
      <c r="L2570" s="155"/>
      <c r="M2570" s="155"/>
      <c r="N2570" s="155"/>
      <c r="O2570" s="155"/>
      <c r="P2570" s="155"/>
      <c r="Q2570" s="155"/>
      <c r="R2570" s="155"/>
      <c r="S2570" s="155"/>
      <c r="T2570" s="155"/>
      <c r="U2570" s="155"/>
      <c r="V2570" s="155"/>
      <c r="W2570" s="155"/>
      <c r="X2570" s="155"/>
      <c r="Y2570" s="155"/>
      <c r="Z2570" s="155"/>
      <c r="AA2570" s="155"/>
      <c r="AB2570" s="155"/>
      <c r="AC2570" s="155"/>
      <c r="AD2570" s="155"/>
      <c r="AE2570" s="155"/>
      <c r="AF2570" s="155"/>
      <c r="AG2570" s="155"/>
      <c r="AH2570" s="155"/>
      <c r="AI2570" s="155"/>
      <c r="AJ2570" s="155"/>
      <c r="AK2570" s="155"/>
      <c r="AL2570" s="155"/>
      <c r="AM2570" s="155"/>
      <c r="AN2570" s="155"/>
      <c r="AO2570" s="155"/>
      <c r="AP2570" s="155"/>
      <c r="AQ2570" s="155"/>
      <c r="AR2570" s="155"/>
    </row>
    <row r="2571" spans="1:44" ht="102" hidden="1" x14ac:dyDescent="0.3">
      <c r="A2571" s="155"/>
      <c r="B2571" s="165" t="s">
        <v>4107</v>
      </c>
      <c r="C2571" s="162"/>
      <c r="D2571" s="170">
        <v>1395.87</v>
      </c>
      <c r="E2571" s="171">
        <v>1395.87</v>
      </c>
      <c r="F2571" s="166" t="s">
        <v>3111</v>
      </c>
      <c r="G2571" s="161" t="s">
        <v>1305</v>
      </c>
      <c r="H2571" s="162" t="s">
        <v>1012</v>
      </c>
      <c r="I2571" s="155"/>
      <c r="J2571" s="155"/>
      <c r="K2571" s="155"/>
      <c r="L2571" s="155"/>
      <c r="M2571" s="155"/>
      <c r="N2571" s="155"/>
      <c r="O2571" s="155"/>
      <c r="P2571" s="155"/>
      <c r="Q2571" s="155"/>
      <c r="R2571" s="155"/>
      <c r="S2571" s="155"/>
      <c r="T2571" s="155"/>
      <c r="U2571" s="155"/>
      <c r="V2571" s="155"/>
      <c r="W2571" s="155"/>
      <c r="X2571" s="155"/>
      <c r="Y2571" s="155"/>
      <c r="Z2571" s="155"/>
      <c r="AA2571" s="155"/>
      <c r="AB2571" s="155"/>
      <c r="AC2571" s="155"/>
      <c r="AD2571" s="155"/>
      <c r="AE2571" s="155"/>
      <c r="AF2571" s="155"/>
      <c r="AG2571" s="155"/>
      <c r="AH2571" s="155"/>
      <c r="AI2571" s="155"/>
      <c r="AJ2571" s="155"/>
      <c r="AK2571" s="155"/>
      <c r="AL2571" s="155"/>
      <c r="AM2571" s="155"/>
      <c r="AN2571" s="155"/>
      <c r="AO2571" s="155"/>
      <c r="AP2571" s="155"/>
      <c r="AQ2571" s="155"/>
      <c r="AR2571" s="155"/>
    </row>
    <row r="2572" spans="1:44" ht="102" hidden="1" x14ac:dyDescent="0.3">
      <c r="A2572" s="155"/>
      <c r="B2572" s="166" t="s">
        <v>3111</v>
      </c>
      <c r="C2572" s="167"/>
      <c r="D2572" s="170">
        <v>1395.87</v>
      </c>
      <c r="E2572" s="171">
        <v>1395.87</v>
      </c>
      <c r="F2572" s="161" t="s">
        <v>1305</v>
      </c>
      <c r="G2572" s="165" t="s">
        <v>4107</v>
      </c>
      <c r="H2572" s="162"/>
      <c r="I2572" s="155"/>
      <c r="J2572" s="155"/>
      <c r="K2572" s="155"/>
      <c r="L2572" s="155"/>
      <c r="M2572" s="155"/>
      <c r="N2572" s="155"/>
      <c r="O2572" s="155"/>
      <c r="P2572" s="155"/>
      <c r="Q2572" s="155"/>
      <c r="R2572" s="155"/>
      <c r="S2572" s="155"/>
      <c r="T2572" s="155"/>
      <c r="U2572" s="155"/>
      <c r="V2572" s="155"/>
      <c r="W2572" s="155"/>
      <c r="X2572" s="155"/>
      <c r="Y2572" s="155"/>
      <c r="Z2572" s="155"/>
      <c r="AA2572" s="155"/>
      <c r="AB2572" s="155"/>
      <c r="AC2572" s="155"/>
      <c r="AD2572" s="155"/>
      <c r="AE2572" s="155"/>
      <c r="AF2572" s="155"/>
      <c r="AG2572" s="155"/>
      <c r="AH2572" s="155"/>
      <c r="AI2572" s="155"/>
      <c r="AJ2572" s="155"/>
      <c r="AK2572" s="155"/>
      <c r="AL2572" s="155"/>
      <c r="AM2572" s="155"/>
      <c r="AN2572" s="155"/>
      <c r="AO2572" s="155"/>
      <c r="AP2572" s="155"/>
      <c r="AQ2572" s="155"/>
      <c r="AR2572" s="155"/>
    </row>
    <row r="2573" spans="1:44" ht="102" x14ac:dyDescent="0.3">
      <c r="A2573" s="155"/>
      <c r="B2573" s="161" t="s">
        <v>1305</v>
      </c>
      <c r="C2573" s="162" t="s">
        <v>1012</v>
      </c>
      <c r="D2573" s="170">
        <v>1447.41</v>
      </c>
      <c r="E2573" s="171">
        <v>1447.41</v>
      </c>
      <c r="F2573" s="165" t="s">
        <v>4107</v>
      </c>
      <c r="G2573" s="166" t="s">
        <v>3112</v>
      </c>
      <c r="H2573" s="167"/>
      <c r="I2573" s="155"/>
      <c r="J2573" s="155"/>
      <c r="K2573" s="155"/>
      <c r="L2573" s="155"/>
      <c r="M2573" s="155"/>
      <c r="N2573" s="155"/>
      <c r="O2573" s="155"/>
      <c r="P2573" s="155"/>
      <c r="Q2573" s="155"/>
      <c r="R2573" s="155"/>
      <c r="S2573" s="155"/>
      <c r="T2573" s="155"/>
      <c r="U2573" s="155"/>
      <c r="V2573" s="155"/>
      <c r="W2573" s="155"/>
      <c r="X2573" s="155"/>
      <c r="Y2573" s="155"/>
      <c r="Z2573" s="155"/>
      <c r="AA2573" s="155"/>
      <c r="AB2573" s="155"/>
      <c r="AC2573" s="155"/>
      <c r="AD2573" s="155"/>
      <c r="AE2573" s="155"/>
      <c r="AF2573" s="155"/>
      <c r="AG2573" s="155"/>
      <c r="AH2573" s="155"/>
      <c r="AI2573" s="155"/>
      <c r="AJ2573" s="155"/>
      <c r="AK2573" s="155"/>
      <c r="AL2573" s="155"/>
      <c r="AM2573" s="155"/>
      <c r="AN2573" s="155"/>
      <c r="AO2573" s="155"/>
      <c r="AP2573" s="155"/>
      <c r="AQ2573" s="155"/>
      <c r="AR2573" s="155"/>
    </row>
    <row r="2574" spans="1:44" ht="102" hidden="1" x14ac:dyDescent="0.3">
      <c r="A2574" s="155"/>
      <c r="B2574" s="165" t="s">
        <v>4107</v>
      </c>
      <c r="C2574" s="162"/>
      <c r="D2574" s="170">
        <v>1447.41</v>
      </c>
      <c r="E2574" s="171">
        <v>1447.41</v>
      </c>
      <c r="F2574" s="166" t="s">
        <v>3112</v>
      </c>
      <c r="G2574" s="161" t="s">
        <v>1658</v>
      </c>
      <c r="H2574" s="162" t="s">
        <v>887</v>
      </c>
      <c r="I2574" s="155"/>
      <c r="J2574" s="155"/>
      <c r="K2574" s="155"/>
      <c r="L2574" s="155"/>
      <c r="M2574" s="155"/>
      <c r="N2574" s="155"/>
      <c r="O2574" s="155"/>
      <c r="P2574" s="155"/>
      <c r="Q2574" s="155"/>
      <c r="R2574" s="155"/>
      <c r="S2574" s="155"/>
      <c r="T2574" s="155"/>
      <c r="U2574" s="155"/>
      <c r="V2574" s="155"/>
      <c r="W2574" s="155"/>
      <c r="X2574" s="155"/>
      <c r="Y2574" s="155"/>
      <c r="Z2574" s="155"/>
      <c r="AA2574" s="155"/>
      <c r="AB2574" s="155"/>
      <c r="AC2574" s="155"/>
      <c r="AD2574" s="155"/>
      <c r="AE2574" s="155"/>
      <c r="AF2574" s="155"/>
      <c r="AG2574" s="155"/>
      <c r="AH2574" s="155"/>
      <c r="AI2574" s="155"/>
      <c r="AJ2574" s="155"/>
      <c r="AK2574" s="155"/>
      <c r="AL2574" s="155"/>
      <c r="AM2574" s="155"/>
      <c r="AN2574" s="155"/>
      <c r="AO2574" s="155"/>
      <c r="AP2574" s="155"/>
      <c r="AQ2574" s="155"/>
      <c r="AR2574" s="155"/>
    </row>
    <row r="2575" spans="1:44" ht="102" hidden="1" x14ac:dyDescent="0.3">
      <c r="A2575" s="155"/>
      <c r="B2575" s="166" t="s">
        <v>3112</v>
      </c>
      <c r="C2575" s="167"/>
      <c r="D2575" s="170">
        <v>1447.41</v>
      </c>
      <c r="E2575" s="171">
        <v>1447.41</v>
      </c>
      <c r="F2575" s="161" t="s">
        <v>1658</v>
      </c>
      <c r="G2575" s="165" t="s">
        <v>4107</v>
      </c>
      <c r="H2575" s="162"/>
      <c r="I2575" s="155"/>
      <c r="J2575" s="155"/>
      <c r="K2575" s="155"/>
      <c r="L2575" s="155"/>
      <c r="M2575" s="155"/>
      <c r="N2575" s="155"/>
      <c r="O2575" s="155"/>
      <c r="P2575" s="155"/>
      <c r="Q2575" s="155"/>
      <c r="R2575" s="155"/>
      <c r="S2575" s="155"/>
      <c r="T2575" s="155"/>
      <c r="U2575" s="155"/>
      <c r="V2575" s="155"/>
      <c r="W2575" s="155"/>
      <c r="X2575" s="155"/>
      <c r="Y2575" s="155"/>
      <c r="Z2575" s="155"/>
      <c r="AA2575" s="155"/>
      <c r="AB2575" s="155"/>
      <c r="AC2575" s="155"/>
      <c r="AD2575" s="155"/>
      <c r="AE2575" s="155"/>
      <c r="AF2575" s="155"/>
      <c r="AG2575" s="155"/>
      <c r="AH2575" s="155"/>
      <c r="AI2575" s="155"/>
      <c r="AJ2575" s="155"/>
      <c r="AK2575" s="155"/>
      <c r="AL2575" s="155"/>
      <c r="AM2575" s="155"/>
      <c r="AN2575" s="155"/>
      <c r="AO2575" s="155"/>
      <c r="AP2575" s="155"/>
      <c r="AQ2575" s="155"/>
      <c r="AR2575" s="155"/>
    </row>
    <row r="2576" spans="1:44" ht="102" x14ac:dyDescent="0.3">
      <c r="A2576" s="155"/>
      <c r="B2576" s="161" t="s">
        <v>1658</v>
      </c>
      <c r="C2576" s="162" t="s">
        <v>887</v>
      </c>
      <c r="D2576" s="168"/>
      <c r="E2576" s="169"/>
      <c r="F2576" s="165" t="s">
        <v>4107</v>
      </c>
      <c r="G2576" s="166" t="s">
        <v>3113</v>
      </c>
      <c r="H2576" s="167"/>
      <c r="I2576" s="155"/>
      <c r="J2576" s="155"/>
      <c r="K2576" s="155"/>
      <c r="L2576" s="155"/>
      <c r="M2576" s="155"/>
      <c r="N2576" s="155"/>
      <c r="O2576" s="155"/>
      <c r="P2576" s="155"/>
      <c r="Q2576" s="155"/>
      <c r="R2576" s="155"/>
      <c r="S2576" s="155"/>
      <c r="T2576" s="155"/>
      <c r="U2576" s="155"/>
      <c r="V2576" s="155"/>
      <c r="W2576" s="155"/>
      <c r="X2576" s="155"/>
      <c r="Y2576" s="155"/>
      <c r="Z2576" s="155"/>
      <c r="AA2576" s="155"/>
      <c r="AB2576" s="155"/>
      <c r="AC2576" s="155"/>
      <c r="AD2576" s="155"/>
      <c r="AE2576" s="155"/>
      <c r="AF2576" s="155"/>
      <c r="AG2576" s="155"/>
      <c r="AH2576" s="155"/>
      <c r="AI2576" s="155"/>
      <c r="AJ2576" s="155"/>
      <c r="AK2576" s="155"/>
      <c r="AL2576" s="155"/>
      <c r="AM2576" s="155"/>
      <c r="AN2576" s="155"/>
      <c r="AO2576" s="155"/>
      <c r="AP2576" s="155"/>
      <c r="AQ2576" s="155"/>
      <c r="AR2576" s="155"/>
    </row>
    <row r="2577" spans="1:44" ht="112.2" hidden="1" x14ac:dyDescent="0.3">
      <c r="A2577" s="155"/>
      <c r="B2577" s="165" t="s">
        <v>4107</v>
      </c>
      <c r="C2577" s="162"/>
      <c r="D2577" s="170">
        <v>2534.04</v>
      </c>
      <c r="E2577" s="171">
        <v>2534.04</v>
      </c>
      <c r="F2577" s="166" t="s">
        <v>3113</v>
      </c>
      <c r="G2577" s="165" t="s">
        <v>4043</v>
      </c>
      <c r="H2577" s="162"/>
      <c r="I2577" s="155"/>
      <c r="J2577" s="155"/>
      <c r="K2577" s="155"/>
      <c r="L2577" s="155"/>
      <c r="M2577" s="155"/>
      <c r="N2577" s="155"/>
      <c r="O2577" s="155"/>
      <c r="P2577" s="155"/>
      <c r="Q2577" s="155"/>
      <c r="R2577" s="155"/>
      <c r="S2577" s="155"/>
      <c r="T2577" s="155"/>
      <c r="U2577" s="155"/>
      <c r="V2577" s="155"/>
      <c r="W2577" s="155"/>
      <c r="X2577" s="155"/>
      <c r="Y2577" s="155"/>
      <c r="Z2577" s="155"/>
      <c r="AA2577" s="155"/>
      <c r="AB2577" s="155"/>
      <c r="AC2577" s="155"/>
      <c r="AD2577" s="155"/>
      <c r="AE2577" s="155"/>
      <c r="AF2577" s="155"/>
      <c r="AG2577" s="155"/>
      <c r="AH2577" s="155"/>
      <c r="AI2577" s="155"/>
      <c r="AJ2577" s="155"/>
      <c r="AK2577" s="155"/>
      <c r="AL2577" s="155"/>
      <c r="AM2577" s="155"/>
      <c r="AN2577" s="155"/>
      <c r="AO2577" s="155"/>
      <c r="AP2577" s="155"/>
      <c r="AQ2577" s="155"/>
      <c r="AR2577" s="155"/>
    </row>
    <row r="2578" spans="1:44" ht="112.2" hidden="1" x14ac:dyDescent="0.3">
      <c r="A2578" s="155"/>
      <c r="B2578" s="166" t="s">
        <v>3113</v>
      </c>
      <c r="C2578" s="167"/>
      <c r="D2578" s="170">
        <v>2534.04</v>
      </c>
      <c r="E2578" s="171">
        <v>2534.04</v>
      </c>
      <c r="F2578" s="165" t="s">
        <v>4043</v>
      </c>
      <c r="G2578" s="166" t="s">
        <v>3113</v>
      </c>
      <c r="H2578" s="167"/>
      <c r="I2578" s="155"/>
      <c r="J2578" s="155"/>
      <c r="K2578" s="155"/>
      <c r="L2578" s="155"/>
      <c r="M2578" s="155"/>
      <c r="N2578" s="155"/>
      <c r="O2578" s="155"/>
      <c r="P2578" s="155"/>
      <c r="Q2578" s="155"/>
      <c r="R2578" s="155"/>
      <c r="S2578" s="155"/>
      <c r="T2578" s="155"/>
      <c r="U2578" s="155"/>
      <c r="V2578" s="155"/>
      <c r="W2578" s="155"/>
      <c r="X2578" s="155"/>
      <c r="Y2578" s="155"/>
      <c r="Z2578" s="155"/>
      <c r="AA2578" s="155"/>
      <c r="AB2578" s="155"/>
      <c r="AC2578" s="155"/>
      <c r="AD2578" s="155"/>
      <c r="AE2578" s="155"/>
      <c r="AF2578" s="155"/>
      <c r="AG2578" s="155"/>
      <c r="AH2578" s="155"/>
      <c r="AI2578" s="155"/>
      <c r="AJ2578" s="155"/>
      <c r="AK2578" s="155"/>
      <c r="AL2578" s="155"/>
      <c r="AM2578" s="155"/>
      <c r="AN2578" s="155"/>
      <c r="AO2578" s="155"/>
      <c r="AP2578" s="155"/>
      <c r="AQ2578" s="155"/>
      <c r="AR2578" s="155"/>
    </row>
    <row r="2579" spans="1:44" ht="112.2" hidden="1" x14ac:dyDescent="0.3">
      <c r="A2579" s="155"/>
      <c r="B2579" s="165" t="s">
        <v>4043</v>
      </c>
      <c r="C2579" s="162"/>
      <c r="D2579" s="170">
        <v>-2534.04</v>
      </c>
      <c r="E2579" s="171">
        <v>-2534.04</v>
      </c>
      <c r="F2579" s="166" t="s">
        <v>3113</v>
      </c>
      <c r="G2579" s="161" t="s">
        <v>3581</v>
      </c>
      <c r="H2579" s="162" t="s">
        <v>887</v>
      </c>
      <c r="I2579" s="155"/>
      <c r="J2579" s="155"/>
      <c r="K2579" s="155"/>
      <c r="L2579" s="155"/>
      <c r="M2579" s="155"/>
      <c r="N2579" s="155"/>
      <c r="O2579" s="155"/>
      <c r="P2579" s="155"/>
      <c r="Q2579" s="155"/>
      <c r="R2579" s="155"/>
      <c r="S2579" s="155"/>
      <c r="T2579" s="155"/>
      <c r="U2579" s="155"/>
      <c r="V2579" s="155"/>
      <c r="W2579" s="155"/>
      <c r="X2579" s="155"/>
      <c r="Y2579" s="155"/>
      <c r="Z2579" s="155"/>
      <c r="AA2579" s="155"/>
      <c r="AB2579" s="155"/>
      <c r="AC2579" s="155"/>
      <c r="AD2579" s="155"/>
      <c r="AE2579" s="155"/>
      <c r="AF2579" s="155"/>
      <c r="AG2579" s="155"/>
      <c r="AH2579" s="155"/>
      <c r="AI2579" s="155"/>
      <c r="AJ2579" s="155"/>
      <c r="AK2579" s="155"/>
      <c r="AL2579" s="155"/>
      <c r="AM2579" s="155"/>
      <c r="AN2579" s="155"/>
      <c r="AO2579" s="155"/>
      <c r="AP2579" s="155"/>
      <c r="AQ2579" s="155"/>
      <c r="AR2579" s="155"/>
    </row>
    <row r="2580" spans="1:44" ht="102" hidden="1" x14ac:dyDescent="0.3">
      <c r="A2580" s="155"/>
      <c r="B2580" s="166" t="s">
        <v>3113</v>
      </c>
      <c r="C2580" s="167"/>
      <c r="D2580" s="170">
        <v>-2534.04</v>
      </c>
      <c r="E2580" s="171">
        <v>-2534.04</v>
      </c>
      <c r="F2580" s="161" t="s">
        <v>3581</v>
      </c>
      <c r="G2580" s="165" t="s">
        <v>4044</v>
      </c>
      <c r="H2580" s="162"/>
      <c r="I2580" s="155"/>
      <c r="J2580" s="155"/>
      <c r="K2580" s="155"/>
      <c r="L2580" s="155"/>
      <c r="M2580" s="155"/>
      <c r="N2580" s="155"/>
      <c r="O2580" s="155"/>
      <c r="P2580" s="155"/>
      <c r="Q2580" s="155"/>
      <c r="R2580" s="155"/>
      <c r="S2580" s="155"/>
      <c r="T2580" s="155"/>
      <c r="U2580" s="155"/>
      <c r="V2580" s="155"/>
      <c r="W2580" s="155"/>
      <c r="X2580" s="155"/>
      <c r="Y2580" s="155"/>
      <c r="Z2580" s="155"/>
      <c r="AA2580" s="155"/>
      <c r="AB2580" s="155"/>
      <c r="AC2580" s="155"/>
      <c r="AD2580" s="155"/>
      <c r="AE2580" s="155"/>
      <c r="AF2580" s="155"/>
      <c r="AG2580" s="155"/>
      <c r="AH2580" s="155"/>
      <c r="AI2580" s="155"/>
      <c r="AJ2580" s="155"/>
      <c r="AK2580" s="155"/>
      <c r="AL2580" s="155"/>
      <c r="AM2580" s="155"/>
      <c r="AN2580" s="155"/>
      <c r="AO2580" s="155"/>
      <c r="AP2580" s="155"/>
      <c r="AQ2580" s="155"/>
      <c r="AR2580" s="155"/>
    </row>
    <row r="2581" spans="1:44" ht="102" x14ac:dyDescent="0.3">
      <c r="A2581" s="155"/>
      <c r="B2581" s="161" t="s">
        <v>3581</v>
      </c>
      <c r="C2581" s="162" t="s">
        <v>887</v>
      </c>
      <c r="D2581" s="170">
        <v>2534.04</v>
      </c>
      <c r="E2581" s="171">
        <v>2534.04</v>
      </c>
      <c r="F2581" s="165" t="s">
        <v>4044</v>
      </c>
      <c r="G2581" s="166" t="s">
        <v>4045</v>
      </c>
      <c r="H2581" s="167"/>
      <c r="I2581" s="155"/>
      <c r="J2581" s="155"/>
      <c r="K2581" s="155"/>
      <c r="L2581" s="155"/>
      <c r="M2581" s="155"/>
      <c r="N2581" s="155"/>
      <c r="O2581" s="155"/>
      <c r="P2581" s="155"/>
      <c r="Q2581" s="155"/>
      <c r="R2581" s="155"/>
      <c r="S2581" s="155"/>
      <c r="T2581" s="155"/>
      <c r="U2581" s="155"/>
      <c r="V2581" s="155"/>
      <c r="W2581" s="155"/>
      <c r="X2581" s="155"/>
      <c r="Y2581" s="155"/>
      <c r="Z2581" s="155"/>
      <c r="AA2581" s="155"/>
      <c r="AB2581" s="155"/>
      <c r="AC2581" s="155"/>
      <c r="AD2581" s="155"/>
      <c r="AE2581" s="155"/>
      <c r="AF2581" s="155"/>
      <c r="AG2581" s="155"/>
      <c r="AH2581" s="155"/>
      <c r="AI2581" s="155"/>
      <c r="AJ2581" s="155"/>
      <c r="AK2581" s="155"/>
      <c r="AL2581" s="155"/>
      <c r="AM2581" s="155"/>
      <c r="AN2581" s="155"/>
      <c r="AO2581" s="155"/>
      <c r="AP2581" s="155"/>
      <c r="AQ2581" s="155"/>
      <c r="AR2581" s="155"/>
    </row>
    <row r="2582" spans="1:44" ht="102" hidden="1" x14ac:dyDescent="0.3">
      <c r="A2582" s="155"/>
      <c r="B2582" s="165" t="s">
        <v>4044</v>
      </c>
      <c r="C2582" s="162"/>
      <c r="D2582" s="170">
        <v>2534.04</v>
      </c>
      <c r="E2582" s="171">
        <v>2534.04</v>
      </c>
      <c r="F2582" s="166" t="s">
        <v>4045</v>
      </c>
      <c r="G2582" s="161" t="s">
        <v>1610</v>
      </c>
      <c r="H2582" s="162" t="s">
        <v>1109</v>
      </c>
      <c r="I2582" s="155"/>
      <c r="J2582" s="155"/>
      <c r="K2582" s="155"/>
      <c r="L2582" s="155"/>
      <c r="M2582" s="155"/>
      <c r="N2582" s="155"/>
      <c r="O2582" s="155"/>
      <c r="P2582" s="155"/>
      <c r="Q2582" s="155"/>
      <c r="R2582" s="155"/>
      <c r="S2582" s="155"/>
      <c r="T2582" s="155"/>
      <c r="U2582" s="155"/>
      <c r="V2582" s="155"/>
      <c r="W2582" s="155"/>
      <c r="X2582" s="155"/>
      <c r="Y2582" s="155"/>
      <c r="Z2582" s="155"/>
      <c r="AA2582" s="155"/>
      <c r="AB2582" s="155"/>
      <c r="AC2582" s="155"/>
      <c r="AD2582" s="155"/>
      <c r="AE2582" s="155"/>
      <c r="AF2582" s="155"/>
      <c r="AG2582" s="155"/>
      <c r="AH2582" s="155"/>
      <c r="AI2582" s="155"/>
      <c r="AJ2582" s="155"/>
      <c r="AK2582" s="155"/>
      <c r="AL2582" s="155"/>
      <c r="AM2582" s="155"/>
      <c r="AN2582" s="155"/>
      <c r="AO2582" s="155"/>
      <c r="AP2582" s="155"/>
      <c r="AQ2582" s="155"/>
      <c r="AR2582" s="155"/>
    </row>
    <row r="2583" spans="1:44" ht="102" hidden="1" x14ac:dyDescent="0.3">
      <c r="A2583" s="155"/>
      <c r="B2583" s="166" t="s">
        <v>4045</v>
      </c>
      <c r="C2583" s="167"/>
      <c r="D2583" s="170">
        <v>2534.04</v>
      </c>
      <c r="E2583" s="171">
        <v>2534.04</v>
      </c>
      <c r="F2583" s="161" t="s">
        <v>1610</v>
      </c>
      <c r="G2583" s="165" t="s">
        <v>4107</v>
      </c>
      <c r="H2583" s="162"/>
      <c r="I2583" s="155"/>
      <c r="J2583" s="155"/>
      <c r="K2583" s="155"/>
      <c r="L2583" s="155"/>
      <c r="M2583" s="155"/>
      <c r="N2583" s="155"/>
      <c r="O2583" s="155"/>
      <c r="P2583" s="155"/>
      <c r="Q2583" s="155"/>
      <c r="R2583" s="155"/>
      <c r="S2583" s="155"/>
      <c r="T2583" s="155"/>
      <c r="U2583" s="155"/>
      <c r="V2583" s="155"/>
      <c r="W2583" s="155"/>
      <c r="X2583" s="155"/>
      <c r="Y2583" s="155"/>
      <c r="Z2583" s="155"/>
      <c r="AA2583" s="155"/>
      <c r="AB2583" s="155"/>
      <c r="AC2583" s="155"/>
      <c r="AD2583" s="155"/>
      <c r="AE2583" s="155"/>
      <c r="AF2583" s="155"/>
      <c r="AG2583" s="155"/>
      <c r="AH2583" s="155"/>
      <c r="AI2583" s="155"/>
      <c r="AJ2583" s="155"/>
      <c r="AK2583" s="155"/>
      <c r="AL2583" s="155"/>
      <c r="AM2583" s="155"/>
      <c r="AN2583" s="155"/>
      <c r="AO2583" s="155"/>
      <c r="AP2583" s="155"/>
      <c r="AQ2583" s="155"/>
      <c r="AR2583" s="155"/>
    </row>
    <row r="2584" spans="1:44" ht="102" x14ac:dyDescent="0.3">
      <c r="A2584" s="155"/>
      <c r="B2584" s="161" t="s">
        <v>1610</v>
      </c>
      <c r="C2584" s="162" t="s">
        <v>1109</v>
      </c>
      <c r="D2584" s="170">
        <v>1687.93</v>
      </c>
      <c r="E2584" s="171">
        <v>1687.93</v>
      </c>
      <c r="F2584" s="165" t="s">
        <v>4107</v>
      </c>
      <c r="G2584" s="166" t="s">
        <v>3114</v>
      </c>
      <c r="H2584" s="167"/>
      <c r="I2584" s="155"/>
      <c r="J2584" s="155"/>
      <c r="K2584" s="155"/>
      <c r="L2584" s="155"/>
      <c r="M2584" s="155"/>
      <c r="N2584" s="155"/>
      <c r="O2584" s="155"/>
      <c r="P2584" s="155"/>
      <c r="Q2584" s="155"/>
      <c r="R2584" s="155"/>
      <c r="S2584" s="155"/>
      <c r="T2584" s="155"/>
      <c r="U2584" s="155"/>
      <c r="V2584" s="155"/>
      <c r="W2584" s="155"/>
      <c r="X2584" s="155"/>
      <c r="Y2584" s="155"/>
      <c r="Z2584" s="155"/>
      <c r="AA2584" s="155"/>
      <c r="AB2584" s="155"/>
      <c r="AC2584" s="155"/>
      <c r="AD2584" s="155"/>
      <c r="AE2584" s="155"/>
      <c r="AF2584" s="155"/>
      <c r="AG2584" s="155"/>
      <c r="AH2584" s="155"/>
      <c r="AI2584" s="155"/>
      <c r="AJ2584" s="155"/>
      <c r="AK2584" s="155"/>
      <c r="AL2584" s="155"/>
      <c r="AM2584" s="155"/>
      <c r="AN2584" s="155"/>
      <c r="AO2584" s="155"/>
      <c r="AP2584" s="155"/>
      <c r="AQ2584" s="155"/>
      <c r="AR2584" s="155"/>
    </row>
    <row r="2585" spans="1:44" ht="102" hidden="1" x14ac:dyDescent="0.3">
      <c r="A2585" s="155"/>
      <c r="B2585" s="165" t="s">
        <v>4107</v>
      </c>
      <c r="C2585" s="162"/>
      <c r="D2585" s="170">
        <v>1687.93</v>
      </c>
      <c r="E2585" s="171">
        <v>1687.93</v>
      </c>
      <c r="F2585" s="166" t="s">
        <v>3114</v>
      </c>
      <c r="G2585" s="161" t="s">
        <v>1619</v>
      </c>
      <c r="H2585" s="162" t="s">
        <v>209</v>
      </c>
      <c r="I2585" s="155"/>
      <c r="J2585" s="155"/>
      <c r="K2585" s="155"/>
      <c r="L2585" s="155"/>
      <c r="M2585" s="155"/>
      <c r="N2585" s="155"/>
      <c r="O2585" s="155"/>
      <c r="P2585" s="155"/>
      <c r="Q2585" s="155"/>
      <c r="R2585" s="155"/>
      <c r="S2585" s="155"/>
      <c r="T2585" s="155"/>
      <c r="U2585" s="155"/>
      <c r="V2585" s="155"/>
      <c r="W2585" s="155"/>
      <c r="X2585" s="155"/>
      <c r="Y2585" s="155"/>
      <c r="Z2585" s="155"/>
      <c r="AA2585" s="155"/>
      <c r="AB2585" s="155"/>
      <c r="AC2585" s="155"/>
      <c r="AD2585" s="155"/>
      <c r="AE2585" s="155"/>
      <c r="AF2585" s="155"/>
      <c r="AG2585" s="155"/>
      <c r="AH2585" s="155"/>
      <c r="AI2585" s="155"/>
      <c r="AJ2585" s="155"/>
      <c r="AK2585" s="155"/>
      <c r="AL2585" s="155"/>
      <c r="AM2585" s="155"/>
      <c r="AN2585" s="155"/>
      <c r="AO2585" s="155"/>
      <c r="AP2585" s="155"/>
      <c r="AQ2585" s="155"/>
      <c r="AR2585" s="155"/>
    </row>
    <row r="2586" spans="1:44" ht="102" hidden="1" x14ac:dyDescent="0.3">
      <c r="A2586" s="155"/>
      <c r="B2586" s="166" t="s">
        <v>3114</v>
      </c>
      <c r="C2586" s="167"/>
      <c r="D2586" s="170">
        <v>1687.93</v>
      </c>
      <c r="E2586" s="171">
        <v>1687.93</v>
      </c>
      <c r="F2586" s="161" t="s">
        <v>1619</v>
      </c>
      <c r="G2586" s="165" t="s">
        <v>4107</v>
      </c>
      <c r="H2586" s="162"/>
      <c r="I2586" s="155"/>
      <c r="J2586" s="155"/>
      <c r="K2586" s="155"/>
      <c r="L2586" s="155"/>
      <c r="M2586" s="155"/>
      <c r="N2586" s="155"/>
      <c r="O2586" s="155"/>
      <c r="P2586" s="155"/>
      <c r="Q2586" s="155"/>
      <c r="R2586" s="155"/>
      <c r="S2586" s="155"/>
      <c r="T2586" s="155"/>
      <c r="U2586" s="155"/>
      <c r="V2586" s="155"/>
      <c r="W2586" s="155"/>
      <c r="X2586" s="155"/>
      <c r="Y2586" s="155"/>
      <c r="Z2586" s="155"/>
      <c r="AA2586" s="155"/>
      <c r="AB2586" s="155"/>
      <c r="AC2586" s="155"/>
      <c r="AD2586" s="155"/>
      <c r="AE2586" s="155"/>
      <c r="AF2586" s="155"/>
      <c r="AG2586" s="155"/>
      <c r="AH2586" s="155"/>
      <c r="AI2586" s="155"/>
      <c r="AJ2586" s="155"/>
      <c r="AK2586" s="155"/>
      <c r="AL2586" s="155"/>
      <c r="AM2586" s="155"/>
      <c r="AN2586" s="155"/>
      <c r="AO2586" s="155"/>
      <c r="AP2586" s="155"/>
      <c r="AQ2586" s="155"/>
      <c r="AR2586" s="155"/>
    </row>
    <row r="2587" spans="1:44" ht="102" x14ac:dyDescent="0.3">
      <c r="A2587" s="155"/>
      <c r="B2587" s="161" t="s">
        <v>1619</v>
      </c>
      <c r="C2587" s="162" t="s">
        <v>209</v>
      </c>
      <c r="D2587" s="170">
        <v>3603.48</v>
      </c>
      <c r="E2587" s="171">
        <v>3603.48</v>
      </c>
      <c r="F2587" s="165" t="s">
        <v>4107</v>
      </c>
      <c r="G2587" s="166" t="s">
        <v>2759</v>
      </c>
      <c r="H2587" s="167"/>
      <c r="I2587" s="155"/>
      <c r="J2587" s="155"/>
      <c r="K2587" s="155"/>
      <c r="L2587" s="155"/>
      <c r="M2587" s="155"/>
      <c r="N2587" s="155"/>
      <c r="O2587" s="155"/>
      <c r="P2587" s="155"/>
      <c r="Q2587" s="155"/>
      <c r="R2587" s="155"/>
      <c r="S2587" s="155"/>
      <c r="T2587" s="155"/>
      <c r="U2587" s="155"/>
      <c r="V2587" s="155"/>
      <c r="W2587" s="155"/>
      <c r="X2587" s="155"/>
      <c r="Y2587" s="155"/>
      <c r="Z2587" s="155"/>
      <c r="AA2587" s="155"/>
      <c r="AB2587" s="155"/>
      <c r="AC2587" s="155"/>
      <c r="AD2587" s="155"/>
      <c r="AE2587" s="155"/>
      <c r="AF2587" s="155"/>
      <c r="AG2587" s="155"/>
      <c r="AH2587" s="155"/>
      <c r="AI2587" s="155"/>
      <c r="AJ2587" s="155"/>
      <c r="AK2587" s="155"/>
      <c r="AL2587" s="155"/>
      <c r="AM2587" s="155"/>
      <c r="AN2587" s="155"/>
      <c r="AO2587" s="155"/>
      <c r="AP2587" s="155"/>
      <c r="AQ2587" s="155"/>
      <c r="AR2587" s="155"/>
    </row>
    <row r="2588" spans="1:44" ht="102" hidden="1" x14ac:dyDescent="0.3">
      <c r="A2588" s="155"/>
      <c r="B2588" s="165" t="s">
        <v>4107</v>
      </c>
      <c r="C2588" s="162"/>
      <c r="D2588" s="170">
        <v>3603.48</v>
      </c>
      <c r="E2588" s="171">
        <v>3603.48</v>
      </c>
      <c r="F2588" s="166" t="s">
        <v>2759</v>
      </c>
      <c r="G2588" s="161" t="s">
        <v>3582</v>
      </c>
      <c r="H2588" s="162" t="s">
        <v>691</v>
      </c>
      <c r="I2588" s="155"/>
      <c r="J2588" s="155"/>
      <c r="K2588" s="155"/>
      <c r="L2588" s="155"/>
      <c r="M2588" s="155"/>
      <c r="N2588" s="155"/>
      <c r="O2588" s="155"/>
      <c r="P2588" s="155"/>
      <c r="Q2588" s="155"/>
      <c r="R2588" s="155"/>
      <c r="S2588" s="155"/>
      <c r="T2588" s="155"/>
      <c r="U2588" s="155"/>
      <c r="V2588" s="155"/>
      <c r="W2588" s="155"/>
      <c r="X2588" s="155"/>
      <c r="Y2588" s="155"/>
      <c r="Z2588" s="155"/>
      <c r="AA2588" s="155"/>
      <c r="AB2588" s="155"/>
      <c r="AC2588" s="155"/>
      <c r="AD2588" s="155"/>
      <c r="AE2588" s="155"/>
      <c r="AF2588" s="155"/>
      <c r="AG2588" s="155"/>
      <c r="AH2588" s="155"/>
      <c r="AI2588" s="155"/>
      <c r="AJ2588" s="155"/>
      <c r="AK2588" s="155"/>
      <c r="AL2588" s="155"/>
      <c r="AM2588" s="155"/>
      <c r="AN2588" s="155"/>
      <c r="AO2588" s="155"/>
      <c r="AP2588" s="155"/>
      <c r="AQ2588" s="155"/>
      <c r="AR2588" s="155"/>
    </row>
    <row r="2589" spans="1:44" ht="102" hidden="1" x14ac:dyDescent="0.3">
      <c r="A2589" s="155"/>
      <c r="B2589" s="166" t="s">
        <v>2759</v>
      </c>
      <c r="C2589" s="167"/>
      <c r="D2589" s="170">
        <v>3603.48</v>
      </c>
      <c r="E2589" s="171">
        <v>3603.48</v>
      </c>
      <c r="F2589" s="161" t="s">
        <v>3582</v>
      </c>
      <c r="G2589" s="165" t="s">
        <v>4107</v>
      </c>
      <c r="H2589" s="162"/>
      <c r="I2589" s="155"/>
      <c r="J2589" s="155"/>
      <c r="K2589" s="155"/>
      <c r="L2589" s="155"/>
      <c r="M2589" s="155"/>
      <c r="N2589" s="155"/>
      <c r="O2589" s="155"/>
      <c r="P2589" s="155"/>
      <c r="Q2589" s="155"/>
      <c r="R2589" s="155"/>
      <c r="S2589" s="155"/>
      <c r="T2589" s="155"/>
      <c r="U2589" s="155"/>
      <c r="V2589" s="155"/>
      <c r="W2589" s="155"/>
      <c r="X2589" s="155"/>
      <c r="Y2589" s="155"/>
      <c r="Z2589" s="155"/>
      <c r="AA2589" s="155"/>
      <c r="AB2589" s="155"/>
      <c r="AC2589" s="155"/>
      <c r="AD2589" s="155"/>
      <c r="AE2589" s="155"/>
      <c r="AF2589" s="155"/>
      <c r="AG2589" s="155"/>
      <c r="AH2589" s="155"/>
      <c r="AI2589" s="155"/>
      <c r="AJ2589" s="155"/>
      <c r="AK2589" s="155"/>
      <c r="AL2589" s="155"/>
      <c r="AM2589" s="155"/>
      <c r="AN2589" s="155"/>
      <c r="AO2589" s="155"/>
      <c r="AP2589" s="155"/>
      <c r="AQ2589" s="155"/>
      <c r="AR2589" s="155"/>
    </row>
    <row r="2590" spans="1:44" ht="102" x14ac:dyDescent="0.3">
      <c r="A2590" s="155"/>
      <c r="B2590" s="161" t="s">
        <v>3582</v>
      </c>
      <c r="C2590" s="162" t="s">
        <v>691</v>
      </c>
      <c r="D2590" s="170">
        <v>1378.69</v>
      </c>
      <c r="E2590" s="171">
        <v>1378.69</v>
      </c>
      <c r="F2590" s="165" t="s">
        <v>4107</v>
      </c>
      <c r="G2590" s="166" t="s">
        <v>4047</v>
      </c>
      <c r="H2590" s="167"/>
      <c r="I2590" s="155"/>
      <c r="J2590" s="155"/>
      <c r="K2590" s="155"/>
      <c r="L2590" s="155"/>
      <c r="M2590" s="155"/>
      <c r="N2590" s="155"/>
      <c r="O2590" s="155"/>
      <c r="P2590" s="155"/>
      <c r="Q2590" s="155"/>
      <c r="R2590" s="155"/>
      <c r="S2590" s="155"/>
      <c r="T2590" s="155"/>
      <c r="U2590" s="155"/>
      <c r="V2590" s="155"/>
      <c r="W2590" s="155"/>
      <c r="X2590" s="155"/>
      <c r="Y2590" s="155"/>
      <c r="Z2590" s="155"/>
      <c r="AA2590" s="155"/>
      <c r="AB2590" s="155"/>
      <c r="AC2590" s="155"/>
      <c r="AD2590" s="155"/>
      <c r="AE2590" s="155"/>
      <c r="AF2590" s="155"/>
      <c r="AG2590" s="155"/>
      <c r="AH2590" s="155"/>
      <c r="AI2590" s="155"/>
      <c r="AJ2590" s="155"/>
      <c r="AK2590" s="155"/>
      <c r="AL2590" s="155"/>
      <c r="AM2590" s="155"/>
      <c r="AN2590" s="155"/>
      <c r="AO2590" s="155"/>
      <c r="AP2590" s="155"/>
      <c r="AQ2590" s="155"/>
      <c r="AR2590" s="155"/>
    </row>
    <row r="2591" spans="1:44" ht="102" hidden="1" x14ac:dyDescent="0.3">
      <c r="A2591" s="155"/>
      <c r="B2591" s="165" t="s">
        <v>4107</v>
      </c>
      <c r="C2591" s="162"/>
      <c r="D2591" s="170">
        <v>1378.69</v>
      </c>
      <c r="E2591" s="171">
        <v>1378.69</v>
      </c>
      <c r="F2591" s="166" t="s">
        <v>4047</v>
      </c>
      <c r="G2591" s="161" t="s">
        <v>1577</v>
      </c>
      <c r="H2591" s="162" t="s">
        <v>953</v>
      </c>
      <c r="I2591" s="155"/>
      <c r="J2591" s="155"/>
      <c r="K2591" s="155"/>
      <c r="L2591" s="155"/>
      <c r="M2591" s="155"/>
      <c r="N2591" s="155"/>
      <c r="O2591" s="155"/>
      <c r="P2591" s="155"/>
      <c r="Q2591" s="155"/>
      <c r="R2591" s="155"/>
      <c r="S2591" s="155"/>
      <c r="T2591" s="155"/>
      <c r="U2591" s="155"/>
      <c r="V2591" s="155"/>
      <c r="W2591" s="155"/>
      <c r="X2591" s="155"/>
      <c r="Y2591" s="155"/>
      <c r="Z2591" s="155"/>
      <c r="AA2591" s="155"/>
      <c r="AB2591" s="155"/>
      <c r="AC2591" s="155"/>
      <c r="AD2591" s="155"/>
      <c r="AE2591" s="155"/>
      <c r="AF2591" s="155"/>
      <c r="AG2591" s="155"/>
      <c r="AH2591" s="155"/>
      <c r="AI2591" s="155"/>
      <c r="AJ2591" s="155"/>
      <c r="AK2591" s="155"/>
      <c r="AL2591" s="155"/>
      <c r="AM2591" s="155"/>
      <c r="AN2591" s="155"/>
      <c r="AO2591" s="155"/>
      <c r="AP2591" s="155"/>
      <c r="AQ2591" s="155"/>
      <c r="AR2591" s="155"/>
    </row>
    <row r="2592" spans="1:44" ht="102" hidden="1" x14ac:dyDescent="0.3">
      <c r="A2592" s="155"/>
      <c r="B2592" s="166" t="s">
        <v>4047</v>
      </c>
      <c r="C2592" s="167"/>
      <c r="D2592" s="170">
        <v>1378.69</v>
      </c>
      <c r="E2592" s="171">
        <v>1378.69</v>
      </c>
      <c r="F2592" s="161" t="s">
        <v>1577</v>
      </c>
      <c r="G2592" s="165" t="s">
        <v>4107</v>
      </c>
      <c r="H2592" s="162"/>
      <c r="I2592" s="155"/>
      <c r="J2592" s="155"/>
      <c r="K2592" s="155"/>
      <c r="L2592" s="155"/>
      <c r="M2592" s="155"/>
      <c r="N2592" s="155"/>
      <c r="O2592" s="155"/>
      <c r="P2592" s="155"/>
      <c r="Q2592" s="155"/>
      <c r="R2592" s="155"/>
      <c r="S2592" s="155"/>
      <c r="T2592" s="155"/>
      <c r="U2592" s="155"/>
      <c r="V2592" s="155"/>
      <c r="W2592" s="155"/>
      <c r="X2592" s="155"/>
      <c r="Y2592" s="155"/>
      <c r="Z2592" s="155"/>
      <c r="AA2592" s="155"/>
      <c r="AB2592" s="155"/>
      <c r="AC2592" s="155"/>
      <c r="AD2592" s="155"/>
      <c r="AE2592" s="155"/>
      <c r="AF2592" s="155"/>
      <c r="AG2592" s="155"/>
      <c r="AH2592" s="155"/>
      <c r="AI2592" s="155"/>
      <c r="AJ2592" s="155"/>
      <c r="AK2592" s="155"/>
      <c r="AL2592" s="155"/>
      <c r="AM2592" s="155"/>
      <c r="AN2592" s="155"/>
      <c r="AO2592" s="155"/>
      <c r="AP2592" s="155"/>
      <c r="AQ2592" s="155"/>
      <c r="AR2592" s="155"/>
    </row>
    <row r="2593" spans="1:44" ht="102" x14ac:dyDescent="0.3">
      <c r="A2593" s="155"/>
      <c r="B2593" s="161" t="s">
        <v>1577</v>
      </c>
      <c r="C2593" s="162" t="s">
        <v>953</v>
      </c>
      <c r="D2593" s="170">
        <v>1365.8</v>
      </c>
      <c r="E2593" s="171">
        <v>1365.8</v>
      </c>
      <c r="F2593" s="165" t="s">
        <v>4107</v>
      </c>
      <c r="G2593" s="166" t="s">
        <v>3116</v>
      </c>
      <c r="H2593" s="167"/>
      <c r="I2593" s="155"/>
      <c r="J2593" s="155"/>
      <c r="K2593" s="155"/>
      <c r="L2593" s="155"/>
      <c r="M2593" s="155"/>
      <c r="N2593" s="155"/>
      <c r="O2593" s="155"/>
      <c r="P2593" s="155"/>
      <c r="Q2593" s="155"/>
      <c r="R2593" s="155"/>
      <c r="S2593" s="155"/>
      <c r="T2593" s="155"/>
      <c r="U2593" s="155"/>
      <c r="V2593" s="155"/>
      <c r="W2593" s="155"/>
      <c r="X2593" s="155"/>
      <c r="Y2593" s="155"/>
      <c r="Z2593" s="155"/>
      <c r="AA2593" s="155"/>
      <c r="AB2593" s="155"/>
      <c r="AC2593" s="155"/>
      <c r="AD2593" s="155"/>
      <c r="AE2593" s="155"/>
      <c r="AF2593" s="155"/>
      <c r="AG2593" s="155"/>
      <c r="AH2593" s="155"/>
      <c r="AI2593" s="155"/>
      <c r="AJ2593" s="155"/>
      <c r="AK2593" s="155"/>
      <c r="AL2593" s="155"/>
      <c r="AM2593" s="155"/>
      <c r="AN2593" s="155"/>
      <c r="AO2593" s="155"/>
      <c r="AP2593" s="155"/>
      <c r="AQ2593" s="155"/>
      <c r="AR2593" s="155"/>
    </row>
    <row r="2594" spans="1:44" ht="102" hidden="1" x14ac:dyDescent="0.3">
      <c r="A2594" s="155"/>
      <c r="B2594" s="165" t="s">
        <v>4107</v>
      </c>
      <c r="C2594" s="162"/>
      <c r="D2594" s="170">
        <v>1365.8</v>
      </c>
      <c r="E2594" s="171">
        <v>1365.8</v>
      </c>
      <c r="F2594" s="166" t="s">
        <v>3116</v>
      </c>
      <c r="G2594" s="161" t="s">
        <v>1718</v>
      </c>
      <c r="H2594" s="162" t="s">
        <v>694</v>
      </c>
      <c r="I2594" s="155"/>
      <c r="J2594" s="155"/>
      <c r="K2594" s="155"/>
      <c r="L2594" s="155"/>
      <c r="M2594" s="155"/>
      <c r="N2594" s="155"/>
      <c r="O2594" s="155"/>
      <c r="P2594" s="155"/>
      <c r="Q2594" s="155"/>
      <c r="R2594" s="155"/>
      <c r="S2594" s="155"/>
      <c r="T2594" s="155"/>
      <c r="U2594" s="155"/>
      <c r="V2594" s="155"/>
      <c r="W2594" s="155"/>
      <c r="X2594" s="155"/>
      <c r="Y2594" s="155"/>
      <c r="Z2594" s="155"/>
      <c r="AA2594" s="155"/>
      <c r="AB2594" s="155"/>
      <c r="AC2594" s="155"/>
      <c r="AD2594" s="155"/>
      <c r="AE2594" s="155"/>
      <c r="AF2594" s="155"/>
      <c r="AG2594" s="155"/>
      <c r="AH2594" s="155"/>
      <c r="AI2594" s="155"/>
      <c r="AJ2594" s="155"/>
      <c r="AK2594" s="155"/>
      <c r="AL2594" s="155"/>
      <c r="AM2594" s="155"/>
      <c r="AN2594" s="155"/>
      <c r="AO2594" s="155"/>
      <c r="AP2594" s="155"/>
      <c r="AQ2594" s="155"/>
      <c r="AR2594" s="155"/>
    </row>
    <row r="2595" spans="1:44" ht="102" hidden="1" x14ac:dyDescent="0.3">
      <c r="A2595" s="155"/>
      <c r="B2595" s="166" t="s">
        <v>3116</v>
      </c>
      <c r="C2595" s="167"/>
      <c r="D2595" s="170">
        <v>1365.8</v>
      </c>
      <c r="E2595" s="171">
        <v>1365.8</v>
      </c>
      <c r="F2595" s="161" t="s">
        <v>1718</v>
      </c>
      <c r="G2595" s="165" t="s">
        <v>4107</v>
      </c>
      <c r="H2595" s="162"/>
      <c r="I2595" s="155"/>
      <c r="J2595" s="155"/>
      <c r="K2595" s="155"/>
      <c r="L2595" s="155"/>
      <c r="M2595" s="155"/>
      <c r="N2595" s="155"/>
      <c r="O2595" s="155"/>
      <c r="P2595" s="155"/>
      <c r="Q2595" s="155"/>
      <c r="R2595" s="155"/>
      <c r="S2595" s="155"/>
      <c r="T2595" s="155"/>
      <c r="U2595" s="155"/>
      <c r="V2595" s="155"/>
      <c r="W2595" s="155"/>
      <c r="X2595" s="155"/>
      <c r="Y2595" s="155"/>
      <c r="Z2595" s="155"/>
      <c r="AA2595" s="155"/>
      <c r="AB2595" s="155"/>
      <c r="AC2595" s="155"/>
      <c r="AD2595" s="155"/>
      <c r="AE2595" s="155"/>
      <c r="AF2595" s="155"/>
      <c r="AG2595" s="155"/>
      <c r="AH2595" s="155"/>
      <c r="AI2595" s="155"/>
      <c r="AJ2595" s="155"/>
      <c r="AK2595" s="155"/>
      <c r="AL2595" s="155"/>
      <c r="AM2595" s="155"/>
      <c r="AN2595" s="155"/>
      <c r="AO2595" s="155"/>
      <c r="AP2595" s="155"/>
      <c r="AQ2595" s="155"/>
      <c r="AR2595" s="155"/>
    </row>
    <row r="2596" spans="1:44" ht="102" x14ac:dyDescent="0.3">
      <c r="A2596" s="155"/>
      <c r="B2596" s="161" t="s">
        <v>1718</v>
      </c>
      <c r="C2596" s="162" t="s">
        <v>694</v>
      </c>
      <c r="D2596" s="170">
        <v>1679.34</v>
      </c>
      <c r="E2596" s="171">
        <v>1679.34</v>
      </c>
      <c r="F2596" s="165" t="s">
        <v>4107</v>
      </c>
      <c r="G2596" s="166" t="s">
        <v>3117</v>
      </c>
      <c r="H2596" s="167"/>
      <c r="I2596" s="155"/>
      <c r="J2596" s="155"/>
      <c r="K2596" s="155"/>
      <c r="L2596" s="155"/>
      <c r="M2596" s="155"/>
      <c r="N2596" s="155"/>
      <c r="O2596" s="155"/>
      <c r="P2596" s="155"/>
      <c r="Q2596" s="155"/>
      <c r="R2596" s="155"/>
      <c r="S2596" s="155"/>
      <c r="T2596" s="155"/>
      <c r="U2596" s="155"/>
      <c r="V2596" s="155"/>
      <c r="W2596" s="155"/>
      <c r="X2596" s="155"/>
      <c r="Y2596" s="155"/>
      <c r="Z2596" s="155"/>
      <c r="AA2596" s="155"/>
      <c r="AB2596" s="155"/>
      <c r="AC2596" s="155"/>
      <c r="AD2596" s="155"/>
      <c r="AE2596" s="155"/>
      <c r="AF2596" s="155"/>
      <c r="AG2596" s="155"/>
      <c r="AH2596" s="155"/>
      <c r="AI2596" s="155"/>
      <c r="AJ2596" s="155"/>
      <c r="AK2596" s="155"/>
      <c r="AL2596" s="155"/>
      <c r="AM2596" s="155"/>
      <c r="AN2596" s="155"/>
      <c r="AO2596" s="155"/>
      <c r="AP2596" s="155"/>
      <c r="AQ2596" s="155"/>
      <c r="AR2596" s="155"/>
    </row>
    <row r="2597" spans="1:44" ht="102" hidden="1" x14ac:dyDescent="0.3">
      <c r="A2597" s="155"/>
      <c r="B2597" s="165" t="s">
        <v>4107</v>
      </c>
      <c r="C2597" s="162"/>
      <c r="D2597" s="170">
        <v>1679.34</v>
      </c>
      <c r="E2597" s="171">
        <v>1679.34</v>
      </c>
      <c r="F2597" s="166" t="s">
        <v>3117</v>
      </c>
      <c r="G2597" s="161" t="s">
        <v>1655</v>
      </c>
      <c r="H2597" s="162" t="s">
        <v>655</v>
      </c>
      <c r="I2597" s="155"/>
      <c r="J2597" s="155"/>
      <c r="K2597" s="155"/>
      <c r="L2597" s="155"/>
      <c r="M2597" s="155"/>
      <c r="N2597" s="155"/>
      <c r="O2597" s="155"/>
      <c r="P2597" s="155"/>
      <c r="Q2597" s="155"/>
      <c r="R2597" s="155"/>
      <c r="S2597" s="155"/>
      <c r="T2597" s="155"/>
      <c r="U2597" s="155"/>
      <c r="V2597" s="155"/>
      <c r="W2597" s="155"/>
      <c r="X2597" s="155"/>
      <c r="Y2597" s="155"/>
      <c r="Z2597" s="155"/>
      <c r="AA2597" s="155"/>
      <c r="AB2597" s="155"/>
      <c r="AC2597" s="155"/>
      <c r="AD2597" s="155"/>
      <c r="AE2597" s="155"/>
      <c r="AF2597" s="155"/>
      <c r="AG2597" s="155"/>
      <c r="AH2597" s="155"/>
      <c r="AI2597" s="155"/>
      <c r="AJ2597" s="155"/>
      <c r="AK2597" s="155"/>
      <c r="AL2597" s="155"/>
      <c r="AM2597" s="155"/>
      <c r="AN2597" s="155"/>
      <c r="AO2597" s="155"/>
      <c r="AP2597" s="155"/>
      <c r="AQ2597" s="155"/>
      <c r="AR2597" s="155"/>
    </row>
    <row r="2598" spans="1:44" ht="102" hidden="1" x14ac:dyDescent="0.3">
      <c r="A2598" s="155"/>
      <c r="B2598" s="166" t="s">
        <v>3117</v>
      </c>
      <c r="C2598" s="167"/>
      <c r="D2598" s="170">
        <v>1679.34</v>
      </c>
      <c r="E2598" s="171">
        <v>1679.34</v>
      </c>
      <c r="F2598" s="161" t="s">
        <v>1655</v>
      </c>
      <c r="G2598" s="165" t="s">
        <v>4107</v>
      </c>
      <c r="H2598" s="162"/>
      <c r="I2598" s="155"/>
      <c r="J2598" s="155"/>
      <c r="K2598" s="155"/>
      <c r="L2598" s="155"/>
      <c r="M2598" s="155"/>
      <c r="N2598" s="155"/>
      <c r="O2598" s="155"/>
      <c r="P2598" s="155"/>
      <c r="Q2598" s="155"/>
      <c r="R2598" s="155"/>
      <c r="S2598" s="155"/>
      <c r="T2598" s="155"/>
      <c r="U2598" s="155"/>
      <c r="V2598" s="155"/>
      <c r="W2598" s="155"/>
      <c r="X2598" s="155"/>
      <c r="Y2598" s="155"/>
      <c r="Z2598" s="155"/>
      <c r="AA2598" s="155"/>
      <c r="AB2598" s="155"/>
      <c r="AC2598" s="155"/>
      <c r="AD2598" s="155"/>
      <c r="AE2598" s="155"/>
      <c r="AF2598" s="155"/>
      <c r="AG2598" s="155"/>
      <c r="AH2598" s="155"/>
      <c r="AI2598" s="155"/>
      <c r="AJ2598" s="155"/>
      <c r="AK2598" s="155"/>
      <c r="AL2598" s="155"/>
      <c r="AM2598" s="155"/>
      <c r="AN2598" s="155"/>
      <c r="AO2598" s="155"/>
      <c r="AP2598" s="155"/>
      <c r="AQ2598" s="155"/>
      <c r="AR2598" s="155"/>
    </row>
    <row r="2599" spans="1:44" ht="102" x14ac:dyDescent="0.3">
      <c r="A2599" s="155"/>
      <c r="B2599" s="161" t="s">
        <v>1655</v>
      </c>
      <c r="C2599" s="162" t="s">
        <v>655</v>
      </c>
      <c r="D2599" s="170">
        <v>2662.89</v>
      </c>
      <c r="E2599" s="171">
        <v>2662.89</v>
      </c>
      <c r="F2599" s="165" t="s">
        <v>4107</v>
      </c>
      <c r="G2599" s="166" t="s">
        <v>3118</v>
      </c>
      <c r="H2599" s="167"/>
      <c r="I2599" s="155"/>
      <c r="J2599" s="155"/>
      <c r="K2599" s="155"/>
      <c r="L2599" s="155"/>
      <c r="M2599" s="155"/>
      <c r="N2599" s="155"/>
      <c r="O2599" s="155"/>
      <c r="P2599" s="155"/>
      <c r="Q2599" s="155"/>
      <c r="R2599" s="155"/>
      <c r="S2599" s="155"/>
      <c r="T2599" s="155"/>
      <c r="U2599" s="155"/>
      <c r="V2599" s="155"/>
      <c r="W2599" s="155"/>
      <c r="X2599" s="155"/>
      <c r="Y2599" s="155"/>
      <c r="Z2599" s="155"/>
      <c r="AA2599" s="155"/>
      <c r="AB2599" s="155"/>
      <c r="AC2599" s="155"/>
      <c r="AD2599" s="155"/>
      <c r="AE2599" s="155"/>
      <c r="AF2599" s="155"/>
      <c r="AG2599" s="155"/>
      <c r="AH2599" s="155"/>
      <c r="AI2599" s="155"/>
      <c r="AJ2599" s="155"/>
      <c r="AK2599" s="155"/>
      <c r="AL2599" s="155"/>
      <c r="AM2599" s="155"/>
      <c r="AN2599" s="155"/>
      <c r="AO2599" s="155"/>
      <c r="AP2599" s="155"/>
      <c r="AQ2599" s="155"/>
      <c r="AR2599" s="155"/>
    </row>
    <row r="2600" spans="1:44" ht="102" hidden="1" x14ac:dyDescent="0.3">
      <c r="A2600" s="155"/>
      <c r="B2600" s="165" t="s">
        <v>4107</v>
      </c>
      <c r="C2600" s="162"/>
      <c r="D2600" s="170">
        <v>2662.89</v>
      </c>
      <c r="E2600" s="171">
        <v>2662.89</v>
      </c>
      <c r="F2600" s="166" t="s">
        <v>3118</v>
      </c>
      <c r="G2600" s="161" t="s">
        <v>1764</v>
      </c>
      <c r="H2600" s="162" t="s">
        <v>703</v>
      </c>
      <c r="I2600" s="155"/>
      <c r="J2600" s="155"/>
      <c r="K2600" s="155"/>
      <c r="L2600" s="155"/>
      <c r="M2600" s="155"/>
      <c r="N2600" s="155"/>
      <c r="O2600" s="155"/>
      <c r="P2600" s="155"/>
      <c r="Q2600" s="155"/>
      <c r="R2600" s="155"/>
      <c r="S2600" s="155"/>
      <c r="T2600" s="155"/>
      <c r="U2600" s="155"/>
      <c r="V2600" s="155"/>
      <c r="W2600" s="155"/>
      <c r="X2600" s="155"/>
      <c r="Y2600" s="155"/>
      <c r="Z2600" s="155"/>
      <c r="AA2600" s="155"/>
      <c r="AB2600" s="155"/>
      <c r="AC2600" s="155"/>
      <c r="AD2600" s="155"/>
      <c r="AE2600" s="155"/>
      <c r="AF2600" s="155"/>
      <c r="AG2600" s="155"/>
      <c r="AH2600" s="155"/>
      <c r="AI2600" s="155"/>
      <c r="AJ2600" s="155"/>
      <c r="AK2600" s="155"/>
      <c r="AL2600" s="155"/>
      <c r="AM2600" s="155"/>
      <c r="AN2600" s="155"/>
      <c r="AO2600" s="155"/>
      <c r="AP2600" s="155"/>
      <c r="AQ2600" s="155"/>
      <c r="AR2600" s="155"/>
    </row>
    <row r="2601" spans="1:44" ht="102" hidden="1" x14ac:dyDescent="0.3">
      <c r="A2601" s="155"/>
      <c r="B2601" s="166" t="s">
        <v>3118</v>
      </c>
      <c r="C2601" s="167"/>
      <c r="D2601" s="170">
        <v>2662.89</v>
      </c>
      <c r="E2601" s="171">
        <v>2662.89</v>
      </c>
      <c r="F2601" s="161" t="s">
        <v>1764</v>
      </c>
      <c r="G2601" s="165" t="s">
        <v>4107</v>
      </c>
      <c r="H2601" s="162"/>
      <c r="I2601" s="155"/>
      <c r="J2601" s="155"/>
      <c r="K2601" s="155"/>
      <c r="L2601" s="155"/>
      <c r="M2601" s="155"/>
      <c r="N2601" s="155"/>
      <c r="O2601" s="155"/>
      <c r="P2601" s="155"/>
      <c r="Q2601" s="155"/>
      <c r="R2601" s="155"/>
      <c r="S2601" s="155"/>
      <c r="T2601" s="155"/>
      <c r="U2601" s="155"/>
      <c r="V2601" s="155"/>
      <c r="W2601" s="155"/>
      <c r="X2601" s="155"/>
      <c r="Y2601" s="155"/>
      <c r="Z2601" s="155"/>
      <c r="AA2601" s="155"/>
      <c r="AB2601" s="155"/>
      <c r="AC2601" s="155"/>
      <c r="AD2601" s="155"/>
      <c r="AE2601" s="155"/>
      <c r="AF2601" s="155"/>
      <c r="AG2601" s="155"/>
      <c r="AH2601" s="155"/>
      <c r="AI2601" s="155"/>
      <c r="AJ2601" s="155"/>
      <c r="AK2601" s="155"/>
      <c r="AL2601" s="155"/>
      <c r="AM2601" s="155"/>
      <c r="AN2601" s="155"/>
      <c r="AO2601" s="155"/>
      <c r="AP2601" s="155"/>
      <c r="AQ2601" s="155"/>
      <c r="AR2601" s="155"/>
    </row>
    <row r="2602" spans="1:44" ht="102" x14ac:dyDescent="0.3">
      <c r="A2602" s="155"/>
      <c r="B2602" s="161" t="s">
        <v>1764</v>
      </c>
      <c r="C2602" s="162" t="s">
        <v>703</v>
      </c>
      <c r="D2602" s="170">
        <v>1395.87</v>
      </c>
      <c r="E2602" s="171">
        <v>1395.87</v>
      </c>
      <c r="F2602" s="165" t="s">
        <v>4107</v>
      </c>
      <c r="G2602" s="166" t="s">
        <v>3119</v>
      </c>
      <c r="H2602" s="167"/>
      <c r="I2602" s="155"/>
      <c r="J2602" s="155"/>
      <c r="K2602" s="155"/>
      <c r="L2602" s="155"/>
      <c r="M2602" s="155"/>
      <c r="N2602" s="155"/>
      <c r="O2602" s="155"/>
      <c r="P2602" s="155"/>
      <c r="Q2602" s="155"/>
      <c r="R2602" s="155"/>
      <c r="S2602" s="155"/>
      <c r="T2602" s="155"/>
      <c r="U2602" s="155"/>
      <c r="V2602" s="155"/>
      <c r="W2602" s="155"/>
      <c r="X2602" s="155"/>
      <c r="Y2602" s="155"/>
      <c r="Z2602" s="155"/>
      <c r="AA2602" s="155"/>
      <c r="AB2602" s="155"/>
      <c r="AC2602" s="155"/>
      <c r="AD2602" s="155"/>
      <c r="AE2602" s="155"/>
      <c r="AF2602" s="155"/>
      <c r="AG2602" s="155"/>
      <c r="AH2602" s="155"/>
      <c r="AI2602" s="155"/>
      <c r="AJ2602" s="155"/>
      <c r="AK2602" s="155"/>
      <c r="AL2602" s="155"/>
      <c r="AM2602" s="155"/>
      <c r="AN2602" s="155"/>
      <c r="AO2602" s="155"/>
      <c r="AP2602" s="155"/>
      <c r="AQ2602" s="155"/>
      <c r="AR2602" s="155"/>
    </row>
    <row r="2603" spans="1:44" ht="102" hidden="1" x14ac:dyDescent="0.3">
      <c r="A2603" s="155"/>
      <c r="B2603" s="165" t="s">
        <v>4107</v>
      </c>
      <c r="C2603" s="162"/>
      <c r="D2603" s="170">
        <v>1395.87</v>
      </c>
      <c r="E2603" s="171">
        <v>1395.87</v>
      </c>
      <c r="F2603" s="166" t="s">
        <v>3119</v>
      </c>
      <c r="G2603" s="161" t="s">
        <v>1637</v>
      </c>
      <c r="H2603" s="162" t="s">
        <v>784</v>
      </c>
      <c r="I2603" s="155"/>
      <c r="J2603" s="155"/>
      <c r="K2603" s="155"/>
      <c r="L2603" s="155"/>
      <c r="M2603" s="155"/>
      <c r="N2603" s="155"/>
      <c r="O2603" s="155"/>
      <c r="P2603" s="155"/>
      <c r="Q2603" s="155"/>
      <c r="R2603" s="155"/>
      <c r="S2603" s="155"/>
      <c r="T2603" s="155"/>
      <c r="U2603" s="155"/>
      <c r="V2603" s="155"/>
      <c r="W2603" s="155"/>
      <c r="X2603" s="155"/>
      <c r="Y2603" s="155"/>
      <c r="Z2603" s="155"/>
      <c r="AA2603" s="155"/>
      <c r="AB2603" s="155"/>
      <c r="AC2603" s="155"/>
      <c r="AD2603" s="155"/>
      <c r="AE2603" s="155"/>
      <c r="AF2603" s="155"/>
      <c r="AG2603" s="155"/>
      <c r="AH2603" s="155"/>
      <c r="AI2603" s="155"/>
      <c r="AJ2603" s="155"/>
      <c r="AK2603" s="155"/>
      <c r="AL2603" s="155"/>
      <c r="AM2603" s="155"/>
      <c r="AN2603" s="155"/>
      <c r="AO2603" s="155"/>
      <c r="AP2603" s="155"/>
      <c r="AQ2603" s="155"/>
      <c r="AR2603" s="155"/>
    </row>
    <row r="2604" spans="1:44" ht="102" hidden="1" x14ac:dyDescent="0.3">
      <c r="A2604" s="155"/>
      <c r="B2604" s="166" t="s">
        <v>3119</v>
      </c>
      <c r="C2604" s="167"/>
      <c r="D2604" s="170">
        <v>1395.87</v>
      </c>
      <c r="E2604" s="171">
        <v>1395.87</v>
      </c>
      <c r="F2604" s="161" t="s">
        <v>1637</v>
      </c>
      <c r="G2604" s="165" t="s">
        <v>4107</v>
      </c>
      <c r="H2604" s="162"/>
      <c r="I2604" s="155"/>
      <c r="J2604" s="155"/>
      <c r="K2604" s="155"/>
      <c r="L2604" s="155"/>
      <c r="M2604" s="155"/>
      <c r="N2604" s="155"/>
      <c r="O2604" s="155"/>
      <c r="P2604" s="155"/>
      <c r="Q2604" s="155"/>
      <c r="R2604" s="155"/>
      <c r="S2604" s="155"/>
      <c r="T2604" s="155"/>
      <c r="U2604" s="155"/>
      <c r="V2604" s="155"/>
      <c r="W2604" s="155"/>
      <c r="X2604" s="155"/>
      <c r="Y2604" s="155"/>
      <c r="Z2604" s="155"/>
      <c r="AA2604" s="155"/>
      <c r="AB2604" s="155"/>
      <c r="AC2604" s="155"/>
      <c r="AD2604" s="155"/>
      <c r="AE2604" s="155"/>
      <c r="AF2604" s="155"/>
      <c r="AG2604" s="155"/>
      <c r="AH2604" s="155"/>
      <c r="AI2604" s="155"/>
      <c r="AJ2604" s="155"/>
      <c r="AK2604" s="155"/>
      <c r="AL2604" s="155"/>
      <c r="AM2604" s="155"/>
      <c r="AN2604" s="155"/>
      <c r="AO2604" s="155"/>
      <c r="AP2604" s="155"/>
      <c r="AQ2604" s="155"/>
      <c r="AR2604" s="155"/>
    </row>
    <row r="2605" spans="1:44" ht="102" x14ac:dyDescent="0.3">
      <c r="A2605" s="155"/>
      <c r="B2605" s="161" t="s">
        <v>1637</v>
      </c>
      <c r="C2605" s="162" t="s">
        <v>784</v>
      </c>
      <c r="D2605" s="170">
        <v>1447.41</v>
      </c>
      <c r="E2605" s="171">
        <v>1447.41</v>
      </c>
      <c r="F2605" s="165" t="s">
        <v>4107</v>
      </c>
      <c r="G2605" s="166" t="s">
        <v>3120</v>
      </c>
      <c r="H2605" s="167"/>
      <c r="I2605" s="155"/>
      <c r="J2605" s="155"/>
      <c r="K2605" s="155"/>
      <c r="L2605" s="155"/>
      <c r="M2605" s="155"/>
      <c r="N2605" s="155"/>
      <c r="O2605" s="155"/>
      <c r="P2605" s="155"/>
      <c r="Q2605" s="155"/>
      <c r="R2605" s="155"/>
      <c r="S2605" s="155"/>
      <c r="T2605" s="155"/>
      <c r="U2605" s="155"/>
      <c r="V2605" s="155"/>
      <c r="W2605" s="155"/>
      <c r="X2605" s="155"/>
      <c r="Y2605" s="155"/>
      <c r="Z2605" s="155"/>
      <c r="AA2605" s="155"/>
      <c r="AB2605" s="155"/>
      <c r="AC2605" s="155"/>
      <c r="AD2605" s="155"/>
      <c r="AE2605" s="155"/>
      <c r="AF2605" s="155"/>
      <c r="AG2605" s="155"/>
      <c r="AH2605" s="155"/>
      <c r="AI2605" s="155"/>
      <c r="AJ2605" s="155"/>
      <c r="AK2605" s="155"/>
      <c r="AL2605" s="155"/>
      <c r="AM2605" s="155"/>
      <c r="AN2605" s="155"/>
      <c r="AO2605" s="155"/>
      <c r="AP2605" s="155"/>
      <c r="AQ2605" s="155"/>
      <c r="AR2605" s="155"/>
    </row>
    <row r="2606" spans="1:44" ht="102" hidden="1" x14ac:dyDescent="0.3">
      <c r="A2606" s="155"/>
      <c r="B2606" s="165" t="s">
        <v>4107</v>
      </c>
      <c r="C2606" s="162"/>
      <c r="D2606" s="170">
        <v>1447.41</v>
      </c>
      <c r="E2606" s="171">
        <v>1447.41</v>
      </c>
      <c r="F2606" s="166" t="s">
        <v>3120</v>
      </c>
      <c r="G2606" s="161" t="s">
        <v>1654</v>
      </c>
      <c r="H2606" s="162" t="s">
        <v>768</v>
      </c>
      <c r="I2606" s="155"/>
      <c r="J2606" s="155"/>
      <c r="K2606" s="155"/>
      <c r="L2606" s="155"/>
      <c r="M2606" s="155"/>
      <c r="N2606" s="155"/>
      <c r="O2606" s="155"/>
      <c r="P2606" s="155"/>
      <c r="Q2606" s="155"/>
      <c r="R2606" s="155"/>
      <c r="S2606" s="155"/>
      <c r="T2606" s="155"/>
      <c r="U2606" s="155"/>
      <c r="V2606" s="155"/>
      <c r="W2606" s="155"/>
      <c r="X2606" s="155"/>
      <c r="Y2606" s="155"/>
      <c r="Z2606" s="155"/>
      <c r="AA2606" s="155"/>
      <c r="AB2606" s="155"/>
      <c r="AC2606" s="155"/>
      <c r="AD2606" s="155"/>
      <c r="AE2606" s="155"/>
      <c r="AF2606" s="155"/>
      <c r="AG2606" s="155"/>
      <c r="AH2606" s="155"/>
      <c r="AI2606" s="155"/>
      <c r="AJ2606" s="155"/>
      <c r="AK2606" s="155"/>
      <c r="AL2606" s="155"/>
      <c r="AM2606" s="155"/>
      <c r="AN2606" s="155"/>
      <c r="AO2606" s="155"/>
      <c r="AP2606" s="155"/>
      <c r="AQ2606" s="155"/>
      <c r="AR2606" s="155"/>
    </row>
    <row r="2607" spans="1:44" ht="102" hidden="1" x14ac:dyDescent="0.3">
      <c r="A2607" s="155"/>
      <c r="B2607" s="166" t="s">
        <v>3120</v>
      </c>
      <c r="C2607" s="167"/>
      <c r="D2607" s="170">
        <v>1447.41</v>
      </c>
      <c r="E2607" s="171">
        <v>1447.41</v>
      </c>
      <c r="F2607" s="161" t="s">
        <v>1654</v>
      </c>
      <c r="G2607" s="165" t="s">
        <v>4107</v>
      </c>
      <c r="H2607" s="162"/>
      <c r="I2607" s="155"/>
      <c r="J2607" s="155"/>
      <c r="K2607" s="155"/>
      <c r="L2607" s="155"/>
      <c r="M2607" s="155"/>
      <c r="N2607" s="155"/>
      <c r="O2607" s="155"/>
      <c r="P2607" s="155"/>
      <c r="Q2607" s="155"/>
      <c r="R2607" s="155"/>
      <c r="S2607" s="155"/>
      <c r="T2607" s="155"/>
      <c r="U2607" s="155"/>
      <c r="V2607" s="155"/>
      <c r="W2607" s="155"/>
      <c r="X2607" s="155"/>
      <c r="Y2607" s="155"/>
      <c r="Z2607" s="155"/>
      <c r="AA2607" s="155"/>
      <c r="AB2607" s="155"/>
      <c r="AC2607" s="155"/>
      <c r="AD2607" s="155"/>
      <c r="AE2607" s="155"/>
      <c r="AF2607" s="155"/>
      <c r="AG2607" s="155"/>
      <c r="AH2607" s="155"/>
      <c r="AI2607" s="155"/>
      <c r="AJ2607" s="155"/>
      <c r="AK2607" s="155"/>
      <c r="AL2607" s="155"/>
      <c r="AM2607" s="155"/>
      <c r="AN2607" s="155"/>
      <c r="AO2607" s="155"/>
      <c r="AP2607" s="155"/>
      <c r="AQ2607" s="155"/>
      <c r="AR2607" s="155"/>
    </row>
    <row r="2608" spans="1:44" ht="102" x14ac:dyDescent="0.3">
      <c r="A2608" s="155"/>
      <c r="B2608" s="161" t="s">
        <v>1654</v>
      </c>
      <c r="C2608" s="162" t="s">
        <v>768</v>
      </c>
      <c r="D2608" s="170">
        <v>2534.04</v>
      </c>
      <c r="E2608" s="171">
        <v>2534.04</v>
      </c>
      <c r="F2608" s="165" t="s">
        <v>4107</v>
      </c>
      <c r="G2608" s="166" t="s">
        <v>3121</v>
      </c>
      <c r="H2608" s="167"/>
      <c r="I2608" s="155"/>
      <c r="J2608" s="155"/>
      <c r="K2608" s="155"/>
      <c r="L2608" s="155"/>
      <c r="M2608" s="155"/>
      <c r="N2608" s="155"/>
      <c r="O2608" s="155"/>
      <c r="P2608" s="155"/>
      <c r="Q2608" s="155"/>
      <c r="R2608" s="155"/>
      <c r="S2608" s="155"/>
      <c r="T2608" s="155"/>
      <c r="U2608" s="155"/>
      <c r="V2608" s="155"/>
      <c r="W2608" s="155"/>
      <c r="X2608" s="155"/>
      <c r="Y2608" s="155"/>
      <c r="Z2608" s="155"/>
      <c r="AA2608" s="155"/>
      <c r="AB2608" s="155"/>
      <c r="AC2608" s="155"/>
      <c r="AD2608" s="155"/>
      <c r="AE2608" s="155"/>
      <c r="AF2608" s="155"/>
      <c r="AG2608" s="155"/>
      <c r="AH2608" s="155"/>
      <c r="AI2608" s="155"/>
      <c r="AJ2608" s="155"/>
      <c r="AK2608" s="155"/>
      <c r="AL2608" s="155"/>
      <c r="AM2608" s="155"/>
      <c r="AN2608" s="155"/>
      <c r="AO2608" s="155"/>
      <c r="AP2608" s="155"/>
      <c r="AQ2608" s="155"/>
      <c r="AR2608" s="155"/>
    </row>
    <row r="2609" spans="1:44" ht="102" hidden="1" x14ac:dyDescent="0.3">
      <c r="A2609" s="155"/>
      <c r="B2609" s="165" t="s">
        <v>4107</v>
      </c>
      <c r="C2609" s="162"/>
      <c r="D2609" s="170">
        <v>2534.04</v>
      </c>
      <c r="E2609" s="171">
        <v>2534.04</v>
      </c>
      <c r="F2609" s="166" t="s">
        <v>3121</v>
      </c>
      <c r="G2609" s="161" t="s">
        <v>2221</v>
      </c>
      <c r="H2609" s="162" t="s">
        <v>1152</v>
      </c>
      <c r="I2609" s="155"/>
      <c r="J2609" s="155"/>
      <c r="K2609" s="155"/>
      <c r="L2609" s="155"/>
      <c r="M2609" s="155"/>
      <c r="N2609" s="155"/>
      <c r="O2609" s="155"/>
      <c r="P2609" s="155"/>
      <c r="Q2609" s="155"/>
      <c r="R2609" s="155"/>
      <c r="S2609" s="155"/>
      <c r="T2609" s="155"/>
      <c r="U2609" s="155"/>
      <c r="V2609" s="155"/>
      <c r="W2609" s="155"/>
      <c r="X2609" s="155"/>
      <c r="Y2609" s="155"/>
      <c r="Z2609" s="155"/>
      <c r="AA2609" s="155"/>
      <c r="AB2609" s="155"/>
      <c r="AC2609" s="155"/>
      <c r="AD2609" s="155"/>
      <c r="AE2609" s="155"/>
      <c r="AF2609" s="155"/>
      <c r="AG2609" s="155"/>
      <c r="AH2609" s="155"/>
      <c r="AI2609" s="155"/>
      <c r="AJ2609" s="155"/>
      <c r="AK2609" s="155"/>
      <c r="AL2609" s="155"/>
      <c r="AM2609" s="155"/>
      <c r="AN2609" s="155"/>
      <c r="AO2609" s="155"/>
      <c r="AP2609" s="155"/>
      <c r="AQ2609" s="155"/>
      <c r="AR2609" s="155"/>
    </row>
    <row r="2610" spans="1:44" ht="102" hidden="1" x14ac:dyDescent="0.3">
      <c r="A2610" s="155"/>
      <c r="B2610" s="166" t="s">
        <v>3121</v>
      </c>
      <c r="C2610" s="167"/>
      <c r="D2610" s="170">
        <v>2534.04</v>
      </c>
      <c r="E2610" s="171">
        <v>2534.04</v>
      </c>
      <c r="F2610" s="161" t="s">
        <v>2221</v>
      </c>
      <c r="G2610" s="165" t="s">
        <v>4107</v>
      </c>
      <c r="H2610" s="162"/>
      <c r="I2610" s="155"/>
      <c r="J2610" s="155"/>
      <c r="K2610" s="155"/>
      <c r="L2610" s="155"/>
      <c r="M2610" s="155"/>
      <c r="N2610" s="155"/>
      <c r="O2610" s="155"/>
      <c r="P2610" s="155"/>
      <c r="Q2610" s="155"/>
      <c r="R2610" s="155"/>
      <c r="S2610" s="155"/>
      <c r="T2610" s="155"/>
      <c r="U2610" s="155"/>
      <c r="V2610" s="155"/>
      <c r="W2610" s="155"/>
      <c r="X2610" s="155"/>
      <c r="Y2610" s="155"/>
      <c r="Z2610" s="155"/>
      <c r="AA2610" s="155"/>
      <c r="AB2610" s="155"/>
      <c r="AC2610" s="155"/>
      <c r="AD2610" s="155"/>
      <c r="AE2610" s="155"/>
      <c r="AF2610" s="155"/>
      <c r="AG2610" s="155"/>
      <c r="AH2610" s="155"/>
      <c r="AI2610" s="155"/>
      <c r="AJ2610" s="155"/>
      <c r="AK2610" s="155"/>
      <c r="AL2610" s="155"/>
      <c r="AM2610" s="155"/>
      <c r="AN2610" s="155"/>
      <c r="AO2610" s="155"/>
      <c r="AP2610" s="155"/>
      <c r="AQ2610" s="155"/>
      <c r="AR2610" s="155"/>
    </row>
    <row r="2611" spans="1:44" ht="102" x14ac:dyDescent="0.3">
      <c r="A2611" s="155"/>
      <c r="B2611" s="161" t="s">
        <v>2221</v>
      </c>
      <c r="C2611" s="162" t="s">
        <v>1152</v>
      </c>
      <c r="D2611" s="170">
        <v>1687.93</v>
      </c>
      <c r="E2611" s="171">
        <v>1687.93</v>
      </c>
      <c r="F2611" s="165" t="s">
        <v>4107</v>
      </c>
      <c r="G2611" s="166" t="s">
        <v>3462</v>
      </c>
      <c r="H2611" s="167"/>
      <c r="I2611" s="155"/>
      <c r="J2611" s="155"/>
      <c r="K2611" s="155"/>
      <c r="L2611" s="155"/>
      <c r="M2611" s="155"/>
      <c r="N2611" s="155"/>
      <c r="O2611" s="155"/>
      <c r="P2611" s="155"/>
      <c r="Q2611" s="155"/>
      <c r="R2611" s="155"/>
      <c r="S2611" s="155"/>
      <c r="T2611" s="155"/>
      <c r="U2611" s="155"/>
      <c r="V2611" s="155"/>
      <c r="W2611" s="155"/>
      <c r="X2611" s="155"/>
      <c r="Y2611" s="155"/>
      <c r="Z2611" s="155"/>
      <c r="AA2611" s="155"/>
      <c r="AB2611" s="155"/>
      <c r="AC2611" s="155"/>
      <c r="AD2611" s="155"/>
      <c r="AE2611" s="155"/>
      <c r="AF2611" s="155"/>
      <c r="AG2611" s="155"/>
      <c r="AH2611" s="155"/>
      <c r="AI2611" s="155"/>
      <c r="AJ2611" s="155"/>
      <c r="AK2611" s="155"/>
      <c r="AL2611" s="155"/>
      <c r="AM2611" s="155"/>
      <c r="AN2611" s="155"/>
      <c r="AO2611" s="155"/>
      <c r="AP2611" s="155"/>
      <c r="AQ2611" s="155"/>
      <c r="AR2611" s="155"/>
    </row>
    <row r="2612" spans="1:44" ht="102" hidden="1" x14ac:dyDescent="0.3">
      <c r="A2612" s="155"/>
      <c r="B2612" s="165" t="s">
        <v>4107</v>
      </c>
      <c r="C2612" s="162"/>
      <c r="D2612" s="170">
        <v>1687.93</v>
      </c>
      <c r="E2612" s="171">
        <v>1687.93</v>
      </c>
      <c r="F2612" s="166" t="s">
        <v>3462</v>
      </c>
      <c r="G2612" s="161" t="s">
        <v>1343</v>
      </c>
      <c r="H2612" s="162" t="s">
        <v>678</v>
      </c>
      <c r="I2612" s="155"/>
      <c r="J2612" s="155"/>
      <c r="K2612" s="155"/>
      <c r="L2612" s="155"/>
      <c r="M2612" s="155"/>
      <c r="N2612" s="155"/>
      <c r="O2612" s="155"/>
      <c r="P2612" s="155"/>
      <c r="Q2612" s="155"/>
      <c r="R2612" s="155"/>
      <c r="S2612" s="155"/>
      <c r="T2612" s="155"/>
      <c r="U2612" s="155"/>
      <c r="V2612" s="155"/>
      <c r="W2612" s="155"/>
      <c r="X2612" s="155"/>
      <c r="Y2612" s="155"/>
      <c r="Z2612" s="155"/>
      <c r="AA2612" s="155"/>
      <c r="AB2612" s="155"/>
      <c r="AC2612" s="155"/>
      <c r="AD2612" s="155"/>
      <c r="AE2612" s="155"/>
      <c r="AF2612" s="155"/>
      <c r="AG2612" s="155"/>
      <c r="AH2612" s="155"/>
      <c r="AI2612" s="155"/>
      <c r="AJ2612" s="155"/>
      <c r="AK2612" s="155"/>
      <c r="AL2612" s="155"/>
      <c r="AM2612" s="155"/>
      <c r="AN2612" s="155"/>
      <c r="AO2612" s="155"/>
      <c r="AP2612" s="155"/>
      <c r="AQ2612" s="155"/>
      <c r="AR2612" s="155"/>
    </row>
    <row r="2613" spans="1:44" ht="102" hidden="1" x14ac:dyDescent="0.3">
      <c r="A2613" s="155"/>
      <c r="B2613" s="166" t="s">
        <v>3462</v>
      </c>
      <c r="C2613" s="167"/>
      <c r="D2613" s="170">
        <v>1687.93</v>
      </c>
      <c r="E2613" s="171">
        <v>1687.93</v>
      </c>
      <c r="F2613" s="161" t="s">
        <v>1343</v>
      </c>
      <c r="G2613" s="165" t="s">
        <v>4107</v>
      </c>
      <c r="H2613" s="162"/>
      <c r="I2613" s="155"/>
      <c r="J2613" s="155"/>
      <c r="K2613" s="155"/>
      <c r="L2613" s="155"/>
      <c r="M2613" s="155"/>
      <c r="N2613" s="155"/>
      <c r="O2613" s="155"/>
      <c r="P2613" s="155"/>
      <c r="Q2613" s="155"/>
      <c r="R2613" s="155"/>
      <c r="S2613" s="155"/>
      <c r="T2613" s="155"/>
      <c r="U2613" s="155"/>
      <c r="V2613" s="155"/>
      <c r="W2613" s="155"/>
      <c r="X2613" s="155"/>
      <c r="Y2613" s="155"/>
      <c r="Z2613" s="155"/>
      <c r="AA2613" s="155"/>
      <c r="AB2613" s="155"/>
      <c r="AC2613" s="155"/>
      <c r="AD2613" s="155"/>
      <c r="AE2613" s="155"/>
      <c r="AF2613" s="155"/>
      <c r="AG2613" s="155"/>
      <c r="AH2613" s="155"/>
      <c r="AI2613" s="155"/>
      <c r="AJ2613" s="155"/>
      <c r="AK2613" s="155"/>
      <c r="AL2613" s="155"/>
      <c r="AM2613" s="155"/>
      <c r="AN2613" s="155"/>
      <c r="AO2613" s="155"/>
      <c r="AP2613" s="155"/>
      <c r="AQ2613" s="155"/>
      <c r="AR2613" s="155"/>
    </row>
    <row r="2614" spans="1:44" ht="102" x14ac:dyDescent="0.3">
      <c r="A2614" s="155"/>
      <c r="B2614" s="161" t="s">
        <v>1343</v>
      </c>
      <c r="C2614" s="162" t="s">
        <v>678</v>
      </c>
      <c r="D2614" s="170">
        <v>1378.69</v>
      </c>
      <c r="E2614" s="171">
        <v>1378.69</v>
      </c>
      <c r="F2614" s="165" t="s">
        <v>4107</v>
      </c>
      <c r="G2614" s="166" t="s">
        <v>3122</v>
      </c>
      <c r="H2614" s="167"/>
      <c r="I2614" s="155"/>
      <c r="J2614" s="155"/>
      <c r="K2614" s="155"/>
      <c r="L2614" s="155"/>
      <c r="M2614" s="155"/>
      <c r="N2614" s="155"/>
      <c r="O2614" s="155"/>
      <c r="P2614" s="155"/>
      <c r="Q2614" s="155"/>
      <c r="R2614" s="155"/>
      <c r="S2614" s="155"/>
      <c r="T2614" s="155"/>
      <c r="U2614" s="155"/>
      <c r="V2614" s="155"/>
      <c r="W2614" s="155"/>
      <c r="X2614" s="155"/>
      <c r="Y2614" s="155"/>
      <c r="Z2614" s="155"/>
      <c r="AA2614" s="155"/>
      <c r="AB2614" s="155"/>
      <c r="AC2614" s="155"/>
      <c r="AD2614" s="155"/>
      <c r="AE2614" s="155"/>
      <c r="AF2614" s="155"/>
      <c r="AG2614" s="155"/>
      <c r="AH2614" s="155"/>
      <c r="AI2614" s="155"/>
      <c r="AJ2614" s="155"/>
      <c r="AK2614" s="155"/>
      <c r="AL2614" s="155"/>
      <c r="AM2614" s="155"/>
      <c r="AN2614" s="155"/>
      <c r="AO2614" s="155"/>
      <c r="AP2614" s="155"/>
      <c r="AQ2614" s="155"/>
      <c r="AR2614" s="155"/>
    </row>
    <row r="2615" spans="1:44" ht="102" hidden="1" x14ac:dyDescent="0.3">
      <c r="A2615" s="155"/>
      <c r="B2615" s="165" t="s">
        <v>4107</v>
      </c>
      <c r="C2615" s="162"/>
      <c r="D2615" s="170">
        <v>1378.69</v>
      </c>
      <c r="E2615" s="171">
        <v>1378.69</v>
      </c>
      <c r="F2615" s="166" t="s">
        <v>3122</v>
      </c>
      <c r="G2615" s="161" t="s">
        <v>1297</v>
      </c>
      <c r="H2615" s="162" t="s">
        <v>997</v>
      </c>
      <c r="I2615" s="155"/>
      <c r="J2615" s="155"/>
      <c r="K2615" s="155"/>
      <c r="L2615" s="155"/>
      <c r="M2615" s="155"/>
      <c r="N2615" s="155"/>
      <c r="O2615" s="155"/>
      <c r="P2615" s="155"/>
      <c r="Q2615" s="155"/>
      <c r="R2615" s="155"/>
      <c r="S2615" s="155"/>
      <c r="T2615" s="155"/>
      <c r="U2615" s="155"/>
      <c r="V2615" s="155"/>
      <c r="W2615" s="155"/>
      <c r="X2615" s="155"/>
      <c r="Y2615" s="155"/>
      <c r="Z2615" s="155"/>
      <c r="AA2615" s="155"/>
      <c r="AB2615" s="155"/>
      <c r="AC2615" s="155"/>
      <c r="AD2615" s="155"/>
      <c r="AE2615" s="155"/>
      <c r="AF2615" s="155"/>
      <c r="AG2615" s="155"/>
      <c r="AH2615" s="155"/>
      <c r="AI2615" s="155"/>
      <c r="AJ2615" s="155"/>
      <c r="AK2615" s="155"/>
      <c r="AL2615" s="155"/>
      <c r="AM2615" s="155"/>
      <c r="AN2615" s="155"/>
      <c r="AO2615" s="155"/>
      <c r="AP2615" s="155"/>
      <c r="AQ2615" s="155"/>
      <c r="AR2615" s="155"/>
    </row>
    <row r="2616" spans="1:44" ht="102" hidden="1" x14ac:dyDescent="0.3">
      <c r="A2616" s="155"/>
      <c r="B2616" s="166" t="s">
        <v>3122</v>
      </c>
      <c r="C2616" s="167"/>
      <c r="D2616" s="170">
        <v>1378.69</v>
      </c>
      <c r="E2616" s="171">
        <v>1378.69</v>
      </c>
      <c r="F2616" s="161" t="s">
        <v>1297</v>
      </c>
      <c r="G2616" s="165" t="s">
        <v>4107</v>
      </c>
      <c r="H2616" s="162"/>
      <c r="I2616" s="155"/>
      <c r="J2616" s="155"/>
      <c r="K2616" s="155"/>
      <c r="L2616" s="155"/>
      <c r="M2616" s="155"/>
      <c r="N2616" s="155"/>
      <c r="O2616" s="155"/>
      <c r="P2616" s="155"/>
      <c r="Q2616" s="155"/>
      <c r="R2616" s="155"/>
      <c r="S2616" s="155"/>
      <c r="T2616" s="155"/>
      <c r="U2616" s="155"/>
      <c r="V2616" s="155"/>
      <c r="W2616" s="155"/>
      <c r="X2616" s="155"/>
      <c r="Y2616" s="155"/>
      <c r="Z2616" s="155"/>
      <c r="AA2616" s="155"/>
      <c r="AB2616" s="155"/>
      <c r="AC2616" s="155"/>
      <c r="AD2616" s="155"/>
      <c r="AE2616" s="155"/>
      <c r="AF2616" s="155"/>
      <c r="AG2616" s="155"/>
      <c r="AH2616" s="155"/>
      <c r="AI2616" s="155"/>
      <c r="AJ2616" s="155"/>
      <c r="AK2616" s="155"/>
      <c r="AL2616" s="155"/>
      <c r="AM2616" s="155"/>
      <c r="AN2616" s="155"/>
      <c r="AO2616" s="155"/>
      <c r="AP2616" s="155"/>
      <c r="AQ2616" s="155"/>
      <c r="AR2616" s="155"/>
    </row>
    <row r="2617" spans="1:44" ht="102" x14ac:dyDescent="0.3">
      <c r="A2617" s="155"/>
      <c r="B2617" s="161" t="s">
        <v>1297</v>
      </c>
      <c r="C2617" s="162" t="s">
        <v>997</v>
      </c>
      <c r="D2617" s="170">
        <v>1365.8</v>
      </c>
      <c r="E2617" s="171">
        <v>1365.8</v>
      </c>
      <c r="F2617" s="165" t="s">
        <v>4107</v>
      </c>
      <c r="G2617" s="166" t="s">
        <v>3123</v>
      </c>
      <c r="H2617" s="167"/>
      <c r="I2617" s="155"/>
      <c r="J2617" s="155"/>
      <c r="K2617" s="155"/>
      <c r="L2617" s="155"/>
      <c r="M2617" s="155"/>
      <c r="N2617" s="155"/>
      <c r="O2617" s="155"/>
      <c r="P2617" s="155"/>
      <c r="Q2617" s="155"/>
      <c r="R2617" s="155"/>
      <c r="S2617" s="155"/>
      <c r="T2617" s="155"/>
      <c r="U2617" s="155"/>
      <c r="V2617" s="155"/>
      <c r="W2617" s="155"/>
      <c r="X2617" s="155"/>
      <c r="Y2617" s="155"/>
      <c r="Z2617" s="155"/>
      <c r="AA2617" s="155"/>
      <c r="AB2617" s="155"/>
      <c r="AC2617" s="155"/>
      <c r="AD2617" s="155"/>
      <c r="AE2617" s="155"/>
      <c r="AF2617" s="155"/>
      <c r="AG2617" s="155"/>
      <c r="AH2617" s="155"/>
      <c r="AI2617" s="155"/>
      <c r="AJ2617" s="155"/>
      <c r="AK2617" s="155"/>
      <c r="AL2617" s="155"/>
      <c r="AM2617" s="155"/>
      <c r="AN2617" s="155"/>
      <c r="AO2617" s="155"/>
      <c r="AP2617" s="155"/>
      <c r="AQ2617" s="155"/>
      <c r="AR2617" s="155"/>
    </row>
    <row r="2618" spans="1:44" ht="102" hidden="1" x14ac:dyDescent="0.3">
      <c r="A2618" s="155"/>
      <c r="B2618" s="165" t="s">
        <v>4107</v>
      </c>
      <c r="C2618" s="162"/>
      <c r="D2618" s="170">
        <v>1365.8</v>
      </c>
      <c r="E2618" s="171">
        <v>1365.8</v>
      </c>
      <c r="F2618" s="166" t="s">
        <v>3123</v>
      </c>
      <c r="G2618" s="161" t="s">
        <v>1656</v>
      </c>
      <c r="H2618" s="162" t="s">
        <v>278</v>
      </c>
      <c r="I2618" s="155"/>
      <c r="J2618" s="155"/>
      <c r="K2618" s="155"/>
      <c r="L2618" s="155"/>
      <c r="M2618" s="155"/>
      <c r="N2618" s="155"/>
      <c r="O2618" s="155"/>
      <c r="P2618" s="155"/>
      <c r="Q2618" s="155"/>
      <c r="R2618" s="155"/>
      <c r="S2618" s="155"/>
      <c r="T2618" s="155"/>
      <c r="U2618" s="155"/>
      <c r="V2618" s="155"/>
      <c r="W2618" s="155"/>
      <c r="X2618" s="155"/>
      <c r="Y2618" s="155"/>
      <c r="Z2618" s="155"/>
      <c r="AA2618" s="155"/>
      <c r="AB2618" s="155"/>
      <c r="AC2618" s="155"/>
      <c r="AD2618" s="155"/>
      <c r="AE2618" s="155"/>
      <c r="AF2618" s="155"/>
      <c r="AG2618" s="155"/>
      <c r="AH2618" s="155"/>
      <c r="AI2618" s="155"/>
      <c r="AJ2618" s="155"/>
      <c r="AK2618" s="155"/>
      <c r="AL2618" s="155"/>
      <c r="AM2618" s="155"/>
      <c r="AN2618" s="155"/>
      <c r="AO2618" s="155"/>
      <c r="AP2618" s="155"/>
      <c r="AQ2618" s="155"/>
      <c r="AR2618" s="155"/>
    </row>
    <row r="2619" spans="1:44" ht="102" hidden="1" x14ac:dyDescent="0.3">
      <c r="A2619" s="155"/>
      <c r="B2619" s="166" t="s">
        <v>3123</v>
      </c>
      <c r="C2619" s="167"/>
      <c r="D2619" s="170">
        <v>1365.8</v>
      </c>
      <c r="E2619" s="171">
        <v>1365.8</v>
      </c>
      <c r="F2619" s="161" t="s">
        <v>1656</v>
      </c>
      <c r="G2619" s="165" t="s">
        <v>4107</v>
      </c>
      <c r="H2619" s="162"/>
      <c r="I2619" s="155"/>
      <c r="J2619" s="155"/>
      <c r="K2619" s="155"/>
      <c r="L2619" s="155"/>
      <c r="M2619" s="155"/>
      <c r="N2619" s="155"/>
      <c r="O2619" s="155"/>
      <c r="P2619" s="155"/>
      <c r="Q2619" s="155"/>
      <c r="R2619" s="155"/>
      <c r="S2619" s="155"/>
      <c r="T2619" s="155"/>
      <c r="U2619" s="155"/>
      <c r="V2619" s="155"/>
      <c r="W2619" s="155"/>
      <c r="X2619" s="155"/>
      <c r="Y2619" s="155"/>
      <c r="Z2619" s="155"/>
      <c r="AA2619" s="155"/>
      <c r="AB2619" s="155"/>
      <c r="AC2619" s="155"/>
      <c r="AD2619" s="155"/>
      <c r="AE2619" s="155"/>
      <c r="AF2619" s="155"/>
      <c r="AG2619" s="155"/>
      <c r="AH2619" s="155"/>
      <c r="AI2619" s="155"/>
      <c r="AJ2619" s="155"/>
      <c r="AK2619" s="155"/>
      <c r="AL2619" s="155"/>
      <c r="AM2619" s="155"/>
      <c r="AN2619" s="155"/>
      <c r="AO2619" s="155"/>
      <c r="AP2619" s="155"/>
      <c r="AQ2619" s="155"/>
      <c r="AR2619" s="155"/>
    </row>
    <row r="2620" spans="1:44" ht="102" x14ac:dyDescent="0.3">
      <c r="A2620" s="155"/>
      <c r="B2620" s="161" t="s">
        <v>1656</v>
      </c>
      <c r="C2620" s="162" t="s">
        <v>278</v>
      </c>
      <c r="D2620" s="170">
        <v>3466.05</v>
      </c>
      <c r="E2620" s="171">
        <v>3466.05</v>
      </c>
      <c r="F2620" s="165" t="s">
        <v>4107</v>
      </c>
      <c r="G2620" s="166" t="s">
        <v>2760</v>
      </c>
      <c r="H2620" s="167"/>
      <c r="I2620" s="155"/>
      <c r="J2620" s="155"/>
      <c r="K2620" s="155"/>
      <c r="L2620" s="155"/>
      <c r="M2620" s="155"/>
      <c r="N2620" s="155"/>
      <c r="O2620" s="155"/>
      <c r="P2620" s="155"/>
      <c r="Q2620" s="155"/>
      <c r="R2620" s="155"/>
      <c r="S2620" s="155"/>
      <c r="T2620" s="155"/>
      <c r="U2620" s="155"/>
      <c r="V2620" s="155"/>
      <c r="W2620" s="155"/>
      <c r="X2620" s="155"/>
      <c r="Y2620" s="155"/>
      <c r="Z2620" s="155"/>
      <c r="AA2620" s="155"/>
      <c r="AB2620" s="155"/>
      <c r="AC2620" s="155"/>
      <c r="AD2620" s="155"/>
      <c r="AE2620" s="155"/>
      <c r="AF2620" s="155"/>
      <c r="AG2620" s="155"/>
      <c r="AH2620" s="155"/>
      <c r="AI2620" s="155"/>
      <c r="AJ2620" s="155"/>
      <c r="AK2620" s="155"/>
      <c r="AL2620" s="155"/>
      <c r="AM2620" s="155"/>
      <c r="AN2620" s="155"/>
      <c r="AO2620" s="155"/>
      <c r="AP2620" s="155"/>
      <c r="AQ2620" s="155"/>
      <c r="AR2620" s="155"/>
    </row>
    <row r="2621" spans="1:44" ht="102" hidden="1" x14ac:dyDescent="0.3">
      <c r="A2621" s="155"/>
      <c r="B2621" s="165" t="s">
        <v>4107</v>
      </c>
      <c r="C2621" s="162"/>
      <c r="D2621" s="170">
        <v>3466.05</v>
      </c>
      <c r="E2621" s="171">
        <v>3466.05</v>
      </c>
      <c r="F2621" s="166" t="s">
        <v>2760</v>
      </c>
      <c r="G2621" s="161" t="s">
        <v>1660</v>
      </c>
      <c r="H2621" s="162" t="s">
        <v>603</v>
      </c>
      <c r="I2621" s="155"/>
      <c r="J2621" s="155"/>
      <c r="K2621" s="155"/>
      <c r="L2621" s="155"/>
      <c r="M2621" s="155"/>
      <c r="N2621" s="155"/>
      <c r="O2621" s="155"/>
      <c r="P2621" s="155"/>
      <c r="Q2621" s="155"/>
      <c r="R2621" s="155"/>
      <c r="S2621" s="155"/>
      <c r="T2621" s="155"/>
      <c r="U2621" s="155"/>
      <c r="V2621" s="155"/>
      <c r="W2621" s="155"/>
      <c r="X2621" s="155"/>
      <c r="Y2621" s="155"/>
      <c r="Z2621" s="155"/>
      <c r="AA2621" s="155"/>
      <c r="AB2621" s="155"/>
      <c r="AC2621" s="155"/>
      <c r="AD2621" s="155"/>
      <c r="AE2621" s="155"/>
      <c r="AF2621" s="155"/>
      <c r="AG2621" s="155"/>
      <c r="AH2621" s="155"/>
      <c r="AI2621" s="155"/>
      <c r="AJ2621" s="155"/>
      <c r="AK2621" s="155"/>
      <c r="AL2621" s="155"/>
      <c r="AM2621" s="155"/>
      <c r="AN2621" s="155"/>
      <c r="AO2621" s="155"/>
      <c r="AP2621" s="155"/>
      <c r="AQ2621" s="155"/>
      <c r="AR2621" s="155"/>
    </row>
    <row r="2622" spans="1:44" ht="102" hidden="1" x14ac:dyDescent="0.3">
      <c r="A2622" s="155"/>
      <c r="B2622" s="166" t="s">
        <v>2760</v>
      </c>
      <c r="C2622" s="167"/>
      <c r="D2622" s="170">
        <v>3466.05</v>
      </c>
      <c r="E2622" s="171">
        <v>3466.05</v>
      </c>
      <c r="F2622" s="161" t="s">
        <v>1660</v>
      </c>
      <c r="G2622" s="165" t="s">
        <v>4107</v>
      </c>
      <c r="H2622" s="162"/>
      <c r="I2622" s="155"/>
      <c r="J2622" s="155"/>
      <c r="K2622" s="155"/>
      <c r="L2622" s="155"/>
      <c r="M2622" s="155"/>
      <c r="N2622" s="155"/>
      <c r="O2622" s="155"/>
      <c r="P2622" s="155"/>
      <c r="Q2622" s="155"/>
      <c r="R2622" s="155"/>
      <c r="S2622" s="155"/>
      <c r="T2622" s="155"/>
      <c r="U2622" s="155"/>
      <c r="V2622" s="155"/>
      <c r="W2622" s="155"/>
      <c r="X2622" s="155"/>
      <c r="Y2622" s="155"/>
      <c r="Z2622" s="155"/>
      <c r="AA2622" s="155"/>
      <c r="AB2622" s="155"/>
      <c r="AC2622" s="155"/>
      <c r="AD2622" s="155"/>
      <c r="AE2622" s="155"/>
      <c r="AF2622" s="155"/>
      <c r="AG2622" s="155"/>
      <c r="AH2622" s="155"/>
      <c r="AI2622" s="155"/>
      <c r="AJ2622" s="155"/>
      <c r="AK2622" s="155"/>
      <c r="AL2622" s="155"/>
      <c r="AM2622" s="155"/>
      <c r="AN2622" s="155"/>
      <c r="AO2622" s="155"/>
      <c r="AP2622" s="155"/>
      <c r="AQ2622" s="155"/>
      <c r="AR2622" s="155"/>
    </row>
    <row r="2623" spans="1:44" ht="102" x14ac:dyDescent="0.3">
      <c r="A2623" s="155"/>
      <c r="B2623" s="161" t="s">
        <v>1660</v>
      </c>
      <c r="C2623" s="162" t="s">
        <v>603</v>
      </c>
      <c r="D2623" s="170">
        <v>1679.34</v>
      </c>
      <c r="E2623" s="171">
        <v>1679.34</v>
      </c>
      <c r="F2623" s="165" t="s">
        <v>4107</v>
      </c>
      <c r="G2623" s="166" t="s">
        <v>3124</v>
      </c>
      <c r="H2623" s="167"/>
      <c r="I2623" s="155"/>
      <c r="J2623" s="155"/>
      <c r="K2623" s="155"/>
      <c r="L2623" s="155"/>
      <c r="M2623" s="155"/>
      <c r="N2623" s="155"/>
      <c r="O2623" s="155"/>
      <c r="P2623" s="155"/>
      <c r="Q2623" s="155"/>
      <c r="R2623" s="155"/>
      <c r="S2623" s="155"/>
      <c r="T2623" s="155"/>
      <c r="U2623" s="155"/>
      <c r="V2623" s="155"/>
      <c r="W2623" s="155"/>
      <c r="X2623" s="155"/>
      <c r="Y2623" s="155"/>
      <c r="Z2623" s="155"/>
      <c r="AA2623" s="155"/>
      <c r="AB2623" s="155"/>
      <c r="AC2623" s="155"/>
      <c r="AD2623" s="155"/>
      <c r="AE2623" s="155"/>
      <c r="AF2623" s="155"/>
      <c r="AG2623" s="155"/>
      <c r="AH2623" s="155"/>
      <c r="AI2623" s="155"/>
      <c r="AJ2623" s="155"/>
      <c r="AK2623" s="155"/>
      <c r="AL2623" s="155"/>
      <c r="AM2623" s="155"/>
      <c r="AN2623" s="155"/>
      <c r="AO2623" s="155"/>
      <c r="AP2623" s="155"/>
      <c r="AQ2623" s="155"/>
      <c r="AR2623" s="155"/>
    </row>
    <row r="2624" spans="1:44" ht="102" hidden="1" x14ac:dyDescent="0.3">
      <c r="A2624" s="155"/>
      <c r="B2624" s="165" t="s">
        <v>4107</v>
      </c>
      <c r="C2624" s="162"/>
      <c r="D2624" s="170">
        <v>1679.34</v>
      </c>
      <c r="E2624" s="171">
        <v>1679.34</v>
      </c>
      <c r="F2624" s="166" t="s">
        <v>3124</v>
      </c>
      <c r="G2624" s="161" t="s">
        <v>2220</v>
      </c>
      <c r="H2624" s="162" t="s">
        <v>695</v>
      </c>
      <c r="I2624" s="155"/>
      <c r="J2624" s="155"/>
      <c r="K2624" s="155"/>
      <c r="L2624" s="155"/>
      <c r="M2624" s="155"/>
      <c r="N2624" s="155"/>
      <c r="O2624" s="155"/>
      <c r="P2624" s="155"/>
      <c r="Q2624" s="155"/>
      <c r="R2624" s="155"/>
      <c r="S2624" s="155"/>
      <c r="T2624" s="155"/>
      <c r="U2624" s="155"/>
      <c r="V2624" s="155"/>
      <c r="W2624" s="155"/>
      <c r="X2624" s="155"/>
      <c r="Y2624" s="155"/>
      <c r="Z2624" s="155"/>
      <c r="AA2624" s="155"/>
      <c r="AB2624" s="155"/>
      <c r="AC2624" s="155"/>
      <c r="AD2624" s="155"/>
      <c r="AE2624" s="155"/>
      <c r="AF2624" s="155"/>
      <c r="AG2624" s="155"/>
      <c r="AH2624" s="155"/>
      <c r="AI2624" s="155"/>
      <c r="AJ2624" s="155"/>
      <c r="AK2624" s="155"/>
      <c r="AL2624" s="155"/>
      <c r="AM2624" s="155"/>
      <c r="AN2624" s="155"/>
      <c r="AO2624" s="155"/>
      <c r="AP2624" s="155"/>
      <c r="AQ2624" s="155"/>
      <c r="AR2624" s="155"/>
    </row>
    <row r="2625" spans="1:44" ht="102" hidden="1" x14ac:dyDescent="0.3">
      <c r="A2625" s="155"/>
      <c r="B2625" s="166" t="s">
        <v>3124</v>
      </c>
      <c r="C2625" s="167"/>
      <c r="D2625" s="170">
        <v>1679.34</v>
      </c>
      <c r="E2625" s="171">
        <v>1679.34</v>
      </c>
      <c r="F2625" s="161" t="s">
        <v>2220</v>
      </c>
      <c r="G2625" s="165" t="s">
        <v>4107</v>
      </c>
      <c r="H2625" s="162"/>
      <c r="I2625" s="155"/>
      <c r="J2625" s="155"/>
      <c r="K2625" s="155"/>
      <c r="L2625" s="155"/>
      <c r="M2625" s="155"/>
      <c r="N2625" s="155"/>
      <c r="O2625" s="155"/>
      <c r="P2625" s="155"/>
      <c r="Q2625" s="155"/>
      <c r="R2625" s="155"/>
      <c r="S2625" s="155"/>
      <c r="T2625" s="155"/>
      <c r="U2625" s="155"/>
      <c r="V2625" s="155"/>
      <c r="W2625" s="155"/>
      <c r="X2625" s="155"/>
      <c r="Y2625" s="155"/>
      <c r="Z2625" s="155"/>
      <c r="AA2625" s="155"/>
      <c r="AB2625" s="155"/>
      <c r="AC2625" s="155"/>
      <c r="AD2625" s="155"/>
      <c r="AE2625" s="155"/>
      <c r="AF2625" s="155"/>
      <c r="AG2625" s="155"/>
      <c r="AH2625" s="155"/>
      <c r="AI2625" s="155"/>
      <c r="AJ2625" s="155"/>
      <c r="AK2625" s="155"/>
      <c r="AL2625" s="155"/>
      <c r="AM2625" s="155"/>
      <c r="AN2625" s="155"/>
      <c r="AO2625" s="155"/>
      <c r="AP2625" s="155"/>
      <c r="AQ2625" s="155"/>
      <c r="AR2625" s="155"/>
    </row>
    <row r="2626" spans="1:44" ht="102" x14ac:dyDescent="0.3">
      <c r="A2626" s="155"/>
      <c r="B2626" s="161" t="s">
        <v>2220</v>
      </c>
      <c r="C2626" s="162" t="s">
        <v>695</v>
      </c>
      <c r="D2626" s="170">
        <v>2662.89</v>
      </c>
      <c r="E2626" s="171">
        <v>2662.89</v>
      </c>
      <c r="F2626" s="165" t="s">
        <v>4107</v>
      </c>
      <c r="G2626" s="166" t="s">
        <v>3498</v>
      </c>
      <c r="H2626" s="167"/>
      <c r="I2626" s="155"/>
      <c r="J2626" s="155"/>
      <c r="K2626" s="155"/>
      <c r="L2626" s="155"/>
      <c r="M2626" s="155"/>
      <c r="N2626" s="155"/>
      <c r="O2626" s="155"/>
      <c r="P2626" s="155"/>
      <c r="Q2626" s="155"/>
      <c r="R2626" s="155"/>
      <c r="S2626" s="155"/>
      <c r="T2626" s="155"/>
      <c r="U2626" s="155"/>
      <c r="V2626" s="155"/>
      <c r="W2626" s="155"/>
      <c r="X2626" s="155"/>
      <c r="Y2626" s="155"/>
      <c r="Z2626" s="155"/>
      <c r="AA2626" s="155"/>
      <c r="AB2626" s="155"/>
      <c r="AC2626" s="155"/>
      <c r="AD2626" s="155"/>
      <c r="AE2626" s="155"/>
      <c r="AF2626" s="155"/>
      <c r="AG2626" s="155"/>
      <c r="AH2626" s="155"/>
      <c r="AI2626" s="155"/>
      <c r="AJ2626" s="155"/>
      <c r="AK2626" s="155"/>
      <c r="AL2626" s="155"/>
      <c r="AM2626" s="155"/>
      <c r="AN2626" s="155"/>
      <c r="AO2626" s="155"/>
      <c r="AP2626" s="155"/>
      <c r="AQ2626" s="155"/>
      <c r="AR2626" s="155"/>
    </row>
    <row r="2627" spans="1:44" ht="102" hidden="1" x14ac:dyDescent="0.3">
      <c r="A2627" s="155"/>
      <c r="B2627" s="165" t="s">
        <v>4107</v>
      </c>
      <c r="C2627" s="162"/>
      <c r="D2627" s="170">
        <v>2662.89</v>
      </c>
      <c r="E2627" s="171">
        <v>2662.89</v>
      </c>
      <c r="F2627" s="166" t="s">
        <v>3498</v>
      </c>
      <c r="G2627" s="161" t="s">
        <v>1638</v>
      </c>
      <c r="H2627" s="162" t="s">
        <v>559</v>
      </c>
      <c r="I2627" s="155"/>
      <c r="J2627" s="155"/>
      <c r="K2627" s="155"/>
      <c r="L2627" s="155"/>
      <c r="M2627" s="155"/>
      <c r="N2627" s="155"/>
      <c r="O2627" s="155"/>
      <c r="P2627" s="155"/>
      <c r="Q2627" s="155"/>
      <c r="R2627" s="155"/>
      <c r="S2627" s="155"/>
      <c r="T2627" s="155"/>
      <c r="U2627" s="155"/>
      <c r="V2627" s="155"/>
      <c r="W2627" s="155"/>
      <c r="X2627" s="155"/>
      <c r="Y2627" s="155"/>
      <c r="Z2627" s="155"/>
      <c r="AA2627" s="155"/>
      <c r="AB2627" s="155"/>
      <c r="AC2627" s="155"/>
      <c r="AD2627" s="155"/>
      <c r="AE2627" s="155"/>
      <c r="AF2627" s="155"/>
      <c r="AG2627" s="155"/>
      <c r="AH2627" s="155"/>
      <c r="AI2627" s="155"/>
      <c r="AJ2627" s="155"/>
      <c r="AK2627" s="155"/>
      <c r="AL2627" s="155"/>
      <c r="AM2627" s="155"/>
      <c r="AN2627" s="155"/>
      <c r="AO2627" s="155"/>
      <c r="AP2627" s="155"/>
      <c r="AQ2627" s="155"/>
      <c r="AR2627" s="155"/>
    </row>
    <row r="2628" spans="1:44" ht="102" hidden="1" x14ac:dyDescent="0.3">
      <c r="A2628" s="155"/>
      <c r="B2628" s="166" t="s">
        <v>3498</v>
      </c>
      <c r="C2628" s="167"/>
      <c r="D2628" s="170">
        <v>2662.89</v>
      </c>
      <c r="E2628" s="171">
        <v>2662.89</v>
      </c>
      <c r="F2628" s="161" t="s">
        <v>1638</v>
      </c>
      <c r="G2628" s="165" t="s">
        <v>4107</v>
      </c>
      <c r="H2628" s="162"/>
      <c r="I2628" s="155"/>
      <c r="J2628" s="155"/>
      <c r="K2628" s="155"/>
      <c r="L2628" s="155"/>
      <c r="M2628" s="155"/>
      <c r="N2628" s="155"/>
      <c r="O2628" s="155"/>
      <c r="P2628" s="155"/>
      <c r="Q2628" s="155"/>
      <c r="R2628" s="155"/>
      <c r="S2628" s="155"/>
      <c r="T2628" s="155"/>
      <c r="U2628" s="155"/>
      <c r="V2628" s="155"/>
      <c r="W2628" s="155"/>
      <c r="X2628" s="155"/>
      <c r="Y2628" s="155"/>
      <c r="Z2628" s="155"/>
      <c r="AA2628" s="155"/>
      <c r="AB2628" s="155"/>
      <c r="AC2628" s="155"/>
      <c r="AD2628" s="155"/>
      <c r="AE2628" s="155"/>
      <c r="AF2628" s="155"/>
      <c r="AG2628" s="155"/>
      <c r="AH2628" s="155"/>
      <c r="AI2628" s="155"/>
      <c r="AJ2628" s="155"/>
      <c r="AK2628" s="155"/>
      <c r="AL2628" s="155"/>
      <c r="AM2628" s="155"/>
      <c r="AN2628" s="155"/>
      <c r="AO2628" s="155"/>
      <c r="AP2628" s="155"/>
      <c r="AQ2628" s="155"/>
      <c r="AR2628" s="155"/>
    </row>
    <row r="2629" spans="1:44" ht="102" x14ac:dyDescent="0.3">
      <c r="A2629" s="155"/>
      <c r="B2629" s="161" t="s">
        <v>1638</v>
      </c>
      <c r="C2629" s="162" t="s">
        <v>559</v>
      </c>
      <c r="D2629" s="170">
        <v>1395.87</v>
      </c>
      <c r="E2629" s="171">
        <v>1395.87</v>
      </c>
      <c r="F2629" s="165" t="s">
        <v>4107</v>
      </c>
      <c r="G2629" s="166" t="s">
        <v>3125</v>
      </c>
      <c r="H2629" s="167"/>
      <c r="I2629" s="155"/>
      <c r="J2629" s="155"/>
      <c r="K2629" s="155"/>
      <c r="L2629" s="155"/>
      <c r="M2629" s="155"/>
      <c r="N2629" s="155"/>
      <c r="O2629" s="155"/>
      <c r="P2629" s="155"/>
      <c r="Q2629" s="155"/>
      <c r="R2629" s="155"/>
      <c r="S2629" s="155"/>
      <c r="T2629" s="155"/>
      <c r="U2629" s="155"/>
      <c r="V2629" s="155"/>
      <c r="W2629" s="155"/>
      <c r="X2629" s="155"/>
      <c r="Y2629" s="155"/>
      <c r="Z2629" s="155"/>
      <c r="AA2629" s="155"/>
      <c r="AB2629" s="155"/>
      <c r="AC2629" s="155"/>
      <c r="AD2629" s="155"/>
      <c r="AE2629" s="155"/>
      <c r="AF2629" s="155"/>
      <c r="AG2629" s="155"/>
      <c r="AH2629" s="155"/>
      <c r="AI2629" s="155"/>
      <c r="AJ2629" s="155"/>
      <c r="AK2629" s="155"/>
      <c r="AL2629" s="155"/>
      <c r="AM2629" s="155"/>
      <c r="AN2629" s="155"/>
      <c r="AO2629" s="155"/>
      <c r="AP2629" s="155"/>
      <c r="AQ2629" s="155"/>
      <c r="AR2629" s="155"/>
    </row>
    <row r="2630" spans="1:44" ht="102" hidden="1" x14ac:dyDescent="0.3">
      <c r="A2630" s="155"/>
      <c r="B2630" s="165" t="s">
        <v>4107</v>
      </c>
      <c r="C2630" s="162"/>
      <c r="D2630" s="170">
        <v>1395.87</v>
      </c>
      <c r="E2630" s="171">
        <v>1395.87</v>
      </c>
      <c r="F2630" s="166" t="s">
        <v>3125</v>
      </c>
      <c r="G2630" s="161" t="s">
        <v>1632</v>
      </c>
      <c r="H2630" s="162" t="s">
        <v>888</v>
      </c>
      <c r="I2630" s="155"/>
      <c r="J2630" s="155"/>
      <c r="K2630" s="155"/>
      <c r="L2630" s="155"/>
      <c r="M2630" s="155"/>
      <c r="N2630" s="155"/>
      <c r="O2630" s="155"/>
      <c r="P2630" s="155"/>
      <c r="Q2630" s="155"/>
      <c r="R2630" s="155"/>
      <c r="S2630" s="155"/>
      <c r="T2630" s="155"/>
      <c r="U2630" s="155"/>
      <c r="V2630" s="155"/>
      <c r="W2630" s="155"/>
      <c r="X2630" s="155"/>
      <c r="Y2630" s="155"/>
      <c r="Z2630" s="155"/>
      <c r="AA2630" s="155"/>
      <c r="AB2630" s="155"/>
      <c r="AC2630" s="155"/>
      <c r="AD2630" s="155"/>
      <c r="AE2630" s="155"/>
      <c r="AF2630" s="155"/>
      <c r="AG2630" s="155"/>
      <c r="AH2630" s="155"/>
      <c r="AI2630" s="155"/>
      <c r="AJ2630" s="155"/>
      <c r="AK2630" s="155"/>
      <c r="AL2630" s="155"/>
      <c r="AM2630" s="155"/>
      <c r="AN2630" s="155"/>
      <c r="AO2630" s="155"/>
      <c r="AP2630" s="155"/>
      <c r="AQ2630" s="155"/>
      <c r="AR2630" s="155"/>
    </row>
    <row r="2631" spans="1:44" ht="102" hidden="1" x14ac:dyDescent="0.3">
      <c r="A2631" s="155"/>
      <c r="B2631" s="166" t="s">
        <v>3125</v>
      </c>
      <c r="C2631" s="167"/>
      <c r="D2631" s="170">
        <v>1395.87</v>
      </c>
      <c r="E2631" s="171">
        <v>1395.87</v>
      </c>
      <c r="F2631" s="161" t="s">
        <v>1632</v>
      </c>
      <c r="G2631" s="165" t="s">
        <v>4107</v>
      </c>
      <c r="H2631" s="162"/>
      <c r="I2631" s="155"/>
      <c r="J2631" s="155"/>
      <c r="K2631" s="155"/>
      <c r="L2631" s="155"/>
      <c r="M2631" s="155"/>
      <c r="N2631" s="155"/>
      <c r="O2631" s="155"/>
      <c r="P2631" s="155"/>
      <c r="Q2631" s="155"/>
      <c r="R2631" s="155"/>
      <c r="S2631" s="155"/>
      <c r="T2631" s="155"/>
      <c r="U2631" s="155"/>
      <c r="V2631" s="155"/>
      <c r="W2631" s="155"/>
      <c r="X2631" s="155"/>
      <c r="Y2631" s="155"/>
      <c r="Z2631" s="155"/>
      <c r="AA2631" s="155"/>
      <c r="AB2631" s="155"/>
      <c r="AC2631" s="155"/>
      <c r="AD2631" s="155"/>
      <c r="AE2631" s="155"/>
      <c r="AF2631" s="155"/>
      <c r="AG2631" s="155"/>
      <c r="AH2631" s="155"/>
      <c r="AI2631" s="155"/>
      <c r="AJ2631" s="155"/>
      <c r="AK2631" s="155"/>
      <c r="AL2631" s="155"/>
      <c r="AM2631" s="155"/>
      <c r="AN2631" s="155"/>
      <c r="AO2631" s="155"/>
      <c r="AP2631" s="155"/>
      <c r="AQ2631" s="155"/>
      <c r="AR2631" s="155"/>
    </row>
    <row r="2632" spans="1:44" ht="102" x14ac:dyDescent="0.3">
      <c r="A2632" s="155"/>
      <c r="B2632" s="161" t="s">
        <v>1632</v>
      </c>
      <c r="C2632" s="162" t="s">
        <v>888</v>
      </c>
      <c r="D2632" s="170">
        <v>1447.41</v>
      </c>
      <c r="E2632" s="171">
        <v>1447.41</v>
      </c>
      <c r="F2632" s="165" t="s">
        <v>4107</v>
      </c>
      <c r="G2632" s="166" t="s">
        <v>3126</v>
      </c>
      <c r="H2632" s="167"/>
      <c r="I2632" s="155"/>
      <c r="J2632" s="155"/>
      <c r="K2632" s="155"/>
      <c r="L2632" s="155"/>
      <c r="M2632" s="155"/>
      <c r="N2632" s="155"/>
      <c r="O2632" s="155"/>
      <c r="P2632" s="155"/>
      <c r="Q2632" s="155"/>
      <c r="R2632" s="155"/>
      <c r="S2632" s="155"/>
      <c r="T2632" s="155"/>
      <c r="U2632" s="155"/>
      <c r="V2632" s="155"/>
      <c r="W2632" s="155"/>
      <c r="X2632" s="155"/>
      <c r="Y2632" s="155"/>
      <c r="Z2632" s="155"/>
      <c r="AA2632" s="155"/>
      <c r="AB2632" s="155"/>
      <c r="AC2632" s="155"/>
      <c r="AD2632" s="155"/>
      <c r="AE2632" s="155"/>
      <c r="AF2632" s="155"/>
      <c r="AG2632" s="155"/>
      <c r="AH2632" s="155"/>
      <c r="AI2632" s="155"/>
      <c r="AJ2632" s="155"/>
      <c r="AK2632" s="155"/>
      <c r="AL2632" s="155"/>
      <c r="AM2632" s="155"/>
      <c r="AN2632" s="155"/>
      <c r="AO2632" s="155"/>
      <c r="AP2632" s="155"/>
      <c r="AQ2632" s="155"/>
      <c r="AR2632" s="155"/>
    </row>
    <row r="2633" spans="1:44" ht="102" hidden="1" x14ac:dyDescent="0.3">
      <c r="A2633" s="155"/>
      <c r="B2633" s="165" t="s">
        <v>4107</v>
      </c>
      <c r="C2633" s="162"/>
      <c r="D2633" s="170">
        <v>1447.41</v>
      </c>
      <c r="E2633" s="171">
        <v>1447.41</v>
      </c>
      <c r="F2633" s="166" t="s">
        <v>3126</v>
      </c>
      <c r="G2633" s="161" t="s">
        <v>1351</v>
      </c>
      <c r="H2633" s="162" t="s">
        <v>582</v>
      </c>
      <c r="I2633" s="155"/>
      <c r="J2633" s="155"/>
      <c r="K2633" s="155"/>
      <c r="L2633" s="155"/>
      <c r="M2633" s="155"/>
      <c r="N2633" s="155"/>
      <c r="O2633" s="155"/>
      <c r="P2633" s="155"/>
      <c r="Q2633" s="155"/>
      <c r="R2633" s="155"/>
      <c r="S2633" s="155"/>
      <c r="T2633" s="155"/>
      <c r="U2633" s="155"/>
      <c r="V2633" s="155"/>
      <c r="W2633" s="155"/>
      <c r="X2633" s="155"/>
      <c r="Y2633" s="155"/>
      <c r="Z2633" s="155"/>
      <c r="AA2633" s="155"/>
      <c r="AB2633" s="155"/>
      <c r="AC2633" s="155"/>
      <c r="AD2633" s="155"/>
      <c r="AE2633" s="155"/>
      <c r="AF2633" s="155"/>
      <c r="AG2633" s="155"/>
      <c r="AH2633" s="155"/>
      <c r="AI2633" s="155"/>
      <c r="AJ2633" s="155"/>
      <c r="AK2633" s="155"/>
      <c r="AL2633" s="155"/>
      <c r="AM2633" s="155"/>
      <c r="AN2633" s="155"/>
      <c r="AO2633" s="155"/>
      <c r="AP2633" s="155"/>
      <c r="AQ2633" s="155"/>
      <c r="AR2633" s="155"/>
    </row>
    <row r="2634" spans="1:44" ht="102" hidden="1" x14ac:dyDescent="0.3">
      <c r="A2634" s="155"/>
      <c r="B2634" s="166" t="s">
        <v>3126</v>
      </c>
      <c r="C2634" s="167"/>
      <c r="D2634" s="170">
        <v>1447.41</v>
      </c>
      <c r="E2634" s="171">
        <v>1447.41</v>
      </c>
      <c r="F2634" s="161" t="s">
        <v>1351</v>
      </c>
      <c r="G2634" s="165" t="s">
        <v>4107</v>
      </c>
      <c r="H2634" s="162"/>
      <c r="I2634" s="155"/>
      <c r="J2634" s="155"/>
      <c r="K2634" s="155"/>
      <c r="L2634" s="155"/>
      <c r="M2634" s="155"/>
      <c r="N2634" s="155"/>
      <c r="O2634" s="155"/>
      <c r="P2634" s="155"/>
      <c r="Q2634" s="155"/>
      <c r="R2634" s="155"/>
      <c r="S2634" s="155"/>
      <c r="T2634" s="155"/>
      <c r="U2634" s="155"/>
      <c r="V2634" s="155"/>
      <c r="W2634" s="155"/>
      <c r="X2634" s="155"/>
      <c r="Y2634" s="155"/>
      <c r="Z2634" s="155"/>
      <c r="AA2634" s="155"/>
      <c r="AB2634" s="155"/>
      <c r="AC2634" s="155"/>
      <c r="AD2634" s="155"/>
      <c r="AE2634" s="155"/>
      <c r="AF2634" s="155"/>
      <c r="AG2634" s="155"/>
      <c r="AH2634" s="155"/>
      <c r="AI2634" s="155"/>
      <c r="AJ2634" s="155"/>
      <c r="AK2634" s="155"/>
      <c r="AL2634" s="155"/>
      <c r="AM2634" s="155"/>
      <c r="AN2634" s="155"/>
      <c r="AO2634" s="155"/>
      <c r="AP2634" s="155"/>
      <c r="AQ2634" s="155"/>
      <c r="AR2634" s="155"/>
    </row>
    <row r="2635" spans="1:44" ht="102" x14ac:dyDescent="0.3">
      <c r="A2635" s="155"/>
      <c r="B2635" s="161" t="s">
        <v>1351</v>
      </c>
      <c r="C2635" s="162" t="s">
        <v>582</v>
      </c>
      <c r="D2635" s="170">
        <v>2534.04</v>
      </c>
      <c r="E2635" s="171">
        <v>2534.04</v>
      </c>
      <c r="F2635" s="165" t="s">
        <v>4107</v>
      </c>
      <c r="G2635" s="166" t="s">
        <v>3127</v>
      </c>
      <c r="H2635" s="167"/>
      <c r="I2635" s="155"/>
      <c r="J2635" s="155"/>
      <c r="K2635" s="155"/>
      <c r="L2635" s="155"/>
      <c r="M2635" s="155"/>
      <c r="N2635" s="155"/>
      <c r="O2635" s="155"/>
      <c r="P2635" s="155"/>
      <c r="Q2635" s="155"/>
      <c r="R2635" s="155"/>
      <c r="S2635" s="155"/>
      <c r="T2635" s="155"/>
      <c r="U2635" s="155"/>
      <c r="V2635" s="155"/>
      <c r="W2635" s="155"/>
      <c r="X2635" s="155"/>
      <c r="Y2635" s="155"/>
      <c r="Z2635" s="155"/>
      <c r="AA2635" s="155"/>
      <c r="AB2635" s="155"/>
      <c r="AC2635" s="155"/>
      <c r="AD2635" s="155"/>
      <c r="AE2635" s="155"/>
      <c r="AF2635" s="155"/>
      <c r="AG2635" s="155"/>
      <c r="AH2635" s="155"/>
      <c r="AI2635" s="155"/>
      <c r="AJ2635" s="155"/>
      <c r="AK2635" s="155"/>
      <c r="AL2635" s="155"/>
      <c r="AM2635" s="155"/>
      <c r="AN2635" s="155"/>
      <c r="AO2635" s="155"/>
      <c r="AP2635" s="155"/>
      <c r="AQ2635" s="155"/>
      <c r="AR2635" s="155"/>
    </row>
    <row r="2636" spans="1:44" ht="102" hidden="1" x14ac:dyDescent="0.3">
      <c r="A2636" s="155"/>
      <c r="B2636" s="165" t="s">
        <v>4107</v>
      </c>
      <c r="C2636" s="162"/>
      <c r="D2636" s="170">
        <v>2534.04</v>
      </c>
      <c r="E2636" s="171">
        <v>2534.04</v>
      </c>
      <c r="F2636" s="166" t="s">
        <v>3127</v>
      </c>
      <c r="G2636" s="161" t="s">
        <v>1650</v>
      </c>
      <c r="H2636" s="162" t="s">
        <v>685</v>
      </c>
      <c r="I2636" s="155"/>
      <c r="J2636" s="155"/>
      <c r="K2636" s="155"/>
      <c r="L2636" s="155"/>
      <c r="M2636" s="155"/>
      <c r="N2636" s="155"/>
      <c r="O2636" s="155"/>
      <c r="P2636" s="155"/>
      <c r="Q2636" s="155"/>
      <c r="R2636" s="155"/>
      <c r="S2636" s="155"/>
      <c r="T2636" s="155"/>
      <c r="U2636" s="155"/>
      <c r="V2636" s="155"/>
      <c r="W2636" s="155"/>
      <c r="X2636" s="155"/>
      <c r="Y2636" s="155"/>
      <c r="Z2636" s="155"/>
      <c r="AA2636" s="155"/>
      <c r="AB2636" s="155"/>
      <c r="AC2636" s="155"/>
      <c r="AD2636" s="155"/>
      <c r="AE2636" s="155"/>
      <c r="AF2636" s="155"/>
      <c r="AG2636" s="155"/>
      <c r="AH2636" s="155"/>
      <c r="AI2636" s="155"/>
      <c r="AJ2636" s="155"/>
      <c r="AK2636" s="155"/>
      <c r="AL2636" s="155"/>
      <c r="AM2636" s="155"/>
      <c r="AN2636" s="155"/>
      <c r="AO2636" s="155"/>
      <c r="AP2636" s="155"/>
      <c r="AQ2636" s="155"/>
      <c r="AR2636" s="155"/>
    </row>
    <row r="2637" spans="1:44" ht="102" hidden="1" x14ac:dyDescent="0.3">
      <c r="A2637" s="155"/>
      <c r="B2637" s="166" t="s">
        <v>3127</v>
      </c>
      <c r="C2637" s="167"/>
      <c r="D2637" s="170">
        <v>2534.04</v>
      </c>
      <c r="E2637" s="171">
        <v>2534.04</v>
      </c>
      <c r="F2637" s="161" t="s">
        <v>1650</v>
      </c>
      <c r="G2637" s="165" t="s">
        <v>4107</v>
      </c>
      <c r="H2637" s="162"/>
      <c r="I2637" s="155"/>
      <c r="J2637" s="155"/>
      <c r="K2637" s="155"/>
      <c r="L2637" s="155"/>
      <c r="M2637" s="155"/>
      <c r="N2637" s="155"/>
      <c r="O2637" s="155"/>
      <c r="P2637" s="155"/>
      <c r="Q2637" s="155"/>
      <c r="R2637" s="155"/>
      <c r="S2637" s="155"/>
      <c r="T2637" s="155"/>
      <c r="U2637" s="155"/>
      <c r="V2637" s="155"/>
      <c r="W2637" s="155"/>
      <c r="X2637" s="155"/>
      <c r="Y2637" s="155"/>
      <c r="Z2637" s="155"/>
      <c r="AA2637" s="155"/>
      <c r="AB2637" s="155"/>
      <c r="AC2637" s="155"/>
      <c r="AD2637" s="155"/>
      <c r="AE2637" s="155"/>
      <c r="AF2637" s="155"/>
      <c r="AG2637" s="155"/>
      <c r="AH2637" s="155"/>
      <c r="AI2637" s="155"/>
      <c r="AJ2637" s="155"/>
      <c r="AK2637" s="155"/>
      <c r="AL2637" s="155"/>
      <c r="AM2637" s="155"/>
      <c r="AN2637" s="155"/>
      <c r="AO2637" s="155"/>
      <c r="AP2637" s="155"/>
      <c r="AQ2637" s="155"/>
      <c r="AR2637" s="155"/>
    </row>
    <row r="2638" spans="1:44" ht="102" x14ac:dyDescent="0.3">
      <c r="A2638" s="155"/>
      <c r="B2638" s="161" t="s">
        <v>1650</v>
      </c>
      <c r="C2638" s="162" t="s">
        <v>685</v>
      </c>
      <c r="D2638" s="170">
        <v>1687.93</v>
      </c>
      <c r="E2638" s="171">
        <v>1687.93</v>
      </c>
      <c r="F2638" s="165" t="s">
        <v>4107</v>
      </c>
      <c r="G2638" s="166" t="s">
        <v>3128</v>
      </c>
      <c r="H2638" s="167"/>
      <c r="I2638" s="155"/>
      <c r="J2638" s="155"/>
      <c r="K2638" s="155"/>
      <c r="L2638" s="155"/>
      <c r="M2638" s="155"/>
      <c r="N2638" s="155"/>
      <c r="O2638" s="155"/>
      <c r="P2638" s="155"/>
      <c r="Q2638" s="155"/>
      <c r="R2638" s="155"/>
      <c r="S2638" s="155"/>
      <c r="T2638" s="155"/>
      <c r="U2638" s="155"/>
      <c r="V2638" s="155"/>
      <c r="W2638" s="155"/>
      <c r="X2638" s="155"/>
      <c r="Y2638" s="155"/>
      <c r="Z2638" s="155"/>
      <c r="AA2638" s="155"/>
      <c r="AB2638" s="155"/>
      <c r="AC2638" s="155"/>
      <c r="AD2638" s="155"/>
      <c r="AE2638" s="155"/>
      <c r="AF2638" s="155"/>
      <c r="AG2638" s="155"/>
      <c r="AH2638" s="155"/>
      <c r="AI2638" s="155"/>
      <c r="AJ2638" s="155"/>
      <c r="AK2638" s="155"/>
      <c r="AL2638" s="155"/>
      <c r="AM2638" s="155"/>
      <c r="AN2638" s="155"/>
      <c r="AO2638" s="155"/>
      <c r="AP2638" s="155"/>
      <c r="AQ2638" s="155"/>
      <c r="AR2638" s="155"/>
    </row>
    <row r="2639" spans="1:44" ht="102" hidden="1" x14ac:dyDescent="0.3">
      <c r="A2639" s="155"/>
      <c r="B2639" s="165" t="s">
        <v>4107</v>
      </c>
      <c r="C2639" s="162"/>
      <c r="D2639" s="170">
        <v>1687.93</v>
      </c>
      <c r="E2639" s="171">
        <v>1687.93</v>
      </c>
      <c r="F2639" s="166" t="s">
        <v>3128</v>
      </c>
      <c r="G2639" s="161" t="s">
        <v>1578</v>
      </c>
      <c r="H2639" s="162" t="s">
        <v>1020</v>
      </c>
      <c r="I2639" s="155"/>
      <c r="J2639" s="155"/>
      <c r="K2639" s="155"/>
      <c r="L2639" s="155"/>
      <c r="M2639" s="155"/>
      <c r="N2639" s="155"/>
      <c r="O2639" s="155"/>
      <c r="P2639" s="155"/>
      <c r="Q2639" s="155"/>
      <c r="R2639" s="155"/>
      <c r="S2639" s="155"/>
      <c r="T2639" s="155"/>
      <c r="U2639" s="155"/>
      <c r="V2639" s="155"/>
      <c r="W2639" s="155"/>
      <c r="X2639" s="155"/>
      <c r="Y2639" s="155"/>
      <c r="Z2639" s="155"/>
      <c r="AA2639" s="155"/>
      <c r="AB2639" s="155"/>
      <c r="AC2639" s="155"/>
      <c r="AD2639" s="155"/>
      <c r="AE2639" s="155"/>
      <c r="AF2639" s="155"/>
      <c r="AG2639" s="155"/>
      <c r="AH2639" s="155"/>
      <c r="AI2639" s="155"/>
      <c r="AJ2639" s="155"/>
      <c r="AK2639" s="155"/>
      <c r="AL2639" s="155"/>
      <c r="AM2639" s="155"/>
      <c r="AN2639" s="155"/>
      <c r="AO2639" s="155"/>
      <c r="AP2639" s="155"/>
      <c r="AQ2639" s="155"/>
      <c r="AR2639" s="155"/>
    </row>
    <row r="2640" spans="1:44" ht="102" hidden="1" x14ac:dyDescent="0.3">
      <c r="A2640" s="155"/>
      <c r="B2640" s="166" t="s">
        <v>3128</v>
      </c>
      <c r="C2640" s="167"/>
      <c r="D2640" s="170">
        <v>1687.93</v>
      </c>
      <c r="E2640" s="171">
        <v>1687.93</v>
      </c>
      <c r="F2640" s="161" t="s">
        <v>1578</v>
      </c>
      <c r="G2640" s="165" t="s">
        <v>4107</v>
      </c>
      <c r="H2640" s="162"/>
      <c r="I2640" s="155"/>
      <c r="J2640" s="155"/>
      <c r="K2640" s="155"/>
      <c r="L2640" s="155"/>
      <c r="M2640" s="155"/>
      <c r="N2640" s="155"/>
      <c r="O2640" s="155"/>
      <c r="P2640" s="155"/>
      <c r="Q2640" s="155"/>
      <c r="R2640" s="155"/>
      <c r="S2640" s="155"/>
      <c r="T2640" s="155"/>
      <c r="U2640" s="155"/>
      <c r="V2640" s="155"/>
      <c r="W2640" s="155"/>
      <c r="X2640" s="155"/>
      <c r="Y2640" s="155"/>
      <c r="Z2640" s="155"/>
      <c r="AA2640" s="155"/>
      <c r="AB2640" s="155"/>
      <c r="AC2640" s="155"/>
      <c r="AD2640" s="155"/>
      <c r="AE2640" s="155"/>
      <c r="AF2640" s="155"/>
      <c r="AG2640" s="155"/>
      <c r="AH2640" s="155"/>
      <c r="AI2640" s="155"/>
      <c r="AJ2640" s="155"/>
      <c r="AK2640" s="155"/>
      <c r="AL2640" s="155"/>
      <c r="AM2640" s="155"/>
      <c r="AN2640" s="155"/>
      <c r="AO2640" s="155"/>
      <c r="AP2640" s="155"/>
      <c r="AQ2640" s="155"/>
      <c r="AR2640" s="155"/>
    </row>
    <row r="2641" spans="1:44" ht="102" x14ac:dyDescent="0.3">
      <c r="A2641" s="155"/>
      <c r="B2641" s="161" t="s">
        <v>1578</v>
      </c>
      <c r="C2641" s="162" t="s">
        <v>1020</v>
      </c>
      <c r="D2641" s="170">
        <v>1378.69</v>
      </c>
      <c r="E2641" s="171">
        <v>1378.69</v>
      </c>
      <c r="F2641" s="165" t="s">
        <v>4107</v>
      </c>
      <c r="G2641" s="166" t="s">
        <v>3129</v>
      </c>
      <c r="H2641" s="167"/>
      <c r="I2641" s="155"/>
      <c r="J2641" s="155"/>
      <c r="K2641" s="155"/>
      <c r="L2641" s="155"/>
      <c r="M2641" s="155"/>
      <c r="N2641" s="155"/>
      <c r="O2641" s="155"/>
      <c r="P2641" s="155"/>
      <c r="Q2641" s="155"/>
      <c r="R2641" s="155"/>
      <c r="S2641" s="155"/>
      <c r="T2641" s="155"/>
      <c r="U2641" s="155"/>
      <c r="V2641" s="155"/>
      <c r="W2641" s="155"/>
      <c r="X2641" s="155"/>
      <c r="Y2641" s="155"/>
      <c r="Z2641" s="155"/>
      <c r="AA2641" s="155"/>
      <c r="AB2641" s="155"/>
      <c r="AC2641" s="155"/>
      <c r="AD2641" s="155"/>
      <c r="AE2641" s="155"/>
      <c r="AF2641" s="155"/>
      <c r="AG2641" s="155"/>
      <c r="AH2641" s="155"/>
      <c r="AI2641" s="155"/>
      <c r="AJ2641" s="155"/>
      <c r="AK2641" s="155"/>
      <c r="AL2641" s="155"/>
      <c r="AM2641" s="155"/>
      <c r="AN2641" s="155"/>
      <c r="AO2641" s="155"/>
      <c r="AP2641" s="155"/>
      <c r="AQ2641" s="155"/>
      <c r="AR2641" s="155"/>
    </row>
    <row r="2642" spans="1:44" ht="102" hidden="1" x14ac:dyDescent="0.3">
      <c r="A2642" s="155"/>
      <c r="B2642" s="165" t="s">
        <v>4107</v>
      </c>
      <c r="C2642" s="162"/>
      <c r="D2642" s="170">
        <v>1378.69</v>
      </c>
      <c r="E2642" s="171">
        <v>1378.69</v>
      </c>
      <c r="F2642" s="166" t="s">
        <v>3129</v>
      </c>
      <c r="G2642" s="161" t="s">
        <v>2130</v>
      </c>
      <c r="H2642" s="162" t="s">
        <v>545</v>
      </c>
      <c r="I2642" s="155"/>
      <c r="J2642" s="155"/>
      <c r="K2642" s="155"/>
      <c r="L2642" s="155"/>
      <c r="M2642" s="155"/>
      <c r="N2642" s="155"/>
      <c r="O2642" s="155"/>
      <c r="P2642" s="155"/>
      <c r="Q2642" s="155"/>
      <c r="R2642" s="155"/>
      <c r="S2642" s="155"/>
      <c r="T2642" s="155"/>
      <c r="U2642" s="155"/>
      <c r="V2642" s="155"/>
      <c r="W2642" s="155"/>
      <c r="X2642" s="155"/>
      <c r="Y2642" s="155"/>
      <c r="Z2642" s="155"/>
      <c r="AA2642" s="155"/>
      <c r="AB2642" s="155"/>
      <c r="AC2642" s="155"/>
      <c r="AD2642" s="155"/>
      <c r="AE2642" s="155"/>
      <c r="AF2642" s="155"/>
      <c r="AG2642" s="155"/>
      <c r="AH2642" s="155"/>
      <c r="AI2642" s="155"/>
      <c r="AJ2642" s="155"/>
      <c r="AK2642" s="155"/>
      <c r="AL2642" s="155"/>
      <c r="AM2642" s="155"/>
      <c r="AN2642" s="155"/>
      <c r="AO2642" s="155"/>
      <c r="AP2642" s="155"/>
      <c r="AQ2642" s="155"/>
      <c r="AR2642" s="155"/>
    </row>
    <row r="2643" spans="1:44" ht="102" hidden="1" x14ac:dyDescent="0.3">
      <c r="A2643" s="155"/>
      <c r="B2643" s="166" t="s">
        <v>3129</v>
      </c>
      <c r="C2643" s="167"/>
      <c r="D2643" s="170">
        <v>1378.69</v>
      </c>
      <c r="E2643" s="171">
        <v>1378.69</v>
      </c>
      <c r="F2643" s="161" t="s">
        <v>2130</v>
      </c>
      <c r="G2643" s="165" t="s">
        <v>4107</v>
      </c>
      <c r="H2643" s="162"/>
      <c r="I2643" s="155"/>
      <c r="J2643" s="155"/>
      <c r="K2643" s="155"/>
      <c r="L2643" s="155"/>
      <c r="M2643" s="155"/>
      <c r="N2643" s="155"/>
      <c r="O2643" s="155"/>
      <c r="P2643" s="155"/>
      <c r="Q2643" s="155"/>
      <c r="R2643" s="155"/>
      <c r="S2643" s="155"/>
      <c r="T2643" s="155"/>
      <c r="U2643" s="155"/>
      <c r="V2643" s="155"/>
      <c r="W2643" s="155"/>
      <c r="X2643" s="155"/>
      <c r="Y2643" s="155"/>
      <c r="Z2643" s="155"/>
      <c r="AA2643" s="155"/>
      <c r="AB2643" s="155"/>
      <c r="AC2643" s="155"/>
      <c r="AD2643" s="155"/>
      <c r="AE2643" s="155"/>
      <c r="AF2643" s="155"/>
      <c r="AG2643" s="155"/>
      <c r="AH2643" s="155"/>
      <c r="AI2643" s="155"/>
      <c r="AJ2643" s="155"/>
      <c r="AK2643" s="155"/>
      <c r="AL2643" s="155"/>
      <c r="AM2643" s="155"/>
      <c r="AN2643" s="155"/>
      <c r="AO2643" s="155"/>
      <c r="AP2643" s="155"/>
      <c r="AQ2643" s="155"/>
      <c r="AR2643" s="155"/>
    </row>
    <row r="2644" spans="1:44" ht="102" x14ac:dyDescent="0.3">
      <c r="A2644" s="155"/>
      <c r="B2644" s="161" t="s">
        <v>2130</v>
      </c>
      <c r="C2644" s="162" t="s">
        <v>545</v>
      </c>
      <c r="D2644" s="170">
        <v>1365.8</v>
      </c>
      <c r="E2644" s="171">
        <v>1365.8</v>
      </c>
      <c r="F2644" s="165" t="s">
        <v>4107</v>
      </c>
      <c r="G2644" s="166" t="s">
        <v>3130</v>
      </c>
      <c r="H2644" s="167"/>
      <c r="I2644" s="155"/>
      <c r="J2644" s="155"/>
      <c r="K2644" s="155"/>
      <c r="L2644" s="155"/>
      <c r="M2644" s="155"/>
      <c r="N2644" s="155"/>
      <c r="O2644" s="155"/>
      <c r="P2644" s="155"/>
      <c r="Q2644" s="155"/>
      <c r="R2644" s="155"/>
      <c r="S2644" s="155"/>
      <c r="T2644" s="155"/>
      <c r="U2644" s="155"/>
      <c r="V2644" s="155"/>
      <c r="W2644" s="155"/>
      <c r="X2644" s="155"/>
      <c r="Y2644" s="155"/>
      <c r="Z2644" s="155"/>
      <c r="AA2644" s="155"/>
      <c r="AB2644" s="155"/>
      <c r="AC2644" s="155"/>
      <c r="AD2644" s="155"/>
      <c r="AE2644" s="155"/>
      <c r="AF2644" s="155"/>
      <c r="AG2644" s="155"/>
      <c r="AH2644" s="155"/>
      <c r="AI2644" s="155"/>
      <c r="AJ2644" s="155"/>
      <c r="AK2644" s="155"/>
      <c r="AL2644" s="155"/>
      <c r="AM2644" s="155"/>
      <c r="AN2644" s="155"/>
      <c r="AO2644" s="155"/>
      <c r="AP2644" s="155"/>
      <c r="AQ2644" s="155"/>
      <c r="AR2644" s="155"/>
    </row>
    <row r="2645" spans="1:44" ht="102" hidden="1" x14ac:dyDescent="0.3">
      <c r="A2645" s="155"/>
      <c r="B2645" s="165" t="s">
        <v>4107</v>
      </c>
      <c r="C2645" s="162"/>
      <c r="D2645" s="170">
        <v>1365.8</v>
      </c>
      <c r="E2645" s="171">
        <v>1365.8</v>
      </c>
      <c r="F2645" s="166" t="s">
        <v>3130</v>
      </c>
      <c r="G2645" s="161" t="s">
        <v>1595</v>
      </c>
      <c r="H2645" s="162" t="s">
        <v>722</v>
      </c>
      <c r="I2645" s="155"/>
      <c r="J2645" s="155"/>
      <c r="K2645" s="155"/>
      <c r="L2645" s="155"/>
      <c r="M2645" s="155"/>
      <c r="N2645" s="155"/>
      <c r="O2645" s="155"/>
      <c r="P2645" s="155"/>
      <c r="Q2645" s="155"/>
      <c r="R2645" s="155"/>
      <c r="S2645" s="155"/>
      <c r="T2645" s="155"/>
      <c r="U2645" s="155"/>
      <c r="V2645" s="155"/>
      <c r="W2645" s="155"/>
      <c r="X2645" s="155"/>
      <c r="Y2645" s="155"/>
      <c r="Z2645" s="155"/>
      <c r="AA2645" s="155"/>
      <c r="AB2645" s="155"/>
      <c r="AC2645" s="155"/>
      <c r="AD2645" s="155"/>
      <c r="AE2645" s="155"/>
      <c r="AF2645" s="155"/>
      <c r="AG2645" s="155"/>
      <c r="AH2645" s="155"/>
      <c r="AI2645" s="155"/>
      <c r="AJ2645" s="155"/>
      <c r="AK2645" s="155"/>
      <c r="AL2645" s="155"/>
      <c r="AM2645" s="155"/>
      <c r="AN2645" s="155"/>
      <c r="AO2645" s="155"/>
      <c r="AP2645" s="155"/>
      <c r="AQ2645" s="155"/>
      <c r="AR2645" s="155"/>
    </row>
    <row r="2646" spans="1:44" ht="102" hidden="1" x14ac:dyDescent="0.3">
      <c r="A2646" s="155"/>
      <c r="B2646" s="166" t="s">
        <v>3130</v>
      </c>
      <c r="C2646" s="167"/>
      <c r="D2646" s="170">
        <v>1365.8</v>
      </c>
      <c r="E2646" s="171">
        <v>1365.8</v>
      </c>
      <c r="F2646" s="161" t="s">
        <v>1595</v>
      </c>
      <c r="G2646" s="165" t="s">
        <v>4107</v>
      </c>
      <c r="H2646" s="162"/>
      <c r="I2646" s="155"/>
      <c r="J2646" s="155"/>
      <c r="K2646" s="155"/>
      <c r="L2646" s="155"/>
      <c r="M2646" s="155"/>
      <c r="N2646" s="155"/>
      <c r="O2646" s="155"/>
      <c r="P2646" s="155"/>
      <c r="Q2646" s="155"/>
      <c r="R2646" s="155"/>
      <c r="S2646" s="155"/>
      <c r="T2646" s="155"/>
      <c r="U2646" s="155"/>
      <c r="V2646" s="155"/>
      <c r="W2646" s="155"/>
      <c r="X2646" s="155"/>
      <c r="Y2646" s="155"/>
      <c r="Z2646" s="155"/>
      <c r="AA2646" s="155"/>
      <c r="AB2646" s="155"/>
      <c r="AC2646" s="155"/>
      <c r="AD2646" s="155"/>
      <c r="AE2646" s="155"/>
      <c r="AF2646" s="155"/>
      <c r="AG2646" s="155"/>
      <c r="AH2646" s="155"/>
      <c r="AI2646" s="155"/>
      <c r="AJ2646" s="155"/>
      <c r="AK2646" s="155"/>
      <c r="AL2646" s="155"/>
      <c r="AM2646" s="155"/>
      <c r="AN2646" s="155"/>
      <c r="AO2646" s="155"/>
      <c r="AP2646" s="155"/>
      <c r="AQ2646" s="155"/>
      <c r="AR2646" s="155"/>
    </row>
    <row r="2647" spans="1:44" ht="102" x14ac:dyDescent="0.3">
      <c r="A2647" s="155"/>
      <c r="B2647" s="161" t="s">
        <v>1595</v>
      </c>
      <c r="C2647" s="162" t="s">
        <v>722</v>
      </c>
      <c r="D2647" s="170">
        <v>1679.34</v>
      </c>
      <c r="E2647" s="171">
        <v>1679.34</v>
      </c>
      <c r="F2647" s="165" t="s">
        <v>4107</v>
      </c>
      <c r="G2647" s="166" t="s">
        <v>3131</v>
      </c>
      <c r="H2647" s="167"/>
      <c r="I2647" s="155"/>
      <c r="J2647" s="155"/>
      <c r="K2647" s="155"/>
      <c r="L2647" s="155"/>
      <c r="M2647" s="155"/>
      <c r="N2647" s="155"/>
      <c r="O2647" s="155"/>
      <c r="P2647" s="155"/>
      <c r="Q2647" s="155"/>
      <c r="R2647" s="155"/>
      <c r="S2647" s="155"/>
      <c r="T2647" s="155"/>
      <c r="U2647" s="155"/>
      <c r="V2647" s="155"/>
      <c r="W2647" s="155"/>
      <c r="X2647" s="155"/>
      <c r="Y2647" s="155"/>
      <c r="Z2647" s="155"/>
      <c r="AA2647" s="155"/>
      <c r="AB2647" s="155"/>
      <c r="AC2647" s="155"/>
      <c r="AD2647" s="155"/>
      <c r="AE2647" s="155"/>
      <c r="AF2647" s="155"/>
      <c r="AG2647" s="155"/>
      <c r="AH2647" s="155"/>
      <c r="AI2647" s="155"/>
      <c r="AJ2647" s="155"/>
      <c r="AK2647" s="155"/>
      <c r="AL2647" s="155"/>
      <c r="AM2647" s="155"/>
      <c r="AN2647" s="155"/>
      <c r="AO2647" s="155"/>
      <c r="AP2647" s="155"/>
      <c r="AQ2647" s="155"/>
      <c r="AR2647" s="155"/>
    </row>
    <row r="2648" spans="1:44" ht="102" hidden="1" x14ac:dyDescent="0.3">
      <c r="A2648" s="155"/>
      <c r="B2648" s="165" t="s">
        <v>4107</v>
      </c>
      <c r="C2648" s="162"/>
      <c r="D2648" s="170">
        <v>1679.34</v>
      </c>
      <c r="E2648" s="171">
        <v>1679.34</v>
      </c>
      <c r="F2648" s="166" t="s">
        <v>3131</v>
      </c>
      <c r="G2648" s="161" t="s">
        <v>1591</v>
      </c>
      <c r="H2648" s="162" t="s">
        <v>654</v>
      </c>
      <c r="I2648" s="155"/>
      <c r="J2648" s="155"/>
      <c r="K2648" s="155"/>
      <c r="L2648" s="155"/>
      <c r="M2648" s="155"/>
      <c r="N2648" s="155"/>
      <c r="O2648" s="155"/>
      <c r="P2648" s="155"/>
      <c r="Q2648" s="155"/>
      <c r="R2648" s="155"/>
      <c r="S2648" s="155"/>
      <c r="T2648" s="155"/>
      <c r="U2648" s="155"/>
      <c r="V2648" s="155"/>
      <c r="W2648" s="155"/>
      <c r="X2648" s="155"/>
      <c r="Y2648" s="155"/>
      <c r="Z2648" s="155"/>
      <c r="AA2648" s="155"/>
      <c r="AB2648" s="155"/>
      <c r="AC2648" s="155"/>
      <c r="AD2648" s="155"/>
      <c r="AE2648" s="155"/>
      <c r="AF2648" s="155"/>
      <c r="AG2648" s="155"/>
      <c r="AH2648" s="155"/>
      <c r="AI2648" s="155"/>
      <c r="AJ2648" s="155"/>
      <c r="AK2648" s="155"/>
      <c r="AL2648" s="155"/>
      <c r="AM2648" s="155"/>
      <c r="AN2648" s="155"/>
      <c r="AO2648" s="155"/>
      <c r="AP2648" s="155"/>
      <c r="AQ2648" s="155"/>
      <c r="AR2648" s="155"/>
    </row>
    <row r="2649" spans="1:44" ht="102" hidden="1" x14ac:dyDescent="0.3">
      <c r="A2649" s="155"/>
      <c r="B2649" s="166" t="s">
        <v>3131</v>
      </c>
      <c r="C2649" s="167"/>
      <c r="D2649" s="170">
        <v>1679.34</v>
      </c>
      <c r="E2649" s="171">
        <v>1679.34</v>
      </c>
      <c r="F2649" s="161" t="s">
        <v>1591</v>
      </c>
      <c r="G2649" s="165" t="s">
        <v>4107</v>
      </c>
      <c r="H2649" s="162"/>
      <c r="I2649" s="155"/>
      <c r="J2649" s="155"/>
      <c r="K2649" s="155"/>
      <c r="L2649" s="155"/>
      <c r="M2649" s="155"/>
      <c r="N2649" s="155"/>
      <c r="O2649" s="155"/>
      <c r="P2649" s="155"/>
      <c r="Q2649" s="155"/>
      <c r="R2649" s="155"/>
      <c r="S2649" s="155"/>
      <c r="T2649" s="155"/>
      <c r="U2649" s="155"/>
      <c r="V2649" s="155"/>
      <c r="W2649" s="155"/>
      <c r="X2649" s="155"/>
      <c r="Y2649" s="155"/>
      <c r="Z2649" s="155"/>
      <c r="AA2649" s="155"/>
      <c r="AB2649" s="155"/>
      <c r="AC2649" s="155"/>
      <c r="AD2649" s="155"/>
      <c r="AE2649" s="155"/>
      <c r="AF2649" s="155"/>
      <c r="AG2649" s="155"/>
      <c r="AH2649" s="155"/>
      <c r="AI2649" s="155"/>
      <c r="AJ2649" s="155"/>
      <c r="AK2649" s="155"/>
      <c r="AL2649" s="155"/>
      <c r="AM2649" s="155"/>
      <c r="AN2649" s="155"/>
      <c r="AO2649" s="155"/>
      <c r="AP2649" s="155"/>
      <c r="AQ2649" s="155"/>
      <c r="AR2649" s="155"/>
    </row>
    <row r="2650" spans="1:44" ht="102" x14ac:dyDescent="0.3">
      <c r="A2650" s="155"/>
      <c r="B2650" s="161" t="s">
        <v>1591</v>
      </c>
      <c r="C2650" s="162" t="s">
        <v>654</v>
      </c>
      <c r="D2650" s="170">
        <v>2662.89</v>
      </c>
      <c r="E2650" s="171">
        <v>2662.89</v>
      </c>
      <c r="F2650" s="165" t="s">
        <v>4107</v>
      </c>
      <c r="G2650" s="166" t="s">
        <v>3132</v>
      </c>
      <c r="H2650" s="167"/>
      <c r="I2650" s="155"/>
      <c r="J2650" s="155"/>
      <c r="K2650" s="155"/>
      <c r="L2650" s="155"/>
      <c r="M2650" s="155"/>
      <c r="N2650" s="155"/>
      <c r="O2650" s="155"/>
      <c r="P2650" s="155"/>
      <c r="Q2650" s="155"/>
      <c r="R2650" s="155"/>
      <c r="S2650" s="155"/>
      <c r="T2650" s="155"/>
      <c r="U2650" s="155"/>
      <c r="V2650" s="155"/>
      <c r="W2650" s="155"/>
      <c r="X2650" s="155"/>
      <c r="Y2650" s="155"/>
      <c r="Z2650" s="155"/>
      <c r="AA2650" s="155"/>
      <c r="AB2650" s="155"/>
      <c r="AC2650" s="155"/>
      <c r="AD2650" s="155"/>
      <c r="AE2650" s="155"/>
      <c r="AF2650" s="155"/>
      <c r="AG2650" s="155"/>
      <c r="AH2650" s="155"/>
      <c r="AI2650" s="155"/>
      <c r="AJ2650" s="155"/>
      <c r="AK2650" s="155"/>
      <c r="AL2650" s="155"/>
      <c r="AM2650" s="155"/>
      <c r="AN2650" s="155"/>
      <c r="AO2650" s="155"/>
      <c r="AP2650" s="155"/>
      <c r="AQ2650" s="155"/>
      <c r="AR2650" s="155"/>
    </row>
    <row r="2651" spans="1:44" ht="102" hidden="1" x14ac:dyDescent="0.3">
      <c r="A2651" s="155"/>
      <c r="B2651" s="165" t="s">
        <v>4107</v>
      </c>
      <c r="C2651" s="162"/>
      <c r="D2651" s="170">
        <v>2662.89</v>
      </c>
      <c r="E2651" s="171">
        <v>2662.89</v>
      </c>
      <c r="F2651" s="166" t="s">
        <v>3132</v>
      </c>
      <c r="G2651" s="161" t="s">
        <v>1332</v>
      </c>
      <c r="H2651" s="162" t="s">
        <v>77</v>
      </c>
      <c r="I2651" s="155"/>
      <c r="J2651" s="155"/>
      <c r="K2651" s="155"/>
      <c r="L2651" s="155"/>
      <c r="M2651" s="155"/>
      <c r="N2651" s="155"/>
      <c r="O2651" s="155"/>
      <c r="P2651" s="155"/>
      <c r="Q2651" s="155"/>
      <c r="R2651" s="155"/>
      <c r="S2651" s="155"/>
      <c r="T2651" s="155"/>
      <c r="U2651" s="155"/>
      <c r="V2651" s="155"/>
      <c r="W2651" s="155"/>
      <c r="X2651" s="155"/>
      <c r="Y2651" s="155"/>
      <c r="Z2651" s="155"/>
      <c r="AA2651" s="155"/>
      <c r="AB2651" s="155"/>
      <c r="AC2651" s="155"/>
      <c r="AD2651" s="155"/>
      <c r="AE2651" s="155"/>
      <c r="AF2651" s="155"/>
      <c r="AG2651" s="155"/>
      <c r="AH2651" s="155"/>
      <c r="AI2651" s="155"/>
      <c r="AJ2651" s="155"/>
      <c r="AK2651" s="155"/>
      <c r="AL2651" s="155"/>
      <c r="AM2651" s="155"/>
      <c r="AN2651" s="155"/>
      <c r="AO2651" s="155"/>
      <c r="AP2651" s="155"/>
      <c r="AQ2651" s="155"/>
      <c r="AR2651" s="155"/>
    </row>
    <row r="2652" spans="1:44" ht="102" hidden="1" x14ac:dyDescent="0.3">
      <c r="A2652" s="155"/>
      <c r="B2652" s="166" t="s">
        <v>3132</v>
      </c>
      <c r="C2652" s="167"/>
      <c r="D2652" s="170">
        <v>2662.89</v>
      </c>
      <c r="E2652" s="171">
        <v>2662.89</v>
      </c>
      <c r="F2652" s="161" t="s">
        <v>1332</v>
      </c>
      <c r="G2652" s="165" t="s">
        <v>4107</v>
      </c>
      <c r="H2652" s="162"/>
      <c r="I2652" s="155"/>
      <c r="J2652" s="155"/>
      <c r="K2652" s="155"/>
      <c r="L2652" s="155"/>
      <c r="M2652" s="155"/>
      <c r="N2652" s="155"/>
      <c r="O2652" s="155"/>
      <c r="P2652" s="155"/>
      <c r="Q2652" s="155"/>
      <c r="R2652" s="155"/>
      <c r="S2652" s="155"/>
      <c r="T2652" s="155"/>
      <c r="U2652" s="155"/>
      <c r="V2652" s="155"/>
      <c r="W2652" s="155"/>
      <c r="X2652" s="155"/>
      <c r="Y2652" s="155"/>
      <c r="Z2652" s="155"/>
      <c r="AA2652" s="155"/>
      <c r="AB2652" s="155"/>
      <c r="AC2652" s="155"/>
      <c r="AD2652" s="155"/>
      <c r="AE2652" s="155"/>
      <c r="AF2652" s="155"/>
      <c r="AG2652" s="155"/>
      <c r="AH2652" s="155"/>
      <c r="AI2652" s="155"/>
      <c r="AJ2652" s="155"/>
      <c r="AK2652" s="155"/>
      <c r="AL2652" s="155"/>
      <c r="AM2652" s="155"/>
      <c r="AN2652" s="155"/>
      <c r="AO2652" s="155"/>
      <c r="AP2652" s="155"/>
      <c r="AQ2652" s="155"/>
      <c r="AR2652" s="155"/>
    </row>
    <row r="2653" spans="1:44" ht="102" x14ac:dyDescent="0.3">
      <c r="A2653" s="155"/>
      <c r="B2653" s="161" t="s">
        <v>1332</v>
      </c>
      <c r="C2653" s="162" t="s">
        <v>77</v>
      </c>
      <c r="D2653" s="170">
        <v>2396.6</v>
      </c>
      <c r="E2653" s="171">
        <v>2396.6</v>
      </c>
      <c r="F2653" s="165" t="s">
        <v>4107</v>
      </c>
      <c r="G2653" s="166" t="s">
        <v>2761</v>
      </c>
      <c r="H2653" s="167"/>
      <c r="I2653" s="155"/>
      <c r="J2653" s="155"/>
      <c r="K2653" s="155"/>
      <c r="L2653" s="155"/>
      <c r="M2653" s="155"/>
      <c r="N2653" s="155"/>
      <c r="O2653" s="155"/>
      <c r="P2653" s="155"/>
      <c r="Q2653" s="155"/>
      <c r="R2653" s="155"/>
      <c r="S2653" s="155"/>
      <c r="T2653" s="155"/>
      <c r="U2653" s="155"/>
      <c r="V2653" s="155"/>
      <c r="W2653" s="155"/>
      <c r="X2653" s="155"/>
      <c r="Y2653" s="155"/>
      <c r="Z2653" s="155"/>
      <c r="AA2653" s="155"/>
      <c r="AB2653" s="155"/>
      <c r="AC2653" s="155"/>
      <c r="AD2653" s="155"/>
      <c r="AE2653" s="155"/>
      <c r="AF2653" s="155"/>
      <c r="AG2653" s="155"/>
      <c r="AH2653" s="155"/>
      <c r="AI2653" s="155"/>
      <c r="AJ2653" s="155"/>
      <c r="AK2653" s="155"/>
      <c r="AL2653" s="155"/>
      <c r="AM2653" s="155"/>
      <c r="AN2653" s="155"/>
      <c r="AO2653" s="155"/>
      <c r="AP2653" s="155"/>
      <c r="AQ2653" s="155"/>
      <c r="AR2653" s="155"/>
    </row>
    <row r="2654" spans="1:44" ht="102" hidden="1" x14ac:dyDescent="0.3">
      <c r="A2654" s="155"/>
      <c r="B2654" s="165" t="s">
        <v>4107</v>
      </c>
      <c r="C2654" s="162"/>
      <c r="D2654" s="170">
        <v>2396.6</v>
      </c>
      <c r="E2654" s="171">
        <v>2396.6</v>
      </c>
      <c r="F2654" s="166" t="s">
        <v>2761</v>
      </c>
      <c r="G2654" s="161" t="s">
        <v>1566</v>
      </c>
      <c r="H2654" s="162" t="s">
        <v>957</v>
      </c>
      <c r="I2654" s="155"/>
      <c r="J2654" s="155"/>
      <c r="K2654" s="155"/>
      <c r="L2654" s="155"/>
      <c r="M2654" s="155"/>
      <c r="N2654" s="155"/>
      <c r="O2654" s="155"/>
      <c r="P2654" s="155"/>
      <c r="Q2654" s="155"/>
      <c r="R2654" s="155"/>
      <c r="S2654" s="155"/>
      <c r="T2654" s="155"/>
      <c r="U2654" s="155"/>
      <c r="V2654" s="155"/>
      <c r="W2654" s="155"/>
      <c r="X2654" s="155"/>
      <c r="Y2654" s="155"/>
      <c r="Z2654" s="155"/>
      <c r="AA2654" s="155"/>
      <c r="AB2654" s="155"/>
      <c r="AC2654" s="155"/>
      <c r="AD2654" s="155"/>
      <c r="AE2654" s="155"/>
      <c r="AF2654" s="155"/>
      <c r="AG2654" s="155"/>
      <c r="AH2654" s="155"/>
      <c r="AI2654" s="155"/>
      <c r="AJ2654" s="155"/>
      <c r="AK2654" s="155"/>
      <c r="AL2654" s="155"/>
      <c r="AM2654" s="155"/>
      <c r="AN2654" s="155"/>
      <c r="AO2654" s="155"/>
      <c r="AP2654" s="155"/>
      <c r="AQ2654" s="155"/>
      <c r="AR2654" s="155"/>
    </row>
    <row r="2655" spans="1:44" ht="102" hidden="1" x14ac:dyDescent="0.3">
      <c r="A2655" s="155"/>
      <c r="B2655" s="166" t="s">
        <v>2761</v>
      </c>
      <c r="C2655" s="167"/>
      <c r="D2655" s="170">
        <v>2396.6</v>
      </c>
      <c r="E2655" s="171">
        <v>2396.6</v>
      </c>
      <c r="F2655" s="161" t="s">
        <v>1566</v>
      </c>
      <c r="G2655" s="165" t="s">
        <v>4107</v>
      </c>
      <c r="H2655" s="162"/>
      <c r="I2655" s="155"/>
      <c r="J2655" s="155"/>
      <c r="K2655" s="155"/>
      <c r="L2655" s="155"/>
      <c r="M2655" s="155"/>
      <c r="N2655" s="155"/>
      <c r="O2655" s="155"/>
      <c r="P2655" s="155"/>
      <c r="Q2655" s="155"/>
      <c r="R2655" s="155"/>
      <c r="S2655" s="155"/>
      <c r="T2655" s="155"/>
      <c r="U2655" s="155"/>
      <c r="V2655" s="155"/>
      <c r="W2655" s="155"/>
      <c r="X2655" s="155"/>
      <c r="Y2655" s="155"/>
      <c r="Z2655" s="155"/>
      <c r="AA2655" s="155"/>
      <c r="AB2655" s="155"/>
      <c r="AC2655" s="155"/>
      <c r="AD2655" s="155"/>
      <c r="AE2655" s="155"/>
      <c r="AF2655" s="155"/>
      <c r="AG2655" s="155"/>
      <c r="AH2655" s="155"/>
      <c r="AI2655" s="155"/>
      <c r="AJ2655" s="155"/>
      <c r="AK2655" s="155"/>
      <c r="AL2655" s="155"/>
      <c r="AM2655" s="155"/>
      <c r="AN2655" s="155"/>
      <c r="AO2655" s="155"/>
      <c r="AP2655" s="155"/>
      <c r="AQ2655" s="155"/>
      <c r="AR2655" s="155"/>
    </row>
    <row r="2656" spans="1:44" ht="102" x14ac:dyDescent="0.3">
      <c r="A2656" s="155"/>
      <c r="B2656" s="161" t="s">
        <v>1566</v>
      </c>
      <c r="C2656" s="162" t="s">
        <v>957</v>
      </c>
      <c r="D2656" s="170">
        <v>1395.87</v>
      </c>
      <c r="E2656" s="171">
        <v>1395.87</v>
      </c>
      <c r="F2656" s="165" t="s">
        <v>4107</v>
      </c>
      <c r="G2656" s="166" t="s">
        <v>3133</v>
      </c>
      <c r="H2656" s="167"/>
      <c r="I2656" s="155"/>
      <c r="J2656" s="155"/>
      <c r="K2656" s="155"/>
      <c r="L2656" s="155"/>
      <c r="M2656" s="155"/>
      <c r="N2656" s="155"/>
      <c r="O2656" s="155"/>
      <c r="P2656" s="155"/>
      <c r="Q2656" s="155"/>
      <c r="R2656" s="155"/>
      <c r="S2656" s="155"/>
      <c r="T2656" s="155"/>
      <c r="U2656" s="155"/>
      <c r="V2656" s="155"/>
      <c r="W2656" s="155"/>
      <c r="X2656" s="155"/>
      <c r="Y2656" s="155"/>
      <c r="Z2656" s="155"/>
      <c r="AA2656" s="155"/>
      <c r="AB2656" s="155"/>
      <c r="AC2656" s="155"/>
      <c r="AD2656" s="155"/>
      <c r="AE2656" s="155"/>
      <c r="AF2656" s="155"/>
      <c r="AG2656" s="155"/>
      <c r="AH2656" s="155"/>
      <c r="AI2656" s="155"/>
      <c r="AJ2656" s="155"/>
      <c r="AK2656" s="155"/>
      <c r="AL2656" s="155"/>
      <c r="AM2656" s="155"/>
      <c r="AN2656" s="155"/>
      <c r="AO2656" s="155"/>
      <c r="AP2656" s="155"/>
      <c r="AQ2656" s="155"/>
      <c r="AR2656" s="155"/>
    </row>
    <row r="2657" spans="1:44" ht="102" hidden="1" x14ac:dyDescent="0.3">
      <c r="A2657" s="155"/>
      <c r="B2657" s="165" t="s">
        <v>4107</v>
      </c>
      <c r="C2657" s="162"/>
      <c r="D2657" s="170">
        <v>1395.87</v>
      </c>
      <c r="E2657" s="171">
        <v>1395.87</v>
      </c>
      <c r="F2657" s="166" t="s">
        <v>3133</v>
      </c>
      <c r="G2657" s="161" t="s">
        <v>1865</v>
      </c>
      <c r="H2657" s="162" t="s">
        <v>996</v>
      </c>
      <c r="I2657" s="155"/>
      <c r="J2657" s="155"/>
      <c r="K2657" s="155"/>
      <c r="L2657" s="155"/>
      <c r="M2657" s="155"/>
      <c r="N2657" s="155"/>
      <c r="O2657" s="155"/>
      <c r="P2657" s="155"/>
      <c r="Q2657" s="155"/>
      <c r="R2657" s="155"/>
      <c r="S2657" s="155"/>
      <c r="T2657" s="155"/>
      <c r="U2657" s="155"/>
      <c r="V2657" s="155"/>
      <c r="W2657" s="155"/>
      <c r="X2657" s="155"/>
      <c r="Y2657" s="155"/>
      <c r="Z2657" s="155"/>
      <c r="AA2657" s="155"/>
      <c r="AB2657" s="155"/>
      <c r="AC2657" s="155"/>
      <c r="AD2657" s="155"/>
      <c r="AE2657" s="155"/>
      <c r="AF2657" s="155"/>
      <c r="AG2657" s="155"/>
      <c r="AH2657" s="155"/>
      <c r="AI2657" s="155"/>
      <c r="AJ2657" s="155"/>
      <c r="AK2657" s="155"/>
      <c r="AL2657" s="155"/>
      <c r="AM2657" s="155"/>
      <c r="AN2657" s="155"/>
      <c r="AO2657" s="155"/>
      <c r="AP2657" s="155"/>
      <c r="AQ2657" s="155"/>
      <c r="AR2657" s="155"/>
    </row>
    <row r="2658" spans="1:44" ht="102" hidden="1" x14ac:dyDescent="0.3">
      <c r="A2658" s="155"/>
      <c r="B2658" s="166" t="s">
        <v>3133</v>
      </c>
      <c r="C2658" s="167"/>
      <c r="D2658" s="170">
        <v>1395.87</v>
      </c>
      <c r="E2658" s="171">
        <v>1395.87</v>
      </c>
      <c r="F2658" s="161" t="s">
        <v>1865</v>
      </c>
      <c r="G2658" s="165" t="s">
        <v>4107</v>
      </c>
      <c r="H2658" s="162"/>
      <c r="I2658" s="155"/>
      <c r="J2658" s="155"/>
      <c r="K2658" s="155"/>
      <c r="L2658" s="155"/>
      <c r="M2658" s="155"/>
      <c r="N2658" s="155"/>
      <c r="O2658" s="155"/>
      <c r="P2658" s="155"/>
      <c r="Q2658" s="155"/>
      <c r="R2658" s="155"/>
      <c r="S2658" s="155"/>
      <c r="T2658" s="155"/>
      <c r="U2658" s="155"/>
      <c r="V2658" s="155"/>
      <c r="W2658" s="155"/>
      <c r="X2658" s="155"/>
      <c r="Y2658" s="155"/>
      <c r="Z2658" s="155"/>
      <c r="AA2658" s="155"/>
      <c r="AB2658" s="155"/>
      <c r="AC2658" s="155"/>
      <c r="AD2658" s="155"/>
      <c r="AE2658" s="155"/>
      <c r="AF2658" s="155"/>
      <c r="AG2658" s="155"/>
      <c r="AH2658" s="155"/>
      <c r="AI2658" s="155"/>
      <c r="AJ2658" s="155"/>
      <c r="AK2658" s="155"/>
      <c r="AL2658" s="155"/>
      <c r="AM2658" s="155"/>
      <c r="AN2658" s="155"/>
      <c r="AO2658" s="155"/>
      <c r="AP2658" s="155"/>
      <c r="AQ2658" s="155"/>
      <c r="AR2658" s="155"/>
    </row>
    <row r="2659" spans="1:44" ht="102" x14ac:dyDescent="0.3">
      <c r="A2659" s="155"/>
      <c r="B2659" s="161" t="s">
        <v>1865</v>
      </c>
      <c r="C2659" s="162" t="s">
        <v>996</v>
      </c>
      <c r="D2659" s="170">
        <v>1447.41</v>
      </c>
      <c r="E2659" s="171">
        <v>1447.41</v>
      </c>
      <c r="F2659" s="165" t="s">
        <v>4107</v>
      </c>
      <c r="G2659" s="166" t="s">
        <v>3134</v>
      </c>
      <c r="H2659" s="167"/>
      <c r="I2659" s="155"/>
      <c r="J2659" s="155"/>
      <c r="K2659" s="155"/>
      <c r="L2659" s="155"/>
      <c r="M2659" s="155"/>
      <c r="N2659" s="155"/>
      <c r="O2659" s="155"/>
      <c r="P2659" s="155"/>
      <c r="Q2659" s="155"/>
      <c r="R2659" s="155"/>
      <c r="S2659" s="155"/>
      <c r="T2659" s="155"/>
      <c r="U2659" s="155"/>
      <c r="V2659" s="155"/>
      <c r="W2659" s="155"/>
      <c r="X2659" s="155"/>
      <c r="Y2659" s="155"/>
      <c r="Z2659" s="155"/>
      <c r="AA2659" s="155"/>
      <c r="AB2659" s="155"/>
      <c r="AC2659" s="155"/>
      <c r="AD2659" s="155"/>
      <c r="AE2659" s="155"/>
      <c r="AF2659" s="155"/>
      <c r="AG2659" s="155"/>
      <c r="AH2659" s="155"/>
      <c r="AI2659" s="155"/>
      <c r="AJ2659" s="155"/>
      <c r="AK2659" s="155"/>
      <c r="AL2659" s="155"/>
      <c r="AM2659" s="155"/>
      <c r="AN2659" s="155"/>
      <c r="AO2659" s="155"/>
      <c r="AP2659" s="155"/>
      <c r="AQ2659" s="155"/>
      <c r="AR2659" s="155"/>
    </row>
    <row r="2660" spans="1:44" ht="102" hidden="1" x14ac:dyDescent="0.3">
      <c r="A2660" s="155"/>
      <c r="B2660" s="165" t="s">
        <v>4107</v>
      </c>
      <c r="C2660" s="162"/>
      <c r="D2660" s="170">
        <v>1447.41</v>
      </c>
      <c r="E2660" s="171">
        <v>1447.41</v>
      </c>
      <c r="F2660" s="166" t="s">
        <v>3134</v>
      </c>
      <c r="G2660" s="161" t="s">
        <v>1671</v>
      </c>
      <c r="H2660" s="162" t="s">
        <v>587</v>
      </c>
      <c r="I2660" s="155"/>
      <c r="J2660" s="155"/>
      <c r="K2660" s="155"/>
      <c r="L2660" s="155"/>
      <c r="M2660" s="155"/>
      <c r="N2660" s="155"/>
      <c r="O2660" s="155"/>
      <c r="P2660" s="155"/>
      <c r="Q2660" s="155"/>
      <c r="R2660" s="155"/>
      <c r="S2660" s="155"/>
      <c r="T2660" s="155"/>
      <c r="U2660" s="155"/>
      <c r="V2660" s="155"/>
      <c r="W2660" s="155"/>
      <c r="X2660" s="155"/>
      <c r="Y2660" s="155"/>
      <c r="Z2660" s="155"/>
      <c r="AA2660" s="155"/>
      <c r="AB2660" s="155"/>
      <c r="AC2660" s="155"/>
      <c r="AD2660" s="155"/>
      <c r="AE2660" s="155"/>
      <c r="AF2660" s="155"/>
      <c r="AG2660" s="155"/>
      <c r="AH2660" s="155"/>
      <c r="AI2660" s="155"/>
      <c r="AJ2660" s="155"/>
      <c r="AK2660" s="155"/>
      <c r="AL2660" s="155"/>
      <c r="AM2660" s="155"/>
      <c r="AN2660" s="155"/>
      <c r="AO2660" s="155"/>
      <c r="AP2660" s="155"/>
      <c r="AQ2660" s="155"/>
      <c r="AR2660" s="155"/>
    </row>
    <row r="2661" spans="1:44" ht="102" hidden="1" x14ac:dyDescent="0.3">
      <c r="A2661" s="155"/>
      <c r="B2661" s="166" t="s">
        <v>3134</v>
      </c>
      <c r="C2661" s="167"/>
      <c r="D2661" s="170">
        <v>1447.41</v>
      </c>
      <c r="E2661" s="171">
        <v>1447.41</v>
      </c>
      <c r="F2661" s="161" t="s">
        <v>1671</v>
      </c>
      <c r="G2661" s="165" t="s">
        <v>4107</v>
      </c>
      <c r="H2661" s="162"/>
      <c r="I2661" s="155"/>
      <c r="J2661" s="155"/>
      <c r="K2661" s="155"/>
      <c r="L2661" s="155"/>
      <c r="M2661" s="155"/>
      <c r="N2661" s="155"/>
      <c r="O2661" s="155"/>
      <c r="P2661" s="155"/>
      <c r="Q2661" s="155"/>
      <c r="R2661" s="155"/>
      <c r="S2661" s="155"/>
      <c r="T2661" s="155"/>
      <c r="U2661" s="155"/>
      <c r="V2661" s="155"/>
      <c r="W2661" s="155"/>
      <c r="X2661" s="155"/>
      <c r="Y2661" s="155"/>
      <c r="Z2661" s="155"/>
      <c r="AA2661" s="155"/>
      <c r="AB2661" s="155"/>
      <c r="AC2661" s="155"/>
      <c r="AD2661" s="155"/>
      <c r="AE2661" s="155"/>
      <c r="AF2661" s="155"/>
      <c r="AG2661" s="155"/>
      <c r="AH2661" s="155"/>
      <c r="AI2661" s="155"/>
      <c r="AJ2661" s="155"/>
      <c r="AK2661" s="155"/>
      <c r="AL2661" s="155"/>
      <c r="AM2661" s="155"/>
      <c r="AN2661" s="155"/>
      <c r="AO2661" s="155"/>
      <c r="AP2661" s="155"/>
      <c r="AQ2661" s="155"/>
      <c r="AR2661" s="155"/>
    </row>
    <row r="2662" spans="1:44" ht="102" x14ac:dyDescent="0.3">
      <c r="A2662" s="155"/>
      <c r="B2662" s="161" t="s">
        <v>1671</v>
      </c>
      <c r="C2662" s="162" t="s">
        <v>587</v>
      </c>
      <c r="D2662" s="170">
        <v>2534.04</v>
      </c>
      <c r="E2662" s="171">
        <v>2534.04</v>
      </c>
      <c r="F2662" s="165" t="s">
        <v>4107</v>
      </c>
      <c r="G2662" s="166" t="s">
        <v>3135</v>
      </c>
      <c r="H2662" s="167"/>
      <c r="I2662" s="155"/>
      <c r="J2662" s="155"/>
      <c r="K2662" s="155"/>
      <c r="L2662" s="155"/>
      <c r="M2662" s="155"/>
      <c r="N2662" s="155"/>
      <c r="O2662" s="155"/>
      <c r="P2662" s="155"/>
      <c r="Q2662" s="155"/>
      <c r="R2662" s="155"/>
      <c r="S2662" s="155"/>
      <c r="T2662" s="155"/>
      <c r="U2662" s="155"/>
      <c r="V2662" s="155"/>
      <c r="W2662" s="155"/>
      <c r="X2662" s="155"/>
      <c r="Y2662" s="155"/>
      <c r="Z2662" s="155"/>
      <c r="AA2662" s="155"/>
      <c r="AB2662" s="155"/>
      <c r="AC2662" s="155"/>
      <c r="AD2662" s="155"/>
      <c r="AE2662" s="155"/>
      <c r="AF2662" s="155"/>
      <c r="AG2662" s="155"/>
      <c r="AH2662" s="155"/>
      <c r="AI2662" s="155"/>
      <c r="AJ2662" s="155"/>
      <c r="AK2662" s="155"/>
      <c r="AL2662" s="155"/>
      <c r="AM2662" s="155"/>
      <c r="AN2662" s="155"/>
      <c r="AO2662" s="155"/>
      <c r="AP2662" s="155"/>
      <c r="AQ2662" s="155"/>
      <c r="AR2662" s="155"/>
    </row>
    <row r="2663" spans="1:44" ht="102" hidden="1" x14ac:dyDescent="0.3">
      <c r="A2663" s="155"/>
      <c r="B2663" s="165" t="s">
        <v>4107</v>
      </c>
      <c r="C2663" s="162"/>
      <c r="D2663" s="170">
        <v>2534.04</v>
      </c>
      <c r="E2663" s="171">
        <v>2534.04</v>
      </c>
      <c r="F2663" s="166" t="s">
        <v>3135</v>
      </c>
      <c r="G2663" s="161" t="s">
        <v>1640</v>
      </c>
      <c r="H2663" s="162" t="s">
        <v>987</v>
      </c>
      <c r="I2663" s="155"/>
      <c r="J2663" s="155"/>
      <c r="K2663" s="155"/>
      <c r="L2663" s="155"/>
      <c r="M2663" s="155"/>
      <c r="N2663" s="155"/>
      <c r="O2663" s="155"/>
      <c r="P2663" s="155"/>
      <c r="Q2663" s="155"/>
      <c r="R2663" s="155"/>
      <c r="S2663" s="155"/>
      <c r="T2663" s="155"/>
      <c r="U2663" s="155"/>
      <c r="V2663" s="155"/>
      <c r="W2663" s="155"/>
      <c r="X2663" s="155"/>
      <c r="Y2663" s="155"/>
      <c r="Z2663" s="155"/>
      <c r="AA2663" s="155"/>
      <c r="AB2663" s="155"/>
      <c r="AC2663" s="155"/>
      <c r="AD2663" s="155"/>
      <c r="AE2663" s="155"/>
      <c r="AF2663" s="155"/>
      <c r="AG2663" s="155"/>
      <c r="AH2663" s="155"/>
      <c r="AI2663" s="155"/>
      <c r="AJ2663" s="155"/>
      <c r="AK2663" s="155"/>
      <c r="AL2663" s="155"/>
      <c r="AM2663" s="155"/>
      <c r="AN2663" s="155"/>
      <c r="AO2663" s="155"/>
      <c r="AP2663" s="155"/>
      <c r="AQ2663" s="155"/>
      <c r="AR2663" s="155"/>
    </row>
    <row r="2664" spans="1:44" ht="102" hidden="1" x14ac:dyDescent="0.3">
      <c r="A2664" s="155"/>
      <c r="B2664" s="166" t="s">
        <v>3135</v>
      </c>
      <c r="C2664" s="167"/>
      <c r="D2664" s="170">
        <v>2534.04</v>
      </c>
      <c r="E2664" s="171">
        <v>2534.04</v>
      </c>
      <c r="F2664" s="161" t="s">
        <v>1640</v>
      </c>
      <c r="G2664" s="165" t="s">
        <v>4107</v>
      </c>
      <c r="H2664" s="162"/>
      <c r="I2664" s="155"/>
      <c r="J2664" s="155"/>
      <c r="K2664" s="155"/>
      <c r="L2664" s="155"/>
      <c r="M2664" s="155"/>
      <c r="N2664" s="155"/>
      <c r="O2664" s="155"/>
      <c r="P2664" s="155"/>
      <c r="Q2664" s="155"/>
      <c r="R2664" s="155"/>
      <c r="S2664" s="155"/>
      <c r="T2664" s="155"/>
      <c r="U2664" s="155"/>
      <c r="V2664" s="155"/>
      <c r="W2664" s="155"/>
      <c r="X2664" s="155"/>
      <c r="Y2664" s="155"/>
      <c r="Z2664" s="155"/>
      <c r="AA2664" s="155"/>
      <c r="AB2664" s="155"/>
      <c r="AC2664" s="155"/>
      <c r="AD2664" s="155"/>
      <c r="AE2664" s="155"/>
      <c r="AF2664" s="155"/>
      <c r="AG2664" s="155"/>
      <c r="AH2664" s="155"/>
      <c r="AI2664" s="155"/>
      <c r="AJ2664" s="155"/>
      <c r="AK2664" s="155"/>
      <c r="AL2664" s="155"/>
      <c r="AM2664" s="155"/>
      <c r="AN2664" s="155"/>
      <c r="AO2664" s="155"/>
      <c r="AP2664" s="155"/>
      <c r="AQ2664" s="155"/>
      <c r="AR2664" s="155"/>
    </row>
    <row r="2665" spans="1:44" ht="102" x14ac:dyDescent="0.3">
      <c r="A2665" s="155"/>
      <c r="B2665" s="161" t="s">
        <v>1640</v>
      </c>
      <c r="C2665" s="162" t="s">
        <v>987</v>
      </c>
      <c r="D2665" s="170">
        <v>1687.93</v>
      </c>
      <c r="E2665" s="171">
        <v>1687.93</v>
      </c>
      <c r="F2665" s="165" t="s">
        <v>4107</v>
      </c>
      <c r="G2665" s="166" t="s">
        <v>3136</v>
      </c>
      <c r="H2665" s="167"/>
      <c r="I2665" s="155"/>
      <c r="J2665" s="155"/>
      <c r="K2665" s="155"/>
      <c r="L2665" s="155"/>
      <c r="M2665" s="155"/>
      <c r="N2665" s="155"/>
      <c r="O2665" s="155"/>
      <c r="P2665" s="155"/>
      <c r="Q2665" s="155"/>
      <c r="R2665" s="155"/>
      <c r="S2665" s="155"/>
      <c r="T2665" s="155"/>
      <c r="U2665" s="155"/>
      <c r="V2665" s="155"/>
      <c r="W2665" s="155"/>
      <c r="X2665" s="155"/>
      <c r="Y2665" s="155"/>
      <c r="Z2665" s="155"/>
      <c r="AA2665" s="155"/>
      <c r="AB2665" s="155"/>
      <c r="AC2665" s="155"/>
      <c r="AD2665" s="155"/>
      <c r="AE2665" s="155"/>
      <c r="AF2665" s="155"/>
      <c r="AG2665" s="155"/>
      <c r="AH2665" s="155"/>
      <c r="AI2665" s="155"/>
      <c r="AJ2665" s="155"/>
      <c r="AK2665" s="155"/>
      <c r="AL2665" s="155"/>
      <c r="AM2665" s="155"/>
      <c r="AN2665" s="155"/>
      <c r="AO2665" s="155"/>
      <c r="AP2665" s="155"/>
      <c r="AQ2665" s="155"/>
      <c r="AR2665" s="155"/>
    </row>
    <row r="2666" spans="1:44" ht="102" hidden="1" x14ac:dyDescent="0.3">
      <c r="A2666" s="155"/>
      <c r="B2666" s="165" t="s">
        <v>4107</v>
      </c>
      <c r="C2666" s="162"/>
      <c r="D2666" s="170">
        <v>1687.93</v>
      </c>
      <c r="E2666" s="171">
        <v>1687.93</v>
      </c>
      <c r="F2666" s="166" t="s">
        <v>3136</v>
      </c>
      <c r="G2666" s="161" t="s">
        <v>1627</v>
      </c>
      <c r="H2666" s="162" t="s">
        <v>723</v>
      </c>
      <c r="I2666" s="155"/>
      <c r="J2666" s="155"/>
      <c r="K2666" s="155"/>
      <c r="L2666" s="155"/>
      <c r="M2666" s="155"/>
      <c r="N2666" s="155"/>
      <c r="O2666" s="155"/>
      <c r="P2666" s="155"/>
      <c r="Q2666" s="155"/>
      <c r="R2666" s="155"/>
      <c r="S2666" s="155"/>
      <c r="T2666" s="155"/>
      <c r="U2666" s="155"/>
      <c r="V2666" s="155"/>
      <c r="W2666" s="155"/>
      <c r="X2666" s="155"/>
      <c r="Y2666" s="155"/>
      <c r="Z2666" s="155"/>
      <c r="AA2666" s="155"/>
      <c r="AB2666" s="155"/>
      <c r="AC2666" s="155"/>
      <c r="AD2666" s="155"/>
      <c r="AE2666" s="155"/>
      <c r="AF2666" s="155"/>
      <c r="AG2666" s="155"/>
      <c r="AH2666" s="155"/>
      <c r="AI2666" s="155"/>
      <c r="AJ2666" s="155"/>
      <c r="AK2666" s="155"/>
      <c r="AL2666" s="155"/>
      <c r="AM2666" s="155"/>
      <c r="AN2666" s="155"/>
      <c r="AO2666" s="155"/>
      <c r="AP2666" s="155"/>
      <c r="AQ2666" s="155"/>
      <c r="AR2666" s="155"/>
    </row>
    <row r="2667" spans="1:44" ht="102" hidden="1" x14ac:dyDescent="0.3">
      <c r="A2667" s="155"/>
      <c r="B2667" s="166" t="s">
        <v>3136</v>
      </c>
      <c r="C2667" s="167"/>
      <c r="D2667" s="170">
        <v>1687.93</v>
      </c>
      <c r="E2667" s="171">
        <v>1687.93</v>
      </c>
      <c r="F2667" s="161" t="s">
        <v>1627</v>
      </c>
      <c r="G2667" s="165" t="s">
        <v>4107</v>
      </c>
      <c r="H2667" s="162"/>
      <c r="I2667" s="155"/>
      <c r="J2667" s="155"/>
      <c r="K2667" s="155"/>
      <c r="L2667" s="155"/>
      <c r="M2667" s="155"/>
      <c r="N2667" s="155"/>
      <c r="O2667" s="155"/>
      <c r="P2667" s="155"/>
      <c r="Q2667" s="155"/>
      <c r="R2667" s="155"/>
      <c r="S2667" s="155"/>
      <c r="T2667" s="155"/>
      <c r="U2667" s="155"/>
      <c r="V2667" s="155"/>
      <c r="W2667" s="155"/>
      <c r="X2667" s="155"/>
      <c r="Y2667" s="155"/>
      <c r="Z2667" s="155"/>
      <c r="AA2667" s="155"/>
      <c r="AB2667" s="155"/>
      <c r="AC2667" s="155"/>
      <c r="AD2667" s="155"/>
      <c r="AE2667" s="155"/>
      <c r="AF2667" s="155"/>
      <c r="AG2667" s="155"/>
      <c r="AH2667" s="155"/>
      <c r="AI2667" s="155"/>
      <c r="AJ2667" s="155"/>
      <c r="AK2667" s="155"/>
      <c r="AL2667" s="155"/>
      <c r="AM2667" s="155"/>
      <c r="AN2667" s="155"/>
      <c r="AO2667" s="155"/>
      <c r="AP2667" s="155"/>
      <c r="AQ2667" s="155"/>
      <c r="AR2667" s="155"/>
    </row>
    <row r="2668" spans="1:44" ht="102" x14ac:dyDescent="0.3">
      <c r="A2668" s="155"/>
      <c r="B2668" s="161" t="s">
        <v>1627</v>
      </c>
      <c r="C2668" s="162" t="s">
        <v>723</v>
      </c>
      <c r="D2668" s="170">
        <v>1378.69</v>
      </c>
      <c r="E2668" s="171">
        <v>1378.69</v>
      </c>
      <c r="F2668" s="165" t="s">
        <v>4107</v>
      </c>
      <c r="G2668" s="166" t="s">
        <v>3137</v>
      </c>
      <c r="H2668" s="167"/>
      <c r="I2668" s="155"/>
      <c r="J2668" s="155"/>
      <c r="K2668" s="155"/>
      <c r="L2668" s="155"/>
      <c r="M2668" s="155"/>
      <c r="N2668" s="155"/>
      <c r="O2668" s="155"/>
      <c r="P2668" s="155"/>
      <c r="Q2668" s="155"/>
      <c r="R2668" s="155"/>
      <c r="S2668" s="155"/>
      <c r="T2668" s="155"/>
      <c r="U2668" s="155"/>
      <c r="V2668" s="155"/>
      <c r="W2668" s="155"/>
      <c r="X2668" s="155"/>
      <c r="Y2668" s="155"/>
      <c r="Z2668" s="155"/>
      <c r="AA2668" s="155"/>
      <c r="AB2668" s="155"/>
      <c r="AC2668" s="155"/>
      <c r="AD2668" s="155"/>
      <c r="AE2668" s="155"/>
      <c r="AF2668" s="155"/>
      <c r="AG2668" s="155"/>
      <c r="AH2668" s="155"/>
      <c r="AI2668" s="155"/>
      <c r="AJ2668" s="155"/>
      <c r="AK2668" s="155"/>
      <c r="AL2668" s="155"/>
      <c r="AM2668" s="155"/>
      <c r="AN2668" s="155"/>
      <c r="AO2668" s="155"/>
      <c r="AP2668" s="155"/>
      <c r="AQ2668" s="155"/>
      <c r="AR2668" s="155"/>
    </row>
    <row r="2669" spans="1:44" ht="102" hidden="1" x14ac:dyDescent="0.3">
      <c r="A2669" s="155"/>
      <c r="B2669" s="165" t="s">
        <v>4107</v>
      </c>
      <c r="C2669" s="162"/>
      <c r="D2669" s="170">
        <v>1378.69</v>
      </c>
      <c r="E2669" s="171">
        <v>1378.69</v>
      </c>
      <c r="F2669" s="166" t="s">
        <v>3137</v>
      </c>
      <c r="G2669" s="161" t="s">
        <v>2311</v>
      </c>
      <c r="H2669" s="162" t="s">
        <v>480</v>
      </c>
      <c r="I2669" s="155"/>
      <c r="J2669" s="155"/>
      <c r="K2669" s="155"/>
      <c r="L2669" s="155"/>
      <c r="M2669" s="155"/>
      <c r="N2669" s="155"/>
      <c r="O2669" s="155"/>
      <c r="P2669" s="155"/>
      <c r="Q2669" s="155"/>
      <c r="R2669" s="155"/>
      <c r="S2669" s="155"/>
      <c r="T2669" s="155"/>
      <c r="U2669" s="155"/>
      <c r="V2669" s="155"/>
      <c r="W2669" s="155"/>
      <c r="X2669" s="155"/>
      <c r="Y2669" s="155"/>
      <c r="Z2669" s="155"/>
      <c r="AA2669" s="155"/>
      <c r="AB2669" s="155"/>
      <c r="AC2669" s="155"/>
      <c r="AD2669" s="155"/>
      <c r="AE2669" s="155"/>
      <c r="AF2669" s="155"/>
      <c r="AG2669" s="155"/>
      <c r="AH2669" s="155"/>
      <c r="AI2669" s="155"/>
      <c r="AJ2669" s="155"/>
      <c r="AK2669" s="155"/>
      <c r="AL2669" s="155"/>
      <c r="AM2669" s="155"/>
      <c r="AN2669" s="155"/>
      <c r="AO2669" s="155"/>
      <c r="AP2669" s="155"/>
      <c r="AQ2669" s="155"/>
      <c r="AR2669" s="155"/>
    </row>
    <row r="2670" spans="1:44" ht="102" hidden="1" x14ac:dyDescent="0.3">
      <c r="A2670" s="155"/>
      <c r="B2670" s="166" t="s">
        <v>3137</v>
      </c>
      <c r="C2670" s="167"/>
      <c r="D2670" s="170">
        <v>1378.69</v>
      </c>
      <c r="E2670" s="171">
        <v>1378.69</v>
      </c>
      <c r="F2670" s="161" t="s">
        <v>2311</v>
      </c>
      <c r="G2670" s="165" t="s">
        <v>4107</v>
      </c>
      <c r="H2670" s="162"/>
      <c r="I2670" s="155"/>
      <c r="J2670" s="155"/>
      <c r="K2670" s="155"/>
      <c r="L2670" s="155"/>
      <c r="M2670" s="155"/>
      <c r="N2670" s="155"/>
      <c r="O2670" s="155"/>
      <c r="P2670" s="155"/>
      <c r="Q2670" s="155"/>
      <c r="R2670" s="155"/>
      <c r="S2670" s="155"/>
      <c r="T2670" s="155"/>
      <c r="U2670" s="155"/>
      <c r="V2670" s="155"/>
      <c r="W2670" s="155"/>
      <c r="X2670" s="155"/>
      <c r="Y2670" s="155"/>
      <c r="Z2670" s="155"/>
      <c r="AA2670" s="155"/>
      <c r="AB2670" s="155"/>
      <c r="AC2670" s="155"/>
      <c r="AD2670" s="155"/>
      <c r="AE2670" s="155"/>
      <c r="AF2670" s="155"/>
      <c r="AG2670" s="155"/>
      <c r="AH2670" s="155"/>
      <c r="AI2670" s="155"/>
      <c r="AJ2670" s="155"/>
      <c r="AK2670" s="155"/>
      <c r="AL2670" s="155"/>
      <c r="AM2670" s="155"/>
      <c r="AN2670" s="155"/>
      <c r="AO2670" s="155"/>
      <c r="AP2670" s="155"/>
      <c r="AQ2670" s="155"/>
      <c r="AR2670" s="155"/>
    </row>
    <row r="2671" spans="1:44" ht="102" x14ac:dyDescent="0.3">
      <c r="A2671" s="155"/>
      <c r="B2671" s="161" t="s">
        <v>2311</v>
      </c>
      <c r="C2671" s="162" t="s">
        <v>480</v>
      </c>
      <c r="D2671" s="170">
        <v>1365.8</v>
      </c>
      <c r="E2671" s="171">
        <v>1365.8</v>
      </c>
      <c r="F2671" s="165" t="s">
        <v>4107</v>
      </c>
      <c r="G2671" s="166" t="s">
        <v>3445</v>
      </c>
      <c r="H2671" s="167"/>
      <c r="I2671" s="155"/>
      <c r="J2671" s="155"/>
      <c r="K2671" s="155"/>
      <c r="L2671" s="155"/>
      <c r="M2671" s="155"/>
      <c r="N2671" s="155"/>
      <c r="O2671" s="155"/>
      <c r="P2671" s="155"/>
      <c r="Q2671" s="155"/>
      <c r="R2671" s="155"/>
      <c r="S2671" s="155"/>
      <c r="T2671" s="155"/>
      <c r="U2671" s="155"/>
      <c r="V2671" s="155"/>
      <c r="W2671" s="155"/>
      <c r="X2671" s="155"/>
      <c r="Y2671" s="155"/>
      <c r="Z2671" s="155"/>
      <c r="AA2671" s="155"/>
      <c r="AB2671" s="155"/>
      <c r="AC2671" s="155"/>
      <c r="AD2671" s="155"/>
      <c r="AE2671" s="155"/>
      <c r="AF2671" s="155"/>
      <c r="AG2671" s="155"/>
      <c r="AH2671" s="155"/>
      <c r="AI2671" s="155"/>
      <c r="AJ2671" s="155"/>
      <c r="AK2671" s="155"/>
      <c r="AL2671" s="155"/>
      <c r="AM2671" s="155"/>
      <c r="AN2671" s="155"/>
      <c r="AO2671" s="155"/>
      <c r="AP2671" s="155"/>
      <c r="AQ2671" s="155"/>
      <c r="AR2671" s="155"/>
    </row>
    <row r="2672" spans="1:44" ht="102" hidden="1" x14ac:dyDescent="0.3">
      <c r="A2672" s="155"/>
      <c r="B2672" s="165" t="s">
        <v>4107</v>
      </c>
      <c r="C2672" s="162"/>
      <c r="D2672" s="170">
        <v>1365.8</v>
      </c>
      <c r="E2672" s="171">
        <v>1365.8</v>
      </c>
      <c r="F2672" s="166" t="s">
        <v>3445</v>
      </c>
      <c r="G2672" s="161" t="s">
        <v>1333</v>
      </c>
      <c r="H2672" s="162" t="s">
        <v>944</v>
      </c>
      <c r="I2672" s="155"/>
      <c r="J2672" s="155"/>
      <c r="K2672" s="155"/>
      <c r="L2672" s="155"/>
      <c r="M2672" s="155"/>
      <c r="N2672" s="155"/>
      <c r="O2672" s="155"/>
      <c r="P2672" s="155"/>
      <c r="Q2672" s="155"/>
      <c r="R2672" s="155"/>
      <c r="S2672" s="155"/>
      <c r="T2672" s="155"/>
      <c r="U2672" s="155"/>
      <c r="V2672" s="155"/>
      <c r="W2672" s="155"/>
      <c r="X2672" s="155"/>
      <c r="Y2672" s="155"/>
      <c r="Z2672" s="155"/>
      <c r="AA2672" s="155"/>
      <c r="AB2672" s="155"/>
      <c r="AC2672" s="155"/>
      <c r="AD2672" s="155"/>
      <c r="AE2672" s="155"/>
      <c r="AF2672" s="155"/>
      <c r="AG2672" s="155"/>
      <c r="AH2672" s="155"/>
      <c r="AI2672" s="155"/>
      <c r="AJ2672" s="155"/>
      <c r="AK2672" s="155"/>
      <c r="AL2672" s="155"/>
      <c r="AM2672" s="155"/>
      <c r="AN2672" s="155"/>
      <c r="AO2672" s="155"/>
      <c r="AP2672" s="155"/>
      <c r="AQ2672" s="155"/>
      <c r="AR2672" s="155"/>
    </row>
    <row r="2673" spans="1:44" ht="102" hidden="1" x14ac:dyDescent="0.3">
      <c r="A2673" s="155"/>
      <c r="B2673" s="166" t="s">
        <v>3445</v>
      </c>
      <c r="C2673" s="167"/>
      <c r="D2673" s="170">
        <v>1365.8</v>
      </c>
      <c r="E2673" s="171">
        <v>1365.8</v>
      </c>
      <c r="F2673" s="161" t="s">
        <v>1333</v>
      </c>
      <c r="G2673" s="165" t="s">
        <v>4107</v>
      </c>
      <c r="H2673" s="162"/>
      <c r="I2673" s="155"/>
      <c r="J2673" s="155"/>
      <c r="K2673" s="155"/>
      <c r="L2673" s="155"/>
      <c r="M2673" s="155"/>
      <c r="N2673" s="155"/>
      <c r="O2673" s="155"/>
      <c r="P2673" s="155"/>
      <c r="Q2673" s="155"/>
      <c r="R2673" s="155"/>
      <c r="S2673" s="155"/>
      <c r="T2673" s="155"/>
      <c r="U2673" s="155"/>
      <c r="V2673" s="155"/>
      <c r="W2673" s="155"/>
      <c r="X2673" s="155"/>
      <c r="Y2673" s="155"/>
      <c r="Z2673" s="155"/>
      <c r="AA2673" s="155"/>
      <c r="AB2673" s="155"/>
      <c r="AC2673" s="155"/>
      <c r="AD2673" s="155"/>
      <c r="AE2673" s="155"/>
      <c r="AF2673" s="155"/>
      <c r="AG2673" s="155"/>
      <c r="AH2673" s="155"/>
      <c r="AI2673" s="155"/>
      <c r="AJ2673" s="155"/>
      <c r="AK2673" s="155"/>
      <c r="AL2673" s="155"/>
      <c r="AM2673" s="155"/>
      <c r="AN2673" s="155"/>
      <c r="AO2673" s="155"/>
      <c r="AP2673" s="155"/>
      <c r="AQ2673" s="155"/>
      <c r="AR2673" s="155"/>
    </row>
    <row r="2674" spans="1:44" ht="102" x14ac:dyDescent="0.3">
      <c r="A2674" s="155"/>
      <c r="B2674" s="161" t="s">
        <v>1333</v>
      </c>
      <c r="C2674" s="162" t="s">
        <v>944</v>
      </c>
      <c r="D2674" s="170">
        <v>1679.34</v>
      </c>
      <c r="E2674" s="171">
        <v>1679.34</v>
      </c>
      <c r="F2674" s="165" t="s">
        <v>4107</v>
      </c>
      <c r="G2674" s="166" t="s">
        <v>3138</v>
      </c>
      <c r="H2674" s="167"/>
      <c r="I2674" s="155"/>
      <c r="J2674" s="155"/>
      <c r="K2674" s="155"/>
      <c r="L2674" s="155"/>
      <c r="M2674" s="155"/>
      <c r="N2674" s="155"/>
      <c r="O2674" s="155"/>
      <c r="P2674" s="155"/>
      <c r="Q2674" s="155"/>
      <c r="R2674" s="155"/>
      <c r="S2674" s="155"/>
      <c r="T2674" s="155"/>
      <c r="U2674" s="155"/>
      <c r="V2674" s="155"/>
      <c r="W2674" s="155"/>
      <c r="X2674" s="155"/>
      <c r="Y2674" s="155"/>
      <c r="Z2674" s="155"/>
      <c r="AA2674" s="155"/>
      <c r="AB2674" s="155"/>
      <c r="AC2674" s="155"/>
      <c r="AD2674" s="155"/>
      <c r="AE2674" s="155"/>
      <c r="AF2674" s="155"/>
      <c r="AG2674" s="155"/>
      <c r="AH2674" s="155"/>
      <c r="AI2674" s="155"/>
      <c r="AJ2674" s="155"/>
      <c r="AK2674" s="155"/>
      <c r="AL2674" s="155"/>
      <c r="AM2674" s="155"/>
      <c r="AN2674" s="155"/>
      <c r="AO2674" s="155"/>
      <c r="AP2674" s="155"/>
      <c r="AQ2674" s="155"/>
      <c r="AR2674" s="155"/>
    </row>
    <row r="2675" spans="1:44" ht="102" hidden="1" x14ac:dyDescent="0.3">
      <c r="A2675" s="155"/>
      <c r="B2675" s="165" t="s">
        <v>4107</v>
      </c>
      <c r="C2675" s="162"/>
      <c r="D2675" s="170">
        <v>1679.34</v>
      </c>
      <c r="E2675" s="171">
        <v>1679.34</v>
      </c>
      <c r="F2675" s="166" t="s">
        <v>3138</v>
      </c>
      <c r="G2675" s="161" t="s">
        <v>1589</v>
      </c>
      <c r="H2675" s="162" t="s">
        <v>520</v>
      </c>
      <c r="I2675" s="155"/>
      <c r="J2675" s="155"/>
      <c r="K2675" s="155"/>
      <c r="L2675" s="155"/>
      <c r="M2675" s="155"/>
      <c r="N2675" s="155"/>
      <c r="O2675" s="155"/>
      <c r="P2675" s="155"/>
      <c r="Q2675" s="155"/>
      <c r="R2675" s="155"/>
      <c r="S2675" s="155"/>
      <c r="T2675" s="155"/>
      <c r="U2675" s="155"/>
      <c r="V2675" s="155"/>
      <c r="W2675" s="155"/>
      <c r="X2675" s="155"/>
      <c r="Y2675" s="155"/>
      <c r="Z2675" s="155"/>
      <c r="AA2675" s="155"/>
      <c r="AB2675" s="155"/>
      <c r="AC2675" s="155"/>
      <c r="AD2675" s="155"/>
      <c r="AE2675" s="155"/>
      <c r="AF2675" s="155"/>
      <c r="AG2675" s="155"/>
      <c r="AH2675" s="155"/>
      <c r="AI2675" s="155"/>
      <c r="AJ2675" s="155"/>
      <c r="AK2675" s="155"/>
      <c r="AL2675" s="155"/>
      <c r="AM2675" s="155"/>
      <c r="AN2675" s="155"/>
      <c r="AO2675" s="155"/>
      <c r="AP2675" s="155"/>
      <c r="AQ2675" s="155"/>
      <c r="AR2675" s="155"/>
    </row>
    <row r="2676" spans="1:44" ht="102" hidden="1" x14ac:dyDescent="0.3">
      <c r="A2676" s="155"/>
      <c r="B2676" s="166" t="s">
        <v>3138</v>
      </c>
      <c r="C2676" s="167"/>
      <c r="D2676" s="170">
        <v>1679.34</v>
      </c>
      <c r="E2676" s="171">
        <v>1679.34</v>
      </c>
      <c r="F2676" s="161" t="s">
        <v>1589</v>
      </c>
      <c r="G2676" s="165" t="s">
        <v>4107</v>
      </c>
      <c r="H2676" s="162"/>
      <c r="I2676" s="155"/>
      <c r="J2676" s="155"/>
      <c r="K2676" s="155"/>
      <c r="L2676" s="155"/>
      <c r="M2676" s="155"/>
      <c r="N2676" s="155"/>
      <c r="O2676" s="155"/>
      <c r="P2676" s="155"/>
      <c r="Q2676" s="155"/>
      <c r="R2676" s="155"/>
      <c r="S2676" s="155"/>
      <c r="T2676" s="155"/>
      <c r="U2676" s="155"/>
      <c r="V2676" s="155"/>
      <c r="W2676" s="155"/>
      <c r="X2676" s="155"/>
      <c r="Y2676" s="155"/>
      <c r="Z2676" s="155"/>
      <c r="AA2676" s="155"/>
      <c r="AB2676" s="155"/>
      <c r="AC2676" s="155"/>
      <c r="AD2676" s="155"/>
      <c r="AE2676" s="155"/>
      <c r="AF2676" s="155"/>
      <c r="AG2676" s="155"/>
      <c r="AH2676" s="155"/>
      <c r="AI2676" s="155"/>
      <c r="AJ2676" s="155"/>
      <c r="AK2676" s="155"/>
      <c r="AL2676" s="155"/>
      <c r="AM2676" s="155"/>
      <c r="AN2676" s="155"/>
      <c r="AO2676" s="155"/>
      <c r="AP2676" s="155"/>
      <c r="AQ2676" s="155"/>
      <c r="AR2676" s="155"/>
    </row>
    <row r="2677" spans="1:44" ht="102" x14ac:dyDescent="0.3">
      <c r="A2677" s="155"/>
      <c r="B2677" s="161" t="s">
        <v>1589</v>
      </c>
      <c r="C2677" s="162" t="s">
        <v>520</v>
      </c>
      <c r="D2677" s="170">
        <v>2662.89</v>
      </c>
      <c r="E2677" s="171">
        <v>2662.89</v>
      </c>
      <c r="F2677" s="165" t="s">
        <v>4107</v>
      </c>
      <c r="G2677" s="166" t="s">
        <v>3139</v>
      </c>
      <c r="H2677" s="167"/>
      <c r="I2677" s="155"/>
      <c r="J2677" s="155"/>
      <c r="K2677" s="155"/>
      <c r="L2677" s="155"/>
      <c r="M2677" s="155"/>
      <c r="N2677" s="155"/>
      <c r="O2677" s="155"/>
      <c r="P2677" s="155"/>
      <c r="Q2677" s="155"/>
      <c r="R2677" s="155"/>
      <c r="S2677" s="155"/>
      <c r="T2677" s="155"/>
      <c r="U2677" s="155"/>
      <c r="V2677" s="155"/>
      <c r="W2677" s="155"/>
      <c r="X2677" s="155"/>
      <c r="Y2677" s="155"/>
      <c r="Z2677" s="155"/>
      <c r="AA2677" s="155"/>
      <c r="AB2677" s="155"/>
      <c r="AC2677" s="155"/>
      <c r="AD2677" s="155"/>
      <c r="AE2677" s="155"/>
      <c r="AF2677" s="155"/>
      <c r="AG2677" s="155"/>
      <c r="AH2677" s="155"/>
      <c r="AI2677" s="155"/>
      <c r="AJ2677" s="155"/>
      <c r="AK2677" s="155"/>
      <c r="AL2677" s="155"/>
      <c r="AM2677" s="155"/>
      <c r="AN2677" s="155"/>
      <c r="AO2677" s="155"/>
      <c r="AP2677" s="155"/>
      <c r="AQ2677" s="155"/>
      <c r="AR2677" s="155"/>
    </row>
    <row r="2678" spans="1:44" ht="102" hidden="1" x14ac:dyDescent="0.3">
      <c r="A2678" s="155"/>
      <c r="B2678" s="165" t="s">
        <v>4107</v>
      </c>
      <c r="C2678" s="162"/>
      <c r="D2678" s="170">
        <v>2662.89</v>
      </c>
      <c r="E2678" s="171">
        <v>2662.89</v>
      </c>
      <c r="F2678" s="166" t="s">
        <v>3139</v>
      </c>
      <c r="G2678" s="161" t="s">
        <v>1319</v>
      </c>
      <c r="H2678" s="162" t="s">
        <v>1058</v>
      </c>
      <c r="I2678" s="155"/>
      <c r="J2678" s="155"/>
      <c r="K2678" s="155"/>
      <c r="L2678" s="155"/>
      <c r="M2678" s="155"/>
      <c r="N2678" s="155"/>
      <c r="O2678" s="155"/>
      <c r="P2678" s="155"/>
      <c r="Q2678" s="155"/>
      <c r="R2678" s="155"/>
      <c r="S2678" s="155"/>
      <c r="T2678" s="155"/>
      <c r="U2678" s="155"/>
      <c r="V2678" s="155"/>
      <c r="W2678" s="155"/>
      <c r="X2678" s="155"/>
      <c r="Y2678" s="155"/>
      <c r="Z2678" s="155"/>
      <c r="AA2678" s="155"/>
      <c r="AB2678" s="155"/>
      <c r="AC2678" s="155"/>
      <c r="AD2678" s="155"/>
      <c r="AE2678" s="155"/>
      <c r="AF2678" s="155"/>
      <c r="AG2678" s="155"/>
      <c r="AH2678" s="155"/>
      <c r="AI2678" s="155"/>
      <c r="AJ2678" s="155"/>
      <c r="AK2678" s="155"/>
      <c r="AL2678" s="155"/>
      <c r="AM2678" s="155"/>
      <c r="AN2678" s="155"/>
      <c r="AO2678" s="155"/>
      <c r="AP2678" s="155"/>
      <c r="AQ2678" s="155"/>
      <c r="AR2678" s="155"/>
    </row>
    <row r="2679" spans="1:44" ht="102" hidden="1" x14ac:dyDescent="0.3">
      <c r="A2679" s="155"/>
      <c r="B2679" s="166" t="s">
        <v>3139</v>
      </c>
      <c r="C2679" s="167"/>
      <c r="D2679" s="170">
        <v>2662.89</v>
      </c>
      <c r="E2679" s="171">
        <v>2662.89</v>
      </c>
      <c r="F2679" s="161" t="s">
        <v>1319</v>
      </c>
      <c r="G2679" s="165" t="s">
        <v>4107</v>
      </c>
      <c r="H2679" s="162"/>
      <c r="I2679" s="155"/>
      <c r="J2679" s="155"/>
      <c r="K2679" s="155"/>
      <c r="L2679" s="155"/>
      <c r="M2679" s="155"/>
      <c r="N2679" s="155"/>
      <c r="O2679" s="155"/>
      <c r="P2679" s="155"/>
      <c r="Q2679" s="155"/>
      <c r="R2679" s="155"/>
      <c r="S2679" s="155"/>
      <c r="T2679" s="155"/>
      <c r="U2679" s="155"/>
      <c r="V2679" s="155"/>
      <c r="W2679" s="155"/>
      <c r="X2679" s="155"/>
      <c r="Y2679" s="155"/>
      <c r="Z2679" s="155"/>
      <c r="AA2679" s="155"/>
      <c r="AB2679" s="155"/>
      <c r="AC2679" s="155"/>
      <c r="AD2679" s="155"/>
      <c r="AE2679" s="155"/>
      <c r="AF2679" s="155"/>
      <c r="AG2679" s="155"/>
      <c r="AH2679" s="155"/>
      <c r="AI2679" s="155"/>
      <c r="AJ2679" s="155"/>
      <c r="AK2679" s="155"/>
      <c r="AL2679" s="155"/>
      <c r="AM2679" s="155"/>
      <c r="AN2679" s="155"/>
      <c r="AO2679" s="155"/>
      <c r="AP2679" s="155"/>
      <c r="AQ2679" s="155"/>
      <c r="AR2679" s="155"/>
    </row>
    <row r="2680" spans="1:44" ht="102" x14ac:dyDescent="0.3">
      <c r="A2680" s="155"/>
      <c r="B2680" s="161" t="s">
        <v>1319</v>
      </c>
      <c r="C2680" s="162" t="s">
        <v>1058</v>
      </c>
      <c r="D2680" s="170">
        <v>1395.87</v>
      </c>
      <c r="E2680" s="171">
        <v>1395.87</v>
      </c>
      <c r="F2680" s="165" t="s">
        <v>4107</v>
      </c>
      <c r="G2680" s="166" t="s">
        <v>3140</v>
      </c>
      <c r="H2680" s="167"/>
      <c r="I2680" s="155"/>
      <c r="J2680" s="155"/>
      <c r="K2680" s="155"/>
      <c r="L2680" s="155"/>
      <c r="M2680" s="155"/>
      <c r="N2680" s="155"/>
      <c r="O2680" s="155"/>
      <c r="P2680" s="155"/>
      <c r="Q2680" s="155"/>
      <c r="R2680" s="155"/>
      <c r="S2680" s="155"/>
      <c r="T2680" s="155"/>
      <c r="U2680" s="155"/>
      <c r="V2680" s="155"/>
      <c r="W2680" s="155"/>
      <c r="X2680" s="155"/>
      <c r="Y2680" s="155"/>
      <c r="Z2680" s="155"/>
      <c r="AA2680" s="155"/>
      <c r="AB2680" s="155"/>
      <c r="AC2680" s="155"/>
      <c r="AD2680" s="155"/>
      <c r="AE2680" s="155"/>
      <c r="AF2680" s="155"/>
      <c r="AG2680" s="155"/>
      <c r="AH2680" s="155"/>
      <c r="AI2680" s="155"/>
      <c r="AJ2680" s="155"/>
      <c r="AK2680" s="155"/>
      <c r="AL2680" s="155"/>
      <c r="AM2680" s="155"/>
      <c r="AN2680" s="155"/>
      <c r="AO2680" s="155"/>
      <c r="AP2680" s="155"/>
      <c r="AQ2680" s="155"/>
      <c r="AR2680" s="155"/>
    </row>
    <row r="2681" spans="1:44" ht="102" hidden="1" x14ac:dyDescent="0.3">
      <c r="A2681" s="155"/>
      <c r="B2681" s="165" t="s">
        <v>4107</v>
      </c>
      <c r="C2681" s="162"/>
      <c r="D2681" s="170">
        <v>1395.87</v>
      </c>
      <c r="E2681" s="171">
        <v>1395.87</v>
      </c>
      <c r="F2681" s="166" t="s">
        <v>3140</v>
      </c>
      <c r="G2681" s="161" t="s">
        <v>1573</v>
      </c>
      <c r="H2681" s="162" t="s">
        <v>785</v>
      </c>
      <c r="I2681" s="155"/>
      <c r="J2681" s="155"/>
      <c r="K2681" s="155"/>
      <c r="L2681" s="155"/>
      <c r="M2681" s="155"/>
      <c r="N2681" s="155"/>
      <c r="O2681" s="155"/>
      <c r="P2681" s="155"/>
      <c r="Q2681" s="155"/>
      <c r="R2681" s="155"/>
      <c r="S2681" s="155"/>
      <c r="T2681" s="155"/>
      <c r="U2681" s="155"/>
      <c r="V2681" s="155"/>
      <c r="W2681" s="155"/>
      <c r="X2681" s="155"/>
      <c r="Y2681" s="155"/>
      <c r="Z2681" s="155"/>
      <c r="AA2681" s="155"/>
      <c r="AB2681" s="155"/>
      <c r="AC2681" s="155"/>
      <c r="AD2681" s="155"/>
      <c r="AE2681" s="155"/>
      <c r="AF2681" s="155"/>
      <c r="AG2681" s="155"/>
      <c r="AH2681" s="155"/>
      <c r="AI2681" s="155"/>
      <c r="AJ2681" s="155"/>
      <c r="AK2681" s="155"/>
      <c r="AL2681" s="155"/>
      <c r="AM2681" s="155"/>
      <c r="AN2681" s="155"/>
      <c r="AO2681" s="155"/>
      <c r="AP2681" s="155"/>
      <c r="AQ2681" s="155"/>
      <c r="AR2681" s="155"/>
    </row>
    <row r="2682" spans="1:44" ht="102" hidden="1" x14ac:dyDescent="0.3">
      <c r="A2682" s="155"/>
      <c r="B2682" s="166" t="s">
        <v>3140</v>
      </c>
      <c r="C2682" s="167"/>
      <c r="D2682" s="170">
        <v>1395.87</v>
      </c>
      <c r="E2682" s="171">
        <v>1395.87</v>
      </c>
      <c r="F2682" s="161" t="s">
        <v>1573</v>
      </c>
      <c r="G2682" s="165" t="s">
        <v>4107</v>
      </c>
      <c r="H2682" s="162"/>
      <c r="I2682" s="155"/>
      <c r="J2682" s="155"/>
      <c r="K2682" s="155"/>
      <c r="L2682" s="155"/>
      <c r="M2682" s="155"/>
      <c r="N2682" s="155"/>
      <c r="O2682" s="155"/>
      <c r="P2682" s="155"/>
      <c r="Q2682" s="155"/>
      <c r="R2682" s="155"/>
      <c r="S2682" s="155"/>
      <c r="T2682" s="155"/>
      <c r="U2682" s="155"/>
      <c r="V2682" s="155"/>
      <c r="W2682" s="155"/>
      <c r="X2682" s="155"/>
      <c r="Y2682" s="155"/>
      <c r="Z2682" s="155"/>
      <c r="AA2682" s="155"/>
      <c r="AB2682" s="155"/>
      <c r="AC2682" s="155"/>
      <c r="AD2682" s="155"/>
      <c r="AE2682" s="155"/>
      <c r="AF2682" s="155"/>
      <c r="AG2682" s="155"/>
      <c r="AH2682" s="155"/>
      <c r="AI2682" s="155"/>
      <c r="AJ2682" s="155"/>
      <c r="AK2682" s="155"/>
      <c r="AL2682" s="155"/>
      <c r="AM2682" s="155"/>
      <c r="AN2682" s="155"/>
      <c r="AO2682" s="155"/>
      <c r="AP2682" s="155"/>
      <c r="AQ2682" s="155"/>
      <c r="AR2682" s="155"/>
    </row>
    <row r="2683" spans="1:44" ht="102" x14ac:dyDescent="0.3">
      <c r="A2683" s="155"/>
      <c r="B2683" s="161" t="s">
        <v>1573</v>
      </c>
      <c r="C2683" s="162" t="s">
        <v>785</v>
      </c>
      <c r="D2683" s="170">
        <v>1447.41</v>
      </c>
      <c r="E2683" s="171">
        <v>1447.41</v>
      </c>
      <c r="F2683" s="165" t="s">
        <v>4107</v>
      </c>
      <c r="G2683" s="166" t="s">
        <v>3141</v>
      </c>
      <c r="H2683" s="167"/>
      <c r="I2683" s="155"/>
      <c r="J2683" s="155"/>
      <c r="K2683" s="155"/>
      <c r="L2683" s="155"/>
      <c r="M2683" s="155"/>
      <c r="N2683" s="155"/>
      <c r="O2683" s="155"/>
      <c r="P2683" s="155"/>
      <c r="Q2683" s="155"/>
      <c r="R2683" s="155"/>
      <c r="S2683" s="155"/>
      <c r="T2683" s="155"/>
      <c r="U2683" s="155"/>
      <c r="V2683" s="155"/>
      <c r="W2683" s="155"/>
      <c r="X2683" s="155"/>
      <c r="Y2683" s="155"/>
      <c r="Z2683" s="155"/>
      <c r="AA2683" s="155"/>
      <c r="AB2683" s="155"/>
      <c r="AC2683" s="155"/>
      <c r="AD2683" s="155"/>
      <c r="AE2683" s="155"/>
      <c r="AF2683" s="155"/>
      <c r="AG2683" s="155"/>
      <c r="AH2683" s="155"/>
      <c r="AI2683" s="155"/>
      <c r="AJ2683" s="155"/>
      <c r="AK2683" s="155"/>
      <c r="AL2683" s="155"/>
      <c r="AM2683" s="155"/>
      <c r="AN2683" s="155"/>
      <c r="AO2683" s="155"/>
      <c r="AP2683" s="155"/>
      <c r="AQ2683" s="155"/>
      <c r="AR2683" s="155"/>
    </row>
    <row r="2684" spans="1:44" ht="102" hidden="1" x14ac:dyDescent="0.3">
      <c r="A2684" s="155"/>
      <c r="B2684" s="165" t="s">
        <v>4107</v>
      </c>
      <c r="C2684" s="162"/>
      <c r="D2684" s="170">
        <v>1447.41</v>
      </c>
      <c r="E2684" s="171">
        <v>1447.41</v>
      </c>
      <c r="F2684" s="166" t="s">
        <v>3141</v>
      </c>
      <c r="G2684" s="161" t="s">
        <v>1719</v>
      </c>
      <c r="H2684" s="162" t="s">
        <v>244</v>
      </c>
      <c r="I2684" s="155"/>
      <c r="J2684" s="155"/>
      <c r="K2684" s="155"/>
      <c r="L2684" s="155"/>
      <c r="M2684" s="155"/>
      <c r="N2684" s="155"/>
      <c r="O2684" s="155"/>
      <c r="P2684" s="155"/>
      <c r="Q2684" s="155"/>
      <c r="R2684" s="155"/>
      <c r="S2684" s="155"/>
      <c r="T2684" s="155"/>
      <c r="U2684" s="155"/>
      <c r="V2684" s="155"/>
      <c r="W2684" s="155"/>
      <c r="X2684" s="155"/>
      <c r="Y2684" s="155"/>
      <c r="Z2684" s="155"/>
      <c r="AA2684" s="155"/>
      <c r="AB2684" s="155"/>
      <c r="AC2684" s="155"/>
      <c r="AD2684" s="155"/>
      <c r="AE2684" s="155"/>
      <c r="AF2684" s="155"/>
      <c r="AG2684" s="155"/>
      <c r="AH2684" s="155"/>
      <c r="AI2684" s="155"/>
      <c r="AJ2684" s="155"/>
      <c r="AK2684" s="155"/>
      <c r="AL2684" s="155"/>
      <c r="AM2684" s="155"/>
      <c r="AN2684" s="155"/>
      <c r="AO2684" s="155"/>
      <c r="AP2684" s="155"/>
      <c r="AQ2684" s="155"/>
      <c r="AR2684" s="155"/>
    </row>
    <row r="2685" spans="1:44" ht="102" hidden="1" x14ac:dyDescent="0.3">
      <c r="A2685" s="155"/>
      <c r="B2685" s="166" t="s">
        <v>3141</v>
      </c>
      <c r="C2685" s="167"/>
      <c r="D2685" s="170">
        <v>1447.41</v>
      </c>
      <c r="E2685" s="171">
        <v>1447.41</v>
      </c>
      <c r="F2685" s="161" t="s">
        <v>1719</v>
      </c>
      <c r="G2685" s="165" t="s">
        <v>4107</v>
      </c>
      <c r="H2685" s="162"/>
      <c r="I2685" s="155"/>
      <c r="J2685" s="155"/>
      <c r="K2685" s="155"/>
      <c r="L2685" s="155"/>
      <c r="M2685" s="155"/>
      <c r="N2685" s="155"/>
      <c r="O2685" s="155"/>
      <c r="P2685" s="155"/>
      <c r="Q2685" s="155"/>
      <c r="R2685" s="155"/>
      <c r="S2685" s="155"/>
      <c r="T2685" s="155"/>
      <c r="U2685" s="155"/>
      <c r="V2685" s="155"/>
      <c r="W2685" s="155"/>
      <c r="X2685" s="155"/>
      <c r="Y2685" s="155"/>
      <c r="Z2685" s="155"/>
      <c r="AA2685" s="155"/>
      <c r="AB2685" s="155"/>
      <c r="AC2685" s="155"/>
      <c r="AD2685" s="155"/>
      <c r="AE2685" s="155"/>
      <c r="AF2685" s="155"/>
      <c r="AG2685" s="155"/>
      <c r="AH2685" s="155"/>
      <c r="AI2685" s="155"/>
      <c r="AJ2685" s="155"/>
      <c r="AK2685" s="155"/>
      <c r="AL2685" s="155"/>
      <c r="AM2685" s="155"/>
      <c r="AN2685" s="155"/>
      <c r="AO2685" s="155"/>
      <c r="AP2685" s="155"/>
      <c r="AQ2685" s="155"/>
      <c r="AR2685" s="155"/>
    </row>
    <row r="2686" spans="1:44" ht="102" x14ac:dyDescent="0.3">
      <c r="A2686" s="155"/>
      <c r="B2686" s="161" t="s">
        <v>1719</v>
      </c>
      <c r="C2686" s="162" t="s">
        <v>244</v>
      </c>
      <c r="D2686" s="170">
        <v>2392.3000000000002</v>
      </c>
      <c r="E2686" s="171">
        <v>2392.3000000000002</v>
      </c>
      <c r="F2686" s="165" t="s">
        <v>4107</v>
      </c>
      <c r="G2686" s="166" t="s">
        <v>2762</v>
      </c>
      <c r="H2686" s="167"/>
      <c r="I2686" s="155"/>
      <c r="J2686" s="155"/>
      <c r="K2686" s="155"/>
      <c r="L2686" s="155"/>
      <c r="M2686" s="155"/>
      <c r="N2686" s="155"/>
      <c r="O2686" s="155"/>
      <c r="P2686" s="155"/>
      <c r="Q2686" s="155"/>
      <c r="R2686" s="155"/>
      <c r="S2686" s="155"/>
      <c r="T2686" s="155"/>
      <c r="U2686" s="155"/>
      <c r="V2686" s="155"/>
      <c r="W2686" s="155"/>
      <c r="X2686" s="155"/>
      <c r="Y2686" s="155"/>
      <c r="Z2686" s="155"/>
      <c r="AA2686" s="155"/>
      <c r="AB2686" s="155"/>
      <c r="AC2686" s="155"/>
      <c r="AD2686" s="155"/>
      <c r="AE2686" s="155"/>
      <c r="AF2686" s="155"/>
      <c r="AG2686" s="155"/>
      <c r="AH2686" s="155"/>
      <c r="AI2686" s="155"/>
      <c r="AJ2686" s="155"/>
      <c r="AK2686" s="155"/>
      <c r="AL2686" s="155"/>
      <c r="AM2686" s="155"/>
      <c r="AN2686" s="155"/>
      <c r="AO2686" s="155"/>
      <c r="AP2686" s="155"/>
      <c r="AQ2686" s="155"/>
      <c r="AR2686" s="155"/>
    </row>
    <row r="2687" spans="1:44" ht="102" hidden="1" x14ac:dyDescent="0.3">
      <c r="A2687" s="155"/>
      <c r="B2687" s="165" t="s">
        <v>4107</v>
      </c>
      <c r="C2687" s="162"/>
      <c r="D2687" s="170">
        <v>2392.3000000000002</v>
      </c>
      <c r="E2687" s="171">
        <v>2392.3000000000002</v>
      </c>
      <c r="F2687" s="166" t="s">
        <v>2762</v>
      </c>
      <c r="G2687" s="161" t="s">
        <v>1326</v>
      </c>
      <c r="H2687" s="162" t="s">
        <v>677</v>
      </c>
      <c r="I2687" s="155"/>
      <c r="J2687" s="155"/>
      <c r="K2687" s="155"/>
      <c r="L2687" s="155"/>
      <c r="M2687" s="155"/>
      <c r="N2687" s="155"/>
      <c r="O2687" s="155"/>
      <c r="P2687" s="155"/>
      <c r="Q2687" s="155"/>
      <c r="R2687" s="155"/>
      <c r="S2687" s="155"/>
      <c r="T2687" s="155"/>
      <c r="U2687" s="155"/>
      <c r="V2687" s="155"/>
      <c r="W2687" s="155"/>
      <c r="X2687" s="155"/>
      <c r="Y2687" s="155"/>
      <c r="Z2687" s="155"/>
      <c r="AA2687" s="155"/>
      <c r="AB2687" s="155"/>
      <c r="AC2687" s="155"/>
      <c r="AD2687" s="155"/>
      <c r="AE2687" s="155"/>
      <c r="AF2687" s="155"/>
      <c r="AG2687" s="155"/>
      <c r="AH2687" s="155"/>
      <c r="AI2687" s="155"/>
      <c r="AJ2687" s="155"/>
      <c r="AK2687" s="155"/>
      <c r="AL2687" s="155"/>
      <c r="AM2687" s="155"/>
      <c r="AN2687" s="155"/>
      <c r="AO2687" s="155"/>
      <c r="AP2687" s="155"/>
      <c r="AQ2687" s="155"/>
      <c r="AR2687" s="155"/>
    </row>
    <row r="2688" spans="1:44" ht="102" hidden="1" x14ac:dyDescent="0.3">
      <c r="A2688" s="155"/>
      <c r="B2688" s="166" t="s">
        <v>2762</v>
      </c>
      <c r="C2688" s="167"/>
      <c r="D2688" s="170">
        <v>2392.3000000000002</v>
      </c>
      <c r="E2688" s="171">
        <v>2392.3000000000002</v>
      </c>
      <c r="F2688" s="161" t="s">
        <v>1326</v>
      </c>
      <c r="G2688" s="165" t="s">
        <v>4107</v>
      </c>
      <c r="H2688" s="162"/>
      <c r="I2688" s="155"/>
      <c r="J2688" s="155"/>
      <c r="K2688" s="155"/>
      <c r="L2688" s="155"/>
      <c r="M2688" s="155"/>
      <c r="N2688" s="155"/>
      <c r="O2688" s="155"/>
      <c r="P2688" s="155"/>
      <c r="Q2688" s="155"/>
      <c r="R2688" s="155"/>
      <c r="S2688" s="155"/>
      <c r="T2688" s="155"/>
      <c r="U2688" s="155"/>
      <c r="V2688" s="155"/>
      <c r="W2688" s="155"/>
      <c r="X2688" s="155"/>
      <c r="Y2688" s="155"/>
      <c r="Z2688" s="155"/>
      <c r="AA2688" s="155"/>
      <c r="AB2688" s="155"/>
      <c r="AC2688" s="155"/>
      <c r="AD2688" s="155"/>
      <c r="AE2688" s="155"/>
      <c r="AF2688" s="155"/>
      <c r="AG2688" s="155"/>
      <c r="AH2688" s="155"/>
      <c r="AI2688" s="155"/>
      <c r="AJ2688" s="155"/>
      <c r="AK2688" s="155"/>
      <c r="AL2688" s="155"/>
      <c r="AM2688" s="155"/>
      <c r="AN2688" s="155"/>
      <c r="AO2688" s="155"/>
      <c r="AP2688" s="155"/>
      <c r="AQ2688" s="155"/>
      <c r="AR2688" s="155"/>
    </row>
    <row r="2689" spans="1:44" ht="102" x14ac:dyDescent="0.3">
      <c r="A2689" s="155"/>
      <c r="B2689" s="161" t="s">
        <v>1326</v>
      </c>
      <c r="C2689" s="162" t="s">
        <v>677</v>
      </c>
      <c r="D2689" s="170">
        <v>2534.04</v>
      </c>
      <c r="E2689" s="171">
        <v>2534.04</v>
      </c>
      <c r="F2689" s="165" t="s">
        <v>4107</v>
      </c>
      <c r="G2689" s="166" t="s">
        <v>3142</v>
      </c>
      <c r="H2689" s="167"/>
      <c r="I2689" s="155"/>
      <c r="J2689" s="155"/>
      <c r="K2689" s="155"/>
      <c r="L2689" s="155"/>
      <c r="M2689" s="155"/>
      <c r="N2689" s="155"/>
      <c r="O2689" s="155"/>
      <c r="P2689" s="155"/>
      <c r="Q2689" s="155"/>
      <c r="R2689" s="155"/>
      <c r="S2689" s="155"/>
      <c r="T2689" s="155"/>
      <c r="U2689" s="155"/>
      <c r="V2689" s="155"/>
      <c r="W2689" s="155"/>
      <c r="X2689" s="155"/>
      <c r="Y2689" s="155"/>
      <c r="Z2689" s="155"/>
      <c r="AA2689" s="155"/>
      <c r="AB2689" s="155"/>
      <c r="AC2689" s="155"/>
      <c r="AD2689" s="155"/>
      <c r="AE2689" s="155"/>
      <c r="AF2689" s="155"/>
      <c r="AG2689" s="155"/>
      <c r="AH2689" s="155"/>
      <c r="AI2689" s="155"/>
      <c r="AJ2689" s="155"/>
      <c r="AK2689" s="155"/>
      <c r="AL2689" s="155"/>
      <c r="AM2689" s="155"/>
      <c r="AN2689" s="155"/>
      <c r="AO2689" s="155"/>
      <c r="AP2689" s="155"/>
      <c r="AQ2689" s="155"/>
      <c r="AR2689" s="155"/>
    </row>
    <row r="2690" spans="1:44" ht="102" hidden="1" x14ac:dyDescent="0.3">
      <c r="A2690" s="155"/>
      <c r="B2690" s="165" t="s">
        <v>4107</v>
      </c>
      <c r="C2690" s="162"/>
      <c r="D2690" s="170">
        <v>2534.04</v>
      </c>
      <c r="E2690" s="171">
        <v>2534.04</v>
      </c>
      <c r="F2690" s="166" t="s">
        <v>3142</v>
      </c>
      <c r="G2690" s="161" t="s">
        <v>2240</v>
      </c>
      <c r="H2690" s="162" t="s">
        <v>727</v>
      </c>
      <c r="I2690" s="155"/>
      <c r="J2690" s="155"/>
      <c r="K2690" s="155"/>
      <c r="L2690" s="155"/>
      <c r="M2690" s="155"/>
      <c r="N2690" s="155"/>
      <c r="O2690" s="155"/>
      <c r="P2690" s="155"/>
      <c r="Q2690" s="155"/>
      <c r="R2690" s="155"/>
      <c r="S2690" s="155"/>
      <c r="T2690" s="155"/>
      <c r="U2690" s="155"/>
      <c r="V2690" s="155"/>
      <c r="W2690" s="155"/>
      <c r="X2690" s="155"/>
      <c r="Y2690" s="155"/>
      <c r="Z2690" s="155"/>
      <c r="AA2690" s="155"/>
      <c r="AB2690" s="155"/>
      <c r="AC2690" s="155"/>
      <c r="AD2690" s="155"/>
      <c r="AE2690" s="155"/>
      <c r="AF2690" s="155"/>
      <c r="AG2690" s="155"/>
      <c r="AH2690" s="155"/>
      <c r="AI2690" s="155"/>
      <c r="AJ2690" s="155"/>
      <c r="AK2690" s="155"/>
      <c r="AL2690" s="155"/>
      <c r="AM2690" s="155"/>
      <c r="AN2690" s="155"/>
      <c r="AO2690" s="155"/>
      <c r="AP2690" s="155"/>
      <c r="AQ2690" s="155"/>
      <c r="AR2690" s="155"/>
    </row>
    <row r="2691" spans="1:44" ht="102" hidden="1" x14ac:dyDescent="0.3">
      <c r="A2691" s="155"/>
      <c r="B2691" s="166" t="s">
        <v>3142</v>
      </c>
      <c r="C2691" s="167"/>
      <c r="D2691" s="170">
        <v>2534.04</v>
      </c>
      <c r="E2691" s="171">
        <v>2534.04</v>
      </c>
      <c r="F2691" s="161" t="s">
        <v>2240</v>
      </c>
      <c r="G2691" s="165" t="s">
        <v>4107</v>
      </c>
      <c r="H2691" s="162"/>
      <c r="I2691" s="155"/>
      <c r="J2691" s="155"/>
      <c r="K2691" s="155"/>
      <c r="L2691" s="155"/>
      <c r="M2691" s="155"/>
      <c r="N2691" s="155"/>
      <c r="O2691" s="155"/>
      <c r="P2691" s="155"/>
      <c r="Q2691" s="155"/>
      <c r="R2691" s="155"/>
      <c r="S2691" s="155"/>
      <c r="T2691" s="155"/>
      <c r="U2691" s="155"/>
      <c r="V2691" s="155"/>
      <c r="W2691" s="155"/>
      <c r="X2691" s="155"/>
      <c r="Y2691" s="155"/>
      <c r="Z2691" s="155"/>
      <c r="AA2691" s="155"/>
      <c r="AB2691" s="155"/>
      <c r="AC2691" s="155"/>
      <c r="AD2691" s="155"/>
      <c r="AE2691" s="155"/>
      <c r="AF2691" s="155"/>
      <c r="AG2691" s="155"/>
      <c r="AH2691" s="155"/>
      <c r="AI2691" s="155"/>
      <c r="AJ2691" s="155"/>
      <c r="AK2691" s="155"/>
      <c r="AL2691" s="155"/>
      <c r="AM2691" s="155"/>
      <c r="AN2691" s="155"/>
      <c r="AO2691" s="155"/>
      <c r="AP2691" s="155"/>
      <c r="AQ2691" s="155"/>
      <c r="AR2691" s="155"/>
    </row>
    <row r="2692" spans="1:44" ht="102" x14ac:dyDescent="0.3">
      <c r="A2692" s="155"/>
      <c r="B2692" s="161" t="s">
        <v>2240</v>
      </c>
      <c r="C2692" s="162" t="s">
        <v>727</v>
      </c>
      <c r="D2692" s="170">
        <v>1687.93</v>
      </c>
      <c r="E2692" s="171">
        <v>1687.93</v>
      </c>
      <c r="F2692" s="165" t="s">
        <v>4107</v>
      </c>
      <c r="G2692" s="166" t="s">
        <v>3464</v>
      </c>
      <c r="H2692" s="167"/>
      <c r="I2692" s="155"/>
      <c r="J2692" s="155"/>
      <c r="K2692" s="155"/>
      <c r="L2692" s="155"/>
      <c r="M2692" s="155"/>
      <c r="N2692" s="155"/>
      <c r="O2692" s="155"/>
      <c r="P2692" s="155"/>
      <c r="Q2692" s="155"/>
      <c r="R2692" s="155"/>
      <c r="S2692" s="155"/>
      <c r="T2692" s="155"/>
      <c r="U2692" s="155"/>
      <c r="V2692" s="155"/>
      <c r="W2692" s="155"/>
      <c r="X2692" s="155"/>
      <c r="Y2692" s="155"/>
      <c r="Z2692" s="155"/>
      <c r="AA2692" s="155"/>
      <c r="AB2692" s="155"/>
      <c r="AC2692" s="155"/>
      <c r="AD2692" s="155"/>
      <c r="AE2692" s="155"/>
      <c r="AF2692" s="155"/>
      <c r="AG2692" s="155"/>
      <c r="AH2692" s="155"/>
      <c r="AI2692" s="155"/>
      <c r="AJ2692" s="155"/>
      <c r="AK2692" s="155"/>
      <c r="AL2692" s="155"/>
      <c r="AM2692" s="155"/>
      <c r="AN2692" s="155"/>
      <c r="AO2692" s="155"/>
      <c r="AP2692" s="155"/>
      <c r="AQ2692" s="155"/>
      <c r="AR2692" s="155"/>
    </row>
    <row r="2693" spans="1:44" ht="102" hidden="1" x14ac:dyDescent="0.3">
      <c r="A2693" s="155"/>
      <c r="B2693" s="165" t="s">
        <v>4107</v>
      </c>
      <c r="C2693" s="162"/>
      <c r="D2693" s="170">
        <v>1687.93</v>
      </c>
      <c r="E2693" s="171">
        <v>1687.93</v>
      </c>
      <c r="F2693" s="166" t="s">
        <v>3464</v>
      </c>
      <c r="G2693" s="161" t="s">
        <v>1630</v>
      </c>
      <c r="H2693" s="162" t="s">
        <v>709</v>
      </c>
      <c r="I2693" s="155"/>
      <c r="J2693" s="155"/>
      <c r="K2693" s="155"/>
      <c r="L2693" s="155"/>
      <c r="M2693" s="155"/>
      <c r="N2693" s="155"/>
      <c r="O2693" s="155"/>
      <c r="P2693" s="155"/>
      <c r="Q2693" s="155"/>
      <c r="R2693" s="155"/>
      <c r="S2693" s="155"/>
      <c r="T2693" s="155"/>
      <c r="U2693" s="155"/>
      <c r="V2693" s="155"/>
      <c r="W2693" s="155"/>
      <c r="X2693" s="155"/>
      <c r="Y2693" s="155"/>
      <c r="Z2693" s="155"/>
      <c r="AA2693" s="155"/>
      <c r="AB2693" s="155"/>
      <c r="AC2693" s="155"/>
      <c r="AD2693" s="155"/>
      <c r="AE2693" s="155"/>
      <c r="AF2693" s="155"/>
      <c r="AG2693" s="155"/>
      <c r="AH2693" s="155"/>
      <c r="AI2693" s="155"/>
      <c r="AJ2693" s="155"/>
      <c r="AK2693" s="155"/>
      <c r="AL2693" s="155"/>
      <c r="AM2693" s="155"/>
      <c r="AN2693" s="155"/>
      <c r="AO2693" s="155"/>
      <c r="AP2693" s="155"/>
      <c r="AQ2693" s="155"/>
      <c r="AR2693" s="155"/>
    </row>
    <row r="2694" spans="1:44" ht="102" hidden="1" x14ac:dyDescent="0.3">
      <c r="A2694" s="155"/>
      <c r="B2694" s="166" t="s">
        <v>3464</v>
      </c>
      <c r="C2694" s="167"/>
      <c r="D2694" s="170">
        <v>1687.93</v>
      </c>
      <c r="E2694" s="171">
        <v>1687.93</v>
      </c>
      <c r="F2694" s="161" t="s">
        <v>1630</v>
      </c>
      <c r="G2694" s="165" t="s">
        <v>4107</v>
      </c>
      <c r="H2694" s="162"/>
      <c r="I2694" s="155"/>
      <c r="J2694" s="155"/>
      <c r="K2694" s="155"/>
      <c r="L2694" s="155"/>
      <c r="M2694" s="155"/>
      <c r="N2694" s="155"/>
      <c r="O2694" s="155"/>
      <c r="P2694" s="155"/>
      <c r="Q2694" s="155"/>
      <c r="R2694" s="155"/>
      <c r="S2694" s="155"/>
      <c r="T2694" s="155"/>
      <c r="U2694" s="155"/>
      <c r="V2694" s="155"/>
      <c r="W2694" s="155"/>
      <c r="X2694" s="155"/>
      <c r="Y2694" s="155"/>
      <c r="Z2694" s="155"/>
      <c r="AA2694" s="155"/>
      <c r="AB2694" s="155"/>
      <c r="AC2694" s="155"/>
      <c r="AD2694" s="155"/>
      <c r="AE2694" s="155"/>
      <c r="AF2694" s="155"/>
      <c r="AG2694" s="155"/>
      <c r="AH2694" s="155"/>
      <c r="AI2694" s="155"/>
      <c r="AJ2694" s="155"/>
      <c r="AK2694" s="155"/>
      <c r="AL2694" s="155"/>
      <c r="AM2694" s="155"/>
      <c r="AN2694" s="155"/>
      <c r="AO2694" s="155"/>
      <c r="AP2694" s="155"/>
      <c r="AQ2694" s="155"/>
      <c r="AR2694" s="155"/>
    </row>
    <row r="2695" spans="1:44" ht="102" x14ac:dyDescent="0.3">
      <c r="A2695" s="155"/>
      <c r="B2695" s="161" t="s">
        <v>1630</v>
      </c>
      <c r="C2695" s="162" t="s">
        <v>709</v>
      </c>
      <c r="D2695" s="170">
        <v>1378.69</v>
      </c>
      <c r="E2695" s="171">
        <v>1378.69</v>
      </c>
      <c r="F2695" s="165" t="s">
        <v>4107</v>
      </c>
      <c r="G2695" s="166" t="s">
        <v>3143</v>
      </c>
      <c r="H2695" s="167"/>
      <c r="I2695" s="155"/>
      <c r="J2695" s="155"/>
      <c r="K2695" s="155"/>
      <c r="L2695" s="155"/>
      <c r="M2695" s="155"/>
      <c r="N2695" s="155"/>
      <c r="O2695" s="155"/>
      <c r="P2695" s="155"/>
      <c r="Q2695" s="155"/>
      <c r="R2695" s="155"/>
      <c r="S2695" s="155"/>
      <c r="T2695" s="155"/>
      <c r="U2695" s="155"/>
      <c r="V2695" s="155"/>
      <c r="W2695" s="155"/>
      <c r="X2695" s="155"/>
      <c r="Y2695" s="155"/>
      <c r="Z2695" s="155"/>
      <c r="AA2695" s="155"/>
      <c r="AB2695" s="155"/>
      <c r="AC2695" s="155"/>
      <c r="AD2695" s="155"/>
      <c r="AE2695" s="155"/>
      <c r="AF2695" s="155"/>
      <c r="AG2695" s="155"/>
      <c r="AH2695" s="155"/>
      <c r="AI2695" s="155"/>
      <c r="AJ2695" s="155"/>
      <c r="AK2695" s="155"/>
      <c r="AL2695" s="155"/>
      <c r="AM2695" s="155"/>
      <c r="AN2695" s="155"/>
      <c r="AO2695" s="155"/>
      <c r="AP2695" s="155"/>
      <c r="AQ2695" s="155"/>
      <c r="AR2695" s="155"/>
    </row>
    <row r="2696" spans="1:44" ht="102" hidden="1" x14ac:dyDescent="0.3">
      <c r="A2696" s="155"/>
      <c r="B2696" s="165" t="s">
        <v>4107</v>
      </c>
      <c r="C2696" s="162"/>
      <c r="D2696" s="170">
        <v>1378.69</v>
      </c>
      <c r="E2696" s="171">
        <v>1378.69</v>
      </c>
      <c r="F2696" s="166" t="s">
        <v>3143</v>
      </c>
      <c r="G2696" s="161" t="s">
        <v>1579</v>
      </c>
      <c r="H2696" s="162" t="s">
        <v>1182</v>
      </c>
      <c r="I2696" s="155"/>
      <c r="J2696" s="155"/>
      <c r="K2696" s="155"/>
      <c r="L2696" s="155"/>
      <c r="M2696" s="155"/>
      <c r="N2696" s="155"/>
      <c r="O2696" s="155"/>
      <c r="P2696" s="155"/>
      <c r="Q2696" s="155"/>
      <c r="R2696" s="155"/>
      <c r="S2696" s="155"/>
      <c r="T2696" s="155"/>
      <c r="U2696" s="155"/>
      <c r="V2696" s="155"/>
      <c r="W2696" s="155"/>
      <c r="X2696" s="155"/>
      <c r="Y2696" s="155"/>
      <c r="Z2696" s="155"/>
      <c r="AA2696" s="155"/>
      <c r="AB2696" s="155"/>
      <c r="AC2696" s="155"/>
      <c r="AD2696" s="155"/>
      <c r="AE2696" s="155"/>
      <c r="AF2696" s="155"/>
      <c r="AG2696" s="155"/>
      <c r="AH2696" s="155"/>
      <c r="AI2696" s="155"/>
      <c r="AJ2696" s="155"/>
      <c r="AK2696" s="155"/>
      <c r="AL2696" s="155"/>
      <c r="AM2696" s="155"/>
      <c r="AN2696" s="155"/>
      <c r="AO2696" s="155"/>
      <c r="AP2696" s="155"/>
      <c r="AQ2696" s="155"/>
      <c r="AR2696" s="155"/>
    </row>
    <row r="2697" spans="1:44" ht="102" hidden="1" x14ac:dyDescent="0.3">
      <c r="A2697" s="155"/>
      <c r="B2697" s="166" t="s">
        <v>3143</v>
      </c>
      <c r="C2697" s="167"/>
      <c r="D2697" s="170">
        <v>1378.69</v>
      </c>
      <c r="E2697" s="171">
        <v>1378.69</v>
      </c>
      <c r="F2697" s="161" t="s">
        <v>1579</v>
      </c>
      <c r="G2697" s="165" t="s">
        <v>4107</v>
      </c>
      <c r="H2697" s="162"/>
      <c r="I2697" s="155"/>
      <c r="J2697" s="155"/>
      <c r="K2697" s="155"/>
      <c r="L2697" s="155"/>
      <c r="M2697" s="155"/>
      <c r="N2697" s="155"/>
      <c r="O2697" s="155"/>
      <c r="P2697" s="155"/>
      <c r="Q2697" s="155"/>
      <c r="R2697" s="155"/>
      <c r="S2697" s="155"/>
      <c r="T2697" s="155"/>
      <c r="U2697" s="155"/>
      <c r="V2697" s="155"/>
      <c r="W2697" s="155"/>
      <c r="X2697" s="155"/>
      <c r="Y2697" s="155"/>
      <c r="Z2697" s="155"/>
      <c r="AA2697" s="155"/>
      <c r="AB2697" s="155"/>
      <c r="AC2697" s="155"/>
      <c r="AD2697" s="155"/>
      <c r="AE2697" s="155"/>
      <c r="AF2697" s="155"/>
      <c r="AG2697" s="155"/>
      <c r="AH2697" s="155"/>
      <c r="AI2697" s="155"/>
      <c r="AJ2697" s="155"/>
      <c r="AK2697" s="155"/>
      <c r="AL2697" s="155"/>
      <c r="AM2697" s="155"/>
      <c r="AN2697" s="155"/>
      <c r="AO2697" s="155"/>
      <c r="AP2697" s="155"/>
      <c r="AQ2697" s="155"/>
      <c r="AR2697" s="155"/>
    </row>
    <row r="2698" spans="1:44" ht="102" x14ac:dyDescent="0.3">
      <c r="A2698" s="155"/>
      <c r="B2698" s="161" t="s">
        <v>1579</v>
      </c>
      <c r="C2698" s="162" t="s">
        <v>1182</v>
      </c>
      <c r="D2698" s="170">
        <v>1365.8</v>
      </c>
      <c r="E2698" s="171">
        <v>1365.8</v>
      </c>
      <c r="F2698" s="165" t="s">
        <v>4107</v>
      </c>
      <c r="G2698" s="166" t="s">
        <v>3144</v>
      </c>
      <c r="H2698" s="167"/>
      <c r="I2698" s="155"/>
      <c r="J2698" s="155"/>
      <c r="K2698" s="155"/>
      <c r="L2698" s="155"/>
      <c r="M2698" s="155"/>
      <c r="N2698" s="155"/>
      <c r="O2698" s="155"/>
      <c r="P2698" s="155"/>
      <c r="Q2698" s="155"/>
      <c r="R2698" s="155"/>
      <c r="S2698" s="155"/>
      <c r="T2698" s="155"/>
      <c r="U2698" s="155"/>
      <c r="V2698" s="155"/>
      <c r="W2698" s="155"/>
      <c r="X2698" s="155"/>
      <c r="Y2698" s="155"/>
      <c r="Z2698" s="155"/>
      <c r="AA2698" s="155"/>
      <c r="AB2698" s="155"/>
      <c r="AC2698" s="155"/>
      <c r="AD2698" s="155"/>
      <c r="AE2698" s="155"/>
      <c r="AF2698" s="155"/>
      <c r="AG2698" s="155"/>
      <c r="AH2698" s="155"/>
      <c r="AI2698" s="155"/>
      <c r="AJ2698" s="155"/>
      <c r="AK2698" s="155"/>
      <c r="AL2698" s="155"/>
      <c r="AM2698" s="155"/>
      <c r="AN2698" s="155"/>
      <c r="AO2698" s="155"/>
      <c r="AP2698" s="155"/>
      <c r="AQ2698" s="155"/>
      <c r="AR2698" s="155"/>
    </row>
    <row r="2699" spans="1:44" ht="102" hidden="1" x14ac:dyDescent="0.3">
      <c r="A2699" s="155"/>
      <c r="B2699" s="165" t="s">
        <v>4107</v>
      </c>
      <c r="C2699" s="162"/>
      <c r="D2699" s="170">
        <v>1365.8</v>
      </c>
      <c r="E2699" s="171">
        <v>1365.8</v>
      </c>
      <c r="F2699" s="166" t="s">
        <v>3144</v>
      </c>
      <c r="G2699" s="161" t="s">
        <v>1694</v>
      </c>
      <c r="H2699" s="162" t="s">
        <v>1200</v>
      </c>
      <c r="I2699" s="155"/>
      <c r="J2699" s="155"/>
      <c r="K2699" s="155"/>
      <c r="L2699" s="155"/>
      <c r="M2699" s="155"/>
      <c r="N2699" s="155"/>
      <c r="O2699" s="155"/>
      <c r="P2699" s="155"/>
      <c r="Q2699" s="155"/>
      <c r="R2699" s="155"/>
      <c r="S2699" s="155"/>
      <c r="T2699" s="155"/>
      <c r="U2699" s="155"/>
      <c r="V2699" s="155"/>
      <c r="W2699" s="155"/>
      <c r="X2699" s="155"/>
      <c r="Y2699" s="155"/>
      <c r="Z2699" s="155"/>
      <c r="AA2699" s="155"/>
      <c r="AB2699" s="155"/>
      <c r="AC2699" s="155"/>
      <c r="AD2699" s="155"/>
      <c r="AE2699" s="155"/>
      <c r="AF2699" s="155"/>
      <c r="AG2699" s="155"/>
      <c r="AH2699" s="155"/>
      <c r="AI2699" s="155"/>
      <c r="AJ2699" s="155"/>
      <c r="AK2699" s="155"/>
      <c r="AL2699" s="155"/>
      <c r="AM2699" s="155"/>
      <c r="AN2699" s="155"/>
      <c r="AO2699" s="155"/>
      <c r="AP2699" s="155"/>
      <c r="AQ2699" s="155"/>
      <c r="AR2699" s="155"/>
    </row>
    <row r="2700" spans="1:44" ht="102" hidden="1" x14ac:dyDescent="0.3">
      <c r="A2700" s="155"/>
      <c r="B2700" s="166" t="s">
        <v>3144</v>
      </c>
      <c r="C2700" s="167"/>
      <c r="D2700" s="170">
        <v>1365.8</v>
      </c>
      <c r="E2700" s="171">
        <v>1365.8</v>
      </c>
      <c r="F2700" s="161" t="s">
        <v>1694</v>
      </c>
      <c r="G2700" s="165" t="s">
        <v>4107</v>
      </c>
      <c r="H2700" s="162"/>
      <c r="I2700" s="155"/>
      <c r="J2700" s="155"/>
      <c r="K2700" s="155"/>
      <c r="L2700" s="155"/>
      <c r="M2700" s="155"/>
      <c r="N2700" s="155"/>
      <c r="O2700" s="155"/>
      <c r="P2700" s="155"/>
      <c r="Q2700" s="155"/>
      <c r="R2700" s="155"/>
      <c r="S2700" s="155"/>
      <c r="T2700" s="155"/>
      <c r="U2700" s="155"/>
      <c r="V2700" s="155"/>
      <c r="W2700" s="155"/>
      <c r="X2700" s="155"/>
      <c r="Y2700" s="155"/>
      <c r="Z2700" s="155"/>
      <c r="AA2700" s="155"/>
      <c r="AB2700" s="155"/>
      <c r="AC2700" s="155"/>
      <c r="AD2700" s="155"/>
      <c r="AE2700" s="155"/>
      <c r="AF2700" s="155"/>
      <c r="AG2700" s="155"/>
      <c r="AH2700" s="155"/>
      <c r="AI2700" s="155"/>
      <c r="AJ2700" s="155"/>
      <c r="AK2700" s="155"/>
      <c r="AL2700" s="155"/>
      <c r="AM2700" s="155"/>
      <c r="AN2700" s="155"/>
      <c r="AO2700" s="155"/>
      <c r="AP2700" s="155"/>
      <c r="AQ2700" s="155"/>
      <c r="AR2700" s="155"/>
    </row>
    <row r="2701" spans="1:44" ht="102" x14ac:dyDescent="0.3">
      <c r="A2701" s="155"/>
      <c r="B2701" s="161" t="s">
        <v>1694</v>
      </c>
      <c r="C2701" s="162" t="s">
        <v>1200</v>
      </c>
      <c r="D2701" s="170">
        <v>1679.34</v>
      </c>
      <c r="E2701" s="171">
        <v>1679.34</v>
      </c>
      <c r="F2701" s="165" t="s">
        <v>4107</v>
      </c>
      <c r="G2701" s="166" t="s">
        <v>3145</v>
      </c>
      <c r="H2701" s="167"/>
      <c r="I2701" s="155"/>
      <c r="J2701" s="155"/>
      <c r="K2701" s="155"/>
      <c r="L2701" s="155"/>
      <c r="M2701" s="155"/>
      <c r="N2701" s="155"/>
      <c r="O2701" s="155"/>
      <c r="P2701" s="155"/>
      <c r="Q2701" s="155"/>
      <c r="R2701" s="155"/>
      <c r="S2701" s="155"/>
      <c r="T2701" s="155"/>
      <c r="U2701" s="155"/>
      <c r="V2701" s="155"/>
      <c r="W2701" s="155"/>
      <c r="X2701" s="155"/>
      <c r="Y2701" s="155"/>
      <c r="Z2701" s="155"/>
      <c r="AA2701" s="155"/>
      <c r="AB2701" s="155"/>
      <c r="AC2701" s="155"/>
      <c r="AD2701" s="155"/>
      <c r="AE2701" s="155"/>
      <c r="AF2701" s="155"/>
      <c r="AG2701" s="155"/>
      <c r="AH2701" s="155"/>
      <c r="AI2701" s="155"/>
      <c r="AJ2701" s="155"/>
      <c r="AK2701" s="155"/>
      <c r="AL2701" s="155"/>
      <c r="AM2701" s="155"/>
      <c r="AN2701" s="155"/>
      <c r="AO2701" s="155"/>
      <c r="AP2701" s="155"/>
      <c r="AQ2701" s="155"/>
      <c r="AR2701" s="155"/>
    </row>
    <row r="2702" spans="1:44" ht="102" hidden="1" x14ac:dyDescent="0.3">
      <c r="A2702" s="155"/>
      <c r="B2702" s="165" t="s">
        <v>4107</v>
      </c>
      <c r="C2702" s="162"/>
      <c r="D2702" s="170">
        <v>1679.34</v>
      </c>
      <c r="E2702" s="171">
        <v>1679.34</v>
      </c>
      <c r="F2702" s="166" t="s">
        <v>3145</v>
      </c>
      <c r="G2702" s="161" t="s">
        <v>1611</v>
      </c>
      <c r="H2702" s="162" t="s">
        <v>1202</v>
      </c>
      <c r="I2702" s="155"/>
      <c r="J2702" s="155"/>
      <c r="K2702" s="155"/>
      <c r="L2702" s="155"/>
      <c r="M2702" s="155"/>
      <c r="N2702" s="155"/>
      <c r="O2702" s="155"/>
      <c r="P2702" s="155"/>
      <c r="Q2702" s="155"/>
      <c r="R2702" s="155"/>
      <c r="S2702" s="155"/>
      <c r="T2702" s="155"/>
      <c r="U2702" s="155"/>
      <c r="V2702" s="155"/>
      <c r="W2702" s="155"/>
      <c r="X2702" s="155"/>
      <c r="Y2702" s="155"/>
      <c r="Z2702" s="155"/>
      <c r="AA2702" s="155"/>
      <c r="AB2702" s="155"/>
      <c r="AC2702" s="155"/>
      <c r="AD2702" s="155"/>
      <c r="AE2702" s="155"/>
      <c r="AF2702" s="155"/>
      <c r="AG2702" s="155"/>
      <c r="AH2702" s="155"/>
      <c r="AI2702" s="155"/>
      <c r="AJ2702" s="155"/>
      <c r="AK2702" s="155"/>
      <c r="AL2702" s="155"/>
      <c r="AM2702" s="155"/>
      <c r="AN2702" s="155"/>
      <c r="AO2702" s="155"/>
      <c r="AP2702" s="155"/>
      <c r="AQ2702" s="155"/>
      <c r="AR2702" s="155"/>
    </row>
    <row r="2703" spans="1:44" ht="102" hidden="1" x14ac:dyDescent="0.3">
      <c r="A2703" s="155"/>
      <c r="B2703" s="166" t="s">
        <v>3145</v>
      </c>
      <c r="C2703" s="167"/>
      <c r="D2703" s="170">
        <v>1679.34</v>
      </c>
      <c r="E2703" s="171">
        <v>1679.34</v>
      </c>
      <c r="F2703" s="161" t="s">
        <v>1611</v>
      </c>
      <c r="G2703" s="165" t="s">
        <v>4107</v>
      </c>
      <c r="H2703" s="162"/>
      <c r="I2703" s="155"/>
      <c r="J2703" s="155"/>
      <c r="K2703" s="155"/>
      <c r="L2703" s="155"/>
      <c r="M2703" s="155"/>
      <c r="N2703" s="155"/>
      <c r="O2703" s="155"/>
      <c r="P2703" s="155"/>
      <c r="Q2703" s="155"/>
      <c r="R2703" s="155"/>
      <c r="S2703" s="155"/>
      <c r="T2703" s="155"/>
      <c r="U2703" s="155"/>
      <c r="V2703" s="155"/>
      <c r="W2703" s="155"/>
      <c r="X2703" s="155"/>
      <c r="Y2703" s="155"/>
      <c r="Z2703" s="155"/>
      <c r="AA2703" s="155"/>
      <c r="AB2703" s="155"/>
      <c r="AC2703" s="155"/>
      <c r="AD2703" s="155"/>
      <c r="AE2703" s="155"/>
      <c r="AF2703" s="155"/>
      <c r="AG2703" s="155"/>
      <c r="AH2703" s="155"/>
      <c r="AI2703" s="155"/>
      <c r="AJ2703" s="155"/>
      <c r="AK2703" s="155"/>
      <c r="AL2703" s="155"/>
      <c r="AM2703" s="155"/>
      <c r="AN2703" s="155"/>
      <c r="AO2703" s="155"/>
      <c r="AP2703" s="155"/>
      <c r="AQ2703" s="155"/>
      <c r="AR2703" s="155"/>
    </row>
    <row r="2704" spans="1:44" ht="102" x14ac:dyDescent="0.3">
      <c r="A2704" s="155"/>
      <c r="B2704" s="161" t="s">
        <v>1611</v>
      </c>
      <c r="C2704" s="162" t="s">
        <v>1202</v>
      </c>
      <c r="D2704" s="170">
        <v>2662.89</v>
      </c>
      <c r="E2704" s="171">
        <v>2662.89</v>
      </c>
      <c r="F2704" s="165" t="s">
        <v>4107</v>
      </c>
      <c r="G2704" s="166" t="s">
        <v>3146</v>
      </c>
      <c r="H2704" s="167"/>
      <c r="I2704" s="155"/>
      <c r="J2704" s="155"/>
      <c r="K2704" s="155"/>
      <c r="L2704" s="155"/>
      <c r="M2704" s="155"/>
      <c r="N2704" s="155"/>
      <c r="O2704" s="155"/>
      <c r="P2704" s="155"/>
      <c r="Q2704" s="155"/>
      <c r="R2704" s="155"/>
      <c r="S2704" s="155"/>
      <c r="T2704" s="155"/>
      <c r="U2704" s="155"/>
      <c r="V2704" s="155"/>
      <c r="W2704" s="155"/>
      <c r="X2704" s="155"/>
      <c r="Y2704" s="155"/>
      <c r="Z2704" s="155"/>
      <c r="AA2704" s="155"/>
      <c r="AB2704" s="155"/>
      <c r="AC2704" s="155"/>
      <c r="AD2704" s="155"/>
      <c r="AE2704" s="155"/>
      <c r="AF2704" s="155"/>
      <c r="AG2704" s="155"/>
      <c r="AH2704" s="155"/>
      <c r="AI2704" s="155"/>
      <c r="AJ2704" s="155"/>
      <c r="AK2704" s="155"/>
      <c r="AL2704" s="155"/>
      <c r="AM2704" s="155"/>
      <c r="AN2704" s="155"/>
      <c r="AO2704" s="155"/>
      <c r="AP2704" s="155"/>
      <c r="AQ2704" s="155"/>
      <c r="AR2704" s="155"/>
    </row>
    <row r="2705" spans="1:44" ht="102" hidden="1" x14ac:dyDescent="0.3">
      <c r="A2705" s="155"/>
      <c r="B2705" s="165" t="s">
        <v>4107</v>
      </c>
      <c r="C2705" s="162"/>
      <c r="D2705" s="170">
        <v>2662.89</v>
      </c>
      <c r="E2705" s="171">
        <v>2662.89</v>
      </c>
      <c r="F2705" s="166" t="s">
        <v>3146</v>
      </c>
      <c r="G2705" s="161" t="s">
        <v>1912</v>
      </c>
      <c r="H2705" s="162" t="s">
        <v>692</v>
      </c>
      <c r="I2705" s="155"/>
      <c r="J2705" s="155"/>
      <c r="K2705" s="155"/>
      <c r="L2705" s="155"/>
      <c r="M2705" s="155"/>
      <c r="N2705" s="155"/>
      <c r="O2705" s="155"/>
      <c r="P2705" s="155"/>
      <c r="Q2705" s="155"/>
      <c r="R2705" s="155"/>
      <c r="S2705" s="155"/>
      <c r="T2705" s="155"/>
      <c r="U2705" s="155"/>
      <c r="V2705" s="155"/>
      <c r="W2705" s="155"/>
      <c r="X2705" s="155"/>
      <c r="Y2705" s="155"/>
      <c r="Z2705" s="155"/>
      <c r="AA2705" s="155"/>
      <c r="AB2705" s="155"/>
      <c r="AC2705" s="155"/>
      <c r="AD2705" s="155"/>
      <c r="AE2705" s="155"/>
      <c r="AF2705" s="155"/>
      <c r="AG2705" s="155"/>
      <c r="AH2705" s="155"/>
      <c r="AI2705" s="155"/>
      <c r="AJ2705" s="155"/>
      <c r="AK2705" s="155"/>
      <c r="AL2705" s="155"/>
      <c r="AM2705" s="155"/>
      <c r="AN2705" s="155"/>
      <c r="AO2705" s="155"/>
      <c r="AP2705" s="155"/>
      <c r="AQ2705" s="155"/>
      <c r="AR2705" s="155"/>
    </row>
    <row r="2706" spans="1:44" ht="102" hidden="1" x14ac:dyDescent="0.3">
      <c r="A2706" s="155"/>
      <c r="B2706" s="166" t="s">
        <v>3146</v>
      </c>
      <c r="C2706" s="167"/>
      <c r="D2706" s="170">
        <v>2662.89</v>
      </c>
      <c r="E2706" s="171">
        <v>2662.89</v>
      </c>
      <c r="F2706" s="161" t="s">
        <v>1912</v>
      </c>
      <c r="G2706" s="165" t="s">
        <v>4107</v>
      </c>
      <c r="H2706" s="162"/>
      <c r="I2706" s="155"/>
      <c r="J2706" s="155"/>
      <c r="K2706" s="155"/>
      <c r="L2706" s="155"/>
      <c r="M2706" s="155"/>
      <c r="N2706" s="155"/>
      <c r="O2706" s="155"/>
      <c r="P2706" s="155"/>
      <c r="Q2706" s="155"/>
      <c r="R2706" s="155"/>
      <c r="S2706" s="155"/>
      <c r="T2706" s="155"/>
      <c r="U2706" s="155"/>
      <c r="V2706" s="155"/>
      <c r="W2706" s="155"/>
      <c r="X2706" s="155"/>
      <c r="Y2706" s="155"/>
      <c r="Z2706" s="155"/>
      <c r="AA2706" s="155"/>
      <c r="AB2706" s="155"/>
      <c r="AC2706" s="155"/>
      <c r="AD2706" s="155"/>
      <c r="AE2706" s="155"/>
      <c r="AF2706" s="155"/>
      <c r="AG2706" s="155"/>
      <c r="AH2706" s="155"/>
      <c r="AI2706" s="155"/>
      <c r="AJ2706" s="155"/>
      <c r="AK2706" s="155"/>
      <c r="AL2706" s="155"/>
      <c r="AM2706" s="155"/>
      <c r="AN2706" s="155"/>
      <c r="AO2706" s="155"/>
      <c r="AP2706" s="155"/>
      <c r="AQ2706" s="155"/>
      <c r="AR2706" s="155"/>
    </row>
    <row r="2707" spans="1:44" ht="102" x14ac:dyDescent="0.3">
      <c r="A2707" s="155"/>
      <c r="B2707" s="161" t="s">
        <v>1912</v>
      </c>
      <c r="C2707" s="162" t="s">
        <v>692</v>
      </c>
      <c r="D2707" s="170">
        <v>1395.87</v>
      </c>
      <c r="E2707" s="171">
        <v>1395.87</v>
      </c>
      <c r="F2707" s="165" t="s">
        <v>4107</v>
      </c>
      <c r="G2707" s="166" t="s">
        <v>3147</v>
      </c>
      <c r="H2707" s="167"/>
      <c r="I2707" s="155"/>
      <c r="J2707" s="155"/>
      <c r="K2707" s="155"/>
      <c r="L2707" s="155"/>
      <c r="M2707" s="155"/>
      <c r="N2707" s="155"/>
      <c r="O2707" s="155"/>
      <c r="P2707" s="155"/>
      <c r="Q2707" s="155"/>
      <c r="R2707" s="155"/>
      <c r="S2707" s="155"/>
      <c r="T2707" s="155"/>
      <c r="U2707" s="155"/>
      <c r="V2707" s="155"/>
      <c r="W2707" s="155"/>
      <c r="X2707" s="155"/>
      <c r="Y2707" s="155"/>
      <c r="Z2707" s="155"/>
      <c r="AA2707" s="155"/>
      <c r="AB2707" s="155"/>
      <c r="AC2707" s="155"/>
      <c r="AD2707" s="155"/>
      <c r="AE2707" s="155"/>
      <c r="AF2707" s="155"/>
      <c r="AG2707" s="155"/>
      <c r="AH2707" s="155"/>
      <c r="AI2707" s="155"/>
      <c r="AJ2707" s="155"/>
      <c r="AK2707" s="155"/>
      <c r="AL2707" s="155"/>
      <c r="AM2707" s="155"/>
      <c r="AN2707" s="155"/>
      <c r="AO2707" s="155"/>
      <c r="AP2707" s="155"/>
      <c r="AQ2707" s="155"/>
      <c r="AR2707" s="155"/>
    </row>
    <row r="2708" spans="1:44" ht="102" hidden="1" x14ac:dyDescent="0.3">
      <c r="A2708" s="155"/>
      <c r="B2708" s="165" t="s">
        <v>4107</v>
      </c>
      <c r="C2708" s="162"/>
      <c r="D2708" s="170">
        <v>1395.87</v>
      </c>
      <c r="E2708" s="171">
        <v>1395.87</v>
      </c>
      <c r="F2708" s="166" t="s">
        <v>3147</v>
      </c>
      <c r="G2708" s="161" t="s">
        <v>1327</v>
      </c>
      <c r="H2708" s="162" t="s">
        <v>562</v>
      </c>
      <c r="I2708" s="155"/>
      <c r="J2708" s="155"/>
      <c r="K2708" s="155"/>
      <c r="L2708" s="155"/>
      <c r="M2708" s="155"/>
      <c r="N2708" s="155"/>
      <c r="O2708" s="155"/>
      <c r="P2708" s="155"/>
      <c r="Q2708" s="155"/>
      <c r="R2708" s="155"/>
      <c r="S2708" s="155"/>
      <c r="T2708" s="155"/>
      <c r="U2708" s="155"/>
      <c r="V2708" s="155"/>
      <c r="W2708" s="155"/>
      <c r="X2708" s="155"/>
      <c r="Y2708" s="155"/>
      <c r="Z2708" s="155"/>
      <c r="AA2708" s="155"/>
      <c r="AB2708" s="155"/>
      <c r="AC2708" s="155"/>
      <c r="AD2708" s="155"/>
      <c r="AE2708" s="155"/>
      <c r="AF2708" s="155"/>
      <c r="AG2708" s="155"/>
      <c r="AH2708" s="155"/>
      <c r="AI2708" s="155"/>
      <c r="AJ2708" s="155"/>
      <c r="AK2708" s="155"/>
      <c r="AL2708" s="155"/>
      <c r="AM2708" s="155"/>
      <c r="AN2708" s="155"/>
      <c r="AO2708" s="155"/>
      <c r="AP2708" s="155"/>
      <c r="AQ2708" s="155"/>
      <c r="AR2708" s="155"/>
    </row>
    <row r="2709" spans="1:44" ht="102" hidden="1" x14ac:dyDescent="0.3">
      <c r="A2709" s="155"/>
      <c r="B2709" s="166" t="s">
        <v>3147</v>
      </c>
      <c r="C2709" s="167"/>
      <c r="D2709" s="170">
        <v>1395.87</v>
      </c>
      <c r="E2709" s="171">
        <v>1395.87</v>
      </c>
      <c r="F2709" s="161" t="s">
        <v>1327</v>
      </c>
      <c r="G2709" s="165" t="s">
        <v>4107</v>
      </c>
      <c r="H2709" s="162"/>
      <c r="I2709" s="155"/>
      <c r="J2709" s="155"/>
      <c r="K2709" s="155"/>
      <c r="L2709" s="155"/>
      <c r="M2709" s="155"/>
      <c r="N2709" s="155"/>
      <c r="O2709" s="155"/>
      <c r="P2709" s="155"/>
      <c r="Q2709" s="155"/>
      <c r="R2709" s="155"/>
      <c r="S2709" s="155"/>
      <c r="T2709" s="155"/>
      <c r="U2709" s="155"/>
      <c r="V2709" s="155"/>
      <c r="W2709" s="155"/>
      <c r="X2709" s="155"/>
      <c r="Y2709" s="155"/>
      <c r="Z2709" s="155"/>
      <c r="AA2709" s="155"/>
      <c r="AB2709" s="155"/>
      <c r="AC2709" s="155"/>
      <c r="AD2709" s="155"/>
      <c r="AE2709" s="155"/>
      <c r="AF2709" s="155"/>
      <c r="AG2709" s="155"/>
      <c r="AH2709" s="155"/>
      <c r="AI2709" s="155"/>
      <c r="AJ2709" s="155"/>
      <c r="AK2709" s="155"/>
      <c r="AL2709" s="155"/>
      <c r="AM2709" s="155"/>
      <c r="AN2709" s="155"/>
      <c r="AO2709" s="155"/>
      <c r="AP2709" s="155"/>
      <c r="AQ2709" s="155"/>
      <c r="AR2709" s="155"/>
    </row>
    <row r="2710" spans="1:44" ht="102" x14ac:dyDescent="0.3">
      <c r="A2710" s="155"/>
      <c r="B2710" s="161" t="s">
        <v>1327</v>
      </c>
      <c r="C2710" s="162" t="s">
        <v>562</v>
      </c>
      <c r="D2710" s="170">
        <v>1447.41</v>
      </c>
      <c r="E2710" s="171">
        <v>1447.41</v>
      </c>
      <c r="F2710" s="165" t="s">
        <v>4107</v>
      </c>
      <c r="G2710" s="166" t="s">
        <v>3148</v>
      </c>
      <c r="H2710" s="167"/>
      <c r="I2710" s="155"/>
      <c r="J2710" s="155"/>
      <c r="K2710" s="155"/>
      <c r="L2710" s="155"/>
      <c r="M2710" s="155"/>
      <c r="N2710" s="155"/>
      <c r="O2710" s="155"/>
      <c r="P2710" s="155"/>
      <c r="Q2710" s="155"/>
      <c r="R2710" s="155"/>
      <c r="S2710" s="155"/>
      <c r="T2710" s="155"/>
      <c r="U2710" s="155"/>
      <c r="V2710" s="155"/>
      <c r="W2710" s="155"/>
      <c r="X2710" s="155"/>
      <c r="Y2710" s="155"/>
      <c r="Z2710" s="155"/>
      <c r="AA2710" s="155"/>
      <c r="AB2710" s="155"/>
      <c r="AC2710" s="155"/>
      <c r="AD2710" s="155"/>
      <c r="AE2710" s="155"/>
      <c r="AF2710" s="155"/>
      <c r="AG2710" s="155"/>
      <c r="AH2710" s="155"/>
      <c r="AI2710" s="155"/>
      <c r="AJ2710" s="155"/>
      <c r="AK2710" s="155"/>
      <c r="AL2710" s="155"/>
      <c r="AM2710" s="155"/>
      <c r="AN2710" s="155"/>
      <c r="AO2710" s="155"/>
      <c r="AP2710" s="155"/>
      <c r="AQ2710" s="155"/>
      <c r="AR2710" s="155"/>
    </row>
    <row r="2711" spans="1:44" ht="102" hidden="1" x14ac:dyDescent="0.3">
      <c r="A2711" s="155"/>
      <c r="B2711" s="165" t="s">
        <v>4107</v>
      </c>
      <c r="C2711" s="162"/>
      <c r="D2711" s="170">
        <v>1447.41</v>
      </c>
      <c r="E2711" s="171">
        <v>1447.41</v>
      </c>
      <c r="F2711" s="166" t="s">
        <v>3148</v>
      </c>
      <c r="G2711" s="161" t="s">
        <v>1663</v>
      </c>
      <c r="H2711" s="162" t="s">
        <v>960</v>
      </c>
      <c r="I2711" s="155"/>
      <c r="J2711" s="155"/>
      <c r="K2711" s="155"/>
      <c r="L2711" s="155"/>
      <c r="M2711" s="155"/>
      <c r="N2711" s="155"/>
      <c r="O2711" s="155"/>
      <c r="P2711" s="155"/>
      <c r="Q2711" s="155"/>
      <c r="R2711" s="155"/>
      <c r="S2711" s="155"/>
      <c r="T2711" s="155"/>
      <c r="U2711" s="155"/>
      <c r="V2711" s="155"/>
      <c r="W2711" s="155"/>
      <c r="X2711" s="155"/>
      <c r="Y2711" s="155"/>
      <c r="Z2711" s="155"/>
      <c r="AA2711" s="155"/>
      <c r="AB2711" s="155"/>
      <c r="AC2711" s="155"/>
      <c r="AD2711" s="155"/>
      <c r="AE2711" s="155"/>
      <c r="AF2711" s="155"/>
      <c r="AG2711" s="155"/>
      <c r="AH2711" s="155"/>
      <c r="AI2711" s="155"/>
      <c r="AJ2711" s="155"/>
      <c r="AK2711" s="155"/>
      <c r="AL2711" s="155"/>
      <c r="AM2711" s="155"/>
      <c r="AN2711" s="155"/>
      <c r="AO2711" s="155"/>
      <c r="AP2711" s="155"/>
      <c r="AQ2711" s="155"/>
      <c r="AR2711" s="155"/>
    </row>
    <row r="2712" spans="1:44" ht="102" hidden="1" x14ac:dyDescent="0.3">
      <c r="A2712" s="155"/>
      <c r="B2712" s="166" t="s">
        <v>3148</v>
      </c>
      <c r="C2712" s="167"/>
      <c r="D2712" s="170">
        <v>1447.41</v>
      </c>
      <c r="E2712" s="171">
        <v>1447.41</v>
      </c>
      <c r="F2712" s="161" t="s">
        <v>1663</v>
      </c>
      <c r="G2712" s="165" t="s">
        <v>4107</v>
      </c>
      <c r="H2712" s="162"/>
      <c r="I2712" s="155"/>
      <c r="J2712" s="155"/>
      <c r="K2712" s="155"/>
      <c r="L2712" s="155"/>
      <c r="M2712" s="155"/>
      <c r="N2712" s="155"/>
      <c r="O2712" s="155"/>
      <c r="P2712" s="155"/>
      <c r="Q2712" s="155"/>
      <c r="R2712" s="155"/>
      <c r="S2712" s="155"/>
      <c r="T2712" s="155"/>
      <c r="U2712" s="155"/>
      <c r="V2712" s="155"/>
      <c r="W2712" s="155"/>
      <c r="X2712" s="155"/>
      <c r="Y2712" s="155"/>
      <c r="Z2712" s="155"/>
      <c r="AA2712" s="155"/>
      <c r="AB2712" s="155"/>
      <c r="AC2712" s="155"/>
      <c r="AD2712" s="155"/>
      <c r="AE2712" s="155"/>
      <c r="AF2712" s="155"/>
      <c r="AG2712" s="155"/>
      <c r="AH2712" s="155"/>
      <c r="AI2712" s="155"/>
      <c r="AJ2712" s="155"/>
      <c r="AK2712" s="155"/>
      <c r="AL2712" s="155"/>
      <c r="AM2712" s="155"/>
      <c r="AN2712" s="155"/>
      <c r="AO2712" s="155"/>
      <c r="AP2712" s="155"/>
      <c r="AQ2712" s="155"/>
      <c r="AR2712" s="155"/>
    </row>
    <row r="2713" spans="1:44" ht="102" x14ac:dyDescent="0.3">
      <c r="A2713" s="155"/>
      <c r="B2713" s="161" t="s">
        <v>1663</v>
      </c>
      <c r="C2713" s="162" t="s">
        <v>960</v>
      </c>
      <c r="D2713" s="170">
        <v>2534.04</v>
      </c>
      <c r="E2713" s="171">
        <v>2534.04</v>
      </c>
      <c r="F2713" s="165" t="s">
        <v>4107</v>
      </c>
      <c r="G2713" s="166" t="s">
        <v>3149</v>
      </c>
      <c r="H2713" s="167"/>
      <c r="I2713" s="155"/>
      <c r="J2713" s="155"/>
      <c r="K2713" s="155"/>
      <c r="L2713" s="155"/>
      <c r="M2713" s="155"/>
      <c r="N2713" s="155"/>
      <c r="O2713" s="155"/>
      <c r="P2713" s="155"/>
      <c r="Q2713" s="155"/>
      <c r="R2713" s="155"/>
      <c r="S2713" s="155"/>
      <c r="T2713" s="155"/>
      <c r="U2713" s="155"/>
      <c r="V2713" s="155"/>
      <c r="W2713" s="155"/>
      <c r="X2713" s="155"/>
      <c r="Y2713" s="155"/>
      <c r="Z2713" s="155"/>
      <c r="AA2713" s="155"/>
      <c r="AB2713" s="155"/>
      <c r="AC2713" s="155"/>
      <c r="AD2713" s="155"/>
      <c r="AE2713" s="155"/>
      <c r="AF2713" s="155"/>
      <c r="AG2713" s="155"/>
      <c r="AH2713" s="155"/>
      <c r="AI2713" s="155"/>
      <c r="AJ2713" s="155"/>
      <c r="AK2713" s="155"/>
      <c r="AL2713" s="155"/>
      <c r="AM2713" s="155"/>
      <c r="AN2713" s="155"/>
      <c r="AO2713" s="155"/>
      <c r="AP2713" s="155"/>
      <c r="AQ2713" s="155"/>
      <c r="AR2713" s="155"/>
    </row>
    <row r="2714" spans="1:44" ht="102" hidden="1" x14ac:dyDescent="0.3">
      <c r="A2714" s="155"/>
      <c r="B2714" s="165" t="s">
        <v>4107</v>
      </c>
      <c r="C2714" s="162"/>
      <c r="D2714" s="170">
        <v>2534.04</v>
      </c>
      <c r="E2714" s="171">
        <v>2534.04</v>
      </c>
      <c r="F2714" s="166" t="s">
        <v>3149</v>
      </c>
      <c r="G2714" s="161" t="s">
        <v>2208</v>
      </c>
      <c r="H2714" s="162" t="s">
        <v>765</v>
      </c>
      <c r="I2714" s="155"/>
      <c r="J2714" s="155"/>
      <c r="K2714" s="155"/>
      <c r="L2714" s="155"/>
      <c r="M2714" s="155"/>
      <c r="N2714" s="155"/>
      <c r="O2714" s="155"/>
      <c r="P2714" s="155"/>
      <c r="Q2714" s="155"/>
      <c r="R2714" s="155"/>
      <c r="S2714" s="155"/>
      <c r="T2714" s="155"/>
      <c r="U2714" s="155"/>
      <c r="V2714" s="155"/>
      <c r="W2714" s="155"/>
      <c r="X2714" s="155"/>
      <c r="Y2714" s="155"/>
      <c r="Z2714" s="155"/>
      <c r="AA2714" s="155"/>
      <c r="AB2714" s="155"/>
      <c r="AC2714" s="155"/>
      <c r="AD2714" s="155"/>
      <c r="AE2714" s="155"/>
      <c r="AF2714" s="155"/>
      <c r="AG2714" s="155"/>
      <c r="AH2714" s="155"/>
      <c r="AI2714" s="155"/>
      <c r="AJ2714" s="155"/>
      <c r="AK2714" s="155"/>
      <c r="AL2714" s="155"/>
      <c r="AM2714" s="155"/>
      <c r="AN2714" s="155"/>
      <c r="AO2714" s="155"/>
      <c r="AP2714" s="155"/>
      <c r="AQ2714" s="155"/>
      <c r="AR2714" s="155"/>
    </row>
    <row r="2715" spans="1:44" ht="102" hidden="1" x14ac:dyDescent="0.3">
      <c r="A2715" s="155"/>
      <c r="B2715" s="166" t="s">
        <v>3149</v>
      </c>
      <c r="C2715" s="167"/>
      <c r="D2715" s="170">
        <v>2534.04</v>
      </c>
      <c r="E2715" s="171">
        <v>2534.04</v>
      </c>
      <c r="F2715" s="161" t="s">
        <v>2208</v>
      </c>
      <c r="G2715" s="165" t="s">
        <v>4107</v>
      </c>
      <c r="H2715" s="162"/>
      <c r="I2715" s="155"/>
      <c r="J2715" s="155"/>
      <c r="K2715" s="155"/>
      <c r="L2715" s="155"/>
      <c r="M2715" s="155"/>
      <c r="N2715" s="155"/>
      <c r="O2715" s="155"/>
      <c r="P2715" s="155"/>
      <c r="Q2715" s="155"/>
      <c r="R2715" s="155"/>
      <c r="S2715" s="155"/>
      <c r="T2715" s="155"/>
      <c r="U2715" s="155"/>
      <c r="V2715" s="155"/>
      <c r="W2715" s="155"/>
      <c r="X2715" s="155"/>
      <c r="Y2715" s="155"/>
      <c r="Z2715" s="155"/>
      <c r="AA2715" s="155"/>
      <c r="AB2715" s="155"/>
      <c r="AC2715" s="155"/>
      <c r="AD2715" s="155"/>
      <c r="AE2715" s="155"/>
      <c r="AF2715" s="155"/>
      <c r="AG2715" s="155"/>
      <c r="AH2715" s="155"/>
      <c r="AI2715" s="155"/>
      <c r="AJ2715" s="155"/>
      <c r="AK2715" s="155"/>
      <c r="AL2715" s="155"/>
      <c r="AM2715" s="155"/>
      <c r="AN2715" s="155"/>
      <c r="AO2715" s="155"/>
      <c r="AP2715" s="155"/>
      <c r="AQ2715" s="155"/>
      <c r="AR2715" s="155"/>
    </row>
    <row r="2716" spans="1:44" ht="102" x14ac:dyDescent="0.3">
      <c r="A2716" s="155"/>
      <c r="B2716" s="161" t="s">
        <v>2208</v>
      </c>
      <c r="C2716" s="162" t="s">
        <v>765</v>
      </c>
      <c r="D2716" s="170">
        <v>1687.93</v>
      </c>
      <c r="E2716" s="171">
        <v>1687.93</v>
      </c>
      <c r="F2716" s="165" t="s">
        <v>4107</v>
      </c>
      <c r="G2716" s="166" t="s">
        <v>3461</v>
      </c>
      <c r="H2716" s="167"/>
      <c r="I2716" s="155"/>
      <c r="J2716" s="155"/>
      <c r="K2716" s="155"/>
      <c r="L2716" s="155"/>
      <c r="M2716" s="155"/>
      <c r="N2716" s="155"/>
      <c r="O2716" s="155"/>
      <c r="P2716" s="155"/>
      <c r="Q2716" s="155"/>
      <c r="R2716" s="155"/>
      <c r="S2716" s="155"/>
      <c r="T2716" s="155"/>
      <c r="U2716" s="155"/>
      <c r="V2716" s="155"/>
      <c r="W2716" s="155"/>
      <c r="X2716" s="155"/>
      <c r="Y2716" s="155"/>
      <c r="Z2716" s="155"/>
      <c r="AA2716" s="155"/>
      <c r="AB2716" s="155"/>
      <c r="AC2716" s="155"/>
      <c r="AD2716" s="155"/>
      <c r="AE2716" s="155"/>
      <c r="AF2716" s="155"/>
      <c r="AG2716" s="155"/>
      <c r="AH2716" s="155"/>
      <c r="AI2716" s="155"/>
      <c r="AJ2716" s="155"/>
      <c r="AK2716" s="155"/>
      <c r="AL2716" s="155"/>
      <c r="AM2716" s="155"/>
      <c r="AN2716" s="155"/>
      <c r="AO2716" s="155"/>
      <c r="AP2716" s="155"/>
      <c r="AQ2716" s="155"/>
      <c r="AR2716" s="155"/>
    </row>
    <row r="2717" spans="1:44" ht="102" hidden="1" x14ac:dyDescent="0.3">
      <c r="A2717" s="155"/>
      <c r="B2717" s="165" t="s">
        <v>4107</v>
      </c>
      <c r="C2717" s="162"/>
      <c r="D2717" s="170">
        <v>1687.93</v>
      </c>
      <c r="E2717" s="171">
        <v>1687.93</v>
      </c>
      <c r="F2717" s="166" t="s">
        <v>3461</v>
      </c>
      <c r="G2717" s="161" t="s">
        <v>1328</v>
      </c>
      <c r="H2717" s="162" t="s">
        <v>119</v>
      </c>
      <c r="I2717" s="155"/>
      <c r="J2717" s="155"/>
      <c r="K2717" s="155"/>
      <c r="L2717" s="155"/>
      <c r="M2717" s="155"/>
      <c r="N2717" s="155"/>
      <c r="O2717" s="155"/>
      <c r="P2717" s="155"/>
      <c r="Q2717" s="155"/>
      <c r="R2717" s="155"/>
      <c r="S2717" s="155"/>
      <c r="T2717" s="155"/>
      <c r="U2717" s="155"/>
      <c r="V2717" s="155"/>
      <c r="W2717" s="155"/>
      <c r="X2717" s="155"/>
      <c r="Y2717" s="155"/>
      <c r="Z2717" s="155"/>
      <c r="AA2717" s="155"/>
      <c r="AB2717" s="155"/>
      <c r="AC2717" s="155"/>
      <c r="AD2717" s="155"/>
      <c r="AE2717" s="155"/>
      <c r="AF2717" s="155"/>
      <c r="AG2717" s="155"/>
      <c r="AH2717" s="155"/>
      <c r="AI2717" s="155"/>
      <c r="AJ2717" s="155"/>
      <c r="AK2717" s="155"/>
      <c r="AL2717" s="155"/>
      <c r="AM2717" s="155"/>
      <c r="AN2717" s="155"/>
      <c r="AO2717" s="155"/>
      <c r="AP2717" s="155"/>
      <c r="AQ2717" s="155"/>
      <c r="AR2717" s="155"/>
    </row>
    <row r="2718" spans="1:44" ht="102" hidden="1" x14ac:dyDescent="0.3">
      <c r="A2718" s="155"/>
      <c r="B2718" s="166" t="s">
        <v>3461</v>
      </c>
      <c r="C2718" s="167"/>
      <c r="D2718" s="170">
        <v>1687.93</v>
      </c>
      <c r="E2718" s="171">
        <v>1687.93</v>
      </c>
      <c r="F2718" s="161" t="s">
        <v>1328</v>
      </c>
      <c r="G2718" s="165" t="s">
        <v>4107</v>
      </c>
      <c r="H2718" s="162"/>
      <c r="I2718" s="155"/>
      <c r="J2718" s="155"/>
      <c r="K2718" s="155"/>
      <c r="L2718" s="155"/>
      <c r="M2718" s="155"/>
      <c r="N2718" s="155"/>
      <c r="O2718" s="155"/>
      <c r="P2718" s="155"/>
      <c r="Q2718" s="155"/>
      <c r="R2718" s="155"/>
      <c r="S2718" s="155"/>
      <c r="T2718" s="155"/>
      <c r="U2718" s="155"/>
      <c r="V2718" s="155"/>
      <c r="W2718" s="155"/>
      <c r="X2718" s="155"/>
      <c r="Y2718" s="155"/>
      <c r="Z2718" s="155"/>
      <c r="AA2718" s="155"/>
      <c r="AB2718" s="155"/>
      <c r="AC2718" s="155"/>
      <c r="AD2718" s="155"/>
      <c r="AE2718" s="155"/>
      <c r="AF2718" s="155"/>
      <c r="AG2718" s="155"/>
      <c r="AH2718" s="155"/>
      <c r="AI2718" s="155"/>
      <c r="AJ2718" s="155"/>
      <c r="AK2718" s="155"/>
      <c r="AL2718" s="155"/>
      <c r="AM2718" s="155"/>
      <c r="AN2718" s="155"/>
      <c r="AO2718" s="155"/>
      <c r="AP2718" s="155"/>
      <c r="AQ2718" s="155"/>
      <c r="AR2718" s="155"/>
    </row>
    <row r="2719" spans="1:44" ht="102" x14ac:dyDescent="0.3">
      <c r="A2719" s="155"/>
      <c r="B2719" s="161" t="s">
        <v>1328</v>
      </c>
      <c r="C2719" s="162" t="s">
        <v>119</v>
      </c>
      <c r="D2719" s="170">
        <v>3603.48</v>
      </c>
      <c r="E2719" s="171">
        <v>3603.48</v>
      </c>
      <c r="F2719" s="165" t="s">
        <v>4107</v>
      </c>
      <c r="G2719" s="166" t="s">
        <v>2763</v>
      </c>
      <c r="H2719" s="167"/>
      <c r="I2719" s="155"/>
      <c r="J2719" s="155"/>
      <c r="K2719" s="155"/>
      <c r="L2719" s="155"/>
      <c r="M2719" s="155"/>
      <c r="N2719" s="155"/>
      <c r="O2719" s="155"/>
      <c r="P2719" s="155"/>
      <c r="Q2719" s="155"/>
      <c r="R2719" s="155"/>
      <c r="S2719" s="155"/>
      <c r="T2719" s="155"/>
      <c r="U2719" s="155"/>
      <c r="V2719" s="155"/>
      <c r="W2719" s="155"/>
      <c r="X2719" s="155"/>
      <c r="Y2719" s="155"/>
      <c r="Z2719" s="155"/>
      <c r="AA2719" s="155"/>
      <c r="AB2719" s="155"/>
      <c r="AC2719" s="155"/>
      <c r="AD2719" s="155"/>
      <c r="AE2719" s="155"/>
      <c r="AF2719" s="155"/>
      <c r="AG2719" s="155"/>
      <c r="AH2719" s="155"/>
      <c r="AI2719" s="155"/>
      <c r="AJ2719" s="155"/>
      <c r="AK2719" s="155"/>
      <c r="AL2719" s="155"/>
      <c r="AM2719" s="155"/>
      <c r="AN2719" s="155"/>
      <c r="AO2719" s="155"/>
      <c r="AP2719" s="155"/>
      <c r="AQ2719" s="155"/>
      <c r="AR2719" s="155"/>
    </row>
    <row r="2720" spans="1:44" ht="102" hidden="1" x14ac:dyDescent="0.3">
      <c r="A2720" s="155"/>
      <c r="B2720" s="165" t="s">
        <v>4107</v>
      </c>
      <c r="C2720" s="162"/>
      <c r="D2720" s="170">
        <v>3603.48</v>
      </c>
      <c r="E2720" s="171">
        <v>3603.48</v>
      </c>
      <c r="F2720" s="166" t="s">
        <v>2763</v>
      </c>
      <c r="G2720" s="161" t="s">
        <v>1666</v>
      </c>
      <c r="H2720" s="162" t="s">
        <v>1016</v>
      </c>
      <c r="I2720" s="155"/>
      <c r="J2720" s="155"/>
      <c r="K2720" s="155"/>
      <c r="L2720" s="155"/>
      <c r="M2720" s="155"/>
      <c r="N2720" s="155"/>
      <c r="O2720" s="155"/>
      <c r="P2720" s="155"/>
      <c r="Q2720" s="155"/>
      <c r="R2720" s="155"/>
      <c r="S2720" s="155"/>
      <c r="T2720" s="155"/>
      <c r="U2720" s="155"/>
      <c r="V2720" s="155"/>
      <c r="W2720" s="155"/>
      <c r="X2720" s="155"/>
      <c r="Y2720" s="155"/>
      <c r="Z2720" s="155"/>
      <c r="AA2720" s="155"/>
      <c r="AB2720" s="155"/>
      <c r="AC2720" s="155"/>
      <c r="AD2720" s="155"/>
      <c r="AE2720" s="155"/>
      <c r="AF2720" s="155"/>
      <c r="AG2720" s="155"/>
      <c r="AH2720" s="155"/>
      <c r="AI2720" s="155"/>
      <c r="AJ2720" s="155"/>
      <c r="AK2720" s="155"/>
      <c r="AL2720" s="155"/>
      <c r="AM2720" s="155"/>
      <c r="AN2720" s="155"/>
      <c r="AO2720" s="155"/>
      <c r="AP2720" s="155"/>
      <c r="AQ2720" s="155"/>
      <c r="AR2720" s="155"/>
    </row>
    <row r="2721" spans="1:44" ht="102" hidden="1" x14ac:dyDescent="0.3">
      <c r="A2721" s="155"/>
      <c r="B2721" s="166" t="s">
        <v>2763</v>
      </c>
      <c r="C2721" s="167"/>
      <c r="D2721" s="170">
        <v>3603.48</v>
      </c>
      <c r="E2721" s="171">
        <v>3603.48</v>
      </c>
      <c r="F2721" s="161" t="s">
        <v>1666</v>
      </c>
      <c r="G2721" s="165" t="s">
        <v>4107</v>
      </c>
      <c r="H2721" s="162"/>
      <c r="I2721" s="155"/>
      <c r="J2721" s="155"/>
      <c r="K2721" s="155"/>
      <c r="L2721" s="155"/>
      <c r="M2721" s="155"/>
      <c r="N2721" s="155"/>
      <c r="O2721" s="155"/>
      <c r="P2721" s="155"/>
      <c r="Q2721" s="155"/>
      <c r="R2721" s="155"/>
      <c r="S2721" s="155"/>
      <c r="T2721" s="155"/>
      <c r="U2721" s="155"/>
      <c r="V2721" s="155"/>
      <c r="W2721" s="155"/>
      <c r="X2721" s="155"/>
      <c r="Y2721" s="155"/>
      <c r="Z2721" s="155"/>
      <c r="AA2721" s="155"/>
      <c r="AB2721" s="155"/>
      <c r="AC2721" s="155"/>
      <c r="AD2721" s="155"/>
      <c r="AE2721" s="155"/>
      <c r="AF2721" s="155"/>
      <c r="AG2721" s="155"/>
      <c r="AH2721" s="155"/>
      <c r="AI2721" s="155"/>
      <c r="AJ2721" s="155"/>
      <c r="AK2721" s="155"/>
      <c r="AL2721" s="155"/>
      <c r="AM2721" s="155"/>
      <c r="AN2721" s="155"/>
      <c r="AO2721" s="155"/>
      <c r="AP2721" s="155"/>
      <c r="AQ2721" s="155"/>
      <c r="AR2721" s="155"/>
    </row>
    <row r="2722" spans="1:44" ht="102" x14ac:dyDescent="0.3">
      <c r="A2722" s="155"/>
      <c r="B2722" s="161" t="s">
        <v>1666</v>
      </c>
      <c r="C2722" s="162" t="s">
        <v>1016</v>
      </c>
      <c r="D2722" s="170">
        <v>1378.69</v>
      </c>
      <c r="E2722" s="171">
        <v>1378.69</v>
      </c>
      <c r="F2722" s="165" t="s">
        <v>4107</v>
      </c>
      <c r="G2722" s="166" t="s">
        <v>3150</v>
      </c>
      <c r="H2722" s="167"/>
      <c r="I2722" s="155"/>
      <c r="J2722" s="155"/>
      <c r="K2722" s="155"/>
      <c r="L2722" s="155"/>
      <c r="M2722" s="155"/>
      <c r="N2722" s="155"/>
      <c r="O2722" s="155"/>
      <c r="P2722" s="155"/>
      <c r="Q2722" s="155"/>
      <c r="R2722" s="155"/>
      <c r="S2722" s="155"/>
      <c r="T2722" s="155"/>
      <c r="U2722" s="155"/>
      <c r="V2722" s="155"/>
      <c r="W2722" s="155"/>
      <c r="X2722" s="155"/>
      <c r="Y2722" s="155"/>
      <c r="Z2722" s="155"/>
      <c r="AA2722" s="155"/>
      <c r="AB2722" s="155"/>
      <c r="AC2722" s="155"/>
      <c r="AD2722" s="155"/>
      <c r="AE2722" s="155"/>
      <c r="AF2722" s="155"/>
      <c r="AG2722" s="155"/>
      <c r="AH2722" s="155"/>
      <c r="AI2722" s="155"/>
      <c r="AJ2722" s="155"/>
      <c r="AK2722" s="155"/>
      <c r="AL2722" s="155"/>
      <c r="AM2722" s="155"/>
      <c r="AN2722" s="155"/>
      <c r="AO2722" s="155"/>
      <c r="AP2722" s="155"/>
      <c r="AQ2722" s="155"/>
      <c r="AR2722" s="155"/>
    </row>
    <row r="2723" spans="1:44" ht="102" hidden="1" x14ac:dyDescent="0.3">
      <c r="A2723" s="155"/>
      <c r="B2723" s="165" t="s">
        <v>4107</v>
      </c>
      <c r="C2723" s="162"/>
      <c r="D2723" s="170">
        <v>1378.69</v>
      </c>
      <c r="E2723" s="171">
        <v>1378.69</v>
      </c>
      <c r="F2723" s="166" t="s">
        <v>3150</v>
      </c>
      <c r="G2723" s="161" t="s">
        <v>1592</v>
      </c>
      <c r="H2723" s="162" t="s">
        <v>481</v>
      </c>
      <c r="I2723" s="155"/>
      <c r="J2723" s="155"/>
      <c r="K2723" s="155"/>
      <c r="L2723" s="155"/>
      <c r="M2723" s="155"/>
      <c r="N2723" s="155"/>
      <c r="O2723" s="155"/>
      <c r="P2723" s="155"/>
      <c r="Q2723" s="155"/>
      <c r="R2723" s="155"/>
      <c r="S2723" s="155"/>
      <c r="T2723" s="155"/>
      <c r="U2723" s="155"/>
      <c r="V2723" s="155"/>
      <c r="W2723" s="155"/>
      <c r="X2723" s="155"/>
      <c r="Y2723" s="155"/>
      <c r="Z2723" s="155"/>
      <c r="AA2723" s="155"/>
      <c r="AB2723" s="155"/>
      <c r="AC2723" s="155"/>
      <c r="AD2723" s="155"/>
      <c r="AE2723" s="155"/>
      <c r="AF2723" s="155"/>
      <c r="AG2723" s="155"/>
      <c r="AH2723" s="155"/>
      <c r="AI2723" s="155"/>
      <c r="AJ2723" s="155"/>
      <c r="AK2723" s="155"/>
      <c r="AL2723" s="155"/>
      <c r="AM2723" s="155"/>
      <c r="AN2723" s="155"/>
      <c r="AO2723" s="155"/>
      <c r="AP2723" s="155"/>
      <c r="AQ2723" s="155"/>
      <c r="AR2723" s="155"/>
    </row>
    <row r="2724" spans="1:44" ht="102" hidden="1" x14ac:dyDescent="0.3">
      <c r="A2724" s="155"/>
      <c r="B2724" s="166" t="s">
        <v>3150</v>
      </c>
      <c r="C2724" s="167"/>
      <c r="D2724" s="170">
        <v>1378.69</v>
      </c>
      <c r="E2724" s="171">
        <v>1378.69</v>
      </c>
      <c r="F2724" s="161" t="s">
        <v>1592</v>
      </c>
      <c r="G2724" s="165" t="s">
        <v>4107</v>
      </c>
      <c r="H2724" s="162"/>
      <c r="I2724" s="155"/>
      <c r="J2724" s="155"/>
      <c r="K2724" s="155"/>
      <c r="L2724" s="155"/>
      <c r="M2724" s="155"/>
      <c r="N2724" s="155"/>
      <c r="O2724" s="155"/>
      <c r="P2724" s="155"/>
      <c r="Q2724" s="155"/>
      <c r="R2724" s="155"/>
      <c r="S2724" s="155"/>
      <c r="T2724" s="155"/>
      <c r="U2724" s="155"/>
      <c r="V2724" s="155"/>
      <c r="W2724" s="155"/>
      <c r="X2724" s="155"/>
      <c r="Y2724" s="155"/>
      <c r="Z2724" s="155"/>
      <c r="AA2724" s="155"/>
      <c r="AB2724" s="155"/>
      <c r="AC2724" s="155"/>
      <c r="AD2724" s="155"/>
      <c r="AE2724" s="155"/>
      <c r="AF2724" s="155"/>
      <c r="AG2724" s="155"/>
      <c r="AH2724" s="155"/>
      <c r="AI2724" s="155"/>
      <c r="AJ2724" s="155"/>
      <c r="AK2724" s="155"/>
      <c r="AL2724" s="155"/>
      <c r="AM2724" s="155"/>
      <c r="AN2724" s="155"/>
      <c r="AO2724" s="155"/>
      <c r="AP2724" s="155"/>
      <c r="AQ2724" s="155"/>
      <c r="AR2724" s="155"/>
    </row>
    <row r="2725" spans="1:44" ht="102" x14ac:dyDescent="0.3">
      <c r="A2725" s="155"/>
      <c r="B2725" s="161" t="s">
        <v>1592</v>
      </c>
      <c r="C2725" s="162" t="s">
        <v>481</v>
      </c>
      <c r="D2725" s="170">
        <v>1365.8</v>
      </c>
      <c r="E2725" s="171">
        <v>1365.8</v>
      </c>
      <c r="F2725" s="165" t="s">
        <v>4107</v>
      </c>
      <c r="G2725" s="166" t="s">
        <v>3151</v>
      </c>
      <c r="H2725" s="167"/>
      <c r="I2725" s="155"/>
      <c r="J2725" s="155"/>
      <c r="K2725" s="155"/>
      <c r="L2725" s="155"/>
      <c r="M2725" s="155"/>
      <c r="N2725" s="155"/>
      <c r="O2725" s="155"/>
      <c r="P2725" s="155"/>
      <c r="Q2725" s="155"/>
      <c r="R2725" s="155"/>
      <c r="S2725" s="155"/>
      <c r="T2725" s="155"/>
      <c r="U2725" s="155"/>
      <c r="V2725" s="155"/>
      <c r="W2725" s="155"/>
      <c r="X2725" s="155"/>
      <c r="Y2725" s="155"/>
      <c r="Z2725" s="155"/>
      <c r="AA2725" s="155"/>
      <c r="AB2725" s="155"/>
      <c r="AC2725" s="155"/>
      <c r="AD2725" s="155"/>
      <c r="AE2725" s="155"/>
      <c r="AF2725" s="155"/>
      <c r="AG2725" s="155"/>
      <c r="AH2725" s="155"/>
      <c r="AI2725" s="155"/>
      <c r="AJ2725" s="155"/>
      <c r="AK2725" s="155"/>
      <c r="AL2725" s="155"/>
      <c r="AM2725" s="155"/>
      <c r="AN2725" s="155"/>
      <c r="AO2725" s="155"/>
      <c r="AP2725" s="155"/>
      <c r="AQ2725" s="155"/>
      <c r="AR2725" s="155"/>
    </row>
    <row r="2726" spans="1:44" ht="102" hidden="1" x14ac:dyDescent="0.3">
      <c r="A2726" s="155"/>
      <c r="B2726" s="165" t="s">
        <v>4107</v>
      </c>
      <c r="C2726" s="162"/>
      <c r="D2726" s="170">
        <v>1365.8</v>
      </c>
      <c r="E2726" s="171">
        <v>1365.8</v>
      </c>
      <c r="F2726" s="166" t="s">
        <v>3151</v>
      </c>
      <c r="G2726" s="161" t="s">
        <v>1651</v>
      </c>
      <c r="H2726" s="162" t="s">
        <v>769</v>
      </c>
      <c r="I2726" s="155"/>
      <c r="J2726" s="155"/>
      <c r="K2726" s="155"/>
      <c r="L2726" s="155"/>
      <c r="M2726" s="155"/>
      <c r="N2726" s="155"/>
      <c r="O2726" s="155"/>
      <c r="P2726" s="155"/>
      <c r="Q2726" s="155"/>
      <c r="R2726" s="155"/>
      <c r="S2726" s="155"/>
      <c r="T2726" s="155"/>
      <c r="U2726" s="155"/>
      <c r="V2726" s="155"/>
      <c r="W2726" s="155"/>
      <c r="X2726" s="155"/>
      <c r="Y2726" s="155"/>
      <c r="Z2726" s="155"/>
      <c r="AA2726" s="155"/>
      <c r="AB2726" s="155"/>
      <c r="AC2726" s="155"/>
      <c r="AD2726" s="155"/>
      <c r="AE2726" s="155"/>
      <c r="AF2726" s="155"/>
      <c r="AG2726" s="155"/>
      <c r="AH2726" s="155"/>
      <c r="AI2726" s="155"/>
      <c r="AJ2726" s="155"/>
      <c r="AK2726" s="155"/>
      <c r="AL2726" s="155"/>
      <c r="AM2726" s="155"/>
      <c r="AN2726" s="155"/>
      <c r="AO2726" s="155"/>
      <c r="AP2726" s="155"/>
      <c r="AQ2726" s="155"/>
      <c r="AR2726" s="155"/>
    </row>
    <row r="2727" spans="1:44" ht="102" hidden="1" x14ac:dyDescent="0.3">
      <c r="A2727" s="155"/>
      <c r="B2727" s="166" t="s">
        <v>3151</v>
      </c>
      <c r="C2727" s="167"/>
      <c r="D2727" s="170">
        <v>1365.8</v>
      </c>
      <c r="E2727" s="171">
        <v>1365.8</v>
      </c>
      <c r="F2727" s="161" t="s">
        <v>1651</v>
      </c>
      <c r="G2727" s="165" t="s">
        <v>4107</v>
      </c>
      <c r="H2727" s="162"/>
      <c r="I2727" s="155"/>
      <c r="J2727" s="155"/>
      <c r="K2727" s="155"/>
      <c r="L2727" s="155"/>
      <c r="M2727" s="155"/>
      <c r="N2727" s="155"/>
      <c r="O2727" s="155"/>
      <c r="P2727" s="155"/>
      <c r="Q2727" s="155"/>
      <c r="R2727" s="155"/>
      <c r="S2727" s="155"/>
      <c r="T2727" s="155"/>
      <c r="U2727" s="155"/>
      <c r="V2727" s="155"/>
      <c r="W2727" s="155"/>
      <c r="X2727" s="155"/>
      <c r="Y2727" s="155"/>
      <c r="Z2727" s="155"/>
      <c r="AA2727" s="155"/>
      <c r="AB2727" s="155"/>
      <c r="AC2727" s="155"/>
      <c r="AD2727" s="155"/>
      <c r="AE2727" s="155"/>
      <c r="AF2727" s="155"/>
      <c r="AG2727" s="155"/>
      <c r="AH2727" s="155"/>
      <c r="AI2727" s="155"/>
      <c r="AJ2727" s="155"/>
      <c r="AK2727" s="155"/>
      <c r="AL2727" s="155"/>
      <c r="AM2727" s="155"/>
      <c r="AN2727" s="155"/>
      <c r="AO2727" s="155"/>
      <c r="AP2727" s="155"/>
      <c r="AQ2727" s="155"/>
      <c r="AR2727" s="155"/>
    </row>
    <row r="2728" spans="1:44" ht="102" x14ac:dyDescent="0.3">
      <c r="A2728" s="155"/>
      <c r="B2728" s="161" t="s">
        <v>1651</v>
      </c>
      <c r="C2728" s="162" t="s">
        <v>769</v>
      </c>
      <c r="D2728" s="170">
        <v>1679.34</v>
      </c>
      <c r="E2728" s="171">
        <v>1679.34</v>
      </c>
      <c r="F2728" s="165" t="s">
        <v>4107</v>
      </c>
      <c r="G2728" s="166" t="s">
        <v>3152</v>
      </c>
      <c r="H2728" s="167"/>
      <c r="I2728" s="155"/>
      <c r="J2728" s="155"/>
      <c r="K2728" s="155"/>
      <c r="L2728" s="155"/>
      <c r="M2728" s="155"/>
      <c r="N2728" s="155"/>
      <c r="O2728" s="155"/>
      <c r="P2728" s="155"/>
      <c r="Q2728" s="155"/>
      <c r="R2728" s="155"/>
      <c r="S2728" s="155"/>
      <c r="T2728" s="155"/>
      <c r="U2728" s="155"/>
      <c r="V2728" s="155"/>
      <c r="W2728" s="155"/>
      <c r="X2728" s="155"/>
      <c r="Y2728" s="155"/>
      <c r="Z2728" s="155"/>
      <c r="AA2728" s="155"/>
      <c r="AB2728" s="155"/>
      <c r="AC2728" s="155"/>
      <c r="AD2728" s="155"/>
      <c r="AE2728" s="155"/>
      <c r="AF2728" s="155"/>
      <c r="AG2728" s="155"/>
      <c r="AH2728" s="155"/>
      <c r="AI2728" s="155"/>
      <c r="AJ2728" s="155"/>
      <c r="AK2728" s="155"/>
      <c r="AL2728" s="155"/>
      <c r="AM2728" s="155"/>
      <c r="AN2728" s="155"/>
      <c r="AO2728" s="155"/>
      <c r="AP2728" s="155"/>
      <c r="AQ2728" s="155"/>
      <c r="AR2728" s="155"/>
    </row>
    <row r="2729" spans="1:44" ht="102" hidden="1" x14ac:dyDescent="0.3">
      <c r="A2729" s="155"/>
      <c r="B2729" s="165" t="s">
        <v>4107</v>
      </c>
      <c r="C2729" s="162"/>
      <c r="D2729" s="170">
        <v>1679.34</v>
      </c>
      <c r="E2729" s="171">
        <v>1679.34</v>
      </c>
      <c r="F2729" s="166" t="s">
        <v>3152</v>
      </c>
      <c r="G2729" s="161" t="s">
        <v>1559</v>
      </c>
      <c r="H2729" s="162" t="s">
        <v>554</v>
      </c>
      <c r="I2729" s="155"/>
      <c r="J2729" s="155"/>
      <c r="K2729" s="155"/>
      <c r="L2729" s="155"/>
      <c r="M2729" s="155"/>
      <c r="N2729" s="155"/>
      <c r="O2729" s="155"/>
      <c r="P2729" s="155"/>
      <c r="Q2729" s="155"/>
      <c r="R2729" s="155"/>
      <c r="S2729" s="155"/>
      <c r="T2729" s="155"/>
      <c r="U2729" s="155"/>
      <c r="V2729" s="155"/>
      <c r="W2729" s="155"/>
      <c r="X2729" s="155"/>
      <c r="Y2729" s="155"/>
      <c r="Z2729" s="155"/>
      <c r="AA2729" s="155"/>
      <c r="AB2729" s="155"/>
      <c r="AC2729" s="155"/>
      <c r="AD2729" s="155"/>
      <c r="AE2729" s="155"/>
      <c r="AF2729" s="155"/>
      <c r="AG2729" s="155"/>
      <c r="AH2729" s="155"/>
      <c r="AI2729" s="155"/>
      <c r="AJ2729" s="155"/>
      <c r="AK2729" s="155"/>
      <c r="AL2729" s="155"/>
      <c r="AM2729" s="155"/>
      <c r="AN2729" s="155"/>
      <c r="AO2729" s="155"/>
      <c r="AP2729" s="155"/>
      <c r="AQ2729" s="155"/>
      <c r="AR2729" s="155"/>
    </row>
    <row r="2730" spans="1:44" ht="102" hidden="1" x14ac:dyDescent="0.3">
      <c r="A2730" s="155"/>
      <c r="B2730" s="166" t="s">
        <v>3152</v>
      </c>
      <c r="C2730" s="167"/>
      <c r="D2730" s="170">
        <v>1679.34</v>
      </c>
      <c r="E2730" s="171">
        <v>1679.34</v>
      </c>
      <c r="F2730" s="161" t="s">
        <v>1559</v>
      </c>
      <c r="G2730" s="165" t="s">
        <v>4107</v>
      </c>
      <c r="H2730" s="162"/>
      <c r="I2730" s="155"/>
      <c r="J2730" s="155"/>
      <c r="K2730" s="155"/>
      <c r="L2730" s="155"/>
      <c r="M2730" s="155"/>
      <c r="N2730" s="155"/>
      <c r="O2730" s="155"/>
      <c r="P2730" s="155"/>
      <c r="Q2730" s="155"/>
      <c r="R2730" s="155"/>
      <c r="S2730" s="155"/>
      <c r="T2730" s="155"/>
      <c r="U2730" s="155"/>
      <c r="V2730" s="155"/>
      <c r="W2730" s="155"/>
      <c r="X2730" s="155"/>
      <c r="Y2730" s="155"/>
      <c r="Z2730" s="155"/>
      <c r="AA2730" s="155"/>
      <c r="AB2730" s="155"/>
      <c r="AC2730" s="155"/>
      <c r="AD2730" s="155"/>
      <c r="AE2730" s="155"/>
      <c r="AF2730" s="155"/>
      <c r="AG2730" s="155"/>
      <c r="AH2730" s="155"/>
      <c r="AI2730" s="155"/>
      <c r="AJ2730" s="155"/>
      <c r="AK2730" s="155"/>
      <c r="AL2730" s="155"/>
      <c r="AM2730" s="155"/>
      <c r="AN2730" s="155"/>
      <c r="AO2730" s="155"/>
      <c r="AP2730" s="155"/>
      <c r="AQ2730" s="155"/>
      <c r="AR2730" s="155"/>
    </row>
    <row r="2731" spans="1:44" ht="102" x14ac:dyDescent="0.3">
      <c r="A2731" s="155"/>
      <c r="B2731" s="161" t="s">
        <v>1559</v>
      </c>
      <c r="C2731" s="162" t="s">
        <v>554</v>
      </c>
      <c r="D2731" s="170">
        <v>2662.89</v>
      </c>
      <c r="E2731" s="171">
        <v>2662.89</v>
      </c>
      <c r="F2731" s="165" t="s">
        <v>4107</v>
      </c>
      <c r="G2731" s="166" t="s">
        <v>3153</v>
      </c>
      <c r="H2731" s="167"/>
      <c r="I2731" s="155"/>
      <c r="J2731" s="155"/>
      <c r="K2731" s="155"/>
      <c r="L2731" s="155"/>
      <c r="M2731" s="155"/>
      <c r="N2731" s="155"/>
      <c r="O2731" s="155"/>
      <c r="P2731" s="155"/>
      <c r="Q2731" s="155"/>
      <c r="R2731" s="155"/>
      <c r="S2731" s="155"/>
      <c r="T2731" s="155"/>
      <c r="U2731" s="155"/>
      <c r="V2731" s="155"/>
      <c r="W2731" s="155"/>
      <c r="X2731" s="155"/>
      <c r="Y2731" s="155"/>
      <c r="Z2731" s="155"/>
      <c r="AA2731" s="155"/>
      <c r="AB2731" s="155"/>
      <c r="AC2731" s="155"/>
      <c r="AD2731" s="155"/>
      <c r="AE2731" s="155"/>
      <c r="AF2731" s="155"/>
      <c r="AG2731" s="155"/>
      <c r="AH2731" s="155"/>
      <c r="AI2731" s="155"/>
      <c r="AJ2731" s="155"/>
      <c r="AK2731" s="155"/>
      <c r="AL2731" s="155"/>
      <c r="AM2731" s="155"/>
      <c r="AN2731" s="155"/>
      <c r="AO2731" s="155"/>
      <c r="AP2731" s="155"/>
      <c r="AQ2731" s="155"/>
      <c r="AR2731" s="155"/>
    </row>
    <row r="2732" spans="1:44" ht="102" hidden="1" x14ac:dyDescent="0.3">
      <c r="A2732" s="155"/>
      <c r="B2732" s="165" t="s">
        <v>4107</v>
      </c>
      <c r="C2732" s="162"/>
      <c r="D2732" s="170">
        <v>2662.89</v>
      </c>
      <c r="E2732" s="171">
        <v>2662.89</v>
      </c>
      <c r="F2732" s="166" t="s">
        <v>3153</v>
      </c>
      <c r="G2732" s="161" t="s">
        <v>1298</v>
      </c>
      <c r="H2732" s="162" t="s">
        <v>588</v>
      </c>
      <c r="I2732" s="155"/>
      <c r="J2732" s="155"/>
      <c r="K2732" s="155"/>
      <c r="L2732" s="155"/>
      <c r="M2732" s="155"/>
      <c r="N2732" s="155"/>
      <c r="O2732" s="155"/>
      <c r="P2732" s="155"/>
      <c r="Q2732" s="155"/>
      <c r="R2732" s="155"/>
      <c r="S2732" s="155"/>
      <c r="T2732" s="155"/>
      <c r="U2732" s="155"/>
      <c r="V2732" s="155"/>
      <c r="W2732" s="155"/>
      <c r="X2732" s="155"/>
      <c r="Y2732" s="155"/>
      <c r="Z2732" s="155"/>
      <c r="AA2732" s="155"/>
      <c r="AB2732" s="155"/>
      <c r="AC2732" s="155"/>
      <c r="AD2732" s="155"/>
      <c r="AE2732" s="155"/>
      <c r="AF2732" s="155"/>
      <c r="AG2732" s="155"/>
      <c r="AH2732" s="155"/>
      <c r="AI2732" s="155"/>
      <c r="AJ2732" s="155"/>
      <c r="AK2732" s="155"/>
      <c r="AL2732" s="155"/>
      <c r="AM2732" s="155"/>
      <c r="AN2732" s="155"/>
      <c r="AO2732" s="155"/>
      <c r="AP2732" s="155"/>
      <c r="AQ2732" s="155"/>
      <c r="AR2732" s="155"/>
    </row>
    <row r="2733" spans="1:44" ht="102" hidden="1" x14ac:dyDescent="0.3">
      <c r="A2733" s="155"/>
      <c r="B2733" s="166" t="s">
        <v>3153</v>
      </c>
      <c r="C2733" s="167"/>
      <c r="D2733" s="170">
        <v>2662.89</v>
      </c>
      <c r="E2733" s="171">
        <v>2662.89</v>
      </c>
      <c r="F2733" s="161" t="s">
        <v>1298</v>
      </c>
      <c r="G2733" s="165" t="s">
        <v>4107</v>
      </c>
      <c r="H2733" s="162"/>
      <c r="I2733" s="155"/>
      <c r="J2733" s="155"/>
      <c r="K2733" s="155"/>
      <c r="L2733" s="155"/>
      <c r="M2733" s="155"/>
      <c r="N2733" s="155"/>
      <c r="O2733" s="155"/>
      <c r="P2733" s="155"/>
      <c r="Q2733" s="155"/>
      <c r="R2733" s="155"/>
      <c r="S2733" s="155"/>
      <c r="T2733" s="155"/>
      <c r="U2733" s="155"/>
      <c r="V2733" s="155"/>
      <c r="W2733" s="155"/>
      <c r="X2733" s="155"/>
      <c r="Y2733" s="155"/>
      <c r="Z2733" s="155"/>
      <c r="AA2733" s="155"/>
      <c r="AB2733" s="155"/>
      <c r="AC2733" s="155"/>
      <c r="AD2733" s="155"/>
      <c r="AE2733" s="155"/>
      <c r="AF2733" s="155"/>
      <c r="AG2733" s="155"/>
      <c r="AH2733" s="155"/>
      <c r="AI2733" s="155"/>
      <c r="AJ2733" s="155"/>
      <c r="AK2733" s="155"/>
      <c r="AL2733" s="155"/>
      <c r="AM2733" s="155"/>
      <c r="AN2733" s="155"/>
      <c r="AO2733" s="155"/>
      <c r="AP2733" s="155"/>
      <c r="AQ2733" s="155"/>
      <c r="AR2733" s="155"/>
    </row>
    <row r="2734" spans="1:44" ht="102" x14ac:dyDescent="0.3">
      <c r="A2734" s="155"/>
      <c r="B2734" s="161" t="s">
        <v>1298</v>
      </c>
      <c r="C2734" s="162" t="s">
        <v>588</v>
      </c>
      <c r="D2734" s="170">
        <v>1395.87</v>
      </c>
      <c r="E2734" s="171">
        <v>1395.87</v>
      </c>
      <c r="F2734" s="165" t="s">
        <v>4107</v>
      </c>
      <c r="G2734" s="166" t="s">
        <v>3154</v>
      </c>
      <c r="H2734" s="167"/>
      <c r="I2734" s="155"/>
      <c r="J2734" s="155"/>
      <c r="K2734" s="155"/>
      <c r="L2734" s="155"/>
      <c r="M2734" s="155"/>
      <c r="N2734" s="155"/>
      <c r="O2734" s="155"/>
      <c r="P2734" s="155"/>
      <c r="Q2734" s="155"/>
      <c r="R2734" s="155"/>
      <c r="S2734" s="155"/>
      <c r="T2734" s="155"/>
      <c r="U2734" s="155"/>
      <c r="V2734" s="155"/>
      <c r="W2734" s="155"/>
      <c r="X2734" s="155"/>
      <c r="Y2734" s="155"/>
      <c r="Z2734" s="155"/>
      <c r="AA2734" s="155"/>
      <c r="AB2734" s="155"/>
      <c r="AC2734" s="155"/>
      <c r="AD2734" s="155"/>
      <c r="AE2734" s="155"/>
      <c r="AF2734" s="155"/>
      <c r="AG2734" s="155"/>
      <c r="AH2734" s="155"/>
      <c r="AI2734" s="155"/>
      <c r="AJ2734" s="155"/>
      <c r="AK2734" s="155"/>
      <c r="AL2734" s="155"/>
      <c r="AM2734" s="155"/>
      <c r="AN2734" s="155"/>
      <c r="AO2734" s="155"/>
      <c r="AP2734" s="155"/>
      <c r="AQ2734" s="155"/>
      <c r="AR2734" s="155"/>
    </row>
    <row r="2735" spans="1:44" ht="102" hidden="1" x14ac:dyDescent="0.3">
      <c r="A2735" s="155"/>
      <c r="B2735" s="165" t="s">
        <v>4107</v>
      </c>
      <c r="C2735" s="162"/>
      <c r="D2735" s="170">
        <v>1395.87</v>
      </c>
      <c r="E2735" s="171">
        <v>1395.87</v>
      </c>
      <c r="F2735" s="166" t="s">
        <v>3154</v>
      </c>
      <c r="G2735" s="161" t="s">
        <v>1574</v>
      </c>
      <c r="H2735" s="162" t="s">
        <v>1027</v>
      </c>
      <c r="I2735" s="155"/>
      <c r="J2735" s="155"/>
      <c r="K2735" s="155"/>
      <c r="L2735" s="155"/>
      <c r="M2735" s="155"/>
      <c r="N2735" s="155"/>
      <c r="O2735" s="155"/>
      <c r="P2735" s="155"/>
      <c r="Q2735" s="155"/>
      <c r="R2735" s="155"/>
      <c r="S2735" s="155"/>
      <c r="T2735" s="155"/>
      <c r="U2735" s="155"/>
      <c r="V2735" s="155"/>
      <c r="W2735" s="155"/>
      <c r="X2735" s="155"/>
      <c r="Y2735" s="155"/>
      <c r="Z2735" s="155"/>
      <c r="AA2735" s="155"/>
      <c r="AB2735" s="155"/>
      <c r="AC2735" s="155"/>
      <c r="AD2735" s="155"/>
      <c r="AE2735" s="155"/>
      <c r="AF2735" s="155"/>
      <c r="AG2735" s="155"/>
      <c r="AH2735" s="155"/>
      <c r="AI2735" s="155"/>
      <c r="AJ2735" s="155"/>
      <c r="AK2735" s="155"/>
      <c r="AL2735" s="155"/>
      <c r="AM2735" s="155"/>
      <c r="AN2735" s="155"/>
      <c r="AO2735" s="155"/>
      <c r="AP2735" s="155"/>
      <c r="AQ2735" s="155"/>
      <c r="AR2735" s="155"/>
    </row>
    <row r="2736" spans="1:44" ht="102" hidden="1" x14ac:dyDescent="0.3">
      <c r="A2736" s="155"/>
      <c r="B2736" s="166" t="s">
        <v>3154</v>
      </c>
      <c r="C2736" s="167"/>
      <c r="D2736" s="170">
        <v>1395.87</v>
      </c>
      <c r="E2736" s="171">
        <v>1395.87</v>
      </c>
      <c r="F2736" s="161" t="s">
        <v>1574</v>
      </c>
      <c r="G2736" s="165" t="s">
        <v>4107</v>
      </c>
      <c r="H2736" s="162"/>
      <c r="I2736" s="155"/>
      <c r="J2736" s="155"/>
      <c r="K2736" s="155"/>
      <c r="L2736" s="155"/>
      <c r="M2736" s="155"/>
      <c r="N2736" s="155"/>
      <c r="O2736" s="155"/>
      <c r="P2736" s="155"/>
      <c r="Q2736" s="155"/>
      <c r="R2736" s="155"/>
      <c r="S2736" s="155"/>
      <c r="T2736" s="155"/>
      <c r="U2736" s="155"/>
      <c r="V2736" s="155"/>
      <c r="W2736" s="155"/>
      <c r="X2736" s="155"/>
      <c r="Y2736" s="155"/>
      <c r="Z2736" s="155"/>
      <c r="AA2736" s="155"/>
      <c r="AB2736" s="155"/>
      <c r="AC2736" s="155"/>
      <c r="AD2736" s="155"/>
      <c r="AE2736" s="155"/>
      <c r="AF2736" s="155"/>
      <c r="AG2736" s="155"/>
      <c r="AH2736" s="155"/>
      <c r="AI2736" s="155"/>
      <c r="AJ2736" s="155"/>
      <c r="AK2736" s="155"/>
      <c r="AL2736" s="155"/>
      <c r="AM2736" s="155"/>
      <c r="AN2736" s="155"/>
      <c r="AO2736" s="155"/>
      <c r="AP2736" s="155"/>
      <c r="AQ2736" s="155"/>
      <c r="AR2736" s="155"/>
    </row>
    <row r="2737" spans="1:44" ht="102" x14ac:dyDescent="0.3">
      <c r="A2737" s="155"/>
      <c r="B2737" s="161" t="s">
        <v>1574</v>
      </c>
      <c r="C2737" s="162" t="s">
        <v>1027</v>
      </c>
      <c r="D2737" s="170">
        <v>1447.41</v>
      </c>
      <c r="E2737" s="171">
        <v>1447.41</v>
      </c>
      <c r="F2737" s="165" t="s">
        <v>4107</v>
      </c>
      <c r="G2737" s="166" t="s">
        <v>3155</v>
      </c>
      <c r="H2737" s="167"/>
      <c r="I2737" s="155"/>
      <c r="J2737" s="155"/>
      <c r="K2737" s="155"/>
      <c r="L2737" s="155"/>
      <c r="M2737" s="155"/>
      <c r="N2737" s="155"/>
      <c r="O2737" s="155"/>
      <c r="P2737" s="155"/>
      <c r="Q2737" s="155"/>
      <c r="R2737" s="155"/>
      <c r="S2737" s="155"/>
      <c r="T2737" s="155"/>
      <c r="U2737" s="155"/>
      <c r="V2737" s="155"/>
      <c r="W2737" s="155"/>
      <c r="X2737" s="155"/>
      <c r="Y2737" s="155"/>
      <c r="Z2737" s="155"/>
      <c r="AA2737" s="155"/>
      <c r="AB2737" s="155"/>
      <c r="AC2737" s="155"/>
      <c r="AD2737" s="155"/>
      <c r="AE2737" s="155"/>
      <c r="AF2737" s="155"/>
      <c r="AG2737" s="155"/>
      <c r="AH2737" s="155"/>
      <c r="AI2737" s="155"/>
      <c r="AJ2737" s="155"/>
      <c r="AK2737" s="155"/>
      <c r="AL2737" s="155"/>
      <c r="AM2737" s="155"/>
      <c r="AN2737" s="155"/>
      <c r="AO2737" s="155"/>
      <c r="AP2737" s="155"/>
      <c r="AQ2737" s="155"/>
      <c r="AR2737" s="155"/>
    </row>
    <row r="2738" spans="1:44" ht="102" hidden="1" x14ac:dyDescent="0.3">
      <c r="A2738" s="155"/>
      <c r="B2738" s="165" t="s">
        <v>4107</v>
      </c>
      <c r="C2738" s="162"/>
      <c r="D2738" s="170">
        <v>1447.41</v>
      </c>
      <c r="E2738" s="171">
        <v>1447.41</v>
      </c>
      <c r="F2738" s="166" t="s">
        <v>3155</v>
      </c>
      <c r="G2738" s="161" t="s">
        <v>1668</v>
      </c>
      <c r="H2738" s="162" t="s">
        <v>611</v>
      </c>
      <c r="I2738" s="155"/>
      <c r="J2738" s="155"/>
      <c r="K2738" s="155"/>
      <c r="L2738" s="155"/>
      <c r="M2738" s="155"/>
      <c r="N2738" s="155"/>
      <c r="O2738" s="155"/>
      <c r="P2738" s="155"/>
      <c r="Q2738" s="155"/>
      <c r="R2738" s="155"/>
      <c r="S2738" s="155"/>
      <c r="T2738" s="155"/>
      <c r="U2738" s="155"/>
      <c r="V2738" s="155"/>
      <c r="W2738" s="155"/>
      <c r="X2738" s="155"/>
      <c r="Y2738" s="155"/>
      <c r="Z2738" s="155"/>
      <c r="AA2738" s="155"/>
      <c r="AB2738" s="155"/>
      <c r="AC2738" s="155"/>
      <c r="AD2738" s="155"/>
      <c r="AE2738" s="155"/>
      <c r="AF2738" s="155"/>
      <c r="AG2738" s="155"/>
      <c r="AH2738" s="155"/>
      <c r="AI2738" s="155"/>
      <c r="AJ2738" s="155"/>
      <c r="AK2738" s="155"/>
      <c r="AL2738" s="155"/>
      <c r="AM2738" s="155"/>
      <c r="AN2738" s="155"/>
      <c r="AO2738" s="155"/>
      <c r="AP2738" s="155"/>
      <c r="AQ2738" s="155"/>
      <c r="AR2738" s="155"/>
    </row>
    <row r="2739" spans="1:44" ht="102" hidden="1" x14ac:dyDescent="0.3">
      <c r="A2739" s="155"/>
      <c r="B2739" s="166" t="s">
        <v>3155</v>
      </c>
      <c r="C2739" s="167"/>
      <c r="D2739" s="170">
        <v>1447.41</v>
      </c>
      <c r="E2739" s="171">
        <v>1447.41</v>
      </c>
      <c r="F2739" s="161" t="s">
        <v>1668</v>
      </c>
      <c r="G2739" s="165" t="s">
        <v>4107</v>
      </c>
      <c r="H2739" s="162"/>
      <c r="I2739" s="155"/>
      <c r="J2739" s="155"/>
      <c r="K2739" s="155"/>
      <c r="L2739" s="155"/>
      <c r="M2739" s="155"/>
      <c r="N2739" s="155"/>
      <c r="O2739" s="155"/>
      <c r="P2739" s="155"/>
      <c r="Q2739" s="155"/>
      <c r="R2739" s="155"/>
      <c r="S2739" s="155"/>
      <c r="T2739" s="155"/>
      <c r="U2739" s="155"/>
      <c r="V2739" s="155"/>
      <c r="W2739" s="155"/>
      <c r="X2739" s="155"/>
      <c r="Y2739" s="155"/>
      <c r="Z2739" s="155"/>
      <c r="AA2739" s="155"/>
      <c r="AB2739" s="155"/>
      <c r="AC2739" s="155"/>
      <c r="AD2739" s="155"/>
      <c r="AE2739" s="155"/>
      <c r="AF2739" s="155"/>
      <c r="AG2739" s="155"/>
      <c r="AH2739" s="155"/>
      <c r="AI2739" s="155"/>
      <c r="AJ2739" s="155"/>
      <c r="AK2739" s="155"/>
      <c r="AL2739" s="155"/>
      <c r="AM2739" s="155"/>
      <c r="AN2739" s="155"/>
      <c r="AO2739" s="155"/>
      <c r="AP2739" s="155"/>
      <c r="AQ2739" s="155"/>
      <c r="AR2739" s="155"/>
    </row>
    <row r="2740" spans="1:44" ht="102" x14ac:dyDescent="0.3">
      <c r="A2740" s="155"/>
      <c r="B2740" s="161" t="s">
        <v>1668</v>
      </c>
      <c r="C2740" s="162" t="s">
        <v>611</v>
      </c>
      <c r="D2740" s="170">
        <v>2534.04</v>
      </c>
      <c r="E2740" s="171">
        <v>2534.04</v>
      </c>
      <c r="F2740" s="165" t="s">
        <v>4107</v>
      </c>
      <c r="G2740" s="166" t="s">
        <v>3156</v>
      </c>
      <c r="H2740" s="167"/>
      <c r="I2740" s="155"/>
      <c r="J2740" s="155"/>
      <c r="K2740" s="155"/>
      <c r="L2740" s="155"/>
      <c r="M2740" s="155"/>
      <c r="N2740" s="155"/>
      <c r="O2740" s="155"/>
      <c r="P2740" s="155"/>
      <c r="Q2740" s="155"/>
      <c r="R2740" s="155"/>
      <c r="S2740" s="155"/>
      <c r="T2740" s="155"/>
      <c r="U2740" s="155"/>
      <c r="V2740" s="155"/>
      <c r="W2740" s="155"/>
      <c r="X2740" s="155"/>
      <c r="Y2740" s="155"/>
      <c r="Z2740" s="155"/>
      <c r="AA2740" s="155"/>
      <c r="AB2740" s="155"/>
      <c r="AC2740" s="155"/>
      <c r="AD2740" s="155"/>
      <c r="AE2740" s="155"/>
      <c r="AF2740" s="155"/>
      <c r="AG2740" s="155"/>
      <c r="AH2740" s="155"/>
      <c r="AI2740" s="155"/>
      <c r="AJ2740" s="155"/>
      <c r="AK2740" s="155"/>
      <c r="AL2740" s="155"/>
      <c r="AM2740" s="155"/>
      <c r="AN2740" s="155"/>
      <c r="AO2740" s="155"/>
      <c r="AP2740" s="155"/>
      <c r="AQ2740" s="155"/>
      <c r="AR2740" s="155"/>
    </row>
    <row r="2741" spans="1:44" ht="102" hidden="1" x14ac:dyDescent="0.3">
      <c r="A2741" s="155"/>
      <c r="B2741" s="165" t="s">
        <v>4107</v>
      </c>
      <c r="C2741" s="162"/>
      <c r="D2741" s="170">
        <v>2534.04</v>
      </c>
      <c r="E2741" s="171">
        <v>2534.04</v>
      </c>
      <c r="F2741" s="166" t="s">
        <v>3156</v>
      </c>
      <c r="G2741" s="161" t="s">
        <v>1799</v>
      </c>
      <c r="H2741" s="162" t="s">
        <v>698</v>
      </c>
      <c r="I2741" s="155"/>
      <c r="J2741" s="155"/>
      <c r="K2741" s="155"/>
      <c r="L2741" s="155"/>
      <c r="M2741" s="155"/>
      <c r="N2741" s="155"/>
      <c r="O2741" s="155"/>
      <c r="P2741" s="155"/>
      <c r="Q2741" s="155"/>
      <c r="R2741" s="155"/>
      <c r="S2741" s="155"/>
      <c r="T2741" s="155"/>
      <c r="U2741" s="155"/>
      <c r="V2741" s="155"/>
      <c r="W2741" s="155"/>
      <c r="X2741" s="155"/>
      <c r="Y2741" s="155"/>
      <c r="Z2741" s="155"/>
      <c r="AA2741" s="155"/>
      <c r="AB2741" s="155"/>
      <c r="AC2741" s="155"/>
      <c r="AD2741" s="155"/>
      <c r="AE2741" s="155"/>
      <c r="AF2741" s="155"/>
      <c r="AG2741" s="155"/>
      <c r="AH2741" s="155"/>
      <c r="AI2741" s="155"/>
      <c r="AJ2741" s="155"/>
      <c r="AK2741" s="155"/>
      <c r="AL2741" s="155"/>
      <c r="AM2741" s="155"/>
      <c r="AN2741" s="155"/>
      <c r="AO2741" s="155"/>
      <c r="AP2741" s="155"/>
      <c r="AQ2741" s="155"/>
      <c r="AR2741" s="155"/>
    </row>
    <row r="2742" spans="1:44" ht="102" hidden="1" x14ac:dyDescent="0.3">
      <c r="A2742" s="155"/>
      <c r="B2742" s="166" t="s">
        <v>3156</v>
      </c>
      <c r="C2742" s="167"/>
      <c r="D2742" s="170">
        <v>2534.04</v>
      </c>
      <c r="E2742" s="171">
        <v>2534.04</v>
      </c>
      <c r="F2742" s="161" t="s">
        <v>1799</v>
      </c>
      <c r="G2742" s="165" t="s">
        <v>4107</v>
      </c>
      <c r="H2742" s="162"/>
      <c r="I2742" s="155"/>
      <c r="J2742" s="155"/>
      <c r="K2742" s="155"/>
      <c r="L2742" s="155"/>
      <c r="M2742" s="155"/>
      <c r="N2742" s="155"/>
      <c r="O2742" s="155"/>
      <c r="P2742" s="155"/>
      <c r="Q2742" s="155"/>
      <c r="R2742" s="155"/>
      <c r="S2742" s="155"/>
      <c r="T2742" s="155"/>
      <c r="U2742" s="155"/>
      <c r="V2742" s="155"/>
      <c r="W2742" s="155"/>
      <c r="X2742" s="155"/>
      <c r="Y2742" s="155"/>
      <c r="Z2742" s="155"/>
      <c r="AA2742" s="155"/>
      <c r="AB2742" s="155"/>
      <c r="AC2742" s="155"/>
      <c r="AD2742" s="155"/>
      <c r="AE2742" s="155"/>
      <c r="AF2742" s="155"/>
      <c r="AG2742" s="155"/>
      <c r="AH2742" s="155"/>
      <c r="AI2742" s="155"/>
      <c r="AJ2742" s="155"/>
      <c r="AK2742" s="155"/>
      <c r="AL2742" s="155"/>
      <c r="AM2742" s="155"/>
      <c r="AN2742" s="155"/>
      <c r="AO2742" s="155"/>
      <c r="AP2742" s="155"/>
      <c r="AQ2742" s="155"/>
      <c r="AR2742" s="155"/>
    </row>
    <row r="2743" spans="1:44" ht="102" x14ac:dyDescent="0.3">
      <c r="A2743" s="155"/>
      <c r="B2743" s="161" t="s">
        <v>1799</v>
      </c>
      <c r="C2743" s="162" t="s">
        <v>698</v>
      </c>
      <c r="D2743" s="170">
        <v>1687.93</v>
      </c>
      <c r="E2743" s="171">
        <v>1687.93</v>
      </c>
      <c r="F2743" s="165" t="s">
        <v>4107</v>
      </c>
      <c r="G2743" s="166" t="s">
        <v>3157</v>
      </c>
      <c r="H2743" s="167"/>
      <c r="I2743" s="155"/>
      <c r="J2743" s="155"/>
      <c r="K2743" s="155"/>
      <c r="L2743" s="155"/>
      <c r="M2743" s="155"/>
      <c r="N2743" s="155"/>
      <c r="O2743" s="155"/>
      <c r="P2743" s="155"/>
      <c r="Q2743" s="155"/>
      <c r="R2743" s="155"/>
      <c r="S2743" s="155"/>
      <c r="T2743" s="155"/>
      <c r="U2743" s="155"/>
      <c r="V2743" s="155"/>
      <c r="W2743" s="155"/>
      <c r="X2743" s="155"/>
      <c r="Y2743" s="155"/>
      <c r="Z2743" s="155"/>
      <c r="AA2743" s="155"/>
      <c r="AB2743" s="155"/>
      <c r="AC2743" s="155"/>
      <c r="AD2743" s="155"/>
      <c r="AE2743" s="155"/>
      <c r="AF2743" s="155"/>
      <c r="AG2743" s="155"/>
      <c r="AH2743" s="155"/>
      <c r="AI2743" s="155"/>
      <c r="AJ2743" s="155"/>
      <c r="AK2743" s="155"/>
      <c r="AL2743" s="155"/>
      <c r="AM2743" s="155"/>
      <c r="AN2743" s="155"/>
      <c r="AO2743" s="155"/>
      <c r="AP2743" s="155"/>
      <c r="AQ2743" s="155"/>
      <c r="AR2743" s="155"/>
    </row>
    <row r="2744" spans="1:44" ht="102" hidden="1" x14ac:dyDescent="0.3">
      <c r="A2744" s="155"/>
      <c r="B2744" s="165" t="s">
        <v>4107</v>
      </c>
      <c r="C2744" s="162"/>
      <c r="D2744" s="170">
        <v>1687.93</v>
      </c>
      <c r="E2744" s="171">
        <v>1687.93</v>
      </c>
      <c r="F2744" s="166" t="s">
        <v>3157</v>
      </c>
      <c r="G2744" s="161" t="s">
        <v>2256</v>
      </c>
      <c r="H2744" s="162" t="s">
        <v>656</v>
      </c>
      <c r="I2744" s="155"/>
      <c r="J2744" s="155"/>
      <c r="K2744" s="155"/>
      <c r="L2744" s="155"/>
      <c r="M2744" s="155"/>
      <c r="N2744" s="155"/>
      <c r="O2744" s="155"/>
      <c r="P2744" s="155"/>
      <c r="Q2744" s="155"/>
      <c r="R2744" s="155"/>
      <c r="S2744" s="155"/>
      <c r="T2744" s="155"/>
      <c r="U2744" s="155"/>
      <c r="V2744" s="155"/>
      <c r="W2744" s="155"/>
      <c r="X2744" s="155"/>
      <c r="Y2744" s="155"/>
      <c r="Z2744" s="155"/>
      <c r="AA2744" s="155"/>
      <c r="AB2744" s="155"/>
      <c r="AC2744" s="155"/>
      <c r="AD2744" s="155"/>
      <c r="AE2744" s="155"/>
      <c r="AF2744" s="155"/>
      <c r="AG2744" s="155"/>
      <c r="AH2744" s="155"/>
      <c r="AI2744" s="155"/>
      <c r="AJ2744" s="155"/>
      <c r="AK2744" s="155"/>
      <c r="AL2744" s="155"/>
      <c r="AM2744" s="155"/>
      <c r="AN2744" s="155"/>
      <c r="AO2744" s="155"/>
      <c r="AP2744" s="155"/>
      <c r="AQ2744" s="155"/>
      <c r="AR2744" s="155"/>
    </row>
    <row r="2745" spans="1:44" ht="102" hidden="1" x14ac:dyDescent="0.3">
      <c r="A2745" s="155"/>
      <c r="B2745" s="166" t="s">
        <v>3157</v>
      </c>
      <c r="C2745" s="167"/>
      <c r="D2745" s="170">
        <v>1687.93</v>
      </c>
      <c r="E2745" s="171">
        <v>1687.93</v>
      </c>
      <c r="F2745" s="161" t="s">
        <v>2256</v>
      </c>
      <c r="G2745" s="165" t="s">
        <v>4107</v>
      </c>
      <c r="H2745" s="162"/>
      <c r="I2745" s="155"/>
      <c r="J2745" s="155"/>
      <c r="K2745" s="155"/>
      <c r="L2745" s="155"/>
      <c r="M2745" s="155"/>
      <c r="N2745" s="155"/>
      <c r="O2745" s="155"/>
      <c r="P2745" s="155"/>
      <c r="Q2745" s="155"/>
      <c r="R2745" s="155"/>
      <c r="S2745" s="155"/>
      <c r="T2745" s="155"/>
      <c r="U2745" s="155"/>
      <c r="V2745" s="155"/>
      <c r="W2745" s="155"/>
      <c r="X2745" s="155"/>
      <c r="Y2745" s="155"/>
      <c r="Z2745" s="155"/>
      <c r="AA2745" s="155"/>
      <c r="AB2745" s="155"/>
      <c r="AC2745" s="155"/>
      <c r="AD2745" s="155"/>
      <c r="AE2745" s="155"/>
      <c r="AF2745" s="155"/>
      <c r="AG2745" s="155"/>
      <c r="AH2745" s="155"/>
      <c r="AI2745" s="155"/>
      <c r="AJ2745" s="155"/>
      <c r="AK2745" s="155"/>
      <c r="AL2745" s="155"/>
      <c r="AM2745" s="155"/>
      <c r="AN2745" s="155"/>
      <c r="AO2745" s="155"/>
      <c r="AP2745" s="155"/>
      <c r="AQ2745" s="155"/>
      <c r="AR2745" s="155"/>
    </row>
    <row r="2746" spans="1:44" ht="102" x14ac:dyDescent="0.3">
      <c r="A2746" s="155"/>
      <c r="B2746" s="161" t="s">
        <v>2256</v>
      </c>
      <c r="C2746" s="162" t="s">
        <v>656</v>
      </c>
      <c r="D2746" s="170">
        <v>1378.69</v>
      </c>
      <c r="E2746" s="171">
        <v>1378.69</v>
      </c>
      <c r="F2746" s="165" t="s">
        <v>4107</v>
      </c>
      <c r="G2746" s="166" t="s">
        <v>3448</v>
      </c>
      <c r="H2746" s="167"/>
      <c r="I2746" s="155"/>
      <c r="J2746" s="155"/>
      <c r="K2746" s="155"/>
      <c r="L2746" s="155"/>
      <c r="M2746" s="155"/>
      <c r="N2746" s="155"/>
      <c r="O2746" s="155"/>
      <c r="P2746" s="155"/>
      <c r="Q2746" s="155"/>
      <c r="R2746" s="155"/>
      <c r="S2746" s="155"/>
      <c r="T2746" s="155"/>
      <c r="U2746" s="155"/>
      <c r="V2746" s="155"/>
      <c r="W2746" s="155"/>
      <c r="X2746" s="155"/>
      <c r="Y2746" s="155"/>
      <c r="Z2746" s="155"/>
      <c r="AA2746" s="155"/>
      <c r="AB2746" s="155"/>
      <c r="AC2746" s="155"/>
      <c r="AD2746" s="155"/>
      <c r="AE2746" s="155"/>
      <c r="AF2746" s="155"/>
      <c r="AG2746" s="155"/>
      <c r="AH2746" s="155"/>
      <c r="AI2746" s="155"/>
      <c r="AJ2746" s="155"/>
      <c r="AK2746" s="155"/>
      <c r="AL2746" s="155"/>
      <c r="AM2746" s="155"/>
      <c r="AN2746" s="155"/>
      <c r="AO2746" s="155"/>
      <c r="AP2746" s="155"/>
      <c r="AQ2746" s="155"/>
      <c r="AR2746" s="155"/>
    </row>
    <row r="2747" spans="1:44" ht="102" hidden="1" x14ac:dyDescent="0.3">
      <c r="A2747" s="155"/>
      <c r="B2747" s="165" t="s">
        <v>4107</v>
      </c>
      <c r="C2747" s="162"/>
      <c r="D2747" s="170">
        <v>1378.69</v>
      </c>
      <c r="E2747" s="171">
        <v>1378.69</v>
      </c>
      <c r="F2747" s="166" t="s">
        <v>3448</v>
      </c>
      <c r="G2747" s="161" t="s">
        <v>1601</v>
      </c>
      <c r="H2747" s="162" t="s">
        <v>1013</v>
      </c>
      <c r="I2747" s="155"/>
      <c r="J2747" s="155"/>
      <c r="K2747" s="155"/>
      <c r="L2747" s="155"/>
      <c r="M2747" s="155"/>
      <c r="N2747" s="155"/>
      <c r="O2747" s="155"/>
      <c r="P2747" s="155"/>
      <c r="Q2747" s="155"/>
      <c r="R2747" s="155"/>
      <c r="S2747" s="155"/>
      <c r="T2747" s="155"/>
      <c r="U2747" s="155"/>
      <c r="V2747" s="155"/>
      <c r="W2747" s="155"/>
      <c r="X2747" s="155"/>
      <c r="Y2747" s="155"/>
      <c r="Z2747" s="155"/>
      <c r="AA2747" s="155"/>
      <c r="AB2747" s="155"/>
      <c r="AC2747" s="155"/>
      <c r="AD2747" s="155"/>
      <c r="AE2747" s="155"/>
      <c r="AF2747" s="155"/>
      <c r="AG2747" s="155"/>
      <c r="AH2747" s="155"/>
      <c r="AI2747" s="155"/>
      <c r="AJ2747" s="155"/>
      <c r="AK2747" s="155"/>
      <c r="AL2747" s="155"/>
      <c r="AM2747" s="155"/>
      <c r="AN2747" s="155"/>
      <c r="AO2747" s="155"/>
      <c r="AP2747" s="155"/>
      <c r="AQ2747" s="155"/>
      <c r="AR2747" s="155"/>
    </row>
    <row r="2748" spans="1:44" ht="102" hidden="1" x14ac:dyDescent="0.3">
      <c r="A2748" s="155"/>
      <c r="B2748" s="166" t="s">
        <v>3448</v>
      </c>
      <c r="C2748" s="167"/>
      <c r="D2748" s="170">
        <v>1378.69</v>
      </c>
      <c r="E2748" s="171">
        <v>1378.69</v>
      </c>
      <c r="F2748" s="161" t="s">
        <v>1601</v>
      </c>
      <c r="G2748" s="165" t="s">
        <v>4107</v>
      </c>
      <c r="H2748" s="162"/>
      <c r="I2748" s="155"/>
      <c r="J2748" s="155"/>
      <c r="K2748" s="155"/>
      <c r="L2748" s="155"/>
      <c r="M2748" s="155"/>
      <c r="N2748" s="155"/>
      <c r="O2748" s="155"/>
      <c r="P2748" s="155"/>
      <c r="Q2748" s="155"/>
      <c r="R2748" s="155"/>
      <c r="S2748" s="155"/>
      <c r="T2748" s="155"/>
      <c r="U2748" s="155"/>
      <c r="V2748" s="155"/>
      <c r="W2748" s="155"/>
      <c r="X2748" s="155"/>
      <c r="Y2748" s="155"/>
      <c r="Z2748" s="155"/>
      <c r="AA2748" s="155"/>
      <c r="AB2748" s="155"/>
      <c r="AC2748" s="155"/>
      <c r="AD2748" s="155"/>
      <c r="AE2748" s="155"/>
      <c r="AF2748" s="155"/>
      <c r="AG2748" s="155"/>
      <c r="AH2748" s="155"/>
      <c r="AI2748" s="155"/>
      <c r="AJ2748" s="155"/>
      <c r="AK2748" s="155"/>
      <c r="AL2748" s="155"/>
      <c r="AM2748" s="155"/>
      <c r="AN2748" s="155"/>
      <c r="AO2748" s="155"/>
      <c r="AP2748" s="155"/>
      <c r="AQ2748" s="155"/>
      <c r="AR2748" s="155"/>
    </row>
    <row r="2749" spans="1:44" ht="102" x14ac:dyDescent="0.3">
      <c r="A2749" s="155"/>
      <c r="B2749" s="161" t="s">
        <v>1601</v>
      </c>
      <c r="C2749" s="162" t="s">
        <v>1013</v>
      </c>
      <c r="D2749" s="170">
        <v>1365.8</v>
      </c>
      <c r="E2749" s="171">
        <v>1365.8</v>
      </c>
      <c r="F2749" s="165" t="s">
        <v>4107</v>
      </c>
      <c r="G2749" s="166" t="s">
        <v>3158</v>
      </c>
      <c r="H2749" s="167"/>
      <c r="I2749" s="155"/>
      <c r="J2749" s="155"/>
      <c r="K2749" s="155"/>
      <c r="L2749" s="155"/>
      <c r="M2749" s="155"/>
      <c r="N2749" s="155"/>
      <c r="O2749" s="155"/>
      <c r="P2749" s="155"/>
      <c r="Q2749" s="155"/>
      <c r="R2749" s="155"/>
      <c r="S2749" s="155"/>
      <c r="T2749" s="155"/>
      <c r="U2749" s="155"/>
      <c r="V2749" s="155"/>
      <c r="W2749" s="155"/>
      <c r="X2749" s="155"/>
      <c r="Y2749" s="155"/>
      <c r="Z2749" s="155"/>
      <c r="AA2749" s="155"/>
      <c r="AB2749" s="155"/>
      <c r="AC2749" s="155"/>
      <c r="AD2749" s="155"/>
      <c r="AE2749" s="155"/>
      <c r="AF2749" s="155"/>
      <c r="AG2749" s="155"/>
      <c r="AH2749" s="155"/>
      <c r="AI2749" s="155"/>
      <c r="AJ2749" s="155"/>
      <c r="AK2749" s="155"/>
      <c r="AL2749" s="155"/>
      <c r="AM2749" s="155"/>
      <c r="AN2749" s="155"/>
      <c r="AO2749" s="155"/>
      <c r="AP2749" s="155"/>
      <c r="AQ2749" s="155"/>
      <c r="AR2749" s="155"/>
    </row>
    <row r="2750" spans="1:44" ht="102" hidden="1" x14ac:dyDescent="0.3">
      <c r="A2750" s="155"/>
      <c r="B2750" s="165" t="s">
        <v>4107</v>
      </c>
      <c r="C2750" s="162"/>
      <c r="D2750" s="170">
        <v>1365.8</v>
      </c>
      <c r="E2750" s="171">
        <v>1365.8</v>
      </c>
      <c r="F2750" s="166" t="s">
        <v>3158</v>
      </c>
      <c r="G2750" s="161" t="s">
        <v>1357</v>
      </c>
      <c r="H2750" s="162" t="s">
        <v>189</v>
      </c>
      <c r="I2750" s="155"/>
      <c r="J2750" s="155"/>
      <c r="K2750" s="155"/>
      <c r="L2750" s="155"/>
      <c r="M2750" s="155"/>
      <c r="N2750" s="155"/>
      <c r="O2750" s="155"/>
      <c r="P2750" s="155"/>
      <c r="Q2750" s="155"/>
      <c r="R2750" s="155"/>
      <c r="S2750" s="155"/>
      <c r="T2750" s="155"/>
      <c r="U2750" s="155"/>
      <c r="V2750" s="155"/>
      <c r="W2750" s="155"/>
      <c r="X2750" s="155"/>
      <c r="Y2750" s="155"/>
      <c r="Z2750" s="155"/>
      <c r="AA2750" s="155"/>
      <c r="AB2750" s="155"/>
      <c r="AC2750" s="155"/>
      <c r="AD2750" s="155"/>
      <c r="AE2750" s="155"/>
      <c r="AF2750" s="155"/>
      <c r="AG2750" s="155"/>
      <c r="AH2750" s="155"/>
      <c r="AI2750" s="155"/>
      <c r="AJ2750" s="155"/>
      <c r="AK2750" s="155"/>
      <c r="AL2750" s="155"/>
      <c r="AM2750" s="155"/>
      <c r="AN2750" s="155"/>
      <c r="AO2750" s="155"/>
      <c r="AP2750" s="155"/>
      <c r="AQ2750" s="155"/>
      <c r="AR2750" s="155"/>
    </row>
    <row r="2751" spans="1:44" ht="102" hidden="1" x14ac:dyDescent="0.3">
      <c r="A2751" s="155"/>
      <c r="B2751" s="166" t="s">
        <v>3158</v>
      </c>
      <c r="C2751" s="167"/>
      <c r="D2751" s="170">
        <v>1365.8</v>
      </c>
      <c r="E2751" s="171">
        <v>1365.8</v>
      </c>
      <c r="F2751" s="161" t="s">
        <v>1357</v>
      </c>
      <c r="G2751" s="165" t="s">
        <v>4107</v>
      </c>
      <c r="H2751" s="162"/>
      <c r="I2751" s="155"/>
      <c r="J2751" s="155"/>
      <c r="K2751" s="155"/>
      <c r="L2751" s="155"/>
      <c r="M2751" s="155"/>
      <c r="N2751" s="155"/>
      <c r="O2751" s="155"/>
      <c r="P2751" s="155"/>
      <c r="Q2751" s="155"/>
      <c r="R2751" s="155"/>
      <c r="S2751" s="155"/>
      <c r="T2751" s="155"/>
      <c r="U2751" s="155"/>
      <c r="V2751" s="155"/>
      <c r="W2751" s="155"/>
      <c r="X2751" s="155"/>
      <c r="Y2751" s="155"/>
      <c r="Z2751" s="155"/>
      <c r="AA2751" s="155"/>
      <c r="AB2751" s="155"/>
      <c r="AC2751" s="155"/>
      <c r="AD2751" s="155"/>
      <c r="AE2751" s="155"/>
      <c r="AF2751" s="155"/>
      <c r="AG2751" s="155"/>
      <c r="AH2751" s="155"/>
      <c r="AI2751" s="155"/>
      <c r="AJ2751" s="155"/>
      <c r="AK2751" s="155"/>
      <c r="AL2751" s="155"/>
      <c r="AM2751" s="155"/>
      <c r="AN2751" s="155"/>
      <c r="AO2751" s="155"/>
      <c r="AP2751" s="155"/>
      <c r="AQ2751" s="155"/>
      <c r="AR2751" s="155"/>
    </row>
    <row r="2752" spans="1:44" ht="102" x14ac:dyDescent="0.3">
      <c r="A2752" s="155"/>
      <c r="B2752" s="161" t="s">
        <v>1357</v>
      </c>
      <c r="C2752" s="162" t="s">
        <v>189</v>
      </c>
      <c r="D2752" s="170">
        <v>3466.05</v>
      </c>
      <c r="E2752" s="171">
        <v>3466.05</v>
      </c>
      <c r="F2752" s="165" t="s">
        <v>4107</v>
      </c>
      <c r="G2752" s="166" t="s">
        <v>2764</v>
      </c>
      <c r="H2752" s="167"/>
      <c r="I2752" s="155"/>
      <c r="J2752" s="155"/>
      <c r="K2752" s="155"/>
      <c r="L2752" s="155"/>
      <c r="M2752" s="155"/>
      <c r="N2752" s="155"/>
      <c r="O2752" s="155"/>
      <c r="P2752" s="155"/>
      <c r="Q2752" s="155"/>
      <c r="R2752" s="155"/>
      <c r="S2752" s="155"/>
      <c r="T2752" s="155"/>
      <c r="U2752" s="155"/>
      <c r="V2752" s="155"/>
      <c r="W2752" s="155"/>
      <c r="X2752" s="155"/>
      <c r="Y2752" s="155"/>
      <c r="Z2752" s="155"/>
      <c r="AA2752" s="155"/>
      <c r="AB2752" s="155"/>
      <c r="AC2752" s="155"/>
      <c r="AD2752" s="155"/>
      <c r="AE2752" s="155"/>
      <c r="AF2752" s="155"/>
      <c r="AG2752" s="155"/>
      <c r="AH2752" s="155"/>
      <c r="AI2752" s="155"/>
      <c r="AJ2752" s="155"/>
      <c r="AK2752" s="155"/>
      <c r="AL2752" s="155"/>
      <c r="AM2752" s="155"/>
      <c r="AN2752" s="155"/>
      <c r="AO2752" s="155"/>
      <c r="AP2752" s="155"/>
      <c r="AQ2752" s="155"/>
      <c r="AR2752" s="155"/>
    </row>
    <row r="2753" spans="1:44" ht="102" hidden="1" x14ac:dyDescent="0.3">
      <c r="A2753" s="155"/>
      <c r="B2753" s="165" t="s">
        <v>4107</v>
      </c>
      <c r="C2753" s="162"/>
      <c r="D2753" s="170">
        <v>3466.05</v>
      </c>
      <c r="E2753" s="171">
        <v>3466.05</v>
      </c>
      <c r="F2753" s="166" t="s">
        <v>2764</v>
      </c>
      <c r="G2753" s="161" t="s">
        <v>1661</v>
      </c>
      <c r="H2753" s="162" t="s">
        <v>657</v>
      </c>
      <c r="I2753" s="155"/>
      <c r="J2753" s="155"/>
      <c r="K2753" s="155"/>
      <c r="L2753" s="155"/>
      <c r="M2753" s="155"/>
      <c r="N2753" s="155"/>
      <c r="O2753" s="155"/>
      <c r="P2753" s="155"/>
      <c r="Q2753" s="155"/>
      <c r="R2753" s="155"/>
      <c r="S2753" s="155"/>
      <c r="T2753" s="155"/>
      <c r="U2753" s="155"/>
      <c r="V2753" s="155"/>
      <c r="W2753" s="155"/>
      <c r="X2753" s="155"/>
      <c r="Y2753" s="155"/>
      <c r="Z2753" s="155"/>
      <c r="AA2753" s="155"/>
      <c r="AB2753" s="155"/>
      <c r="AC2753" s="155"/>
      <c r="AD2753" s="155"/>
      <c r="AE2753" s="155"/>
      <c r="AF2753" s="155"/>
      <c r="AG2753" s="155"/>
      <c r="AH2753" s="155"/>
      <c r="AI2753" s="155"/>
      <c r="AJ2753" s="155"/>
      <c r="AK2753" s="155"/>
      <c r="AL2753" s="155"/>
      <c r="AM2753" s="155"/>
      <c r="AN2753" s="155"/>
      <c r="AO2753" s="155"/>
      <c r="AP2753" s="155"/>
      <c r="AQ2753" s="155"/>
      <c r="AR2753" s="155"/>
    </row>
    <row r="2754" spans="1:44" ht="102" hidden="1" x14ac:dyDescent="0.3">
      <c r="A2754" s="155"/>
      <c r="B2754" s="166" t="s">
        <v>2764</v>
      </c>
      <c r="C2754" s="167"/>
      <c r="D2754" s="170">
        <v>3466.05</v>
      </c>
      <c r="E2754" s="171">
        <v>3466.05</v>
      </c>
      <c r="F2754" s="161" t="s">
        <v>1661</v>
      </c>
      <c r="G2754" s="165" t="s">
        <v>4107</v>
      </c>
      <c r="H2754" s="162"/>
      <c r="I2754" s="155"/>
      <c r="J2754" s="155"/>
      <c r="K2754" s="155"/>
      <c r="L2754" s="155"/>
      <c r="M2754" s="155"/>
      <c r="N2754" s="155"/>
      <c r="O2754" s="155"/>
      <c r="P2754" s="155"/>
      <c r="Q2754" s="155"/>
      <c r="R2754" s="155"/>
      <c r="S2754" s="155"/>
      <c r="T2754" s="155"/>
      <c r="U2754" s="155"/>
      <c r="V2754" s="155"/>
      <c r="W2754" s="155"/>
      <c r="X2754" s="155"/>
      <c r="Y2754" s="155"/>
      <c r="Z2754" s="155"/>
      <c r="AA2754" s="155"/>
      <c r="AB2754" s="155"/>
      <c r="AC2754" s="155"/>
      <c r="AD2754" s="155"/>
      <c r="AE2754" s="155"/>
      <c r="AF2754" s="155"/>
      <c r="AG2754" s="155"/>
      <c r="AH2754" s="155"/>
      <c r="AI2754" s="155"/>
      <c r="AJ2754" s="155"/>
      <c r="AK2754" s="155"/>
      <c r="AL2754" s="155"/>
      <c r="AM2754" s="155"/>
      <c r="AN2754" s="155"/>
      <c r="AO2754" s="155"/>
      <c r="AP2754" s="155"/>
      <c r="AQ2754" s="155"/>
      <c r="AR2754" s="155"/>
    </row>
    <row r="2755" spans="1:44" ht="102" x14ac:dyDescent="0.3">
      <c r="A2755" s="155"/>
      <c r="B2755" s="161" t="s">
        <v>1661</v>
      </c>
      <c r="C2755" s="162" t="s">
        <v>657</v>
      </c>
      <c r="D2755" s="170">
        <v>1679.34</v>
      </c>
      <c r="E2755" s="171">
        <v>1679.34</v>
      </c>
      <c r="F2755" s="165" t="s">
        <v>4107</v>
      </c>
      <c r="G2755" s="166" t="s">
        <v>3159</v>
      </c>
      <c r="H2755" s="167"/>
      <c r="I2755" s="155"/>
      <c r="J2755" s="155"/>
      <c r="K2755" s="155"/>
      <c r="L2755" s="155"/>
      <c r="M2755" s="155"/>
      <c r="N2755" s="155"/>
      <c r="O2755" s="155"/>
      <c r="P2755" s="155"/>
      <c r="Q2755" s="155"/>
      <c r="R2755" s="155"/>
      <c r="S2755" s="155"/>
      <c r="T2755" s="155"/>
      <c r="U2755" s="155"/>
      <c r="V2755" s="155"/>
      <c r="W2755" s="155"/>
      <c r="X2755" s="155"/>
      <c r="Y2755" s="155"/>
      <c r="Z2755" s="155"/>
      <c r="AA2755" s="155"/>
      <c r="AB2755" s="155"/>
      <c r="AC2755" s="155"/>
      <c r="AD2755" s="155"/>
      <c r="AE2755" s="155"/>
      <c r="AF2755" s="155"/>
      <c r="AG2755" s="155"/>
      <c r="AH2755" s="155"/>
      <c r="AI2755" s="155"/>
      <c r="AJ2755" s="155"/>
      <c r="AK2755" s="155"/>
      <c r="AL2755" s="155"/>
      <c r="AM2755" s="155"/>
      <c r="AN2755" s="155"/>
      <c r="AO2755" s="155"/>
      <c r="AP2755" s="155"/>
      <c r="AQ2755" s="155"/>
      <c r="AR2755" s="155"/>
    </row>
    <row r="2756" spans="1:44" ht="102" hidden="1" x14ac:dyDescent="0.3">
      <c r="A2756" s="155"/>
      <c r="B2756" s="165" t="s">
        <v>4107</v>
      </c>
      <c r="C2756" s="162"/>
      <c r="D2756" s="170">
        <v>1679.34</v>
      </c>
      <c r="E2756" s="171">
        <v>1679.34</v>
      </c>
      <c r="F2756" s="166" t="s">
        <v>3159</v>
      </c>
      <c r="G2756" s="161" t="s">
        <v>1672</v>
      </c>
      <c r="H2756" s="162" t="s">
        <v>1144</v>
      </c>
      <c r="I2756" s="155"/>
      <c r="J2756" s="155"/>
      <c r="K2756" s="155"/>
      <c r="L2756" s="155"/>
      <c r="M2756" s="155"/>
      <c r="N2756" s="155"/>
      <c r="O2756" s="155"/>
      <c r="P2756" s="155"/>
      <c r="Q2756" s="155"/>
      <c r="R2756" s="155"/>
      <c r="S2756" s="155"/>
      <c r="T2756" s="155"/>
      <c r="U2756" s="155"/>
      <c r="V2756" s="155"/>
      <c r="W2756" s="155"/>
      <c r="X2756" s="155"/>
      <c r="Y2756" s="155"/>
      <c r="Z2756" s="155"/>
      <c r="AA2756" s="155"/>
      <c r="AB2756" s="155"/>
      <c r="AC2756" s="155"/>
      <c r="AD2756" s="155"/>
      <c r="AE2756" s="155"/>
      <c r="AF2756" s="155"/>
      <c r="AG2756" s="155"/>
      <c r="AH2756" s="155"/>
      <c r="AI2756" s="155"/>
      <c r="AJ2756" s="155"/>
      <c r="AK2756" s="155"/>
      <c r="AL2756" s="155"/>
      <c r="AM2756" s="155"/>
      <c r="AN2756" s="155"/>
      <c r="AO2756" s="155"/>
      <c r="AP2756" s="155"/>
      <c r="AQ2756" s="155"/>
      <c r="AR2756" s="155"/>
    </row>
    <row r="2757" spans="1:44" ht="102" hidden="1" x14ac:dyDescent="0.3">
      <c r="A2757" s="155"/>
      <c r="B2757" s="166" t="s">
        <v>3159</v>
      </c>
      <c r="C2757" s="167"/>
      <c r="D2757" s="170">
        <v>1679.34</v>
      </c>
      <c r="E2757" s="171">
        <v>1679.34</v>
      </c>
      <c r="F2757" s="161" t="s">
        <v>1672</v>
      </c>
      <c r="G2757" s="165" t="s">
        <v>4107</v>
      </c>
      <c r="H2757" s="162"/>
      <c r="I2757" s="155"/>
      <c r="J2757" s="155"/>
      <c r="K2757" s="155"/>
      <c r="L2757" s="155"/>
      <c r="M2757" s="155"/>
      <c r="N2757" s="155"/>
      <c r="O2757" s="155"/>
      <c r="P2757" s="155"/>
      <c r="Q2757" s="155"/>
      <c r="R2757" s="155"/>
      <c r="S2757" s="155"/>
      <c r="T2757" s="155"/>
      <c r="U2757" s="155"/>
      <c r="V2757" s="155"/>
      <c r="W2757" s="155"/>
      <c r="X2757" s="155"/>
      <c r="Y2757" s="155"/>
      <c r="Z2757" s="155"/>
      <c r="AA2757" s="155"/>
      <c r="AB2757" s="155"/>
      <c r="AC2757" s="155"/>
      <c r="AD2757" s="155"/>
      <c r="AE2757" s="155"/>
      <c r="AF2757" s="155"/>
      <c r="AG2757" s="155"/>
      <c r="AH2757" s="155"/>
      <c r="AI2757" s="155"/>
      <c r="AJ2757" s="155"/>
      <c r="AK2757" s="155"/>
      <c r="AL2757" s="155"/>
      <c r="AM2757" s="155"/>
      <c r="AN2757" s="155"/>
      <c r="AO2757" s="155"/>
      <c r="AP2757" s="155"/>
      <c r="AQ2757" s="155"/>
      <c r="AR2757" s="155"/>
    </row>
    <row r="2758" spans="1:44" ht="102" x14ac:dyDescent="0.3">
      <c r="A2758" s="155"/>
      <c r="B2758" s="161" t="s">
        <v>1672</v>
      </c>
      <c r="C2758" s="162" t="s">
        <v>1144</v>
      </c>
      <c r="D2758" s="170">
        <v>2662.89</v>
      </c>
      <c r="E2758" s="171">
        <v>2662.89</v>
      </c>
      <c r="F2758" s="165" t="s">
        <v>4107</v>
      </c>
      <c r="G2758" s="166" t="s">
        <v>3160</v>
      </c>
      <c r="H2758" s="167"/>
      <c r="I2758" s="155"/>
      <c r="J2758" s="155"/>
      <c r="K2758" s="155"/>
      <c r="L2758" s="155"/>
      <c r="M2758" s="155"/>
      <c r="N2758" s="155"/>
      <c r="O2758" s="155"/>
      <c r="P2758" s="155"/>
      <c r="Q2758" s="155"/>
      <c r="R2758" s="155"/>
      <c r="S2758" s="155"/>
      <c r="T2758" s="155"/>
      <c r="U2758" s="155"/>
      <c r="V2758" s="155"/>
      <c r="W2758" s="155"/>
      <c r="X2758" s="155"/>
      <c r="Y2758" s="155"/>
      <c r="Z2758" s="155"/>
      <c r="AA2758" s="155"/>
      <c r="AB2758" s="155"/>
      <c r="AC2758" s="155"/>
      <c r="AD2758" s="155"/>
      <c r="AE2758" s="155"/>
      <c r="AF2758" s="155"/>
      <c r="AG2758" s="155"/>
      <c r="AH2758" s="155"/>
      <c r="AI2758" s="155"/>
      <c r="AJ2758" s="155"/>
      <c r="AK2758" s="155"/>
      <c r="AL2758" s="155"/>
      <c r="AM2758" s="155"/>
      <c r="AN2758" s="155"/>
      <c r="AO2758" s="155"/>
      <c r="AP2758" s="155"/>
      <c r="AQ2758" s="155"/>
      <c r="AR2758" s="155"/>
    </row>
    <row r="2759" spans="1:44" ht="102" hidden="1" x14ac:dyDescent="0.3">
      <c r="A2759" s="155"/>
      <c r="B2759" s="165" t="s">
        <v>4107</v>
      </c>
      <c r="C2759" s="162"/>
      <c r="D2759" s="170">
        <v>2662.89</v>
      </c>
      <c r="E2759" s="171">
        <v>2662.89</v>
      </c>
      <c r="F2759" s="166" t="s">
        <v>3160</v>
      </c>
      <c r="G2759" s="161" t="s">
        <v>1664</v>
      </c>
      <c r="H2759" s="162" t="s">
        <v>710</v>
      </c>
      <c r="I2759" s="155"/>
      <c r="J2759" s="155"/>
      <c r="K2759" s="155"/>
      <c r="L2759" s="155"/>
      <c r="M2759" s="155"/>
      <c r="N2759" s="155"/>
      <c r="O2759" s="155"/>
      <c r="P2759" s="155"/>
      <c r="Q2759" s="155"/>
      <c r="R2759" s="155"/>
      <c r="S2759" s="155"/>
      <c r="T2759" s="155"/>
      <c r="U2759" s="155"/>
      <c r="V2759" s="155"/>
      <c r="W2759" s="155"/>
      <c r="X2759" s="155"/>
      <c r="Y2759" s="155"/>
      <c r="Z2759" s="155"/>
      <c r="AA2759" s="155"/>
      <c r="AB2759" s="155"/>
      <c r="AC2759" s="155"/>
      <c r="AD2759" s="155"/>
      <c r="AE2759" s="155"/>
      <c r="AF2759" s="155"/>
      <c r="AG2759" s="155"/>
      <c r="AH2759" s="155"/>
      <c r="AI2759" s="155"/>
      <c r="AJ2759" s="155"/>
      <c r="AK2759" s="155"/>
      <c r="AL2759" s="155"/>
      <c r="AM2759" s="155"/>
      <c r="AN2759" s="155"/>
      <c r="AO2759" s="155"/>
      <c r="AP2759" s="155"/>
      <c r="AQ2759" s="155"/>
      <c r="AR2759" s="155"/>
    </row>
    <row r="2760" spans="1:44" ht="102" hidden="1" x14ac:dyDescent="0.3">
      <c r="A2760" s="155"/>
      <c r="B2760" s="166" t="s">
        <v>3160</v>
      </c>
      <c r="C2760" s="167"/>
      <c r="D2760" s="170">
        <v>2662.89</v>
      </c>
      <c r="E2760" s="171">
        <v>2662.89</v>
      </c>
      <c r="F2760" s="161" t="s">
        <v>1664</v>
      </c>
      <c r="G2760" s="165" t="s">
        <v>4107</v>
      </c>
      <c r="H2760" s="162"/>
      <c r="I2760" s="155"/>
      <c r="J2760" s="155"/>
      <c r="K2760" s="155"/>
      <c r="L2760" s="155"/>
      <c r="M2760" s="155"/>
      <c r="N2760" s="155"/>
      <c r="O2760" s="155"/>
      <c r="P2760" s="155"/>
      <c r="Q2760" s="155"/>
      <c r="R2760" s="155"/>
      <c r="S2760" s="155"/>
      <c r="T2760" s="155"/>
      <c r="U2760" s="155"/>
      <c r="V2760" s="155"/>
      <c r="W2760" s="155"/>
      <c r="X2760" s="155"/>
      <c r="Y2760" s="155"/>
      <c r="Z2760" s="155"/>
      <c r="AA2760" s="155"/>
      <c r="AB2760" s="155"/>
      <c r="AC2760" s="155"/>
      <c r="AD2760" s="155"/>
      <c r="AE2760" s="155"/>
      <c r="AF2760" s="155"/>
      <c r="AG2760" s="155"/>
      <c r="AH2760" s="155"/>
      <c r="AI2760" s="155"/>
      <c r="AJ2760" s="155"/>
      <c r="AK2760" s="155"/>
      <c r="AL2760" s="155"/>
      <c r="AM2760" s="155"/>
      <c r="AN2760" s="155"/>
      <c r="AO2760" s="155"/>
      <c r="AP2760" s="155"/>
      <c r="AQ2760" s="155"/>
      <c r="AR2760" s="155"/>
    </row>
    <row r="2761" spans="1:44" ht="102" x14ac:dyDescent="0.3">
      <c r="A2761" s="155"/>
      <c r="B2761" s="161" t="s">
        <v>1664</v>
      </c>
      <c r="C2761" s="162" t="s">
        <v>710</v>
      </c>
      <c r="D2761" s="170">
        <v>1395.87</v>
      </c>
      <c r="E2761" s="171">
        <v>1395.87</v>
      </c>
      <c r="F2761" s="165" t="s">
        <v>4107</v>
      </c>
      <c r="G2761" s="166" t="s">
        <v>3161</v>
      </c>
      <c r="H2761" s="167"/>
      <c r="I2761" s="155"/>
      <c r="J2761" s="155"/>
      <c r="K2761" s="155"/>
      <c r="L2761" s="155"/>
      <c r="M2761" s="155"/>
      <c r="N2761" s="155"/>
      <c r="O2761" s="155"/>
      <c r="P2761" s="155"/>
      <c r="Q2761" s="155"/>
      <c r="R2761" s="155"/>
      <c r="S2761" s="155"/>
      <c r="T2761" s="155"/>
      <c r="U2761" s="155"/>
      <c r="V2761" s="155"/>
      <c r="W2761" s="155"/>
      <c r="X2761" s="155"/>
      <c r="Y2761" s="155"/>
      <c r="Z2761" s="155"/>
      <c r="AA2761" s="155"/>
      <c r="AB2761" s="155"/>
      <c r="AC2761" s="155"/>
      <c r="AD2761" s="155"/>
      <c r="AE2761" s="155"/>
      <c r="AF2761" s="155"/>
      <c r="AG2761" s="155"/>
      <c r="AH2761" s="155"/>
      <c r="AI2761" s="155"/>
      <c r="AJ2761" s="155"/>
      <c r="AK2761" s="155"/>
      <c r="AL2761" s="155"/>
      <c r="AM2761" s="155"/>
      <c r="AN2761" s="155"/>
      <c r="AO2761" s="155"/>
      <c r="AP2761" s="155"/>
      <c r="AQ2761" s="155"/>
      <c r="AR2761" s="155"/>
    </row>
    <row r="2762" spans="1:44" ht="102" hidden="1" x14ac:dyDescent="0.3">
      <c r="A2762" s="155"/>
      <c r="B2762" s="165" t="s">
        <v>4107</v>
      </c>
      <c r="C2762" s="162"/>
      <c r="D2762" s="170">
        <v>1395.87</v>
      </c>
      <c r="E2762" s="171">
        <v>1395.87</v>
      </c>
      <c r="F2762" s="166" t="s">
        <v>3161</v>
      </c>
      <c r="G2762" s="161" t="s">
        <v>1334</v>
      </c>
      <c r="H2762" s="162" t="s">
        <v>1067</v>
      </c>
      <c r="I2762" s="155"/>
      <c r="J2762" s="155"/>
      <c r="K2762" s="155"/>
      <c r="L2762" s="155"/>
      <c r="M2762" s="155"/>
      <c r="N2762" s="155"/>
      <c r="O2762" s="155"/>
      <c r="P2762" s="155"/>
      <c r="Q2762" s="155"/>
      <c r="R2762" s="155"/>
      <c r="S2762" s="155"/>
      <c r="T2762" s="155"/>
      <c r="U2762" s="155"/>
      <c r="V2762" s="155"/>
      <c r="W2762" s="155"/>
      <c r="X2762" s="155"/>
      <c r="Y2762" s="155"/>
      <c r="Z2762" s="155"/>
      <c r="AA2762" s="155"/>
      <c r="AB2762" s="155"/>
      <c r="AC2762" s="155"/>
      <c r="AD2762" s="155"/>
      <c r="AE2762" s="155"/>
      <c r="AF2762" s="155"/>
      <c r="AG2762" s="155"/>
      <c r="AH2762" s="155"/>
      <c r="AI2762" s="155"/>
      <c r="AJ2762" s="155"/>
      <c r="AK2762" s="155"/>
      <c r="AL2762" s="155"/>
      <c r="AM2762" s="155"/>
      <c r="AN2762" s="155"/>
      <c r="AO2762" s="155"/>
      <c r="AP2762" s="155"/>
      <c r="AQ2762" s="155"/>
      <c r="AR2762" s="155"/>
    </row>
    <row r="2763" spans="1:44" ht="102" hidden="1" x14ac:dyDescent="0.3">
      <c r="A2763" s="155"/>
      <c r="B2763" s="166" t="s">
        <v>3161</v>
      </c>
      <c r="C2763" s="167"/>
      <c r="D2763" s="170">
        <v>1395.87</v>
      </c>
      <c r="E2763" s="171">
        <v>1395.87</v>
      </c>
      <c r="F2763" s="161" t="s">
        <v>1334</v>
      </c>
      <c r="G2763" s="165" t="s">
        <v>4107</v>
      </c>
      <c r="H2763" s="162"/>
      <c r="I2763" s="155"/>
      <c r="J2763" s="155"/>
      <c r="K2763" s="155"/>
      <c r="L2763" s="155"/>
      <c r="M2763" s="155"/>
      <c r="N2763" s="155"/>
      <c r="O2763" s="155"/>
      <c r="P2763" s="155"/>
      <c r="Q2763" s="155"/>
      <c r="R2763" s="155"/>
      <c r="S2763" s="155"/>
      <c r="T2763" s="155"/>
      <c r="U2763" s="155"/>
      <c r="V2763" s="155"/>
      <c r="W2763" s="155"/>
      <c r="X2763" s="155"/>
      <c r="Y2763" s="155"/>
      <c r="Z2763" s="155"/>
      <c r="AA2763" s="155"/>
      <c r="AB2763" s="155"/>
      <c r="AC2763" s="155"/>
      <c r="AD2763" s="155"/>
      <c r="AE2763" s="155"/>
      <c r="AF2763" s="155"/>
      <c r="AG2763" s="155"/>
      <c r="AH2763" s="155"/>
      <c r="AI2763" s="155"/>
      <c r="AJ2763" s="155"/>
      <c r="AK2763" s="155"/>
      <c r="AL2763" s="155"/>
      <c r="AM2763" s="155"/>
      <c r="AN2763" s="155"/>
      <c r="AO2763" s="155"/>
      <c r="AP2763" s="155"/>
      <c r="AQ2763" s="155"/>
      <c r="AR2763" s="155"/>
    </row>
    <row r="2764" spans="1:44" ht="102" x14ac:dyDescent="0.3">
      <c r="A2764" s="155"/>
      <c r="B2764" s="161" t="s">
        <v>1334</v>
      </c>
      <c r="C2764" s="162" t="s">
        <v>1067</v>
      </c>
      <c r="D2764" s="170">
        <v>1447.41</v>
      </c>
      <c r="E2764" s="171">
        <v>1447.41</v>
      </c>
      <c r="F2764" s="165" t="s">
        <v>4107</v>
      </c>
      <c r="G2764" s="166" t="s">
        <v>3162</v>
      </c>
      <c r="H2764" s="167"/>
      <c r="I2764" s="155"/>
      <c r="J2764" s="155"/>
      <c r="K2764" s="155"/>
      <c r="L2764" s="155"/>
      <c r="M2764" s="155"/>
      <c r="N2764" s="155"/>
      <c r="O2764" s="155"/>
      <c r="P2764" s="155"/>
      <c r="Q2764" s="155"/>
      <c r="R2764" s="155"/>
      <c r="S2764" s="155"/>
      <c r="T2764" s="155"/>
      <c r="U2764" s="155"/>
      <c r="V2764" s="155"/>
      <c r="W2764" s="155"/>
      <c r="X2764" s="155"/>
      <c r="Y2764" s="155"/>
      <c r="Z2764" s="155"/>
      <c r="AA2764" s="155"/>
      <c r="AB2764" s="155"/>
      <c r="AC2764" s="155"/>
      <c r="AD2764" s="155"/>
      <c r="AE2764" s="155"/>
      <c r="AF2764" s="155"/>
      <c r="AG2764" s="155"/>
      <c r="AH2764" s="155"/>
      <c r="AI2764" s="155"/>
      <c r="AJ2764" s="155"/>
      <c r="AK2764" s="155"/>
      <c r="AL2764" s="155"/>
      <c r="AM2764" s="155"/>
      <c r="AN2764" s="155"/>
      <c r="AO2764" s="155"/>
      <c r="AP2764" s="155"/>
      <c r="AQ2764" s="155"/>
      <c r="AR2764" s="155"/>
    </row>
    <row r="2765" spans="1:44" ht="102" hidden="1" x14ac:dyDescent="0.3">
      <c r="A2765" s="155"/>
      <c r="B2765" s="165" t="s">
        <v>4107</v>
      </c>
      <c r="C2765" s="162"/>
      <c r="D2765" s="170">
        <v>1447.41</v>
      </c>
      <c r="E2765" s="171">
        <v>1447.41</v>
      </c>
      <c r="F2765" s="166" t="s">
        <v>3162</v>
      </c>
      <c r="G2765" s="161" t="s">
        <v>1323</v>
      </c>
      <c r="H2765" s="162" t="s">
        <v>563</v>
      </c>
      <c r="I2765" s="155"/>
      <c r="J2765" s="155"/>
      <c r="K2765" s="155"/>
      <c r="L2765" s="155"/>
      <c r="M2765" s="155"/>
      <c r="N2765" s="155"/>
      <c r="O2765" s="155"/>
      <c r="P2765" s="155"/>
      <c r="Q2765" s="155"/>
      <c r="R2765" s="155"/>
      <c r="S2765" s="155"/>
      <c r="T2765" s="155"/>
      <c r="U2765" s="155"/>
      <c r="V2765" s="155"/>
      <c r="W2765" s="155"/>
      <c r="X2765" s="155"/>
      <c r="Y2765" s="155"/>
      <c r="Z2765" s="155"/>
      <c r="AA2765" s="155"/>
      <c r="AB2765" s="155"/>
      <c r="AC2765" s="155"/>
      <c r="AD2765" s="155"/>
      <c r="AE2765" s="155"/>
      <c r="AF2765" s="155"/>
      <c r="AG2765" s="155"/>
      <c r="AH2765" s="155"/>
      <c r="AI2765" s="155"/>
      <c r="AJ2765" s="155"/>
      <c r="AK2765" s="155"/>
      <c r="AL2765" s="155"/>
      <c r="AM2765" s="155"/>
      <c r="AN2765" s="155"/>
      <c r="AO2765" s="155"/>
      <c r="AP2765" s="155"/>
      <c r="AQ2765" s="155"/>
      <c r="AR2765" s="155"/>
    </row>
    <row r="2766" spans="1:44" ht="102" hidden="1" x14ac:dyDescent="0.3">
      <c r="A2766" s="155"/>
      <c r="B2766" s="166" t="s">
        <v>3162</v>
      </c>
      <c r="C2766" s="167"/>
      <c r="D2766" s="170">
        <v>1447.41</v>
      </c>
      <c r="E2766" s="171">
        <v>1447.41</v>
      </c>
      <c r="F2766" s="161" t="s">
        <v>1323</v>
      </c>
      <c r="G2766" s="165" t="s">
        <v>4107</v>
      </c>
      <c r="H2766" s="162"/>
      <c r="I2766" s="155"/>
      <c r="J2766" s="155"/>
      <c r="K2766" s="155"/>
      <c r="L2766" s="155"/>
      <c r="M2766" s="155"/>
      <c r="N2766" s="155"/>
      <c r="O2766" s="155"/>
      <c r="P2766" s="155"/>
      <c r="Q2766" s="155"/>
      <c r="R2766" s="155"/>
      <c r="S2766" s="155"/>
      <c r="T2766" s="155"/>
      <c r="U2766" s="155"/>
      <c r="V2766" s="155"/>
      <c r="W2766" s="155"/>
      <c r="X2766" s="155"/>
      <c r="Y2766" s="155"/>
      <c r="Z2766" s="155"/>
      <c r="AA2766" s="155"/>
      <c r="AB2766" s="155"/>
      <c r="AC2766" s="155"/>
      <c r="AD2766" s="155"/>
      <c r="AE2766" s="155"/>
      <c r="AF2766" s="155"/>
      <c r="AG2766" s="155"/>
      <c r="AH2766" s="155"/>
      <c r="AI2766" s="155"/>
      <c r="AJ2766" s="155"/>
      <c r="AK2766" s="155"/>
      <c r="AL2766" s="155"/>
      <c r="AM2766" s="155"/>
      <c r="AN2766" s="155"/>
      <c r="AO2766" s="155"/>
      <c r="AP2766" s="155"/>
      <c r="AQ2766" s="155"/>
      <c r="AR2766" s="155"/>
    </row>
    <row r="2767" spans="1:44" ht="102" x14ac:dyDescent="0.3">
      <c r="A2767" s="155"/>
      <c r="B2767" s="161" t="s">
        <v>1323</v>
      </c>
      <c r="C2767" s="162" t="s">
        <v>563</v>
      </c>
      <c r="D2767" s="170">
        <v>2534.04</v>
      </c>
      <c r="E2767" s="171">
        <v>2534.04</v>
      </c>
      <c r="F2767" s="165" t="s">
        <v>4107</v>
      </c>
      <c r="G2767" s="166" t="s">
        <v>3163</v>
      </c>
      <c r="H2767" s="167"/>
      <c r="I2767" s="155"/>
      <c r="J2767" s="155"/>
      <c r="K2767" s="155"/>
      <c r="L2767" s="155"/>
      <c r="M2767" s="155"/>
      <c r="N2767" s="155"/>
      <c r="O2767" s="155"/>
      <c r="P2767" s="155"/>
      <c r="Q2767" s="155"/>
      <c r="R2767" s="155"/>
      <c r="S2767" s="155"/>
      <c r="T2767" s="155"/>
      <c r="U2767" s="155"/>
      <c r="V2767" s="155"/>
      <c r="W2767" s="155"/>
      <c r="X2767" s="155"/>
      <c r="Y2767" s="155"/>
      <c r="Z2767" s="155"/>
      <c r="AA2767" s="155"/>
      <c r="AB2767" s="155"/>
      <c r="AC2767" s="155"/>
      <c r="AD2767" s="155"/>
      <c r="AE2767" s="155"/>
      <c r="AF2767" s="155"/>
      <c r="AG2767" s="155"/>
      <c r="AH2767" s="155"/>
      <c r="AI2767" s="155"/>
      <c r="AJ2767" s="155"/>
      <c r="AK2767" s="155"/>
      <c r="AL2767" s="155"/>
      <c r="AM2767" s="155"/>
      <c r="AN2767" s="155"/>
      <c r="AO2767" s="155"/>
      <c r="AP2767" s="155"/>
      <c r="AQ2767" s="155"/>
      <c r="AR2767" s="155"/>
    </row>
    <row r="2768" spans="1:44" ht="102" hidden="1" x14ac:dyDescent="0.3">
      <c r="A2768" s="155"/>
      <c r="B2768" s="165" t="s">
        <v>4107</v>
      </c>
      <c r="C2768" s="162"/>
      <c r="D2768" s="170">
        <v>2534.04</v>
      </c>
      <c r="E2768" s="171">
        <v>2534.04</v>
      </c>
      <c r="F2768" s="166" t="s">
        <v>3163</v>
      </c>
      <c r="G2768" s="161" t="s">
        <v>1596</v>
      </c>
      <c r="H2768" s="162" t="s">
        <v>1083</v>
      </c>
      <c r="I2768" s="155"/>
      <c r="J2768" s="155"/>
      <c r="K2768" s="155"/>
      <c r="L2768" s="155"/>
      <c r="M2768" s="155"/>
      <c r="N2768" s="155"/>
      <c r="O2768" s="155"/>
      <c r="P2768" s="155"/>
      <c r="Q2768" s="155"/>
      <c r="R2768" s="155"/>
      <c r="S2768" s="155"/>
      <c r="T2768" s="155"/>
      <c r="U2768" s="155"/>
      <c r="V2768" s="155"/>
      <c r="W2768" s="155"/>
      <c r="X2768" s="155"/>
      <c r="Y2768" s="155"/>
      <c r="Z2768" s="155"/>
      <c r="AA2768" s="155"/>
      <c r="AB2768" s="155"/>
      <c r="AC2768" s="155"/>
      <c r="AD2768" s="155"/>
      <c r="AE2768" s="155"/>
      <c r="AF2768" s="155"/>
      <c r="AG2768" s="155"/>
      <c r="AH2768" s="155"/>
      <c r="AI2768" s="155"/>
      <c r="AJ2768" s="155"/>
      <c r="AK2768" s="155"/>
      <c r="AL2768" s="155"/>
      <c r="AM2768" s="155"/>
      <c r="AN2768" s="155"/>
      <c r="AO2768" s="155"/>
      <c r="AP2768" s="155"/>
      <c r="AQ2768" s="155"/>
      <c r="AR2768" s="155"/>
    </row>
    <row r="2769" spans="1:44" ht="102" hidden="1" x14ac:dyDescent="0.3">
      <c r="A2769" s="155"/>
      <c r="B2769" s="166" t="s">
        <v>3163</v>
      </c>
      <c r="C2769" s="167"/>
      <c r="D2769" s="170">
        <v>2534.04</v>
      </c>
      <c r="E2769" s="171">
        <v>2534.04</v>
      </c>
      <c r="F2769" s="161" t="s">
        <v>1596</v>
      </c>
      <c r="G2769" s="165" t="s">
        <v>4107</v>
      </c>
      <c r="H2769" s="162"/>
      <c r="I2769" s="155"/>
      <c r="J2769" s="155"/>
      <c r="K2769" s="155"/>
      <c r="L2769" s="155"/>
      <c r="M2769" s="155"/>
      <c r="N2769" s="155"/>
      <c r="O2769" s="155"/>
      <c r="P2769" s="155"/>
      <c r="Q2769" s="155"/>
      <c r="R2769" s="155"/>
      <c r="S2769" s="155"/>
      <c r="T2769" s="155"/>
      <c r="U2769" s="155"/>
      <c r="V2769" s="155"/>
      <c r="W2769" s="155"/>
      <c r="X2769" s="155"/>
      <c r="Y2769" s="155"/>
      <c r="Z2769" s="155"/>
      <c r="AA2769" s="155"/>
      <c r="AB2769" s="155"/>
      <c r="AC2769" s="155"/>
      <c r="AD2769" s="155"/>
      <c r="AE2769" s="155"/>
      <c r="AF2769" s="155"/>
      <c r="AG2769" s="155"/>
      <c r="AH2769" s="155"/>
      <c r="AI2769" s="155"/>
      <c r="AJ2769" s="155"/>
      <c r="AK2769" s="155"/>
      <c r="AL2769" s="155"/>
      <c r="AM2769" s="155"/>
      <c r="AN2769" s="155"/>
      <c r="AO2769" s="155"/>
      <c r="AP2769" s="155"/>
      <c r="AQ2769" s="155"/>
      <c r="AR2769" s="155"/>
    </row>
    <row r="2770" spans="1:44" ht="102" x14ac:dyDescent="0.3">
      <c r="A2770" s="155"/>
      <c r="B2770" s="161" t="s">
        <v>1596</v>
      </c>
      <c r="C2770" s="162" t="s">
        <v>1083</v>
      </c>
      <c r="D2770" s="170">
        <v>1687.93</v>
      </c>
      <c r="E2770" s="171">
        <v>1687.93</v>
      </c>
      <c r="F2770" s="165" t="s">
        <v>4107</v>
      </c>
      <c r="G2770" s="166" t="s">
        <v>3164</v>
      </c>
      <c r="H2770" s="167"/>
      <c r="I2770" s="155"/>
      <c r="J2770" s="155"/>
      <c r="K2770" s="155"/>
      <c r="L2770" s="155"/>
      <c r="M2770" s="155"/>
      <c r="N2770" s="155"/>
      <c r="O2770" s="155"/>
      <c r="P2770" s="155"/>
      <c r="Q2770" s="155"/>
      <c r="R2770" s="155"/>
      <c r="S2770" s="155"/>
      <c r="T2770" s="155"/>
      <c r="U2770" s="155"/>
      <c r="V2770" s="155"/>
      <c r="W2770" s="155"/>
      <c r="X2770" s="155"/>
      <c r="Y2770" s="155"/>
      <c r="Z2770" s="155"/>
      <c r="AA2770" s="155"/>
      <c r="AB2770" s="155"/>
      <c r="AC2770" s="155"/>
      <c r="AD2770" s="155"/>
      <c r="AE2770" s="155"/>
      <c r="AF2770" s="155"/>
      <c r="AG2770" s="155"/>
      <c r="AH2770" s="155"/>
      <c r="AI2770" s="155"/>
      <c r="AJ2770" s="155"/>
      <c r="AK2770" s="155"/>
      <c r="AL2770" s="155"/>
      <c r="AM2770" s="155"/>
      <c r="AN2770" s="155"/>
      <c r="AO2770" s="155"/>
      <c r="AP2770" s="155"/>
      <c r="AQ2770" s="155"/>
      <c r="AR2770" s="155"/>
    </row>
    <row r="2771" spans="1:44" ht="102" hidden="1" x14ac:dyDescent="0.3">
      <c r="A2771" s="155"/>
      <c r="B2771" s="165" t="s">
        <v>4107</v>
      </c>
      <c r="C2771" s="162"/>
      <c r="D2771" s="170">
        <v>1687.93</v>
      </c>
      <c r="E2771" s="171">
        <v>1687.93</v>
      </c>
      <c r="F2771" s="166" t="s">
        <v>3164</v>
      </c>
      <c r="G2771" s="161" t="s">
        <v>1613</v>
      </c>
      <c r="H2771" s="162" t="s">
        <v>896</v>
      </c>
      <c r="I2771" s="155"/>
      <c r="J2771" s="155"/>
      <c r="K2771" s="155"/>
      <c r="L2771" s="155"/>
      <c r="M2771" s="155"/>
      <c r="N2771" s="155"/>
      <c r="O2771" s="155"/>
      <c r="P2771" s="155"/>
      <c r="Q2771" s="155"/>
      <c r="R2771" s="155"/>
      <c r="S2771" s="155"/>
      <c r="T2771" s="155"/>
      <c r="U2771" s="155"/>
      <c r="V2771" s="155"/>
      <c r="W2771" s="155"/>
      <c r="X2771" s="155"/>
      <c r="Y2771" s="155"/>
      <c r="Z2771" s="155"/>
      <c r="AA2771" s="155"/>
      <c r="AB2771" s="155"/>
      <c r="AC2771" s="155"/>
      <c r="AD2771" s="155"/>
      <c r="AE2771" s="155"/>
      <c r="AF2771" s="155"/>
      <c r="AG2771" s="155"/>
      <c r="AH2771" s="155"/>
      <c r="AI2771" s="155"/>
      <c r="AJ2771" s="155"/>
      <c r="AK2771" s="155"/>
      <c r="AL2771" s="155"/>
      <c r="AM2771" s="155"/>
      <c r="AN2771" s="155"/>
      <c r="AO2771" s="155"/>
      <c r="AP2771" s="155"/>
      <c r="AQ2771" s="155"/>
      <c r="AR2771" s="155"/>
    </row>
    <row r="2772" spans="1:44" ht="102" hidden="1" x14ac:dyDescent="0.3">
      <c r="A2772" s="155"/>
      <c r="B2772" s="166" t="s">
        <v>3164</v>
      </c>
      <c r="C2772" s="167"/>
      <c r="D2772" s="170">
        <v>1687.93</v>
      </c>
      <c r="E2772" s="171">
        <v>1687.93</v>
      </c>
      <c r="F2772" s="161" t="s">
        <v>1613</v>
      </c>
      <c r="G2772" s="165" t="s">
        <v>4107</v>
      </c>
      <c r="H2772" s="162"/>
      <c r="I2772" s="155"/>
      <c r="J2772" s="155"/>
      <c r="K2772" s="155"/>
      <c r="L2772" s="155"/>
      <c r="M2772" s="155"/>
      <c r="N2772" s="155"/>
      <c r="O2772" s="155"/>
      <c r="P2772" s="155"/>
      <c r="Q2772" s="155"/>
      <c r="R2772" s="155"/>
      <c r="S2772" s="155"/>
      <c r="T2772" s="155"/>
      <c r="U2772" s="155"/>
      <c r="V2772" s="155"/>
      <c r="W2772" s="155"/>
      <c r="X2772" s="155"/>
      <c r="Y2772" s="155"/>
      <c r="Z2772" s="155"/>
      <c r="AA2772" s="155"/>
      <c r="AB2772" s="155"/>
      <c r="AC2772" s="155"/>
      <c r="AD2772" s="155"/>
      <c r="AE2772" s="155"/>
      <c r="AF2772" s="155"/>
      <c r="AG2772" s="155"/>
      <c r="AH2772" s="155"/>
      <c r="AI2772" s="155"/>
      <c r="AJ2772" s="155"/>
      <c r="AK2772" s="155"/>
      <c r="AL2772" s="155"/>
      <c r="AM2772" s="155"/>
      <c r="AN2772" s="155"/>
      <c r="AO2772" s="155"/>
      <c r="AP2772" s="155"/>
      <c r="AQ2772" s="155"/>
      <c r="AR2772" s="155"/>
    </row>
    <row r="2773" spans="1:44" ht="102" x14ac:dyDescent="0.3">
      <c r="A2773" s="155"/>
      <c r="B2773" s="161" t="s">
        <v>1613</v>
      </c>
      <c r="C2773" s="162" t="s">
        <v>896</v>
      </c>
      <c r="D2773" s="170">
        <v>1378.69</v>
      </c>
      <c r="E2773" s="171">
        <v>1378.69</v>
      </c>
      <c r="F2773" s="165" t="s">
        <v>4107</v>
      </c>
      <c r="G2773" s="166" t="s">
        <v>3165</v>
      </c>
      <c r="H2773" s="167"/>
      <c r="I2773" s="155"/>
      <c r="J2773" s="155"/>
      <c r="K2773" s="155"/>
      <c r="L2773" s="155"/>
      <c r="M2773" s="155"/>
      <c r="N2773" s="155"/>
      <c r="O2773" s="155"/>
      <c r="P2773" s="155"/>
      <c r="Q2773" s="155"/>
      <c r="R2773" s="155"/>
      <c r="S2773" s="155"/>
      <c r="T2773" s="155"/>
      <c r="U2773" s="155"/>
      <c r="V2773" s="155"/>
      <c r="W2773" s="155"/>
      <c r="X2773" s="155"/>
      <c r="Y2773" s="155"/>
      <c r="Z2773" s="155"/>
      <c r="AA2773" s="155"/>
      <c r="AB2773" s="155"/>
      <c r="AC2773" s="155"/>
      <c r="AD2773" s="155"/>
      <c r="AE2773" s="155"/>
      <c r="AF2773" s="155"/>
      <c r="AG2773" s="155"/>
      <c r="AH2773" s="155"/>
      <c r="AI2773" s="155"/>
      <c r="AJ2773" s="155"/>
      <c r="AK2773" s="155"/>
      <c r="AL2773" s="155"/>
      <c r="AM2773" s="155"/>
      <c r="AN2773" s="155"/>
      <c r="AO2773" s="155"/>
      <c r="AP2773" s="155"/>
      <c r="AQ2773" s="155"/>
      <c r="AR2773" s="155"/>
    </row>
    <row r="2774" spans="1:44" ht="102" hidden="1" x14ac:dyDescent="0.3">
      <c r="A2774" s="155"/>
      <c r="B2774" s="165" t="s">
        <v>4107</v>
      </c>
      <c r="C2774" s="162"/>
      <c r="D2774" s="170">
        <v>1378.69</v>
      </c>
      <c r="E2774" s="171">
        <v>1378.69</v>
      </c>
      <c r="F2774" s="166" t="s">
        <v>3165</v>
      </c>
      <c r="G2774" s="161" t="s">
        <v>1620</v>
      </c>
      <c r="H2774" s="162" t="s">
        <v>1098</v>
      </c>
      <c r="I2774" s="155"/>
      <c r="J2774" s="155"/>
      <c r="K2774" s="155"/>
      <c r="L2774" s="155"/>
      <c r="M2774" s="155"/>
      <c r="N2774" s="155"/>
      <c r="O2774" s="155"/>
      <c r="P2774" s="155"/>
      <c r="Q2774" s="155"/>
      <c r="R2774" s="155"/>
      <c r="S2774" s="155"/>
      <c r="T2774" s="155"/>
      <c r="U2774" s="155"/>
      <c r="V2774" s="155"/>
      <c r="W2774" s="155"/>
      <c r="X2774" s="155"/>
      <c r="Y2774" s="155"/>
      <c r="Z2774" s="155"/>
      <c r="AA2774" s="155"/>
      <c r="AB2774" s="155"/>
      <c r="AC2774" s="155"/>
      <c r="AD2774" s="155"/>
      <c r="AE2774" s="155"/>
      <c r="AF2774" s="155"/>
      <c r="AG2774" s="155"/>
      <c r="AH2774" s="155"/>
      <c r="AI2774" s="155"/>
      <c r="AJ2774" s="155"/>
      <c r="AK2774" s="155"/>
      <c r="AL2774" s="155"/>
      <c r="AM2774" s="155"/>
      <c r="AN2774" s="155"/>
      <c r="AO2774" s="155"/>
      <c r="AP2774" s="155"/>
      <c r="AQ2774" s="155"/>
      <c r="AR2774" s="155"/>
    </row>
    <row r="2775" spans="1:44" ht="102" hidden="1" x14ac:dyDescent="0.3">
      <c r="A2775" s="155"/>
      <c r="B2775" s="166" t="s">
        <v>3165</v>
      </c>
      <c r="C2775" s="167"/>
      <c r="D2775" s="170">
        <v>1378.69</v>
      </c>
      <c r="E2775" s="171">
        <v>1378.69</v>
      </c>
      <c r="F2775" s="161" t="s">
        <v>1620</v>
      </c>
      <c r="G2775" s="165" t="s">
        <v>4107</v>
      </c>
      <c r="H2775" s="162"/>
      <c r="I2775" s="155"/>
      <c r="J2775" s="155"/>
      <c r="K2775" s="155"/>
      <c r="L2775" s="155"/>
      <c r="M2775" s="155"/>
      <c r="N2775" s="155"/>
      <c r="O2775" s="155"/>
      <c r="P2775" s="155"/>
      <c r="Q2775" s="155"/>
      <c r="R2775" s="155"/>
      <c r="S2775" s="155"/>
      <c r="T2775" s="155"/>
      <c r="U2775" s="155"/>
      <c r="V2775" s="155"/>
      <c r="W2775" s="155"/>
      <c r="X2775" s="155"/>
      <c r="Y2775" s="155"/>
      <c r="Z2775" s="155"/>
      <c r="AA2775" s="155"/>
      <c r="AB2775" s="155"/>
      <c r="AC2775" s="155"/>
      <c r="AD2775" s="155"/>
      <c r="AE2775" s="155"/>
      <c r="AF2775" s="155"/>
      <c r="AG2775" s="155"/>
      <c r="AH2775" s="155"/>
      <c r="AI2775" s="155"/>
      <c r="AJ2775" s="155"/>
      <c r="AK2775" s="155"/>
      <c r="AL2775" s="155"/>
      <c r="AM2775" s="155"/>
      <c r="AN2775" s="155"/>
      <c r="AO2775" s="155"/>
      <c r="AP2775" s="155"/>
      <c r="AQ2775" s="155"/>
      <c r="AR2775" s="155"/>
    </row>
    <row r="2776" spans="1:44" ht="102" x14ac:dyDescent="0.3">
      <c r="A2776" s="155"/>
      <c r="B2776" s="161" t="s">
        <v>1620</v>
      </c>
      <c r="C2776" s="162" t="s">
        <v>1098</v>
      </c>
      <c r="D2776" s="170">
        <v>1365.8</v>
      </c>
      <c r="E2776" s="171">
        <v>1365.8</v>
      </c>
      <c r="F2776" s="165" t="s">
        <v>4107</v>
      </c>
      <c r="G2776" s="166" t="s">
        <v>3166</v>
      </c>
      <c r="H2776" s="167"/>
      <c r="I2776" s="155"/>
      <c r="J2776" s="155"/>
      <c r="K2776" s="155"/>
      <c r="L2776" s="155"/>
      <c r="M2776" s="155"/>
      <c r="N2776" s="155"/>
      <c r="O2776" s="155"/>
      <c r="P2776" s="155"/>
      <c r="Q2776" s="155"/>
      <c r="R2776" s="155"/>
      <c r="S2776" s="155"/>
      <c r="T2776" s="155"/>
      <c r="U2776" s="155"/>
      <c r="V2776" s="155"/>
      <c r="W2776" s="155"/>
      <c r="X2776" s="155"/>
      <c r="Y2776" s="155"/>
      <c r="Z2776" s="155"/>
      <c r="AA2776" s="155"/>
      <c r="AB2776" s="155"/>
      <c r="AC2776" s="155"/>
      <c r="AD2776" s="155"/>
      <c r="AE2776" s="155"/>
      <c r="AF2776" s="155"/>
      <c r="AG2776" s="155"/>
      <c r="AH2776" s="155"/>
      <c r="AI2776" s="155"/>
      <c r="AJ2776" s="155"/>
      <c r="AK2776" s="155"/>
      <c r="AL2776" s="155"/>
      <c r="AM2776" s="155"/>
      <c r="AN2776" s="155"/>
      <c r="AO2776" s="155"/>
      <c r="AP2776" s="155"/>
      <c r="AQ2776" s="155"/>
      <c r="AR2776" s="155"/>
    </row>
    <row r="2777" spans="1:44" ht="102" hidden="1" x14ac:dyDescent="0.3">
      <c r="A2777" s="155"/>
      <c r="B2777" s="165" t="s">
        <v>4107</v>
      </c>
      <c r="C2777" s="162"/>
      <c r="D2777" s="170">
        <v>1365.8</v>
      </c>
      <c r="E2777" s="171">
        <v>1365.8</v>
      </c>
      <c r="F2777" s="166" t="s">
        <v>3166</v>
      </c>
      <c r="G2777" s="161" t="s">
        <v>1303</v>
      </c>
      <c r="H2777" s="162" t="s">
        <v>492</v>
      </c>
      <c r="I2777" s="155"/>
      <c r="J2777" s="155"/>
      <c r="K2777" s="155"/>
      <c r="L2777" s="155"/>
      <c r="M2777" s="155"/>
      <c r="N2777" s="155"/>
      <c r="O2777" s="155"/>
      <c r="P2777" s="155"/>
      <c r="Q2777" s="155"/>
      <c r="R2777" s="155"/>
      <c r="S2777" s="155"/>
      <c r="T2777" s="155"/>
      <c r="U2777" s="155"/>
      <c r="V2777" s="155"/>
      <c r="W2777" s="155"/>
      <c r="X2777" s="155"/>
      <c r="Y2777" s="155"/>
      <c r="Z2777" s="155"/>
      <c r="AA2777" s="155"/>
      <c r="AB2777" s="155"/>
      <c r="AC2777" s="155"/>
      <c r="AD2777" s="155"/>
      <c r="AE2777" s="155"/>
      <c r="AF2777" s="155"/>
      <c r="AG2777" s="155"/>
      <c r="AH2777" s="155"/>
      <c r="AI2777" s="155"/>
      <c r="AJ2777" s="155"/>
      <c r="AK2777" s="155"/>
      <c r="AL2777" s="155"/>
      <c r="AM2777" s="155"/>
      <c r="AN2777" s="155"/>
      <c r="AO2777" s="155"/>
      <c r="AP2777" s="155"/>
      <c r="AQ2777" s="155"/>
      <c r="AR2777" s="155"/>
    </row>
    <row r="2778" spans="1:44" ht="102" hidden="1" x14ac:dyDescent="0.3">
      <c r="A2778" s="155"/>
      <c r="B2778" s="166" t="s">
        <v>3166</v>
      </c>
      <c r="C2778" s="167"/>
      <c r="D2778" s="170">
        <v>1365.8</v>
      </c>
      <c r="E2778" s="171">
        <v>1365.8</v>
      </c>
      <c r="F2778" s="161" t="s">
        <v>1303</v>
      </c>
      <c r="G2778" s="165" t="s">
        <v>4107</v>
      </c>
      <c r="H2778" s="162"/>
      <c r="I2778" s="155"/>
      <c r="J2778" s="155"/>
      <c r="K2778" s="155"/>
      <c r="L2778" s="155"/>
      <c r="M2778" s="155"/>
      <c r="N2778" s="155"/>
      <c r="O2778" s="155"/>
      <c r="P2778" s="155"/>
      <c r="Q2778" s="155"/>
      <c r="R2778" s="155"/>
      <c r="S2778" s="155"/>
      <c r="T2778" s="155"/>
      <c r="U2778" s="155"/>
      <c r="V2778" s="155"/>
      <c r="W2778" s="155"/>
      <c r="X2778" s="155"/>
      <c r="Y2778" s="155"/>
      <c r="Z2778" s="155"/>
      <c r="AA2778" s="155"/>
      <c r="AB2778" s="155"/>
      <c r="AC2778" s="155"/>
      <c r="AD2778" s="155"/>
      <c r="AE2778" s="155"/>
      <c r="AF2778" s="155"/>
      <c r="AG2778" s="155"/>
      <c r="AH2778" s="155"/>
      <c r="AI2778" s="155"/>
      <c r="AJ2778" s="155"/>
      <c r="AK2778" s="155"/>
      <c r="AL2778" s="155"/>
      <c r="AM2778" s="155"/>
      <c r="AN2778" s="155"/>
      <c r="AO2778" s="155"/>
      <c r="AP2778" s="155"/>
      <c r="AQ2778" s="155"/>
      <c r="AR2778" s="155"/>
    </row>
    <row r="2779" spans="1:44" ht="102" x14ac:dyDescent="0.3">
      <c r="A2779" s="155"/>
      <c r="B2779" s="161" t="s">
        <v>1303</v>
      </c>
      <c r="C2779" s="162" t="s">
        <v>492</v>
      </c>
      <c r="D2779" s="170">
        <v>1679.34</v>
      </c>
      <c r="E2779" s="171">
        <v>1679.34</v>
      </c>
      <c r="F2779" s="165" t="s">
        <v>4107</v>
      </c>
      <c r="G2779" s="166" t="s">
        <v>3167</v>
      </c>
      <c r="H2779" s="167"/>
      <c r="I2779" s="155"/>
      <c r="J2779" s="155"/>
      <c r="K2779" s="155"/>
      <c r="L2779" s="155"/>
      <c r="M2779" s="155"/>
      <c r="N2779" s="155"/>
      <c r="O2779" s="155"/>
      <c r="P2779" s="155"/>
      <c r="Q2779" s="155"/>
      <c r="R2779" s="155"/>
      <c r="S2779" s="155"/>
      <c r="T2779" s="155"/>
      <c r="U2779" s="155"/>
      <c r="V2779" s="155"/>
      <c r="W2779" s="155"/>
      <c r="X2779" s="155"/>
      <c r="Y2779" s="155"/>
      <c r="Z2779" s="155"/>
      <c r="AA2779" s="155"/>
      <c r="AB2779" s="155"/>
      <c r="AC2779" s="155"/>
      <c r="AD2779" s="155"/>
      <c r="AE2779" s="155"/>
      <c r="AF2779" s="155"/>
      <c r="AG2779" s="155"/>
      <c r="AH2779" s="155"/>
      <c r="AI2779" s="155"/>
      <c r="AJ2779" s="155"/>
      <c r="AK2779" s="155"/>
      <c r="AL2779" s="155"/>
      <c r="AM2779" s="155"/>
      <c r="AN2779" s="155"/>
      <c r="AO2779" s="155"/>
      <c r="AP2779" s="155"/>
      <c r="AQ2779" s="155"/>
      <c r="AR2779" s="155"/>
    </row>
    <row r="2780" spans="1:44" ht="102" hidden="1" x14ac:dyDescent="0.3">
      <c r="A2780" s="155"/>
      <c r="B2780" s="165" t="s">
        <v>4107</v>
      </c>
      <c r="C2780" s="162"/>
      <c r="D2780" s="170">
        <v>1679.34</v>
      </c>
      <c r="E2780" s="171">
        <v>1679.34</v>
      </c>
      <c r="F2780" s="166" t="s">
        <v>3167</v>
      </c>
      <c r="G2780" s="161" t="s">
        <v>1324</v>
      </c>
      <c r="H2780" s="162" t="s">
        <v>667</v>
      </c>
      <c r="I2780" s="155"/>
      <c r="J2780" s="155"/>
      <c r="K2780" s="155"/>
      <c r="L2780" s="155"/>
      <c r="M2780" s="155"/>
      <c r="N2780" s="155"/>
      <c r="O2780" s="155"/>
      <c r="P2780" s="155"/>
      <c r="Q2780" s="155"/>
      <c r="R2780" s="155"/>
      <c r="S2780" s="155"/>
      <c r="T2780" s="155"/>
      <c r="U2780" s="155"/>
      <c r="V2780" s="155"/>
      <c r="W2780" s="155"/>
      <c r="X2780" s="155"/>
      <c r="Y2780" s="155"/>
      <c r="Z2780" s="155"/>
      <c r="AA2780" s="155"/>
      <c r="AB2780" s="155"/>
      <c r="AC2780" s="155"/>
      <c r="AD2780" s="155"/>
      <c r="AE2780" s="155"/>
      <c r="AF2780" s="155"/>
      <c r="AG2780" s="155"/>
      <c r="AH2780" s="155"/>
      <c r="AI2780" s="155"/>
      <c r="AJ2780" s="155"/>
      <c r="AK2780" s="155"/>
      <c r="AL2780" s="155"/>
      <c r="AM2780" s="155"/>
      <c r="AN2780" s="155"/>
      <c r="AO2780" s="155"/>
      <c r="AP2780" s="155"/>
      <c r="AQ2780" s="155"/>
      <c r="AR2780" s="155"/>
    </row>
    <row r="2781" spans="1:44" ht="102" hidden="1" x14ac:dyDescent="0.3">
      <c r="A2781" s="155"/>
      <c r="B2781" s="166" t="s">
        <v>3167</v>
      </c>
      <c r="C2781" s="167"/>
      <c r="D2781" s="170">
        <v>1679.34</v>
      </c>
      <c r="E2781" s="171">
        <v>1679.34</v>
      </c>
      <c r="F2781" s="161" t="s">
        <v>1324</v>
      </c>
      <c r="G2781" s="165" t="s">
        <v>4107</v>
      </c>
      <c r="H2781" s="162"/>
      <c r="I2781" s="155"/>
      <c r="J2781" s="155"/>
      <c r="K2781" s="155"/>
      <c r="L2781" s="155"/>
      <c r="M2781" s="155"/>
      <c r="N2781" s="155"/>
      <c r="O2781" s="155"/>
      <c r="P2781" s="155"/>
      <c r="Q2781" s="155"/>
      <c r="R2781" s="155"/>
      <c r="S2781" s="155"/>
      <c r="T2781" s="155"/>
      <c r="U2781" s="155"/>
      <c r="V2781" s="155"/>
      <c r="W2781" s="155"/>
      <c r="X2781" s="155"/>
      <c r="Y2781" s="155"/>
      <c r="Z2781" s="155"/>
      <c r="AA2781" s="155"/>
      <c r="AB2781" s="155"/>
      <c r="AC2781" s="155"/>
      <c r="AD2781" s="155"/>
      <c r="AE2781" s="155"/>
      <c r="AF2781" s="155"/>
      <c r="AG2781" s="155"/>
      <c r="AH2781" s="155"/>
      <c r="AI2781" s="155"/>
      <c r="AJ2781" s="155"/>
      <c r="AK2781" s="155"/>
      <c r="AL2781" s="155"/>
      <c r="AM2781" s="155"/>
      <c r="AN2781" s="155"/>
      <c r="AO2781" s="155"/>
      <c r="AP2781" s="155"/>
      <c r="AQ2781" s="155"/>
      <c r="AR2781" s="155"/>
    </row>
    <row r="2782" spans="1:44" ht="102" x14ac:dyDescent="0.3">
      <c r="A2782" s="155"/>
      <c r="B2782" s="161" t="s">
        <v>1324</v>
      </c>
      <c r="C2782" s="162" t="s">
        <v>667</v>
      </c>
      <c r="D2782" s="170">
        <v>2662.89</v>
      </c>
      <c r="E2782" s="171">
        <v>2662.89</v>
      </c>
      <c r="F2782" s="165" t="s">
        <v>4107</v>
      </c>
      <c r="G2782" s="166" t="s">
        <v>3168</v>
      </c>
      <c r="H2782" s="167"/>
      <c r="I2782" s="155"/>
      <c r="J2782" s="155"/>
      <c r="K2782" s="155"/>
      <c r="L2782" s="155"/>
      <c r="M2782" s="155"/>
      <c r="N2782" s="155"/>
      <c r="O2782" s="155"/>
      <c r="P2782" s="155"/>
      <c r="Q2782" s="155"/>
      <c r="R2782" s="155"/>
      <c r="S2782" s="155"/>
      <c r="T2782" s="155"/>
      <c r="U2782" s="155"/>
      <c r="V2782" s="155"/>
      <c r="W2782" s="155"/>
      <c r="X2782" s="155"/>
      <c r="Y2782" s="155"/>
      <c r="Z2782" s="155"/>
      <c r="AA2782" s="155"/>
      <c r="AB2782" s="155"/>
      <c r="AC2782" s="155"/>
      <c r="AD2782" s="155"/>
      <c r="AE2782" s="155"/>
      <c r="AF2782" s="155"/>
      <c r="AG2782" s="155"/>
      <c r="AH2782" s="155"/>
      <c r="AI2782" s="155"/>
      <c r="AJ2782" s="155"/>
      <c r="AK2782" s="155"/>
      <c r="AL2782" s="155"/>
      <c r="AM2782" s="155"/>
      <c r="AN2782" s="155"/>
      <c r="AO2782" s="155"/>
      <c r="AP2782" s="155"/>
      <c r="AQ2782" s="155"/>
      <c r="AR2782" s="155"/>
    </row>
    <row r="2783" spans="1:44" ht="102" hidden="1" x14ac:dyDescent="0.3">
      <c r="A2783" s="155"/>
      <c r="B2783" s="165" t="s">
        <v>4107</v>
      </c>
      <c r="C2783" s="162"/>
      <c r="D2783" s="170">
        <v>2662.89</v>
      </c>
      <c r="E2783" s="171">
        <v>2662.89</v>
      </c>
      <c r="F2783" s="166" t="s">
        <v>3168</v>
      </c>
      <c r="G2783" s="161" t="s">
        <v>1787</v>
      </c>
      <c r="H2783" s="162" t="s">
        <v>307</v>
      </c>
      <c r="I2783" s="155"/>
      <c r="J2783" s="155"/>
      <c r="K2783" s="155"/>
      <c r="L2783" s="155"/>
      <c r="M2783" s="155"/>
      <c r="N2783" s="155"/>
      <c r="O2783" s="155"/>
      <c r="P2783" s="155"/>
      <c r="Q2783" s="155"/>
      <c r="R2783" s="155"/>
      <c r="S2783" s="155"/>
      <c r="T2783" s="155"/>
      <c r="U2783" s="155"/>
      <c r="V2783" s="155"/>
      <c r="W2783" s="155"/>
      <c r="X2783" s="155"/>
      <c r="Y2783" s="155"/>
      <c r="Z2783" s="155"/>
      <c r="AA2783" s="155"/>
      <c r="AB2783" s="155"/>
      <c r="AC2783" s="155"/>
      <c r="AD2783" s="155"/>
      <c r="AE2783" s="155"/>
      <c r="AF2783" s="155"/>
      <c r="AG2783" s="155"/>
      <c r="AH2783" s="155"/>
      <c r="AI2783" s="155"/>
      <c r="AJ2783" s="155"/>
      <c r="AK2783" s="155"/>
      <c r="AL2783" s="155"/>
      <c r="AM2783" s="155"/>
      <c r="AN2783" s="155"/>
      <c r="AO2783" s="155"/>
      <c r="AP2783" s="155"/>
      <c r="AQ2783" s="155"/>
      <c r="AR2783" s="155"/>
    </row>
    <row r="2784" spans="1:44" ht="102" hidden="1" x14ac:dyDescent="0.3">
      <c r="A2784" s="155"/>
      <c r="B2784" s="166" t="s">
        <v>3168</v>
      </c>
      <c r="C2784" s="167"/>
      <c r="D2784" s="170">
        <v>2662.89</v>
      </c>
      <c r="E2784" s="171">
        <v>2662.89</v>
      </c>
      <c r="F2784" s="161" t="s">
        <v>1787</v>
      </c>
      <c r="G2784" s="165" t="s">
        <v>4107</v>
      </c>
      <c r="H2784" s="162"/>
      <c r="I2784" s="155"/>
      <c r="J2784" s="155"/>
      <c r="K2784" s="155"/>
      <c r="L2784" s="155"/>
      <c r="M2784" s="155"/>
      <c r="N2784" s="155"/>
      <c r="O2784" s="155"/>
      <c r="P2784" s="155"/>
      <c r="Q2784" s="155"/>
      <c r="R2784" s="155"/>
      <c r="S2784" s="155"/>
      <c r="T2784" s="155"/>
      <c r="U2784" s="155"/>
      <c r="V2784" s="155"/>
      <c r="W2784" s="155"/>
      <c r="X2784" s="155"/>
      <c r="Y2784" s="155"/>
      <c r="Z2784" s="155"/>
      <c r="AA2784" s="155"/>
      <c r="AB2784" s="155"/>
      <c r="AC2784" s="155"/>
      <c r="AD2784" s="155"/>
      <c r="AE2784" s="155"/>
      <c r="AF2784" s="155"/>
      <c r="AG2784" s="155"/>
      <c r="AH2784" s="155"/>
      <c r="AI2784" s="155"/>
      <c r="AJ2784" s="155"/>
      <c r="AK2784" s="155"/>
      <c r="AL2784" s="155"/>
      <c r="AM2784" s="155"/>
      <c r="AN2784" s="155"/>
      <c r="AO2784" s="155"/>
      <c r="AP2784" s="155"/>
      <c r="AQ2784" s="155"/>
      <c r="AR2784" s="155"/>
    </row>
    <row r="2785" spans="1:44" ht="102" x14ac:dyDescent="0.3">
      <c r="A2785" s="155"/>
      <c r="B2785" s="161" t="s">
        <v>1787</v>
      </c>
      <c r="C2785" s="162" t="s">
        <v>307</v>
      </c>
      <c r="D2785" s="170">
        <v>3466.05</v>
      </c>
      <c r="E2785" s="171">
        <v>3466.05</v>
      </c>
      <c r="F2785" s="165" t="s">
        <v>4107</v>
      </c>
      <c r="G2785" s="166" t="s">
        <v>2723</v>
      </c>
      <c r="H2785" s="167"/>
      <c r="I2785" s="155"/>
      <c r="J2785" s="155"/>
      <c r="K2785" s="155"/>
      <c r="L2785" s="155"/>
      <c r="M2785" s="155"/>
      <c r="N2785" s="155"/>
      <c r="O2785" s="155"/>
      <c r="P2785" s="155"/>
      <c r="Q2785" s="155"/>
      <c r="R2785" s="155"/>
      <c r="S2785" s="155"/>
      <c r="T2785" s="155"/>
      <c r="U2785" s="155"/>
      <c r="V2785" s="155"/>
      <c r="W2785" s="155"/>
      <c r="X2785" s="155"/>
      <c r="Y2785" s="155"/>
      <c r="Z2785" s="155"/>
      <c r="AA2785" s="155"/>
      <c r="AB2785" s="155"/>
      <c r="AC2785" s="155"/>
      <c r="AD2785" s="155"/>
      <c r="AE2785" s="155"/>
      <c r="AF2785" s="155"/>
      <c r="AG2785" s="155"/>
      <c r="AH2785" s="155"/>
      <c r="AI2785" s="155"/>
      <c r="AJ2785" s="155"/>
      <c r="AK2785" s="155"/>
      <c r="AL2785" s="155"/>
      <c r="AM2785" s="155"/>
      <c r="AN2785" s="155"/>
      <c r="AO2785" s="155"/>
      <c r="AP2785" s="155"/>
      <c r="AQ2785" s="155"/>
      <c r="AR2785" s="155"/>
    </row>
    <row r="2786" spans="1:44" ht="102" hidden="1" x14ac:dyDescent="0.3">
      <c r="A2786" s="155"/>
      <c r="B2786" s="165" t="s">
        <v>4107</v>
      </c>
      <c r="C2786" s="162"/>
      <c r="D2786" s="170">
        <v>3466.05</v>
      </c>
      <c r="E2786" s="171">
        <v>3466.05</v>
      </c>
      <c r="F2786" s="166" t="s">
        <v>2723</v>
      </c>
      <c r="G2786" s="161" t="s">
        <v>1575</v>
      </c>
      <c r="H2786" s="162" t="s">
        <v>236</v>
      </c>
      <c r="I2786" s="155"/>
      <c r="J2786" s="155"/>
      <c r="K2786" s="155"/>
      <c r="L2786" s="155"/>
      <c r="M2786" s="155"/>
      <c r="N2786" s="155"/>
      <c r="O2786" s="155"/>
      <c r="P2786" s="155"/>
      <c r="Q2786" s="155"/>
      <c r="R2786" s="155"/>
      <c r="S2786" s="155"/>
      <c r="T2786" s="155"/>
      <c r="U2786" s="155"/>
      <c r="V2786" s="155"/>
      <c r="W2786" s="155"/>
      <c r="X2786" s="155"/>
      <c r="Y2786" s="155"/>
      <c r="Z2786" s="155"/>
      <c r="AA2786" s="155"/>
      <c r="AB2786" s="155"/>
      <c r="AC2786" s="155"/>
      <c r="AD2786" s="155"/>
      <c r="AE2786" s="155"/>
      <c r="AF2786" s="155"/>
      <c r="AG2786" s="155"/>
      <c r="AH2786" s="155"/>
      <c r="AI2786" s="155"/>
      <c r="AJ2786" s="155"/>
      <c r="AK2786" s="155"/>
      <c r="AL2786" s="155"/>
      <c r="AM2786" s="155"/>
      <c r="AN2786" s="155"/>
      <c r="AO2786" s="155"/>
      <c r="AP2786" s="155"/>
      <c r="AQ2786" s="155"/>
      <c r="AR2786" s="155"/>
    </row>
    <row r="2787" spans="1:44" ht="102" hidden="1" x14ac:dyDescent="0.3">
      <c r="A2787" s="155"/>
      <c r="B2787" s="166" t="s">
        <v>2723</v>
      </c>
      <c r="C2787" s="167"/>
      <c r="D2787" s="170">
        <v>3466.05</v>
      </c>
      <c r="E2787" s="171">
        <v>3466.05</v>
      </c>
      <c r="F2787" s="161" t="s">
        <v>1575</v>
      </c>
      <c r="G2787" s="165" t="s">
        <v>4107</v>
      </c>
      <c r="H2787" s="162"/>
      <c r="I2787" s="155"/>
      <c r="J2787" s="155"/>
      <c r="K2787" s="155"/>
      <c r="L2787" s="155"/>
      <c r="M2787" s="155"/>
      <c r="N2787" s="155"/>
      <c r="O2787" s="155"/>
      <c r="P2787" s="155"/>
      <c r="Q2787" s="155"/>
      <c r="R2787" s="155"/>
      <c r="S2787" s="155"/>
      <c r="T2787" s="155"/>
      <c r="U2787" s="155"/>
      <c r="V2787" s="155"/>
      <c r="W2787" s="155"/>
      <c r="X2787" s="155"/>
      <c r="Y2787" s="155"/>
      <c r="Z2787" s="155"/>
      <c r="AA2787" s="155"/>
      <c r="AB2787" s="155"/>
      <c r="AC2787" s="155"/>
      <c r="AD2787" s="155"/>
      <c r="AE2787" s="155"/>
      <c r="AF2787" s="155"/>
      <c r="AG2787" s="155"/>
      <c r="AH2787" s="155"/>
      <c r="AI2787" s="155"/>
      <c r="AJ2787" s="155"/>
      <c r="AK2787" s="155"/>
      <c r="AL2787" s="155"/>
      <c r="AM2787" s="155"/>
      <c r="AN2787" s="155"/>
      <c r="AO2787" s="155"/>
      <c r="AP2787" s="155"/>
      <c r="AQ2787" s="155"/>
      <c r="AR2787" s="155"/>
    </row>
    <row r="2788" spans="1:44" ht="102" x14ac:dyDescent="0.3">
      <c r="A2788" s="155"/>
      <c r="B2788" s="161" t="s">
        <v>1575</v>
      </c>
      <c r="C2788" s="162" t="s">
        <v>236</v>
      </c>
      <c r="D2788" s="170">
        <v>2396.6</v>
      </c>
      <c r="E2788" s="171">
        <v>2396.6</v>
      </c>
      <c r="F2788" s="165" t="s">
        <v>4107</v>
      </c>
      <c r="G2788" s="166" t="s">
        <v>2765</v>
      </c>
      <c r="H2788" s="167"/>
      <c r="I2788" s="155"/>
      <c r="J2788" s="155"/>
      <c r="K2788" s="155"/>
      <c r="L2788" s="155"/>
      <c r="M2788" s="155"/>
      <c r="N2788" s="155"/>
      <c r="O2788" s="155"/>
      <c r="P2788" s="155"/>
      <c r="Q2788" s="155"/>
      <c r="R2788" s="155"/>
      <c r="S2788" s="155"/>
      <c r="T2788" s="155"/>
      <c r="U2788" s="155"/>
      <c r="V2788" s="155"/>
      <c r="W2788" s="155"/>
      <c r="X2788" s="155"/>
      <c r="Y2788" s="155"/>
      <c r="Z2788" s="155"/>
      <c r="AA2788" s="155"/>
      <c r="AB2788" s="155"/>
      <c r="AC2788" s="155"/>
      <c r="AD2788" s="155"/>
      <c r="AE2788" s="155"/>
      <c r="AF2788" s="155"/>
      <c r="AG2788" s="155"/>
      <c r="AH2788" s="155"/>
      <c r="AI2788" s="155"/>
      <c r="AJ2788" s="155"/>
      <c r="AK2788" s="155"/>
      <c r="AL2788" s="155"/>
      <c r="AM2788" s="155"/>
      <c r="AN2788" s="155"/>
      <c r="AO2788" s="155"/>
      <c r="AP2788" s="155"/>
      <c r="AQ2788" s="155"/>
      <c r="AR2788" s="155"/>
    </row>
    <row r="2789" spans="1:44" ht="102" hidden="1" x14ac:dyDescent="0.3">
      <c r="A2789" s="155"/>
      <c r="B2789" s="165" t="s">
        <v>4107</v>
      </c>
      <c r="C2789" s="162"/>
      <c r="D2789" s="170">
        <v>2396.6</v>
      </c>
      <c r="E2789" s="171">
        <v>2396.6</v>
      </c>
      <c r="F2789" s="166" t="s">
        <v>2765</v>
      </c>
      <c r="G2789" s="161" t="s">
        <v>1669</v>
      </c>
      <c r="H2789" s="162" t="s">
        <v>897</v>
      </c>
      <c r="I2789" s="155"/>
      <c r="J2789" s="155"/>
      <c r="K2789" s="155"/>
      <c r="L2789" s="155"/>
      <c r="M2789" s="155"/>
      <c r="N2789" s="155"/>
      <c r="O2789" s="155"/>
      <c r="P2789" s="155"/>
      <c r="Q2789" s="155"/>
      <c r="R2789" s="155"/>
      <c r="S2789" s="155"/>
      <c r="T2789" s="155"/>
      <c r="U2789" s="155"/>
      <c r="V2789" s="155"/>
      <c r="W2789" s="155"/>
      <c r="X2789" s="155"/>
      <c r="Y2789" s="155"/>
      <c r="Z2789" s="155"/>
      <c r="AA2789" s="155"/>
      <c r="AB2789" s="155"/>
      <c r="AC2789" s="155"/>
      <c r="AD2789" s="155"/>
      <c r="AE2789" s="155"/>
      <c r="AF2789" s="155"/>
      <c r="AG2789" s="155"/>
      <c r="AH2789" s="155"/>
      <c r="AI2789" s="155"/>
      <c r="AJ2789" s="155"/>
      <c r="AK2789" s="155"/>
      <c r="AL2789" s="155"/>
      <c r="AM2789" s="155"/>
      <c r="AN2789" s="155"/>
      <c r="AO2789" s="155"/>
      <c r="AP2789" s="155"/>
      <c r="AQ2789" s="155"/>
      <c r="AR2789" s="155"/>
    </row>
    <row r="2790" spans="1:44" ht="102" hidden="1" x14ac:dyDescent="0.3">
      <c r="A2790" s="155"/>
      <c r="B2790" s="166" t="s">
        <v>2765</v>
      </c>
      <c r="C2790" s="167"/>
      <c r="D2790" s="170">
        <v>2396.6</v>
      </c>
      <c r="E2790" s="171">
        <v>2396.6</v>
      </c>
      <c r="F2790" s="161" t="s">
        <v>1669</v>
      </c>
      <c r="G2790" s="165" t="s">
        <v>4107</v>
      </c>
      <c r="H2790" s="162"/>
      <c r="I2790" s="155"/>
      <c r="J2790" s="155"/>
      <c r="K2790" s="155"/>
      <c r="L2790" s="155"/>
      <c r="M2790" s="155"/>
      <c r="N2790" s="155"/>
      <c r="O2790" s="155"/>
      <c r="P2790" s="155"/>
      <c r="Q2790" s="155"/>
      <c r="R2790" s="155"/>
      <c r="S2790" s="155"/>
      <c r="T2790" s="155"/>
      <c r="U2790" s="155"/>
      <c r="V2790" s="155"/>
      <c r="W2790" s="155"/>
      <c r="X2790" s="155"/>
      <c r="Y2790" s="155"/>
      <c r="Z2790" s="155"/>
      <c r="AA2790" s="155"/>
      <c r="AB2790" s="155"/>
      <c r="AC2790" s="155"/>
      <c r="AD2790" s="155"/>
      <c r="AE2790" s="155"/>
      <c r="AF2790" s="155"/>
      <c r="AG2790" s="155"/>
      <c r="AH2790" s="155"/>
      <c r="AI2790" s="155"/>
      <c r="AJ2790" s="155"/>
      <c r="AK2790" s="155"/>
      <c r="AL2790" s="155"/>
      <c r="AM2790" s="155"/>
      <c r="AN2790" s="155"/>
      <c r="AO2790" s="155"/>
      <c r="AP2790" s="155"/>
      <c r="AQ2790" s="155"/>
      <c r="AR2790" s="155"/>
    </row>
    <row r="2791" spans="1:44" ht="102" x14ac:dyDescent="0.3">
      <c r="A2791" s="155"/>
      <c r="B2791" s="161" t="s">
        <v>1669</v>
      </c>
      <c r="C2791" s="162" t="s">
        <v>897</v>
      </c>
      <c r="D2791" s="170">
        <v>1395.87</v>
      </c>
      <c r="E2791" s="171">
        <v>1395.87</v>
      </c>
      <c r="F2791" s="165" t="s">
        <v>4107</v>
      </c>
      <c r="G2791" s="166" t="s">
        <v>3169</v>
      </c>
      <c r="H2791" s="167"/>
      <c r="I2791" s="155"/>
      <c r="J2791" s="155"/>
      <c r="K2791" s="155"/>
      <c r="L2791" s="155"/>
      <c r="M2791" s="155"/>
      <c r="N2791" s="155"/>
      <c r="O2791" s="155"/>
      <c r="P2791" s="155"/>
      <c r="Q2791" s="155"/>
      <c r="R2791" s="155"/>
      <c r="S2791" s="155"/>
      <c r="T2791" s="155"/>
      <c r="U2791" s="155"/>
      <c r="V2791" s="155"/>
      <c r="W2791" s="155"/>
      <c r="X2791" s="155"/>
      <c r="Y2791" s="155"/>
      <c r="Z2791" s="155"/>
      <c r="AA2791" s="155"/>
      <c r="AB2791" s="155"/>
      <c r="AC2791" s="155"/>
      <c r="AD2791" s="155"/>
      <c r="AE2791" s="155"/>
      <c r="AF2791" s="155"/>
      <c r="AG2791" s="155"/>
      <c r="AH2791" s="155"/>
      <c r="AI2791" s="155"/>
      <c r="AJ2791" s="155"/>
      <c r="AK2791" s="155"/>
      <c r="AL2791" s="155"/>
      <c r="AM2791" s="155"/>
      <c r="AN2791" s="155"/>
      <c r="AO2791" s="155"/>
      <c r="AP2791" s="155"/>
      <c r="AQ2791" s="155"/>
      <c r="AR2791" s="155"/>
    </row>
    <row r="2792" spans="1:44" ht="102" hidden="1" x14ac:dyDescent="0.3">
      <c r="A2792" s="155"/>
      <c r="B2792" s="165" t="s">
        <v>4107</v>
      </c>
      <c r="C2792" s="162"/>
      <c r="D2792" s="170">
        <v>1395.87</v>
      </c>
      <c r="E2792" s="171">
        <v>1395.87</v>
      </c>
      <c r="F2792" s="166" t="s">
        <v>3169</v>
      </c>
      <c r="G2792" s="161" t="s">
        <v>2085</v>
      </c>
      <c r="H2792" s="162" t="s">
        <v>1148</v>
      </c>
      <c r="I2792" s="155"/>
      <c r="J2792" s="155"/>
      <c r="K2792" s="155"/>
      <c r="L2792" s="155"/>
      <c r="M2792" s="155"/>
      <c r="N2792" s="155"/>
      <c r="O2792" s="155"/>
      <c r="P2792" s="155"/>
      <c r="Q2792" s="155"/>
      <c r="R2792" s="155"/>
      <c r="S2792" s="155"/>
      <c r="T2792" s="155"/>
      <c r="U2792" s="155"/>
      <c r="V2792" s="155"/>
      <c r="W2792" s="155"/>
      <c r="X2792" s="155"/>
      <c r="Y2792" s="155"/>
      <c r="Z2792" s="155"/>
      <c r="AA2792" s="155"/>
      <c r="AB2792" s="155"/>
      <c r="AC2792" s="155"/>
      <c r="AD2792" s="155"/>
      <c r="AE2792" s="155"/>
      <c r="AF2792" s="155"/>
      <c r="AG2792" s="155"/>
      <c r="AH2792" s="155"/>
      <c r="AI2792" s="155"/>
      <c r="AJ2792" s="155"/>
      <c r="AK2792" s="155"/>
      <c r="AL2792" s="155"/>
      <c r="AM2792" s="155"/>
      <c r="AN2792" s="155"/>
      <c r="AO2792" s="155"/>
      <c r="AP2792" s="155"/>
      <c r="AQ2792" s="155"/>
      <c r="AR2792" s="155"/>
    </row>
    <row r="2793" spans="1:44" ht="102" hidden="1" x14ac:dyDescent="0.3">
      <c r="A2793" s="155"/>
      <c r="B2793" s="166" t="s">
        <v>3169</v>
      </c>
      <c r="C2793" s="167"/>
      <c r="D2793" s="170">
        <v>1395.87</v>
      </c>
      <c r="E2793" s="171">
        <v>1395.87</v>
      </c>
      <c r="F2793" s="161" t="s">
        <v>2085</v>
      </c>
      <c r="G2793" s="165" t="s">
        <v>4107</v>
      </c>
      <c r="H2793" s="162"/>
      <c r="I2793" s="155"/>
      <c r="J2793" s="155"/>
      <c r="K2793" s="155"/>
      <c r="L2793" s="155"/>
      <c r="M2793" s="155"/>
      <c r="N2793" s="155"/>
      <c r="O2793" s="155"/>
      <c r="P2793" s="155"/>
      <c r="Q2793" s="155"/>
      <c r="R2793" s="155"/>
      <c r="S2793" s="155"/>
      <c r="T2793" s="155"/>
      <c r="U2793" s="155"/>
      <c r="V2793" s="155"/>
      <c r="W2793" s="155"/>
      <c r="X2793" s="155"/>
      <c r="Y2793" s="155"/>
      <c r="Z2793" s="155"/>
      <c r="AA2793" s="155"/>
      <c r="AB2793" s="155"/>
      <c r="AC2793" s="155"/>
      <c r="AD2793" s="155"/>
      <c r="AE2793" s="155"/>
      <c r="AF2793" s="155"/>
      <c r="AG2793" s="155"/>
      <c r="AH2793" s="155"/>
      <c r="AI2793" s="155"/>
      <c r="AJ2793" s="155"/>
      <c r="AK2793" s="155"/>
      <c r="AL2793" s="155"/>
      <c r="AM2793" s="155"/>
      <c r="AN2793" s="155"/>
      <c r="AO2793" s="155"/>
      <c r="AP2793" s="155"/>
      <c r="AQ2793" s="155"/>
      <c r="AR2793" s="155"/>
    </row>
    <row r="2794" spans="1:44" ht="102" x14ac:dyDescent="0.3">
      <c r="A2794" s="155"/>
      <c r="B2794" s="161" t="s">
        <v>2085</v>
      </c>
      <c r="C2794" s="162" t="s">
        <v>1148</v>
      </c>
      <c r="D2794" s="170">
        <v>1447.41</v>
      </c>
      <c r="E2794" s="171">
        <v>1447.41</v>
      </c>
      <c r="F2794" s="165" t="s">
        <v>4107</v>
      </c>
      <c r="G2794" s="166" t="s">
        <v>3170</v>
      </c>
      <c r="H2794" s="167"/>
      <c r="I2794" s="155"/>
      <c r="J2794" s="155"/>
      <c r="K2794" s="155"/>
      <c r="L2794" s="155"/>
      <c r="M2794" s="155"/>
      <c r="N2794" s="155"/>
      <c r="O2794" s="155"/>
      <c r="P2794" s="155"/>
      <c r="Q2794" s="155"/>
      <c r="R2794" s="155"/>
      <c r="S2794" s="155"/>
      <c r="T2794" s="155"/>
      <c r="U2794" s="155"/>
      <c r="V2794" s="155"/>
      <c r="W2794" s="155"/>
      <c r="X2794" s="155"/>
      <c r="Y2794" s="155"/>
      <c r="Z2794" s="155"/>
      <c r="AA2794" s="155"/>
      <c r="AB2794" s="155"/>
      <c r="AC2794" s="155"/>
      <c r="AD2794" s="155"/>
      <c r="AE2794" s="155"/>
      <c r="AF2794" s="155"/>
      <c r="AG2794" s="155"/>
      <c r="AH2794" s="155"/>
      <c r="AI2794" s="155"/>
      <c r="AJ2794" s="155"/>
      <c r="AK2794" s="155"/>
      <c r="AL2794" s="155"/>
      <c r="AM2794" s="155"/>
      <c r="AN2794" s="155"/>
      <c r="AO2794" s="155"/>
      <c r="AP2794" s="155"/>
      <c r="AQ2794" s="155"/>
      <c r="AR2794" s="155"/>
    </row>
    <row r="2795" spans="1:44" ht="102" hidden="1" x14ac:dyDescent="0.3">
      <c r="A2795" s="155"/>
      <c r="B2795" s="165" t="s">
        <v>4107</v>
      </c>
      <c r="C2795" s="162"/>
      <c r="D2795" s="170">
        <v>1447.41</v>
      </c>
      <c r="E2795" s="171">
        <v>1447.41</v>
      </c>
      <c r="F2795" s="166" t="s">
        <v>3170</v>
      </c>
      <c r="G2795" s="161" t="s">
        <v>1344</v>
      </c>
      <c r="H2795" s="162" t="s">
        <v>1031</v>
      </c>
      <c r="I2795" s="155"/>
      <c r="J2795" s="155"/>
      <c r="K2795" s="155"/>
      <c r="L2795" s="155"/>
      <c r="M2795" s="155"/>
      <c r="N2795" s="155"/>
      <c r="O2795" s="155"/>
      <c r="P2795" s="155"/>
      <c r="Q2795" s="155"/>
      <c r="R2795" s="155"/>
      <c r="S2795" s="155"/>
      <c r="T2795" s="155"/>
      <c r="U2795" s="155"/>
      <c r="V2795" s="155"/>
      <c r="W2795" s="155"/>
      <c r="X2795" s="155"/>
      <c r="Y2795" s="155"/>
      <c r="Z2795" s="155"/>
      <c r="AA2795" s="155"/>
      <c r="AB2795" s="155"/>
      <c r="AC2795" s="155"/>
      <c r="AD2795" s="155"/>
      <c r="AE2795" s="155"/>
      <c r="AF2795" s="155"/>
      <c r="AG2795" s="155"/>
      <c r="AH2795" s="155"/>
      <c r="AI2795" s="155"/>
      <c r="AJ2795" s="155"/>
      <c r="AK2795" s="155"/>
      <c r="AL2795" s="155"/>
      <c r="AM2795" s="155"/>
      <c r="AN2795" s="155"/>
      <c r="AO2795" s="155"/>
      <c r="AP2795" s="155"/>
      <c r="AQ2795" s="155"/>
      <c r="AR2795" s="155"/>
    </row>
    <row r="2796" spans="1:44" ht="102" hidden="1" x14ac:dyDescent="0.3">
      <c r="A2796" s="155"/>
      <c r="B2796" s="166" t="s">
        <v>3170</v>
      </c>
      <c r="C2796" s="167"/>
      <c r="D2796" s="170">
        <v>1447.41</v>
      </c>
      <c r="E2796" s="171">
        <v>1447.41</v>
      </c>
      <c r="F2796" s="161" t="s">
        <v>1344</v>
      </c>
      <c r="G2796" s="165" t="s">
        <v>4107</v>
      </c>
      <c r="H2796" s="162"/>
      <c r="I2796" s="155"/>
      <c r="J2796" s="155"/>
      <c r="K2796" s="155"/>
      <c r="L2796" s="155"/>
      <c r="M2796" s="155"/>
      <c r="N2796" s="155"/>
      <c r="O2796" s="155"/>
      <c r="P2796" s="155"/>
      <c r="Q2796" s="155"/>
      <c r="R2796" s="155"/>
      <c r="S2796" s="155"/>
      <c r="T2796" s="155"/>
      <c r="U2796" s="155"/>
      <c r="V2796" s="155"/>
      <c r="W2796" s="155"/>
      <c r="X2796" s="155"/>
      <c r="Y2796" s="155"/>
      <c r="Z2796" s="155"/>
      <c r="AA2796" s="155"/>
      <c r="AB2796" s="155"/>
      <c r="AC2796" s="155"/>
      <c r="AD2796" s="155"/>
      <c r="AE2796" s="155"/>
      <c r="AF2796" s="155"/>
      <c r="AG2796" s="155"/>
      <c r="AH2796" s="155"/>
      <c r="AI2796" s="155"/>
      <c r="AJ2796" s="155"/>
      <c r="AK2796" s="155"/>
      <c r="AL2796" s="155"/>
      <c r="AM2796" s="155"/>
      <c r="AN2796" s="155"/>
      <c r="AO2796" s="155"/>
      <c r="AP2796" s="155"/>
      <c r="AQ2796" s="155"/>
      <c r="AR2796" s="155"/>
    </row>
    <row r="2797" spans="1:44" ht="102" x14ac:dyDescent="0.3">
      <c r="A2797" s="155"/>
      <c r="B2797" s="161" t="s">
        <v>1344</v>
      </c>
      <c r="C2797" s="162" t="s">
        <v>1031</v>
      </c>
      <c r="D2797" s="170">
        <v>2534.04</v>
      </c>
      <c r="E2797" s="171">
        <v>2534.04</v>
      </c>
      <c r="F2797" s="165" t="s">
        <v>4107</v>
      </c>
      <c r="G2797" s="166" t="s">
        <v>3171</v>
      </c>
      <c r="H2797" s="167"/>
      <c r="I2797" s="155"/>
      <c r="J2797" s="155"/>
      <c r="K2797" s="155"/>
      <c r="L2797" s="155"/>
      <c r="M2797" s="155"/>
      <c r="N2797" s="155"/>
      <c r="O2797" s="155"/>
      <c r="P2797" s="155"/>
      <c r="Q2797" s="155"/>
      <c r="R2797" s="155"/>
      <c r="S2797" s="155"/>
      <c r="T2797" s="155"/>
      <c r="U2797" s="155"/>
      <c r="V2797" s="155"/>
      <c r="W2797" s="155"/>
      <c r="X2797" s="155"/>
      <c r="Y2797" s="155"/>
      <c r="Z2797" s="155"/>
      <c r="AA2797" s="155"/>
      <c r="AB2797" s="155"/>
      <c r="AC2797" s="155"/>
      <c r="AD2797" s="155"/>
      <c r="AE2797" s="155"/>
      <c r="AF2797" s="155"/>
      <c r="AG2797" s="155"/>
      <c r="AH2797" s="155"/>
      <c r="AI2797" s="155"/>
      <c r="AJ2797" s="155"/>
      <c r="AK2797" s="155"/>
      <c r="AL2797" s="155"/>
      <c r="AM2797" s="155"/>
      <c r="AN2797" s="155"/>
      <c r="AO2797" s="155"/>
      <c r="AP2797" s="155"/>
      <c r="AQ2797" s="155"/>
      <c r="AR2797" s="155"/>
    </row>
    <row r="2798" spans="1:44" ht="102" hidden="1" x14ac:dyDescent="0.3">
      <c r="A2798" s="155"/>
      <c r="B2798" s="165" t="s">
        <v>4107</v>
      </c>
      <c r="C2798" s="162"/>
      <c r="D2798" s="170">
        <v>2534.04</v>
      </c>
      <c r="E2798" s="171">
        <v>2534.04</v>
      </c>
      <c r="F2798" s="166" t="s">
        <v>3171</v>
      </c>
      <c r="G2798" s="161" t="s">
        <v>1288</v>
      </c>
      <c r="H2798" s="162" t="s">
        <v>1084</v>
      </c>
      <c r="I2798" s="155"/>
      <c r="J2798" s="155"/>
      <c r="K2798" s="155"/>
      <c r="L2798" s="155"/>
      <c r="M2798" s="155"/>
      <c r="N2798" s="155"/>
      <c r="O2798" s="155"/>
      <c r="P2798" s="155"/>
      <c r="Q2798" s="155"/>
      <c r="R2798" s="155"/>
      <c r="S2798" s="155"/>
      <c r="T2798" s="155"/>
      <c r="U2798" s="155"/>
      <c r="V2798" s="155"/>
      <c r="W2798" s="155"/>
      <c r="X2798" s="155"/>
      <c r="Y2798" s="155"/>
      <c r="Z2798" s="155"/>
      <c r="AA2798" s="155"/>
      <c r="AB2798" s="155"/>
      <c r="AC2798" s="155"/>
      <c r="AD2798" s="155"/>
      <c r="AE2798" s="155"/>
      <c r="AF2798" s="155"/>
      <c r="AG2798" s="155"/>
      <c r="AH2798" s="155"/>
      <c r="AI2798" s="155"/>
      <c r="AJ2798" s="155"/>
      <c r="AK2798" s="155"/>
      <c r="AL2798" s="155"/>
      <c r="AM2798" s="155"/>
      <c r="AN2798" s="155"/>
      <c r="AO2798" s="155"/>
      <c r="AP2798" s="155"/>
      <c r="AQ2798" s="155"/>
      <c r="AR2798" s="155"/>
    </row>
    <row r="2799" spans="1:44" ht="102" hidden="1" x14ac:dyDescent="0.3">
      <c r="A2799" s="155"/>
      <c r="B2799" s="166" t="s">
        <v>3171</v>
      </c>
      <c r="C2799" s="167"/>
      <c r="D2799" s="170">
        <v>2534.04</v>
      </c>
      <c r="E2799" s="171">
        <v>2534.04</v>
      </c>
      <c r="F2799" s="161" t="s">
        <v>1288</v>
      </c>
      <c r="G2799" s="165" t="s">
        <v>4107</v>
      </c>
      <c r="H2799" s="162"/>
      <c r="I2799" s="155"/>
      <c r="J2799" s="155"/>
      <c r="K2799" s="155"/>
      <c r="L2799" s="155"/>
      <c r="M2799" s="155"/>
      <c r="N2799" s="155"/>
      <c r="O2799" s="155"/>
      <c r="P2799" s="155"/>
      <c r="Q2799" s="155"/>
      <c r="R2799" s="155"/>
      <c r="S2799" s="155"/>
      <c r="T2799" s="155"/>
      <c r="U2799" s="155"/>
      <c r="V2799" s="155"/>
      <c r="W2799" s="155"/>
      <c r="X2799" s="155"/>
      <c r="Y2799" s="155"/>
      <c r="Z2799" s="155"/>
      <c r="AA2799" s="155"/>
      <c r="AB2799" s="155"/>
      <c r="AC2799" s="155"/>
      <c r="AD2799" s="155"/>
      <c r="AE2799" s="155"/>
      <c r="AF2799" s="155"/>
      <c r="AG2799" s="155"/>
      <c r="AH2799" s="155"/>
      <c r="AI2799" s="155"/>
      <c r="AJ2799" s="155"/>
      <c r="AK2799" s="155"/>
      <c r="AL2799" s="155"/>
      <c r="AM2799" s="155"/>
      <c r="AN2799" s="155"/>
      <c r="AO2799" s="155"/>
      <c r="AP2799" s="155"/>
      <c r="AQ2799" s="155"/>
      <c r="AR2799" s="155"/>
    </row>
    <row r="2800" spans="1:44" ht="102" x14ac:dyDescent="0.3">
      <c r="A2800" s="155"/>
      <c r="B2800" s="161" t="s">
        <v>1288</v>
      </c>
      <c r="C2800" s="162" t="s">
        <v>1084</v>
      </c>
      <c r="D2800" s="170">
        <v>1687.93</v>
      </c>
      <c r="E2800" s="171">
        <v>1687.93</v>
      </c>
      <c r="F2800" s="165" t="s">
        <v>4107</v>
      </c>
      <c r="G2800" s="166" t="s">
        <v>3172</v>
      </c>
      <c r="H2800" s="167"/>
      <c r="I2800" s="155"/>
      <c r="J2800" s="155"/>
      <c r="K2800" s="155"/>
      <c r="L2800" s="155"/>
      <c r="M2800" s="155"/>
      <c r="N2800" s="155"/>
      <c r="O2800" s="155"/>
      <c r="P2800" s="155"/>
      <c r="Q2800" s="155"/>
      <c r="R2800" s="155"/>
      <c r="S2800" s="155"/>
      <c r="T2800" s="155"/>
      <c r="U2800" s="155"/>
      <c r="V2800" s="155"/>
      <c r="W2800" s="155"/>
      <c r="X2800" s="155"/>
      <c r="Y2800" s="155"/>
      <c r="Z2800" s="155"/>
      <c r="AA2800" s="155"/>
      <c r="AB2800" s="155"/>
      <c r="AC2800" s="155"/>
      <c r="AD2800" s="155"/>
      <c r="AE2800" s="155"/>
      <c r="AF2800" s="155"/>
      <c r="AG2800" s="155"/>
      <c r="AH2800" s="155"/>
      <c r="AI2800" s="155"/>
      <c r="AJ2800" s="155"/>
      <c r="AK2800" s="155"/>
      <c r="AL2800" s="155"/>
      <c r="AM2800" s="155"/>
      <c r="AN2800" s="155"/>
      <c r="AO2800" s="155"/>
      <c r="AP2800" s="155"/>
      <c r="AQ2800" s="155"/>
      <c r="AR2800" s="155"/>
    </row>
    <row r="2801" spans="1:44" ht="102" hidden="1" x14ac:dyDescent="0.3">
      <c r="A2801" s="155"/>
      <c r="B2801" s="165" t="s">
        <v>4107</v>
      </c>
      <c r="C2801" s="162"/>
      <c r="D2801" s="170">
        <v>1687.93</v>
      </c>
      <c r="E2801" s="171">
        <v>1687.93</v>
      </c>
      <c r="F2801" s="166" t="s">
        <v>3172</v>
      </c>
      <c r="G2801" s="161" t="s">
        <v>1294</v>
      </c>
      <c r="H2801" s="162" t="s">
        <v>1099</v>
      </c>
      <c r="I2801" s="155"/>
      <c r="J2801" s="155"/>
      <c r="K2801" s="155"/>
      <c r="L2801" s="155"/>
      <c r="M2801" s="155"/>
      <c r="N2801" s="155"/>
      <c r="O2801" s="155"/>
      <c r="P2801" s="155"/>
      <c r="Q2801" s="155"/>
      <c r="R2801" s="155"/>
      <c r="S2801" s="155"/>
      <c r="T2801" s="155"/>
      <c r="U2801" s="155"/>
      <c r="V2801" s="155"/>
      <c r="W2801" s="155"/>
      <c r="X2801" s="155"/>
      <c r="Y2801" s="155"/>
      <c r="Z2801" s="155"/>
      <c r="AA2801" s="155"/>
      <c r="AB2801" s="155"/>
      <c r="AC2801" s="155"/>
      <c r="AD2801" s="155"/>
      <c r="AE2801" s="155"/>
      <c r="AF2801" s="155"/>
      <c r="AG2801" s="155"/>
      <c r="AH2801" s="155"/>
      <c r="AI2801" s="155"/>
      <c r="AJ2801" s="155"/>
      <c r="AK2801" s="155"/>
      <c r="AL2801" s="155"/>
      <c r="AM2801" s="155"/>
      <c r="AN2801" s="155"/>
      <c r="AO2801" s="155"/>
      <c r="AP2801" s="155"/>
      <c r="AQ2801" s="155"/>
      <c r="AR2801" s="155"/>
    </row>
    <row r="2802" spans="1:44" ht="102" hidden="1" x14ac:dyDescent="0.3">
      <c r="A2802" s="155"/>
      <c r="B2802" s="166" t="s">
        <v>3172</v>
      </c>
      <c r="C2802" s="167"/>
      <c r="D2802" s="170">
        <v>1687.93</v>
      </c>
      <c r="E2802" s="171">
        <v>1687.93</v>
      </c>
      <c r="F2802" s="161" t="s">
        <v>1294</v>
      </c>
      <c r="G2802" s="165" t="s">
        <v>4107</v>
      </c>
      <c r="H2802" s="162"/>
      <c r="I2802" s="155"/>
      <c r="J2802" s="155"/>
      <c r="K2802" s="155"/>
      <c r="L2802" s="155"/>
      <c r="M2802" s="155"/>
      <c r="N2802" s="155"/>
      <c r="O2802" s="155"/>
      <c r="P2802" s="155"/>
      <c r="Q2802" s="155"/>
      <c r="R2802" s="155"/>
      <c r="S2802" s="155"/>
      <c r="T2802" s="155"/>
      <c r="U2802" s="155"/>
      <c r="V2802" s="155"/>
      <c r="W2802" s="155"/>
      <c r="X2802" s="155"/>
      <c r="Y2802" s="155"/>
      <c r="Z2802" s="155"/>
      <c r="AA2802" s="155"/>
      <c r="AB2802" s="155"/>
      <c r="AC2802" s="155"/>
      <c r="AD2802" s="155"/>
      <c r="AE2802" s="155"/>
      <c r="AF2802" s="155"/>
      <c r="AG2802" s="155"/>
      <c r="AH2802" s="155"/>
      <c r="AI2802" s="155"/>
      <c r="AJ2802" s="155"/>
      <c r="AK2802" s="155"/>
      <c r="AL2802" s="155"/>
      <c r="AM2802" s="155"/>
      <c r="AN2802" s="155"/>
      <c r="AO2802" s="155"/>
      <c r="AP2802" s="155"/>
      <c r="AQ2802" s="155"/>
      <c r="AR2802" s="155"/>
    </row>
    <row r="2803" spans="1:44" ht="102" x14ac:dyDescent="0.3">
      <c r="A2803" s="155"/>
      <c r="B2803" s="161" t="s">
        <v>1294</v>
      </c>
      <c r="C2803" s="162" t="s">
        <v>1099</v>
      </c>
      <c r="D2803" s="170">
        <v>1378.69</v>
      </c>
      <c r="E2803" s="171">
        <v>1378.69</v>
      </c>
      <c r="F2803" s="165" t="s">
        <v>4107</v>
      </c>
      <c r="G2803" s="166" t="s">
        <v>3173</v>
      </c>
      <c r="H2803" s="167"/>
      <c r="I2803" s="155"/>
      <c r="J2803" s="155"/>
      <c r="K2803" s="155"/>
      <c r="L2803" s="155"/>
      <c r="M2803" s="155"/>
      <c r="N2803" s="155"/>
      <c r="O2803" s="155"/>
      <c r="P2803" s="155"/>
      <c r="Q2803" s="155"/>
      <c r="R2803" s="155"/>
      <c r="S2803" s="155"/>
      <c r="T2803" s="155"/>
      <c r="U2803" s="155"/>
      <c r="V2803" s="155"/>
      <c r="W2803" s="155"/>
      <c r="X2803" s="155"/>
      <c r="Y2803" s="155"/>
      <c r="Z2803" s="155"/>
      <c r="AA2803" s="155"/>
      <c r="AB2803" s="155"/>
      <c r="AC2803" s="155"/>
      <c r="AD2803" s="155"/>
      <c r="AE2803" s="155"/>
      <c r="AF2803" s="155"/>
      <c r="AG2803" s="155"/>
      <c r="AH2803" s="155"/>
      <c r="AI2803" s="155"/>
      <c r="AJ2803" s="155"/>
      <c r="AK2803" s="155"/>
      <c r="AL2803" s="155"/>
      <c r="AM2803" s="155"/>
      <c r="AN2803" s="155"/>
      <c r="AO2803" s="155"/>
      <c r="AP2803" s="155"/>
      <c r="AQ2803" s="155"/>
      <c r="AR2803" s="155"/>
    </row>
    <row r="2804" spans="1:44" ht="102" hidden="1" x14ac:dyDescent="0.3">
      <c r="A2804" s="155"/>
      <c r="B2804" s="165" t="s">
        <v>4107</v>
      </c>
      <c r="C2804" s="162"/>
      <c r="D2804" s="170">
        <v>1378.69</v>
      </c>
      <c r="E2804" s="171">
        <v>1378.69</v>
      </c>
      <c r="F2804" s="166" t="s">
        <v>3173</v>
      </c>
      <c r="G2804" s="161" t="s">
        <v>1659</v>
      </c>
      <c r="H2804" s="162" t="s">
        <v>1021</v>
      </c>
      <c r="I2804" s="155"/>
      <c r="J2804" s="155"/>
      <c r="K2804" s="155"/>
      <c r="L2804" s="155"/>
      <c r="M2804" s="155"/>
      <c r="N2804" s="155"/>
      <c r="O2804" s="155"/>
      <c r="P2804" s="155"/>
      <c r="Q2804" s="155"/>
      <c r="R2804" s="155"/>
      <c r="S2804" s="155"/>
      <c r="T2804" s="155"/>
      <c r="U2804" s="155"/>
      <c r="V2804" s="155"/>
      <c r="W2804" s="155"/>
      <c r="X2804" s="155"/>
      <c r="Y2804" s="155"/>
      <c r="Z2804" s="155"/>
      <c r="AA2804" s="155"/>
      <c r="AB2804" s="155"/>
      <c r="AC2804" s="155"/>
      <c r="AD2804" s="155"/>
      <c r="AE2804" s="155"/>
      <c r="AF2804" s="155"/>
      <c r="AG2804" s="155"/>
      <c r="AH2804" s="155"/>
      <c r="AI2804" s="155"/>
      <c r="AJ2804" s="155"/>
      <c r="AK2804" s="155"/>
      <c r="AL2804" s="155"/>
      <c r="AM2804" s="155"/>
      <c r="AN2804" s="155"/>
      <c r="AO2804" s="155"/>
      <c r="AP2804" s="155"/>
      <c r="AQ2804" s="155"/>
      <c r="AR2804" s="155"/>
    </row>
    <row r="2805" spans="1:44" ht="102" hidden="1" x14ac:dyDescent="0.3">
      <c r="A2805" s="155"/>
      <c r="B2805" s="166" t="s">
        <v>3173</v>
      </c>
      <c r="C2805" s="167"/>
      <c r="D2805" s="170">
        <v>1378.69</v>
      </c>
      <c r="E2805" s="171">
        <v>1378.69</v>
      </c>
      <c r="F2805" s="161" t="s">
        <v>1659</v>
      </c>
      <c r="G2805" s="165" t="s">
        <v>4107</v>
      </c>
      <c r="H2805" s="162"/>
      <c r="I2805" s="155"/>
      <c r="J2805" s="155"/>
      <c r="K2805" s="155"/>
      <c r="L2805" s="155"/>
      <c r="M2805" s="155"/>
      <c r="N2805" s="155"/>
      <c r="O2805" s="155"/>
      <c r="P2805" s="155"/>
      <c r="Q2805" s="155"/>
      <c r="R2805" s="155"/>
      <c r="S2805" s="155"/>
      <c r="T2805" s="155"/>
      <c r="U2805" s="155"/>
      <c r="V2805" s="155"/>
      <c r="W2805" s="155"/>
      <c r="X2805" s="155"/>
      <c r="Y2805" s="155"/>
      <c r="Z2805" s="155"/>
      <c r="AA2805" s="155"/>
      <c r="AB2805" s="155"/>
      <c r="AC2805" s="155"/>
      <c r="AD2805" s="155"/>
      <c r="AE2805" s="155"/>
      <c r="AF2805" s="155"/>
      <c r="AG2805" s="155"/>
      <c r="AH2805" s="155"/>
      <c r="AI2805" s="155"/>
      <c r="AJ2805" s="155"/>
      <c r="AK2805" s="155"/>
      <c r="AL2805" s="155"/>
      <c r="AM2805" s="155"/>
      <c r="AN2805" s="155"/>
      <c r="AO2805" s="155"/>
      <c r="AP2805" s="155"/>
      <c r="AQ2805" s="155"/>
      <c r="AR2805" s="155"/>
    </row>
    <row r="2806" spans="1:44" ht="102" x14ac:dyDescent="0.3">
      <c r="A2806" s="155"/>
      <c r="B2806" s="161" t="s">
        <v>1659</v>
      </c>
      <c r="C2806" s="162" t="s">
        <v>1021</v>
      </c>
      <c r="D2806" s="170">
        <v>1365.8</v>
      </c>
      <c r="E2806" s="171">
        <v>1365.8</v>
      </c>
      <c r="F2806" s="165" t="s">
        <v>4107</v>
      </c>
      <c r="G2806" s="166" t="s">
        <v>3174</v>
      </c>
      <c r="H2806" s="167"/>
      <c r="I2806" s="155"/>
      <c r="J2806" s="155"/>
      <c r="K2806" s="155"/>
      <c r="L2806" s="155"/>
      <c r="M2806" s="155"/>
      <c r="N2806" s="155"/>
      <c r="O2806" s="155"/>
      <c r="P2806" s="155"/>
      <c r="Q2806" s="155"/>
      <c r="R2806" s="155"/>
      <c r="S2806" s="155"/>
      <c r="T2806" s="155"/>
      <c r="U2806" s="155"/>
      <c r="V2806" s="155"/>
      <c r="W2806" s="155"/>
      <c r="X2806" s="155"/>
      <c r="Y2806" s="155"/>
      <c r="Z2806" s="155"/>
      <c r="AA2806" s="155"/>
      <c r="AB2806" s="155"/>
      <c r="AC2806" s="155"/>
      <c r="AD2806" s="155"/>
      <c r="AE2806" s="155"/>
      <c r="AF2806" s="155"/>
      <c r="AG2806" s="155"/>
      <c r="AH2806" s="155"/>
      <c r="AI2806" s="155"/>
      <c r="AJ2806" s="155"/>
      <c r="AK2806" s="155"/>
      <c r="AL2806" s="155"/>
      <c r="AM2806" s="155"/>
      <c r="AN2806" s="155"/>
      <c r="AO2806" s="155"/>
      <c r="AP2806" s="155"/>
      <c r="AQ2806" s="155"/>
      <c r="AR2806" s="155"/>
    </row>
    <row r="2807" spans="1:44" ht="102" hidden="1" x14ac:dyDescent="0.3">
      <c r="A2807" s="155"/>
      <c r="B2807" s="165" t="s">
        <v>4107</v>
      </c>
      <c r="C2807" s="162"/>
      <c r="D2807" s="170">
        <v>1365.8</v>
      </c>
      <c r="E2807" s="171">
        <v>1365.8</v>
      </c>
      <c r="F2807" s="166" t="s">
        <v>3174</v>
      </c>
      <c r="G2807" s="161" t="s">
        <v>2312</v>
      </c>
      <c r="H2807" s="162" t="s">
        <v>699</v>
      </c>
      <c r="I2807" s="155"/>
      <c r="J2807" s="155"/>
      <c r="K2807" s="155"/>
      <c r="L2807" s="155"/>
      <c r="M2807" s="155"/>
      <c r="N2807" s="155"/>
      <c r="O2807" s="155"/>
      <c r="P2807" s="155"/>
      <c r="Q2807" s="155"/>
      <c r="R2807" s="155"/>
      <c r="S2807" s="155"/>
      <c r="T2807" s="155"/>
      <c r="U2807" s="155"/>
      <c r="V2807" s="155"/>
      <c r="W2807" s="155"/>
      <c r="X2807" s="155"/>
      <c r="Y2807" s="155"/>
      <c r="Z2807" s="155"/>
      <c r="AA2807" s="155"/>
      <c r="AB2807" s="155"/>
      <c r="AC2807" s="155"/>
      <c r="AD2807" s="155"/>
      <c r="AE2807" s="155"/>
      <c r="AF2807" s="155"/>
      <c r="AG2807" s="155"/>
      <c r="AH2807" s="155"/>
      <c r="AI2807" s="155"/>
      <c r="AJ2807" s="155"/>
      <c r="AK2807" s="155"/>
      <c r="AL2807" s="155"/>
      <c r="AM2807" s="155"/>
      <c r="AN2807" s="155"/>
      <c r="AO2807" s="155"/>
      <c r="AP2807" s="155"/>
      <c r="AQ2807" s="155"/>
      <c r="AR2807" s="155"/>
    </row>
    <row r="2808" spans="1:44" ht="102" hidden="1" x14ac:dyDescent="0.3">
      <c r="A2808" s="155"/>
      <c r="B2808" s="166" t="s">
        <v>3174</v>
      </c>
      <c r="C2808" s="167"/>
      <c r="D2808" s="170">
        <v>1365.8</v>
      </c>
      <c r="E2808" s="171">
        <v>1365.8</v>
      </c>
      <c r="F2808" s="161" t="s">
        <v>2312</v>
      </c>
      <c r="G2808" s="165" t="s">
        <v>4107</v>
      </c>
      <c r="H2808" s="162"/>
      <c r="I2808" s="155"/>
      <c r="J2808" s="155"/>
      <c r="K2808" s="155"/>
      <c r="L2808" s="155"/>
      <c r="M2808" s="155"/>
      <c r="N2808" s="155"/>
      <c r="O2808" s="155"/>
      <c r="P2808" s="155"/>
      <c r="Q2808" s="155"/>
      <c r="R2808" s="155"/>
      <c r="S2808" s="155"/>
      <c r="T2808" s="155"/>
      <c r="U2808" s="155"/>
      <c r="V2808" s="155"/>
      <c r="W2808" s="155"/>
      <c r="X2808" s="155"/>
      <c r="Y2808" s="155"/>
      <c r="Z2808" s="155"/>
      <c r="AA2808" s="155"/>
      <c r="AB2808" s="155"/>
      <c r="AC2808" s="155"/>
      <c r="AD2808" s="155"/>
      <c r="AE2808" s="155"/>
      <c r="AF2808" s="155"/>
      <c r="AG2808" s="155"/>
      <c r="AH2808" s="155"/>
      <c r="AI2808" s="155"/>
      <c r="AJ2808" s="155"/>
      <c r="AK2808" s="155"/>
      <c r="AL2808" s="155"/>
      <c r="AM2808" s="155"/>
      <c r="AN2808" s="155"/>
      <c r="AO2808" s="155"/>
      <c r="AP2808" s="155"/>
      <c r="AQ2808" s="155"/>
      <c r="AR2808" s="155"/>
    </row>
    <row r="2809" spans="1:44" ht="102" x14ac:dyDescent="0.3">
      <c r="A2809" s="155"/>
      <c r="B2809" s="161" t="s">
        <v>2312</v>
      </c>
      <c r="C2809" s="162" t="s">
        <v>699</v>
      </c>
      <c r="D2809" s="170">
        <v>1679.34</v>
      </c>
      <c r="E2809" s="171">
        <v>1679.34</v>
      </c>
      <c r="F2809" s="165" t="s">
        <v>4107</v>
      </c>
      <c r="G2809" s="166" t="s">
        <v>3460</v>
      </c>
      <c r="H2809" s="167"/>
      <c r="I2809" s="155"/>
      <c r="J2809" s="155"/>
      <c r="K2809" s="155"/>
      <c r="L2809" s="155"/>
      <c r="M2809" s="155"/>
      <c r="N2809" s="155"/>
      <c r="O2809" s="155"/>
      <c r="P2809" s="155"/>
      <c r="Q2809" s="155"/>
      <c r="R2809" s="155"/>
      <c r="S2809" s="155"/>
      <c r="T2809" s="155"/>
      <c r="U2809" s="155"/>
      <c r="V2809" s="155"/>
      <c r="W2809" s="155"/>
      <c r="X2809" s="155"/>
      <c r="Y2809" s="155"/>
      <c r="Z2809" s="155"/>
      <c r="AA2809" s="155"/>
      <c r="AB2809" s="155"/>
      <c r="AC2809" s="155"/>
      <c r="AD2809" s="155"/>
      <c r="AE2809" s="155"/>
      <c r="AF2809" s="155"/>
      <c r="AG2809" s="155"/>
      <c r="AH2809" s="155"/>
      <c r="AI2809" s="155"/>
      <c r="AJ2809" s="155"/>
      <c r="AK2809" s="155"/>
      <c r="AL2809" s="155"/>
      <c r="AM2809" s="155"/>
      <c r="AN2809" s="155"/>
      <c r="AO2809" s="155"/>
      <c r="AP2809" s="155"/>
      <c r="AQ2809" s="155"/>
      <c r="AR2809" s="155"/>
    </row>
    <row r="2810" spans="1:44" ht="102" hidden="1" x14ac:dyDescent="0.3">
      <c r="A2810" s="155"/>
      <c r="B2810" s="165" t="s">
        <v>4107</v>
      </c>
      <c r="C2810" s="162"/>
      <c r="D2810" s="170">
        <v>1679.34</v>
      </c>
      <c r="E2810" s="171">
        <v>1679.34</v>
      </c>
      <c r="F2810" s="166" t="s">
        <v>3460</v>
      </c>
      <c r="G2810" s="161" t="s">
        <v>1652</v>
      </c>
      <c r="H2810" s="162" t="s">
        <v>704</v>
      </c>
      <c r="I2810" s="155"/>
      <c r="J2810" s="155"/>
      <c r="K2810" s="155"/>
      <c r="L2810" s="155"/>
      <c r="M2810" s="155"/>
      <c r="N2810" s="155"/>
      <c r="O2810" s="155"/>
      <c r="P2810" s="155"/>
      <c r="Q2810" s="155"/>
      <c r="R2810" s="155"/>
      <c r="S2810" s="155"/>
      <c r="T2810" s="155"/>
      <c r="U2810" s="155"/>
      <c r="V2810" s="155"/>
      <c r="W2810" s="155"/>
      <c r="X2810" s="155"/>
      <c r="Y2810" s="155"/>
      <c r="Z2810" s="155"/>
      <c r="AA2810" s="155"/>
      <c r="AB2810" s="155"/>
      <c r="AC2810" s="155"/>
      <c r="AD2810" s="155"/>
      <c r="AE2810" s="155"/>
      <c r="AF2810" s="155"/>
      <c r="AG2810" s="155"/>
      <c r="AH2810" s="155"/>
      <c r="AI2810" s="155"/>
      <c r="AJ2810" s="155"/>
      <c r="AK2810" s="155"/>
      <c r="AL2810" s="155"/>
      <c r="AM2810" s="155"/>
      <c r="AN2810" s="155"/>
      <c r="AO2810" s="155"/>
      <c r="AP2810" s="155"/>
      <c r="AQ2810" s="155"/>
      <c r="AR2810" s="155"/>
    </row>
    <row r="2811" spans="1:44" ht="102" hidden="1" x14ac:dyDescent="0.3">
      <c r="A2811" s="155"/>
      <c r="B2811" s="166" t="s">
        <v>3460</v>
      </c>
      <c r="C2811" s="167"/>
      <c r="D2811" s="170">
        <v>1679.34</v>
      </c>
      <c r="E2811" s="171">
        <v>1679.34</v>
      </c>
      <c r="F2811" s="161" t="s">
        <v>1652</v>
      </c>
      <c r="G2811" s="165" t="s">
        <v>4107</v>
      </c>
      <c r="H2811" s="162"/>
      <c r="I2811" s="155"/>
      <c r="J2811" s="155"/>
      <c r="K2811" s="155"/>
      <c r="L2811" s="155"/>
      <c r="M2811" s="155"/>
      <c r="N2811" s="155"/>
      <c r="O2811" s="155"/>
      <c r="P2811" s="155"/>
      <c r="Q2811" s="155"/>
      <c r="R2811" s="155"/>
      <c r="S2811" s="155"/>
      <c r="T2811" s="155"/>
      <c r="U2811" s="155"/>
      <c r="V2811" s="155"/>
      <c r="W2811" s="155"/>
      <c r="X2811" s="155"/>
      <c r="Y2811" s="155"/>
      <c r="Z2811" s="155"/>
      <c r="AA2811" s="155"/>
      <c r="AB2811" s="155"/>
      <c r="AC2811" s="155"/>
      <c r="AD2811" s="155"/>
      <c r="AE2811" s="155"/>
      <c r="AF2811" s="155"/>
      <c r="AG2811" s="155"/>
      <c r="AH2811" s="155"/>
      <c r="AI2811" s="155"/>
      <c r="AJ2811" s="155"/>
      <c r="AK2811" s="155"/>
      <c r="AL2811" s="155"/>
      <c r="AM2811" s="155"/>
      <c r="AN2811" s="155"/>
      <c r="AO2811" s="155"/>
      <c r="AP2811" s="155"/>
      <c r="AQ2811" s="155"/>
      <c r="AR2811" s="155"/>
    </row>
    <row r="2812" spans="1:44" ht="102" x14ac:dyDescent="0.3">
      <c r="A2812" s="155"/>
      <c r="B2812" s="161" t="s">
        <v>1652</v>
      </c>
      <c r="C2812" s="162" t="s">
        <v>704</v>
      </c>
      <c r="D2812" s="170">
        <v>2662.89</v>
      </c>
      <c r="E2812" s="171">
        <v>2662.89</v>
      </c>
      <c r="F2812" s="165" t="s">
        <v>4107</v>
      </c>
      <c r="G2812" s="166" t="s">
        <v>3175</v>
      </c>
      <c r="H2812" s="167"/>
      <c r="I2812" s="155"/>
      <c r="J2812" s="155"/>
      <c r="K2812" s="155"/>
      <c r="L2812" s="155"/>
      <c r="M2812" s="155"/>
      <c r="N2812" s="155"/>
      <c r="O2812" s="155"/>
      <c r="P2812" s="155"/>
      <c r="Q2812" s="155"/>
      <c r="R2812" s="155"/>
      <c r="S2812" s="155"/>
      <c r="T2812" s="155"/>
      <c r="U2812" s="155"/>
      <c r="V2812" s="155"/>
      <c r="W2812" s="155"/>
      <c r="X2812" s="155"/>
      <c r="Y2812" s="155"/>
      <c r="Z2812" s="155"/>
      <c r="AA2812" s="155"/>
      <c r="AB2812" s="155"/>
      <c r="AC2812" s="155"/>
      <c r="AD2812" s="155"/>
      <c r="AE2812" s="155"/>
      <c r="AF2812" s="155"/>
      <c r="AG2812" s="155"/>
      <c r="AH2812" s="155"/>
      <c r="AI2812" s="155"/>
      <c r="AJ2812" s="155"/>
      <c r="AK2812" s="155"/>
      <c r="AL2812" s="155"/>
      <c r="AM2812" s="155"/>
      <c r="AN2812" s="155"/>
      <c r="AO2812" s="155"/>
      <c r="AP2812" s="155"/>
      <c r="AQ2812" s="155"/>
      <c r="AR2812" s="155"/>
    </row>
    <row r="2813" spans="1:44" ht="102" hidden="1" x14ac:dyDescent="0.3">
      <c r="A2813" s="155"/>
      <c r="B2813" s="165" t="s">
        <v>4107</v>
      </c>
      <c r="C2813" s="162"/>
      <c r="D2813" s="170">
        <v>2662.89</v>
      </c>
      <c r="E2813" s="171">
        <v>2662.89</v>
      </c>
      <c r="F2813" s="166" t="s">
        <v>3175</v>
      </c>
      <c r="G2813" s="161" t="s">
        <v>1360</v>
      </c>
      <c r="H2813" s="162" t="s">
        <v>1196</v>
      </c>
      <c r="I2813" s="155"/>
      <c r="J2813" s="155"/>
      <c r="K2813" s="155"/>
      <c r="L2813" s="155"/>
      <c r="M2813" s="155"/>
      <c r="N2813" s="155"/>
      <c r="O2813" s="155"/>
      <c r="P2813" s="155"/>
      <c r="Q2813" s="155"/>
      <c r="R2813" s="155"/>
      <c r="S2813" s="155"/>
      <c r="T2813" s="155"/>
      <c r="U2813" s="155"/>
      <c r="V2813" s="155"/>
      <c r="W2813" s="155"/>
      <c r="X2813" s="155"/>
      <c r="Y2813" s="155"/>
      <c r="Z2813" s="155"/>
      <c r="AA2813" s="155"/>
      <c r="AB2813" s="155"/>
      <c r="AC2813" s="155"/>
      <c r="AD2813" s="155"/>
      <c r="AE2813" s="155"/>
      <c r="AF2813" s="155"/>
      <c r="AG2813" s="155"/>
      <c r="AH2813" s="155"/>
      <c r="AI2813" s="155"/>
      <c r="AJ2813" s="155"/>
      <c r="AK2813" s="155"/>
      <c r="AL2813" s="155"/>
      <c r="AM2813" s="155"/>
      <c r="AN2813" s="155"/>
      <c r="AO2813" s="155"/>
      <c r="AP2813" s="155"/>
      <c r="AQ2813" s="155"/>
      <c r="AR2813" s="155"/>
    </row>
    <row r="2814" spans="1:44" ht="102" hidden="1" x14ac:dyDescent="0.3">
      <c r="A2814" s="155"/>
      <c r="B2814" s="166" t="s">
        <v>3175</v>
      </c>
      <c r="C2814" s="167"/>
      <c r="D2814" s="170">
        <v>2662.89</v>
      </c>
      <c r="E2814" s="171">
        <v>2662.89</v>
      </c>
      <c r="F2814" s="161" t="s">
        <v>1360</v>
      </c>
      <c r="G2814" s="165" t="s">
        <v>4107</v>
      </c>
      <c r="H2814" s="162"/>
      <c r="I2814" s="155"/>
      <c r="J2814" s="155"/>
      <c r="K2814" s="155"/>
      <c r="L2814" s="155"/>
      <c r="M2814" s="155"/>
      <c r="N2814" s="155"/>
      <c r="O2814" s="155"/>
      <c r="P2814" s="155"/>
      <c r="Q2814" s="155"/>
      <c r="R2814" s="155"/>
      <c r="S2814" s="155"/>
      <c r="T2814" s="155"/>
      <c r="U2814" s="155"/>
      <c r="V2814" s="155"/>
      <c r="W2814" s="155"/>
      <c r="X2814" s="155"/>
      <c r="Y2814" s="155"/>
      <c r="Z2814" s="155"/>
      <c r="AA2814" s="155"/>
      <c r="AB2814" s="155"/>
      <c r="AC2814" s="155"/>
      <c r="AD2814" s="155"/>
      <c r="AE2814" s="155"/>
      <c r="AF2814" s="155"/>
      <c r="AG2814" s="155"/>
      <c r="AH2814" s="155"/>
      <c r="AI2814" s="155"/>
      <c r="AJ2814" s="155"/>
      <c r="AK2814" s="155"/>
      <c r="AL2814" s="155"/>
      <c r="AM2814" s="155"/>
      <c r="AN2814" s="155"/>
      <c r="AO2814" s="155"/>
      <c r="AP2814" s="155"/>
      <c r="AQ2814" s="155"/>
      <c r="AR2814" s="155"/>
    </row>
    <row r="2815" spans="1:44" ht="102" x14ac:dyDescent="0.3">
      <c r="A2815" s="155"/>
      <c r="B2815" s="161" t="s">
        <v>1360</v>
      </c>
      <c r="C2815" s="162" t="s">
        <v>1196</v>
      </c>
      <c r="D2815" s="170">
        <v>1395.87</v>
      </c>
      <c r="E2815" s="171">
        <v>1395.87</v>
      </c>
      <c r="F2815" s="165" t="s">
        <v>4107</v>
      </c>
      <c r="G2815" s="166" t="s">
        <v>3176</v>
      </c>
      <c r="H2815" s="167"/>
      <c r="I2815" s="155"/>
      <c r="J2815" s="155"/>
      <c r="K2815" s="155"/>
      <c r="L2815" s="155"/>
      <c r="M2815" s="155"/>
      <c r="N2815" s="155"/>
      <c r="O2815" s="155"/>
      <c r="P2815" s="155"/>
      <c r="Q2815" s="155"/>
      <c r="R2815" s="155"/>
      <c r="S2815" s="155"/>
      <c r="T2815" s="155"/>
      <c r="U2815" s="155"/>
      <c r="V2815" s="155"/>
      <c r="W2815" s="155"/>
      <c r="X2815" s="155"/>
      <c r="Y2815" s="155"/>
      <c r="Z2815" s="155"/>
      <c r="AA2815" s="155"/>
      <c r="AB2815" s="155"/>
      <c r="AC2815" s="155"/>
      <c r="AD2815" s="155"/>
      <c r="AE2815" s="155"/>
      <c r="AF2815" s="155"/>
      <c r="AG2815" s="155"/>
      <c r="AH2815" s="155"/>
      <c r="AI2815" s="155"/>
      <c r="AJ2815" s="155"/>
      <c r="AK2815" s="155"/>
      <c r="AL2815" s="155"/>
      <c r="AM2815" s="155"/>
      <c r="AN2815" s="155"/>
      <c r="AO2815" s="155"/>
      <c r="AP2815" s="155"/>
      <c r="AQ2815" s="155"/>
      <c r="AR2815" s="155"/>
    </row>
    <row r="2816" spans="1:44" ht="102" hidden="1" x14ac:dyDescent="0.3">
      <c r="A2816" s="155"/>
      <c r="B2816" s="165" t="s">
        <v>4107</v>
      </c>
      <c r="C2816" s="162"/>
      <c r="D2816" s="170">
        <v>1395.87</v>
      </c>
      <c r="E2816" s="171">
        <v>1395.87</v>
      </c>
      <c r="F2816" s="166" t="s">
        <v>3176</v>
      </c>
      <c r="G2816" s="161" t="s">
        <v>1306</v>
      </c>
      <c r="H2816" s="162" t="s">
        <v>668</v>
      </c>
      <c r="I2816" s="155"/>
      <c r="J2816" s="155"/>
      <c r="K2816" s="155"/>
      <c r="L2816" s="155"/>
      <c r="M2816" s="155"/>
      <c r="N2816" s="155"/>
      <c r="O2816" s="155"/>
      <c r="P2816" s="155"/>
      <c r="Q2816" s="155"/>
      <c r="R2816" s="155"/>
      <c r="S2816" s="155"/>
      <c r="T2816" s="155"/>
      <c r="U2816" s="155"/>
      <c r="V2816" s="155"/>
      <c r="W2816" s="155"/>
      <c r="X2816" s="155"/>
      <c r="Y2816" s="155"/>
      <c r="Z2816" s="155"/>
      <c r="AA2816" s="155"/>
      <c r="AB2816" s="155"/>
      <c r="AC2816" s="155"/>
      <c r="AD2816" s="155"/>
      <c r="AE2816" s="155"/>
      <c r="AF2816" s="155"/>
      <c r="AG2816" s="155"/>
      <c r="AH2816" s="155"/>
      <c r="AI2816" s="155"/>
      <c r="AJ2816" s="155"/>
      <c r="AK2816" s="155"/>
      <c r="AL2816" s="155"/>
      <c r="AM2816" s="155"/>
      <c r="AN2816" s="155"/>
      <c r="AO2816" s="155"/>
      <c r="AP2816" s="155"/>
      <c r="AQ2816" s="155"/>
      <c r="AR2816" s="155"/>
    </row>
    <row r="2817" spans="1:44" ht="102" hidden="1" x14ac:dyDescent="0.3">
      <c r="A2817" s="155"/>
      <c r="B2817" s="166" t="s">
        <v>3176</v>
      </c>
      <c r="C2817" s="167"/>
      <c r="D2817" s="170">
        <v>1395.87</v>
      </c>
      <c r="E2817" s="171">
        <v>1395.87</v>
      </c>
      <c r="F2817" s="161" t="s">
        <v>1306</v>
      </c>
      <c r="G2817" s="165" t="s">
        <v>4107</v>
      </c>
      <c r="H2817" s="162"/>
      <c r="I2817" s="155"/>
      <c r="J2817" s="155"/>
      <c r="K2817" s="155"/>
      <c r="L2817" s="155"/>
      <c r="M2817" s="155"/>
      <c r="N2817" s="155"/>
      <c r="O2817" s="155"/>
      <c r="P2817" s="155"/>
      <c r="Q2817" s="155"/>
      <c r="R2817" s="155"/>
      <c r="S2817" s="155"/>
      <c r="T2817" s="155"/>
      <c r="U2817" s="155"/>
      <c r="V2817" s="155"/>
      <c r="W2817" s="155"/>
      <c r="X2817" s="155"/>
      <c r="Y2817" s="155"/>
      <c r="Z2817" s="155"/>
      <c r="AA2817" s="155"/>
      <c r="AB2817" s="155"/>
      <c r="AC2817" s="155"/>
      <c r="AD2817" s="155"/>
      <c r="AE2817" s="155"/>
      <c r="AF2817" s="155"/>
      <c r="AG2817" s="155"/>
      <c r="AH2817" s="155"/>
      <c r="AI2817" s="155"/>
      <c r="AJ2817" s="155"/>
      <c r="AK2817" s="155"/>
      <c r="AL2817" s="155"/>
      <c r="AM2817" s="155"/>
      <c r="AN2817" s="155"/>
      <c r="AO2817" s="155"/>
      <c r="AP2817" s="155"/>
      <c r="AQ2817" s="155"/>
      <c r="AR2817" s="155"/>
    </row>
    <row r="2818" spans="1:44" ht="102" x14ac:dyDescent="0.3">
      <c r="A2818" s="155"/>
      <c r="B2818" s="161" t="s">
        <v>1306</v>
      </c>
      <c r="C2818" s="162" t="s">
        <v>668</v>
      </c>
      <c r="D2818" s="170">
        <v>1447.41</v>
      </c>
      <c r="E2818" s="171">
        <v>1447.41</v>
      </c>
      <c r="F2818" s="165" t="s">
        <v>4107</v>
      </c>
      <c r="G2818" s="166" t="s">
        <v>3177</v>
      </c>
      <c r="H2818" s="167"/>
      <c r="I2818" s="155"/>
      <c r="J2818" s="155"/>
      <c r="K2818" s="155"/>
      <c r="L2818" s="155"/>
      <c r="M2818" s="155"/>
      <c r="N2818" s="155"/>
      <c r="O2818" s="155"/>
      <c r="P2818" s="155"/>
      <c r="Q2818" s="155"/>
      <c r="R2818" s="155"/>
      <c r="S2818" s="155"/>
      <c r="T2818" s="155"/>
      <c r="U2818" s="155"/>
      <c r="V2818" s="155"/>
      <c r="W2818" s="155"/>
      <c r="X2818" s="155"/>
      <c r="Y2818" s="155"/>
      <c r="Z2818" s="155"/>
      <c r="AA2818" s="155"/>
      <c r="AB2818" s="155"/>
      <c r="AC2818" s="155"/>
      <c r="AD2818" s="155"/>
      <c r="AE2818" s="155"/>
      <c r="AF2818" s="155"/>
      <c r="AG2818" s="155"/>
      <c r="AH2818" s="155"/>
      <c r="AI2818" s="155"/>
      <c r="AJ2818" s="155"/>
      <c r="AK2818" s="155"/>
      <c r="AL2818" s="155"/>
      <c r="AM2818" s="155"/>
      <c r="AN2818" s="155"/>
      <c r="AO2818" s="155"/>
      <c r="AP2818" s="155"/>
      <c r="AQ2818" s="155"/>
      <c r="AR2818" s="155"/>
    </row>
    <row r="2819" spans="1:44" ht="102" hidden="1" x14ac:dyDescent="0.3">
      <c r="A2819" s="155"/>
      <c r="B2819" s="165" t="s">
        <v>4107</v>
      </c>
      <c r="C2819" s="162"/>
      <c r="D2819" s="170">
        <v>1447.41</v>
      </c>
      <c r="E2819" s="171">
        <v>1447.41</v>
      </c>
      <c r="F2819" s="166" t="s">
        <v>3177</v>
      </c>
      <c r="G2819" s="161" t="s">
        <v>1724</v>
      </c>
      <c r="H2819" s="162" t="s">
        <v>271</v>
      </c>
      <c r="I2819" s="155"/>
      <c r="J2819" s="155"/>
      <c r="K2819" s="155"/>
      <c r="L2819" s="155"/>
      <c r="M2819" s="155"/>
      <c r="N2819" s="155"/>
      <c r="O2819" s="155"/>
      <c r="P2819" s="155"/>
      <c r="Q2819" s="155"/>
      <c r="R2819" s="155"/>
      <c r="S2819" s="155"/>
      <c r="T2819" s="155"/>
      <c r="U2819" s="155"/>
      <c r="V2819" s="155"/>
      <c r="W2819" s="155"/>
      <c r="X2819" s="155"/>
      <c r="Y2819" s="155"/>
      <c r="Z2819" s="155"/>
      <c r="AA2819" s="155"/>
      <c r="AB2819" s="155"/>
      <c r="AC2819" s="155"/>
      <c r="AD2819" s="155"/>
      <c r="AE2819" s="155"/>
      <c r="AF2819" s="155"/>
      <c r="AG2819" s="155"/>
      <c r="AH2819" s="155"/>
      <c r="AI2819" s="155"/>
      <c r="AJ2819" s="155"/>
      <c r="AK2819" s="155"/>
      <c r="AL2819" s="155"/>
      <c r="AM2819" s="155"/>
      <c r="AN2819" s="155"/>
      <c r="AO2819" s="155"/>
      <c r="AP2819" s="155"/>
      <c r="AQ2819" s="155"/>
      <c r="AR2819" s="155"/>
    </row>
    <row r="2820" spans="1:44" ht="102" hidden="1" x14ac:dyDescent="0.3">
      <c r="A2820" s="155"/>
      <c r="B2820" s="166" t="s">
        <v>3177</v>
      </c>
      <c r="C2820" s="167"/>
      <c r="D2820" s="170">
        <v>1447.41</v>
      </c>
      <c r="E2820" s="171">
        <v>1447.41</v>
      </c>
      <c r="F2820" s="161" t="s">
        <v>1724</v>
      </c>
      <c r="G2820" s="165" t="s">
        <v>4107</v>
      </c>
      <c r="H2820" s="162"/>
      <c r="I2820" s="155"/>
      <c r="J2820" s="155"/>
      <c r="K2820" s="155"/>
      <c r="L2820" s="155"/>
      <c r="M2820" s="155"/>
      <c r="N2820" s="155"/>
      <c r="O2820" s="155"/>
      <c r="P2820" s="155"/>
      <c r="Q2820" s="155"/>
      <c r="R2820" s="155"/>
      <c r="S2820" s="155"/>
      <c r="T2820" s="155"/>
      <c r="U2820" s="155"/>
      <c r="V2820" s="155"/>
      <c r="W2820" s="155"/>
      <c r="X2820" s="155"/>
      <c r="Y2820" s="155"/>
      <c r="Z2820" s="155"/>
      <c r="AA2820" s="155"/>
      <c r="AB2820" s="155"/>
      <c r="AC2820" s="155"/>
      <c r="AD2820" s="155"/>
      <c r="AE2820" s="155"/>
      <c r="AF2820" s="155"/>
      <c r="AG2820" s="155"/>
      <c r="AH2820" s="155"/>
      <c r="AI2820" s="155"/>
      <c r="AJ2820" s="155"/>
      <c r="AK2820" s="155"/>
      <c r="AL2820" s="155"/>
      <c r="AM2820" s="155"/>
      <c r="AN2820" s="155"/>
      <c r="AO2820" s="155"/>
      <c r="AP2820" s="155"/>
      <c r="AQ2820" s="155"/>
      <c r="AR2820" s="155"/>
    </row>
    <row r="2821" spans="1:44" ht="102" x14ac:dyDescent="0.3">
      <c r="A2821" s="155"/>
      <c r="B2821" s="161" t="s">
        <v>1724</v>
      </c>
      <c r="C2821" s="162" t="s">
        <v>271</v>
      </c>
      <c r="D2821" s="170">
        <v>2392.3000000000002</v>
      </c>
      <c r="E2821" s="171">
        <v>2392.3000000000002</v>
      </c>
      <c r="F2821" s="165" t="s">
        <v>4107</v>
      </c>
      <c r="G2821" s="166" t="s">
        <v>2766</v>
      </c>
      <c r="H2821" s="167"/>
      <c r="I2821" s="155"/>
      <c r="J2821" s="155"/>
      <c r="K2821" s="155"/>
      <c r="L2821" s="155"/>
      <c r="M2821" s="155"/>
      <c r="N2821" s="155"/>
      <c r="O2821" s="155"/>
      <c r="P2821" s="155"/>
      <c r="Q2821" s="155"/>
      <c r="R2821" s="155"/>
      <c r="S2821" s="155"/>
      <c r="T2821" s="155"/>
      <c r="U2821" s="155"/>
      <c r="V2821" s="155"/>
      <c r="W2821" s="155"/>
      <c r="X2821" s="155"/>
      <c r="Y2821" s="155"/>
      <c r="Z2821" s="155"/>
      <c r="AA2821" s="155"/>
      <c r="AB2821" s="155"/>
      <c r="AC2821" s="155"/>
      <c r="AD2821" s="155"/>
      <c r="AE2821" s="155"/>
      <c r="AF2821" s="155"/>
      <c r="AG2821" s="155"/>
      <c r="AH2821" s="155"/>
      <c r="AI2821" s="155"/>
      <c r="AJ2821" s="155"/>
      <c r="AK2821" s="155"/>
      <c r="AL2821" s="155"/>
      <c r="AM2821" s="155"/>
      <c r="AN2821" s="155"/>
      <c r="AO2821" s="155"/>
      <c r="AP2821" s="155"/>
      <c r="AQ2821" s="155"/>
      <c r="AR2821" s="155"/>
    </row>
    <row r="2822" spans="1:44" ht="102" hidden="1" x14ac:dyDescent="0.3">
      <c r="A2822" s="155"/>
      <c r="B2822" s="165" t="s">
        <v>4107</v>
      </c>
      <c r="C2822" s="162"/>
      <c r="D2822" s="170">
        <v>2392.3000000000002</v>
      </c>
      <c r="E2822" s="171">
        <v>2392.3000000000002</v>
      </c>
      <c r="F2822" s="166" t="s">
        <v>2766</v>
      </c>
      <c r="G2822" s="161" t="s">
        <v>1633</v>
      </c>
      <c r="H2822" s="162" t="s">
        <v>988</v>
      </c>
      <c r="I2822" s="155"/>
      <c r="J2822" s="155"/>
      <c r="K2822" s="155"/>
      <c r="L2822" s="155"/>
      <c r="M2822" s="155"/>
      <c r="N2822" s="155"/>
      <c r="O2822" s="155"/>
      <c r="P2822" s="155"/>
      <c r="Q2822" s="155"/>
      <c r="R2822" s="155"/>
      <c r="S2822" s="155"/>
      <c r="T2822" s="155"/>
      <c r="U2822" s="155"/>
      <c r="V2822" s="155"/>
      <c r="W2822" s="155"/>
      <c r="X2822" s="155"/>
      <c r="Y2822" s="155"/>
      <c r="Z2822" s="155"/>
      <c r="AA2822" s="155"/>
      <c r="AB2822" s="155"/>
      <c r="AC2822" s="155"/>
      <c r="AD2822" s="155"/>
      <c r="AE2822" s="155"/>
      <c r="AF2822" s="155"/>
      <c r="AG2822" s="155"/>
      <c r="AH2822" s="155"/>
      <c r="AI2822" s="155"/>
      <c r="AJ2822" s="155"/>
      <c r="AK2822" s="155"/>
      <c r="AL2822" s="155"/>
      <c r="AM2822" s="155"/>
      <c r="AN2822" s="155"/>
      <c r="AO2822" s="155"/>
      <c r="AP2822" s="155"/>
      <c r="AQ2822" s="155"/>
      <c r="AR2822" s="155"/>
    </row>
    <row r="2823" spans="1:44" ht="102" hidden="1" x14ac:dyDescent="0.3">
      <c r="A2823" s="155"/>
      <c r="B2823" s="166" t="s">
        <v>2766</v>
      </c>
      <c r="C2823" s="167"/>
      <c r="D2823" s="170">
        <v>2392.3000000000002</v>
      </c>
      <c r="E2823" s="171">
        <v>2392.3000000000002</v>
      </c>
      <c r="F2823" s="161" t="s">
        <v>1633</v>
      </c>
      <c r="G2823" s="165" t="s">
        <v>4107</v>
      </c>
      <c r="H2823" s="162"/>
      <c r="I2823" s="155"/>
      <c r="J2823" s="155"/>
      <c r="K2823" s="155"/>
      <c r="L2823" s="155"/>
      <c r="M2823" s="155"/>
      <c r="N2823" s="155"/>
      <c r="O2823" s="155"/>
      <c r="P2823" s="155"/>
      <c r="Q2823" s="155"/>
      <c r="R2823" s="155"/>
      <c r="S2823" s="155"/>
      <c r="T2823" s="155"/>
      <c r="U2823" s="155"/>
      <c r="V2823" s="155"/>
      <c r="W2823" s="155"/>
      <c r="X2823" s="155"/>
      <c r="Y2823" s="155"/>
      <c r="Z2823" s="155"/>
      <c r="AA2823" s="155"/>
      <c r="AB2823" s="155"/>
      <c r="AC2823" s="155"/>
      <c r="AD2823" s="155"/>
      <c r="AE2823" s="155"/>
      <c r="AF2823" s="155"/>
      <c r="AG2823" s="155"/>
      <c r="AH2823" s="155"/>
      <c r="AI2823" s="155"/>
      <c r="AJ2823" s="155"/>
      <c r="AK2823" s="155"/>
      <c r="AL2823" s="155"/>
      <c r="AM2823" s="155"/>
      <c r="AN2823" s="155"/>
      <c r="AO2823" s="155"/>
      <c r="AP2823" s="155"/>
      <c r="AQ2823" s="155"/>
      <c r="AR2823" s="155"/>
    </row>
    <row r="2824" spans="1:44" ht="102" x14ac:dyDescent="0.3">
      <c r="A2824" s="155"/>
      <c r="B2824" s="161" t="s">
        <v>1633</v>
      </c>
      <c r="C2824" s="162" t="s">
        <v>988</v>
      </c>
      <c r="D2824" s="170">
        <v>2534.04</v>
      </c>
      <c r="E2824" s="171">
        <v>2534.04</v>
      </c>
      <c r="F2824" s="165" t="s">
        <v>4107</v>
      </c>
      <c r="G2824" s="166" t="s">
        <v>3178</v>
      </c>
      <c r="H2824" s="167"/>
      <c r="I2824" s="155"/>
      <c r="J2824" s="155"/>
      <c r="K2824" s="155"/>
      <c r="L2824" s="155"/>
      <c r="M2824" s="155"/>
      <c r="N2824" s="155"/>
      <c r="O2824" s="155"/>
      <c r="P2824" s="155"/>
      <c r="Q2824" s="155"/>
      <c r="R2824" s="155"/>
      <c r="S2824" s="155"/>
      <c r="T2824" s="155"/>
      <c r="U2824" s="155"/>
      <c r="V2824" s="155"/>
      <c r="W2824" s="155"/>
      <c r="X2824" s="155"/>
      <c r="Y2824" s="155"/>
      <c r="Z2824" s="155"/>
      <c r="AA2824" s="155"/>
      <c r="AB2824" s="155"/>
      <c r="AC2824" s="155"/>
      <c r="AD2824" s="155"/>
      <c r="AE2824" s="155"/>
      <c r="AF2824" s="155"/>
      <c r="AG2824" s="155"/>
      <c r="AH2824" s="155"/>
      <c r="AI2824" s="155"/>
      <c r="AJ2824" s="155"/>
      <c r="AK2824" s="155"/>
      <c r="AL2824" s="155"/>
      <c r="AM2824" s="155"/>
      <c r="AN2824" s="155"/>
      <c r="AO2824" s="155"/>
      <c r="AP2824" s="155"/>
      <c r="AQ2824" s="155"/>
      <c r="AR2824" s="155"/>
    </row>
    <row r="2825" spans="1:44" ht="102" hidden="1" x14ac:dyDescent="0.3">
      <c r="A2825" s="155"/>
      <c r="B2825" s="165" t="s">
        <v>4107</v>
      </c>
      <c r="C2825" s="162"/>
      <c r="D2825" s="170">
        <v>2534.04</v>
      </c>
      <c r="E2825" s="171">
        <v>2534.04</v>
      </c>
      <c r="F2825" s="166" t="s">
        <v>3178</v>
      </c>
      <c r="G2825" s="161" t="s">
        <v>1290</v>
      </c>
      <c r="H2825" s="162" t="s">
        <v>711</v>
      </c>
      <c r="I2825" s="155"/>
      <c r="J2825" s="155"/>
      <c r="K2825" s="155"/>
      <c r="L2825" s="155"/>
      <c r="M2825" s="155"/>
      <c r="N2825" s="155"/>
      <c r="O2825" s="155"/>
      <c r="P2825" s="155"/>
      <c r="Q2825" s="155"/>
      <c r="R2825" s="155"/>
      <c r="S2825" s="155"/>
      <c r="T2825" s="155"/>
      <c r="U2825" s="155"/>
      <c r="V2825" s="155"/>
      <c r="W2825" s="155"/>
      <c r="X2825" s="155"/>
      <c r="Y2825" s="155"/>
      <c r="Z2825" s="155"/>
      <c r="AA2825" s="155"/>
      <c r="AB2825" s="155"/>
      <c r="AC2825" s="155"/>
      <c r="AD2825" s="155"/>
      <c r="AE2825" s="155"/>
      <c r="AF2825" s="155"/>
      <c r="AG2825" s="155"/>
      <c r="AH2825" s="155"/>
      <c r="AI2825" s="155"/>
      <c r="AJ2825" s="155"/>
      <c r="AK2825" s="155"/>
      <c r="AL2825" s="155"/>
      <c r="AM2825" s="155"/>
      <c r="AN2825" s="155"/>
      <c r="AO2825" s="155"/>
      <c r="AP2825" s="155"/>
      <c r="AQ2825" s="155"/>
      <c r="AR2825" s="155"/>
    </row>
    <row r="2826" spans="1:44" ht="102" hidden="1" x14ac:dyDescent="0.3">
      <c r="A2826" s="155"/>
      <c r="B2826" s="166" t="s">
        <v>3178</v>
      </c>
      <c r="C2826" s="167"/>
      <c r="D2826" s="170">
        <v>2534.04</v>
      </c>
      <c r="E2826" s="171">
        <v>2534.04</v>
      </c>
      <c r="F2826" s="161" t="s">
        <v>1290</v>
      </c>
      <c r="G2826" s="165" t="s">
        <v>4107</v>
      </c>
      <c r="H2826" s="162"/>
      <c r="I2826" s="155"/>
      <c r="J2826" s="155"/>
      <c r="K2826" s="155"/>
      <c r="L2826" s="155"/>
      <c r="M2826" s="155"/>
      <c r="N2826" s="155"/>
      <c r="O2826" s="155"/>
      <c r="P2826" s="155"/>
      <c r="Q2826" s="155"/>
      <c r="R2826" s="155"/>
      <c r="S2826" s="155"/>
      <c r="T2826" s="155"/>
      <c r="U2826" s="155"/>
      <c r="V2826" s="155"/>
      <c r="W2826" s="155"/>
      <c r="X2826" s="155"/>
      <c r="Y2826" s="155"/>
      <c r="Z2826" s="155"/>
      <c r="AA2826" s="155"/>
      <c r="AB2826" s="155"/>
      <c r="AC2826" s="155"/>
      <c r="AD2826" s="155"/>
      <c r="AE2826" s="155"/>
      <c r="AF2826" s="155"/>
      <c r="AG2826" s="155"/>
      <c r="AH2826" s="155"/>
      <c r="AI2826" s="155"/>
      <c r="AJ2826" s="155"/>
      <c r="AK2826" s="155"/>
      <c r="AL2826" s="155"/>
      <c r="AM2826" s="155"/>
      <c r="AN2826" s="155"/>
      <c r="AO2826" s="155"/>
      <c r="AP2826" s="155"/>
      <c r="AQ2826" s="155"/>
      <c r="AR2826" s="155"/>
    </row>
    <row r="2827" spans="1:44" ht="102" x14ac:dyDescent="0.3">
      <c r="A2827" s="155"/>
      <c r="B2827" s="161" t="s">
        <v>1290</v>
      </c>
      <c r="C2827" s="162" t="s">
        <v>711</v>
      </c>
      <c r="D2827" s="170">
        <v>1687.93</v>
      </c>
      <c r="E2827" s="171">
        <v>1687.93</v>
      </c>
      <c r="F2827" s="165" t="s">
        <v>4107</v>
      </c>
      <c r="G2827" s="166" t="s">
        <v>3179</v>
      </c>
      <c r="H2827" s="167"/>
      <c r="I2827" s="155"/>
      <c r="J2827" s="155"/>
      <c r="K2827" s="155"/>
      <c r="L2827" s="155"/>
      <c r="M2827" s="155"/>
      <c r="N2827" s="155"/>
      <c r="O2827" s="155"/>
      <c r="P2827" s="155"/>
      <c r="Q2827" s="155"/>
      <c r="R2827" s="155"/>
      <c r="S2827" s="155"/>
      <c r="T2827" s="155"/>
      <c r="U2827" s="155"/>
      <c r="V2827" s="155"/>
      <c r="W2827" s="155"/>
      <c r="X2827" s="155"/>
      <c r="Y2827" s="155"/>
      <c r="Z2827" s="155"/>
      <c r="AA2827" s="155"/>
      <c r="AB2827" s="155"/>
      <c r="AC2827" s="155"/>
      <c r="AD2827" s="155"/>
      <c r="AE2827" s="155"/>
      <c r="AF2827" s="155"/>
      <c r="AG2827" s="155"/>
      <c r="AH2827" s="155"/>
      <c r="AI2827" s="155"/>
      <c r="AJ2827" s="155"/>
      <c r="AK2827" s="155"/>
      <c r="AL2827" s="155"/>
      <c r="AM2827" s="155"/>
      <c r="AN2827" s="155"/>
      <c r="AO2827" s="155"/>
      <c r="AP2827" s="155"/>
      <c r="AQ2827" s="155"/>
      <c r="AR2827" s="155"/>
    </row>
    <row r="2828" spans="1:44" ht="102" hidden="1" x14ac:dyDescent="0.3">
      <c r="A2828" s="155"/>
      <c r="B2828" s="165" t="s">
        <v>4107</v>
      </c>
      <c r="C2828" s="162"/>
      <c r="D2828" s="170">
        <v>1687.93</v>
      </c>
      <c r="E2828" s="171">
        <v>1687.93</v>
      </c>
      <c r="F2828" s="166" t="s">
        <v>3179</v>
      </c>
      <c r="G2828" s="161" t="s">
        <v>1299</v>
      </c>
      <c r="H2828" s="162" t="s">
        <v>669</v>
      </c>
      <c r="I2828" s="155"/>
      <c r="J2828" s="155"/>
      <c r="K2828" s="155"/>
      <c r="L2828" s="155"/>
      <c r="M2828" s="155"/>
      <c r="N2828" s="155"/>
      <c r="O2828" s="155"/>
      <c r="P2828" s="155"/>
      <c r="Q2828" s="155"/>
      <c r="R2828" s="155"/>
      <c r="S2828" s="155"/>
      <c r="T2828" s="155"/>
      <c r="U2828" s="155"/>
      <c r="V2828" s="155"/>
      <c r="W2828" s="155"/>
      <c r="X2828" s="155"/>
      <c r="Y2828" s="155"/>
      <c r="Z2828" s="155"/>
      <c r="AA2828" s="155"/>
      <c r="AB2828" s="155"/>
      <c r="AC2828" s="155"/>
      <c r="AD2828" s="155"/>
      <c r="AE2828" s="155"/>
      <c r="AF2828" s="155"/>
      <c r="AG2828" s="155"/>
      <c r="AH2828" s="155"/>
      <c r="AI2828" s="155"/>
      <c r="AJ2828" s="155"/>
      <c r="AK2828" s="155"/>
      <c r="AL2828" s="155"/>
      <c r="AM2828" s="155"/>
      <c r="AN2828" s="155"/>
      <c r="AO2828" s="155"/>
      <c r="AP2828" s="155"/>
      <c r="AQ2828" s="155"/>
      <c r="AR2828" s="155"/>
    </row>
    <row r="2829" spans="1:44" ht="102" hidden="1" x14ac:dyDescent="0.3">
      <c r="A2829" s="155"/>
      <c r="B2829" s="166" t="s">
        <v>3179</v>
      </c>
      <c r="C2829" s="167"/>
      <c r="D2829" s="170">
        <v>1687.93</v>
      </c>
      <c r="E2829" s="171">
        <v>1687.93</v>
      </c>
      <c r="F2829" s="161" t="s">
        <v>1299</v>
      </c>
      <c r="G2829" s="165" t="s">
        <v>4107</v>
      </c>
      <c r="H2829" s="162"/>
      <c r="I2829" s="155"/>
      <c r="J2829" s="155"/>
      <c r="K2829" s="155"/>
      <c r="L2829" s="155"/>
      <c r="M2829" s="155"/>
      <c r="N2829" s="155"/>
      <c r="O2829" s="155"/>
      <c r="P2829" s="155"/>
      <c r="Q2829" s="155"/>
      <c r="R2829" s="155"/>
      <c r="S2829" s="155"/>
      <c r="T2829" s="155"/>
      <c r="U2829" s="155"/>
      <c r="V2829" s="155"/>
      <c r="W2829" s="155"/>
      <c r="X2829" s="155"/>
      <c r="Y2829" s="155"/>
      <c r="Z2829" s="155"/>
      <c r="AA2829" s="155"/>
      <c r="AB2829" s="155"/>
      <c r="AC2829" s="155"/>
      <c r="AD2829" s="155"/>
      <c r="AE2829" s="155"/>
      <c r="AF2829" s="155"/>
      <c r="AG2829" s="155"/>
      <c r="AH2829" s="155"/>
      <c r="AI2829" s="155"/>
      <c r="AJ2829" s="155"/>
      <c r="AK2829" s="155"/>
      <c r="AL2829" s="155"/>
      <c r="AM2829" s="155"/>
      <c r="AN2829" s="155"/>
      <c r="AO2829" s="155"/>
      <c r="AP2829" s="155"/>
      <c r="AQ2829" s="155"/>
      <c r="AR2829" s="155"/>
    </row>
    <row r="2830" spans="1:44" ht="102" x14ac:dyDescent="0.3">
      <c r="A2830" s="155"/>
      <c r="B2830" s="161" t="s">
        <v>1299</v>
      </c>
      <c r="C2830" s="162" t="s">
        <v>669</v>
      </c>
      <c r="D2830" s="170">
        <v>1378.69</v>
      </c>
      <c r="E2830" s="171">
        <v>1378.69</v>
      </c>
      <c r="F2830" s="165" t="s">
        <v>4107</v>
      </c>
      <c r="G2830" s="166" t="s">
        <v>3180</v>
      </c>
      <c r="H2830" s="167"/>
      <c r="I2830" s="155"/>
      <c r="J2830" s="155"/>
      <c r="K2830" s="155"/>
      <c r="L2830" s="155"/>
      <c r="M2830" s="155"/>
      <c r="N2830" s="155"/>
      <c r="O2830" s="155"/>
      <c r="P2830" s="155"/>
      <c r="Q2830" s="155"/>
      <c r="R2830" s="155"/>
      <c r="S2830" s="155"/>
      <c r="T2830" s="155"/>
      <c r="U2830" s="155"/>
      <c r="V2830" s="155"/>
      <c r="W2830" s="155"/>
      <c r="X2830" s="155"/>
      <c r="Y2830" s="155"/>
      <c r="Z2830" s="155"/>
      <c r="AA2830" s="155"/>
      <c r="AB2830" s="155"/>
      <c r="AC2830" s="155"/>
      <c r="AD2830" s="155"/>
      <c r="AE2830" s="155"/>
      <c r="AF2830" s="155"/>
      <c r="AG2830" s="155"/>
      <c r="AH2830" s="155"/>
      <c r="AI2830" s="155"/>
      <c r="AJ2830" s="155"/>
      <c r="AK2830" s="155"/>
      <c r="AL2830" s="155"/>
      <c r="AM2830" s="155"/>
      <c r="AN2830" s="155"/>
      <c r="AO2830" s="155"/>
      <c r="AP2830" s="155"/>
      <c r="AQ2830" s="155"/>
      <c r="AR2830" s="155"/>
    </row>
    <row r="2831" spans="1:44" ht="102" hidden="1" x14ac:dyDescent="0.3">
      <c r="A2831" s="155"/>
      <c r="B2831" s="165" t="s">
        <v>4107</v>
      </c>
      <c r="C2831" s="162"/>
      <c r="D2831" s="170">
        <v>1378.69</v>
      </c>
      <c r="E2831" s="171">
        <v>1378.69</v>
      </c>
      <c r="F2831" s="166" t="s">
        <v>3180</v>
      </c>
      <c r="G2831" s="161" t="s">
        <v>1674</v>
      </c>
      <c r="H2831" s="162" t="s">
        <v>1162</v>
      </c>
      <c r="I2831" s="155"/>
      <c r="J2831" s="155"/>
      <c r="K2831" s="155"/>
      <c r="L2831" s="155"/>
      <c r="M2831" s="155"/>
      <c r="N2831" s="155"/>
      <c r="O2831" s="155"/>
      <c r="P2831" s="155"/>
      <c r="Q2831" s="155"/>
      <c r="R2831" s="155"/>
      <c r="S2831" s="155"/>
      <c r="T2831" s="155"/>
      <c r="U2831" s="155"/>
      <c r="V2831" s="155"/>
      <c r="W2831" s="155"/>
      <c r="X2831" s="155"/>
      <c r="Y2831" s="155"/>
      <c r="Z2831" s="155"/>
      <c r="AA2831" s="155"/>
      <c r="AB2831" s="155"/>
      <c r="AC2831" s="155"/>
      <c r="AD2831" s="155"/>
      <c r="AE2831" s="155"/>
      <c r="AF2831" s="155"/>
      <c r="AG2831" s="155"/>
      <c r="AH2831" s="155"/>
      <c r="AI2831" s="155"/>
      <c r="AJ2831" s="155"/>
      <c r="AK2831" s="155"/>
      <c r="AL2831" s="155"/>
      <c r="AM2831" s="155"/>
      <c r="AN2831" s="155"/>
      <c r="AO2831" s="155"/>
      <c r="AP2831" s="155"/>
      <c r="AQ2831" s="155"/>
      <c r="AR2831" s="155"/>
    </row>
    <row r="2832" spans="1:44" ht="102" hidden="1" x14ac:dyDescent="0.3">
      <c r="A2832" s="155"/>
      <c r="B2832" s="166" t="s">
        <v>3180</v>
      </c>
      <c r="C2832" s="167"/>
      <c r="D2832" s="170">
        <v>1378.69</v>
      </c>
      <c r="E2832" s="171">
        <v>1378.69</v>
      </c>
      <c r="F2832" s="161" t="s">
        <v>1674</v>
      </c>
      <c r="G2832" s="165" t="s">
        <v>4107</v>
      </c>
      <c r="H2832" s="162"/>
      <c r="I2832" s="155"/>
      <c r="J2832" s="155"/>
      <c r="K2832" s="155"/>
      <c r="L2832" s="155"/>
      <c r="M2832" s="155"/>
      <c r="N2832" s="155"/>
      <c r="O2832" s="155"/>
      <c r="P2832" s="155"/>
      <c r="Q2832" s="155"/>
      <c r="R2832" s="155"/>
      <c r="S2832" s="155"/>
      <c r="T2832" s="155"/>
      <c r="U2832" s="155"/>
      <c r="V2832" s="155"/>
      <c r="W2832" s="155"/>
      <c r="X2832" s="155"/>
      <c r="Y2832" s="155"/>
      <c r="Z2832" s="155"/>
      <c r="AA2832" s="155"/>
      <c r="AB2832" s="155"/>
      <c r="AC2832" s="155"/>
      <c r="AD2832" s="155"/>
      <c r="AE2832" s="155"/>
      <c r="AF2832" s="155"/>
      <c r="AG2832" s="155"/>
      <c r="AH2832" s="155"/>
      <c r="AI2832" s="155"/>
      <c r="AJ2832" s="155"/>
      <c r="AK2832" s="155"/>
      <c r="AL2832" s="155"/>
      <c r="AM2832" s="155"/>
      <c r="AN2832" s="155"/>
      <c r="AO2832" s="155"/>
      <c r="AP2832" s="155"/>
      <c r="AQ2832" s="155"/>
      <c r="AR2832" s="155"/>
    </row>
    <row r="2833" spans="1:44" ht="102" x14ac:dyDescent="0.3">
      <c r="A2833" s="155"/>
      <c r="B2833" s="161" t="s">
        <v>1674</v>
      </c>
      <c r="C2833" s="162" t="s">
        <v>1162</v>
      </c>
      <c r="D2833" s="170">
        <v>1365.8</v>
      </c>
      <c r="E2833" s="171">
        <v>1365.8</v>
      </c>
      <c r="F2833" s="165" t="s">
        <v>4107</v>
      </c>
      <c r="G2833" s="166" t="s">
        <v>3181</v>
      </c>
      <c r="H2833" s="167"/>
      <c r="I2833" s="155"/>
      <c r="J2833" s="155"/>
      <c r="K2833" s="155"/>
      <c r="L2833" s="155"/>
      <c r="M2833" s="155"/>
      <c r="N2833" s="155"/>
      <c r="O2833" s="155"/>
      <c r="P2833" s="155"/>
      <c r="Q2833" s="155"/>
      <c r="R2833" s="155"/>
      <c r="S2833" s="155"/>
      <c r="T2833" s="155"/>
      <c r="U2833" s="155"/>
      <c r="V2833" s="155"/>
      <c r="W2833" s="155"/>
      <c r="X2833" s="155"/>
      <c r="Y2833" s="155"/>
      <c r="Z2833" s="155"/>
      <c r="AA2833" s="155"/>
      <c r="AB2833" s="155"/>
      <c r="AC2833" s="155"/>
      <c r="AD2833" s="155"/>
      <c r="AE2833" s="155"/>
      <c r="AF2833" s="155"/>
      <c r="AG2833" s="155"/>
      <c r="AH2833" s="155"/>
      <c r="AI2833" s="155"/>
      <c r="AJ2833" s="155"/>
      <c r="AK2833" s="155"/>
      <c r="AL2833" s="155"/>
      <c r="AM2833" s="155"/>
      <c r="AN2833" s="155"/>
      <c r="AO2833" s="155"/>
      <c r="AP2833" s="155"/>
      <c r="AQ2833" s="155"/>
      <c r="AR2833" s="155"/>
    </row>
    <row r="2834" spans="1:44" ht="102" hidden="1" x14ac:dyDescent="0.3">
      <c r="A2834" s="155"/>
      <c r="B2834" s="165" t="s">
        <v>4107</v>
      </c>
      <c r="C2834" s="162"/>
      <c r="D2834" s="170">
        <v>1365.8</v>
      </c>
      <c r="E2834" s="171">
        <v>1365.8</v>
      </c>
      <c r="F2834" s="166" t="s">
        <v>3181</v>
      </c>
      <c r="G2834" s="161" t="s">
        <v>1295</v>
      </c>
      <c r="H2834" s="162" t="s">
        <v>1059</v>
      </c>
      <c r="I2834" s="155"/>
      <c r="J2834" s="155"/>
      <c r="K2834" s="155"/>
      <c r="L2834" s="155"/>
      <c r="M2834" s="155"/>
      <c r="N2834" s="155"/>
      <c r="O2834" s="155"/>
      <c r="P2834" s="155"/>
      <c r="Q2834" s="155"/>
      <c r="R2834" s="155"/>
      <c r="S2834" s="155"/>
      <c r="T2834" s="155"/>
      <c r="U2834" s="155"/>
      <c r="V2834" s="155"/>
      <c r="W2834" s="155"/>
      <c r="X2834" s="155"/>
      <c r="Y2834" s="155"/>
      <c r="Z2834" s="155"/>
      <c r="AA2834" s="155"/>
      <c r="AB2834" s="155"/>
      <c r="AC2834" s="155"/>
      <c r="AD2834" s="155"/>
      <c r="AE2834" s="155"/>
      <c r="AF2834" s="155"/>
      <c r="AG2834" s="155"/>
      <c r="AH2834" s="155"/>
      <c r="AI2834" s="155"/>
      <c r="AJ2834" s="155"/>
      <c r="AK2834" s="155"/>
      <c r="AL2834" s="155"/>
      <c r="AM2834" s="155"/>
      <c r="AN2834" s="155"/>
      <c r="AO2834" s="155"/>
      <c r="AP2834" s="155"/>
      <c r="AQ2834" s="155"/>
      <c r="AR2834" s="155"/>
    </row>
    <row r="2835" spans="1:44" ht="102" hidden="1" x14ac:dyDescent="0.3">
      <c r="A2835" s="155"/>
      <c r="B2835" s="166" t="s">
        <v>3181</v>
      </c>
      <c r="C2835" s="167"/>
      <c r="D2835" s="170">
        <v>1365.8</v>
      </c>
      <c r="E2835" s="171">
        <v>1365.8</v>
      </c>
      <c r="F2835" s="161" t="s">
        <v>1295</v>
      </c>
      <c r="G2835" s="165" t="s">
        <v>4107</v>
      </c>
      <c r="H2835" s="162"/>
      <c r="I2835" s="155"/>
      <c r="J2835" s="155"/>
      <c r="K2835" s="155"/>
      <c r="L2835" s="155"/>
      <c r="M2835" s="155"/>
      <c r="N2835" s="155"/>
      <c r="O2835" s="155"/>
      <c r="P2835" s="155"/>
      <c r="Q2835" s="155"/>
      <c r="R2835" s="155"/>
      <c r="S2835" s="155"/>
      <c r="T2835" s="155"/>
      <c r="U2835" s="155"/>
      <c r="V2835" s="155"/>
      <c r="W2835" s="155"/>
      <c r="X2835" s="155"/>
      <c r="Y2835" s="155"/>
      <c r="Z2835" s="155"/>
      <c r="AA2835" s="155"/>
      <c r="AB2835" s="155"/>
      <c r="AC2835" s="155"/>
      <c r="AD2835" s="155"/>
      <c r="AE2835" s="155"/>
      <c r="AF2835" s="155"/>
      <c r="AG2835" s="155"/>
      <c r="AH2835" s="155"/>
      <c r="AI2835" s="155"/>
      <c r="AJ2835" s="155"/>
      <c r="AK2835" s="155"/>
      <c r="AL2835" s="155"/>
      <c r="AM2835" s="155"/>
      <c r="AN2835" s="155"/>
      <c r="AO2835" s="155"/>
      <c r="AP2835" s="155"/>
      <c r="AQ2835" s="155"/>
      <c r="AR2835" s="155"/>
    </row>
    <row r="2836" spans="1:44" ht="102" x14ac:dyDescent="0.3">
      <c r="A2836" s="155"/>
      <c r="B2836" s="161" t="s">
        <v>1295</v>
      </c>
      <c r="C2836" s="162" t="s">
        <v>1059</v>
      </c>
      <c r="D2836" s="170">
        <v>1679.34</v>
      </c>
      <c r="E2836" s="171">
        <v>1679.34</v>
      </c>
      <c r="F2836" s="165" t="s">
        <v>4107</v>
      </c>
      <c r="G2836" s="166" t="s">
        <v>3182</v>
      </c>
      <c r="H2836" s="167"/>
      <c r="I2836" s="155"/>
      <c r="J2836" s="155"/>
      <c r="K2836" s="155"/>
      <c r="L2836" s="155"/>
      <c r="M2836" s="155"/>
      <c r="N2836" s="155"/>
      <c r="O2836" s="155"/>
      <c r="P2836" s="155"/>
      <c r="Q2836" s="155"/>
      <c r="R2836" s="155"/>
      <c r="S2836" s="155"/>
      <c r="T2836" s="155"/>
      <c r="U2836" s="155"/>
      <c r="V2836" s="155"/>
      <c r="W2836" s="155"/>
      <c r="X2836" s="155"/>
      <c r="Y2836" s="155"/>
      <c r="Z2836" s="155"/>
      <c r="AA2836" s="155"/>
      <c r="AB2836" s="155"/>
      <c r="AC2836" s="155"/>
      <c r="AD2836" s="155"/>
      <c r="AE2836" s="155"/>
      <c r="AF2836" s="155"/>
      <c r="AG2836" s="155"/>
      <c r="AH2836" s="155"/>
      <c r="AI2836" s="155"/>
      <c r="AJ2836" s="155"/>
      <c r="AK2836" s="155"/>
      <c r="AL2836" s="155"/>
      <c r="AM2836" s="155"/>
      <c r="AN2836" s="155"/>
      <c r="AO2836" s="155"/>
      <c r="AP2836" s="155"/>
      <c r="AQ2836" s="155"/>
      <c r="AR2836" s="155"/>
    </row>
    <row r="2837" spans="1:44" ht="102" hidden="1" x14ac:dyDescent="0.3">
      <c r="A2837" s="155"/>
      <c r="B2837" s="165" t="s">
        <v>4107</v>
      </c>
      <c r="C2837" s="162"/>
      <c r="D2837" s="170">
        <v>1679.34</v>
      </c>
      <c r="E2837" s="171">
        <v>1679.34</v>
      </c>
      <c r="F2837" s="166" t="s">
        <v>3182</v>
      </c>
      <c r="G2837" s="161" t="s">
        <v>2223</v>
      </c>
      <c r="H2837" s="162" t="s">
        <v>1112</v>
      </c>
      <c r="I2837" s="155"/>
      <c r="J2837" s="155"/>
      <c r="K2837" s="155"/>
      <c r="L2837" s="155"/>
      <c r="M2837" s="155"/>
      <c r="N2837" s="155"/>
      <c r="O2837" s="155"/>
      <c r="P2837" s="155"/>
      <c r="Q2837" s="155"/>
      <c r="R2837" s="155"/>
      <c r="S2837" s="155"/>
      <c r="T2837" s="155"/>
      <c r="U2837" s="155"/>
      <c r="V2837" s="155"/>
      <c r="W2837" s="155"/>
      <c r="X2837" s="155"/>
      <c r="Y2837" s="155"/>
      <c r="Z2837" s="155"/>
      <c r="AA2837" s="155"/>
      <c r="AB2837" s="155"/>
      <c r="AC2837" s="155"/>
      <c r="AD2837" s="155"/>
      <c r="AE2837" s="155"/>
      <c r="AF2837" s="155"/>
      <c r="AG2837" s="155"/>
      <c r="AH2837" s="155"/>
      <c r="AI2837" s="155"/>
      <c r="AJ2837" s="155"/>
      <c r="AK2837" s="155"/>
      <c r="AL2837" s="155"/>
      <c r="AM2837" s="155"/>
      <c r="AN2837" s="155"/>
      <c r="AO2837" s="155"/>
      <c r="AP2837" s="155"/>
      <c r="AQ2837" s="155"/>
      <c r="AR2837" s="155"/>
    </row>
    <row r="2838" spans="1:44" ht="102" hidden="1" x14ac:dyDescent="0.3">
      <c r="A2838" s="155"/>
      <c r="B2838" s="166" t="s">
        <v>3182</v>
      </c>
      <c r="C2838" s="167"/>
      <c r="D2838" s="170">
        <v>1679.34</v>
      </c>
      <c r="E2838" s="171">
        <v>1679.34</v>
      </c>
      <c r="F2838" s="161" t="s">
        <v>2223</v>
      </c>
      <c r="G2838" s="165" t="s">
        <v>4107</v>
      </c>
      <c r="H2838" s="162"/>
      <c r="I2838" s="155"/>
      <c r="J2838" s="155"/>
      <c r="K2838" s="155"/>
      <c r="L2838" s="155"/>
      <c r="M2838" s="155"/>
      <c r="N2838" s="155"/>
      <c r="O2838" s="155"/>
      <c r="P2838" s="155"/>
      <c r="Q2838" s="155"/>
      <c r="R2838" s="155"/>
      <c r="S2838" s="155"/>
      <c r="T2838" s="155"/>
      <c r="U2838" s="155"/>
      <c r="V2838" s="155"/>
      <c r="W2838" s="155"/>
      <c r="X2838" s="155"/>
      <c r="Y2838" s="155"/>
      <c r="Z2838" s="155"/>
      <c r="AA2838" s="155"/>
      <c r="AB2838" s="155"/>
      <c r="AC2838" s="155"/>
      <c r="AD2838" s="155"/>
      <c r="AE2838" s="155"/>
      <c r="AF2838" s="155"/>
      <c r="AG2838" s="155"/>
      <c r="AH2838" s="155"/>
      <c r="AI2838" s="155"/>
      <c r="AJ2838" s="155"/>
      <c r="AK2838" s="155"/>
      <c r="AL2838" s="155"/>
      <c r="AM2838" s="155"/>
      <c r="AN2838" s="155"/>
      <c r="AO2838" s="155"/>
      <c r="AP2838" s="155"/>
      <c r="AQ2838" s="155"/>
      <c r="AR2838" s="155"/>
    </row>
    <row r="2839" spans="1:44" ht="102" x14ac:dyDescent="0.3">
      <c r="A2839" s="155"/>
      <c r="B2839" s="161" t="s">
        <v>2223</v>
      </c>
      <c r="C2839" s="162" t="s">
        <v>1112</v>
      </c>
      <c r="D2839" s="170">
        <v>2662.89</v>
      </c>
      <c r="E2839" s="171">
        <v>2662.89</v>
      </c>
      <c r="F2839" s="165" t="s">
        <v>4107</v>
      </c>
      <c r="G2839" s="166" t="s">
        <v>3497</v>
      </c>
      <c r="H2839" s="167"/>
      <c r="I2839" s="155"/>
      <c r="J2839" s="155"/>
      <c r="K2839" s="155"/>
      <c r="L2839" s="155"/>
      <c r="M2839" s="155"/>
      <c r="N2839" s="155"/>
      <c r="O2839" s="155"/>
      <c r="P2839" s="155"/>
      <c r="Q2839" s="155"/>
      <c r="R2839" s="155"/>
      <c r="S2839" s="155"/>
      <c r="T2839" s="155"/>
      <c r="U2839" s="155"/>
      <c r="V2839" s="155"/>
      <c r="W2839" s="155"/>
      <c r="X2839" s="155"/>
      <c r="Y2839" s="155"/>
      <c r="Z2839" s="155"/>
      <c r="AA2839" s="155"/>
      <c r="AB2839" s="155"/>
      <c r="AC2839" s="155"/>
      <c r="AD2839" s="155"/>
      <c r="AE2839" s="155"/>
      <c r="AF2839" s="155"/>
      <c r="AG2839" s="155"/>
      <c r="AH2839" s="155"/>
      <c r="AI2839" s="155"/>
      <c r="AJ2839" s="155"/>
      <c r="AK2839" s="155"/>
      <c r="AL2839" s="155"/>
      <c r="AM2839" s="155"/>
      <c r="AN2839" s="155"/>
      <c r="AO2839" s="155"/>
      <c r="AP2839" s="155"/>
      <c r="AQ2839" s="155"/>
      <c r="AR2839" s="155"/>
    </row>
    <row r="2840" spans="1:44" ht="102" hidden="1" x14ac:dyDescent="0.3">
      <c r="A2840" s="155"/>
      <c r="B2840" s="165" t="s">
        <v>4107</v>
      </c>
      <c r="C2840" s="162"/>
      <c r="D2840" s="170">
        <v>2662.89</v>
      </c>
      <c r="E2840" s="171">
        <v>2662.89</v>
      </c>
      <c r="F2840" s="166" t="s">
        <v>3497</v>
      </c>
      <c r="G2840" s="161" t="s">
        <v>1876</v>
      </c>
      <c r="H2840" s="162" t="s">
        <v>482</v>
      </c>
      <c r="I2840" s="155"/>
      <c r="J2840" s="155"/>
      <c r="K2840" s="155"/>
      <c r="L2840" s="155"/>
      <c r="M2840" s="155"/>
      <c r="N2840" s="155"/>
      <c r="O2840" s="155"/>
      <c r="P2840" s="155"/>
      <c r="Q2840" s="155"/>
      <c r="R2840" s="155"/>
      <c r="S2840" s="155"/>
      <c r="T2840" s="155"/>
      <c r="U2840" s="155"/>
      <c r="V2840" s="155"/>
      <c r="W2840" s="155"/>
      <c r="X2840" s="155"/>
      <c r="Y2840" s="155"/>
      <c r="Z2840" s="155"/>
      <c r="AA2840" s="155"/>
      <c r="AB2840" s="155"/>
      <c r="AC2840" s="155"/>
      <c r="AD2840" s="155"/>
      <c r="AE2840" s="155"/>
      <c r="AF2840" s="155"/>
      <c r="AG2840" s="155"/>
      <c r="AH2840" s="155"/>
      <c r="AI2840" s="155"/>
      <c r="AJ2840" s="155"/>
      <c r="AK2840" s="155"/>
      <c r="AL2840" s="155"/>
      <c r="AM2840" s="155"/>
      <c r="AN2840" s="155"/>
      <c r="AO2840" s="155"/>
      <c r="AP2840" s="155"/>
      <c r="AQ2840" s="155"/>
      <c r="AR2840" s="155"/>
    </row>
    <row r="2841" spans="1:44" ht="102" hidden="1" x14ac:dyDescent="0.3">
      <c r="A2841" s="155"/>
      <c r="B2841" s="166" t="s">
        <v>3497</v>
      </c>
      <c r="C2841" s="167"/>
      <c r="D2841" s="170">
        <v>2662.89</v>
      </c>
      <c r="E2841" s="171">
        <v>2662.89</v>
      </c>
      <c r="F2841" s="161" t="s">
        <v>1876</v>
      </c>
      <c r="G2841" s="165" t="s">
        <v>4107</v>
      </c>
      <c r="H2841" s="162"/>
      <c r="I2841" s="155"/>
      <c r="J2841" s="155"/>
      <c r="K2841" s="155"/>
      <c r="L2841" s="155"/>
      <c r="M2841" s="155"/>
      <c r="N2841" s="155"/>
      <c r="O2841" s="155"/>
      <c r="P2841" s="155"/>
      <c r="Q2841" s="155"/>
      <c r="R2841" s="155"/>
      <c r="S2841" s="155"/>
      <c r="T2841" s="155"/>
      <c r="U2841" s="155"/>
      <c r="V2841" s="155"/>
      <c r="W2841" s="155"/>
      <c r="X2841" s="155"/>
      <c r="Y2841" s="155"/>
      <c r="Z2841" s="155"/>
      <c r="AA2841" s="155"/>
      <c r="AB2841" s="155"/>
      <c r="AC2841" s="155"/>
      <c r="AD2841" s="155"/>
      <c r="AE2841" s="155"/>
      <c r="AF2841" s="155"/>
      <c r="AG2841" s="155"/>
      <c r="AH2841" s="155"/>
      <c r="AI2841" s="155"/>
      <c r="AJ2841" s="155"/>
      <c r="AK2841" s="155"/>
      <c r="AL2841" s="155"/>
      <c r="AM2841" s="155"/>
      <c r="AN2841" s="155"/>
      <c r="AO2841" s="155"/>
      <c r="AP2841" s="155"/>
      <c r="AQ2841" s="155"/>
      <c r="AR2841" s="155"/>
    </row>
    <row r="2842" spans="1:44" ht="102" x14ac:dyDescent="0.3">
      <c r="A2842" s="155"/>
      <c r="B2842" s="161" t="s">
        <v>1876</v>
      </c>
      <c r="C2842" s="162" t="s">
        <v>482</v>
      </c>
      <c r="D2842" s="170">
        <v>1395.87</v>
      </c>
      <c r="E2842" s="171">
        <v>1395.87</v>
      </c>
      <c r="F2842" s="165" t="s">
        <v>4107</v>
      </c>
      <c r="G2842" s="166" t="s">
        <v>3183</v>
      </c>
      <c r="H2842" s="167"/>
      <c r="I2842" s="155"/>
      <c r="J2842" s="155"/>
      <c r="K2842" s="155"/>
      <c r="L2842" s="155"/>
      <c r="M2842" s="155"/>
      <c r="N2842" s="155"/>
      <c r="O2842" s="155"/>
      <c r="P2842" s="155"/>
      <c r="Q2842" s="155"/>
      <c r="R2842" s="155"/>
      <c r="S2842" s="155"/>
      <c r="T2842" s="155"/>
      <c r="U2842" s="155"/>
      <c r="V2842" s="155"/>
      <c r="W2842" s="155"/>
      <c r="X2842" s="155"/>
      <c r="Y2842" s="155"/>
      <c r="Z2842" s="155"/>
      <c r="AA2842" s="155"/>
      <c r="AB2842" s="155"/>
      <c r="AC2842" s="155"/>
      <c r="AD2842" s="155"/>
      <c r="AE2842" s="155"/>
      <c r="AF2842" s="155"/>
      <c r="AG2842" s="155"/>
      <c r="AH2842" s="155"/>
      <c r="AI2842" s="155"/>
      <c r="AJ2842" s="155"/>
      <c r="AK2842" s="155"/>
      <c r="AL2842" s="155"/>
      <c r="AM2842" s="155"/>
      <c r="AN2842" s="155"/>
      <c r="AO2842" s="155"/>
      <c r="AP2842" s="155"/>
      <c r="AQ2842" s="155"/>
      <c r="AR2842" s="155"/>
    </row>
    <row r="2843" spans="1:44" ht="102" hidden="1" x14ac:dyDescent="0.3">
      <c r="A2843" s="155"/>
      <c r="B2843" s="165" t="s">
        <v>4107</v>
      </c>
      <c r="C2843" s="162"/>
      <c r="D2843" s="170">
        <v>1395.87</v>
      </c>
      <c r="E2843" s="171">
        <v>1395.87</v>
      </c>
      <c r="F2843" s="166" t="s">
        <v>3183</v>
      </c>
      <c r="G2843" s="161" t="s">
        <v>1728</v>
      </c>
      <c r="H2843" s="162" t="s">
        <v>1080</v>
      </c>
      <c r="I2843" s="155"/>
      <c r="J2843" s="155"/>
      <c r="K2843" s="155"/>
      <c r="L2843" s="155"/>
      <c r="M2843" s="155"/>
      <c r="N2843" s="155"/>
      <c r="O2843" s="155"/>
      <c r="P2843" s="155"/>
      <c r="Q2843" s="155"/>
      <c r="R2843" s="155"/>
      <c r="S2843" s="155"/>
      <c r="T2843" s="155"/>
      <c r="U2843" s="155"/>
      <c r="V2843" s="155"/>
      <c r="W2843" s="155"/>
      <c r="X2843" s="155"/>
      <c r="Y2843" s="155"/>
      <c r="Z2843" s="155"/>
      <c r="AA2843" s="155"/>
      <c r="AB2843" s="155"/>
      <c r="AC2843" s="155"/>
      <c r="AD2843" s="155"/>
      <c r="AE2843" s="155"/>
      <c r="AF2843" s="155"/>
      <c r="AG2843" s="155"/>
      <c r="AH2843" s="155"/>
      <c r="AI2843" s="155"/>
      <c r="AJ2843" s="155"/>
      <c r="AK2843" s="155"/>
      <c r="AL2843" s="155"/>
      <c r="AM2843" s="155"/>
      <c r="AN2843" s="155"/>
      <c r="AO2843" s="155"/>
      <c r="AP2843" s="155"/>
      <c r="AQ2843" s="155"/>
      <c r="AR2843" s="155"/>
    </row>
    <row r="2844" spans="1:44" ht="102" hidden="1" x14ac:dyDescent="0.3">
      <c r="A2844" s="155"/>
      <c r="B2844" s="166" t="s">
        <v>3183</v>
      </c>
      <c r="C2844" s="167"/>
      <c r="D2844" s="170">
        <v>1395.87</v>
      </c>
      <c r="E2844" s="171">
        <v>1395.87</v>
      </c>
      <c r="F2844" s="161" t="s">
        <v>1728</v>
      </c>
      <c r="G2844" s="165" t="s">
        <v>4107</v>
      </c>
      <c r="H2844" s="162"/>
      <c r="I2844" s="155"/>
      <c r="J2844" s="155"/>
      <c r="K2844" s="155"/>
      <c r="L2844" s="155"/>
      <c r="M2844" s="155"/>
      <c r="N2844" s="155"/>
      <c r="O2844" s="155"/>
      <c r="P2844" s="155"/>
      <c r="Q2844" s="155"/>
      <c r="R2844" s="155"/>
      <c r="S2844" s="155"/>
      <c r="T2844" s="155"/>
      <c r="U2844" s="155"/>
      <c r="V2844" s="155"/>
      <c r="W2844" s="155"/>
      <c r="X2844" s="155"/>
      <c r="Y2844" s="155"/>
      <c r="Z2844" s="155"/>
      <c r="AA2844" s="155"/>
      <c r="AB2844" s="155"/>
      <c r="AC2844" s="155"/>
      <c r="AD2844" s="155"/>
      <c r="AE2844" s="155"/>
      <c r="AF2844" s="155"/>
      <c r="AG2844" s="155"/>
      <c r="AH2844" s="155"/>
      <c r="AI2844" s="155"/>
      <c r="AJ2844" s="155"/>
      <c r="AK2844" s="155"/>
      <c r="AL2844" s="155"/>
      <c r="AM2844" s="155"/>
      <c r="AN2844" s="155"/>
      <c r="AO2844" s="155"/>
      <c r="AP2844" s="155"/>
      <c r="AQ2844" s="155"/>
      <c r="AR2844" s="155"/>
    </row>
    <row r="2845" spans="1:44" ht="102" x14ac:dyDescent="0.3">
      <c r="A2845" s="155"/>
      <c r="B2845" s="161" t="s">
        <v>1728</v>
      </c>
      <c r="C2845" s="162" t="s">
        <v>1080</v>
      </c>
      <c r="D2845" s="170">
        <v>1447.41</v>
      </c>
      <c r="E2845" s="171">
        <v>1447.41</v>
      </c>
      <c r="F2845" s="165" t="s">
        <v>4107</v>
      </c>
      <c r="G2845" s="166" t="s">
        <v>3184</v>
      </c>
      <c r="H2845" s="167"/>
      <c r="I2845" s="155"/>
      <c r="J2845" s="155"/>
      <c r="K2845" s="155"/>
      <c r="L2845" s="155"/>
      <c r="M2845" s="155"/>
      <c r="N2845" s="155"/>
      <c r="O2845" s="155"/>
      <c r="P2845" s="155"/>
      <c r="Q2845" s="155"/>
      <c r="R2845" s="155"/>
      <c r="S2845" s="155"/>
      <c r="T2845" s="155"/>
      <c r="U2845" s="155"/>
      <c r="V2845" s="155"/>
      <c r="W2845" s="155"/>
      <c r="X2845" s="155"/>
      <c r="Y2845" s="155"/>
      <c r="Z2845" s="155"/>
      <c r="AA2845" s="155"/>
      <c r="AB2845" s="155"/>
      <c r="AC2845" s="155"/>
      <c r="AD2845" s="155"/>
      <c r="AE2845" s="155"/>
      <c r="AF2845" s="155"/>
      <c r="AG2845" s="155"/>
      <c r="AH2845" s="155"/>
      <c r="AI2845" s="155"/>
      <c r="AJ2845" s="155"/>
      <c r="AK2845" s="155"/>
      <c r="AL2845" s="155"/>
      <c r="AM2845" s="155"/>
      <c r="AN2845" s="155"/>
      <c r="AO2845" s="155"/>
      <c r="AP2845" s="155"/>
      <c r="AQ2845" s="155"/>
      <c r="AR2845" s="155"/>
    </row>
    <row r="2846" spans="1:44" ht="102" hidden="1" x14ac:dyDescent="0.3">
      <c r="A2846" s="155"/>
      <c r="B2846" s="165" t="s">
        <v>4107</v>
      </c>
      <c r="C2846" s="162"/>
      <c r="D2846" s="170">
        <v>1447.41</v>
      </c>
      <c r="E2846" s="171">
        <v>1447.41</v>
      </c>
      <c r="F2846" s="166" t="s">
        <v>3184</v>
      </c>
      <c r="G2846" s="161" t="s">
        <v>1914</v>
      </c>
      <c r="H2846" s="162" t="s">
        <v>521</v>
      </c>
      <c r="I2846" s="155"/>
      <c r="J2846" s="155"/>
      <c r="K2846" s="155"/>
      <c r="L2846" s="155"/>
      <c r="M2846" s="155"/>
      <c r="N2846" s="155"/>
      <c r="O2846" s="155"/>
      <c r="P2846" s="155"/>
      <c r="Q2846" s="155"/>
      <c r="R2846" s="155"/>
      <c r="S2846" s="155"/>
      <c r="T2846" s="155"/>
      <c r="U2846" s="155"/>
      <c r="V2846" s="155"/>
      <c r="W2846" s="155"/>
      <c r="X2846" s="155"/>
      <c r="Y2846" s="155"/>
      <c r="Z2846" s="155"/>
      <c r="AA2846" s="155"/>
      <c r="AB2846" s="155"/>
      <c r="AC2846" s="155"/>
      <c r="AD2846" s="155"/>
      <c r="AE2846" s="155"/>
      <c r="AF2846" s="155"/>
      <c r="AG2846" s="155"/>
      <c r="AH2846" s="155"/>
      <c r="AI2846" s="155"/>
      <c r="AJ2846" s="155"/>
      <c r="AK2846" s="155"/>
      <c r="AL2846" s="155"/>
      <c r="AM2846" s="155"/>
      <c r="AN2846" s="155"/>
      <c r="AO2846" s="155"/>
      <c r="AP2846" s="155"/>
      <c r="AQ2846" s="155"/>
      <c r="AR2846" s="155"/>
    </row>
    <row r="2847" spans="1:44" ht="102" hidden="1" x14ac:dyDescent="0.3">
      <c r="A2847" s="155"/>
      <c r="B2847" s="166" t="s">
        <v>3184</v>
      </c>
      <c r="C2847" s="167"/>
      <c r="D2847" s="170">
        <v>1447.41</v>
      </c>
      <c r="E2847" s="171">
        <v>1447.41</v>
      </c>
      <c r="F2847" s="161" t="s">
        <v>1914</v>
      </c>
      <c r="G2847" s="165" t="s">
        <v>4107</v>
      </c>
      <c r="H2847" s="162"/>
      <c r="I2847" s="155"/>
      <c r="J2847" s="155"/>
      <c r="K2847" s="155"/>
      <c r="L2847" s="155"/>
      <c r="M2847" s="155"/>
      <c r="N2847" s="155"/>
      <c r="O2847" s="155"/>
      <c r="P2847" s="155"/>
      <c r="Q2847" s="155"/>
      <c r="R2847" s="155"/>
      <c r="S2847" s="155"/>
      <c r="T2847" s="155"/>
      <c r="U2847" s="155"/>
      <c r="V2847" s="155"/>
      <c r="W2847" s="155"/>
      <c r="X2847" s="155"/>
      <c r="Y2847" s="155"/>
      <c r="Z2847" s="155"/>
      <c r="AA2847" s="155"/>
      <c r="AB2847" s="155"/>
      <c r="AC2847" s="155"/>
      <c r="AD2847" s="155"/>
      <c r="AE2847" s="155"/>
      <c r="AF2847" s="155"/>
      <c r="AG2847" s="155"/>
      <c r="AH2847" s="155"/>
      <c r="AI2847" s="155"/>
      <c r="AJ2847" s="155"/>
      <c r="AK2847" s="155"/>
      <c r="AL2847" s="155"/>
      <c r="AM2847" s="155"/>
      <c r="AN2847" s="155"/>
      <c r="AO2847" s="155"/>
      <c r="AP2847" s="155"/>
      <c r="AQ2847" s="155"/>
      <c r="AR2847" s="155"/>
    </row>
    <row r="2848" spans="1:44" ht="102" x14ac:dyDescent="0.3">
      <c r="A2848" s="155"/>
      <c r="B2848" s="161" t="s">
        <v>1914</v>
      </c>
      <c r="C2848" s="162" t="s">
        <v>521</v>
      </c>
      <c r="D2848" s="170">
        <v>2534.04</v>
      </c>
      <c r="E2848" s="171">
        <v>2534.04</v>
      </c>
      <c r="F2848" s="165" t="s">
        <v>4107</v>
      </c>
      <c r="G2848" s="166" t="s">
        <v>3185</v>
      </c>
      <c r="H2848" s="167"/>
      <c r="I2848" s="155"/>
      <c r="J2848" s="155"/>
      <c r="K2848" s="155"/>
      <c r="L2848" s="155"/>
      <c r="M2848" s="155"/>
      <c r="N2848" s="155"/>
      <c r="O2848" s="155"/>
      <c r="P2848" s="155"/>
      <c r="Q2848" s="155"/>
      <c r="R2848" s="155"/>
      <c r="S2848" s="155"/>
      <c r="T2848" s="155"/>
      <c r="U2848" s="155"/>
      <c r="V2848" s="155"/>
      <c r="W2848" s="155"/>
      <c r="X2848" s="155"/>
      <c r="Y2848" s="155"/>
      <c r="Z2848" s="155"/>
      <c r="AA2848" s="155"/>
      <c r="AB2848" s="155"/>
      <c r="AC2848" s="155"/>
      <c r="AD2848" s="155"/>
      <c r="AE2848" s="155"/>
      <c r="AF2848" s="155"/>
      <c r="AG2848" s="155"/>
      <c r="AH2848" s="155"/>
      <c r="AI2848" s="155"/>
      <c r="AJ2848" s="155"/>
      <c r="AK2848" s="155"/>
      <c r="AL2848" s="155"/>
      <c r="AM2848" s="155"/>
      <c r="AN2848" s="155"/>
      <c r="AO2848" s="155"/>
      <c r="AP2848" s="155"/>
      <c r="AQ2848" s="155"/>
      <c r="AR2848" s="155"/>
    </row>
    <row r="2849" spans="1:44" ht="102" hidden="1" x14ac:dyDescent="0.3">
      <c r="A2849" s="155"/>
      <c r="B2849" s="165" t="s">
        <v>4107</v>
      </c>
      <c r="C2849" s="162"/>
      <c r="D2849" s="170">
        <v>2534.04</v>
      </c>
      <c r="E2849" s="171">
        <v>2534.04</v>
      </c>
      <c r="F2849" s="166" t="s">
        <v>3185</v>
      </c>
      <c r="G2849" s="161" t="s">
        <v>2323</v>
      </c>
      <c r="H2849" s="162" t="s">
        <v>1102</v>
      </c>
      <c r="I2849" s="155"/>
      <c r="J2849" s="155"/>
      <c r="K2849" s="155"/>
      <c r="L2849" s="155"/>
      <c r="M2849" s="155"/>
      <c r="N2849" s="155"/>
      <c r="O2849" s="155"/>
      <c r="P2849" s="155"/>
      <c r="Q2849" s="155"/>
      <c r="R2849" s="155"/>
      <c r="S2849" s="155"/>
      <c r="T2849" s="155"/>
      <c r="U2849" s="155"/>
      <c r="V2849" s="155"/>
      <c r="W2849" s="155"/>
      <c r="X2849" s="155"/>
      <c r="Y2849" s="155"/>
      <c r="Z2849" s="155"/>
      <c r="AA2849" s="155"/>
      <c r="AB2849" s="155"/>
      <c r="AC2849" s="155"/>
      <c r="AD2849" s="155"/>
      <c r="AE2849" s="155"/>
      <c r="AF2849" s="155"/>
      <c r="AG2849" s="155"/>
      <c r="AH2849" s="155"/>
      <c r="AI2849" s="155"/>
      <c r="AJ2849" s="155"/>
      <c r="AK2849" s="155"/>
      <c r="AL2849" s="155"/>
      <c r="AM2849" s="155"/>
      <c r="AN2849" s="155"/>
      <c r="AO2849" s="155"/>
      <c r="AP2849" s="155"/>
      <c r="AQ2849" s="155"/>
      <c r="AR2849" s="155"/>
    </row>
    <row r="2850" spans="1:44" ht="102" hidden="1" x14ac:dyDescent="0.3">
      <c r="A2850" s="155"/>
      <c r="B2850" s="166" t="s">
        <v>3185</v>
      </c>
      <c r="C2850" s="167"/>
      <c r="D2850" s="170">
        <v>2534.04</v>
      </c>
      <c r="E2850" s="171">
        <v>2534.04</v>
      </c>
      <c r="F2850" s="161" t="s">
        <v>2323</v>
      </c>
      <c r="G2850" s="165" t="s">
        <v>4107</v>
      </c>
      <c r="H2850" s="162"/>
      <c r="I2850" s="155"/>
      <c r="J2850" s="155"/>
      <c r="K2850" s="155"/>
      <c r="L2850" s="155"/>
      <c r="M2850" s="155"/>
      <c r="N2850" s="155"/>
      <c r="O2850" s="155"/>
      <c r="P2850" s="155"/>
      <c r="Q2850" s="155"/>
      <c r="R2850" s="155"/>
      <c r="S2850" s="155"/>
      <c r="T2850" s="155"/>
      <c r="U2850" s="155"/>
      <c r="V2850" s="155"/>
      <c r="W2850" s="155"/>
      <c r="X2850" s="155"/>
      <c r="Y2850" s="155"/>
      <c r="Z2850" s="155"/>
      <c r="AA2850" s="155"/>
      <c r="AB2850" s="155"/>
      <c r="AC2850" s="155"/>
      <c r="AD2850" s="155"/>
      <c r="AE2850" s="155"/>
      <c r="AF2850" s="155"/>
      <c r="AG2850" s="155"/>
      <c r="AH2850" s="155"/>
      <c r="AI2850" s="155"/>
      <c r="AJ2850" s="155"/>
      <c r="AK2850" s="155"/>
      <c r="AL2850" s="155"/>
      <c r="AM2850" s="155"/>
      <c r="AN2850" s="155"/>
      <c r="AO2850" s="155"/>
      <c r="AP2850" s="155"/>
      <c r="AQ2850" s="155"/>
      <c r="AR2850" s="155"/>
    </row>
    <row r="2851" spans="1:44" ht="102" x14ac:dyDescent="0.3">
      <c r="A2851" s="155"/>
      <c r="B2851" s="161" t="s">
        <v>2323</v>
      </c>
      <c r="C2851" s="162" t="s">
        <v>1102</v>
      </c>
      <c r="D2851" s="170">
        <v>1687.93</v>
      </c>
      <c r="E2851" s="171">
        <v>1687.93</v>
      </c>
      <c r="F2851" s="165" t="s">
        <v>4107</v>
      </c>
      <c r="G2851" s="166" t="s">
        <v>3465</v>
      </c>
      <c r="H2851" s="167"/>
      <c r="I2851" s="155"/>
      <c r="J2851" s="155"/>
      <c r="K2851" s="155"/>
      <c r="L2851" s="155"/>
      <c r="M2851" s="155"/>
      <c r="N2851" s="155"/>
      <c r="O2851" s="155"/>
      <c r="P2851" s="155"/>
      <c r="Q2851" s="155"/>
      <c r="R2851" s="155"/>
      <c r="S2851" s="155"/>
      <c r="T2851" s="155"/>
      <c r="U2851" s="155"/>
      <c r="V2851" s="155"/>
      <c r="W2851" s="155"/>
      <c r="X2851" s="155"/>
      <c r="Y2851" s="155"/>
      <c r="Z2851" s="155"/>
      <c r="AA2851" s="155"/>
      <c r="AB2851" s="155"/>
      <c r="AC2851" s="155"/>
      <c r="AD2851" s="155"/>
      <c r="AE2851" s="155"/>
      <c r="AF2851" s="155"/>
      <c r="AG2851" s="155"/>
      <c r="AH2851" s="155"/>
      <c r="AI2851" s="155"/>
      <c r="AJ2851" s="155"/>
      <c r="AK2851" s="155"/>
      <c r="AL2851" s="155"/>
      <c r="AM2851" s="155"/>
      <c r="AN2851" s="155"/>
      <c r="AO2851" s="155"/>
      <c r="AP2851" s="155"/>
      <c r="AQ2851" s="155"/>
      <c r="AR2851" s="155"/>
    </row>
    <row r="2852" spans="1:44" ht="102" hidden="1" x14ac:dyDescent="0.3">
      <c r="A2852" s="155"/>
      <c r="B2852" s="165" t="s">
        <v>4107</v>
      </c>
      <c r="C2852" s="162"/>
      <c r="D2852" s="170">
        <v>1687.93</v>
      </c>
      <c r="E2852" s="171">
        <v>1687.93</v>
      </c>
      <c r="F2852" s="166" t="s">
        <v>3465</v>
      </c>
      <c r="G2852" s="161" t="s">
        <v>1597</v>
      </c>
      <c r="H2852" s="162" t="s">
        <v>201</v>
      </c>
      <c r="I2852" s="155"/>
      <c r="J2852" s="155"/>
      <c r="K2852" s="155"/>
      <c r="L2852" s="155"/>
      <c r="M2852" s="155"/>
      <c r="N2852" s="155"/>
      <c r="O2852" s="155"/>
      <c r="P2852" s="155"/>
      <c r="Q2852" s="155"/>
      <c r="R2852" s="155"/>
      <c r="S2852" s="155"/>
      <c r="T2852" s="155"/>
      <c r="U2852" s="155"/>
      <c r="V2852" s="155"/>
      <c r="W2852" s="155"/>
      <c r="X2852" s="155"/>
      <c r="Y2852" s="155"/>
      <c r="Z2852" s="155"/>
      <c r="AA2852" s="155"/>
      <c r="AB2852" s="155"/>
      <c r="AC2852" s="155"/>
      <c r="AD2852" s="155"/>
      <c r="AE2852" s="155"/>
      <c r="AF2852" s="155"/>
      <c r="AG2852" s="155"/>
      <c r="AH2852" s="155"/>
      <c r="AI2852" s="155"/>
      <c r="AJ2852" s="155"/>
      <c r="AK2852" s="155"/>
      <c r="AL2852" s="155"/>
      <c r="AM2852" s="155"/>
      <c r="AN2852" s="155"/>
      <c r="AO2852" s="155"/>
      <c r="AP2852" s="155"/>
      <c r="AQ2852" s="155"/>
      <c r="AR2852" s="155"/>
    </row>
    <row r="2853" spans="1:44" ht="102" hidden="1" x14ac:dyDescent="0.3">
      <c r="A2853" s="155"/>
      <c r="B2853" s="166" t="s">
        <v>3465</v>
      </c>
      <c r="C2853" s="167"/>
      <c r="D2853" s="170">
        <v>1687.93</v>
      </c>
      <c r="E2853" s="171">
        <v>1687.93</v>
      </c>
      <c r="F2853" s="161" t="s">
        <v>1597</v>
      </c>
      <c r="G2853" s="165" t="s">
        <v>4107</v>
      </c>
      <c r="H2853" s="162"/>
      <c r="I2853" s="155"/>
      <c r="J2853" s="155"/>
      <c r="K2853" s="155"/>
      <c r="L2853" s="155"/>
      <c r="M2853" s="155"/>
      <c r="N2853" s="155"/>
      <c r="O2853" s="155"/>
      <c r="P2853" s="155"/>
      <c r="Q2853" s="155"/>
      <c r="R2853" s="155"/>
      <c r="S2853" s="155"/>
      <c r="T2853" s="155"/>
      <c r="U2853" s="155"/>
      <c r="V2853" s="155"/>
      <c r="W2853" s="155"/>
      <c r="X2853" s="155"/>
      <c r="Y2853" s="155"/>
      <c r="Z2853" s="155"/>
      <c r="AA2853" s="155"/>
      <c r="AB2853" s="155"/>
      <c r="AC2853" s="155"/>
      <c r="AD2853" s="155"/>
      <c r="AE2853" s="155"/>
      <c r="AF2853" s="155"/>
      <c r="AG2853" s="155"/>
      <c r="AH2853" s="155"/>
      <c r="AI2853" s="155"/>
      <c r="AJ2853" s="155"/>
      <c r="AK2853" s="155"/>
      <c r="AL2853" s="155"/>
      <c r="AM2853" s="155"/>
      <c r="AN2853" s="155"/>
      <c r="AO2853" s="155"/>
      <c r="AP2853" s="155"/>
      <c r="AQ2853" s="155"/>
      <c r="AR2853" s="155"/>
    </row>
    <row r="2854" spans="1:44" ht="102" x14ac:dyDescent="0.3">
      <c r="A2854" s="155"/>
      <c r="B2854" s="161" t="s">
        <v>1597</v>
      </c>
      <c r="C2854" s="162" t="s">
        <v>201</v>
      </c>
      <c r="D2854" s="170">
        <v>3603.48</v>
      </c>
      <c r="E2854" s="171">
        <v>3603.48</v>
      </c>
      <c r="F2854" s="165" t="s">
        <v>4107</v>
      </c>
      <c r="G2854" s="166" t="s">
        <v>2767</v>
      </c>
      <c r="H2854" s="167"/>
      <c r="I2854" s="155"/>
      <c r="J2854" s="155"/>
      <c r="K2854" s="155"/>
      <c r="L2854" s="155"/>
      <c r="M2854" s="155"/>
      <c r="N2854" s="155"/>
      <c r="O2854" s="155"/>
      <c r="P2854" s="155"/>
      <c r="Q2854" s="155"/>
      <c r="R2854" s="155"/>
      <c r="S2854" s="155"/>
      <c r="T2854" s="155"/>
      <c r="U2854" s="155"/>
      <c r="V2854" s="155"/>
      <c r="W2854" s="155"/>
      <c r="X2854" s="155"/>
      <c r="Y2854" s="155"/>
      <c r="Z2854" s="155"/>
      <c r="AA2854" s="155"/>
      <c r="AB2854" s="155"/>
      <c r="AC2854" s="155"/>
      <c r="AD2854" s="155"/>
      <c r="AE2854" s="155"/>
      <c r="AF2854" s="155"/>
      <c r="AG2854" s="155"/>
      <c r="AH2854" s="155"/>
      <c r="AI2854" s="155"/>
      <c r="AJ2854" s="155"/>
      <c r="AK2854" s="155"/>
      <c r="AL2854" s="155"/>
      <c r="AM2854" s="155"/>
      <c r="AN2854" s="155"/>
      <c r="AO2854" s="155"/>
      <c r="AP2854" s="155"/>
      <c r="AQ2854" s="155"/>
      <c r="AR2854" s="155"/>
    </row>
    <row r="2855" spans="1:44" ht="102" hidden="1" x14ac:dyDescent="0.3">
      <c r="A2855" s="155"/>
      <c r="B2855" s="165" t="s">
        <v>4107</v>
      </c>
      <c r="C2855" s="162"/>
      <c r="D2855" s="170">
        <v>3603.48</v>
      </c>
      <c r="E2855" s="171">
        <v>3603.48</v>
      </c>
      <c r="F2855" s="166" t="s">
        <v>2767</v>
      </c>
      <c r="G2855" s="161" t="s">
        <v>1665</v>
      </c>
      <c r="H2855" s="162" t="s">
        <v>1174</v>
      </c>
      <c r="I2855" s="155"/>
      <c r="J2855" s="155"/>
      <c r="K2855" s="155"/>
      <c r="L2855" s="155"/>
      <c r="M2855" s="155"/>
      <c r="N2855" s="155"/>
      <c r="O2855" s="155"/>
      <c r="P2855" s="155"/>
      <c r="Q2855" s="155"/>
      <c r="R2855" s="155"/>
      <c r="S2855" s="155"/>
      <c r="T2855" s="155"/>
      <c r="U2855" s="155"/>
      <c r="V2855" s="155"/>
      <c r="W2855" s="155"/>
      <c r="X2855" s="155"/>
      <c r="Y2855" s="155"/>
      <c r="Z2855" s="155"/>
      <c r="AA2855" s="155"/>
      <c r="AB2855" s="155"/>
      <c r="AC2855" s="155"/>
      <c r="AD2855" s="155"/>
      <c r="AE2855" s="155"/>
      <c r="AF2855" s="155"/>
      <c r="AG2855" s="155"/>
      <c r="AH2855" s="155"/>
      <c r="AI2855" s="155"/>
      <c r="AJ2855" s="155"/>
      <c r="AK2855" s="155"/>
      <c r="AL2855" s="155"/>
      <c r="AM2855" s="155"/>
      <c r="AN2855" s="155"/>
      <c r="AO2855" s="155"/>
      <c r="AP2855" s="155"/>
      <c r="AQ2855" s="155"/>
      <c r="AR2855" s="155"/>
    </row>
    <row r="2856" spans="1:44" ht="102" hidden="1" x14ac:dyDescent="0.3">
      <c r="A2856" s="155"/>
      <c r="B2856" s="166" t="s">
        <v>2767</v>
      </c>
      <c r="C2856" s="167"/>
      <c r="D2856" s="170">
        <v>3603.48</v>
      </c>
      <c r="E2856" s="171">
        <v>3603.48</v>
      </c>
      <c r="F2856" s="161" t="s">
        <v>1665</v>
      </c>
      <c r="G2856" s="165" t="s">
        <v>4107</v>
      </c>
      <c r="H2856" s="162"/>
      <c r="I2856" s="155"/>
      <c r="J2856" s="155"/>
      <c r="K2856" s="155"/>
      <c r="L2856" s="155"/>
      <c r="M2856" s="155"/>
      <c r="N2856" s="155"/>
      <c r="O2856" s="155"/>
      <c r="P2856" s="155"/>
      <c r="Q2856" s="155"/>
      <c r="R2856" s="155"/>
      <c r="S2856" s="155"/>
      <c r="T2856" s="155"/>
      <c r="U2856" s="155"/>
      <c r="V2856" s="155"/>
      <c r="W2856" s="155"/>
      <c r="X2856" s="155"/>
      <c r="Y2856" s="155"/>
      <c r="Z2856" s="155"/>
      <c r="AA2856" s="155"/>
      <c r="AB2856" s="155"/>
      <c r="AC2856" s="155"/>
      <c r="AD2856" s="155"/>
      <c r="AE2856" s="155"/>
      <c r="AF2856" s="155"/>
      <c r="AG2856" s="155"/>
      <c r="AH2856" s="155"/>
      <c r="AI2856" s="155"/>
      <c r="AJ2856" s="155"/>
      <c r="AK2856" s="155"/>
      <c r="AL2856" s="155"/>
      <c r="AM2856" s="155"/>
      <c r="AN2856" s="155"/>
      <c r="AO2856" s="155"/>
      <c r="AP2856" s="155"/>
      <c r="AQ2856" s="155"/>
      <c r="AR2856" s="155"/>
    </row>
    <row r="2857" spans="1:44" ht="102" x14ac:dyDescent="0.3">
      <c r="A2857" s="155"/>
      <c r="B2857" s="161" t="s">
        <v>1665</v>
      </c>
      <c r="C2857" s="162" t="s">
        <v>1174</v>
      </c>
      <c r="D2857" s="170">
        <v>1378.69</v>
      </c>
      <c r="E2857" s="171">
        <v>1378.69</v>
      </c>
      <c r="F2857" s="165" t="s">
        <v>4107</v>
      </c>
      <c r="G2857" s="166" t="s">
        <v>3186</v>
      </c>
      <c r="H2857" s="167"/>
      <c r="I2857" s="155"/>
      <c r="J2857" s="155"/>
      <c r="K2857" s="155"/>
      <c r="L2857" s="155"/>
      <c r="M2857" s="155"/>
      <c r="N2857" s="155"/>
      <c r="O2857" s="155"/>
      <c r="P2857" s="155"/>
      <c r="Q2857" s="155"/>
      <c r="R2857" s="155"/>
      <c r="S2857" s="155"/>
      <c r="T2857" s="155"/>
      <c r="U2857" s="155"/>
      <c r="V2857" s="155"/>
      <c r="W2857" s="155"/>
      <c r="X2857" s="155"/>
      <c r="Y2857" s="155"/>
      <c r="Z2857" s="155"/>
      <c r="AA2857" s="155"/>
      <c r="AB2857" s="155"/>
      <c r="AC2857" s="155"/>
      <c r="AD2857" s="155"/>
      <c r="AE2857" s="155"/>
      <c r="AF2857" s="155"/>
      <c r="AG2857" s="155"/>
      <c r="AH2857" s="155"/>
      <c r="AI2857" s="155"/>
      <c r="AJ2857" s="155"/>
      <c r="AK2857" s="155"/>
      <c r="AL2857" s="155"/>
      <c r="AM2857" s="155"/>
      <c r="AN2857" s="155"/>
      <c r="AO2857" s="155"/>
      <c r="AP2857" s="155"/>
      <c r="AQ2857" s="155"/>
      <c r="AR2857" s="155"/>
    </row>
    <row r="2858" spans="1:44" ht="102" hidden="1" x14ac:dyDescent="0.3">
      <c r="A2858" s="155"/>
      <c r="B2858" s="165" t="s">
        <v>4107</v>
      </c>
      <c r="C2858" s="162"/>
      <c r="D2858" s="170">
        <v>1378.69</v>
      </c>
      <c r="E2858" s="171">
        <v>1378.69</v>
      </c>
      <c r="F2858" s="166" t="s">
        <v>3186</v>
      </c>
      <c r="G2858" s="161" t="s">
        <v>1707</v>
      </c>
      <c r="H2858" s="162" t="s">
        <v>1168</v>
      </c>
      <c r="I2858" s="155"/>
      <c r="J2858" s="155"/>
      <c r="K2858" s="155"/>
      <c r="L2858" s="155"/>
      <c r="M2858" s="155"/>
      <c r="N2858" s="155"/>
      <c r="O2858" s="155"/>
      <c r="P2858" s="155"/>
      <c r="Q2858" s="155"/>
      <c r="R2858" s="155"/>
      <c r="S2858" s="155"/>
      <c r="T2858" s="155"/>
      <c r="U2858" s="155"/>
      <c r="V2858" s="155"/>
      <c r="W2858" s="155"/>
      <c r="X2858" s="155"/>
      <c r="Y2858" s="155"/>
      <c r="Z2858" s="155"/>
      <c r="AA2858" s="155"/>
      <c r="AB2858" s="155"/>
      <c r="AC2858" s="155"/>
      <c r="AD2858" s="155"/>
      <c r="AE2858" s="155"/>
      <c r="AF2858" s="155"/>
      <c r="AG2858" s="155"/>
      <c r="AH2858" s="155"/>
      <c r="AI2858" s="155"/>
      <c r="AJ2858" s="155"/>
      <c r="AK2858" s="155"/>
      <c r="AL2858" s="155"/>
      <c r="AM2858" s="155"/>
      <c r="AN2858" s="155"/>
      <c r="AO2858" s="155"/>
      <c r="AP2858" s="155"/>
      <c r="AQ2858" s="155"/>
      <c r="AR2858" s="155"/>
    </row>
    <row r="2859" spans="1:44" ht="102" hidden="1" x14ac:dyDescent="0.3">
      <c r="A2859" s="155"/>
      <c r="B2859" s="166" t="s">
        <v>3186</v>
      </c>
      <c r="C2859" s="167"/>
      <c r="D2859" s="170">
        <v>1378.69</v>
      </c>
      <c r="E2859" s="171">
        <v>1378.69</v>
      </c>
      <c r="F2859" s="161" t="s">
        <v>1707</v>
      </c>
      <c r="G2859" s="165" t="s">
        <v>4107</v>
      </c>
      <c r="H2859" s="162"/>
      <c r="I2859" s="155"/>
      <c r="J2859" s="155"/>
      <c r="K2859" s="155"/>
      <c r="L2859" s="155"/>
      <c r="M2859" s="155"/>
      <c r="N2859" s="155"/>
      <c r="O2859" s="155"/>
      <c r="P2859" s="155"/>
      <c r="Q2859" s="155"/>
      <c r="R2859" s="155"/>
      <c r="S2859" s="155"/>
      <c r="T2859" s="155"/>
      <c r="U2859" s="155"/>
      <c r="V2859" s="155"/>
      <c r="W2859" s="155"/>
      <c r="X2859" s="155"/>
      <c r="Y2859" s="155"/>
      <c r="Z2859" s="155"/>
      <c r="AA2859" s="155"/>
      <c r="AB2859" s="155"/>
      <c r="AC2859" s="155"/>
      <c r="AD2859" s="155"/>
      <c r="AE2859" s="155"/>
      <c r="AF2859" s="155"/>
      <c r="AG2859" s="155"/>
      <c r="AH2859" s="155"/>
      <c r="AI2859" s="155"/>
      <c r="AJ2859" s="155"/>
      <c r="AK2859" s="155"/>
      <c r="AL2859" s="155"/>
      <c r="AM2859" s="155"/>
      <c r="AN2859" s="155"/>
      <c r="AO2859" s="155"/>
      <c r="AP2859" s="155"/>
      <c r="AQ2859" s="155"/>
      <c r="AR2859" s="155"/>
    </row>
    <row r="2860" spans="1:44" ht="102" x14ac:dyDescent="0.3">
      <c r="A2860" s="155"/>
      <c r="B2860" s="161" t="s">
        <v>1707</v>
      </c>
      <c r="C2860" s="162" t="s">
        <v>1168</v>
      </c>
      <c r="D2860" s="170">
        <v>1365.8</v>
      </c>
      <c r="E2860" s="171">
        <v>1365.8</v>
      </c>
      <c r="F2860" s="165" t="s">
        <v>4107</v>
      </c>
      <c r="G2860" s="166" t="s">
        <v>3187</v>
      </c>
      <c r="H2860" s="167"/>
      <c r="I2860" s="155"/>
      <c r="J2860" s="155"/>
      <c r="K2860" s="155"/>
      <c r="L2860" s="155"/>
      <c r="M2860" s="155"/>
      <c r="N2860" s="155"/>
      <c r="O2860" s="155"/>
      <c r="P2860" s="155"/>
      <c r="Q2860" s="155"/>
      <c r="R2860" s="155"/>
      <c r="S2860" s="155"/>
      <c r="T2860" s="155"/>
      <c r="U2860" s="155"/>
      <c r="V2860" s="155"/>
      <c r="W2860" s="155"/>
      <c r="X2860" s="155"/>
      <c r="Y2860" s="155"/>
      <c r="Z2860" s="155"/>
      <c r="AA2860" s="155"/>
      <c r="AB2860" s="155"/>
      <c r="AC2860" s="155"/>
      <c r="AD2860" s="155"/>
      <c r="AE2860" s="155"/>
      <c r="AF2860" s="155"/>
      <c r="AG2860" s="155"/>
      <c r="AH2860" s="155"/>
      <c r="AI2860" s="155"/>
      <c r="AJ2860" s="155"/>
      <c r="AK2860" s="155"/>
      <c r="AL2860" s="155"/>
      <c r="AM2860" s="155"/>
      <c r="AN2860" s="155"/>
      <c r="AO2860" s="155"/>
      <c r="AP2860" s="155"/>
      <c r="AQ2860" s="155"/>
      <c r="AR2860" s="155"/>
    </row>
    <row r="2861" spans="1:44" ht="102" hidden="1" x14ac:dyDescent="0.3">
      <c r="A2861" s="155"/>
      <c r="B2861" s="165" t="s">
        <v>4107</v>
      </c>
      <c r="C2861" s="162"/>
      <c r="D2861" s="170">
        <v>1365.8</v>
      </c>
      <c r="E2861" s="171">
        <v>1365.8</v>
      </c>
      <c r="F2861" s="166" t="s">
        <v>3187</v>
      </c>
      <c r="G2861" s="161" t="s">
        <v>1587</v>
      </c>
      <c r="H2861" s="162" t="s">
        <v>548</v>
      </c>
      <c r="I2861" s="155"/>
      <c r="J2861" s="155"/>
      <c r="K2861" s="155"/>
      <c r="L2861" s="155"/>
      <c r="M2861" s="155"/>
      <c r="N2861" s="155"/>
      <c r="O2861" s="155"/>
      <c r="P2861" s="155"/>
      <c r="Q2861" s="155"/>
      <c r="R2861" s="155"/>
      <c r="S2861" s="155"/>
      <c r="T2861" s="155"/>
      <c r="U2861" s="155"/>
      <c r="V2861" s="155"/>
      <c r="W2861" s="155"/>
      <c r="X2861" s="155"/>
      <c r="Y2861" s="155"/>
      <c r="Z2861" s="155"/>
      <c r="AA2861" s="155"/>
      <c r="AB2861" s="155"/>
      <c r="AC2861" s="155"/>
      <c r="AD2861" s="155"/>
      <c r="AE2861" s="155"/>
      <c r="AF2861" s="155"/>
      <c r="AG2861" s="155"/>
      <c r="AH2861" s="155"/>
      <c r="AI2861" s="155"/>
      <c r="AJ2861" s="155"/>
      <c r="AK2861" s="155"/>
      <c r="AL2861" s="155"/>
      <c r="AM2861" s="155"/>
      <c r="AN2861" s="155"/>
      <c r="AO2861" s="155"/>
      <c r="AP2861" s="155"/>
      <c r="AQ2861" s="155"/>
      <c r="AR2861" s="155"/>
    </row>
    <row r="2862" spans="1:44" ht="102" hidden="1" x14ac:dyDescent="0.3">
      <c r="A2862" s="155"/>
      <c r="B2862" s="166" t="s">
        <v>3187</v>
      </c>
      <c r="C2862" s="167"/>
      <c r="D2862" s="170">
        <v>1365.8</v>
      </c>
      <c r="E2862" s="171">
        <v>1365.8</v>
      </c>
      <c r="F2862" s="161" t="s">
        <v>1587</v>
      </c>
      <c r="G2862" s="165" t="s">
        <v>4107</v>
      </c>
      <c r="H2862" s="162"/>
      <c r="I2862" s="155"/>
      <c r="J2862" s="155"/>
      <c r="K2862" s="155"/>
      <c r="L2862" s="155"/>
      <c r="M2862" s="155"/>
      <c r="N2862" s="155"/>
      <c r="O2862" s="155"/>
      <c r="P2862" s="155"/>
      <c r="Q2862" s="155"/>
      <c r="R2862" s="155"/>
      <c r="S2862" s="155"/>
      <c r="T2862" s="155"/>
      <c r="U2862" s="155"/>
      <c r="V2862" s="155"/>
      <c r="W2862" s="155"/>
      <c r="X2862" s="155"/>
      <c r="Y2862" s="155"/>
      <c r="Z2862" s="155"/>
      <c r="AA2862" s="155"/>
      <c r="AB2862" s="155"/>
      <c r="AC2862" s="155"/>
      <c r="AD2862" s="155"/>
      <c r="AE2862" s="155"/>
      <c r="AF2862" s="155"/>
      <c r="AG2862" s="155"/>
      <c r="AH2862" s="155"/>
      <c r="AI2862" s="155"/>
      <c r="AJ2862" s="155"/>
      <c r="AK2862" s="155"/>
      <c r="AL2862" s="155"/>
      <c r="AM2862" s="155"/>
      <c r="AN2862" s="155"/>
      <c r="AO2862" s="155"/>
      <c r="AP2862" s="155"/>
      <c r="AQ2862" s="155"/>
      <c r="AR2862" s="155"/>
    </row>
    <row r="2863" spans="1:44" ht="102" x14ac:dyDescent="0.3">
      <c r="A2863" s="155"/>
      <c r="B2863" s="161" t="s">
        <v>1587</v>
      </c>
      <c r="C2863" s="162" t="s">
        <v>548</v>
      </c>
      <c r="D2863" s="170">
        <v>1679.34</v>
      </c>
      <c r="E2863" s="171">
        <v>1679.34</v>
      </c>
      <c r="F2863" s="165" t="s">
        <v>4107</v>
      </c>
      <c r="G2863" s="166" t="s">
        <v>3188</v>
      </c>
      <c r="H2863" s="167"/>
      <c r="I2863" s="155"/>
      <c r="J2863" s="155"/>
      <c r="K2863" s="155"/>
      <c r="L2863" s="155"/>
      <c r="M2863" s="155"/>
      <c r="N2863" s="155"/>
      <c r="O2863" s="155"/>
      <c r="P2863" s="155"/>
      <c r="Q2863" s="155"/>
      <c r="R2863" s="155"/>
      <c r="S2863" s="155"/>
      <c r="T2863" s="155"/>
      <c r="U2863" s="155"/>
      <c r="V2863" s="155"/>
      <c r="W2863" s="155"/>
      <c r="X2863" s="155"/>
      <c r="Y2863" s="155"/>
      <c r="Z2863" s="155"/>
      <c r="AA2863" s="155"/>
      <c r="AB2863" s="155"/>
      <c r="AC2863" s="155"/>
      <c r="AD2863" s="155"/>
      <c r="AE2863" s="155"/>
      <c r="AF2863" s="155"/>
      <c r="AG2863" s="155"/>
      <c r="AH2863" s="155"/>
      <c r="AI2863" s="155"/>
      <c r="AJ2863" s="155"/>
      <c r="AK2863" s="155"/>
      <c r="AL2863" s="155"/>
      <c r="AM2863" s="155"/>
      <c r="AN2863" s="155"/>
      <c r="AO2863" s="155"/>
      <c r="AP2863" s="155"/>
      <c r="AQ2863" s="155"/>
      <c r="AR2863" s="155"/>
    </row>
    <row r="2864" spans="1:44" ht="102" hidden="1" x14ac:dyDescent="0.3">
      <c r="A2864" s="155"/>
      <c r="B2864" s="165" t="s">
        <v>4107</v>
      </c>
      <c r="C2864" s="162"/>
      <c r="D2864" s="170">
        <v>1679.34</v>
      </c>
      <c r="E2864" s="171">
        <v>1679.34</v>
      </c>
      <c r="F2864" s="166" t="s">
        <v>3188</v>
      </c>
      <c r="G2864" s="161" t="s">
        <v>1576</v>
      </c>
      <c r="H2864" s="162" t="s">
        <v>1201</v>
      </c>
      <c r="I2864" s="155"/>
      <c r="J2864" s="155"/>
      <c r="K2864" s="155"/>
      <c r="L2864" s="155"/>
      <c r="M2864" s="155"/>
      <c r="N2864" s="155"/>
      <c r="O2864" s="155"/>
      <c r="P2864" s="155"/>
      <c r="Q2864" s="155"/>
      <c r="R2864" s="155"/>
      <c r="S2864" s="155"/>
      <c r="T2864" s="155"/>
      <c r="U2864" s="155"/>
      <c r="V2864" s="155"/>
      <c r="W2864" s="155"/>
      <c r="X2864" s="155"/>
      <c r="Y2864" s="155"/>
      <c r="Z2864" s="155"/>
      <c r="AA2864" s="155"/>
      <c r="AB2864" s="155"/>
      <c r="AC2864" s="155"/>
      <c r="AD2864" s="155"/>
      <c r="AE2864" s="155"/>
      <c r="AF2864" s="155"/>
      <c r="AG2864" s="155"/>
      <c r="AH2864" s="155"/>
      <c r="AI2864" s="155"/>
      <c r="AJ2864" s="155"/>
      <c r="AK2864" s="155"/>
      <c r="AL2864" s="155"/>
      <c r="AM2864" s="155"/>
      <c r="AN2864" s="155"/>
      <c r="AO2864" s="155"/>
      <c r="AP2864" s="155"/>
      <c r="AQ2864" s="155"/>
      <c r="AR2864" s="155"/>
    </row>
    <row r="2865" spans="1:44" ht="102" hidden="1" x14ac:dyDescent="0.3">
      <c r="A2865" s="155"/>
      <c r="B2865" s="166" t="s">
        <v>3188</v>
      </c>
      <c r="C2865" s="167"/>
      <c r="D2865" s="170">
        <v>1679.34</v>
      </c>
      <c r="E2865" s="171">
        <v>1679.34</v>
      </c>
      <c r="F2865" s="161" t="s">
        <v>1576</v>
      </c>
      <c r="G2865" s="165" t="s">
        <v>4107</v>
      </c>
      <c r="H2865" s="162"/>
      <c r="I2865" s="155"/>
      <c r="J2865" s="155"/>
      <c r="K2865" s="155"/>
      <c r="L2865" s="155"/>
      <c r="M2865" s="155"/>
      <c r="N2865" s="155"/>
      <c r="O2865" s="155"/>
      <c r="P2865" s="155"/>
      <c r="Q2865" s="155"/>
      <c r="R2865" s="155"/>
      <c r="S2865" s="155"/>
      <c r="T2865" s="155"/>
      <c r="U2865" s="155"/>
      <c r="V2865" s="155"/>
      <c r="W2865" s="155"/>
      <c r="X2865" s="155"/>
      <c r="Y2865" s="155"/>
      <c r="Z2865" s="155"/>
      <c r="AA2865" s="155"/>
      <c r="AB2865" s="155"/>
      <c r="AC2865" s="155"/>
      <c r="AD2865" s="155"/>
      <c r="AE2865" s="155"/>
      <c r="AF2865" s="155"/>
      <c r="AG2865" s="155"/>
      <c r="AH2865" s="155"/>
      <c r="AI2865" s="155"/>
      <c r="AJ2865" s="155"/>
      <c r="AK2865" s="155"/>
      <c r="AL2865" s="155"/>
      <c r="AM2865" s="155"/>
      <c r="AN2865" s="155"/>
      <c r="AO2865" s="155"/>
      <c r="AP2865" s="155"/>
      <c r="AQ2865" s="155"/>
      <c r="AR2865" s="155"/>
    </row>
    <row r="2866" spans="1:44" ht="102" x14ac:dyDescent="0.3">
      <c r="A2866" s="155"/>
      <c r="B2866" s="161" t="s">
        <v>1576</v>
      </c>
      <c r="C2866" s="162" t="s">
        <v>1201</v>
      </c>
      <c r="D2866" s="170">
        <v>2662.89</v>
      </c>
      <c r="E2866" s="171">
        <v>2662.89</v>
      </c>
      <c r="F2866" s="165" t="s">
        <v>4107</v>
      </c>
      <c r="G2866" s="166" t="s">
        <v>3189</v>
      </c>
      <c r="H2866" s="167"/>
      <c r="I2866" s="155"/>
      <c r="J2866" s="155"/>
      <c r="K2866" s="155"/>
      <c r="L2866" s="155"/>
      <c r="M2866" s="155"/>
      <c r="N2866" s="155"/>
      <c r="O2866" s="155"/>
      <c r="P2866" s="155"/>
      <c r="Q2866" s="155"/>
      <c r="R2866" s="155"/>
      <c r="S2866" s="155"/>
      <c r="T2866" s="155"/>
      <c r="U2866" s="155"/>
      <c r="V2866" s="155"/>
      <c r="W2866" s="155"/>
      <c r="X2866" s="155"/>
      <c r="Y2866" s="155"/>
      <c r="Z2866" s="155"/>
      <c r="AA2866" s="155"/>
      <c r="AB2866" s="155"/>
      <c r="AC2866" s="155"/>
      <c r="AD2866" s="155"/>
      <c r="AE2866" s="155"/>
      <c r="AF2866" s="155"/>
      <c r="AG2866" s="155"/>
      <c r="AH2866" s="155"/>
      <c r="AI2866" s="155"/>
      <c r="AJ2866" s="155"/>
      <c r="AK2866" s="155"/>
      <c r="AL2866" s="155"/>
      <c r="AM2866" s="155"/>
      <c r="AN2866" s="155"/>
      <c r="AO2866" s="155"/>
      <c r="AP2866" s="155"/>
      <c r="AQ2866" s="155"/>
      <c r="AR2866" s="155"/>
    </row>
    <row r="2867" spans="1:44" ht="102" hidden="1" x14ac:dyDescent="0.3">
      <c r="A2867" s="155"/>
      <c r="B2867" s="165" t="s">
        <v>4107</v>
      </c>
      <c r="C2867" s="162"/>
      <c r="D2867" s="170">
        <v>2662.89</v>
      </c>
      <c r="E2867" s="171">
        <v>2662.89</v>
      </c>
      <c r="F2867" s="166" t="s">
        <v>3189</v>
      </c>
      <c r="G2867" s="161" t="s">
        <v>1301</v>
      </c>
      <c r="H2867" s="162" t="s">
        <v>1163</v>
      </c>
      <c r="I2867" s="155"/>
      <c r="J2867" s="155"/>
      <c r="K2867" s="155"/>
      <c r="L2867" s="155"/>
      <c r="M2867" s="155"/>
      <c r="N2867" s="155"/>
      <c r="O2867" s="155"/>
      <c r="P2867" s="155"/>
      <c r="Q2867" s="155"/>
      <c r="R2867" s="155"/>
      <c r="S2867" s="155"/>
      <c r="T2867" s="155"/>
      <c r="U2867" s="155"/>
      <c r="V2867" s="155"/>
      <c r="W2867" s="155"/>
      <c r="X2867" s="155"/>
      <c r="Y2867" s="155"/>
      <c r="Z2867" s="155"/>
      <c r="AA2867" s="155"/>
      <c r="AB2867" s="155"/>
      <c r="AC2867" s="155"/>
      <c r="AD2867" s="155"/>
      <c r="AE2867" s="155"/>
      <c r="AF2867" s="155"/>
      <c r="AG2867" s="155"/>
      <c r="AH2867" s="155"/>
      <c r="AI2867" s="155"/>
      <c r="AJ2867" s="155"/>
      <c r="AK2867" s="155"/>
      <c r="AL2867" s="155"/>
      <c r="AM2867" s="155"/>
      <c r="AN2867" s="155"/>
      <c r="AO2867" s="155"/>
      <c r="AP2867" s="155"/>
      <c r="AQ2867" s="155"/>
      <c r="AR2867" s="155"/>
    </row>
    <row r="2868" spans="1:44" ht="102" hidden="1" x14ac:dyDescent="0.3">
      <c r="A2868" s="155"/>
      <c r="B2868" s="166" t="s">
        <v>3189</v>
      </c>
      <c r="C2868" s="167"/>
      <c r="D2868" s="170">
        <v>2662.89</v>
      </c>
      <c r="E2868" s="171">
        <v>2662.89</v>
      </c>
      <c r="F2868" s="161" t="s">
        <v>1301</v>
      </c>
      <c r="G2868" s="165" t="s">
        <v>4107</v>
      </c>
      <c r="H2868" s="162"/>
      <c r="I2868" s="155"/>
      <c r="J2868" s="155"/>
      <c r="K2868" s="155"/>
      <c r="L2868" s="155"/>
      <c r="M2868" s="155"/>
      <c r="N2868" s="155"/>
      <c r="O2868" s="155"/>
      <c r="P2868" s="155"/>
      <c r="Q2868" s="155"/>
      <c r="R2868" s="155"/>
      <c r="S2868" s="155"/>
      <c r="T2868" s="155"/>
      <c r="U2868" s="155"/>
      <c r="V2868" s="155"/>
      <c r="W2868" s="155"/>
      <c r="X2868" s="155"/>
      <c r="Y2868" s="155"/>
      <c r="Z2868" s="155"/>
      <c r="AA2868" s="155"/>
      <c r="AB2868" s="155"/>
      <c r="AC2868" s="155"/>
      <c r="AD2868" s="155"/>
      <c r="AE2868" s="155"/>
      <c r="AF2868" s="155"/>
      <c r="AG2868" s="155"/>
      <c r="AH2868" s="155"/>
      <c r="AI2868" s="155"/>
      <c r="AJ2868" s="155"/>
      <c r="AK2868" s="155"/>
      <c r="AL2868" s="155"/>
      <c r="AM2868" s="155"/>
      <c r="AN2868" s="155"/>
      <c r="AO2868" s="155"/>
      <c r="AP2868" s="155"/>
      <c r="AQ2868" s="155"/>
      <c r="AR2868" s="155"/>
    </row>
    <row r="2869" spans="1:44" ht="102" x14ac:dyDescent="0.3">
      <c r="A2869" s="155"/>
      <c r="B2869" s="161" t="s">
        <v>1301</v>
      </c>
      <c r="C2869" s="162" t="s">
        <v>1163</v>
      </c>
      <c r="D2869" s="170">
        <v>1395.87</v>
      </c>
      <c r="E2869" s="171">
        <v>1395.87</v>
      </c>
      <c r="F2869" s="165" t="s">
        <v>4107</v>
      </c>
      <c r="G2869" s="166" t="s">
        <v>3190</v>
      </c>
      <c r="H2869" s="167"/>
      <c r="I2869" s="155"/>
      <c r="J2869" s="155"/>
      <c r="K2869" s="155"/>
      <c r="L2869" s="155"/>
      <c r="M2869" s="155"/>
      <c r="N2869" s="155"/>
      <c r="O2869" s="155"/>
      <c r="P2869" s="155"/>
      <c r="Q2869" s="155"/>
      <c r="R2869" s="155"/>
      <c r="S2869" s="155"/>
      <c r="T2869" s="155"/>
      <c r="U2869" s="155"/>
      <c r="V2869" s="155"/>
      <c r="W2869" s="155"/>
      <c r="X2869" s="155"/>
      <c r="Y2869" s="155"/>
      <c r="Z2869" s="155"/>
      <c r="AA2869" s="155"/>
      <c r="AB2869" s="155"/>
      <c r="AC2869" s="155"/>
      <c r="AD2869" s="155"/>
      <c r="AE2869" s="155"/>
      <c r="AF2869" s="155"/>
      <c r="AG2869" s="155"/>
      <c r="AH2869" s="155"/>
      <c r="AI2869" s="155"/>
      <c r="AJ2869" s="155"/>
      <c r="AK2869" s="155"/>
      <c r="AL2869" s="155"/>
      <c r="AM2869" s="155"/>
      <c r="AN2869" s="155"/>
      <c r="AO2869" s="155"/>
      <c r="AP2869" s="155"/>
      <c r="AQ2869" s="155"/>
      <c r="AR2869" s="155"/>
    </row>
    <row r="2870" spans="1:44" ht="102" hidden="1" x14ac:dyDescent="0.3">
      <c r="A2870" s="155"/>
      <c r="B2870" s="165" t="s">
        <v>4107</v>
      </c>
      <c r="C2870" s="162"/>
      <c r="D2870" s="170">
        <v>1395.87</v>
      </c>
      <c r="E2870" s="171">
        <v>1395.87</v>
      </c>
      <c r="F2870" s="166" t="s">
        <v>3190</v>
      </c>
      <c r="G2870" s="161" t="s">
        <v>1731</v>
      </c>
      <c r="H2870" s="162" t="s">
        <v>747</v>
      </c>
      <c r="I2870" s="155"/>
      <c r="J2870" s="155"/>
      <c r="K2870" s="155"/>
      <c r="L2870" s="155"/>
      <c r="M2870" s="155"/>
      <c r="N2870" s="155"/>
      <c r="O2870" s="155"/>
      <c r="P2870" s="155"/>
      <c r="Q2870" s="155"/>
      <c r="R2870" s="155"/>
      <c r="S2870" s="155"/>
      <c r="T2870" s="155"/>
      <c r="U2870" s="155"/>
      <c r="V2870" s="155"/>
      <c r="W2870" s="155"/>
      <c r="X2870" s="155"/>
      <c r="Y2870" s="155"/>
      <c r="Z2870" s="155"/>
      <c r="AA2870" s="155"/>
      <c r="AB2870" s="155"/>
      <c r="AC2870" s="155"/>
      <c r="AD2870" s="155"/>
      <c r="AE2870" s="155"/>
      <c r="AF2870" s="155"/>
      <c r="AG2870" s="155"/>
      <c r="AH2870" s="155"/>
      <c r="AI2870" s="155"/>
      <c r="AJ2870" s="155"/>
      <c r="AK2870" s="155"/>
      <c r="AL2870" s="155"/>
      <c r="AM2870" s="155"/>
      <c r="AN2870" s="155"/>
      <c r="AO2870" s="155"/>
      <c r="AP2870" s="155"/>
      <c r="AQ2870" s="155"/>
      <c r="AR2870" s="155"/>
    </row>
    <row r="2871" spans="1:44" ht="102" hidden="1" x14ac:dyDescent="0.3">
      <c r="A2871" s="155"/>
      <c r="B2871" s="166" t="s">
        <v>3190</v>
      </c>
      <c r="C2871" s="167"/>
      <c r="D2871" s="170">
        <v>1395.87</v>
      </c>
      <c r="E2871" s="171">
        <v>1395.87</v>
      </c>
      <c r="F2871" s="161" t="s">
        <v>1731</v>
      </c>
      <c r="G2871" s="165" t="s">
        <v>4107</v>
      </c>
      <c r="H2871" s="162"/>
      <c r="I2871" s="155"/>
      <c r="J2871" s="155"/>
      <c r="K2871" s="155"/>
      <c r="L2871" s="155"/>
      <c r="M2871" s="155"/>
      <c r="N2871" s="155"/>
      <c r="O2871" s="155"/>
      <c r="P2871" s="155"/>
      <c r="Q2871" s="155"/>
      <c r="R2871" s="155"/>
      <c r="S2871" s="155"/>
      <c r="T2871" s="155"/>
      <c r="U2871" s="155"/>
      <c r="V2871" s="155"/>
      <c r="W2871" s="155"/>
      <c r="X2871" s="155"/>
      <c r="Y2871" s="155"/>
      <c r="Z2871" s="155"/>
      <c r="AA2871" s="155"/>
      <c r="AB2871" s="155"/>
      <c r="AC2871" s="155"/>
      <c r="AD2871" s="155"/>
      <c r="AE2871" s="155"/>
      <c r="AF2871" s="155"/>
      <c r="AG2871" s="155"/>
      <c r="AH2871" s="155"/>
      <c r="AI2871" s="155"/>
      <c r="AJ2871" s="155"/>
      <c r="AK2871" s="155"/>
      <c r="AL2871" s="155"/>
      <c r="AM2871" s="155"/>
      <c r="AN2871" s="155"/>
      <c r="AO2871" s="155"/>
      <c r="AP2871" s="155"/>
      <c r="AQ2871" s="155"/>
      <c r="AR2871" s="155"/>
    </row>
    <row r="2872" spans="1:44" ht="102" x14ac:dyDescent="0.3">
      <c r="A2872" s="155"/>
      <c r="B2872" s="161" t="s">
        <v>1731</v>
      </c>
      <c r="C2872" s="162" t="s">
        <v>747</v>
      </c>
      <c r="D2872" s="170">
        <v>1443.11</v>
      </c>
      <c r="E2872" s="171">
        <v>1443.11</v>
      </c>
      <c r="F2872" s="165" t="s">
        <v>4107</v>
      </c>
      <c r="G2872" s="166" t="s">
        <v>3191</v>
      </c>
      <c r="H2872" s="167"/>
      <c r="I2872" s="155"/>
      <c r="J2872" s="155"/>
      <c r="K2872" s="155"/>
      <c r="L2872" s="155"/>
      <c r="M2872" s="155"/>
      <c r="N2872" s="155"/>
      <c r="O2872" s="155"/>
      <c r="P2872" s="155"/>
      <c r="Q2872" s="155"/>
      <c r="R2872" s="155"/>
      <c r="S2872" s="155"/>
      <c r="T2872" s="155"/>
      <c r="U2872" s="155"/>
      <c r="V2872" s="155"/>
      <c r="W2872" s="155"/>
      <c r="X2872" s="155"/>
      <c r="Y2872" s="155"/>
      <c r="Z2872" s="155"/>
      <c r="AA2872" s="155"/>
      <c r="AB2872" s="155"/>
      <c r="AC2872" s="155"/>
      <c r="AD2872" s="155"/>
      <c r="AE2872" s="155"/>
      <c r="AF2872" s="155"/>
      <c r="AG2872" s="155"/>
      <c r="AH2872" s="155"/>
      <c r="AI2872" s="155"/>
      <c r="AJ2872" s="155"/>
      <c r="AK2872" s="155"/>
      <c r="AL2872" s="155"/>
      <c r="AM2872" s="155"/>
      <c r="AN2872" s="155"/>
      <c r="AO2872" s="155"/>
      <c r="AP2872" s="155"/>
      <c r="AQ2872" s="155"/>
      <c r="AR2872" s="155"/>
    </row>
    <row r="2873" spans="1:44" ht="102" hidden="1" x14ac:dyDescent="0.3">
      <c r="A2873" s="155"/>
      <c r="B2873" s="165" t="s">
        <v>4107</v>
      </c>
      <c r="C2873" s="162"/>
      <c r="D2873" s="170">
        <v>1443.11</v>
      </c>
      <c r="E2873" s="171">
        <v>1443.11</v>
      </c>
      <c r="F2873" s="166" t="s">
        <v>3191</v>
      </c>
      <c r="G2873" s="161" t="s">
        <v>1814</v>
      </c>
      <c r="H2873" s="162" t="s">
        <v>483</v>
      </c>
      <c r="I2873" s="155"/>
      <c r="J2873" s="155"/>
      <c r="K2873" s="155"/>
      <c r="L2873" s="155"/>
      <c r="M2873" s="155"/>
      <c r="N2873" s="155"/>
      <c r="O2873" s="155"/>
      <c r="P2873" s="155"/>
      <c r="Q2873" s="155"/>
      <c r="R2873" s="155"/>
      <c r="S2873" s="155"/>
      <c r="T2873" s="155"/>
      <c r="U2873" s="155"/>
      <c r="V2873" s="155"/>
      <c r="W2873" s="155"/>
      <c r="X2873" s="155"/>
      <c r="Y2873" s="155"/>
      <c r="Z2873" s="155"/>
      <c r="AA2873" s="155"/>
      <c r="AB2873" s="155"/>
      <c r="AC2873" s="155"/>
      <c r="AD2873" s="155"/>
      <c r="AE2873" s="155"/>
      <c r="AF2873" s="155"/>
      <c r="AG2873" s="155"/>
      <c r="AH2873" s="155"/>
      <c r="AI2873" s="155"/>
      <c r="AJ2873" s="155"/>
      <c r="AK2873" s="155"/>
      <c r="AL2873" s="155"/>
      <c r="AM2873" s="155"/>
      <c r="AN2873" s="155"/>
      <c r="AO2873" s="155"/>
      <c r="AP2873" s="155"/>
      <c r="AQ2873" s="155"/>
      <c r="AR2873" s="155"/>
    </row>
    <row r="2874" spans="1:44" ht="102" hidden="1" x14ac:dyDescent="0.3">
      <c r="A2874" s="155"/>
      <c r="B2874" s="166" t="s">
        <v>3191</v>
      </c>
      <c r="C2874" s="167"/>
      <c r="D2874" s="170">
        <v>1443.11</v>
      </c>
      <c r="E2874" s="171">
        <v>1443.11</v>
      </c>
      <c r="F2874" s="161" t="s">
        <v>1814</v>
      </c>
      <c r="G2874" s="165" t="s">
        <v>4107</v>
      </c>
      <c r="H2874" s="162"/>
      <c r="I2874" s="155"/>
      <c r="J2874" s="155"/>
      <c r="K2874" s="155"/>
      <c r="L2874" s="155"/>
      <c r="M2874" s="155"/>
      <c r="N2874" s="155"/>
      <c r="O2874" s="155"/>
      <c r="P2874" s="155"/>
      <c r="Q2874" s="155"/>
      <c r="R2874" s="155"/>
      <c r="S2874" s="155"/>
      <c r="T2874" s="155"/>
      <c r="U2874" s="155"/>
      <c r="V2874" s="155"/>
      <c r="W2874" s="155"/>
      <c r="X2874" s="155"/>
      <c r="Y2874" s="155"/>
      <c r="Z2874" s="155"/>
      <c r="AA2874" s="155"/>
      <c r="AB2874" s="155"/>
      <c r="AC2874" s="155"/>
      <c r="AD2874" s="155"/>
      <c r="AE2874" s="155"/>
      <c r="AF2874" s="155"/>
      <c r="AG2874" s="155"/>
      <c r="AH2874" s="155"/>
      <c r="AI2874" s="155"/>
      <c r="AJ2874" s="155"/>
      <c r="AK2874" s="155"/>
      <c r="AL2874" s="155"/>
      <c r="AM2874" s="155"/>
      <c r="AN2874" s="155"/>
      <c r="AO2874" s="155"/>
      <c r="AP2874" s="155"/>
      <c r="AQ2874" s="155"/>
      <c r="AR2874" s="155"/>
    </row>
    <row r="2875" spans="1:44" ht="102" x14ac:dyDescent="0.3">
      <c r="A2875" s="155"/>
      <c r="B2875" s="161" t="s">
        <v>1814</v>
      </c>
      <c r="C2875" s="162" t="s">
        <v>483</v>
      </c>
      <c r="D2875" s="170">
        <v>2534.04</v>
      </c>
      <c r="E2875" s="171">
        <v>2534.04</v>
      </c>
      <c r="F2875" s="165" t="s">
        <v>4107</v>
      </c>
      <c r="G2875" s="166" t="s">
        <v>3192</v>
      </c>
      <c r="H2875" s="167"/>
      <c r="I2875" s="155"/>
      <c r="J2875" s="155"/>
      <c r="K2875" s="155"/>
      <c r="L2875" s="155"/>
      <c r="M2875" s="155"/>
      <c r="N2875" s="155"/>
      <c r="O2875" s="155"/>
      <c r="P2875" s="155"/>
      <c r="Q2875" s="155"/>
      <c r="R2875" s="155"/>
      <c r="S2875" s="155"/>
      <c r="T2875" s="155"/>
      <c r="U2875" s="155"/>
      <c r="V2875" s="155"/>
      <c r="W2875" s="155"/>
      <c r="X2875" s="155"/>
      <c r="Y2875" s="155"/>
      <c r="Z2875" s="155"/>
      <c r="AA2875" s="155"/>
      <c r="AB2875" s="155"/>
      <c r="AC2875" s="155"/>
      <c r="AD2875" s="155"/>
      <c r="AE2875" s="155"/>
      <c r="AF2875" s="155"/>
      <c r="AG2875" s="155"/>
      <c r="AH2875" s="155"/>
      <c r="AI2875" s="155"/>
      <c r="AJ2875" s="155"/>
      <c r="AK2875" s="155"/>
      <c r="AL2875" s="155"/>
      <c r="AM2875" s="155"/>
      <c r="AN2875" s="155"/>
      <c r="AO2875" s="155"/>
      <c r="AP2875" s="155"/>
      <c r="AQ2875" s="155"/>
      <c r="AR2875" s="155"/>
    </row>
    <row r="2876" spans="1:44" ht="102" hidden="1" x14ac:dyDescent="0.3">
      <c r="A2876" s="155"/>
      <c r="B2876" s="165" t="s">
        <v>4107</v>
      </c>
      <c r="C2876" s="162"/>
      <c r="D2876" s="170">
        <v>2534.04</v>
      </c>
      <c r="E2876" s="171">
        <v>2534.04</v>
      </c>
      <c r="F2876" s="166" t="s">
        <v>3192</v>
      </c>
      <c r="G2876" s="161" t="s">
        <v>1346</v>
      </c>
      <c r="H2876" s="162" t="s">
        <v>1173</v>
      </c>
      <c r="I2876" s="155"/>
      <c r="J2876" s="155"/>
      <c r="K2876" s="155"/>
      <c r="L2876" s="155"/>
      <c r="M2876" s="155"/>
      <c r="N2876" s="155"/>
      <c r="O2876" s="155"/>
      <c r="P2876" s="155"/>
      <c r="Q2876" s="155"/>
      <c r="R2876" s="155"/>
      <c r="S2876" s="155"/>
      <c r="T2876" s="155"/>
      <c r="U2876" s="155"/>
      <c r="V2876" s="155"/>
      <c r="W2876" s="155"/>
      <c r="X2876" s="155"/>
      <c r="Y2876" s="155"/>
      <c r="Z2876" s="155"/>
      <c r="AA2876" s="155"/>
      <c r="AB2876" s="155"/>
      <c r="AC2876" s="155"/>
      <c r="AD2876" s="155"/>
      <c r="AE2876" s="155"/>
      <c r="AF2876" s="155"/>
      <c r="AG2876" s="155"/>
      <c r="AH2876" s="155"/>
      <c r="AI2876" s="155"/>
      <c r="AJ2876" s="155"/>
      <c r="AK2876" s="155"/>
      <c r="AL2876" s="155"/>
      <c r="AM2876" s="155"/>
      <c r="AN2876" s="155"/>
      <c r="AO2876" s="155"/>
      <c r="AP2876" s="155"/>
      <c r="AQ2876" s="155"/>
      <c r="AR2876" s="155"/>
    </row>
    <row r="2877" spans="1:44" ht="102" hidden="1" x14ac:dyDescent="0.3">
      <c r="A2877" s="155"/>
      <c r="B2877" s="166" t="s">
        <v>3192</v>
      </c>
      <c r="C2877" s="167"/>
      <c r="D2877" s="170">
        <v>2534.04</v>
      </c>
      <c r="E2877" s="171">
        <v>2534.04</v>
      </c>
      <c r="F2877" s="161" t="s">
        <v>1346</v>
      </c>
      <c r="G2877" s="165" t="s">
        <v>4107</v>
      </c>
      <c r="H2877" s="162"/>
      <c r="I2877" s="155"/>
      <c r="J2877" s="155"/>
      <c r="K2877" s="155"/>
      <c r="L2877" s="155"/>
      <c r="M2877" s="155"/>
      <c r="N2877" s="155"/>
      <c r="O2877" s="155"/>
      <c r="P2877" s="155"/>
      <c r="Q2877" s="155"/>
      <c r="R2877" s="155"/>
      <c r="S2877" s="155"/>
      <c r="T2877" s="155"/>
      <c r="U2877" s="155"/>
      <c r="V2877" s="155"/>
      <c r="W2877" s="155"/>
      <c r="X2877" s="155"/>
      <c r="Y2877" s="155"/>
      <c r="Z2877" s="155"/>
      <c r="AA2877" s="155"/>
      <c r="AB2877" s="155"/>
      <c r="AC2877" s="155"/>
      <c r="AD2877" s="155"/>
      <c r="AE2877" s="155"/>
      <c r="AF2877" s="155"/>
      <c r="AG2877" s="155"/>
      <c r="AH2877" s="155"/>
      <c r="AI2877" s="155"/>
      <c r="AJ2877" s="155"/>
      <c r="AK2877" s="155"/>
      <c r="AL2877" s="155"/>
      <c r="AM2877" s="155"/>
      <c r="AN2877" s="155"/>
      <c r="AO2877" s="155"/>
      <c r="AP2877" s="155"/>
      <c r="AQ2877" s="155"/>
      <c r="AR2877" s="155"/>
    </row>
    <row r="2878" spans="1:44" ht="102" x14ac:dyDescent="0.3">
      <c r="A2878" s="155"/>
      <c r="B2878" s="161" t="s">
        <v>1346</v>
      </c>
      <c r="C2878" s="162" t="s">
        <v>1173</v>
      </c>
      <c r="D2878" s="170">
        <v>1687.93</v>
      </c>
      <c r="E2878" s="171">
        <v>1687.93</v>
      </c>
      <c r="F2878" s="165" t="s">
        <v>4107</v>
      </c>
      <c r="G2878" s="166" t="s">
        <v>3193</v>
      </c>
      <c r="H2878" s="167"/>
      <c r="I2878" s="155"/>
      <c r="J2878" s="155"/>
      <c r="K2878" s="155"/>
      <c r="L2878" s="155"/>
      <c r="M2878" s="155"/>
      <c r="N2878" s="155"/>
      <c r="O2878" s="155"/>
      <c r="P2878" s="155"/>
      <c r="Q2878" s="155"/>
      <c r="R2878" s="155"/>
      <c r="S2878" s="155"/>
      <c r="T2878" s="155"/>
      <c r="U2878" s="155"/>
      <c r="V2878" s="155"/>
      <c r="W2878" s="155"/>
      <c r="X2878" s="155"/>
      <c r="Y2878" s="155"/>
      <c r="Z2878" s="155"/>
      <c r="AA2878" s="155"/>
      <c r="AB2878" s="155"/>
      <c r="AC2878" s="155"/>
      <c r="AD2878" s="155"/>
      <c r="AE2878" s="155"/>
      <c r="AF2878" s="155"/>
      <c r="AG2878" s="155"/>
      <c r="AH2878" s="155"/>
      <c r="AI2878" s="155"/>
      <c r="AJ2878" s="155"/>
      <c r="AK2878" s="155"/>
      <c r="AL2878" s="155"/>
      <c r="AM2878" s="155"/>
      <c r="AN2878" s="155"/>
      <c r="AO2878" s="155"/>
      <c r="AP2878" s="155"/>
      <c r="AQ2878" s="155"/>
      <c r="AR2878" s="155"/>
    </row>
    <row r="2879" spans="1:44" ht="102" hidden="1" x14ac:dyDescent="0.3">
      <c r="A2879" s="155"/>
      <c r="B2879" s="165" t="s">
        <v>4107</v>
      </c>
      <c r="C2879" s="162"/>
      <c r="D2879" s="170">
        <v>1687.93</v>
      </c>
      <c r="E2879" s="171">
        <v>1687.93</v>
      </c>
      <c r="F2879" s="166" t="s">
        <v>3193</v>
      </c>
      <c r="G2879" s="161" t="s">
        <v>1571</v>
      </c>
      <c r="H2879" s="162" t="s">
        <v>1044</v>
      </c>
      <c r="I2879" s="155"/>
      <c r="J2879" s="155"/>
      <c r="K2879" s="155"/>
      <c r="L2879" s="155"/>
      <c r="M2879" s="155"/>
      <c r="N2879" s="155"/>
      <c r="O2879" s="155"/>
      <c r="P2879" s="155"/>
      <c r="Q2879" s="155"/>
      <c r="R2879" s="155"/>
      <c r="S2879" s="155"/>
      <c r="T2879" s="155"/>
      <c r="U2879" s="155"/>
      <c r="V2879" s="155"/>
      <c r="W2879" s="155"/>
      <c r="X2879" s="155"/>
      <c r="Y2879" s="155"/>
      <c r="Z2879" s="155"/>
      <c r="AA2879" s="155"/>
      <c r="AB2879" s="155"/>
      <c r="AC2879" s="155"/>
      <c r="AD2879" s="155"/>
      <c r="AE2879" s="155"/>
      <c r="AF2879" s="155"/>
      <c r="AG2879" s="155"/>
      <c r="AH2879" s="155"/>
      <c r="AI2879" s="155"/>
      <c r="AJ2879" s="155"/>
      <c r="AK2879" s="155"/>
      <c r="AL2879" s="155"/>
      <c r="AM2879" s="155"/>
      <c r="AN2879" s="155"/>
      <c r="AO2879" s="155"/>
      <c r="AP2879" s="155"/>
      <c r="AQ2879" s="155"/>
      <c r="AR2879" s="155"/>
    </row>
    <row r="2880" spans="1:44" ht="102" hidden="1" x14ac:dyDescent="0.3">
      <c r="A2880" s="155"/>
      <c r="B2880" s="166" t="s">
        <v>3193</v>
      </c>
      <c r="C2880" s="167"/>
      <c r="D2880" s="170">
        <v>1687.93</v>
      </c>
      <c r="E2880" s="171">
        <v>1687.93</v>
      </c>
      <c r="F2880" s="161" t="s">
        <v>1571</v>
      </c>
      <c r="G2880" s="165" t="s">
        <v>4107</v>
      </c>
      <c r="H2880" s="162"/>
      <c r="I2880" s="155"/>
      <c r="J2880" s="155"/>
      <c r="K2880" s="155"/>
      <c r="L2880" s="155"/>
      <c r="M2880" s="155"/>
      <c r="N2880" s="155"/>
      <c r="O2880" s="155"/>
      <c r="P2880" s="155"/>
      <c r="Q2880" s="155"/>
      <c r="R2880" s="155"/>
      <c r="S2880" s="155"/>
      <c r="T2880" s="155"/>
      <c r="U2880" s="155"/>
      <c r="V2880" s="155"/>
      <c r="W2880" s="155"/>
      <c r="X2880" s="155"/>
      <c r="Y2880" s="155"/>
      <c r="Z2880" s="155"/>
      <c r="AA2880" s="155"/>
      <c r="AB2880" s="155"/>
      <c r="AC2880" s="155"/>
      <c r="AD2880" s="155"/>
      <c r="AE2880" s="155"/>
      <c r="AF2880" s="155"/>
      <c r="AG2880" s="155"/>
      <c r="AH2880" s="155"/>
      <c r="AI2880" s="155"/>
      <c r="AJ2880" s="155"/>
      <c r="AK2880" s="155"/>
      <c r="AL2880" s="155"/>
      <c r="AM2880" s="155"/>
      <c r="AN2880" s="155"/>
      <c r="AO2880" s="155"/>
      <c r="AP2880" s="155"/>
      <c r="AQ2880" s="155"/>
      <c r="AR2880" s="155"/>
    </row>
    <row r="2881" spans="1:44" ht="102" x14ac:dyDescent="0.3">
      <c r="A2881" s="155"/>
      <c r="B2881" s="161" t="s">
        <v>1571</v>
      </c>
      <c r="C2881" s="162" t="s">
        <v>1044</v>
      </c>
      <c r="D2881" s="170">
        <v>1378.69</v>
      </c>
      <c r="E2881" s="171">
        <v>1378.69</v>
      </c>
      <c r="F2881" s="165" t="s">
        <v>4107</v>
      </c>
      <c r="G2881" s="166" t="s">
        <v>3194</v>
      </c>
      <c r="H2881" s="167"/>
      <c r="I2881" s="155"/>
      <c r="J2881" s="155"/>
      <c r="K2881" s="155"/>
      <c r="L2881" s="155"/>
      <c r="M2881" s="155"/>
      <c r="N2881" s="155"/>
      <c r="O2881" s="155"/>
      <c r="P2881" s="155"/>
      <c r="Q2881" s="155"/>
      <c r="R2881" s="155"/>
      <c r="S2881" s="155"/>
      <c r="T2881" s="155"/>
      <c r="U2881" s="155"/>
      <c r="V2881" s="155"/>
      <c r="W2881" s="155"/>
      <c r="X2881" s="155"/>
      <c r="Y2881" s="155"/>
      <c r="Z2881" s="155"/>
      <c r="AA2881" s="155"/>
      <c r="AB2881" s="155"/>
      <c r="AC2881" s="155"/>
      <c r="AD2881" s="155"/>
      <c r="AE2881" s="155"/>
      <c r="AF2881" s="155"/>
      <c r="AG2881" s="155"/>
      <c r="AH2881" s="155"/>
      <c r="AI2881" s="155"/>
      <c r="AJ2881" s="155"/>
      <c r="AK2881" s="155"/>
      <c r="AL2881" s="155"/>
      <c r="AM2881" s="155"/>
      <c r="AN2881" s="155"/>
      <c r="AO2881" s="155"/>
      <c r="AP2881" s="155"/>
      <c r="AQ2881" s="155"/>
      <c r="AR2881" s="155"/>
    </row>
    <row r="2882" spans="1:44" ht="102" hidden="1" x14ac:dyDescent="0.3">
      <c r="A2882" s="155"/>
      <c r="B2882" s="165" t="s">
        <v>4107</v>
      </c>
      <c r="C2882" s="162"/>
      <c r="D2882" s="170">
        <v>1378.69</v>
      </c>
      <c r="E2882" s="171">
        <v>1378.69</v>
      </c>
      <c r="F2882" s="166" t="s">
        <v>3194</v>
      </c>
      <c r="G2882" s="161" t="s">
        <v>1662</v>
      </c>
      <c r="H2882" s="162" t="s">
        <v>807</v>
      </c>
      <c r="I2882" s="155"/>
      <c r="J2882" s="155"/>
      <c r="K2882" s="155"/>
      <c r="L2882" s="155"/>
      <c r="M2882" s="155"/>
      <c r="N2882" s="155"/>
      <c r="O2882" s="155"/>
      <c r="P2882" s="155"/>
      <c r="Q2882" s="155"/>
      <c r="R2882" s="155"/>
      <c r="S2882" s="155"/>
      <c r="T2882" s="155"/>
      <c r="U2882" s="155"/>
      <c r="V2882" s="155"/>
      <c r="W2882" s="155"/>
      <c r="X2882" s="155"/>
      <c r="Y2882" s="155"/>
      <c r="Z2882" s="155"/>
      <c r="AA2882" s="155"/>
      <c r="AB2882" s="155"/>
      <c r="AC2882" s="155"/>
      <c r="AD2882" s="155"/>
      <c r="AE2882" s="155"/>
      <c r="AF2882" s="155"/>
      <c r="AG2882" s="155"/>
      <c r="AH2882" s="155"/>
      <c r="AI2882" s="155"/>
      <c r="AJ2882" s="155"/>
      <c r="AK2882" s="155"/>
      <c r="AL2882" s="155"/>
      <c r="AM2882" s="155"/>
      <c r="AN2882" s="155"/>
      <c r="AO2882" s="155"/>
      <c r="AP2882" s="155"/>
      <c r="AQ2882" s="155"/>
      <c r="AR2882" s="155"/>
    </row>
    <row r="2883" spans="1:44" ht="102" hidden="1" x14ac:dyDescent="0.3">
      <c r="A2883" s="155"/>
      <c r="B2883" s="166" t="s">
        <v>3194</v>
      </c>
      <c r="C2883" s="167"/>
      <c r="D2883" s="170">
        <v>1378.69</v>
      </c>
      <c r="E2883" s="171">
        <v>1378.69</v>
      </c>
      <c r="F2883" s="161" t="s">
        <v>1662</v>
      </c>
      <c r="G2883" s="165" t="s">
        <v>4107</v>
      </c>
      <c r="H2883" s="162"/>
      <c r="I2883" s="155"/>
      <c r="J2883" s="155"/>
      <c r="K2883" s="155"/>
      <c r="L2883" s="155"/>
      <c r="M2883" s="155"/>
      <c r="N2883" s="155"/>
      <c r="O2883" s="155"/>
      <c r="P2883" s="155"/>
      <c r="Q2883" s="155"/>
      <c r="R2883" s="155"/>
      <c r="S2883" s="155"/>
      <c r="T2883" s="155"/>
      <c r="U2883" s="155"/>
      <c r="V2883" s="155"/>
      <c r="W2883" s="155"/>
      <c r="X2883" s="155"/>
      <c r="Y2883" s="155"/>
      <c r="Z2883" s="155"/>
      <c r="AA2883" s="155"/>
      <c r="AB2883" s="155"/>
      <c r="AC2883" s="155"/>
      <c r="AD2883" s="155"/>
      <c r="AE2883" s="155"/>
      <c r="AF2883" s="155"/>
      <c r="AG2883" s="155"/>
      <c r="AH2883" s="155"/>
      <c r="AI2883" s="155"/>
      <c r="AJ2883" s="155"/>
      <c r="AK2883" s="155"/>
      <c r="AL2883" s="155"/>
      <c r="AM2883" s="155"/>
      <c r="AN2883" s="155"/>
      <c r="AO2883" s="155"/>
      <c r="AP2883" s="155"/>
      <c r="AQ2883" s="155"/>
      <c r="AR2883" s="155"/>
    </row>
    <row r="2884" spans="1:44" ht="102" x14ac:dyDescent="0.3">
      <c r="A2884" s="155"/>
      <c r="B2884" s="161" t="s">
        <v>1662</v>
      </c>
      <c r="C2884" s="162" t="s">
        <v>807</v>
      </c>
      <c r="D2884" s="170">
        <v>1365.8</v>
      </c>
      <c r="E2884" s="171">
        <v>1365.8</v>
      </c>
      <c r="F2884" s="165" t="s">
        <v>4107</v>
      </c>
      <c r="G2884" s="166" t="s">
        <v>3195</v>
      </c>
      <c r="H2884" s="167"/>
      <c r="I2884" s="155"/>
      <c r="J2884" s="155"/>
      <c r="K2884" s="155"/>
      <c r="L2884" s="155"/>
      <c r="M2884" s="155"/>
      <c r="N2884" s="155"/>
      <c r="O2884" s="155"/>
      <c r="P2884" s="155"/>
      <c r="Q2884" s="155"/>
      <c r="R2884" s="155"/>
      <c r="S2884" s="155"/>
      <c r="T2884" s="155"/>
      <c r="U2884" s="155"/>
      <c r="V2884" s="155"/>
      <c r="W2884" s="155"/>
      <c r="X2884" s="155"/>
      <c r="Y2884" s="155"/>
      <c r="Z2884" s="155"/>
      <c r="AA2884" s="155"/>
      <c r="AB2884" s="155"/>
      <c r="AC2884" s="155"/>
      <c r="AD2884" s="155"/>
      <c r="AE2884" s="155"/>
      <c r="AF2884" s="155"/>
      <c r="AG2884" s="155"/>
      <c r="AH2884" s="155"/>
      <c r="AI2884" s="155"/>
      <c r="AJ2884" s="155"/>
      <c r="AK2884" s="155"/>
      <c r="AL2884" s="155"/>
      <c r="AM2884" s="155"/>
      <c r="AN2884" s="155"/>
      <c r="AO2884" s="155"/>
      <c r="AP2884" s="155"/>
      <c r="AQ2884" s="155"/>
      <c r="AR2884" s="155"/>
    </row>
    <row r="2885" spans="1:44" ht="102" hidden="1" x14ac:dyDescent="0.3">
      <c r="A2885" s="155"/>
      <c r="B2885" s="165" t="s">
        <v>4107</v>
      </c>
      <c r="C2885" s="162"/>
      <c r="D2885" s="170">
        <v>1365.8</v>
      </c>
      <c r="E2885" s="171">
        <v>1365.8</v>
      </c>
      <c r="F2885" s="166" t="s">
        <v>3195</v>
      </c>
      <c r="G2885" s="161" t="s">
        <v>1883</v>
      </c>
      <c r="H2885" s="162" t="s">
        <v>116</v>
      </c>
      <c r="I2885" s="155"/>
      <c r="J2885" s="155"/>
      <c r="K2885" s="155"/>
      <c r="L2885" s="155"/>
      <c r="M2885" s="155"/>
      <c r="N2885" s="155"/>
      <c r="O2885" s="155"/>
      <c r="P2885" s="155"/>
      <c r="Q2885" s="155"/>
      <c r="R2885" s="155"/>
      <c r="S2885" s="155"/>
      <c r="T2885" s="155"/>
      <c r="U2885" s="155"/>
      <c r="V2885" s="155"/>
      <c r="W2885" s="155"/>
      <c r="X2885" s="155"/>
      <c r="Y2885" s="155"/>
      <c r="Z2885" s="155"/>
      <c r="AA2885" s="155"/>
      <c r="AB2885" s="155"/>
      <c r="AC2885" s="155"/>
      <c r="AD2885" s="155"/>
      <c r="AE2885" s="155"/>
      <c r="AF2885" s="155"/>
      <c r="AG2885" s="155"/>
      <c r="AH2885" s="155"/>
      <c r="AI2885" s="155"/>
      <c r="AJ2885" s="155"/>
      <c r="AK2885" s="155"/>
      <c r="AL2885" s="155"/>
      <c r="AM2885" s="155"/>
      <c r="AN2885" s="155"/>
      <c r="AO2885" s="155"/>
      <c r="AP2885" s="155"/>
      <c r="AQ2885" s="155"/>
      <c r="AR2885" s="155"/>
    </row>
    <row r="2886" spans="1:44" ht="102" hidden="1" x14ac:dyDescent="0.3">
      <c r="A2886" s="155"/>
      <c r="B2886" s="166" t="s">
        <v>3195</v>
      </c>
      <c r="C2886" s="167"/>
      <c r="D2886" s="170">
        <v>1365.8</v>
      </c>
      <c r="E2886" s="171">
        <v>1365.8</v>
      </c>
      <c r="F2886" s="161" t="s">
        <v>1883</v>
      </c>
      <c r="G2886" s="165" t="s">
        <v>4107</v>
      </c>
      <c r="H2886" s="162"/>
      <c r="I2886" s="155"/>
      <c r="J2886" s="155"/>
      <c r="K2886" s="155"/>
      <c r="L2886" s="155"/>
      <c r="M2886" s="155"/>
      <c r="N2886" s="155"/>
      <c r="O2886" s="155"/>
      <c r="P2886" s="155"/>
      <c r="Q2886" s="155"/>
      <c r="R2886" s="155"/>
      <c r="S2886" s="155"/>
      <c r="T2886" s="155"/>
      <c r="U2886" s="155"/>
      <c r="V2886" s="155"/>
      <c r="W2886" s="155"/>
      <c r="X2886" s="155"/>
      <c r="Y2886" s="155"/>
      <c r="Z2886" s="155"/>
      <c r="AA2886" s="155"/>
      <c r="AB2886" s="155"/>
      <c r="AC2886" s="155"/>
      <c r="AD2886" s="155"/>
      <c r="AE2886" s="155"/>
      <c r="AF2886" s="155"/>
      <c r="AG2886" s="155"/>
      <c r="AH2886" s="155"/>
      <c r="AI2886" s="155"/>
      <c r="AJ2886" s="155"/>
      <c r="AK2886" s="155"/>
      <c r="AL2886" s="155"/>
      <c r="AM2886" s="155"/>
      <c r="AN2886" s="155"/>
      <c r="AO2886" s="155"/>
      <c r="AP2886" s="155"/>
      <c r="AQ2886" s="155"/>
      <c r="AR2886" s="155"/>
    </row>
    <row r="2887" spans="1:44" ht="102" x14ac:dyDescent="0.3">
      <c r="A2887" s="155"/>
      <c r="B2887" s="161" t="s">
        <v>1883</v>
      </c>
      <c r="C2887" s="162" t="s">
        <v>116</v>
      </c>
      <c r="D2887" s="170">
        <v>3466.05</v>
      </c>
      <c r="E2887" s="171">
        <v>3466.05</v>
      </c>
      <c r="F2887" s="165" t="s">
        <v>4107</v>
      </c>
      <c r="G2887" s="166" t="s">
        <v>2768</v>
      </c>
      <c r="H2887" s="167"/>
      <c r="I2887" s="155"/>
      <c r="J2887" s="155"/>
      <c r="K2887" s="155"/>
      <c r="L2887" s="155"/>
      <c r="M2887" s="155"/>
      <c r="N2887" s="155"/>
      <c r="O2887" s="155"/>
      <c r="P2887" s="155"/>
      <c r="Q2887" s="155"/>
      <c r="R2887" s="155"/>
      <c r="S2887" s="155"/>
      <c r="T2887" s="155"/>
      <c r="U2887" s="155"/>
      <c r="V2887" s="155"/>
      <c r="W2887" s="155"/>
      <c r="X2887" s="155"/>
      <c r="Y2887" s="155"/>
      <c r="Z2887" s="155"/>
      <c r="AA2887" s="155"/>
      <c r="AB2887" s="155"/>
      <c r="AC2887" s="155"/>
      <c r="AD2887" s="155"/>
      <c r="AE2887" s="155"/>
      <c r="AF2887" s="155"/>
      <c r="AG2887" s="155"/>
      <c r="AH2887" s="155"/>
      <c r="AI2887" s="155"/>
      <c r="AJ2887" s="155"/>
      <c r="AK2887" s="155"/>
      <c r="AL2887" s="155"/>
      <c r="AM2887" s="155"/>
      <c r="AN2887" s="155"/>
      <c r="AO2887" s="155"/>
      <c r="AP2887" s="155"/>
      <c r="AQ2887" s="155"/>
      <c r="AR2887" s="155"/>
    </row>
    <row r="2888" spans="1:44" ht="102" hidden="1" x14ac:dyDescent="0.3">
      <c r="A2888" s="155"/>
      <c r="B2888" s="165" t="s">
        <v>4107</v>
      </c>
      <c r="C2888" s="162"/>
      <c r="D2888" s="170">
        <v>3466.05</v>
      </c>
      <c r="E2888" s="171">
        <v>3466.05</v>
      </c>
      <c r="F2888" s="166" t="s">
        <v>2768</v>
      </c>
      <c r="G2888" s="161" t="s">
        <v>1291</v>
      </c>
      <c r="H2888" s="162" t="s">
        <v>591</v>
      </c>
      <c r="I2888" s="155"/>
      <c r="J2888" s="155"/>
      <c r="K2888" s="155"/>
      <c r="L2888" s="155"/>
      <c r="M2888" s="155"/>
      <c r="N2888" s="155"/>
      <c r="O2888" s="155"/>
      <c r="P2888" s="155"/>
      <c r="Q2888" s="155"/>
      <c r="R2888" s="155"/>
      <c r="S2888" s="155"/>
      <c r="T2888" s="155"/>
      <c r="U2888" s="155"/>
      <c r="V2888" s="155"/>
      <c r="W2888" s="155"/>
      <c r="X2888" s="155"/>
      <c r="Y2888" s="155"/>
      <c r="Z2888" s="155"/>
      <c r="AA2888" s="155"/>
      <c r="AB2888" s="155"/>
      <c r="AC2888" s="155"/>
      <c r="AD2888" s="155"/>
      <c r="AE2888" s="155"/>
      <c r="AF2888" s="155"/>
      <c r="AG2888" s="155"/>
      <c r="AH2888" s="155"/>
      <c r="AI2888" s="155"/>
      <c r="AJ2888" s="155"/>
      <c r="AK2888" s="155"/>
      <c r="AL2888" s="155"/>
      <c r="AM2888" s="155"/>
      <c r="AN2888" s="155"/>
      <c r="AO2888" s="155"/>
      <c r="AP2888" s="155"/>
      <c r="AQ2888" s="155"/>
      <c r="AR2888" s="155"/>
    </row>
    <row r="2889" spans="1:44" ht="102" hidden="1" x14ac:dyDescent="0.3">
      <c r="A2889" s="155"/>
      <c r="B2889" s="166" t="s">
        <v>2768</v>
      </c>
      <c r="C2889" s="167"/>
      <c r="D2889" s="170">
        <v>3466.05</v>
      </c>
      <c r="E2889" s="171">
        <v>3466.05</v>
      </c>
      <c r="F2889" s="161" t="s">
        <v>1291</v>
      </c>
      <c r="G2889" s="165" t="s">
        <v>4107</v>
      </c>
      <c r="H2889" s="162"/>
      <c r="I2889" s="155"/>
      <c r="J2889" s="155"/>
      <c r="K2889" s="155"/>
      <c r="L2889" s="155"/>
      <c r="M2889" s="155"/>
      <c r="N2889" s="155"/>
      <c r="O2889" s="155"/>
      <c r="P2889" s="155"/>
      <c r="Q2889" s="155"/>
      <c r="R2889" s="155"/>
      <c r="S2889" s="155"/>
      <c r="T2889" s="155"/>
      <c r="U2889" s="155"/>
      <c r="V2889" s="155"/>
      <c r="W2889" s="155"/>
      <c r="X2889" s="155"/>
      <c r="Y2889" s="155"/>
      <c r="Z2889" s="155"/>
      <c r="AA2889" s="155"/>
      <c r="AB2889" s="155"/>
      <c r="AC2889" s="155"/>
      <c r="AD2889" s="155"/>
      <c r="AE2889" s="155"/>
      <c r="AF2889" s="155"/>
      <c r="AG2889" s="155"/>
      <c r="AH2889" s="155"/>
      <c r="AI2889" s="155"/>
      <c r="AJ2889" s="155"/>
      <c r="AK2889" s="155"/>
      <c r="AL2889" s="155"/>
      <c r="AM2889" s="155"/>
      <c r="AN2889" s="155"/>
      <c r="AO2889" s="155"/>
      <c r="AP2889" s="155"/>
      <c r="AQ2889" s="155"/>
      <c r="AR2889" s="155"/>
    </row>
    <row r="2890" spans="1:44" ht="102" x14ac:dyDescent="0.3">
      <c r="A2890" s="155"/>
      <c r="B2890" s="161" t="s">
        <v>1291</v>
      </c>
      <c r="C2890" s="162" t="s">
        <v>591</v>
      </c>
      <c r="D2890" s="170">
        <v>1679.34</v>
      </c>
      <c r="E2890" s="171">
        <v>1679.34</v>
      </c>
      <c r="F2890" s="165" t="s">
        <v>4107</v>
      </c>
      <c r="G2890" s="166" t="s">
        <v>3196</v>
      </c>
      <c r="H2890" s="167"/>
      <c r="I2890" s="155"/>
      <c r="J2890" s="155"/>
      <c r="K2890" s="155"/>
      <c r="L2890" s="155"/>
      <c r="M2890" s="155"/>
      <c r="N2890" s="155"/>
      <c r="O2890" s="155"/>
      <c r="P2890" s="155"/>
      <c r="Q2890" s="155"/>
      <c r="R2890" s="155"/>
      <c r="S2890" s="155"/>
      <c r="T2890" s="155"/>
      <c r="U2890" s="155"/>
      <c r="V2890" s="155"/>
      <c r="W2890" s="155"/>
      <c r="X2890" s="155"/>
      <c r="Y2890" s="155"/>
      <c r="Z2890" s="155"/>
      <c r="AA2890" s="155"/>
      <c r="AB2890" s="155"/>
      <c r="AC2890" s="155"/>
      <c r="AD2890" s="155"/>
      <c r="AE2890" s="155"/>
      <c r="AF2890" s="155"/>
      <c r="AG2890" s="155"/>
      <c r="AH2890" s="155"/>
      <c r="AI2890" s="155"/>
      <c r="AJ2890" s="155"/>
      <c r="AK2890" s="155"/>
      <c r="AL2890" s="155"/>
      <c r="AM2890" s="155"/>
      <c r="AN2890" s="155"/>
      <c r="AO2890" s="155"/>
      <c r="AP2890" s="155"/>
      <c r="AQ2890" s="155"/>
      <c r="AR2890" s="155"/>
    </row>
    <row r="2891" spans="1:44" ht="102" hidden="1" x14ac:dyDescent="0.3">
      <c r="A2891" s="155"/>
      <c r="B2891" s="165" t="s">
        <v>4107</v>
      </c>
      <c r="C2891" s="162"/>
      <c r="D2891" s="170">
        <v>1679.34</v>
      </c>
      <c r="E2891" s="171">
        <v>1679.34</v>
      </c>
      <c r="F2891" s="166" t="s">
        <v>3196</v>
      </c>
      <c r="G2891" s="161" t="s">
        <v>1614</v>
      </c>
      <c r="H2891" s="162" t="s">
        <v>1032</v>
      </c>
      <c r="I2891" s="155"/>
      <c r="J2891" s="155"/>
      <c r="K2891" s="155"/>
      <c r="L2891" s="155"/>
      <c r="M2891" s="155"/>
      <c r="N2891" s="155"/>
      <c r="O2891" s="155"/>
      <c r="P2891" s="155"/>
      <c r="Q2891" s="155"/>
      <c r="R2891" s="155"/>
      <c r="S2891" s="155"/>
      <c r="T2891" s="155"/>
      <c r="U2891" s="155"/>
      <c r="V2891" s="155"/>
      <c r="W2891" s="155"/>
      <c r="X2891" s="155"/>
      <c r="Y2891" s="155"/>
      <c r="Z2891" s="155"/>
      <c r="AA2891" s="155"/>
      <c r="AB2891" s="155"/>
      <c r="AC2891" s="155"/>
      <c r="AD2891" s="155"/>
      <c r="AE2891" s="155"/>
      <c r="AF2891" s="155"/>
      <c r="AG2891" s="155"/>
      <c r="AH2891" s="155"/>
      <c r="AI2891" s="155"/>
      <c r="AJ2891" s="155"/>
      <c r="AK2891" s="155"/>
      <c r="AL2891" s="155"/>
      <c r="AM2891" s="155"/>
      <c r="AN2891" s="155"/>
      <c r="AO2891" s="155"/>
      <c r="AP2891" s="155"/>
      <c r="AQ2891" s="155"/>
      <c r="AR2891" s="155"/>
    </row>
    <row r="2892" spans="1:44" ht="102" hidden="1" x14ac:dyDescent="0.3">
      <c r="A2892" s="155"/>
      <c r="B2892" s="166" t="s">
        <v>3196</v>
      </c>
      <c r="C2892" s="167"/>
      <c r="D2892" s="170">
        <v>1679.34</v>
      </c>
      <c r="E2892" s="171">
        <v>1679.34</v>
      </c>
      <c r="F2892" s="161" t="s">
        <v>1614</v>
      </c>
      <c r="G2892" s="165" t="s">
        <v>4107</v>
      </c>
      <c r="H2892" s="162"/>
      <c r="I2892" s="155"/>
      <c r="J2892" s="155"/>
      <c r="K2892" s="155"/>
      <c r="L2892" s="155"/>
      <c r="M2892" s="155"/>
      <c r="N2892" s="155"/>
      <c r="O2892" s="155"/>
      <c r="P2892" s="155"/>
      <c r="Q2892" s="155"/>
      <c r="R2892" s="155"/>
      <c r="S2892" s="155"/>
      <c r="T2892" s="155"/>
      <c r="U2892" s="155"/>
      <c r="V2892" s="155"/>
      <c r="W2892" s="155"/>
      <c r="X2892" s="155"/>
      <c r="Y2892" s="155"/>
      <c r="Z2892" s="155"/>
      <c r="AA2892" s="155"/>
      <c r="AB2892" s="155"/>
      <c r="AC2892" s="155"/>
      <c r="AD2892" s="155"/>
      <c r="AE2892" s="155"/>
      <c r="AF2892" s="155"/>
      <c r="AG2892" s="155"/>
      <c r="AH2892" s="155"/>
      <c r="AI2892" s="155"/>
      <c r="AJ2892" s="155"/>
      <c r="AK2892" s="155"/>
      <c r="AL2892" s="155"/>
      <c r="AM2892" s="155"/>
      <c r="AN2892" s="155"/>
      <c r="AO2892" s="155"/>
      <c r="AP2892" s="155"/>
      <c r="AQ2892" s="155"/>
      <c r="AR2892" s="155"/>
    </row>
    <row r="2893" spans="1:44" ht="102" x14ac:dyDescent="0.3">
      <c r="A2893" s="155"/>
      <c r="B2893" s="161" t="s">
        <v>1614</v>
      </c>
      <c r="C2893" s="162" t="s">
        <v>1032</v>
      </c>
      <c r="D2893" s="170">
        <v>2662.89</v>
      </c>
      <c r="E2893" s="171">
        <v>2662.89</v>
      </c>
      <c r="F2893" s="165" t="s">
        <v>4107</v>
      </c>
      <c r="G2893" s="166" t="s">
        <v>3197</v>
      </c>
      <c r="H2893" s="167"/>
      <c r="I2893" s="155"/>
      <c r="J2893" s="155"/>
      <c r="K2893" s="155"/>
      <c r="L2893" s="155"/>
      <c r="M2893" s="155"/>
      <c r="N2893" s="155"/>
      <c r="O2893" s="155"/>
      <c r="P2893" s="155"/>
      <c r="Q2893" s="155"/>
      <c r="R2893" s="155"/>
      <c r="S2893" s="155"/>
      <c r="T2893" s="155"/>
      <c r="U2893" s="155"/>
      <c r="V2893" s="155"/>
      <c r="W2893" s="155"/>
      <c r="X2893" s="155"/>
      <c r="Y2893" s="155"/>
      <c r="Z2893" s="155"/>
      <c r="AA2893" s="155"/>
      <c r="AB2893" s="155"/>
      <c r="AC2893" s="155"/>
      <c r="AD2893" s="155"/>
      <c r="AE2893" s="155"/>
      <c r="AF2893" s="155"/>
      <c r="AG2893" s="155"/>
      <c r="AH2893" s="155"/>
      <c r="AI2893" s="155"/>
      <c r="AJ2893" s="155"/>
      <c r="AK2893" s="155"/>
      <c r="AL2893" s="155"/>
      <c r="AM2893" s="155"/>
      <c r="AN2893" s="155"/>
      <c r="AO2893" s="155"/>
      <c r="AP2893" s="155"/>
      <c r="AQ2893" s="155"/>
      <c r="AR2893" s="155"/>
    </row>
    <row r="2894" spans="1:44" ht="102" hidden="1" x14ac:dyDescent="0.3">
      <c r="A2894" s="155"/>
      <c r="B2894" s="165" t="s">
        <v>4107</v>
      </c>
      <c r="C2894" s="162"/>
      <c r="D2894" s="170">
        <v>2662.89</v>
      </c>
      <c r="E2894" s="171">
        <v>2662.89</v>
      </c>
      <c r="F2894" s="166" t="s">
        <v>3197</v>
      </c>
      <c r="G2894" s="161" t="s">
        <v>1325</v>
      </c>
      <c r="H2894" s="162" t="s">
        <v>612</v>
      </c>
      <c r="I2894" s="155"/>
      <c r="J2894" s="155"/>
      <c r="K2894" s="155"/>
      <c r="L2894" s="155"/>
      <c r="M2894" s="155"/>
      <c r="N2894" s="155"/>
      <c r="O2894" s="155"/>
      <c r="P2894" s="155"/>
      <c r="Q2894" s="155"/>
      <c r="R2894" s="155"/>
      <c r="S2894" s="155"/>
      <c r="T2894" s="155"/>
      <c r="U2894" s="155"/>
      <c r="V2894" s="155"/>
      <c r="W2894" s="155"/>
      <c r="X2894" s="155"/>
      <c r="Y2894" s="155"/>
      <c r="Z2894" s="155"/>
      <c r="AA2894" s="155"/>
      <c r="AB2894" s="155"/>
      <c r="AC2894" s="155"/>
      <c r="AD2894" s="155"/>
      <c r="AE2894" s="155"/>
      <c r="AF2894" s="155"/>
      <c r="AG2894" s="155"/>
      <c r="AH2894" s="155"/>
      <c r="AI2894" s="155"/>
      <c r="AJ2894" s="155"/>
      <c r="AK2894" s="155"/>
      <c r="AL2894" s="155"/>
      <c r="AM2894" s="155"/>
      <c r="AN2894" s="155"/>
      <c r="AO2894" s="155"/>
      <c r="AP2894" s="155"/>
      <c r="AQ2894" s="155"/>
      <c r="AR2894" s="155"/>
    </row>
    <row r="2895" spans="1:44" ht="102" hidden="1" x14ac:dyDescent="0.3">
      <c r="A2895" s="155"/>
      <c r="B2895" s="166" t="s">
        <v>3197</v>
      </c>
      <c r="C2895" s="167"/>
      <c r="D2895" s="170">
        <v>2662.89</v>
      </c>
      <c r="E2895" s="171">
        <v>2662.89</v>
      </c>
      <c r="F2895" s="161" t="s">
        <v>1325</v>
      </c>
      <c r="G2895" s="165" t="s">
        <v>4107</v>
      </c>
      <c r="H2895" s="162"/>
      <c r="I2895" s="155"/>
      <c r="J2895" s="155"/>
      <c r="K2895" s="155"/>
      <c r="L2895" s="155"/>
      <c r="M2895" s="155"/>
      <c r="N2895" s="155"/>
      <c r="O2895" s="155"/>
      <c r="P2895" s="155"/>
      <c r="Q2895" s="155"/>
      <c r="R2895" s="155"/>
      <c r="S2895" s="155"/>
      <c r="T2895" s="155"/>
      <c r="U2895" s="155"/>
      <c r="V2895" s="155"/>
      <c r="W2895" s="155"/>
      <c r="X2895" s="155"/>
      <c r="Y2895" s="155"/>
      <c r="Z2895" s="155"/>
      <c r="AA2895" s="155"/>
      <c r="AB2895" s="155"/>
      <c r="AC2895" s="155"/>
      <c r="AD2895" s="155"/>
      <c r="AE2895" s="155"/>
      <c r="AF2895" s="155"/>
      <c r="AG2895" s="155"/>
      <c r="AH2895" s="155"/>
      <c r="AI2895" s="155"/>
      <c r="AJ2895" s="155"/>
      <c r="AK2895" s="155"/>
      <c r="AL2895" s="155"/>
      <c r="AM2895" s="155"/>
      <c r="AN2895" s="155"/>
      <c r="AO2895" s="155"/>
      <c r="AP2895" s="155"/>
      <c r="AQ2895" s="155"/>
      <c r="AR2895" s="155"/>
    </row>
    <row r="2896" spans="1:44" ht="102" x14ac:dyDescent="0.3">
      <c r="A2896" s="155"/>
      <c r="B2896" s="161" t="s">
        <v>1325</v>
      </c>
      <c r="C2896" s="162" t="s">
        <v>612</v>
      </c>
      <c r="D2896" s="170">
        <v>1395.87</v>
      </c>
      <c r="E2896" s="171">
        <v>1395.87</v>
      </c>
      <c r="F2896" s="165" t="s">
        <v>4107</v>
      </c>
      <c r="G2896" s="166" t="s">
        <v>3198</v>
      </c>
      <c r="H2896" s="167"/>
      <c r="I2896" s="155"/>
      <c r="J2896" s="155"/>
      <c r="K2896" s="155"/>
      <c r="L2896" s="155"/>
      <c r="M2896" s="155"/>
      <c r="N2896" s="155"/>
      <c r="O2896" s="155"/>
      <c r="P2896" s="155"/>
      <c r="Q2896" s="155"/>
      <c r="R2896" s="155"/>
      <c r="S2896" s="155"/>
      <c r="T2896" s="155"/>
      <c r="U2896" s="155"/>
      <c r="V2896" s="155"/>
      <c r="W2896" s="155"/>
      <c r="X2896" s="155"/>
      <c r="Y2896" s="155"/>
      <c r="Z2896" s="155"/>
      <c r="AA2896" s="155"/>
      <c r="AB2896" s="155"/>
      <c r="AC2896" s="155"/>
      <c r="AD2896" s="155"/>
      <c r="AE2896" s="155"/>
      <c r="AF2896" s="155"/>
      <c r="AG2896" s="155"/>
      <c r="AH2896" s="155"/>
      <c r="AI2896" s="155"/>
      <c r="AJ2896" s="155"/>
      <c r="AK2896" s="155"/>
      <c r="AL2896" s="155"/>
      <c r="AM2896" s="155"/>
      <c r="AN2896" s="155"/>
      <c r="AO2896" s="155"/>
      <c r="AP2896" s="155"/>
      <c r="AQ2896" s="155"/>
      <c r="AR2896" s="155"/>
    </row>
    <row r="2897" spans="1:44" ht="102" hidden="1" x14ac:dyDescent="0.3">
      <c r="A2897" s="155"/>
      <c r="B2897" s="165" t="s">
        <v>4107</v>
      </c>
      <c r="C2897" s="162"/>
      <c r="D2897" s="170">
        <v>1395.87</v>
      </c>
      <c r="E2897" s="171">
        <v>1395.87</v>
      </c>
      <c r="F2897" s="166" t="s">
        <v>3198</v>
      </c>
      <c r="G2897" s="161" t="s">
        <v>1782</v>
      </c>
      <c r="H2897" s="162" t="s">
        <v>1033</v>
      </c>
      <c r="I2897" s="155"/>
      <c r="J2897" s="155"/>
      <c r="K2897" s="155"/>
      <c r="L2897" s="155"/>
      <c r="M2897" s="155"/>
      <c r="N2897" s="155"/>
      <c r="O2897" s="155"/>
      <c r="P2897" s="155"/>
      <c r="Q2897" s="155"/>
      <c r="R2897" s="155"/>
      <c r="S2897" s="155"/>
      <c r="T2897" s="155"/>
      <c r="U2897" s="155"/>
      <c r="V2897" s="155"/>
      <c r="W2897" s="155"/>
      <c r="X2897" s="155"/>
      <c r="Y2897" s="155"/>
      <c r="Z2897" s="155"/>
      <c r="AA2897" s="155"/>
      <c r="AB2897" s="155"/>
      <c r="AC2897" s="155"/>
      <c r="AD2897" s="155"/>
      <c r="AE2897" s="155"/>
      <c r="AF2897" s="155"/>
      <c r="AG2897" s="155"/>
      <c r="AH2897" s="155"/>
      <c r="AI2897" s="155"/>
      <c r="AJ2897" s="155"/>
      <c r="AK2897" s="155"/>
      <c r="AL2897" s="155"/>
      <c r="AM2897" s="155"/>
      <c r="AN2897" s="155"/>
      <c r="AO2897" s="155"/>
      <c r="AP2897" s="155"/>
      <c r="AQ2897" s="155"/>
      <c r="AR2897" s="155"/>
    </row>
    <row r="2898" spans="1:44" ht="102" hidden="1" x14ac:dyDescent="0.3">
      <c r="A2898" s="155"/>
      <c r="B2898" s="166" t="s">
        <v>3198</v>
      </c>
      <c r="C2898" s="167"/>
      <c r="D2898" s="170">
        <v>1395.87</v>
      </c>
      <c r="E2898" s="171">
        <v>1395.87</v>
      </c>
      <c r="F2898" s="161" t="s">
        <v>1782</v>
      </c>
      <c r="G2898" s="165" t="s">
        <v>4107</v>
      </c>
      <c r="H2898" s="162"/>
      <c r="I2898" s="155"/>
      <c r="J2898" s="155"/>
      <c r="K2898" s="155"/>
      <c r="L2898" s="155"/>
      <c r="M2898" s="155"/>
      <c r="N2898" s="155"/>
      <c r="O2898" s="155"/>
      <c r="P2898" s="155"/>
      <c r="Q2898" s="155"/>
      <c r="R2898" s="155"/>
      <c r="S2898" s="155"/>
      <c r="T2898" s="155"/>
      <c r="U2898" s="155"/>
      <c r="V2898" s="155"/>
      <c r="W2898" s="155"/>
      <c r="X2898" s="155"/>
      <c r="Y2898" s="155"/>
      <c r="Z2898" s="155"/>
      <c r="AA2898" s="155"/>
      <c r="AB2898" s="155"/>
      <c r="AC2898" s="155"/>
      <c r="AD2898" s="155"/>
      <c r="AE2898" s="155"/>
      <c r="AF2898" s="155"/>
      <c r="AG2898" s="155"/>
      <c r="AH2898" s="155"/>
      <c r="AI2898" s="155"/>
      <c r="AJ2898" s="155"/>
      <c r="AK2898" s="155"/>
      <c r="AL2898" s="155"/>
      <c r="AM2898" s="155"/>
      <c r="AN2898" s="155"/>
      <c r="AO2898" s="155"/>
      <c r="AP2898" s="155"/>
      <c r="AQ2898" s="155"/>
      <c r="AR2898" s="155"/>
    </row>
    <row r="2899" spans="1:44" ht="102" x14ac:dyDescent="0.3">
      <c r="A2899" s="155"/>
      <c r="B2899" s="161" t="s">
        <v>1782</v>
      </c>
      <c r="C2899" s="162" t="s">
        <v>1033</v>
      </c>
      <c r="D2899" s="170">
        <v>1443.11</v>
      </c>
      <c r="E2899" s="171">
        <v>1443.11</v>
      </c>
      <c r="F2899" s="165" t="s">
        <v>4107</v>
      </c>
      <c r="G2899" s="166" t="s">
        <v>3199</v>
      </c>
      <c r="H2899" s="167"/>
      <c r="I2899" s="155"/>
      <c r="J2899" s="155"/>
      <c r="K2899" s="155"/>
      <c r="L2899" s="155"/>
      <c r="M2899" s="155"/>
      <c r="N2899" s="155"/>
      <c r="O2899" s="155"/>
      <c r="P2899" s="155"/>
      <c r="Q2899" s="155"/>
      <c r="R2899" s="155"/>
      <c r="S2899" s="155"/>
      <c r="T2899" s="155"/>
      <c r="U2899" s="155"/>
      <c r="V2899" s="155"/>
      <c r="W2899" s="155"/>
      <c r="X2899" s="155"/>
      <c r="Y2899" s="155"/>
      <c r="Z2899" s="155"/>
      <c r="AA2899" s="155"/>
      <c r="AB2899" s="155"/>
      <c r="AC2899" s="155"/>
      <c r="AD2899" s="155"/>
      <c r="AE2899" s="155"/>
      <c r="AF2899" s="155"/>
      <c r="AG2899" s="155"/>
      <c r="AH2899" s="155"/>
      <c r="AI2899" s="155"/>
      <c r="AJ2899" s="155"/>
      <c r="AK2899" s="155"/>
      <c r="AL2899" s="155"/>
      <c r="AM2899" s="155"/>
      <c r="AN2899" s="155"/>
      <c r="AO2899" s="155"/>
      <c r="AP2899" s="155"/>
      <c r="AQ2899" s="155"/>
      <c r="AR2899" s="155"/>
    </row>
    <row r="2900" spans="1:44" ht="102" hidden="1" x14ac:dyDescent="0.3">
      <c r="A2900" s="155"/>
      <c r="B2900" s="165" t="s">
        <v>4107</v>
      </c>
      <c r="C2900" s="162"/>
      <c r="D2900" s="170">
        <v>1443.11</v>
      </c>
      <c r="E2900" s="171">
        <v>1443.11</v>
      </c>
      <c r="F2900" s="166" t="s">
        <v>3199</v>
      </c>
      <c r="G2900" s="161" t="s">
        <v>1363</v>
      </c>
      <c r="H2900" s="162" t="s">
        <v>760</v>
      </c>
      <c r="I2900" s="155"/>
      <c r="J2900" s="155"/>
      <c r="K2900" s="155"/>
      <c r="L2900" s="155"/>
      <c r="M2900" s="155"/>
      <c r="N2900" s="155"/>
      <c r="O2900" s="155"/>
      <c r="P2900" s="155"/>
      <c r="Q2900" s="155"/>
      <c r="R2900" s="155"/>
      <c r="S2900" s="155"/>
      <c r="T2900" s="155"/>
      <c r="U2900" s="155"/>
      <c r="V2900" s="155"/>
      <c r="W2900" s="155"/>
      <c r="X2900" s="155"/>
      <c r="Y2900" s="155"/>
      <c r="Z2900" s="155"/>
      <c r="AA2900" s="155"/>
      <c r="AB2900" s="155"/>
      <c r="AC2900" s="155"/>
      <c r="AD2900" s="155"/>
      <c r="AE2900" s="155"/>
      <c r="AF2900" s="155"/>
      <c r="AG2900" s="155"/>
      <c r="AH2900" s="155"/>
      <c r="AI2900" s="155"/>
      <c r="AJ2900" s="155"/>
      <c r="AK2900" s="155"/>
      <c r="AL2900" s="155"/>
      <c r="AM2900" s="155"/>
      <c r="AN2900" s="155"/>
      <c r="AO2900" s="155"/>
      <c r="AP2900" s="155"/>
      <c r="AQ2900" s="155"/>
      <c r="AR2900" s="155"/>
    </row>
    <row r="2901" spans="1:44" ht="102" hidden="1" x14ac:dyDescent="0.3">
      <c r="A2901" s="155"/>
      <c r="B2901" s="166" t="s">
        <v>3199</v>
      </c>
      <c r="C2901" s="167"/>
      <c r="D2901" s="170">
        <v>1443.11</v>
      </c>
      <c r="E2901" s="171">
        <v>1443.11</v>
      </c>
      <c r="F2901" s="161" t="s">
        <v>1363</v>
      </c>
      <c r="G2901" s="165" t="s">
        <v>4107</v>
      </c>
      <c r="H2901" s="162"/>
      <c r="I2901" s="155"/>
      <c r="J2901" s="155"/>
      <c r="K2901" s="155"/>
      <c r="L2901" s="155"/>
      <c r="M2901" s="155"/>
      <c r="N2901" s="155"/>
      <c r="O2901" s="155"/>
      <c r="P2901" s="155"/>
      <c r="Q2901" s="155"/>
      <c r="R2901" s="155"/>
      <c r="S2901" s="155"/>
      <c r="T2901" s="155"/>
      <c r="U2901" s="155"/>
      <c r="V2901" s="155"/>
      <c r="W2901" s="155"/>
      <c r="X2901" s="155"/>
      <c r="Y2901" s="155"/>
      <c r="Z2901" s="155"/>
      <c r="AA2901" s="155"/>
      <c r="AB2901" s="155"/>
      <c r="AC2901" s="155"/>
      <c r="AD2901" s="155"/>
      <c r="AE2901" s="155"/>
      <c r="AF2901" s="155"/>
      <c r="AG2901" s="155"/>
      <c r="AH2901" s="155"/>
      <c r="AI2901" s="155"/>
      <c r="AJ2901" s="155"/>
      <c r="AK2901" s="155"/>
      <c r="AL2901" s="155"/>
      <c r="AM2901" s="155"/>
      <c r="AN2901" s="155"/>
      <c r="AO2901" s="155"/>
      <c r="AP2901" s="155"/>
      <c r="AQ2901" s="155"/>
      <c r="AR2901" s="155"/>
    </row>
    <row r="2902" spans="1:44" ht="102" x14ac:dyDescent="0.3">
      <c r="A2902" s="155"/>
      <c r="B2902" s="161" t="s">
        <v>1363</v>
      </c>
      <c r="C2902" s="162" t="s">
        <v>760</v>
      </c>
      <c r="D2902" s="170">
        <v>2534.04</v>
      </c>
      <c r="E2902" s="171">
        <v>2534.04</v>
      </c>
      <c r="F2902" s="165" t="s">
        <v>4107</v>
      </c>
      <c r="G2902" s="166" t="s">
        <v>3200</v>
      </c>
      <c r="H2902" s="167"/>
      <c r="I2902" s="155"/>
      <c r="J2902" s="155"/>
      <c r="K2902" s="155"/>
      <c r="L2902" s="155"/>
      <c r="M2902" s="155"/>
      <c r="N2902" s="155"/>
      <c r="O2902" s="155"/>
      <c r="P2902" s="155"/>
      <c r="Q2902" s="155"/>
      <c r="R2902" s="155"/>
      <c r="S2902" s="155"/>
      <c r="T2902" s="155"/>
      <c r="U2902" s="155"/>
      <c r="V2902" s="155"/>
      <c r="W2902" s="155"/>
      <c r="X2902" s="155"/>
      <c r="Y2902" s="155"/>
      <c r="Z2902" s="155"/>
      <c r="AA2902" s="155"/>
      <c r="AB2902" s="155"/>
      <c r="AC2902" s="155"/>
      <c r="AD2902" s="155"/>
      <c r="AE2902" s="155"/>
      <c r="AF2902" s="155"/>
      <c r="AG2902" s="155"/>
      <c r="AH2902" s="155"/>
      <c r="AI2902" s="155"/>
      <c r="AJ2902" s="155"/>
      <c r="AK2902" s="155"/>
      <c r="AL2902" s="155"/>
      <c r="AM2902" s="155"/>
      <c r="AN2902" s="155"/>
      <c r="AO2902" s="155"/>
      <c r="AP2902" s="155"/>
      <c r="AQ2902" s="155"/>
      <c r="AR2902" s="155"/>
    </row>
    <row r="2903" spans="1:44" ht="102" hidden="1" x14ac:dyDescent="0.3">
      <c r="A2903" s="155"/>
      <c r="B2903" s="165" t="s">
        <v>4107</v>
      </c>
      <c r="C2903" s="162"/>
      <c r="D2903" s="170">
        <v>2534.04</v>
      </c>
      <c r="E2903" s="171">
        <v>2534.04</v>
      </c>
      <c r="F2903" s="166" t="s">
        <v>3200</v>
      </c>
      <c r="G2903" s="161" t="s">
        <v>2313</v>
      </c>
      <c r="H2903" s="162" t="s">
        <v>670</v>
      </c>
      <c r="I2903" s="155"/>
      <c r="J2903" s="155"/>
      <c r="K2903" s="155"/>
      <c r="L2903" s="155"/>
      <c r="M2903" s="155"/>
      <c r="N2903" s="155"/>
      <c r="O2903" s="155"/>
      <c r="P2903" s="155"/>
      <c r="Q2903" s="155"/>
      <c r="R2903" s="155"/>
      <c r="S2903" s="155"/>
      <c r="T2903" s="155"/>
      <c r="U2903" s="155"/>
      <c r="V2903" s="155"/>
      <c r="W2903" s="155"/>
      <c r="X2903" s="155"/>
      <c r="Y2903" s="155"/>
      <c r="Z2903" s="155"/>
      <c r="AA2903" s="155"/>
      <c r="AB2903" s="155"/>
      <c r="AC2903" s="155"/>
      <c r="AD2903" s="155"/>
      <c r="AE2903" s="155"/>
      <c r="AF2903" s="155"/>
      <c r="AG2903" s="155"/>
      <c r="AH2903" s="155"/>
      <c r="AI2903" s="155"/>
      <c r="AJ2903" s="155"/>
      <c r="AK2903" s="155"/>
      <c r="AL2903" s="155"/>
      <c r="AM2903" s="155"/>
      <c r="AN2903" s="155"/>
      <c r="AO2903" s="155"/>
      <c r="AP2903" s="155"/>
      <c r="AQ2903" s="155"/>
      <c r="AR2903" s="155"/>
    </row>
    <row r="2904" spans="1:44" ht="102" hidden="1" x14ac:dyDescent="0.3">
      <c r="A2904" s="155"/>
      <c r="B2904" s="166" t="s">
        <v>3200</v>
      </c>
      <c r="C2904" s="167"/>
      <c r="D2904" s="170">
        <v>2534.04</v>
      </c>
      <c r="E2904" s="171">
        <v>2534.04</v>
      </c>
      <c r="F2904" s="161" t="s">
        <v>2313</v>
      </c>
      <c r="G2904" s="165" t="s">
        <v>4107</v>
      </c>
      <c r="H2904" s="162"/>
      <c r="I2904" s="155"/>
      <c r="J2904" s="155"/>
      <c r="K2904" s="155"/>
      <c r="L2904" s="155"/>
      <c r="M2904" s="155"/>
      <c r="N2904" s="155"/>
      <c r="O2904" s="155"/>
      <c r="P2904" s="155"/>
      <c r="Q2904" s="155"/>
      <c r="R2904" s="155"/>
      <c r="S2904" s="155"/>
      <c r="T2904" s="155"/>
      <c r="U2904" s="155"/>
      <c r="V2904" s="155"/>
      <c r="W2904" s="155"/>
      <c r="X2904" s="155"/>
      <c r="Y2904" s="155"/>
      <c r="Z2904" s="155"/>
      <c r="AA2904" s="155"/>
      <c r="AB2904" s="155"/>
      <c r="AC2904" s="155"/>
      <c r="AD2904" s="155"/>
      <c r="AE2904" s="155"/>
      <c r="AF2904" s="155"/>
      <c r="AG2904" s="155"/>
      <c r="AH2904" s="155"/>
      <c r="AI2904" s="155"/>
      <c r="AJ2904" s="155"/>
      <c r="AK2904" s="155"/>
      <c r="AL2904" s="155"/>
      <c r="AM2904" s="155"/>
      <c r="AN2904" s="155"/>
      <c r="AO2904" s="155"/>
      <c r="AP2904" s="155"/>
      <c r="AQ2904" s="155"/>
      <c r="AR2904" s="155"/>
    </row>
    <row r="2905" spans="1:44" ht="102" x14ac:dyDescent="0.3">
      <c r="A2905" s="155"/>
      <c r="B2905" s="161" t="s">
        <v>2313</v>
      </c>
      <c r="C2905" s="162" t="s">
        <v>670</v>
      </c>
      <c r="D2905" s="170">
        <v>1687.93</v>
      </c>
      <c r="E2905" s="171">
        <v>1687.93</v>
      </c>
      <c r="F2905" s="165" t="s">
        <v>4107</v>
      </c>
      <c r="G2905" s="166" t="s">
        <v>3201</v>
      </c>
      <c r="H2905" s="167"/>
      <c r="I2905" s="155"/>
      <c r="J2905" s="155"/>
      <c r="K2905" s="155"/>
      <c r="L2905" s="155"/>
      <c r="M2905" s="155"/>
      <c r="N2905" s="155"/>
      <c r="O2905" s="155"/>
      <c r="P2905" s="155"/>
      <c r="Q2905" s="155"/>
      <c r="R2905" s="155"/>
      <c r="S2905" s="155"/>
      <c r="T2905" s="155"/>
      <c r="U2905" s="155"/>
      <c r="V2905" s="155"/>
      <c r="W2905" s="155"/>
      <c r="X2905" s="155"/>
      <c r="Y2905" s="155"/>
      <c r="Z2905" s="155"/>
      <c r="AA2905" s="155"/>
      <c r="AB2905" s="155"/>
      <c r="AC2905" s="155"/>
      <c r="AD2905" s="155"/>
      <c r="AE2905" s="155"/>
      <c r="AF2905" s="155"/>
      <c r="AG2905" s="155"/>
      <c r="AH2905" s="155"/>
      <c r="AI2905" s="155"/>
      <c r="AJ2905" s="155"/>
      <c r="AK2905" s="155"/>
      <c r="AL2905" s="155"/>
      <c r="AM2905" s="155"/>
      <c r="AN2905" s="155"/>
      <c r="AO2905" s="155"/>
      <c r="AP2905" s="155"/>
      <c r="AQ2905" s="155"/>
      <c r="AR2905" s="155"/>
    </row>
    <row r="2906" spans="1:44" ht="102" hidden="1" x14ac:dyDescent="0.3">
      <c r="A2906" s="155"/>
      <c r="B2906" s="165" t="s">
        <v>4107</v>
      </c>
      <c r="C2906" s="162"/>
      <c r="D2906" s="170">
        <v>1687.93</v>
      </c>
      <c r="E2906" s="171">
        <v>1687.93</v>
      </c>
      <c r="F2906" s="166" t="s">
        <v>3201</v>
      </c>
      <c r="G2906" s="161" t="s">
        <v>1736</v>
      </c>
      <c r="H2906" s="162" t="s">
        <v>761</v>
      </c>
      <c r="I2906" s="155"/>
      <c r="J2906" s="155"/>
      <c r="K2906" s="155"/>
      <c r="L2906" s="155"/>
      <c r="M2906" s="155"/>
      <c r="N2906" s="155"/>
      <c r="O2906" s="155"/>
      <c r="P2906" s="155"/>
      <c r="Q2906" s="155"/>
      <c r="R2906" s="155"/>
      <c r="S2906" s="155"/>
      <c r="T2906" s="155"/>
      <c r="U2906" s="155"/>
      <c r="V2906" s="155"/>
      <c r="W2906" s="155"/>
      <c r="X2906" s="155"/>
      <c r="Y2906" s="155"/>
      <c r="Z2906" s="155"/>
      <c r="AA2906" s="155"/>
      <c r="AB2906" s="155"/>
      <c r="AC2906" s="155"/>
      <c r="AD2906" s="155"/>
      <c r="AE2906" s="155"/>
      <c r="AF2906" s="155"/>
      <c r="AG2906" s="155"/>
      <c r="AH2906" s="155"/>
      <c r="AI2906" s="155"/>
      <c r="AJ2906" s="155"/>
      <c r="AK2906" s="155"/>
      <c r="AL2906" s="155"/>
      <c r="AM2906" s="155"/>
      <c r="AN2906" s="155"/>
      <c r="AO2906" s="155"/>
      <c r="AP2906" s="155"/>
      <c r="AQ2906" s="155"/>
      <c r="AR2906" s="155"/>
    </row>
    <row r="2907" spans="1:44" ht="102" hidden="1" x14ac:dyDescent="0.3">
      <c r="A2907" s="155"/>
      <c r="B2907" s="166" t="s">
        <v>3201</v>
      </c>
      <c r="C2907" s="167"/>
      <c r="D2907" s="170">
        <v>1687.93</v>
      </c>
      <c r="E2907" s="171">
        <v>1687.93</v>
      </c>
      <c r="F2907" s="161" t="s">
        <v>1736</v>
      </c>
      <c r="G2907" s="165" t="s">
        <v>4107</v>
      </c>
      <c r="H2907" s="162"/>
      <c r="I2907" s="155"/>
      <c r="J2907" s="155"/>
      <c r="K2907" s="155"/>
      <c r="L2907" s="155"/>
      <c r="M2907" s="155"/>
      <c r="N2907" s="155"/>
      <c r="O2907" s="155"/>
      <c r="P2907" s="155"/>
      <c r="Q2907" s="155"/>
      <c r="R2907" s="155"/>
      <c r="S2907" s="155"/>
      <c r="T2907" s="155"/>
      <c r="U2907" s="155"/>
      <c r="V2907" s="155"/>
      <c r="W2907" s="155"/>
      <c r="X2907" s="155"/>
      <c r="Y2907" s="155"/>
      <c r="Z2907" s="155"/>
      <c r="AA2907" s="155"/>
      <c r="AB2907" s="155"/>
      <c r="AC2907" s="155"/>
      <c r="AD2907" s="155"/>
      <c r="AE2907" s="155"/>
      <c r="AF2907" s="155"/>
      <c r="AG2907" s="155"/>
      <c r="AH2907" s="155"/>
      <c r="AI2907" s="155"/>
      <c r="AJ2907" s="155"/>
      <c r="AK2907" s="155"/>
      <c r="AL2907" s="155"/>
      <c r="AM2907" s="155"/>
      <c r="AN2907" s="155"/>
      <c r="AO2907" s="155"/>
      <c r="AP2907" s="155"/>
      <c r="AQ2907" s="155"/>
      <c r="AR2907" s="155"/>
    </row>
    <row r="2908" spans="1:44" ht="102" x14ac:dyDescent="0.3">
      <c r="A2908" s="155"/>
      <c r="B2908" s="161" t="s">
        <v>1736</v>
      </c>
      <c r="C2908" s="162" t="s">
        <v>761</v>
      </c>
      <c r="D2908" s="170">
        <v>1378.69</v>
      </c>
      <c r="E2908" s="171">
        <v>1378.69</v>
      </c>
      <c r="F2908" s="165" t="s">
        <v>4107</v>
      </c>
      <c r="G2908" s="166" t="s">
        <v>3202</v>
      </c>
      <c r="H2908" s="167"/>
      <c r="I2908" s="155"/>
      <c r="J2908" s="155"/>
      <c r="K2908" s="155"/>
      <c r="L2908" s="155"/>
      <c r="M2908" s="155"/>
      <c r="N2908" s="155"/>
      <c r="O2908" s="155"/>
      <c r="P2908" s="155"/>
      <c r="Q2908" s="155"/>
      <c r="R2908" s="155"/>
      <c r="S2908" s="155"/>
      <c r="T2908" s="155"/>
      <c r="U2908" s="155"/>
      <c r="V2908" s="155"/>
      <c r="W2908" s="155"/>
      <c r="X2908" s="155"/>
      <c r="Y2908" s="155"/>
      <c r="Z2908" s="155"/>
      <c r="AA2908" s="155"/>
      <c r="AB2908" s="155"/>
      <c r="AC2908" s="155"/>
      <c r="AD2908" s="155"/>
      <c r="AE2908" s="155"/>
      <c r="AF2908" s="155"/>
      <c r="AG2908" s="155"/>
      <c r="AH2908" s="155"/>
      <c r="AI2908" s="155"/>
      <c r="AJ2908" s="155"/>
      <c r="AK2908" s="155"/>
      <c r="AL2908" s="155"/>
      <c r="AM2908" s="155"/>
      <c r="AN2908" s="155"/>
      <c r="AO2908" s="155"/>
      <c r="AP2908" s="155"/>
      <c r="AQ2908" s="155"/>
      <c r="AR2908" s="155"/>
    </row>
    <row r="2909" spans="1:44" ht="102" hidden="1" x14ac:dyDescent="0.3">
      <c r="A2909" s="155"/>
      <c r="B2909" s="165" t="s">
        <v>4107</v>
      </c>
      <c r="C2909" s="162"/>
      <c r="D2909" s="170">
        <v>1378.69</v>
      </c>
      <c r="E2909" s="171">
        <v>1378.69</v>
      </c>
      <c r="F2909" s="166" t="s">
        <v>3202</v>
      </c>
      <c r="G2909" s="161" t="s">
        <v>1355</v>
      </c>
      <c r="H2909" s="162" t="s">
        <v>634</v>
      </c>
      <c r="I2909" s="155"/>
      <c r="J2909" s="155"/>
      <c r="K2909" s="155"/>
      <c r="L2909" s="155"/>
      <c r="M2909" s="155"/>
      <c r="N2909" s="155"/>
      <c r="O2909" s="155"/>
      <c r="P2909" s="155"/>
      <c r="Q2909" s="155"/>
      <c r="R2909" s="155"/>
      <c r="S2909" s="155"/>
      <c r="T2909" s="155"/>
      <c r="U2909" s="155"/>
      <c r="V2909" s="155"/>
      <c r="W2909" s="155"/>
      <c r="X2909" s="155"/>
      <c r="Y2909" s="155"/>
      <c r="Z2909" s="155"/>
      <c r="AA2909" s="155"/>
      <c r="AB2909" s="155"/>
      <c r="AC2909" s="155"/>
      <c r="AD2909" s="155"/>
      <c r="AE2909" s="155"/>
      <c r="AF2909" s="155"/>
      <c r="AG2909" s="155"/>
      <c r="AH2909" s="155"/>
      <c r="AI2909" s="155"/>
      <c r="AJ2909" s="155"/>
      <c r="AK2909" s="155"/>
      <c r="AL2909" s="155"/>
      <c r="AM2909" s="155"/>
      <c r="AN2909" s="155"/>
      <c r="AO2909" s="155"/>
      <c r="AP2909" s="155"/>
      <c r="AQ2909" s="155"/>
      <c r="AR2909" s="155"/>
    </row>
    <row r="2910" spans="1:44" ht="102" hidden="1" x14ac:dyDescent="0.3">
      <c r="A2910" s="155"/>
      <c r="B2910" s="166" t="s">
        <v>3202</v>
      </c>
      <c r="C2910" s="167"/>
      <c r="D2910" s="170">
        <v>1378.69</v>
      </c>
      <c r="E2910" s="171">
        <v>1378.69</v>
      </c>
      <c r="F2910" s="161" t="s">
        <v>1355</v>
      </c>
      <c r="G2910" s="165" t="s">
        <v>4107</v>
      </c>
      <c r="H2910" s="162"/>
      <c r="I2910" s="155"/>
      <c r="J2910" s="155"/>
      <c r="K2910" s="155"/>
      <c r="L2910" s="155"/>
      <c r="M2910" s="155"/>
      <c r="N2910" s="155"/>
      <c r="O2910" s="155"/>
      <c r="P2910" s="155"/>
      <c r="Q2910" s="155"/>
      <c r="R2910" s="155"/>
      <c r="S2910" s="155"/>
      <c r="T2910" s="155"/>
      <c r="U2910" s="155"/>
      <c r="V2910" s="155"/>
      <c r="W2910" s="155"/>
      <c r="X2910" s="155"/>
      <c r="Y2910" s="155"/>
      <c r="Z2910" s="155"/>
      <c r="AA2910" s="155"/>
      <c r="AB2910" s="155"/>
      <c r="AC2910" s="155"/>
      <c r="AD2910" s="155"/>
      <c r="AE2910" s="155"/>
      <c r="AF2910" s="155"/>
      <c r="AG2910" s="155"/>
      <c r="AH2910" s="155"/>
      <c r="AI2910" s="155"/>
      <c r="AJ2910" s="155"/>
      <c r="AK2910" s="155"/>
      <c r="AL2910" s="155"/>
      <c r="AM2910" s="155"/>
      <c r="AN2910" s="155"/>
      <c r="AO2910" s="155"/>
      <c r="AP2910" s="155"/>
      <c r="AQ2910" s="155"/>
      <c r="AR2910" s="155"/>
    </row>
    <row r="2911" spans="1:44" ht="102" x14ac:dyDescent="0.3">
      <c r="A2911" s="155"/>
      <c r="B2911" s="161" t="s">
        <v>1355</v>
      </c>
      <c r="C2911" s="162" t="s">
        <v>634</v>
      </c>
      <c r="D2911" s="170">
        <v>1365.8</v>
      </c>
      <c r="E2911" s="171">
        <v>1365.8</v>
      </c>
      <c r="F2911" s="165" t="s">
        <v>4107</v>
      </c>
      <c r="G2911" s="166" t="s">
        <v>3203</v>
      </c>
      <c r="H2911" s="167"/>
      <c r="I2911" s="155"/>
      <c r="J2911" s="155"/>
      <c r="K2911" s="155"/>
      <c r="L2911" s="155"/>
      <c r="M2911" s="155"/>
      <c r="N2911" s="155"/>
      <c r="O2911" s="155"/>
      <c r="P2911" s="155"/>
      <c r="Q2911" s="155"/>
      <c r="R2911" s="155"/>
      <c r="S2911" s="155"/>
      <c r="T2911" s="155"/>
      <c r="U2911" s="155"/>
      <c r="V2911" s="155"/>
      <c r="W2911" s="155"/>
      <c r="X2911" s="155"/>
      <c r="Y2911" s="155"/>
      <c r="Z2911" s="155"/>
      <c r="AA2911" s="155"/>
      <c r="AB2911" s="155"/>
      <c r="AC2911" s="155"/>
      <c r="AD2911" s="155"/>
      <c r="AE2911" s="155"/>
      <c r="AF2911" s="155"/>
      <c r="AG2911" s="155"/>
      <c r="AH2911" s="155"/>
      <c r="AI2911" s="155"/>
      <c r="AJ2911" s="155"/>
      <c r="AK2911" s="155"/>
      <c r="AL2911" s="155"/>
      <c r="AM2911" s="155"/>
      <c r="AN2911" s="155"/>
      <c r="AO2911" s="155"/>
      <c r="AP2911" s="155"/>
      <c r="AQ2911" s="155"/>
      <c r="AR2911" s="155"/>
    </row>
    <row r="2912" spans="1:44" ht="102" hidden="1" x14ac:dyDescent="0.3">
      <c r="A2912" s="155"/>
      <c r="B2912" s="165" t="s">
        <v>4107</v>
      </c>
      <c r="C2912" s="162"/>
      <c r="D2912" s="170">
        <v>1365.8</v>
      </c>
      <c r="E2912" s="171">
        <v>1365.8</v>
      </c>
      <c r="F2912" s="166" t="s">
        <v>3203</v>
      </c>
      <c r="G2912" s="161" t="s">
        <v>1828</v>
      </c>
      <c r="H2912" s="162" t="s">
        <v>1028</v>
      </c>
      <c r="I2912" s="155"/>
      <c r="J2912" s="155"/>
      <c r="K2912" s="155"/>
      <c r="L2912" s="155"/>
      <c r="M2912" s="155"/>
      <c r="N2912" s="155"/>
      <c r="O2912" s="155"/>
      <c r="P2912" s="155"/>
      <c r="Q2912" s="155"/>
      <c r="R2912" s="155"/>
      <c r="S2912" s="155"/>
      <c r="T2912" s="155"/>
      <c r="U2912" s="155"/>
      <c r="V2912" s="155"/>
      <c r="W2912" s="155"/>
      <c r="X2912" s="155"/>
      <c r="Y2912" s="155"/>
      <c r="Z2912" s="155"/>
      <c r="AA2912" s="155"/>
      <c r="AB2912" s="155"/>
      <c r="AC2912" s="155"/>
      <c r="AD2912" s="155"/>
      <c r="AE2912" s="155"/>
      <c r="AF2912" s="155"/>
      <c r="AG2912" s="155"/>
      <c r="AH2912" s="155"/>
      <c r="AI2912" s="155"/>
      <c r="AJ2912" s="155"/>
      <c r="AK2912" s="155"/>
      <c r="AL2912" s="155"/>
      <c r="AM2912" s="155"/>
      <c r="AN2912" s="155"/>
      <c r="AO2912" s="155"/>
      <c r="AP2912" s="155"/>
      <c r="AQ2912" s="155"/>
      <c r="AR2912" s="155"/>
    </row>
    <row r="2913" spans="1:44" ht="102" hidden="1" x14ac:dyDescent="0.3">
      <c r="A2913" s="155"/>
      <c r="B2913" s="166" t="s">
        <v>3203</v>
      </c>
      <c r="C2913" s="167"/>
      <c r="D2913" s="170">
        <v>1365.8</v>
      </c>
      <c r="E2913" s="171">
        <v>1365.8</v>
      </c>
      <c r="F2913" s="161" t="s">
        <v>1828</v>
      </c>
      <c r="G2913" s="165" t="s">
        <v>4107</v>
      </c>
      <c r="H2913" s="162"/>
      <c r="I2913" s="155"/>
      <c r="J2913" s="155"/>
      <c r="K2913" s="155"/>
      <c r="L2913" s="155"/>
      <c r="M2913" s="155"/>
      <c r="N2913" s="155"/>
      <c r="O2913" s="155"/>
      <c r="P2913" s="155"/>
      <c r="Q2913" s="155"/>
      <c r="R2913" s="155"/>
      <c r="S2913" s="155"/>
      <c r="T2913" s="155"/>
      <c r="U2913" s="155"/>
      <c r="V2913" s="155"/>
      <c r="W2913" s="155"/>
      <c r="X2913" s="155"/>
      <c r="Y2913" s="155"/>
      <c r="Z2913" s="155"/>
      <c r="AA2913" s="155"/>
      <c r="AB2913" s="155"/>
      <c r="AC2913" s="155"/>
      <c r="AD2913" s="155"/>
      <c r="AE2913" s="155"/>
      <c r="AF2913" s="155"/>
      <c r="AG2913" s="155"/>
      <c r="AH2913" s="155"/>
      <c r="AI2913" s="155"/>
      <c r="AJ2913" s="155"/>
      <c r="AK2913" s="155"/>
      <c r="AL2913" s="155"/>
      <c r="AM2913" s="155"/>
      <c r="AN2913" s="155"/>
      <c r="AO2913" s="155"/>
      <c r="AP2913" s="155"/>
      <c r="AQ2913" s="155"/>
      <c r="AR2913" s="155"/>
    </row>
    <row r="2914" spans="1:44" ht="102" x14ac:dyDescent="0.3">
      <c r="A2914" s="155"/>
      <c r="B2914" s="161" t="s">
        <v>1828</v>
      </c>
      <c r="C2914" s="162" t="s">
        <v>1028</v>
      </c>
      <c r="D2914" s="170">
        <v>1679.34</v>
      </c>
      <c r="E2914" s="171">
        <v>1679.34</v>
      </c>
      <c r="F2914" s="165" t="s">
        <v>4107</v>
      </c>
      <c r="G2914" s="166" t="s">
        <v>3204</v>
      </c>
      <c r="H2914" s="167"/>
      <c r="I2914" s="155"/>
      <c r="J2914" s="155"/>
      <c r="K2914" s="155"/>
      <c r="L2914" s="155"/>
      <c r="M2914" s="155"/>
      <c r="N2914" s="155"/>
      <c r="O2914" s="155"/>
      <c r="P2914" s="155"/>
      <c r="Q2914" s="155"/>
      <c r="R2914" s="155"/>
      <c r="S2914" s="155"/>
      <c r="T2914" s="155"/>
      <c r="U2914" s="155"/>
      <c r="V2914" s="155"/>
      <c r="W2914" s="155"/>
      <c r="X2914" s="155"/>
      <c r="Y2914" s="155"/>
      <c r="Z2914" s="155"/>
      <c r="AA2914" s="155"/>
      <c r="AB2914" s="155"/>
      <c r="AC2914" s="155"/>
      <c r="AD2914" s="155"/>
      <c r="AE2914" s="155"/>
      <c r="AF2914" s="155"/>
      <c r="AG2914" s="155"/>
      <c r="AH2914" s="155"/>
      <c r="AI2914" s="155"/>
      <c r="AJ2914" s="155"/>
      <c r="AK2914" s="155"/>
      <c r="AL2914" s="155"/>
      <c r="AM2914" s="155"/>
      <c r="AN2914" s="155"/>
      <c r="AO2914" s="155"/>
      <c r="AP2914" s="155"/>
      <c r="AQ2914" s="155"/>
      <c r="AR2914" s="155"/>
    </row>
    <row r="2915" spans="1:44" ht="102" hidden="1" x14ac:dyDescent="0.3">
      <c r="A2915" s="155"/>
      <c r="B2915" s="165" t="s">
        <v>4107</v>
      </c>
      <c r="C2915" s="162"/>
      <c r="D2915" s="170">
        <v>1679.34</v>
      </c>
      <c r="E2915" s="171">
        <v>1679.34</v>
      </c>
      <c r="F2915" s="166" t="s">
        <v>3204</v>
      </c>
      <c r="G2915" s="161" t="s">
        <v>2035</v>
      </c>
      <c r="H2915" s="162" t="s">
        <v>1175</v>
      </c>
      <c r="I2915" s="155"/>
      <c r="J2915" s="155"/>
      <c r="K2915" s="155"/>
      <c r="L2915" s="155"/>
      <c r="M2915" s="155"/>
      <c r="N2915" s="155"/>
      <c r="O2915" s="155"/>
      <c r="P2915" s="155"/>
      <c r="Q2915" s="155"/>
      <c r="R2915" s="155"/>
      <c r="S2915" s="155"/>
      <c r="T2915" s="155"/>
      <c r="U2915" s="155"/>
      <c r="V2915" s="155"/>
      <c r="W2915" s="155"/>
      <c r="X2915" s="155"/>
      <c r="Y2915" s="155"/>
      <c r="Z2915" s="155"/>
      <c r="AA2915" s="155"/>
      <c r="AB2915" s="155"/>
      <c r="AC2915" s="155"/>
      <c r="AD2915" s="155"/>
      <c r="AE2915" s="155"/>
      <c r="AF2915" s="155"/>
      <c r="AG2915" s="155"/>
      <c r="AH2915" s="155"/>
      <c r="AI2915" s="155"/>
      <c r="AJ2915" s="155"/>
      <c r="AK2915" s="155"/>
      <c r="AL2915" s="155"/>
      <c r="AM2915" s="155"/>
      <c r="AN2915" s="155"/>
      <c r="AO2915" s="155"/>
      <c r="AP2915" s="155"/>
      <c r="AQ2915" s="155"/>
      <c r="AR2915" s="155"/>
    </row>
    <row r="2916" spans="1:44" ht="102" hidden="1" x14ac:dyDescent="0.3">
      <c r="A2916" s="155"/>
      <c r="B2916" s="166" t="s">
        <v>3204</v>
      </c>
      <c r="C2916" s="167"/>
      <c r="D2916" s="170">
        <v>1679.34</v>
      </c>
      <c r="E2916" s="171">
        <v>1679.34</v>
      </c>
      <c r="F2916" s="161" t="s">
        <v>2035</v>
      </c>
      <c r="G2916" s="165" t="s">
        <v>4107</v>
      </c>
      <c r="H2916" s="162"/>
      <c r="I2916" s="155"/>
      <c r="J2916" s="155"/>
      <c r="K2916" s="155"/>
      <c r="L2916" s="155"/>
      <c r="M2916" s="155"/>
      <c r="N2916" s="155"/>
      <c r="O2916" s="155"/>
      <c r="P2916" s="155"/>
      <c r="Q2916" s="155"/>
      <c r="R2916" s="155"/>
      <c r="S2916" s="155"/>
      <c r="T2916" s="155"/>
      <c r="U2916" s="155"/>
      <c r="V2916" s="155"/>
      <c r="W2916" s="155"/>
      <c r="X2916" s="155"/>
      <c r="Y2916" s="155"/>
      <c r="Z2916" s="155"/>
      <c r="AA2916" s="155"/>
      <c r="AB2916" s="155"/>
      <c r="AC2916" s="155"/>
      <c r="AD2916" s="155"/>
      <c r="AE2916" s="155"/>
      <c r="AF2916" s="155"/>
      <c r="AG2916" s="155"/>
      <c r="AH2916" s="155"/>
      <c r="AI2916" s="155"/>
      <c r="AJ2916" s="155"/>
      <c r="AK2916" s="155"/>
      <c r="AL2916" s="155"/>
      <c r="AM2916" s="155"/>
      <c r="AN2916" s="155"/>
      <c r="AO2916" s="155"/>
      <c r="AP2916" s="155"/>
      <c r="AQ2916" s="155"/>
      <c r="AR2916" s="155"/>
    </row>
    <row r="2917" spans="1:44" ht="102" x14ac:dyDescent="0.3">
      <c r="A2917" s="155"/>
      <c r="B2917" s="161" t="s">
        <v>2035</v>
      </c>
      <c r="C2917" s="162" t="s">
        <v>1175</v>
      </c>
      <c r="D2917" s="170">
        <v>2662.89</v>
      </c>
      <c r="E2917" s="171">
        <v>2662.89</v>
      </c>
      <c r="F2917" s="165" t="s">
        <v>4107</v>
      </c>
      <c r="G2917" s="166" t="s">
        <v>3205</v>
      </c>
      <c r="H2917" s="167"/>
      <c r="I2917" s="155"/>
      <c r="J2917" s="155"/>
      <c r="K2917" s="155"/>
      <c r="L2917" s="155"/>
      <c r="M2917" s="155"/>
      <c r="N2917" s="155"/>
      <c r="O2917" s="155"/>
      <c r="P2917" s="155"/>
      <c r="Q2917" s="155"/>
      <c r="R2917" s="155"/>
      <c r="S2917" s="155"/>
      <c r="T2917" s="155"/>
      <c r="U2917" s="155"/>
      <c r="V2917" s="155"/>
      <c r="W2917" s="155"/>
      <c r="X2917" s="155"/>
      <c r="Y2917" s="155"/>
      <c r="Z2917" s="155"/>
      <c r="AA2917" s="155"/>
      <c r="AB2917" s="155"/>
      <c r="AC2917" s="155"/>
      <c r="AD2917" s="155"/>
      <c r="AE2917" s="155"/>
      <c r="AF2917" s="155"/>
      <c r="AG2917" s="155"/>
      <c r="AH2917" s="155"/>
      <c r="AI2917" s="155"/>
      <c r="AJ2917" s="155"/>
      <c r="AK2917" s="155"/>
      <c r="AL2917" s="155"/>
      <c r="AM2917" s="155"/>
      <c r="AN2917" s="155"/>
      <c r="AO2917" s="155"/>
      <c r="AP2917" s="155"/>
      <c r="AQ2917" s="155"/>
      <c r="AR2917" s="155"/>
    </row>
    <row r="2918" spans="1:44" ht="102" hidden="1" x14ac:dyDescent="0.3">
      <c r="A2918" s="155"/>
      <c r="B2918" s="165" t="s">
        <v>4107</v>
      </c>
      <c r="C2918" s="162"/>
      <c r="D2918" s="170">
        <v>2662.89</v>
      </c>
      <c r="E2918" s="171">
        <v>2662.89</v>
      </c>
      <c r="F2918" s="166" t="s">
        <v>3205</v>
      </c>
      <c r="G2918" s="161" t="s">
        <v>1352</v>
      </c>
      <c r="H2918" s="162" t="s">
        <v>205</v>
      </c>
      <c r="I2918" s="155"/>
      <c r="J2918" s="155"/>
      <c r="K2918" s="155"/>
      <c r="L2918" s="155"/>
      <c r="M2918" s="155"/>
      <c r="N2918" s="155"/>
      <c r="O2918" s="155"/>
      <c r="P2918" s="155"/>
      <c r="Q2918" s="155"/>
      <c r="R2918" s="155"/>
      <c r="S2918" s="155"/>
      <c r="T2918" s="155"/>
      <c r="U2918" s="155"/>
      <c r="V2918" s="155"/>
      <c r="W2918" s="155"/>
      <c r="X2918" s="155"/>
      <c r="Y2918" s="155"/>
      <c r="Z2918" s="155"/>
      <c r="AA2918" s="155"/>
      <c r="AB2918" s="155"/>
      <c r="AC2918" s="155"/>
      <c r="AD2918" s="155"/>
      <c r="AE2918" s="155"/>
      <c r="AF2918" s="155"/>
      <c r="AG2918" s="155"/>
      <c r="AH2918" s="155"/>
      <c r="AI2918" s="155"/>
      <c r="AJ2918" s="155"/>
      <c r="AK2918" s="155"/>
      <c r="AL2918" s="155"/>
      <c r="AM2918" s="155"/>
      <c r="AN2918" s="155"/>
      <c r="AO2918" s="155"/>
      <c r="AP2918" s="155"/>
      <c r="AQ2918" s="155"/>
      <c r="AR2918" s="155"/>
    </row>
    <row r="2919" spans="1:44" ht="102" hidden="1" x14ac:dyDescent="0.3">
      <c r="A2919" s="155"/>
      <c r="B2919" s="166" t="s">
        <v>3205</v>
      </c>
      <c r="C2919" s="167"/>
      <c r="D2919" s="170">
        <v>2662.89</v>
      </c>
      <c r="E2919" s="171">
        <v>2662.89</v>
      </c>
      <c r="F2919" s="161" t="s">
        <v>1352</v>
      </c>
      <c r="G2919" s="165" t="s">
        <v>4107</v>
      </c>
      <c r="H2919" s="162"/>
      <c r="I2919" s="155"/>
      <c r="J2919" s="155"/>
      <c r="K2919" s="155"/>
      <c r="L2919" s="155"/>
      <c r="M2919" s="155"/>
      <c r="N2919" s="155"/>
      <c r="O2919" s="155"/>
      <c r="P2919" s="155"/>
      <c r="Q2919" s="155"/>
      <c r="R2919" s="155"/>
      <c r="S2919" s="155"/>
      <c r="T2919" s="155"/>
      <c r="U2919" s="155"/>
      <c r="V2919" s="155"/>
      <c r="W2919" s="155"/>
      <c r="X2919" s="155"/>
      <c r="Y2919" s="155"/>
      <c r="Z2919" s="155"/>
      <c r="AA2919" s="155"/>
      <c r="AB2919" s="155"/>
      <c r="AC2919" s="155"/>
      <c r="AD2919" s="155"/>
      <c r="AE2919" s="155"/>
      <c r="AF2919" s="155"/>
      <c r="AG2919" s="155"/>
      <c r="AH2919" s="155"/>
      <c r="AI2919" s="155"/>
      <c r="AJ2919" s="155"/>
      <c r="AK2919" s="155"/>
      <c r="AL2919" s="155"/>
      <c r="AM2919" s="155"/>
      <c r="AN2919" s="155"/>
      <c r="AO2919" s="155"/>
      <c r="AP2919" s="155"/>
      <c r="AQ2919" s="155"/>
      <c r="AR2919" s="155"/>
    </row>
    <row r="2920" spans="1:44" ht="102" x14ac:dyDescent="0.3">
      <c r="A2920" s="155"/>
      <c r="B2920" s="161" t="s">
        <v>1352</v>
      </c>
      <c r="C2920" s="162" t="s">
        <v>205</v>
      </c>
      <c r="D2920" s="170">
        <v>2396.6</v>
      </c>
      <c r="E2920" s="171">
        <v>2396.6</v>
      </c>
      <c r="F2920" s="165" t="s">
        <v>4107</v>
      </c>
      <c r="G2920" s="166" t="s">
        <v>2769</v>
      </c>
      <c r="H2920" s="167"/>
      <c r="I2920" s="155"/>
      <c r="J2920" s="155"/>
      <c r="K2920" s="155"/>
      <c r="L2920" s="155"/>
      <c r="M2920" s="155"/>
      <c r="N2920" s="155"/>
      <c r="O2920" s="155"/>
      <c r="P2920" s="155"/>
      <c r="Q2920" s="155"/>
      <c r="R2920" s="155"/>
      <c r="S2920" s="155"/>
      <c r="T2920" s="155"/>
      <c r="U2920" s="155"/>
      <c r="V2920" s="155"/>
      <c r="W2920" s="155"/>
      <c r="X2920" s="155"/>
      <c r="Y2920" s="155"/>
      <c r="Z2920" s="155"/>
      <c r="AA2920" s="155"/>
      <c r="AB2920" s="155"/>
      <c r="AC2920" s="155"/>
      <c r="AD2920" s="155"/>
      <c r="AE2920" s="155"/>
      <c r="AF2920" s="155"/>
      <c r="AG2920" s="155"/>
      <c r="AH2920" s="155"/>
      <c r="AI2920" s="155"/>
      <c r="AJ2920" s="155"/>
      <c r="AK2920" s="155"/>
      <c r="AL2920" s="155"/>
      <c r="AM2920" s="155"/>
      <c r="AN2920" s="155"/>
      <c r="AO2920" s="155"/>
      <c r="AP2920" s="155"/>
      <c r="AQ2920" s="155"/>
      <c r="AR2920" s="155"/>
    </row>
    <row r="2921" spans="1:44" ht="102" hidden="1" x14ac:dyDescent="0.3">
      <c r="A2921" s="155"/>
      <c r="B2921" s="165" t="s">
        <v>4107</v>
      </c>
      <c r="C2921" s="162"/>
      <c r="D2921" s="170">
        <v>2396.6</v>
      </c>
      <c r="E2921" s="171">
        <v>2396.6</v>
      </c>
      <c r="F2921" s="166" t="s">
        <v>2769</v>
      </c>
      <c r="G2921" s="161" t="s">
        <v>1737</v>
      </c>
      <c r="H2921" s="162" t="s">
        <v>869</v>
      </c>
      <c r="I2921" s="155"/>
      <c r="J2921" s="155"/>
      <c r="K2921" s="155"/>
      <c r="L2921" s="155"/>
      <c r="M2921" s="155"/>
      <c r="N2921" s="155"/>
      <c r="O2921" s="155"/>
      <c r="P2921" s="155"/>
      <c r="Q2921" s="155"/>
      <c r="R2921" s="155"/>
      <c r="S2921" s="155"/>
      <c r="T2921" s="155"/>
      <c r="U2921" s="155"/>
      <c r="V2921" s="155"/>
      <c r="W2921" s="155"/>
      <c r="X2921" s="155"/>
      <c r="Y2921" s="155"/>
      <c r="Z2921" s="155"/>
      <c r="AA2921" s="155"/>
      <c r="AB2921" s="155"/>
      <c r="AC2921" s="155"/>
      <c r="AD2921" s="155"/>
      <c r="AE2921" s="155"/>
      <c r="AF2921" s="155"/>
      <c r="AG2921" s="155"/>
      <c r="AH2921" s="155"/>
      <c r="AI2921" s="155"/>
      <c r="AJ2921" s="155"/>
      <c r="AK2921" s="155"/>
      <c r="AL2921" s="155"/>
      <c r="AM2921" s="155"/>
      <c r="AN2921" s="155"/>
      <c r="AO2921" s="155"/>
      <c r="AP2921" s="155"/>
      <c r="AQ2921" s="155"/>
      <c r="AR2921" s="155"/>
    </row>
    <row r="2922" spans="1:44" ht="102" hidden="1" x14ac:dyDescent="0.3">
      <c r="A2922" s="155"/>
      <c r="B2922" s="166" t="s">
        <v>2769</v>
      </c>
      <c r="C2922" s="167"/>
      <c r="D2922" s="170">
        <v>2396.6</v>
      </c>
      <c r="E2922" s="171">
        <v>2396.6</v>
      </c>
      <c r="F2922" s="161" t="s">
        <v>1737</v>
      </c>
      <c r="G2922" s="165" t="s">
        <v>4107</v>
      </c>
      <c r="H2922" s="162"/>
      <c r="I2922" s="155"/>
      <c r="J2922" s="155"/>
      <c r="K2922" s="155"/>
      <c r="L2922" s="155"/>
      <c r="M2922" s="155"/>
      <c r="N2922" s="155"/>
      <c r="O2922" s="155"/>
      <c r="P2922" s="155"/>
      <c r="Q2922" s="155"/>
      <c r="R2922" s="155"/>
      <c r="S2922" s="155"/>
      <c r="T2922" s="155"/>
      <c r="U2922" s="155"/>
      <c r="V2922" s="155"/>
      <c r="W2922" s="155"/>
      <c r="X2922" s="155"/>
      <c r="Y2922" s="155"/>
      <c r="Z2922" s="155"/>
      <c r="AA2922" s="155"/>
      <c r="AB2922" s="155"/>
      <c r="AC2922" s="155"/>
      <c r="AD2922" s="155"/>
      <c r="AE2922" s="155"/>
      <c r="AF2922" s="155"/>
      <c r="AG2922" s="155"/>
      <c r="AH2922" s="155"/>
      <c r="AI2922" s="155"/>
      <c r="AJ2922" s="155"/>
      <c r="AK2922" s="155"/>
      <c r="AL2922" s="155"/>
      <c r="AM2922" s="155"/>
      <c r="AN2922" s="155"/>
      <c r="AO2922" s="155"/>
      <c r="AP2922" s="155"/>
      <c r="AQ2922" s="155"/>
      <c r="AR2922" s="155"/>
    </row>
    <row r="2923" spans="1:44" ht="102" x14ac:dyDescent="0.3">
      <c r="A2923" s="155"/>
      <c r="B2923" s="161" t="s">
        <v>1737</v>
      </c>
      <c r="C2923" s="162" t="s">
        <v>869</v>
      </c>
      <c r="D2923" s="170">
        <v>1395.87</v>
      </c>
      <c r="E2923" s="171">
        <v>1395.87</v>
      </c>
      <c r="F2923" s="165" t="s">
        <v>4107</v>
      </c>
      <c r="G2923" s="166" t="s">
        <v>3206</v>
      </c>
      <c r="H2923" s="167"/>
      <c r="I2923" s="155"/>
      <c r="J2923" s="155"/>
      <c r="K2923" s="155"/>
      <c r="L2923" s="155"/>
      <c r="M2923" s="155"/>
      <c r="N2923" s="155"/>
      <c r="O2923" s="155"/>
      <c r="P2923" s="155"/>
      <c r="Q2923" s="155"/>
      <c r="R2923" s="155"/>
      <c r="S2923" s="155"/>
      <c r="T2923" s="155"/>
      <c r="U2923" s="155"/>
      <c r="V2923" s="155"/>
      <c r="W2923" s="155"/>
      <c r="X2923" s="155"/>
      <c r="Y2923" s="155"/>
      <c r="Z2923" s="155"/>
      <c r="AA2923" s="155"/>
      <c r="AB2923" s="155"/>
      <c r="AC2923" s="155"/>
      <c r="AD2923" s="155"/>
      <c r="AE2923" s="155"/>
      <c r="AF2923" s="155"/>
      <c r="AG2923" s="155"/>
      <c r="AH2923" s="155"/>
      <c r="AI2923" s="155"/>
      <c r="AJ2923" s="155"/>
      <c r="AK2923" s="155"/>
      <c r="AL2923" s="155"/>
      <c r="AM2923" s="155"/>
      <c r="AN2923" s="155"/>
      <c r="AO2923" s="155"/>
      <c r="AP2923" s="155"/>
      <c r="AQ2923" s="155"/>
      <c r="AR2923" s="155"/>
    </row>
    <row r="2924" spans="1:44" ht="102" hidden="1" x14ac:dyDescent="0.3">
      <c r="A2924" s="155"/>
      <c r="B2924" s="165" t="s">
        <v>4107</v>
      </c>
      <c r="C2924" s="162"/>
      <c r="D2924" s="170">
        <v>1395.87</v>
      </c>
      <c r="E2924" s="171">
        <v>1395.87</v>
      </c>
      <c r="F2924" s="166" t="s">
        <v>3206</v>
      </c>
      <c r="G2924" s="161" t="s">
        <v>1862</v>
      </c>
      <c r="H2924" s="162" t="s">
        <v>825</v>
      </c>
      <c r="I2924" s="155"/>
      <c r="J2924" s="155"/>
      <c r="K2924" s="155"/>
      <c r="L2924" s="155"/>
      <c r="M2924" s="155"/>
      <c r="N2924" s="155"/>
      <c r="O2924" s="155"/>
      <c r="P2924" s="155"/>
      <c r="Q2924" s="155"/>
      <c r="R2924" s="155"/>
      <c r="S2924" s="155"/>
      <c r="T2924" s="155"/>
      <c r="U2924" s="155"/>
      <c r="V2924" s="155"/>
      <c r="W2924" s="155"/>
      <c r="X2924" s="155"/>
      <c r="Y2924" s="155"/>
      <c r="Z2924" s="155"/>
      <c r="AA2924" s="155"/>
      <c r="AB2924" s="155"/>
      <c r="AC2924" s="155"/>
      <c r="AD2924" s="155"/>
      <c r="AE2924" s="155"/>
      <c r="AF2924" s="155"/>
      <c r="AG2924" s="155"/>
      <c r="AH2924" s="155"/>
      <c r="AI2924" s="155"/>
      <c r="AJ2924" s="155"/>
      <c r="AK2924" s="155"/>
      <c r="AL2924" s="155"/>
      <c r="AM2924" s="155"/>
      <c r="AN2924" s="155"/>
      <c r="AO2924" s="155"/>
      <c r="AP2924" s="155"/>
      <c r="AQ2924" s="155"/>
      <c r="AR2924" s="155"/>
    </row>
    <row r="2925" spans="1:44" ht="102" hidden="1" x14ac:dyDescent="0.3">
      <c r="A2925" s="155"/>
      <c r="B2925" s="166" t="s">
        <v>3206</v>
      </c>
      <c r="C2925" s="167"/>
      <c r="D2925" s="170">
        <v>1395.87</v>
      </c>
      <c r="E2925" s="171">
        <v>1395.87</v>
      </c>
      <c r="F2925" s="161" t="s">
        <v>1862</v>
      </c>
      <c r="G2925" s="165" t="s">
        <v>4107</v>
      </c>
      <c r="H2925" s="162"/>
      <c r="I2925" s="155"/>
      <c r="J2925" s="155"/>
      <c r="K2925" s="155"/>
      <c r="L2925" s="155"/>
      <c r="M2925" s="155"/>
      <c r="N2925" s="155"/>
      <c r="O2925" s="155"/>
      <c r="P2925" s="155"/>
      <c r="Q2925" s="155"/>
      <c r="R2925" s="155"/>
      <c r="S2925" s="155"/>
      <c r="T2925" s="155"/>
      <c r="U2925" s="155"/>
      <c r="V2925" s="155"/>
      <c r="W2925" s="155"/>
      <c r="X2925" s="155"/>
      <c r="Y2925" s="155"/>
      <c r="Z2925" s="155"/>
      <c r="AA2925" s="155"/>
      <c r="AB2925" s="155"/>
      <c r="AC2925" s="155"/>
      <c r="AD2925" s="155"/>
      <c r="AE2925" s="155"/>
      <c r="AF2925" s="155"/>
      <c r="AG2925" s="155"/>
      <c r="AH2925" s="155"/>
      <c r="AI2925" s="155"/>
      <c r="AJ2925" s="155"/>
      <c r="AK2925" s="155"/>
      <c r="AL2925" s="155"/>
      <c r="AM2925" s="155"/>
      <c r="AN2925" s="155"/>
      <c r="AO2925" s="155"/>
      <c r="AP2925" s="155"/>
      <c r="AQ2925" s="155"/>
      <c r="AR2925" s="155"/>
    </row>
    <row r="2926" spans="1:44" ht="102" x14ac:dyDescent="0.3">
      <c r="A2926" s="155"/>
      <c r="B2926" s="161" t="s">
        <v>1862</v>
      </c>
      <c r="C2926" s="162" t="s">
        <v>825</v>
      </c>
      <c r="D2926" s="170">
        <v>2044.41</v>
      </c>
      <c r="E2926" s="171">
        <v>2044.41</v>
      </c>
      <c r="F2926" s="165" t="s">
        <v>4107</v>
      </c>
      <c r="G2926" s="166" t="s">
        <v>3207</v>
      </c>
      <c r="H2926" s="167"/>
      <c r="I2926" s="155"/>
      <c r="J2926" s="155"/>
      <c r="K2926" s="155"/>
      <c r="L2926" s="155"/>
      <c r="M2926" s="155"/>
      <c r="N2926" s="155"/>
      <c r="O2926" s="155"/>
      <c r="P2926" s="155"/>
      <c r="Q2926" s="155"/>
      <c r="R2926" s="155"/>
      <c r="S2926" s="155"/>
      <c r="T2926" s="155"/>
      <c r="U2926" s="155"/>
      <c r="V2926" s="155"/>
      <c r="W2926" s="155"/>
      <c r="X2926" s="155"/>
      <c r="Y2926" s="155"/>
      <c r="Z2926" s="155"/>
      <c r="AA2926" s="155"/>
      <c r="AB2926" s="155"/>
      <c r="AC2926" s="155"/>
      <c r="AD2926" s="155"/>
      <c r="AE2926" s="155"/>
      <c r="AF2926" s="155"/>
      <c r="AG2926" s="155"/>
      <c r="AH2926" s="155"/>
      <c r="AI2926" s="155"/>
      <c r="AJ2926" s="155"/>
      <c r="AK2926" s="155"/>
      <c r="AL2926" s="155"/>
      <c r="AM2926" s="155"/>
      <c r="AN2926" s="155"/>
      <c r="AO2926" s="155"/>
      <c r="AP2926" s="155"/>
      <c r="AQ2926" s="155"/>
      <c r="AR2926" s="155"/>
    </row>
    <row r="2927" spans="1:44" ht="102" hidden="1" x14ac:dyDescent="0.3">
      <c r="A2927" s="155"/>
      <c r="B2927" s="165" t="s">
        <v>4107</v>
      </c>
      <c r="C2927" s="162"/>
      <c r="D2927" s="170">
        <v>2044.41</v>
      </c>
      <c r="E2927" s="171">
        <v>2044.41</v>
      </c>
      <c r="F2927" s="166" t="s">
        <v>3207</v>
      </c>
      <c r="G2927" s="161" t="s">
        <v>1348</v>
      </c>
      <c r="H2927" s="162" t="s">
        <v>855</v>
      </c>
      <c r="I2927" s="155"/>
      <c r="J2927" s="155"/>
      <c r="K2927" s="155"/>
      <c r="L2927" s="155"/>
      <c r="M2927" s="155"/>
      <c r="N2927" s="155"/>
      <c r="O2927" s="155"/>
      <c r="P2927" s="155"/>
      <c r="Q2927" s="155"/>
      <c r="R2927" s="155"/>
      <c r="S2927" s="155"/>
      <c r="T2927" s="155"/>
      <c r="U2927" s="155"/>
      <c r="V2927" s="155"/>
      <c r="W2927" s="155"/>
      <c r="X2927" s="155"/>
      <c r="Y2927" s="155"/>
      <c r="Z2927" s="155"/>
      <c r="AA2927" s="155"/>
      <c r="AB2927" s="155"/>
      <c r="AC2927" s="155"/>
      <c r="AD2927" s="155"/>
      <c r="AE2927" s="155"/>
      <c r="AF2927" s="155"/>
      <c r="AG2927" s="155"/>
      <c r="AH2927" s="155"/>
      <c r="AI2927" s="155"/>
      <c r="AJ2927" s="155"/>
      <c r="AK2927" s="155"/>
      <c r="AL2927" s="155"/>
      <c r="AM2927" s="155"/>
      <c r="AN2927" s="155"/>
      <c r="AO2927" s="155"/>
      <c r="AP2927" s="155"/>
      <c r="AQ2927" s="155"/>
      <c r="AR2927" s="155"/>
    </row>
    <row r="2928" spans="1:44" ht="102" hidden="1" x14ac:dyDescent="0.3">
      <c r="A2928" s="155"/>
      <c r="B2928" s="166" t="s">
        <v>3207</v>
      </c>
      <c r="C2928" s="167"/>
      <c r="D2928" s="170">
        <v>2044.41</v>
      </c>
      <c r="E2928" s="171">
        <v>2044.41</v>
      </c>
      <c r="F2928" s="161" t="s">
        <v>1348</v>
      </c>
      <c r="G2928" s="165" t="s">
        <v>4107</v>
      </c>
      <c r="H2928" s="162"/>
      <c r="I2928" s="155"/>
      <c r="J2928" s="155"/>
      <c r="K2928" s="155"/>
      <c r="L2928" s="155"/>
      <c r="M2928" s="155"/>
      <c r="N2928" s="155"/>
      <c r="O2928" s="155"/>
      <c r="P2928" s="155"/>
      <c r="Q2928" s="155"/>
      <c r="R2928" s="155"/>
      <c r="S2928" s="155"/>
      <c r="T2928" s="155"/>
      <c r="U2928" s="155"/>
      <c r="V2928" s="155"/>
      <c r="W2928" s="155"/>
      <c r="X2928" s="155"/>
      <c r="Y2928" s="155"/>
      <c r="Z2928" s="155"/>
      <c r="AA2928" s="155"/>
      <c r="AB2928" s="155"/>
      <c r="AC2928" s="155"/>
      <c r="AD2928" s="155"/>
      <c r="AE2928" s="155"/>
      <c r="AF2928" s="155"/>
      <c r="AG2928" s="155"/>
      <c r="AH2928" s="155"/>
      <c r="AI2928" s="155"/>
      <c r="AJ2928" s="155"/>
      <c r="AK2928" s="155"/>
      <c r="AL2928" s="155"/>
      <c r="AM2928" s="155"/>
      <c r="AN2928" s="155"/>
      <c r="AO2928" s="155"/>
      <c r="AP2928" s="155"/>
      <c r="AQ2928" s="155"/>
      <c r="AR2928" s="155"/>
    </row>
    <row r="2929" spans="1:44" ht="102" x14ac:dyDescent="0.3">
      <c r="A2929" s="155"/>
      <c r="B2929" s="161" t="s">
        <v>1348</v>
      </c>
      <c r="C2929" s="162" t="s">
        <v>855</v>
      </c>
      <c r="D2929" s="170">
        <v>3586.3</v>
      </c>
      <c r="E2929" s="171">
        <v>3586.3</v>
      </c>
      <c r="F2929" s="165" t="s">
        <v>4107</v>
      </c>
      <c r="G2929" s="166" t="s">
        <v>3208</v>
      </c>
      <c r="H2929" s="167"/>
      <c r="I2929" s="155"/>
      <c r="J2929" s="155"/>
      <c r="K2929" s="155"/>
      <c r="L2929" s="155"/>
      <c r="M2929" s="155"/>
      <c r="N2929" s="155"/>
      <c r="O2929" s="155"/>
      <c r="P2929" s="155"/>
      <c r="Q2929" s="155"/>
      <c r="R2929" s="155"/>
      <c r="S2929" s="155"/>
      <c r="T2929" s="155"/>
      <c r="U2929" s="155"/>
      <c r="V2929" s="155"/>
      <c r="W2929" s="155"/>
      <c r="X2929" s="155"/>
      <c r="Y2929" s="155"/>
      <c r="Z2929" s="155"/>
      <c r="AA2929" s="155"/>
      <c r="AB2929" s="155"/>
      <c r="AC2929" s="155"/>
      <c r="AD2929" s="155"/>
      <c r="AE2929" s="155"/>
      <c r="AF2929" s="155"/>
      <c r="AG2929" s="155"/>
      <c r="AH2929" s="155"/>
      <c r="AI2929" s="155"/>
      <c r="AJ2929" s="155"/>
      <c r="AK2929" s="155"/>
      <c r="AL2929" s="155"/>
      <c r="AM2929" s="155"/>
      <c r="AN2929" s="155"/>
      <c r="AO2929" s="155"/>
      <c r="AP2929" s="155"/>
      <c r="AQ2929" s="155"/>
      <c r="AR2929" s="155"/>
    </row>
    <row r="2930" spans="1:44" ht="102" hidden="1" x14ac:dyDescent="0.3">
      <c r="A2930" s="155"/>
      <c r="B2930" s="165" t="s">
        <v>4107</v>
      </c>
      <c r="C2930" s="162"/>
      <c r="D2930" s="170">
        <v>3586.3</v>
      </c>
      <c r="E2930" s="171">
        <v>3586.3</v>
      </c>
      <c r="F2930" s="166" t="s">
        <v>3208</v>
      </c>
      <c r="G2930" s="161" t="s">
        <v>1727</v>
      </c>
      <c r="H2930" s="162" t="s">
        <v>901</v>
      </c>
      <c r="I2930" s="155"/>
      <c r="J2930" s="155"/>
      <c r="K2930" s="155"/>
      <c r="L2930" s="155"/>
      <c r="M2930" s="155"/>
      <c r="N2930" s="155"/>
      <c r="O2930" s="155"/>
      <c r="P2930" s="155"/>
      <c r="Q2930" s="155"/>
      <c r="R2930" s="155"/>
      <c r="S2930" s="155"/>
      <c r="T2930" s="155"/>
      <c r="U2930" s="155"/>
      <c r="V2930" s="155"/>
      <c r="W2930" s="155"/>
      <c r="X2930" s="155"/>
      <c r="Y2930" s="155"/>
      <c r="Z2930" s="155"/>
      <c r="AA2930" s="155"/>
      <c r="AB2930" s="155"/>
      <c r="AC2930" s="155"/>
      <c r="AD2930" s="155"/>
      <c r="AE2930" s="155"/>
      <c r="AF2930" s="155"/>
      <c r="AG2930" s="155"/>
      <c r="AH2930" s="155"/>
      <c r="AI2930" s="155"/>
      <c r="AJ2930" s="155"/>
      <c r="AK2930" s="155"/>
      <c r="AL2930" s="155"/>
      <c r="AM2930" s="155"/>
      <c r="AN2930" s="155"/>
      <c r="AO2930" s="155"/>
      <c r="AP2930" s="155"/>
      <c r="AQ2930" s="155"/>
      <c r="AR2930" s="155"/>
    </row>
    <row r="2931" spans="1:44" ht="102" hidden="1" x14ac:dyDescent="0.3">
      <c r="A2931" s="155"/>
      <c r="B2931" s="166" t="s">
        <v>3208</v>
      </c>
      <c r="C2931" s="167"/>
      <c r="D2931" s="170">
        <v>3586.3</v>
      </c>
      <c r="E2931" s="171">
        <v>3586.3</v>
      </c>
      <c r="F2931" s="161" t="s">
        <v>1727</v>
      </c>
      <c r="G2931" s="165" t="s">
        <v>4107</v>
      </c>
      <c r="H2931" s="162"/>
      <c r="I2931" s="155"/>
      <c r="J2931" s="155"/>
      <c r="K2931" s="155"/>
      <c r="L2931" s="155"/>
      <c r="M2931" s="155"/>
      <c r="N2931" s="155"/>
      <c r="O2931" s="155"/>
      <c r="P2931" s="155"/>
      <c r="Q2931" s="155"/>
      <c r="R2931" s="155"/>
      <c r="S2931" s="155"/>
      <c r="T2931" s="155"/>
      <c r="U2931" s="155"/>
      <c r="V2931" s="155"/>
      <c r="W2931" s="155"/>
      <c r="X2931" s="155"/>
      <c r="Y2931" s="155"/>
      <c r="Z2931" s="155"/>
      <c r="AA2931" s="155"/>
      <c r="AB2931" s="155"/>
      <c r="AC2931" s="155"/>
      <c r="AD2931" s="155"/>
      <c r="AE2931" s="155"/>
      <c r="AF2931" s="155"/>
      <c r="AG2931" s="155"/>
      <c r="AH2931" s="155"/>
      <c r="AI2931" s="155"/>
      <c r="AJ2931" s="155"/>
      <c r="AK2931" s="155"/>
      <c r="AL2931" s="155"/>
      <c r="AM2931" s="155"/>
      <c r="AN2931" s="155"/>
      <c r="AO2931" s="155"/>
      <c r="AP2931" s="155"/>
      <c r="AQ2931" s="155"/>
      <c r="AR2931" s="155"/>
    </row>
    <row r="2932" spans="1:44" ht="102" x14ac:dyDescent="0.3">
      <c r="A2932" s="155"/>
      <c r="B2932" s="161" t="s">
        <v>1727</v>
      </c>
      <c r="C2932" s="162" t="s">
        <v>901</v>
      </c>
      <c r="D2932" s="170">
        <v>2396.6</v>
      </c>
      <c r="E2932" s="171">
        <v>2396.6</v>
      </c>
      <c r="F2932" s="165" t="s">
        <v>4107</v>
      </c>
      <c r="G2932" s="166" t="s">
        <v>3209</v>
      </c>
      <c r="H2932" s="167"/>
      <c r="I2932" s="155"/>
      <c r="J2932" s="155"/>
      <c r="K2932" s="155"/>
      <c r="L2932" s="155"/>
      <c r="M2932" s="155"/>
      <c r="N2932" s="155"/>
      <c r="O2932" s="155"/>
      <c r="P2932" s="155"/>
      <c r="Q2932" s="155"/>
      <c r="R2932" s="155"/>
      <c r="S2932" s="155"/>
      <c r="T2932" s="155"/>
      <c r="U2932" s="155"/>
      <c r="V2932" s="155"/>
      <c r="W2932" s="155"/>
      <c r="X2932" s="155"/>
      <c r="Y2932" s="155"/>
      <c r="Z2932" s="155"/>
      <c r="AA2932" s="155"/>
      <c r="AB2932" s="155"/>
      <c r="AC2932" s="155"/>
      <c r="AD2932" s="155"/>
      <c r="AE2932" s="155"/>
      <c r="AF2932" s="155"/>
      <c r="AG2932" s="155"/>
      <c r="AH2932" s="155"/>
      <c r="AI2932" s="155"/>
      <c r="AJ2932" s="155"/>
      <c r="AK2932" s="155"/>
      <c r="AL2932" s="155"/>
      <c r="AM2932" s="155"/>
      <c r="AN2932" s="155"/>
      <c r="AO2932" s="155"/>
      <c r="AP2932" s="155"/>
      <c r="AQ2932" s="155"/>
      <c r="AR2932" s="155"/>
    </row>
    <row r="2933" spans="1:44" ht="102" hidden="1" x14ac:dyDescent="0.3">
      <c r="A2933" s="155"/>
      <c r="B2933" s="165" t="s">
        <v>4107</v>
      </c>
      <c r="C2933" s="162"/>
      <c r="D2933" s="170">
        <v>2396.6</v>
      </c>
      <c r="E2933" s="171">
        <v>2396.6</v>
      </c>
      <c r="F2933" s="166" t="s">
        <v>3209</v>
      </c>
      <c r="G2933" s="161" t="s">
        <v>3583</v>
      </c>
      <c r="H2933" s="162" t="s">
        <v>641</v>
      </c>
      <c r="I2933" s="155"/>
      <c r="J2933" s="155"/>
      <c r="K2933" s="155"/>
      <c r="L2933" s="155"/>
      <c r="M2933" s="155"/>
      <c r="N2933" s="155"/>
      <c r="O2933" s="155"/>
      <c r="P2933" s="155"/>
      <c r="Q2933" s="155"/>
      <c r="R2933" s="155"/>
      <c r="S2933" s="155"/>
      <c r="T2933" s="155"/>
      <c r="U2933" s="155"/>
      <c r="V2933" s="155"/>
      <c r="W2933" s="155"/>
      <c r="X2933" s="155"/>
      <c r="Y2933" s="155"/>
      <c r="Z2933" s="155"/>
      <c r="AA2933" s="155"/>
      <c r="AB2933" s="155"/>
      <c r="AC2933" s="155"/>
      <c r="AD2933" s="155"/>
      <c r="AE2933" s="155"/>
      <c r="AF2933" s="155"/>
      <c r="AG2933" s="155"/>
      <c r="AH2933" s="155"/>
      <c r="AI2933" s="155"/>
      <c r="AJ2933" s="155"/>
      <c r="AK2933" s="155"/>
      <c r="AL2933" s="155"/>
      <c r="AM2933" s="155"/>
      <c r="AN2933" s="155"/>
      <c r="AO2933" s="155"/>
      <c r="AP2933" s="155"/>
      <c r="AQ2933" s="155"/>
      <c r="AR2933" s="155"/>
    </row>
    <row r="2934" spans="1:44" ht="102" hidden="1" x14ac:dyDescent="0.3">
      <c r="A2934" s="155"/>
      <c r="B2934" s="166" t="s">
        <v>3209</v>
      </c>
      <c r="C2934" s="167"/>
      <c r="D2934" s="170">
        <v>2396.6</v>
      </c>
      <c r="E2934" s="171">
        <v>2396.6</v>
      </c>
      <c r="F2934" s="161" t="s">
        <v>3583</v>
      </c>
      <c r="G2934" s="165" t="s">
        <v>4107</v>
      </c>
      <c r="H2934" s="162"/>
      <c r="I2934" s="155"/>
      <c r="J2934" s="155"/>
      <c r="K2934" s="155"/>
      <c r="L2934" s="155"/>
      <c r="M2934" s="155"/>
      <c r="N2934" s="155"/>
      <c r="O2934" s="155"/>
      <c r="P2934" s="155"/>
      <c r="Q2934" s="155"/>
      <c r="R2934" s="155"/>
      <c r="S2934" s="155"/>
      <c r="T2934" s="155"/>
      <c r="U2934" s="155"/>
      <c r="V2934" s="155"/>
      <c r="W2934" s="155"/>
      <c r="X2934" s="155"/>
      <c r="Y2934" s="155"/>
      <c r="Z2934" s="155"/>
      <c r="AA2934" s="155"/>
      <c r="AB2934" s="155"/>
      <c r="AC2934" s="155"/>
      <c r="AD2934" s="155"/>
      <c r="AE2934" s="155"/>
      <c r="AF2934" s="155"/>
      <c r="AG2934" s="155"/>
      <c r="AH2934" s="155"/>
      <c r="AI2934" s="155"/>
      <c r="AJ2934" s="155"/>
      <c r="AK2934" s="155"/>
      <c r="AL2934" s="155"/>
      <c r="AM2934" s="155"/>
      <c r="AN2934" s="155"/>
      <c r="AO2934" s="155"/>
      <c r="AP2934" s="155"/>
      <c r="AQ2934" s="155"/>
      <c r="AR2934" s="155"/>
    </row>
    <row r="2935" spans="1:44" ht="102" x14ac:dyDescent="0.3">
      <c r="A2935" s="155"/>
      <c r="B2935" s="161" t="s">
        <v>3583</v>
      </c>
      <c r="C2935" s="162" t="s">
        <v>641</v>
      </c>
      <c r="D2935" s="170">
        <v>1958.51</v>
      </c>
      <c r="E2935" s="171">
        <v>1958.51</v>
      </c>
      <c r="F2935" s="165" t="s">
        <v>4107</v>
      </c>
      <c r="G2935" s="166" t="s">
        <v>4049</v>
      </c>
      <c r="H2935" s="167"/>
      <c r="I2935" s="155"/>
      <c r="J2935" s="155"/>
      <c r="K2935" s="155"/>
      <c r="L2935" s="155"/>
      <c r="M2935" s="155"/>
      <c r="N2935" s="155"/>
      <c r="O2935" s="155"/>
      <c r="P2935" s="155"/>
      <c r="Q2935" s="155"/>
      <c r="R2935" s="155"/>
      <c r="S2935" s="155"/>
      <c r="T2935" s="155"/>
      <c r="U2935" s="155"/>
      <c r="V2935" s="155"/>
      <c r="W2935" s="155"/>
      <c r="X2935" s="155"/>
      <c r="Y2935" s="155"/>
      <c r="Z2935" s="155"/>
      <c r="AA2935" s="155"/>
      <c r="AB2935" s="155"/>
      <c r="AC2935" s="155"/>
      <c r="AD2935" s="155"/>
      <c r="AE2935" s="155"/>
      <c r="AF2935" s="155"/>
      <c r="AG2935" s="155"/>
      <c r="AH2935" s="155"/>
      <c r="AI2935" s="155"/>
      <c r="AJ2935" s="155"/>
      <c r="AK2935" s="155"/>
      <c r="AL2935" s="155"/>
      <c r="AM2935" s="155"/>
      <c r="AN2935" s="155"/>
      <c r="AO2935" s="155"/>
      <c r="AP2935" s="155"/>
      <c r="AQ2935" s="155"/>
      <c r="AR2935" s="155"/>
    </row>
    <row r="2936" spans="1:44" ht="102" hidden="1" x14ac:dyDescent="0.3">
      <c r="A2936" s="155"/>
      <c r="B2936" s="165" t="s">
        <v>4107</v>
      </c>
      <c r="C2936" s="162"/>
      <c r="D2936" s="170">
        <v>1958.51</v>
      </c>
      <c r="E2936" s="171">
        <v>1958.51</v>
      </c>
      <c r="F2936" s="166" t="s">
        <v>4049</v>
      </c>
      <c r="G2936" s="161" t="s">
        <v>2303</v>
      </c>
      <c r="H2936" s="162" t="s">
        <v>858</v>
      </c>
      <c r="I2936" s="155"/>
      <c r="J2936" s="155"/>
      <c r="K2936" s="155"/>
      <c r="L2936" s="155"/>
      <c r="M2936" s="155"/>
      <c r="N2936" s="155"/>
      <c r="O2936" s="155"/>
      <c r="P2936" s="155"/>
      <c r="Q2936" s="155"/>
      <c r="R2936" s="155"/>
      <c r="S2936" s="155"/>
      <c r="T2936" s="155"/>
      <c r="U2936" s="155"/>
      <c r="V2936" s="155"/>
      <c r="W2936" s="155"/>
      <c r="X2936" s="155"/>
      <c r="Y2936" s="155"/>
      <c r="Z2936" s="155"/>
      <c r="AA2936" s="155"/>
      <c r="AB2936" s="155"/>
      <c r="AC2936" s="155"/>
      <c r="AD2936" s="155"/>
      <c r="AE2936" s="155"/>
      <c r="AF2936" s="155"/>
      <c r="AG2936" s="155"/>
      <c r="AH2936" s="155"/>
      <c r="AI2936" s="155"/>
      <c r="AJ2936" s="155"/>
      <c r="AK2936" s="155"/>
      <c r="AL2936" s="155"/>
      <c r="AM2936" s="155"/>
      <c r="AN2936" s="155"/>
      <c r="AO2936" s="155"/>
      <c r="AP2936" s="155"/>
      <c r="AQ2936" s="155"/>
      <c r="AR2936" s="155"/>
    </row>
    <row r="2937" spans="1:44" ht="102" hidden="1" x14ac:dyDescent="0.3">
      <c r="A2937" s="155"/>
      <c r="B2937" s="166" t="s">
        <v>4049</v>
      </c>
      <c r="C2937" s="167"/>
      <c r="D2937" s="170">
        <v>1958.51</v>
      </c>
      <c r="E2937" s="171">
        <v>1958.51</v>
      </c>
      <c r="F2937" s="161" t="s">
        <v>2303</v>
      </c>
      <c r="G2937" s="165" t="s">
        <v>4107</v>
      </c>
      <c r="H2937" s="162"/>
      <c r="I2937" s="155"/>
      <c r="J2937" s="155"/>
      <c r="K2937" s="155"/>
      <c r="L2937" s="155"/>
      <c r="M2937" s="155"/>
      <c r="N2937" s="155"/>
      <c r="O2937" s="155"/>
      <c r="P2937" s="155"/>
      <c r="Q2937" s="155"/>
      <c r="R2937" s="155"/>
      <c r="S2937" s="155"/>
      <c r="T2937" s="155"/>
      <c r="U2937" s="155"/>
      <c r="V2937" s="155"/>
      <c r="W2937" s="155"/>
      <c r="X2937" s="155"/>
      <c r="Y2937" s="155"/>
      <c r="Z2937" s="155"/>
      <c r="AA2937" s="155"/>
      <c r="AB2937" s="155"/>
      <c r="AC2937" s="155"/>
      <c r="AD2937" s="155"/>
      <c r="AE2937" s="155"/>
      <c r="AF2937" s="155"/>
      <c r="AG2937" s="155"/>
      <c r="AH2937" s="155"/>
      <c r="AI2937" s="155"/>
      <c r="AJ2937" s="155"/>
      <c r="AK2937" s="155"/>
      <c r="AL2937" s="155"/>
      <c r="AM2937" s="155"/>
      <c r="AN2937" s="155"/>
      <c r="AO2937" s="155"/>
      <c r="AP2937" s="155"/>
      <c r="AQ2937" s="155"/>
      <c r="AR2937" s="155"/>
    </row>
    <row r="2938" spans="1:44" ht="102" x14ac:dyDescent="0.3">
      <c r="A2938" s="155"/>
      <c r="B2938" s="161" t="s">
        <v>2303</v>
      </c>
      <c r="C2938" s="162" t="s">
        <v>858</v>
      </c>
      <c r="D2938" s="170">
        <v>1937.03</v>
      </c>
      <c r="E2938" s="171">
        <v>1937.03</v>
      </c>
      <c r="F2938" s="165" t="s">
        <v>4107</v>
      </c>
      <c r="G2938" s="166" t="s">
        <v>3473</v>
      </c>
      <c r="H2938" s="167"/>
      <c r="I2938" s="155"/>
      <c r="J2938" s="155"/>
      <c r="K2938" s="155"/>
      <c r="L2938" s="155"/>
      <c r="M2938" s="155"/>
      <c r="N2938" s="155"/>
      <c r="O2938" s="155"/>
      <c r="P2938" s="155"/>
      <c r="Q2938" s="155"/>
      <c r="R2938" s="155"/>
      <c r="S2938" s="155"/>
      <c r="T2938" s="155"/>
      <c r="U2938" s="155"/>
      <c r="V2938" s="155"/>
      <c r="W2938" s="155"/>
      <c r="X2938" s="155"/>
      <c r="Y2938" s="155"/>
      <c r="Z2938" s="155"/>
      <c r="AA2938" s="155"/>
      <c r="AB2938" s="155"/>
      <c r="AC2938" s="155"/>
      <c r="AD2938" s="155"/>
      <c r="AE2938" s="155"/>
      <c r="AF2938" s="155"/>
      <c r="AG2938" s="155"/>
      <c r="AH2938" s="155"/>
      <c r="AI2938" s="155"/>
      <c r="AJ2938" s="155"/>
      <c r="AK2938" s="155"/>
      <c r="AL2938" s="155"/>
      <c r="AM2938" s="155"/>
      <c r="AN2938" s="155"/>
      <c r="AO2938" s="155"/>
      <c r="AP2938" s="155"/>
      <c r="AQ2938" s="155"/>
      <c r="AR2938" s="155"/>
    </row>
    <row r="2939" spans="1:44" ht="102" hidden="1" x14ac:dyDescent="0.3">
      <c r="A2939" s="155"/>
      <c r="B2939" s="165" t="s">
        <v>4107</v>
      </c>
      <c r="C2939" s="162"/>
      <c r="D2939" s="170">
        <v>1937.03</v>
      </c>
      <c r="E2939" s="171">
        <v>1937.03</v>
      </c>
      <c r="F2939" s="166" t="s">
        <v>3473</v>
      </c>
      <c r="G2939" s="161" t="s">
        <v>1713</v>
      </c>
      <c r="H2939" s="162" t="s">
        <v>621</v>
      </c>
      <c r="I2939" s="155"/>
      <c r="J2939" s="155"/>
      <c r="K2939" s="155"/>
      <c r="L2939" s="155"/>
      <c r="M2939" s="155"/>
      <c r="N2939" s="155"/>
      <c r="O2939" s="155"/>
      <c r="P2939" s="155"/>
      <c r="Q2939" s="155"/>
      <c r="R2939" s="155"/>
      <c r="S2939" s="155"/>
      <c r="T2939" s="155"/>
      <c r="U2939" s="155"/>
      <c r="V2939" s="155"/>
      <c r="W2939" s="155"/>
      <c r="X2939" s="155"/>
      <c r="Y2939" s="155"/>
      <c r="Z2939" s="155"/>
      <c r="AA2939" s="155"/>
      <c r="AB2939" s="155"/>
      <c r="AC2939" s="155"/>
      <c r="AD2939" s="155"/>
      <c r="AE2939" s="155"/>
      <c r="AF2939" s="155"/>
      <c r="AG2939" s="155"/>
      <c r="AH2939" s="155"/>
      <c r="AI2939" s="155"/>
      <c r="AJ2939" s="155"/>
      <c r="AK2939" s="155"/>
      <c r="AL2939" s="155"/>
      <c r="AM2939" s="155"/>
      <c r="AN2939" s="155"/>
      <c r="AO2939" s="155"/>
      <c r="AP2939" s="155"/>
      <c r="AQ2939" s="155"/>
      <c r="AR2939" s="155"/>
    </row>
    <row r="2940" spans="1:44" ht="102" hidden="1" x14ac:dyDescent="0.3">
      <c r="A2940" s="155"/>
      <c r="B2940" s="166" t="s">
        <v>3473</v>
      </c>
      <c r="C2940" s="167"/>
      <c r="D2940" s="170">
        <v>1937.03</v>
      </c>
      <c r="E2940" s="171">
        <v>1937.03</v>
      </c>
      <c r="F2940" s="161" t="s">
        <v>1713</v>
      </c>
      <c r="G2940" s="165" t="s">
        <v>4107</v>
      </c>
      <c r="H2940" s="162"/>
      <c r="I2940" s="155"/>
      <c r="J2940" s="155"/>
      <c r="K2940" s="155"/>
      <c r="L2940" s="155"/>
      <c r="M2940" s="155"/>
      <c r="N2940" s="155"/>
      <c r="O2940" s="155"/>
      <c r="P2940" s="155"/>
      <c r="Q2940" s="155"/>
      <c r="R2940" s="155"/>
      <c r="S2940" s="155"/>
      <c r="T2940" s="155"/>
      <c r="U2940" s="155"/>
      <c r="V2940" s="155"/>
      <c r="W2940" s="155"/>
      <c r="X2940" s="155"/>
      <c r="Y2940" s="155"/>
      <c r="Z2940" s="155"/>
      <c r="AA2940" s="155"/>
      <c r="AB2940" s="155"/>
      <c r="AC2940" s="155"/>
      <c r="AD2940" s="155"/>
      <c r="AE2940" s="155"/>
      <c r="AF2940" s="155"/>
      <c r="AG2940" s="155"/>
      <c r="AH2940" s="155"/>
      <c r="AI2940" s="155"/>
      <c r="AJ2940" s="155"/>
      <c r="AK2940" s="155"/>
      <c r="AL2940" s="155"/>
      <c r="AM2940" s="155"/>
      <c r="AN2940" s="155"/>
      <c r="AO2940" s="155"/>
      <c r="AP2940" s="155"/>
      <c r="AQ2940" s="155"/>
      <c r="AR2940" s="155"/>
    </row>
    <row r="2941" spans="1:44" ht="102" x14ac:dyDescent="0.3">
      <c r="A2941" s="155"/>
      <c r="B2941" s="161" t="s">
        <v>1713</v>
      </c>
      <c r="C2941" s="162" t="s">
        <v>621</v>
      </c>
      <c r="D2941" s="170">
        <v>2405.19</v>
      </c>
      <c r="E2941" s="171">
        <v>2405.19</v>
      </c>
      <c r="F2941" s="165" t="s">
        <v>4107</v>
      </c>
      <c r="G2941" s="166" t="s">
        <v>3211</v>
      </c>
      <c r="H2941" s="167"/>
      <c r="I2941" s="155"/>
      <c r="J2941" s="155"/>
      <c r="K2941" s="155"/>
      <c r="L2941" s="155"/>
      <c r="M2941" s="155"/>
      <c r="N2941" s="155"/>
      <c r="O2941" s="155"/>
      <c r="P2941" s="155"/>
      <c r="Q2941" s="155"/>
      <c r="R2941" s="155"/>
      <c r="S2941" s="155"/>
      <c r="T2941" s="155"/>
      <c r="U2941" s="155"/>
      <c r="V2941" s="155"/>
      <c r="W2941" s="155"/>
      <c r="X2941" s="155"/>
      <c r="Y2941" s="155"/>
      <c r="Z2941" s="155"/>
      <c r="AA2941" s="155"/>
      <c r="AB2941" s="155"/>
      <c r="AC2941" s="155"/>
      <c r="AD2941" s="155"/>
      <c r="AE2941" s="155"/>
      <c r="AF2941" s="155"/>
      <c r="AG2941" s="155"/>
      <c r="AH2941" s="155"/>
      <c r="AI2941" s="155"/>
      <c r="AJ2941" s="155"/>
      <c r="AK2941" s="155"/>
      <c r="AL2941" s="155"/>
      <c r="AM2941" s="155"/>
      <c r="AN2941" s="155"/>
      <c r="AO2941" s="155"/>
      <c r="AP2941" s="155"/>
      <c r="AQ2941" s="155"/>
      <c r="AR2941" s="155"/>
    </row>
    <row r="2942" spans="1:44" ht="102" hidden="1" x14ac:dyDescent="0.3">
      <c r="A2942" s="155"/>
      <c r="B2942" s="165" t="s">
        <v>4107</v>
      </c>
      <c r="C2942" s="162"/>
      <c r="D2942" s="170">
        <v>2405.19</v>
      </c>
      <c r="E2942" s="171">
        <v>2405.19</v>
      </c>
      <c r="F2942" s="166" t="s">
        <v>3211</v>
      </c>
      <c r="G2942" s="161" t="s">
        <v>1891</v>
      </c>
      <c r="H2942" s="162" t="s">
        <v>1194</v>
      </c>
      <c r="I2942" s="155"/>
      <c r="J2942" s="155"/>
      <c r="K2942" s="155"/>
      <c r="L2942" s="155"/>
      <c r="M2942" s="155"/>
      <c r="N2942" s="155"/>
      <c r="O2942" s="155"/>
      <c r="P2942" s="155"/>
      <c r="Q2942" s="155"/>
      <c r="R2942" s="155"/>
      <c r="S2942" s="155"/>
      <c r="T2942" s="155"/>
      <c r="U2942" s="155"/>
      <c r="V2942" s="155"/>
      <c r="W2942" s="155"/>
      <c r="X2942" s="155"/>
      <c r="Y2942" s="155"/>
      <c r="Z2942" s="155"/>
      <c r="AA2942" s="155"/>
      <c r="AB2942" s="155"/>
      <c r="AC2942" s="155"/>
      <c r="AD2942" s="155"/>
      <c r="AE2942" s="155"/>
      <c r="AF2942" s="155"/>
      <c r="AG2942" s="155"/>
      <c r="AH2942" s="155"/>
      <c r="AI2942" s="155"/>
      <c r="AJ2942" s="155"/>
      <c r="AK2942" s="155"/>
      <c r="AL2942" s="155"/>
      <c r="AM2942" s="155"/>
      <c r="AN2942" s="155"/>
      <c r="AO2942" s="155"/>
      <c r="AP2942" s="155"/>
      <c r="AQ2942" s="155"/>
      <c r="AR2942" s="155"/>
    </row>
    <row r="2943" spans="1:44" ht="102" hidden="1" x14ac:dyDescent="0.3">
      <c r="A2943" s="155"/>
      <c r="B2943" s="166" t="s">
        <v>3211</v>
      </c>
      <c r="C2943" s="167"/>
      <c r="D2943" s="170">
        <v>2405.19</v>
      </c>
      <c r="E2943" s="171">
        <v>2405.19</v>
      </c>
      <c r="F2943" s="161" t="s">
        <v>1891</v>
      </c>
      <c r="G2943" s="165" t="s">
        <v>4107</v>
      </c>
      <c r="H2943" s="162"/>
      <c r="I2943" s="155"/>
      <c r="J2943" s="155"/>
      <c r="K2943" s="155"/>
      <c r="L2943" s="155"/>
      <c r="M2943" s="155"/>
      <c r="N2943" s="155"/>
      <c r="O2943" s="155"/>
      <c r="P2943" s="155"/>
      <c r="Q2943" s="155"/>
      <c r="R2943" s="155"/>
      <c r="S2943" s="155"/>
      <c r="T2943" s="155"/>
      <c r="U2943" s="155"/>
      <c r="V2943" s="155"/>
      <c r="W2943" s="155"/>
      <c r="X2943" s="155"/>
      <c r="Y2943" s="155"/>
      <c r="Z2943" s="155"/>
      <c r="AA2943" s="155"/>
      <c r="AB2943" s="155"/>
      <c r="AC2943" s="155"/>
      <c r="AD2943" s="155"/>
      <c r="AE2943" s="155"/>
      <c r="AF2943" s="155"/>
      <c r="AG2943" s="155"/>
      <c r="AH2943" s="155"/>
      <c r="AI2943" s="155"/>
      <c r="AJ2943" s="155"/>
      <c r="AK2943" s="155"/>
      <c r="AL2943" s="155"/>
      <c r="AM2943" s="155"/>
      <c r="AN2943" s="155"/>
      <c r="AO2943" s="155"/>
      <c r="AP2943" s="155"/>
      <c r="AQ2943" s="155"/>
      <c r="AR2943" s="155"/>
    </row>
    <row r="2944" spans="1:44" ht="102" x14ac:dyDescent="0.3">
      <c r="A2944" s="155"/>
      <c r="B2944" s="161" t="s">
        <v>1891</v>
      </c>
      <c r="C2944" s="162" t="s">
        <v>1194</v>
      </c>
      <c r="D2944" s="170">
        <v>3728.04</v>
      </c>
      <c r="E2944" s="171">
        <v>3728.04</v>
      </c>
      <c r="F2944" s="165" t="s">
        <v>4107</v>
      </c>
      <c r="G2944" s="166" t="s">
        <v>3212</v>
      </c>
      <c r="H2944" s="167"/>
      <c r="I2944" s="155"/>
      <c r="J2944" s="155"/>
      <c r="K2944" s="155"/>
      <c r="L2944" s="155"/>
      <c r="M2944" s="155"/>
      <c r="N2944" s="155"/>
      <c r="O2944" s="155"/>
      <c r="P2944" s="155"/>
      <c r="Q2944" s="155"/>
      <c r="R2944" s="155"/>
      <c r="S2944" s="155"/>
      <c r="T2944" s="155"/>
      <c r="U2944" s="155"/>
      <c r="V2944" s="155"/>
      <c r="W2944" s="155"/>
      <c r="X2944" s="155"/>
      <c r="Y2944" s="155"/>
      <c r="Z2944" s="155"/>
      <c r="AA2944" s="155"/>
      <c r="AB2944" s="155"/>
      <c r="AC2944" s="155"/>
      <c r="AD2944" s="155"/>
      <c r="AE2944" s="155"/>
      <c r="AF2944" s="155"/>
      <c r="AG2944" s="155"/>
      <c r="AH2944" s="155"/>
      <c r="AI2944" s="155"/>
      <c r="AJ2944" s="155"/>
      <c r="AK2944" s="155"/>
      <c r="AL2944" s="155"/>
      <c r="AM2944" s="155"/>
      <c r="AN2944" s="155"/>
      <c r="AO2944" s="155"/>
      <c r="AP2944" s="155"/>
      <c r="AQ2944" s="155"/>
      <c r="AR2944" s="155"/>
    </row>
    <row r="2945" spans="1:44" ht="102" hidden="1" x14ac:dyDescent="0.3">
      <c r="A2945" s="155"/>
      <c r="B2945" s="165" t="s">
        <v>4107</v>
      </c>
      <c r="C2945" s="162"/>
      <c r="D2945" s="170">
        <v>3728.04</v>
      </c>
      <c r="E2945" s="171">
        <v>3728.04</v>
      </c>
      <c r="F2945" s="166" t="s">
        <v>3212</v>
      </c>
      <c r="G2945" s="161" t="s">
        <v>2299</v>
      </c>
      <c r="H2945" s="162" t="s">
        <v>1139</v>
      </c>
      <c r="I2945" s="155"/>
      <c r="J2945" s="155"/>
      <c r="K2945" s="155"/>
      <c r="L2945" s="155"/>
      <c r="M2945" s="155"/>
      <c r="N2945" s="155"/>
      <c r="O2945" s="155"/>
      <c r="P2945" s="155"/>
      <c r="Q2945" s="155"/>
      <c r="R2945" s="155"/>
      <c r="S2945" s="155"/>
      <c r="T2945" s="155"/>
      <c r="U2945" s="155"/>
      <c r="V2945" s="155"/>
      <c r="W2945" s="155"/>
      <c r="X2945" s="155"/>
      <c r="Y2945" s="155"/>
      <c r="Z2945" s="155"/>
      <c r="AA2945" s="155"/>
      <c r="AB2945" s="155"/>
      <c r="AC2945" s="155"/>
      <c r="AD2945" s="155"/>
      <c r="AE2945" s="155"/>
      <c r="AF2945" s="155"/>
      <c r="AG2945" s="155"/>
      <c r="AH2945" s="155"/>
      <c r="AI2945" s="155"/>
      <c r="AJ2945" s="155"/>
      <c r="AK2945" s="155"/>
      <c r="AL2945" s="155"/>
      <c r="AM2945" s="155"/>
      <c r="AN2945" s="155"/>
      <c r="AO2945" s="155"/>
      <c r="AP2945" s="155"/>
      <c r="AQ2945" s="155"/>
      <c r="AR2945" s="155"/>
    </row>
    <row r="2946" spans="1:44" ht="102" hidden="1" x14ac:dyDescent="0.3">
      <c r="A2946" s="155"/>
      <c r="B2946" s="166" t="s">
        <v>3212</v>
      </c>
      <c r="C2946" s="167"/>
      <c r="D2946" s="170">
        <v>3728.04</v>
      </c>
      <c r="E2946" s="171">
        <v>3728.04</v>
      </c>
      <c r="F2946" s="161" t="s">
        <v>2299</v>
      </c>
      <c r="G2946" s="165" t="s">
        <v>4107</v>
      </c>
      <c r="H2946" s="162"/>
      <c r="I2946" s="155"/>
      <c r="J2946" s="155"/>
      <c r="K2946" s="155"/>
      <c r="L2946" s="155"/>
      <c r="M2946" s="155"/>
      <c r="N2946" s="155"/>
      <c r="O2946" s="155"/>
      <c r="P2946" s="155"/>
      <c r="Q2946" s="155"/>
      <c r="R2946" s="155"/>
      <c r="S2946" s="155"/>
      <c r="T2946" s="155"/>
      <c r="U2946" s="155"/>
      <c r="V2946" s="155"/>
      <c r="W2946" s="155"/>
      <c r="X2946" s="155"/>
      <c r="Y2946" s="155"/>
      <c r="Z2946" s="155"/>
      <c r="AA2946" s="155"/>
      <c r="AB2946" s="155"/>
      <c r="AC2946" s="155"/>
      <c r="AD2946" s="155"/>
      <c r="AE2946" s="155"/>
      <c r="AF2946" s="155"/>
      <c r="AG2946" s="155"/>
      <c r="AH2946" s="155"/>
      <c r="AI2946" s="155"/>
      <c r="AJ2946" s="155"/>
      <c r="AK2946" s="155"/>
      <c r="AL2946" s="155"/>
      <c r="AM2946" s="155"/>
      <c r="AN2946" s="155"/>
      <c r="AO2946" s="155"/>
      <c r="AP2946" s="155"/>
      <c r="AQ2946" s="155"/>
      <c r="AR2946" s="155"/>
    </row>
    <row r="2947" spans="1:44" ht="102" x14ac:dyDescent="0.3">
      <c r="A2947" s="155"/>
      <c r="B2947" s="161" t="s">
        <v>2299</v>
      </c>
      <c r="C2947" s="162" t="s">
        <v>1139</v>
      </c>
      <c r="D2947" s="170">
        <v>1992.87</v>
      </c>
      <c r="E2947" s="171">
        <v>1992.87</v>
      </c>
      <c r="F2947" s="165" t="s">
        <v>4107</v>
      </c>
      <c r="G2947" s="166" t="s">
        <v>3213</v>
      </c>
      <c r="H2947" s="167"/>
      <c r="I2947" s="155"/>
      <c r="J2947" s="155"/>
      <c r="K2947" s="155"/>
      <c r="L2947" s="155"/>
      <c r="M2947" s="155"/>
      <c r="N2947" s="155"/>
      <c r="O2947" s="155"/>
      <c r="P2947" s="155"/>
      <c r="Q2947" s="155"/>
      <c r="R2947" s="155"/>
      <c r="S2947" s="155"/>
      <c r="T2947" s="155"/>
      <c r="U2947" s="155"/>
      <c r="V2947" s="155"/>
      <c r="W2947" s="155"/>
      <c r="X2947" s="155"/>
      <c r="Y2947" s="155"/>
      <c r="Z2947" s="155"/>
      <c r="AA2947" s="155"/>
      <c r="AB2947" s="155"/>
      <c r="AC2947" s="155"/>
      <c r="AD2947" s="155"/>
      <c r="AE2947" s="155"/>
      <c r="AF2947" s="155"/>
      <c r="AG2947" s="155"/>
      <c r="AH2947" s="155"/>
      <c r="AI2947" s="155"/>
      <c r="AJ2947" s="155"/>
      <c r="AK2947" s="155"/>
      <c r="AL2947" s="155"/>
      <c r="AM2947" s="155"/>
      <c r="AN2947" s="155"/>
      <c r="AO2947" s="155"/>
      <c r="AP2947" s="155"/>
      <c r="AQ2947" s="155"/>
      <c r="AR2947" s="155"/>
    </row>
    <row r="2948" spans="1:44" ht="102" hidden="1" x14ac:dyDescent="0.3">
      <c r="A2948" s="155"/>
      <c r="B2948" s="165" t="s">
        <v>4107</v>
      </c>
      <c r="C2948" s="162"/>
      <c r="D2948" s="170">
        <v>1992.87</v>
      </c>
      <c r="E2948" s="171">
        <v>1992.87</v>
      </c>
      <c r="F2948" s="166" t="s">
        <v>3213</v>
      </c>
      <c r="G2948" s="161" t="s">
        <v>1358</v>
      </c>
      <c r="H2948" s="162" t="s">
        <v>671</v>
      </c>
      <c r="I2948" s="155"/>
      <c r="J2948" s="155"/>
      <c r="K2948" s="155"/>
      <c r="L2948" s="155"/>
      <c r="M2948" s="155"/>
      <c r="N2948" s="155"/>
      <c r="O2948" s="155"/>
      <c r="P2948" s="155"/>
      <c r="Q2948" s="155"/>
      <c r="R2948" s="155"/>
      <c r="S2948" s="155"/>
      <c r="T2948" s="155"/>
      <c r="U2948" s="155"/>
      <c r="V2948" s="155"/>
      <c r="W2948" s="155"/>
      <c r="X2948" s="155"/>
      <c r="Y2948" s="155"/>
      <c r="Z2948" s="155"/>
      <c r="AA2948" s="155"/>
      <c r="AB2948" s="155"/>
      <c r="AC2948" s="155"/>
      <c r="AD2948" s="155"/>
      <c r="AE2948" s="155"/>
      <c r="AF2948" s="155"/>
      <c r="AG2948" s="155"/>
      <c r="AH2948" s="155"/>
      <c r="AI2948" s="155"/>
      <c r="AJ2948" s="155"/>
      <c r="AK2948" s="155"/>
      <c r="AL2948" s="155"/>
      <c r="AM2948" s="155"/>
      <c r="AN2948" s="155"/>
      <c r="AO2948" s="155"/>
      <c r="AP2948" s="155"/>
      <c r="AQ2948" s="155"/>
      <c r="AR2948" s="155"/>
    </row>
    <row r="2949" spans="1:44" ht="102" hidden="1" x14ac:dyDescent="0.3">
      <c r="A2949" s="155"/>
      <c r="B2949" s="166" t="s">
        <v>3213</v>
      </c>
      <c r="C2949" s="167"/>
      <c r="D2949" s="170">
        <v>1992.87</v>
      </c>
      <c r="E2949" s="171">
        <v>1992.87</v>
      </c>
      <c r="F2949" s="161" t="s">
        <v>1358</v>
      </c>
      <c r="G2949" s="165" t="s">
        <v>4107</v>
      </c>
      <c r="H2949" s="162"/>
      <c r="I2949" s="155"/>
      <c r="J2949" s="155"/>
      <c r="K2949" s="155"/>
      <c r="L2949" s="155"/>
      <c r="M2949" s="155"/>
      <c r="N2949" s="155"/>
      <c r="O2949" s="155"/>
      <c r="P2949" s="155"/>
      <c r="Q2949" s="155"/>
      <c r="R2949" s="155"/>
      <c r="S2949" s="155"/>
      <c r="T2949" s="155"/>
      <c r="U2949" s="155"/>
      <c r="V2949" s="155"/>
      <c r="W2949" s="155"/>
      <c r="X2949" s="155"/>
      <c r="Y2949" s="155"/>
      <c r="Z2949" s="155"/>
      <c r="AA2949" s="155"/>
      <c r="AB2949" s="155"/>
      <c r="AC2949" s="155"/>
      <c r="AD2949" s="155"/>
      <c r="AE2949" s="155"/>
      <c r="AF2949" s="155"/>
      <c r="AG2949" s="155"/>
      <c r="AH2949" s="155"/>
      <c r="AI2949" s="155"/>
      <c r="AJ2949" s="155"/>
      <c r="AK2949" s="155"/>
      <c r="AL2949" s="155"/>
      <c r="AM2949" s="155"/>
      <c r="AN2949" s="155"/>
      <c r="AO2949" s="155"/>
      <c r="AP2949" s="155"/>
      <c r="AQ2949" s="155"/>
      <c r="AR2949" s="155"/>
    </row>
    <row r="2950" spans="1:44" ht="102" x14ac:dyDescent="0.3">
      <c r="A2950" s="155"/>
      <c r="B2950" s="161" t="s">
        <v>1358</v>
      </c>
      <c r="C2950" s="162" t="s">
        <v>671</v>
      </c>
      <c r="D2950" s="170">
        <v>1494.65</v>
      </c>
      <c r="E2950" s="171">
        <v>1494.65</v>
      </c>
      <c r="F2950" s="165" t="s">
        <v>4107</v>
      </c>
      <c r="G2950" s="166" t="s">
        <v>3214</v>
      </c>
      <c r="H2950" s="167"/>
      <c r="I2950" s="155"/>
      <c r="J2950" s="155"/>
      <c r="K2950" s="155"/>
      <c r="L2950" s="155"/>
      <c r="M2950" s="155"/>
      <c r="N2950" s="155"/>
      <c r="O2950" s="155"/>
      <c r="P2950" s="155"/>
      <c r="Q2950" s="155"/>
      <c r="R2950" s="155"/>
      <c r="S2950" s="155"/>
      <c r="T2950" s="155"/>
      <c r="U2950" s="155"/>
      <c r="V2950" s="155"/>
      <c r="W2950" s="155"/>
      <c r="X2950" s="155"/>
      <c r="Y2950" s="155"/>
      <c r="Z2950" s="155"/>
      <c r="AA2950" s="155"/>
      <c r="AB2950" s="155"/>
      <c r="AC2950" s="155"/>
      <c r="AD2950" s="155"/>
      <c r="AE2950" s="155"/>
      <c r="AF2950" s="155"/>
      <c r="AG2950" s="155"/>
      <c r="AH2950" s="155"/>
      <c r="AI2950" s="155"/>
      <c r="AJ2950" s="155"/>
      <c r="AK2950" s="155"/>
      <c r="AL2950" s="155"/>
      <c r="AM2950" s="155"/>
      <c r="AN2950" s="155"/>
      <c r="AO2950" s="155"/>
      <c r="AP2950" s="155"/>
      <c r="AQ2950" s="155"/>
      <c r="AR2950" s="155"/>
    </row>
    <row r="2951" spans="1:44" ht="102" hidden="1" x14ac:dyDescent="0.3">
      <c r="A2951" s="155"/>
      <c r="B2951" s="165" t="s">
        <v>4107</v>
      </c>
      <c r="C2951" s="162"/>
      <c r="D2951" s="170">
        <v>1494.65</v>
      </c>
      <c r="E2951" s="171">
        <v>1494.65</v>
      </c>
      <c r="F2951" s="166" t="s">
        <v>3214</v>
      </c>
      <c r="G2951" s="161" t="s">
        <v>1752</v>
      </c>
      <c r="H2951" s="162" t="s">
        <v>323</v>
      </c>
      <c r="I2951" s="155"/>
      <c r="J2951" s="155"/>
      <c r="K2951" s="155"/>
      <c r="L2951" s="155"/>
      <c r="M2951" s="155"/>
      <c r="N2951" s="155"/>
      <c r="O2951" s="155"/>
      <c r="P2951" s="155"/>
      <c r="Q2951" s="155"/>
      <c r="R2951" s="155"/>
      <c r="S2951" s="155"/>
      <c r="T2951" s="155"/>
      <c r="U2951" s="155"/>
      <c r="V2951" s="155"/>
      <c r="W2951" s="155"/>
      <c r="X2951" s="155"/>
      <c r="Y2951" s="155"/>
      <c r="Z2951" s="155"/>
      <c r="AA2951" s="155"/>
      <c r="AB2951" s="155"/>
      <c r="AC2951" s="155"/>
      <c r="AD2951" s="155"/>
      <c r="AE2951" s="155"/>
      <c r="AF2951" s="155"/>
      <c r="AG2951" s="155"/>
      <c r="AH2951" s="155"/>
      <c r="AI2951" s="155"/>
      <c r="AJ2951" s="155"/>
      <c r="AK2951" s="155"/>
      <c r="AL2951" s="155"/>
      <c r="AM2951" s="155"/>
      <c r="AN2951" s="155"/>
      <c r="AO2951" s="155"/>
      <c r="AP2951" s="155"/>
      <c r="AQ2951" s="155"/>
      <c r="AR2951" s="155"/>
    </row>
    <row r="2952" spans="1:44" ht="102" hidden="1" x14ac:dyDescent="0.3">
      <c r="A2952" s="155"/>
      <c r="B2952" s="166" t="s">
        <v>3214</v>
      </c>
      <c r="C2952" s="167"/>
      <c r="D2952" s="170">
        <v>1494.65</v>
      </c>
      <c r="E2952" s="171">
        <v>1494.65</v>
      </c>
      <c r="F2952" s="161" t="s">
        <v>1752</v>
      </c>
      <c r="G2952" s="165" t="s">
        <v>4107</v>
      </c>
      <c r="H2952" s="162"/>
      <c r="I2952" s="155"/>
      <c r="J2952" s="155"/>
      <c r="K2952" s="155"/>
      <c r="L2952" s="155"/>
      <c r="M2952" s="155"/>
      <c r="N2952" s="155"/>
      <c r="O2952" s="155"/>
      <c r="P2952" s="155"/>
      <c r="Q2952" s="155"/>
      <c r="R2952" s="155"/>
      <c r="S2952" s="155"/>
      <c r="T2952" s="155"/>
      <c r="U2952" s="155"/>
      <c r="V2952" s="155"/>
      <c r="W2952" s="155"/>
      <c r="X2952" s="155"/>
      <c r="Y2952" s="155"/>
      <c r="Z2952" s="155"/>
      <c r="AA2952" s="155"/>
      <c r="AB2952" s="155"/>
      <c r="AC2952" s="155"/>
      <c r="AD2952" s="155"/>
      <c r="AE2952" s="155"/>
      <c r="AF2952" s="155"/>
      <c r="AG2952" s="155"/>
      <c r="AH2952" s="155"/>
      <c r="AI2952" s="155"/>
      <c r="AJ2952" s="155"/>
      <c r="AK2952" s="155"/>
      <c r="AL2952" s="155"/>
      <c r="AM2952" s="155"/>
      <c r="AN2952" s="155"/>
      <c r="AO2952" s="155"/>
      <c r="AP2952" s="155"/>
      <c r="AQ2952" s="155"/>
      <c r="AR2952" s="155"/>
    </row>
    <row r="2953" spans="1:44" ht="102" x14ac:dyDescent="0.3">
      <c r="A2953" s="155"/>
      <c r="B2953" s="161" t="s">
        <v>1752</v>
      </c>
      <c r="C2953" s="162" t="s">
        <v>323</v>
      </c>
      <c r="D2953" s="170">
        <v>2392.3000000000002</v>
      </c>
      <c r="E2953" s="171">
        <v>2392.3000000000002</v>
      </c>
      <c r="F2953" s="165" t="s">
        <v>4107</v>
      </c>
      <c r="G2953" s="166" t="s">
        <v>2770</v>
      </c>
      <c r="H2953" s="167"/>
      <c r="I2953" s="155"/>
      <c r="J2953" s="155"/>
      <c r="K2953" s="155"/>
      <c r="L2953" s="155"/>
      <c r="M2953" s="155"/>
      <c r="N2953" s="155"/>
      <c r="O2953" s="155"/>
      <c r="P2953" s="155"/>
      <c r="Q2953" s="155"/>
      <c r="R2953" s="155"/>
      <c r="S2953" s="155"/>
      <c r="T2953" s="155"/>
      <c r="U2953" s="155"/>
      <c r="V2953" s="155"/>
      <c r="W2953" s="155"/>
      <c r="X2953" s="155"/>
      <c r="Y2953" s="155"/>
      <c r="Z2953" s="155"/>
      <c r="AA2953" s="155"/>
      <c r="AB2953" s="155"/>
      <c r="AC2953" s="155"/>
      <c r="AD2953" s="155"/>
      <c r="AE2953" s="155"/>
      <c r="AF2953" s="155"/>
      <c r="AG2953" s="155"/>
      <c r="AH2953" s="155"/>
      <c r="AI2953" s="155"/>
      <c r="AJ2953" s="155"/>
      <c r="AK2953" s="155"/>
      <c r="AL2953" s="155"/>
      <c r="AM2953" s="155"/>
      <c r="AN2953" s="155"/>
      <c r="AO2953" s="155"/>
      <c r="AP2953" s="155"/>
      <c r="AQ2953" s="155"/>
      <c r="AR2953" s="155"/>
    </row>
    <row r="2954" spans="1:44" ht="102" hidden="1" x14ac:dyDescent="0.3">
      <c r="A2954" s="155"/>
      <c r="B2954" s="165" t="s">
        <v>4107</v>
      </c>
      <c r="C2954" s="162"/>
      <c r="D2954" s="170">
        <v>2392.3000000000002</v>
      </c>
      <c r="E2954" s="171">
        <v>2392.3000000000002</v>
      </c>
      <c r="F2954" s="166" t="s">
        <v>2770</v>
      </c>
      <c r="G2954" s="161" t="s">
        <v>1884</v>
      </c>
      <c r="H2954" s="162" t="s">
        <v>913</v>
      </c>
      <c r="I2954" s="155"/>
      <c r="J2954" s="155"/>
      <c r="K2954" s="155"/>
      <c r="L2954" s="155"/>
      <c r="M2954" s="155"/>
      <c r="N2954" s="155"/>
      <c r="O2954" s="155"/>
      <c r="P2954" s="155"/>
      <c r="Q2954" s="155"/>
      <c r="R2954" s="155"/>
      <c r="S2954" s="155"/>
      <c r="T2954" s="155"/>
      <c r="U2954" s="155"/>
      <c r="V2954" s="155"/>
      <c r="W2954" s="155"/>
      <c r="X2954" s="155"/>
      <c r="Y2954" s="155"/>
      <c r="Z2954" s="155"/>
      <c r="AA2954" s="155"/>
      <c r="AB2954" s="155"/>
      <c r="AC2954" s="155"/>
      <c r="AD2954" s="155"/>
      <c r="AE2954" s="155"/>
      <c r="AF2954" s="155"/>
      <c r="AG2954" s="155"/>
      <c r="AH2954" s="155"/>
      <c r="AI2954" s="155"/>
      <c r="AJ2954" s="155"/>
      <c r="AK2954" s="155"/>
      <c r="AL2954" s="155"/>
      <c r="AM2954" s="155"/>
      <c r="AN2954" s="155"/>
      <c r="AO2954" s="155"/>
      <c r="AP2954" s="155"/>
      <c r="AQ2954" s="155"/>
      <c r="AR2954" s="155"/>
    </row>
    <row r="2955" spans="1:44" ht="102" hidden="1" x14ac:dyDescent="0.3">
      <c r="A2955" s="155"/>
      <c r="B2955" s="166" t="s">
        <v>2770</v>
      </c>
      <c r="C2955" s="167"/>
      <c r="D2955" s="170">
        <v>2392.3000000000002</v>
      </c>
      <c r="E2955" s="171">
        <v>2392.3000000000002</v>
      </c>
      <c r="F2955" s="161" t="s">
        <v>1884</v>
      </c>
      <c r="G2955" s="165" t="s">
        <v>4107</v>
      </c>
      <c r="H2955" s="162"/>
      <c r="I2955" s="155"/>
      <c r="J2955" s="155"/>
      <c r="K2955" s="155"/>
      <c r="L2955" s="155"/>
      <c r="M2955" s="155"/>
      <c r="N2955" s="155"/>
      <c r="O2955" s="155"/>
      <c r="P2955" s="155"/>
      <c r="Q2955" s="155"/>
      <c r="R2955" s="155"/>
      <c r="S2955" s="155"/>
      <c r="T2955" s="155"/>
      <c r="U2955" s="155"/>
      <c r="V2955" s="155"/>
      <c r="W2955" s="155"/>
      <c r="X2955" s="155"/>
      <c r="Y2955" s="155"/>
      <c r="Z2955" s="155"/>
      <c r="AA2955" s="155"/>
      <c r="AB2955" s="155"/>
      <c r="AC2955" s="155"/>
      <c r="AD2955" s="155"/>
      <c r="AE2955" s="155"/>
      <c r="AF2955" s="155"/>
      <c r="AG2955" s="155"/>
      <c r="AH2955" s="155"/>
      <c r="AI2955" s="155"/>
      <c r="AJ2955" s="155"/>
      <c r="AK2955" s="155"/>
      <c r="AL2955" s="155"/>
      <c r="AM2955" s="155"/>
      <c r="AN2955" s="155"/>
      <c r="AO2955" s="155"/>
      <c r="AP2955" s="155"/>
      <c r="AQ2955" s="155"/>
      <c r="AR2955" s="155"/>
    </row>
    <row r="2956" spans="1:44" ht="102" x14ac:dyDescent="0.3">
      <c r="A2956" s="155"/>
      <c r="B2956" s="161" t="s">
        <v>1884</v>
      </c>
      <c r="C2956" s="162" t="s">
        <v>913</v>
      </c>
      <c r="D2956" s="170">
        <v>2650</v>
      </c>
      <c r="E2956" s="171">
        <v>2650</v>
      </c>
      <c r="F2956" s="165" t="s">
        <v>4107</v>
      </c>
      <c r="G2956" s="166" t="s">
        <v>3215</v>
      </c>
      <c r="H2956" s="167"/>
      <c r="I2956" s="155"/>
      <c r="J2956" s="155"/>
      <c r="K2956" s="155"/>
      <c r="L2956" s="155"/>
      <c r="M2956" s="155"/>
      <c r="N2956" s="155"/>
      <c r="O2956" s="155"/>
      <c r="P2956" s="155"/>
      <c r="Q2956" s="155"/>
      <c r="R2956" s="155"/>
      <c r="S2956" s="155"/>
      <c r="T2956" s="155"/>
      <c r="U2956" s="155"/>
      <c r="V2956" s="155"/>
      <c r="W2956" s="155"/>
      <c r="X2956" s="155"/>
      <c r="Y2956" s="155"/>
      <c r="Z2956" s="155"/>
      <c r="AA2956" s="155"/>
      <c r="AB2956" s="155"/>
      <c r="AC2956" s="155"/>
      <c r="AD2956" s="155"/>
      <c r="AE2956" s="155"/>
      <c r="AF2956" s="155"/>
      <c r="AG2956" s="155"/>
      <c r="AH2956" s="155"/>
      <c r="AI2956" s="155"/>
      <c r="AJ2956" s="155"/>
      <c r="AK2956" s="155"/>
      <c r="AL2956" s="155"/>
      <c r="AM2956" s="155"/>
      <c r="AN2956" s="155"/>
      <c r="AO2956" s="155"/>
      <c r="AP2956" s="155"/>
      <c r="AQ2956" s="155"/>
      <c r="AR2956" s="155"/>
    </row>
    <row r="2957" spans="1:44" ht="102" hidden="1" x14ac:dyDescent="0.3">
      <c r="A2957" s="155"/>
      <c r="B2957" s="165" t="s">
        <v>4107</v>
      </c>
      <c r="C2957" s="162"/>
      <c r="D2957" s="170">
        <v>2650</v>
      </c>
      <c r="E2957" s="171">
        <v>2650</v>
      </c>
      <c r="F2957" s="166" t="s">
        <v>3215</v>
      </c>
      <c r="G2957" s="161" t="s">
        <v>1739</v>
      </c>
      <c r="H2957" s="162" t="s">
        <v>870</v>
      </c>
      <c r="I2957" s="155"/>
      <c r="J2957" s="155"/>
      <c r="K2957" s="155"/>
      <c r="L2957" s="155"/>
      <c r="M2957" s="155"/>
      <c r="N2957" s="155"/>
      <c r="O2957" s="155"/>
      <c r="P2957" s="155"/>
      <c r="Q2957" s="155"/>
      <c r="R2957" s="155"/>
      <c r="S2957" s="155"/>
      <c r="T2957" s="155"/>
      <c r="U2957" s="155"/>
      <c r="V2957" s="155"/>
      <c r="W2957" s="155"/>
      <c r="X2957" s="155"/>
      <c r="Y2957" s="155"/>
      <c r="Z2957" s="155"/>
      <c r="AA2957" s="155"/>
      <c r="AB2957" s="155"/>
      <c r="AC2957" s="155"/>
      <c r="AD2957" s="155"/>
      <c r="AE2957" s="155"/>
      <c r="AF2957" s="155"/>
      <c r="AG2957" s="155"/>
      <c r="AH2957" s="155"/>
      <c r="AI2957" s="155"/>
      <c r="AJ2957" s="155"/>
      <c r="AK2957" s="155"/>
      <c r="AL2957" s="155"/>
      <c r="AM2957" s="155"/>
      <c r="AN2957" s="155"/>
      <c r="AO2957" s="155"/>
      <c r="AP2957" s="155"/>
      <c r="AQ2957" s="155"/>
      <c r="AR2957" s="155"/>
    </row>
    <row r="2958" spans="1:44" ht="102" hidden="1" x14ac:dyDescent="0.3">
      <c r="A2958" s="155"/>
      <c r="B2958" s="166" t="s">
        <v>3215</v>
      </c>
      <c r="C2958" s="167"/>
      <c r="D2958" s="170">
        <v>2650</v>
      </c>
      <c r="E2958" s="171">
        <v>2650</v>
      </c>
      <c r="F2958" s="161" t="s">
        <v>1739</v>
      </c>
      <c r="G2958" s="165" t="s">
        <v>4107</v>
      </c>
      <c r="H2958" s="162"/>
      <c r="I2958" s="155"/>
      <c r="J2958" s="155"/>
      <c r="K2958" s="155"/>
      <c r="L2958" s="155"/>
      <c r="M2958" s="155"/>
      <c r="N2958" s="155"/>
      <c r="O2958" s="155"/>
      <c r="P2958" s="155"/>
      <c r="Q2958" s="155"/>
      <c r="R2958" s="155"/>
      <c r="S2958" s="155"/>
      <c r="T2958" s="155"/>
      <c r="U2958" s="155"/>
      <c r="V2958" s="155"/>
      <c r="W2958" s="155"/>
      <c r="X2958" s="155"/>
      <c r="Y2958" s="155"/>
      <c r="Z2958" s="155"/>
      <c r="AA2958" s="155"/>
      <c r="AB2958" s="155"/>
      <c r="AC2958" s="155"/>
      <c r="AD2958" s="155"/>
      <c r="AE2958" s="155"/>
      <c r="AF2958" s="155"/>
      <c r="AG2958" s="155"/>
      <c r="AH2958" s="155"/>
      <c r="AI2958" s="155"/>
      <c r="AJ2958" s="155"/>
      <c r="AK2958" s="155"/>
      <c r="AL2958" s="155"/>
      <c r="AM2958" s="155"/>
      <c r="AN2958" s="155"/>
      <c r="AO2958" s="155"/>
      <c r="AP2958" s="155"/>
      <c r="AQ2958" s="155"/>
      <c r="AR2958" s="155"/>
    </row>
    <row r="2959" spans="1:44" ht="102" x14ac:dyDescent="0.3">
      <c r="A2959" s="155"/>
      <c r="B2959" s="161" t="s">
        <v>1739</v>
      </c>
      <c r="C2959" s="162" t="s">
        <v>870</v>
      </c>
      <c r="D2959" s="170">
        <v>1760.94</v>
      </c>
      <c r="E2959" s="171">
        <v>1760.94</v>
      </c>
      <c r="F2959" s="165" t="s">
        <v>4107</v>
      </c>
      <c r="G2959" s="166" t="s">
        <v>3216</v>
      </c>
      <c r="H2959" s="167"/>
      <c r="I2959" s="155"/>
      <c r="J2959" s="155"/>
      <c r="K2959" s="155"/>
      <c r="L2959" s="155"/>
      <c r="M2959" s="155"/>
      <c r="N2959" s="155"/>
      <c r="O2959" s="155"/>
      <c r="P2959" s="155"/>
      <c r="Q2959" s="155"/>
      <c r="R2959" s="155"/>
      <c r="S2959" s="155"/>
      <c r="T2959" s="155"/>
      <c r="U2959" s="155"/>
      <c r="V2959" s="155"/>
      <c r="W2959" s="155"/>
      <c r="X2959" s="155"/>
      <c r="Y2959" s="155"/>
      <c r="Z2959" s="155"/>
      <c r="AA2959" s="155"/>
      <c r="AB2959" s="155"/>
      <c r="AC2959" s="155"/>
      <c r="AD2959" s="155"/>
      <c r="AE2959" s="155"/>
      <c r="AF2959" s="155"/>
      <c r="AG2959" s="155"/>
      <c r="AH2959" s="155"/>
      <c r="AI2959" s="155"/>
      <c r="AJ2959" s="155"/>
      <c r="AK2959" s="155"/>
      <c r="AL2959" s="155"/>
      <c r="AM2959" s="155"/>
      <c r="AN2959" s="155"/>
      <c r="AO2959" s="155"/>
      <c r="AP2959" s="155"/>
      <c r="AQ2959" s="155"/>
      <c r="AR2959" s="155"/>
    </row>
    <row r="2960" spans="1:44" ht="102" hidden="1" x14ac:dyDescent="0.3">
      <c r="A2960" s="155"/>
      <c r="B2960" s="165" t="s">
        <v>4107</v>
      </c>
      <c r="C2960" s="162"/>
      <c r="D2960" s="170">
        <v>1760.94</v>
      </c>
      <c r="E2960" s="171">
        <v>1760.94</v>
      </c>
      <c r="F2960" s="166" t="s">
        <v>3216</v>
      </c>
      <c r="G2960" s="161" t="s">
        <v>1892</v>
      </c>
      <c r="H2960" s="162" t="s">
        <v>823</v>
      </c>
      <c r="I2960" s="155"/>
      <c r="J2960" s="155"/>
      <c r="K2960" s="155"/>
      <c r="L2960" s="155"/>
      <c r="M2960" s="155"/>
      <c r="N2960" s="155"/>
      <c r="O2960" s="155"/>
      <c r="P2960" s="155"/>
      <c r="Q2960" s="155"/>
      <c r="R2960" s="155"/>
      <c r="S2960" s="155"/>
      <c r="T2960" s="155"/>
      <c r="U2960" s="155"/>
      <c r="V2960" s="155"/>
      <c r="W2960" s="155"/>
      <c r="X2960" s="155"/>
      <c r="Y2960" s="155"/>
      <c r="Z2960" s="155"/>
      <c r="AA2960" s="155"/>
      <c r="AB2960" s="155"/>
      <c r="AC2960" s="155"/>
      <c r="AD2960" s="155"/>
      <c r="AE2960" s="155"/>
      <c r="AF2960" s="155"/>
      <c r="AG2960" s="155"/>
      <c r="AH2960" s="155"/>
      <c r="AI2960" s="155"/>
      <c r="AJ2960" s="155"/>
      <c r="AK2960" s="155"/>
      <c r="AL2960" s="155"/>
      <c r="AM2960" s="155"/>
      <c r="AN2960" s="155"/>
      <c r="AO2960" s="155"/>
      <c r="AP2960" s="155"/>
      <c r="AQ2960" s="155"/>
      <c r="AR2960" s="155"/>
    </row>
    <row r="2961" spans="1:44" ht="102" hidden="1" x14ac:dyDescent="0.3">
      <c r="A2961" s="155"/>
      <c r="B2961" s="166" t="s">
        <v>3216</v>
      </c>
      <c r="C2961" s="167"/>
      <c r="D2961" s="170">
        <v>1760.94</v>
      </c>
      <c r="E2961" s="171">
        <v>1760.94</v>
      </c>
      <c r="F2961" s="161" t="s">
        <v>1892</v>
      </c>
      <c r="G2961" s="165" t="s">
        <v>4107</v>
      </c>
      <c r="H2961" s="162"/>
      <c r="I2961" s="155"/>
      <c r="J2961" s="155"/>
      <c r="K2961" s="155"/>
      <c r="L2961" s="155"/>
      <c r="M2961" s="155"/>
      <c r="N2961" s="155"/>
      <c r="O2961" s="155"/>
      <c r="P2961" s="155"/>
      <c r="Q2961" s="155"/>
      <c r="R2961" s="155"/>
      <c r="S2961" s="155"/>
      <c r="T2961" s="155"/>
      <c r="U2961" s="155"/>
      <c r="V2961" s="155"/>
      <c r="W2961" s="155"/>
      <c r="X2961" s="155"/>
      <c r="Y2961" s="155"/>
      <c r="Z2961" s="155"/>
      <c r="AA2961" s="155"/>
      <c r="AB2961" s="155"/>
      <c r="AC2961" s="155"/>
      <c r="AD2961" s="155"/>
      <c r="AE2961" s="155"/>
      <c r="AF2961" s="155"/>
      <c r="AG2961" s="155"/>
      <c r="AH2961" s="155"/>
      <c r="AI2961" s="155"/>
      <c r="AJ2961" s="155"/>
      <c r="AK2961" s="155"/>
      <c r="AL2961" s="155"/>
      <c r="AM2961" s="155"/>
      <c r="AN2961" s="155"/>
      <c r="AO2961" s="155"/>
      <c r="AP2961" s="155"/>
      <c r="AQ2961" s="155"/>
      <c r="AR2961" s="155"/>
    </row>
    <row r="2962" spans="1:44" ht="102" x14ac:dyDescent="0.3">
      <c r="A2962" s="155"/>
      <c r="B2962" s="161" t="s">
        <v>1892</v>
      </c>
      <c r="C2962" s="162" t="s">
        <v>823</v>
      </c>
      <c r="D2962" s="170">
        <v>1434.52</v>
      </c>
      <c r="E2962" s="171">
        <v>1434.52</v>
      </c>
      <c r="F2962" s="165" t="s">
        <v>4107</v>
      </c>
      <c r="G2962" s="166" t="s">
        <v>3217</v>
      </c>
      <c r="H2962" s="167"/>
      <c r="I2962" s="155"/>
      <c r="J2962" s="155"/>
      <c r="K2962" s="155"/>
      <c r="L2962" s="155"/>
      <c r="M2962" s="155"/>
      <c r="N2962" s="155"/>
      <c r="O2962" s="155"/>
      <c r="P2962" s="155"/>
      <c r="Q2962" s="155"/>
      <c r="R2962" s="155"/>
      <c r="S2962" s="155"/>
      <c r="T2962" s="155"/>
      <c r="U2962" s="155"/>
      <c r="V2962" s="155"/>
      <c r="W2962" s="155"/>
      <c r="X2962" s="155"/>
      <c r="Y2962" s="155"/>
      <c r="Z2962" s="155"/>
      <c r="AA2962" s="155"/>
      <c r="AB2962" s="155"/>
      <c r="AC2962" s="155"/>
      <c r="AD2962" s="155"/>
      <c r="AE2962" s="155"/>
      <c r="AF2962" s="155"/>
      <c r="AG2962" s="155"/>
      <c r="AH2962" s="155"/>
      <c r="AI2962" s="155"/>
      <c r="AJ2962" s="155"/>
      <c r="AK2962" s="155"/>
      <c r="AL2962" s="155"/>
      <c r="AM2962" s="155"/>
      <c r="AN2962" s="155"/>
      <c r="AO2962" s="155"/>
      <c r="AP2962" s="155"/>
      <c r="AQ2962" s="155"/>
      <c r="AR2962" s="155"/>
    </row>
    <row r="2963" spans="1:44" ht="102" hidden="1" x14ac:dyDescent="0.3">
      <c r="A2963" s="155"/>
      <c r="B2963" s="165" t="s">
        <v>4107</v>
      </c>
      <c r="C2963" s="162"/>
      <c r="D2963" s="170">
        <v>1434.52</v>
      </c>
      <c r="E2963" s="171">
        <v>1434.52</v>
      </c>
      <c r="F2963" s="166" t="s">
        <v>3217</v>
      </c>
      <c r="G2963" s="161" t="s">
        <v>2333</v>
      </c>
      <c r="H2963" s="162" t="s">
        <v>911</v>
      </c>
      <c r="I2963" s="155"/>
      <c r="J2963" s="155"/>
      <c r="K2963" s="155"/>
      <c r="L2963" s="155"/>
      <c r="M2963" s="155"/>
      <c r="N2963" s="155"/>
      <c r="O2963" s="155"/>
      <c r="P2963" s="155"/>
      <c r="Q2963" s="155"/>
      <c r="R2963" s="155"/>
      <c r="S2963" s="155"/>
      <c r="T2963" s="155"/>
      <c r="U2963" s="155"/>
      <c r="V2963" s="155"/>
      <c r="W2963" s="155"/>
      <c r="X2963" s="155"/>
      <c r="Y2963" s="155"/>
      <c r="Z2963" s="155"/>
      <c r="AA2963" s="155"/>
      <c r="AB2963" s="155"/>
      <c r="AC2963" s="155"/>
      <c r="AD2963" s="155"/>
      <c r="AE2963" s="155"/>
      <c r="AF2963" s="155"/>
      <c r="AG2963" s="155"/>
      <c r="AH2963" s="155"/>
      <c r="AI2963" s="155"/>
      <c r="AJ2963" s="155"/>
      <c r="AK2963" s="155"/>
      <c r="AL2963" s="155"/>
      <c r="AM2963" s="155"/>
      <c r="AN2963" s="155"/>
      <c r="AO2963" s="155"/>
      <c r="AP2963" s="155"/>
      <c r="AQ2963" s="155"/>
      <c r="AR2963" s="155"/>
    </row>
    <row r="2964" spans="1:44" ht="102" hidden="1" x14ac:dyDescent="0.3">
      <c r="A2964" s="155"/>
      <c r="B2964" s="166" t="s">
        <v>3217</v>
      </c>
      <c r="C2964" s="167"/>
      <c r="D2964" s="170">
        <v>1434.52</v>
      </c>
      <c r="E2964" s="171">
        <v>1434.52</v>
      </c>
      <c r="F2964" s="161" t="s">
        <v>2333</v>
      </c>
      <c r="G2964" s="165" t="s">
        <v>4107</v>
      </c>
      <c r="H2964" s="162"/>
      <c r="I2964" s="155"/>
      <c r="J2964" s="155"/>
      <c r="K2964" s="155"/>
      <c r="L2964" s="155"/>
      <c r="M2964" s="155"/>
      <c r="N2964" s="155"/>
      <c r="O2964" s="155"/>
      <c r="P2964" s="155"/>
      <c r="Q2964" s="155"/>
      <c r="R2964" s="155"/>
      <c r="S2964" s="155"/>
      <c r="T2964" s="155"/>
      <c r="U2964" s="155"/>
      <c r="V2964" s="155"/>
      <c r="W2964" s="155"/>
      <c r="X2964" s="155"/>
      <c r="Y2964" s="155"/>
      <c r="Z2964" s="155"/>
      <c r="AA2964" s="155"/>
      <c r="AB2964" s="155"/>
      <c r="AC2964" s="155"/>
      <c r="AD2964" s="155"/>
      <c r="AE2964" s="155"/>
      <c r="AF2964" s="155"/>
      <c r="AG2964" s="155"/>
      <c r="AH2964" s="155"/>
      <c r="AI2964" s="155"/>
      <c r="AJ2964" s="155"/>
      <c r="AK2964" s="155"/>
      <c r="AL2964" s="155"/>
      <c r="AM2964" s="155"/>
      <c r="AN2964" s="155"/>
      <c r="AO2964" s="155"/>
      <c r="AP2964" s="155"/>
      <c r="AQ2964" s="155"/>
      <c r="AR2964" s="155"/>
    </row>
    <row r="2965" spans="1:44" ht="102" x14ac:dyDescent="0.3">
      <c r="A2965" s="155"/>
      <c r="B2965" s="161" t="s">
        <v>2333</v>
      </c>
      <c r="C2965" s="162" t="s">
        <v>911</v>
      </c>
      <c r="D2965" s="170">
        <v>1421.64</v>
      </c>
      <c r="E2965" s="171">
        <v>1421.64</v>
      </c>
      <c r="F2965" s="165" t="s">
        <v>4107</v>
      </c>
      <c r="G2965" s="166" t="s">
        <v>3454</v>
      </c>
      <c r="H2965" s="167"/>
      <c r="I2965" s="155"/>
      <c r="J2965" s="155"/>
      <c r="K2965" s="155"/>
      <c r="L2965" s="155"/>
      <c r="M2965" s="155"/>
      <c r="N2965" s="155"/>
      <c r="O2965" s="155"/>
      <c r="P2965" s="155"/>
      <c r="Q2965" s="155"/>
      <c r="R2965" s="155"/>
      <c r="S2965" s="155"/>
      <c r="T2965" s="155"/>
      <c r="U2965" s="155"/>
      <c r="V2965" s="155"/>
      <c r="W2965" s="155"/>
      <c r="X2965" s="155"/>
      <c r="Y2965" s="155"/>
      <c r="Z2965" s="155"/>
      <c r="AA2965" s="155"/>
      <c r="AB2965" s="155"/>
      <c r="AC2965" s="155"/>
      <c r="AD2965" s="155"/>
      <c r="AE2965" s="155"/>
      <c r="AF2965" s="155"/>
      <c r="AG2965" s="155"/>
      <c r="AH2965" s="155"/>
      <c r="AI2965" s="155"/>
      <c r="AJ2965" s="155"/>
      <c r="AK2965" s="155"/>
      <c r="AL2965" s="155"/>
      <c r="AM2965" s="155"/>
      <c r="AN2965" s="155"/>
      <c r="AO2965" s="155"/>
      <c r="AP2965" s="155"/>
      <c r="AQ2965" s="155"/>
      <c r="AR2965" s="155"/>
    </row>
    <row r="2966" spans="1:44" ht="102" hidden="1" x14ac:dyDescent="0.3">
      <c r="A2966" s="155"/>
      <c r="B2966" s="165" t="s">
        <v>4107</v>
      </c>
      <c r="C2966" s="162"/>
      <c r="D2966" s="170">
        <v>1421.64</v>
      </c>
      <c r="E2966" s="171">
        <v>1421.64</v>
      </c>
      <c r="F2966" s="166" t="s">
        <v>3454</v>
      </c>
      <c r="G2966" s="161" t="s">
        <v>1868</v>
      </c>
      <c r="H2966" s="162" t="s">
        <v>919</v>
      </c>
      <c r="I2966" s="155"/>
      <c r="J2966" s="155"/>
      <c r="K2966" s="155"/>
      <c r="L2966" s="155"/>
      <c r="M2966" s="155"/>
      <c r="N2966" s="155"/>
      <c r="O2966" s="155"/>
      <c r="P2966" s="155"/>
      <c r="Q2966" s="155"/>
      <c r="R2966" s="155"/>
      <c r="S2966" s="155"/>
      <c r="T2966" s="155"/>
      <c r="U2966" s="155"/>
      <c r="V2966" s="155"/>
      <c r="W2966" s="155"/>
      <c r="X2966" s="155"/>
      <c r="Y2966" s="155"/>
      <c r="Z2966" s="155"/>
      <c r="AA2966" s="155"/>
      <c r="AB2966" s="155"/>
      <c r="AC2966" s="155"/>
      <c r="AD2966" s="155"/>
      <c r="AE2966" s="155"/>
      <c r="AF2966" s="155"/>
      <c r="AG2966" s="155"/>
      <c r="AH2966" s="155"/>
      <c r="AI2966" s="155"/>
      <c r="AJ2966" s="155"/>
      <c r="AK2966" s="155"/>
      <c r="AL2966" s="155"/>
      <c r="AM2966" s="155"/>
      <c r="AN2966" s="155"/>
      <c r="AO2966" s="155"/>
      <c r="AP2966" s="155"/>
      <c r="AQ2966" s="155"/>
      <c r="AR2966" s="155"/>
    </row>
    <row r="2967" spans="1:44" ht="102" hidden="1" x14ac:dyDescent="0.3">
      <c r="A2967" s="155"/>
      <c r="B2967" s="166" t="s">
        <v>3454</v>
      </c>
      <c r="C2967" s="167"/>
      <c r="D2967" s="170">
        <v>1421.64</v>
      </c>
      <c r="E2967" s="171">
        <v>1421.64</v>
      </c>
      <c r="F2967" s="161" t="s">
        <v>1868</v>
      </c>
      <c r="G2967" s="165" t="s">
        <v>4107</v>
      </c>
      <c r="H2967" s="162"/>
      <c r="I2967" s="155"/>
      <c r="J2967" s="155"/>
      <c r="K2967" s="155"/>
      <c r="L2967" s="155"/>
      <c r="M2967" s="155"/>
      <c r="N2967" s="155"/>
      <c r="O2967" s="155"/>
      <c r="P2967" s="155"/>
      <c r="Q2967" s="155"/>
      <c r="R2967" s="155"/>
      <c r="S2967" s="155"/>
      <c r="T2967" s="155"/>
      <c r="U2967" s="155"/>
      <c r="V2967" s="155"/>
      <c r="W2967" s="155"/>
      <c r="X2967" s="155"/>
      <c r="Y2967" s="155"/>
      <c r="Z2967" s="155"/>
      <c r="AA2967" s="155"/>
      <c r="AB2967" s="155"/>
      <c r="AC2967" s="155"/>
      <c r="AD2967" s="155"/>
      <c r="AE2967" s="155"/>
      <c r="AF2967" s="155"/>
      <c r="AG2967" s="155"/>
      <c r="AH2967" s="155"/>
      <c r="AI2967" s="155"/>
      <c r="AJ2967" s="155"/>
      <c r="AK2967" s="155"/>
      <c r="AL2967" s="155"/>
      <c r="AM2967" s="155"/>
      <c r="AN2967" s="155"/>
      <c r="AO2967" s="155"/>
      <c r="AP2967" s="155"/>
      <c r="AQ2967" s="155"/>
      <c r="AR2967" s="155"/>
    </row>
    <row r="2968" spans="1:44" ht="102" x14ac:dyDescent="0.3">
      <c r="A2968" s="155"/>
      <c r="B2968" s="161" t="s">
        <v>1868</v>
      </c>
      <c r="C2968" s="162" t="s">
        <v>919</v>
      </c>
      <c r="D2968" s="170">
        <v>1752.35</v>
      </c>
      <c r="E2968" s="171">
        <v>1752.35</v>
      </c>
      <c r="F2968" s="165" t="s">
        <v>4107</v>
      </c>
      <c r="G2968" s="166" t="s">
        <v>3218</v>
      </c>
      <c r="H2968" s="167"/>
      <c r="I2968" s="155"/>
      <c r="J2968" s="155"/>
      <c r="K2968" s="155"/>
      <c r="L2968" s="155"/>
      <c r="M2968" s="155"/>
      <c r="N2968" s="155"/>
      <c r="O2968" s="155"/>
      <c r="P2968" s="155"/>
      <c r="Q2968" s="155"/>
      <c r="R2968" s="155"/>
      <c r="S2968" s="155"/>
      <c r="T2968" s="155"/>
      <c r="U2968" s="155"/>
      <c r="V2968" s="155"/>
      <c r="W2968" s="155"/>
      <c r="X2968" s="155"/>
      <c r="Y2968" s="155"/>
      <c r="Z2968" s="155"/>
      <c r="AA2968" s="155"/>
      <c r="AB2968" s="155"/>
      <c r="AC2968" s="155"/>
      <c r="AD2968" s="155"/>
      <c r="AE2968" s="155"/>
      <c r="AF2968" s="155"/>
      <c r="AG2968" s="155"/>
      <c r="AH2968" s="155"/>
      <c r="AI2968" s="155"/>
      <c r="AJ2968" s="155"/>
      <c r="AK2968" s="155"/>
      <c r="AL2968" s="155"/>
      <c r="AM2968" s="155"/>
      <c r="AN2968" s="155"/>
      <c r="AO2968" s="155"/>
      <c r="AP2968" s="155"/>
      <c r="AQ2968" s="155"/>
      <c r="AR2968" s="155"/>
    </row>
    <row r="2969" spans="1:44" ht="102" hidden="1" x14ac:dyDescent="0.3">
      <c r="A2969" s="155"/>
      <c r="B2969" s="165" t="s">
        <v>4107</v>
      </c>
      <c r="C2969" s="162"/>
      <c r="D2969" s="170">
        <v>1752.35</v>
      </c>
      <c r="E2969" s="171">
        <v>1752.35</v>
      </c>
      <c r="F2969" s="166" t="s">
        <v>3218</v>
      </c>
      <c r="G2969" s="161" t="s">
        <v>1705</v>
      </c>
      <c r="H2969" s="162" t="s">
        <v>920</v>
      </c>
      <c r="I2969" s="155"/>
      <c r="J2969" s="155"/>
      <c r="K2969" s="155"/>
      <c r="L2969" s="155"/>
      <c r="M2969" s="155"/>
      <c r="N2969" s="155"/>
      <c r="O2969" s="155"/>
      <c r="P2969" s="155"/>
      <c r="Q2969" s="155"/>
      <c r="R2969" s="155"/>
      <c r="S2969" s="155"/>
      <c r="T2969" s="155"/>
      <c r="U2969" s="155"/>
      <c r="V2969" s="155"/>
      <c r="W2969" s="155"/>
      <c r="X2969" s="155"/>
      <c r="Y2969" s="155"/>
      <c r="Z2969" s="155"/>
      <c r="AA2969" s="155"/>
      <c r="AB2969" s="155"/>
      <c r="AC2969" s="155"/>
      <c r="AD2969" s="155"/>
      <c r="AE2969" s="155"/>
      <c r="AF2969" s="155"/>
      <c r="AG2969" s="155"/>
      <c r="AH2969" s="155"/>
      <c r="AI2969" s="155"/>
      <c r="AJ2969" s="155"/>
      <c r="AK2969" s="155"/>
      <c r="AL2969" s="155"/>
      <c r="AM2969" s="155"/>
      <c r="AN2969" s="155"/>
      <c r="AO2969" s="155"/>
      <c r="AP2969" s="155"/>
      <c r="AQ2969" s="155"/>
      <c r="AR2969" s="155"/>
    </row>
    <row r="2970" spans="1:44" ht="102" hidden="1" x14ac:dyDescent="0.3">
      <c r="A2970" s="155"/>
      <c r="B2970" s="166" t="s">
        <v>3218</v>
      </c>
      <c r="C2970" s="167"/>
      <c r="D2970" s="170">
        <v>1752.35</v>
      </c>
      <c r="E2970" s="171">
        <v>1752.35</v>
      </c>
      <c r="F2970" s="161" t="s">
        <v>1705</v>
      </c>
      <c r="G2970" s="165" t="s">
        <v>4107</v>
      </c>
      <c r="H2970" s="162"/>
      <c r="I2970" s="155"/>
      <c r="J2970" s="155"/>
      <c r="K2970" s="155"/>
      <c r="L2970" s="155"/>
      <c r="M2970" s="155"/>
      <c r="N2970" s="155"/>
      <c r="O2970" s="155"/>
      <c r="P2970" s="155"/>
      <c r="Q2970" s="155"/>
      <c r="R2970" s="155"/>
      <c r="S2970" s="155"/>
      <c r="T2970" s="155"/>
      <c r="U2970" s="155"/>
      <c r="V2970" s="155"/>
      <c r="W2970" s="155"/>
      <c r="X2970" s="155"/>
      <c r="Y2970" s="155"/>
      <c r="Z2970" s="155"/>
      <c r="AA2970" s="155"/>
      <c r="AB2970" s="155"/>
      <c r="AC2970" s="155"/>
      <c r="AD2970" s="155"/>
      <c r="AE2970" s="155"/>
      <c r="AF2970" s="155"/>
      <c r="AG2970" s="155"/>
      <c r="AH2970" s="155"/>
      <c r="AI2970" s="155"/>
      <c r="AJ2970" s="155"/>
      <c r="AK2970" s="155"/>
      <c r="AL2970" s="155"/>
      <c r="AM2970" s="155"/>
      <c r="AN2970" s="155"/>
      <c r="AO2970" s="155"/>
      <c r="AP2970" s="155"/>
      <c r="AQ2970" s="155"/>
      <c r="AR2970" s="155"/>
    </row>
    <row r="2971" spans="1:44" ht="102" x14ac:dyDescent="0.3">
      <c r="A2971" s="155"/>
      <c r="B2971" s="161" t="s">
        <v>1705</v>
      </c>
      <c r="C2971" s="162" t="s">
        <v>920</v>
      </c>
      <c r="D2971" s="170">
        <v>2619.94</v>
      </c>
      <c r="E2971" s="171">
        <v>2619.94</v>
      </c>
      <c r="F2971" s="165" t="s">
        <v>4107</v>
      </c>
      <c r="G2971" s="166" t="s">
        <v>3219</v>
      </c>
      <c r="H2971" s="167"/>
      <c r="I2971" s="155"/>
      <c r="J2971" s="155"/>
      <c r="K2971" s="155"/>
      <c r="L2971" s="155"/>
      <c r="M2971" s="155"/>
      <c r="N2971" s="155"/>
      <c r="O2971" s="155"/>
      <c r="P2971" s="155"/>
      <c r="Q2971" s="155"/>
      <c r="R2971" s="155"/>
      <c r="S2971" s="155"/>
      <c r="T2971" s="155"/>
      <c r="U2971" s="155"/>
      <c r="V2971" s="155"/>
      <c r="W2971" s="155"/>
      <c r="X2971" s="155"/>
      <c r="Y2971" s="155"/>
      <c r="Z2971" s="155"/>
      <c r="AA2971" s="155"/>
      <c r="AB2971" s="155"/>
      <c r="AC2971" s="155"/>
      <c r="AD2971" s="155"/>
      <c r="AE2971" s="155"/>
      <c r="AF2971" s="155"/>
      <c r="AG2971" s="155"/>
      <c r="AH2971" s="155"/>
      <c r="AI2971" s="155"/>
      <c r="AJ2971" s="155"/>
      <c r="AK2971" s="155"/>
      <c r="AL2971" s="155"/>
      <c r="AM2971" s="155"/>
      <c r="AN2971" s="155"/>
      <c r="AO2971" s="155"/>
      <c r="AP2971" s="155"/>
      <c r="AQ2971" s="155"/>
      <c r="AR2971" s="155"/>
    </row>
    <row r="2972" spans="1:44" ht="102" hidden="1" x14ac:dyDescent="0.3">
      <c r="A2972" s="155"/>
      <c r="B2972" s="165" t="s">
        <v>4107</v>
      </c>
      <c r="C2972" s="162"/>
      <c r="D2972" s="170">
        <v>2619.94</v>
      </c>
      <c r="E2972" s="171">
        <v>2619.94</v>
      </c>
      <c r="F2972" s="166" t="s">
        <v>3219</v>
      </c>
      <c r="G2972" s="161" t="s">
        <v>1757</v>
      </c>
      <c r="H2972" s="162" t="s">
        <v>862</v>
      </c>
      <c r="I2972" s="155"/>
      <c r="J2972" s="155"/>
      <c r="K2972" s="155"/>
      <c r="L2972" s="155"/>
      <c r="M2972" s="155"/>
      <c r="N2972" s="155"/>
      <c r="O2972" s="155"/>
      <c r="P2972" s="155"/>
      <c r="Q2972" s="155"/>
      <c r="R2972" s="155"/>
      <c r="S2972" s="155"/>
      <c r="T2972" s="155"/>
      <c r="U2972" s="155"/>
      <c r="V2972" s="155"/>
      <c r="W2972" s="155"/>
      <c r="X2972" s="155"/>
      <c r="Y2972" s="155"/>
      <c r="Z2972" s="155"/>
      <c r="AA2972" s="155"/>
      <c r="AB2972" s="155"/>
      <c r="AC2972" s="155"/>
      <c r="AD2972" s="155"/>
      <c r="AE2972" s="155"/>
      <c r="AF2972" s="155"/>
      <c r="AG2972" s="155"/>
      <c r="AH2972" s="155"/>
      <c r="AI2972" s="155"/>
      <c r="AJ2972" s="155"/>
      <c r="AK2972" s="155"/>
      <c r="AL2972" s="155"/>
      <c r="AM2972" s="155"/>
      <c r="AN2972" s="155"/>
      <c r="AO2972" s="155"/>
      <c r="AP2972" s="155"/>
      <c r="AQ2972" s="155"/>
      <c r="AR2972" s="155"/>
    </row>
    <row r="2973" spans="1:44" ht="102" hidden="1" x14ac:dyDescent="0.3">
      <c r="A2973" s="155"/>
      <c r="B2973" s="166" t="s">
        <v>3219</v>
      </c>
      <c r="C2973" s="167"/>
      <c r="D2973" s="170">
        <v>2619.94</v>
      </c>
      <c r="E2973" s="171">
        <v>2619.94</v>
      </c>
      <c r="F2973" s="161" t="s">
        <v>1757</v>
      </c>
      <c r="G2973" s="165" t="s">
        <v>4107</v>
      </c>
      <c r="H2973" s="162"/>
      <c r="I2973" s="155"/>
      <c r="J2973" s="155"/>
      <c r="K2973" s="155"/>
      <c r="L2973" s="155"/>
      <c r="M2973" s="155"/>
      <c r="N2973" s="155"/>
      <c r="O2973" s="155"/>
      <c r="P2973" s="155"/>
      <c r="Q2973" s="155"/>
      <c r="R2973" s="155"/>
      <c r="S2973" s="155"/>
      <c r="T2973" s="155"/>
      <c r="U2973" s="155"/>
      <c r="V2973" s="155"/>
      <c r="W2973" s="155"/>
      <c r="X2973" s="155"/>
      <c r="Y2973" s="155"/>
      <c r="Z2973" s="155"/>
      <c r="AA2973" s="155"/>
      <c r="AB2973" s="155"/>
      <c r="AC2973" s="155"/>
      <c r="AD2973" s="155"/>
      <c r="AE2973" s="155"/>
      <c r="AF2973" s="155"/>
      <c r="AG2973" s="155"/>
      <c r="AH2973" s="155"/>
      <c r="AI2973" s="155"/>
      <c r="AJ2973" s="155"/>
      <c r="AK2973" s="155"/>
      <c r="AL2973" s="155"/>
      <c r="AM2973" s="155"/>
      <c r="AN2973" s="155"/>
      <c r="AO2973" s="155"/>
      <c r="AP2973" s="155"/>
      <c r="AQ2973" s="155"/>
      <c r="AR2973" s="155"/>
    </row>
    <row r="2974" spans="1:44" ht="102" x14ac:dyDescent="0.3">
      <c r="A2974" s="155"/>
      <c r="B2974" s="161" t="s">
        <v>1757</v>
      </c>
      <c r="C2974" s="162" t="s">
        <v>862</v>
      </c>
      <c r="D2974" s="170">
        <v>1447.41</v>
      </c>
      <c r="E2974" s="171">
        <v>1447.41</v>
      </c>
      <c r="F2974" s="165" t="s">
        <v>4107</v>
      </c>
      <c r="G2974" s="166" t="s">
        <v>3220</v>
      </c>
      <c r="H2974" s="167"/>
      <c r="I2974" s="155"/>
      <c r="J2974" s="155"/>
      <c r="K2974" s="155"/>
      <c r="L2974" s="155"/>
      <c r="M2974" s="155"/>
      <c r="N2974" s="155"/>
      <c r="O2974" s="155"/>
      <c r="P2974" s="155"/>
      <c r="Q2974" s="155"/>
      <c r="R2974" s="155"/>
      <c r="S2974" s="155"/>
      <c r="T2974" s="155"/>
      <c r="U2974" s="155"/>
      <c r="V2974" s="155"/>
      <c r="W2974" s="155"/>
      <c r="X2974" s="155"/>
      <c r="Y2974" s="155"/>
      <c r="Z2974" s="155"/>
      <c r="AA2974" s="155"/>
      <c r="AB2974" s="155"/>
      <c r="AC2974" s="155"/>
      <c r="AD2974" s="155"/>
      <c r="AE2974" s="155"/>
      <c r="AF2974" s="155"/>
      <c r="AG2974" s="155"/>
      <c r="AH2974" s="155"/>
      <c r="AI2974" s="155"/>
      <c r="AJ2974" s="155"/>
      <c r="AK2974" s="155"/>
      <c r="AL2974" s="155"/>
      <c r="AM2974" s="155"/>
      <c r="AN2974" s="155"/>
      <c r="AO2974" s="155"/>
      <c r="AP2974" s="155"/>
      <c r="AQ2974" s="155"/>
      <c r="AR2974" s="155"/>
    </row>
    <row r="2975" spans="1:44" ht="102" hidden="1" x14ac:dyDescent="0.3">
      <c r="A2975" s="155"/>
      <c r="B2975" s="165" t="s">
        <v>4107</v>
      </c>
      <c r="C2975" s="162"/>
      <c r="D2975" s="170">
        <v>1447.41</v>
      </c>
      <c r="E2975" s="171">
        <v>1447.41</v>
      </c>
      <c r="F2975" s="166" t="s">
        <v>3220</v>
      </c>
      <c r="G2975" s="161" t="s">
        <v>1818</v>
      </c>
      <c r="H2975" s="162" t="s">
        <v>876</v>
      </c>
      <c r="I2975" s="155"/>
      <c r="J2975" s="155"/>
      <c r="K2975" s="155"/>
      <c r="L2975" s="155"/>
      <c r="M2975" s="155"/>
      <c r="N2975" s="155"/>
      <c r="O2975" s="155"/>
      <c r="P2975" s="155"/>
      <c r="Q2975" s="155"/>
      <c r="R2975" s="155"/>
      <c r="S2975" s="155"/>
      <c r="T2975" s="155"/>
      <c r="U2975" s="155"/>
      <c r="V2975" s="155"/>
      <c r="W2975" s="155"/>
      <c r="X2975" s="155"/>
      <c r="Y2975" s="155"/>
      <c r="Z2975" s="155"/>
      <c r="AA2975" s="155"/>
      <c r="AB2975" s="155"/>
      <c r="AC2975" s="155"/>
      <c r="AD2975" s="155"/>
      <c r="AE2975" s="155"/>
      <c r="AF2975" s="155"/>
      <c r="AG2975" s="155"/>
      <c r="AH2975" s="155"/>
      <c r="AI2975" s="155"/>
      <c r="AJ2975" s="155"/>
      <c r="AK2975" s="155"/>
      <c r="AL2975" s="155"/>
      <c r="AM2975" s="155"/>
      <c r="AN2975" s="155"/>
      <c r="AO2975" s="155"/>
      <c r="AP2975" s="155"/>
      <c r="AQ2975" s="155"/>
      <c r="AR2975" s="155"/>
    </row>
    <row r="2976" spans="1:44" ht="102" hidden="1" x14ac:dyDescent="0.3">
      <c r="A2976" s="155"/>
      <c r="B2976" s="166" t="s">
        <v>3220</v>
      </c>
      <c r="C2976" s="167"/>
      <c r="D2976" s="170">
        <v>1447.41</v>
      </c>
      <c r="E2976" s="171">
        <v>1447.41</v>
      </c>
      <c r="F2976" s="161" t="s">
        <v>1818</v>
      </c>
      <c r="G2976" s="165" t="s">
        <v>4107</v>
      </c>
      <c r="H2976" s="162"/>
      <c r="I2976" s="155"/>
      <c r="J2976" s="155"/>
      <c r="K2976" s="155"/>
      <c r="L2976" s="155"/>
      <c r="M2976" s="155"/>
      <c r="N2976" s="155"/>
      <c r="O2976" s="155"/>
      <c r="P2976" s="155"/>
      <c r="Q2976" s="155"/>
      <c r="R2976" s="155"/>
      <c r="S2976" s="155"/>
      <c r="T2976" s="155"/>
      <c r="U2976" s="155"/>
      <c r="V2976" s="155"/>
      <c r="W2976" s="155"/>
      <c r="X2976" s="155"/>
      <c r="Y2976" s="155"/>
      <c r="Z2976" s="155"/>
      <c r="AA2976" s="155"/>
      <c r="AB2976" s="155"/>
      <c r="AC2976" s="155"/>
      <c r="AD2976" s="155"/>
      <c r="AE2976" s="155"/>
      <c r="AF2976" s="155"/>
      <c r="AG2976" s="155"/>
      <c r="AH2976" s="155"/>
      <c r="AI2976" s="155"/>
      <c r="AJ2976" s="155"/>
      <c r="AK2976" s="155"/>
      <c r="AL2976" s="155"/>
      <c r="AM2976" s="155"/>
      <c r="AN2976" s="155"/>
      <c r="AO2976" s="155"/>
      <c r="AP2976" s="155"/>
      <c r="AQ2976" s="155"/>
      <c r="AR2976" s="155"/>
    </row>
    <row r="2977" spans="1:44" ht="102" x14ac:dyDescent="0.3">
      <c r="A2977" s="155"/>
      <c r="B2977" s="161" t="s">
        <v>1818</v>
      </c>
      <c r="C2977" s="162" t="s">
        <v>876</v>
      </c>
      <c r="D2977" s="170">
        <v>1447.41</v>
      </c>
      <c r="E2977" s="171">
        <v>1447.41</v>
      </c>
      <c r="F2977" s="165" t="s">
        <v>4107</v>
      </c>
      <c r="G2977" s="166" t="s">
        <v>3221</v>
      </c>
      <c r="H2977" s="167"/>
      <c r="I2977" s="155"/>
      <c r="J2977" s="155"/>
      <c r="K2977" s="155"/>
      <c r="L2977" s="155"/>
      <c r="M2977" s="155"/>
      <c r="N2977" s="155"/>
      <c r="O2977" s="155"/>
      <c r="P2977" s="155"/>
      <c r="Q2977" s="155"/>
      <c r="R2977" s="155"/>
      <c r="S2977" s="155"/>
      <c r="T2977" s="155"/>
      <c r="U2977" s="155"/>
      <c r="V2977" s="155"/>
      <c r="W2977" s="155"/>
      <c r="X2977" s="155"/>
      <c r="Y2977" s="155"/>
      <c r="Z2977" s="155"/>
      <c r="AA2977" s="155"/>
      <c r="AB2977" s="155"/>
      <c r="AC2977" s="155"/>
      <c r="AD2977" s="155"/>
      <c r="AE2977" s="155"/>
      <c r="AF2977" s="155"/>
      <c r="AG2977" s="155"/>
      <c r="AH2977" s="155"/>
      <c r="AI2977" s="155"/>
      <c r="AJ2977" s="155"/>
      <c r="AK2977" s="155"/>
      <c r="AL2977" s="155"/>
      <c r="AM2977" s="155"/>
      <c r="AN2977" s="155"/>
      <c r="AO2977" s="155"/>
      <c r="AP2977" s="155"/>
      <c r="AQ2977" s="155"/>
      <c r="AR2977" s="155"/>
    </row>
    <row r="2978" spans="1:44" ht="102" hidden="1" x14ac:dyDescent="0.3">
      <c r="A2978" s="155"/>
      <c r="B2978" s="165" t="s">
        <v>4107</v>
      </c>
      <c r="C2978" s="162"/>
      <c r="D2978" s="170">
        <v>1447.41</v>
      </c>
      <c r="E2978" s="171">
        <v>1447.41</v>
      </c>
      <c r="F2978" s="166" t="s">
        <v>3221</v>
      </c>
      <c r="G2978" s="161" t="s">
        <v>1676</v>
      </c>
      <c r="H2978" s="162" t="s">
        <v>879</v>
      </c>
      <c r="I2978" s="155"/>
      <c r="J2978" s="155"/>
      <c r="K2978" s="155"/>
      <c r="L2978" s="155"/>
      <c r="M2978" s="155"/>
      <c r="N2978" s="155"/>
      <c r="O2978" s="155"/>
      <c r="P2978" s="155"/>
      <c r="Q2978" s="155"/>
      <c r="R2978" s="155"/>
      <c r="S2978" s="155"/>
      <c r="T2978" s="155"/>
      <c r="U2978" s="155"/>
      <c r="V2978" s="155"/>
      <c r="W2978" s="155"/>
      <c r="X2978" s="155"/>
      <c r="Y2978" s="155"/>
      <c r="Z2978" s="155"/>
      <c r="AA2978" s="155"/>
      <c r="AB2978" s="155"/>
      <c r="AC2978" s="155"/>
      <c r="AD2978" s="155"/>
      <c r="AE2978" s="155"/>
      <c r="AF2978" s="155"/>
      <c r="AG2978" s="155"/>
      <c r="AH2978" s="155"/>
      <c r="AI2978" s="155"/>
      <c r="AJ2978" s="155"/>
      <c r="AK2978" s="155"/>
      <c r="AL2978" s="155"/>
      <c r="AM2978" s="155"/>
      <c r="AN2978" s="155"/>
      <c r="AO2978" s="155"/>
      <c r="AP2978" s="155"/>
      <c r="AQ2978" s="155"/>
      <c r="AR2978" s="155"/>
    </row>
    <row r="2979" spans="1:44" ht="102" hidden="1" x14ac:dyDescent="0.3">
      <c r="A2979" s="155"/>
      <c r="B2979" s="166" t="s">
        <v>3221</v>
      </c>
      <c r="C2979" s="167"/>
      <c r="D2979" s="170">
        <v>1447.41</v>
      </c>
      <c r="E2979" s="171">
        <v>1447.41</v>
      </c>
      <c r="F2979" s="161" t="s">
        <v>1676</v>
      </c>
      <c r="G2979" s="165" t="s">
        <v>4107</v>
      </c>
      <c r="H2979" s="162"/>
      <c r="I2979" s="155"/>
      <c r="J2979" s="155"/>
      <c r="K2979" s="155"/>
      <c r="L2979" s="155"/>
      <c r="M2979" s="155"/>
      <c r="N2979" s="155"/>
      <c r="O2979" s="155"/>
      <c r="P2979" s="155"/>
      <c r="Q2979" s="155"/>
      <c r="R2979" s="155"/>
      <c r="S2979" s="155"/>
      <c r="T2979" s="155"/>
      <c r="U2979" s="155"/>
      <c r="V2979" s="155"/>
      <c r="W2979" s="155"/>
      <c r="X2979" s="155"/>
      <c r="Y2979" s="155"/>
      <c r="Z2979" s="155"/>
      <c r="AA2979" s="155"/>
      <c r="AB2979" s="155"/>
      <c r="AC2979" s="155"/>
      <c r="AD2979" s="155"/>
      <c r="AE2979" s="155"/>
      <c r="AF2979" s="155"/>
      <c r="AG2979" s="155"/>
      <c r="AH2979" s="155"/>
      <c r="AI2979" s="155"/>
      <c r="AJ2979" s="155"/>
      <c r="AK2979" s="155"/>
      <c r="AL2979" s="155"/>
      <c r="AM2979" s="155"/>
      <c r="AN2979" s="155"/>
      <c r="AO2979" s="155"/>
      <c r="AP2979" s="155"/>
      <c r="AQ2979" s="155"/>
      <c r="AR2979" s="155"/>
    </row>
    <row r="2980" spans="1:44" ht="102" x14ac:dyDescent="0.3">
      <c r="A2980" s="155"/>
      <c r="B2980" s="161" t="s">
        <v>1676</v>
      </c>
      <c r="C2980" s="162" t="s">
        <v>879</v>
      </c>
      <c r="D2980" s="170">
        <v>2615.64</v>
      </c>
      <c r="E2980" s="171">
        <v>2615.64</v>
      </c>
      <c r="F2980" s="165" t="s">
        <v>4107</v>
      </c>
      <c r="G2980" s="166" t="s">
        <v>3222</v>
      </c>
      <c r="H2980" s="167"/>
      <c r="I2980" s="155"/>
      <c r="J2980" s="155"/>
      <c r="K2980" s="155"/>
      <c r="L2980" s="155"/>
      <c r="M2980" s="155"/>
      <c r="N2980" s="155"/>
      <c r="O2980" s="155"/>
      <c r="P2980" s="155"/>
      <c r="Q2980" s="155"/>
      <c r="R2980" s="155"/>
      <c r="S2980" s="155"/>
      <c r="T2980" s="155"/>
      <c r="U2980" s="155"/>
      <c r="V2980" s="155"/>
      <c r="W2980" s="155"/>
      <c r="X2980" s="155"/>
      <c r="Y2980" s="155"/>
      <c r="Z2980" s="155"/>
      <c r="AA2980" s="155"/>
      <c r="AB2980" s="155"/>
      <c r="AC2980" s="155"/>
      <c r="AD2980" s="155"/>
      <c r="AE2980" s="155"/>
      <c r="AF2980" s="155"/>
      <c r="AG2980" s="155"/>
      <c r="AH2980" s="155"/>
      <c r="AI2980" s="155"/>
      <c r="AJ2980" s="155"/>
      <c r="AK2980" s="155"/>
      <c r="AL2980" s="155"/>
      <c r="AM2980" s="155"/>
      <c r="AN2980" s="155"/>
      <c r="AO2980" s="155"/>
      <c r="AP2980" s="155"/>
      <c r="AQ2980" s="155"/>
      <c r="AR2980" s="155"/>
    </row>
    <row r="2981" spans="1:44" ht="102" hidden="1" x14ac:dyDescent="0.3">
      <c r="A2981" s="155"/>
      <c r="B2981" s="165" t="s">
        <v>4107</v>
      </c>
      <c r="C2981" s="162"/>
      <c r="D2981" s="170">
        <v>2615.64</v>
      </c>
      <c r="E2981" s="171">
        <v>2615.64</v>
      </c>
      <c r="F2981" s="166" t="s">
        <v>3222</v>
      </c>
      <c r="G2981" s="161" t="s">
        <v>2281</v>
      </c>
      <c r="H2981" s="162" t="s">
        <v>1153</v>
      </c>
      <c r="I2981" s="155"/>
      <c r="J2981" s="155"/>
      <c r="K2981" s="155"/>
      <c r="L2981" s="155"/>
      <c r="M2981" s="155"/>
      <c r="N2981" s="155"/>
      <c r="O2981" s="155"/>
      <c r="P2981" s="155"/>
      <c r="Q2981" s="155"/>
      <c r="R2981" s="155"/>
      <c r="S2981" s="155"/>
      <c r="T2981" s="155"/>
      <c r="U2981" s="155"/>
      <c r="V2981" s="155"/>
      <c r="W2981" s="155"/>
      <c r="X2981" s="155"/>
      <c r="Y2981" s="155"/>
      <c r="Z2981" s="155"/>
      <c r="AA2981" s="155"/>
      <c r="AB2981" s="155"/>
      <c r="AC2981" s="155"/>
      <c r="AD2981" s="155"/>
      <c r="AE2981" s="155"/>
      <c r="AF2981" s="155"/>
      <c r="AG2981" s="155"/>
      <c r="AH2981" s="155"/>
      <c r="AI2981" s="155"/>
      <c r="AJ2981" s="155"/>
      <c r="AK2981" s="155"/>
      <c r="AL2981" s="155"/>
      <c r="AM2981" s="155"/>
      <c r="AN2981" s="155"/>
      <c r="AO2981" s="155"/>
      <c r="AP2981" s="155"/>
      <c r="AQ2981" s="155"/>
      <c r="AR2981" s="155"/>
    </row>
    <row r="2982" spans="1:44" ht="102" hidden="1" x14ac:dyDescent="0.3">
      <c r="A2982" s="155"/>
      <c r="B2982" s="166" t="s">
        <v>3222</v>
      </c>
      <c r="C2982" s="167"/>
      <c r="D2982" s="170">
        <v>2615.64</v>
      </c>
      <c r="E2982" s="171">
        <v>2615.64</v>
      </c>
      <c r="F2982" s="161" t="s">
        <v>2281</v>
      </c>
      <c r="G2982" s="165" t="s">
        <v>4107</v>
      </c>
      <c r="H2982" s="162"/>
      <c r="I2982" s="155"/>
      <c r="J2982" s="155"/>
      <c r="K2982" s="155"/>
      <c r="L2982" s="155"/>
      <c r="M2982" s="155"/>
      <c r="N2982" s="155"/>
      <c r="O2982" s="155"/>
      <c r="P2982" s="155"/>
      <c r="Q2982" s="155"/>
      <c r="R2982" s="155"/>
      <c r="S2982" s="155"/>
      <c r="T2982" s="155"/>
      <c r="U2982" s="155"/>
      <c r="V2982" s="155"/>
      <c r="W2982" s="155"/>
      <c r="X2982" s="155"/>
      <c r="Y2982" s="155"/>
      <c r="Z2982" s="155"/>
      <c r="AA2982" s="155"/>
      <c r="AB2982" s="155"/>
      <c r="AC2982" s="155"/>
      <c r="AD2982" s="155"/>
      <c r="AE2982" s="155"/>
      <c r="AF2982" s="155"/>
      <c r="AG2982" s="155"/>
      <c r="AH2982" s="155"/>
      <c r="AI2982" s="155"/>
      <c r="AJ2982" s="155"/>
      <c r="AK2982" s="155"/>
      <c r="AL2982" s="155"/>
      <c r="AM2982" s="155"/>
      <c r="AN2982" s="155"/>
      <c r="AO2982" s="155"/>
      <c r="AP2982" s="155"/>
      <c r="AQ2982" s="155"/>
      <c r="AR2982" s="155"/>
    </row>
    <row r="2983" spans="1:44" ht="102" x14ac:dyDescent="0.3">
      <c r="A2983" s="155"/>
      <c r="B2983" s="161" t="s">
        <v>2281</v>
      </c>
      <c r="C2983" s="162" t="s">
        <v>1153</v>
      </c>
      <c r="D2983" s="170">
        <v>1687.93</v>
      </c>
      <c r="E2983" s="171">
        <v>1687.93</v>
      </c>
      <c r="F2983" s="165" t="s">
        <v>4107</v>
      </c>
      <c r="G2983" s="166" t="s">
        <v>3463</v>
      </c>
      <c r="H2983" s="167"/>
      <c r="I2983" s="155"/>
      <c r="J2983" s="155"/>
      <c r="K2983" s="155"/>
      <c r="L2983" s="155"/>
      <c r="M2983" s="155"/>
      <c r="N2983" s="155"/>
      <c r="O2983" s="155"/>
      <c r="P2983" s="155"/>
      <c r="Q2983" s="155"/>
      <c r="R2983" s="155"/>
      <c r="S2983" s="155"/>
      <c r="T2983" s="155"/>
      <c r="U2983" s="155"/>
      <c r="V2983" s="155"/>
      <c r="W2983" s="155"/>
      <c r="X2983" s="155"/>
      <c r="Y2983" s="155"/>
      <c r="Z2983" s="155"/>
      <c r="AA2983" s="155"/>
      <c r="AB2983" s="155"/>
      <c r="AC2983" s="155"/>
      <c r="AD2983" s="155"/>
      <c r="AE2983" s="155"/>
      <c r="AF2983" s="155"/>
      <c r="AG2983" s="155"/>
      <c r="AH2983" s="155"/>
      <c r="AI2983" s="155"/>
      <c r="AJ2983" s="155"/>
      <c r="AK2983" s="155"/>
      <c r="AL2983" s="155"/>
      <c r="AM2983" s="155"/>
      <c r="AN2983" s="155"/>
      <c r="AO2983" s="155"/>
      <c r="AP2983" s="155"/>
      <c r="AQ2983" s="155"/>
      <c r="AR2983" s="155"/>
    </row>
    <row r="2984" spans="1:44" ht="102" hidden="1" x14ac:dyDescent="0.3">
      <c r="A2984" s="155"/>
      <c r="B2984" s="165" t="s">
        <v>4107</v>
      </c>
      <c r="C2984" s="162"/>
      <c r="D2984" s="170">
        <v>1687.93</v>
      </c>
      <c r="E2984" s="171">
        <v>1687.93</v>
      </c>
      <c r="F2984" s="166" t="s">
        <v>3463</v>
      </c>
      <c r="G2984" s="161" t="s">
        <v>1795</v>
      </c>
      <c r="H2984" s="162" t="s">
        <v>344</v>
      </c>
      <c r="I2984" s="155"/>
      <c r="J2984" s="155"/>
      <c r="K2984" s="155"/>
      <c r="L2984" s="155"/>
      <c r="M2984" s="155"/>
      <c r="N2984" s="155"/>
      <c r="O2984" s="155"/>
      <c r="P2984" s="155"/>
      <c r="Q2984" s="155"/>
      <c r="R2984" s="155"/>
      <c r="S2984" s="155"/>
      <c r="T2984" s="155"/>
      <c r="U2984" s="155"/>
      <c r="V2984" s="155"/>
      <c r="W2984" s="155"/>
      <c r="X2984" s="155"/>
      <c r="Y2984" s="155"/>
      <c r="Z2984" s="155"/>
      <c r="AA2984" s="155"/>
      <c r="AB2984" s="155"/>
      <c r="AC2984" s="155"/>
      <c r="AD2984" s="155"/>
      <c r="AE2984" s="155"/>
      <c r="AF2984" s="155"/>
      <c r="AG2984" s="155"/>
      <c r="AH2984" s="155"/>
      <c r="AI2984" s="155"/>
      <c r="AJ2984" s="155"/>
      <c r="AK2984" s="155"/>
      <c r="AL2984" s="155"/>
      <c r="AM2984" s="155"/>
      <c r="AN2984" s="155"/>
      <c r="AO2984" s="155"/>
      <c r="AP2984" s="155"/>
      <c r="AQ2984" s="155"/>
      <c r="AR2984" s="155"/>
    </row>
    <row r="2985" spans="1:44" ht="102" hidden="1" x14ac:dyDescent="0.3">
      <c r="A2985" s="155"/>
      <c r="B2985" s="166" t="s">
        <v>3463</v>
      </c>
      <c r="C2985" s="167"/>
      <c r="D2985" s="170">
        <v>1687.93</v>
      </c>
      <c r="E2985" s="171">
        <v>1687.93</v>
      </c>
      <c r="F2985" s="161" t="s">
        <v>1795</v>
      </c>
      <c r="G2985" s="165" t="s">
        <v>4107</v>
      </c>
      <c r="H2985" s="162"/>
      <c r="I2985" s="155"/>
      <c r="J2985" s="155"/>
      <c r="K2985" s="155"/>
      <c r="L2985" s="155"/>
      <c r="M2985" s="155"/>
      <c r="N2985" s="155"/>
      <c r="O2985" s="155"/>
      <c r="P2985" s="155"/>
      <c r="Q2985" s="155"/>
      <c r="R2985" s="155"/>
      <c r="S2985" s="155"/>
      <c r="T2985" s="155"/>
      <c r="U2985" s="155"/>
      <c r="V2985" s="155"/>
      <c r="W2985" s="155"/>
      <c r="X2985" s="155"/>
      <c r="Y2985" s="155"/>
      <c r="Z2985" s="155"/>
      <c r="AA2985" s="155"/>
      <c r="AB2985" s="155"/>
      <c r="AC2985" s="155"/>
      <c r="AD2985" s="155"/>
      <c r="AE2985" s="155"/>
      <c r="AF2985" s="155"/>
      <c r="AG2985" s="155"/>
      <c r="AH2985" s="155"/>
      <c r="AI2985" s="155"/>
      <c r="AJ2985" s="155"/>
      <c r="AK2985" s="155"/>
      <c r="AL2985" s="155"/>
      <c r="AM2985" s="155"/>
      <c r="AN2985" s="155"/>
      <c r="AO2985" s="155"/>
      <c r="AP2985" s="155"/>
      <c r="AQ2985" s="155"/>
      <c r="AR2985" s="155"/>
    </row>
    <row r="2986" spans="1:44" ht="102" x14ac:dyDescent="0.3">
      <c r="A2986" s="155"/>
      <c r="B2986" s="161" t="s">
        <v>1795</v>
      </c>
      <c r="C2986" s="162" t="s">
        <v>344</v>
      </c>
      <c r="D2986" s="170">
        <v>3603.48</v>
      </c>
      <c r="E2986" s="171">
        <v>3603.48</v>
      </c>
      <c r="F2986" s="165" t="s">
        <v>4107</v>
      </c>
      <c r="G2986" s="166" t="s">
        <v>2771</v>
      </c>
      <c r="H2986" s="167"/>
      <c r="I2986" s="155"/>
      <c r="J2986" s="155"/>
      <c r="K2986" s="155"/>
      <c r="L2986" s="155"/>
      <c r="M2986" s="155"/>
      <c r="N2986" s="155"/>
      <c r="O2986" s="155"/>
      <c r="P2986" s="155"/>
      <c r="Q2986" s="155"/>
      <c r="R2986" s="155"/>
      <c r="S2986" s="155"/>
      <c r="T2986" s="155"/>
      <c r="U2986" s="155"/>
      <c r="V2986" s="155"/>
      <c r="W2986" s="155"/>
      <c r="X2986" s="155"/>
      <c r="Y2986" s="155"/>
      <c r="Z2986" s="155"/>
      <c r="AA2986" s="155"/>
      <c r="AB2986" s="155"/>
      <c r="AC2986" s="155"/>
      <c r="AD2986" s="155"/>
      <c r="AE2986" s="155"/>
      <c r="AF2986" s="155"/>
      <c r="AG2986" s="155"/>
      <c r="AH2986" s="155"/>
      <c r="AI2986" s="155"/>
      <c r="AJ2986" s="155"/>
      <c r="AK2986" s="155"/>
      <c r="AL2986" s="155"/>
      <c r="AM2986" s="155"/>
      <c r="AN2986" s="155"/>
      <c r="AO2986" s="155"/>
      <c r="AP2986" s="155"/>
      <c r="AQ2986" s="155"/>
      <c r="AR2986" s="155"/>
    </row>
    <row r="2987" spans="1:44" ht="102" hidden="1" x14ac:dyDescent="0.3">
      <c r="A2987" s="155"/>
      <c r="B2987" s="165" t="s">
        <v>4107</v>
      </c>
      <c r="C2987" s="162"/>
      <c r="D2987" s="170">
        <v>3603.48</v>
      </c>
      <c r="E2987" s="171">
        <v>3603.48</v>
      </c>
      <c r="F2987" s="166" t="s">
        <v>2771</v>
      </c>
      <c r="G2987" s="161" t="s">
        <v>1683</v>
      </c>
      <c r="H2987" s="162" t="s">
        <v>626</v>
      </c>
      <c r="I2987" s="155"/>
      <c r="J2987" s="155"/>
      <c r="K2987" s="155"/>
      <c r="L2987" s="155"/>
      <c r="M2987" s="155"/>
      <c r="N2987" s="155"/>
      <c r="O2987" s="155"/>
      <c r="P2987" s="155"/>
      <c r="Q2987" s="155"/>
      <c r="R2987" s="155"/>
      <c r="S2987" s="155"/>
      <c r="T2987" s="155"/>
      <c r="U2987" s="155"/>
      <c r="V2987" s="155"/>
      <c r="W2987" s="155"/>
      <c r="X2987" s="155"/>
      <c r="Y2987" s="155"/>
      <c r="Z2987" s="155"/>
      <c r="AA2987" s="155"/>
      <c r="AB2987" s="155"/>
      <c r="AC2987" s="155"/>
      <c r="AD2987" s="155"/>
      <c r="AE2987" s="155"/>
      <c r="AF2987" s="155"/>
      <c r="AG2987" s="155"/>
      <c r="AH2987" s="155"/>
      <c r="AI2987" s="155"/>
      <c r="AJ2987" s="155"/>
      <c r="AK2987" s="155"/>
      <c r="AL2987" s="155"/>
      <c r="AM2987" s="155"/>
      <c r="AN2987" s="155"/>
      <c r="AO2987" s="155"/>
      <c r="AP2987" s="155"/>
      <c r="AQ2987" s="155"/>
      <c r="AR2987" s="155"/>
    </row>
    <row r="2988" spans="1:44" ht="102" hidden="1" x14ac:dyDescent="0.3">
      <c r="A2988" s="155"/>
      <c r="B2988" s="166" t="s">
        <v>2771</v>
      </c>
      <c r="C2988" s="167"/>
      <c r="D2988" s="170">
        <v>3603.48</v>
      </c>
      <c r="E2988" s="171">
        <v>3603.48</v>
      </c>
      <c r="F2988" s="161" t="s">
        <v>1683</v>
      </c>
      <c r="G2988" s="165" t="s">
        <v>4107</v>
      </c>
      <c r="H2988" s="162"/>
      <c r="I2988" s="155"/>
      <c r="J2988" s="155"/>
      <c r="K2988" s="155"/>
      <c r="L2988" s="155"/>
      <c r="M2988" s="155"/>
      <c r="N2988" s="155"/>
      <c r="O2988" s="155"/>
      <c r="P2988" s="155"/>
      <c r="Q2988" s="155"/>
      <c r="R2988" s="155"/>
      <c r="S2988" s="155"/>
      <c r="T2988" s="155"/>
      <c r="U2988" s="155"/>
      <c r="V2988" s="155"/>
      <c r="W2988" s="155"/>
      <c r="X2988" s="155"/>
      <c r="Y2988" s="155"/>
      <c r="Z2988" s="155"/>
      <c r="AA2988" s="155"/>
      <c r="AB2988" s="155"/>
      <c r="AC2988" s="155"/>
      <c r="AD2988" s="155"/>
      <c r="AE2988" s="155"/>
      <c r="AF2988" s="155"/>
      <c r="AG2988" s="155"/>
      <c r="AH2988" s="155"/>
      <c r="AI2988" s="155"/>
      <c r="AJ2988" s="155"/>
      <c r="AK2988" s="155"/>
      <c r="AL2988" s="155"/>
      <c r="AM2988" s="155"/>
      <c r="AN2988" s="155"/>
      <c r="AO2988" s="155"/>
      <c r="AP2988" s="155"/>
      <c r="AQ2988" s="155"/>
      <c r="AR2988" s="155"/>
    </row>
    <row r="2989" spans="1:44" ht="102" x14ac:dyDescent="0.3">
      <c r="A2989" s="155"/>
      <c r="B2989" s="161" t="s">
        <v>1683</v>
      </c>
      <c r="C2989" s="162" t="s">
        <v>626</v>
      </c>
      <c r="D2989" s="170">
        <v>1378.69</v>
      </c>
      <c r="E2989" s="171">
        <v>1378.69</v>
      </c>
      <c r="F2989" s="165" t="s">
        <v>4107</v>
      </c>
      <c r="G2989" s="166" t="s">
        <v>3223</v>
      </c>
      <c r="H2989" s="167"/>
      <c r="I2989" s="155"/>
      <c r="J2989" s="155"/>
      <c r="K2989" s="155"/>
      <c r="L2989" s="155"/>
      <c r="M2989" s="155"/>
      <c r="N2989" s="155"/>
      <c r="O2989" s="155"/>
      <c r="P2989" s="155"/>
      <c r="Q2989" s="155"/>
      <c r="R2989" s="155"/>
      <c r="S2989" s="155"/>
      <c r="T2989" s="155"/>
      <c r="U2989" s="155"/>
      <c r="V2989" s="155"/>
      <c r="W2989" s="155"/>
      <c r="X2989" s="155"/>
      <c r="Y2989" s="155"/>
      <c r="Z2989" s="155"/>
      <c r="AA2989" s="155"/>
      <c r="AB2989" s="155"/>
      <c r="AC2989" s="155"/>
      <c r="AD2989" s="155"/>
      <c r="AE2989" s="155"/>
      <c r="AF2989" s="155"/>
      <c r="AG2989" s="155"/>
      <c r="AH2989" s="155"/>
      <c r="AI2989" s="155"/>
      <c r="AJ2989" s="155"/>
      <c r="AK2989" s="155"/>
      <c r="AL2989" s="155"/>
      <c r="AM2989" s="155"/>
      <c r="AN2989" s="155"/>
      <c r="AO2989" s="155"/>
      <c r="AP2989" s="155"/>
      <c r="AQ2989" s="155"/>
      <c r="AR2989" s="155"/>
    </row>
    <row r="2990" spans="1:44" ht="102" hidden="1" x14ac:dyDescent="0.3">
      <c r="A2990" s="155"/>
      <c r="B2990" s="165" t="s">
        <v>4107</v>
      </c>
      <c r="C2990" s="162"/>
      <c r="D2990" s="170">
        <v>1378.69</v>
      </c>
      <c r="E2990" s="171">
        <v>1378.69</v>
      </c>
      <c r="F2990" s="166" t="s">
        <v>3223</v>
      </c>
      <c r="G2990" s="161" t="s">
        <v>3584</v>
      </c>
      <c r="H2990" s="162" t="s">
        <v>1149</v>
      </c>
      <c r="I2990" s="155"/>
      <c r="J2990" s="155"/>
      <c r="K2990" s="155"/>
      <c r="L2990" s="155"/>
      <c r="M2990" s="155"/>
      <c r="N2990" s="155"/>
      <c r="O2990" s="155"/>
      <c r="P2990" s="155"/>
      <c r="Q2990" s="155"/>
      <c r="R2990" s="155"/>
      <c r="S2990" s="155"/>
      <c r="T2990" s="155"/>
      <c r="U2990" s="155"/>
      <c r="V2990" s="155"/>
      <c r="W2990" s="155"/>
      <c r="X2990" s="155"/>
      <c r="Y2990" s="155"/>
      <c r="Z2990" s="155"/>
      <c r="AA2990" s="155"/>
      <c r="AB2990" s="155"/>
      <c r="AC2990" s="155"/>
      <c r="AD2990" s="155"/>
      <c r="AE2990" s="155"/>
      <c r="AF2990" s="155"/>
      <c r="AG2990" s="155"/>
      <c r="AH2990" s="155"/>
      <c r="AI2990" s="155"/>
      <c r="AJ2990" s="155"/>
      <c r="AK2990" s="155"/>
      <c r="AL2990" s="155"/>
      <c r="AM2990" s="155"/>
      <c r="AN2990" s="155"/>
      <c r="AO2990" s="155"/>
      <c r="AP2990" s="155"/>
      <c r="AQ2990" s="155"/>
      <c r="AR2990" s="155"/>
    </row>
    <row r="2991" spans="1:44" ht="102" hidden="1" x14ac:dyDescent="0.3">
      <c r="A2991" s="155"/>
      <c r="B2991" s="166" t="s">
        <v>3223</v>
      </c>
      <c r="C2991" s="167"/>
      <c r="D2991" s="170">
        <v>1378.69</v>
      </c>
      <c r="E2991" s="171">
        <v>1378.69</v>
      </c>
      <c r="F2991" s="161" t="s">
        <v>3584</v>
      </c>
      <c r="G2991" s="165" t="s">
        <v>4107</v>
      </c>
      <c r="H2991" s="162"/>
      <c r="I2991" s="155"/>
      <c r="J2991" s="155"/>
      <c r="K2991" s="155"/>
      <c r="L2991" s="155"/>
      <c r="M2991" s="155"/>
      <c r="N2991" s="155"/>
      <c r="O2991" s="155"/>
      <c r="P2991" s="155"/>
      <c r="Q2991" s="155"/>
      <c r="R2991" s="155"/>
      <c r="S2991" s="155"/>
      <c r="T2991" s="155"/>
      <c r="U2991" s="155"/>
      <c r="V2991" s="155"/>
      <c r="W2991" s="155"/>
      <c r="X2991" s="155"/>
      <c r="Y2991" s="155"/>
      <c r="Z2991" s="155"/>
      <c r="AA2991" s="155"/>
      <c r="AB2991" s="155"/>
      <c r="AC2991" s="155"/>
      <c r="AD2991" s="155"/>
      <c r="AE2991" s="155"/>
      <c r="AF2991" s="155"/>
      <c r="AG2991" s="155"/>
      <c r="AH2991" s="155"/>
      <c r="AI2991" s="155"/>
      <c r="AJ2991" s="155"/>
      <c r="AK2991" s="155"/>
      <c r="AL2991" s="155"/>
      <c r="AM2991" s="155"/>
      <c r="AN2991" s="155"/>
      <c r="AO2991" s="155"/>
      <c r="AP2991" s="155"/>
      <c r="AQ2991" s="155"/>
      <c r="AR2991" s="155"/>
    </row>
    <row r="2992" spans="1:44" ht="102" x14ac:dyDescent="0.3">
      <c r="A2992" s="155"/>
      <c r="B2992" s="161" t="s">
        <v>3584</v>
      </c>
      <c r="C2992" s="162" t="s">
        <v>1149</v>
      </c>
      <c r="D2992" s="170">
        <v>1365.8</v>
      </c>
      <c r="E2992" s="171">
        <v>1365.8</v>
      </c>
      <c r="F2992" s="165" t="s">
        <v>4107</v>
      </c>
      <c r="G2992" s="166" t="s">
        <v>4051</v>
      </c>
      <c r="H2992" s="167"/>
      <c r="I2992" s="155"/>
      <c r="J2992" s="155"/>
      <c r="K2992" s="155"/>
      <c r="L2992" s="155"/>
      <c r="M2992" s="155"/>
      <c r="N2992" s="155"/>
      <c r="O2992" s="155"/>
      <c r="P2992" s="155"/>
      <c r="Q2992" s="155"/>
      <c r="R2992" s="155"/>
      <c r="S2992" s="155"/>
      <c r="T2992" s="155"/>
      <c r="U2992" s="155"/>
      <c r="V2992" s="155"/>
      <c r="W2992" s="155"/>
      <c r="X2992" s="155"/>
      <c r="Y2992" s="155"/>
      <c r="Z2992" s="155"/>
      <c r="AA2992" s="155"/>
      <c r="AB2992" s="155"/>
      <c r="AC2992" s="155"/>
      <c r="AD2992" s="155"/>
      <c r="AE2992" s="155"/>
      <c r="AF2992" s="155"/>
      <c r="AG2992" s="155"/>
      <c r="AH2992" s="155"/>
      <c r="AI2992" s="155"/>
      <c r="AJ2992" s="155"/>
      <c r="AK2992" s="155"/>
      <c r="AL2992" s="155"/>
      <c r="AM2992" s="155"/>
      <c r="AN2992" s="155"/>
      <c r="AO2992" s="155"/>
      <c r="AP2992" s="155"/>
      <c r="AQ2992" s="155"/>
      <c r="AR2992" s="155"/>
    </row>
    <row r="2993" spans="1:44" ht="102" hidden="1" x14ac:dyDescent="0.3">
      <c r="A2993" s="155"/>
      <c r="B2993" s="165" t="s">
        <v>4107</v>
      </c>
      <c r="C2993" s="162"/>
      <c r="D2993" s="170">
        <v>1365.8</v>
      </c>
      <c r="E2993" s="171">
        <v>1365.8</v>
      </c>
      <c r="F2993" s="166" t="s">
        <v>4051</v>
      </c>
      <c r="G2993" s="161" t="s">
        <v>2306</v>
      </c>
      <c r="H2993" s="162" t="s">
        <v>819</v>
      </c>
      <c r="I2993" s="155"/>
      <c r="J2993" s="155"/>
      <c r="K2993" s="155"/>
      <c r="L2993" s="155"/>
      <c r="M2993" s="155"/>
      <c r="N2993" s="155"/>
      <c r="O2993" s="155"/>
      <c r="P2993" s="155"/>
      <c r="Q2993" s="155"/>
      <c r="R2993" s="155"/>
      <c r="S2993" s="155"/>
      <c r="T2993" s="155"/>
      <c r="U2993" s="155"/>
      <c r="V2993" s="155"/>
      <c r="W2993" s="155"/>
      <c r="X2993" s="155"/>
      <c r="Y2993" s="155"/>
      <c r="Z2993" s="155"/>
      <c r="AA2993" s="155"/>
      <c r="AB2993" s="155"/>
      <c r="AC2993" s="155"/>
      <c r="AD2993" s="155"/>
      <c r="AE2993" s="155"/>
      <c r="AF2993" s="155"/>
      <c r="AG2993" s="155"/>
      <c r="AH2993" s="155"/>
      <c r="AI2993" s="155"/>
      <c r="AJ2993" s="155"/>
      <c r="AK2993" s="155"/>
      <c r="AL2993" s="155"/>
      <c r="AM2993" s="155"/>
      <c r="AN2993" s="155"/>
      <c r="AO2993" s="155"/>
      <c r="AP2993" s="155"/>
      <c r="AQ2993" s="155"/>
      <c r="AR2993" s="155"/>
    </row>
    <row r="2994" spans="1:44" ht="102" hidden="1" x14ac:dyDescent="0.3">
      <c r="A2994" s="155"/>
      <c r="B2994" s="166" t="s">
        <v>4051</v>
      </c>
      <c r="C2994" s="167"/>
      <c r="D2994" s="170">
        <v>1365.8</v>
      </c>
      <c r="E2994" s="171">
        <v>1365.8</v>
      </c>
      <c r="F2994" s="161" t="s">
        <v>2306</v>
      </c>
      <c r="G2994" s="165" t="s">
        <v>4107</v>
      </c>
      <c r="H2994" s="162"/>
      <c r="I2994" s="155"/>
      <c r="J2994" s="155"/>
      <c r="K2994" s="155"/>
      <c r="L2994" s="155"/>
      <c r="M2994" s="155"/>
      <c r="N2994" s="155"/>
      <c r="O2994" s="155"/>
      <c r="P2994" s="155"/>
      <c r="Q2994" s="155"/>
      <c r="R2994" s="155"/>
      <c r="S2994" s="155"/>
      <c r="T2994" s="155"/>
      <c r="U2994" s="155"/>
      <c r="V2994" s="155"/>
      <c r="W2994" s="155"/>
      <c r="X2994" s="155"/>
      <c r="Y2994" s="155"/>
      <c r="Z2994" s="155"/>
      <c r="AA2994" s="155"/>
      <c r="AB2994" s="155"/>
      <c r="AC2994" s="155"/>
      <c r="AD2994" s="155"/>
      <c r="AE2994" s="155"/>
      <c r="AF2994" s="155"/>
      <c r="AG2994" s="155"/>
      <c r="AH2994" s="155"/>
      <c r="AI2994" s="155"/>
      <c r="AJ2994" s="155"/>
      <c r="AK2994" s="155"/>
      <c r="AL2994" s="155"/>
      <c r="AM2994" s="155"/>
      <c r="AN2994" s="155"/>
      <c r="AO2994" s="155"/>
      <c r="AP2994" s="155"/>
      <c r="AQ2994" s="155"/>
      <c r="AR2994" s="155"/>
    </row>
    <row r="2995" spans="1:44" ht="102" x14ac:dyDescent="0.3">
      <c r="A2995" s="155"/>
      <c r="B2995" s="161" t="s">
        <v>2306</v>
      </c>
      <c r="C2995" s="162" t="s">
        <v>819</v>
      </c>
      <c r="D2995" s="170">
        <v>1679.34</v>
      </c>
      <c r="E2995" s="171">
        <v>1679.34</v>
      </c>
      <c r="F2995" s="165" t="s">
        <v>4107</v>
      </c>
      <c r="G2995" s="166" t="s">
        <v>3459</v>
      </c>
      <c r="H2995" s="167"/>
      <c r="I2995" s="155"/>
      <c r="J2995" s="155"/>
      <c r="K2995" s="155"/>
      <c r="L2995" s="155"/>
      <c r="M2995" s="155"/>
      <c r="N2995" s="155"/>
      <c r="O2995" s="155"/>
      <c r="P2995" s="155"/>
      <c r="Q2995" s="155"/>
      <c r="R2995" s="155"/>
      <c r="S2995" s="155"/>
      <c r="T2995" s="155"/>
      <c r="U2995" s="155"/>
      <c r="V2995" s="155"/>
      <c r="W2995" s="155"/>
      <c r="X2995" s="155"/>
      <c r="Y2995" s="155"/>
      <c r="Z2995" s="155"/>
      <c r="AA2995" s="155"/>
      <c r="AB2995" s="155"/>
      <c r="AC2995" s="155"/>
      <c r="AD2995" s="155"/>
      <c r="AE2995" s="155"/>
      <c r="AF2995" s="155"/>
      <c r="AG2995" s="155"/>
      <c r="AH2995" s="155"/>
      <c r="AI2995" s="155"/>
      <c r="AJ2995" s="155"/>
      <c r="AK2995" s="155"/>
      <c r="AL2995" s="155"/>
      <c r="AM2995" s="155"/>
      <c r="AN2995" s="155"/>
      <c r="AO2995" s="155"/>
      <c r="AP2995" s="155"/>
      <c r="AQ2995" s="155"/>
      <c r="AR2995" s="155"/>
    </row>
    <row r="2996" spans="1:44" ht="102" hidden="1" x14ac:dyDescent="0.3">
      <c r="A2996" s="155"/>
      <c r="B2996" s="165" t="s">
        <v>4107</v>
      </c>
      <c r="C2996" s="162"/>
      <c r="D2996" s="170">
        <v>1679.34</v>
      </c>
      <c r="E2996" s="171">
        <v>1679.34</v>
      </c>
      <c r="F2996" s="166" t="s">
        <v>3459</v>
      </c>
      <c r="G2996" s="161" t="s">
        <v>1746</v>
      </c>
      <c r="H2996" s="162" t="s">
        <v>1004</v>
      </c>
      <c r="I2996" s="155"/>
      <c r="J2996" s="155"/>
      <c r="K2996" s="155"/>
      <c r="L2996" s="155"/>
      <c r="M2996" s="155"/>
      <c r="N2996" s="155"/>
      <c r="O2996" s="155"/>
      <c r="P2996" s="155"/>
      <c r="Q2996" s="155"/>
      <c r="R2996" s="155"/>
      <c r="S2996" s="155"/>
      <c r="T2996" s="155"/>
      <c r="U2996" s="155"/>
      <c r="V2996" s="155"/>
      <c r="W2996" s="155"/>
      <c r="X2996" s="155"/>
      <c r="Y2996" s="155"/>
      <c r="Z2996" s="155"/>
      <c r="AA2996" s="155"/>
      <c r="AB2996" s="155"/>
      <c r="AC2996" s="155"/>
      <c r="AD2996" s="155"/>
      <c r="AE2996" s="155"/>
      <c r="AF2996" s="155"/>
      <c r="AG2996" s="155"/>
      <c r="AH2996" s="155"/>
      <c r="AI2996" s="155"/>
      <c r="AJ2996" s="155"/>
      <c r="AK2996" s="155"/>
      <c r="AL2996" s="155"/>
      <c r="AM2996" s="155"/>
      <c r="AN2996" s="155"/>
      <c r="AO2996" s="155"/>
      <c r="AP2996" s="155"/>
      <c r="AQ2996" s="155"/>
      <c r="AR2996" s="155"/>
    </row>
    <row r="2997" spans="1:44" ht="102" hidden="1" x14ac:dyDescent="0.3">
      <c r="A2997" s="155"/>
      <c r="B2997" s="166" t="s">
        <v>3459</v>
      </c>
      <c r="C2997" s="167"/>
      <c r="D2997" s="170">
        <v>1679.34</v>
      </c>
      <c r="E2997" s="171">
        <v>1679.34</v>
      </c>
      <c r="F2997" s="161" t="s">
        <v>1746</v>
      </c>
      <c r="G2997" s="165" t="s">
        <v>4107</v>
      </c>
      <c r="H2997" s="162"/>
      <c r="I2997" s="155"/>
      <c r="J2997" s="155"/>
      <c r="K2997" s="155"/>
      <c r="L2997" s="155"/>
      <c r="M2997" s="155"/>
      <c r="N2997" s="155"/>
      <c r="O2997" s="155"/>
      <c r="P2997" s="155"/>
      <c r="Q2997" s="155"/>
      <c r="R2997" s="155"/>
      <c r="S2997" s="155"/>
      <c r="T2997" s="155"/>
      <c r="U2997" s="155"/>
      <c r="V2997" s="155"/>
      <c r="W2997" s="155"/>
      <c r="X2997" s="155"/>
      <c r="Y2997" s="155"/>
      <c r="Z2997" s="155"/>
      <c r="AA2997" s="155"/>
      <c r="AB2997" s="155"/>
      <c r="AC2997" s="155"/>
      <c r="AD2997" s="155"/>
      <c r="AE2997" s="155"/>
      <c r="AF2997" s="155"/>
      <c r="AG2997" s="155"/>
      <c r="AH2997" s="155"/>
      <c r="AI2997" s="155"/>
      <c r="AJ2997" s="155"/>
      <c r="AK2997" s="155"/>
      <c r="AL2997" s="155"/>
      <c r="AM2997" s="155"/>
      <c r="AN2997" s="155"/>
      <c r="AO2997" s="155"/>
      <c r="AP2997" s="155"/>
      <c r="AQ2997" s="155"/>
      <c r="AR2997" s="155"/>
    </row>
    <row r="2998" spans="1:44" ht="102" x14ac:dyDescent="0.3">
      <c r="A2998" s="155"/>
      <c r="B2998" s="161" t="s">
        <v>1746</v>
      </c>
      <c r="C2998" s="162" t="s">
        <v>1004</v>
      </c>
      <c r="D2998" s="170">
        <v>2581.2800000000002</v>
      </c>
      <c r="E2998" s="171">
        <v>2581.2800000000002</v>
      </c>
      <c r="F2998" s="165" t="s">
        <v>4107</v>
      </c>
      <c r="G2998" s="166" t="s">
        <v>3225</v>
      </c>
      <c r="H2998" s="167"/>
      <c r="I2998" s="155"/>
      <c r="J2998" s="155"/>
      <c r="K2998" s="155"/>
      <c r="L2998" s="155"/>
      <c r="M2998" s="155"/>
      <c r="N2998" s="155"/>
      <c r="O2998" s="155"/>
      <c r="P2998" s="155"/>
      <c r="Q2998" s="155"/>
      <c r="R2998" s="155"/>
      <c r="S2998" s="155"/>
      <c r="T2998" s="155"/>
      <c r="U2998" s="155"/>
      <c r="V2998" s="155"/>
      <c r="W2998" s="155"/>
      <c r="X2998" s="155"/>
      <c r="Y2998" s="155"/>
      <c r="Z2998" s="155"/>
      <c r="AA2998" s="155"/>
      <c r="AB2998" s="155"/>
      <c r="AC2998" s="155"/>
      <c r="AD2998" s="155"/>
      <c r="AE2998" s="155"/>
      <c r="AF2998" s="155"/>
      <c r="AG2998" s="155"/>
      <c r="AH2998" s="155"/>
      <c r="AI2998" s="155"/>
      <c r="AJ2998" s="155"/>
      <c r="AK2998" s="155"/>
      <c r="AL2998" s="155"/>
      <c r="AM2998" s="155"/>
      <c r="AN2998" s="155"/>
      <c r="AO2998" s="155"/>
      <c r="AP2998" s="155"/>
      <c r="AQ2998" s="155"/>
      <c r="AR2998" s="155"/>
    </row>
    <row r="2999" spans="1:44" ht="102" hidden="1" x14ac:dyDescent="0.3">
      <c r="A2999" s="155"/>
      <c r="B2999" s="165" t="s">
        <v>4107</v>
      </c>
      <c r="C2999" s="162"/>
      <c r="D2999" s="170">
        <v>2581.2800000000002</v>
      </c>
      <c r="E2999" s="171">
        <v>2581.2800000000002</v>
      </c>
      <c r="F2999" s="166" t="s">
        <v>3225</v>
      </c>
      <c r="G2999" s="161" t="s">
        <v>1740</v>
      </c>
      <c r="H2999" s="162" t="s">
        <v>847</v>
      </c>
      <c r="I2999" s="155"/>
      <c r="J2999" s="155"/>
      <c r="K2999" s="155"/>
      <c r="L2999" s="155"/>
      <c r="M2999" s="155"/>
      <c r="N2999" s="155"/>
      <c r="O2999" s="155"/>
      <c r="P2999" s="155"/>
      <c r="Q2999" s="155"/>
      <c r="R2999" s="155"/>
      <c r="S2999" s="155"/>
      <c r="T2999" s="155"/>
      <c r="U2999" s="155"/>
      <c r="V2999" s="155"/>
      <c r="W2999" s="155"/>
      <c r="X2999" s="155"/>
      <c r="Y2999" s="155"/>
      <c r="Z2999" s="155"/>
      <c r="AA2999" s="155"/>
      <c r="AB2999" s="155"/>
      <c r="AC2999" s="155"/>
      <c r="AD2999" s="155"/>
      <c r="AE2999" s="155"/>
      <c r="AF2999" s="155"/>
      <c r="AG2999" s="155"/>
      <c r="AH2999" s="155"/>
      <c r="AI2999" s="155"/>
      <c r="AJ2999" s="155"/>
      <c r="AK2999" s="155"/>
      <c r="AL2999" s="155"/>
      <c r="AM2999" s="155"/>
      <c r="AN2999" s="155"/>
      <c r="AO2999" s="155"/>
      <c r="AP2999" s="155"/>
      <c r="AQ2999" s="155"/>
      <c r="AR2999" s="155"/>
    </row>
    <row r="3000" spans="1:44" ht="102" hidden="1" x14ac:dyDescent="0.3">
      <c r="A3000" s="155"/>
      <c r="B3000" s="166" t="s">
        <v>3225</v>
      </c>
      <c r="C3000" s="167"/>
      <c r="D3000" s="170">
        <v>2581.2800000000002</v>
      </c>
      <c r="E3000" s="171">
        <v>2581.2800000000002</v>
      </c>
      <c r="F3000" s="161" t="s">
        <v>1740</v>
      </c>
      <c r="G3000" s="165" t="s">
        <v>4107</v>
      </c>
      <c r="H3000" s="162"/>
      <c r="I3000" s="155"/>
      <c r="J3000" s="155"/>
      <c r="K3000" s="155"/>
      <c r="L3000" s="155"/>
      <c r="M3000" s="155"/>
      <c r="N3000" s="155"/>
      <c r="O3000" s="155"/>
      <c r="P3000" s="155"/>
      <c r="Q3000" s="155"/>
      <c r="R3000" s="155"/>
      <c r="S3000" s="155"/>
      <c r="T3000" s="155"/>
      <c r="U3000" s="155"/>
      <c r="V3000" s="155"/>
      <c r="W3000" s="155"/>
      <c r="X3000" s="155"/>
      <c r="Y3000" s="155"/>
      <c r="Z3000" s="155"/>
      <c r="AA3000" s="155"/>
      <c r="AB3000" s="155"/>
      <c r="AC3000" s="155"/>
      <c r="AD3000" s="155"/>
      <c r="AE3000" s="155"/>
      <c r="AF3000" s="155"/>
      <c r="AG3000" s="155"/>
      <c r="AH3000" s="155"/>
      <c r="AI3000" s="155"/>
      <c r="AJ3000" s="155"/>
      <c r="AK3000" s="155"/>
      <c r="AL3000" s="155"/>
      <c r="AM3000" s="155"/>
      <c r="AN3000" s="155"/>
      <c r="AO3000" s="155"/>
      <c r="AP3000" s="155"/>
      <c r="AQ3000" s="155"/>
      <c r="AR3000" s="155"/>
    </row>
    <row r="3001" spans="1:44" ht="102" x14ac:dyDescent="0.3">
      <c r="A3001" s="155"/>
      <c r="B3001" s="161" t="s">
        <v>1740</v>
      </c>
      <c r="C3001" s="162" t="s">
        <v>847</v>
      </c>
      <c r="D3001" s="170">
        <v>1395.87</v>
      </c>
      <c r="E3001" s="171">
        <v>1395.87</v>
      </c>
      <c r="F3001" s="165" t="s">
        <v>4107</v>
      </c>
      <c r="G3001" s="166" t="s">
        <v>3226</v>
      </c>
      <c r="H3001" s="167"/>
      <c r="I3001" s="155"/>
      <c r="J3001" s="155"/>
      <c r="K3001" s="155"/>
      <c r="L3001" s="155"/>
      <c r="M3001" s="155"/>
      <c r="N3001" s="155"/>
      <c r="O3001" s="155"/>
      <c r="P3001" s="155"/>
      <c r="Q3001" s="155"/>
      <c r="R3001" s="155"/>
      <c r="S3001" s="155"/>
      <c r="T3001" s="155"/>
      <c r="U3001" s="155"/>
      <c r="V3001" s="155"/>
      <c r="W3001" s="155"/>
      <c r="X3001" s="155"/>
      <c r="Y3001" s="155"/>
      <c r="Z3001" s="155"/>
      <c r="AA3001" s="155"/>
      <c r="AB3001" s="155"/>
      <c r="AC3001" s="155"/>
      <c r="AD3001" s="155"/>
      <c r="AE3001" s="155"/>
      <c r="AF3001" s="155"/>
      <c r="AG3001" s="155"/>
      <c r="AH3001" s="155"/>
      <c r="AI3001" s="155"/>
      <c r="AJ3001" s="155"/>
      <c r="AK3001" s="155"/>
      <c r="AL3001" s="155"/>
      <c r="AM3001" s="155"/>
      <c r="AN3001" s="155"/>
      <c r="AO3001" s="155"/>
      <c r="AP3001" s="155"/>
      <c r="AQ3001" s="155"/>
      <c r="AR3001" s="155"/>
    </row>
    <row r="3002" spans="1:44" ht="102" hidden="1" x14ac:dyDescent="0.3">
      <c r="A3002" s="155"/>
      <c r="B3002" s="165" t="s">
        <v>4107</v>
      </c>
      <c r="C3002" s="162"/>
      <c r="D3002" s="170">
        <v>1395.87</v>
      </c>
      <c r="E3002" s="171">
        <v>1395.87</v>
      </c>
      <c r="F3002" s="166" t="s">
        <v>3226</v>
      </c>
      <c r="G3002" s="161" t="s">
        <v>2351</v>
      </c>
      <c r="H3002" s="162" t="s">
        <v>834</v>
      </c>
      <c r="I3002" s="155"/>
      <c r="J3002" s="155"/>
      <c r="K3002" s="155"/>
      <c r="L3002" s="155"/>
      <c r="M3002" s="155"/>
      <c r="N3002" s="155"/>
      <c r="O3002" s="155"/>
      <c r="P3002" s="155"/>
      <c r="Q3002" s="155"/>
      <c r="R3002" s="155"/>
      <c r="S3002" s="155"/>
      <c r="T3002" s="155"/>
      <c r="U3002" s="155"/>
      <c r="V3002" s="155"/>
      <c r="W3002" s="155"/>
      <c r="X3002" s="155"/>
      <c r="Y3002" s="155"/>
      <c r="Z3002" s="155"/>
      <c r="AA3002" s="155"/>
      <c r="AB3002" s="155"/>
      <c r="AC3002" s="155"/>
      <c r="AD3002" s="155"/>
      <c r="AE3002" s="155"/>
      <c r="AF3002" s="155"/>
      <c r="AG3002" s="155"/>
      <c r="AH3002" s="155"/>
      <c r="AI3002" s="155"/>
      <c r="AJ3002" s="155"/>
      <c r="AK3002" s="155"/>
      <c r="AL3002" s="155"/>
      <c r="AM3002" s="155"/>
      <c r="AN3002" s="155"/>
      <c r="AO3002" s="155"/>
      <c r="AP3002" s="155"/>
      <c r="AQ3002" s="155"/>
      <c r="AR3002" s="155"/>
    </row>
    <row r="3003" spans="1:44" ht="102" hidden="1" x14ac:dyDescent="0.3">
      <c r="A3003" s="155"/>
      <c r="B3003" s="166" t="s">
        <v>3226</v>
      </c>
      <c r="C3003" s="167"/>
      <c r="D3003" s="170">
        <v>1395.87</v>
      </c>
      <c r="E3003" s="171">
        <v>1395.87</v>
      </c>
      <c r="F3003" s="161" t="s">
        <v>2351</v>
      </c>
      <c r="G3003" s="165" t="s">
        <v>4107</v>
      </c>
      <c r="H3003" s="162"/>
      <c r="I3003" s="155"/>
      <c r="J3003" s="155"/>
      <c r="K3003" s="155"/>
      <c r="L3003" s="155"/>
      <c r="M3003" s="155"/>
      <c r="N3003" s="155"/>
      <c r="O3003" s="155"/>
      <c r="P3003" s="155"/>
      <c r="Q3003" s="155"/>
      <c r="R3003" s="155"/>
      <c r="S3003" s="155"/>
      <c r="T3003" s="155"/>
      <c r="U3003" s="155"/>
      <c r="V3003" s="155"/>
      <c r="W3003" s="155"/>
      <c r="X3003" s="155"/>
      <c r="Y3003" s="155"/>
      <c r="Z3003" s="155"/>
      <c r="AA3003" s="155"/>
      <c r="AB3003" s="155"/>
      <c r="AC3003" s="155"/>
      <c r="AD3003" s="155"/>
      <c r="AE3003" s="155"/>
      <c r="AF3003" s="155"/>
      <c r="AG3003" s="155"/>
      <c r="AH3003" s="155"/>
      <c r="AI3003" s="155"/>
      <c r="AJ3003" s="155"/>
      <c r="AK3003" s="155"/>
      <c r="AL3003" s="155"/>
      <c r="AM3003" s="155"/>
      <c r="AN3003" s="155"/>
      <c r="AO3003" s="155"/>
      <c r="AP3003" s="155"/>
      <c r="AQ3003" s="155"/>
      <c r="AR3003" s="155"/>
    </row>
    <row r="3004" spans="1:44" ht="102" x14ac:dyDescent="0.3">
      <c r="A3004" s="155"/>
      <c r="B3004" s="161" t="s">
        <v>2351</v>
      </c>
      <c r="C3004" s="162" t="s">
        <v>834</v>
      </c>
      <c r="D3004" s="170">
        <v>1447.41</v>
      </c>
      <c r="E3004" s="171">
        <v>1447.41</v>
      </c>
      <c r="F3004" s="165" t="s">
        <v>4107</v>
      </c>
      <c r="G3004" s="166" t="s">
        <v>3227</v>
      </c>
      <c r="H3004" s="167"/>
      <c r="I3004" s="155"/>
      <c r="J3004" s="155"/>
      <c r="K3004" s="155"/>
      <c r="L3004" s="155"/>
      <c r="M3004" s="155"/>
      <c r="N3004" s="155"/>
      <c r="O3004" s="155"/>
      <c r="P3004" s="155"/>
      <c r="Q3004" s="155"/>
      <c r="R3004" s="155"/>
      <c r="S3004" s="155"/>
      <c r="T3004" s="155"/>
      <c r="U3004" s="155"/>
      <c r="V3004" s="155"/>
      <c r="W3004" s="155"/>
      <c r="X3004" s="155"/>
      <c r="Y3004" s="155"/>
      <c r="Z3004" s="155"/>
      <c r="AA3004" s="155"/>
      <c r="AB3004" s="155"/>
      <c r="AC3004" s="155"/>
      <c r="AD3004" s="155"/>
      <c r="AE3004" s="155"/>
      <c r="AF3004" s="155"/>
      <c r="AG3004" s="155"/>
      <c r="AH3004" s="155"/>
      <c r="AI3004" s="155"/>
      <c r="AJ3004" s="155"/>
      <c r="AK3004" s="155"/>
      <c r="AL3004" s="155"/>
      <c r="AM3004" s="155"/>
      <c r="AN3004" s="155"/>
      <c r="AO3004" s="155"/>
      <c r="AP3004" s="155"/>
      <c r="AQ3004" s="155"/>
      <c r="AR3004" s="155"/>
    </row>
    <row r="3005" spans="1:44" ht="102" hidden="1" x14ac:dyDescent="0.3">
      <c r="A3005" s="155"/>
      <c r="B3005" s="165" t="s">
        <v>4107</v>
      </c>
      <c r="C3005" s="162"/>
      <c r="D3005" s="170">
        <v>1447.41</v>
      </c>
      <c r="E3005" s="171">
        <v>1447.41</v>
      </c>
      <c r="F3005" s="166" t="s">
        <v>3227</v>
      </c>
      <c r="G3005" s="161" t="s">
        <v>1820</v>
      </c>
      <c r="H3005" s="162" t="s">
        <v>838</v>
      </c>
      <c r="I3005" s="155"/>
      <c r="J3005" s="155"/>
      <c r="K3005" s="155"/>
      <c r="L3005" s="155"/>
      <c r="M3005" s="155"/>
      <c r="N3005" s="155"/>
      <c r="O3005" s="155"/>
      <c r="P3005" s="155"/>
      <c r="Q3005" s="155"/>
      <c r="R3005" s="155"/>
      <c r="S3005" s="155"/>
      <c r="T3005" s="155"/>
      <c r="U3005" s="155"/>
      <c r="V3005" s="155"/>
      <c r="W3005" s="155"/>
      <c r="X3005" s="155"/>
      <c r="Y3005" s="155"/>
      <c r="Z3005" s="155"/>
      <c r="AA3005" s="155"/>
      <c r="AB3005" s="155"/>
      <c r="AC3005" s="155"/>
      <c r="AD3005" s="155"/>
      <c r="AE3005" s="155"/>
      <c r="AF3005" s="155"/>
      <c r="AG3005" s="155"/>
      <c r="AH3005" s="155"/>
      <c r="AI3005" s="155"/>
      <c r="AJ3005" s="155"/>
      <c r="AK3005" s="155"/>
      <c r="AL3005" s="155"/>
      <c r="AM3005" s="155"/>
      <c r="AN3005" s="155"/>
      <c r="AO3005" s="155"/>
      <c r="AP3005" s="155"/>
      <c r="AQ3005" s="155"/>
      <c r="AR3005" s="155"/>
    </row>
    <row r="3006" spans="1:44" ht="102" hidden="1" x14ac:dyDescent="0.3">
      <c r="A3006" s="155"/>
      <c r="B3006" s="166" t="s">
        <v>3227</v>
      </c>
      <c r="C3006" s="167"/>
      <c r="D3006" s="170">
        <v>1447.41</v>
      </c>
      <c r="E3006" s="171">
        <v>1447.41</v>
      </c>
      <c r="F3006" s="161" t="s">
        <v>1820</v>
      </c>
      <c r="G3006" s="165" t="s">
        <v>4107</v>
      </c>
      <c r="H3006" s="162"/>
      <c r="I3006" s="155"/>
      <c r="J3006" s="155"/>
      <c r="K3006" s="155"/>
      <c r="L3006" s="155"/>
      <c r="M3006" s="155"/>
      <c r="N3006" s="155"/>
      <c r="O3006" s="155"/>
      <c r="P3006" s="155"/>
      <c r="Q3006" s="155"/>
      <c r="R3006" s="155"/>
      <c r="S3006" s="155"/>
      <c r="T3006" s="155"/>
      <c r="U3006" s="155"/>
      <c r="V3006" s="155"/>
      <c r="W3006" s="155"/>
      <c r="X3006" s="155"/>
      <c r="Y3006" s="155"/>
      <c r="Z3006" s="155"/>
      <c r="AA3006" s="155"/>
      <c r="AB3006" s="155"/>
      <c r="AC3006" s="155"/>
      <c r="AD3006" s="155"/>
      <c r="AE3006" s="155"/>
      <c r="AF3006" s="155"/>
      <c r="AG3006" s="155"/>
      <c r="AH3006" s="155"/>
      <c r="AI3006" s="155"/>
      <c r="AJ3006" s="155"/>
      <c r="AK3006" s="155"/>
      <c r="AL3006" s="155"/>
      <c r="AM3006" s="155"/>
      <c r="AN3006" s="155"/>
      <c r="AO3006" s="155"/>
      <c r="AP3006" s="155"/>
      <c r="AQ3006" s="155"/>
      <c r="AR3006" s="155"/>
    </row>
    <row r="3007" spans="1:44" ht="102" x14ac:dyDescent="0.3">
      <c r="A3007" s="155"/>
      <c r="B3007" s="161" t="s">
        <v>1820</v>
      </c>
      <c r="C3007" s="162" t="s">
        <v>838</v>
      </c>
      <c r="D3007" s="170">
        <v>2615.64</v>
      </c>
      <c r="E3007" s="171">
        <v>2615.64</v>
      </c>
      <c r="F3007" s="165" t="s">
        <v>4107</v>
      </c>
      <c r="G3007" s="166" t="s">
        <v>3228</v>
      </c>
      <c r="H3007" s="167"/>
      <c r="I3007" s="155"/>
      <c r="J3007" s="155"/>
      <c r="K3007" s="155"/>
      <c r="L3007" s="155"/>
      <c r="M3007" s="155"/>
      <c r="N3007" s="155"/>
      <c r="O3007" s="155"/>
      <c r="P3007" s="155"/>
      <c r="Q3007" s="155"/>
      <c r="R3007" s="155"/>
      <c r="S3007" s="155"/>
      <c r="T3007" s="155"/>
      <c r="U3007" s="155"/>
      <c r="V3007" s="155"/>
      <c r="W3007" s="155"/>
      <c r="X3007" s="155"/>
      <c r="Y3007" s="155"/>
      <c r="Z3007" s="155"/>
      <c r="AA3007" s="155"/>
      <c r="AB3007" s="155"/>
      <c r="AC3007" s="155"/>
      <c r="AD3007" s="155"/>
      <c r="AE3007" s="155"/>
      <c r="AF3007" s="155"/>
      <c r="AG3007" s="155"/>
      <c r="AH3007" s="155"/>
      <c r="AI3007" s="155"/>
      <c r="AJ3007" s="155"/>
      <c r="AK3007" s="155"/>
      <c r="AL3007" s="155"/>
      <c r="AM3007" s="155"/>
      <c r="AN3007" s="155"/>
      <c r="AO3007" s="155"/>
      <c r="AP3007" s="155"/>
      <c r="AQ3007" s="155"/>
      <c r="AR3007" s="155"/>
    </row>
    <row r="3008" spans="1:44" ht="102" hidden="1" x14ac:dyDescent="0.3">
      <c r="A3008" s="155"/>
      <c r="B3008" s="165" t="s">
        <v>4107</v>
      </c>
      <c r="C3008" s="162"/>
      <c r="D3008" s="170">
        <v>2615.64</v>
      </c>
      <c r="E3008" s="171">
        <v>2615.64</v>
      </c>
      <c r="F3008" s="166" t="s">
        <v>3228</v>
      </c>
      <c r="G3008" s="161" t="s">
        <v>2075</v>
      </c>
      <c r="H3008" s="162" t="s">
        <v>1186</v>
      </c>
      <c r="I3008" s="155"/>
      <c r="J3008" s="155"/>
      <c r="K3008" s="155"/>
      <c r="L3008" s="155"/>
      <c r="M3008" s="155"/>
      <c r="N3008" s="155"/>
      <c r="O3008" s="155"/>
      <c r="P3008" s="155"/>
      <c r="Q3008" s="155"/>
      <c r="R3008" s="155"/>
      <c r="S3008" s="155"/>
      <c r="T3008" s="155"/>
      <c r="U3008" s="155"/>
      <c r="V3008" s="155"/>
      <c r="W3008" s="155"/>
      <c r="X3008" s="155"/>
      <c r="Y3008" s="155"/>
      <c r="Z3008" s="155"/>
      <c r="AA3008" s="155"/>
      <c r="AB3008" s="155"/>
      <c r="AC3008" s="155"/>
      <c r="AD3008" s="155"/>
      <c r="AE3008" s="155"/>
      <c r="AF3008" s="155"/>
      <c r="AG3008" s="155"/>
      <c r="AH3008" s="155"/>
      <c r="AI3008" s="155"/>
      <c r="AJ3008" s="155"/>
      <c r="AK3008" s="155"/>
      <c r="AL3008" s="155"/>
      <c r="AM3008" s="155"/>
      <c r="AN3008" s="155"/>
      <c r="AO3008" s="155"/>
      <c r="AP3008" s="155"/>
      <c r="AQ3008" s="155"/>
      <c r="AR3008" s="155"/>
    </row>
    <row r="3009" spans="1:44" ht="102" hidden="1" x14ac:dyDescent="0.3">
      <c r="A3009" s="155"/>
      <c r="B3009" s="166" t="s">
        <v>3228</v>
      </c>
      <c r="C3009" s="167"/>
      <c r="D3009" s="170">
        <v>2615.64</v>
      </c>
      <c r="E3009" s="171">
        <v>2615.64</v>
      </c>
      <c r="F3009" s="161" t="s">
        <v>2075</v>
      </c>
      <c r="G3009" s="165" t="s">
        <v>4107</v>
      </c>
      <c r="H3009" s="162"/>
      <c r="I3009" s="155"/>
      <c r="J3009" s="155"/>
      <c r="K3009" s="155"/>
      <c r="L3009" s="155"/>
      <c r="M3009" s="155"/>
      <c r="N3009" s="155"/>
      <c r="O3009" s="155"/>
      <c r="P3009" s="155"/>
      <c r="Q3009" s="155"/>
      <c r="R3009" s="155"/>
      <c r="S3009" s="155"/>
      <c r="T3009" s="155"/>
      <c r="U3009" s="155"/>
      <c r="V3009" s="155"/>
      <c r="W3009" s="155"/>
      <c r="X3009" s="155"/>
      <c r="Y3009" s="155"/>
      <c r="Z3009" s="155"/>
      <c r="AA3009" s="155"/>
      <c r="AB3009" s="155"/>
      <c r="AC3009" s="155"/>
      <c r="AD3009" s="155"/>
      <c r="AE3009" s="155"/>
      <c r="AF3009" s="155"/>
      <c r="AG3009" s="155"/>
      <c r="AH3009" s="155"/>
      <c r="AI3009" s="155"/>
      <c r="AJ3009" s="155"/>
      <c r="AK3009" s="155"/>
      <c r="AL3009" s="155"/>
      <c r="AM3009" s="155"/>
      <c r="AN3009" s="155"/>
      <c r="AO3009" s="155"/>
      <c r="AP3009" s="155"/>
      <c r="AQ3009" s="155"/>
      <c r="AR3009" s="155"/>
    </row>
    <row r="3010" spans="1:44" ht="102" x14ac:dyDescent="0.3">
      <c r="A3010" s="155"/>
      <c r="B3010" s="161" t="s">
        <v>2075</v>
      </c>
      <c r="C3010" s="162" t="s">
        <v>1186</v>
      </c>
      <c r="D3010" s="170">
        <v>1687.93</v>
      </c>
      <c r="E3010" s="171">
        <v>1687.93</v>
      </c>
      <c r="F3010" s="165" t="s">
        <v>4107</v>
      </c>
      <c r="G3010" s="166" t="s">
        <v>3229</v>
      </c>
      <c r="H3010" s="167"/>
      <c r="I3010" s="155"/>
      <c r="J3010" s="155"/>
      <c r="K3010" s="155"/>
      <c r="L3010" s="155"/>
      <c r="M3010" s="155"/>
      <c r="N3010" s="155"/>
      <c r="O3010" s="155"/>
      <c r="P3010" s="155"/>
      <c r="Q3010" s="155"/>
      <c r="R3010" s="155"/>
      <c r="S3010" s="155"/>
      <c r="T3010" s="155"/>
      <c r="U3010" s="155"/>
      <c r="V3010" s="155"/>
      <c r="W3010" s="155"/>
      <c r="X3010" s="155"/>
      <c r="Y3010" s="155"/>
      <c r="Z3010" s="155"/>
      <c r="AA3010" s="155"/>
      <c r="AB3010" s="155"/>
      <c r="AC3010" s="155"/>
      <c r="AD3010" s="155"/>
      <c r="AE3010" s="155"/>
      <c r="AF3010" s="155"/>
      <c r="AG3010" s="155"/>
      <c r="AH3010" s="155"/>
      <c r="AI3010" s="155"/>
      <c r="AJ3010" s="155"/>
      <c r="AK3010" s="155"/>
      <c r="AL3010" s="155"/>
      <c r="AM3010" s="155"/>
      <c r="AN3010" s="155"/>
      <c r="AO3010" s="155"/>
      <c r="AP3010" s="155"/>
      <c r="AQ3010" s="155"/>
      <c r="AR3010" s="155"/>
    </row>
    <row r="3011" spans="1:44" ht="102" hidden="1" x14ac:dyDescent="0.3">
      <c r="A3011" s="155"/>
      <c r="B3011" s="165" t="s">
        <v>4107</v>
      </c>
      <c r="C3011" s="162"/>
      <c r="D3011" s="170">
        <v>1687.93</v>
      </c>
      <c r="E3011" s="171">
        <v>1687.93</v>
      </c>
      <c r="F3011" s="166" t="s">
        <v>3229</v>
      </c>
      <c r="G3011" s="161" t="s">
        <v>1896</v>
      </c>
      <c r="H3011" s="162" t="s">
        <v>850</v>
      </c>
      <c r="I3011" s="155"/>
      <c r="J3011" s="155"/>
      <c r="K3011" s="155"/>
      <c r="L3011" s="155"/>
      <c r="M3011" s="155"/>
      <c r="N3011" s="155"/>
      <c r="O3011" s="155"/>
      <c r="P3011" s="155"/>
      <c r="Q3011" s="155"/>
      <c r="R3011" s="155"/>
      <c r="S3011" s="155"/>
      <c r="T3011" s="155"/>
      <c r="U3011" s="155"/>
      <c r="V3011" s="155"/>
      <c r="W3011" s="155"/>
      <c r="X3011" s="155"/>
      <c r="Y3011" s="155"/>
      <c r="Z3011" s="155"/>
      <c r="AA3011" s="155"/>
      <c r="AB3011" s="155"/>
      <c r="AC3011" s="155"/>
      <c r="AD3011" s="155"/>
      <c r="AE3011" s="155"/>
      <c r="AF3011" s="155"/>
      <c r="AG3011" s="155"/>
      <c r="AH3011" s="155"/>
      <c r="AI3011" s="155"/>
      <c r="AJ3011" s="155"/>
      <c r="AK3011" s="155"/>
      <c r="AL3011" s="155"/>
      <c r="AM3011" s="155"/>
      <c r="AN3011" s="155"/>
      <c r="AO3011" s="155"/>
      <c r="AP3011" s="155"/>
      <c r="AQ3011" s="155"/>
      <c r="AR3011" s="155"/>
    </row>
    <row r="3012" spans="1:44" ht="102" hidden="1" x14ac:dyDescent="0.3">
      <c r="A3012" s="155"/>
      <c r="B3012" s="166" t="s">
        <v>3229</v>
      </c>
      <c r="C3012" s="167"/>
      <c r="D3012" s="170">
        <v>1687.93</v>
      </c>
      <c r="E3012" s="171">
        <v>1687.93</v>
      </c>
      <c r="F3012" s="161" t="s">
        <v>1896</v>
      </c>
      <c r="G3012" s="165" t="s">
        <v>4107</v>
      </c>
      <c r="H3012" s="162"/>
      <c r="I3012" s="155"/>
      <c r="J3012" s="155"/>
      <c r="K3012" s="155"/>
      <c r="L3012" s="155"/>
      <c r="M3012" s="155"/>
      <c r="N3012" s="155"/>
      <c r="O3012" s="155"/>
      <c r="P3012" s="155"/>
      <c r="Q3012" s="155"/>
      <c r="R3012" s="155"/>
      <c r="S3012" s="155"/>
      <c r="T3012" s="155"/>
      <c r="U3012" s="155"/>
      <c r="V3012" s="155"/>
      <c r="W3012" s="155"/>
      <c r="X3012" s="155"/>
      <c r="Y3012" s="155"/>
      <c r="Z3012" s="155"/>
      <c r="AA3012" s="155"/>
      <c r="AB3012" s="155"/>
      <c r="AC3012" s="155"/>
      <c r="AD3012" s="155"/>
      <c r="AE3012" s="155"/>
      <c r="AF3012" s="155"/>
      <c r="AG3012" s="155"/>
      <c r="AH3012" s="155"/>
      <c r="AI3012" s="155"/>
      <c r="AJ3012" s="155"/>
      <c r="AK3012" s="155"/>
      <c r="AL3012" s="155"/>
      <c r="AM3012" s="155"/>
      <c r="AN3012" s="155"/>
      <c r="AO3012" s="155"/>
      <c r="AP3012" s="155"/>
      <c r="AQ3012" s="155"/>
      <c r="AR3012" s="155"/>
    </row>
    <row r="3013" spans="1:44" ht="102" x14ac:dyDescent="0.3">
      <c r="A3013" s="155"/>
      <c r="B3013" s="161" t="s">
        <v>1896</v>
      </c>
      <c r="C3013" s="162" t="s">
        <v>850</v>
      </c>
      <c r="D3013" s="170">
        <v>1378.69</v>
      </c>
      <c r="E3013" s="171">
        <v>1378.69</v>
      </c>
      <c r="F3013" s="165" t="s">
        <v>4107</v>
      </c>
      <c r="G3013" s="166" t="s">
        <v>3230</v>
      </c>
      <c r="H3013" s="167"/>
      <c r="I3013" s="155"/>
      <c r="J3013" s="155"/>
      <c r="K3013" s="155"/>
      <c r="L3013" s="155"/>
      <c r="M3013" s="155"/>
      <c r="N3013" s="155"/>
      <c r="O3013" s="155"/>
      <c r="P3013" s="155"/>
      <c r="Q3013" s="155"/>
      <c r="R3013" s="155"/>
      <c r="S3013" s="155"/>
      <c r="T3013" s="155"/>
      <c r="U3013" s="155"/>
      <c r="V3013" s="155"/>
      <c r="W3013" s="155"/>
      <c r="X3013" s="155"/>
      <c r="Y3013" s="155"/>
      <c r="Z3013" s="155"/>
      <c r="AA3013" s="155"/>
      <c r="AB3013" s="155"/>
      <c r="AC3013" s="155"/>
      <c r="AD3013" s="155"/>
      <c r="AE3013" s="155"/>
      <c r="AF3013" s="155"/>
      <c r="AG3013" s="155"/>
      <c r="AH3013" s="155"/>
      <c r="AI3013" s="155"/>
      <c r="AJ3013" s="155"/>
      <c r="AK3013" s="155"/>
      <c r="AL3013" s="155"/>
      <c r="AM3013" s="155"/>
      <c r="AN3013" s="155"/>
      <c r="AO3013" s="155"/>
      <c r="AP3013" s="155"/>
      <c r="AQ3013" s="155"/>
      <c r="AR3013" s="155"/>
    </row>
    <row r="3014" spans="1:44" ht="102" hidden="1" x14ac:dyDescent="0.3">
      <c r="A3014" s="155"/>
      <c r="B3014" s="165" t="s">
        <v>4107</v>
      </c>
      <c r="C3014" s="162"/>
      <c r="D3014" s="170">
        <v>1378.69</v>
      </c>
      <c r="E3014" s="171">
        <v>1378.69</v>
      </c>
      <c r="F3014" s="166" t="s">
        <v>3230</v>
      </c>
      <c r="G3014" s="161" t="s">
        <v>1747</v>
      </c>
      <c r="H3014" s="162" t="s">
        <v>1135</v>
      </c>
      <c r="I3014" s="155"/>
      <c r="J3014" s="155"/>
      <c r="K3014" s="155"/>
      <c r="L3014" s="155"/>
      <c r="M3014" s="155"/>
      <c r="N3014" s="155"/>
      <c r="O3014" s="155"/>
      <c r="P3014" s="155"/>
      <c r="Q3014" s="155"/>
      <c r="R3014" s="155"/>
      <c r="S3014" s="155"/>
      <c r="T3014" s="155"/>
      <c r="U3014" s="155"/>
      <c r="V3014" s="155"/>
      <c r="W3014" s="155"/>
      <c r="X3014" s="155"/>
      <c r="Y3014" s="155"/>
      <c r="Z3014" s="155"/>
      <c r="AA3014" s="155"/>
      <c r="AB3014" s="155"/>
      <c r="AC3014" s="155"/>
      <c r="AD3014" s="155"/>
      <c r="AE3014" s="155"/>
      <c r="AF3014" s="155"/>
      <c r="AG3014" s="155"/>
      <c r="AH3014" s="155"/>
      <c r="AI3014" s="155"/>
      <c r="AJ3014" s="155"/>
      <c r="AK3014" s="155"/>
      <c r="AL3014" s="155"/>
      <c r="AM3014" s="155"/>
      <c r="AN3014" s="155"/>
      <c r="AO3014" s="155"/>
      <c r="AP3014" s="155"/>
      <c r="AQ3014" s="155"/>
      <c r="AR3014" s="155"/>
    </row>
    <row r="3015" spans="1:44" ht="102" hidden="1" x14ac:dyDescent="0.3">
      <c r="A3015" s="155"/>
      <c r="B3015" s="166" t="s">
        <v>3230</v>
      </c>
      <c r="C3015" s="167"/>
      <c r="D3015" s="170">
        <v>1378.69</v>
      </c>
      <c r="E3015" s="171">
        <v>1378.69</v>
      </c>
      <c r="F3015" s="161" t="s">
        <v>1747</v>
      </c>
      <c r="G3015" s="165" t="s">
        <v>4107</v>
      </c>
      <c r="H3015" s="162"/>
      <c r="I3015" s="155"/>
      <c r="J3015" s="155"/>
      <c r="K3015" s="155"/>
      <c r="L3015" s="155"/>
      <c r="M3015" s="155"/>
      <c r="N3015" s="155"/>
      <c r="O3015" s="155"/>
      <c r="P3015" s="155"/>
      <c r="Q3015" s="155"/>
      <c r="R3015" s="155"/>
      <c r="S3015" s="155"/>
      <c r="T3015" s="155"/>
      <c r="U3015" s="155"/>
      <c r="V3015" s="155"/>
      <c r="W3015" s="155"/>
      <c r="X3015" s="155"/>
      <c r="Y3015" s="155"/>
      <c r="Z3015" s="155"/>
      <c r="AA3015" s="155"/>
      <c r="AB3015" s="155"/>
      <c r="AC3015" s="155"/>
      <c r="AD3015" s="155"/>
      <c r="AE3015" s="155"/>
      <c r="AF3015" s="155"/>
      <c r="AG3015" s="155"/>
      <c r="AH3015" s="155"/>
      <c r="AI3015" s="155"/>
      <c r="AJ3015" s="155"/>
      <c r="AK3015" s="155"/>
      <c r="AL3015" s="155"/>
      <c r="AM3015" s="155"/>
      <c r="AN3015" s="155"/>
      <c r="AO3015" s="155"/>
      <c r="AP3015" s="155"/>
      <c r="AQ3015" s="155"/>
      <c r="AR3015" s="155"/>
    </row>
    <row r="3016" spans="1:44" ht="102" x14ac:dyDescent="0.3">
      <c r="A3016" s="155"/>
      <c r="B3016" s="161" t="s">
        <v>1747</v>
      </c>
      <c r="C3016" s="162" t="s">
        <v>1135</v>
      </c>
      <c r="D3016" s="170">
        <v>1365.8</v>
      </c>
      <c r="E3016" s="171">
        <v>1365.8</v>
      </c>
      <c r="F3016" s="165" t="s">
        <v>4107</v>
      </c>
      <c r="G3016" s="166" t="s">
        <v>3231</v>
      </c>
      <c r="H3016" s="167"/>
      <c r="I3016" s="155"/>
      <c r="J3016" s="155"/>
      <c r="K3016" s="155"/>
      <c r="L3016" s="155"/>
      <c r="M3016" s="155"/>
      <c r="N3016" s="155"/>
      <c r="O3016" s="155"/>
      <c r="P3016" s="155"/>
      <c r="Q3016" s="155"/>
      <c r="R3016" s="155"/>
      <c r="S3016" s="155"/>
      <c r="T3016" s="155"/>
      <c r="U3016" s="155"/>
      <c r="V3016" s="155"/>
      <c r="W3016" s="155"/>
      <c r="X3016" s="155"/>
      <c r="Y3016" s="155"/>
      <c r="Z3016" s="155"/>
      <c r="AA3016" s="155"/>
      <c r="AB3016" s="155"/>
      <c r="AC3016" s="155"/>
      <c r="AD3016" s="155"/>
      <c r="AE3016" s="155"/>
      <c r="AF3016" s="155"/>
      <c r="AG3016" s="155"/>
      <c r="AH3016" s="155"/>
      <c r="AI3016" s="155"/>
      <c r="AJ3016" s="155"/>
      <c r="AK3016" s="155"/>
      <c r="AL3016" s="155"/>
      <c r="AM3016" s="155"/>
      <c r="AN3016" s="155"/>
      <c r="AO3016" s="155"/>
      <c r="AP3016" s="155"/>
      <c r="AQ3016" s="155"/>
      <c r="AR3016" s="155"/>
    </row>
    <row r="3017" spans="1:44" ht="102" hidden="1" x14ac:dyDescent="0.3">
      <c r="A3017" s="155"/>
      <c r="B3017" s="165" t="s">
        <v>4107</v>
      </c>
      <c r="C3017" s="162"/>
      <c r="D3017" s="170">
        <v>1365.8</v>
      </c>
      <c r="E3017" s="171">
        <v>1365.8</v>
      </c>
      <c r="F3017" s="166" t="s">
        <v>3231</v>
      </c>
      <c r="G3017" s="161" t="s">
        <v>1706</v>
      </c>
      <c r="H3017" s="162" t="s">
        <v>268</v>
      </c>
      <c r="I3017" s="155"/>
      <c r="J3017" s="155"/>
      <c r="K3017" s="155"/>
      <c r="L3017" s="155"/>
      <c r="M3017" s="155"/>
      <c r="N3017" s="155"/>
      <c r="O3017" s="155"/>
      <c r="P3017" s="155"/>
      <c r="Q3017" s="155"/>
      <c r="R3017" s="155"/>
      <c r="S3017" s="155"/>
      <c r="T3017" s="155"/>
      <c r="U3017" s="155"/>
      <c r="V3017" s="155"/>
      <c r="W3017" s="155"/>
      <c r="X3017" s="155"/>
      <c r="Y3017" s="155"/>
      <c r="Z3017" s="155"/>
      <c r="AA3017" s="155"/>
      <c r="AB3017" s="155"/>
      <c r="AC3017" s="155"/>
      <c r="AD3017" s="155"/>
      <c r="AE3017" s="155"/>
      <c r="AF3017" s="155"/>
      <c r="AG3017" s="155"/>
      <c r="AH3017" s="155"/>
      <c r="AI3017" s="155"/>
      <c r="AJ3017" s="155"/>
      <c r="AK3017" s="155"/>
      <c r="AL3017" s="155"/>
      <c r="AM3017" s="155"/>
      <c r="AN3017" s="155"/>
      <c r="AO3017" s="155"/>
      <c r="AP3017" s="155"/>
      <c r="AQ3017" s="155"/>
      <c r="AR3017" s="155"/>
    </row>
    <row r="3018" spans="1:44" ht="102" hidden="1" x14ac:dyDescent="0.3">
      <c r="A3018" s="155"/>
      <c r="B3018" s="166" t="s">
        <v>3231</v>
      </c>
      <c r="C3018" s="167"/>
      <c r="D3018" s="170">
        <v>1365.8</v>
      </c>
      <c r="E3018" s="171">
        <v>1365.8</v>
      </c>
      <c r="F3018" s="161" t="s">
        <v>1706</v>
      </c>
      <c r="G3018" s="165" t="s">
        <v>4107</v>
      </c>
      <c r="H3018" s="162"/>
      <c r="I3018" s="155"/>
      <c r="J3018" s="155"/>
      <c r="K3018" s="155"/>
      <c r="L3018" s="155"/>
      <c r="M3018" s="155"/>
      <c r="N3018" s="155"/>
      <c r="O3018" s="155"/>
      <c r="P3018" s="155"/>
      <c r="Q3018" s="155"/>
      <c r="R3018" s="155"/>
      <c r="S3018" s="155"/>
      <c r="T3018" s="155"/>
      <c r="U3018" s="155"/>
      <c r="V3018" s="155"/>
      <c r="W3018" s="155"/>
      <c r="X3018" s="155"/>
      <c r="Y3018" s="155"/>
      <c r="Z3018" s="155"/>
      <c r="AA3018" s="155"/>
      <c r="AB3018" s="155"/>
      <c r="AC3018" s="155"/>
      <c r="AD3018" s="155"/>
      <c r="AE3018" s="155"/>
      <c r="AF3018" s="155"/>
      <c r="AG3018" s="155"/>
      <c r="AH3018" s="155"/>
      <c r="AI3018" s="155"/>
      <c r="AJ3018" s="155"/>
      <c r="AK3018" s="155"/>
      <c r="AL3018" s="155"/>
      <c r="AM3018" s="155"/>
      <c r="AN3018" s="155"/>
      <c r="AO3018" s="155"/>
      <c r="AP3018" s="155"/>
      <c r="AQ3018" s="155"/>
      <c r="AR3018" s="155"/>
    </row>
    <row r="3019" spans="1:44" ht="102" x14ac:dyDescent="0.3">
      <c r="A3019" s="155"/>
      <c r="B3019" s="161" t="s">
        <v>1706</v>
      </c>
      <c r="C3019" s="162" t="s">
        <v>268</v>
      </c>
      <c r="D3019" s="170">
        <v>3466.05</v>
      </c>
      <c r="E3019" s="171">
        <v>3466.05</v>
      </c>
      <c r="F3019" s="165" t="s">
        <v>4107</v>
      </c>
      <c r="G3019" s="166" t="s">
        <v>2772</v>
      </c>
      <c r="H3019" s="167"/>
      <c r="I3019" s="155"/>
      <c r="J3019" s="155"/>
      <c r="K3019" s="155"/>
      <c r="L3019" s="155"/>
      <c r="M3019" s="155"/>
      <c r="N3019" s="155"/>
      <c r="O3019" s="155"/>
      <c r="P3019" s="155"/>
      <c r="Q3019" s="155"/>
      <c r="R3019" s="155"/>
      <c r="S3019" s="155"/>
      <c r="T3019" s="155"/>
      <c r="U3019" s="155"/>
      <c r="V3019" s="155"/>
      <c r="W3019" s="155"/>
      <c r="X3019" s="155"/>
      <c r="Y3019" s="155"/>
      <c r="Z3019" s="155"/>
      <c r="AA3019" s="155"/>
      <c r="AB3019" s="155"/>
      <c r="AC3019" s="155"/>
      <c r="AD3019" s="155"/>
      <c r="AE3019" s="155"/>
      <c r="AF3019" s="155"/>
      <c r="AG3019" s="155"/>
      <c r="AH3019" s="155"/>
      <c r="AI3019" s="155"/>
      <c r="AJ3019" s="155"/>
      <c r="AK3019" s="155"/>
      <c r="AL3019" s="155"/>
      <c r="AM3019" s="155"/>
      <c r="AN3019" s="155"/>
      <c r="AO3019" s="155"/>
      <c r="AP3019" s="155"/>
      <c r="AQ3019" s="155"/>
      <c r="AR3019" s="155"/>
    </row>
    <row r="3020" spans="1:44" ht="102" hidden="1" x14ac:dyDescent="0.3">
      <c r="A3020" s="155"/>
      <c r="B3020" s="165" t="s">
        <v>4107</v>
      </c>
      <c r="C3020" s="162"/>
      <c r="D3020" s="170">
        <v>3466.05</v>
      </c>
      <c r="E3020" s="171">
        <v>3466.05</v>
      </c>
      <c r="F3020" s="166" t="s">
        <v>2772</v>
      </c>
      <c r="G3020" s="161" t="s">
        <v>1906</v>
      </c>
      <c r="H3020" s="162" t="s">
        <v>1128</v>
      </c>
      <c r="I3020" s="155"/>
      <c r="J3020" s="155"/>
      <c r="K3020" s="155"/>
      <c r="L3020" s="155"/>
      <c r="M3020" s="155"/>
      <c r="N3020" s="155"/>
      <c r="O3020" s="155"/>
      <c r="P3020" s="155"/>
      <c r="Q3020" s="155"/>
      <c r="R3020" s="155"/>
      <c r="S3020" s="155"/>
      <c r="T3020" s="155"/>
      <c r="U3020" s="155"/>
      <c r="V3020" s="155"/>
      <c r="W3020" s="155"/>
      <c r="X3020" s="155"/>
      <c r="Y3020" s="155"/>
      <c r="Z3020" s="155"/>
      <c r="AA3020" s="155"/>
      <c r="AB3020" s="155"/>
      <c r="AC3020" s="155"/>
      <c r="AD3020" s="155"/>
      <c r="AE3020" s="155"/>
      <c r="AF3020" s="155"/>
      <c r="AG3020" s="155"/>
      <c r="AH3020" s="155"/>
      <c r="AI3020" s="155"/>
      <c r="AJ3020" s="155"/>
      <c r="AK3020" s="155"/>
      <c r="AL3020" s="155"/>
      <c r="AM3020" s="155"/>
      <c r="AN3020" s="155"/>
      <c r="AO3020" s="155"/>
      <c r="AP3020" s="155"/>
      <c r="AQ3020" s="155"/>
      <c r="AR3020" s="155"/>
    </row>
    <row r="3021" spans="1:44" ht="102" hidden="1" x14ac:dyDescent="0.3">
      <c r="A3021" s="155"/>
      <c r="B3021" s="166" t="s">
        <v>2772</v>
      </c>
      <c r="C3021" s="167"/>
      <c r="D3021" s="170">
        <v>3466.05</v>
      </c>
      <c r="E3021" s="171">
        <v>3466.05</v>
      </c>
      <c r="F3021" s="161" t="s">
        <v>1906</v>
      </c>
      <c r="G3021" s="165" t="s">
        <v>4107</v>
      </c>
      <c r="H3021" s="162"/>
      <c r="I3021" s="155"/>
      <c r="J3021" s="155"/>
      <c r="K3021" s="155"/>
      <c r="L3021" s="155"/>
      <c r="M3021" s="155"/>
      <c r="N3021" s="155"/>
      <c r="O3021" s="155"/>
      <c r="P3021" s="155"/>
      <c r="Q3021" s="155"/>
      <c r="R3021" s="155"/>
      <c r="S3021" s="155"/>
      <c r="T3021" s="155"/>
      <c r="U3021" s="155"/>
      <c r="V3021" s="155"/>
      <c r="W3021" s="155"/>
      <c r="X3021" s="155"/>
      <c r="Y3021" s="155"/>
      <c r="Z3021" s="155"/>
      <c r="AA3021" s="155"/>
      <c r="AB3021" s="155"/>
      <c r="AC3021" s="155"/>
      <c r="AD3021" s="155"/>
      <c r="AE3021" s="155"/>
      <c r="AF3021" s="155"/>
      <c r="AG3021" s="155"/>
      <c r="AH3021" s="155"/>
      <c r="AI3021" s="155"/>
      <c r="AJ3021" s="155"/>
      <c r="AK3021" s="155"/>
      <c r="AL3021" s="155"/>
      <c r="AM3021" s="155"/>
      <c r="AN3021" s="155"/>
      <c r="AO3021" s="155"/>
      <c r="AP3021" s="155"/>
      <c r="AQ3021" s="155"/>
      <c r="AR3021" s="155"/>
    </row>
    <row r="3022" spans="1:44" ht="102" x14ac:dyDescent="0.3">
      <c r="A3022" s="155"/>
      <c r="B3022" s="161" t="s">
        <v>1906</v>
      </c>
      <c r="C3022" s="162" t="s">
        <v>1128</v>
      </c>
      <c r="D3022" s="170">
        <v>1679.34</v>
      </c>
      <c r="E3022" s="171">
        <v>1679.34</v>
      </c>
      <c r="F3022" s="165" t="s">
        <v>4107</v>
      </c>
      <c r="G3022" s="166" t="s">
        <v>3232</v>
      </c>
      <c r="H3022" s="167"/>
      <c r="I3022" s="155"/>
      <c r="J3022" s="155"/>
      <c r="K3022" s="155"/>
      <c r="L3022" s="155"/>
      <c r="M3022" s="155"/>
      <c r="N3022" s="155"/>
      <c r="O3022" s="155"/>
      <c r="P3022" s="155"/>
      <c r="Q3022" s="155"/>
      <c r="R3022" s="155"/>
      <c r="S3022" s="155"/>
      <c r="T3022" s="155"/>
      <c r="U3022" s="155"/>
      <c r="V3022" s="155"/>
      <c r="W3022" s="155"/>
      <c r="X3022" s="155"/>
      <c r="Y3022" s="155"/>
      <c r="Z3022" s="155"/>
      <c r="AA3022" s="155"/>
      <c r="AB3022" s="155"/>
      <c r="AC3022" s="155"/>
      <c r="AD3022" s="155"/>
      <c r="AE3022" s="155"/>
      <c r="AF3022" s="155"/>
      <c r="AG3022" s="155"/>
      <c r="AH3022" s="155"/>
      <c r="AI3022" s="155"/>
      <c r="AJ3022" s="155"/>
      <c r="AK3022" s="155"/>
      <c r="AL3022" s="155"/>
      <c r="AM3022" s="155"/>
      <c r="AN3022" s="155"/>
      <c r="AO3022" s="155"/>
      <c r="AP3022" s="155"/>
      <c r="AQ3022" s="155"/>
      <c r="AR3022" s="155"/>
    </row>
    <row r="3023" spans="1:44" ht="102" hidden="1" x14ac:dyDescent="0.3">
      <c r="A3023" s="155"/>
      <c r="B3023" s="165" t="s">
        <v>4107</v>
      </c>
      <c r="C3023" s="162"/>
      <c r="D3023" s="170">
        <v>1679.34</v>
      </c>
      <c r="E3023" s="171">
        <v>1679.34</v>
      </c>
      <c r="F3023" s="166" t="s">
        <v>3232</v>
      </c>
      <c r="G3023" s="161" t="s">
        <v>1686</v>
      </c>
      <c r="H3023" s="162" t="s">
        <v>1154</v>
      </c>
      <c r="I3023" s="155"/>
      <c r="J3023" s="155"/>
      <c r="K3023" s="155"/>
      <c r="L3023" s="155"/>
      <c r="M3023" s="155"/>
      <c r="N3023" s="155"/>
      <c r="O3023" s="155"/>
      <c r="P3023" s="155"/>
      <c r="Q3023" s="155"/>
      <c r="R3023" s="155"/>
      <c r="S3023" s="155"/>
      <c r="T3023" s="155"/>
      <c r="U3023" s="155"/>
      <c r="V3023" s="155"/>
      <c r="W3023" s="155"/>
      <c r="X3023" s="155"/>
      <c r="Y3023" s="155"/>
      <c r="Z3023" s="155"/>
      <c r="AA3023" s="155"/>
      <c r="AB3023" s="155"/>
      <c r="AC3023" s="155"/>
      <c r="AD3023" s="155"/>
      <c r="AE3023" s="155"/>
      <c r="AF3023" s="155"/>
      <c r="AG3023" s="155"/>
      <c r="AH3023" s="155"/>
      <c r="AI3023" s="155"/>
      <c r="AJ3023" s="155"/>
      <c r="AK3023" s="155"/>
      <c r="AL3023" s="155"/>
      <c r="AM3023" s="155"/>
      <c r="AN3023" s="155"/>
      <c r="AO3023" s="155"/>
      <c r="AP3023" s="155"/>
      <c r="AQ3023" s="155"/>
      <c r="AR3023" s="155"/>
    </row>
    <row r="3024" spans="1:44" ht="102" hidden="1" x14ac:dyDescent="0.3">
      <c r="A3024" s="155"/>
      <c r="B3024" s="166" t="s">
        <v>3232</v>
      </c>
      <c r="C3024" s="167"/>
      <c r="D3024" s="170">
        <v>1679.34</v>
      </c>
      <c r="E3024" s="171">
        <v>1679.34</v>
      </c>
      <c r="F3024" s="161" t="s">
        <v>1686</v>
      </c>
      <c r="G3024" s="165" t="s">
        <v>4107</v>
      </c>
      <c r="H3024" s="162"/>
      <c r="I3024" s="155"/>
      <c r="J3024" s="155"/>
      <c r="K3024" s="155"/>
      <c r="L3024" s="155"/>
      <c r="M3024" s="155"/>
      <c r="N3024" s="155"/>
      <c r="O3024" s="155"/>
      <c r="P3024" s="155"/>
      <c r="Q3024" s="155"/>
      <c r="R3024" s="155"/>
      <c r="S3024" s="155"/>
      <c r="T3024" s="155"/>
      <c r="U3024" s="155"/>
      <c r="V3024" s="155"/>
      <c r="W3024" s="155"/>
      <c r="X3024" s="155"/>
      <c r="Y3024" s="155"/>
      <c r="Z3024" s="155"/>
      <c r="AA3024" s="155"/>
      <c r="AB3024" s="155"/>
      <c r="AC3024" s="155"/>
      <c r="AD3024" s="155"/>
      <c r="AE3024" s="155"/>
      <c r="AF3024" s="155"/>
      <c r="AG3024" s="155"/>
      <c r="AH3024" s="155"/>
      <c r="AI3024" s="155"/>
      <c r="AJ3024" s="155"/>
      <c r="AK3024" s="155"/>
      <c r="AL3024" s="155"/>
      <c r="AM3024" s="155"/>
      <c r="AN3024" s="155"/>
      <c r="AO3024" s="155"/>
      <c r="AP3024" s="155"/>
      <c r="AQ3024" s="155"/>
      <c r="AR3024" s="155"/>
    </row>
    <row r="3025" spans="1:44" ht="102" x14ac:dyDescent="0.3">
      <c r="A3025" s="155"/>
      <c r="B3025" s="161" t="s">
        <v>1686</v>
      </c>
      <c r="C3025" s="162" t="s">
        <v>1154</v>
      </c>
      <c r="D3025" s="170">
        <v>2581.2800000000002</v>
      </c>
      <c r="E3025" s="171">
        <v>2581.2800000000002</v>
      </c>
      <c r="F3025" s="165" t="s">
        <v>4107</v>
      </c>
      <c r="G3025" s="166" t="s">
        <v>3233</v>
      </c>
      <c r="H3025" s="167"/>
      <c r="I3025" s="155"/>
      <c r="J3025" s="155"/>
      <c r="K3025" s="155"/>
      <c r="L3025" s="155"/>
      <c r="M3025" s="155"/>
      <c r="N3025" s="155"/>
      <c r="O3025" s="155"/>
      <c r="P3025" s="155"/>
      <c r="Q3025" s="155"/>
      <c r="R3025" s="155"/>
      <c r="S3025" s="155"/>
      <c r="T3025" s="155"/>
      <c r="U3025" s="155"/>
      <c r="V3025" s="155"/>
      <c r="W3025" s="155"/>
      <c r="X3025" s="155"/>
      <c r="Y3025" s="155"/>
      <c r="Z3025" s="155"/>
      <c r="AA3025" s="155"/>
      <c r="AB3025" s="155"/>
      <c r="AC3025" s="155"/>
      <c r="AD3025" s="155"/>
      <c r="AE3025" s="155"/>
      <c r="AF3025" s="155"/>
      <c r="AG3025" s="155"/>
      <c r="AH3025" s="155"/>
      <c r="AI3025" s="155"/>
      <c r="AJ3025" s="155"/>
      <c r="AK3025" s="155"/>
      <c r="AL3025" s="155"/>
      <c r="AM3025" s="155"/>
      <c r="AN3025" s="155"/>
      <c r="AO3025" s="155"/>
      <c r="AP3025" s="155"/>
      <c r="AQ3025" s="155"/>
      <c r="AR3025" s="155"/>
    </row>
    <row r="3026" spans="1:44" ht="102" hidden="1" x14ac:dyDescent="0.3">
      <c r="A3026" s="155"/>
      <c r="B3026" s="165" t="s">
        <v>4107</v>
      </c>
      <c r="C3026" s="162"/>
      <c r="D3026" s="170">
        <v>2581.2800000000002</v>
      </c>
      <c r="E3026" s="171">
        <v>2581.2800000000002</v>
      </c>
      <c r="F3026" s="166" t="s">
        <v>3233</v>
      </c>
      <c r="G3026" s="161" t="s">
        <v>1878</v>
      </c>
      <c r="H3026" s="162" t="s">
        <v>871</v>
      </c>
      <c r="I3026" s="155"/>
      <c r="J3026" s="155"/>
      <c r="K3026" s="155"/>
      <c r="L3026" s="155"/>
      <c r="M3026" s="155"/>
      <c r="N3026" s="155"/>
      <c r="O3026" s="155"/>
      <c r="P3026" s="155"/>
      <c r="Q3026" s="155"/>
      <c r="R3026" s="155"/>
      <c r="S3026" s="155"/>
      <c r="T3026" s="155"/>
      <c r="U3026" s="155"/>
      <c r="V3026" s="155"/>
      <c r="W3026" s="155"/>
      <c r="X3026" s="155"/>
      <c r="Y3026" s="155"/>
      <c r="Z3026" s="155"/>
      <c r="AA3026" s="155"/>
      <c r="AB3026" s="155"/>
      <c r="AC3026" s="155"/>
      <c r="AD3026" s="155"/>
      <c r="AE3026" s="155"/>
      <c r="AF3026" s="155"/>
      <c r="AG3026" s="155"/>
      <c r="AH3026" s="155"/>
      <c r="AI3026" s="155"/>
      <c r="AJ3026" s="155"/>
      <c r="AK3026" s="155"/>
      <c r="AL3026" s="155"/>
      <c r="AM3026" s="155"/>
      <c r="AN3026" s="155"/>
      <c r="AO3026" s="155"/>
      <c r="AP3026" s="155"/>
      <c r="AQ3026" s="155"/>
      <c r="AR3026" s="155"/>
    </row>
    <row r="3027" spans="1:44" ht="102" hidden="1" x14ac:dyDescent="0.3">
      <c r="A3027" s="155"/>
      <c r="B3027" s="166" t="s">
        <v>3233</v>
      </c>
      <c r="C3027" s="167"/>
      <c r="D3027" s="170">
        <v>2581.2800000000002</v>
      </c>
      <c r="E3027" s="171">
        <v>2581.2800000000002</v>
      </c>
      <c r="F3027" s="161" t="s">
        <v>1878</v>
      </c>
      <c r="G3027" s="165" t="s">
        <v>4107</v>
      </c>
      <c r="H3027" s="162"/>
      <c r="I3027" s="155"/>
      <c r="J3027" s="155"/>
      <c r="K3027" s="155"/>
      <c r="L3027" s="155"/>
      <c r="M3027" s="155"/>
      <c r="N3027" s="155"/>
      <c r="O3027" s="155"/>
      <c r="P3027" s="155"/>
      <c r="Q3027" s="155"/>
      <c r="R3027" s="155"/>
      <c r="S3027" s="155"/>
      <c r="T3027" s="155"/>
      <c r="U3027" s="155"/>
      <c r="V3027" s="155"/>
      <c r="W3027" s="155"/>
      <c r="X3027" s="155"/>
      <c r="Y3027" s="155"/>
      <c r="Z3027" s="155"/>
      <c r="AA3027" s="155"/>
      <c r="AB3027" s="155"/>
      <c r="AC3027" s="155"/>
      <c r="AD3027" s="155"/>
      <c r="AE3027" s="155"/>
      <c r="AF3027" s="155"/>
      <c r="AG3027" s="155"/>
      <c r="AH3027" s="155"/>
      <c r="AI3027" s="155"/>
      <c r="AJ3027" s="155"/>
      <c r="AK3027" s="155"/>
      <c r="AL3027" s="155"/>
      <c r="AM3027" s="155"/>
      <c r="AN3027" s="155"/>
      <c r="AO3027" s="155"/>
      <c r="AP3027" s="155"/>
      <c r="AQ3027" s="155"/>
      <c r="AR3027" s="155"/>
    </row>
    <row r="3028" spans="1:44" ht="102" x14ac:dyDescent="0.3">
      <c r="A3028" s="155"/>
      <c r="B3028" s="161" t="s">
        <v>1878</v>
      </c>
      <c r="C3028" s="162" t="s">
        <v>871</v>
      </c>
      <c r="D3028" s="170">
        <v>1395.87</v>
      </c>
      <c r="E3028" s="171">
        <v>1395.87</v>
      </c>
      <c r="F3028" s="165" t="s">
        <v>4107</v>
      </c>
      <c r="G3028" s="166" t="s">
        <v>3234</v>
      </c>
      <c r="H3028" s="167"/>
      <c r="I3028" s="155"/>
      <c r="J3028" s="155"/>
      <c r="K3028" s="155"/>
      <c r="L3028" s="155"/>
      <c r="M3028" s="155"/>
      <c r="N3028" s="155"/>
      <c r="O3028" s="155"/>
      <c r="P3028" s="155"/>
      <c r="Q3028" s="155"/>
      <c r="R3028" s="155"/>
      <c r="S3028" s="155"/>
      <c r="T3028" s="155"/>
      <c r="U3028" s="155"/>
      <c r="V3028" s="155"/>
      <c r="W3028" s="155"/>
      <c r="X3028" s="155"/>
      <c r="Y3028" s="155"/>
      <c r="Z3028" s="155"/>
      <c r="AA3028" s="155"/>
      <c r="AB3028" s="155"/>
      <c r="AC3028" s="155"/>
      <c r="AD3028" s="155"/>
      <c r="AE3028" s="155"/>
      <c r="AF3028" s="155"/>
      <c r="AG3028" s="155"/>
      <c r="AH3028" s="155"/>
      <c r="AI3028" s="155"/>
      <c r="AJ3028" s="155"/>
      <c r="AK3028" s="155"/>
      <c r="AL3028" s="155"/>
      <c r="AM3028" s="155"/>
      <c r="AN3028" s="155"/>
      <c r="AO3028" s="155"/>
      <c r="AP3028" s="155"/>
      <c r="AQ3028" s="155"/>
      <c r="AR3028" s="155"/>
    </row>
    <row r="3029" spans="1:44" ht="102" hidden="1" x14ac:dyDescent="0.3">
      <c r="A3029" s="155"/>
      <c r="B3029" s="165" t="s">
        <v>4107</v>
      </c>
      <c r="C3029" s="162"/>
      <c r="D3029" s="170">
        <v>1395.87</v>
      </c>
      <c r="E3029" s="171">
        <v>1395.87</v>
      </c>
      <c r="F3029" s="166" t="s">
        <v>3234</v>
      </c>
      <c r="G3029" s="161" t="s">
        <v>1690</v>
      </c>
      <c r="H3029" s="162" t="s">
        <v>1187</v>
      </c>
      <c r="I3029" s="155"/>
      <c r="J3029" s="155"/>
      <c r="K3029" s="155"/>
      <c r="L3029" s="155"/>
      <c r="M3029" s="155"/>
      <c r="N3029" s="155"/>
      <c r="O3029" s="155"/>
      <c r="P3029" s="155"/>
      <c r="Q3029" s="155"/>
      <c r="R3029" s="155"/>
      <c r="S3029" s="155"/>
      <c r="T3029" s="155"/>
      <c r="U3029" s="155"/>
      <c r="V3029" s="155"/>
      <c r="W3029" s="155"/>
      <c r="X3029" s="155"/>
      <c r="Y3029" s="155"/>
      <c r="Z3029" s="155"/>
      <c r="AA3029" s="155"/>
      <c r="AB3029" s="155"/>
      <c r="AC3029" s="155"/>
      <c r="AD3029" s="155"/>
      <c r="AE3029" s="155"/>
      <c r="AF3029" s="155"/>
      <c r="AG3029" s="155"/>
      <c r="AH3029" s="155"/>
      <c r="AI3029" s="155"/>
      <c r="AJ3029" s="155"/>
      <c r="AK3029" s="155"/>
      <c r="AL3029" s="155"/>
      <c r="AM3029" s="155"/>
      <c r="AN3029" s="155"/>
      <c r="AO3029" s="155"/>
      <c r="AP3029" s="155"/>
      <c r="AQ3029" s="155"/>
      <c r="AR3029" s="155"/>
    </row>
    <row r="3030" spans="1:44" ht="102" hidden="1" x14ac:dyDescent="0.3">
      <c r="A3030" s="155"/>
      <c r="B3030" s="166" t="s">
        <v>3234</v>
      </c>
      <c r="C3030" s="167"/>
      <c r="D3030" s="170">
        <v>1395.87</v>
      </c>
      <c r="E3030" s="171">
        <v>1395.87</v>
      </c>
      <c r="F3030" s="161" t="s">
        <v>1690</v>
      </c>
      <c r="G3030" s="165" t="s">
        <v>4107</v>
      </c>
      <c r="H3030" s="162"/>
      <c r="I3030" s="155"/>
      <c r="J3030" s="155"/>
      <c r="K3030" s="155"/>
      <c r="L3030" s="155"/>
      <c r="M3030" s="155"/>
      <c r="N3030" s="155"/>
      <c r="O3030" s="155"/>
      <c r="P3030" s="155"/>
      <c r="Q3030" s="155"/>
      <c r="R3030" s="155"/>
      <c r="S3030" s="155"/>
      <c r="T3030" s="155"/>
      <c r="U3030" s="155"/>
      <c r="V3030" s="155"/>
      <c r="W3030" s="155"/>
      <c r="X3030" s="155"/>
      <c r="Y3030" s="155"/>
      <c r="Z3030" s="155"/>
      <c r="AA3030" s="155"/>
      <c r="AB3030" s="155"/>
      <c r="AC3030" s="155"/>
      <c r="AD3030" s="155"/>
      <c r="AE3030" s="155"/>
      <c r="AF3030" s="155"/>
      <c r="AG3030" s="155"/>
      <c r="AH3030" s="155"/>
      <c r="AI3030" s="155"/>
      <c r="AJ3030" s="155"/>
      <c r="AK3030" s="155"/>
      <c r="AL3030" s="155"/>
      <c r="AM3030" s="155"/>
      <c r="AN3030" s="155"/>
      <c r="AO3030" s="155"/>
      <c r="AP3030" s="155"/>
      <c r="AQ3030" s="155"/>
      <c r="AR3030" s="155"/>
    </row>
    <row r="3031" spans="1:44" ht="102" x14ac:dyDescent="0.3">
      <c r="A3031" s="155"/>
      <c r="B3031" s="161" t="s">
        <v>1690</v>
      </c>
      <c r="C3031" s="162" t="s">
        <v>1187</v>
      </c>
      <c r="D3031" s="170">
        <v>1447.41</v>
      </c>
      <c r="E3031" s="171">
        <v>1447.41</v>
      </c>
      <c r="F3031" s="165" t="s">
        <v>4107</v>
      </c>
      <c r="G3031" s="166" t="s">
        <v>3235</v>
      </c>
      <c r="H3031" s="167"/>
      <c r="I3031" s="155"/>
      <c r="J3031" s="155"/>
      <c r="K3031" s="155"/>
      <c r="L3031" s="155"/>
      <c r="M3031" s="155"/>
      <c r="N3031" s="155"/>
      <c r="O3031" s="155"/>
      <c r="P3031" s="155"/>
      <c r="Q3031" s="155"/>
      <c r="R3031" s="155"/>
      <c r="S3031" s="155"/>
      <c r="T3031" s="155"/>
      <c r="U3031" s="155"/>
      <c r="V3031" s="155"/>
      <c r="W3031" s="155"/>
      <c r="X3031" s="155"/>
      <c r="Y3031" s="155"/>
      <c r="Z3031" s="155"/>
      <c r="AA3031" s="155"/>
      <c r="AB3031" s="155"/>
      <c r="AC3031" s="155"/>
      <c r="AD3031" s="155"/>
      <c r="AE3031" s="155"/>
      <c r="AF3031" s="155"/>
      <c r="AG3031" s="155"/>
      <c r="AH3031" s="155"/>
      <c r="AI3031" s="155"/>
      <c r="AJ3031" s="155"/>
      <c r="AK3031" s="155"/>
      <c r="AL3031" s="155"/>
      <c r="AM3031" s="155"/>
      <c r="AN3031" s="155"/>
      <c r="AO3031" s="155"/>
      <c r="AP3031" s="155"/>
      <c r="AQ3031" s="155"/>
      <c r="AR3031" s="155"/>
    </row>
    <row r="3032" spans="1:44" ht="102" hidden="1" x14ac:dyDescent="0.3">
      <c r="A3032" s="155"/>
      <c r="B3032" s="165" t="s">
        <v>4107</v>
      </c>
      <c r="C3032" s="162"/>
      <c r="D3032" s="170">
        <v>1447.41</v>
      </c>
      <c r="E3032" s="171">
        <v>1447.41</v>
      </c>
      <c r="F3032" s="166" t="s">
        <v>3235</v>
      </c>
      <c r="G3032" s="161" t="s">
        <v>2031</v>
      </c>
      <c r="H3032" s="162" t="s">
        <v>1183</v>
      </c>
      <c r="I3032" s="155"/>
      <c r="J3032" s="155"/>
      <c r="K3032" s="155"/>
      <c r="L3032" s="155"/>
      <c r="M3032" s="155"/>
      <c r="N3032" s="155"/>
      <c r="O3032" s="155"/>
      <c r="P3032" s="155"/>
      <c r="Q3032" s="155"/>
      <c r="R3032" s="155"/>
      <c r="S3032" s="155"/>
      <c r="T3032" s="155"/>
      <c r="U3032" s="155"/>
      <c r="V3032" s="155"/>
      <c r="W3032" s="155"/>
      <c r="X3032" s="155"/>
      <c r="Y3032" s="155"/>
      <c r="Z3032" s="155"/>
      <c r="AA3032" s="155"/>
      <c r="AB3032" s="155"/>
      <c r="AC3032" s="155"/>
      <c r="AD3032" s="155"/>
      <c r="AE3032" s="155"/>
      <c r="AF3032" s="155"/>
      <c r="AG3032" s="155"/>
      <c r="AH3032" s="155"/>
      <c r="AI3032" s="155"/>
      <c r="AJ3032" s="155"/>
      <c r="AK3032" s="155"/>
      <c r="AL3032" s="155"/>
      <c r="AM3032" s="155"/>
      <c r="AN3032" s="155"/>
      <c r="AO3032" s="155"/>
      <c r="AP3032" s="155"/>
      <c r="AQ3032" s="155"/>
      <c r="AR3032" s="155"/>
    </row>
    <row r="3033" spans="1:44" ht="102" hidden="1" x14ac:dyDescent="0.3">
      <c r="A3033" s="155"/>
      <c r="B3033" s="166" t="s">
        <v>3235</v>
      </c>
      <c r="C3033" s="167"/>
      <c r="D3033" s="170">
        <v>1447.41</v>
      </c>
      <c r="E3033" s="171">
        <v>1447.41</v>
      </c>
      <c r="F3033" s="161" t="s">
        <v>2031</v>
      </c>
      <c r="G3033" s="165" t="s">
        <v>4107</v>
      </c>
      <c r="H3033" s="162"/>
      <c r="I3033" s="155"/>
      <c r="J3033" s="155"/>
      <c r="K3033" s="155"/>
      <c r="L3033" s="155"/>
      <c r="M3033" s="155"/>
      <c r="N3033" s="155"/>
      <c r="O3033" s="155"/>
      <c r="P3033" s="155"/>
      <c r="Q3033" s="155"/>
      <c r="R3033" s="155"/>
      <c r="S3033" s="155"/>
      <c r="T3033" s="155"/>
      <c r="U3033" s="155"/>
      <c r="V3033" s="155"/>
      <c r="W3033" s="155"/>
      <c r="X3033" s="155"/>
      <c r="Y3033" s="155"/>
      <c r="Z3033" s="155"/>
      <c r="AA3033" s="155"/>
      <c r="AB3033" s="155"/>
      <c r="AC3033" s="155"/>
      <c r="AD3033" s="155"/>
      <c r="AE3033" s="155"/>
      <c r="AF3033" s="155"/>
      <c r="AG3033" s="155"/>
      <c r="AH3033" s="155"/>
      <c r="AI3033" s="155"/>
      <c r="AJ3033" s="155"/>
      <c r="AK3033" s="155"/>
      <c r="AL3033" s="155"/>
      <c r="AM3033" s="155"/>
      <c r="AN3033" s="155"/>
      <c r="AO3033" s="155"/>
      <c r="AP3033" s="155"/>
      <c r="AQ3033" s="155"/>
      <c r="AR3033" s="155"/>
    </row>
    <row r="3034" spans="1:44" ht="102" x14ac:dyDescent="0.3">
      <c r="A3034" s="155"/>
      <c r="B3034" s="161" t="s">
        <v>2031</v>
      </c>
      <c r="C3034" s="162" t="s">
        <v>1183</v>
      </c>
      <c r="D3034" s="170">
        <v>2615.64</v>
      </c>
      <c r="E3034" s="171">
        <v>2615.64</v>
      </c>
      <c r="F3034" s="165" t="s">
        <v>4107</v>
      </c>
      <c r="G3034" s="166" t="s">
        <v>3236</v>
      </c>
      <c r="H3034" s="167"/>
      <c r="I3034" s="155"/>
      <c r="J3034" s="155"/>
      <c r="K3034" s="155"/>
      <c r="L3034" s="155"/>
      <c r="M3034" s="155"/>
      <c r="N3034" s="155"/>
      <c r="O3034" s="155"/>
      <c r="P3034" s="155"/>
      <c r="Q3034" s="155"/>
      <c r="R3034" s="155"/>
      <c r="S3034" s="155"/>
      <c r="T3034" s="155"/>
      <c r="U3034" s="155"/>
      <c r="V3034" s="155"/>
      <c r="W3034" s="155"/>
      <c r="X3034" s="155"/>
      <c r="Y3034" s="155"/>
      <c r="Z3034" s="155"/>
      <c r="AA3034" s="155"/>
      <c r="AB3034" s="155"/>
      <c r="AC3034" s="155"/>
      <c r="AD3034" s="155"/>
      <c r="AE3034" s="155"/>
      <c r="AF3034" s="155"/>
      <c r="AG3034" s="155"/>
      <c r="AH3034" s="155"/>
      <c r="AI3034" s="155"/>
      <c r="AJ3034" s="155"/>
      <c r="AK3034" s="155"/>
      <c r="AL3034" s="155"/>
      <c r="AM3034" s="155"/>
      <c r="AN3034" s="155"/>
      <c r="AO3034" s="155"/>
      <c r="AP3034" s="155"/>
      <c r="AQ3034" s="155"/>
      <c r="AR3034" s="155"/>
    </row>
    <row r="3035" spans="1:44" ht="102" hidden="1" x14ac:dyDescent="0.3">
      <c r="A3035" s="155"/>
      <c r="B3035" s="165" t="s">
        <v>4107</v>
      </c>
      <c r="C3035" s="162"/>
      <c r="D3035" s="170">
        <v>2615.64</v>
      </c>
      <c r="E3035" s="171">
        <v>2615.64</v>
      </c>
      <c r="F3035" s="166" t="s">
        <v>3236</v>
      </c>
      <c r="G3035" s="161" t="s">
        <v>2344</v>
      </c>
      <c r="H3035" s="162" t="s">
        <v>1195</v>
      </c>
      <c r="I3035" s="155"/>
      <c r="J3035" s="155"/>
      <c r="K3035" s="155"/>
      <c r="L3035" s="155"/>
      <c r="M3035" s="155"/>
      <c r="N3035" s="155"/>
      <c r="O3035" s="155"/>
      <c r="P3035" s="155"/>
      <c r="Q3035" s="155"/>
      <c r="R3035" s="155"/>
      <c r="S3035" s="155"/>
      <c r="T3035" s="155"/>
      <c r="U3035" s="155"/>
      <c r="V3035" s="155"/>
      <c r="W3035" s="155"/>
      <c r="X3035" s="155"/>
      <c r="Y3035" s="155"/>
      <c r="Z3035" s="155"/>
      <c r="AA3035" s="155"/>
      <c r="AB3035" s="155"/>
      <c r="AC3035" s="155"/>
      <c r="AD3035" s="155"/>
      <c r="AE3035" s="155"/>
      <c r="AF3035" s="155"/>
      <c r="AG3035" s="155"/>
      <c r="AH3035" s="155"/>
      <c r="AI3035" s="155"/>
      <c r="AJ3035" s="155"/>
      <c r="AK3035" s="155"/>
      <c r="AL3035" s="155"/>
      <c r="AM3035" s="155"/>
      <c r="AN3035" s="155"/>
      <c r="AO3035" s="155"/>
      <c r="AP3035" s="155"/>
      <c r="AQ3035" s="155"/>
      <c r="AR3035" s="155"/>
    </row>
    <row r="3036" spans="1:44" ht="102" hidden="1" x14ac:dyDescent="0.3">
      <c r="A3036" s="155"/>
      <c r="B3036" s="166" t="s">
        <v>3236</v>
      </c>
      <c r="C3036" s="167"/>
      <c r="D3036" s="170">
        <v>2615.64</v>
      </c>
      <c r="E3036" s="171">
        <v>2615.64</v>
      </c>
      <c r="F3036" s="161" t="s">
        <v>2344</v>
      </c>
      <c r="G3036" s="165" t="s">
        <v>4107</v>
      </c>
      <c r="H3036" s="162"/>
      <c r="I3036" s="155"/>
      <c r="J3036" s="155"/>
      <c r="K3036" s="155"/>
      <c r="L3036" s="155"/>
      <c r="M3036" s="155"/>
      <c r="N3036" s="155"/>
      <c r="O3036" s="155"/>
      <c r="P3036" s="155"/>
      <c r="Q3036" s="155"/>
      <c r="R3036" s="155"/>
      <c r="S3036" s="155"/>
      <c r="T3036" s="155"/>
      <c r="U3036" s="155"/>
      <c r="V3036" s="155"/>
      <c r="W3036" s="155"/>
      <c r="X3036" s="155"/>
      <c r="Y3036" s="155"/>
      <c r="Z3036" s="155"/>
      <c r="AA3036" s="155"/>
      <c r="AB3036" s="155"/>
      <c r="AC3036" s="155"/>
      <c r="AD3036" s="155"/>
      <c r="AE3036" s="155"/>
      <c r="AF3036" s="155"/>
      <c r="AG3036" s="155"/>
      <c r="AH3036" s="155"/>
      <c r="AI3036" s="155"/>
      <c r="AJ3036" s="155"/>
      <c r="AK3036" s="155"/>
      <c r="AL3036" s="155"/>
      <c r="AM3036" s="155"/>
      <c r="AN3036" s="155"/>
      <c r="AO3036" s="155"/>
      <c r="AP3036" s="155"/>
      <c r="AQ3036" s="155"/>
      <c r="AR3036" s="155"/>
    </row>
    <row r="3037" spans="1:44" ht="102" x14ac:dyDescent="0.3">
      <c r="A3037" s="155"/>
      <c r="B3037" s="161" t="s">
        <v>2344</v>
      </c>
      <c r="C3037" s="162" t="s">
        <v>1195</v>
      </c>
      <c r="D3037" s="170">
        <v>1687.93</v>
      </c>
      <c r="E3037" s="171">
        <v>1687.93</v>
      </c>
      <c r="F3037" s="165" t="s">
        <v>4107</v>
      </c>
      <c r="G3037" s="166" t="s">
        <v>3466</v>
      </c>
      <c r="H3037" s="167"/>
      <c r="I3037" s="155"/>
      <c r="J3037" s="155"/>
      <c r="K3037" s="155"/>
      <c r="L3037" s="155"/>
      <c r="M3037" s="155"/>
      <c r="N3037" s="155"/>
      <c r="O3037" s="155"/>
      <c r="P3037" s="155"/>
      <c r="Q3037" s="155"/>
      <c r="R3037" s="155"/>
      <c r="S3037" s="155"/>
      <c r="T3037" s="155"/>
      <c r="U3037" s="155"/>
      <c r="V3037" s="155"/>
      <c r="W3037" s="155"/>
      <c r="X3037" s="155"/>
      <c r="Y3037" s="155"/>
      <c r="Z3037" s="155"/>
      <c r="AA3037" s="155"/>
      <c r="AB3037" s="155"/>
      <c r="AC3037" s="155"/>
      <c r="AD3037" s="155"/>
      <c r="AE3037" s="155"/>
      <c r="AF3037" s="155"/>
      <c r="AG3037" s="155"/>
      <c r="AH3037" s="155"/>
      <c r="AI3037" s="155"/>
      <c r="AJ3037" s="155"/>
      <c r="AK3037" s="155"/>
      <c r="AL3037" s="155"/>
      <c r="AM3037" s="155"/>
      <c r="AN3037" s="155"/>
      <c r="AO3037" s="155"/>
      <c r="AP3037" s="155"/>
      <c r="AQ3037" s="155"/>
      <c r="AR3037" s="155"/>
    </row>
    <row r="3038" spans="1:44" ht="102" hidden="1" x14ac:dyDescent="0.3">
      <c r="A3038" s="155"/>
      <c r="B3038" s="165" t="s">
        <v>4107</v>
      </c>
      <c r="C3038" s="162"/>
      <c r="D3038" s="170">
        <v>1687.93</v>
      </c>
      <c r="E3038" s="171">
        <v>1687.93</v>
      </c>
      <c r="F3038" s="166" t="s">
        <v>3466</v>
      </c>
      <c r="G3038" s="161" t="s">
        <v>1372</v>
      </c>
      <c r="H3038" s="162" t="s">
        <v>874</v>
      </c>
      <c r="I3038" s="155"/>
      <c r="J3038" s="155"/>
      <c r="K3038" s="155"/>
      <c r="L3038" s="155"/>
      <c r="M3038" s="155"/>
      <c r="N3038" s="155"/>
      <c r="O3038" s="155"/>
      <c r="P3038" s="155"/>
      <c r="Q3038" s="155"/>
      <c r="R3038" s="155"/>
      <c r="S3038" s="155"/>
      <c r="T3038" s="155"/>
      <c r="U3038" s="155"/>
      <c r="V3038" s="155"/>
      <c r="W3038" s="155"/>
      <c r="X3038" s="155"/>
      <c r="Y3038" s="155"/>
      <c r="Z3038" s="155"/>
      <c r="AA3038" s="155"/>
      <c r="AB3038" s="155"/>
      <c r="AC3038" s="155"/>
      <c r="AD3038" s="155"/>
      <c r="AE3038" s="155"/>
      <c r="AF3038" s="155"/>
      <c r="AG3038" s="155"/>
      <c r="AH3038" s="155"/>
      <c r="AI3038" s="155"/>
      <c r="AJ3038" s="155"/>
      <c r="AK3038" s="155"/>
      <c r="AL3038" s="155"/>
      <c r="AM3038" s="155"/>
      <c r="AN3038" s="155"/>
      <c r="AO3038" s="155"/>
      <c r="AP3038" s="155"/>
      <c r="AQ3038" s="155"/>
      <c r="AR3038" s="155"/>
    </row>
    <row r="3039" spans="1:44" ht="102" hidden="1" x14ac:dyDescent="0.3">
      <c r="A3039" s="155"/>
      <c r="B3039" s="166" t="s">
        <v>3466</v>
      </c>
      <c r="C3039" s="167"/>
      <c r="D3039" s="170">
        <v>1687.93</v>
      </c>
      <c r="E3039" s="171">
        <v>1687.93</v>
      </c>
      <c r="F3039" s="161" t="s">
        <v>1372</v>
      </c>
      <c r="G3039" s="165" t="s">
        <v>4107</v>
      </c>
      <c r="H3039" s="162"/>
      <c r="I3039" s="155"/>
      <c r="J3039" s="155"/>
      <c r="K3039" s="155"/>
      <c r="L3039" s="155"/>
      <c r="M3039" s="155"/>
      <c r="N3039" s="155"/>
      <c r="O3039" s="155"/>
      <c r="P3039" s="155"/>
      <c r="Q3039" s="155"/>
      <c r="R3039" s="155"/>
      <c r="S3039" s="155"/>
      <c r="T3039" s="155"/>
      <c r="U3039" s="155"/>
      <c r="V3039" s="155"/>
      <c r="W3039" s="155"/>
      <c r="X3039" s="155"/>
      <c r="Y3039" s="155"/>
      <c r="Z3039" s="155"/>
      <c r="AA3039" s="155"/>
      <c r="AB3039" s="155"/>
      <c r="AC3039" s="155"/>
      <c r="AD3039" s="155"/>
      <c r="AE3039" s="155"/>
      <c r="AF3039" s="155"/>
      <c r="AG3039" s="155"/>
      <c r="AH3039" s="155"/>
      <c r="AI3039" s="155"/>
      <c r="AJ3039" s="155"/>
      <c r="AK3039" s="155"/>
      <c r="AL3039" s="155"/>
      <c r="AM3039" s="155"/>
      <c r="AN3039" s="155"/>
      <c r="AO3039" s="155"/>
      <c r="AP3039" s="155"/>
      <c r="AQ3039" s="155"/>
      <c r="AR3039" s="155"/>
    </row>
    <row r="3040" spans="1:44" ht="102" x14ac:dyDescent="0.3">
      <c r="A3040" s="155"/>
      <c r="B3040" s="161" t="s">
        <v>1372</v>
      </c>
      <c r="C3040" s="162" t="s">
        <v>874</v>
      </c>
      <c r="D3040" s="170">
        <v>1378.69</v>
      </c>
      <c r="E3040" s="171">
        <v>1378.69</v>
      </c>
      <c r="F3040" s="165" t="s">
        <v>4107</v>
      </c>
      <c r="G3040" s="166" t="s">
        <v>3237</v>
      </c>
      <c r="H3040" s="167"/>
      <c r="I3040" s="155"/>
      <c r="J3040" s="155"/>
      <c r="K3040" s="155"/>
      <c r="L3040" s="155"/>
      <c r="M3040" s="155"/>
      <c r="N3040" s="155"/>
      <c r="O3040" s="155"/>
      <c r="P3040" s="155"/>
      <c r="Q3040" s="155"/>
      <c r="R3040" s="155"/>
      <c r="S3040" s="155"/>
      <c r="T3040" s="155"/>
      <c r="U3040" s="155"/>
      <c r="V3040" s="155"/>
      <c r="W3040" s="155"/>
      <c r="X3040" s="155"/>
      <c r="Y3040" s="155"/>
      <c r="Z3040" s="155"/>
      <c r="AA3040" s="155"/>
      <c r="AB3040" s="155"/>
      <c r="AC3040" s="155"/>
      <c r="AD3040" s="155"/>
      <c r="AE3040" s="155"/>
      <c r="AF3040" s="155"/>
      <c r="AG3040" s="155"/>
      <c r="AH3040" s="155"/>
      <c r="AI3040" s="155"/>
      <c r="AJ3040" s="155"/>
      <c r="AK3040" s="155"/>
      <c r="AL3040" s="155"/>
      <c r="AM3040" s="155"/>
      <c r="AN3040" s="155"/>
      <c r="AO3040" s="155"/>
      <c r="AP3040" s="155"/>
      <c r="AQ3040" s="155"/>
      <c r="AR3040" s="155"/>
    </row>
    <row r="3041" spans="1:44" ht="102" hidden="1" x14ac:dyDescent="0.3">
      <c r="A3041" s="155"/>
      <c r="B3041" s="165" t="s">
        <v>4107</v>
      </c>
      <c r="C3041" s="162"/>
      <c r="D3041" s="170">
        <v>1378.69</v>
      </c>
      <c r="E3041" s="171">
        <v>1378.69</v>
      </c>
      <c r="F3041" s="166" t="s">
        <v>3237</v>
      </c>
      <c r="G3041" s="161" t="s">
        <v>2356</v>
      </c>
      <c r="H3041" s="162" t="s">
        <v>1136</v>
      </c>
      <c r="I3041" s="155"/>
      <c r="J3041" s="155"/>
      <c r="K3041" s="155"/>
      <c r="L3041" s="155"/>
      <c r="M3041" s="155"/>
      <c r="N3041" s="155"/>
      <c r="O3041" s="155"/>
      <c r="P3041" s="155"/>
      <c r="Q3041" s="155"/>
      <c r="R3041" s="155"/>
      <c r="S3041" s="155"/>
      <c r="T3041" s="155"/>
      <c r="U3041" s="155"/>
      <c r="V3041" s="155"/>
      <c r="W3041" s="155"/>
      <c r="X3041" s="155"/>
      <c r="Y3041" s="155"/>
      <c r="Z3041" s="155"/>
      <c r="AA3041" s="155"/>
      <c r="AB3041" s="155"/>
      <c r="AC3041" s="155"/>
      <c r="AD3041" s="155"/>
      <c r="AE3041" s="155"/>
      <c r="AF3041" s="155"/>
      <c r="AG3041" s="155"/>
      <c r="AH3041" s="155"/>
      <c r="AI3041" s="155"/>
      <c r="AJ3041" s="155"/>
      <c r="AK3041" s="155"/>
      <c r="AL3041" s="155"/>
      <c r="AM3041" s="155"/>
      <c r="AN3041" s="155"/>
      <c r="AO3041" s="155"/>
      <c r="AP3041" s="155"/>
      <c r="AQ3041" s="155"/>
      <c r="AR3041" s="155"/>
    </row>
    <row r="3042" spans="1:44" ht="102" hidden="1" x14ac:dyDescent="0.3">
      <c r="A3042" s="155"/>
      <c r="B3042" s="166" t="s">
        <v>3237</v>
      </c>
      <c r="C3042" s="167"/>
      <c r="D3042" s="170">
        <v>1378.69</v>
      </c>
      <c r="E3042" s="171">
        <v>1378.69</v>
      </c>
      <c r="F3042" s="161" t="s">
        <v>2356</v>
      </c>
      <c r="G3042" s="165" t="s">
        <v>4107</v>
      </c>
      <c r="H3042" s="162"/>
      <c r="I3042" s="155"/>
      <c r="J3042" s="155"/>
      <c r="K3042" s="155"/>
      <c r="L3042" s="155"/>
      <c r="M3042" s="155"/>
      <c r="N3042" s="155"/>
      <c r="O3042" s="155"/>
      <c r="P3042" s="155"/>
      <c r="Q3042" s="155"/>
      <c r="R3042" s="155"/>
      <c r="S3042" s="155"/>
      <c r="T3042" s="155"/>
      <c r="U3042" s="155"/>
      <c r="V3042" s="155"/>
      <c r="W3042" s="155"/>
      <c r="X3042" s="155"/>
      <c r="Y3042" s="155"/>
      <c r="Z3042" s="155"/>
      <c r="AA3042" s="155"/>
      <c r="AB3042" s="155"/>
      <c r="AC3042" s="155"/>
      <c r="AD3042" s="155"/>
      <c r="AE3042" s="155"/>
      <c r="AF3042" s="155"/>
      <c r="AG3042" s="155"/>
      <c r="AH3042" s="155"/>
      <c r="AI3042" s="155"/>
      <c r="AJ3042" s="155"/>
      <c r="AK3042" s="155"/>
      <c r="AL3042" s="155"/>
      <c r="AM3042" s="155"/>
      <c r="AN3042" s="155"/>
      <c r="AO3042" s="155"/>
      <c r="AP3042" s="155"/>
      <c r="AQ3042" s="155"/>
      <c r="AR3042" s="155"/>
    </row>
    <row r="3043" spans="1:44" ht="102" x14ac:dyDescent="0.3">
      <c r="A3043" s="155"/>
      <c r="B3043" s="161" t="s">
        <v>2356</v>
      </c>
      <c r="C3043" s="162" t="s">
        <v>1136</v>
      </c>
      <c r="D3043" s="170">
        <v>1365.8</v>
      </c>
      <c r="E3043" s="171">
        <v>1365.8</v>
      </c>
      <c r="F3043" s="165" t="s">
        <v>4107</v>
      </c>
      <c r="G3043" s="166" t="s">
        <v>3437</v>
      </c>
      <c r="H3043" s="167"/>
      <c r="I3043" s="155"/>
      <c r="J3043" s="155"/>
      <c r="K3043" s="155"/>
      <c r="L3043" s="155"/>
      <c r="M3043" s="155"/>
      <c r="N3043" s="155"/>
      <c r="O3043" s="155"/>
      <c r="P3043" s="155"/>
      <c r="Q3043" s="155"/>
      <c r="R3043" s="155"/>
      <c r="S3043" s="155"/>
      <c r="T3043" s="155"/>
      <c r="U3043" s="155"/>
      <c r="V3043" s="155"/>
      <c r="W3043" s="155"/>
      <c r="X3043" s="155"/>
      <c r="Y3043" s="155"/>
      <c r="Z3043" s="155"/>
      <c r="AA3043" s="155"/>
      <c r="AB3043" s="155"/>
      <c r="AC3043" s="155"/>
      <c r="AD3043" s="155"/>
      <c r="AE3043" s="155"/>
      <c r="AF3043" s="155"/>
      <c r="AG3043" s="155"/>
      <c r="AH3043" s="155"/>
      <c r="AI3043" s="155"/>
      <c r="AJ3043" s="155"/>
      <c r="AK3043" s="155"/>
      <c r="AL3043" s="155"/>
      <c r="AM3043" s="155"/>
      <c r="AN3043" s="155"/>
      <c r="AO3043" s="155"/>
      <c r="AP3043" s="155"/>
      <c r="AQ3043" s="155"/>
      <c r="AR3043" s="155"/>
    </row>
    <row r="3044" spans="1:44" ht="102" hidden="1" x14ac:dyDescent="0.3">
      <c r="A3044" s="155"/>
      <c r="B3044" s="165" t="s">
        <v>4107</v>
      </c>
      <c r="C3044" s="162"/>
      <c r="D3044" s="170">
        <v>1365.8</v>
      </c>
      <c r="E3044" s="171">
        <v>1365.8</v>
      </c>
      <c r="F3044" s="166" t="s">
        <v>3437</v>
      </c>
      <c r="G3044" s="161" t="s">
        <v>1723</v>
      </c>
      <c r="H3044" s="162" t="s">
        <v>940</v>
      </c>
      <c r="I3044" s="155"/>
      <c r="J3044" s="155"/>
      <c r="K3044" s="155"/>
      <c r="L3044" s="155"/>
      <c r="M3044" s="155"/>
      <c r="N3044" s="155"/>
      <c r="O3044" s="155"/>
      <c r="P3044" s="155"/>
      <c r="Q3044" s="155"/>
      <c r="R3044" s="155"/>
      <c r="S3044" s="155"/>
      <c r="T3044" s="155"/>
      <c r="U3044" s="155"/>
      <c r="V3044" s="155"/>
      <c r="W3044" s="155"/>
      <c r="X3044" s="155"/>
      <c r="Y3044" s="155"/>
      <c r="Z3044" s="155"/>
      <c r="AA3044" s="155"/>
      <c r="AB3044" s="155"/>
      <c r="AC3044" s="155"/>
      <c r="AD3044" s="155"/>
      <c r="AE3044" s="155"/>
      <c r="AF3044" s="155"/>
      <c r="AG3044" s="155"/>
      <c r="AH3044" s="155"/>
      <c r="AI3044" s="155"/>
      <c r="AJ3044" s="155"/>
      <c r="AK3044" s="155"/>
      <c r="AL3044" s="155"/>
      <c r="AM3044" s="155"/>
      <c r="AN3044" s="155"/>
      <c r="AO3044" s="155"/>
      <c r="AP3044" s="155"/>
      <c r="AQ3044" s="155"/>
      <c r="AR3044" s="155"/>
    </row>
    <row r="3045" spans="1:44" ht="102" hidden="1" x14ac:dyDescent="0.3">
      <c r="A3045" s="155"/>
      <c r="B3045" s="166" t="s">
        <v>3437</v>
      </c>
      <c r="C3045" s="167"/>
      <c r="D3045" s="170">
        <v>1365.8</v>
      </c>
      <c r="E3045" s="171">
        <v>1365.8</v>
      </c>
      <c r="F3045" s="161" t="s">
        <v>1723</v>
      </c>
      <c r="G3045" s="165" t="s">
        <v>4107</v>
      </c>
      <c r="H3045" s="162"/>
      <c r="I3045" s="155"/>
      <c r="J3045" s="155"/>
      <c r="K3045" s="155"/>
      <c r="L3045" s="155"/>
      <c r="M3045" s="155"/>
      <c r="N3045" s="155"/>
      <c r="O3045" s="155"/>
      <c r="P3045" s="155"/>
      <c r="Q3045" s="155"/>
      <c r="R3045" s="155"/>
      <c r="S3045" s="155"/>
      <c r="T3045" s="155"/>
      <c r="U3045" s="155"/>
      <c r="V3045" s="155"/>
      <c r="W3045" s="155"/>
      <c r="X3045" s="155"/>
      <c r="Y3045" s="155"/>
      <c r="Z3045" s="155"/>
      <c r="AA3045" s="155"/>
      <c r="AB3045" s="155"/>
      <c r="AC3045" s="155"/>
      <c r="AD3045" s="155"/>
      <c r="AE3045" s="155"/>
      <c r="AF3045" s="155"/>
      <c r="AG3045" s="155"/>
      <c r="AH3045" s="155"/>
      <c r="AI3045" s="155"/>
      <c r="AJ3045" s="155"/>
      <c r="AK3045" s="155"/>
      <c r="AL3045" s="155"/>
      <c r="AM3045" s="155"/>
      <c r="AN3045" s="155"/>
      <c r="AO3045" s="155"/>
      <c r="AP3045" s="155"/>
      <c r="AQ3045" s="155"/>
      <c r="AR3045" s="155"/>
    </row>
    <row r="3046" spans="1:44" ht="102" x14ac:dyDescent="0.3">
      <c r="A3046" s="155"/>
      <c r="B3046" s="161" t="s">
        <v>1723</v>
      </c>
      <c r="C3046" s="162" t="s">
        <v>940</v>
      </c>
      <c r="D3046" s="170">
        <v>1679.34</v>
      </c>
      <c r="E3046" s="171">
        <v>1679.34</v>
      </c>
      <c r="F3046" s="165" t="s">
        <v>4107</v>
      </c>
      <c r="G3046" s="166" t="s">
        <v>3238</v>
      </c>
      <c r="H3046" s="167"/>
      <c r="I3046" s="155"/>
      <c r="J3046" s="155"/>
      <c r="K3046" s="155"/>
      <c r="L3046" s="155"/>
      <c r="M3046" s="155"/>
      <c r="N3046" s="155"/>
      <c r="O3046" s="155"/>
      <c r="P3046" s="155"/>
      <c r="Q3046" s="155"/>
      <c r="R3046" s="155"/>
      <c r="S3046" s="155"/>
      <c r="T3046" s="155"/>
      <c r="U3046" s="155"/>
      <c r="V3046" s="155"/>
      <c r="W3046" s="155"/>
      <c r="X3046" s="155"/>
      <c r="Y3046" s="155"/>
      <c r="Z3046" s="155"/>
      <c r="AA3046" s="155"/>
      <c r="AB3046" s="155"/>
      <c r="AC3046" s="155"/>
      <c r="AD3046" s="155"/>
      <c r="AE3046" s="155"/>
      <c r="AF3046" s="155"/>
      <c r="AG3046" s="155"/>
      <c r="AH3046" s="155"/>
      <c r="AI3046" s="155"/>
      <c r="AJ3046" s="155"/>
      <c r="AK3046" s="155"/>
      <c r="AL3046" s="155"/>
      <c r="AM3046" s="155"/>
      <c r="AN3046" s="155"/>
      <c r="AO3046" s="155"/>
      <c r="AP3046" s="155"/>
      <c r="AQ3046" s="155"/>
      <c r="AR3046" s="155"/>
    </row>
    <row r="3047" spans="1:44" ht="102" hidden="1" x14ac:dyDescent="0.3">
      <c r="A3047" s="155"/>
      <c r="B3047" s="165" t="s">
        <v>4107</v>
      </c>
      <c r="C3047" s="162"/>
      <c r="D3047" s="170">
        <v>1679.34</v>
      </c>
      <c r="E3047" s="171">
        <v>1679.34</v>
      </c>
      <c r="F3047" s="166" t="s">
        <v>3238</v>
      </c>
      <c r="G3047" s="161" t="s">
        <v>2297</v>
      </c>
      <c r="H3047" s="162" t="s">
        <v>812</v>
      </c>
      <c r="I3047" s="155"/>
      <c r="J3047" s="155"/>
      <c r="K3047" s="155"/>
      <c r="L3047" s="155"/>
      <c r="M3047" s="155"/>
      <c r="N3047" s="155"/>
      <c r="O3047" s="155"/>
      <c r="P3047" s="155"/>
      <c r="Q3047" s="155"/>
      <c r="R3047" s="155"/>
      <c r="S3047" s="155"/>
      <c r="T3047" s="155"/>
      <c r="U3047" s="155"/>
      <c r="V3047" s="155"/>
      <c r="W3047" s="155"/>
      <c r="X3047" s="155"/>
      <c r="Y3047" s="155"/>
      <c r="Z3047" s="155"/>
      <c r="AA3047" s="155"/>
      <c r="AB3047" s="155"/>
      <c r="AC3047" s="155"/>
      <c r="AD3047" s="155"/>
      <c r="AE3047" s="155"/>
      <c r="AF3047" s="155"/>
      <c r="AG3047" s="155"/>
      <c r="AH3047" s="155"/>
      <c r="AI3047" s="155"/>
      <c r="AJ3047" s="155"/>
      <c r="AK3047" s="155"/>
      <c r="AL3047" s="155"/>
      <c r="AM3047" s="155"/>
      <c r="AN3047" s="155"/>
      <c r="AO3047" s="155"/>
      <c r="AP3047" s="155"/>
      <c r="AQ3047" s="155"/>
      <c r="AR3047" s="155"/>
    </row>
    <row r="3048" spans="1:44" ht="102" hidden="1" x14ac:dyDescent="0.3">
      <c r="A3048" s="155"/>
      <c r="B3048" s="166" t="s">
        <v>3238</v>
      </c>
      <c r="C3048" s="167"/>
      <c r="D3048" s="170">
        <v>1679.34</v>
      </c>
      <c r="E3048" s="171">
        <v>1679.34</v>
      </c>
      <c r="F3048" s="161" t="s">
        <v>2297</v>
      </c>
      <c r="G3048" s="165" t="s">
        <v>4107</v>
      </c>
      <c r="H3048" s="162"/>
      <c r="I3048" s="155"/>
      <c r="J3048" s="155"/>
      <c r="K3048" s="155"/>
      <c r="L3048" s="155"/>
      <c r="M3048" s="155"/>
      <c r="N3048" s="155"/>
      <c r="O3048" s="155"/>
      <c r="P3048" s="155"/>
      <c r="Q3048" s="155"/>
      <c r="R3048" s="155"/>
      <c r="S3048" s="155"/>
      <c r="T3048" s="155"/>
      <c r="U3048" s="155"/>
      <c r="V3048" s="155"/>
      <c r="W3048" s="155"/>
      <c r="X3048" s="155"/>
      <c r="Y3048" s="155"/>
      <c r="Z3048" s="155"/>
      <c r="AA3048" s="155"/>
      <c r="AB3048" s="155"/>
      <c r="AC3048" s="155"/>
      <c r="AD3048" s="155"/>
      <c r="AE3048" s="155"/>
      <c r="AF3048" s="155"/>
      <c r="AG3048" s="155"/>
      <c r="AH3048" s="155"/>
      <c r="AI3048" s="155"/>
      <c r="AJ3048" s="155"/>
      <c r="AK3048" s="155"/>
      <c r="AL3048" s="155"/>
      <c r="AM3048" s="155"/>
      <c r="AN3048" s="155"/>
      <c r="AO3048" s="155"/>
      <c r="AP3048" s="155"/>
      <c r="AQ3048" s="155"/>
      <c r="AR3048" s="155"/>
    </row>
    <row r="3049" spans="1:44" ht="102" x14ac:dyDescent="0.3">
      <c r="A3049" s="155"/>
      <c r="B3049" s="161" t="s">
        <v>2297</v>
      </c>
      <c r="C3049" s="162" t="s">
        <v>812</v>
      </c>
      <c r="D3049" s="170">
        <v>2581.2800000000002</v>
      </c>
      <c r="E3049" s="171">
        <v>2581.2800000000002</v>
      </c>
      <c r="F3049" s="165" t="s">
        <v>4107</v>
      </c>
      <c r="G3049" s="166" t="s">
        <v>3490</v>
      </c>
      <c r="H3049" s="167"/>
      <c r="I3049" s="155"/>
      <c r="J3049" s="155"/>
      <c r="K3049" s="155"/>
      <c r="L3049" s="155"/>
      <c r="M3049" s="155"/>
      <c r="N3049" s="155"/>
      <c r="O3049" s="155"/>
      <c r="P3049" s="155"/>
      <c r="Q3049" s="155"/>
      <c r="R3049" s="155"/>
      <c r="S3049" s="155"/>
      <c r="T3049" s="155"/>
      <c r="U3049" s="155"/>
      <c r="V3049" s="155"/>
      <c r="W3049" s="155"/>
      <c r="X3049" s="155"/>
      <c r="Y3049" s="155"/>
      <c r="Z3049" s="155"/>
      <c r="AA3049" s="155"/>
      <c r="AB3049" s="155"/>
      <c r="AC3049" s="155"/>
      <c r="AD3049" s="155"/>
      <c r="AE3049" s="155"/>
      <c r="AF3049" s="155"/>
      <c r="AG3049" s="155"/>
      <c r="AH3049" s="155"/>
      <c r="AI3049" s="155"/>
      <c r="AJ3049" s="155"/>
      <c r="AK3049" s="155"/>
      <c r="AL3049" s="155"/>
      <c r="AM3049" s="155"/>
      <c r="AN3049" s="155"/>
      <c r="AO3049" s="155"/>
      <c r="AP3049" s="155"/>
      <c r="AQ3049" s="155"/>
      <c r="AR3049" s="155"/>
    </row>
    <row r="3050" spans="1:44" ht="102" hidden="1" x14ac:dyDescent="0.3">
      <c r="A3050" s="155"/>
      <c r="B3050" s="165" t="s">
        <v>4107</v>
      </c>
      <c r="C3050" s="162"/>
      <c r="D3050" s="170">
        <v>2581.2800000000002</v>
      </c>
      <c r="E3050" s="171">
        <v>2581.2800000000002</v>
      </c>
      <c r="F3050" s="166" t="s">
        <v>3490</v>
      </c>
      <c r="G3050" s="161" t="s">
        <v>1758</v>
      </c>
      <c r="H3050" s="162" t="s">
        <v>318</v>
      </c>
      <c r="I3050" s="155"/>
      <c r="J3050" s="155"/>
      <c r="K3050" s="155"/>
      <c r="L3050" s="155"/>
      <c r="M3050" s="155"/>
      <c r="N3050" s="155"/>
      <c r="O3050" s="155"/>
      <c r="P3050" s="155"/>
      <c r="Q3050" s="155"/>
      <c r="R3050" s="155"/>
      <c r="S3050" s="155"/>
      <c r="T3050" s="155"/>
      <c r="U3050" s="155"/>
      <c r="V3050" s="155"/>
      <c r="W3050" s="155"/>
      <c r="X3050" s="155"/>
      <c r="Y3050" s="155"/>
      <c r="Z3050" s="155"/>
      <c r="AA3050" s="155"/>
      <c r="AB3050" s="155"/>
      <c r="AC3050" s="155"/>
      <c r="AD3050" s="155"/>
      <c r="AE3050" s="155"/>
      <c r="AF3050" s="155"/>
      <c r="AG3050" s="155"/>
      <c r="AH3050" s="155"/>
      <c r="AI3050" s="155"/>
      <c r="AJ3050" s="155"/>
      <c r="AK3050" s="155"/>
      <c r="AL3050" s="155"/>
      <c r="AM3050" s="155"/>
      <c r="AN3050" s="155"/>
      <c r="AO3050" s="155"/>
      <c r="AP3050" s="155"/>
      <c r="AQ3050" s="155"/>
      <c r="AR3050" s="155"/>
    </row>
    <row r="3051" spans="1:44" ht="102" hidden="1" x14ac:dyDescent="0.3">
      <c r="A3051" s="155"/>
      <c r="B3051" s="166" t="s">
        <v>3490</v>
      </c>
      <c r="C3051" s="167"/>
      <c r="D3051" s="170">
        <v>2581.2800000000002</v>
      </c>
      <c r="E3051" s="171">
        <v>2581.2800000000002</v>
      </c>
      <c r="F3051" s="161" t="s">
        <v>1758</v>
      </c>
      <c r="G3051" s="165" t="s">
        <v>4107</v>
      </c>
      <c r="H3051" s="162"/>
      <c r="I3051" s="155"/>
      <c r="J3051" s="155"/>
      <c r="K3051" s="155"/>
      <c r="L3051" s="155"/>
      <c r="M3051" s="155"/>
      <c r="N3051" s="155"/>
      <c r="O3051" s="155"/>
      <c r="P3051" s="155"/>
      <c r="Q3051" s="155"/>
      <c r="R3051" s="155"/>
      <c r="S3051" s="155"/>
      <c r="T3051" s="155"/>
      <c r="U3051" s="155"/>
      <c r="V3051" s="155"/>
      <c r="W3051" s="155"/>
      <c r="X3051" s="155"/>
      <c r="Y3051" s="155"/>
      <c r="Z3051" s="155"/>
      <c r="AA3051" s="155"/>
      <c r="AB3051" s="155"/>
      <c r="AC3051" s="155"/>
      <c r="AD3051" s="155"/>
      <c r="AE3051" s="155"/>
      <c r="AF3051" s="155"/>
      <c r="AG3051" s="155"/>
      <c r="AH3051" s="155"/>
      <c r="AI3051" s="155"/>
      <c r="AJ3051" s="155"/>
      <c r="AK3051" s="155"/>
      <c r="AL3051" s="155"/>
      <c r="AM3051" s="155"/>
      <c r="AN3051" s="155"/>
      <c r="AO3051" s="155"/>
      <c r="AP3051" s="155"/>
      <c r="AQ3051" s="155"/>
      <c r="AR3051" s="155"/>
    </row>
    <row r="3052" spans="1:44" ht="102" x14ac:dyDescent="0.3">
      <c r="A3052" s="155"/>
      <c r="B3052" s="161" t="s">
        <v>1758</v>
      </c>
      <c r="C3052" s="162" t="s">
        <v>318</v>
      </c>
      <c r="D3052" s="170">
        <v>2396.6</v>
      </c>
      <c r="E3052" s="171">
        <v>2396.6</v>
      </c>
      <c r="F3052" s="165" t="s">
        <v>4107</v>
      </c>
      <c r="G3052" s="166" t="s">
        <v>2773</v>
      </c>
      <c r="H3052" s="167"/>
      <c r="I3052" s="155"/>
      <c r="J3052" s="155"/>
      <c r="K3052" s="155"/>
      <c r="L3052" s="155"/>
      <c r="M3052" s="155"/>
      <c r="N3052" s="155"/>
      <c r="O3052" s="155"/>
      <c r="P3052" s="155"/>
      <c r="Q3052" s="155"/>
      <c r="R3052" s="155"/>
      <c r="S3052" s="155"/>
      <c r="T3052" s="155"/>
      <c r="U3052" s="155"/>
      <c r="V3052" s="155"/>
      <c r="W3052" s="155"/>
      <c r="X3052" s="155"/>
      <c r="Y3052" s="155"/>
      <c r="Z3052" s="155"/>
      <c r="AA3052" s="155"/>
      <c r="AB3052" s="155"/>
      <c r="AC3052" s="155"/>
      <c r="AD3052" s="155"/>
      <c r="AE3052" s="155"/>
      <c r="AF3052" s="155"/>
      <c r="AG3052" s="155"/>
      <c r="AH3052" s="155"/>
      <c r="AI3052" s="155"/>
      <c r="AJ3052" s="155"/>
      <c r="AK3052" s="155"/>
      <c r="AL3052" s="155"/>
      <c r="AM3052" s="155"/>
      <c r="AN3052" s="155"/>
      <c r="AO3052" s="155"/>
      <c r="AP3052" s="155"/>
      <c r="AQ3052" s="155"/>
      <c r="AR3052" s="155"/>
    </row>
    <row r="3053" spans="1:44" ht="102" hidden="1" x14ac:dyDescent="0.3">
      <c r="A3053" s="155"/>
      <c r="B3053" s="165" t="s">
        <v>4107</v>
      </c>
      <c r="C3053" s="162"/>
      <c r="D3053" s="170">
        <v>2396.6</v>
      </c>
      <c r="E3053" s="171">
        <v>2396.6</v>
      </c>
      <c r="F3053" s="166" t="s">
        <v>2773</v>
      </c>
      <c r="G3053" s="161" t="s">
        <v>1687</v>
      </c>
      <c r="H3053" s="162" t="s">
        <v>852</v>
      </c>
      <c r="I3053" s="155"/>
      <c r="J3053" s="155"/>
      <c r="K3053" s="155"/>
      <c r="L3053" s="155"/>
      <c r="M3053" s="155"/>
      <c r="N3053" s="155"/>
      <c r="O3053" s="155"/>
      <c r="P3053" s="155"/>
      <c r="Q3053" s="155"/>
      <c r="R3053" s="155"/>
      <c r="S3053" s="155"/>
      <c r="T3053" s="155"/>
      <c r="U3053" s="155"/>
      <c r="V3053" s="155"/>
      <c r="W3053" s="155"/>
      <c r="X3053" s="155"/>
      <c r="Y3053" s="155"/>
      <c r="Z3053" s="155"/>
      <c r="AA3053" s="155"/>
      <c r="AB3053" s="155"/>
      <c r="AC3053" s="155"/>
      <c r="AD3053" s="155"/>
      <c r="AE3053" s="155"/>
      <c r="AF3053" s="155"/>
      <c r="AG3053" s="155"/>
      <c r="AH3053" s="155"/>
      <c r="AI3053" s="155"/>
      <c r="AJ3053" s="155"/>
      <c r="AK3053" s="155"/>
      <c r="AL3053" s="155"/>
      <c r="AM3053" s="155"/>
      <c r="AN3053" s="155"/>
      <c r="AO3053" s="155"/>
      <c r="AP3053" s="155"/>
      <c r="AQ3053" s="155"/>
      <c r="AR3053" s="155"/>
    </row>
    <row r="3054" spans="1:44" ht="102" hidden="1" x14ac:dyDescent="0.3">
      <c r="A3054" s="155"/>
      <c r="B3054" s="166" t="s">
        <v>2773</v>
      </c>
      <c r="C3054" s="167"/>
      <c r="D3054" s="170">
        <v>2396.6</v>
      </c>
      <c r="E3054" s="171">
        <v>2396.6</v>
      </c>
      <c r="F3054" s="161" t="s">
        <v>1687</v>
      </c>
      <c r="G3054" s="165" t="s">
        <v>4107</v>
      </c>
      <c r="H3054" s="162"/>
      <c r="I3054" s="155"/>
      <c r="J3054" s="155"/>
      <c r="K3054" s="155"/>
      <c r="L3054" s="155"/>
      <c r="M3054" s="155"/>
      <c r="N3054" s="155"/>
      <c r="O3054" s="155"/>
      <c r="P3054" s="155"/>
      <c r="Q3054" s="155"/>
      <c r="R3054" s="155"/>
      <c r="S3054" s="155"/>
      <c r="T3054" s="155"/>
      <c r="U3054" s="155"/>
      <c r="V3054" s="155"/>
      <c r="W3054" s="155"/>
      <c r="X3054" s="155"/>
      <c r="Y3054" s="155"/>
      <c r="Z3054" s="155"/>
      <c r="AA3054" s="155"/>
      <c r="AB3054" s="155"/>
      <c r="AC3054" s="155"/>
      <c r="AD3054" s="155"/>
      <c r="AE3054" s="155"/>
      <c r="AF3054" s="155"/>
      <c r="AG3054" s="155"/>
      <c r="AH3054" s="155"/>
      <c r="AI3054" s="155"/>
      <c r="AJ3054" s="155"/>
      <c r="AK3054" s="155"/>
      <c r="AL3054" s="155"/>
      <c r="AM3054" s="155"/>
      <c r="AN3054" s="155"/>
      <c r="AO3054" s="155"/>
      <c r="AP3054" s="155"/>
      <c r="AQ3054" s="155"/>
      <c r="AR3054" s="155"/>
    </row>
    <row r="3055" spans="1:44" ht="102" x14ac:dyDescent="0.3">
      <c r="A3055" s="155"/>
      <c r="B3055" s="161" t="s">
        <v>1687</v>
      </c>
      <c r="C3055" s="162" t="s">
        <v>852</v>
      </c>
      <c r="D3055" s="170">
        <v>1395.87</v>
      </c>
      <c r="E3055" s="171">
        <v>1395.87</v>
      </c>
      <c r="F3055" s="165" t="s">
        <v>4107</v>
      </c>
      <c r="G3055" s="166" t="s">
        <v>3239</v>
      </c>
      <c r="H3055" s="167"/>
      <c r="I3055" s="155"/>
      <c r="J3055" s="155"/>
      <c r="K3055" s="155"/>
      <c r="L3055" s="155"/>
      <c r="M3055" s="155"/>
      <c r="N3055" s="155"/>
      <c r="O3055" s="155"/>
      <c r="P3055" s="155"/>
      <c r="Q3055" s="155"/>
      <c r="R3055" s="155"/>
      <c r="S3055" s="155"/>
      <c r="T3055" s="155"/>
      <c r="U3055" s="155"/>
      <c r="V3055" s="155"/>
      <c r="W3055" s="155"/>
      <c r="X3055" s="155"/>
      <c r="Y3055" s="155"/>
      <c r="Z3055" s="155"/>
      <c r="AA3055" s="155"/>
      <c r="AB3055" s="155"/>
      <c r="AC3055" s="155"/>
      <c r="AD3055" s="155"/>
      <c r="AE3055" s="155"/>
      <c r="AF3055" s="155"/>
      <c r="AG3055" s="155"/>
      <c r="AH3055" s="155"/>
      <c r="AI3055" s="155"/>
      <c r="AJ3055" s="155"/>
      <c r="AK3055" s="155"/>
      <c r="AL3055" s="155"/>
      <c r="AM3055" s="155"/>
      <c r="AN3055" s="155"/>
      <c r="AO3055" s="155"/>
      <c r="AP3055" s="155"/>
      <c r="AQ3055" s="155"/>
      <c r="AR3055" s="155"/>
    </row>
    <row r="3056" spans="1:44" ht="102" hidden="1" x14ac:dyDescent="0.3">
      <c r="A3056" s="155"/>
      <c r="B3056" s="165" t="s">
        <v>4107</v>
      </c>
      <c r="C3056" s="162"/>
      <c r="D3056" s="170">
        <v>1395.87</v>
      </c>
      <c r="E3056" s="171">
        <v>1395.87</v>
      </c>
      <c r="F3056" s="166" t="s">
        <v>3239</v>
      </c>
      <c r="G3056" s="161" t="s">
        <v>1754</v>
      </c>
      <c r="H3056" s="162" t="s">
        <v>927</v>
      </c>
      <c r="I3056" s="155"/>
      <c r="J3056" s="155"/>
      <c r="K3056" s="155"/>
      <c r="L3056" s="155"/>
      <c r="M3056" s="155"/>
      <c r="N3056" s="155"/>
      <c r="O3056" s="155"/>
      <c r="P3056" s="155"/>
      <c r="Q3056" s="155"/>
      <c r="R3056" s="155"/>
      <c r="S3056" s="155"/>
      <c r="T3056" s="155"/>
      <c r="U3056" s="155"/>
      <c r="V3056" s="155"/>
      <c r="W3056" s="155"/>
      <c r="X3056" s="155"/>
      <c r="Y3056" s="155"/>
      <c r="Z3056" s="155"/>
      <c r="AA3056" s="155"/>
      <c r="AB3056" s="155"/>
      <c r="AC3056" s="155"/>
      <c r="AD3056" s="155"/>
      <c r="AE3056" s="155"/>
      <c r="AF3056" s="155"/>
      <c r="AG3056" s="155"/>
      <c r="AH3056" s="155"/>
      <c r="AI3056" s="155"/>
      <c r="AJ3056" s="155"/>
      <c r="AK3056" s="155"/>
      <c r="AL3056" s="155"/>
      <c r="AM3056" s="155"/>
      <c r="AN3056" s="155"/>
      <c r="AO3056" s="155"/>
      <c r="AP3056" s="155"/>
      <c r="AQ3056" s="155"/>
      <c r="AR3056" s="155"/>
    </row>
    <row r="3057" spans="1:44" ht="102" hidden="1" x14ac:dyDescent="0.3">
      <c r="A3057" s="155"/>
      <c r="B3057" s="166" t="s">
        <v>3239</v>
      </c>
      <c r="C3057" s="167"/>
      <c r="D3057" s="170">
        <v>1395.87</v>
      </c>
      <c r="E3057" s="171">
        <v>1395.87</v>
      </c>
      <c r="F3057" s="161" t="s">
        <v>1754</v>
      </c>
      <c r="G3057" s="165" t="s">
        <v>4107</v>
      </c>
      <c r="H3057" s="162"/>
      <c r="I3057" s="155"/>
      <c r="J3057" s="155"/>
      <c r="K3057" s="155"/>
      <c r="L3057" s="155"/>
      <c r="M3057" s="155"/>
      <c r="N3057" s="155"/>
      <c r="O3057" s="155"/>
      <c r="P3057" s="155"/>
      <c r="Q3057" s="155"/>
      <c r="R3057" s="155"/>
      <c r="S3057" s="155"/>
      <c r="T3057" s="155"/>
      <c r="U3057" s="155"/>
      <c r="V3057" s="155"/>
      <c r="W3057" s="155"/>
      <c r="X3057" s="155"/>
      <c r="Y3057" s="155"/>
      <c r="Z3057" s="155"/>
      <c r="AA3057" s="155"/>
      <c r="AB3057" s="155"/>
      <c r="AC3057" s="155"/>
      <c r="AD3057" s="155"/>
      <c r="AE3057" s="155"/>
      <c r="AF3057" s="155"/>
      <c r="AG3057" s="155"/>
      <c r="AH3057" s="155"/>
      <c r="AI3057" s="155"/>
      <c r="AJ3057" s="155"/>
      <c r="AK3057" s="155"/>
      <c r="AL3057" s="155"/>
      <c r="AM3057" s="155"/>
      <c r="AN3057" s="155"/>
      <c r="AO3057" s="155"/>
      <c r="AP3057" s="155"/>
      <c r="AQ3057" s="155"/>
      <c r="AR3057" s="155"/>
    </row>
    <row r="3058" spans="1:44" ht="102" x14ac:dyDescent="0.3">
      <c r="A3058" s="155"/>
      <c r="B3058" s="161" t="s">
        <v>1754</v>
      </c>
      <c r="C3058" s="162" t="s">
        <v>927</v>
      </c>
      <c r="D3058" s="170">
        <v>1447.41</v>
      </c>
      <c r="E3058" s="171">
        <v>1447.41</v>
      </c>
      <c r="F3058" s="165" t="s">
        <v>4107</v>
      </c>
      <c r="G3058" s="166" t="s">
        <v>3240</v>
      </c>
      <c r="H3058" s="167"/>
      <c r="I3058" s="155"/>
      <c r="J3058" s="155"/>
      <c r="K3058" s="155"/>
      <c r="L3058" s="155"/>
      <c r="M3058" s="155"/>
      <c r="N3058" s="155"/>
      <c r="O3058" s="155"/>
      <c r="P3058" s="155"/>
      <c r="Q3058" s="155"/>
      <c r="R3058" s="155"/>
      <c r="S3058" s="155"/>
      <c r="T3058" s="155"/>
      <c r="U3058" s="155"/>
      <c r="V3058" s="155"/>
      <c r="W3058" s="155"/>
      <c r="X3058" s="155"/>
      <c r="Y3058" s="155"/>
      <c r="Z3058" s="155"/>
      <c r="AA3058" s="155"/>
      <c r="AB3058" s="155"/>
      <c r="AC3058" s="155"/>
      <c r="AD3058" s="155"/>
      <c r="AE3058" s="155"/>
      <c r="AF3058" s="155"/>
      <c r="AG3058" s="155"/>
      <c r="AH3058" s="155"/>
      <c r="AI3058" s="155"/>
      <c r="AJ3058" s="155"/>
      <c r="AK3058" s="155"/>
      <c r="AL3058" s="155"/>
      <c r="AM3058" s="155"/>
      <c r="AN3058" s="155"/>
      <c r="AO3058" s="155"/>
      <c r="AP3058" s="155"/>
      <c r="AQ3058" s="155"/>
      <c r="AR3058" s="155"/>
    </row>
    <row r="3059" spans="1:44" ht="102" hidden="1" x14ac:dyDescent="0.3">
      <c r="A3059" s="155"/>
      <c r="B3059" s="165" t="s">
        <v>4107</v>
      </c>
      <c r="C3059" s="162"/>
      <c r="D3059" s="170">
        <v>1447.41</v>
      </c>
      <c r="E3059" s="171">
        <v>1447.41</v>
      </c>
      <c r="F3059" s="166" t="s">
        <v>3240</v>
      </c>
      <c r="G3059" s="161" t="s">
        <v>1816</v>
      </c>
      <c r="H3059" s="162" t="s">
        <v>835</v>
      </c>
      <c r="I3059" s="155"/>
      <c r="J3059" s="155"/>
      <c r="K3059" s="155"/>
      <c r="L3059" s="155"/>
      <c r="M3059" s="155"/>
      <c r="N3059" s="155"/>
      <c r="O3059" s="155"/>
      <c r="P3059" s="155"/>
      <c r="Q3059" s="155"/>
      <c r="R3059" s="155"/>
      <c r="S3059" s="155"/>
      <c r="T3059" s="155"/>
      <c r="U3059" s="155"/>
      <c r="V3059" s="155"/>
      <c r="W3059" s="155"/>
      <c r="X3059" s="155"/>
      <c r="Y3059" s="155"/>
      <c r="Z3059" s="155"/>
      <c r="AA3059" s="155"/>
      <c r="AB3059" s="155"/>
      <c r="AC3059" s="155"/>
      <c r="AD3059" s="155"/>
      <c r="AE3059" s="155"/>
      <c r="AF3059" s="155"/>
      <c r="AG3059" s="155"/>
      <c r="AH3059" s="155"/>
      <c r="AI3059" s="155"/>
      <c r="AJ3059" s="155"/>
      <c r="AK3059" s="155"/>
      <c r="AL3059" s="155"/>
      <c r="AM3059" s="155"/>
      <c r="AN3059" s="155"/>
      <c r="AO3059" s="155"/>
      <c r="AP3059" s="155"/>
      <c r="AQ3059" s="155"/>
      <c r="AR3059" s="155"/>
    </row>
    <row r="3060" spans="1:44" ht="102" hidden="1" x14ac:dyDescent="0.3">
      <c r="A3060" s="155"/>
      <c r="B3060" s="166" t="s">
        <v>3240</v>
      </c>
      <c r="C3060" s="167"/>
      <c r="D3060" s="170">
        <v>1447.41</v>
      </c>
      <c r="E3060" s="171">
        <v>1447.41</v>
      </c>
      <c r="F3060" s="161" t="s">
        <v>1816</v>
      </c>
      <c r="G3060" s="165" t="s">
        <v>4107</v>
      </c>
      <c r="H3060" s="162"/>
      <c r="I3060" s="155"/>
      <c r="J3060" s="155"/>
      <c r="K3060" s="155"/>
      <c r="L3060" s="155"/>
      <c r="M3060" s="155"/>
      <c r="N3060" s="155"/>
      <c r="O3060" s="155"/>
      <c r="P3060" s="155"/>
      <c r="Q3060" s="155"/>
      <c r="R3060" s="155"/>
      <c r="S3060" s="155"/>
      <c r="T3060" s="155"/>
      <c r="U3060" s="155"/>
      <c r="V3060" s="155"/>
      <c r="W3060" s="155"/>
      <c r="X3060" s="155"/>
      <c r="Y3060" s="155"/>
      <c r="Z3060" s="155"/>
      <c r="AA3060" s="155"/>
      <c r="AB3060" s="155"/>
      <c r="AC3060" s="155"/>
      <c r="AD3060" s="155"/>
      <c r="AE3060" s="155"/>
      <c r="AF3060" s="155"/>
      <c r="AG3060" s="155"/>
      <c r="AH3060" s="155"/>
      <c r="AI3060" s="155"/>
      <c r="AJ3060" s="155"/>
      <c r="AK3060" s="155"/>
      <c r="AL3060" s="155"/>
      <c r="AM3060" s="155"/>
      <c r="AN3060" s="155"/>
      <c r="AO3060" s="155"/>
      <c r="AP3060" s="155"/>
      <c r="AQ3060" s="155"/>
      <c r="AR3060" s="155"/>
    </row>
    <row r="3061" spans="1:44" ht="102" x14ac:dyDescent="0.3">
      <c r="A3061" s="155"/>
      <c r="B3061" s="161" t="s">
        <v>1816</v>
      </c>
      <c r="C3061" s="162" t="s">
        <v>835</v>
      </c>
      <c r="D3061" s="170">
        <v>2615.64</v>
      </c>
      <c r="E3061" s="171">
        <v>2615.64</v>
      </c>
      <c r="F3061" s="165" t="s">
        <v>4107</v>
      </c>
      <c r="G3061" s="166" t="s">
        <v>3241</v>
      </c>
      <c r="H3061" s="167"/>
      <c r="I3061" s="155"/>
      <c r="J3061" s="155"/>
      <c r="K3061" s="155"/>
      <c r="L3061" s="155"/>
      <c r="M3061" s="155"/>
      <c r="N3061" s="155"/>
      <c r="O3061" s="155"/>
      <c r="P3061" s="155"/>
      <c r="Q3061" s="155"/>
      <c r="R3061" s="155"/>
      <c r="S3061" s="155"/>
      <c r="T3061" s="155"/>
      <c r="U3061" s="155"/>
      <c r="V3061" s="155"/>
      <c r="W3061" s="155"/>
      <c r="X3061" s="155"/>
      <c r="Y3061" s="155"/>
      <c r="Z3061" s="155"/>
      <c r="AA3061" s="155"/>
      <c r="AB3061" s="155"/>
      <c r="AC3061" s="155"/>
      <c r="AD3061" s="155"/>
      <c r="AE3061" s="155"/>
      <c r="AF3061" s="155"/>
      <c r="AG3061" s="155"/>
      <c r="AH3061" s="155"/>
      <c r="AI3061" s="155"/>
      <c r="AJ3061" s="155"/>
      <c r="AK3061" s="155"/>
      <c r="AL3061" s="155"/>
      <c r="AM3061" s="155"/>
      <c r="AN3061" s="155"/>
      <c r="AO3061" s="155"/>
      <c r="AP3061" s="155"/>
      <c r="AQ3061" s="155"/>
      <c r="AR3061" s="155"/>
    </row>
    <row r="3062" spans="1:44" ht="102" hidden="1" x14ac:dyDescent="0.3">
      <c r="A3062" s="155"/>
      <c r="B3062" s="165" t="s">
        <v>4107</v>
      </c>
      <c r="C3062" s="162"/>
      <c r="D3062" s="170">
        <v>2615.64</v>
      </c>
      <c r="E3062" s="171">
        <v>2615.64</v>
      </c>
      <c r="F3062" s="166" t="s">
        <v>3241</v>
      </c>
      <c r="G3062" s="161" t="s">
        <v>1877</v>
      </c>
      <c r="H3062" s="162" t="s">
        <v>856</v>
      </c>
      <c r="I3062" s="155"/>
      <c r="J3062" s="155"/>
      <c r="K3062" s="155"/>
      <c r="L3062" s="155"/>
      <c r="M3062" s="155"/>
      <c r="N3062" s="155"/>
      <c r="O3062" s="155"/>
      <c r="P3062" s="155"/>
      <c r="Q3062" s="155"/>
      <c r="R3062" s="155"/>
      <c r="S3062" s="155"/>
      <c r="T3062" s="155"/>
      <c r="U3062" s="155"/>
      <c r="V3062" s="155"/>
      <c r="W3062" s="155"/>
      <c r="X3062" s="155"/>
      <c r="Y3062" s="155"/>
      <c r="Z3062" s="155"/>
      <c r="AA3062" s="155"/>
      <c r="AB3062" s="155"/>
      <c r="AC3062" s="155"/>
      <c r="AD3062" s="155"/>
      <c r="AE3062" s="155"/>
      <c r="AF3062" s="155"/>
      <c r="AG3062" s="155"/>
      <c r="AH3062" s="155"/>
      <c r="AI3062" s="155"/>
      <c r="AJ3062" s="155"/>
      <c r="AK3062" s="155"/>
      <c r="AL3062" s="155"/>
      <c r="AM3062" s="155"/>
      <c r="AN3062" s="155"/>
      <c r="AO3062" s="155"/>
      <c r="AP3062" s="155"/>
      <c r="AQ3062" s="155"/>
      <c r="AR3062" s="155"/>
    </row>
    <row r="3063" spans="1:44" ht="102" hidden="1" x14ac:dyDescent="0.3">
      <c r="A3063" s="155"/>
      <c r="B3063" s="166" t="s">
        <v>3241</v>
      </c>
      <c r="C3063" s="167"/>
      <c r="D3063" s="170">
        <v>2615.64</v>
      </c>
      <c r="E3063" s="171">
        <v>2615.64</v>
      </c>
      <c r="F3063" s="161" t="s">
        <v>1877</v>
      </c>
      <c r="G3063" s="165" t="s">
        <v>4107</v>
      </c>
      <c r="H3063" s="162"/>
      <c r="I3063" s="155"/>
      <c r="J3063" s="155"/>
      <c r="K3063" s="155"/>
      <c r="L3063" s="155"/>
      <c r="M3063" s="155"/>
      <c r="N3063" s="155"/>
      <c r="O3063" s="155"/>
      <c r="P3063" s="155"/>
      <c r="Q3063" s="155"/>
      <c r="R3063" s="155"/>
      <c r="S3063" s="155"/>
      <c r="T3063" s="155"/>
      <c r="U3063" s="155"/>
      <c r="V3063" s="155"/>
      <c r="W3063" s="155"/>
      <c r="X3063" s="155"/>
      <c r="Y3063" s="155"/>
      <c r="Z3063" s="155"/>
      <c r="AA3063" s="155"/>
      <c r="AB3063" s="155"/>
      <c r="AC3063" s="155"/>
      <c r="AD3063" s="155"/>
      <c r="AE3063" s="155"/>
      <c r="AF3063" s="155"/>
      <c r="AG3063" s="155"/>
      <c r="AH3063" s="155"/>
      <c r="AI3063" s="155"/>
      <c r="AJ3063" s="155"/>
      <c r="AK3063" s="155"/>
      <c r="AL3063" s="155"/>
      <c r="AM3063" s="155"/>
      <c r="AN3063" s="155"/>
      <c r="AO3063" s="155"/>
      <c r="AP3063" s="155"/>
      <c r="AQ3063" s="155"/>
      <c r="AR3063" s="155"/>
    </row>
    <row r="3064" spans="1:44" ht="102" x14ac:dyDescent="0.3">
      <c r="A3064" s="155"/>
      <c r="B3064" s="161" t="s">
        <v>1877</v>
      </c>
      <c r="C3064" s="162" t="s">
        <v>856</v>
      </c>
      <c r="D3064" s="170">
        <v>1687.93</v>
      </c>
      <c r="E3064" s="171">
        <v>1687.93</v>
      </c>
      <c r="F3064" s="165" t="s">
        <v>4107</v>
      </c>
      <c r="G3064" s="166" t="s">
        <v>3242</v>
      </c>
      <c r="H3064" s="167"/>
      <c r="I3064" s="155"/>
      <c r="J3064" s="155"/>
      <c r="K3064" s="155"/>
      <c r="L3064" s="155"/>
      <c r="M3064" s="155"/>
      <c r="N3064" s="155"/>
      <c r="O3064" s="155"/>
      <c r="P3064" s="155"/>
      <c r="Q3064" s="155"/>
      <c r="R3064" s="155"/>
      <c r="S3064" s="155"/>
      <c r="T3064" s="155"/>
      <c r="U3064" s="155"/>
      <c r="V3064" s="155"/>
      <c r="W3064" s="155"/>
      <c r="X3064" s="155"/>
      <c r="Y3064" s="155"/>
      <c r="Z3064" s="155"/>
      <c r="AA3064" s="155"/>
      <c r="AB3064" s="155"/>
      <c r="AC3064" s="155"/>
      <c r="AD3064" s="155"/>
      <c r="AE3064" s="155"/>
      <c r="AF3064" s="155"/>
      <c r="AG3064" s="155"/>
      <c r="AH3064" s="155"/>
      <c r="AI3064" s="155"/>
      <c r="AJ3064" s="155"/>
      <c r="AK3064" s="155"/>
      <c r="AL3064" s="155"/>
      <c r="AM3064" s="155"/>
      <c r="AN3064" s="155"/>
      <c r="AO3064" s="155"/>
      <c r="AP3064" s="155"/>
      <c r="AQ3064" s="155"/>
      <c r="AR3064" s="155"/>
    </row>
    <row r="3065" spans="1:44" ht="102" hidden="1" x14ac:dyDescent="0.3">
      <c r="A3065" s="155"/>
      <c r="B3065" s="165" t="s">
        <v>4107</v>
      </c>
      <c r="C3065" s="162"/>
      <c r="D3065" s="170">
        <v>1687.93</v>
      </c>
      <c r="E3065" s="171">
        <v>1687.93</v>
      </c>
      <c r="F3065" s="166" t="s">
        <v>3242</v>
      </c>
      <c r="G3065" s="161" t="s">
        <v>2357</v>
      </c>
      <c r="H3065" s="162" t="s">
        <v>829</v>
      </c>
      <c r="I3065" s="155"/>
      <c r="J3065" s="155"/>
      <c r="K3065" s="155"/>
      <c r="L3065" s="155"/>
      <c r="M3065" s="155"/>
      <c r="N3065" s="155"/>
      <c r="O3065" s="155"/>
      <c r="P3065" s="155"/>
      <c r="Q3065" s="155"/>
      <c r="R3065" s="155"/>
      <c r="S3065" s="155"/>
      <c r="T3065" s="155"/>
      <c r="U3065" s="155"/>
      <c r="V3065" s="155"/>
      <c r="W3065" s="155"/>
      <c r="X3065" s="155"/>
      <c r="Y3065" s="155"/>
      <c r="Z3065" s="155"/>
      <c r="AA3065" s="155"/>
      <c r="AB3065" s="155"/>
      <c r="AC3065" s="155"/>
      <c r="AD3065" s="155"/>
      <c r="AE3065" s="155"/>
      <c r="AF3065" s="155"/>
      <c r="AG3065" s="155"/>
      <c r="AH3065" s="155"/>
      <c r="AI3065" s="155"/>
      <c r="AJ3065" s="155"/>
      <c r="AK3065" s="155"/>
      <c r="AL3065" s="155"/>
      <c r="AM3065" s="155"/>
      <c r="AN3065" s="155"/>
      <c r="AO3065" s="155"/>
      <c r="AP3065" s="155"/>
      <c r="AQ3065" s="155"/>
      <c r="AR3065" s="155"/>
    </row>
    <row r="3066" spans="1:44" ht="102" hidden="1" x14ac:dyDescent="0.3">
      <c r="A3066" s="155"/>
      <c r="B3066" s="166" t="s">
        <v>3242</v>
      </c>
      <c r="C3066" s="167"/>
      <c r="D3066" s="170">
        <v>1687.93</v>
      </c>
      <c r="E3066" s="171">
        <v>1687.93</v>
      </c>
      <c r="F3066" s="161" t="s">
        <v>2357</v>
      </c>
      <c r="G3066" s="165" t="s">
        <v>4107</v>
      </c>
      <c r="H3066" s="162"/>
      <c r="I3066" s="155"/>
      <c r="J3066" s="155"/>
      <c r="K3066" s="155"/>
      <c r="L3066" s="155"/>
      <c r="M3066" s="155"/>
      <c r="N3066" s="155"/>
      <c r="O3066" s="155"/>
      <c r="P3066" s="155"/>
      <c r="Q3066" s="155"/>
      <c r="R3066" s="155"/>
      <c r="S3066" s="155"/>
      <c r="T3066" s="155"/>
      <c r="U3066" s="155"/>
      <c r="V3066" s="155"/>
      <c r="W3066" s="155"/>
      <c r="X3066" s="155"/>
      <c r="Y3066" s="155"/>
      <c r="Z3066" s="155"/>
      <c r="AA3066" s="155"/>
      <c r="AB3066" s="155"/>
      <c r="AC3066" s="155"/>
      <c r="AD3066" s="155"/>
      <c r="AE3066" s="155"/>
      <c r="AF3066" s="155"/>
      <c r="AG3066" s="155"/>
      <c r="AH3066" s="155"/>
      <c r="AI3066" s="155"/>
      <c r="AJ3066" s="155"/>
      <c r="AK3066" s="155"/>
      <c r="AL3066" s="155"/>
      <c r="AM3066" s="155"/>
      <c r="AN3066" s="155"/>
      <c r="AO3066" s="155"/>
      <c r="AP3066" s="155"/>
      <c r="AQ3066" s="155"/>
      <c r="AR3066" s="155"/>
    </row>
    <row r="3067" spans="1:44" ht="102" x14ac:dyDescent="0.3">
      <c r="A3067" s="155"/>
      <c r="B3067" s="161" t="s">
        <v>2357</v>
      </c>
      <c r="C3067" s="162" t="s">
        <v>829</v>
      </c>
      <c r="D3067" s="170">
        <v>1378.69</v>
      </c>
      <c r="E3067" s="171">
        <v>1378.69</v>
      </c>
      <c r="F3067" s="165" t="s">
        <v>4107</v>
      </c>
      <c r="G3067" s="166" t="s">
        <v>3438</v>
      </c>
      <c r="H3067" s="167"/>
      <c r="I3067" s="155"/>
      <c r="J3067" s="155"/>
      <c r="K3067" s="155"/>
      <c r="L3067" s="155"/>
      <c r="M3067" s="155"/>
      <c r="N3067" s="155"/>
      <c r="O3067" s="155"/>
      <c r="P3067" s="155"/>
      <c r="Q3067" s="155"/>
      <c r="R3067" s="155"/>
      <c r="S3067" s="155"/>
      <c r="T3067" s="155"/>
      <c r="U3067" s="155"/>
      <c r="V3067" s="155"/>
      <c r="W3067" s="155"/>
      <c r="X3067" s="155"/>
      <c r="Y3067" s="155"/>
      <c r="Z3067" s="155"/>
      <c r="AA3067" s="155"/>
      <c r="AB3067" s="155"/>
      <c r="AC3067" s="155"/>
      <c r="AD3067" s="155"/>
      <c r="AE3067" s="155"/>
      <c r="AF3067" s="155"/>
      <c r="AG3067" s="155"/>
      <c r="AH3067" s="155"/>
      <c r="AI3067" s="155"/>
      <c r="AJ3067" s="155"/>
      <c r="AK3067" s="155"/>
      <c r="AL3067" s="155"/>
      <c r="AM3067" s="155"/>
      <c r="AN3067" s="155"/>
      <c r="AO3067" s="155"/>
      <c r="AP3067" s="155"/>
      <c r="AQ3067" s="155"/>
      <c r="AR3067" s="155"/>
    </row>
    <row r="3068" spans="1:44" ht="102" hidden="1" x14ac:dyDescent="0.3">
      <c r="A3068" s="155"/>
      <c r="B3068" s="165" t="s">
        <v>4107</v>
      </c>
      <c r="C3068" s="162"/>
      <c r="D3068" s="170">
        <v>1378.69</v>
      </c>
      <c r="E3068" s="171">
        <v>1378.69</v>
      </c>
      <c r="F3068" s="166" t="s">
        <v>3438</v>
      </c>
      <c r="G3068" s="161" t="s">
        <v>2048</v>
      </c>
      <c r="H3068" s="162" t="s">
        <v>1138</v>
      </c>
      <c r="I3068" s="155"/>
      <c r="J3068" s="155"/>
      <c r="K3068" s="155"/>
      <c r="L3068" s="155"/>
      <c r="M3068" s="155"/>
      <c r="N3068" s="155"/>
      <c r="O3068" s="155"/>
      <c r="P3068" s="155"/>
      <c r="Q3068" s="155"/>
      <c r="R3068" s="155"/>
      <c r="S3068" s="155"/>
      <c r="T3068" s="155"/>
      <c r="U3068" s="155"/>
      <c r="V3068" s="155"/>
      <c r="W3068" s="155"/>
      <c r="X3068" s="155"/>
      <c r="Y3068" s="155"/>
      <c r="Z3068" s="155"/>
      <c r="AA3068" s="155"/>
      <c r="AB3068" s="155"/>
      <c r="AC3068" s="155"/>
      <c r="AD3068" s="155"/>
      <c r="AE3068" s="155"/>
      <c r="AF3068" s="155"/>
      <c r="AG3068" s="155"/>
      <c r="AH3068" s="155"/>
      <c r="AI3068" s="155"/>
      <c r="AJ3068" s="155"/>
      <c r="AK3068" s="155"/>
      <c r="AL3068" s="155"/>
      <c r="AM3068" s="155"/>
      <c r="AN3068" s="155"/>
      <c r="AO3068" s="155"/>
      <c r="AP3068" s="155"/>
      <c r="AQ3068" s="155"/>
      <c r="AR3068" s="155"/>
    </row>
    <row r="3069" spans="1:44" ht="102" hidden="1" x14ac:dyDescent="0.3">
      <c r="A3069" s="155"/>
      <c r="B3069" s="166" t="s">
        <v>3438</v>
      </c>
      <c r="C3069" s="167"/>
      <c r="D3069" s="170">
        <v>1378.69</v>
      </c>
      <c r="E3069" s="171">
        <v>1378.69</v>
      </c>
      <c r="F3069" s="161" t="s">
        <v>2048</v>
      </c>
      <c r="G3069" s="165" t="s">
        <v>4107</v>
      </c>
      <c r="H3069" s="162"/>
      <c r="I3069" s="155"/>
      <c r="J3069" s="155"/>
      <c r="K3069" s="155"/>
      <c r="L3069" s="155"/>
      <c r="M3069" s="155"/>
      <c r="N3069" s="155"/>
      <c r="O3069" s="155"/>
      <c r="P3069" s="155"/>
      <c r="Q3069" s="155"/>
      <c r="R3069" s="155"/>
      <c r="S3069" s="155"/>
      <c r="T3069" s="155"/>
      <c r="U3069" s="155"/>
      <c r="V3069" s="155"/>
      <c r="W3069" s="155"/>
      <c r="X3069" s="155"/>
      <c r="Y3069" s="155"/>
      <c r="Z3069" s="155"/>
      <c r="AA3069" s="155"/>
      <c r="AB3069" s="155"/>
      <c r="AC3069" s="155"/>
      <c r="AD3069" s="155"/>
      <c r="AE3069" s="155"/>
      <c r="AF3069" s="155"/>
      <c r="AG3069" s="155"/>
      <c r="AH3069" s="155"/>
      <c r="AI3069" s="155"/>
      <c r="AJ3069" s="155"/>
      <c r="AK3069" s="155"/>
      <c r="AL3069" s="155"/>
      <c r="AM3069" s="155"/>
      <c r="AN3069" s="155"/>
      <c r="AO3069" s="155"/>
      <c r="AP3069" s="155"/>
      <c r="AQ3069" s="155"/>
      <c r="AR3069" s="155"/>
    </row>
    <row r="3070" spans="1:44" ht="102" x14ac:dyDescent="0.3">
      <c r="A3070" s="155"/>
      <c r="B3070" s="161" t="s">
        <v>2048</v>
      </c>
      <c r="C3070" s="162" t="s">
        <v>1138</v>
      </c>
      <c r="D3070" s="170">
        <v>1365.8</v>
      </c>
      <c r="E3070" s="171">
        <v>1365.8</v>
      </c>
      <c r="F3070" s="165" t="s">
        <v>4107</v>
      </c>
      <c r="G3070" s="166" t="s">
        <v>3243</v>
      </c>
      <c r="H3070" s="167"/>
      <c r="I3070" s="155"/>
      <c r="J3070" s="155"/>
      <c r="K3070" s="155"/>
      <c r="L3070" s="155"/>
      <c r="M3070" s="155"/>
      <c r="N3070" s="155"/>
      <c r="O3070" s="155"/>
      <c r="P3070" s="155"/>
      <c r="Q3070" s="155"/>
      <c r="R3070" s="155"/>
      <c r="S3070" s="155"/>
      <c r="T3070" s="155"/>
      <c r="U3070" s="155"/>
      <c r="V3070" s="155"/>
      <c r="W3070" s="155"/>
      <c r="X3070" s="155"/>
      <c r="Y3070" s="155"/>
      <c r="Z3070" s="155"/>
      <c r="AA3070" s="155"/>
      <c r="AB3070" s="155"/>
      <c r="AC3070" s="155"/>
      <c r="AD3070" s="155"/>
      <c r="AE3070" s="155"/>
      <c r="AF3070" s="155"/>
      <c r="AG3070" s="155"/>
      <c r="AH3070" s="155"/>
      <c r="AI3070" s="155"/>
      <c r="AJ3070" s="155"/>
      <c r="AK3070" s="155"/>
      <c r="AL3070" s="155"/>
      <c r="AM3070" s="155"/>
      <c r="AN3070" s="155"/>
      <c r="AO3070" s="155"/>
      <c r="AP3070" s="155"/>
      <c r="AQ3070" s="155"/>
      <c r="AR3070" s="155"/>
    </row>
    <row r="3071" spans="1:44" ht="102" hidden="1" x14ac:dyDescent="0.3">
      <c r="A3071" s="155"/>
      <c r="B3071" s="165" t="s">
        <v>4107</v>
      </c>
      <c r="C3071" s="162"/>
      <c r="D3071" s="170">
        <v>1365.8</v>
      </c>
      <c r="E3071" s="171">
        <v>1365.8</v>
      </c>
      <c r="F3071" s="166" t="s">
        <v>3243</v>
      </c>
      <c r="G3071" s="161" t="s">
        <v>1769</v>
      </c>
      <c r="H3071" s="162" t="s">
        <v>607</v>
      </c>
      <c r="I3071" s="155"/>
      <c r="J3071" s="155"/>
      <c r="K3071" s="155"/>
      <c r="L3071" s="155"/>
      <c r="M3071" s="155"/>
      <c r="N3071" s="155"/>
      <c r="O3071" s="155"/>
      <c r="P3071" s="155"/>
      <c r="Q3071" s="155"/>
      <c r="R3071" s="155"/>
      <c r="S3071" s="155"/>
      <c r="T3071" s="155"/>
      <c r="U3071" s="155"/>
      <c r="V3071" s="155"/>
      <c r="W3071" s="155"/>
      <c r="X3071" s="155"/>
      <c r="Y3071" s="155"/>
      <c r="Z3071" s="155"/>
      <c r="AA3071" s="155"/>
      <c r="AB3071" s="155"/>
      <c r="AC3071" s="155"/>
      <c r="AD3071" s="155"/>
      <c r="AE3071" s="155"/>
      <c r="AF3071" s="155"/>
      <c r="AG3071" s="155"/>
      <c r="AH3071" s="155"/>
      <c r="AI3071" s="155"/>
      <c r="AJ3071" s="155"/>
      <c r="AK3071" s="155"/>
      <c r="AL3071" s="155"/>
      <c r="AM3071" s="155"/>
      <c r="AN3071" s="155"/>
      <c r="AO3071" s="155"/>
      <c r="AP3071" s="155"/>
      <c r="AQ3071" s="155"/>
      <c r="AR3071" s="155"/>
    </row>
    <row r="3072" spans="1:44" ht="102" hidden="1" x14ac:dyDescent="0.3">
      <c r="A3072" s="155"/>
      <c r="B3072" s="166" t="s">
        <v>3243</v>
      </c>
      <c r="C3072" s="167"/>
      <c r="D3072" s="170">
        <v>1365.8</v>
      </c>
      <c r="E3072" s="171">
        <v>1365.8</v>
      </c>
      <c r="F3072" s="161" t="s">
        <v>1769</v>
      </c>
      <c r="G3072" s="165" t="s">
        <v>4107</v>
      </c>
      <c r="H3072" s="162"/>
      <c r="I3072" s="155"/>
      <c r="J3072" s="155"/>
      <c r="K3072" s="155"/>
      <c r="L3072" s="155"/>
      <c r="M3072" s="155"/>
      <c r="N3072" s="155"/>
      <c r="O3072" s="155"/>
      <c r="P3072" s="155"/>
      <c r="Q3072" s="155"/>
      <c r="R3072" s="155"/>
      <c r="S3072" s="155"/>
      <c r="T3072" s="155"/>
      <c r="U3072" s="155"/>
      <c r="V3072" s="155"/>
      <c r="W3072" s="155"/>
      <c r="X3072" s="155"/>
      <c r="Y3072" s="155"/>
      <c r="Z3072" s="155"/>
      <c r="AA3072" s="155"/>
      <c r="AB3072" s="155"/>
      <c r="AC3072" s="155"/>
      <c r="AD3072" s="155"/>
      <c r="AE3072" s="155"/>
      <c r="AF3072" s="155"/>
      <c r="AG3072" s="155"/>
      <c r="AH3072" s="155"/>
      <c r="AI3072" s="155"/>
      <c r="AJ3072" s="155"/>
      <c r="AK3072" s="155"/>
      <c r="AL3072" s="155"/>
      <c r="AM3072" s="155"/>
      <c r="AN3072" s="155"/>
      <c r="AO3072" s="155"/>
      <c r="AP3072" s="155"/>
      <c r="AQ3072" s="155"/>
      <c r="AR3072" s="155"/>
    </row>
    <row r="3073" spans="1:44" ht="102" x14ac:dyDescent="0.3">
      <c r="A3073" s="155"/>
      <c r="B3073" s="161" t="s">
        <v>1769</v>
      </c>
      <c r="C3073" s="162" t="s">
        <v>607</v>
      </c>
      <c r="D3073" s="170">
        <v>1679.34</v>
      </c>
      <c r="E3073" s="171">
        <v>1679.34</v>
      </c>
      <c r="F3073" s="165" t="s">
        <v>4107</v>
      </c>
      <c r="G3073" s="166" t="s">
        <v>3244</v>
      </c>
      <c r="H3073" s="167"/>
      <c r="I3073" s="155"/>
      <c r="J3073" s="155"/>
      <c r="K3073" s="155"/>
      <c r="L3073" s="155"/>
      <c r="M3073" s="155"/>
      <c r="N3073" s="155"/>
      <c r="O3073" s="155"/>
      <c r="P3073" s="155"/>
      <c r="Q3073" s="155"/>
      <c r="R3073" s="155"/>
      <c r="S3073" s="155"/>
      <c r="T3073" s="155"/>
      <c r="U3073" s="155"/>
      <c r="V3073" s="155"/>
      <c r="W3073" s="155"/>
      <c r="X3073" s="155"/>
      <c r="Y3073" s="155"/>
      <c r="Z3073" s="155"/>
      <c r="AA3073" s="155"/>
      <c r="AB3073" s="155"/>
      <c r="AC3073" s="155"/>
      <c r="AD3073" s="155"/>
      <c r="AE3073" s="155"/>
      <c r="AF3073" s="155"/>
      <c r="AG3073" s="155"/>
      <c r="AH3073" s="155"/>
      <c r="AI3073" s="155"/>
      <c r="AJ3073" s="155"/>
      <c r="AK3073" s="155"/>
      <c r="AL3073" s="155"/>
      <c r="AM3073" s="155"/>
      <c r="AN3073" s="155"/>
      <c r="AO3073" s="155"/>
      <c r="AP3073" s="155"/>
      <c r="AQ3073" s="155"/>
      <c r="AR3073" s="155"/>
    </row>
    <row r="3074" spans="1:44" ht="102" hidden="1" x14ac:dyDescent="0.3">
      <c r="A3074" s="155"/>
      <c r="B3074" s="165" t="s">
        <v>4107</v>
      </c>
      <c r="C3074" s="162"/>
      <c r="D3074" s="170">
        <v>1679.34</v>
      </c>
      <c r="E3074" s="171">
        <v>1679.34</v>
      </c>
      <c r="F3074" s="166" t="s">
        <v>3244</v>
      </c>
      <c r="G3074" s="161" t="s">
        <v>1897</v>
      </c>
      <c r="H3074" s="162" t="s">
        <v>622</v>
      </c>
      <c r="I3074" s="155"/>
      <c r="J3074" s="155"/>
      <c r="K3074" s="155"/>
      <c r="L3074" s="155"/>
      <c r="M3074" s="155"/>
      <c r="N3074" s="155"/>
      <c r="O3074" s="155"/>
      <c r="P3074" s="155"/>
      <c r="Q3074" s="155"/>
      <c r="R3074" s="155"/>
      <c r="S3074" s="155"/>
      <c r="T3074" s="155"/>
      <c r="U3074" s="155"/>
      <c r="V3074" s="155"/>
      <c r="W3074" s="155"/>
      <c r="X3074" s="155"/>
      <c r="Y3074" s="155"/>
      <c r="Z3074" s="155"/>
      <c r="AA3074" s="155"/>
      <c r="AB3074" s="155"/>
      <c r="AC3074" s="155"/>
      <c r="AD3074" s="155"/>
      <c r="AE3074" s="155"/>
      <c r="AF3074" s="155"/>
      <c r="AG3074" s="155"/>
      <c r="AH3074" s="155"/>
      <c r="AI3074" s="155"/>
      <c r="AJ3074" s="155"/>
      <c r="AK3074" s="155"/>
      <c r="AL3074" s="155"/>
      <c r="AM3074" s="155"/>
      <c r="AN3074" s="155"/>
      <c r="AO3074" s="155"/>
      <c r="AP3074" s="155"/>
      <c r="AQ3074" s="155"/>
      <c r="AR3074" s="155"/>
    </row>
    <row r="3075" spans="1:44" ht="102" hidden="1" x14ac:dyDescent="0.3">
      <c r="A3075" s="155"/>
      <c r="B3075" s="166" t="s">
        <v>3244</v>
      </c>
      <c r="C3075" s="167"/>
      <c r="D3075" s="170">
        <v>1679.34</v>
      </c>
      <c r="E3075" s="171">
        <v>1679.34</v>
      </c>
      <c r="F3075" s="161" t="s">
        <v>1897</v>
      </c>
      <c r="G3075" s="165" t="s">
        <v>4107</v>
      </c>
      <c r="H3075" s="162"/>
      <c r="I3075" s="155"/>
      <c r="J3075" s="155"/>
      <c r="K3075" s="155"/>
      <c r="L3075" s="155"/>
      <c r="M3075" s="155"/>
      <c r="N3075" s="155"/>
      <c r="O3075" s="155"/>
      <c r="P3075" s="155"/>
      <c r="Q3075" s="155"/>
      <c r="R3075" s="155"/>
      <c r="S3075" s="155"/>
      <c r="T3075" s="155"/>
      <c r="U3075" s="155"/>
      <c r="V3075" s="155"/>
      <c r="W3075" s="155"/>
      <c r="X3075" s="155"/>
      <c r="Y3075" s="155"/>
      <c r="Z3075" s="155"/>
      <c r="AA3075" s="155"/>
      <c r="AB3075" s="155"/>
      <c r="AC3075" s="155"/>
      <c r="AD3075" s="155"/>
      <c r="AE3075" s="155"/>
      <c r="AF3075" s="155"/>
      <c r="AG3075" s="155"/>
      <c r="AH3075" s="155"/>
      <c r="AI3075" s="155"/>
      <c r="AJ3075" s="155"/>
      <c r="AK3075" s="155"/>
      <c r="AL3075" s="155"/>
      <c r="AM3075" s="155"/>
      <c r="AN3075" s="155"/>
      <c r="AO3075" s="155"/>
      <c r="AP3075" s="155"/>
      <c r="AQ3075" s="155"/>
      <c r="AR3075" s="155"/>
    </row>
    <row r="3076" spans="1:44" ht="102" x14ac:dyDescent="0.3">
      <c r="A3076" s="155"/>
      <c r="B3076" s="161" t="s">
        <v>1897</v>
      </c>
      <c r="C3076" s="162" t="s">
        <v>622</v>
      </c>
      <c r="D3076" s="170">
        <v>2581.2800000000002</v>
      </c>
      <c r="E3076" s="171">
        <v>2581.2800000000002</v>
      </c>
      <c r="F3076" s="165" t="s">
        <v>4107</v>
      </c>
      <c r="G3076" s="166" t="s">
        <v>3245</v>
      </c>
      <c r="H3076" s="167"/>
      <c r="I3076" s="155"/>
      <c r="J3076" s="155"/>
      <c r="K3076" s="155"/>
      <c r="L3076" s="155"/>
      <c r="M3076" s="155"/>
      <c r="N3076" s="155"/>
      <c r="O3076" s="155"/>
      <c r="P3076" s="155"/>
      <c r="Q3076" s="155"/>
      <c r="R3076" s="155"/>
      <c r="S3076" s="155"/>
      <c r="T3076" s="155"/>
      <c r="U3076" s="155"/>
      <c r="V3076" s="155"/>
      <c r="W3076" s="155"/>
      <c r="X3076" s="155"/>
      <c r="Y3076" s="155"/>
      <c r="Z3076" s="155"/>
      <c r="AA3076" s="155"/>
      <c r="AB3076" s="155"/>
      <c r="AC3076" s="155"/>
      <c r="AD3076" s="155"/>
      <c r="AE3076" s="155"/>
      <c r="AF3076" s="155"/>
      <c r="AG3076" s="155"/>
      <c r="AH3076" s="155"/>
      <c r="AI3076" s="155"/>
      <c r="AJ3076" s="155"/>
      <c r="AK3076" s="155"/>
      <c r="AL3076" s="155"/>
      <c r="AM3076" s="155"/>
      <c r="AN3076" s="155"/>
      <c r="AO3076" s="155"/>
      <c r="AP3076" s="155"/>
      <c r="AQ3076" s="155"/>
      <c r="AR3076" s="155"/>
    </row>
    <row r="3077" spans="1:44" ht="102" hidden="1" x14ac:dyDescent="0.3">
      <c r="A3077" s="155"/>
      <c r="B3077" s="165" t="s">
        <v>4107</v>
      </c>
      <c r="C3077" s="162"/>
      <c r="D3077" s="170">
        <v>2581.2800000000002</v>
      </c>
      <c r="E3077" s="171">
        <v>2581.2800000000002</v>
      </c>
      <c r="F3077" s="166" t="s">
        <v>3245</v>
      </c>
      <c r="G3077" s="161" t="s">
        <v>1732</v>
      </c>
      <c r="H3077" s="162" t="s">
        <v>880</v>
      </c>
      <c r="I3077" s="155"/>
      <c r="J3077" s="155"/>
      <c r="K3077" s="155"/>
      <c r="L3077" s="155"/>
      <c r="M3077" s="155"/>
      <c r="N3077" s="155"/>
      <c r="O3077" s="155"/>
      <c r="P3077" s="155"/>
      <c r="Q3077" s="155"/>
      <c r="R3077" s="155"/>
      <c r="S3077" s="155"/>
      <c r="T3077" s="155"/>
      <c r="U3077" s="155"/>
      <c r="V3077" s="155"/>
      <c r="W3077" s="155"/>
      <c r="X3077" s="155"/>
      <c r="Y3077" s="155"/>
      <c r="Z3077" s="155"/>
      <c r="AA3077" s="155"/>
      <c r="AB3077" s="155"/>
      <c r="AC3077" s="155"/>
      <c r="AD3077" s="155"/>
      <c r="AE3077" s="155"/>
      <c r="AF3077" s="155"/>
      <c r="AG3077" s="155"/>
      <c r="AH3077" s="155"/>
      <c r="AI3077" s="155"/>
      <c r="AJ3077" s="155"/>
      <c r="AK3077" s="155"/>
      <c r="AL3077" s="155"/>
      <c r="AM3077" s="155"/>
      <c r="AN3077" s="155"/>
      <c r="AO3077" s="155"/>
      <c r="AP3077" s="155"/>
      <c r="AQ3077" s="155"/>
      <c r="AR3077" s="155"/>
    </row>
    <row r="3078" spans="1:44" ht="102" hidden="1" x14ac:dyDescent="0.3">
      <c r="A3078" s="155"/>
      <c r="B3078" s="166" t="s">
        <v>3245</v>
      </c>
      <c r="C3078" s="167"/>
      <c r="D3078" s="170">
        <v>2581.2800000000002</v>
      </c>
      <c r="E3078" s="171">
        <v>2581.2800000000002</v>
      </c>
      <c r="F3078" s="161" t="s">
        <v>1732</v>
      </c>
      <c r="G3078" s="165" t="s">
        <v>4107</v>
      </c>
      <c r="H3078" s="162"/>
      <c r="I3078" s="155"/>
      <c r="J3078" s="155"/>
      <c r="K3078" s="155"/>
      <c r="L3078" s="155"/>
      <c r="M3078" s="155"/>
      <c r="N3078" s="155"/>
      <c r="O3078" s="155"/>
      <c r="P3078" s="155"/>
      <c r="Q3078" s="155"/>
      <c r="R3078" s="155"/>
      <c r="S3078" s="155"/>
      <c r="T3078" s="155"/>
      <c r="U3078" s="155"/>
      <c r="V3078" s="155"/>
      <c r="W3078" s="155"/>
      <c r="X3078" s="155"/>
      <c r="Y3078" s="155"/>
      <c r="Z3078" s="155"/>
      <c r="AA3078" s="155"/>
      <c r="AB3078" s="155"/>
      <c r="AC3078" s="155"/>
      <c r="AD3078" s="155"/>
      <c r="AE3078" s="155"/>
      <c r="AF3078" s="155"/>
      <c r="AG3078" s="155"/>
      <c r="AH3078" s="155"/>
      <c r="AI3078" s="155"/>
      <c r="AJ3078" s="155"/>
      <c r="AK3078" s="155"/>
      <c r="AL3078" s="155"/>
      <c r="AM3078" s="155"/>
      <c r="AN3078" s="155"/>
      <c r="AO3078" s="155"/>
      <c r="AP3078" s="155"/>
      <c r="AQ3078" s="155"/>
      <c r="AR3078" s="155"/>
    </row>
    <row r="3079" spans="1:44" ht="102" x14ac:dyDescent="0.3">
      <c r="A3079" s="155"/>
      <c r="B3079" s="161" t="s">
        <v>1732</v>
      </c>
      <c r="C3079" s="162" t="s">
        <v>880</v>
      </c>
      <c r="D3079" s="170">
        <v>1395.87</v>
      </c>
      <c r="E3079" s="171">
        <v>1395.87</v>
      </c>
      <c r="F3079" s="165" t="s">
        <v>4107</v>
      </c>
      <c r="G3079" s="166" t="s">
        <v>3246</v>
      </c>
      <c r="H3079" s="167"/>
      <c r="I3079" s="155"/>
      <c r="J3079" s="155"/>
      <c r="K3079" s="155"/>
      <c r="L3079" s="155"/>
      <c r="M3079" s="155"/>
      <c r="N3079" s="155"/>
      <c r="O3079" s="155"/>
      <c r="P3079" s="155"/>
      <c r="Q3079" s="155"/>
      <c r="R3079" s="155"/>
      <c r="S3079" s="155"/>
      <c r="T3079" s="155"/>
      <c r="U3079" s="155"/>
      <c r="V3079" s="155"/>
      <c r="W3079" s="155"/>
      <c r="X3079" s="155"/>
      <c r="Y3079" s="155"/>
      <c r="Z3079" s="155"/>
      <c r="AA3079" s="155"/>
      <c r="AB3079" s="155"/>
      <c r="AC3079" s="155"/>
      <c r="AD3079" s="155"/>
      <c r="AE3079" s="155"/>
      <c r="AF3079" s="155"/>
      <c r="AG3079" s="155"/>
      <c r="AH3079" s="155"/>
      <c r="AI3079" s="155"/>
      <c r="AJ3079" s="155"/>
      <c r="AK3079" s="155"/>
      <c r="AL3079" s="155"/>
      <c r="AM3079" s="155"/>
      <c r="AN3079" s="155"/>
      <c r="AO3079" s="155"/>
      <c r="AP3079" s="155"/>
      <c r="AQ3079" s="155"/>
      <c r="AR3079" s="155"/>
    </row>
    <row r="3080" spans="1:44" ht="102" hidden="1" x14ac:dyDescent="0.3">
      <c r="A3080" s="155"/>
      <c r="B3080" s="165" t="s">
        <v>4107</v>
      </c>
      <c r="C3080" s="162"/>
      <c r="D3080" s="170">
        <v>1395.87</v>
      </c>
      <c r="E3080" s="171">
        <v>1395.87</v>
      </c>
      <c r="F3080" s="166" t="s">
        <v>3246</v>
      </c>
      <c r="G3080" s="161" t="s">
        <v>1689</v>
      </c>
      <c r="H3080" s="162" t="s">
        <v>1130</v>
      </c>
      <c r="I3080" s="155"/>
      <c r="J3080" s="155"/>
      <c r="K3080" s="155"/>
      <c r="L3080" s="155"/>
      <c r="M3080" s="155"/>
      <c r="N3080" s="155"/>
      <c r="O3080" s="155"/>
      <c r="P3080" s="155"/>
      <c r="Q3080" s="155"/>
      <c r="R3080" s="155"/>
      <c r="S3080" s="155"/>
      <c r="T3080" s="155"/>
      <c r="U3080" s="155"/>
      <c r="V3080" s="155"/>
      <c r="W3080" s="155"/>
      <c r="X3080" s="155"/>
      <c r="Y3080" s="155"/>
      <c r="Z3080" s="155"/>
      <c r="AA3080" s="155"/>
      <c r="AB3080" s="155"/>
      <c r="AC3080" s="155"/>
      <c r="AD3080" s="155"/>
      <c r="AE3080" s="155"/>
      <c r="AF3080" s="155"/>
      <c r="AG3080" s="155"/>
      <c r="AH3080" s="155"/>
      <c r="AI3080" s="155"/>
      <c r="AJ3080" s="155"/>
      <c r="AK3080" s="155"/>
      <c r="AL3080" s="155"/>
      <c r="AM3080" s="155"/>
      <c r="AN3080" s="155"/>
      <c r="AO3080" s="155"/>
      <c r="AP3080" s="155"/>
      <c r="AQ3080" s="155"/>
      <c r="AR3080" s="155"/>
    </row>
    <row r="3081" spans="1:44" ht="102" hidden="1" x14ac:dyDescent="0.3">
      <c r="A3081" s="155"/>
      <c r="B3081" s="166" t="s">
        <v>3246</v>
      </c>
      <c r="C3081" s="167"/>
      <c r="D3081" s="170">
        <v>1395.87</v>
      </c>
      <c r="E3081" s="171">
        <v>1395.87</v>
      </c>
      <c r="F3081" s="161" t="s">
        <v>1689</v>
      </c>
      <c r="G3081" s="165" t="s">
        <v>4107</v>
      </c>
      <c r="H3081" s="162"/>
      <c r="I3081" s="155"/>
      <c r="J3081" s="155"/>
      <c r="K3081" s="155"/>
      <c r="L3081" s="155"/>
      <c r="M3081" s="155"/>
      <c r="N3081" s="155"/>
      <c r="O3081" s="155"/>
      <c r="P3081" s="155"/>
      <c r="Q3081" s="155"/>
      <c r="R3081" s="155"/>
      <c r="S3081" s="155"/>
      <c r="T3081" s="155"/>
      <c r="U3081" s="155"/>
      <c r="V3081" s="155"/>
      <c r="W3081" s="155"/>
      <c r="X3081" s="155"/>
      <c r="Y3081" s="155"/>
      <c r="Z3081" s="155"/>
      <c r="AA3081" s="155"/>
      <c r="AB3081" s="155"/>
      <c r="AC3081" s="155"/>
      <c r="AD3081" s="155"/>
      <c r="AE3081" s="155"/>
      <c r="AF3081" s="155"/>
      <c r="AG3081" s="155"/>
      <c r="AH3081" s="155"/>
      <c r="AI3081" s="155"/>
      <c r="AJ3081" s="155"/>
      <c r="AK3081" s="155"/>
      <c r="AL3081" s="155"/>
      <c r="AM3081" s="155"/>
      <c r="AN3081" s="155"/>
      <c r="AO3081" s="155"/>
      <c r="AP3081" s="155"/>
      <c r="AQ3081" s="155"/>
      <c r="AR3081" s="155"/>
    </row>
    <row r="3082" spans="1:44" ht="102" x14ac:dyDescent="0.3">
      <c r="A3082" s="155"/>
      <c r="B3082" s="161" t="s">
        <v>1689</v>
      </c>
      <c r="C3082" s="162" t="s">
        <v>1130</v>
      </c>
      <c r="D3082" s="170">
        <v>1447.41</v>
      </c>
      <c r="E3082" s="171">
        <v>1447.41</v>
      </c>
      <c r="F3082" s="165" t="s">
        <v>4107</v>
      </c>
      <c r="G3082" s="166" t="s">
        <v>3247</v>
      </c>
      <c r="H3082" s="167"/>
      <c r="I3082" s="155"/>
      <c r="J3082" s="155"/>
      <c r="K3082" s="155"/>
      <c r="L3082" s="155"/>
      <c r="M3082" s="155"/>
      <c r="N3082" s="155"/>
      <c r="O3082" s="155"/>
      <c r="P3082" s="155"/>
      <c r="Q3082" s="155"/>
      <c r="R3082" s="155"/>
      <c r="S3082" s="155"/>
      <c r="T3082" s="155"/>
      <c r="U3082" s="155"/>
      <c r="V3082" s="155"/>
      <c r="W3082" s="155"/>
      <c r="X3082" s="155"/>
      <c r="Y3082" s="155"/>
      <c r="Z3082" s="155"/>
      <c r="AA3082" s="155"/>
      <c r="AB3082" s="155"/>
      <c r="AC3082" s="155"/>
      <c r="AD3082" s="155"/>
      <c r="AE3082" s="155"/>
      <c r="AF3082" s="155"/>
      <c r="AG3082" s="155"/>
      <c r="AH3082" s="155"/>
      <c r="AI3082" s="155"/>
      <c r="AJ3082" s="155"/>
      <c r="AK3082" s="155"/>
      <c r="AL3082" s="155"/>
      <c r="AM3082" s="155"/>
      <c r="AN3082" s="155"/>
      <c r="AO3082" s="155"/>
      <c r="AP3082" s="155"/>
      <c r="AQ3082" s="155"/>
      <c r="AR3082" s="155"/>
    </row>
    <row r="3083" spans="1:44" ht="102" hidden="1" x14ac:dyDescent="0.3">
      <c r="A3083" s="155"/>
      <c r="B3083" s="165" t="s">
        <v>4107</v>
      </c>
      <c r="C3083" s="162"/>
      <c r="D3083" s="170">
        <v>1447.41</v>
      </c>
      <c r="E3083" s="171">
        <v>1447.41</v>
      </c>
      <c r="F3083" s="166" t="s">
        <v>3247</v>
      </c>
      <c r="G3083" s="161" t="s">
        <v>1717</v>
      </c>
      <c r="H3083" s="162" t="s">
        <v>345</v>
      </c>
      <c r="I3083" s="155"/>
      <c r="J3083" s="155"/>
      <c r="K3083" s="155"/>
      <c r="L3083" s="155"/>
      <c r="M3083" s="155"/>
      <c r="N3083" s="155"/>
      <c r="O3083" s="155"/>
      <c r="P3083" s="155"/>
      <c r="Q3083" s="155"/>
      <c r="R3083" s="155"/>
      <c r="S3083" s="155"/>
      <c r="T3083" s="155"/>
      <c r="U3083" s="155"/>
      <c r="V3083" s="155"/>
      <c r="W3083" s="155"/>
      <c r="X3083" s="155"/>
      <c r="Y3083" s="155"/>
      <c r="Z3083" s="155"/>
      <c r="AA3083" s="155"/>
      <c r="AB3083" s="155"/>
      <c r="AC3083" s="155"/>
      <c r="AD3083" s="155"/>
      <c r="AE3083" s="155"/>
      <c r="AF3083" s="155"/>
      <c r="AG3083" s="155"/>
      <c r="AH3083" s="155"/>
      <c r="AI3083" s="155"/>
      <c r="AJ3083" s="155"/>
      <c r="AK3083" s="155"/>
      <c r="AL3083" s="155"/>
      <c r="AM3083" s="155"/>
      <c r="AN3083" s="155"/>
      <c r="AO3083" s="155"/>
      <c r="AP3083" s="155"/>
      <c r="AQ3083" s="155"/>
      <c r="AR3083" s="155"/>
    </row>
    <row r="3084" spans="1:44" ht="102" hidden="1" x14ac:dyDescent="0.3">
      <c r="A3084" s="155"/>
      <c r="B3084" s="166" t="s">
        <v>3247</v>
      </c>
      <c r="C3084" s="167"/>
      <c r="D3084" s="170">
        <v>1447.41</v>
      </c>
      <c r="E3084" s="171">
        <v>1447.41</v>
      </c>
      <c r="F3084" s="161" t="s">
        <v>1717</v>
      </c>
      <c r="G3084" s="165" t="s">
        <v>4107</v>
      </c>
      <c r="H3084" s="162"/>
      <c r="I3084" s="155"/>
      <c r="J3084" s="155"/>
      <c r="K3084" s="155"/>
      <c r="L3084" s="155"/>
      <c r="M3084" s="155"/>
      <c r="N3084" s="155"/>
      <c r="O3084" s="155"/>
      <c r="P3084" s="155"/>
      <c r="Q3084" s="155"/>
      <c r="R3084" s="155"/>
      <c r="S3084" s="155"/>
      <c r="T3084" s="155"/>
      <c r="U3084" s="155"/>
      <c r="V3084" s="155"/>
      <c r="W3084" s="155"/>
      <c r="X3084" s="155"/>
      <c r="Y3084" s="155"/>
      <c r="Z3084" s="155"/>
      <c r="AA3084" s="155"/>
      <c r="AB3084" s="155"/>
      <c r="AC3084" s="155"/>
      <c r="AD3084" s="155"/>
      <c r="AE3084" s="155"/>
      <c r="AF3084" s="155"/>
      <c r="AG3084" s="155"/>
      <c r="AH3084" s="155"/>
      <c r="AI3084" s="155"/>
      <c r="AJ3084" s="155"/>
      <c r="AK3084" s="155"/>
      <c r="AL3084" s="155"/>
      <c r="AM3084" s="155"/>
      <c r="AN3084" s="155"/>
      <c r="AO3084" s="155"/>
      <c r="AP3084" s="155"/>
      <c r="AQ3084" s="155"/>
      <c r="AR3084" s="155"/>
    </row>
    <row r="3085" spans="1:44" ht="102" x14ac:dyDescent="0.3">
      <c r="A3085" s="155"/>
      <c r="B3085" s="161" t="s">
        <v>1717</v>
      </c>
      <c r="C3085" s="162" t="s">
        <v>345</v>
      </c>
      <c r="D3085" s="170">
        <v>2392.3000000000002</v>
      </c>
      <c r="E3085" s="171">
        <v>2392.3000000000002</v>
      </c>
      <c r="F3085" s="165" t="s">
        <v>4107</v>
      </c>
      <c r="G3085" s="166" t="s">
        <v>2774</v>
      </c>
      <c r="H3085" s="167"/>
      <c r="I3085" s="155"/>
      <c r="J3085" s="155"/>
      <c r="K3085" s="155"/>
      <c r="L3085" s="155"/>
      <c r="M3085" s="155"/>
      <c r="N3085" s="155"/>
      <c r="O3085" s="155"/>
      <c r="P3085" s="155"/>
      <c r="Q3085" s="155"/>
      <c r="R3085" s="155"/>
      <c r="S3085" s="155"/>
      <c r="T3085" s="155"/>
      <c r="U3085" s="155"/>
      <c r="V3085" s="155"/>
      <c r="W3085" s="155"/>
      <c r="X3085" s="155"/>
      <c r="Y3085" s="155"/>
      <c r="Z3085" s="155"/>
      <c r="AA3085" s="155"/>
      <c r="AB3085" s="155"/>
      <c r="AC3085" s="155"/>
      <c r="AD3085" s="155"/>
      <c r="AE3085" s="155"/>
      <c r="AF3085" s="155"/>
      <c r="AG3085" s="155"/>
      <c r="AH3085" s="155"/>
      <c r="AI3085" s="155"/>
      <c r="AJ3085" s="155"/>
      <c r="AK3085" s="155"/>
      <c r="AL3085" s="155"/>
      <c r="AM3085" s="155"/>
      <c r="AN3085" s="155"/>
      <c r="AO3085" s="155"/>
      <c r="AP3085" s="155"/>
      <c r="AQ3085" s="155"/>
      <c r="AR3085" s="155"/>
    </row>
    <row r="3086" spans="1:44" ht="102" hidden="1" x14ac:dyDescent="0.3">
      <c r="A3086" s="155"/>
      <c r="B3086" s="165" t="s">
        <v>4107</v>
      </c>
      <c r="C3086" s="162"/>
      <c r="D3086" s="170">
        <v>2392.3000000000002</v>
      </c>
      <c r="E3086" s="171">
        <v>2392.3000000000002</v>
      </c>
      <c r="F3086" s="166" t="s">
        <v>2774</v>
      </c>
      <c r="G3086" s="161" t="s">
        <v>1677</v>
      </c>
      <c r="H3086" s="162" t="s">
        <v>832</v>
      </c>
      <c r="I3086" s="155"/>
      <c r="J3086" s="155"/>
      <c r="K3086" s="155"/>
      <c r="L3086" s="155"/>
      <c r="M3086" s="155"/>
      <c r="N3086" s="155"/>
      <c r="O3086" s="155"/>
      <c r="P3086" s="155"/>
      <c r="Q3086" s="155"/>
      <c r="R3086" s="155"/>
      <c r="S3086" s="155"/>
      <c r="T3086" s="155"/>
      <c r="U3086" s="155"/>
      <c r="V3086" s="155"/>
      <c r="W3086" s="155"/>
      <c r="X3086" s="155"/>
      <c r="Y3086" s="155"/>
      <c r="Z3086" s="155"/>
      <c r="AA3086" s="155"/>
      <c r="AB3086" s="155"/>
      <c r="AC3086" s="155"/>
      <c r="AD3086" s="155"/>
      <c r="AE3086" s="155"/>
      <c r="AF3086" s="155"/>
      <c r="AG3086" s="155"/>
      <c r="AH3086" s="155"/>
      <c r="AI3086" s="155"/>
      <c r="AJ3086" s="155"/>
      <c r="AK3086" s="155"/>
      <c r="AL3086" s="155"/>
      <c r="AM3086" s="155"/>
      <c r="AN3086" s="155"/>
      <c r="AO3086" s="155"/>
      <c r="AP3086" s="155"/>
      <c r="AQ3086" s="155"/>
      <c r="AR3086" s="155"/>
    </row>
    <row r="3087" spans="1:44" ht="102" hidden="1" x14ac:dyDescent="0.3">
      <c r="A3087" s="155"/>
      <c r="B3087" s="166" t="s">
        <v>2774</v>
      </c>
      <c r="C3087" s="167"/>
      <c r="D3087" s="170">
        <v>2392.3000000000002</v>
      </c>
      <c r="E3087" s="171">
        <v>2392.3000000000002</v>
      </c>
      <c r="F3087" s="161" t="s">
        <v>1677</v>
      </c>
      <c r="G3087" s="165" t="s">
        <v>4107</v>
      </c>
      <c r="H3087" s="162"/>
      <c r="I3087" s="155"/>
      <c r="J3087" s="155"/>
      <c r="K3087" s="155"/>
      <c r="L3087" s="155"/>
      <c r="M3087" s="155"/>
      <c r="N3087" s="155"/>
      <c r="O3087" s="155"/>
      <c r="P3087" s="155"/>
      <c r="Q3087" s="155"/>
      <c r="R3087" s="155"/>
      <c r="S3087" s="155"/>
      <c r="T3087" s="155"/>
      <c r="U3087" s="155"/>
      <c r="V3087" s="155"/>
      <c r="W3087" s="155"/>
      <c r="X3087" s="155"/>
      <c r="Y3087" s="155"/>
      <c r="Z3087" s="155"/>
      <c r="AA3087" s="155"/>
      <c r="AB3087" s="155"/>
      <c r="AC3087" s="155"/>
      <c r="AD3087" s="155"/>
      <c r="AE3087" s="155"/>
      <c r="AF3087" s="155"/>
      <c r="AG3087" s="155"/>
      <c r="AH3087" s="155"/>
      <c r="AI3087" s="155"/>
      <c r="AJ3087" s="155"/>
      <c r="AK3087" s="155"/>
      <c r="AL3087" s="155"/>
      <c r="AM3087" s="155"/>
      <c r="AN3087" s="155"/>
      <c r="AO3087" s="155"/>
      <c r="AP3087" s="155"/>
      <c r="AQ3087" s="155"/>
      <c r="AR3087" s="155"/>
    </row>
    <row r="3088" spans="1:44" ht="102" x14ac:dyDescent="0.3">
      <c r="A3088" s="155"/>
      <c r="B3088" s="161" t="s">
        <v>1677</v>
      </c>
      <c r="C3088" s="162" t="s">
        <v>832</v>
      </c>
      <c r="D3088" s="170">
        <v>2615.64</v>
      </c>
      <c r="E3088" s="171">
        <v>2615.64</v>
      </c>
      <c r="F3088" s="165" t="s">
        <v>4107</v>
      </c>
      <c r="G3088" s="166" t="s">
        <v>3248</v>
      </c>
      <c r="H3088" s="167"/>
      <c r="I3088" s="155"/>
      <c r="J3088" s="155"/>
      <c r="K3088" s="155"/>
      <c r="L3088" s="155"/>
      <c r="M3088" s="155"/>
      <c r="N3088" s="155"/>
      <c r="O3088" s="155"/>
      <c r="P3088" s="155"/>
      <c r="Q3088" s="155"/>
      <c r="R3088" s="155"/>
      <c r="S3088" s="155"/>
      <c r="T3088" s="155"/>
      <c r="U3088" s="155"/>
      <c r="V3088" s="155"/>
      <c r="W3088" s="155"/>
      <c r="X3088" s="155"/>
      <c r="Y3088" s="155"/>
      <c r="Z3088" s="155"/>
      <c r="AA3088" s="155"/>
      <c r="AB3088" s="155"/>
      <c r="AC3088" s="155"/>
      <c r="AD3088" s="155"/>
      <c r="AE3088" s="155"/>
      <c r="AF3088" s="155"/>
      <c r="AG3088" s="155"/>
      <c r="AH3088" s="155"/>
      <c r="AI3088" s="155"/>
      <c r="AJ3088" s="155"/>
      <c r="AK3088" s="155"/>
      <c r="AL3088" s="155"/>
      <c r="AM3088" s="155"/>
      <c r="AN3088" s="155"/>
      <c r="AO3088" s="155"/>
      <c r="AP3088" s="155"/>
      <c r="AQ3088" s="155"/>
      <c r="AR3088" s="155"/>
    </row>
    <row r="3089" spans="1:44" ht="102" hidden="1" x14ac:dyDescent="0.3">
      <c r="A3089" s="155"/>
      <c r="B3089" s="165" t="s">
        <v>4107</v>
      </c>
      <c r="C3089" s="162"/>
      <c r="D3089" s="170">
        <v>2615.64</v>
      </c>
      <c r="E3089" s="171">
        <v>2615.64</v>
      </c>
      <c r="F3089" s="166" t="s">
        <v>3248</v>
      </c>
      <c r="G3089" s="161" t="s">
        <v>1880</v>
      </c>
      <c r="H3089" s="162" t="s">
        <v>679</v>
      </c>
      <c r="I3089" s="155"/>
      <c r="J3089" s="155"/>
      <c r="K3089" s="155"/>
      <c r="L3089" s="155"/>
      <c r="M3089" s="155"/>
      <c r="N3089" s="155"/>
      <c r="O3089" s="155"/>
      <c r="P3089" s="155"/>
      <c r="Q3089" s="155"/>
      <c r="R3089" s="155"/>
      <c r="S3089" s="155"/>
      <c r="T3089" s="155"/>
      <c r="U3089" s="155"/>
      <c r="V3089" s="155"/>
      <c r="W3089" s="155"/>
      <c r="X3089" s="155"/>
      <c r="Y3089" s="155"/>
      <c r="Z3089" s="155"/>
      <c r="AA3089" s="155"/>
      <c r="AB3089" s="155"/>
      <c r="AC3089" s="155"/>
      <c r="AD3089" s="155"/>
      <c r="AE3089" s="155"/>
      <c r="AF3089" s="155"/>
      <c r="AG3089" s="155"/>
      <c r="AH3089" s="155"/>
      <c r="AI3089" s="155"/>
      <c r="AJ3089" s="155"/>
      <c r="AK3089" s="155"/>
      <c r="AL3089" s="155"/>
      <c r="AM3089" s="155"/>
      <c r="AN3089" s="155"/>
      <c r="AO3089" s="155"/>
      <c r="AP3089" s="155"/>
      <c r="AQ3089" s="155"/>
      <c r="AR3089" s="155"/>
    </row>
    <row r="3090" spans="1:44" ht="102" hidden="1" x14ac:dyDescent="0.3">
      <c r="A3090" s="155"/>
      <c r="B3090" s="166" t="s">
        <v>3248</v>
      </c>
      <c r="C3090" s="167"/>
      <c r="D3090" s="170">
        <v>2615.64</v>
      </c>
      <c r="E3090" s="171">
        <v>2615.64</v>
      </c>
      <c r="F3090" s="161" t="s">
        <v>1880</v>
      </c>
      <c r="G3090" s="165" t="s">
        <v>4107</v>
      </c>
      <c r="H3090" s="162"/>
      <c r="I3090" s="155"/>
      <c r="J3090" s="155"/>
      <c r="K3090" s="155"/>
      <c r="L3090" s="155"/>
      <c r="M3090" s="155"/>
      <c r="N3090" s="155"/>
      <c r="O3090" s="155"/>
      <c r="P3090" s="155"/>
      <c r="Q3090" s="155"/>
      <c r="R3090" s="155"/>
      <c r="S3090" s="155"/>
      <c r="T3090" s="155"/>
      <c r="U3090" s="155"/>
      <c r="V3090" s="155"/>
      <c r="W3090" s="155"/>
      <c r="X3090" s="155"/>
      <c r="Y3090" s="155"/>
      <c r="Z3090" s="155"/>
      <c r="AA3090" s="155"/>
      <c r="AB3090" s="155"/>
      <c r="AC3090" s="155"/>
      <c r="AD3090" s="155"/>
      <c r="AE3090" s="155"/>
      <c r="AF3090" s="155"/>
      <c r="AG3090" s="155"/>
      <c r="AH3090" s="155"/>
      <c r="AI3090" s="155"/>
      <c r="AJ3090" s="155"/>
      <c r="AK3090" s="155"/>
      <c r="AL3090" s="155"/>
      <c r="AM3090" s="155"/>
      <c r="AN3090" s="155"/>
      <c r="AO3090" s="155"/>
      <c r="AP3090" s="155"/>
      <c r="AQ3090" s="155"/>
      <c r="AR3090" s="155"/>
    </row>
    <row r="3091" spans="1:44" ht="102" x14ac:dyDescent="0.3">
      <c r="A3091" s="155"/>
      <c r="B3091" s="161" t="s">
        <v>1880</v>
      </c>
      <c r="C3091" s="162" t="s">
        <v>679</v>
      </c>
      <c r="D3091" s="170">
        <v>1687.93</v>
      </c>
      <c r="E3091" s="171">
        <v>1687.93</v>
      </c>
      <c r="F3091" s="165" t="s">
        <v>4107</v>
      </c>
      <c r="G3091" s="166" t="s">
        <v>3249</v>
      </c>
      <c r="H3091" s="167"/>
      <c r="I3091" s="155"/>
      <c r="J3091" s="155"/>
      <c r="K3091" s="155"/>
      <c r="L3091" s="155"/>
      <c r="M3091" s="155"/>
      <c r="N3091" s="155"/>
      <c r="O3091" s="155"/>
      <c r="P3091" s="155"/>
      <c r="Q3091" s="155"/>
      <c r="R3091" s="155"/>
      <c r="S3091" s="155"/>
      <c r="T3091" s="155"/>
      <c r="U3091" s="155"/>
      <c r="V3091" s="155"/>
      <c r="W3091" s="155"/>
      <c r="X3091" s="155"/>
      <c r="Y3091" s="155"/>
      <c r="Z3091" s="155"/>
      <c r="AA3091" s="155"/>
      <c r="AB3091" s="155"/>
      <c r="AC3091" s="155"/>
      <c r="AD3091" s="155"/>
      <c r="AE3091" s="155"/>
      <c r="AF3091" s="155"/>
      <c r="AG3091" s="155"/>
      <c r="AH3091" s="155"/>
      <c r="AI3091" s="155"/>
      <c r="AJ3091" s="155"/>
      <c r="AK3091" s="155"/>
      <c r="AL3091" s="155"/>
      <c r="AM3091" s="155"/>
      <c r="AN3091" s="155"/>
      <c r="AO3091" s="155"/>
      <c r="AP3091" s="155"/>
      <c r="AQ3091" s="155"/>
      <c r="AR3091" s="155"/>
    </row>
    <row r="3092" spans="1:44" ht="102" hidden="1" x14ac:dyDescent="0.3">
      <c r="A3092" s="155"/>
      <c r="B3092" s="165" t="s">
        <v>4107</v>
      </c>
      <c r="C3092" s="162"/>
      <c r="D3092" s="170">
        <v>1687.93</v>
      </c>
      <c r="E3092" s="171">
        <v>1687.93</v>
      </c>
      <c r="F3092" s="166" t="s">
        <v>3249</v>
      </c>
      <c r="G3092" s="161" t="s">
        <v>1696</v>
      </c>
      <c r="H3092" s="162" t="s">
        <v>956</v>
      </c>
      <c r="I3092" s="155"/>
      <c r="J3092" s="155"/>
      <c r="K3092" s="155"/>
      <c r="L3092" s="155"/>
      <c r="M3092" s="155"/>
      <c r="N3092" s="155"/>
      <c r="O3092" s="155"/>
      <c r="P3092" s="155"/>
      <c r="Q3092" s="155"/>
      <c r="R3092" s="155"/>
      <c r="S3092" s="155"/>
      <c r="T3092" s="155"/>
      <c r="U3092" s="155"/>
      <c r="V3092" s="155"/>
      <c r="W3092" s="155"/>
      <c r="X3092" s="155"/>
      <c r="Y3092" s="155"/>
      <c r="Z3092" s="155"/>
      <c r="AA3092" s="155"/>
      <c r="AB3092" s="155"/>
      <c r="AC3092" s="155"/>
      <c r="AD3092" s="155"/>
      <c r="AE3092" s="155"/>
      <c r="AF3092" s="155"/>
      <c r="AG3092" s="155"/>
      <c r="AH3092" s="155"/>
      <c r="AI3092" s="155"/>
      <c r="AJ3092" s="155"/>
      <c r="AK3092" s="155"/>
      <c r="AL3092" s="155"/>
      <c r="AM3092" s="155"/>
      <c r="AN3092" s="155"/>
      <c r="AO3092" s="155"/>
      <c r="AP3092" s="155"/>
      <c r="AQ3092" s="155"/>
      <c r="AR3092" s="155"/>
    </row>
    <row r="3093" spans="1:44" ht="102" hidden="1" x14ac:dyDescent="0.3">
      <c r="A3093" s="155"/>
      <c r="B3093" s="166" t="s">
        <v>3249</v>
      </c>
      <c r="C3093" s="167"/>
      <c r="D3093" s="170">
        <v>1687.93</v>
      </c>
      <c r="E3093" s="171">
        <v>1687.93</v>
      </c>
      <c r="F3093" s="161" t="s">
        <v>1696</v>
      </c>
      <c r="G3093" s="165" t="s">
        <v>4107</v>
      </c>
      <c r="H3093" s="162"/>
      <c r="I3093" s="155"/>
      <c r="J3093" s="155"/>
      <c r="K3093" s="155"/>
      <c r="L3093" s="155"/>
      <c r="M3093" s="155"/>
      <c r="N3093" s="155"/>
      <c r="O3093" s="155"/>
      <c r="P3093" s="155"/>
      <c r="Q3093" s="155"/>
      <c r="R3093" s="155"/>
      <c r="S3093" s="155"/>
      <c r="T3093" s="155"/>
      <c r="U3093" s="155"/>
      <c r="V3093" s="155"/>
      <c r="W3093" s="155"/>
      <c r="X3093" s="155"/>
      <c r="Y3093" s="155"/>
      <c r="Z3093" s="155"/>
      <c r="AA3093" s="155"/>
      <c r="AB3093" s="155"/>
      <c r="AC3093" s="155"/>
      <c r="AD3093" s="155"/>
      <c r="AE3093" s="155"/>
      <c r="AF3093" s="155"/>
      <c r="AG3093" s="155"/>
      <c r="AH3093" s="155"/>
      <c r="AI3093" s="155"/>
      <c r="AJ3093" s="155"/>
      <c r="AK3093" s="155"/>
      <c r="AL3093" s="155"/>
      <c r="AM3093" s="155"/>
      <c r="AN3093" s="155"/>
      <c r="AO3093" s="155"/>
      <c r="AP3093" s="155"/>
      <c r="AQ3093" s="155"/>
      <c r="AR3093" s="155"/>
    </row>
    <row r="3094" spans="1:44" ht="102" x14ac:dyDescent="0.3">
      <c r="A3094" s="155"/>
      <c r="B3094" s="161" t="s">
        <v>1696</v>
      </c>
      <c r="C3094" s="162" t="s">
        <v>956</v>
      </c>
      <c r="D3094" s="170">
        <v>1378.69</v>
      </c>
      <c r="E3094" s="171">
        <v>1378.69</v>
      </c>
      <c r="F3094" s="165" t="s">
        <v>4107</v>
      </c>
      <c r="G3094" s="166" t="s">
        <v>3250</v>
      </c>
      <c r="H3094" s="167"/>
      <c r="I3094" s="155"/>
      <c r="J3094" s="155"/>
      <c r="K3094" s="155"/>
      <c r="L3094" s="155"/>
      <c r="M3094" s="155"/>
      <c r="N3094" s="155"/>
      <c r="O3094" s="155"/>
      <c r="P3094" s="155"/>
      <c r="Q3094" s="155"/>
      <c r="R3094" s="155"/>
      <c r="S3094" s="155"/>
      <c r="T3094" s="155"/>
      <c r="U3094" s="155"/>
      <c r="V3094" s="155"/>
      <c r="W3094" s="155"/>
      <c r="X3094" s="155"/>
      <c r="Y3094" s="155"/>
      <c r="Z3094" s="155"/>
      <c r="AA3094" s="155"/>
      <c r="AB3094" s="155"/>
      <c r="AC3094" s="155"/>
      <c r="AD3094" s="155"/>
      <c r="AE3094" s="155"/>
      <c r="AF3094" s="155"/>
      <c r="AG3094" s="155"/>
      <c r="AH3094" s="155"/>
      <c r="AI3094" s="155"/>
      <c r="AJ3094" s="155"/>
      <c r="AK3094" s="155"/>
      <c r="AL3094" s="155"/>
      <c r="AM3094" s="155"/>
      <c r="AN3094" s="155"/>
      <c r="AO3094" s="155"/>
      <c r="AP3094" s="155"/>
      <c r="AQ3094" s="155"/>
      <c r="AR3094" s="155"/>
    </row>
    <row r="3095" spans="1:44" ht="102" hidden="1" x14ac:dyDescent="0.3">
      <c r="A3095" s="155"/>
      <c r="B3095" s="165" t="s">
        <v>4107</v>
      </c>
      <c r="C3095" s="162"/>
      <c r="D3095" s="170">
        <v>1378.69</v>
      </c>
      <c r="E3095" s="171">
        <v>1378.69</v>
      </c>
      <c r="F3095" s="166" t="s">
        <v>3250</v>
      </c>
      <c r="G3095" s="161" t="s">
        <v>1364</v>
      </c>
      <c r="H3095" s="162" t="s">
        <v>928</v>
      </c>
      <c r="I3095" s="155"/>
      <c r="J3095" s="155"/>
      <c r="K3095" s="155"/>
      <c r="L3095" s="155"/>
      <c r="M3095" s="155"/>
      <c r="N3095" s="155"/>
      <c r="O3095" s="155"/>
      <c r="P3095" s="155"/>
      <c r="Q3095" s="155"/>
      <c r="R3095" s="155"/>
      <c r="S3095" s="155"/>
      <c r="T3095" s="155"/>
      <c r="U3095" s="155"/>
      <c r="V3095" s="155"/>
      <c r="W3095" s="155"/>
      <c r="X3095" s="155"/>
      <c r="Y3095" s="155"/>
      <c r="Z3095" s="155"/>
      <c r="AA3095" s="155"/>
      <c r="AB3095" s="155"/>
      <c r="AC3095" s="155"/>
      <c r="AD3095" s="155"/>
      <c r="AE3095" s="155"/>
      <c r="AF3095" s="155"/>
      <c r="AG3095" s="155"/>
      <c r="AH3095" s="155"/>
      <c r="AI3095" s="155"/>
      <c r="AJ3095" s="155"/>
      <c r="AK3095" s="155"/>
      <c r="AL3095" s="155"/>
      <c r="AM3095" s="155"/>
      <c r="AN3095" s="155"/>
      <c r="AO3095" s="155"/>
      <c r="AP3095" s="155"/>
      <c r="AQ3095" s="155"/>
      <c r="AR3095" s="155"/>
    </row>
    <row r="3096" spans="1:44" ht="102" hidden="1" x14ac:dyDescent="0.3">
      <c r="A3096" s="155"/>
      <c r="B3096" s="166" t="s">
        <v>3250</v>
      </c>
      <c r="C3096" s="167"/>
      <c r="D3096" s="170">
        <v>1378.69</v>
      </c>
      <c r="E3096" s="171">
        <v>1378.69</v>
      </c>
      <c r="F3096" s="161" t="s">
        <v>1364</v>
      </c>
      <c r="G3096" s="165" t="s">
        <v>4107</v>
      </c>
      <c r="H3096" s="162"/>
      <c r="I3096" s="155"/>
      <c r="J3096" s="155"/>
      <c r="K3096" s="155"/>
      <c r="L3096" s="155"/>
      <c r="M3096" s="155"/>
      <c r="N3096" s="155"/>
      <c r="O3096" s="155"/>
      <c r="P3096" s="155"/>
      <c r="Q3096" s="155"/>
      <c r="R3096" s="155"/>
      <c r="S3096" s="155"/>
      <c r="T3096" s="155"/>
      <c r="U3096" s="155"/>
      <c r="V3096" s="155"/>
      <c r="W3096" s="155"/>
      <c r="X3096" s="155"/>
      <c r="Y3096" s="155"/>
      <c r="Z3096" s="155"/>
      <c r="AA3096" s="155"/>
      <c r="AB3096" s="155"/>
      <c r="AC3096" s="155"/>
      <c r="AD3096" s="155"/>
      <c r="AE3096" s="155"/>
      <c r="AF3096" s="155"/>
      <c r="AG3096" s="155"/>
      <c r="AH3096" s="155"/>
      <c r="AI3096" s="155"/>
      <c r="AJ3096" s="155"/>
      <c r="AK3096" s="155"/>
      <c r="AL3096" s="155"/>
      <c r="AM3096" s="155"/>
      <c r="AN3096" s="155"/>
      <c r="AO3096" s="155"/>
      <c r="AP3096" s="155"/>
      <c r="AQ3096" s="155"/>
      <c r="AR3096" s="155"/>
    </row>
    <row r="3097" spans="1:44" ht="102" x14ac:dyDescent="0.3">
      <c r="A3097" s="155"/>
      <c r="B3097" s="161" t="s">
        <v>1364</v>
      </c>
      <c r="C3097" s="162" t="s">
        <v>928</v>
      </c>
      <c r="D3097" s="170">
        <v>1365.8</v>
      </c>
      <c r="E3097" s="171">
        <v>1365.8</v>
      </c>
      <c r="F3097" s="165" t="s">
        <v>4107</v>
      </c>
      <c r="G3097" s="166" t="s">
        <v>3251</v>
      </c>
      <c r="H3097" s="167"/>
      <c r="I3097" s="155"/>
      <c r="J3097" s="155"/>
      <c r="K3097" s="155"/>
      <c r="L3097" s="155"/>
      <c r="M3097" s="155"/>
      <c r="N3097" s="155"/>
      <c r="O3097" s="155"/>
      <c r="P3097" s="155"/>
      <c r="Q3097" s="155"/>
      <c r="R3097" s="155"/>
      <c r="S3097" s="155"/>
      <c r="T3097" s="155"/>
      <c r="U3097" s="155"/>
      <c r="V3097" s="155"/>
      <c r="W3097" s="155"/>
      <c r="X3097" s="155"/>
      <c r="Y3097" s="155"/>
      <c r="Z3097" s="155"/>
      <c r="AA3097" s="155"/>
      <c r="AB3097" s="155"/>
      <c r="AC3097" s="155"/>
      <c r="AD3097" s="155"/>
      <c r="AE3097" s="155"/>
      <c r="AF3097" s="155"/>
      <c r="AG3097" s="155"/>
      <c r="AH3097" s="155"/>
      <c r="AI3097" s="155"/>
      <c r="AJ3097" s="155"/>
      <c r="AK3097" s="155"/>
      <c r="AL3097" s="155"/>
      <c r="AM3097" s="155"/>
      <c r="AN3097" s="155"/>
      <c r="AO3097" s="155"/>
      <c r="AP3097" s="155"/>
      <c r="AQ3097" s="155"/>
      <c r="AR3097" s="155"/>
    </row>
    <row r="3098" spans="1:44" ht="102" hidden="1" x14ac:dyDescent="0.3">
      <c r="A3098" s="155"/>
      <c r="B3098" s="165" t="s">
        <v>4107</v>
      </c>
      <c r="C3098" s="162"/>
      <c r="D3098" s="170">
        <v>1365.8</v>
      </c>
      <c r="E3098" s="171">
        <v>1365.8</v>
      </c>
      <c r="F3098" s="166" t="s">
        <v>3251</v>
      </c>
      <c r="G3098" s="161" t="s">
        <v>1729</v>
      </c>
      <c r="H3098" s="162" t="s">
        <v>813</v>
      </c>
      <c r="I3098" s="155"/>
      <c r="J3098" s="155"/>
      <c r="K3098" s="155"/>
      <c r="L3098" s="155"/>
      <c r="M3098" s="155"/>
      <c r="N3098" s="155"/>
      <c r="O3098" s="155"/>
      <c r="P3098" s="155"/>
      <c r="Q3098" s="155"/>
      <c r="R3098" s="155"/>
      <c r="S3098" s="155"/>
      <c r="T3098" s="155"/>
      <c r="U3098" s="155"/>
      <c r="V3098" s="155"/>
      <c r="W3098" s="155"/>
      <c r="X3098" s="155"/>
      <c r="Y3098" s="155"/>
      <c r="Z3098" s="155"/>
      <c r="AA3098" s="155"/>
      <c r="AB3098" s="155"/>
      <c r="AC3098" s="155"/>
      <c r="AD3098" s="155"/>
      <c r="AE3098" s="155"/>
      <c r="AF3098" s="155"/>
      <c r="AG3098" s="155"/>
      <c r="AH3098" s="155"/>
      <c r="AI3098" s="155"/>
      <c r="AJ3098" s="155"/>
      <c r="AK3098" s="155"/>
      <c r="AL3098" s="155"/>
      <c r="AM3098" s="155"/>
      <c r="AN3098" s="155"/>
      <c r="AO3098" s="155"/>
      <c r="AP3098" s="155"/>
      <c r="AQ3098" s="155"/>
      <c r="AR3098" s="155"/>
    </row>
    <row r="3099" spans="1:44" ht="102" hidden="1" x14ac:dyDescent="0.3">
      <c r="A3099" s="155"/>
      <c r="B3099" s="166" t="s">
        <v>3251</v>
      </c>
      <c r="C3099" s="167"/>
      <c r="D3099" s="170">
        <v>1365.8</v>
      </c>
      <c r="E3099" s="171">
        <v>1365.8</v>
      </c>
      <c r="F3099" s="161" t="s">
        <v>1729</v>
      </c>
      <c r="G3099" s="165" t="s">
        <v>4107</v>
      </c>
      <c r="H3099" s="162"/>
      <c r="I3099" s="155"/>
      <c r="J3099" s="155"/>
      <c r="K3099" s="155"/>
      <c r="L3099" s="155"/>
      <c r="M3099" s="155"/>
      <c r="N3099" s="155"/>
      <c r="O3099" s="155"/>
      <c r="P3099" s="155"/>
      <c r="Q3099" s="155"/>
      <c r="R3099" s="155"/>
      <c r="S3099" s="155"/>
      <c r="T3099" s="155"/>
      <c r="U3099" s="155"/>
      <c r="V3099" s="155"/>
      <c r="W3099" s="155"/>
      <c r="X3099" s="155"/>
      <c r="Y3099" s="155"/>
      <c r="Z3099" s="155"/>
      <c r="AA3099" s="155"/>
      <c r="AB3099" s="155"/>
      <c r="AC3099" s="155"/>
      <c r="AD3099" s="155"/>
      <c r="AE3099" s="155"/>
      <c r="AF3099" s="155"/>
      <c r="AG3099" s="155"/>
      <c r="AH3099" s="155"/>
      <c r="AI3099" s="155"/>
      <c r="AJ3099" s="155"/>
      <c r="AK3099" s="155"/>
      <c r="AL3099" s="155"/>
      <c r="AM3099" s="155"/>
      <c r="AN3099" s="155"/>
      <c r="AO3099" s="155"/>
      <c r="AP3099" s="155"/>
      <c r="AQ3099" s="155"/>
      <c r="AR3099" s="155"/>
    </row>
    <row r="3100" spans="1:44" ht="102" x14ac:dyDescent="0.3">
      <c r="A3100" s="155"/>
      <c r="B3100" s="161" t="s">
        <v>1729</v>
      </c>
      <c r="C3100" s="162" t="s">
        <v>813</v>
      </c>
      <c r="D3100" s="170">
        <v>1679.34</v>
      </c>
      <c r="E3100" s="171">
        <v>1679.34</v>
      </c>
      <c r="F3100" s="165" t="s">
        <v>4107</v>
      </c>
      <c r="G3100" s="166" t="s">
        <v>3252</v>
      </c>
      <c r="H3100" s="167"/>
      <c r="I3100" s="155"/>
      <c r="J3100" s="155"/>
      <c r="K3100" s="155"/>
      <c r="L3100" s="155"/>
      <c r="M3100" s="155"/>
      <c r="N3100" s="155"/>
      <c r="O3100" s="155"/>
      <c r="P3100" s="155"/>
      <c r="Q3100" s="155"/>
      <c r="R3100" s="155"/>
      <c r="S3100" s="155"/>
      <c r="T3100" s="155"/>
      <c r="U3100" s="155"/>
      <c r="V3100" s="155"/>
      <c r="W3100" s="155"/>
      <c r="X3100" s="155"/>
      <c r="Y3100" s="155"/>
      <c r="Z3100" s="155"/>
      <c r="AA3100" s="155"/>
      <c r="AB3100" s="155"/>
      <c r="AC3100" s="155"/>
      <c r="AD3100" s="155"/>
      <c r="AE3100" s="155"/>
      <c r="AF3100" s="155"/>
      <c r="AG3100" s="155"/>
      <c r="AH3100" s="155"/>
      <c r="AI3100" s="155"/>
      <c r="AJ3100" s="155"/>
      <c r="AK3100" s="155"/>
      <c r="AL3100" s="155"/>
      <c r="AM3100" s="155"/>
      <c r="AN3100" s="155"/>
      <c r="AO3100" s="155"/>
      <c r="AP3100" s="155"/>
      <c r="AQ3100" s="155"/>
      <c r="AR3100" s="155"/>
    </row>
    <row r="3101" spans="1:44" ht="102" hidden="1" x14ac:dyDescent="0.3">
      <c r="A3101" s="155"/>
      <c r="B3101" s="165" t="s">
        <v>4107</v>
      </c>
      <c r="C3101" s="162"/>
      <c r="D3101" s="170">
        <v>1679.34</v>
      </c>
      <c r="E3101" s="171">
        <v>1679.34</v>
      </c>
      <c r="F3101" s="166" t="s">
        <v>3252</v>
      </c>
      <c r="G3101" s="161" t="s">
        <v>1765</v>
      </c>
      <c r="H3101" s="162" t="s">
        <v>891</v>
      </c>
      <c r="I3101" s="155"/>
      <c r="J3101" s="155"/>
      <c r="K3101" s="155"/>
      <c r="L3101" s="155"/>
      <c r="M3101" s="155"/>
      <c r="N3101" s="155"/>
      <c r="O3101" s="155"/>
      <c r="P3101" s="155"/>
      <c r="Q3101" s="155"/>
      <c r="R3101" s="155"/>
      <c r="S3101" s="155"/>
      <c r="T3101" s="155"/>
      <c r="U3101" s="155"/>
      <c r="V3101" s="155"/>
      <c r="W3101" s="155"/>
      <c r="X3101" s="155"/>
      <c r="Y3101" s="155"/>
      <c r="Z3101" s="155"/>
      <c r="AA3101" s="155"/>
      <c r="AB3101" s="155"/>
      <c r="AC3101" s="155"/>
      <c r="AD3101" s="155"/>
      <c r="AE3101" s="155"/>
      <c r="AF3101" s="155"/>
      <c r="AG3101" s="155"/>
      <c r="AH3101" s="155"/>
      <c r="AI3101" s="155"/>
      <c r="AJ3101" s="155"/>
      <c r="AK3101" s="155"/>
      <c r="AL3101" s="155"/>
      <c r="AM3101" s="155"/>
      <c r="AN3101" s="155"/>
      <c r="AO3101" s="155"/>
      <c r="AP3101" s="155"/>
      <c r="AQ3101" s="155"/>
      <c r="AR3101" s="155"/>
    </row>
    <row r="3102" spans="1:44" ht="102" hidden="1" x14ac:dyDescent="0.3">
      <c r="A3102" s="155"/>
      <c r="B3102" s="166" t="s">
        <v>3252</v>
      </c>
      <c r="C3102" s="167"/>
      <c r="D3102" s="170">
        <v>1679.34</v>
      </c>
      <c r="E3102" s="171">
        <v>1679.34</v>
      </c>
      <c r="F3102" s="161" t="s">
        <v>1765</v>
      </c>
      <c r="G3102" s="165" t="s">
        <v>4107</v>
      </c>
      <c r="H3102" s="162"/>
      <c r="I3102" s="155"/>
      <c r="J3102" s="155"/>
      <c r="K3102" s="155"/>
      <c r="L3102" s="155"/>
      <c r="M3102" s="155"/>
      <c r="N3102" s="155"/>
      <c r="O3102" s="155"/>
      <c r="P3102" s="155"/>
      <c r="Q3102" s="155"/>
      <c r="R3102" s="155"/>
      <c r="S3102" s="155"/>
      <c r="T3102" s="155"/>
      <c r="U3102" s="155"/>
      <c r="V3102" s="155"/>
      <c r="W3102" s="155"/>
      <c r="X3102" s="155"/>
      <c r="Y3102" s="155"/>
      <c r="Z3102" s="155"/>
      <c r="AA3102" s="155"/>
      <c r="AB3102" s="155"/>
      <c r="AC3102" s="155"/>
      <c r="AD3102" s="155"/>
      <c r="AE3102" s="155"/>
      <c r="AF3102" s="155"/>
      <c r="AG3102" s="155"/>
      <c r="AH3102" s="155"/>
      <c r="AI3102" s="155"/>
      <c r="AJ3102" s="155"/>
      <c r="AK3102" s="155"/>
      <c r="AL3102" s="155"/>
      <c r="AM3102" s="155"/>
      <c r="AN3102" s="155"/>
      <c r="AO3102" s="155"/>
      <c r="AP3102" s="155"/>
      <c r="AQ3102" s="155"/>
      <c r="AR3102" s="155"/>
    </row>
    <row r="3103" spans="1:44" ht="102" x14ac:dyDescent="0.3">
      <c r="A3103" s="155"/>
      <c r="B3103" s="161" t="s">
        <v>1765</v>
      </c>
      <c r="C3103" s="162" t="s">
        <v>891</v>
      </c>
      <c r="D3103" s="170">
        <v>2581.2800000000002</v>
      </c>
      <c r="E3103" s="171">
        <v>2581.2800000000002</v>
      </c>
      <c r="F3103" s="165" t="s">
        <v>4107</v>
      </c>
      <c r="G3103" s="166" t="s">
        <v>3253</v>
      </c>
      <c r="H3103" s="167"/>
      <c r="I3103" s="155"/>
      <c r="J3103" s="155"/>
      <c r="K3103" s="155"/>
      <c r="L3103" s="155"/>
      <c r="M3103" s="155"/>
      <c r="N3103" s="155"/>
      <c r="O3103" s="155"/>
      <c r="P3103" s="155"/>
      <c r="Q3103" s="155"/>
      <c r="R3103" s="155"/>
      <c r="S3103" s="155"/>
      <c r="T3103" s="155"/>
      <c r="U3103" s="155"/>
      <c r="V3103" s="155"/>
      <c r="W3103" s="155"/>
      <c r="X3103" s="155"/>
      <c r="Y3103" s="155"/>
      <c r="Z3103" s="155"/>
      <c r="AA3103" s="155"/>
      <c r="AB3103" s="155"/>
      <c r="AC3103" s="155"/>
      <c r="AD3103" s="155"/>
      <c r="AE3103" s="155"/>
      <c r="AF3103" s="155"/>
      <c r="AG3103" s="155"/>
      <c r="AH3103" s="155"/>
      <c r="AI3103" s="155"/>
      <c r="AJ3103" s="155"/>
      <c r="AK3103" s="155"/>
      <c r="AL3103" s="155"/>
      <c r="AM3103" s="155"/>
      <c r="AN3103" s="155"/>
      <c r="AO3103" s="155"/>
      <c r="AP3103" s="155"/>
      <c r="AQ3103" s="155"/>
      <c r="AR3103" s="155"/>
    </row>
    <row r="3104" spans="1:44" ht="102" hidden="1" x14ac:dyDescent="0.3">
      <c r="A3104" s="155"/>
      <c r="B3104" s="165" t="s">
        <v>4107</v>
      </c>
      <c r="C3104" s="162"/>
      <c r="D3104" s="170">
        <v>2581.2800000000002</v>
      </c>
      <c r="E3104" s="171">
        <v>2581.2800000000002</v>
      </c>
      <c r="F3104" s="166" t="s">
        <v>3253</v>
      </c>
      <c r="G3104" s="161" t="s">
        <v>1770</v>
      </c>
      <c r="H3104" s="162" t="s">
        <v>672</v>
      </c>
      <c r="I3104" s="155"/>
      <c r="J3104" s="155"/>
      <c r="K3104" s="155"/>
      <c r="L3104" s="155"/>
      <c r="M3104" s="155"/>
      <c r="N3104" s="155"/>
      <c r="O3104" s="155"/>
      <c r="P3104" s="155"/>
      <c r="Q3104" s="155"/>
      <c r="R3104" s="155"/>
      <c r="S3104" s="155"/>
      <c r="T3104" s="155"/>
      <c r="U3104" s="155"/>
      <c r="V3104" s="155"/>
      <c r="W3104" s="155"/>
      <c r="X3104" s="155"/>
      <c r="Y3104" s="155"/>
      <c r="Z3104" s="155"/>
      <c r="AA3104" s="155"/>
      <c r="AB3104" s="155"/>
      <c r="AC3104" s="155"/>
      <c r="AD3104" s="155"/>
      <c r="AE3104" s="155"/>
      <c r="AF3104" s="155"/>
      <c r="AG3104" s="155"/>
      <c r="AH3104" s="155"/>
      <c r="AI3104" s="155"/>
      <c r="AJ3104" s="155"/>
      <c r="AK3104" s="155"/>
      <c r="AL3104" s="155"/>
      <c r="AM3104" s="155"/>
      <c r="AN3104" s="155"/>
      <c r="AO3104" s="155"/>
      <c r="AP3104" s="155"/>
      <c r="AQ3104" s="155"/>
      <c r="AR3104" s="155"/>
    </row>
    <row r="3105" spans="1:44" ht="102" hidden="1" x14ac:dyDescent="0.3">
      <c r="A3105" s="155"/>
      <c r="B3105" s="166" t="s">
        <v>3253</v>
      </c>
      <c r="C3105" s="167"/>
      <c r="D3105" s="170">
        <v>2581.2800000000002</v>
      </c>
      <c r="E3105" s="171">
        <v>2581.2800000000002</v>
      </c>
      <c r="F3105" s="161" t="s">
        <v>1770</v>
      </c>
      <c r="G3105" s="165" t="s">
        <v>4107</v>
      </c>
      <c r="H3105" s="162"/>
      <c r="I3105" s="155"/>
      <c r="J3105" s="155"/>
      <c r="K3105" s="155"/>
      <c r="L3105" s="155"/>
      <c r="M3105" s="155"/>
      <c r="N3105" s="155"/>
      <c r="O3105" s="155"/>
      <c r="P3105" s="155"/>
      <c r="Q3105" s="155"/>
      <c r="R3105" s="155"/>
      <c r="S3105" s="155"/>
      <c r="T3105" s="155"/>
      <c r="U3105" s="155"/>
      <c r="V3105" s="155"/>
      <c r="W3105" s="155"/>
      <c r="X3105" s="155"/>
      <c r="Y3105" s="155"/>
      <c r="Z3105" s="155"/>
      <c r="AA3105" s="155"/>
      <c r="AB3105" s="155"/>
      <c r="AC3105" s="155"/>
      <c r="AD3105" s="155"/>
      <c r="AE3105" s="155"/>
      <c r="AF3105" s="155"/>
      <c r="AG3105" s="155"/>
      <c r="AH3105" s="155"/>
      <c r="AI3105" s="155"/>
      <c r="AJ3105" s="155"/>
      <c r="AK3105" s="155"/>
      <c r="AL3105" s="155"/>
      <c r="AM3105" s="155"/>
      <c r="AN3105" s="155"/>
      <c r="AO3105" s="155"/>
      <c r="AP3105" s="155"/>
      <c r="AQ3105" s="155"/>
      <c r="AR3105" s="155"/>
    </row>
    <row r="3106" spans="1:44" ht="102" x14ac:dyDescent="0.3">
      <c r="A3106" s="155"/>
      <c r="B3106" s="161" t="s">
        <v>1770</v>
      </c>
      <c r="C3106" s="162" t="s">
        <v>672</v>
      </c>
      <c r="D3106" s="170">
        <v>1395.87</v>
      </c>
      <c r="E3106" s="171">
        <v>1395.87</v>
      </c>
      <c r="F3106" s="165" t="s">
        <v>4107</v>
      </c>
      <c r="G3106" s="166" t="s">
        <v>3254</v>
      </c>
      <c r="H3106" s="167"/>
      <c r="I3106" s="155"/>
      <c r="J3106" s="155"/>
      <c r="K3106" s="155"/>
      <c r="L3106" s="155"/>
      <c r="M3106" s="155"/>
      <c r="N3106" s="155"/>
      <c r="O3106" s="155"/>
      <c r="P3106" s="155"/>
      <c r="Q3106" s="155"/>
      <c r="R3106" s="155"/>
      <c r="S3106" s="155"/>
      <c r="T3106" s="155"/>
      <c r="U3106" s="155"/>
      <c r="V3106" s="155"/>
      <c r="W3106" s="155"/>
      <c r="X3106" s="155"/>
      <c r="Y3106" s="155"/>
      <c r="Z3106" s="155"/>
      <c r="AA3106" s="155"/>
      <c r="AB3106" s="155"/>
      <c r="AC3106" s="155"/>
      <c r="AD3106" s="155"/>
      <c r="AE3106" s="155"/>
      <c r="AF3106" s="155"/>
      <c r="AG3106" s="155"/>
      <c r="AH3106" s="155"/>
      <c r="AI3106" s="155"/>
      <c r="AJ3106" s="155"/>
      <c r="AK3106" s="155"/>
      <c r="AL3106" s="155"/>
      <c r="AM3106" s="155"/>
      <c r="AN3106" s="155"/>
      <c r="AO3106" s="155"/>
      <c r="AP3106" s="155"/>
      <c r="AQ3106" s="155"/>
      <c r="AR3106" s="155"/>
    </row>
    <row r="3107" spans="1:44" ht="102" hidden="1" x14ac:dyDescent="0.3">
      <c r="A3107" s="155"/>
      <c r="B3107" s="165" t="s">
        <v>4107</v>
      </c>
      <c r="C3107" s="162"/>
      <c r="D3107" s="170">
        <v>1395.87</v>
      </c>
      <c r="E3107" s="171">
        <v>1395.87</v>
      </c>
      <c r="F3107" s="166" t="s">
        <v>3254</v>
      </c>
      <c r="G3107" s="161" t="s">
        <v>1722</v>
      </c>
      <c r="H3107" s="162" t="s">
        <v>830</v>
      </c>
      <c r="I3107" s="155"/>
      <c r="J3107" s="155"/>
      <c r="K3107" s="155"/>
      <c r="L3107" s="155"/>
      <c r="M3107" s="155"/>
      <c r="N3107" s="155"/>
      <c r="O3107" s="155"/>
      <c r="P3107" s="155"/>
      <c r="Q3107" s="155"/>
      <c r="R3107" s="155"/>
      <c r="S3107" s="155"/>
      <c r="T3107" s="155"/>
      <c r="U3107" s="155"/>
      <c r="V3107" s="155"/>
      <c r="W3107" s="155"/>
      <c r="X3107" s="155"/>
      <c r="Y3107" s="155"/>
      <c r="Z3107" s="155"/>
      <c r="AA3107" s="155"/>
      <c r="AB3107" s="155"/>
      <c r="AC3107" s="155"/>
      <c r="AD3107" s="155"/>
      <c r="AE3107" s="155"/>
      <c r="AF3107" s="155"/>
      <c r="AG3107" s="155"/>
      <c r="AH3107" s="155"/>
      <c r="AI3107" s="155"/>
      <c r="AJ3107" s="155"/>
      <c r="AK3107" s="155"/>
      <c r="AL3107" s="155"/>
      <c r="AM3107" s="155"/>
      <c r="AN3107" s="155"/>
      <c r="AO3107" s="155"/>
      <c r="AP3107" s="155"/>
      <c r="AQ3107" s="155"/>
      <c r="AR3107" s="155"/>
    </row>
    <row r="3108" spans="1:44" ht="102" hidden="1" x14ac:dyDescent="0.3">
      <c r="A3108" s="155"/>
      <c r="B3108" s="166" t="s">
        <v>3254</v>
      </c>
      <c r="C3108" s="167"/>
      <c r="D3108" s="170">
        <v>1395.87</v>
      </c>
      <c r="E3108" s="171">
        <v>1395.87</v>
      </c>
      <c r="F3108" s="161" t="s">
        <v>1722</v>
      </c>
      <c r="G3108" s="165" t="s">
        <v>4107</v>
      </c>
      <c r="H3108" s="162"/>
      <c r="I3108" s="155"/>
      <c r="J3108" s="155"/>
      <c r="K3108" s="155"/>
      <c r="L3108" s="155"/>
      <c r="M3108" s="155"/>
      <c r="N3108" s="155"/>
      <c r="O3108" s="155"/>
      <c r="P3108" s="155"/>
      <c r="Q3108" s="155"/>
      <c r="R3108" s="155"/>
      <c r="S3108" s="155"/>
      <c r="T3108" s="155"/>
      <c r="U3108" s="155"/>
      <c r="V3108" s="155"/>
      <c r="W3108" s="155"/>
      <c r="X3108" s="155"/>
      <c r="Y3108" s="155"/>
      <c r="Z3108" s="155"/>
      <c r="AA3108" s="155"/>
      <c r="AB3108" s="155"/>
      <c r="AC3108" s="155"/>
      <c r="AD3108" s="155"/>
      <c r="AE3108" s="155"/>
      <c r="AF3108" s="155"/>
      <c r="AG3108" s="155"/>
      <c r="AH3108" s="155"/>
      <c r="AI3108" s="155"/>
      <c r="AJ3108" s="155"/>
      <c r="AK3108" s="155"/>
      <c r="AL3108" s="155"/>
      <c r="AM3108" s="155"/>
      <c r="AN3108" s="155"/>
      <c r="AO3108" s="155"/>
      <c r="AP3108" s="155"/>
      <c r="AQ3108" s="155"/>
      <c r="AR3108" s="155"/>
    </row>
    <row r="3109" spans="1:44" ht="102" x14ac:dyDescent="0.3">
      <c r="A3109" s="155"/>
      <c r="B3109" s="161" t="s">
        <v>1722</v>
      </c>
      <c r="C3109" s="162" t="s">
        <v>830</v>
      </c>
      <c r="D3109" s="170">
        <v>1447.41</v>
      </c>
      <c r="E3109" s="171">
        <v>1447.41</v>
      </c>
      <c r="F3109" s="165" t="s">
        <v>4107</v>
      </c>
      <c r="G3109" s="166" t="s">
        <v>3255</v>
      </c>
      <c r="H3109" s="167"/>
      <c r="I3109" s="155"/>
      <c r="J3109" s="155"/>
      <c r="K3109" s="155"/>
      <c r="L3109" s="155"/>
      <c r="M3109" s="155"/>
      <c r="N3109" s="155"/>
      <c r="O3109" s="155"/>
      <c r="P3109" s="155"/>
      <c r="Q3109" s="155"/>
      <c r="R3109" s="155"/>
      <c r="S3109" s="155"/>
      <c r="T3109" s="155"/>
      <c r="U3109" s="155"/>
      <c r="V3109" s="155"/>
      <c r="W3109" s="155"/>
      <c r="X3109" s="155"/>
      <c r="Y3109" s="155"/>
      <c r="Z3109" s="155"/>
      <c r="AA3109" s="155"/>
      <c r="AB3109" s="155"/>
      <c r="AC3109" s="155"/>
      <c r="AD3109" s="155"/>
      <c r="AE3109" s="155"/>
      <c r="AF3109" s="155"/>
      <c r="AG3109" s="155"/>
      <c r="AH3109" s="155"/>
      <c r="AI3109" s="155"/>
      <c r="AJ3109" s="155"/>
      <c r="AK3109" s="155"/>
      <c r="AL3109" s="155"/>
      <c r="AM3109" s="155"/>
      <c r="AN3109" s="155"/>
      <c r="AO3109" s="155"/>
      <c r="AP3109" s="155"/>
      <c r="AQ3109" s="155"/>
      <c r="AR3109" s="155"/>
    </row>
    <row r="3110" spans="1:44" ht="102" hidden="1" x14ac:dyDescent="0.3">
      <c r="A3110" s="155"/>
      <c r="B3110" s="165" t="s">
        <v>4107</v>
      </c>
      <c r="C3110" s="162"/>
      <c r="D3110" s="170">
        <v>1447.41</v>
      </c>
      <c r="E3110" s="171">
        <v>1447.41</v>
      </c>
      <c r="F3110" s="166" t="s">
        <v>3255</v>
      </c>
      <c r="G3110" s="161" t="s">
        <v>1743</v>
      </c>
      <c r="H3110" s="162" t="s">
        <v>941</v>
      </c>
      <c r="I3110" s="155"/>
      <c r="J3110" s="155"/>
      <c r="K3110" s="155"/>
      <c r="L3110" s="155"/>
      <c r="M3110" s="155"/>
      <c r="N3110" s="155"/>
      <c r="O3110" s="155"/>
      <c r="P3110" s="155"/>
      <c r="Q3110" s="155"/>
      <c r="R3110" s="155"/>
      <c r="S3110" s="155"/>
      <c r="T3110" s="155"/>
      <c r="U3110" s="155"/>
      <c r="V3110" s="155"/>
      <c r="W3110" s="155"/>
      <c r="X3110" s="155"/>
      <c r="Y3110" s="155"/>
      <c r="Z3110" s="155"/>
      <c r="AA3110" s="155"/>
      <c r="AB3110" s="155"/>
      <c r="AC3110" s="155"/>
      <c r="AD3110" s="155"/>
      <c r="AE3110" s="155"/>
      <c r="AF3110" s="155"/>
      <c r="AG3110" s="155"/>
      <c r="AH3110" s="155"/>
      <c r="AI3110" s="155"/>
      <c r="AJ3110" s="155"/>
      <c r="AK3110" s="155"/>
      <c r="AL3110" s="155"/>
      <c r="AM3110" s="155"/>
      <c r="AN3110" s="155"/>
      <c r="AO3110" s="155"/>
      <c r="AP3110" s="155"/>
      <c r="AQ3110" s="155"/>
      <c r="AR3110" s="155"/>
    </row>
    <row r="3111" spans="1:44" ht="102" hidden="1" x14ac:dyDescent="0.3">
      <c r="A3111" s="155"/>
      <c r="B3111" s="166" t="s">
        <v>3255</v>
      </c>
      <c r="C3111" s="167"/>
      <c r="D3111" s="170">
        <v>1447.41</v>
      </c>
      <c r="E3111" s="171">
        <v>1447.41</v>
      </c>
      <c r="F3111" s="161" t="s">
        <v>1743</v>
      </c>
      <c r="G3111" s="165" t="s">
        <v>4107</v>
      </c>
      <c r="H3111" s="162"/>
      <c r="I3111" s="155"/>
      <c r="J3111" s="155"/>
      <c r="K3111" s="155"/>
      <c r="L3111" s="155"/>
      <c r="M3111" s="155"/>
      <c r="N3111" s="155"/>
      <c r="O3111" s="155"/>
      <c r="P3111" s="155"/>
      <c r="Q3111" s="155"/>
      <c r="R3111" s="155"/>
      <c r="S3111" s="155"/>
      <c r="T3111" s="155"/>
      <c r="U3111" s="155"/>
      <c r="V3111" s="155"/>
      <c r="W3111" s="155"/>
      <c r="X3111" s="155"/>
      <c r="Y3111" s="155"/>
      <c r="Z3111" s="155"/>
      <c r="AA3111" s="155"/>
      <c r="AB3111" s="155"/>
      <c r="AC3111" s="155"/>
      <c r="AD3111" s="155"/>
      <c r="AE3111" s="155"/>
      <c r="AF3111" s="155"/>
      <c r="AG3111" s="155"/>
      <c r="AH3111" s="155"/>
      <c r="AI3111" s="155"/>
      <c r="AJ3111" s="155"/>
      <c r="AK3111" s="155"/>
      <c r="AL3111" s="155"/>
      <c r="AM3111" s="155"/>
      <c r="AN3111" s="155"/>
      <c r="AO3111" s="155"/>
      <c r="AP3111" s="155"/>
      <c r="AQ3111" s="155"/>
      <c r="AR3111" s="155"/>
    </row>
    <row r="3112" spans="1:44" ht="102" x14ac:dyDescent="0.3">
      <c r="A3112" s="155"/>
      <c r="B3112" s="161" t="s">
        <v>1743</v>
      </c>
      <c r="C3112" s="162" t="s">
        <v>941</v>
      </c>
      <c r="D3112" s="170">
        <v>2615.64</v>
      </c>
      <c r="E3112" s="171">
        <v>2615.64</v>
      </c>
      <c r="F3112" s="165" t="s">
        <v>4107</v>
      </c>
      <c r="G3112" s="166" t="s">
        <v>3256</v>
      </c>
      <c r="H3112" s="167"/>
      <c r="I3112" s="155"/>
      <c r="J3112" s="155"/>
      <c r="K3112" s="155"/>
      <c r="L3112" s="155"/>
      <c r="M3112" s="155"/>
      <c r="N3112" s="155"/>
      <c r="O3112" s="155"/>
      <c r="P3112" s="155"/>
      <c r="Q3112" s="155"/>
      <c r="R3112" s="155"/>
      <c r="S3112" s="155"/>
      <c r="T3112" s="155"/>
      <c r="U3112" s="155"/>
      <c r="V3112" s="155"/>
      <c r="W3112" s="155"/>
      <c r="X3112" s="155"/>
      <c r="Y3112" s="155"/>
      <c r="Z3112" s="155"/>
      <c r="AA3112" s="155"/>
      <c r="AB3112" s="155"/>
      <c r="AC3112" s="155"/>
      <c r="AD3112" s="155"/>
      <c r="AE3112" s="155"/>
      <c r="AF3112" s="155"/>
      <c r="AG3112" s="155"/>
      <c r="AH3112" s="155"/>
      <c r="AI3112" s="155"/>
      <c r="AJ3112" s="155"/>
      <c r="AK3112" s="155"/>
      <c r="AL3112" s="155"/>
      <c r="AM3112" s="155"/>
      <c r="AN3112" s="155"/>
      <c r="AO3112" s="155"/>
      <c r="AP3112" s="155"/>
      <c r="AQ3112" s="155"/>
      <c r="AR3112" s="155"/>
    </row>
    <row r="3113" spans="1:44" ht="102" hidden="1" x14ac:dyDescent="0.3">
      <c r="A3113" s="155"/>
      <c r="B3113" s="165" t="s">
        <v>4107</v>
      </c>
      <c r="C3113" s="162"/>
      <c r="D3113" s="170">
        <v>2615.64</v>
      </c>
      <c r="E3113" s="171">
        <v>2615.64</v>
      </c>
      <c r="F3113" s="166" t="s">
        <v>3256</v>
      </c>
      <c r="G3113" s="161" t="s">
        <v>1881</v>
      </c>
      <c r="H3113" s="162" t="s">
        <v>963</v>
      </c>
      <c r="I3113" s="155"/>
      <c r="J3113" s="155"/>
      <c r="K3113" s="155"/>
      <c r="L3113" s="155"/>
      <c r="M3113" s="155"/>
      <c r="N3113" s="155"/>
      <c r="O3113" s="155"/>
      <c r="P3113" s="155"/>
      <c r="Q3113" s="155"/>
      <c r="R3113" s="155"/>
      <c r="S3113" s="155"/>
      <c r="T3113" s="155"/>
      <c r="U3113" s="155"/>
      <c r="V3113" s="155"/>
      <c r="W3113" s="155"/>
      <c r="X3113" s="155"/>
      <c r="Y3113" s="155"/>
      <c r="Z3113" s="155"/>
      <c r="AA3113" s="155"/>
      <c r="AB3113" s="155"/>
      <c r="AC3113" s="155"/>
      <c r="AD3113" s="155"/>
      <c r="AE3113" s="155"/>
      <c r="AF3113" s="155"/>
      <c r="AG3113" s="155"/>
      <c r="AH3113" s="155"/>
      <c r="AI3113" s="155"/>
      <c r="AJ3113" s="155"/>
      <c r="AK3113" s="155"/>
      <c r="AL3113" s="155"/>
      <c r="AM3113" s="155"/>
      <c r="AN3113" s="155"/>
      <c r="AO3113" s="155"/>
      <c r="AP3113" s="155"/>
      <c r="AQ3113" s="155"/>
      <c r="AR3113" s="155"/>
    </row>
    <row r="3114" spans="1:44" ht="102" hidden="1" x14ac:dyDescent="0.3">
      <c r="A3114" s="155"/>
      <c r="B3114" s="166" t="s">
        <v>3256</v>
      </c>
      <c r="C3114" s="167"/>
      <c r="D3114" s="170">
        <v>2615.64</v>
      </c>
      <c r="E3114" s="171">
        <v>2615.64</v>
      </c>
      <c r="F3114" s="161" t="s">
        <v>1881</v>
      </c>
      <c r="G3114" s="165" t="s">
        <v>4107</v>
      </c>
      <c r="H3114" s="162"/>
      <c r="I3114" s="155"/>
      <c r="J3114" s="155"/>
      <c r="K3114" s="155"/>
      <c r="L3114" s="155"/>
      <c r="M3114" s="155"/>
      <c r="N3114" s="155"/>
      <c r="O3114" s="155"/>
      <c r="P3114" s="155"/>
      <c r="Q3114" s="155"/>
      <c r="R3114" s="155"/>
      <c r="S3114" s="155"/>
      <c r="T3114" s="155"/>
      <c r="U3114" s="155"/>
      <c r="V3114" s="155"/>
      <c r="W3114" s="155"/>
      <c r="X3114" s="155"/>
      <c r="Y3114" s="155"/>
      <c r="Z3114" s="155"/>
      <c r="AA3114" s="155"/>
      <c r="AB3114" s="155"/>
      <c r="AC3114" s="155"/>
      <c r="AD3114" s="155"/>
      <c r="AE3114" s="155"/>
      <c r="AF3114" s="155"/>
      <c r="AG3114" s="155"/>
      <c r="AH3114" s="155"/>
      <c r="AI3114" s="155"/>
      <c r="AJ3114" s="155"/>
      <c r="AK3114" s="155"/>
      <c r="AL3114" s="155"/>
      <c r="AM3114" s="155"/>
      <c r="AN3114" s="155"/>
      <c r="AO3114" s="155"/>
      <c r="AP3114" s="155"/>
      <c r="AQ3114" s="155"/>
      <c r="AR3114" s="155"/>
    </row>
    <row r="3115" spans="1:44" ht="102" x14ac:dyDescent="0.3">
      <c r="A3115" s="155"/>
      <c r="B3115" s="161" t="s">
        <v>1881</v>
      </c>
      <c r="C3115" s="162" t="s">
        <v>963</v>
      </c>
      <c r="D3115" s="170">
        <v>1687.93</v>
      </c>
      <c r="E3115" s="171">
        <v>1687.93</v>
      </c>
      <c r="F3115" s="165" t="s">
        <v>4107</v>
      </c>
      <c r="G3115" s="166" t="s">
        <v>3257</v>
      </c>
      <c r="H3115" s="167"/>
      <c r="I3115" s="155"/>
      <c r="J3115" s="155"/>
      <c r="K3115" s="155"/>
      <c r="L3115" s="155"/>
      <c r="M3115" s="155"/>
      <c r="N3115" s="155"/>
      <c r="O3115" s="155"/>
      <c r="P3115" s="155"/>
      <c r="Q3115" s="155"/>
      <c r="R3115" s="155"/>
      <c r="S3115" s="155"/>
      <c r="T3115" s="155"/>
      <c r="U3115" s="155"/>
      <c r="V3115" s="155"/>
      <c r="W3115" s="155"/>
      <c r="X3115" s="155"/>
      <c r="Y3115" s="155"/>
      <c r="Z3115" s="155"/>
      <c r="AA3115" s="155"/>
      <c r="AB3115" s="155"/>
      <c r="AC3115" s="155"/>
      <c r="AD3115" s="155"/>
      <c r="AE3115" s="155"/>
      <c r="AF3115" s="155"/>
      <c r="AG3115" s="155"/>
      <c r="AH3115" s="155"/>
      <c r="AI3115" s="155"/>
      <c r="AJ3115" s="155"/>
      <c r="AK3115" s="155"/>
      <c r="AL3115" s="155"/>
      <c r="AM3115" s="155"/>
      <c r="AN3115" s="155"/>
      <c r="AO3115" s="155"/>
      <c r="AP3115" s="155"/>
      <c r="AQ3115" s="155"/>
      <c r="AR3115" s="155"/>
    </row>
    <row r="3116" spans="1:44" ht="102" hidden="1" x14ac:dyDescent="0.3">
      <c r="A3116" s="155"/>
      <c r="B3116" s="165" t="s">
        <v>4107</v>
      </c>
      <c r="C3116" s="162"/>
      <c r="D3116" s="170">
        <v>1687.93</v>
      </c>
      <c r="E3116" s="171">
        <v>1687.93</v>
      </c>
      <c r="F3116" s="166" t="s">
        <v>3257</v>
      </c>
      <c r="G3116" s="161" t="s">
        <v>1738</v>
      </c>
      <c r="H3116" s="162" t="s">
        <v>232</v>
      </c>
      <c r="I3116" s="155"/>
      <c r="J3116" s="155"/>
      <c r="K3116" s="155"/>
      <c r="L3116" s="155"/>
      <c r="M3116" s="155"/>
      <c r="N3116" s="155"/>
      <c r="O3116" s="155"/>
      <c r="P3116" s="155"/>
      <c r="Q3116" s="155"/>
      <c r="R3116" s="155"/>
      <c r="S3116" s="155"/>
      <c r="T3116" s="155"/>
      <c r="U3116" s="155"/>
      <c r="V3116" s="155"/>
      <c r="W3116" s="155"/>
      <c r="X3116" s="155"/>
      <c r="Y3116" s="155"/>
      <c r="Z3116" s="155"/>
      <c r="AA3116" s="155"/>
      <c r="AB3116" s="155"/>
      <c r="AC3116" s="155"/>
      <c r="AD3116" s="155"/>
      <c r="AE3116" s="155"/>
      <c r="AF3116" s="155"/>
      <c r="AG3116" s="155"/>
      <c r="AH3116" s="155"/>
      <c r="AI3116" s="155"/>
      <c r="AJ3116" s="155"/>
      <c r="AK3116" s="155"/>
      <c r="AL3116" s="155"/>
      <c r="AM3116" s="155"/>
      <c r="AN3116" s="155"/>
      <c r="AO3116" s="155"/>
      <c r="AP3116" s="155"/>
      <c r="AQ3116" s="155"/>
      <c r="AR3116" s="155"/>
    </row>
    <row r="3117" spans="1:44" ht="102" hidden="1" x14ac:dyDescent="0.3">
      <c r="A3117" s="155"/>
      <c r="B3117" s="166" t="s">
        <v>3257</v>
      </c>
      <c r="C3117" s="167"/>
      <c r="D3117" s="170">
        <v>1687.93</v>
      </c>
      <c r="E3117" s="171">
        <v>1687.93</v>
      </c>
      <c r="F3117" s="161" t="s">
        <v>1738</v>
      </c>
      <c r="G3117" s="165" t="s">
        <v>4107</v>
      </c>
      <c r="H3117" s="162"/>
      <c r="I3117" s="155"/>
      <c r="J3117" s="155"/>
      <c r="K3117" s="155"/>
      <c r="L3117" s="155"/>
      <c r="M3117" s="155"/>
      <c r="N3117" s="155"/>
      <c r="O3117" s="155"/>
      <c r="P3117" s="155"/>
      <c r="Q3117" s="155"/>
      <c r="R3117" s="155"/>
      <c r="S3117" s="155"/>
      <c r="T3117" s="155"/>
      <c r="U3117" s="155"/>
      <c r="V3117" s="155"/>
      <c r="W3117" s="155"/>
      <c r="X3117" s="155"/>
      <c r="Y3117" s="155"/>
      <c r="Z3117" s="155"/>
      <c r="AA3117" s="155"/>
      <c r="AB3117" s="155"/>
      <c r="AC3117" s="155"/>
      <c r="AD3117" s="155"/>
      <c r="AE3117" s="155"/>
      <c r="AF3117" s="155"/>
      <c r="AG3117" s="155"/>
      <c r="AH3117" s="155"/>
      <c r="AI3117" s="155"/>
      <c r="AJ3117" s="155"/>
      <c r="AK3117" s="155"/>
      <c r="AL3117" s="155"/>
      <c r="AM3117" s="155"/>
      <c r="AN3117" s="155"/>
      <c r="AO3117" s="155"/>
      <c r="AP3117" s="155"/>
      <c r="AQ3117" s="155"/>
      <c r="AR3117" s="155"/>
    </row>
    <row r="3118" spans="1:44" ht="102" x14ac:dyDescent="0.3">
      <c r="A3118" s="155"/>
      <c r="B3118" s="161" t="s">
        <v>1738</v>
      </c>
      <c r="C3118" s="162" t="s">
        <v>232</v>
      </c>
      <c r="D3118" s="170">
        <v>2396.6</v>
      </c>
      <c r="E3118" s="171">
        <v>2396.6</v>
      </c>
      <c r="F3118" s="165" t="s">
        <v>4107</v>
      </c>
      <c r="G3118" s="166" t="s">
        <v>2724</v>
      </c>
      <c r="H3118" s="167"/>
      <c r="I3118" s="155"/>
      <c r="J3118" s="155"/>
      <c r="K3118" s="155"/>
      <c r="L3118" s="155"/>
      <c r="M3118" s="155"/>
      <c r="N3118" s="155"/>
      <c r="O3118" s="155"/>
      <c r="P3118" s="155"/>
      <c r="Q3118" s="155"/>
      <c r="R3118" s="155"/>
      <c r="S3118" s="155"/>
      <c r="T3118" s="155"/>
      <c r="U3118" s="155"/>
      <c r="V3118" s="155"/>
      <c r="W3118" s="155"/>
      <c r="X3118" s="155"/>
      <c r="Y3118" s="155"/>
      <c r="Z3118" s="155"/>
      <c r="AA3118" s="155"/>
      <c r="AB3118" s="155"/>
      <c r="AC3118" s="155"/>
      <c r="AD3118" s="155"/>
      <c r="AE3118" s="155"/>
      <c r="AF3118" s="155"/>
      <c r="AG3118" s="155"/>
      <c r="AH3118" s="155"/>
      <c r="AI3118" s="155"/>
      <c r="AJ3118" s="155"/>
      <c r="AK3118" s="155"/>
      <c r="AL3118" s="155"/>
      <c r="AM3118" s="155"/>
      <c r="AN3118" s="155"/>
      <c r="AO3118" s="155"/>
      <c r="AP3118" s="155"/>
      <c r="AQ3118" s="155"/>
      <c r="AR3118" s="155"/>
    </row>
    <row r="3119" spans="1:44" ht="102" hidden="1" x14ac:dyDescent="0.3">
      <c r="A3119" s="155"/>
      <c r="B3119" s="165" t="s">
        <v>4107</v>
      </c>
      <c r="C3119" s="162"/>
      <c r="D3119" s="170">
        <v>2396.6</v>
      </c>
      <c r="E3119" s="171">
        <v>2396.6</v>
      </c>
      <c r="F3119" s="166" t="s">
        <v>2724</v>
      </c>
      <c r="G3119" s="161" t="s">
        <v>1898</v>
      </c>
      <c r="H3119" s="162" t="s">
        <v>329</v>
      </c>
      <c r="I3119" s="155"/>
      <c r="J3119" s="155"/>
      <c r="K3119" s="155"/>
      <c r="L3119" s="155"/>
      <c r="M3119" s="155"/>
      <c r="N3119" s="155"/>
      <c r="O3119" s="155"/>
      <c r="P3119" s="155"/>
      <c r="Q3119" s="155"/>
      <c r="R3119" s="155"/>
      <c r="S3119" s="155"/>
      <c r="T3119" s="155"/>
      <c r="U3119" s="155"/>
      <c r="V3119" s="155"/>
      <c r="W3119" s="155"/>
      <c r="X3119" s="155"/>
      <c r="Y3119" s="155"/>
      <c r="Z3119" s="155"/>
      <c r="AA3119" s="155"/>
      <c r="AB3119" s="155"/>
      <c r="AC3119" s="155"/>
      <c r="AD3119" s="155"/>
      <c r="AE3119" s="155"/>
      <c r="AF3119" s="155"/>
      <c r="AG3119" s="155"/>
      <c r="AH3119" s="155"/>
      <c r="AI3119" s="155"/>
      <c r="AJ3119" s="155"/>
      <c r="AK3119" s="155"/>
      <c r="AL3119" s="155"/>
      <c r="AM3119" s="155"/>
      <c r="AN3119" s="155"/>
      <c r="AO3119" s="155"/>
      <c r="AP3119" s="155"/>
      <c r="AQ3119" s="155"/>
      <c r="AR3119" s="155"/>
    </row>
    <row r="3120" spans="1:44" ht="102" hidden="1" x14ac:dyDescent="0.3">
      <c r="A3120" s="155"/>
      <c r="B3120" s="166" t="s">
        <v>2724</v>
      </c>
      <c r="C3120" s="167"/>
      <c r="D3120" s="170">
        <v>2396.6</v>
      </c>
      <c r="E3120" s="171">
        <v>2396.6</v>
      </c>
      <c r="F3120" s="161" t="s">
        <v>1898</v>
      </c>
      <c r="G3120" s="165" t="s">
        <v>4107</v>
      </c>
      <c r="H3120" s="162"/>
      <c r="I3120" s="155"/>
      <c r="J3120" s="155"/>
      <c r="K3120" s="155"/>
      <c r="L3120" s="155"/>
      <c r="M3120" s="155"/>
      <c r="N3120" s="155"/>
      <c r="O3120" s="155"/>
      <c r="P3120" s="155"/>
      <c r="Q3120" s="155"/>
      <c r="R3120" s="155"/>
      <c r="S3120" s="155"/>
      <c r="T3120" s="155"/>
      <c r="U3120" s="155"/>
      <c r="V3120" s="155"/>
      <c r="W3120" s="155"/>
      <c r="X3120" s="155"/>
      <c r="Y3120" s="155"/>
      <c r="Z3120" s="155"/>
      <c r="AA3120" s="155"/>
      <c r="AB3120" s="155"/>
      <c r="AC3120" s="155"/>
      <c r="AD3120" s="155"/>
      <c r="AE3120" s="155"/>
      <c r="AF3120" s="155"/>
      <c r="AG3120" s="155"/>
      <c r="AH3120" s="155"/>
      <c r="AI3120" s="155"/>
      <c r="AJ3120" s="155"/>
      <c r="AK3120" s="155"/>
      <c r="AL3120" s="155"/>
      <c r="AM3120" s="155"/>
      <c r="AN3120" s="155"/>
      <c r="AO3120" s="155"/>
      <c r="AP3120" s="155"/>
      <c r="AQ3120" s="155"/>
      <c r="AR3120" s="155"/>
    </row>
    <row r="3121" spans="1:44" ht="102" x14ac:dyDescent="0.3">
      <c r="A3121" s="155"/>
      <c r="B3121" s="161" t="s">
        <v>1898</v>
      </c>
      <c r="C3121" s="162" t="s">
        <v>329</v>
      </c>
      <c r="D3121" s="170">
        <v>3603.48</v>
      </c>
      <c r="E3121" s="171">
        <v>3603.48</v>
      </c>
      <c r="F3121" s="165" t="s">
        <v>4107</v>
      </c>
      <c r="G3121" s="166" t="s">
        <v>2775</v>
      </c>
      <c r="H3121" s="167"/>
      <c r="I3121" s="155"/>
      <c r="J3121" s="155"/>
      <c r="K3121" s="155"/>
      <c r="L3121" s="155"/>
      <c r="M3121" s="155"/>
      <c r="N3121" s="155"/>
      <c r="O3121" s="155"/>
      <c r="P3121" s="155"/>
      <c r="Q3121" s="155"/>
      <c r="R3121" s="155"/>
      <c r="S3121" s="155"/>
      <c r="T3121" s="155"/>
      <c r="U3121" s="155"/>
      <c r="V3121" s="155"/>
      <c r="W3121" s="155"/>
      <c r="X3121" s="155"/>
      <c r="Y3121" s="155"/>
      <c r="Z3121" s="155"/>
      <c r="AA3121" s="155"/>
      <c r="AB3121" s="155"/>
      <c r="AC3121" s="155"/>
      <c r="AD3121" s="155"/>
      <c r="AE3121" s="155"/>
      <c r="AF3121" s="155"/>
      <c r="AG3121" s="155"/>
      <c r="AH3121" s="155"/>
      <c r="AI3121" s="155"/>
      <c r="AJ3121" s="155"/>
      <c r="AK3121" s="155"/>
      <c r="AL3121" s="155"/>
      <c r="AM3121" s="155"/>
      <c r="AN3121" s="155"/>
      <c r="AO3121" s="155"/>
      <c r="AP3121" s="155"/>
      <c r="AQ3121" s="155"/>
      <c r="AR3121" s="155"/>
    </row>
    <row r="3122" spans="1:44" ht="102" hidden="1" x14ac:dyDescent="0.3">
      <c r="A3122" s="155"/>
      <c r="B3122" s="165" t="s">
        <v>4107</v>
      </c>
      <c r="C3122" s="162"/>
      <c r="D3122" s="170">
        <v>3603.48</v>
      </c>
      <c r="E3122" s="171">
        <v>3603.48</v>
      </c>
      <c r="F3122" s="166" t="s">
        <v>2775</v>
      </c>
      <c r="G3122" s="161" t="s">
        <v>1791</v>
      </c>
      <c r="H3122" s="162" t="s">
        <v>696</v>
      </c>
      <c r="I3122" s="155"/>
      <c r="J3122" s="155"/>
      <c r="K3122" s="155"/>
      <c r="L3122" s="155"/>
      <c r="M3122" s="155"/>
      <c r="N3122" s="155"/>
      <c r="O3122" s="155"/>
      <c r="P3122" s="155"/>
      <c r="Q3122" s="155"/>
      <c r="R3122" s="155"/>
      <c r="S3122" s="155"/>
      <c r="T3122" s="155"/>
      <c r="U3122" s="155"/>
      <c r="V3122" s="155"/>
      <c r="W3122" s="155"/>
      <c r="X3122" s="155"/>
      <c r="Y3122" s="155"/>
      <c r="Z3122" s="155"/>
      <c r="AA3122" s="155"/>
      <c r="AB3122" s="155"/>
      <c r="AC3122" s="155"/>
      <c r="AD3122" s="155"/>
      <c r="AE3122" s="155"/>
      <c r="AF3122" s="155"/>
      <c r="AG3122" s="155"/>
      <c r="AH3122" s="155"/>
      <c r="AI3122" s="155"/>
      <c r="AJ3122" s="155"/>
      <c r="AK3122" s="155"/>
      <c r="AL3122" s="155"/>
      <c r="AM3122" s="155"/>
      <c r="AN3122" s="155"/>
      <c r="AO3122" s="155"/>
      <c r="AP3122" s="155"/>
      <c r="AQ3122" s="155"/>
      <c r="AR3122" s="155"/>
    </row>
    <row r="3123" spans="1:44" ht="102" hidden="1" x14ac:dyDescent="0.3">
      <c r="A3123" s="155"/>
      <c r="B3123" s="166" t="s">
        <v>2775</v>
      </c>
      <c r="C3123" s="167"/>
      <c r="D3123" s="170">
        <v>3603.48</v>
      </c>
      <c r="E3123" s="171">
        <v>3603.48</v>
      </c>
      <c r="F3123" s="161" t="s">
        <v>1791</v>
      </c>
      <c r="G3123" s="165" t="s">
        <v>4107</v>
      </c>
      <c r="H3123" s="162"/>
      <c r="I3123" s="155"/>
      <c r="J3123" s="155"/>
      <c r="K3123" s="155"/>
      <c r="L3123" s="155"/>
      <c r="M3123" s="155"/>
      <c r="N3123" s="155"/>
      <c r="O3123" s="155"/>
      <c r="P3123" s="155"/>
      <c r="Q3123" s="155"/>
      <c r="R3123" s="155"/>
      <c r="S3123" s="155"/>
      <c r="T3123" s="155"/>
      <c r="U3123" s="155"/>
      <c r="V3123" s="155"/>
      <c r="W3123" s="155"/>
      <c r="X3123" s="155"/>
      <c r="Y3123" s="155"/>
      <c r="Z3123" s="155"/>
      <c r="AA3123" s="155"/>
      <c r="AB3123" s="155"/>
      <c r="AC3123" s="155"/>
      <c r="AD3123" s="155"/>
      <c r="AE3123" s="155"/>
      <c r="AF3123" s="155"/>
      <c r="AG3123" s="155"/>
      <c r="AH3123" s="155"/>
      <c r="AI3123" s="155"/>
      <c r="AJ3123" s="155"/>
      <c r="AK3123" s="155"/>
      <c r="AL3123" s="155"/>
      <c r="AM3123" s="155"/>
      <c r="AN3123" s="155"/>
      <c r="AO3123" s="155"/>
      <c r="AP3123" s="155"/>
      <c r="AQ3123" s="155"/>
      <c r="AR3123" s="155"/>
    </row>
    <row r="3124" spans="1:44" ht="102" x14ac:dyDescent="0.3">
      <c r="A3124" s="155"/>
      <c r="B3124" s="161" t="s">
        <v>1791</v>
      </c>
      <c r="C3124" s="162" t="s">
        <v>696</v>
      </c>
      <c r="D3124" s="170">
        <v>1378.69</v>
      </c>
      <c r="E3124" s="171">
        <v>1378.69</v>
      </c>
      <c r="F3124" s="165" t="s">
        <v>4107</v>
      </c>
      <c r="G3124" s="166" t="s">
        <v>3258</v>
      </c>
      <c r="H3124" s="167"/>
      <c r="I3124" s="155"/>
      <c r="J3124" s="155"/>
      <c r="K3124" s="155"/>
      <c r="L3124" s="155"/>
      <c r="M3124" s="155"/>
      <c r="N3124" s="155"/>
      <c r="O3124" s="155"/>
      <c r="P3124" s="155"/>
      <c r="Q3124" s="155"/>
      <c r="R3124" s="155"/>
      <c r="S3124" s="155"/>
      <c r="T3124" s="155"/>
      <c r="U3124" s="155"/>
      <c r="V3124" s="155"/>
      <c r="W3124" s="155"/>
      <c r="X3124" s="155"/>
      <c r="Y3124" s="155"/>
      <c r="Z3124" s="155"/>
      <c r="AA3124" s="155"/>
      <c r="AB3124" s="155"/>
      <c r="AC3124" s="155"/>
      <c r="AD3124" s="155"/>
      <c r="AE3124" s="155"/>
      <c r="AF3124" s="155"/>
      <c r="AG3124" s="155"/>
      <c r="AH3124" s="155"/>
      <c r="AI3124" s="155"/>
      <c r="AJ3124" s="155"/>
      <c r="AK3124" s="155"/>
      <c r="AL3124" s="155"/>
      <c r="AM3124" s="155"/>
      <c r="AN3124" s="155"/>
      <c r="AO3124" s="155"/>
      <c r="AP3124" s="155"/>
      <c r="AQ3124" s="155"/>
      <c r="AR3124" s="155"/>
    </row>
    <row r="3125" spans="1:44" ht="102" hidden="1" x14ac:dyDescent="0.3">
      <c r="A3125" s="155"/>
      <c r="B3125" s="165" t="s">
        <v>4107</v>
      </c>
      <c r="C3125" s="162"/>
      <c r="D3125" s="170">
        <v>1378.69</v>
      </c>
      <c r="E3125" s="171">
        <v>1378.69</v>
      </c>
      <c r="F3125" s="166" t="s">
        <v>3258</v>
      </c>
      <c r="G3125" s="161" t="s">
        <v>1867</v>
      </c>
      <c r="H3125" s="162" t="s">
        <v>842</v>
      </c>
      <c r="I3125" s="155"/>
      <c r="J3125" s="155"/>
      <c r="K3125" s="155"/>
      <c r="L3125" s="155"/>
      <c r="M3125" s="155"/>
      <c r="N3125" s="155"/>
      <c r="O3125" s="155"/>
      <c r="P3125" s="155"/>
      <c r="Q3125" s="155"/>
      <c r="R3125" s="155"/>
      <c r="S3125" s="155"/>
      <c r="T3125" s="155"/>
      <c r="U3125" s="155"/>
      <c r="V3125" s="155"/>
      <c r="W3125" s="155"/>
      <c r="X3125" s="155"/>
      <c r="Y3125" s="155"/>
      <c r="Z3125" s="155"/>
      <c r="AA3125" s="155"/>
      <c r="AB3125" s="155"/>
      <c r="AC3125" s="155"/>
      <c r="AD3125" s="155"/>
      <c r="AE3125" s="155"/>
      <c r="AF3125" s="155"/>
      <c r="AG3125" s="155"/>
      <c r="AH3125" s="155"/>
      <c r="AI3125" s="155"/>
      <c r="AJ3125" s="155"/>
      <c r="AK3125" s="155"/>
      <c r="AL3125" s="155"/>
      <c r="AM3125" s="155"/>
      <c r="AN3125" s="155"/>
      <c r="AO3125" s="155"/>
      <c r="AP3125" s="155"/>
      <c r="AQ3125" s="155"/>
      <c r="AR3125" s="155"/>
    </row>
    <row r="3126" spans="1:44" ht="102" hidden="1" x14ac:dyDescent="0.3">
      <c r="A3126" s="155"/>
      <c r="B3126" s="166" t="s">
        <v>3258</v>
      </c>
      <c r="C3126" s="167"/>
      <c r="D3126" s="170">
        <v>1378.69</v>
      </c>
      <c r="E3126" s="171">
        <v>1378.69</v>
      </c>
      <c r="F3126" s="161" t="s">
        <v>1867</v>
      </c>
      <c r="G3126" s="165" t="s">
        <v>4107</v>
      </c>
      <c r="H3126" s="162"/>
      <c r="I3126" s="155"/>
      <c r="J3126" s="155"/>
      <c r="K3126" s="155"/>
      <c r="L3126" s="155"/>
      <c r="M3126" s="155"/>
      <c r="N3126" s="155"/>
      <c r="O3126" s="155"/>
      <c r="P3126" s="155"/>
      <c r="Q3126" s="155"/>
      <c r="R3126" s="155"/>
      <c r="S3126" s="155"/>
      <c r="T3126" s="155"/>
      <c r="U3126" s="155"/>
      <c r="V3126" s="155"/>
      <c r="W3126" s="155"/>
      <c r="X3126" s="155"/>
      <c r="Y3126" s="155"/>
      <c r="Z3126" s="155"/>
      <c r="AA3126" s="155"/>
      <c r="AB3126" s="155"/>
      <c r="AC3126" s="155"/>
      <c r="AD3126" s="155"/>
      <c r="AE3126" s="155"/>
      <c r="AF3126" s="155"/>
      <c r="AG3126" s="155"/>
      <c r="AH3126" s="155"/>
      <c r="AI3126" s="155"/>
      <c r="AJ3126" s="155"/>
      <c r="AK3126" s="155"/>
      <c r="AL3126" s="155"/>
      <c r="AM3126" s="155"/>
      <c r="AN3126" s="155"/>
      <c r="AO3126" s="155"/>
      <c r="AP3126" s="155"/>
      <c r="AQ3126" s="155"/>
      <c r="AR3126" s="155"/>
    </row>
    <row r="3127" spans="1:44" ht="102" x14ac:dyDescent="0.3">
      <c r="A3127" s="155"/>
      <c r="B3127" s="161" t="s">
        <v>1867</v>
      </c>
      <c r="C3127" s="162" t="s">
        <v>842</v>
      </c>
      <c r="D3127" s="170">
        <v>1365.8</v>
      </c>
      <c r="E3127" s="171">
        <v>1365.8</v>
      </c>
      <c r="F3127" s="165" t="s">
        <v>4107</v>
      </c>
      <c r="G3127" s="166" t="s">
        <v>3259</v>
      </c>
      <c r="H3127" s="167"/>
      <c r="I3127" s="155"/>
      <c r="J3127" s="155"/>
      <c r="K3127" s="155"/>
      <c r="L3127" s="155"/>
      <c r="M3127" s="155"/>
      <c r="N3127" s="155"/>
      <c r="O3127" s="155"/>
      <c r="P3127" s="155"/>
      <c r="Q3127" s="155"/>
      <c r="R3127" s="155"/>
      <c r="S3127" s="155"/>
      <c r="T3127" s="155"/>
      <c r="U3127" s="155"/>
      <c r="V3127" s="155"/>
      <c r="W3127" s="155"/>
      <c r="X3127" s="155"/>
      <c r="Y3127" s="155"/>
      <c r="Z3127" s="155"/>
      <c r="AA3127" s="155"/>
      <c r="AB3127" s="155"/>
      <c r="AC3127" s="155"/>
      <c r="AD3127" s="155"/>
      <c r="AE3127" s="155"/>
      <c r="AF3127" s="155"/>
      <c r="AG3127" s="155"/>
      <c r="AH3127" s="155"/>
      <c r="AI3127" s="155"/>
      <c r="AJ3127" s="155"/>
      <c r="AK3127" s="155"/>
      <c r="AL3127" s="155"/>
      <c r="AM3127" s="155"/>
      <c r="AN3127" s="155"/>
      <c r="AO3127" s="155"/>
      <c r="AP3127" s="155"/>
      <c r="AQ3127" s="155"/>
      <c r="AR3127" s="155"/>
    </row>
    <row r="3128" spans="1:44" ht="102" hidden="1" x14ac:dyDescent="0.3">
      <c r="A3128" s="155"/>
      <c r="B3128" s="165" t="s">
        <v>4107</v>
      </c>
      <c r="C3128" s="162"/>
      <c r="D3128" s="170">
        <v>1365.8</v>
      </c>
      <c r="E3128" s="171">
        <v>1365.8</v>
      </c>
      <c r="F3128" s="166" t="s">
        <v>3259</v>
      </c>
      <c r="G3128" s="161" t="s">
        <v>1786</v>
      </c>
      <c r="H3128" s="162" t="s">
        <v>625</v>
      </c>
      <c r="I3128" s="155"/>
      <c r="J3128" s="155"/>
      <c r="K3128" s="155"/>
      <c r="L3128" s="155"/>
      <c r="M3128" s="155"/>
      <c r="N3128" s="155"/>
      <c r="O3128" s="155"/>
      <c r="P3128" s="155"/>
      <c r="Q3128" s="155"/>
      <c r="R3128" s="155"/>
      <c r="S3128" s="155"/>
      <c r="T3128" s="155"/>
      <c r="U3128" s="155"/>
      <c r="V3128" s="155"/>
      <c r="W3128" s="155"/>
      <c r="X3128" s="155"/>
      <c r="Y3128" s="155"/>
      <c r="Z3128" s="155"/>
      <c r="AA3128" s="155"/>
      <c r="AB3128" s="155"/>
      <c r="AC3128" s="155"/>
      <c r="AD3128" s="155"/>
      <c r="AE3128" s="155"/>
      <c r="AF3128" s="155"/>
      <c r="AG3128" s="155"/>
      <c r="AH3128" s="155"/>
      <c r="AI3128" s="155"/>
      <c r="AJ3128" s="155"/>
      <c r="AK3128" s="155"/>
      <c r="AL3128" s="155"/>
      <c r="AM3128" s="155"/>
      <c r="AN3128" s="155"/>
      <c r="AO3128" s="155"/>
      <c r="AP3128" s="155"/>
      <c r="AQ3128" s="155"/>
      <c r="AR3128" s="155"/>
    </row>
    <row r="3129" spans="1:44" ht="102" hidden="1" x14ac:dyDescent="0.3">
      <c r="A3129" s="155"/>
      <c r="B3129" s="166" t="s">
        <v>3259</v>
      </c>
      <c r="C3129" s="167"/>
      <c r="D3129" s="170">
        <v>1365.8</v>
      </c>
      <c r="E3129" s="171">
        <v>1365.8</v>
      </c>
      <c r="F3129" s="161" t="s">
        <v>1786</v>
      </c>
      <c r="G3129" s="165" t="s">
        <v>4107</v>
      </c>
      <c r="H3129" s="162"/>
      <c r="I3129" s="155"/>
      <c r="J3129" s="155"/>
      <c r="K3129" s="155"/>
      <c r="L3129" s="155"/>
      <c r="M3129" s="155"/>
      <c r="N3129" s="155"/>
      <c r="O3129" s="155"/>
      <c r="P3129" s="155"/>
      <c r="Q3129" s="155"/>
      <c r="R3129" s="155"/>
      <c r="S3129" s="155"/>
      <c r="T3129" s="155"/>
      <c r="U3129" s="155"/>
      <c r="V3129" s="155"/>
      <c r="W3129" s="155"/>
      <c r="X3129" s="155"/>
      <c r="Y3129" s="155"/>
      <c r="Z3129" s="155"/>
      <c r="AA3129" s="155"/>
      <c r="AB3129" s="155"/>
      <c r="AC3129" s="155"/>
      <c r="AD3129" s="155"/>
      <c r="AE3129" s="155"/>
      <c r="AF3129" s="155"/>
      <c r="AG3129" s="155"/>
      <c r="AH3129" s="155"/>
      <c r="AI3129" s="155"/>
      <c r="AJ3129" s="155"/>
      <c r="AK3129" s="155"/>
      <c r="AL3129" s="155"/>
      <c r="AM3129" s="155"/>
      <c r="AN3129" s="155"/>
      <c r="AO3129" s="155"/>
      <c r="AP3129" s="155"/>
      <c r="AQ3129" s="155"/>
      <c r="AR3129" s="155"/>
    </row>
    <row r="3130" spans="1:44" ht="102" x14ac:dyDescent="0.3">
      <c r="A3130" s="155"/>
      <c r="B3130" s="161" t="s">
        <v>1786</v>
      </c>
      <c r="C3130" s="162" t="s">
        <v>625</v>
      </c>
      <c r="D3130" s="170">
        <v>1679.34</v>
      </c>
      <c r="E3130" s="171">
        <v>1679.34</v>
      </c>
      <c r="F3130" s="165" t="s">
        <v>4107</v>
      </c>
      <c r="G3130" s="166" t="s">
        <v>3260</v>
      </c>
      <c r="H3130" s="167"/>
      <c r="I3130" s="155"/>
      <c r="J3130" s="155"/>
      <c r="K3130" s="155"/>
      <c r="L3130" s="155"/>
      <c r="M3130" s="155"/>
      <c r="N3130" s="155"/>
      <c r="O3130" s="155"/>
      <c r="P3130" s="155"/>
      <c r="Q3130" s="155"/>
      <c r="R3130" s="155"/>
      <c r="S3130" s="155"/>
      <c r="T3130" s="155"/>
      <c r="U3130" s="155"/>
      <c r="V3130" s="155"/>
      <c r="W3130" s="155"/>
      <c r="X3130" s="155"/>
      <c r="Y3130" s="155"/>
      <c r="Z3130" s="155"/>
      <c r="AA3130" s="155"/>
      <c r="AB3130" s="155"/>
      <c r="AC3130" s="155"/>
      <c r="AD3130" s="155"/>
      <c r="AE3130" s="155"/>
      <c r="AF3130" s="155"/>
      <c r="AG3130" s="155"/>
      <c r="AH3130" s="155"/>
      <c r="AI3130" s="155"/>
      <c r="AJ3130" s="155"/>
      <c r="AK3130" s="155"/>
      <c r="AL3130" s="155"/>
      <c r="AM3130" s="155"/>
      <c r="AN3130" s="155"/>
      <c r="AO3130" s="155"/>
      <c r="AP3130" s="155"/>
      <c r="AQ3130" s="155"/>
      <c r="AR3130" s="155"/>
    </row>
    <row r="3131" spans="1:44" ht="102" hidden="1" x14ac:dyDescent="0.3">
      <c r="A3131" s="155"/>
      <c r="B3131" s="165" t="s">
        <v>4107</v>
      </c>
      <c r="C3131" s="162"/>
      <c r="D3131" s="170">
        <v>1679.34</v>
      </c>
      <c r="E3131" s="171">
        <v>1679.34</v>
      </c>
      <c r="F3131" s="166" t="s">
        <v>3260</v>
      </c>
      <c r="G3131" s="161" t="s">
        <v>2278</v>
      </c>
      <c r="H3131" s="162" t="s">
        <v>1123</v>
      </c>
      <c r="I3131" s="155"/>
      <c r="J3131" s="155"/>
      <c r="K3131" s="155"/>
      <c r="L3131" s="155"/>
      <c r="M3131" s="155"/>
      <c r="N3131" s="155"/>
      <c r="O3131" s="155"/>
      <c r="P3131" s="155"/>
      <c r="Q3131" s="155"/>
      <c r="R3131" s="155"/>
      <c r="S3131" s="155"/>
      <c r="T3131" s="155"/>
      <c r="U3131" s="155"/>
      <c r="V3131" s="155"/>
      <c r="W3131" s="155"/>
      <c r="X3131" s="155"/>
      <c r="Y3131" s="155"/>
      <c r="Z3131" s="155"/>
      <c r="AA3131" s="155"/>
      <c r="AB3131" s="155"/>
      <c r="AC3131" s="155"/>
      <c r="AD3131" s="155"/>
      <c r="AE3131" s="155"/>
      <c r="AF3131" s="155"/>
      <c r="AG3131" s="155"/>
      <c r="AH3131" s="155"/>
      <c r="AI3131" s="155"/>
      <c r="AJ3131" s="155"/>
      <c r="AK3131" s="155"/>
      <c r="AL3131" s="155"/>
      <c r="AM3131" s="155"/>
      <c r="AN3131" s="155"/>
      <c r="AO3131" s="155"/>
      <c r="AP3131" s="155"/>
      <c r="AQ3131" s="155"/>
      <c r="AR3131" s="155"/>
    </row>
    <row r="3132" spans="1:44" ht="102" hidden="1" x14ac:dyDescent="0.3">
      <c r="A3132" s="155"/>
      <c r="B3132" s="166" t="s">
        <v>3260</v>
      </c>
      <c r="C3132" s="167"/>
      <c r="D3132" s="170">
        <v>1679.34</v>
      </c>
      <c r="E3132" s="171">
        <v>1679.34</v>
      </c>
      <c r="F3132" s="161" t="s">
        <v>2278</v>
      </c>
      <c r="G3132" s="165" t="s">
        <v>4107</v>
      </c>
      <c r="H3132" s="162"/>
      <c r="I3132" s="155"/>
      <c r="J3132" s="155"/>
      <c r="K3132" s="155"/>
      <c r="L3132" s="155"/>
      <c r="M3132" s="155"/>
      <c r="N3132" s="155"/>
      <c r="O3132" s="155"/>
      <c r="P3132" s="155"/>
      <c r="Q3132" s="155"/>
      <c r="R3132" s="155"/>
      <c r="S3132" s="155"/>
      <c r="T3132" s="155"/>
      <c r="U3132" s="155"/>
      <c r="V3132" s="155"/>
      <c r="W3132" s="155"/>
      <c r="X3132" s="155"/>
      <c r="Y3132" s="155"/>
      <c r="Z3132" s="155"/>
      <c r="AA3132" s="155"/>
      <c r="AB3132" s="155"/>
      <c r="AC3132" s="155"/>
      <c r="AD3132" s="155"/>
      <c r="AE3132" s="155"/>
      <c r="AF3132" s="155"/>
      <c r="AG3132" s="155"/>
      <c r="AH3132" s="155"/>
      <c r="AI3132" s="155"/>
      <c r="AJ3132" s="155"/>
      <c r="AK3132" s="155"/>
      <c r="AL3132" s="155"/>
      <c r="AM3132" s="155"/>
      <c r="AN3132" s="155"/>
      <c r="AO3132" s="155"/>
      <c r="AP3132" s="155"/>
      <c r="AQ3132" s="155"/>
      <c r="AR3132" s="155"/>
    </row>
    <row r="3133" spans="1:44" ht="102" x14ac:dyDescent="0.3">
      <c r="A3133" s="155"/>
      <c r="B3133" s="161" t="s">
        <v>2278</v>
      </c>
      <c r="C3133" s="162" t="s">
        <v>1123</v>
      </c>
      <c r="D3133" s="170">
        <v>2581.2800000000002</v>
      </c>
      <c r="E3133" s="171">
        <v>2581.2800000000002</v>
      </c>
      <c r="F3133" s="165" t="s">
        <v>4107</v>
      </c>
      <c r="G3133" s="166" t="s">
        <v>3489</v>
      </c>
      <c r="H3133" s="167"/>
      <c r="I3133" s="155"/>
      <c r="J3133" s="155"/>
      <c r="K3133" s="155"/>
      <c r="L3133" s="155"/>
      <c r="M3133" s="155"/>
      <c r="N3133" s="155"/>
      <c r="O3133" s="155"/>
      <c r="P3133" s="155"/>
      <c r="Q3133" s="155"/>
      <c r="R3133" s="155"/>
      <c r="S3133" s="155"/>
      <c r="T3133" s="155"/>
      <c r="U3133" s="155"/>
      <c r="V3133" s="155"/>
      <c r="W3133" s="155"/>
      <c r="X3133" s="155"/>
      <c r="Y3133" s="155"/>
      <c r="Z3133" s="155"/>
      <c r="AA3133" s="155"/>
      <c r="AB3133" s="155"/>
      <c r="AC3133" s="155"/>
      <c r="AD3133" s="155"/>
      <c r="AE3133" s="155"/>
      <c r="AF3133" s="155"/>
      <c r="AG3133" s="155"/>
      <c r="AH3133" s="155"/>
      <c r="AI3133" s="155"/>
      <c r="AJ3133" s="155"/>
      <c r="AK3133" s="155"/>
      <c r="AL3133" s="155"/>
      <c r="AM3133" s="155"/>
      <c r="AN3133" s="155"/>
      <c r="AO3133" s="155"/>
      <c r="AP3133" s="155"/>
      <c r="AQ3133" s="155"/>
      <c r="AR3133" s="155"/>
    </row>
    <row r="3134" spans="1:44" ht="102" hidden="1" x14ac:dyDescent="0.3">
      <c r="A3134" s="155"/>
      <c r="B3134" s="165" t="s">
        <v>4107</v>
      </c>
      <c r="C3134" s="162"/>
      <c r="D3134" s="170">
        <v>2581.2800000000002</v>
      </c>
      <c r="E3134" s="171">
        <v>2581.2800000000002</v>
      </c>
      <c r="F3134" s="166" t="s">
        <v>3489</v>
      </c>
      <c r="G3134" s="161" t="s">
        <v>1890</v>
      </c>
      <c r="H3134" s="162" t="s">
        <v>909</v>
      </c>
      <c r="I3134" s="155"/>
      <c r="J3134" s="155"/>
      <c r="K3134" s="155"/>
      <c r="L3134" s="155"/>
      <c r="M3134" s="155"/>
      <c r="N3134" s="155"/>
      <c r="O3134" s="155"/>
      <c r="P3134" s="155"/>
      <c r="Q3134" s="155"/>
      <c r="R3134" s="155"/>
      <c r="S3134" s="155"/>
      <c r="T3134" s="155"/>
      <c r="U3134" s="155"/>
      <c r="V3134" s="155"/>
      <c r="W3134" s="155"/>
      <c r="X3134" s="155"/>
      <c r="Y3134" s="155"/>
      <c r="Z3134" s="155"/>
      <c r="AA3134" s="155"/>
      <c r="AB3134" s="155"/>
      <c r="AC3134" s="155"/>
      <c r="AD3134" s="155"/>
      <c r="AE3134" s="155"/>
      <c r="AF3134" s="155"/>
      <c r="AG3134" s="155"/>
      <c r="AH3134" s="155"/>
      <c r="AI3134" s="155"/>
      <c r="AJ3134" s="155"/>
      <c r="AK3134" s="155"/>
      <c r="AL3134" s="155"/>
      <c r="AM3134" s="155"/>
      <c r="AN3134" s="155"/>
      <c r="AO3134" s="155"/>
      <c r="AP3134" s="155"/>
      <c r="AQ3134" s="155"/>
      <c r="AR3134" s="155"/>
    </row>
    <row r="3135" spans="1:44" ht="102" hidden="1" x14ac:dyDescent="0.3">
      <c r="A3135" s="155"/>
      <c r="B3135" s="166" t="s">
        <v>3489</v>
      </c>
      <c r="C3135" s="167"/>
      <c r="D3135" s="170">
        <v>2581.2800000000002</v>
      </c>
      <c r="E3135" s="171">
        <v>2581.2800000000002</v>
      </c>
      <c r="F3135" s="161" t="s">
        <v>1890</v>
      </c>
      <c r="G3135" s="165" t="s">
        <v>4107</v>
      </c>
      <c r="H3135" s="162"/>
      <c r="I3135" s="155"/>
      <c r="J3135" s="155"/>
      <c r="K3135" s="155"/>
      <c r="L3135" s="155"/>
      <c r="M3135" s="155"/>
      <c r="N3135" s="155"/>
      <c r="O3135" s="155"/>
      <c r="P3135" s="155"/>
      <c r="Q3135" s="155"/>
      <c r="R3135" s="155"/>
      <c r="S3135" s="155"/>
      <c r="T3135" s="155"/>
      <c r="U3135" s="155"/>
      <c r="V3135" s="155"/>
      <c r="W3135" s="155"/>
      <c r="X3135" s="155"/>
      <c r="Y3135" s="155"/>
      <c r="Z3135" s="155"/>
      <c r="AA3135" s="155"/>
      <c r="AB3135" s="155"/>
      <c r="AC3135" s="155"/>
      <c r="AD3135" s="155"/>
      <c r="AE3135" s="155"/>
      <c r="AF3135" s="155"/>
      <c r="AG3135" s="155"/>
      <c r="AH3135" s="155"/>
      <c r="AI3135" s="155"/>
      <c r="AJ3135" s="155"/>
      <c r="AK3135" s="155"/>
      <c r="AL3135" s="155"/>
      <c r="AM3135" s="155"/>
      <c r="AN3135" s="155"/>
      <c r="AO3135" s="155"/>
      <c r="AP3135" s="155"/>
      <c r="AQ3135" s="155"/>
      <c r="AR3135" s="155"/>
    </row>
    <row r="3136" spans="1:44" ht="102" x14ac:dyDescent="0.3">
      <c r="A3136" s="155"/>
      <c r="B3136" s="161" t="s">
        <v>1890</v>
      </c>
      <c r="C3136" s="162" t="s">
        <v>909</v>
      </c>
      <c r="D3136" s="170">
        <v>1395.87</v>
      </c>
      <c r="E3136" s="171">
        <v>1395.87</v>
      </c>
      <c r="F3136" s="165" t="s">
        <v>4107</v>
      </c>
      <c r="G3136" s="166" t="s">
        <v>3261</v>
      </c>
      <c r="H3136" s="167"/>
      <c r="I3136" s="155"/>
      <c r="J3136" s="155"/>
      <c r="K3136" s="155"/>
      <c r="L3136" s="155"/>
      <c r="M3136" s="155"/>
      <c r="N3136" s="155"/>
      <c r="O3136" s="155"/>
      <c r="P3136" s="155"/>
      <c r="Q3136" s="155"/>
      <c r="R3136" s="155"/>
      <c r="S3136" s="155"/>
      <c r="T3136" s="155"/>
      <c r="U3136" s="155"/>
      <c r="V3136" s="155"/>
      <c r="W3136" s="155"/>
      <c r="X3136" s="155"/>
      <c r="Y3136" s="155"/>
      <c r="Z3136" s="155"/>
      <c r="AA3136" s="155"/>
      <c r="AB3136" s="155"/>
      <c r="AC3136" s="155"/>
      <c r="AD3136" s="155"/>
      <c r="AE3136" s="155"/>
      <c r="AF3136" s="155"/>
      <c r="AG3136" s="155"/>
      <c r="AH3136" s="155"/>
      <c r="AI3136" s="155"/>
      <c r="AJ3136" s="155"/>
      <c r="AK3136" s="155"/>
      <c r="AL3136" s="155"/>
      <c r="AM3136" s="155"/>
      <c r="AN3136" s="155"/>
      <c r="AO3136" s="155"/>
      <c r="AP3136" s="155"/>
      <c r="AQ3136" s="155"/>
      <c r="AR3136" s="155"/>
    </row>
    <row r="3137" spans="1:44" ht="102" hidden="1" x14ac:dyDescent="0.3">
      <c r="A3137" s="155"/>
      <c r="B3137" s="165" t="s">
        <v>4107</v>
      </c>
      <c r="C3137" s="162"/>
      <c r="D3137" s="170">
        <v>1395.87</v>
      </c>
      <c r="E3137" s="171">
        <v>1395.87</v>
      </c>
      <c r="F3137" s="166" t="s">
        <v>3261</v>
      </c>
      <c r="G3137" s="161" t="s">
        <v>1882</v>
      </c>
      <c r="H3137" s="162" t="s">
        <v>884</v>
      </c>
      <c r="I3137" s="155"/>
      <c r="J3137" s="155"/>
      <c r="K3137" s="155"/>
      <c r="L3137" s="155"/>
      <c r="M3137" s="155"/>
      <c r="N3137" s="155"/>
      <c r="O3137" s="155"/>
      <c r="P3137" s="155"/>
      <c r="Q3137" s="155"/>
      <c r="R3137" s="155"/>
      <c r="S3137" s="155"/>
      <c r="T3137" s="155"/>
      <c r="U3137" s="155"/>
      <c r="V3137" s="155"/>
      <c r="W3137" s="155"/>
      <c r="X3137" s="155"/>
      <c r="Y3137" s="155"/>
      <c r="Z3137" s="155"/>
      <c r="AA3137" s="155"/>
      <c r="AB3137" s="155"/>
      <c r="AC3137" s="155"/>
      <c r="AD3137" s="155"/>
      <c r="AE3137" s="155"/>
      <c r="AF3137" s="155"/>
      <c r="AG3137" s="155"/>
      <c r="AH3137" s="155"/>
      <c r="AI3137" s="155"/>
      <c r="AJ3137" s="155"/>
      <c r="AK3137" s="155"/>
      <c r="AL3137" s="155"/>
      <c r="AM3137" s="155"/>
      <c r="AN3137" s="155"/>
      <c r="AO3137" s="155"/>
      <c r="AP3137" s="155"/>
      <c r="AQ3137" s="155"/>
      <c r="AR3137" s="155"/>
    </row>
    <row r="3138" spans="1:44" ht="102" hidden="1" x14ac:dyDescent="0.3">
      <c r="A3138" s="155"/>
      <c r="B3138" s="166" t="s">
        <v>3261</v>
      </c>
      <c r="C3138" s="167"/>
      <c r="D3138" s="170">
        <v>1395.87</v>
      </c>
      <c r="E3138" s="171">
        <v>1395.87</v>
      </c>
      <c r="F3138" s="161" t="s">
        <v>1882</v>
      </c>
      <c r="G3138" s="165" t="s">
        <v>4107</v>
      </c>
      <c r="H3138" s="162"/>
      <c r="I3138" s="155"/>
      <c r="J3138" s="155"/>
      <c r="K3138" s="155"/>
      <c r="L3138" s="155"/>
      <c r="M3138" s="155"/>
      <c r="N3138" s="155"/>
      <c r="O3138" s="155"/>
      <c r="P3138" s="155"/>
      <c r="Q3138" s="155"/>
      <c r="R3138" s="155"/>
      <c r="S3138" s="155"/>
      <c r="T3138" s="155"/>
      <c r="U3138" s="155"/>
      <c r="V3138" s="155"/>
      <c r="W3138" s="155"/>
      <c r="X3138" s="155"/>
      <c r="Y3138" s="155"/>
      <c r="Z3138" s="155"/>
      <c r="AA3138" s="155"/>
      <c r="AB3138" s="155"/>
      <c r="AC3138" s="155"/>
      <c r="AD3138" s="155"/>
      <c r="AE3138" s="155"/>
      <c r="AF3138" s="155"/>
      <c r="AG3138" s="155"/>
      <c r="AH3138" s="155"/>
      <c r="AI3138" s="155"/>
      <c r="AJ3138" s="155"/>
      <c r="AK3138" s="155"/>
      <c r="AL3138" s="155"/>
      <c r="AM3138" s="155"/>
      <c r="AN3138" s="155"/>
      <c r="AO3138" s="155"/>
      <c r="AP3138" s="155"/>
      <c r="AQ3138" s="155"/>
      <c r="AR3138" s="155"/>
    </row>
    <row r="3139" spans="1:44" ht="102" x14ac:dyDescent="0.3">
      <c r="A3139" s="155"/>
      <c r="B3139" s="161" t="s">
        <v>1882</v>
      </c>
      <c r="C3139" s="162" t="s">
        <v>884</v>
      </c>
      <c r="D3139" s="170">
        <v>1447.41</v>
      </c>
      <c r="E3139" s="171">
        <v>1447.41</v>
      </c>
      <c r="F3139" s="165" t="s">
        <v>4107</v>
      </c>
      <c r="G3139" s="166" t="s">
        <v>3262</v>
      </c>
      <c r="H3139" s="167"/>
      <c r="I3139" s="155"/>
      <c r="J3139" s="155"/>
      <c r="K3139" s="155"/>
      <c r="L3139" s="155"/>
      <c r="M3139" s="155"/>
      <c r="N3139" s="155"/>
      <c r="O3139" s="155"/>
      <c r="P3139" s="155"/>
      <c r="Q3139" s="155"/>
      <c r="R3139" s="155"/>
      <c r="S3139" s="155"/>
      <c r="T3139" s="155"/>
      <c r="U3139" s="155"/>
      <c r="V3139" s="155"/>
      <c r="W3139" s="155"/>
      <c r="X3139" s="155"/>
      <c r="Y3139" s="155"/>
      <c r="Z3139" s="155"/>
      <c r="AA3139" s="155"/>
      <c r="AB3139" s="155"/>
      <c r="AC3139" s="155"/>
      <c r="AD3139" s="155"/>
      <c r="AE3139" s="155"/>
      <c r="AF3139" s="155"/>
      <c r="AG3139" s="155"/>
      <c r="AH3139" s="155"/>
      <c r="AI3139" s="155"/>
      <c r="AJ3139" s="155"/>
      <c r="AK3139" s="155"/>
      <c r="AL3139" s="155"/>
      <c r="AM3139" s="155"/>
      <c r="AN3139" s="155"/>
      <c r="AO3139" s="155"/>
      <c r="AP3139" s="155"/>
      <c r="AQ3139" s="155"/>
      <c r="AR3139" s="155"/>
    </row>
    <row r="3140" spans="1:44" ht="102" hidden="1" x14ac:dyDescent="0.3">
      <c r="A3140" s="155"/>
      <c r="B3140" s="165" t="s">
        <v>4107</v>
      </c>
      <c r="C3140" s="162"/>
      <c r="D3140" s="170">
        <v>1447.41</v>
      </c>
      <c r="E3140" s="171">
        <v>1447.41</v>
      </c>
      <c r="F3140" s="166" t="s">
        <v>3262</v>
      </c>
      <c r="G3140" s="161" t="s">
        <v>2266</v>
      </c>
      <c r="H3140" s="162" t="s">
        <v>645</v>
      </c>
      <c r="I3140" s="155"/>
      <c r="J3140" s="155"/>
      <c r="K3140" s="155"/>
      <c r="L3140" s="155"/>
      <c r="M3140" s="155"/>
      <c r="N3140" s="155"/>
      <c r="O3140" s="155"/>
      <c r="P3140" s="155"/>
      <c r="Q3140" s="155"/>
      <c r="R3140" s="155"/>
      <c r="S3140" s="155"/>
      <c r="T3140" s="155"/>
      <c r="U3140" s="155"/>
      <c r="V3140" s="155"/>
      <c r="W3140" s="155"/>
      <c r="X3140" s="155"/>
      <c r="Y3140" s="155"/>
      <c r="Z3140" s="155"/>
      <c r="AA3140" s="155"/>
      <c r="AB3140" s="155"/>
      <c r="AC3140" s="155"/>
      <c r="AD3140" s="155"/>
      <c r="AE3140" s="155"/>
      <c r="AF3140" s="155"/>
      <c r="AG3140" s="155"/>
      <c r="AH3140" s="155"/>
      <c r="AI3140" s="155"/>
      <c r="AJ3140" s="155"/>
      <c r="AK3140" s="155"/>
      <c r="AL3140" s="155"/>
      <c r="AM3140" s="155"/>
      <c r="AN3140" s="155"/>
      <c r="AO3140" s="155"/>
      <c r="AP3140" s="155"/>
      <c r="AQ3140" s="155"/>
      <c r="AR3140" s="155"/>
    </row>
    <row r="3141" spans="1:44" ht="102" hidden="1" x14ac:dyDescent="0.3">
      <c r="A3141" s="155"/>
      <c r="B3141" s="166" t="s">
        <v>3262</v>
      </c>
      <c r="C3141" s="167"/>
      <c r="D3141" s="170">
        <v>1447.41</v>
      </c>
      <c r="E3141" s="171">
        <v>1447.41</v>
      </c>
      <c r="F3141" s="161" t="s">
        <v>2266</v>
      </c>
      <c r="G3141" s="165" t="s">
        <v>4107</v>
      </c>
      <c r="H3141" s="162"/>
      <c r="I3141" s="155"/>
      <c r="J3141" s="155"/>
      <c r="K3141" s="155"/>
      <c r="L3141" s="155"/>
      <c r="M3141" s="155"/>
      <c r="N3141" s="155"/>
      <c r="O3141" s="155"/>
      <c r="P3141" s="155"/>
      <c r="Q3141" s="155"/>
      <c r="R3141" s="155"/>
      <c r="S3141" s="155"/>
      <c r="T3141" s="155"/>
      <c r="U3141" s="155"/>
      <c r="V3141" s="155"/>
      <c r="W3141" s="155"/>
      <c r="X3141" s="155"/>
      <c r="Y3141" s="155"/>
      <c r="Z3141" s="155"/>
      <c r="AA3141" s="155"/>
      <c r="AB3141" s="155"/>
      <c r="AC3141" s="155"/>
      <c r="AD3141" s="155"/>
      <c r="AE3141" s="155"/>
      <c r="AF3141" s="155"/>
      <c r="AG3141" s="155"/>
      <c r="AH3141" s="155"/>
      <c r="AI3141" s="155"/>
      <c r="AJ3141" s="155"/>
      <c r="AK3141" s="155"/>
      <c r="AL3141" s="155"/>
      <c r="AM3141" s="155"/>
      <c r="AN3141" s="155"/>
      <c r="AO3141" s="155"/>
      <c r="AP3141" s="155"/>
      <c r="AQ3141" s="155"/>
      <c r="AR3141" s="155"/>
    </row>
    <row r="3142" spans="1:44" ht="102" x14ac:dyDescent="0.3">
      <c r="A3142" s="155"/>
      <c r="B3142" s="161" t="s">
        <v>2266</v>
      </c>
      <c r="C3142" s="162" t="s">
        <v>645</v>
      </c>
      <c r="D3142" s="170">
        <v>2615.64</v>
      </c>
      <c r="E3142" s="171">
        <v>2615.64</v>
      </c>
      <c r="F3142" s="165" t="s">
        <v>4107</v>
      </c>
      <c r="G3142" s="166" t="s">
        <v>3491</v>
      </c>
      <c r="H3142" s="167"/>
      <c r="I3142" s="155"/>
      <c r="J3142" s="155"/>
      <c r="K3142" s="155"/>
      <c r="L3142" s="155"/>
      <c r="M3142" s="155"/>
      <c r="N3142" s="155"/>
      <c r="O3142" s="155"/>
      <c r="P3142" s="155"/>
      <c r="Q3142" s="155"/>
      <c r="R3142" s="155"/>
      <c r="S3142" s="155"/>
      <c r="T3142" s="155"/>
      <c r="U3142" s="155"/>
      <c r="V3142" s="155"/>
      <c r="W3142" s="155"/>
      <c r="X3142" s="155"/>
      <c r="Y3142" s="155"/>
      <c r="Z3142" s="155"/>
      <c r="AA3142" s="155"/>
      <c r="AB3142" s="155"/>
      <c r="AC3142" s="155"/>
      <c r="AD3142" s="155"/>
      <c r="AE3142" s="155"/>
      <c r="AF3142" s="155"/>
      <c r="AG3142" s="155"/>
      <c r="AH3142" s="155"/>
      <c r="AI3142" s="155"/>
      <c r="AJ3142" s="155"/>
      <c r="AK3142" s="155"/>
      <c r="AL3142" s="155"/>
      <c r="AM3142" s="155"/>
      <c r="AN3142" s="155"/>
      <c r="AO3142" s="155"/>
      <c r="AP3142" s="155"/>
      <c r="AQ3142" s="155"/>
      <c r="AR3142" s="155"/>
    </row>
    <row r="3143" spans="1:44" ht="102" hidden="1" x14ac:dyDescent="0.3">
      <c r="A3143" s="155"/>
      <c r="B3143" s="165" t="s">
        <v>4107</v>
      </c>
      <c r="C3143" s="162"/>
      <c r="D3143" s="170">
        <v>2615.64</v>
      </c>
      <c r="E3143" s="171">
        <v>2615.64</v>
      </c>
      <c r="F3143" s="166" t="s">
        <v>3491</v>
      </c>
      <c r="G3143" s="161" t="s">
        <v>2302</v>
      </c>
      <c r="H3143" s="162" t="s">
        <v>912</v>
      </c>
      <c r="I3143" s="155"/>
      <c r="J3143" s="155"/>
      <c r="K3143" s="155"/>
      <c r="L3143" s="155"/>
      <c r="M3143" s="155"/>
      <c r="N3143" s="155"/>
      <c r="O3143" s="155"/>
      <c r="P3143" s="155"/>
      <c r="Q3143" s="155"/>
      <c r="R3143" s="155"/>
      <c r="S3143" s="155"/>
      <c r="T3143" s="155"/>
      <c r="U3143" s="155"/>
      <c r="V3143" s="155"/>
      <c r="W3143" s="155"/>
      <c r="X3143" s="155"/>
      <c r="Y3143" s="155"/>
      <c r="Z3143" s="155"/>
      <c r="AA3143" s="155"/>
      <c r="AB3143" s="155"/>
      <c r="AC3143" s="155"/>
      <c r="AD3143" s="155"/>
      <c r="AE3143" s="155"/>
      <c r="AF3143" s="155"/>
      <c r="AG3143" s="155"/>
      <c r="AH3143" s="155"/>
      <c r="AI3143" s="155"/>
      <c r="AJ3143" s="155"/>
      <c r="AK3143" s="155"/>
      <c r="AL3143" s="155"/>
      <c r="AM3143" s="155"/>
      <c r="AN3143" s="155"/>
      <c r="AO3143" s="155"/>
      <c r="AP3143" s="155"/>
      <c r="AQ3143" s="155"/>
      <c r="AR3143" s="155"/>
    </row>
    <row r="3144" spans="1:44" ht="102" hidden="1" x14ac:dyDescent="0.3">
      <c r="A3144" s="155"/>
      <c r="B3144" s="166" t="s">
        <v>3491</v>
      </c>
      <c r="C3144" s="167"/>
      <c r="D3144" s="170">
        <v>2615.64</v>
      </c>
      <c r="E3144" s="171">
        <v>2615.64</v>
      </c>
      <c r="F3144" s="161" t="s">
        <v>2302</v>
      </c>
      <c r="G3144" s="165" t="s">
        <v>4107</v>
      </c>
      <c r="H3144" s="162"/>
      <c r="I3144" s="155"/>
      <c r="J3144" s="155"/>
      <c r="K3144" s="155"/>
      <c r="L3144" s="155"/>
      <c r="M3144" s="155"/>
      <c r="N3144" s="155"/>
      <c r="O3144" s="155"/>
      <c r="P3144" s="155"/>
      <c r="Q3144" s="155"/>
      <c r="R3144" s="155"/>
      <c r="S3144" s="155"/>
      <c r="T3144" s="155"/>
      <c r="U3144" s="155"/>
      <c r="V3144" s="155"/>
      <c r="W3144" s="155"/>
      <c r="X3144" s="155"/>
      <c r="Y3144" s="155"/>
      <c r="Z3144" s="155"/>
      <c r="AA3144" s="155"/>
      <c r="AB3144" s="155"/>
      <c r="AC3144" s="155"/>
      <c r="AD3144" s="155"/>
      <c r="AE3144" s="155"/>
      <c r="AF3144" s="155"/>
      <c r="AG3144" s="155"/>
      <c r="AH3144" s="155"/>
      <c r="AI3144" s="155"/>
      <c r="AJ3144" s="155"/>
      <c r="AK3144" s="155"/>
      <c r="AL3144" s="155"/>
      <c r="AM3144" s="155"/>
      <c r="AN3144" s="155"/>
      <c r="AO3144" s="155"/>
      <c r="AP3144" s="155"/>
      <c r="AQ3144" s="155"/>
      <c r="AR3144" s="155"/>
    </row>
    <row r="3145" spans="1:44" ht="102" x14ac:dyDescent="0.3">
      <c r="A3145" s="155"/>
      <c r="B3145" s="161" t="s">
        <v>2302</v>
      </c>
      <c r="C3145" s="162" t="s">
        <v>912</v>
      </c>
      <c r="D3145" s="170">
        <v>1687.93</v>
      </c>
      <c r="E3145" s="171">
        <v>1687.93</v>
      </c>
      <c r="F3145" s="165" t="s">
        <v>4107</v>
      </c>
      <c r="G3145" s="166" t="s">
        <v>3467</v>
      </c>
      <c r="H3145" s="167"/>
      <c r="I3145" s="155"/>
      <c r="J3145" s="155"/>
      <c r="K3145" s="155"/>
      <c r="L3145" s="155"/>
      <c r="M3145" s="155"/>
      <c r="N3145" s="155"/>
      <c r="O3145" s="155"/>
      <c r="P3145" s="155"/>
      <c r="Q3145" s="155"/>
      <c r="R3145" s="155"/>
      <c r="S3145" s="155"/>
      <c r="T3145" s="155"/>
      <c r="U3145" s="155"/>
      <c r="V3145" s="155"/>
      <c r="W3145" s="155"/>
      <c r="X3145" s="155"/>
      <c r="Y3145" s="155"/>
      <c r="Z3145" s="155"/>
      <c r="AA3145" s="155"/>
      <c r="AB3145" s="155"/>
      <c r="AC3145" s="155"/>
      <c r="AD3145" s="155"/>
      <c r="AE3145" s="155"/>
      <c r="AF3145" s="155"/>
      <c r="AG3145" s="155"/>
      <c r="AH3145" s="155"/>
      <c r="AI3145" s="155"/>
      <c r="AJ3145" s="155"/>
      <c r="AK3145" s="155"/>
      <c r="AL3145" s="155"/>
      <c r="AM3145" s="155"/>
      <c r="AN3145" s="155"/>
      <c r="AO3145" s="155"/>
      <c r="AP3145" s="155"/>
      <c r="AQ3145" s="155"/>
      <c r="AR3145" s="155"/>
    </row>
    <row r="3146" spans="1:44" ht="102" hidden="1" x14ac:dyDescent="0.3">
      <c r="A3146" s="155"/>
      <c r="B3146" s="165" t="s">
        <v>4107</v>
      </c>
      <c r="C3146" s="162"/>
      <c r="D3146" s="170">
        <v>1687.93</v>
      </c>
      <c r="E3146" s="171">
        <v>1687.93</v>
      </c>
      <c r="F3146" s="166" t="s">
        <v>3467</v>
      </c>
      <c r="G3146" s="161" t="s">
        <v>2309</v>
      </c>
      <c r="H3146" s="162" t="s">
        <v>1117</v>
      </c>
      <c r="I3146" s="155"/>
      <c r="J3146" s="155"/>
      <c r="K3146" s="155"/>
      <c r="L3146" s="155"/>
      <c r="M3146" s="155"/>
      <c r="N3146" s="155"/>
      <c r="O3146" s="155"/>
      <c r="P3146" s="155"/>
      <c r="Q3146" s="155"/>
      <c r="R3146" s="155"/>
      <c r="S3146" s="155"/>
      <c r="T3146" s="155"/>
      <c r="U3146" s="155"/>
      <c r="V3146" s="155"/>
      <c r="W3146" s="155"/>
      <c r="X3146" s="155"/>
      <c r="Y3146" s="155"/>
      <c r="Z3146" s="155"/>
      <c r="AA3146" s="155"/>
      <c r="AB3146" s="155"/>
      <c r="AC3146" s="155"/>
      <c r="AD3146" s="155"/>
      <c r="AE3146" s="155"/>
      <c r="AF3146" s="155"/>
      <c r="AG3146" s="155"/>
      <c r="AH3146" s="155"/>
      <c r="AI3146" s="155"/>
      <c r="AJ3146" s="155"/>
      <c r="AK3146" s="155"/>
      <c r="AL3146" s="155"/>
      <c r="AM3146" s="155"/>
      <c r="AN3146" s="155"/>
      <c r="AO3146" s="155"/>
      <c r="AP3146" s="155"/>
      <c r="AQ3146" s="155"/>
      <c r="AR3146" s="155"/>
    </row>
    <row r="3147" spans="1:44" ht="102" hidden="1" x14ac:dyDescent="0.3">
      <c r="A3147" s="155"/>
      <c r="B3147" s="166" t="s">
        <v>3467</v>
      </c>
      <c r="C3147" s="167"/>
      <c r="D3147" s="170">
        <v>1687.93</v>
      </c>
      <c r="E3147" s="171">
        <v>1687.93</v>
      </c>
      <c r="F3147" s="161" t="s">
        <v>2309</v>
      </c>
      <c r="G3147" s="165" t="s">
        <v>4107</v>
      </c>
      <c r="H3147" s="162"/>
      <c r="I3147" s="155"/>
      <c r="J3147" s="155"/>
      <c r="K3147" s="155"/>
      <c r="L3147" s="155"/>
      <c r="M3147" s="155"/>
      <c r="N3147" s="155"/>
      <c r="O3147" s="155"/>
      <c r="P3147" s="155"/>
      <c r="Q3147" s="155"/>
      <c r="R3147" s="155"/>
      <c r="S3147" s="155"/>
      <c r="T3147" s="155"/>
      <c r="U3147" s="155"/>
      <c r="V3147" s="155"/>
      <c r="W3147" s="155"/>
      <c r="X3147" s="155"/>
      <c r="Y3147" s="155"/>
      <c r="Z3147" s="155"/>
      <c r="AA3147" s="155"/>
      <c r="AB3147" s="155"/>
      <c r="AC3147" s="155"/>
      <c r="AD3147" s="155"/>
      <c r="AE3147" s="155"/>
      <c r="AF3147" s="155"/>
      <c r="AG3147" s="155"/>
      <c r="AH3147" s="155"/>
      <c r="AI3147" s="155"/>
      <c r="AJ3147" s="155"/>
      <c r="AK3147" s="155"/>
      <c r="AL3147" s="155"/>
      <c r="AM3147" s="155"/>
      <c r="AN3147" s="155"/>
      <c r="AO3147" s="155"/>
      <c r="AP3147" s="155"/>
      <c r="AQ3147" s="155"/>
      <c r="AR3147" s="155"/>
    </row>
    <row r="3148" spans="1:44" ht="102" x14ac:dyDescent="0.3">
      <c r="A3148" s="155"/>
      <c r="B3148" s="161" t="s">
        <v>2309</v>
      </c>
      <c r="C3148" s="162" t="s">
        <v>1117</v>
      </c>
      <c r="D3148" s="170">
        <v>1378.69</v>
      </c>
      <c r="E3148" s="171">
        <v>1378.69</v>
      </c>
      <c r="F3148" s="165" t="s">
        <v>4107</v>
      </c>
      <c r="G3148" s="166" t="s">
        <v>3449</v>
      </c>
      <c r="H3148" s="167"/>
      <c r="I3148" s="155"/>
      <c r="J3148" s="155"/>
      <c r="K3148" s="155"/>
      <c r="L3148" s="155"/>
      <c r="M3148" s="155"/>
      <c r="N3148" s="155"/>
      <c r="O3148" s="155"/>
      <c r="P3148" s="155"/>
      <c r="Q3148" s="155"/>
      <c r="R3148" s="155"/>
      <c r="S3148" s="155"/>
      <c r="T3148" s="155"/>
      <c r="U3148" s="155"/>
      <c r="V3148" s="155"/>
      <c r="W3148" s="155"/>
      <c r="X3148" s="155"/>
      <c r="Y3148" s="155"/>
      <c r="Z3148" s="155"/>
      <c r="AA3148" s="155"/>
      <c r="AB3148" s="155"/>
      <c r="AC3148" s="155"/>
      <c r="AD3148" s="155"/>
      <c r="AE3148" s="155"/>
      <c r="AF3148" s="155"/>
      <c r="AG3148" s="155"/>
      <c r="AH3148" s="155"/>
      <c r="AI3148" s="155"/>
      <c r="AJ3148" s="155"/>
      <c r="AK3148" s="155"/>
      <c r="AL3148" s="155"/>
      <c r="AM3148" s="155"/>
      <c r="AN3148" s="155"/>
      <c r="AO3148" s="155"/>
      <c r="AP3148" s="155"/>
      <c r="AQ3148" s="155"/>
      <c r="AR3148" s="155"/>
    </row>
    <row r="3149" spans="1:44" ht="102" hidden="1" x14ac:dyDescent="0.3">
      <c r="A3149" s="155"/>
      <c r="B3149" s="165" t="s">
        <v>4107</v>
      </c>
      <c r="C3149" s="162"/>
      <c r="D3149" s="170">
        <v>1378.69</v>
      </c>
      <c r="E3149" s="171">
        <v>1378.69</v>
      </c>
      <c r="F3149" s="166" t="s">
        <v>3449</v>
      </c>
      <c r="G3149" s="161" t="s">
        <v>1681</v>
      </c>
      <c r="H3149" s="162" t="s">
        <v>527</v>
      </c>
      <c r="I3149" s="155"/>
      <c r="J3149" s="155"/>
      <c r="K3149" s="155"/>
      <c r="L3149" s="155"/>
      <c r="M3149" s="155"/>
      <c r="N3149" s="155"/>
      <c r="O3149" s="155"/>
      <c r="P3149" s="155"/>
      <c r="Q3149" s="155"/>
      <c r="R3149" s="155"/>
      <c r="S3149" s="155"/>
      <c r="T3149" s="155"/>
      <c r="U3149" s="155"/>
      <c r="V3149" s="155"/>
      <c r="W3149" s="155"/>
      <c r="X3149" s="155"/>
      <c r="Y3149" s="155"/>
      <c r="Z3149" s="155"/>
      <c r="AA3149" s="155"/>
      <c r="AB3149" s="155"/>
      <c r="AC3149" s="155"/>
      <c r="AD3149" s="155"/>
      <c r="AE3149" s="155"/>
      <c r="AF3149" s="155"/>
      <c r="AG3149" s="155"/>
      <c r="AH3149" s="155"/>
      <c r="AI3149" s="155"/>
      <c r="AJ3149" s="155"/>
      <c r="AK3149" s="155"/>
      <c r="AL3149" s="155"/>
      <c r="AM3149" s="155"/>
      <c r="AN3149" s="155"/>
      <c r="AO3149" s="155"/>
      <c r="AP3149" s="155"/>
      <c r="AQ3149" s="155"/>
      <c r="AR3149" s="155"/>
    </row>
    <row r="3150" spans="1:44" ht="102" hidden="1" x14ac:dyDescent="0.3">
      <c r="A3150" s="155"/>
      <c r="B3150" s="166" t="s">
        <v>3449</v>
      </c>
      <c r="C3150" s="167"/>
      <c r="D3150" s="170">
        <v>1378.69</v>
      </c>
      <c r="E3150" s="171">
        <v>1378.69</v>
      </c>
      <c r="F3150" s="161" t="s">
        <v>1681</v>
      </c>
      <c r="G3150" s="165" t="s">
        <v>4107</v>
      </c>
      <c r="H3150" s="162"/>
      <c r="I3150" s="155"/>
      <c r="J3150" s="155"/>
      <c r="K3150" s="155"/>
      <c r="L3150" s="155"/>
      <c r="M3150" s="155"/>
      <c r="N3150" s="155"/>
      <c r="O3150" s="155"/>
      <c r="P3150" s="155"/>
      <c r="Q3150" s="155"/>
      <c r="R3150" s="155"/>
      <c r="S3150" s="155"/>
      <c r="T3150" s="155"/>
      <c r="U3150" s="155"/>
      <c r="V3150" s="155"/>
      <c r="W3150" s="155"/>
      <c r="X3150" s="155"/>
      <c r="Y3150" s="155"/>
      <c r="Z3150" s="155"/>
      <c r="AA3150" s="155"/>
      <c r="AB3150" s="155"/>
      <c r="AC3150" s="155"/>
      <c r="AD3150" s="155"/>
      <c r="AE3150" s="155"/>
      <c r="AF3150" s="155"/>
      <c r="AG3150" s="155"/>
      <c r="AH3150" s="155"/>
      <c r="AI3150" s="155"/>
      <c r="AJ3150" s="155"/>
      <c r="AK3150" s="155"/>
      <c r="AL3150" s="155"/>
      <c r="AM3150" s="155"/>
      <c r="AN3150" s="155"/>
      <c r="AO3150" s="155"/>
      <c r="AP3150" s="155"/>
      <c r="AQ3150" s="155"/>
      <c r="AR3150" s="155"/>
    </row>
    <row r="3151" spans="1:44" ht="102" x14ac:dyDescent="0.3">
      <c r="A3151" s="155"/>
      <c r="B3151" s="161" t="s">
        <v>1681</v>
      </c>
      <c r="C3151" s="162" t="s">
        <v>527</v>
      </c>
      <c r="D3151" s="170">
        <v>1365.8</v>
      </c>
      <c r="E3151" s="171">
        <v>1365.8</v>
      </c>
      <c r="F3151" s="165" t="s">
        <v>4107</v>
      </c>
      <c r="G3151" s="166" t="s">
        <v>3263</v>
      </c>
      <c r="H3151" s="167"/>
      <c r="I3151" s="155"/>
      <c r="J3151" s="155"/>
      <c r="K3151" s="155"/>
      <c r="L3151" s="155"/>
      <c r="M3151" s="155"/>
      <c r="N3151" s="155"/>
      <c r="O3151" s="155"/>
      <c r="P3151" s="155"/>
      <c r="Q3151" s="155"/>
      <c r="R3151" s="155"/>
      <c r="S3151" s="155"/>
      <c r="T3151" s="155"/>
      <c r="U3151" s="155"/>
      <c r="V3151" s="155"/>
      <c r="W3151" s="155"/>
      <c r="X3151" s="155"/>
      <c r="Y3151" s="155"/>
      <c r="Z3151" s="155"/>
      <c r="AA3151" s="155"/>
      <c r="AB3151" s="155"/>
      <c r="AC3151" s="155"/>
      <c r="AD3151" s="155"/>
      <c r="AE3151" s="155"/>
      <c r="AF3151" s="155"/>
      <c r="AG3151" s="155"/>
      <c r="AH3151" s="155"/>
      <c r="AI3151" s="155"/>
      <c r="AJ3151" s="155"/>
      <c r="AK3151" s="155"/>
      <c r="AL3151" s="155"/>
      <c r="AM3151" s="155"/>
      <c r="AN3151" s="155"/>
      <c r="AO3151" s="155"/>
      <c r="AP3151" s="155"/>
      <c r="AQ3151" s="155"/>
      <c r="AR3151" s="155"/>
    </row>
    <row r="3152" spans="1:44" ht="102" hidden="1" x14ac:dyDescent="0.3">
      <c r="A3152" s="155"/>
      <c r="B3152" s="165" t="s">
        <v>4107</v>
      </c>
      <c r="C3152" s="162"/>
      <c r="D3152" s="170">
        <v>1365.8</v>
      </c>
      <c r="E3152" s="171">
        <v>1365.8</v>
      </c>
      <c r="F3152" s="166" t="s">
        <v>3263</v>
      </c>
      <c r="G3152" s="161" t="s">
        <v>1771</v>
      </c>
      <c r="H3152" s="162" t="s">
        <v>331</v>
      </c>
      <c r="I3152" s="155"/>
      <c r="J3152" s="155"/>
      <c r="K3152" s="155"/>
      <c r="L3152" s="155"/>
      <c r="M3152" s="155"/>
      <c r="N3152" s="155"/>
      <c r="O3152" s="155"/>
      <c r="P3152" s="155"/>
      <c r="Q3152" s="155"/>
      <c r="R3152" s="155"/>
      <c r="S3152" s="155"/>
      <c r="T3152" s="155"/>
      <c r="U3152" s="155"/>
      <c r="V3152" s="155"/>
      <c r="W3152" s="155"/>
      <c r="X3152" s="155"/>
      <c r="Y3152" s="155"/>
      <c r="Z3152" s="155"/>
      <c r="AA3152" s="155"/>
      <c r="AB3152" s="155"/>
      <c r="AC3152" s="155"/>
      <c r="AD3152" s="155"/>
      <c r="AE3152" s="155"/>
      <c r="AF3152" s="155"/>
      <c r="AG3152" s="155"/>
      <c r="AH3152" s="155"/>
      <c r="AI3152" s="155"/>
      <c r="AJ3152" s="155"/>
      <c r="AK3152" s="155"/>
      <c r="AL3152" s="155"/>
      <c r="AM3152" s="155"/>
      <c r="AN3152" s="155"/>
      <c r="AO3152" s="155"/>
      <c r="AP3152" s="155"/>
      <c r="AQ3152" s="155"/>
      <c r="AR3152" s="155"/>
    </row>
    <row r="3153" spans="1:44" ht="102" hidden="1" x14ac:dyDescent="0.3">
      <c r="A3153" s="155"/>
      <c r="B3153" s="166" t="s">
        <v>3263</v>
      </c>
      <c r="C3153" s="167"/>
      <c r="D3153" s="170">
        <v>1365.8</v>
      </c>
      <c r="E3153" s="171">
        <v>1365.8</v>
      </c>
      <c r="F3153" s="161" t="s">
        <v>1771</v>
      </c>
      <c r="G3153" s="165" t="s">
        <v>4107</v>
      </c>
      <c r="H3153" s="162"/>
      <c r="I3153" s="155"/>
      <c r="J3153" s="155"/>
      <c r="K3153" s="155"/>
      <c r="L3153" s="155"/>
      <c r="M3153" s="155"/>
      <c r="N3153" s="155"/>
      <c r="O3153" s="155"/>
      <c r="P3153" s="155"/>
      <c r="Q3153" s="155"/>
      <c r="R3153" s="155"/>
      <c r="S3153" s="155"/>
      <c r="T3153" s="155"/>
      <c r="U3153" s="155"/>
      <c r="V3153" s="155"/>
      <c r="W3153" s="155"/>
      <c r="X3153" s="155"/>
      <c r="Y3153" s="155"/>
      <c r="Z3153" s="155"/>
      <c r="AA3153" s="155"/>
      <c r="AB3153" s="155"/>
      <c r="AC3153" s="155"/>
      <c r="AD3153" s="155"/>
      <c r="AE3153" s="155"/>
      <c r="AF3153" s="155"/>
      <c r="AG3153" s="155"/>
      <c r="AH3153" s="155"/>
      <c r="AI3153" s="155"/>
      <c r="AJ3153" s="155"/>
      <c r="AK3153" s="155"/>
      <c r="AL3153" s="155"/>
      <c r="AM3153" s="155"/>
      <c r="AN3153" s="155"/>
      <c r="AO3153" s="155"/>
      <c r="AP3153" s="155"/>
      <c r="AQ3153" s="155"/>
      <c r="AR3153" s="155"/>
    </row>
    <row r="3154" spans="1:44" ht="102" x14ac:dyDescent="0.3">
      <c r="A3154" s="155"/>
      <c r="B3154" s="161" t="s">
        <v>1771</v>
      </c>
      <c r="C3154" s="162" t="s">
        <v>331</v>
      </c>
      <c r="D3154" s="170">
        <v>3466.05</v>
      </c>
      <c r="E3154" s="171">
        <v>3466.05</v>
      </c>
      <c r="F3154" s="165" t="s">
        <v>4107</v>
      </c>
      <c r="G3154" s="166" t="s">
        <v>2776</v>
      </c>
      <c r="H3154" s="167"/>
      <c r="I3154" s="155"/>
      <c r="J3154" s="155"/>
      <c r="K3154" s="155"/>
      <c r="L3154" s="155"/>
      <c r="M3154" s="155"/>
      <c r="N3154" s="155"/>
      <c r="O3154" s="155"/>
      <c r="P3154" s="155"/>
      <c r="Q3154" s="155"/>
      <c r="R3154" s="155"/>
      <c r="S3154" s="155"/>
      <c r="T3154" s="155"/>
      <c r="U3154" s="155"/>
      <c r="V3154" s="155"/>
      <c r="W3154" s="155"/>
      <c r="X3154" s="155"/>
      <c r="Y3154" s="155"/>
      <c r="Z3154" s="155"/>
      <c r="AA3154" s="155"/>
      <c r="AB3154" s="155"/>
      <c r="AC3154" s="155"/>
      <c r="AD3154" s="155"/>
      <c r="AE3154" s="155"/>
      <c r="AF3154" s="155"/>
      <c r="AG3154" s="155"/>
      <c r="AH3154" s="155"/>
      <c r="AI3154" s="155"/>
      <c r="AJ3154" s="155"/>
      <c r="AK3154" s="155"/>
      <c r="AL3154" s="155"/>
      <c r="AM3154" s="155"/>
      <c r="AN3154" s="155"/>
      <c r="AO3154" s="155"/>
      <c r="AP3154" s="155"/>
      <c r="AQ3154" s="155"/>
      <c r="AR3154" s="155"/>
    </row>
    <row r="3155" spans="1:44" ht="102" hidden="1" x14ac:dyDescent="0.3">
      <c r="A3155" s="155"/>
      <c r="B3155" s="165" t="s">
        <v>4107</v>
      </c>
      <c r="C3155" s="162"/>
      <c r="D3155" s="170">
        <v>3466.05</v>
      </c>
      <c r="E3155" s="171">
        <v>3466.05</v>
      </c>
      <c r="F3155" s="166" t="s">
        <v>2776</v>
      </c>
      <c r="G3155" s="161" t="s">
        <v>1870</v>
      </c>
      <c r="H3155" s="162" t="s">
        <v>1140</v>
      </c>
      <c r="I3155" s="155"/>
      <c r="J3155" s="155"/>
      <c r="K3155" s="155"/>
      <c r="L3155" s="155"/>
      <c r="M3155" s="155"/>
      <c r="N3155" s="155"/>
      <c r="O3155" s="155"/>
      <c r="P3155" s="155"/>
      <c r="Q3155" s="155"/>
      <c r="R3155" s="155"/>
      <c r="S3155" s="155"/>
      <c r="T3155" s="155"/>
      <c r="U3155" s="155"/>
      <c r="V3155" s="155"/>
      <c r="W3155" s="155"/>
      <c r="X3155" s="155"/>
      <c r="Y3155" s="155"/>
      <c r="Z3155" s="155"/>
      <c r="AA3155" s="155"/>
      <c r="AB3155" s="155"/>
      <c r="AC3155" s="155"/>
      <c r="AD3155" s="155"/>
      <c r="AE3155" s="155"/>
      <c r="AF3155" s="155"/>
      <c r="AG3155" s="155"/>
      <c r="AH3155" s="155"/>
      <c r="AI3155" s="155"/>
      <c r="AJ3155" s="155"/>
      <c r="AK3155" s="155"/>
      <c r="AL3155" s="155"/>
      <c r="AM3155" s="155"/>
      <c r="AN3155" s="155"/>
      <c r="AO3155" s="155"/>
      <c r="AP3155" s="155"/>
      <c r="AQ3155" s="155"/>
      <c r="AR3155" s="155"/>
    </row>
    <row r="3156" spans="1:44" ht="102" hidden="1" x14ac:dyDescent="0.3">
      <c r="A3156" s="155"/>
      <c r="B3156" s="166" t="s">
        <v>2776</v>
      </c>
      <c r="C3156" s="167"/>
      <c r="D3156" s="170">
        <v>3466.05</v>
      </c>
      <c r="E3156" s="171">
        <v>3466.05</v>
      </c>
      <c r="F3156" s="161" t="s">
        <v>1870</v>
      </c>
      <c r="G3156" s="165" t="s">
        <v>4107</v>
      </c>
      <c r="H3156" s="162"/>
      <c r="I3156" s="155"/>
      <c r="J3156" s="155"/>
      <c r="K3156" s="155"/>
      <c r="L3156" s="155"/>
      <c r="M3156" s="155"/>
      <c r="N3156" s="155"/>
      <c r="O3156" s="155"/>
      <c r="P3156" s="155"/>
      <c r="Q3156" s="155"/>
      <c r="R3156" s="155"/>
      <c r="S3156" s="155"/>
      <c r="T3156" s="155"/>
      <c r="U3156" s="155"/>
      <c r="V3156" s="155"/>
      <c r="W3156" s="155"/>
      <c r="X3156" s="155"/>
      <c r="Y3156" s="155"/>
      <c r="Z3156" s="155"/>
      <c r="AA3156" s="155"/>
      <c r="AB3156" s="155"/>
      <c r="AC3156" s="155"/>
      <c r="AD3156" s="155"/>
      <c r="AE3156" s="155"/>
      <c r="AF3156" s="155"/>
      <c r="AG3156" s="155"/>
      <c r="AH3156" s="155"/>
      <c r="AI3156" s="155"/>
      <c r="AJ3156" s="155"/>
      <c r="AK3156" s="155"/>
      <c r="AL3156" s="155"/>
      <c r="AM3156" s="155"/>
      <c r="AN3156" s="155"/>
      <c r="AO3156" s="155"/>
      <c r="AP3156" s="155"/>
      <c r="AQ3156" s="155"/>
      <c r="AR3156" s="155"/>
    </row>
    <row r="3157" spans="1:44" ht="102" x14ac:dyDescent="0.3">
      <c r="A3157" s="155"/>
      <c r="B3157" s="161" t="s">
        <v>1870</v>
      </c>
      <c r="C3157" s="162" t="s">
        <v>1140</v>
      </c>
      <c r="D3157" s="170">
        <v>1679.34</v>
      </c>
      <c r="E3157" s="171">
        <v>1679.34</v>
      </c>
      <c r="F3157" s="165" t="s">
        <v>4107</v>
      </c>
      <c r="G3157" s="166" t="s">
        <v>3264</v>
      </c>
      <c r="H3157" s="167"/>
      <c r="I3157" s="155"/>
      <c r="J3157" s="155"/>
      <c r="K3157" s="155"/>
      <c r="L3157" s="155"/>
      <c r="M3157" s="155"/>
      <c r="N3157" s="155"/>
      <c r="O3157" s="155"/>
      <c r="P3157" s="155"/>
      <c r="Q3157" s="155"/>
      <c r="R3157" s="155"/>
      <c r="S3157" s="155"/>
      <c r="T3157" s="155"/>
      <c r="U3157" s="155"/>
      <c r="V3157" s="155"/>
      <c r="W3157" s="155"/>
      <c r="X3157" s="155"/>
      <c r="Y3157" s="155"/>
      <c r="Z3157" s="155"/>
      <c r="AA3157" s="155"/>
      <c r="AB3157" s="155"/>
      <c r="AC3157" s="155"/>
      <c r="AD3157" s="155"/>
      <c r="AE3157" s="155"/>
      <c r="AF3157" s="155"/>
      <c r="AG3157" s="155"/>
      <c r="AH3157" s="155"/>
      <c r="AI3157" s="155"/>
      <c r="AJ3157" s="155"/>
      <c r="AK3157" s="155"/>
      <c r="AL3157" s="155"/>
      <c r="AM3157" s="155"/>
      <c r="AN3157" s="155"/>
      <c r="AO3157" s="155"/>
      <c r="AP3157" s="155"/>
      <c r="AQ3157" s="155"/>
      <c r="AR3157" s="155"/>
    </row>
    <row r="3158" spans="1:44" ht="102" hidden="1" x14ac:dyDescent="0.3">
      <c r="A3158" s="155"/>
      <c r="B3158" s="165" t="s">
        <v>4107</v>
      </c>
      <c r="C3158" s="162"/>
      <c r="D3158" s="170">
        <v>1679.34</v>
      </c>
      <c r="E3158" s="171">
        <v>1679.34</v>
      </c>
      <c r="F3158" s="166" t="s">
        <v>3264</v>
      </c>
      <c r="G3158" s="161" t="s">
        <v>1730</v>
      </c>
      <c r="H3158" s="162" t="s">
        <v>1113</v>
      </c>
      <c r="I3158" s="155"/>
      <c r="J3158" s="155"/>
      <c r="K3158" s="155"/>
      <c r="L3158" s="155"/>
      <c r="M3158" s="155"/>
      <c r="N3158" s="155"/>
      <c r="O3158" s="155"/>
      <c r="P3158" s="155"/>
      <c r="Q3158" s="155"/>
      <c r="R3158" s="155"/>
      <c r="S3158" s="155"/>
      <c r="T3158" s="155"/>
      <c r="U3158" s="155"/>
      <c r="V3158" s="155"/>
      <c r="W3158" s="155"/>
      <c r="X3158" s="155"/>
      <c r="Y3158" s="155"/>
      <c r="Z3158" s="155"/>
      <c r="AA3158" s="155"/>
      <c r="AB3158" s="155"/>
      <c r="AC3158" s="155"/>
      <c r="AD3158" s="155"/>
      <c r="AE3158" s="155"/>
      <c r="AF3158" s="155"/>
      <c r="AG3158" s="155"/>
      <c r="AH3158" s="155"/>
      <c r="AI3158" s="155"/>
      <c r="AJ3158" s="155"/>
      <c r="AK3158" s="155"/>
      <c r="AL3158" s="155"/>
      <c r="AM3158" s="155"/>
      <c r="AN3158" s="155"/>
      <c r="AO3158" s="155"/>
      <c r="AP3158" s="155"/>
      <c r="AQ3158" s="155"/>
      <c r="AR3158" s="155"/>
    </row>
    <row r="3159" spans="1:44" ht="102" hidden="1" x14ac:dyDescent="0.3">
      <c r="A3159" s="155"/>
      <c r="B3159" s="166" t="s">
        <v>3264</v>
      </c>
      <c r="C3159" s="167"/>
      <c r="D3159" s="170">
        <v>1679.34</v>
      </c>
      <c r="E3159" s="171">
        <v>1679.34</v>
      </c>
      <c r="F3159" s="161" t="s">
        <v>1730</v>
      </c>
      <c r="G3159" s="165" t="s">
        <v>4107</v>
      </c>
      <c r="H3159" s="162"/>
      <c r="I3159" s="155"/>
      <c r="J3159" s="155"/>
      <c r="K3159" s="155"/>
      <c r="L3159" s="155"/>
      <c r="M3159" s="155"/>
      <c r="N3159" s="155"/>
      <c r="O3159" s="155"/>
      <c r="P3159" s="155"/>
      <c r="Q3159" s="155"/>
      <c r="R3159" s="155"/>
      <c r="S3159" s="155"/>
      <c r="T3159" s="155"/>
      <c r="U3159" s="155"/>
      <c r="V3159" s="155"/>
      <c r="W3159" s="155"/>
      <c r="X3159" s="155"/>
      <c r="Y3159" s="155"/>
      <c r="Z3159" s="155"/>
      <c r="AA3159" s="155"/>
      <c r="AB3159" s="155"/>
      <c r="AC3159" s="155"/>
      <c r="AD3159" s="155"/>
      <c r="AE3159" s="155"/>
      <c r="AF3159" s="155"/>
      <c r="AG3159" s="155"/>
      <c r="AH3159" s="155"/>
      <c r="AI3159" s="155"/>
      <c r="AJ3159" s="155"/>
      <c r="AK3159" s="155"/>
      <c r="AL3159" s="155"/>
      <c r="AM3159" s="155"/>
      <c r="AN3159" s="155"/>
      <c r="AO3159" s="155"/>
      <c r="AP3159" s="155"/>
      <c r="AQ3159" s="155"/>
      <c r="AR3159" s="155"/>
    </row>
    <row r="3160" spans="1:44" ht="102" x14ac:dyDescent="0.3">
      <c r="A3160" s="155"/>
      <c r="B3160" s="161" t="s">
        <v>1730</v>
      </c>
      <c r="C3160" s="162" t="s">
        <v>1113</v>
      </c>
      <c r="D3160" s="170">
        <v>2581.2800000000002</v>
      </c>
      <c r="E3160" s="171">
        <v>2581.2800000000002</v>
      </c>
      <c r="F3160" s="165" t="s">
        <v>4107</v>
      </c>
      <c r="G3160" s="166" t="s">
        <v>3265</v>
      </c>
      <c r="H3160" s="167"/>
      <c r="I3160" s="155"/>
      <c r="J3160" s="155"/>
      <c r="K3160" s="155"/>
      <c r="L3160" s="155"/>
      <c r="M3160" s="155"/>
      <c r="N3160" s="155"/>
      <c r="O3160" s="155"/>
      <c r="P3160" s="155"/>
      <c r="Q3160" s="155"/>
      <c r="R3160" s="155"/>
      <c r="S3160" s="155"/>
      <c r="T3160" s="155"/>
      <c r="U3160" s="155"/>
      <c r="V3160" s="155"/>
      <c r="W3160" s="155"/>
      <c r="X3160" s="155"/>
      <c r="Y3160" s="155"/>
      <c r="Z3160" s="155"/>
      <c r="AA3160" s="155"/>
      <c r="AB3160" s="155"/>
      <c r="AC3160" s="155"/>
      <c r="AD3160" s="155"/>
      <c r="AE3160" s="155"/>
      <c r="AF3160" s="155"/>
      <c r="AG3160" s="155"/>
      <c r="AH3160" s="155"/>
      <c r="AI3160" s="155"/>
      <c r="AJ3160" s="155"/>
      <c r="AK3160" s="155"/>
      <c r="AL3160" s="155"/>
      <c r="AM3160" s="155"/>
      <c r="AN3160" s="155"/>
      <c r="AO3160" s="155"/>
      <c r="AP3160" s="155"/>
      <c r="AQ3160" s="155"/>
      <c r="AR3160" s="155"/>
    </row>
    <row r="3161" spans="1:44" ht="102" hidden="1" x14ac:dyDescent="0.3">
      <c r="A3161" s="155"/>
      <c r="B3161" s="165" t="s">
        <v>4107</v>
      </c>
      <c r="C3161" s="162"/>
      <c r="D3161" s="170">
        <v>2581.2800000000002</v>
      </c>
      <c r="E3161" s="171">
        <v>2581.2800000000002</v>
      </c>
      <c r="F3161" s="166" t="s">
        <v>3265</v>
      </c>
      <c r="G3161" s="161" t="s">
        <v>1356</v>
      </c>
      <c r="H3161" s="162" t="s">
        <v>1124</v>
      </c>
      <c r="I3161" s="155"/>
      <c r="J3161" s="155"/>
      <c r="K3161" s="155"/>
      <c r="L3161" s="155"/>
      <c r="M3161" s="155"/>
      <c r="N3161" s="155"/>
      <c r="O3161" s="155"/>
      <c r="P3161" s="155"/>
      <c r="Q3161" s="155"/>
      <c r="R3161" s="155"/>
      <c r="S3161" s="155"/>
      <c r="T3161" s="155"/>
      <c r="U3161" s="155"/>
      <c r="V3161" s="155"/>
      <c r="W3161" s="155"/>
      <c r="X3161" s="155"/>
      <c r="Y3161" s="155"/>
      <c r="Z3161" s="155"/>
      <c r="AA3161" s="155"/>
      <c r="AB3161" s="155"/>
      <c r="AC3161" s="155"/>
      <c r="AD3161" s="155"/>
      <c r="AE3161" s="155"/>
      <c r="AF3161" s="155"/>
      <c r="AG3161" s="155"/>
      <c r="AH3161" s="155"/>
      <c r="AI3161" s="155"/>
      <c r="AJ3161" s="155"/>
      <c r="AK3161" s="155"/>
      <c r="AL3161" s="155"/>
      <c r="AM3161" s="155"/>
      <c r="AN3161" s="155"/>
      <c r="AO3161" s="155"/>
      <c r="AP3161" s="155"/>
      <c r="AQ3161" s="155"/>
      <c r="AR3161" s="155"/>
    </row>
    <row r="3162" spans="1:44" ht="102" hidden="1" x14ac:dyDescent="0.3">
      <c r="A3162" s="155"/>
      <c r="B3162" s="166" t="s">
        <v>3265</v>
      </c>
      <c r="C3162" s="167"/>
      <c r="D3162" s="170">
        <v>2581.2800000000002</v>
      </c>
      <c r="E3162" s="171">
        <v>2581.2800000000002</v>
      </c>
      <c r="F3162" s="161" t="s">
        <v>1356</v>
      </c>
      <c r="G3162" s="165" t="s">
        <v>4107</v>
      </c>
      <c r="H3162" s="162"/>
      <c r="I3162" s="155"/>
      <c r="J3162" s="155"/>
      <c r="K3162" s="155"/>
      <c r="L3162" s="155"/>
      <c r="M3162" s="155"/>
      <c r="N3162" s="155"/>
      <c r="O3162" s="155"/>
      <c r="P3162" s="155"/>
      <c r="Q3162" s="155"/>
      <c r="R3162" s="155"/>
      <c r="S3162" s="155"/>
      <c r="T3162" s="155"/>
      <c r="U3162" s="155"/>
      <c r="V3162" s="155"/>
      <c r="W3162" s="155"/>
      <c r="X3162" s="155"/>
      <c r="Y3162" s="155"/>
      <c r="Z3162" s="155"/>
      <c r="AA3162" s="155"/>
      <c r="AB3162" s="155"/>
      <c r="AC3162" s="155"/>
      <c r="AD3162" s="155"/>
      <c r="AE3162" s="155"/>
      <c r="AF3162" s="155"/>
      <c r="AG3162" s="155"/>
      <c r="AH3162" s="155"/>
      <c r="AI3162" s="155"/>
      <c r="AJ3162" s="155"/>
      <c r="AK3162" s="155"/>
      <c r="AL3162" s="155"/>
      <c r="AM3162" s="155"/>
      <c r="AN3162" s="155"/>
      <c r="AO3162" s="155"/>
      <c r="AP3162" s="155"/>
      <c r="AQ3162" s="155"/>
      <c r="AR3162" s="155"/>
    </row>
    <row r="3163" spans="1:44" ht="102" x14ac:dyDescent="0.3">
      <c r="A3163" s="155"/>
      <c r="B3163" s="161" t="s">
        <v>1356</v>
      </c>
      <c r="C3163" s="162" t="s">
        <v>1124</v>
      </c>
      <c r="D3163" s="170">
        <v>1395.87</v>
      </c>
      <c r="E3163" s="171">
        <v>1395.87</v>
      </c>
      <c r="F3163" s="165" t="s">
        <v>4107</v>
      </c>
      <c r="G3163" s="166" t="s">
        <v>3266</v>
      </c>
      <c r="H3163" s="167"/>
      <c r="I3163" s="155"/>
      <c r="J3163" s="155"/>
      <c r="K3163" s="155"/>
      <c r="L3163" s="155"/>
      <c r="M3163" s="155"/>
      <c r="N3163" s="155"/>
      <c r="O3163" s="155"/>
      <c r="P3163" s="155"/>
      <c r="Q3163" s="155"/>
      <c r="R3163" s="155"/>
      <c r="S3163" s="155"/>
      <c r="T3163" s="155"/>
      <c r="U3163" s="155"/>
      <c r="V3163" s="155"/>
      <c r="W3163" s="155"/>
      <c r="X3163" s="155"/>
      <c r="Y3163" s="155"/>
      <c r="Z3163" s="155"/>
      <c r="AA3163" s="155"/>
      <c r="AB3163" s="155"/>
      <c r="AC3163" s="155"/>
      <c r="AD3163" s="155"/>
      <c r="AE3163" s="155"/>
      <c r="AF3163" s="155"/>
      <c r="AG3163" s="155"/>
      <c r="AH3163" s="155"/>
      <c r="AI3163" s="155"/>
      <c r="AJ3163" s="155"/>
      <c r="AK3163" s="155"/>
      <c r="AL3163" s="155"/>
      <c r="AM3163" s="155"/>
      <c r="AN3163" s="155"/>
      <c r="AO3163" s="155"/>
      <c r="AP3163" s="155"/>
      <c r="AQ3163" s="155"/>
      <c r="AR3163" s="155"/>
    </row>
    <row r="3164" spans="1:44" ht="102" hidden="1" x14ac:dyDescent="0.3">
      <c r="A3164" s="155"/>
      <c r="B3164" s="165" t="s">
        <v>4107</v>
      </c>
      <c r="C3164" s="162"/>
      <c r="D3164" s="170">
        <v>1395.87</v>
      </c>
      <c r="E3164" s="171">
        <v>1395.87</v>
      </c>
      <c r="F3164" s="166" t="s">
        <v>3266</v>
      </c>
      <c r="G3164" s="161" t="s">
        <v>2360</v>
      </c>
      <c r="H3164" s="162" t="s">
        <v>843</v>
      </c>
      <c r="I3164" s="155"/>
      <c r="J3164" s="155"/>
      <c r="K3164" s="155"/>
      <c r="L3164" s="155"/>
      <c r="M3164" s="155"/>
      <c r="N3164" s="155"/>
      <c r="O3164" s="155"/>
      <c r="P3164" s="155"/>
      <c r="Q3164" s="155"/>
      <c r="R3164" s="155"/>
      <c r="S3164" s="155"/>
      <c r="T3164" s="155"/>
      <c r="U3164" s="155"/>
      <c r="V3164" s="155"/>
      <c r="W3164" s="155"/>
      <c r="X3164" s="155"/>
      <c r="Y3164" s="155"/>
      <c r="Z3164" s="155"/>
      <c r="AA3164" s="155"/>
      <c r="AB3164" s="155"/>
      <c r="AC3164" s="155"/>
      <c r="AD3164" s="155"/>
      <c r="AE3164" s="155"/>
      <c r="AF3164" s="155"/>
      <c r="AG3164" s="155"/>
      <c r="AH3164" s="155"/>
      <c r="AI3164" s="155"/>
      <c r="AJ3164" s="155"/>
      <c r="AK3164" s="155"/>
      <c r="AL3164" s="155"/>
      <c r="AM3164" s="155"/>
      <c r="AN3164" s="155"/>
      <c r="AO3164" s="155"/>
      <c r="AP3164" s="155"/>
      <c r="AQ3164" s="155"/>
      <c r="AR3164" s="155"/>
    </row>
    <row r="3165" spans="1:44" ht="102" hidden="1" x14ac:dyDescent="0.3">
      <c r="A3165" s="155"/>
      <c r="B3165" s="166" t="s">
        <v>3266</v>
      </c>
      <c r="C3165" s="167"/>
      <c r="D3165" s="170">
        <v>1395.87</v>
      </c>
      <c r="E3165" s="171">
        <v>1395.87</v>
      </c>
      <c r="F3165" s="161" t="s">
        <v>2360</v>
      </c>
      <c r="G3165" s="165" t="s">
        <v>4107</v>
      </c>
      <c r="H3165" s="162"/>
      <c r="I3165" s="155"/>
      <c r="J3165" s="155"/>
      <c r="K3165" s="155"/>
      <c r="L3165" s="155"/>
      <c r="M3165" s="155"/>
      <c r="N3165" s="155"/>
      <c r="O3165" s="155"/>
      <c r="P3165" s="155"/>
      <c r="Q3165" s="155"/>
      <c r="R3165" s="155"/>
      <c r="S3165" s="155"/>
      <c r="T3165" s="155"/>
      <c r="U3165" s="155"/>
      <c r="V3165" s="155"/>
      <c r="W3165" s="155"/>
      <c r="X3165" s="155"/>
      <c r="Y3165" s="155"/>
      <c r="Z3165" s="155"/>
      <c r="AA3165" s="155"/>
      <c r="AB3165" s="155"/>
      <c r="AC3165" s="155"/>
      <c r="AD3165" s="155"/>
      <c r="AE3165" s="155"/>
      <c r="AF3165" s="155"/>
      <c r="AG3165" s="155"/>
      <c r="AH3165" s="155"/>
      <c r="AI3165" s="155"/>
      <c r="AJ3165" s="155"/>
      <c r="AK3165" s="155"/>
      <c r="AL3165" s="155"/>
      <c r="AM3165" s="155"/>
      <c r="AN3165" s="155"/>
      <c r="AO3165" s="155"/>
      <c r="AP3165" s="155"/>
      <c r="AQ3165" s="155"/>
      <c r="AR3165" s="155"/>
    </row>
    <row r="3166" spans="1:44" ht="102" x14ac:dyDescent="0.3">
      <c r="A3166" s="155"/>
      <c r="B3166" s="161" t="s">
        <v>2360</v>
      </c>
      <c r="C3166" s="162" t="s">
        <v>843</v>
      </c>
      <c r="D3166" s="170">
        <v>1447.41</v>
      </c>
      <c r="E3166" s="171">
        <v>1447.41</v>
      </c>
      <c r="F3166" s="165" t="s">
        <v>4107</v>
      </c>
      <c r="G3166" s="166" t="s">
        <v>3436</v>
      </c>
      <c r="H3166" s="167"/>
      <c r="I3166" s="155"/>
      <c r="J3166" s="155"/>
      <c r="K3166" s="155"/>
      <c r="L3166" s="155"/>
      <c r="M3166" s="155"/>
      <c r="N3166" s="155"/>
      <c r="O3166" s="155"/>
      <c r="P3166" s="155"/>
      <c r="Q3166" s="155"/>
      <c r="R3166" s="155"/>
      <c r="S3166" s="155"/>
      <c r="T3166" s="155"/>
      <c r="U3166" s="155"/>
      <c r="V3166" s="155"/>
      <c r="W3166" s="155"/>
      <c r="X3166" s="155"/>
      <c r="Y3166" s="155"/>
      <c r="Z3166" s="155"/>
      <c r="AA3166" s="155"/>
      <c r="AB3166" s="155"/>
      <c r="AC3166" s="155"/>
      <c r="AD3166" s="155"/>
      <c r="AE3166" s="155"/>
      <c r="AF3166" s="155"/>
      <c r="AG3166" s="155"/>
      <c r="AH3166" s="155"/>
      <c r="AI3166" s="155"/>
      <c r="AJ3166" s="155"/>
      <c r="AK3166" s="155"/>
      <c r="AL3166" s="155"/>
      <c r="AM3166" s="155"/>
      <c r="AN3166" s="155"/>
      <c r="AO3166" s="155"/>
      <c r="AP3166" s="155"/>
      <c r="AQ3166" s="155"/>
      <c r="AR3166" s="155"/>
    </row>
    <row r="3167" spans="1:44" ht="102" hidden="1" x14ac:dyDescent="0.3">
      <c r="A3167" s="155"/>
      <c r="B3167" s="165" t="s">
        <v>4107</v>
      </c>
      <c r="C3167" s="162"/>
      <c r="D3167" s="170">
        <v>1447.41</v>
      </c>
      <c r="E3167" s="171">
        <v>1447.41</v>
      </c>
      <c r="F3167" s="166" t="s">
        <v>3436</v>
      </c>
      <c r="G3167" s="161" t="s">
        <v>2324</v>
      </c>
      <c r="H3167" s="162" t="s">
        <v>1116</v>
      </c>
      <c r="I3167" s="155"/>
      <c r="J3167" s="155"/>
      <c r="K3167" s="155"/>
      <c r="L3167" s="155"/>
      <c r="M3167" s="155"/>
      <c r="N3167" s="155"/>
      <c r="O3167" s="155"/>
      <c r="P3167" s="155"/>
      <c r="Q3167" s="155"/>
      <c r="R3167" s="155"/>
      <c r="S3167" s="155"/>
      <c r="T3167" s="155"/>
      <c r="U3167" s="155"/>
      <c r="V3167" s="155"/>
      <c r="W3167" s="155"/>
      <c r="X3167" s="155"/>
      <c r="Y3167" s="155"/>
      <c r="Z3167" s="155"/>
      <c r="AA3167" s="155"/>
      <c r="AB3167" s="155"/>
      <c r="AC3167" s="155"/>
      <c r="AD3167" s="155"/>
      <c r="AE3167" s="155"/>
      <c r="AF3167" s="155"/>
      <c r="AG3167" s="155"/>
      <c r="AH3167" s="155"/>
      <c r="AI3167" s="155"/>
      <c r="AJ3167" s="155"/>
      <c r="AK3167" s="155"/>
      <c r="AL3167" s="155"/>
      <c r="AM3167" s="155"/>
      <c r="AN3167" s="155"/>
      <c r="AO3167" s="155"/>
      <c r="AP3167" s="155"/>
      <c r="AQ3167" s="155"/>
      <c r="AR3167" s="155"/>
    </row>
    <row r="3168" spans="1:44" ht="102" hidden="1" x14ac:dyDescent="0.3">
      <c r="A3168" s="155"/>
      <c r="B3168" s="166" t="s">
        <v>3436</v>
      </c>
      <c r="C3168" s="167"/>
      <c r="D3168" s="170">
        <v>1447.41</v>
      </c>
      <c r="E3168" s="171">
        <v>1447.41</v>
      </c>
      <c r="F3168" s="161" t="s">
        <v>2324</v>
      </c>
      <c r="G3168" s="165" t="s">
        <v>4107</v>
      </c>
      <c r="H3168" s="162"/>
      <c r="I3168" s="155"/>
      <c r="J3168" s="155"/>
      <c r="K3168" s="155"/>
      <c r="L3168" s="155"/>
      <c r="M3168" s="155"/>
      <c r="N3168" s="155"/>
      <c r="O3168" s="155"/>
      <c r="P3168" s="155"/>
      <c r="Q3168" s="155"/>
      <c r="R3168" s="155"/>
      <c r="S3168" s="155"/>
      <c r="T3168" s="155"/>
      <c r="U3168" s="155"/>
      <c r="V3168" s="155"/>
      <c r="W3168" s="155"/>
      <c r="X3168" s="155"/>
      <c r="Y3168" s="155"/>
      <c r="Z3168" s="155"/>
      <c r="AA3168" s="155"/>
      <c r="AB3168" s="155"/>
      <c r="AC3168" s="155"/>
      <c r="AD3168" s="155"/>
      <c r="AE3168" s="155"/>
      <c r="AF3168" s="155"/>
      <c r="AG3168" s="155"/>
      <c r="AH3168" s="155"/>
      <c r="AI3168" s="155"/>
      <c r="AJ3168" s="155"/>
      <c r="AK3168" s="155"/>
      <c r="AL3168" s="155"/>
      <c r="AM3168" s="155"/>
      <c r="AN3168" s="155"/>
      <c r="AO3168" s="155"/>
      <c r="AP3168" s="155"/>
      <c r="AQ3168" s="155"/>
      <c r="AR3168" s="155"/>
    </row>
    <row r="3169" spans="1:44" ht="102" x14ac:dyDescent="0.3">
      <c r="A3169" s="155"/>
      <c r="B3169" s="161" t="s">
        <v>2324</v>
      </c>
      <c r="C3169" s="162" t="s">
        <v>1116</v>
      </c>
      <c r="D3169" s="170">
        <v>2615.64</v>
      </c>
      <c r="E3169" s="171">
        <v>2615.64</v>
      </c>
      <c r="F3169" s="165" t="s">
        <v>4107</v>
      </c>
      <c r="G3169" s="166" t="s">
        <v>3493</v>
      </c>
      <c r="H3169" s="167"/>
      <c r="I3169" s="155"/>
      <c r="J3169" s="155"/>
      <c r="K3169" s="155"/>
      <c r="L3169" s="155"/>
      <c r="M3169" s="155"/>
      <c r="N3169" s="155"/>
      <c r="O3169" s="155"/>
      <c r="P3169" s="155"/>
      <c r="Q3169" s="155"/>
      <c r="R3169" s="155"/>
      <c r="S3169" s="155"/>
      <c r="T3169" s="155"/>
      <c r="U3169" s="155"/>
      <c r="V3169" s="155"/>
      <c r="W3169" s="155"/>
      <c r="X3169" s="155"/>
      <c r="Y3169" s="155"/>
      <c r="Z3169" s="155"/>
      <c r="AA3169" s="155"/>
      <c r="AB3169" s="155"/>
      <c r="AC3169" s="155"/>
      <c r="AD3169" s="155"/>
      <c r="AE3169" s="155"/>
      <c r="AF3169" s="155"/>
      <c r="AG3169" s="155"/>
      <c r="AH3169" s="155"/>
      <c r="AI3169" s="155"/>
      <c r="AJ3169" s="155"/>
      <c r="AK3169" s="155"/>
      <c r="AL3169" s="155"/>
      <c r="AM3169" s="155"/>
      <c r="AN3169" s="155"/>
      <c r="AO3169" s="155"/>
      <c r="AP3169" s="155"/>
      <c r="AQ3169" s="155"/>
      <c r="AR3169" s="155"/>
    </row>
    <row r="3170" spans="1:44" ht="102" hidden="1" x14ac:dyDescent="0.3">
      <c r="A3170" s="155"/>
      <c r="B3170" s="165" t="s">
        <v>4107</v>
      </c>
      <c r="C3170" s="162"/>
      <c r="D3170" s="170">
        <v>2615.64</v>
      </c>
      <c r="E3170" s="171">
        <v>2615.64</v>
      </c>
      <c r="F3170" s="166" t="s">
        <v>3493</v>
      </c>
      <c r="G3170" s="161" t="s">
        <v>1856</v>
      </c>
      <c r="H3170" s="162" t="s">
        <v>846</v>
      </c>
      <c r="I3170" s="155"/>
      <c r="J3170" s="155"/>
      <c r="K3170" s="155"/>
      <c r="L3170" s="155"/>
      <c r="M3170" s="155"/>
      <c r="N3170" s="155"/>
      <c r="O3170" s="155"/>
      <c r="P3170" s="155"/>
      <c r="Q3170" s="155"/>
      <c r="R3170" s="155"/>
      <c r="S3170" s="155"/>
      <c r="T3170" s="155"/>
      <c r="U3170" s="155"/>
      <c r="V3170" s="155"/>
      <c r="W3170" s="155"/>
      <c r="X3170" s="155"/>
      <c r="Y3170" s="155"/>
      <c r="Z3170" s="155"/>
      <c r="AA3170" s="155"/>
      <c r="AB3170" s="155"/>
      <c r="AC3170" s="155"/>
      <c r="AD3170" s="155"/>
      <c r="AE3170" s="155"/>
      <c r="AF3170" s="155"/>
      <c r="AG3170" s="155"/>
      <c r="AH3170" s="155"/>
      <c r="AI3170" s="155"/>
      <c r="AJ3170" s="155"/>
      <c r="AK3170" s="155"/>
      <c r="AL3170" s="155"/>
      <c r="AM3170" s="155"/>
      <c r="AN3170" s="155"/>
      <c r="AO3170" s="155"/>
      <c r="AP3170" s="155"/>
      <c r="AQ3170" s="155"/>
      <c r="AR3170" s="155"/>
    </row>
    <row r="3171" spans="1:44" ht="102" hidden="1" x14ac:dyDescent="0.3">
      <c r="A3171" s="155"/>
      <c r="B3171" s="166" t="s">
        <v>3493</v>
      </c>
      <c r="C3171" s="167"/>
      <c r="D3171" s="170">
        <v>2615.64</v>
      </c>
      <c r="E3171" s="171">
        <v>2615.64</v>
      </c>
      <c r="F3171" s="161" t="s">
        <v>1856</v>
      </c>
      <c r="G3171" s="165" t="s">
        <v>4107</v>
      </c>
      <c r="H3171" s="162"/>
      <c r="I3171" s="155"/>
      <c r="J3171" s="155"/>
      <c r="K3171" s="155"/>
      <c r="L3171" s="155"/>
      <c r="M3171" s="155"/>
      <c r="N3171" s="155"/>
      <c r="O3171" s="155"/>
      <c r="P3171" s="155"/>
      <c r="Q3171" s="155"/>
      <c r="R3171" s="155"/>
      <c r="S3171" s="155"/>
      <c r="T3171" s="155"/>
      <c r="U3171" s="155"/>
      <c r="V3171" s="155"/>
      <c r="W3171" s="155"/>
      <c r="X3171" s="155"/>
      <c r="Y3171" s="155"/>
      <c r="Z3171" s="155"/>
      <c r="AA3171" s="155"/>
      <c r="AB3171" s="155"/>
      <c r="AC3171" s="155"/>
      <c r="AD3171" s="155"/>
      <c r="AE3171" s="155"/>
      <c r="AF3171" s="155"/>
      <c r="AG3171" s="155"/>
      <c r="AH3171" s="155"/>
      <c r="AI3171" s="155"/>
      <c r="AJ3171" s="155"/>
      <c r="AK3171" s="155"/>
      <c r="AL3171" s="155"/>
      <c r="AM3171" s="155"/>
      <c r="AN3171" s="155"/>
      <c r="AO3171" s="155"/>
      <c r="AP3171" s="155"/>
      <c r="AQ3171" s="155"/>
      <c r="AR3171" s="155"/>
    </row>
    <row r="3172" spans="1:44" ht="102" x14ac:dyDescent="0.3">
      <c r="A3172" s="155"/>
      <c r="B3172" s="161" t="s">
        <v>1856</v>
      </c>
      <c r="C3172" s="162" t="s">
        <v>846</v>
      </c>
      <c r="D3172" s="170">
        <v>1687.93</v>
      </c>
      <c r="E3172" s="171">
        <v>1687.93</v>
      </c>
      <c r="F3172" s="165" t="s">
        <v>4107</v>
      </c>
      <c r="G3172" s="166" t="s">
        <v>3267</v>
      </c>
      <c r="H3172" s="167"/>
      <c r="I3172" s="155"/>
      <c r="J3172" s="155"/>
      <c r="K3172" s="155"/>
      <c r="L3172" s="155"/>
      <c r="M3172" s="155"/>
      <c r="N3172" s="155"/>
      <c r="O3172" s="155"/>
      <c r="P3172" s="155"/>
      <c r="Q3172" s="155"/>
      <c r="R3172" s="155"/>
      <c r="S3172" s="155"/>
      <c r="T3172" s="155"/>
      <c r="U3172" s="155"/>
      <c r="V3172" s="155"/>
      <c r="W3172" s="155"/>
      <c r="X3172" s="155"/>
      <c r="Y3172" s="155"/>
      <c r="Z3172" s="155"/>
      <c r="AA3172" s="155"/>
      <c r="AB3172" s="155"/>
      <c r="AC3172" s="155"/>
      <c r="AD3172" s="155"/>
      <c r="AE3172" s="155"/>
      <c r="AF3172" s="155"/>
      <c r="AG3172" s="155"/>
      <c r="AH3172" s="155"/>
      <c r="AI3172" s="155"/>
      <c r="AJ3172" s="155"/>
      <c r="AK3172" s="155"/>
      <c r="AL3172" s="155"/>
      <c r="AM3172" s="155"/>
      <c r="AN3172" s="155"/>
      <c r="AO3172" s="155"/>
      <c r="AP3172" s="155"/>
      <c r="AQ3172" s="155"/>
      <c r="AR3172" s="155"/>
    </row>
    <row r="3173" spans="1:44" ht="102" hidden="1" x14ac:dyDescent="0.3">
      <c r="A3173" s="155"/>
      <c r="B3173" s="165" t="s">
        <v>4107</v>
      </c>
      <c r="C3173" s="162"/>
      <c r="D3173" s="170">
        <v>1687.93</v>
      </c>
      <c r="E3173" s="171">
        <v>1687.93</v>
      </c>
      <c r="F3173" s="166" t="s">
        <v>3267</v>
      </c>
      <c r="G3173" s="161" t="s">
        <v>3585</v>
      </c>
      <c r="H3173" s="162" t="s">
        <v>1054</v>
      </c>
      <c r="I3173" s="155"/>
      <c r="J3173" s="155"/>
      <c r="K3173" s="155"/>
      <c r="L3173" s="155"/>
      <c r="M3173" s="155"/>
      <c r="N3173" s="155"/>
      <c r="O3173" s="155"/>
      <c r="P3173" s="155"/>
      <c r="Q3173" s="155"/>
      <c r="R3173" s="155"/>
      <c r="S3173" s="155"/>
      <c r="T3173" s="155"/>
      <c r="U3173" s="155"/>
      <c r="V3173" s="155"/>
      <c r="W3173" s="155"/>
      <c r="X3173" s="155"/>
      <c r="Y3173" s="155"/>
      <c r="Z3173" s="155"/>
      <c r="AA3173" s="155"/>
      <c r="AB3173" s="155"/>
      <c r="AC3173" s="155"/>
      <c r="AD3173" s="155"/>
      <c r="AE3173" s="155"/>
      <c r="AF3173" s="155"/>
      <c r="AG3173" s="155"/>
      <c r="AH3173" s="155"/>
      <c r="AI3173" s="155"/>
      <c r="AJ3173" s="155"/>
      <c r="AK3173" s="155"/>
      <c r="AL3173" s="155"/>
      <c r="AM3173" s="155"/>
      <c r="AN3173" s="155"/>
      <c r="AO3173" s="155"/>
      <c r="AP3173" s="155"/>
      <c r="AQ3173" s="155"/>
      <c r="AR3173" s="155"/>
    </row>
    <row r="3174" spans="1:44" ht="102" hidden="1" x14ac:dyDescent="0.3">
      <c r="A3174" s="155"/>
      <c r="B3174" s="166" t="s">
        <v>3267</v>
      </c>
      <c r="C3174" s="167"/>
      <c r="D3174" s="170">
        <v>1687.93</v>
      </c>
      <c r="E3174" s="171">
        <v>1687.93</v>
      </c>
      <c r="F3174" s="161" t="s">
        <v>3585</v>
      </c>
      <c r="G3174" s="165" t="s">
        <v>4107</v>
      </c>
      <c r="H3174" s="162"/>
      <c r="I3174" s="155"/>
      <c r="J3174" s="155"/>
      <c r="K3174" s="155"/>
      <c r="L3174" s="155"/>
      <c r="M3174" s="155"/>
      <c r="N3174" s="155"/>
      <c r="O3174" s="155"/>
      <c r="P3174" s="155"/>
      <c r="Q3174" s="155"/>
      <c r="R3174" s="155"/>
      <c r="S3174" s="155"/>
      <c r="T3174" s="155"/>
      <c r="U3174" s="155"/>
      <c r="V3174" s="155"/>
      <c r="W3174" s="155"/>
      <c r="X3174" s="155"/>
      <c r="Y3174" s="155"/>
      <c r="Z3174" s="155"/>
      <c r="AA3174" s="155"/>
      <c r="AB3174" s="155"/>
      <c r="AC3174" s="155"/>
      <c r="AD3174" s="155"/>
      <c r="AE3174" s="155"/>
      <c r="AF3174" s="155"/>
      <c r="AG3174" s="155"/>
      <c r="AH3174" s="155"/>
      <c r="AI3174" s="155"/>
      <c r="AJ3174" s="155"/>
      <c r="AK3174" s="155"/>
      <c r="AL3174" s="155"/>
      <c r="AM3174" s="155"/>
      <c r="AN3174" s="155"/>
      <c r="AO3174" s="155"/>
      <c r="AP3174" s="155"/>
      <c r="AQ3174" s="155"/>
      <c r="AR3174" s="155"/>
    </row>
    <row r="3175" spans="1:44" ht="102" x14ac:dyDescent="0.3">
      <c r="A3175" s="155"/>
      <c r="B3175" s="161" t="s">
        <v>3585</v>
      </c>
      <c r="C3175" s="162" t="s">
        <v>1054</v>
      </c>
      <c r="D3175" s="170">
        <v>1378.69</v>
      </c>
      <c r="E3175" s="171">
        <v>1378.69</v>
      </c>
      <c r="F3175" s="165" t="s">
        <v>4107</v>
      </c>
      <c r="G3175" s="166" t="s">
        <v>4054</v>
      </c>
      <c r="H3175" s="167"/>
      <c r="I3175" s="155"/>
      <c r="J3175" s="155"/>
      <c r="K3175" s="155"/>
      <c r="L3175" s="155"/>
      <c r="M3175" s="155"/>
      <c r="N3175" s="155"/>
      <c r="O3175" s="155"/>
      <c r="P3175" s="155"/>
      <c r="Q3175" s="155"/>
      <c r="R3175" s="155"/>
      <c r="S3175" s="155"/>
      <c r="T3175" s="155"/>
      <c r="U3175" s="155"/>
      <c r="V3175" s="155"/>
      <c r="W3175" s="155"/>
      <c r="X3175" s="155"/>
      <c r="Y3175" s="155"/>
      <c r="Z3175" s="155"/>
      <c r="AA3175" s="155"/>
      <c r="AB3175" s="155"/>
      <c r="AC3175" s="155"/>
      <c r="AD3175" s="155"/>
      <c r="AE3175" s="155"/>
      <c r="AF3175" s="155"/>
      <c r="AG3175" s="155"/>
      <c r="AH3175" s="155"/>
      <c r="AI3175" s="155"/>
      <c r="AJ3175" s="155"/>
      <c r="AK3175" s="155"/>
      <c r="AL3175" s="155"/>
      <c r="AM3175" s="155"/>
      <c r="AN3175" s="155"/>
      <c r="AO3175" s="155"/>
      <c r="AP3175" s="155"/>
      <c r="AQ3175" s="155"/>
      <c r="AR3175" s="155"/>
    </row>
    <row r="3176" spans="1:44" ht="102" hidden="1" x14ac:dyDescent="0.3">
      <c r="A3176" s="155"/>
      <c r="B3176" s="165" t="s">
        <v>4107</v>
      </c>
      <c r="C3176" s="162"/>
      <c r="D3176" s="163">
        <v>845.04</v>
      </c>
      <c r="E3176" s="164">
        <v>845.04</v>
      </c>
      <c r="F3176" s="166" t="s">
        <v>4054</v>
      </c>
      <c r="G3176" s="165" t="s">
        <v>4053</v>
      </c>
      <c r="H3176" s="162"/>
      <c r="I3176" s="155"/>
      <c r="J3176" s="155"/>
      <c r="K3176" s="155"/>
      <c r="L3176" s="155"/>
      <c r="M3176" s="155"/>
      <c r="N3176" s="155"/>
      <c r="O3176" s="155"/>
      <c r="P3176" s="155"/>
      <c r="Q3176" s="155"/>
      <c r="R3176" s="155"/>
      <c r="S3176" s="155"/>
      <c r="T3176" s="155"/>
      <c r="U3176" s="155"/>
      <c r="V3176" s="155"/>
      <c r="W3176" s="155"/>
      <c r="X3176" s="155"/>
      <c r="Y3176" s="155"/>
      <c r="Z3176" s="155"/>
      <c r="AA3176" s="155"/>
      <c r="AB3176" s="155"/>
      <c r="AC3176" s="155"/>
      <c r="AD3176" s="155"/>
      <c r="AE3176" s="155"/>
      <c r="AF3176" s="155"/>
      <c r="AG3176" s="155"/>
      <c r="AH3176" s="155"/>
      <c r="AI3176" s="155"/>
      <c r="AJ3176" s="155"/>
      <c r="AK3176" s="155"/>
      <c r="AL3176" s="155"/>
      <c r="AM3176" s="155"/>
      <c r="AN3176" s="155"/>
      <c r="AO3176" s="155"/>
      <c r="AP3176" s="155"/>
      <c r="AQ3176" s="155"/>
      <c r="AR3176" s="155"/>
    </row>
    <row r="3177" spans="1:44" ht="102" hidden="1" x14ac:dyDescent="0.3">
      <c r="A3177" s="155"/>
      <c r="B3177" s="166" t="s">
        <v>4054</v>
      </c>
      <c r="C3177" s="167"/>
      <c r="D3177" s="163">
        <v>845.04</v>
      </c>
      <c r="E3177" s="164">
        <v>845.04</v>
      </c>
      <c r="F3177" s="165" t="s">
        <v>4053</v>
      </c>
      <c r="G3177" s="166" t="s">
        <v>4054</v>
      </c>
      <c r="H3177" s="167"/>
      <c r="I3177" s="155"/>
      <c r="J3177" s="155"/>
      <c r="K3177" s="155"/>
      <c r="L3177" s="155"/>
      <c r="M3177" s="155"/>
      <c r="N3177" s="155"/>
      <c r="O3177" s="155"/>
      <c r="P3177" s="155"/>
      <c r="Q3177" s="155"/>
      <c r="R3177" s="155"/>
      <c r="S3177" s="155"/>
      <c r="T3177" s="155"/>
      <c r="U3177" s="155"/>
      <c r="V3177" s="155"/>
      <c r="W3177" s="155"/>
      <c r="X3177" s="155"/>
      <c r="Y3177" s="155"/>
      <c r="Z3177" s="155"/>
      <c r="AA3177" s="155"/>
      <c r="AB3177" s="155"/>
      <c r="AC3177" s="155"/>
      <c r="AD3177" s="155"/>
      <c r="AE3177" s="155"/>
      <c r="AF3177" s="155"/>
      <c r="AG3177" s="155"/>
      <c r="AH3177" s="155"/>
      <c r="AI3177" s="155"/>
      <c r="AJ3177" s="155"/>
      <c r="AK3177" s="155"/>
      <c r="AL3177" s="155"/>
      <c r="AM3177" s="155"/>
      <c r="AN3177" s="155"/>
      <c r="AO3177" s="155"/>
      <c r="AP3177" s="155"/>
      <c r="AQ3177" s="155"/>
      <c r="AR3177" s="155"/>
    </row>
    <row r="3178" spans="1:44" ht="102" hidden="1" x14ac:dyDescent="0.3">
      <c r="A3178" s="155"/>
      <c r="B3178" s="165" t="s">
        <v>4053</v>
      </c>
      <c r="C3178" s="162"/>
      <c r="D3178" s="163">
        <v>533.65</v>
      </c>
      <c r="E3178" s="164">
        <v>533.65</v>
      </c>
      <c r="F3178" s="166" t="s">
        <v>4054</v>
      </c>
      <c r="G3178" s="161" t="s">
        <v>1863</v>
      </c>
      <c r="H3178" s="162" t="s">
        <v>1054</v>
      </c>
      <c r="I3178" s="155"/>
      <c r="J3178" s="155"/>
      <c r="K3178" s="155"/>
      <c r="L3178" s="155"/>
      <c r="M3178" s="155"/>
      <c r="N3178" s="155"/>
      <c r="O3178" s="155"/>
      <c r="P3178" s="155"/>
      <c r="Q3178" s="155"/>
      <c r="R3178" s="155"/>
      <c r="S3178" s="155"/>
      <c r="T3178" s="155"/>
      <c r="U3178" s="155"/>
      <c r="V3178" s="155"/>
      <c r="W3178" s="155"/>
      <c r="X3178" s="155"/>
      <c r="Y3178" s="155"/>
      <c r="Z3178" s="155"/>
      <c r="AA3178" s="155"/>
      <c r="AB3178" s="155"/>
      <c r="AC3178" s="155"/>
      <c r="AD3178" s="155"/>
      <c r="AE3178" s="155"/>
      <c r="AF3178" s="155"/>
      <c r="AG3178" s="155"/>
      <c r="AH3178" s="155"/>
      <c r="AI3178" s="155"/>
      <c r="AJ3178" s="155"/>
      <c r="AK3178" s="155"/>
      <c r="AL3178" s="155"/>
      <c r="AM3178" s="155"/>
      <c r="AN3178" s="155"/>
      <c r="AO3178" s="155"/>
      <c r="AP3178" s="155"/>
      <c r="AQ3178" s="155"/>
      <c r="AR3178" s="155"/>
    </row>
    <row r="3179" spans="1:44" ht="102" hidden="1" x14ac:dyDescent="0.3">
      <c r="A3179" s="155"/>
      <c r="B3179" s="166" t="s">
        <v>4054</v>
      </c>
      <c r="C3179" s="167"/>
      <c r="D3179" s="163">
        <v>533.65</v>
      </c>
      <c r="E3179" s="164">
        <v>533.65</v>
      </c>
      <c r="F3179" s="161" t="s">
        <v>1863</v>
      </c>
      <c r="G3179" s="165" t="s">
        <v>4107</v>
      </c>
      <c r="H3179" s="162"/>
      <c r="I3179" s="155"/>
      <c r="J3179" s="155"/>
      <c r="K3179" s="155"/>
      <c r="L3179" s="155"/>
      <c r="M3179" s="155"/>
      <c r="N3179" s="155"/>
      <c r="O3179" s="155"/>
      <c r="P3179" s="155"/>
      <c r="Q3179" s="155"/>
      <c r="R3179" s="155"/>
      <c r="S3179" s="155"/>
      <c r="T3179" s="155"/>
      <c r="U3179" s="155"/>
      <c r="V3179" s="155"/>
      <c r="W3179" s="155"/>
      <c r="X3179" s="155"/>
      <c r="Y3179" s="155"/>
      <c r="Z3179" s="155"/>
      <c r="AA3179" s="155"/>
      <c r="AB3179" s="155"/>
      <c r="AC3179" s="155"/>
      <c r="AD3179" s="155"/>
      <c r="AE3179" s="155"/>
      <c r="AF3179" s="155"/>
      <c r="AG3179" s="155"/>
      <c r="AH3179" s="155"/>
      <c r="AI3179" s="155"/>
      <c r="AJ3179" s="155"/>
      <c r="AK3179" s="155"/>
      <c r="AL3179" s="155"/>
      <c r="AM3179" s="155"/>
      <c r="AN3179" s="155"/>
      <c r="AO3179" s="155"/>
      <c r="AP3179" s="155"/>
      <c r="AQ3179" s="155"/>
      <c r="AR3179" s="155"/>
    </row>
    <row r="3180" spans="1:44" ht="102" x14ac:dyDescent="0.3">
      <c r="A3180" s="155"/>
      <c r="B3180" s="161" t="s">
        <v>1863</v>
      </c>
      <c r="C3180" s="162" t="s">
        <v>1054</v>
      </c>
      <c r="D3180" s="168"/>
      <c r="E3180" s="169"/>
      <c r="F3180" s="165" t="s">
        <v>4107</v>
      </c>
      <c r="G3180" s="166" t="s">
        <v>3268</v>
      </c>
      <c r="H3180" s="167"/>
      <c r="I3180" s="155"/>
      <c r="J3180" s="155"/>
      <c r="K3180" s="155"/>
      <c r="L3180" s="155"/>
      <c r="M3180" s="155"/>
      <c r="N3180" s="155"/>
      <c r="O3180" s="155"/>
      <c r="P3180" s="155"/>
      <c r="Q3180" s="155"/>
      <c r="R3180" s="155"/>
      <c r="S3180" s="155"/>
      <c r="T3180" s="155"/>
      <c r="U3180" s="155"/>
      <c r="V3180" s="155"/>
      <c r="W3180" s="155"/>
      <c r="X3180" s="155"/>
      <c r="Y3180" s="155"/>
      <c r="Z3180" s="155"/>
      <c r="AA3180" s="155"/>
      <c r="AB3180" s="155"/>
      <c r="AC3180" s="155"/>
      <c r="AD3180" s="155"/>
      <c r="AE3180" s="155"/>
      <c r="AF3180" s="155"/>
      <c r="AG3180" s="155"/>
      <c r="AH3180" s="155"/>
      <c r="AI3180" s="155"/>
      <c r="AJ3180" s="155"/>
      <c r="AK3180" s="155"/>
      <c r="AL3180" s="155"/>
      <c r="AM3180" s="155"/>
      <c r="AN3180" s="155"/>
      <c r="AO3180" s="155"/>
      <c r="AP3180" s="155"/>
      <c r="AQ3180" s="155"/>
      <c r="AR3180" s="155"/>
    </row>
    <row r="3181" spans="1:44" ht="112.2" hidden="1" x14ac:dyDescent="0.3">
      <c r="A3181" s="155"/>
      <c r="B3181" s="165" t="s">
        <v>4107</v>
      </c>
      <c r="C3181" s="162"/>
      <c r="D3181" s="163">
        <v>533.65</v>
      </c>
      <c r="E3181" s="164">
        <v>533.65</v>
      </c>
      <c r="F3181" s="166" t="s">
        <v>3268</v>
      </c>
      <c r="G3181" s="165" t="s">
        <v>4052</v>
      </c>
      <c r="H3181" s="162"/>
      <c r="I3181" s="155"/>
      <c r="J3181" s="155"/>
      <c r="K3181" s="155"/>
      <c r="L3181" s="155"/>
      <c r="M3181" s="155"/>
      <c r="N3181" s="155"/>
      <c r="O3181" s="155"/>
      <c r="P3181" s="155"/>
      <c r="Q3181" s="155"/>
      <c r="R3181" s="155"/>
      <c r="S3181" s="155"/>
      <c r="T3181" s="155"/>
      <c r="U3181" s="155"/>
      <c r="V3181" s="155"/>
      <c r="W3181" s="155"/>
      <c r="X3181" s="155"/>
      <c r="Y3181" s="155"/>
      <c r="Z3181" s="155"/>
      <c r="AA3181" s="155"/>
      <c r="AB3181" s="155"/>
      <c r="AC3181" s="155"/>
      <c r="AD3181" s="155"/>
      <c r="AE3181" s="155"/>
      <c r="AF3181" s="155"/>
      <c r="AG3181" s="155"/>
      <c r="AH3181" s="155"/>
      <c r="AI3181" s="155"/>
      <c r="AJ3181" s="155"/>
      <c r="AK3181" s="155"/>
      <c r="AL3181" s="155"/>
      <c r="AM3181" s="155"/>
      <c r="AN3181" s="155"/>
      <c r="AO3181" s="155"/>
      <c r="AP3181" s="155"/>
      <c r="AQ3181" s="155"/>
      <c r="AR3181" s="155"/>
    </row>
    <row r="3182" spans="1:44" ht="112.2" hidden="1" x14ac:dyDescent="0.3">
      <c r="A3182" s="155"/>
      <c r="B3182" s="166" t="s">
        <v>3268</v>
      </c>
      <c r="C3182" s="167"/>
      <c r="D3182" s="163">
        <v>533.65</v>
      </c>
      <c r="E3182" s="164">
        <v>533.65</v>
      </c>
      <c r="F3182" s="165" t="s">
        <v>4052</v>
      </c>
      <c r="G3182" s="166" t="s">
        <v>3268</v>
      </c>
      <c r="H3182" s="167"/>
      <c r="I3182" s="155"/>
      <c r="J3182" s="155"/>
      <c r="K3182" s="155"/>
      <c r="L3182" s="155"/>
      <c r="M3182" s="155"/>
      <c r="N3182" s="155"/>
      <c r="O3182" s="155"/>
      <c r="P3182" s="155"/>
      <c r="Q3182" s="155"/>
      <c r="R3182" s="155"/>
      <c r="S3182" s="155"/>
      <c r="T3182" s="155"/>
      <c r="U3182" s="155"/>
      <c r="V3182" s="155"/>
      <c r="W3182" s="155"/>
      <c r="X3182" s="155"/>
      <c r="Y3182" s="155"/>
      <c r="Z3182" s="155"/>
      <c r="AA3182" s="155"/>
      <c r="AB3182" s="155"/>
      <c r="AC3182" s="155"/>
      <c r="AD3182" s="155"/>
      <c r="AE3182" s="155"/>
      <c r="AF3182" s="155"/>
      <c r="AG3182" s="155"/>
      <c r="AH3182" s="155"/>
      <c r="AI3182" s="155"/>
      <c r="AJ3182" s="155"/>
      <c r="AK3182" s="155"/>
      <c r="AL3182" s="155"/>
      <c r="AM3182" s="155"/>
      <c r="AN3182" s="155"/>
      <c r="AO3182" s="155"/>
      <c r="AP3182" s="155"/>
      <c r="AQ3182" s="155"/>
      <c r="AR3182" s="155"/>
    </row>
    <row r="3183" spans="1:44" ht="112.2" hidden="1" x14ac:dyDescent="0.3">
      <c r="A3183" s="155"/>
      <c r="B3183" s="165" t="s">
        <v>4052</v>
      </c>
      <c r="C3183" s="162"/>
      <c r="D3183" s="163">
        <v>-533.65</v>
      </c>
      <c r="E3183" s="164">
        <v>-533.65</v>
      </c>
      <c r="F3183" s="166" t="s">
        <v>3268</v>
      </c>
      <c r="G3183" s="161" t="s">
        <v>1685</v>
      </c>
      <c r="H3183" s="162" t="s">
        <v>820</v>
      </c>
      <c r="I3183" s="155"/>
      <c r="J3183" s="155"/>
      <c r="K3183" s="155"/>
      <c r="L3183" s="155"/>
      <c r="M3183" s="155"/>
      <c r="N3183" s="155"/>
      <c r="O3183" s="155"/>
      <c r="P3183" s="155"/>
      <c r="Q3183" s="155"/>
      <c r="R3183" s="155"/>
      <c r="S3183" s="155"/>
      <c r="T3183" s="155"/>
      <c r="U3183" s="155"/>
      <c r="V3183" s="155"/>
      <c r="W3183" s="155"/>
      <c r="X3183" s="155"/>
      <c r="Y3183" s="155"/>
      <c r="Z3183" s="155"/>
      <c r="AA3183" s="155"/>
      <c r="AB3183" s="155"/>
      <c r="AC3183" s="155"/>
      <c r="AD3183" s="155"/>
      <c r="AE3183" s="155"/>
      <c r="AF3183" s="155"/>
      <c r="AG3183" s="155"/>
      <c r="AH3183" s="155"/>
      <c r="AI3183" s="155"/>
      <c r="AJ3183" s="155"/>
      <c r="AK3183" s="155"/>
      <c r="AL3183" s="155"/>
      <c r="AM3183" s="155"/>
      <c r="AN3183" s="155"/>
      <c r="AO3183" s="155"/>
      <c r="AP3183" s="155"/>
      <c r="AQ3183" s="155"/>
      <c r="AR3183" s="155"/>
    </row>
    <row r="3184" spans="1:44" ht="102" hidden="1" x14ac:dyDescent="0.3">
      <c r="A3184" s="155"/>
      <c r="B3184" s="166" t="s">
        <v>3268</v>
      </c>
      <c r="C3184" s="167"/>
      <c r="D3184" s="163">
        <v>-533.65</v>
      </c>
      <c r="E3184" s="164">
        <v>-533.65</v>
      </c>
      <c r="F3184" s="161" t="s">
        <v>1685</v>
      </c>
      <c r="G3184" s="165" t="s">
        <v>4107</v>
      </c>
      <c r="H3184" s="162"/>
      <c r="I3184" s="155"/>
      <c r="J3184" s="155"/>
      <c r="K3184" s="155"/>
      <c r="L3184" s="155"/>
      <c r="M3184" s="155"/>
      <c r="N3184" s="155"/>
      <c r="O3184" s="155"/>
      <c r="P3184" s="155"/>
      <c r="Q3184" s="155"/>
      <c r="R3184" s="155"/>
      <c r="S3184" s="155"/>
      <c r="T3184" s="155"/>
      <c r="U3184" s="155"/>
      <c r="V3184" s="155"/>
      <c r="W3184" s="155"/>
      <c r="X3184" s="155"/>
      <c r="Y3184" s="155"/>
      <c r="Z3184" s="155"/>
      <c r="AA3184" s="155"/>
      <c r="AB3184" s="155"/>
      <c r="AC3184" s="155"/>
      <c r="AD3184" s="155"/>
      <c r="AE3184" s="155"/>
      <c r="AF3184" s="155"/>
      <c r="AG3184" s="155"/>
      <c r="AH3184" s="155"/>
      <c r="AI3184" s="155"/>
      <c r="AJ3184" s="155"/>
      <c r="AK3184" s="155"/>
      <c r="AL3184" s="155"/>
      <c r="AM3184" s="155"/>
      <c r="AN3184" s="155"/>
      <c r="AO3184" s="155"/>
      <c r="AP3184" s="155"/>
      <c r="AQ3184" s="155"/>
      <c r="AR3184" s="155"/>
    </row>
    <row r="3185" spans="1:44" ht="102" x14ac:dyDescent="0.3">
      <c r="A3185" s="155"/>
      <c r="B3185" s="161" t="s">
        <v>1685</v>
      </c>
      <c r="C3185" s="162" t="s">
        <v>820</v>
      </c>
      <c r="D3185" s="170">
        <v>1365.8</v>
      </c>
      <c r="E3185" s="171">
        <v>1365.8</v>
      </c>
      <c r="F3185" s="165" t="s">
        <v>4107</v>
      </c>
      <c r="G3185" s="166" t="s">
        <v>3269</v>
      </c>
      <c r="H3185" s="167"/>
      <c r="I3185" s="155"/>
      <c r="J3185" s="155"/>
      <c r="K3185" s="155"/>
      <c r="L3185" s="155"/>
      <c r="M3185" s="155"/>
      <c r="N3185" s="155"/>
      <c r="O3185" s="155"/>
      <c r="P3185" s="155"/>
      <c r="Q3185" s="155"/>
      <c r="R3185" s="155"/>
      <c r="S3185" s="155"/>
      <c r="T3185" s="155"/>
      <c r="U3185" s="155"/>
      <c r="V3185" s="155"/>
      <c r="W3185" s="155"/>
      <c r="X3185" s="155"/>
      <c r="Y3185" s="155"/>
      <c r="Z3185" s="155"/>
      <c r="AA3185" s="155"/>
      <c r="AB3185" s="155"/>
      <c r="AC3185" s="155"/>
      <c r="AD3185" s="155"/>
      <c r="AE3185" s="155"/>
      <c r="AF3185" s="155"/>
      <c r="AG3185" s="155"/>
      <c r="AH3185" s="155"/>
      <c r="AI3185" s="155"/>
      <c r="AJ3185" s="155"/>
      <c r="AK3185" s="155"/>
      <c r="AL3185" s="155"/>
      <c r="AM3185" s="155"/>
      <c r="AN3185" s="155"/>
      <c r="AO3185" s="155"/>
      <c r="AP3185" s="155"/>
      <c r="AQ3185" s="155"/>
      <c r="AR3185" s="155"/>
    </row>
    <row r="3186" spans="1:44" ht="102" hidden="1" x14ac:dyDescent="0.3">
      <c r="A3186" s="155"/>
      <c r="B3186" s="165" t="s">
        <v>4107</v>
      </c>
      <c r="C3186" s="162"/>
      <c r="D3186" s="170">
        <v>1365.8</v>
      </c>
      <c r="E3186" s="171">
        <v>1365.8</v>
      </c>
      <c r="F3186" s="166" t="s">
        <v>3269</v>
      </c>
      <c r="G3186" s="161" t="s">
        <v>1779</v>
      </c>
      <c r="H3186" s="162" t="s">
        <v>978</v>
      </c>
      <c r="I3186" s="155"/>
      <c r="J3186" s="155"/>
      <c r="K3186" s="155"/>
      <c r="L3186" s="155"/>
      <c r="M3186" s="155"/>
      <c r="N3186" s="155"/>
      <c r="O3186" s="155"/>
      <c r="P3186" s="155"/>
      <c r="Q3186" s="155"/>
      <c r="R3186" s="155"/>
      <c r="S3186" s="155"/>
      <c r="T3186" s="155"/>
      <c r="U3186" s="155"/>
      <c r="V3186" s="155"/>
      <c r="W3186" s="155"/>
      <c r="X3186" s="155"/>
      <c r="Y3186" s="155"/>
      <c r="Z3186" s="155"/>
      <c r="AA3186" s="155"/>
      <c r="AB3186" s="155"/>
      <c r="AC3186" s="155"/>
      <c r="AD3186" s="155"/>
      <c r="AE3186" s="155"/>
      <c r="AF3186" s="155"/>
      <c r="AG3186" s="155"/>
      <c r="AH3186" s="155"/>
      <c r="AI3186" s="155"/>
      <c r="AJ3186" s="155"/>
      <c r="AK3186" s="155"/>
      <c r="AL3186" s="155"/>
      <c r="AM3186" s="155"/>
      <c r="AN3186" s="155"/>
      <c r="AO3186" s="155"/>
      <c r="AP3186" s="155"/>
      <c r="AQ3186" s="155"/>
      <c r="AR3186" s="155"/>
    </row>
    <row r="3187" spans="1:44" ht="102" hidden="1" x14ac:dyDescent="0.3">
      <c r="A3187" s="155"/>
      <c r="B3187" s="166" t="s">
        <v>3269</v>
      </c>
      <c r="C3187" s="167"/>
      <c r="D3187" s="170">
        <v>1365.8</v>
      </c>
      <c r="E3187" s="171">
        <v>1365.8</v>
      </c>
      <c r="F3187" s="161" t="s">
        <v>1779</v>
      </c>
      <c r="G3187" s="165" t="s">
        <v>4107</v>
      </c>
      <c r="H3187" s="162"/>
      <c r="I3187" s="155"/>
      <c r="J3187" s="155"/>
      <c r="K3187" s="155"/>
      <c r="L3187" s="155"/>
      <c r="M3187" s="155"/>
      <c r="N3187" s="155"/>
      <c r="O3187" s="155"/>
      <c r="P3187" s="155"/>
      <c r="Q3187" s="155"/>
      <c r="R3187" s="155"/>
      <c r="S3187" s="155"/>
      <c r="T3187" s="155"/>
      <c r="U3187" s="155"/>
      <c r="V3187" s="155"/>
      <c r="W3187" s="155"/>
      <c r="X3187" s="155"/>
      <c r="Y3187" s="155"/>
      <c r="Z3187" s="155"/>
      <c r="AA3187" s="155"/>
      <c r="AB3187" s="155"/>
      <c r="AC3187" s="155"/>
      <c r="AD3187" s="155"/>
      <c r="AE3187" s="155"/>
      <c r="AF3187" s="155"/>
      <c r="AG3187" s="155"/>
      <c r="AH3187" s="155"/>
      <c r="AI3187" s="155"/>
      <c r="AJ3187" s="155"/>
      <c r="AK3187" s="155"/>
      <c r="AL3187" s="155"/>
      <c r="AM3187" s="155"/>
      <c r="AN3187" s="155"/>
      <c r="AO3187" s="155"/>
      <c r="AP3187" s="155"/>
      <c r="AQ3187" s="155"/>
      <c r="AR3187" s="155"/>
    </row>
    <row r="3188" spans="1:44" ht="102" x14ac:dyDescent="0.3">
      <c r="A3188" s="155"/>
      <c r="B3188" s="161" t="s">
        <v>1779</v>
      </c>
      <c r="C3188" s="162" t="s">
        <v>978</v>
      </c>
      <c r="D3188" s="170">
        <v>1679.34</v>
      </c>
      <c r="E3188" s="171">
        <v>1679.34</v>
      </c>
      <c r="F3188" s="165" t="s">
        <v>4107</v>
      </c>
      <c r="G3188" s="166" t="s">
        <v>3270</v>
      </c>
      <c r="H3188" s="167"/>
      <c r="I3188" s="155"/>
      <c r="J3188" s="155"/>
      <c r="K3188" s="155"/>
      <c r="L3188" s="155"/>
      <c r="M3188" s="155"/>
      <c r="N3188" s="155"/>
      <c r="O3188" s="155"/>
      <c r="P3188" s="155"/>
      <c r="Q3188" s="155"/>
      <c r="R3188" s="155"/>
      <c r="S3188" s="155"/>
      <c r="T3188" s="155"/>
      <c r="U3188" s="155"/>
      <c r="V3188" s="155"/>
      <c r="W3188" s="155"/>
      <c r="X3188" s="155"/>
      <c r="Y3188" s="155"/>
      <c r="Z3188" s="155"/>
      <c r="AA3188" s="155"/>
      <c r="AB3188" s="155"/>
      <c r="AC3188" s="155"/>
      <c r="AD3188" s="155"/>
      <c r="AE3188" s="155"/>
      <c r="AF3188" s="155"/>
      <c r="AG3188" s="155"/>
      <c r="AH3188" s="155"/>
      <c r="AI3188" s="155"/>
      <c r="AJ3188" s="155"/>
      <c r="AK3188" s="155"/>
      <c r="AL3188" s="155"/>
      <c r="AM3188" s="155"/>
      <c r="AN3188" s="155"/>
      <c r="AO3188" s="155"/>
      <c r="AP3188" s="155"/>
      <c r="AQ3188" s="155"/>
      <c r="AR3188" s="155"/>
    </row>
    <row r="3189" spans="1:44" ht="102" hidden="1" x14ac:dyDescent="0.3">
      <c r="A3189" s="155"/>
      <c r="B3189" s="165" t="s">
        <v>4107</v>
      </c>
      <c r="C3189" s="162"/>
      <c r="D3189" s="170">
        <v>1679.34</v>
      </c>
      <c r="E3189" s="171">
        <v>1679.34</v>
      </c>
      <c r="F3189" s="166" t="s">
        <v>3270</v>
      </c>
      <c r="G3189" s="161" t="s">
        <v>1759</v>
      </c>
      <c r="H3189" s="162" t="s">
        <v>674</v>
      </c>
      <c r="I3189" s="155"/>
      <c r="J3189" s="155"/>
      <c r="K3189" s="155"/>
      <c r="L3189" s="155"/>
      <c r="M3189" s="155"/>
      <c r="N3189" s="155"/>
      <c r="O3189" s="155"/>
      <c r="P3189" s="155"/>
      <c r="Q3189" s="155"/>
      <c r="R3189" s="155"/>
      <c r="S3189" s="155"/>
      <c r="T3189" s="155"/>
      <c r="U3189" s="155"/>
      <c r="V3189" s="155"/>
      <c r="W3189" s="155"/>
      <c r="X3189" s="155"/>
      <c r="Y3189" s="155"/>
      <c r="Z3189" s="155"/>
      <c r="AA3189" s="155"/>
      <c r="AB3189" s="155"/>
      <c r="AC3189" s="155"/>
      <c r="AD3189" s="155"/>
      <c r="AE3189" s="155"/>
      <c r="AF3189" s="155"/>
      <c r="AG3189" s="155"/>
      <c r="AH3189" s="155"/>
      <c r="AI3189" s="155"/>
      <c r="AJ3189" s="155"/>
      <c r="AK3189" s="155"/>
      <c r="AL3189" s="155"/>
      <c r="AM3189" s="155"/>
      <c r="AN3189" s="155"/>
      <c r="AO3189" s="155"/>
      <c r="AP3189" s="155"/>
      <c r="AQ3189" s="155"/>
      <c r="AR3189" s="155"/>
    </row>
    <row r="3190" spans="1:44" ht="102" hidden="1" x14ac:dyDescent="0.3">
      <c r="A3190" s="155"/>
      <c r="B3190" s="166" t="s">
        <v>3270</v>
      </c>
      <c r="C3190" s="167"/>
      <c r="D3190" s="170">
        <v>1679.34</v>
      </c>
      <c r="E3190" s="171">
        <v>1679.34</v>
      </c>
      <c r="F3190" s="161" t="s">
        <v>1759</v>
      </c>
      <c r="G3190" s="165" t="s">
        <v>4107</v>
      </c>
      <c r="H3190" s="162"/>
      <c r="I3190" s="155"/>
      <c r="J3190" s="155"/>
      <c r="K3190" s="155"/>
      <c r="L3190" s="155"/>
      <c r="M3190" s="155"/>
      <c r="N3190" s="155"/>
      <c r="O3190" s="155"/>
      <c r="P3190" s="155"/>
      <c r="Q3190" s="155"/>
      <c r="R3190" s="155"/>
      <c r="S3190" s="155"/>
      <c r="T3190" s="155"/>
      <c r="U3190" s="155"/>
      <c r="V3190" s="155"/>
      <c r="W3190" s="155"/>
      <c r="X3190" s="155"/>
      <c r="Y3190" s="155"/>
      <c r="Z3190" s="155"/>
      <c r="AA3190" s="155"/>
      <c r="AB3190" s="155"/>
      <c r="AC3190" s="155"/>
      <c r="AD3190" s="155"/>
      <c r="AE3190" s="155"/>
      <c r="AF3190" s="155"/>
      <c r="AG3190" s="155"/>
      <c r="AH3190" s="155"/>
      <c r="AI3190" s="155"/>
      <c r="AJ3190" s="155"/>
      <c r="AK3190" s="155"/>
      <c r="AL3190" s="155"/>
      <c r="AM3190" s="155"/>
      <c r="AN3190" s="155"/>
      <c r="AO3190" s="155"/>
      <c r="AP3190" s="155"/>
      <c r="AQ3190" s="155"/>
      <c r="AR3190" s="155"/>
    </row>
    <row r="3191" spans="1:44" ht="102" x14ac:dyDescent="0.3">
      <c r="A3191" s="155"/>
      <c r="B3191" s="161" t="s">
        <v>1759</v>
      </c>
      <c r="C3191" s="162" t="s">
        <v>674</v>
      </c>
      <c r="D3191" s="170">
        <v>2581.2800000000002</v>
      </c>
      <c r="E3191" s="171">
        <v>2581.2800000000002</v>
      </c>
      <c r="F3191" s="165" t="s">
        <v>4107</v>
      </c>
      <c r="G3191" s="166" t="s">
        <v>3271</v>
      </c>
      <c r="H3191" s="167"/>
      <c r="I3191" s="155"/>
      <c r="J3191" s="155"/>
      <c r="K3191" s="155"/>
      <c r="L3191" s="155"/>
      <c r="M3191" s="155"/>
      <c r="N3191" s="155"/>
      <c r="O3191" s="155"/>
      <c r="P3191" s="155"/>
      <c r="Q3191" s="155"/>
      <c r="R3191" s="155"/>
      <c r="S3191" s="155"/>
      <c r="T3191" s="155"/>
      <c r="U3191" s="155"/>
      <c r="V3191" s="155"/>
      <c r="W3191" s="155"/>
      <c r="X3191" s="155"/>
      <c r="Y3191" s="155"/>
      <c r="Z3191" s="155"/>
      <c r="AA3191" s="155"/>
      <c r="AB3191" s="155"/>
      <c r="AC3191" s="155"/>
      <c r="AD3191" s="155"/>
      <c r="AE3191" s="155"/>
      <c r="AF3191" s="155"/>
      <c r="AG3191" s="155"/>
      <c r="AH3191" s="155"/>
      <c r="AI3191" s="155"/>
      <c r="AJ3191" s="155"/>
      <c r="AK3191" s="155"/>
      <c r="AL3191" s="155"/>
      <c r="AM3191" s="155"/>
      <c r="AN3191" s="155"/>
      <c r="AO3191" s="155"/>
      <c r="AP3191" s="155"/>
      <c r="AQ3191" s="155"/>
      <c r="AR3191" s="155"/>
    </row>
    <row r="3192" spans="1:44" ht="102" hidden="1" x14ac:dyDescent="0.3">
      <c r="A3192" s="155"/>
      <c r="B3192" s="165" t="s">
        <v>4107</v>
      </c>
      <c r="C3192" s="162"/>
      <c r="D3192" s="170">
        <v>2581.2800000000002</v>
      </c>
      <c r="E3192" s="171">
        <v>2581.2800000000002</v>
      </c>
      <c r="F3192" s="166" t="s">
        <v>3271</v>
      </c>
      <c r="G3192" s="161" t="s">
        <v>1869</v>
      </c>
      <c r="H3192" s="162" t="s">
        <v>281</v>
      </c>
      <c r="I3192" s="155"/>
      <c r="J3192" s="155"/>
      <c r="K3192" s="155"/>
      <c r="L3192" s="155"/>
      <c r="M3192" s="155"/>
      <c r="N3192" s="155"/>
      <c r="O3192" s="155"/>
      <c r="P3192" s="155"/>
      <c r="Q3192" s="155"/>
      <c r="R3192" s="155"/>
      <c r="S3192" s="155"/>
      <c r="T3192" s="155"/>
      <c r="U3192" s="155"/>
      <c r="V3192" s="155"/>
      <c r="W3192" s="155"/>
      <c r="X3192" s="155"/>
      <c r="Y3192" s="155"/>
      <c r="Z3192" s="155"/>
      <c r="AA3192" s="155"/>
      <c r="AB3192" s="155"/>
      <c r="AC3192" s="155"/>
      <c r="AD3192" s="155"/>
      <c r="AE3192" s="155"/>
      <c r="AF3192" s="155"/>
      <c r="AG3192" s="155"/>
      <c r="AH3192" s="155"/>
      <c r="AI3192" s="155"/>
      <c r="AJ3192" s="155"/>
      <c r="AK3192" s="155"/>
      <c r="AL3192" s="155"/>
      <c r="AM3192" s="155"/>
      <c r="AN3192" s="155"/>
      <c r="AO3192" s="155"/>
      <c r="AP3192" s="155"/>
      <c r="AQ3192" s="155"/>
      <c r="AR3192" s="155"/>
    </row>
    <row r="3193" spans="1:44" ht="102" hidden="1" x14ac:dyDescent="0.3">
      <c r="A3193" s="155"/>
      <c r="B3193" s="166" t="s">
        <v>3271</v>
      </c>
      <c r="C3193" s="167"/>
      <c r="D3193" s="170">
        <v>2581.2800000000002</v>
      </c>
      <c r="E3193" s="171">
        <v>2581.2800000000002</v>
      </c>
      <c r="F3193" s="161" t="s">
        <v>1869</v>
      </c>
      <c r="G3193" s="165" t="s">
        <v>4107</v>
      </c>
      <c r="H3193" s="162"/>
      <c r="I3193" s="155"/>
      <c r="J3193" s="155"/>
      <c r="K3193" s="155"/>
      <c r="L3193" s="155"/>
      <c r="M3193" s="155"/>
      <c r="N3193" s="155"/>
      <c r="O3193" s="155"/>
      <c r="P3193" s="155"/>
      <c r="Q3193" s="155"/>
      <c r="R3193" s="155"/>
      <c r="S3193" s="155"/>
      <c r="T3193" s="155"/>
      <c r="U3193" s="155"/>
      <c r="V3193" s="155"/>
      <c r="W3193" s="155"/>
      <c r="X3193" s="155"/>
      <c r="Y3193" s="155"/>
      <c r="Z3193" s="155"/>
      <c r="AA3193" s="155"/>
      <c r="AB3193" s="155"/>
      <c r="AC3193" s="155"/>
      <c r="AD3193" s="155"/>
      <c r="AE3193" s="155"/>
      <c r="AF3193" s="155"/>
      <c r="AG3193" s="155"/>
      <c r="AH3193" s="155"/>
      <c r="AI3193" s="155"/>
      <c r="AJ3193" s="155"/>
      <c r="AK3193" s="155"/>
      <c r="AL3193" s="155"/>
      <c r="AM3193" s="155"/>
      <c r="AN3193" s="155"/>
      <c r="AO3193" s="155"/>
      <c r="AP3193" s="155"/>
      <c r="AQ3193" s="155"/>
      <c r="AR3193" s="155"/>
    </row>
    <row r="3194" spans="1:44" ht="102" x14ac:dyDescent="0.3">
      <c r="A3194" s="155"/>
      <c r="B3194" s="161" t="s">
        <v>1869</v>
      </c>
      <c r="C3194" s="162" t="s">
        <v>281</v>
      </c>
      <c r="D3194" s="170">
        <v>2396.6</v>
      </c>
      <c r="E3194" s="171">
        <v>2396.6</v>
      </c>
      <c r="F3194" s="165" t="s">
        <v>4107</v>
      </c>
      <c r="G3194" s="166" t="s">
        <v>2777</v>
      </c>
      <c r="H3194" s="167"/>
      <c r="I3194" s="155"/>
      <c r="J3194" s="155"/>
      <c r="K3194" s="155"/>
      <c r="L3194" s="155"/>
      <c r="M3194" s="155"/>
      <c r="N3194" s="155"/>
      <c r="O3194" s="155"/>
      <c r="P3194" s="155"/>
      <c r="Q3194" s="155"/>
      <c r="R3194" s="155"/>
      <c r="S3194" s="155"/>
      <c r="T3194" s="155"/>
      <c r="U3194" s="155"/>
      <c r="V3194" s="155"/>
      <c r="W3194" s="155"/>
      <c r="X3194" s="155"/>
      <c r="Y3194" s="155"/>
      <c r="Z3194" s="155"/>
      <c r="AA3194" s="155"/>
      <c r="AB3194" s="155"/>
      <c r="AC3194" s="155"/>
      <c r="AD3194" s="155"/>
      <c r="AE3194" s="155"/>
      <c r="AF3194" s="155"/>
      <c r="AG3194" s="155"/>
      <c r="AH3194" s="155"/>
      <c r="AI3194" s="155"/>
      <c r="AJ3194" s="155"/>
      <c r="AK3194" s="155"/>
      <c r="AL3194" s="155"/>
      <c r="AM3194" s="155"/>
      <c r="AN3194" s="155"/>
      <c r="AO3194" s="155"/>
      <c r="AP3194" s="155"/>
      <c r="AQ3194" s="155"/>
      <c r="AR3194" s="155"/>
    </row>
    <row r="3195" spans="1:44" ht="102" hidden="1" x14ac:dyDescent="0.3">
      <c r="A3195" s="155"/>
      <c r="B3195" s="165" t="s">
        <v>4107</v>
      </c>
      <c r="C3195" s="162"/>
      <c r="D3195" s="170">
        <v>2396.6</v>
      </c>
      <c r="E3195" s="171">
        <v>2396.6</v>
      </c>
      <c r="F3195" s="166" t="s">
        <v>2777</v>
      </c>
      <c r="G3195" s="161" t="s">
        <v>1872</v>
      </c>
      <c r="H3195" s="162" t="s">
        <v>1188</v>
      </c>
      <c r="I3195" s="155"/>
      <c r="J3195" s="155"/>
      <c r="K3195" s="155"/>
      <c r="L3195" s="155"/>
      <c r="M3195" s="155"/>
      <c r="N3195" s="155"/>
      <c r="O3195" s="155"/>
      <c r="P3195" s="155"/>
      <c r="Q3195" s="155"/>
      <c r="R3195" s="155"/>
      <c r="S3195" s="155"/>
      <c r="T3195" s="155"/>
      <c r="U3195" s="155"/>
      <c r="V3195" s="155"/>
      <c r="W3195" s="155"/>
      <c r="X3195" s="155"/>
      <c r="Y3195" s="155"/>
      <c r="Z3195" s="155"/>
      <c r="AA3195" s="155"/>
      <c r="AB3195" s="155"/>
      <c r="AC3195" s="155"/>
      <c r="AD3195" s="155"/>
      <c r="AE3195" s="155"/>
      <c r="AF3195" s="155"/>
      <c r="AG3195" s="155"/>
      <c r="AH3195" s="155"/>
      <c r="AI3195" s="155"/>
      <c r="AJ3195" s="155"/>
      <c r="AK3195" s="155"/>
      <c r="AL3195" s="155"/>
      <c r="AM3195" s="155"/>
      <c r="AN3195" s="155"/>
      <c r="AO3195" s="155"/>
      <c r="AP3195" s="155"/>
      <c r="AQ3195" s="155"/>
      <c r="AR3195" s="155"/>
    </row>
    <row r="3196" spans="1:44" ht="102" hidden="1" x14ac:dyDescent="0.3">
      <c r="A3196" s="155"/>
      <c r="B3196" s="166" t="s">
        <v>2777</v>
      </c>
      <c r="C3196" s="167"/>
      <c r="D3196" s="170">
        <v>2396.6</v>
      </c>
      <c r="E3196" s="171">
        <v>2396.6</v>
      </c>
      <c r="F3196" s="161" t="s">
        <v>1872</v>
      </c>
      <c r="G3196" s="165" t="s">
        <v>4107</v>
      </c>
      <c r="H3196" s="162"/>
      <c r="I3196" s="155"/>
      <c r="J3196" s="155"/>
      <c r="K3196" s="155"/>
      <c r="L3196" s="155"/>
      <c r="M3196" s="155"/>
      <c r="N3196" s="155"/>
      <c r="O3196" s="155"/>
      <c r="P3196" s="155"/>
      <c r="Q3196" s="155"/>
      <c r="R3196" s="155"/>
      <c r="S3196" s="155"/>
      <c r="T3196" s="155"/>
      <c r="U3196" s="155"/>
      <c r="V3196" s="155"/>
      <c r="W3196" s="155"/>
      <c r="X3196" s="155"/>
      <c r="Y3196" s="155"/>
      <c r="Z3196" s="155"/>
      <c r="AA3196" s="155"/>
      <c r="AB3196" s="155"/>
      <c r="AC3196" s="155"/>
      <c r="AD3196" s="155"/>
      <c r="AE3196" s="155"/>
      <c r="AF3196" s="155"/>
      <c r="AG3196" s="155"/>
      <c r="AH3196" s="155"/>
      <c r="AI3196" s="155"/>
      <c r="AJ3196" s="155"/>
      <c r="AK3196" s="155"/>
      <c r="AL3196" s="155"/>
      <c r="AM3196" s="155"/>
      <c r="AN3196" s="155"/>
      <c r="AO3196" s="155"/>
      <c r="AP3196" s="155"/>
      <c r="AQ3196" s="155"/>
      <c r="AR3196" s="155"/>
    </row>
    <row r="3197" spans="1:44" ht="102" x14ac:dyDescent="0.3">
      <c r="A3197" s="155"/>
      <c r="B3197" s="161" t="s">
        <v>1872</v>
      </c>
      <c r="C3197" s="162" t="s">
        <v>1188</v>
      </c>
      <c r="D3197" s="170">
        <v>1395.87</v>
      </c>
      <c r="E3197" s="171">
        <v>1395.87</v>
      </c>
      <c r="F3197" s="165" t="s">
        <v>4107</v>
      </c>
      <c r="G3197" s="166" t="s">
        <v>3272</v>
      </c>
      <c r="H3197" s="167"/>
      <c r="I3197" s="155"/>
      <c r="J3197" s="155"/>
      <c r="K3197" s="155"/>
      <c r="L3197" s="155"/>
      <c r="M3197" s="155"/>
      <c r="N3197" s="155"/>
      <c r="O3197" s="155"/>
      <c r="P3197" s="155"/>
      <c r="Q3197" s="155"/>
      <c r="R3197" s="155"/>
      <c r="S3197" s="155"/>
      <c r="T3197" s="155"/>
      <c r="U3197" s="155"/>
      <c r="V3197" s="155"/>
      <c r="W3197" s="155"/>
      <c r="X3197" s="155"/>
      <c r="Y3197" s="155"/>
      <c r="Z3197" s="155"/>
      <c r="AA3197" s="155"/>
      <c r="AB3197" s="155"/>
      <c r="AC3197" s="155"/>
      <c r="AD3197" s="155"/>
      <c r="AE3197" s="155"/>
      <c r="AF3197" s="155"/>
      <c r="AG3197" s="155"/>
      <c r="AH3197" s="155"/>
      <c r="AI3197" s="155"/>
      <c r="AJ3197" s="155"/>
      <c r="AK3197" s="155"/>
      <c r="AL3197" s="155"/>
      <c r="AM3197" s="155"/>
      <c r="AN3197" s="155"/>
      <c r="AO3197" s="155"/>
      <c r="AP3197" s="155"/>
      <c r="AQ3197" s="155"/>
      <c r="AR3197" s="155"/>
    </row>
    <row r="3198" spans="1:44" ht="102" hidden="1" x14ac:dyDescent="0.3">
      <c r="A3198" s="155"/>
      <c r="B3198" s="165" t="s">
        <v>4107</v>
      </c>
      <c r="C3198" s="162"/>
      <c r="D3198" s="170">
        <v>1395.87</v>
      </c>
      <c r="E3198" s="171">
        <v>1395.87</v>
      </c>
      <c r="F3198" s="166" t="s">
        <v>3272</v>
      </c>
      <c r="G3198" s="161" t="s">
        <v>1766</v>
      </c>
      <c r="H3198" s="162" t="s">
        <v>1184</v>
      </c>
      <c r="I3198" s="155"/>
      <c r="J3198" s="155"/>
      <c r="K3198" s="155"/>
      <c r="L3198" s="155"/>
      <c r="M3198" s="155"/>
      <c r="N3198" s="155"/>
      <c r="O3198" s="155"/>
      <c r="P3198" s="155"/>
      <c r="Q3198" s="155"/>
      <c r="R3198" s="155"/>
      <c r="S3198" s="155"/>
      <c r="T3198" s="155"/>
      <c r="U3198" s="155"/>
      <c r="V3198" s="155"/>
      <c r="W3198" s="155"/>
      <c r="X3198" s="155"/>
      <c r="Y3198" s="155"/>
      <c r="Z3198" s="155"/>
      <c r="AA3198" s="155"/>
      <c r="AB3198" s="155"/>
      <c r="AC3198" s="155"/>
      <c r="AD3198" s="155"/>
      <c r="AE3198" s="155"/>
      <c r="AF3198" s="155"/>
      <c r="AG3198" s="155"/>
      <c r="AH3198" s="155"/>
      <c r="AI3198" s="155"/>
      <c r="AJ3198" s="155"/>
      <c r="AK3198" s="155"/>
      <c r="AL3198" s="155"/>
      <c r="AM3198" s="155"/>
      <c r="AN3198" s="155"/>
      <c r="AO3198" s="155"/>
      <c r="AP3198" s="155"/>
      <c r="AQ3198" s="155"/>
      <c r="AR3198" s="155"/>
    </row>
    <row r="3199" spans="1:44" ht="102" hidden="1" x14ac:dyDescent="0.3">
      <c r="A3199" s="155"/>
      <c r="B3199" s="166" t="s">
        <v>3272</v>
      </c>
      <c r="C3199" s="167"/>
      <c r="D3199" s="170">
        <v>1395.87</v>
      </c>
      <c r="E3199" s="171">
        <v>1395.87</v>
      </c>
      <c r="F3199" s="161" t="s">
        <v>1766</v>
      </c>
      <c r="G3199" s="165" t="s">
        <v>4107</v>
      </c>
      <c r="H3199" s="162"/>
      <c r="I3199" s="155"/>
      <c r="J3199" s="155"/>
      <c r="K3199" s="155"/>
      <c r="L3199" s="155"/>
      <c r="M3199" s="155"/>
      <c r="N3199" s="155"/>
      <c r="O3199" s="155"/>
      <c r="P3199" s="155"/>
      <c r="Q3199" s="155"/>
      <c r="R3199" s="155"/>
      <c r="S3199" s="155"/>
      <c r="T3199" s="155"/>
      <c r="U3199" s="155"/>
      <c r="V3199" s="155"/>
      <c r="W3199" s="155"/>
      <c r="X3199" s="155"/>
      <c r="Y3199" s="155"/>
      <c r="Z3199" s="155"/>
      <c r="AA3199" s="155"/>
      <c r="AB3199" s="155"/>
      <c r="AC3199" s="155"/>
      <c r="AD3199" s="155"/>
      <c r="AE3199" s="155"/>
      <c r="AF3199" s="155"/>
      <c r="AG3199" s="155"/>
      <c r="AH3199" s="155"/>
      <c r="AI3199" s="155"/>
      <c r="AJ3199" s="155"/>
      <c r="AK3199" s="155"/>
      <c r="AL3199" s="155"/>
      <c r="AM3199" s="155"/>
      <c r="AN3199" s="155"/>
      <c r="AO3199" s="155"/>
      <c r="AP3199" s="155"/>
      <c r="AQ3199" s="155"/>
      <c r="AR3199" s="155"/>
    </row>
    <row r="3200" spans="1:44" ht="102" x14ac:dyDescent="0.3">
      <c r="A3200" s="155"/>
      <c r="B3200" s="161" t="s">
        <v>1766</v>
      </c>
      <c r="C3200" s="162" t="s">
        <v>1184</v>
      </c>
      <c r="D3200" s="170">
        <v>1447.41</v>
      </c>
      <c r="E3200" s="171">
        <v>1447.41</v>
      </c>
      <c r="F3200" s="165" t="s">
        <v>4107</v>
      </c>
      <c r="G3200" s="166" t="s">
        <v>3273</v>
      </c>
      <c r="H3200" s="167"/>
      <c r="I3200" s="155"/>
      <c r="J3200" s="155"/>
      <c r="K3200" s="155"/>
      <c r="L3200" s="155"/>
      <c r="M3200" s="155"/>
      <c r="N3200" s="155"/>
      <c r="O3200" s="155"/>
      <c r="P3200" s="155"/>
      <c r="Q3200" s="155"/>
      <c r="R3200" s="155"/>
      <c r="S3200" s="155"/>
      <c r="T3200" s="155"/>
      <c r="U3200" s="155"/>
      <c r="V3200" s="155"/>
      <c r="W3200" s="155"/>
      <c r="X3200" s="155"/>
      <c r="Y3200" s="155"/>
      <c r="Z3200" s="155"/>
      <c r="AA3200" s="155"/>
      <c r="AB3200" s="155"/>
      <c r="AC3200" s="155"/>
      <c r="AD3200" s="155"/>
      <c r="AE3200" s="155"/>
      <c r="AF3200" s="155"/>
      <c r="AG3200" s="155"/>
      <c r="AH3200" s="155"/>
      <c r="AI3200" s="155"/>
      <c r="AJ3200" s="155"/>
      <c r="AK3200" s="155"/>
      <c r="AL3200" s="155"/>
      <c r="AM3200" s="155"/>
      <c r="AN3200" s="155"/>
      <c r="AO3200" s="155"/>
      <c r="AP3200" s="155"/>
      <c r="AQ3200" s="155"/>
      <c r="AR3200" s="155"/>
    </row>
    <row r="3201" spans="1:44" ht="102" hidden="1" x14ac:dyDescent="0.3">
      <c r="A3201" s="155"/>
      <c r="B3201" s="165" t="s">
        <v>4107</v>
      </c>
      <c r="C3201" s="162"/>
      <c r="D3201" s="170">
        <v>1447.41</v>
      </c>
      <c r="E3201" s="171">
        <v>1447.41</v>
      </c>
      <c r="F3201" s="166" t="s">
        <v>3273</v>
      </c>
      <c r="G3201" s="161" t="s">
        <v>2322</v>
      </c>
      <c r="H3201" s="162" t="s">
        <v>680</v>
      </c>
      <c r="I3201" s="155"/>
      <c r="J3201" s="155"/>
      <c r="K3201" s="155"/>
      <c r="L3201" s="155"/>
      <c r="M3201" s="155"/>
      <c r="N3201" s="155"/>
      <c r="O3201" s="155"/>
      <c r="P3201" s="155"/>
      <c r="Q3201" s="155"/>
      <c r="R3201" s="155"/>
      <c r="S3201" s="155"/>
      <c r="T3201" s="155"/>
      <c r="U3201" s="155"/>
      <c r="V3201" s="155"/>
      <c r="W3201" s="155"/>
      <c r="X3201" s="155"/>
      <c r="Y3201" s="155"/>
      <c r="Z3201" s="155"/>
      <c r="AA3201" s="155"/>
      <c r="AB3201" s="155"/>
      <c r="AC3201" s="155"/>
      <c r="AD3201" s="155"/>
      <c r="AE3201" s="155"/>
      <c r="AF3201" s="155"/>
      <c r="AG3201" s="155"/>
      <c r="AH3201" s="155"/>
      <c r="AI3201" s="155"/>
      <c r="AJ3201" s="155"/>
      <c r="AK3201" s="155"/>
      <c r="AL3201" s="155"/>
      <c r="AM3201" s="155"/>
      <c r="AN3201" s="155"/>
      <c r="AO3201" s="155"/>
      <c r="AP3201" s="155"/>
      <c r="AQ3201" s="155"/>
      <c r="AR3201" s="155"/>
    </row>
    <row r="3202" spans="1:44" ht="102" hidden="1" x14ac:dyDescent="0.3">
      <c r="A3202" s="155"/>
      <c r="B3202" s="166" t="s">
        <v>3273</v>
      </c>
      <c r="C3202" s="167"/>
      <c r="D3202" s="170">
        <v>1447.41</v>
      </c>
      <c r="E3202" s="171">
        <v>1447.41</v>
      </c>
      <c r="F3202" s="161" t="s">
        <v>2322</v>
      </c>
      <c r="G3202" s="165" t="s">
        <v>4107</v>
      </c>
      <c r="H3202" s="162"/>
      <c r="I3202" s="155"/>
      <c r="J3202" s="155"/>
      <c r="K3202" s="155"/>
      <c r="L3202" s="155"/>
      <c r="M3202" s="155"/>
      <c r="N3202" s="155"/>
      <c r="O3202" s="155"/>
      <c r="P3202" s="155"/>
      <c r="Q3202" s="155"/>
      <c r="R3202" s="155"/>
      <c r="S3202" s="155"/>
      <c r="T3202" s="155"/>
      <c r="U3202" s="155"/>
      <c r="V3202" s="155"/>
      <c r="W3202" s="155"/>
      <c r="X3202" s="155"/>
      <c r="Y3202" s="155"/>
      <c r="Z3202" s="155"/>
      <c r="AA3202" s="155"/>
      <c r="AB3202" s="155"/>
      <c r="AC3202" s="155"/>
      <c r="AD3202" s="155"/>
      <c r="AE3202" s="155"/>
      <c r="AF3202" s="155"/>
      <c r="AG3202" s="155"/>
      <c r="AH3202" s="155"/>
      <c r="AI3202" s="155"/>
      <c r="AJ3202" s="155"/>
      <c r="AK3202" s="155"/>
      <c r="AL3202" s="155"/>
      <c r="AM3202" s="155"/>
      <c r="AN3202" s="155"/>
      <c r="AO3202" s="155"/>
      <c r="AP3202" s="155"/>
      <c r="AQ3202" s="155"/>
      <c r="AR3202" s="155"/>
    </row>
    <row r="3203" spans="1:44" ht="102" x14ac:dyDescent="0.3">
      <c r="A3203" s="155"/>
      <c r="B3203" s="161" t="s">
        <v>2322</v>
      </c>
      <c r="C3203" s="162" t="s">
        <v>680</v>
      </c>
      <c r="D3203" s="170">
        <v>2615.64</v>
      </c>
      <c r="E3203" s="171">
        <v>2615.64</v>
      </c>
      <c r="F3203" s="165" t="s">
        <v>4107</v>
      </c>
      <c r="G3203" s="166" t="s">
        <v>3492</v>
      </c>
      <c r="H3203" s="167"/>
      <c r="I3203" s="155"/>
      <c r="J3203" s="155"/>
      <c r="K3203" s="155"/>
      <c r="L3203" s="155"/>
      <c r="M3203" s="155"/>
      <c r="N3203" s="155"/>
      <c r="O3203" s="155"/>
      <c r="P3203" s="155"/>
      <c r="Q3203" s="155"/>
      <c r="R3203" s="155"/>
      <c r="S3203" s="155"/>
      <c r="T3203" s="155"/>
      <c r="U3203" s="155"/>
      <c r="V3203" s="155"/>
      <c r="W3203" s="155"/>
      <c r="X3203" s="155"/>
      <c r="Y3203" s="155"/>
      <c r="Z3203" s="155"/>
      <c r="AA3203" s="155"/>
      <c r="AB3203" s="155"/>
      <c r="AC3203" s="155"/>
      <c r="AD3203" s="155"/>
      <c r="AE3203" s="155"/>
      <c r="AF3203" s="155"/>
      <c r="AG3203" s="155"/>
      <c r="AH3203" s="155"/>
      <c r="AI3203" s="155"/>
      <c r="AJ3203" s="155"/>
      <c r="AK3203" s="155"/>
      <c r="AL3203" s="155"/>
      <c r="AM3203" s="155"/>
      <c r="AN3203" s="155"/>
      <c r="AO3203" s="155"/>
      <c r="AP3203" s="155"/>
      <c r="AQ3203" s="155"/>
      <c r="AR3203" s="155"/>
    </row>
    <row r="3204" spans="1:44" ht="102" hidden="1" x14ac:dyDescent="0.3">
      <c r="A3204" s="155"/>
      <c r="B3204" s="165" t="s">
        <v>4107</v>
      </c>
      <c r="C3204" s="162"/>
      <c r="D3204" s="170">
        <v>2615.64</v>
      </c>
      <c r="E3204" s="171">
        <v>2615.64</v>
      </c>
      <c r="F3204" s="166" t="s">
        <v>3492</v>
      </c>
      <c r="G3204" s="161" t="s">
        <v>2325</v>
      </c>
      <c r="H3204" s="162" t="s">
        <v>1190</v>
      </c>
      <c r="I3204" s="155"/>
      <c r="J3204" s="155"/>
      <c r="K3204" s="155"/>
      <c r="L3204" s="155"/>
      <c r="M3204" s="155"/>
      <c r="N3204" s="155"/>
      <c r="O3204" s="155"/>
      <c r="P3204" s="155"/>
      <c r="Q3204" s="155"/>
      <c r="R3204" s="155"/>
      <c r="S3204" s="155"/>
      <c r="T3204" s="155"/>
      <c r="U3204" s="155"/>
      <c r="V3204" s="155"/>
      <c r="W3204" s="155"/>
      <c r="X3204" s="155"/>
      <c r="Y3204" s="155"/>
      <c r="Z3204" s="155"/>
      <c r="AA3204" s="155"/>
      <c r="AB3204" s="155"/>
      <c r="AC3204" s="155"/>
      <c r="AD3204" s="155"/>
      <c r="AE3204" s="155"/>
      <c r="AF3204" s="155"/>
      <c r="AG3204" s="155"/>
      <c r="AH3204" s="155"/>
      <c r="AI3204" s="155"/>
      <c r="AJ3204" s="155"/>
      <c r="AK3204" s="155"/>
      <c r="AL3204" s="155"/>
      <c r="AM3204" s="155"/>
      <c r="AN3204" s="155"/>
      <c r="AO3204" s="155"/>
      <c r="AP3204" s="155"/>
      <c r="AQ3204" s="155"/>
      <c r="AR3204" s="155"/>
    </row>
    <row r="3205" spans="1:44" ht="102" hidden="1" x14ac:dyDescent="0.3">
      <c r="A3205" s="155"/>
      <c r="B3205" s="166" t="s">
        <v>3492</v>
      </c>
      <c r="C3205" s="167"/>
      <c r="D3205" s="170">
        <v>2615.64</v>
      </c>
      <c r="E3205" s="171">
        <v>2615.64</v>
      </c>
      <c r="F3205" s="161" t="s">
        <v>2325</v>
      </c>
      <c r="G3205" s="165" t="s">
        <v>4107</v>
      </c>
      <c r="H3205" s="162"/>
      <c r="I3205" s="155"/>
      <c r="J3205" s="155"/>
      <c r="K3205" s="155"/>
      <c r="L3205" s="155"/>
      <c r="M3205" s="155"/>
      <c r="N3205" s="155"/>
      <c r="O3205" s="155"/>
      <c r="P3205" s="155"/>
      <c r="Q3205" s="155"/>
      <c r="R3205" s="155"/>
      <c r="S3205" s="155"/>
      <c r="T3205" s="155"/>
      <c r="U3205" s="155"/>
      <c r="V3205" s="155"/>
      <c r="W3205" s="155"/>
      <c r="X3205" s="155"/>
      <c r="Y3205" s="155"/>
      <c r="Z3205" s="155"/>
      <c r="AA3205" s="155"/>
      <c r="AB3205" s="155"/>
      <c r="AC3205" s="155"/>
      <c r="AD3205" s="155"/>
      <c r="AE3205" s="155"/>
      <c r="AF3205" s="155"/>
      <c r="AG3205" s="155"/>
      <c r="AH3205" s="155"/>
      <c r="AI3205" s="155"/>
      <c r="AJ3205" s="155"/>
      <c r="AK3205" s="155"/>
      <c r="AL3205" s="155"/>
      <c r="AM3205" s="155"/>
      <c r="AN3205" s="155"/>
      <c r="AO3205" s="155"/>
      <c r="AP3205" s="155"/>
      <c r="AQ3205" s="155"/>
      <c r="AR3205" s="155"/>
    </row>
    <row r="3206" spans="1:44" ht="102" x14ac:dyDescent="0.3">
      <c r="A3206" s="155"/>
      <c r="B3206" s="161" t="s">
        <v>2325</v>
      </c>
      <c r="C3206" s="162" t="s">
        <v>1190</v>
      </c>
      <c r="D3206" s="170">
        <v>1687.93</v>
      </c>
      <c r="E3206" s="171">
        <v>1687.93</v>
      </c>
      <c r="F3206" s="165" t="s">
        <v>4107</v>
      </c>
      <c r="G3206" s="166" t="s">
        <v>3468</v>
      </c>
      <c r="H3206" s="167"/>
      <c r="I3206" s="155"/>
      <c r="J3206" s="155"/>
      <c r="K3206" s="155"/>
      <c r="L3206" s="155"/>
      <c r="M3206" s="155"/>
      <c r="N3206" s="155"/>
      <c r="O3206" s="155"/>
      <c r="P3206" s="155"/>
      <c r="Q3206" s="155"/>
      <c r="R3206" s="155"/>
      <c r="S3206" s="155"/>
      <c r="T3206" s="155"/>
      <c r="U3206" s="155"/>
      <c r="V3206" s="155"/>
      <c r="W3206" s="155"/>
      <c r="X3206" s="155"/>
      <c r="Y3206" s="155"/>
      <c r="Z3206" s="155"/>
      <c r="AA3206" s="155"/>
      <c r="AB3206" s="155"/>
      <c r="AC3206" s="155"/>
      <c r="AD3206" s="155"/>
      <c r="AE3206" s="155"/>
      <c r="AF3206" s="155"/>
      <c r="AG3206" s="155"/>
      <c r="AH3206" s="155"/>
      <c r="AI3206" s="155"/>
      <c r="AJ3206" s="155"/>
      <c r="AK3206" s="155"/>
      <c r="AL3206" s="155"/>
      <c r="AM3206" s="155"/>
      <c r="AN3206" s="155"/>
      <c r="AO3206" s="155"/>
      <c r="AP3206" s="155"/>
      <c r="AQ3206" s="155"/>
      <c r="AR3206" s="155"/>
    </row>
    <row r="3207" spans="1:44" ht="102" hidden="1" x14ac:dyDescent="0.3">
      <c r="A3207" s="155"/>
      <c r="B3207" s="165" t="s">
        <v>4107</v>
      </c>
      <c r="C3207" s="162"/>
      <c r="D3207" s="170">
        <v>1687.93</v>
      </c>
      <c r="E3207" s="171">
        <v>1687.93</v>
      </c>
      <c r="F3207" s="166" t="s">
        <v>3468</v>
      </c>
      <c r="G3207" s="161" t="s">
        <v>1772</v>
      </c>
      <c r="H3207" s="162" t="s">
        <v>848</v>
      </c>
      <c r="I3207" s="155"/>
      <c r="J3207" s="155"/>
      <c r="K3207" s="155"/>
      <c r="L3207" s="155"/>
      <c r="M3207" s="155"/>
      <c r="N3207" s="155"/>
      <c r="O3207" s="155"/>
      <c r="P3207" s="155"/>
      <c r="Q3207" s="155"/>
      <c r="R3207" s="155"/>
      <c r="S3207" s="155"/>
      <c r="T3207" s="155"/>
      <c r="U3207" s="155"/>
      <c r="V3207" s="155"/>
      <c r="W3207" s="155"/>
      <c r="X3207" s="155"/>
      <c r="Y3207" s="155"/>
      <c r="Z3207" s="155"/>
      <c r="AA3207" s="155"/>
      <c r="AB3207" s="155"/>
      <c r="AC3207" s="155"/>
      <c r="AD3207" s="155"/>
      <c r="AE3207" s="155"/>
      <c r="AF3207" s="155"/>
      <c r="AG3207" s="155"/>
      <c r="AH3207" s="155"/>
      <c r="AI3207" s="155"/>
      <c r="AJ3207" s="155"/>
      <c r="AK3207" s="155"/>
      <c r="AL3207" s="155"/>
      <c r="AM3207" s="155"/>
      <c r="AN3207" s="155"/>
      <c r="AO3207" s="155"/>
      <c r="AP3207" s="155"/>
      <c r="AQ3207" s="155"/>
      <c r="AR3207" s="155"/>
    </row>
    <row r="3208" spans="1:44" ht="102" hidden="1" x14ac:dyDescent="0.3">
      <c r="A3208" s="155"/>
      <c r="B3208" s="166" t="s">
        <v>3468</v>
      </c>
      <c r="C3208" s="167"/>
      <c r="D3208" s="170">
        <v>1687.93</v>
      </c>
      <c r="E3208" s="171">
        <v>1687.93</v>
      </c>
      <c r="F3208" s="161" t="s">
        <v>1772</v>
      </c>
      <c r="G3208" s="165" t="s">
        <v>4107</v>
      </c>
      <c r="H3208" s="162"/>
      <c r="I3208" s="155"/>
      <c r="J3208" s="155"/>
      <c r="K3208" s="155"/>
      <c r="L3208" s="155"/>
      <c r="M3208" s="155"/>
      <c r="N3208" s="155"/>
      <c r="O3208" s="155"/>
      <c r="P3208" s="155"/>
      <c r="Q3208" s="155"/>
      <c r="R3208" s="155"/>
      <c r="S3208" s="155"/>
      <c r="T3208" s="155"/>
      <c r="U3208" s="155"/>
      <c r="V3208" s="155"/>
      <c r="W3208" s="155"/>
      <c r="X3208" s="155"/>
      <c r="Y3208" s="155"/>
      <c r="Z3208" s="155"/>
      <c r="AA3208" s="155"/>
      <c r="AB3208" s="155"/>
      <c r="AC3208" s="155"/>
      <c r="AD3208" s="155"/>
      <c r="AE3208" s="155"/>
      <c r="AF3208" s="155"/>
      <c r="AG3208" s="155"/>
      <c r="AH3208" s="155"/>
      <c r="AI3208" s="155"/>
      <c r="AJ3208" s="155"/>
      <c r="AK3208" s="155"/>
      <c r="AL3208" s="155"/>
      <c r="AM3208" s="155"/>
      <c r="AN3208" s="155"/>
      <c r="AO3208" s="155"/>
      <c r="AP3208" s="155"/>
      <c r="AQ3208" s="155"/>
      <c r="AR3208" s="155"/>
    </row>
    <row r="3209" spans="1:44" ht="102" x14ac:dyDescent="0.3">
      <c r="A3209" s="155"/>
      <c r="B3209" s="161" t="s">
        <v>1772</v>
      </c>
      <c r="C3209" s="162" t="s">
        <v>848</v>
      </c>
      <c r="D3209" s="170">
        <v>1378.69</v>
      </c>
      <c r="E3209" s="171">
        <v>1378.69</v>
      </c>
      <c r="F3209" s="165" t="s">
        <v>4107</v>
      </c>
      <c r="G3209" s="166" t="s">
        <v>3274</v>
      </c>
      <c r="H3209" s="167"/>
      <c r="I3209" s="155"/>
      <c r="J3209" s="155"/>
      <c r="K3209" s="155"/>
      <c r="L3209" s="155"/>
      <c r="M3209" s="155"/>
      <c r="N3209" s="155"/>
      <c r="O3209" s="155"/>
      <c r="P3209" s="155"/>
      <c r="Q3209" s="155"/>
      <c r="R3209" s="155"/>
      <c r="S3209" s="155"/>
      <c r="T3209" s="155"/>
      <c r="U3209" s="155"/>
      <c r="V3209" s="155"/>
      <c r="W3209" s="155"/>
      <c r="X3209" s="155"/>
      <c r="Y3209" s="155"/>
      <c r="Z3209" s="155"/>
      <c r="AA3209" s="155"/>
      <c r="AB3209" s="155"/>
      <c r="AC3209" s="155"/>
      <c r="AD3209" s="155"/>
      <c r="AE3209" s="155"/>
      <c r="AF3209" s="155"/>
      <c r="AG3209" s="155"/>
      <c r="AH3209" s="155"/>
      <c r="AI3209" s="155"/>
      <c r="AJ3209" s="155"/>
      <c r="AK3209" s="155"/>
      <c r="AL3209" s="155"/>
      <c r="AM3209" s="155"/>
      <c r="AN3209" s="155"/>
      <c r="AO3209" s="155"/>
      <c r="AP3209" s="155"/>
      <c r="AQ3209" s="155"/>
      <c r="AR3209" s="155"/>
    </row>
    <row r="3210" spans="1:44" ht="102" hidden="1" x14ac:dyDescent="0.3">
      <c r="A3210" s="155"/>
      <c r="B3210" s="165" t="s">
        <v>4107</v>
      </c>
      <c r="C3210" s="162"/>
      <c r="D3210" s="170">
        <v>1378.69</v>
      </c>
      <c r="E3210" s="171">
        <v>1378.69</v>
      </c>
      <c r="F3210" s="166" t="s">
        <v>3274</v>
      </c>
      <c r="G3210" s="161" t="s">
        <v>1824</v>
      </c>
      <c r="H3210" s="162" t="s">
        <v>1158</v>
      </c>
      <c r="I3210" s="155"/>
      <c r="J3210" s="155"/>
      <c r="K3210" s="155"/>
      <c r="L3210" s="155"/>
      <c r="M3210" s="155"/>
      <c r="N3210" s="155"/>
      <c r="O3210" s="155"/>
      <c r="P3210" s="155"/>
      <c r="Q3210" s="155"/>
      <c r="R3210" s="155"/>
      <c r="S3210" s="155"/>
      <c r="T3210" s="155"/>
      <c r="U3210" s="155"/>
      <c r="V3210" s="155"/>
      <c r="W3210" s="155"/>
      <c r="X3210" s="155"/>
      <c r="Y3210" s="155"/>
      <c r="Z3210" s="155"/>
      <c r="AA3210" s="155"/>
      <c r="AB3210" s="155"/>
      <c r="AC3210" s="155"/>
      <c r="AD3210" s="155"/>
      <c r="AE3210" s="155"/>
      <c r="AF3210" s="155"/>
      <c r="AG3210" s="155"/>
      <c r="AH3210" s="155"/>
      <c r="AI3210" s="155"/>
      <c r="AJ3210" s="155"/>
      <c r="AK3210" s="155"/>
      <c r="AL3210" s="155"/>
      <c r="AM3210" s="155"/>
      <c r="AN3210" s="155"/>
      <c r="AO3210" s="155"/>
      <c r="AP3210" s="155"/>
      <c r="AQ3210" s="155"/>
      <c r="AR3210" s="155"/>
    </row>
    <row r="3211" spans="1:44" ht="102" hidden="1" x14ac:dyDescent="0.3">
      <c r="A3211" s="155"/>
      <c r="B3211" s="166" t="s">
        <v>3274</v>
      </c>
      <c r="C3211" s="167"/>
      <c r="D3211" s="170">
        <v>1378.69</v>
      </c>
      <c r="E3211" s="171">
        <v>1378.69</v>
      </c>
      <c r="F3211" s="161" t="s">
        <v>1824</v>
      </c>
      <c r="G3211" s="165" t="s">
        <v>4107</v>
      </c>
      <c r="H3211" s="162"/>
      <c r="I3211" s="155"/>
      <c r="J3211" s="155"/>
      <c r="K3211" s="155"/>
      <c r="L3211" s="155"/>
      <c r="M3211" s="155"/>
      <c r="N3211" s="155"/>
      <c r="O3211" s="155"/>
      <c r="P3211" s="155"/>
      <c r="Q3211" s="155"/>
      <c r="R3211" s="155"/>
      <c r="S3211" s="155"/>
      <c r="T3211" s="155"/>
      <c r="U3211" s="155"/>
      <c r="V3211" s="155"/>
      <c r="W3211" s="155"/>
      <c r="X3211" s="155"/>
      <c r="Y3211" s="155"/>
      <c r="Z3211" s="155"/>
      <c r="AA3211" s="155"/>
      <c r="AB3211" s="155"/>
      <c r="AC3211" s="155"/>
      <c r="AD3211" s="155"/>
      <c r="AE3211" s="155"/>
      <c r="AF3211" s="155"/>
      <c r="AG3211" s="155"/>
      <c r="AH3211" s="155"/>
      <c r="AI3211" s="155"/>
      <c r="AJ3211" s="155"/>
      <c r="AK3211" s="155"/>
      <c r="AL3211" s="155"/>
      <c r="AM3211" s="155"/>
      <c r="AN3211" s="155"/>
      <c r="AO3211" s="155"/>
      <c r="AP3211" s="155"/>
      <c r="AQ3211" s="155"/>
      <c r="AR3211" s="155"/>
    </row>
    <row r="3212" spans="1:44" ht="102" x14ac:dyDescent="0.3">
      <c r="A3212" s="155"/>
      <c r="B3212" s="161" t="s">
        <v>1824</v>
      </c>
      <c r="C3212" s="162" t="s">
        <v>1158</v>
      </c>
      <c r="D3212" s="170">
        <v>1365.8</v>
      </c>
      <c r="E3212" s="171">
        <v>1365.8</v>
      </c>
      <c r="F3212" s="165" t="s">
        <v>4107</v>
      </c>
      <c r="G3212" s="166" t="s">
        <v>3275</v>
      </c>
      <c r="H3212" s="167"/>
      <c r="I3212" s="155"/>
      <c r="J3212" s="155"/>
      <c r="K3212" s="155"/>
      <c r="L3212" s="155"/>
      <c r="M3212" s="155"/>
      <c r="N3212" s="155"/>
      <c r="O3212" s="155"/>
      <c r="P3212" s="155"/>
      <c r="Q3212" s="155"/>
      <c r="R3212" s="155"/>
      <c r="S3212" s="155"/>
      <c r="T3212" s="155"/>
      <c r="U3212" s="155"/>
      <c r="V3212" s="155"/>
      <c r="W3212" s="155"/>
      <c r="X3212" s="155"/>
      <c r="Y3212" s="155"/>
      <c r="Z3212" s="155"/>
      <c r="AA3212" s="155"/>
      <c r="AB3212" s="155"/>
      <c r="AC3212" s="155"/>
      <c r="AD3212" s="155"/>
      <c r="AE3212" s="155"/>
      <c r="AF3212" s="155"/>
      <c r="AG3212" s="155"/>
      <c r="AH3212" s="155"/>
      <c r="AI3212" s="155"/>
      <c r="AJ3212" s="155"/>
      <c r="AK3212" s="155"/>
      <c r="AL3212" s="155"/>
      <c r="AM3212" s="155"/>
      <c r="AN3212" s="155"/>
      <c r="AO3212" s="155"/>
      <c r="AP3212" s="155"/>
      <c r="AQ3212" s="155"/>
      <c r="AR3212" s="155"/>
    </row>
    <row r="3213" spans="1:44" ht="102" hidden="1" x14ac:dyDescent="0.3">
      <c r="A3213" s="155"/>
      <c r="B3213" s="165" t="s">
        <v>4107</v>
      </c>
      <c r="C3213" s="162"/>
      <c r="D3213" s="170">
        <v>1365.8</v>
      </c>
      <c r="E3213" s="171">
        <v>1365.8</v>
      </c>
      <c r="F3213" s="166" t="s">
        <v>3275</v>
      </c>
      <c r="G3213" s="161" t="s">
        <v>1692</v>
      </c>
      <c r="H3213" s="162" t="s">
        <v>1143</v>
      </c>
      <c r="I3213" s="155"/>
      <c r="J3213" s="155"/>
      <c r="K3213" s="155"/>
      <c r="L3213" s="155"/>
      <c r="M3213" s="155"/>
      <c r="N3213" s="155"/>
      <c r="O3213" s="155"/>
      <c r="P3213" s="155"/>
      <c r="Q3213" s="155"/>
      <c r="R3213" s="155"/>
      <c r="S3213" s="155"/>
      <c r="T3213" s="155"/>
      <c r="U3213" s="155"/>
      <c r="V3213" s="155"/>
      <c r="W3213" s="155"/>
      <c r="X3213" s="155"/>
      <c r="Y3213" s="155"/>
      <c r="Z3213" s="155"/>
      <c r="AA3213" s="155"/>
      <c r="AB3213" s="155"/>
      <c r="AC3213" s="155"/>
      <c r="AD3213" s="155"/>
      <c r="AE3213" s="155"/>
      <c r="AF3213" s="155"/>
      <c r="AG3213" s="155"/>
      <c r="AH3213" s="155"/>
      <c r="AI3213" s="155"/>
      <c r="AJ3213" s="155"/>
      <c r="AK3213" s="155"/>
      <c r="AL3213" s="155"/>
      <c r="AM3213" s="155"/>
      <c r="AN3213" s="155"/>
      <c r="AO3213" s="155"/>
      <c r="AP3213" s="155"/>
      <c r="AQ3213" s="155"/>
      <c r="AR3213" s="155"/>
    </row>
    <row r="3214" spans="1:44" ht="102" hidden="1" x14ac:dyDescent="0.3">
      <c r="A3214" s="155"/>
      <c r="B3214" s="166" t="s">
        <v>3275</v>
      </c>
      <c r="C3214" s="167"/>
      <c r="D3214" s="170">
        <v>1365.8</v>
      </c>
      <c r="E3214" s="171">
        <v>1365.8</v>
      </c>
      <c r="F3214" s="161" t="s">
        <v>1692</v>
      </c>
      <c r="G3214" s="165" t="s">
        <v>4107</v>
      </c>
      <c r="H3214" s="162"/>
      <c r="I3214" s="155"/>
      <c r="J3214" s="155"/>
      <c r="K3214" s="155"/>
      <c r="L3214" s="155"/>
      <c r="M3214" s="155"/>
      <c r="N3214" s="155"/>
      <c r="O3214" s="155"/>
      <c r="P3214" s="155"/>
      <c r="Q3214" s="155"/>
      <c r="R3214" s="155"/>
      <c r="S3214" s="155"/>
      <c r="T3214" s="155"/>
      <c r="U3214" s="155"/>
      <c r="V3214" s="155"/>
      <c r="W3214" s="155"/>
      <c r="X3214" s="155"/>
      <c r="Y3214" s="155"/>
      <c r="Z3214" s="155"/>
      <c r="AA3214" s="155"/>
      <c r="AB3214" s="155"/>
      <c r="AC3214" s="155"/>
      <c r="AD3214" s="155"/>
      <c r="AE3214" s="155"/>
      <c r="AF3214" s="155"/>
      <c r="AG3214" s="155"/>
      <c r="AH3214" s="155"/>
      <c r="AI3214" s="155"/>
      <c r="AJ3214" s="155"/>
      <c r="AK3214" s="155"/>
      <c r="AL3214" s="155"/>
      <c r="AM3214" s="155"/>
      <c r="AN3214" s="155"/>
      <c r="AO3214" s="155"/>
      <c r="AP3214" s="155"/>
      <c r="AQ3214" s="155"/>
      <c r="AR3214" s="155"/>
    </row>
    <row r="3215" spans="1:44" ht="102" x14ac:dyDescent="0.3">
      <c r="A3215" s="155"/>
      <c r="B3215" s="161" t="s">
        <v>1692</v>
      </c>
      <c r="C3215" s="162" t="s">
        <v>1143</v>
      </c>
      <c r="D3215" s="170">
        <v>1679.34</v>
      </c>
      <c r="E3215" s="171">
        <v>1679.34</v>
      </c>
      <c r="F3215" s="165" t="s">
        <v>4107</v>
      </c>
      <c r="G3215" s="166" t="s">
        <v>3276</v>
      </c>
      <c r="H3215" s="167"/>
      <c r="I3215" s="155"/>
      <c r="J3215" s="155"/>
      <c r="K3215" s="155"/>
      <c r="L3215" s="155"/>
      <c r="M3215" s="155"/>
      <c r="N3215" s="155"/>
      <c r="O3215" s="155"/>
      <c r="P3215" s="155"/>
      <c r="Q3215" s="155"/>
      <c r="R3215" s="155"/>
      <c r="S3215" s="155"/>
      <c r="T3215" s="155"/>
      <c r="U3215" s="155"/>
      <c r="V3215" s="155"/>
      <c r="W3215" s="155"/>
      <c r="X3215" s="155"/>
      <c r="Y3215" s="155"/>
      <c r="Z3215" s="155"/>
      <c r="AA3215" s="155"/>
      <c r="AB3215" s="155"/>
      <c r="AC3215" s="155"/>
      <c r="AD3215" s="155"/>
      <c r="AE3215" s="155"/>
      <c r="AF3215" s="155"/>
      <c r="AG3215" s="155"/>
      <c r="AH3215" s="155"/>
      <c r="AI3215" s="155"/>
      <c r="AJ3215" s="155"/>
      <c r="AK3215" s="155"/>
      <c r="AL3215" s="155"/>
      <c r="AM3215" s="155"/>
      <c r="AN3215" s="155"/>
      <c r="AO3215" s="155"/>
      <c r="AP3215" s="155"/>
      <c r="AQ3215" s="155"/>
      <c r="AR3215" s="155"/>
    </row>
    <row r="3216" spans="1:44" ht="102" hidden="1" x14ac:dyDescent="0.3">
      <c r="A3216" s="155"/>
      <c r="B3216" s="165" t="s">
        <v>4107</v>
      </c>
      <c r="C3216" s="162"/>
      <c r="D3216" s="170">
        <v>1679.34</v>
      </c>
      <c r="E3216" s="171">
        <v>1679.34</v>
      </c>
      <c r="F3216" s="166" t="s">
        <v>3276</v>
      </c>
      <c r="G3216" s="161" t="s">
        <v>1762</v>
      </c>
      <c r="H3216" s="162" t="s">
        <v>1192</v>
      </c>
      <c r="I3216" s="155"/>
      <c r="J3216" s="155"/>
      <c r="K3216" s="155"/>
      <c r="L3216" s="155"/>
      <c r="M3216" s="155"/>
      <c r="N3216" s="155"/>
      <c r="O3216" s="155"/>
      <c r="P3216" s="155"/>
      <c r="Q3216" s="155"/>
      <c r="R3216" s="155"/>
      <c r="S3216" s="155"/>
      <c r="T3216" s="155"/>
      <c r="U3216" s="155"/>
      <c r="V3216" s="155"/>
      <c r="W3216" s="155"/>
      <c r="X3216" s="155"/>
      <c r="Y3216" s="155"/>
      <c r="Z3216" s="155"/>
      <c r="AA3216" s="155"/>
      <c r="AB3216" s="155"/>
      <c r="AC3216" s="155"/>
      <c r="AD3216" s="155"/>
      <c r="AE3216" s="155"/>
      <c r="AF3216" s="155"/>
      <c r="AG3216" s="155"/>
      <c r="AH3216" s="155"/>
      <c r="AI3216" s="155"/>
      <c r="AJ3216" s="155"/>
      <c r="AK3216" s="155"/>
      <c r="AL3216" s="155"/>
      <c r="AM3216" s="155"/>
      <c r="AN3216" s="155"/>
      <c r="AO3216" s="155"/>
      <c r="AP3216" s="155"/>
      <c r="AQ3216" s="155"/>
      <c r="AR3216" s="155"/>
    </row>
    <row r="3217" spans="1:44" ht="102" hidden="1" x14ac:dyDescent="0.3">
      <c r="A3217" s="155"/>
      <c r="B3217" s="166" t="s">
        <v>3276</v>
      </c>
      <c r="C3217" s="167"/>
      <c r="D3217" s="170">
        <v>1679.34</v>
      </c>
      <c r="E3217" s="171">
        <v>1679.34</v>
      </c>
      <c r="F3217" s="161" t="s">
        <v>1762</v>
      </c>
      <c r="G3217" s="165" t="s">
        <v>4107</v>
      </c>
      <c r="H3217" s="162"/>
      <c r="I3217" s="155"/>
      <c r="J3217" s="155"/>
      <c r="K3217" s="155"/>
      <c r="L3217" s="155"/>
      <c r="M3217" s="155"/>
      <c r="N3217" s="155"/>
      <c r="O3217" s="155"/>
      <c r="P3217" s="155"/>
      <c r="Q3217" s="155"/>
      <c r="R3217" s="155"/>
      <c r="S3217" s="155"/>
      <c r="T3217" s="155"/>
      <c r="U3217" s="155"/>
      <c r="V3217" s="155"/>
      <c r="W3217" s="155"/>
      <c r="X3217" s="155"/>
      <c r="Y3217" s="155"/>
      <c r="Z3217" s="155"/>
      <c r="AA3217" s="155"/>
      <c r="AB3217" s="155"/>
      <c r="AC3217" s="155"/>
      <c r="AD3217" s="155"/>
      <c r="AE3217" s="155"/>
      <c r="AF3217" s="155"/>
      <c r="AG3217" s="155"/>
      <c r="AH3217" s="155"/>
      <c r="AI3217" s="155"/>
      <c r="AJ3217" s="155"/>
      <c r="AK3217" s="155"/>
      <c r="AL3217" s="155"/>
      <c r="AM3217" s="155"/>
      <c r="AN3217" s="155"/>
      <c r="AO3217" s="155"/>
      <c r="AP3217" s="155"/>
      <c r="AQ3217" s="155"/>
      <c r="AR3217" s="155"/>
    </row>
    <row r="3218" spans="1:44" ht="102" x14ac:dyDescent="0.3">
      <c r="A3218" s="155"/>
      <c r="B3218" s="161" t="s">
        <v>1762</v>
      </c>
      <c r="C3218" s="162" t="s">
        <v>1192</v>
      </c>
      <c r="D3218" s="170">
        <v>2581.2800000000002</v>
      </c>
      <c r="E3218" s="171">
        <v>2581.2800000000002</v>
      </c>
      <c r="F3218" s="165" t="s">
        <v>4107</v>
      </c>
      <c r="G3218" s="166" t="s">
        <v>3277</v>
      </c>
      <c r="H3218" s="167"/>
      <c r="I3218" s="155"/>
      <c r="J3218" s="155"/>
      <c r="K3218" s="155"/>
      <c r="L3218" s="155"/>
      <c r="M3218" s="155"/>
      <c r="N3218" s="155"/>
      <c r="O3218" s="155"/>
      <c r="P3218" s="155"/>
      <c r="Q3218" s="155"/>
      <c r="R3218" s="155"/>
      <c r="S3218" s="155"/>
      <c r="T3218" s="155"/>
      <c r="U3218" s="155"/>
      <c r="V3218" s="155"/>
      <c r="W3218" s="155"/>
      <c r="X3218" s="155"/>
      <c r="Y3218" s="155"/>
      <c r="Z3218" s="155"/>
      <c r="AA3218" s="155"/>
      <c r="AB3218" s="155"/>
      <c r="AC3218" s="155"/>
      <c r="AD3218" s="155"/>
      <c r="AE3218" s="155"/>
      <c r="AF3218" s="155"/>
      <c r="AG3218" s="155"/>
      <c r="AH3218" s="155"/>
      <c r="AI3218" s="155"/>
      <c r="AJ3218" s="155"/>
      <c r="AK3218" s="155"/>
      <c r="AL3218" s="155"/>
      <c r="AM3218" s="155"/>
      <c r="AN3218" s="155"/>
      <c r="AO3218" s="155"/>
      <c r="AP3218" s="155"/>
      <c r="AQ3218" s="155"/>
      <c r="AR3218" s="155"/>
    </row>
    <row r="3219" spans="1:44" ht="102" hidden="1" x14ac:dyDescent="0.3">
      <c r="A3219" s="155"/>
      <c r="B3219" s="165" t="s">
        <v>4107</v>
      </c>
      <c r="C3219" s="162"/>
      <c r="D3219" s="170">
        <v>2581.2800000000002</v>
      </c>
      <c r="E3219" s="171">
        <v>2581.2800000000002</v>
      </c>
      <c r="F3219" s="166" t="s">
        <v>3277</v>
      </c>
      <c r="G3219" s="161" t="s">
        <v>1682</v>
      </c>
      <c r="H3219" s="162" t="s">
        <v>854</v>
      </c>
      <c r="I3219" s="155"/>
      <c r="J3219" s="155"/>
      <c r="K3219" s="155"/>
      <c r="L3219" s="155"/>
      <c r="M3219" s="155"/>
      <c r="N3219" s="155"/>
      <c r="O3219" s="155"/>
      <c r="P3219" s="155"/>
      <c r="Q3219" s="155"/>
      <c r="R3219" s="155"/>
      <c r="S3219" s="155"/>
      <c r="T3219" s="155"/>
      <c r="U3219" s="155"/>
      <c r="V3219" s="155"/>
      <c r="W3219" s="155"/>
      <c r="X3219" s="155"/>
      <c r="Y3219" s="155"/>
      <c r="Z3219" s="155"/>
      <c r="AA3219" s="155"/>
      <c r="AB3219" s="155"/>
      <c r="AC3219" s="155"/>
      <c r="AD3219" s="155"/>
      <c r="AE3219" s="155"/>
      <c r="AF3219" s="155"/>
      <c r="AG3219" s="155"/>
      <c r="AH3219" s="155"/>
      <c r="AI3219" s="155"/>
      <c r="AJ3219" s="155"/>
      <c r="AK3219" s="155"/>
      <c r="AL3219" s="155"/>
      <c r="AM3219" s="155"/>
      <c r="AN3219" s="155"/>
      <c r="AO3219" s="155"/>
      <c r="AP3219" s="155"/>
      <c r="AQ3219" s="155"/>
      <c r="AR3219" s="155"/>
    </row>
    <row r="3220" spans="1:44" ht="102" hidden="1" x14ac:dyDescent="0.3">
      <c r="A3220" s="155"/>
      <c r="B3220" s="166" t="s">
        <v>3277</v>
      </c>
      <c r="C3220" s="167"/>
      <c r="D3220" s="170">
        <v>2581.2800000000002</v>
      </c>
      <c r="E3220" s="171">
        <v>2581.2800000000002</v>
      </c>
      <c r="F3220" s="161" t="s">
        <v>1682</v>
      </c>
      <c r="G3220" s="165" t="s">
        <v>4107</v>
      </c>
      <c r="H3220" s="162"/>
      <c r="I3220" s="155"/>
      <c r="J3220" s="155"/>
      <c r="K3220" s="155"/>
      <c r="L3220" s="155"/>
      <c r="M3220" s="155"/>
      <c r="N3220" s="155"/>
      <c r="O3220" s="155"/>
      <c r="P3220" s="155"/>
      <c r="Q3220" s="155"/>
      <c r="R3220" s="155"/>
      <c r="S3220" s="155"/>
      <c r="T3220" s="155"/>
      <c r="U3220" s="155"/>
      <c r="V3220" s="155"/>
      <c r="W3220" s="155"/>
      <c r="X3220" s="155"/>
      <c r="Y3220" s="155"/>
      <c r="Z3220" s="155"/>
      <c r="AA3220" s="155"/>
      <c r="AB3220" s="155"/>
      <c r="AC3220" s="155"/>
      <c r="AD3220" s="155"/>
      <c r="AE3220" s="155"/>
      <c r="AF3220" s="155"/>
      <c r="AG3220" s="155"/>
      <c r="AH3220" s="155"/>
      <c r="AI3220" s="155"/>
      <c r="AJ3220" s="155"/>
      <c r="AK3220" s="155"/>
      <c r="AL3220" s="155"/>
      <c r="AM3220" s="155"/>
      <c r="AN3220" s="155"/>
      <c r="AO3220" s="155"/>
      <c r="AP3220" s="155"/>
      <c r="AQ3220" s="155"/>
      <c r="AR3220" s="155"/>
    </row>
    <row r="3221" spans="1:44" ht="102" x14ac:dyDescent="0.3">
      <c r="A3221" s="155"/>
      <c r="B3221" s="161" t="s">
        <v>1682</v>
      </c>
      <c r="C3221" s="162" t="s">
        <v>854</v>
      </c>
      <c r="D3221" s="170">
        <v>1395.87</v>
      </c>
      <c r="E3221" s="171">
        <v>1395.87</v>
      </c>
      <c r="F3221" s="165" t="s">
        <v>4107</v>
      </c>
      <c r="G3221" s="166" t="s">
        <v>3278</v>
      </c>
      <c r="H3221" s="167"/>
      <c r="I3221" s="155"/>
      <c r="J3221" s="155"/>
      <c r="K3221" s="155"/>
      <c r="L3221" s="155"/>
      <c r="M3221" s="155"/>
      <c r="N3221" s="155"/>
      <c r="O3221" s="155"/>
      <c r="P3221" s="155"/>
      <c r="Q3221" s="155"/>
      <c r="R3221" s="155"/>
      <c r="S3221" s="155"/>
      <c r="T3221" s="155"/>
      <c r="U3221" s="155"/>
      <c r="V3221" s="155"/>
      <c r="W3221" s="155"/>
      <c r="X3221" s="155"/>
      <c r="Y3221" s="155"/>
      <c r="Z3221" s="155"/>
      <c r="AA3221" s="155"/>
      <c r="AB3221" s="155"/>
      <c r="AC3221" s="155"/>
      <c r="AD3221" s="155"/>
      <c r="AE3221" s="155"/>
      <c r="AF3221" s="155"/>
      <c r="AG3221" s="155"/>
      <c r="AH3221" s="155"/>
      <c r="AI3221" s="155"/>
      <c r="AJ3221" s="155"/>
      <c r="AK3221" s="155"/>
      <c r="AL3221" s="155"/>
      <c r="AM3221" s="155"/>
      <c r="AN3221" s="155"/>
      <c r="AO3221" s="155"/>
      <c r="AP3221" s="155"/>
      <c r="AQ3221" s="155"/>
      <c r="AR3221" s="155"/>
    </row>
    <row r="3222" spans="1:44" ht="102" hidden="1" x14ac:dyDescent="0.3">
      <c r="A3222" s="155"/>
      <c r="B3222" s="165" t="s">
        <v>4107</v>
      </c>
      <c r="C3222" s="162"/>
      <c r="D3222" s="170">
        <v>1395.87</v>
      </c>
      <c r="E3222" s="171">
        <v>1395.87</v>
      </c>
      <c r="F3222" s="166" t="s">
        <v>3278</v>
      </c>
      <c r="G3222" s="161" t="s">
        <v>1768</v>
      </c>
      <c r="H3222" s="162" t="s">
        <v>857</v>
      </c>
      <c r="I3222" s="155"/>
      <c r="J3222" s="155"/>
      <c r="K3222" s="155"/>
      <c r="L3222" s="155"/>
      <c r="M3222" s="155"/>
      <c r="N3222" s="155"/>
      <c r="O3222" s="155"/>
      <c r="P3222" s="155"/>
      <c r="Q3222" s="155"/>
      <c r="R3222" s="155"/>
      <c r="S3222" s="155"/>
      <c r="T3222" s="155"/>
      <c r="U3222" s="155"/>
      <c r="V3222" s="155"/>
      <c r="W3222" s="155"/>
      <c r="X3222" s="155"/>
      <c r="Y3222" s="155"/>
      <c r="Z3222" s="155"/>
      <c r="AA3222" s="155"/>
      <c r="AB3222" s="155"/>
      <c r="AC3222" s="155"/>
      <c r="AD3222" s="155"/>
      <c r="AE3222" s="155"/>
      <c r="AF3222" s="155"/>
      <c r="AG3222" s="155"/>
      <c r="AH3222" s="155"/>
      <c r="AI3222" s="155"/>
      <c r="AJ3222" s="155"/>
      <c r="AK3222" s="155"/>
      <c r="AL3222" s="155"/>
      <c r="AM3222" s="155"/>
      <c r="AN3222" s="155"/>
      <c r="AO3222" s="155"/>
      <c r="AP3222" s="155"/>
      <c r="AQ3222" s="155"/>
      <c r="AR3222" s="155"/>
    </row>
    <row r="3223" spans="1:44" ht="102" hidden="1" x14ac:dyDescent="0.3">
      <c r="A3223" s="155"/>
      <c r="B3223" s="166" t="s">
        <v>3278</v>
      </c>
      <c r="C3223" s="167"/>
      <c r="D3223" s="170">
        <v>1395.87</v>
      </c>
      <c r="E3223" s="171">
        <v>1395.87</v>
      </c>
      <c r="F3223" s="161" t="s">
        <v>1768</v>
      </c>
      <c r="G3223" s="165" t="s">
        <v>4107</v>
      </c>
      <c r="H3223" s="162"/>
      <c r="I3223" s="155"/>
      <c r="J3223" s="155"/>
      <c r="K3223" s="155"/>
      <c r="L3223" s="155"/>
      <c r="M3223" s="155"/>
      <c r="N3223" s="155"/>
      <c r="O3223" s="155"/>
      <c r="P3223" s="155"/>
      <c r="Q3223" s="155"/>
      <c r="R3223" s="155"/>
      <c r="S3223" s="155"/>
      <c r="T3223" s="155"/>
      <c r="U3223" s="155"/>
      <c r="V3223" s="155"/>
      <c r="W3223" s="155"/>
      <c r="X3223" s="155"/>
      <c r="Y3223" s="155"/>
      <c r="Z3223" s="155"/>
      <c r="AA3223" s="155"/>
      <c r="AB3223" s="155"/>
      <c r="AC3223" s="155"/>
      <c r="AD3223" s="155"/>
      <c r="AE3223" s="155"/>
      <c r="AF3223" s="155"/>
      <c r="AG3223" s="155"/>
      <c r="AH3223" s="155"/>
      <c r="AI3223" s="155"/>
      <c r="AJ3223" s="155"/>
      <c r="AK3223" s="155"/>
      <c r="AL3223" s="155"/>
      <c r="AM3223" s="155"/>
      <c r="AN3223" s="155"/>
      <c r="AO3223" s="155"/>
      <c r="AP3223" s="155"/>
      <c r="AQ3223" s="155"/>
      <c r="AR3223" s="155"/>
    </row>
    <row r="3224" spans="1:44" ht="102" x14ac:dyDescent="0.3">
      <c r="A3224" s="155"/>
      <c r="B3224" s="161" t="s">
        <v>1768</v>
      </c>
      <c r="C3224" s="162" t="s">
        <v>857</v>
      </c>
      <c r="D3224" s="170">
        <v>2048.6999999999998</v>
      </c>
      <c r="E3224" s="171">
        <v>2048.6999999999998</v>
      </c>
      <c r="F3224" s="165" t="s">
        <v>4107</v>
      </c>
      <c r="G3224" s="166" t="s">
        <v>3279</v>
      </c>
      <c r="H3224" s="167"/>
      <c r="I3224" s="155"/>
      <c r="J3224" s="155"/>
      <c r="K3224" s="155"/>
      <c r="L3224" s="155"/>
      <c r="M3224" s="155"/>
      <c r="N3224" s="155"/>
      <c r="O3224" s="155"/>
      <c r="P3224" s="155"/>
      <c r="Q3224" s="155"/>
      <c r="R3224" s="155"/>
      <c r="S3224" s="155"/>
      <c r="T3224" s="155"/>
      <c r="U3224" s="155"/>
      <c r="V3224" s="155"/>
      <c r="W3224" s="155"/>
      <c r="X3224" s="155"/>
      <c r="Y3224" s="155"/>
      <c r="Z3224" s="155"/>
      <c r="AA3224" s="155"/>
      <c r="AB3224" s="155"/>
      <c r="AC3224" s="155"/>
      <c r="AD3224" s="155"/>
      <c r="AE3224" s="155"/>
      <c r="AF3224" s="155"/>
      <c r="AG3224" s="155"/>
      <c r="AH3224" s="155"/>
      <c r="AI3224" s="155"/>
      <c r="AJ3224" s="155"/>
      <c r="AK3224" s="155"/>
      <c r="AL3224" s="155"/>
      <c r="AM3224" s="155"/>
      <c r="AN3224" s="155"/>
      <c r="AO3224" s="155"/>
      <c r="AP3224" s="155"/>
      <c r="AQ3224" s="155"/>
      <c r="AR3224" s="155"/>
    </row>
    <row r="3225" spans="1:44" ht="102" hidden="1" x14ac:dyDescent="0.3">
      <c r="A3225" s="155"/>
      <c r="B3225" s="165" t="s">
        <v>4107</v>
      </c>
      <c r="C3225" s="162"/>
      <c r="D3225" s="170">
        <v>2048.6999999999998</v>
      </c>
      <c r="E3225" s="171">
        <v>2048.6999999999998</v>
      </c>
      <c r="F3225" s="166" t="s">
        <v>3279</v>
      </c>
      <c r="G3225" s="161" t="s">
        <v>2270</v>
      </c>
      <c r="H3225" s="162" t="s">
        <v>246</v>
      </c>
      <c r="I3225" s="155"/>
      <c r="J3225" s="155"/>
      <c r="K3225" s="155"/>
      <c r="L3225" s="155"/>
      <c r="M3225" s="155"/>
      <c r="N3225" s="155"/>
      <c r="O3225" s="155"/>
      <c r="P3225" s="155"/>
      <c r="Q3225" s="155"/>
      <c r="R3225" s="155"/>
      <c r="S3225" s="155"/>
      <c r="T3225" s="155"/>
      <c r="U3225" s="155"/>
      <c r="V3225" s="155"/>
      <c r="W3225" s="155"/>
      <c r="X3225" s="155"/>
      <c r="Y3225" s="155"/>
      <c r="Z3225" s="155"/>
      <c r="AA3225" s="155"/>
      <c r="AB3225" s="155"/>
      <c r="AC3225" s="155"/>
      <c r="AD3225" s="155"/>
      <c r="AE3225" s="155"/>
      <c r="AF3225" s="155"/>
      <c r="AG3225" s="155"/>
      <c r="AH3225" s="155"/>
      <c r="AI3225" s="155"/>
      <c r="AJ3225" s="155"/>
      <c r="AK3225" s="155"/>
      <c r="AL3225" s="155"/>
      <c r="AM3225" s="155"/>
      <c r="AN3225" s="155"/>
      <c r="AO3225" s="155"/>
      <c r="AP3225" s="155"/>
      <c r="AQ3225" s="155"/>
      <c r="AR3225" s="155"/>
    </row>
    <row r="3226" spans="1:44" ht="102" hidden="1" x14ac:dyDescent="0.3">
      <c r="A3226" s="155"/>
      <c r="B3226" s="166" t="s">
        <v>3279</v>
      </c>
      <c r="C3226" s="167"/>
      <c r="D3226" s="170">
        <v>2048.6999999999998</v>
      </c>
      <c r="E3226" s="171">
        <v>2048.6999999999998</v>
      </c>
      <c r="F3226" s="161" t="s">
        <v>2270</v>
      </c>
      <c r="G3226" s="165" t="s">
        <v>4107</v>
      </c>
      <c r="H3226" s="162"/>
      <c r="I3226" s="155"/>
      <c r="J3226" s="155"/>
      <c r="K3226" s="155"/>
      <c r="L3226" s="155"/>
      <c r="M3226" s="155"/>
      <c r="N3226" s="155"/>
      <c r="O3226" s="155"/>
      <c r="P3226" s="155"/>
      <c r="Q3226" s="155"/>
      <c r="R3226" s="155"/>
      <c r="S3226" s="155"/>
      <c r="T3226" s="155"/>
      <c r="U3226" s="155"/>
      <c r="V3226" s="155"/>
      <c r="W3226" s="155"/>
      <c r="X3226" s="155"/>
      <c r="Y3226" s="155"/>
      <c r="Z3226" s="155"/>
      <c r="AA3226" s="155"/>
      <c r="AB3226" s="155"/>
      <c r="AC3226" s="155"/>
      <c r="AD3226" s="155"/>
      <c r="AE3226" s="155"/>
      <c r="AF3226" s="155"/>
      <c r="AG3226" s="155"/>
      <c r="AH3226" s="155"/>
      <c r="AI3226" s="155"/>
      <c r="AJ3226" s="155"/>
      <c r="AK3226" s="155"/>
      <c r="AL3226" s="155"/>
      <c r="AM3226" s="155"/>
      <c r="AN3226" s="155"/>
      <c r="AO3226" s="155"/>
      <c r="AP3226" s="155"/>
      <c r="AQ3226" s="155"/>
      <c r="AR3226" s="155"/>
    </row>
    <row r="3227" spans="1:44" ht="102" x14ac:dyDescent="0.3">
      <c r="A3227" s="155"/>
      <c r="B3227" s="161" t="s">
        <v>2270</v>
      </c>
      <c r="C3227" s="162" t="s">
        <v>246</v>
      </c>
      <c r="D3227" s="170">
        <v>2392.3000000000002</v>
      </c>
      <c r="E3227" s="171">
        <v>2392.3000000000002</v>
      </c>
      <c r="F3227" s="165" t="s">
        <v>4107</v>
      </c>
      <c r="G3227" s="166" t="s">
        <v>3476</v>
      </c>
      <c r="H3227" s="167"/>
      <c r="I3227" s="155"/>
      <c r="J3227" s="155"/>
      <c r="K3227" s="155"/>
      <c r="L3227" s="155"/>
      <c r="M3227" s="155"/>
      <c r="N3227" s="155"/>
      <c r="O3227" s="155"/>
      <c r="P3227" s="155"/>
      <c r="Q3227" s="155"/>
      <c r="R3227" s="155"/>
      <c r="S3227" s="155"/>
      <c r="T3227" s="155"/>
      <c r="U3227" s="155"/>
      <c r="V3227" s="155"/>
      <c r="W3227" s="155"/>
      <c r="X3227" s="155"/>
      <c r="Y3227" s="155"/>
      <c r="Z3227" s="155"/>
      <c r="AA3227" s="155"/>
      <c r="AB3227" s="155"/>
      <c r="AC3227" s="155"/>
      <c r="AD3227" s="155"/>
      <c r="AE3227" s="155"/>
      <c r="AF3227" s="155"/>
      <c r="AG3227" s="155"/>
      <c r="AH3227" s="155"/>
      <c r="AI3227" s="155"/>
      <c r="AJ3227" s="155"/>
      <c r="AK3227" s="155"/>
      <c r="AL3227" s="155"/>
      <c r="AM3227" s="155"/>
      <c r="AN3227" s="155"/>
      <c r="AO3227" s="155"/>
      <c r="AP3227" s="155"/>
      <c r="AQ3227" s="155"/>
      <c r="AR3227" s="155"/>
    </row>
    <row r="3228" spans="1:44" ht="102" hidden="1" x14ac:dyDescent="0.3">
      <c r="A3228" s="155"/>
      <c r="B3228" s="165" t="s">
        <v>4107</v>
      </c>
      <c r="C3228" s="162"/>
      <c r="D3228" s="170">
        <v>2392.3000000000002</v>
      </c>
      <c r="E3228" s="171">
        <v>2392.3000000000002</v>
      </c>
      <c r="F3228" s="166" t="s">
        <v>3476</v>
      </c>
      <c r="G3228" s="161" t="s">
        <v>2226</v>
      </c>
      <c r="H3228" s="162" t="s">
        <v>1191</v>
      </c>
      <c r="I3228" s="155"/>
      <c r="J3228" s="155"/>
      <c r="K3228" s="155"/>
      <c r="L3228" s="155"/>
      <c r="M3228" s="155"/>
      <c r="N3228" s="155"/>
      <c r="O3228" s="155"/>
      <c r="P3228" s="155"/>
      <c r="Q3228" s="155"/>
      <c r="R3228" s="155"/>
      <c r="S3228" s="155"/>
      <c r="T3228" s="155"/>
      <c r="U3228" s="155"/>
      <c r="V3228" s="155"/>
      <c r="W3228" s="155"/>
      <c r="X3228" s="155"/>
      <c r="Y3228" s="155"/>
      <c r="Z3228" s="155"/>
      <c r="AA3228" s="155"/>
      <c r="AB3228" s="155"/>
      <c r="AC3228" s="155"/>
      <c r="AD3228" s="155"/>
      <c r="AE3228" s="155"/>
      <c r="AF3228" s="155"/>
      <c r="AG3228" s="155"/>
      <c r="AH3228" s="155"/>
      <c r="AI3228" s="155"/>
      <c r="AJ3228" s="155"/>
      <c r="AK3228" s="155"/>
      <c r="AL3228" s="155"/>
      <c r="AM3228" s="155"/>
      <c r="AN3228" s="155"/>
      <c r="AO3228" s="155"/>
      <c r="AP3228" s="155"/>
      <c r="AQ3228" s="155"/>
      <c r="AR3228" s="155"/>
    </row>
    <row r="3229" spans="1:44" ht="102" hidden="1" x14ac:dyDescent="0.3">
      <c r="A3229" s="155"/>
      <c r="B3229" s="166" t="s">
        <v>3476</v>
      </c>
      <c r="C3229" s="167"/>
      <c r="D3229" s="170">
        <v>2392.3000000000002</v>
      </c>
      <c r="E3229" s="171">
        <v>2392.3000000000002</v>
      </c>
      <c r="F3229" s="161" t="s">
        <v>2226</v>
      </c>
      <c r="G3229" s="165" t="s">
        <v>4107</v>
      </c>
      <c r="H3229" s="162"/>
      <c r="I3229" s="155"/>
      <c r="J3229" s="155"/>
      <c r="K3229" s="155"/>
      <c r="L3229" s="155"/>
      <c r="M3229" s="155"/>
      <c r="N3229" s="155"/>
      <c r="O3229" s="155"/>
      <c r="P3229" s="155"/>
      <c r="Q3229" s="155"/>
      <c r="R3229" s="155"/>
      <c r="S3229" s="155"/>
      <c r="T3229" s="155"/>
      <c r="U3229" s="155"/>
      <c r="V3229" s="155"/>
      <c r="W3229" s="155"/>
      <c r="X3229" s="155"/>
      <c r="Y3229" s="155"/>
      <c r="Z3229" s="155"/>
      <c r="AA3229" s="155"/>
      <c r="AB3229" s="155"/>
      <c r="AC3229" s="155"/>
      <c r="AD3229" s="155"/>
      <c r="AE3229" s="155"/>
      <c r="AF3229" s="155"/>
      <c r="AG3229" s="155"/>
      <c r="AH3229" s="155"/>
      <c r="AI3229" s="155"/>
      <c r="AJ3229" s="155"/>
      <c r="AK3229" s="155"/>
      <c r="AL3229" s="155"/>
      <c r="AM3229" s="155"/>
      <c r="AN3229" s="155"/>
      <c r="AO3229" s="155"/>
      <c r="AP3229" s="155"/>
      <c r="AQ3229" s="155"/>
      <c r="AR3229" s="155"/>
    </row>
    <row r="3230" spans="1:44" ht="102" x14ac:dyDescent="0.3">
      <c r="A3230" s="155"/>
      <c r="B3230" s="161" t="s">
        <v>2226</v>
      </c>
      <c r="C3230" s="162" t="s">
        <v>1191</v>
      </c>
      <c r="D3230" s="170">
        <v>3680.79</v>
      </c>
      <c r="E3230" s="171">
        <v>3680.79</v>
      </c>
      <c r="F3230" s="165" t="s">
        <v>4107</v>
      </c>
      <c r="G3230" s="166" t="s">
        <v>3507</v>
      </c>
      <c r="H3230" s="167"/>
      <c r="I3230" s="155"/>
      <c r="J3230" s="155"/>
      <c r="K3230" s="155"/>
      <c r="L3230" s="155"/>
      <c r="M3230" s="155"/>
      <c r="N3230" s="155"/>
      <c r="O3230" s="155"/>
      <c r="P3230" s="155"/>
      <c r="Q3230" s="155"/>
      <c r="R3230" s="155"/>
      <c r="S3230" s="155"/>
      <c r="T3230" s="155"/>
      <c r="U3230" s="155"/>
      <c r="V3230" s="155"/>
      <c r="W3230" s="155"/>
      <c r="X3230" s="155"/>
      <c r="Y3230" s="155"/>
      <c r="Z3230" s="155"/>
      <c r="AA3230" s="155"/>
      <c r="AB3230" s="155"/>
      <c r="AC3230" s="155"/>
      <c r="AD3230" s="155"/>
      <c r="AE3230" s="155"/>
      <c r="AF3230" s="155"/>
      <c r="AG3230" s="155"/>
      <c r="AH3230" s="155"/>
      <c r="AI3230" s="155"/>
      <c r="AJ3230" s="155"/>
      <c r="AK3230" s="155"/>
      <c r="AL3230" s="155"/>
      <c r="AM3230" s="155"/>
      <c r="AN3230" s="155"/>
      <c r="AO3230" s="155"/>
      <c r="AP3230" s="155"/>
      <c r="AQ3230" s="155"/>
      <c r="AR3230" s="155"/>
    </row>
    <row r="3231" spans="1:44" ht="102" hidden="1" x14ac:dyDescent="0.3">
      <c r="A3231" s="155"/>
      <c r="B3231" s="165" t="s">
        <v>4107</v>
      </c>
      <c r="C3231" s="162"/>
      <c r="D3231" s="170">
        <v>3680.79</v>
      </c>
      <c r="E3231" s="171">
        <v>3680.79</v>
      </c>
      <c r="F3231" s="166" t="s">
        <v>3507</v>
      </c>
      <c r="G3231" s="161" t="s">
        <v>2358</v>
      </c>
      <c r="H3231" s="162" t="s">
        <v>921</v>
      </c>
      <c r="I3231" s="155"/>
      <c r="J3231" s="155"/>
      <c r="K3231" s="155"/>
      <c r="L3231" s="155"/>
      <c r="M3231" s="155"/>
      <c r="N3231" s="155"/>
      <c r="O3231" s="155"/>
      <c r="P3231" s="155"/>
      <c r="Q3231" s="155"/>
      <c r="R3231" s="155"/>
      <c r="S3231" s="155"/>
      <c r="T3231" s="155"/>
      <c r="U3231" s="155"/>
      <c r="V3231" s="155"/>
      <c r="W3231" s="155"/>
      <c r="X3231" s="155"/>
      <c r="Y3231" s="155"/>
      <c r="Z3231" s="155"/>
      <c r="AA3231" s="155"/>
      <c r="AB3231" s="155"/>
      <c r="AC3231" s="155"/>
      <c r="AD3231" s="155"/>
      <c r="AE3231" s="155"/>
      <c r="AF3231" s="155"/>
      <c r="AG3231" s="155"/>
      <c r="AH3231" s="155"/>
      <c r="AI3231" s="155"/>
      <c r="AJ3231" s="155"/>
      <c r="AK3231" s="155"/>
      <c r="AL3231" s="155"/>
      <c r="AM3231" s="155"/>
      <c r="AN3231" s="155"/>
      <c r="AO3231" s="155"/>
      <c r="AP3231" s="155"/>
      <c r="AQ3231" s="155"/>
      <c r="AR3231" s="155"/>
    </row>
    <row r="3232" spans="1:44" ht="102" hidden="1" x14ac:dyDescent="0.3">
      <c r="A3232" s="155"/>
      <c r="B3232" s="166" t="s">
        <v>3507</v>
      </c>
      <c r="C3232" s="167"/>
      <c r="D3232" s="170">
        <v>3680.79</v>
      </c>
      <c r="E3232" s="171">
        <v>3680.79</v>
      </c>
      <c r="F3232" s="161" t="s">
        <v>2358</v>
      </c>
      <c r="G3232" s="165" t="s">
        <v>4107</v>
      </c>
      <c r="H3232" s="162"/>
      <c r="I3232" s="155"/>
      <c r="J3232" s="155"/>
      <c r="K3232" s="155"/>
      <c r="L3232" s="155"/>
      <c r="M3232" s="155"/>
      <c r="N3232" s="155"/>
      <c r="O3232" s="155"/>
      <c r="P3232" s="155"/>
      <c r="Q3232" s="155"/>
      <c r="R3232" s="155"/>
      <c r="S3232" s="155"/>
      <c r="T3232" s="155"/>
      <c r="U3232" s="155"/>
      <c r="V3232" s="155"/>
      <c r="W3232" s="155"/>
      <c r="X3232" s="155"/>
      <c r="Y3232" s="155"/>
      <c r="Z3232" s="155"/>
      <c r="AA3232" s="155"/>
      <c r="AB3232" s="155"/>
      <c r="AC3232" s="155"/>
      <c r="AD3232" s="155"/>
      <c r="AE3232" s="155"/>
      <c r="AF3232" s="155"/>
      <c r="AG3232" s="155"/>
      <c r="AH3232" s="155"/>
      <c r="AI3232" s="155"/>
      <c r="AJ3232" s="155"/>
      <c r="AK3232" s="155"/>
      <c r="AL3232" s="155"/>
      <c r="AM3232" s="155"/>
      <c r="AN3232" s="155"/>
      <c r="AO3232" s="155"/>
      <c r="AP3232" s="155"/>
      <c r="AQ3232" s="155"/>
      <c r="AR3232" s="155"/>
    </row>
    <row r="3233" spans="1:44" ht="102" x14ac:dyDescent="0.3">
      <c r="A3233" s="155"/>
      <c r="B3233" s="161" t="s">
        <v>2358</v>
      </c>
      <c r="C3233" s="162" t="s">
        <v>921</v>
      </c>
      <c r="D3233" s="170">
        <v>2396.6</v>
      </c>
      <c r="E3233" s="171">
        <v>2396.6</v>
      </c>
      <c r="F3233" s="165" t="s">
        <v>4107</v>
      </c>
      <c r="G3233" s="166" t="s">
        <v>3472</v>
      </c>
      <c r="H3233" s="167"/>
      <c r="I3233" s="155"/>
      <c r="J3233" s="155"/>
      <c r="K3233" s="155"/>
      <c r="L3233" s="155"/>
      <c r="M3233" s="155"/>
      <c r="N3233" s="155"/>
      <c r="O3233" s="155"/>
      <c r="P3233" s="155"/>
      <c r="Q3233" s="155"/>
      <c r="R3233" s="155"/>
      <c r="S3233" s="155"/>
      <c r="T3233" s="155"/>
      <c r="U3233" s="155"/>
      <c r="V3233" s="155"/>
      <c r="W3233" s="155"/>
      <c r="X3233" s="155"/>
      <c r="Y3233" s="155"/>
      <c r="Z3233" s="155"/>
      <c r="AA3233" s="155"/>
      <c r="AB3233" s="155"/>
      <c r="AC3233" s="155"/>
      <c r="AD3233" s="155"/>
      <c r="AE3233" s="155"/>
      <c r="AF3233" s="155"/>
      <c r="AG3233" s="155"/>
      <c r="AH3233" s="155"/>
      <c r="AI3233" s="155"/>
      <c r="AJ3233" s="155"/>
      <c r="AK3233" s="155"/>
      <c r="AL3233" s="155"/>
      <c r="AM3233" s="155"/>
      <c r="AN3233" s="155"/>
      <c r="AO3233" s="155"/>
      <c r="AP3233" s="155"/>
      <c r="AQ3233" s="155"/>
      <c r="AR3233" s="155"/>
    </row>
    <row r="3234" spans="1:44" ht="102" hidden="1" x14ac:dyDescent="0.3">
      <c r="A3234" s="155"/>
      <c r="B3234" s="165" t="s">
        <v>4107</v>
      </c>
      <c r="C3234" s="162"/>
      <c r="D3234" s="170">
        <v>2396.6</v>
      </c>
      <c r="E3234" s="171">
        <v>2396.6</v>
      </c>
      <c r="F3234" s="166" t="s">
        <v>3472</v>
      </c>
      <c r="G3234" s="161" t="s">
        <v>1834</v>
      </c>
      <c r="H3234" s="162" t="s">
        <v>894</v>
      </c>
      <c r="I3234" s="155"/>
      <c r="J3234" s="155"/>
      <c r="K3234" s="155"/>
      <c r="L3234" s="155"/>
      <c r="M3234" s="155"/>
      <c r="N3234" s="155"/>
      <c r="O3234" s="155"/>
      <c r="P3234" s="155"/>
      <c r="Q3234" s="155"/>
      <c r="R3234" s="155"/>
      <c r="S3234" s="155"/>
      <c r="T3234" s="155"/>
      <c r="U3234" s="155"/>
      <c r="V3234" s="155"/>
      <c r="W3234" s="155"/>
      <c r="X3234" s="155"/>
      <c r="Y3234" s="155"/>
      <c r="Z3234" s="155"/>
      <c r="AA3234" s="155"/>
      <c r="AB3234" s="155"/>
      <c r="AC3234" s="155"/>
      <c r="AD3234" s="155"/>
      <c r="AE3234" s="155"/>
      <c r="AF3234" s="155"/>
      <c r="AG3234" s="155"/>
      <c r="AH3234" s="155"/>
      <c r="AI3234" s="155"/>
      <c r="AJ3234" s="155"/>
      <c r="AK3234" s="155"/>
      <c r="AL3234" s="155"/>
      <c r="AM3234" s="155"/>
      <c r="AN3234" s="155"/>
      <c r="AO3234" s="155"/>
      <c r="AP3234" s="155"/>
      <c r="AQ3234" s="155"/>
      <c r="AR3234" s="155"/>
    </row>
    <row r="3235" spans="1:44" ht="102" hidden="1" x14ac:dyDescent="0.3">
      <c r="A3235" s="155"/>
      <c r="B3235" s="166" t="s">
        <v>3472</v>
      </c>
      <c r="C3235" s="167"/>
      <c r="D3235" s="170">
        <v>2396.6</v>
      </c>
      <c r="E3235" s="171">
        <v>2396.6</v>
      </c>
      <c r="F3235" s="161" t="s">
        <v>1834</v>
      </c>
      <c r="G3235" s="165" t="s">
        <v>4107</v>
      </c>
      <c r="H3235" s="162"/>
      <c r="I3235" s="155"/>
      <c r="J3235" s="155"/>
      <c r="K3235" s="155"/>
      <c r="L3235" s="155"/>
      <c r="M3235" s="155"/>
      <c r="N3235" s="155"/>
      <c r="O3235" s="155"/>
      <c r="P3235" s="155"/>
      <c r="Q3235" s="155"/>
      <c r="R3235" s="155"/>
      <c r="S3235" s="155"/>
      <c r="T3235" s="155"/>
      <c r="U3235" s="155"/>
      <c r="V3235" s="155"/>
      <c r="W3235" s="155"/>
      <c r="X3235" s="155"/>
      <c r="Y3235" s="155"/>
      <c r="Z3235" s="155"/>
      <c r="AA3235" s="155"/>
      <c r="AB3235" s="155"/>
      <c r="AC3235" s="155"/>
      <c r="AD3235" s="155"/>
      <c r="AE3235" s="155"/>
      <c r="AF3235" s="155"/>
      <c r="AG3235" s="155"/>
      <c r="AH3235" s="155"/>
      <c r="AI3235" s="155"/>
      <c r="AJ3235" s="155"/>
      <c r="AK3235" s="155"/>
      <c r="AL3235" s="155"/>
      <c r="AM3235" s="155"/>
      <c r="AN3235" s="155"/>
      <c r="AO3235" s="155"/>
      <c r="AP3235" s="155"/>
      <c r="AQ3235" s="155"/>
      <c r="AR3235" s="155"/>
    </row>
    <row r="3236" spans="1:44" ht="102" x14ac:dyDescent="0.3">
      <c r="A3236" s="155"/>
      <c r="B3236" s="161" t="s">
        <v>1834</v>
      </c>
      <c r="C3236" s="162" t="s">
        <v>894</v>
      </c>
      <c r="D3236" s="170">
        <v>1954.21</v>
      </c>
      <c r="E3236" s="171">
        <v>1954.21</v>
      </c>
      <c r="F3236" s="165" t="s">
        <v>4107</v>
      </c>
      <c r="G3236" s="166" t="s">
        <v>3280</v>
      </c>
      <c r="H3236" s="167"/>
      <c r="I3236" s="155"/>
      <c r="J3236" s="155"/>
      <c r="K3236" s="155"/>
      <c r="L3236" s="155"/>
      <c r="M3236" s="155"/>
      <c r="N3236" s="155"/>
      <c r="O3236" s="155"/>
      <c r="P3236" s="155"/>
      <c r="Q3236" s="155"/>
      <c r="R3236" s="155"/>
      <c r="S3236" s="155"/>
      <c r="T3236" s="155"/>
      <c r="U3236" s="155"/>
      <c r="V3236" s="155"/>
      <c r="W3236" s="155"/>
      <c r="X3236" s="155"/>
      <c r="Y3236" s="155"/>
      <c r="Z3236" s="155"/>
      <c r="AA3236" s="155"/>
      <c r="AB3236" s="155"/>
      <c r="AC3236" s="155"/>
      <c r="AD3236" s="155"/>
      <c r="AE3236" s="155"/>
      <c r="AF3236" s="155"/>
      <c r="AG3236" s="155"/>
      <c r="AH3236" s="155"/>
      <c r="AI3236" s="155"/>
      <c r="AJ3236" s="155"/>
      <c r="AK3236" s="155"/>
      <c r="AL3236" s="155"/>
      <c r="AM3236" s="155"/>
      <c r="AN3236" s="155"/>
      <c r="AO3236" s="155"/>
      <c r="AP3236" s="155"/>
      <c r="AQ3236" s="155"/>
      <c r="AR3236" s="155"/>
    </row>
    <row r="3237" spans="1:44" ht="102" hidden="1" x14ac:dyDescent="0.3">
      <c r="A3237" s="155"/>
      <c r="B3237" s="165" t="s">
        <v>4107</v>
      </c>
      <c r="C3237" s="162"/>
      <c r="D3237" s="170">
        <v>1954.21</v>
      </c>
      <c r="E3237" s="171">
        <v>1954.21</v>
      </c>
      <c r="F3237" s="166" t="s">
        <v>3280</v>
      </c>
      <c r="G3237" s="161" t="s">
        <v>1812</v>
      </c>
      <c r="H3237" s="162" t="s">
        <v>902</v>
      </c>
      <c r="I3237" s="155"/>
      <c r="J3237" s="155"/>
      <c r="K3237" s="155"/>
      <c r="L3237" s="155"/>
      <c r="M3237" s="155"/>
      <c r="N3237" s="155"/>
      <c r="O3237" s="155"/>
      <c r="P3237" s="155"/>
      <c r="Q3237" s="155"/>
      <c r="R3237" s="155"/>
      <c r="S3237" s="155"/>
      <c r="T3237" s="155"/>
      <c r="U3237" s="155"/>
      <c r="V3237" s="155"/>
      <c r="W3237" s="155"/>
      <c r="X3237" s="155"/>
      <c r="Y3237" s="155"/>
      <c r="Z3237" s="155"/>
      <c r="AA3237" s="155"/>
      <c r="AB3237" s="155"/>
      <c r="AC3237" s="155"/>
      <c r="AD3237" s="155"/>
      <c r="AE3237" s="155"/>
      <c r="AF3237" s="155"/>
      <c r="AG3237" s="155"/>
      <c r="AH3237" s="155"/>
      <c r="AI3237" s="155"/>
      <c r="AJ3237" s="155"/>
      <c r="AK3237" s="155"/>
      <c r="AL3237" s="155"/>
      <c r="AM3237" s="155"/>
      <c r="AN3237" s="155"/>
      <c r="AO3237" s="155"/>
      <c r="AP3237" s="155"/>
      <c r="AQ3237" s="155"/>
      <c r="AR3237" s="155"/>
    </row>
    <row r="3238" spans="1:44" ht="102" hidden="1" x14ac:dyDescent="0.3">
      <c r="A3238" s="155"/>
      <c r="B3238" s="166" t="s">
        <v>3280</v>
      </c>
      <c r="C3238" s="167"/>
      <c r="D3238" s="170">
        <v>1954.21</v>
      </c>
      <c r="E3238" s="171">
        <v>1954.21</v>
      </c>
      <c r="F3238" s="161" t="s">
        <v>1812</v>
      </c>
      <c r="G3238" s="165" t="s">
        <v>4107</v>
      </c>
      <c r="H3238" s="162"/>
      <c r="I3238" s="155"/>
      <c r="J3238" s="155"/>
      <c r="K3238" s="155"/>
      <c r="L3238" s="155"/>
      <c r="M3238" s="155"/>
      <c r="N3238" s="155"/>
      <c r="O3238" s="155"/>
      <c r="P3238" s="155"/>
      <c r="Q3238" s="155"/>
      <c r="R3238" s="155"/>
      <c r="S3238" s="155"/>
      <c r="T3238" s="155"/>
      <c r="U3238" s="155"/>
      <c r="V3238" s="155"/>
      <c r="W3238" s="155"/>
      <c r="X3238" s="155"/>
      <c r="Y3238" s="155"/>
      <c r="Z3238" s="155"/>
      <c r="AA3238" s="155"/>
      <c r="AB3238" s="155"/>
      <c r="AC3238" s="155"/>
      <c r="AD3238" s="155"/>
      <c r="AE3238" s="155"/>
      <c r="AF3238" s="155"/>
      <c r="AG3238" s="155"/>
      <c r="AH3238" s="155"/>
      <c r="AI3238" s="155"/>
      <c r="AJ3238" s="155"/>
      <c r="AK3238" s="155"/>
      <c r="AL3238" s="155"/>
      <c r="AM3238" s="155"/>
      <c r="AN3238" s="155"/>
      <c r="AO3238" s="155"/>
      <c r="AP3238" s="155"/>
      <c r="AQ3238" s="155"/>
      <c r="AR3238" s="155"/>
    </row>
    <row r="3239" spans="1:44" ht="102" x14ac:dyDescent="0.3">
      <c r="A3239" s="155"/>
      <c r="B3239" s="161" t="s">
        <v>1812</v>
      </c>
      <c r="C3239" s="162" t="s">
        <v>902</v>
      </c>
      <c r="D3239" s="170">
        <v>1932.74</v>
      </c>
      <c r="E3239" s="171">
        <v>1932.74</v>
      </c>
      <c r="F3239" s="165" t="s">
        <v>4107</v>
      </c>
      <c r="G3239" s="166" t="s">
        <v>3281</v>
      </c>
      <c r="H3239" s="167"/>
      <c r="I3239" s="155"/>
      <c r="J3239" s="155"/>
      <c r="K3239" s="155"/>
      <c r="L3239" s="155"/>
      <c r="M3239" s="155"/>
      <c r="N3239" s="155"/>
      <c r="O3239" s="155"/>
      <c r="P3239" s="155"/>
      <c r="Q3239" s="155"/>
      <c r="R3239" s="155"/>
      <c r="S3239" s="155"/>
      <c r="T3239" s="155"/>
      <c r="U3239" s="155"/>
      <c r="V3239" s="155"/>
      <c r="W3239" s="155"/>
      <c r="X3239" s="155"/>
      <c r="Y3239" s="155"/>
      <c r="Z3239" s="155"/>
      <c r="AA3239" s="155"/>
      <c r="AB3239" s="155"/>
      <c r="AC3239" s="155"/>
      <c r="AD3239" s="155"/>
      <c r="AE3239" s="155"/>
      <c r="AF3239" s="155"/>
      <c r="AG3239" s="155"/>
      <c r="AH3239" s="155"/>
      <c r="AI3239" s="155"/>
      <c r="AJ3239" s="155"/>
      <c r="AK3239" s="155"/>
      <c r="AL3239" s="155"/>
      <c r="AM3239" s="155"/>
      <c r="AN3239" s="155"/>
      <c r="AO3239" s="155"/>
      <c r="AP3239" s="155"/>
      <c r="AQ3239" s="155"/>
      <c r="AR3239" s="155"/>
    </row>
    <row r="3240" spans="1:44" ht="102" hidden="1" x14ac:dyDescent="0.3">
      <c r="A3240" s="155"/>
      <c r="B3240" s="165" t="s">
        <v>4107</v>
      </c>
      <c r="C3240" s="162"/>
      <c r="D3240" s="170">
        <v>1932.74</v>
      </c>
      <c r="E3240" s="171">
        <v>1932.74</v>
      </c>
      <c r="F3240" s="166" t="s">
        <v>3281</v>
      </c>
      <c r="G3240" s="161" t="s">
        <v>1801</v>
      </c>
      <c r="H3240" s="162" t="s">
        <v>1176</v>
      </c>
      <c r="I3240" s="155"/>
      <c r="J3240" s="155"/>
      <c r="K3240" s="155"/>
      <c r="L3240" s="155"/>
      <c r="M3240" s="155"/>
      <c r="N3240" s="155"/>
      <c r="O3240" s="155"/>
      <c r="P3240" s="155"/>
      <c r="Q3240" s="155"/>
      <c r="R3240" s="155"/>
      <c r="S3240" s="155"/>
      <c r="T3240" s="155"/>
      <c r="U3240" s="155"/>
      <c r="V3240" s="155"/>
      <c r="W3240" s="155"/>
      <c r="X3240" s="155"/>
      <c r="Y3240" s="155"/>
      <c r="Z3240" s="155"/>
      <c r="AA3240" s="155"/>
      <c r="AB3240" s="155"/>
      <c r="AC3240" s="155"/>
      <c r="AD3240" s="155"/>
      <c r="AE3240" s="155"/>
      <c r="AF3240" s="155"/>
      <c r="AG3240" s="155"/>
      <c r="AH3240" s="155"/>
      <c r="AI3240" s="155"/>
      <c r="AJ3240" s="155"/>
      <c r="AK3240" s="155"/>
      <c r="AL3240" s="155"/>
      <c r="AM3240" s="155"/>
      <c r="AN3240" s="155"/>
      <c r="AO3240" s="155"/>
      <c r="AP3240" s="155"/>
      <c r="AQ3240" s="155"/>
      <c r="AR3240" s="155"/>
    </row>
    <row r="3241" spans="1:44" ht="102" hidden="1" x14ac:dyDescent="0.3">
      <c r="A3241" s="155"/>
      <c r="B3241" s="166" t="s">
        <v>3281</v>
      </c>
      <c r="C3241" s="167"/>
      <c r="D3241" s="170">
        <v>1932.74</v>
      </c>
      <c r="E3241" s="171">
        <v>1932.74</v>
      </c>
      <c r="F3241" s="161" t="s">
        <v>1801</v>
      </c>
      <c r="G3241" s="165" t="s">
        <v>4107</v>
      </c>
      <c r="H3241" s="162"/>
      <c r="I3241" s="155"/>
      <c r="J3241" s="155"/>
      <c r="K3241" s="155"/>
      <c r="L3241" s="155"/>
      <c r="M3241" s="155"/>
      <c r="N3241" s="155"/>
      <c r="O3241" s="155"/>
      <c r="P3241" s="155"/>
      <c r="Q3241" s="155"/>
      <c r="R3241" s="155"/>
      <c r="S3241" s="155"/>
      <c r="T3241" s="155"/>
      <c r="U3241" s="155"/>
      <c r="V3241" s="155"/>
      <c r="W3241" s="155"/>
      <c r="X3241" s="155"/>
      <c r="Y3241" s="155"/>
      <c r="Z3241" s="155"/>
      <c r="AA3241" s="155"/>
      <c r="AB3241" s="155"/>
      <c r="AC3241" s="155"/>
      <c r="AD3241" s="155"/>
      <c r="AE3241" s="155"/>
      <c r="AF3241" s="155"/>
      <c r="AG3241" s="155"/>
      <c r="AH3241" s="155"/>
      <c r="AI3241" s="155"/>
      <c r="AJ3241" s="155"/>
      <c r="AK3241" s="155"/>
      <c r="AL3241" s="155"/>
      <c r="AM3241" s="155"/>
      <c r="AN3241" s="155"/>
      <c r="AO3241" s="155"/>
      <c r="AP3241" s="155"/>
      <c r="AQ3241" s="155"/>
      <c r="AR3241" s="155"/>
    </row>
    <row r="3242" spans="1:44" ht="102" x14ac:dyDescent="0.3">
      <c r="A3242" s="155"/>
      <c r="B3242" s="161" t="s">
        <v>1801</v>
      </c>
      <c r="C3242" s="162" t="s">
        <v>1176</v>
      </c>
      <c r="D3242" s="170">
        <v>2413.7800000000002</v>
      </c>
      <c r="E3242" s="171">
        <v>2413.7800000000002</v>
      </c>
      <c r="F3242" s="165" t="s">
        <v>4107</v>
      </c>
      <c r="G3242" s="166" t="s">
        <v>3282</v>
      </c>
      <c r="H3242" s="167"/>
      <c r="I3242" s="155"/>
      <c r="J3242" s="155"/>
      <c r="K3242" s="155"/>
      <c r="L3242" s="155"/>
      <c r="M3242" s="155"/>
      <c r="N3242" s="155"/>
      <c r="O3242" s="155"/>
      <c r="P3242" s="155"/>
      <c r="Q3242" s="155"/>
      <c r="R3242" s="155"/>
      <c r="S3242" s="155"/>
      <c r="T3242" s="155"/>
      <c r="U3242" s="155"/>
      <c r="V3242" s="155"/>
      <c r="W3242" s="155"/>
      <c r="X3242" s="155"/>
      <c r="Y3242" s="155"/>
      <c r="Z3242" s="155"/>
      <c r="AA3242" s="155"/>
      <c r="AB3242" s="155"/>
      <c r="AC3242" s="155"/>
      <c r="AD3242" s="155"/>
      <c r="AE3242" s="155"/>
      <c r="AF3242" s="155"/>
      <c r="AG3242" s="155"/>
      <c r="AH3242" s="155"/>
      <c r="AI3242" s="155"/>
      <c r="AJ3242" s="155"/>
      <c r="AK3242" s="155"/>
      <c r="AL3242" s="155"/>
      <c r="AM3242" s="155"/>
      <c r="AN3242" s="155"/>
      <c r="AO3242" s="155"/>
      <c r="AP3242" s="155"/>
      <c r="AQ3242" s="155"/>
      <c r="AR3242" s="155"/>
    </row>
    <row r="3243" spans="1:44" ht="102" hidden="1" x14ac:dyDescent="0.3">
      <c r="A3243" s="155"/>
      <c r="B3243" s="165" t="s">
        <v>4107</v>
      </c>
      <c r="C3243" s="162"/>
      <c r="D3243" s="170">
        <v>2413.7800000000002</v>
      </c>
      <c r="E3243" s="171">
        <v>2413.7800000000002</v>
      </c>
      <c r="F3243" s="166" t="s">
        <v>3282</v>
      </c>
      <c r="G3243" s="161" t="s">
        <v>1871</v>
      </c>
      <c r="H3243" s="162" t="s">
        <v>979</v>
      </c>
      <c r="I3243" s="155"/>
      <c r="J3243" s="155"/>
      <c r="K3243" s="155"/>
      <c r="L3243" s="155"/>
      <c r="M3243" s="155"/>
      <c r="N3243" s="155"/>
      <c r="O3243" s="155"/>
      <c r="P3243" s="155"/>
      <c r="Q3243" s="155"/>
      <c r="R3243" s="155"/>
      <c r="S3243" s="155"/>
      <c r="T3243" s="155"/>
      <c r="U3243" s="155"/>
      <c r="V3243" s="155"/>
      <c r="W3243" s="155"/>
      <c r="X3243" s="155"/>
      <c r="Y3243" s="155"/>
      <c r="Z3243" s="155"/>
      <c r="AA3243" s="155"/>
      <c r="AB3243" s="155"/>
      <c r="AC3243" s="155"/>
      <c r="AD3243" s="155"/>
      <c r="AE3243" s="155"/>
      <c r="AF3243" s="155"/>
      <c r="AG3243" s="155"/>
      <c r="AH3243" s="155"/>
      <c r="AI3243" s="155"/>
      <c r="AJ3243" s="155"/>
      <c r="AK3243" s="155"/>
      <c r="AL3243" s="155"/>
      <c r="AM3243" s="155"/>
      <c r="AN3243" s="155"/>
      <c r="AO3243" s="155"/>
      <c r="AP3243" s="155"/>
      <c r="AQ3243" s="155"/>
      <c r="AR3243" s="155"/>
    </row>
    <row r="3244" spans="1:44" ht="102" hidden="1" x14ac:dyDescent="0.3">
      <c r="A3244" s="155"/>
      <c r="B3244" s="166" t="s">
        <v>3282</v>
      </c>
      <c r="C3244" s="167"/>
      <c r="D3244" s="170">
        <v>2413.7800000000002</v>
      </c>
      <c r="E3244" s="171">
        <v>2413.7800000000002</v>
      </c>
      <c r="F3244" s="161" t="s">
        <v>1871</v>
      </c>
      <c r="G3244" s="165" t="s">
        <v>4107</v>
      </c>
      <c r="H3244" s="162"/>
      <c r="I3244" s="155"/>
      <c r="J3244" s="155"/>
      <c r="K3244" s="155"/>
      <c r="L3244" s="155"/>
      <c r="M3244" s="155"/>
      <c r="N3244" s="155"/>
      <c r="O3244" s="155"/>
      <c r="P3244" s="155"/>
      <c r="Q3244" s="155"/>
      <c r="R3244" s="155"/>
      <c r="S3244" s="155"/>
      <c r="T3244" s="155"/>
      <c r="U3244" s="155"/>
      <c r="V3244" s="155"/>
      <c r="W3244" s="155"/>
      <c r="X3244" s="155"/>
      <c r="Y3244" s="155"/>
      <c r="Z3244" s="155"/>
      <c r="AA3244" s="155"/>
      <c r="AB3244" s="155"/>
      <c r="AC3244" s="155"/>
      <c r="AD3244" s="155"/>
      <c r="AE3244" s="155"/>
      <c r="AF3244" s="155"/>
      <c r="AG3244" s="155"/>
      <c r="AH3244" s="155"/>
      <c r="AI3244" s="155"/>
      <c r="AJ3244" s="155"/>
      <c r="AK3244" s="155"/>
      <c r="AL3244" s="155"/>
      <c r="AM3244" s="155"/>
      <c r="AN3244" s="155"/>
      <c r="AO3244" s="155"/>
      <c r="AP3244" s="155"/>
      <c r="AQ3244" s="155"/>
      <c r="AR3244" s="155"/>
    </row>
    <row r="3245" spans="1:44" ht="102" x14ac:dyDescent="0.3">
      <c r="A3245" s="155"/>
      <c r="B3245" s="161" t="s">
        <v>1871</v>
      </c>
      <c r="C3245" s="162" t="s">
        <v>979</v>
      </c>
      <c r="D3245" s="170">
        <v>3629.25</v>
      </c>
      <c r="E3245" s="171">
        <v>3629.25</v>
      </c>
      <c r="F3245" s="165" t="s">
        <v>4107</v>
      </c>
      <c r="G3245" s="166" t="s">
        <v>3283</v>
      </c>
      <c r="H3245" s="167"/>
      <c r="I3245" s="155"/>
      <c r="J3245" s="155"/>
      <c r="K3245" s="155"/>
      <c r="L3245" s="155"/>
      <c r="M3245" s="155"/>
      <c r="N3245" s="155"/>
      <c r="O3245" s="155"/>
      <c r="P3245" s="155"/>
      <c r="Q3245" s="155"/>
      <c r="R3245" s="155"/>
      <c r="S3245" s="155"/>
      <c r="T3245" s="155"/>
      <c r="U3245" s="155"/>
      <c r="V3245" s="155"/>
      <c r="W3245" s="155"/>
      <c r="X3245" s="155"/>
      <c r="Y3245" s="155"/>
      <c r="Z3245" s="155"/>
      <c r="AA3245" s="155"/>
      <c r="AB3245" s="155"/>
      <c r="AC3245" s="155"/>
      <c r="AD3245" s="155"/>
      <c r="AE3245" s="155"/>
      <c r="AF3245" s="155"/>
      <c r="AG3245" s="155"/>
      <c r="AH3245" s="155"/>
      <c r="AI3245" s="155"/>
      <c r="AJ3245" s="155"/>
      <c r="AK3245" s="155"/>
      <c r="AL3245" s="155"/>
      <c r="AM3245" s="155"/>
      <c r="AN3245" s="155"/>
      <c r="AO3245" s="155"/>
      <c r="AP3245" s="155"/>
      <c r="AQ3245" s="155"/>
      <c r="AR3245" s="155"/>
    </row>
    <row r="3246" spans="1:44" ht="102" hidden="1" x14ac:dyDescent="0.3">
      <c r="A3246" s="155"/>
      <c r="B3246" s="165" t="s">
        <v>4107</v>
      </c>
      <c r="C3246" s="162"/>
      <c r="D3246" s="170">
        <v>3629.25</v>
      </c>
      <c r="E3246" s="171">
        <v>3629.25</v>
      </c>
      <c r="F3246" s="166" t="s">
        <v>3283</v>
      </c>
      <c r="G3246" s="161" t="s">
        <v>1839</v>
      </c>
      <c r="H3246" s="162" t="s">
        <v>684</v>
      </c>
      <c r="I3246" s="155"/>
      <c r="J3246" s="155"/>
      <c r="K3246" s="155"/>
      <c r="L3246" s="155"/>
      <c r="M3246" s="155"/>
      <c r="N3246" s="155"/>
      <c r="O3246" s="155"/>
      <c r="P3246" s="155"/>
      <c r="Q3246" s="155"/>
      <c r="R3246" s="155"/>
      <c r="S3246" s="155"/>
      <c r="T3246" s="155"/>
      <c r="U3246" s="155"/>
      <c r="V3246" s="155"/>
      <c r="W3246" s="155"/>
      <c r="X3246" s="155"/>
      <c r="Y3246" s="155"/>
      <c r="Z3246" s="155"/>
      <c r="AA3246" s="155"/>
      <c r="AB3246" s="155"/>
      <c r="AC3246" s="155"/>
      <c r="AD3246" s="155"/>
      <c r="AE3246" s="155"/>
      <c r="AF3246" s="155"/>
      <c r="AG3246" s="155"/>
      <c r="AH3246" s="155"/>
      <c r="AI3246" s="155"/>
      <c r="AJ3246" s="155"/>
      <c r="AK3246" s="155"/>
      <c r="AL3246" s="155"/>
      <c r="AM3246" s="155"/>
      <c r="AN3246" s="155"/>
      <c r="AO3246" s="155"/>
      <c r="AP3246" s="155"/>
      <c r="AQ3246" s="155"/>
      <c r="AR3246" s="155"/>
    </row>
    <row r="3247" spans="1:44" ht="102" hidden="1" x14ac:dyDescent="0.3">
      <c r="A3247" s="155"/>
      <c r="B3247" s="166" t="s">
        <v>3283</v>
      </c>
      <c r="C3247" s="167"/>
      <c r="D3247" s="170">
        <v>3629.25</v>
      </c>
      <c r="E3247" s="171">
        <v>3629.25</v>
      </c>
      <c r="F3247" s="161" t="s">
        <v>1839</v>
      </c>
      <c r="G3247" s="165" t="s">
        <v>4107</v>
      </c>
      <c r="H3247" s="162"/>
      <c r="I3247" s="155"/>
      <c r="J3247" s="155"/>
      <c r="K3247" s="155"/>
      <c r="L3247" s="155"/>
      <c r="M3247" s="155"/>
      <c r="N3247" s="155"/>
      <c r="O3247" s="155"/>
      <c r="P3247" s="155"/>
      <c r="Q3247" s="155"/>
      <c r="R3247" s="155"/>
      <c r="S3247" s="155"/>
      <c r="T3247" s="155"/>
      <c r="U3247" s="155"/>
      <c r="V3247" s="155"/>
      <c r="W3247" s="155"/>
      <c r="X3247" s="155"/>
      <c r="Y3247" s="155"/>
      <c r="Z3247" s="155"/>
      <c r="AA3247" s="155"/>
      <c r="AB3247" s="155"/>
      <c r="AC3247" s="155"/>
      <c r="AD3247" s="155"/>
      <c r="AE3247" s="155"/>
      <c r="AF3247" s="155"/>
      <c r="AG3247" s="155"/>
      <c r="AH3247" s="155"/>
      <c r="AI3247" s="155"/>
      <c r="AJ3247" s="155"/>
      <c r="AK3247" s="155"/>
      <c r="AL3247" s="155"/>
      <c r="AM3247" s="155"/>
      <c r="AN3247" s="155"/>
      <c r="AO3247" s="155"/>
      <c r="AP3247" s="155"/>
      <c r="AQ3247" s="155"/>
      <c r="AR3247" s="155"/>
    </row>
    <row r="3248" spans="1:44" ht="102" x14ac:dyDescent="0.3">
      <c r="A3248" s="155"/>
      <c r="B3248" s="161" t="s">
        <v>1839</v>
      </c>
      <c r="C3248" s="162" t="s">
        <v>684</v>
      </c>
      <c r="D3248" s="170">
        <v>1992.87</v>
      </c>
      <c r="E3248" s="171">
        <v>1992.87</v>
      </c>
      <c r="F3248" s="165" t="s">
        <v>4107</v>
      </c>
      <c r="G3248" s="166" t="s">
        <v>3284</v>
      </c>
      <c r="H3248" s="167"/>
      <c r="I3248" s="155"/>
      <c r="J3248" s="155"/>
      <c r="K3248" s="155"/>
      <c r="L3248" s="155"/>
      <c r="M3248" s="155"/>
      <c r="N3248" s="155"/>
      <c r="O3248" s="155"/>
      <c r="P3248" s="155"/>
      <c r="Q3248" s="155"/>
      <c r="R3248" s="155"/>
      <c r="S3248" s="155"/>
      <c r="T3248" s="155"/>
      <c r="U3248" s="155"/>
      <c r="V3248" s="155"/>
      <c r="W3248" s="155"/>
      <c r="X3248" s="155"/>
      <c r="Y3248" s="155"/>
      <c r="Z3248" s="155"/>
      <c r="AA3248" s="155"/>
      <c r="AB3248" s="155"/>
      <c r="AC3248" s="155"/>
      <c r="AD3248" s="155"/>
      <c r="AE3248" s="155"/>
      <c r="AF3248" s="155"/>
      <c r="AG3248" s="155"/>
      <c r="AH3248" s="155"/>
      <c r="AI3248" s="155"/>
      <c r="AJ3248" s="155"/>
      <c r="AK3248" s="155"/>
      <c r="AL3248" s="155"/>
      <c r="AM3248" s="155"/>
      <c r="AN3248" s="155"/>
      <c r="AO3248" s="155"/>
      <c r="AP3248" s="155"/>
      <c r="AQ3248" s="155"/>
      <c r="AR3248" s="155"/>
    </row>
    <row r="3249" spans="1:44" ht="102" hidden="1" x14ac:dyDescent="0.3">
      <c r="A3249" s="155"/>
      <c r="B3249" s="165" t="s">
        <v>4107</v>
      </c>
      <c r="C3249" s="162"/>
      <c r="D3249" s="170">
        <v>1992.87</v>
      </c>
      <c r="E3249" s="171">
        <v>1992.87</v>
      </c>
      <c r="F3249" s="166" t="s">
        <v>3284</v>
      </c>
      <c r="G3249" s="161" t="s">
        <v>1893</v>
      </c>
      <c r="H3249" s="162" t="s">
        <v>1177</v>
      </c>
      <c r="I3249" s="155"/>
      <c r="J3249" s="155"/>
      <c r="K3249" s="155"/>
      <c r="L3249" s="155"/>
      <c r="M3249" s="155"/>
      <c r="N3249" s="155"/>
      <c r="O3249" s="155"/>
      <c r="P3249" s="155"/>
      <c r="Q3249" s="155"/>
      <c r="R3249" s="155"/>
      <c r="S3249" s="155"/>
      <c r="T3249" s="155"/>
      <c r="U3249" s="155"/>
      <c r="V3249" s="155"/>
      <c r="W3249" s="155"/>
      <c r="X3249" s="155"/>
      <c r="Y3249" s="155"/>
      <c r="Z3249" s="155"/>
      <c r="AA3249" s="155"/>
      <c r="AB3249" s="155"/>
      <c r="AC3249" s="155"/>
      <c r="AD3249" s="155"/>
      <c r="AE3249" s="155"/>
      <c r="AF3249" s="155"/>
      <c r="AG3249" s="155"/>
      <c r="AH3249" s="155"/>
      <c r="AI3249" s="155"/>
      <c r="AJ3249" s="155"/>
      <c r="AK3249" s="155"/>
      <c r="AL3249" s="155"/>
      <c r="AM3249" s="155"/>
      <c r="AN3249" s="155"/>
      <c r="AO3249" s="155"/>
      <c r="AP3249" s="155"/>
      <c r="AQ3249" s="155"/>
      <c r="AR3249" s="155"/>
    </row>
    <row r="3250" spans="1:44" ht="102" hidden="1" x14ac:dyDescent="0.3">
      <c r="A3250" s="155"/>
      <c r="B3250" s="166" t="s">
        <v>3284</v>
      </c>
      <c r="C3250" s="167"/>
      <c r="D3250" s="170">
        <v>1992.87</v>
      </c>
      <c r="E3250" s="171">
        <v>1992.87</v>
      </c>
      <c r="F3250" s="161" t="s">
        <v>1893</v>
      </c>
      <c r="G3250" s="165" t="s">
        <v>4107</v>
      </c>
      <c r="H3250" s="162"/>
      <c r="I3250" s="155"/>
      <c r="J3250" s="155"/>
      <c r="K3250" s="155"/>
      <c r="L3250" s="155"/>
      <c r="M3250" s="155"/>
      <c r="N3250" s="155"/>
      <c r="O3250" s="155"/>
      <c r="P3250" s="155"/>
      <c r="Q3250" s="155"/>
      <c r="R3250" s="155"/>
      <c r="S3250" s="155"/>
      <c r="T3250" s="155"/>
      <c r="U3250" s="155"/>
      <c r="V3250" s="155"/>
      <c r="W3250" s="155"/>
      <c r="X3250" s="155"/>
      <c r="Y3250" s="155"/>
      <c r="Z3250" s="155"/>
      <c r="AA3250" s="155"/>
      <c r="AB3250" s="155"/>
      <c r="AC3250" s="155"/>
      <c r="AD3250" s="155"/>
      <c r="AE3250" s="155"/>
      <c r="AF3250" s="155"/>
      <c r="AG3250" s="155"/>
      <c r="AH3250" s="155"/>
      <c r="AI3250" s="155"/>
      <c r="AJ3250" s="155"/>
      <c r="AK3250" s="155"/>
      <c r="AL3250" s="155"/>
      <c r="AM3250" s="155"/>
      <c r="AN3250" s="155"/>
      <c r="AO3250" s="155"/>
      <c r="AP3250" s="155"/>
      <c r="AQ3250" s="155"/>
      <c r="AR3250" s="155"/>
    </row>
    <row r="3251" spans="1:44" ht="102" x14ac:dyDescent="0.3">
      <c r="A3251" s="155"/>
      <c r="B3251" s="161" t="s">
        <v>1893</v>
      </c>
      <c r="C3251" s="162" t="s">
        <v>1177</v>
      </c>
      <c r="D3251" s="170">
        <v>1778.12</v>
      </c>
      <c r="E3251" s="171">
        <v>1778.12</v>
      </c>
      <c r="F3251" s="165" t="s">
        <v>4107</v>
      </c>
      <c r="G3251" s="166" t="s">
        <v>3285</v>
      </c>
      <c r="H3251" s="167"/>
      <c r="I3251" s="155"/>
      <c r="J3251" s="155"/>
      <c r="K3251" s="155"/>
      <c r="L3251" s="155"/>
      <c r="M3251" s="155"/>
      <c r="N3251" s="155"/>
      <c r="O3251" s="155"/>
      <c r="P3251" s="155"/>
      <c r="Q3251" s="155"/>
      <c r="R3251" s="155"/>
      <c r="S3251" s="155"/>
      <c r="T3251" s="155"/>
      <c r="U3251" s="155"/>
      <c r="V3251" s="155"/>
      <c r="W3251" s="155"/>
      <c r="X3251" s="155"/>
      <c r="Y3251" s="155"/>
      <c r="Z3251" s="155"/>
      <c r="AA3251" s="155"/>
      <c r="AB3251" s="155"/>
      <c r="AC3251" s="155"/>
      <c r="AD3251" s="155"/>
      <c r="AE3251" s="155"/>
      <c r="AF3251" s="155"/>
      <c r="AG3251" s="155"/>
      <c r="AH3251" s="155"/>
      <c r="AI3251" s="155"/>
      <c r="AJ3251" s="155"/>
      <c r="AK3251" s="155"/>
      <c r="AL3251" s="155"/>
      <c r="AM3251" s="155"/>
      <c r="AN3251" s="155"/>
      <c r="AO3251" s="155"/>
      <c r="AP3251" s="155"/>
      <c r="AQ3251" s="155"/>
      <c r="AR3251" s="155"/>
    </row>
    <row r="3252" spans="1:44" ht="102" hidden="1" x14ac:dyDescent="0.3">
      <c r="A3252" s="155"/>
      <c r="B3252" s="165" t="s">
        <v>4107</v>
      </c>
      <c r="C3252" s="162"/>
      <c r="D3252" s="170">
        <v>1778.12</v>
      </c>
      <c r="E3252" s="171">
        <v>1778.12</v>
      </c>
      <c r="F3252" s="166" t="s">
        <v>3285</v>
      </c>
      <c r="G3252" s="161" t="s">
        <v>2340</v>
      </c>
      <c r="H3252" s="162" t="s">
        <v>629</v>
      </c>
      <c r="I3252" s="155"/>
      <c r="J3252" s="155"/>
      <c r="K3252" s="155"/>
      <c r="L3252" s="155"/>
      <c r="M3252" s="155"/>
      <c r="N3252" s="155"/>
      <c r="O3252" s="155"/>
      <c r="P3252" s="155"/>
      <c r="Q3252" s="155"/>
      <c r="R3252" s="155"/>
      <c r="S3252" s="155"/>
      <c r="T3252" s="155"/>
      <c r="U3252" s="155"/>
      <c r="V3252" s="155"/>
      <c r="W3252" s="155"/>
      <c r="X3252" s="155"/>
      <c r="Y3252" s="155"/>
      <c r="Z3252" s="155"/>
      <c r="AA3252" s="155"/>
      <c r="AB3252" s="155"/>
      <c r="AC3252" s="155"/>
      <c r="AD3252" s="155"/>
      <c r="AE3252" s="155"/>
      <c r="AF3252" s="155"/>
      <c r="AG3252" s="155"/>
      <c r="AH3252" s="155"/>
      <c r="AI3252" s="155"/>
      <c r="AJ3252" s="155"/>
      <c r="AK3252" s="155"/>
      <c r="AL3252" s="155"/>
      <c r="AM3252" s="155"/>
      <c r="AN3252" s="155"/>
      <c r="AO3252" s="155"/>
      <c r="AP3252" s="155"/>
      <c r="AQ3252" s="155"/>
      <c r="AR3252" s="155"/>
    </row>
    <row r="3253" spans="1:44" ht="102" hidden="1" x14ac:dyDescent="0.3">
      <c r="A3253" s="155"/>
      <c r="B3253" s="166" t="s">
        <v>3285</v>
      </c>
      <c r="C3253" s="167"/>
      <c r="D3253" s="170">
        <v>1778.12</v>
      </c>
      <c r="E3253" s="171">
        <v>1778.12</v>
      </c>
      <c r="F3253" s="161" t="s">
        <v>2340</v>
      </c>
      <c r="G3253" s="165" t="s">
        <v>4107</v>
      </c>
      <c r="H3253" s="162"/>
      <c r="I3253" s="155"/>
      <c r="J3253" s="155"/>
      <c r="K3253" s="155"/>
      <c r="L3253" s="155"/>
      <c r="M3253" s="155"/>
      <c r="N3253" s="155"/>
      <c r="O3253" s="155"/>
      <c r="P3253" s="155"/>
      <c r="Q3253" s="155"/>
      <c r="R3253" s="155"/>
      <c r="S3253" s="155"/>
      <c r="T3253" s="155"/>
      <c r="U3253" s="155"/>
      <c r="V3253" s="155"/>
      <c r="W3253" s="155"/>
      <c r="X3253" s="155"/>
      <c r="Y3253" s="155"/>
      <c r="Z3253" s="155"/>
      <c r="AA3253" s="155"/>
      <c r="AB3253" s="155"/>
      <c r="AC3253" s="155"/>
      <c r="AD3253" s="155"/>
      <c r="AE3253" s="155"/>
      <c r="AF3253" s="155"/>
      <c r="AG3253" s="155"/>
      <c r="AH3253" s="155"/>
      <c r="AI3253" s="155"/>
      <c r="AJ3253" s="155"/>
      <c r="AK3253" s="155"/>
      <c r="AL3253" s="155"/>
      <c r="AM3253" s="155"/>
      <c r="AN3253" s="155"/>
      <c r="AO3253" s="155"/>
      <c r="AP3253" s="155"/>
      <c r="AQ3253" s="155"/>
      <c r="AR3253" s="155"/>
    </row>
    <row r="3254" spans="1:44" ht="102" x14ac:dyDescent="0.3">
      <c r="A3254" s="155"/>
      <c r="B3254" s="161" t="s">
        <v>2340</v>
      </c>
      <c r="C3254" s="162" t="s">
        <v>629</v>
      </c>
      <c r="D3254" s="170">
        <v>2538.33</v>
      </c>
      <c r="E3254" s="171">
        <v>2538.33</v>
      </c>
      <c r="F3254" s="165" t="s">
        <v>4107</v>
      </c>
      <c r="G3254" s="166" t="s">
        <v>3486</v>
      </c>
      <c r="H3254" s="167"/>
      <c r="I3254" s="155"/>
      <c r="J3254" s="155"/>
      <c r="K3254" s="155"/>
      <c r="L3254" s="155"/>
      <c r="M3254" s="155"/>
      <c r="N3254" s="155"/>
      <c r="O3254" s="155"/>
      <c r="P3254" s="155"/>
      <c r="Q3254" s="155"/>
      <c r="R3254" s="155"/>
      <c r="S3254" s="155"/>
      <c r="T3254" s="155"/>
      <c r="U3254" s="155"/>
      <c r="V3254" s="155"/>
      <c r="W3254" s="155"/>
      <c r="X3254" s="155"/>
      <c r="Y3254" s="155"/>
      <c r="Z3254" s="155"/>
      <c r="AA3254" s="155"/>
      <c r="AB3254" s="155"/>
      <c r="AC3254" s="155"/>
      <c r="AD3254" s="155"/>
      <c r="AE3254" s="155"/>
      <c r="AF3254" s="155"/>
      <c r="AG3254" s="155"/>
      <c r="AH3254" s="155"/>
      <c r="AI3254" s="155"/>
      <c r="AJ3254" s="155"/>
      <c r="AK3254" s="155"/>
      <c r="AL3254" s="155"/>
      <c r="AM3254" s="155"/>
      <c r="AN3254" s="155"/>
      <c r="AO3254" s="155"/>
      <c r="AP3254" s="155"/>
      <c r="AQ3254" s="155"/>
      <c r="AR3254" s="155"/>
    </row>
    <row r="3255" spans="1:44" ht="102" hidden="1" x14ac:dyDescent="0.3">
      <c r="A3255" s="155"/>
      <c r="B3255" s="165" t="s">
        <v>4107</v>
      </c>
      <c r="C3255" s="162"/>
      <c r="D3255" s="170">
        <v>2538.33</v>
      </c>
      <c r="E3255" s="171">
        <v>2538.33</v>
      </c>
      <c r="F3255" s="166" t="s">
        <v>3486</v>
      </c>
      <c r="G3255" s="161" t="s">
        <v>1852</v>
      </c>
      <c r="H3255" s="162" t="s">
        <v>952</v>
      </c>
      <c r="I3255" s="155"/>
      <c r="J3255" s="155"/>
      <c r="K3255" s="155"/>
      <c r="L3255" s="155"/>
      <c r="M3255" s="155"/>
      <c r="N3255" s="155"/>
      <c r="O3255" s="155"/>
      <c r="P3255" s="155"/>
      <c r="Q3255" s="155"/>
      <c r="R3255" s="155"/>
      <c r="S3255" s="155"/>
      <c r="T3255" s="155"/>
      <c r="U3255" s="155"/>
      <c r="V3255" s="155"/>
      <c r="W3255" s="155"/>
      <c r="X3255" s="155"/>
      <c r="Y3255" s="155"/>
      <c r="Z3255" s="155"/>
      <c r="AA3255" s="155"/>
      <c r="AB3255" s="155"/>
      <c r="AC3255" s="155"/>
      <c r="AD3255" s="155"/>
      <c r="AE3255" s="155"/>
      <c r="AF3255" s="155"/>
      <c r="AG3255" s="155"/>
      <c r="AH3255" s="155"/>
      <c r="AI3255" s="155"/>
      <c r="AJ3255" s="155"/>
      <c r="AK3255" s="155"/>
      <c r="AL3255" s="155"/>
      <c r="AM3255" s="155"/>
      <c r="AN3255" s="155"/>
      <c r="AO3255" s="155"/>
      <c r="AP3255" s="155"/>
      <c r="AQ3255" s="155"/>
      <c r="AR3255" s="155"/>
    </row>
    <row r="3256" spans="1:44" ht="102" hidden="1" x14ac:dyDescent="0.3">
      <c r="A3256" s="155"/>
      <c r="B3256" s="166" t="s">
        <v>3486</v>
      </c>
      <c r="C3256" s="167"/>
      <c r="D3256" s="170">
        <v>2538.33</v>
      </c>
      <c r="E3256" s="171">
        <v>2538.33</v>
      </c>
      <c r="F3256" s="161" t="s">
        <v>1852</v>
      </c>
      <c r="G3256" s="165" t="s">
        <v>4107</v>
      </c>
      <c r="H3256" s="162"/>
      <c r="I3256" s="155"/>
      <c r="J3256" s="155"/>
      <c r="K3256" s="155"/>
      <c r="L3256" s="155"/>
      <c r="M3256" s="155"/>
      <c r="N3256" s="155"/>
      <c r="O3256" s="155"/>
      <c r="P3256" s="155"/>
      <c r="Q3256" s="155"/>
      <c r="R3256" s="155"/>
      <c r="S3256" s="155"/>
      <c r="T3256" s="155"/>
      <c r="U3256" s="155"/>
      <c r="V3256" s="155"/>
      <c r="W3256" s="155"/>
      <c r="X3256" s="155"/>
      <c r="Y3256" s="155"/>
      <c r="Z3256" s="155"/>
      <c r="AA3256" s="155"/>
      <c r="AB3256" s="155"/>
      <c r="AC3256" s="155"/>
      <c r="AD3256" s="155"/>
      <c r="AE3256" s="155"/>
      <c r="AF3256" s="155"/>
      <c r="AG3256" s="155"/>
      <c r="AH3256" s="155"/>
      <c r="AI3256" s="155"/>
      <c r="AJ3256" s="155"/>
      <c r="AK3256" s="155"/>
      <c r="AL3256" s="155"/>
      <c r="AM3256" s="155"/>
      <c r="AN3256" s="155"/>
      <c r="AO3256" s="155"/>
      <c r="AP3256" s="155"/>
      <c r="AQ3256" s="155"/>
      <c r="AR3256" s="155"/>
    </row>
    <row r="3257" spans="1:44" ht="102" x14ac:dyDescent="0.3">
      <c r="A3257" s="155"/>
      <c r="B3257" s="161" t="s">
        <v>1852</v>
      </c>
      <c r="C3257" s="162" t="s">
        <v>952</v>
      </c>
      <c r="D3257" s="170">
        <v>2843.27</v>
      </c>
      <c r="E3257" s="171">
        <v>2843.27</v>
      </c>
      <c r="F3257" s="165" t="s">
        <v>4107</v>
      </c>
      <c r="G3257" s="166" t="s">
        <v>3286</v>
      </c>
      <c r="H3257" s="167"/>
      <c r="I3257" s="155"/>
      <c r="J3257" s="155"/>
      <c r="K3257" s="155"/>
      <c r="L3257" s="155"/>
      <c r="M3257" s="155"/>
      <c r="N3257" s="155"/>
      <c r="O3257" s="155"/>
      <c r="P3257" s="155"/>
      <c r="Q3257" s="155"/>
      <c r="R3257" s="155"/>
      <c r="S3257" s="155"/>
      <c r="T3257" s="155"/>
      <c r="U3257" s="155"/>
      <c r="V3257" s="155"/>
      <c r="W3257" s="155"/>
      <c r="X3257" s="155"/>
      <c r="Y3257" s="155"/>
      <c r="Z3257" s="155"/>
      <c r="AA3257" s="155"/>
      <c r="AB3257" s="155"/>
      <c r="AC3257" s="155"/>
      <c r="AD3257" s="155"/>
      <c r="AE3257" s="155"/>
      <c r="AF3257" s="155"/>
      <c r="AG3257" s="155"/>
      <c r="AH3257" s="155"/>
      <c r="AI3257" s="155"/>
      <c r="AJ3257" s="155"/>
      <c r="AK3257" s="155"/>
      <c r="AL3257" s="155"/>
      <c r="AM3257" s="155"/>
      <c r="AN3257" s="155"/>
      <c r="AO3257" s="155"/>
      <c r="AP3257" s="155"/>
      <c r="AQ3257" s="155"/>
      <c r="AR3257" s="155"/>
    </row>
    <row r="3258" spans="1:44" ht="102" hidden="1" x14ac:dyDescent="0.3">
      <c r="A3258" s="155"/>
      <c r="B3258" s="165" t="s">
        <v>4107</v>
      </c>
      <c r="C3258" s="162"/>
      <c r="D3258" s="170">
        <v>2843.27</v>
      </c>
      <c r="E3258" s="171">
        <v>2843.27</v>
      </c>
      <c r="F3258" s="166" t="s">
        <v>3286</v>
      </c>
      <c r="G3258" s="161" t="s">
        <v>1362</v>
      </c>
      <c r="H3258" s="162" t="s">
        <v>207</v>
      </c>
      <c r="I3258" s="155"/>
      <c r="J3258" s="155"/>
      <c r="K3258" s="155"/>
      <c r="L3258" s="155"/>
      <c r="M3258" s="155"/>
      <c r="N3258" s="155"/>
      <c r="O3258" s="155"/>
      <c r="P3258" s="155"/>
      <c r="Q3258" s="155"/>
      <c r="R3258" s="155"/>
      <c r="S3258" s="155"/>
      <c r="T3258" s="155"/>
      <c r="U3258" s="155"/>
      <c r="V3258" s="155"/>
      <c r="W3258" s="155"/>
      <c r="X3258" s="155"/>
      <c r="Y3258" s="155"/>
      <c r="Z3258" s="155"/>
      <c r="AA3258" s="155"/>
      <c r="AB3258" s="155"/>
      <c r="AC3258" s="155"/>
      <c r="AD3258" s="155"/>
      <c r="AE3258" s="155"/>
      <c r="AF3258" s="155"/>
      <c r="AG3258" s="155"/>
      <c r="AH3258" s="155"/>
      <c r="AI3258" s="155"/>
      <c r="AJ3258" s="155"/>
      <c r="AK3258" s="155"/>
      <c r="AL3258" s="155"/>
      <c r="AM3258" s="155"/>
      <c r="AN3258" s="155"/>
      <c r="AO3258" s="155"/>
      <c r="AP3258" s="155"/>
      <c r="AQ3258" s="155"/>
      <c r="AR3258" s="155"/>
    </row>
    <row r="3259" spans="1:44" ht="102" hidden="1" x14ac:dyDescent="0.3">
      <c r="A3259" s="155"/>
      <c r="B3259" s="166" t="s">
        <v>3286</v>
      </c>
      <c r="C3259" s="167"/>
      <c r="D3259" s="170">
        <v>2843.27</v>
      </c>
      <c r="E3259" s="171">
        <v>2843.27</v>
      </c>
      <c r="F3259" s="161" t="s">
        <v>1362</v>
      </c>
      <c r="G3259" s="165" t="s">
        <v>4107</v>
      </c>
      <c r="H3259" s="162"/>
      <c r="I3259" s="155"/>
      <c r="J3259" s="155"/>
      <c r="K3259" s="155"/>
      <c r="L3259" s="155"/>
      <c r="M3259" s="155"/>
      <c r="N3259" s="155"/>
      <c r="O3259" s="155"/>
      <c r="P3259" s="155"/>
      <c r="Q3259" s="155"/>
      <c r="R3259" s="155"/>
      <c r="S3259" s="155"/>
      <c r="T3259" s="155"/>
      <c r="U3259" s="155"/>
      <c r="V3259" s="155"/>
      <c r="W3259" s="155"/>
      <c r="X3259" s="155"/>
      <c r="Y3259" s="155"/>
      <c r="Z3259" s="155"/>
      <c r="AA3259" s="155"/>
      <c r="AB3259" s="155"/>
      <c r="AC3259" s="155"/>
      <c r="AD3259" s="155"/>
      <c r="AE3259" s="155"/>
      <c r="AF3259" s="155"/>
      <c r="AG3259" s="155"/>
      <c r="AH3259" s="155"/>
      <c r="AI3259" s="155"/>
      <c r="AJ3259" s="155"/>
      <c r="AK3259" s="155"/>
      <c r="AL3259" s="155"/>
      <c r="AM3259" s="155"/>
      <c r="AN3259" s="155"/>
      <c r="AO3259" s="155"/>
      <c r="AP3259" s="155"/>
      <c r="AQ3259" s="155"/>
      <c r="AR3259" s="155"/>
    </row>
    <row r="3260" spans="1:44" ht="102" x14ac:dyDescent="0.3">
      <c r="A3260" s="155"/>
      <c r="B3260" s="161" t="s">
        <v>1362</v>
      </c>
      <c r="C3260" s="162" t="s">
        <v>207</v>
      </c>
      <c r="D3260" s="170">
        <v>3603.48</v>
      </c>
      <c r="E3260" s="171">
        <v>3603.48</v>
      </c>
      <c r="F3260" s="165" t="s">
        <v>4107</v>
      </c>
      <c r="G3260" s="166" t="s">
        <v>2778</v>
      </c>
      <c r="H3260" s="167"/>
      <c r="I3260" s="155"/>
      <c r="J3260" s="155"/>
      <c r="K3260" s="155"/>
      <c r="L3260" s="155"/>
      <c r="M3260" s="155"/>
      <c r="N3260" s="155"/>
      <c r="O3260" s="155"/>
      <c r="P3260" s="155"/>
      <c r="Q3260" s="155"/>
      <c r="R3260" s="155"/>
      <c r="S3260" s="155"/>
      <c r="T3260" s="155"/>
      <c r="U3260" s="155"/>
      <c r="V3260" s="155"/>
      <c r="W3260" s="155"/>
      <c r="X3260" s="155"/>
      <c r="Y3260" s="155"/>
      <c r="Z3260" s="155"/>
      <c r="AA3260" s="155"/>
      <c r="AB3260" s="155"/>
      <c r="AC3260" s="155"/>
      <c r="AD3260" s="155"/>
      <c r="AE3260" s="155"/>
      <c r="AF3260" s="155"/>
      <c r="AG3260" s="155"/>
      <c r="AH3260" s="155"/>
      <c r="AI3260" s="155"/>
      <c r="AJ3260" s="155"/>
      <c r="AK3260" s="155"/>
      <c r="AL3260" s="155"/>
      <c r="AM3260" s="155"/>
      <c r="AN3260" s="155"/>
      <c r="AO3260" s="155"/>
      <c r="AP3260" s="155"/>
      <c r="AQ3260" s="155"/>
      <c r="AR3260" s="155"/>
    </row>
    <row r="3261" spans="1:44" ht="102" hidden="1" x14ac:dyDescent="0.3">
      <c r="A3261" s="155"/>
      <c r="B3261" s="165" t="s">
        <v>4107</v>
      </c>
      <c r="C3261" s="162"/>
      <c r="D3261" s="170">
        <v>3603.48</v>
      </c>
      <c r="E3261" s="171">
        <v>3603.48</v>
      </c>
      <c r="F3261" s="166" t="s">
        <v>2778</v>
      </c>
      <c r="G3261" s="161" t="s">
        <v>2047</v>
      </c>
      <c r="H3261" s="162" t="s">
        <v>705</v>
      </c>
      <c r="I3261" s="155"/>
      <c r="J3261" s="155"/>
      <c r="K3261" s="155"/>
      <c r="L3261" s="155"/>
      <c r="M3261" s="155"/>
      <c r="N3261" s="155"/>
      <c r="O3261" s="155"/>
      <c r="P3261" s="155"/>
      <c r="Q3261" s="155"/>
      <c r="R3261" s="155"/>
      <c r="S3261" s="155"/>
      <c r="T3261" s="155"/>
      <c r="U3261" s="155"/>
      <c r="V3261" s="155"/>
      <c r="W3261" s="155"/>
      <c r="X3261" s="155"/>
      <c r="Y3261" s="155"/>
      <c r="Z3261" s="155"/>
      <c r="AA3261" s="155"/>
      <c r="AB3261" s="155"/>
      <c r="AC3261" s="155"/>
      <c r="AD3261" s="155"/>
      <c r="AE3261" s="155"/>
      <c r="AF3261" s="155"/>
      <c r="AG3261" s="155"/>
      <c r="AH3261" s="155"/>
      <c r="AI3261" s="155"/>
      <c r="AJ3261" s="155"/>
      <c r="AK3261" s="155"/>
      <c r="AL3261" s="155"/>
      <c r="AM3261" s="155"/>
      <c r="AN3261" s="155"/>
      <c r="AO3261" s="155"/>
      <c r="AP3261" s="155"/>
      <c r="AQ3261" s="155"/>
      <c r="AR3261" s="155"/>
    </row>
    <row r="3262" spans="1:44" ht="102" hidden="1" x14ac:dyDescent="0.3">
      <c r="A3262" s="155"/>
      <c r="B3262" s="166" t="s">
        <v>2778</v>
      </c>
      <c r="C3262" s="167"/>
      <c r="D3262" s="170">
        <v>3603.48</v>
      </c>
      <c r="E3262" s="171">
        <v>3603.48</v>
      </c>
      <c r="F3262" s="161" t="s">
        <v>2047</v>
      </c>
      <c r="G3262" s="165" t="s">
        <v>4107</v>
      </c>
      <c r="H3262" s="162"/>
      <c r="I3262" s="155"/>
      <c r="J3262" s="155"/>
      <c r="K3262" s="155"/>
      <c r="L3262" s="155"/>
      <c r="M3262" s="155"/>
      <c r="N3262" s="155"/>
      <c r="O3262" s="155"/>
      <c r="P3262" s="155"/>
      <c r="Q3262" s="155"/>
      <c r="R3262" s="155"/>
      <c r="S3262" s="155"/>
      <c r="T3262" s="155"/>
      <c r="U3262" s="155"/>
      <c r="V3262" s="155"/>
      <c r="W3262" s="155"/>
      <c r="X3262" s="155"/>
      <c r="Y3262" s="155"/>
      <c r="Z3262" s="155"/>
      <c r="AA3262" s="155"/>
      <c r="AB3262" s="155"/>
      <c r="AC3262" s="155"/>
      <c r="AD3262" s="155"/>
      <c r="AE3262" s="155"/>
      <c r="AF3262" s="155"/>
      <c r="AG3262" s="155"/>
      <c r="AH3262" s="155"/>
      <c r="AI3262" s="155"/>
      <c r="AJ3262" s="155"/>
      <c r="AK3262" s="155"/>
      <c r="AL3262" s="155"/>
      <c r="AM3262" s="155"/>
      <c r="AN3262" s="155"/>
      <c r="AO3262" s="155"/>
      <c r="AP3262" s="155"/>
      <c r="AQ3262" s="155"/>
      <c r="AR3262" s="155"/>
    </row>
    <row r="3263" spans="1:44" ht="102" x14ac:dyDescent="0.3">
      <c r="A3263" s="155"/>
      <c r="B3263" s="161" t="s">
        <v>2047</v>
      </c>
      <c r="C3263" s="162" t="s">
        <v>705</v>
      </c>
      <c r="D3263" s="170">
        <v>3255.59</v>
      </c>
      <c r="E3263" s="171">
        <v>3255.59</v>
      </c>
      <c r="F3263" s="165" t="s">
        <v>4107</v>
      </c>
      <c r="G3263" s="166" t="s">
        <v>3287</v>
      </c>
      <c r="H3263" s="167"/>
      <c r="I3263" s="155"/>
      <c r="J3263" s="155"/>
      <c r="K3263" s="155"/>
      <c r="L3263" s="155"/>
      <c r="M3263" s="155"/>
      <c r="N3263" s="155"/>
      <c r="O3263" s="155"/>
      <c r="P3263" s="155"/>
      <c r="Q3263" s="155"/>
      <c r="R3263" s="155"/>
      <c r="S3263" s="155"/>
      <c r="T3263" s="155"/>
      <c r="U3263" s="155"/>
      <c r="V3263" s="155"/>
      <c r="W3263" s="155"/>
      <c r="X3263" s="155"/>
      <c r="Y3263" s="155"/>
      <c r="Z3263" s="155"/>
      <c r="AA3263" s="155"/>
      <c r="AB3263" s="155"/>
      <c r="AC3263" s="155"/>
      <c r="AD3263" s="155"/>
      <c r="AE3263" s="155"/>
      <c r="AF3263" s="155"/>
      <c r="AG3263" s="155"/>
      <c r="AH3263" s="155"/>
      <c r="AI3263" s="155"/>
      <c r="AJ3263" s="155"/>
      <c r="AK3263" s="155"/>
      <c r="AL3263" s="155"/>
      <c r="AM3263" s="155"/>
      <c r="AN3263" s="155"/>
      <c r="AO3263" s="155"/>
      <c r="AP3263" s="155"/>
      <c r="AQ3263" s="155"/>
      <c r="AR3263" s="155"/>
    </row>
    <row r="3264" spans="1:44" ht="102" hidden="1" x14ac:dyDescent="0.3">
      <c r="A3264" s="155"/>
      <c r="B3264" s="165" t="s">
        <v>4107</v>
      </c>
      <c r="C3264" s="162"/>
      <c r="D3264" s="170">
        <v>3255.59</v>
      </c>
      <c r="E3264" s="171">
        <v>3255.59</v>
      </c>
      <c r="F3264" s="166" t="s">
        <v>3287</v>
      </c>
      <c r="G3264" s="161" t="s">
        <v>1915</v>
      </c>
      <c r="H3264" s="162" t="s">
        <v>528</v>
      </c>
      <c r="I3264" s="155"/>
      <c r="J3264" s="155"/>
      <c r="K3264" s="155"/>
      <c r="L3264" s="155"/>
      <c r="M3264" s="155"/>
      <c r="N3264" s="155"/>
      <c r="O3264" s="155"/>
      <c r="P3264" s="155"/>
      <c r="Q3264" s="155"/>
      <c r="R3264" s="155"/>
      <c r="S3264" s="155"/>
      <c r="T3264" s="155"/>
      <c r="U3264" s="155"/>
      <c r="V3264" s="155"/>
      <c r="W3264" s="155"/>
      <c r="X3264" s="155"/>
      <c r="Y3264" s="155"/>
      <c r="Z3264" s="155"/>
      <c r="AA3264" s="155"/>
      <c r="AB3264" s="155"/>
      <c r="AC3264" s="155"/>
      <c r="AD3264" s="155"/>
      <c r="AE3264" s="155"/>
      <c r="AF3264" s="155"/>
      <c r="AG3264" s="155"/>
      <c r="AH3264" s="155"/>
      <c r="AI3264" s="155"/>
      <c r="AJ3264" s="155"/>
      <c r="AK3264" s="155"/>
      <c r="AL3264" s="155"/>
      <c r="AM3264" s="155"/>
      <c r="AN3264" s="155"/>
      <c r="AO3264" s="155"/>
      <c r="AP3264" s="155"/>
      <c r="AQ3264" s="155"/>
      <c r="AR3264" s="155"/>
    </row>
    <row r="3265" spans="1:44" ht="102" hidden="1" x14ac:dyDescent="0.3">
      <c r="A3265" s="155"/>
      <c r="B3265" s="166" t="s">
        <v>3287</v>
      </c>
      <c r="C3265" s="167"/>
      <c r="D3265" s="170">
        <v>3255.59</v>
      </c>
      <c r="E3265" s="171">
        <v>3255.59</v>
      </c>
      <c r="F3265" s="161" t="s">
        <v>1915</v>
      </c>
      <c r="G3265" s="165" t="s">
        <v>4107</v>
      </c>
      <c r="H3265" s="162"/>
      <c r="I3265" s="155"/>
      <c r="J3265" s="155"/>
      <c r="K3265" s="155"/>
      <c r="L3265" s="155"/>
      <c r="M3265" s="155"/>
      <c r="N3265" s="155"/>
      <c r="O3265" s="155"/>
      <c r="P3265" s="155"/>
      <c r="Q3265" s="155"/>
      <c r="R3265" s="155"/>
      <c r="S3265" s="155"/>
      <c r="T3265" s="155"/>
      <c r="U3265" s="155"/>
      <c r="V3265" s="155"/>
      <c r="W3265" s="155"/>
      <c r="X3265" s="155"/>
      <c r="Y3265" s="155"/>
      <c r="Z3265" s="155"/>
      <c r="AA3265" s="155"/>
      <c r="AB3265" s="155"/>
      <c r="AC3265" s="155"/>
      <c r="AD3265" s="155"/>
      <c r="AE3265" s="155"/>
      <c r="AF3265" s="155"/>
      <c r="AG3265" s="155"/>
      <c r="AH3265" s="155"/>
      <c r="AI3265" s="155"/>
      <c r="AJ3265" s="155"/>
      <c r="AK3265" s="155"/>
      <c r="AL3265" s="155"/>
      <c r="AM3265" s="155"/>
      <c r="AN3265" s="155"/>
      <c r="AO3265" s="155"/>
      <c r="AP3265" s="155"/>
      <c r="AQ3265" s="155"/>
      <c r="AR3265" s="155"/>
    </row>
    <row r="3266" spans="1:44" ht="102" x14ac:dyDescent="0.3">
      <c r="A3266" s="155"/>
      <c r="B3266" s="161" t="s">
        <v>1915</v>
      </c>
      <c r="C3266" s="162" t="s">
        <v>528</v>
      </c>
      <c r="D3266" s="170">
        <v>1726.58</v>
      </c>
      <c r="E3266" s="171">
        <v>1726.58</v>
      </c>
      <c r="F3266" s="165" t="s">
        <v>4107</v>
      </c>
      <c r="G3266" s="166" t="s">
        <v>3288</v>
      </c>
      <c r="H3266" s="167"/>
      <c r="I3266" s="155"/>
      <c r="J3266" s="155"/>
      <c r="K3266" s="155"/>
      <c r="L3266" s="155"/>
      <c r="M3266" s="155"/>
      <c r="N3266" s="155"/>
      <c r="O3266" s="155"/>
      <c r="P3266" s="155"/>
      <c r="Q3266" s="155"/>
      <c r="R3266" s="155"/>
      <c r="S3266" s="155"/>
      <c r="T3266" s="155"/>
      <c r="U3266" s="155"/>
      <c r="V3266" s="155"/>
      <c r="W3266" s="155"/>
      <c r="X3266" s="155"/>
      <c r="Y3266" s="155"/>
      <c r="Z3266" s="155"/>
      <c r="AA3266" s="155"/>
      <c r="AB3266" s="155"/>
      <c r="AC3266" s="155"/>
      <c r="AD3266" s="155"/>
      <c r="AE3266" s="155"/>
      <c r="AF3266" s="155"/>
      <c r="AG3266" s="155"/>
      <c r="AH3266" s="155"/>
      <c r="AI3266" s="155"/>
      <c r="AJ3266" s="155"/>
      <c r="AK3266" s="155"/>
      <c r="AL3266" s="155"/>
      <c r="AM3266" s="155"/>
      <c r="AN3266" s="155"/>
      <c r="AO3266" s="155"/>
      <c r="AP3266" s="155"/>
      <c r="AQ3266" s="155"/>
      <c r="AR3266" s="155"/>
    </row>
    <row r="3267" spans="1:44" ht="102" hidden="1" x14ac:dyDescent="0.3">
      <c r="A3267" s="155"/>
      <c r="B3267" s="165" t="s">
        <v>4107</v>
      </c>
      <c r="C3267" s="162"/>
      <c r="D3267" s="170">
        <v>1726.58</v>
      </c>
      <c r="E3267" s="171">
        <v>1726.58</v>
      </c>
      <c r="F3267" s="166" t="s">
        <v>3288</v>
      </c>
      <c r="G3267" s="161" t="s">
        <v>2370</v>
      </c>
      <c r="H3267" s="162" t="s">
        <v>642</v>
      </c>
      <c r="I3267" s="155"/>
      <c r="J3267" s="155"/>
      <c r="K3267" s="155"/>
      <c r="L3267" s="155"/>
      <c r="M3267" s="155"/>
      <c r="N3267" s="155"/>
      <c r="O3267" s="155"/>
      <c r="P3267" s="155"/>
      <c r="Q3267" s="155"/>
      <c r="R3267" s="155"/>
      <c r="S3267" s="155"/>
      <c r="T3267" s="155"/>
      <c r="U3267" s="155"/>
      <c r="V3267" s="155"/>
      <c r="W3267" s="155"/>
      <c r="X3267" s="155"/>
      <c r="Y3267" s="155"/>
      <c r="Z3267" s="155"/>
      <c r="AA3267" s="155"/>
      <c r="AB3267" s="155"/>
      <c r="AC3267" s="155"/>
      <c r="AD3267" s="155"/>
      <c r="AE3267" s="155"/>
      <c r="AF3267" s="155"/>
      <c r="AG3267" s="155"/>
      <c r="AH3267" s="155"/>
      <c r="AI3267" s="155"/>
      <c r="AJ3267" s="155"/>
      <c r="AK3267" s="155"/>
      <c r="AL3267" s="155"/>
      <c r="AM3267" s="155"/>
      <c r="AN3267" s="155"/>
      <c r="AO3267" s="155"/>
      <c r="AP3267" s="155"/>
      <c r="AQ3267" s="155"/>
      <c r="AR3267" s="155"/>
    </row>
    <row r="3268" spans="1:44" ht="102" hidden="1" x14ac:dyDescent="0.3">
      <c r="A3268" s="155"/>
      <c r="B3268" s="166" t="s">
        <v>3288</v>
      </c>
      <c r="C3268" s="167"/>
      <c r="D3268" s="170">
        <v>1726.58</v>
      </c>
      <c r="E3268" s="171">
        <v>1726.58</v>
      </c>
      <c r="F3268" s="161" t="s">
        <v>2370</v>
      </c>
      <c r="G3268" s="165" t="s">
        <v>4107</v>
      </c>
      <c r="H3268" s="162"/>
      <c r="I3268" s="155"/>
      <c r="J3268" s="155"/>
      <c r="K3268" s="155"/>
      <c r="L3268" s="155"/>
      <c r="M3268" s="155"/>
      <c r="N3268" s="155"/>
      <c r="O3268" s="155"/>
      <c r="P3268" s="155"/>
      <c r="Q3268" s="155"/>
      <c r="R3268" s="155"/>
      <c r="S3268" s="155"/>
      <c r="T3268" s="155"/>
      <c r="U3268" s="155"/>
      <c r="V3268" s="155"/>
      <c r="W3268" s="155"/>
      <c r="X3268" s="155"/>
      <c r="Y3268" s="155"/>
      <c r="Z3268" s="155"/>
      <c r="AA3268" s="155"/>
      <c r="AB3268" s="155"/>
      <c r="AC3268" s="155"/>
      <c r="AD3268" s="155"/>
      <c r="AE3268" s="155"/>
      <c r="AF3268" s="155"/>
      <c r="AG3268" s="155"/>
      <c r="AH3268" s="155"/>
      <c r="AI3268" s="155"/>
      <c r="AJ3268" s="155"/>
      <c r="AK3268" s="155"/>
      <c r="AL3268" s="155"/>
      <c r="AM3268" s="155"/>
      <c r="AN3268" s="155"/>
      <c r="AO3268" s="155"/>
      <c r="AP3268" s="155"/>
      <c r="AQ3268" s="155"/>
      <c r="AR3268" s="155"/>
    </row>
    <row r="3269" spans="1:44" ht="102" x14ac:dyDescent="0.3">
      <c r="A3269" s="155"/>
      <c r="B3269" s="161" t="s">
        <v>2370</v>
      </c>
      <c r="C3269" s="162" t="s">
        <v>642</v>
      </c>
      <c r="D3269" s="170">
        <v>2486.79</v>
      </c>
      <c r="E3269" s="171">
        <v>2486.79</v>
      </c>
      <c r="F3269" s="165" t="s">
        <v>4107</v>
      </c>
      <c r="G3269" s="166" t="s">
        <v>3520</v>
      </c>
      <c r="H3269" s="167"/>
      <c r="I3269" s="155"/>
      <c r="J3269" s="155"/>
      <c r="K3269" s="155"/>
      <c r="L3269" s="155"/>
      <c r="M3269" s="155"/>
      <c r="N3269" s="155"/>
      <c r="O3269" s="155"/>
      <c r="P3269" s="155"/>
      <c r="Q3269" s="155"/>
      <c r="R3269" s="155"/>
      <c r="S3269" s="155"/>
      <c r="T3269" s="155"/>
      <c r="U3269" s="155"/>
      <c r="V3269" s="155"/>
      <c r="W3269" s="155"/>
      <c r="X3269" s="155"/>
      <c r="Y3269" s="155"/>
      <c r="Z3269" s="155"/>
      <c r="AA3269" s="155"/>
      <c r="AB3269" s="155"/>
      <c r="AC3269" s="155"/>
      <c r="AD3269" s="155"/>
      <c r="AE3269" s="155"/>
      <c r="AF3269" s="155"/>
      <c r="AG3269" s="155"/>
      <c r="AH3269" s="155"/>
      <c r="AI3269" s="155"/>
      <c r="AJ3269" s="155"/>
      <c r="AK3269" s="155"/>
      <c r="AL3269" s="155"/>
      <c r="AM3269" s="155"/>
      <c r="AN3269" s="155"/>
      <c r="AO3269" s="155"/>
      <c r="AP3269" s="155"/>
      <c r="AQ3269" s="155"/>
      <c r="AR3269" s="155"/>
    </row>
    <row r="3270" spans="1:44" ht="102" hidden="1" x14ac:dyDescent="0.3">
      <c r="A3270" s="155"/>
      <c r="B3270" s="165" t="s">
        <v>4107</v>
      </c>
      <c r="C3270" s="162"/>
      <c r="D3270" s="170">
        <v>2486.79</v>
      </c>
      <c r="E3270" s="171">
        <v>2486.79</v>
      </c>
      <c r="F3270" s="166" t="s">
        <v>3520</v>
      </c>
      <c r="G3270" s="161" t="s">
        <v>1899</v>
      </c>
      <c r="H3270" s="162" t="s">
        <v>673</v>
      </c>
      <c r="I3270" s="155"/>
      <c r="J3270" s="155"/>
      <c r="K3270" s="155"/>
      <c r="L3270" s="155"/>
      <c r="M3270" s="155"/>
      <c r="N3270" s="155"/>
      <c r="O3270" s="155"/>
      <c r="P3270" s="155"/>
      <c r="Q3270" s="155"/>
      <c r="R3270" s="155"/>
      <c r="S3270" s="155"/>
      <c r="T3270" s="155"/>
      <c r="U3270" s="155"/>
      <c r="V3270" s="155"/>
      <c r="W3270" s="155"/>
      <c r="X3270" s="155"/>
      <c r="Y3270" s="155"/>
      <c r="Z3270" s="155"/>
      <c r="AA3270" s="155"/>
      <c r="AB3270" s="155"/>
      <c r="AC3270" s="155"/>
      <c r="AD3270" s="155"/>
      <c r="AE3270" s="155"/>
      <c r="AF3270" s="155"/>
      <c r="AG3270" s="155"/>
      <c r="AH3270" s="155"/>
      <c r="AI3270" s="155"/>
      <c r="AJ3270" s="155"/>
      <c r="AK3270" s="155"/>
      <c r="AL3270" s="155"/>
      <c r="AM3270" s="155"/>
      <c r="AN3270" s="155"/>
      <c r="AO3270" s="155"/>
      <c r="AP3270" s="155"/>
      <c r="AQ3270" s="155"/>
      <c r="AR3270" s="155"/>
    </row>
    <row r="3271" spans="1:44" ht="102" hidden="1" x14ac:dyDescent="0.3">
      <c r="A3271" s="155"/>
      <c r="B3271" s="166" t="s">
        <v>3520</v>
      </c>
      <c r="C3271" s="167"/>
      <c r="D3271" s="170">
        <v>2486.79</v>
      </c>
      <c r="E3271" s="171">
        <v>2486.79</v>
      </c>
      <c r="F3271" s="161" t="s">
        <v>1899</v>
      </c>
      <c r="G3271" s="165" t="s">
        <v>4107</v>
      </c>
      <c r="H3271" s="162"/>
      <c r="I3271" s="155"/>
      <c r="J3271" s="155"/>
      <c r="K3271" s="155"/>
      <c r="L3271" s="155"/>
      <c r="M3271" s="155"/>
      <c r="N3271" s="155"/>
      <c r="O3271" s="155"/>
      <c r="P3271" s="155"/>
      <c r="Q3271" s="155"/>
      <c r="R3271" s="155"/>
      <c r="S3271" s="155"/>
      <c r="T3271" s="155"/>
      <c r="U3271" s="155"/>
      <c r="V3271" s="155"/>
      <c r="W3271" s="155"/>
      <c r="X3271" s="155"/>
      <c r="Y3271" s="155"/>
      <c r="Z3271" s="155"/>
      <c r="AA3271" s="155"/>
      <c r="AB3271" s="155"/>
      <c r="AC3271" s="155"/>
      <c r="AD3271" s="155"/>
      <c r="AE3271" s="155"/>
      <c r="AF3271" s="155"/>
      <c r="AG3271" s="155"/>
      <c r="AH3271" s="155"/>
      <c r="AI3271" s="155"/>
      <c r="AJ3271" s="155"/>
      <c r="AK3271" s="155"/>
      <c r="AL3271" s="155"/>
      <c r="AM3271" s="155"/>
      <c r="AN3271" s="155"/>
      <c r="AO3271" s="155"/>
      <c r="AP3271" s="155"/>
      <c r="AQ3271" s="155"/>
      <c r="AR3271" s="155"/>
    </row>
    <row r="3272" spans="1:44" ht="102" x14ac:dyDescent="0.3">
      <c r="A3272" s="155"/>
      <c r="B3272" s="161" t="s">
        <v>1899</v>
      </c>
      <c r="C3272" s="162" t="s">
        <v>673</v>
      </c>
      <c r="D3272" s="170">
        <v>2796.03</v>
      </c>
      <c r="E3272" s="171">
        <v>2796.03</v>
      </c>
      <c r="F3272" s="165" t="s">
        <v>4107</v>
      </c>
      <c r="G3272" s="166" t="s">
        <v>3289</v>
      </c>
      <c r="H3272" s="167"/>
      <c r="I3272" s="155"/>
      <c r="J3272" s="155"/>
      <c r="K3272" s="155"/>
      <c r="L3272" s="155"/>
      <c r="M3272" s="155"/>
      <c r="N3272" s="155"/>
      <c r="O3272" s="155"/>
      <c r="P3272" s="155"/>
      <c r="Q3272" s="155"/>
      <c r="R3272" s="155"/>
      <c r="S3272" s="155"/>
      <c r="T3272" s="155"/>
      <c r="U3272" s="155"/>
      <c r="V3272" s="155"/>
      <c r="W3272" s="155"/>
      <c r="X3272" s="155"/>
      <c r="Y3272" s="155"/>
      <c r="Z3272" s="155"/>
      <c r="AA3272" s="155"/>
      <c r="AB3272" s="155"/>
      <c r="AC3272" s="155"/>
      <c r="AD3272" s="155"/>
      <c r="AE3272" s="155"/>
      <c r="AF3272" s="155"/>
      <c r="AG3272" s="155"/>
      <c r="AH3272" s="155"/>
      <c r="AI3272" s="155"/>
      <c r="AJ3272" s="155"/>
      <c r="AK3272" s="155"/>
      <c r="AL3272" s="155"/>
      <c r="AM3272" s="155"/>
      <c r="AN3272" s="155"/>
      <c r="AO3272" s="155"/>
      <c r="AP3272" s="155"/>
      <c r="AQ3272" s="155"/>
      <c r="AR3272" s="155"/>
    </row>
    <row r="3273" spans="1:44" ht="102" hidden="1" x14ac:dyDescent="0.3">
      <c r="A3273" s="155"/>
      <c r="B3273" s="165" t="s">
        <v>4107</v>
      </c>
      <c r="C3273" s="162"/>
      <c r="D3273" s="170">
        <v>2796.03</v>
      </c>
      <c r="E3273" s="171">
        <v>2796.03</v>
      </c>
      <c r="F3273" s="166" t="s">
        <v>3289</v>
      </c>
      <c r="G3273" s="161" t="s">
        <v>1831</v>
      </c>
      <c r="H3273" s="162" t="s">
        <v>1165</v>
      </c>
      <c r="I3273" s="155"/>
      <c r="J3273" s="155"/>
      <c r="K3273" s="155"/>
      <c r="L3273" s="155"/>
      <c r="M3273" s="155"/>
      <c r="N3273" s="155"/>
      <c r="O3273" s="155"/>
      <c r="P3273" s="155"/>
      <c r="Q3273" s="155"/>
      <c r="R3273" s="155"/>
      <c r="S3273" s="155"/>
      <c r="T3273" s="155"/>
      <c r="U3273" s="155"/>
      <c r="V3273" s="155"/>
      <c r="W3273" s="155"/>
      <c r="X3273" s="155"/>
      <c r="Y3273" s="155"/>
      <c r="Z3273" s="155"/>
      <c r="AA3273" s="155"/>
      <c r="AB3273" s="155"/>
      <c r="AC3273" s="155"/>
      <c r="AD3273" s="155"/>
      <c r="AE3273" s="155"/>
      <c r="AF3273" s="155"/>
      <c r="AG3273" s="155"/>
      <c r="AH3273" s="155"/>
      <c r="AI3273" s="155"/>
      <c r="AJ3273" s="155"/>
      <c r="AK3273" s="155"/>
      <c r="AL3273" s="155"/>
      <c r="AM3273" s="155"/>
      <c r="AN3273" s="155"/>
      <c r="AO3273" s="155"/>
      <c r="AP3273" s="155"/>
      <c r="AQ3273" s="155"/>
      <c r="AR3273" s="155"/>
    </row>
    <row r="3274" spans="1:44" ht="102" hidden="1" x14ac:dyDescent="0.3">
      <c r="A3274" s="155"/>
      <c r="B3274" s="166" t="s">
        <v>3289</v>
      </c>
      <c r="C3274" s="167"/>
      <c r="D3274" s="170">
        <v>2796.03</v>
      </c>
      <c r="E3274" s="171">
        <v>2796.03</v>
      </c>
      <c r="F3274" s="161" t="s">
        <v>1831</v>
      </c>
      <c r="G3274" s="165" t="s">
        <v>4107</v>
      </c>
      <c r="H3274" s="162"/>
      <c r="I3274" s="155"/>
      <c r="J3274" s="155"/>
      <c r="K3274" s="155"/>
      <c r="L3274" s="155"/>
      <c r="M3274" s="155"/>
      <c r="N3274" s="155"/>
      <c r="O3274" s="155"/>
      <c r="P3274" s="155"/>
      <c r="Q3274" s="155"/>
      <c r="R3274" s="155"/>
      <c r="S3274" s="155"/>
      <c r="T3274" s="155"/>
      <c r="U3274" s="155"/>
      <c r="V3274" s="155"/>
      <c r="W3274" s="155"/>
      <c r="X3274" s="155"/>
      <c r="Y3274" s="155"/>
      <c r="Z3274" s="155"/>
      <c r="AA3274" s="155"/>
      <c r="AB3274" s="155"/>
      <c r="AC3274" s="155"/>
      <c r="AD3274" s="155"/>
      <c r="AE3274" s="155"/>
      <c r="AF3274" s="155"/>
      <c r="AG3274" s="155"/>
      <c r="AH3274" s="155"/>
      <c r="AI3274" s="155"/>
      <c r="AJ3274" s="155"/>
      <c r="AK3274" s="155"/>
      <c r="AL3274" s="155"/>
      <c r="AM3274" s="155"/>
      <c r="AN3274" s="155"/>
      <c r="AO3274" s="155"/>
      <c r="AP3274" s="155"/>
      <c r="AQ3274" s="155"/>
      <c r="AR3274" s="155"/>
    </row>
    <row r="3275" spans="1:44" ht="102" x14ac:dyDescent="0.3">
      <c r="A3275" s="155"/>
      <c r="B3275" s="161" t="s">
        <v>1831</v>
      </c>
      <c r="C3275" s="162" t="s">
        <v>1165</v>
      </c>
      <c r="D3275" s="170">
        <v>3216.94</v>
      </c>
      <c r="E3275" s="171">
        <v>3216.94</v>
      </c>
      <c r="F3275" s="165" t="s">
        <v>4107</v>
      </c>
      <c r="G3275" s="166" t="s">
        <v>3290</v>
      </c>
      <c r="H3275" s="167"/>
      <c r="I3275" s="155"/>
      <c r="J3275" s="155"/>
      <c r="K3275" s="155"/>
      <c r="L3275" s="155"/>
      <c r="M3275" s="155"/>
      <c r="N3275" s="155"/>
      <c r="O3275" s="155"/>
      <c r="P3275" s="155"/>
      <c r="Q3275" s="155"/>
      <c r="R3275" s="155"/>
      <c r="S3275" s="155"/>
      <c r="T3275" s="155"/>
      <c r="U3275" s="155"/>
      <c r="V3275" s="155"/>
      <c r="W3275" s="155"/>
      <c r="X3275" s="155"/>
      <c r="Y3275" s="155"/>
      <c r="Z3275" s="155"/>
      <c r="AA3275" s="155"/>
      <c r="AB3275" s="155"/>
      <c r="AC3275" s="155"/>
      <c r="AD3275" s="155"/>
      <c r="AE3275" s="155"/>
      <c r="AF3275" s="155"/>
      <c r="AG3275" s="155"/>
      <c r="AH3275" s="155"/>
      <c r="AI3275" s="155"/>
      <c r="AJ3275" s="155"/>
      <c r="AK3275" s="155"/>
      <c r="AL3275" s="155"/>
      <c r="AM3275" s="155"/>
      <c r="AN3275" s="155"/>
      <c r="AO3275" s="155"/>
      <c r="AP3275" s="155"/>
      <c r="AQ3275" s="155"/>
      <c r="AR3275" s="155"/>
    </row>
    <row r="3276" spans="1:44" ht="102" hidden="1" x14ac:dyDescent="0.3">
      <c r="A3276" s="155"/>
      <c r="B3276" s="165" t="s">
        <v>4107</v>
      </c>
      <c r="C3276" s="162"/>
      <c r="D3276" s="170">
        <v>3216.94</v>
      </c>
      <c r="E3276" s="171">
        <v>3216.94</v>
      </c>
      <c r="F3276" s="166" t="s">
        <v>3290</v>
      </c>
      <c r="G3276" s="161" t="s">
        <v>2305</v>
      </c>
      <c r="H3276" s="162" t="s">
        <v>922</v>
      </c>
      <c r="I3276" s="155"/>
      <c r="J3276" s="155"/>
      <c r="K3276" s="155"/>
      <c r="L3276" s="155"/>
      <c r="M3276" s="155"/>
      <c r="N3276" s="155"/>
      <c r="O3276" s="155"/>
      <c r="P3276" s="155"/>
      <c r="Q3276" s="155"/>
      <c r="R3276" s="155"/>
      <c r="S3276" s="155"/>
      <c r="T3276" s="155"/>
      <c r="U3276" s="155"/>
      <c r="V3276" s="155"/>
      <c r="W3276" s="155"/>
      <c r="X3276" s="155"/>
      <c r="Y3276" s="155"/>
      <c r="Z3276" s="155"/>
      <c r="AA3276" s="155"/>
      <c r="AB3276" s="155"/>
      <c r="AC3276" s="155"/>
      <c r="AD3276" s="155"/>
      <c r="AE3276" s="155"/>
      <c r="AF3276" s="155"/>
      <c r="AG3276" s="155"/>
      <c r="AH3276" s="155"/>
      <c r="AI3276" s="155"/>
      <c r="AJ3276" s="155"/>
      <c r="AK3276" s="155"/>
      <c r="AL3276" s="155"/>
      <c r="AM3276" s="155"/>
      <c r="AN3276" s="155"/>
      <c r="AO3276" s="155"/>
      <c r="AP3276" s="155"/>
      <c r="AQ3276" s="155"/>
      <c r="AR3276" s="155"/>
    </row>
    <row r="3277" spans="1:44" ht="102" hidden="1" x14ac:dyDescent="0.3">
      <c r="A3277" s="155"/>
      <c r="B3277" s="166" t="s">
        <v>3290</v>
      </c>
      <c r="C3277" s="167"/>
      <c r="D3277" s="170">
        <v>3216.94</v>
      </c>
      <c r="E3277" s="171">
        <v>3216.94</v>
      </c>
      <c r="F3277" s="161" t="s">
        <v>2305</v>
      </c>
      <c r="G3277" s="165" t="s">
        <v>4107</v>
      </c>
      <c r="H3277" s="162"/>
      <c r="I3277" s="155"/>
      <c r="J3277" s="155"/>
      <c r="K3277" s="155"/>
      <c r="L3277" s="155"/>
      <c r="M3277" s="155"/>
      <c r="N3277" s="155"/>
      <c r="O3277" s="155"/>
      <c r="P3277" s="155"/>
      <c r="Q3277" s="155"/>
      <c r="R3277" s="155"/>
      <c r="S3277" s="155"/>
      <c r="T3277" s="155"/>
      <c r="U3277" s="155"/>
      <c r="V3277" s="155"/>
      <c r="W3277" s="155"/>
      <c r="X3277" s="155"/>
      <c r="Y3277" s="155"/>
      <c r="Z3277" s="155"/>
      <c r="AA3277" s="155"/>
      <c r="AB3277" s="155"/>
      <c r="AC3277" s="155"/>
      <c r="AD3277" s="155"/>
      <c r="AE3277" s="155"/>
      <c r="AF3277" s="155"/>
      <c r="AG3277" s="155"/>
      <c r="AH3277" s="155"/>
      <c r="AI3277" s="155"/>
      <c r="AJ3277" s="155"/>
      <c r="AK3277" s="155"/>
      <c r="AL3277" s="155"/>
      <c r="AM3277" s="155"/>
      <c r="AN3277" s="155"/>
      <c r="AO3277" s="155"/>
      <c r="AP3277" s="155"/>
      <c r="AQ3277" s="155"/>
      <c r="AR3277" s="155"/>
    </row>
    <row r="3278" spans="1:44" ht="102" x14ac:dyDescent="0.3">
      <c r="A3278" s="155"/>
      <c r="B3278" s="161" t="s">
        <v>2305</v>
      </c>
      <c r="C3278" s="162" t="s">
        <v>922</v>
      </c>
      <c r="D3278" s="170">
        <v>1726.58</v>
      </c>
      <c r="E3278" s="171">
        <v>1726.58</v>
      </c>
      <c r="F3278" s="165" t="s">
        <v>4107</v>
      </c>
      <c r="G3278" s="166" t="s">
        <v>3469</v>
      </c>
      <c r="H3278" s="167"/>
      <c r="I3278" s="155"/>
      <c r="J3278" s="155"/>
      <c r="K3278" s="155"/>
      <c r="L3278" s="155"/>
      <c r="M3278" s="155"/>
      <c r="N3278" s="155"/>
      <c r="O3278" s="155"/>
      <c r="P3278" s="155"/>
      <c r="Q3278" s="155"/>
      <c r="R3278" s="155"/>
      <c r="S3278" s="155"/>
      <c r="T3278" s="155"/>
      <c r="U3278" s="155"/>
      <c r="V3278" s="155"/>
      <c r="W3278" s="155"/>
      <c r="X3278" s="155"/>
      <c r="Y3278" s="155"/>
      <c r="Z3278" s="155"/>
      <c r="AA3278" s="155"/>
      <c r="AB3278" s="155"/>
      <c r="AC3278" s="155"/>
      <c r="AD3278" s="155"/>
      <c r="AE3278" s="155"/>
      <c r="AF3278" s="155"/>
      <c r="AG3278" s="155"/>
      <c r="AH3278" s="155"/>
      <c r="AI3278" s="155"/>
      <c r="AJ3278" s="155"/>
      <c r="AK3278" s="155"/>
      <c r="AL3278" s="155"/>
      <c r="AM3278" s="155"/>
      <c r="AN3278" s="155"/>
      <c r="AO3278" s="155"/>
      <c r="AP3278" s="155"/>
      <c r="AQ3278" s="155"/>
      <c r="AR3278" s="155"/>
    </row>
    <row r="3279" spans="1:44" ht="102" hidden="1" x14ac:dyDescent="0.3">
      <c r="A3279" s="155"/>
      <c r="B3279" s="165" t="s">
        <v>4107</v>
      </c>
      <c r="C3279" s="162"/>
      <c r="D3279" s="170">
        <v>1726.58</v>
      </c>
      <c r="E3279" s="171">
        <v>1726.58</v>
      </c>
      <c r="F3279" s="166" t="s">
        <v>3469</v>
      </c>
      <c r="G3279" s="161" t="s">
        <v>1780</v>
      </c>
      <c r="H3279" s="162" t="s">
        <v>923</v>
      </c>
      <c r="I3279" s="155"/>
      <c r="J3279" s="155"/>
      <c r="K3279" s="155"/>
      <c r="L3279" s="155"/>
      <c r="M3279" s="155"/>
      <c r="N3279" s="155"/>
      <c r="O3279" s="155"/>
      <c r="P3279" s="155"/>
      <c r="Q3279" s="155"/>
      <c r="R3279" s="155"/>
      <c r="S3279" s="155"/>
      <c r="T3279" s="155"/>
      <c r="U3279" s="155"/>
      <c r="V3279" s="155"/>
      <c r="W3279" s="155"/>
      <c r="X3279" s="155"/>
      <c r="Y3279" s="155"/>
      <c r="Z3279" s="155"/>
      <c r="AA3279" s="155"/>
      <c r="AB3279" s="155"/>
      <c r="AC3279" s="155"/>
      <c r="AD3279" s="155"/>
      <c r="AE3279" s="155"/>
      <c r="AF3279" s="155"/>
      <c r="AG3279" s="155"/>
      <c r="AH3279" s="155"/>
      <c r="AI3279" s="155"/>
      <c r="AJ3279" s="155"/>
      <c r="AK3279" s="155"/>
      <c r="AL3279" s="155"/>
      <c r="AM3279" s="155"/>
      <c r="AN3279" s="155"/>
      <c r="AO3279" s="155"/>
      <c r="AP3279" s="155"/>
      <c r="AQ3279" s="155"/>
      <c r="AR3279" s="155"/>
    </row>
    <row r="3280" spans="1:44" ht="102" hidden="1" x14ac:dyDescent="0.3">
      <c r="A3280" s="155"/>
      <c r="B3280" s="166" t="s">
        <v>3469</v>
      </c>
      <c r="C3280" s="167"/>
      <c r="D3280" s="170">
        <v>1726.58</v>
      </c>
      <c r="E3280" s="171">
        <v>1726.58</v>
      </c>
      <c r="F3280" s="161" t="s">
        <v>1780</v>
      </c>
      <c r="G3280" s="165" t="s">
        <v>4107</v>
      </c>
      <c r="H3280" s="162"/>
      <c r="I3280" s="155"/>
      <c r="J3280" s="155"/>
      <c r="K3280" s="155"/>
      <c r="L3280" s="155"/>
      <c r="M3280" s="155"/>
      <c r="N3280" s="155"/>
      <c r="O3280" s="155"/>
      <c r="P3280" s="155"/>
      <c r="Q3280" s="155"/>
      <c r="R3280" s="155"/>
      <c r="S3280" s="155"/>
      <c r="T3280" s="155"/>
      <c r="U3280" s="155"/>
      <c r="V3280" s="155"/>
      <c r="W3280" s="155"/>
      <c r="X3280" s="155"/>
      <c r="Y3280" s="155"/>
      <c r="Z3280" s="155"/>
      <c r="AA3280" s="155"/>
      <c r="AB3280" s="155"/>
      <c r="AC3280" s="155"/>
      <c r="AD3280" s="155"/>
      <c r="AE3280" s="155"/>
      <c r="AF3280" s="155"/>
      <c r="AG3280" s="155"/>
      <c r="AH3280" s="155"/>
      <c r="AI3280" s="155"/>
      <c r="AJ3280" s="155"/>
      <c r="AK3280" s="155"/>
      <c r="AL3280" s="155"/>
      <c r="AM3280" s="155"/>
      <c r="AN3280" s="155"/>
      <c r="AO3280" s="155"/>
      <c r="AP3280" s="155"/>
      <c r="AQ3280" s="155"/>
      <c r="AR3280" s="155"/>
    </row>
    <row r="3281" spans="1:44" ht="102" x14ac:dyDescent="0.3">
      <c r="A3281" s="155"/>
      <c r="B3281" s="161" t="s">
        <v>1780</v>
      </c>
      <c r="C3281" s="162" t="s">
        <v>923</v>
      </c>
      <c r="D3281" s="170">
        <v>2486.79</v>
      </c>
      <c r="E3281" s="171">
        <v>2486.79</v>
      </c>
      <c r="F3281" s="165" t="s">
        <v>4107</v>
      </c>
      <c r="G3281" s="166" t="s">
        <v>3291</v>
      </c>
      <c r="H3281" s="167"/>
      <c r="I3281" s="155"/>
      <c r="J3281" s="155"/>
      <c r="K3281" s="155"/>
      <c r="L3281" s="155"/>
      <c r="M3281" s="155"/>
      <c r="N3281" s="155"/>
      <c r="O3281" s="155"/>
      <c r="P3281" s="155"/>
      <c r="Q3281" s="155"/>
      <c r="R3281" s="155"/>
      <c r="S3281" s="155"/>
      <c r="T3281" s="155"/>
      <c r="U3281" s="155"/>
      <c r="V3281" s="155"/>
      <c r="W3281" s="155"/>
      <c r="X3281" s="155"/>
      <c r="Y3281" s="155"/>
      <c r="Z3281" s="155"/>
      <c r="AA3281" s="155"/>
      <c r="AB3281" s="155"/>
      <c r="AC3281" s="155"/>
      <c r="AD3281" s="155"/>
      <c r="AE3281" s="155"/>
      <c r="AF3281" s="155"/>
      <c r="AG3281" s="155"/>
      <c r="AH3281" s="155"/>
      <c r="AI3281" s="155"/>
      <c r="AJ3281" s="155"/>
      <c r="AK3281" s="155"/>
      <c r="AL3281" s="155"/>
      <c r="AM3281" s="155"/>
      <c r="AN3281" s="155"/>
      <c r="AO3281" s="155"/>
      <c r="AP3281" s="155"/>
      <c r="AQ3281" s="155"/>
      <c r="AR3281" s="155"/>
    </row>
    <row r="3282" spans="1:44" ht="102" hidden="1" x14ac:dyDescent="0.3">
      <c r="A3282" s="155"/>
      <c r="B3282" s="165" t="s">
        <v>4107</v>
      </c>
      <c r="C3282" s="162"/>
      <c r="D3282" s="170">
        <v>2486.79</v>
      </c>
      <c r="E3282" s="171">
        <v>2486.79</v>
      </c>
      <c r="F3282" s="166" t="s">
        <v>3291</v>
      </c>
      <c r="G3282" s="161" t="s">
        <v>1345</v>
      </c>
      <c r="H3282" s="162" t="s">
        <v>608</v>
      </c>
      <c r="I3282" s="155"/>
      <c r="J3282" s="155"/>
      <c r="K3282" s="155"/>
      <c r="L3282" s="155"/>
      <c r="M3282" s="155"/>
      <c r="N3282" s="155"/>
      <c r="O3282" s="155"/>
      <c r="P3282" s="155"/>
      <c r="Q3282" s="155"/>
      <c r="R3282" s="155"/>
      <c r="S3282" s="155"/>
      <c r="T3282" s="155"/>
      <c r="U3282" s="155"/>
      <c r="V3282" s="155"/>
      <c r="W3282" s="155"/>
      <c r="X3282" s="155"/>
      <c r="Y3282" s="155"/>
      <c r="Z3282" s="155"/>
      <c r="AA3282" s="155"/>
      <c r="AB3282" s="155"/>
      <c r="AC3282" s="155"/>
      <c r="AD3282" s="155"/>
      <c r="AE3282" s="155"/>
      <c r="AF3282" s="155"/>
      <c r="AG3282" s="155"/>
      <c r="AH3282" s="155"/>
      <c r="AI3282" s="155"/>
      <c r="AJ3282" s="155"/>
      <c r="AK3282" s="155"/>
      <c r="AL3282" s="155"/>
      <c r="AM3282" s="155"/>
      <c r="AN3282" s="155"/>
      <c r="AO3282" s="155"/>
      <c r="AP3282" s="155"/>
      <c r="AQ3282" s="155"/>
      <c r="AR3282" s="155"/>
    </row>
    <row r="3283" spans="1:44" ht="102" hidden="1" x14ac:dyDescent="0.3">
      <c r="A3283" s="155"/>
      <c r="B3283" s="166" t="s">
        <v>3291</v>
      </c>
      <c r="C3283" s="167"/>
      <c r="D3283" s="170">
        <v>2486.79</v>
      </c>
      <c r="E3283" s="171">
        <v>2486.79</v>
      </c>
      <c r="F3283" s="161" t="s">
        <v>1345</v>
      </c>
      <c r="G3283" s="165" t="s">
        <v>4107</v>
      </c>
      <c r="H3283" s="162"/>
      <c r="I3283" s="155"/>
      <c r="J3283" s="155"/>
      <c r="K3283" s="155"/>
      <c r="L3283" s="155"/>
      <c r="M3283" s="155"/>
      <c r="N3283" s="155"/>
      <c r="O3283" s="155"/>
      <c r="P3283" s="155"/>
      <c r="Q3283" s="155"/>
      <c r="R3283" s="155"/>
      <c r="S3283" s="155"/>
      <c r="T3283" s="155"/>
      <c r="U3283" s="155"/>
      <c r="V3283" s="155"/>
      <c r="W3283" s="155"/>
      <c r="X3283" s="155"/>
      <c r="Y3283" s="155"/>
      <c r="Z3283" s="155"/>
      <c r="AA3283" s="155"/>
      <c r="AB3283" s="155"/>
      <c r="AC3283" s="155"/>
      <c r="AD3283" s="155"/>
      <c r="AE3283" s="155"/>
      <c r="AF3283" s="155"/>
      <c r="AG3283" s="155"/>
      <c r="AH3283" s="155"/>
      <c r="AI3283" s="155"/>
      <c r="AJ3283" s="155"/>
      <c r="AK3283" s="155"/>
      <c r="AL3283" s="155"/>
      <c r="AM3283" s="155"/>
      <c r="AN3283" s="155"/>
      <c r="AO3283" s="155"/>
      <c r="AP3283" s="155"/>
      <c r="AQ3283" s="155"/>
      <c r="AR3283" s="155"/>
    </row>
    <row r="3284" spans="1:44" ht="102" x14ac:dyDescent="0.3">
      <c r="A3284" s="155"/>
      <c r="B3284" s="161" t="s">
        <v>1345</v>
      </c>
      <c r="C3284" s="162" t="s">
        <v>608</v>
      </c>
      <c r="D3284" s="170">
        <v>2796.03</v>
      </c>
      <c r="E3284" s="171">
        <v>2796.03</v>
      </c>
      <c r="F3284" s="165" t="s">
        <v>4107</v>
      </c>
      <c r="G3284" s="166" t="s">
        <v>3292</v>
      </c>
      <c r="H3284" s="167"/>
      <c r="I3284" s="155"/>
      <c r="J3284" s="155"/>
      <c r="K3284" s="155"/>
      <c r="L3284" s="155"/>
      <c r="M3284" s="155"/>
      <c r="N3284" s="155"/>
      <c r="O3284" s="155"/>
      <c r="P3284" s="155"/>
      <c r="Q3284" s="155"/>
      <c r="R3284" s="155"/>
      <c r="S3284" s="155"/>
      <c r="T3284" s="155"/>
      <c r="U3284" s="155"/>
      <c r="V3284" s="155"/>
      <c r="W3284" s="155"/>
      <c r="X3284" s="155"/>
      <c r="Y3284" s="155"/>
      <c r="Z3284" s="155"/>
      <c r="AA3284" s="155"/>
      <c r="AB3284" s="155"/>
      <c r="AC3284" s="155"/>
      <c r="AD3284" s="155"/>
      <c r="AE3284" s="155"/>
      <c r="AF3284" s="155"/>
      <c r="AG3284" s="155"/>
      <c r="AH3284" s="155"/>
      <c r="AI3284" s="155"/>
      <c r="AJ3284" s="155"/>
      <c r="AK3284" s="155"/>
      <c r="AL3284" s="155"/>
      <c r="AM3284" s="155"/>
      <c r="AN3284" s="155"/>
      <c r="AO3284" s="155"/>
      <c r="AP3284" s="155"/>
      <c r="AQ3284" s="155"/>
      <c r="AR3284" s="155"/>
    </row>
    <row r="3285" spans="1:44" ht="102" hidden="1" x14ac:dyDescent="0.3">
      <c r="A3285" s="155"/>
      <c r="B3285" s="165" t="s">
        <v>4107</v>
      </c>
      <c r="C3285" s="162"/>
      <c r="D3285" s="170">
        <v>2796.03</v>
      </c>
      <c r="E3285" s="171">
        <v>2796.03</v>
      </c>
      <c r="F3285" s="166" t="s">
        <v>3292</v>
      </c>
      <c r="G3285" s="161" t="s">
        <v>1821</v>
      </c>
      <c r="H3285" s="162" t="s">
        <v>1008</v>
      </c>
      <c r="I3285" s="155"/>
      <c r="J3285" s="155"/>
      <c r="K3285" s="155"/>
      <c r="L3285" s="155"/>
      <c r="M3285" s="155"/>
      <c r="N3285" s="155"/>
      <c r="O3285" s="155"/>
      <c r="P3285" s="155"/>
      <c r="Q3285" s="155"/>
      <c r="R3285" s="155"/>
      <c r="S3285" s="155"/>
      <c r="T3285" s="155"/>
      <c r="U3285" s="155"/>
      <c r="V3285" s="155"/>
      <c r="W3285" s="155"/>
      <c r="X3285" s="155"/>
      <c r="Y3285" s="155"/>
      <c r="Z3285" s="155"/>
      <c r="AA3285" s="155"/>
      <c r="AB3285" s="155"/>
      <c r="AC3285" s="155"/>
      <c r="AD3285" s="155"/>
      <c r="AE3285" s="155"/>
      <c r="AF3285" s="155"/>
      <c r="AG3285" s="155"/>
      <c r="AH3285" s="155"/>
      <c r="AI3285" s="155"/>
      <c r="AJ3285" s="155"/>
      <c r="AK3285" s="155"/>
      <c r="AL3285" s="155"/>
      <c r="AM3285" s="155"/>
      <c r="AN3285" s="155"/>
      <c r="AO3285" s="155"/>
      <c r="AP3285" s="155"/>
      <c r="AQ3285" s="155"/>
      <c r="AR3285" s="155"/>
    </row>
    <row r="3286" spans="1:44" ht="102" hidden="1" x14ac:dyDescent="0.3">
      <c r="A3286" s="155"/>
      <c r="B3286" s="166" t="s">
        <v>3292</v>
      </c>
      <c r="C3286" s="167"/>
      <c r="D3286" s="170">
        <v>2796.03</v>
      </c>
      <c r="E3286" s="171">
        <v>2796.03</v>
      </c>
      <c r="F3286" s="161" t="s">
        <v>1821</v>
      </c>
      <c r="G3286" s="165" t="s">
        <v>4107</v>
      </c>
      <c r="H3286" s="162"/>
      <c r="I3286" s="155"/>
      <c r="J3286" s="155"/>
      <c r="K3286" s="155"/>
      <c r="L3286" s="155"/>
      <c r="M3286" s="155"/>
      <c r="N3286" s="155"/>
      <c r="O3286" s="155"/>
      <c r="P3286" s="155"/>
      <c r="Q3286" s="155"/>
      <c r="R3286" s="155"/>
      <c r="S3286" s="155"/>
      <c r="T3286" s="155"/>
      <c r="U3286" s="155"/>
      <c r="V3286" s="155"/>
      <c r="W3286" s="155"/>
      <c r="X3286" s="155"/>
      <c r="Y3286" s="155"/>
      <c r="Z3286" s="155"/>
      <c r="AA3286" s="155"/>
      <c r="AB3286" s="155"/>
      <c r="AC3286" s="155"/>
      <c r="AD3286" s="155"/>
      <c r="AE3286" s="155"/>
      <c r="AF3286" s="155"/>
      <c r="AG3286" s="155"/>
      <c r="AH3286" s="155"/>
      <c r="AI3286" s="155"/>
      <c r="AJ3286" s="155"/>
      <c r="AK3286" s="155"/>
      <c r="AL3286" s="155"/>
      <c r="AM3286" s="155"/>
      <c r="AN3286" s="155"/>
      <c r="AO3286" s="155"/>
      <c r="AP3286" s="155"/>
      <c r="AQ3286" s="155"/>
      <c r="AR3286" s="155"/>
    </row>
    <row r="3287" spans="1:44" ht="102" x14ac:dyDescent="0.3">
      <c r="A3287" s="155"/>
      <c r="B3287" s="161" t="s">
        <v>1821</v>
      </c>
      <c r="C3287" s="162" t="s">
        <v>1008</v>
      </c>
      <c r="D3287" s="170">
        <v>3216.94</v>
      </c>
      <c r="E3287" s="171">
        <v>3216.94</v>
      </c>
      <c r="F3287" s="165" t="s">
        <v>4107</v>
      </c>
      <c r="G3287" s="166" t="s">
        <v>3293</v>
      </c>
      <c r="H3287" s="167"/>
      <c r="I3287" s="155"/>
      <c r="J3287" s="155"/>
      <c r="K3287" s="155"/>
      <c r="L3287" s="155"/>
      <c r="M3287" s="155"/>
      <c r="N3287" s="155"/>
      <c r="O3287" s="155"/>
      <c r="P3287" s="155"/>
      <c r="Q3287" s="155"/>
      <c r="R3287" s="155"/>
      <c r="S3287" s="155"/>
      <c r="T3287" s="155"/>
      <c r="U3287" s="155"/>
      <c r="V3287" s="155"/>
      <c r="W3287" s="155"/>
      <c r="X3287" s="155"/>
      <c r="Y3287" s="155"/>
      <c r="Z3287" s="155"/>
      <c r="AA3287" s="155"/>
      <c r="AB3287" s="155"/>
      <c r="AC3287" s="155"/>
      <c r="AD3287" s="155"/>
      <c r="AE3287" s="155"/>
      <c r="AF3287" s="155"/>
      <c r="AG3287" s="155"/>
      <c r="AH3287" s="155"/>
      <c r="AI3287" s="155"/>
      <c r="AJ3287" s="155"/>
      <c r="AK3287" s="155"/>
      <c r="AL3287" s="155"/>
      <c r="AM3287" s="155"/>
      <c r="AN3287" s="155"/>
      <c r="AO3287" s="155"/>
      <c r="AP3287" s="155"/>
      <c r="AQ3287" s="155"/>
      <c r="AR3287" s="155"/>
    </row>
    <row r="3288" spans="1:44" ht="102" hidden="1" x14ac:dyDescent="0.3">
      <c r="A3288" s="155"/>
      <c r="B3288" s="165" t="s">
        <v>4107</v>
      </c>
      <c r="C3288" s="162"/>
      <c r="D3288" s="170">
        <v>3216.94</v>
      </c>
      <c r="E3288" s="171">
        <v>3216.94</v>
      </c>
      <c r="F3288" s="166" t="s">
        <v>3293</v>
      </c>
      <c r="G3288" s="161" t="s">
        <v>1755</v>
      </c>
      <c r="H3288" s="162" t="s">
        <v>675</v>
      </c>
      <c r="I3288" s="155"/>
      <c r="J3288" s="155"/>
      <c r="K3288" s="155"/>
      <c r="L3288" s="155"/>
      <c r="M3288" s="155"/>
      <c r="N3288" s="155"/>
      <c r="O3288" s="155"/>
      <c r="P3288" s="155"/>
      <c r="Q3288" s="155"/>
      <c r="R3288" s="155"/>
      <c r="S3288" s="155"/>
      <c r="T3288" s="155"/>
      <c r="U3288" s="155"/>
      <c r="V3288" s="155"/>
      <c r="W3288" s="155"/>
      <c r="X3288" s="155"/>
      <c r="Y3288" s="155"/>
      <c r="Z3288" s="155"/>
      <c r="AA3288" s="155"/>
      <c r="AB3288" s="155"/>
      <c r="AC3288" s="155"/>
      <c r="AD3288" s="155"/>
      <c r="AE3288" s="155"/>
      <c r="AF3288" s="155"/>
      <c r="AG3288" s="155"/>
      <c r="AH3288" s="155"/>
      <c r="AI3288" s="155"/>
      <c r="AJ3288" s="155"/>
      <c r="AK3288" s="155"/>
      <c r="AL3288" s="155"/>
      <c r="AM3288" s="155"/>
      <c r="AN3288" s="155"/>
      <c r="AO3288" s="155"/>
      <c r="AP3288" s="155"/>
      <c r="AQ3288" s="155"/>
      <c r="AR3288" s="155"/>
    </row>
    <row r="3289" spans="1:44" ht="102" hidden="1" x14ac:dyDescent="0.3">
      <c r="A3289" s="155"/>
      <c r="B3289" s="166" t="s">
        <v>3293</v>
      </c>
      <c r="C3289" s="167"/>
      <c r="D3289" s="170">
        <v>3216.94</v>
      </c>
      <c r="E3289" s="171">
        <v>3216.94</v>
      </c>
      <c r="F3289" s="161" t="s">
        <v>1755</v>
      </c>
      <c r="G3289" s="165" t="s">
        <v>4107</v>
      </c>
      <c r="H3289" s="162"/>
      <c r="I3289" s="155"/>
      <c r="J3289" s="155"/>
      <c r="K3289" s="155"/>
      <c r="L3289" s="155"/>
      <c r="M3289" s="155"/>
      <c r="N3289" s="155"/>
      <c r="O3289" s="155"/>
      <c r="P3289" s="155"/>
      <c r="Q3289" s="155"/>
      <c r="R3289" s="155"/>
      <c r="S3289" s="155"/>
      <c r="T3289" s="155"/>
      <c r="U3289" s="155"/>
      <c r="V3289" s="155"/>
      <c r="W3289" s="155"/>
      <c r="X3289" s="155"/>
      <c r="Y3289" s="155"/>
      <c r="Z3289" s="155"/>
      <c r="AA3289" s="155"/>
      <c r="AB3289" s="155"/>
      <c r="AC3289" s="155"/>
      <c r="AD3289" s="155"/>
      <c r="AE3289" s="155"/>
      <c r="AF3289" s="155"/>
      <c r="AG3289" s="155"/>
      <c r="AH3289" s="155"/>
      <c r="AI3289" s="155"/>
      <c r="AJ3289" s="155"/>
      <c r="AK3289" s="155"/>
      <c r="AL3289" s="155"/>
      <c r="AM3289" s="155"/>
      <c r="AN3289" s="155"/>
      <c r="AO3289" s="155"/>
      <c r="AP3289" s="155"/>
      <c r="AQ3289" s="155"/>
      <c r="AR3289" s="155"/>
    </row>
    <row r="3290" spans="1:44" ht="102" x14ac:dyDescent="0.3">
      <c r="A3290" s="155"/>
      <c r="B3290" s="161" t="s">
        <v>1755</v>
      </c>
      <c r="C3290" s="162" t="s">
        <v>675</v>
      </c>
      <c r="D3290" s="170">
        <v>1726.58</v>
      </c>
      <c r="E3290" s="171">
        <v>1726.58</v>
      </c>
      <c r="F3290" s="165" t="s">
        <v>4107</v>
      </c>
      <c r="G3290" s="166" t="s">
        <v>3294</v>
      </c>
      <c r="H3290" s="167"/>
      <c r="I3290" s="155"/>
      <c r="J3290" s="155"/>
      <c r="K3290" s="155"/>
      <c r="L3290" s="155"/>
      <c r="M3290" s="155"/>
      <c r="N3290" s="155"/>
      <c r="O3290" s="155"/>
      <c r="P3290" s="155"/>
      <c r="Q3290" s="155"/>
      <c r="R3290" s="155"/>
      <c r="S3290" s="155"/>
      <c r="T3290" s="155"/>
      <c r="U3290" s="155"/>
      <c r="V3290" s="155"/>
      <c r="W3290" s="155"/>
      <c r="X3290" s="155"/>
      <c r="Y3290" s="155"/>
      <c r="Z3290" s="155"/>
      <c r="AA3290" s="155"/>
      <c r="AB3290" s="155"/>
      <c r="AC3290" s="155"/>
      <c r="AD3290" s="155"/>
      <c r="AE3290" s="155"/>
      <c r="AF3290" s="155"/>
      <c r="AG3290" s="155"/>
      <c r="AH3290" s="155"/>
      <c r="AI3290" s="155"/>
      <c r="AJ3290" s="155"/>
      <c r="AK3290" s="155"/>
      <c r="AL3290" s="155"/>
      <c r="AM3290" s="155"/>
      <c r="AN3290" s="155"/>
      <c r="AO3290" s="155"/>
      <c r="AP3290" s="155"/>
      <c r="AQ3290" s="155"/>
      <c r="AR3290" s="155"/>
    </row>
    <row r="3291" spans="1:44" ht="102" hidden="1" x14ac:dyDescent="0.3">
      <c r="A3291" s="155"/>
      <c r="B3291" s="165" t="s">
        <v>4107</v>
      </c>
      <c r="C3291" s="162"/>
      <c r="D3291" s="170">
        <v>1726.58</v>
      </c>
      <c r="E3291" s="171">
        <v>1726.58</v>
      </c>
      <c r="F3291" s="166" t="s">
        <v>3294</v>
      </c>
      <c r="G3291" s="161" t="s">
        <v>1900</v>
      </c>
      <c r="H3291" s="162" t="s">
        <v>335</v>
      </c>
      <c r="I3291" s="155"/>
      <c r="J3291" s="155"/>
      <c r="K3291" s="155"/>
      <c r="L3291" s="155"/>
      <c r="M3291" s="155"/>
      <c r="N3291" s="155"/>
      <c r="O3291" s="155"/>
      <c r="P3291" s="155"/>
      <c r="Q3291" s="155"/>
      <c r="R3291" s="155"/>
      <c r="S3291" s="155"/>
      <c r="T3291" s="155"/>
      <c r="U3291" s="155"/>
      <c r="V3291" s="155"/>
      <c r="W3291" s="155"/>
      <c r="X3291" s="155"/>
      <c r="Y3291" s="155"/>
      <c r="Z3291" s="155"/>
      <c r="AA3291" s="155"/>
      <c r="AB3291" s="155"/>
      <c r="AC3291" s="155"/>
      <c r="AD3291" s="155"/>
      <c r="AE3291" s="155"/>
      <c r="AF3291" s="155"/>
      <c r="AG3291" s="155"/>
      <c r="AH3291" s="155"/>
      <c r="AI3291" s="155"/>
      <c r="AJ3291" s="155"/>
      <c r="AK3291" s="155"/>
      <c r="AL3291" s="155"/>
      <c r="AM3291" s="155"/>
      <c r="AN3291" s="155"/>
      <c r="AO3291" s="155"/>
      <c r="AP3291" s="155"/>
      <c r="AQ3291" s="155"/>
      <c r="AR3291" s="155"/>
    </row>
    <row r="3292" spans="1:44" ht="102" hidden="1" x14ac:dyDescent="0.3">
      <c r="A3292" s="155"/>
      <c r="B3292" s="166" t="s">
        <v>3294</v>
      </c>
      <c r="C3292" s="167"/>
      <c r="D3292" s="170">
        <v>1726.58</v>
      </c>
      <c r="E3292" s="171">
        <v>1726.58</v>
      </c>
      <c r="F3292" s="161" t="s">
        <v>1900</v>
      </c>
      <c r="G3292" s="165" t="s">
        <v>4107</v>
      </c>
      <c r="H3292" s="162"/>
      <c r="I3292" s="155"/>
      <c r="J3292" s="155"/>
      <c r="K3292" s="155"/>
      <c r="L3292" s="155"/>
      <c r="M3292" s="155"/>
      <c r="N3292" s="155"/>
      <c r="O3292" s="155"/>
      <c r="P3292" s="155"/>
      <c r="Q3292" s="155"/>
      <c r="R3292" s="155"/>
      <c r="S3292" s="155"/>
      <c r="T3292" s="155"/>
      <c r="U3292" s="155"/>
      <c r="V3292" s="155"/>
      <c r="W3292" s="155"/>
      <c r="X3292" s="155"/>
      <c r="Y3292" s="155"/>
      <c r="Z3292" s="155"/>
      <c r="AA3292" s="155"/>
      <c r="AB3292" s="155"/>
      <c r="AC3292" s="155"/>
      <c r="AD3292" s="155"/>
      <c r="AE3292" s="155"/>
      <c r="AF3292" s="155"/>
      <c r="AG3292" s="155"/>
      <c r="AH3292" s="155"/>
      <c r="AI3292" s="155"/>
      <c r="AJ3292" s="155"/>
      <c r="AK3292" s="155"/>
      <c r="AL3292" s="155"/>
      <c r="AM3292" s="155"/>
      <c r="AN3292" s="155"/>
      <c r="AO3292" s="155"/>
      <c r="AP3292" s="155"/>
      <c r="AQ3292" s="155"/>
      <c r="AR3292" s="155"/>
    </row>
    <row r="3293" spans="1:44" ht="102" x14ac:dyDescent="0.3">
      <c r="A3293" s="155"/>
      <c r="B3293" s="161" t="s">
        <v>1900</v>
      </c>
      <c r="C3293" s="162" t="s">
        <v>335</v>
      </c>
      <c r="D3293" s="170">
        <v>3466.05</v>
      </c>
      <c r="E3293" s="171">
        <v>3466.05</v>
      </c>
      <c r="F3293" s="165" t="s">
        <v>4107</v>
      </c>
      <c r="G3293" s="166" t="s">
        <v>2779</v>
      </c>
      <c r="H3293" s="167"/>
      <c r="I3293" s="155"/>
      <c r="J3293" s="155"/>
      <c r="K3293" s="155"/>
      <c r="L3293" s="155"/>
      <c r="M3293" s="155"/>
      <c r="N3293" s="155"/>
      <c r="O3293" s="155"/>
      <c r="P3293" s="155"/>
      <c r="Q3293" s="155"/>
      <c r="R3293" s="155"/>
      <c r="S3293" s="155"/>
      <c r="T3293" s="155"/>
      <c r="U3293" s="155"/>
      <c r="V3293" s="155"/>
      <c r="W3293" s="155"/>
      <c r="X3293" s="155"/>
      <c r="Y3293" s="155"/>
      <c r="Z3293" s="155"/>
      <c r="AA3293" s="155"/>
      <c r="AB3293" s="155"/>
      <c r="AC3293" s="155"/>
      <c r="AD3293" s="155"/>
      <c r="AE3293" s="155"/>
      <c r="AF3293" s="155"/>
      <c r="AG3293" s="155"/>
      <c r="AH3293" s="155"/>
      <c r="AI3293" s="155"/>
      <c r="AJ3293" s="155"/>
      <c r="AK3293" s="155"/>
      <c r="AL3293" s="155"/>
      <c r="AM3293" s="155"/>
      <c r="AN3293" s="155"/>
      <c r="AO3293" s="155"/>
      <c r="AP3293" s="155"/>
      <c r="AQ3293" s="155"/>
      <c r="AR3293" s="155"/>
    </row>
    <row r="3294" spans="1:44" ht="102" hidden="1" x14ac:dyDescent="0.3">
      <c r="A3294" s="155"/>
      <c r="B3294" s="165" t="s">
        <v>4107</v>
      </c>
      <c r="C3294" s="162"/>
      <c r="D3294" s="170">
        <v>3466.05</v>
      </c>
      <c r="E3294" s="171">
        <v>3466.05</v>
      </c>
      <c r="F3294" s="166" t="s">
        <v>2779</v>
      </c>
      <c r="G3294" s="161" t="s">
        <v>2350</v>
      </c>
      <c r="H3294" s="162" t="s">
        <v>688</v>
      </c>
      <c r="I3294" s="155"/>
      <c r="J3294" s="155"/>
      <c r="K3294" s="155"/>
      <c r="L3294" s="155"/>
      <c r="M3294" s="155"/>
      <c r="N3294" s="155"/>
      <c r="O3294" s="155"/>
      <c r="P3294" s="155"/>
      <c r="Q3294" s="155"/>
      <c r="R3294" s="155"/>
      <c r="S3294" s="155"/>
      <c r="T3294" s="155"/>
      <c r="U3294" s="155"/>
      <c r="V3294" s="155"/>
      <c r="W3294" s="155"/>
      <c r="X3294" s="155"/>
      <c r="Y3294" s="155"/>
      <c r="Z3294" s="155"/>
      <c r="AA3294" s="155"/>
      <c r="AB3294" s="155"/>
      <c r="AC3294" s="155"/>
      <c r="AD3294" s="155"/>
      <c r="AE3294" s="155"/>
      <c r="AF3294" s="155"/>
      <c r="AG3294" s="155"/>
      <c r="AH3294" s="155"/>
      <c r="AI3294" s="155"/>
      <c r="AJ3294" s="155"/>
      <c r="AK3294" s="155"/>
      <c r="AL3294" s="155"/>
      <c r="AM3294" s="155"/>
      <c r="AN3294" s="155"/>
      <c r="AO3294" s="155"/>
      <c r="AP3294" s="155"/>
      <c r="AQ3294" s="155"/>
      <c r="AR3294" s="155"/>
    </row>
    <row r="3295" spans="1:44" ht="102" hidden="1" x14ac:dyDescent="0.3">
      <c r="A3295" s="155"/>
      <c r="B3295" s="166" t="s">
        <v>2779</v>
      </c>
      <c r="C3295" s="167"/>
      <c r="D3295" s="170">
        <v>3466.05</v>
      </c>
      <c r="E3295" s="171">
        <v>3466.05</v>
      </c>
      <c r="F3295" s="161" t="s">
        <v>2350</v>
      </c>
      <c r="G3295" s="165" t="s">
        <v>4107</v>
      </c>
      <c r="H3295" s="162"/>
      <c r="I3295" s="155"/>
      <c r="J3295" s="155"/>
      <c r="K3295" s="155"/>
      <c r="L3295" s="155"/>
      <c r="M3295" s="155"/>
      <c r="N3295" s="155"/>
      <c r="O3295" s="155"/>
      <c r="P3295" s="155"/>
      <c r="Q3295" s="155"/>
      <c r="R3295" s="155"/>
      <c r="S3295" s="155"/>
      <c r="T3295" s="155"/>
      <c r="U3295" s="155"/>
      <c r="V3295" s="155"/>
      <c r="W3295" s="155"/>
      <c r="X3295" s="155"/>
      <c r="Y3295" s="155"/>
      <c r="Z3295" s="155"/>
      <c r="AA3295" s="155"/>
      <c r="AB3295" s="155"/>
      <c r="AC3295" s="155"/>
      <c r="AD3295" s="155"/>
      <c r="AE3295" s="155"/>
      <c r="AF3295" s="155"/>
      <c r="AG3295" s="155"/>
      <c r="AH3295" s="155"/>
      <c r="AI3295" s="155"/>
      <c r="AJ3295" s="155"/>
      <c r="AK3295" s="155"/>
      <c r="AL3295" s="155"/>
      <c r="AM3295" s="155"/>
      <c r="AN3295" s="155"/>
      <c r="AO3295" s="155"/>
      <c r="AP3295" s="155"/>
      <c r="AQ3295" s="155"/>
      <c r="AR3295" s="155"/>
    </row>
    <row r="3296" spans="1:44" ht="102" x14ac:dyDescent="0.3">
      <c r="A3296" s="155"/>
      <c r="B3296" s="161" t="s">
        <v>2350</v>
      </c>
      <c r="C3296" s="162" t="s">
        <v>688</v>
      </c>
      <c r="D3296" s="170">
        <v>2486.79</v>
      </c>
      <c r="E3296" s="171">
        <v>2486.79</v>
      </c>
      <c r="F3296" s="165" t="s">
        <v>4107</v>
      </c>
      <c r="G3296" s="166" t="s">
        <v>3481</v>
      </c>
      <c r="H3296" s="167"/>
      <c r="I3296" s="155"/>
      <c r="J3296" s="155"/>
      <c r="K3296" s="155"/>
      <c r="L3296" s="155"/>
      <c r="M3296" s="155"/>
      <c r="N3296" s="155"/>
      <c r="O3296" s="155"/>
      <c r="P3296" s="155"/>
      <c r="Q3296" s="155"/>
      <c r="R3296" s="155"/>
      <c r="S3296" s="155"/>
      <c r="T3296" s="155"/>
      <c r="U3296" s="155"/>
      <c r="V3296" s="155"/>
      <c r="W3296" s="155"/>
      <c r="X3296" s="155"/>
      <c r="Y3296" s="155"/>
      <c r="Z3296" s="155"/>
      <c r="AA3296" s="155"/>
      <c r="AB3296" s="155"/>
      <c r="AC3296" s="155"/>
      <c r="AD3296" s="155"/>
      <c r="AE3296" s="155"/>
      <c r="AF3296" s="155"/>
      <c r="AG3296" s="155"/>
      <c r="AH3296" s="155"/>
      <c r="AI3296" s="155"/>
      <c r="AJ3296" s="155"/>
      <c r="AK3296" s="155"/>
      <c r="AL3296" s="155"/>
      <c r="AM3296" s="155"/>
      <c r="AN3296" s="155"/>
      <c r="AO3296" s="155"/>
      <c r="AP3296" s="155"/>
      <c r="AQ3296" s="155"/>
      <c r="AR3296" s="155"/>
    </row>
    <row r="3297" spans="1:44" ht="102" hidden="1" x14ac:dyDescent="0.3">
      <c r="A3297" s="155"/>
      <c r="B3297" s="165" t="s">
        <v>4107</v>
      </c>
      <c r="C3297" s="162"/>
      <c r="D3297" s="170">
        <v>2486.79</v>
      </c>
      <c r="E3297" s="171">
        <v>2486.79</v>
      </c>
      <c r="F3297" s="166" t="s">
        <v>3481</v>
      </c>
      <c r="G3297" s="161" t="s">
        <v>1840</v>
      </c>
      <c r="H3297" s="162" t="s">
        <v>1185</v>
      </c>
      <c r="I3297" s="155"/>
      <c r="J3297" s="155"/>
      <c r="K3297" s="155"/>
      <c r="L3297" s="155"/>
      <c r="M3297" s="155"/>
      <c r="N3297" s="155"/>
      <c r="O3297" s="155"/>
      <c r="P3297" s="155"/>
      <c r="Q3297" s="155"/>
      <c r="R3297" s="155"/>
      <c r="S3297" s="155"/>
      <c r="T3297" s="155"/>
      <c r="U3297" s="155"/>
      <c r="V3297" s="155"/>
      <c r="W3297" s="155"/>
      <c r="X3297" s="155"/>
      <c r="Y3297" s="155"/>
      <c r="Z3297" s="155"/>
      <c r="AA3297" s="155"/>
      <c r="AB3297" s="155"/>
      <c r="AC3297" s="155"/>
      <c r="AD3297" s="155"/>
      <c r="AE3297" s="155"/>
      <c r="AF3297" s="155"/>
      <c r="AG3297" s="155"/>
      <c r="AH3297" s="155"/>
      <c r="AI3297" s="155"/>
      <c r="AJ3297" s="155"/>
      <c r="AK3297" s="155"/>
      <c r="AL3297" s="155"/>
      <c r="AM3297" s="155"/>
      <c r="AN3297" s="155"/>
      <c r="AO3297" s="155"/>
      <c r="AP3297" s="155"/>
      <c r="AQ3297" s="155"/>
      <c r="AR3297" s="155"/>
    </row>
    <row r="3298" spans="1:44" ht="102" hidden="1" x14ac:dyDescent="0.3">
      <c r="A3298" s="155"/>
      <c r="B3298" s="166" t="s">
        <v>3481</v>
      </c>
      <c r="C3298" s="167"/>
      <c r="D3298" s="170">
        <v>2486.79</v>
      </c>
      <c r="E3298" s="171">
        <v>2486.79</v>
      </c>
      <c r="F3298" s="161" t="s">
        <v>1840</v>
      </c>
      <c r="G3298" s="165" t="s">
        <v>4107</v>
      </c>
      <c r="H3298" s="162"/>
      <c r="I3298" s="155"/>
      <c r="J3298" s="155"/>
      <c r="K3298" s="155"/>
      <c r="L3298" s="155"/>
      <c r="M3298" s="155"/>
      <c r="N3298" s="155"/>
      <c r="O3298" s="155"/>
      <c r="P3298" s="155"/>
      <c r="Q3298" s="155"/>
      <c r="R3298" s="155"/>
      <c r="S3298" s="155"/>
      <c r="T3298" s="155"/>
      <c r="U3298" s="155"/>
      <c r="V3298" s="155"/>
      <c r="W3298" s="155"/>
      <c r="X3298" s="155"/>
      <c r="Y3298" s="155"/>
      <c r="Z3298" s="155"/>
      <c r="AA3298" s="155"/>
      <c r="AB3298" s="155"/>
      <c r="AC3298" s="155"/>
      <c r="AD3298" s="155"/>
      <c r="AE3298" s="155"/>
      <c r="AF3298" s="155"/>
      <c r="AG3298" s="155"/>
      <c r="AH3298" s="155"/>
      <c r="AI3298" s="155"/>
      <c r="AJ3298" s="155"/>
      <c r="AK3298" s="155"/>
      <c r="AL3298" s="155"/>
      <c r="AM3298" s="155"/>
      <c r="AN3298" s="155"/>
      <c r="AO3298" s="155"/>
      <c r="AP3298" s="155"/>
      <c r="AQ3298" s="155"/>
      <c r="AR3298" s="155"/>
    </row>
    <row r="3299" spans="1:44" ht="102" x14ac:dyDescent="0.3">
      <c r="A3299" s="155"/>
      <c r="B3299" s="161" t="s">
        <v>1840</v>
      </c>
      <c r="C3299" s="162" t="s">
        <v>1185</v>
      </c>
      <c r="D3299" s="170">
        <v>2796.03</v>
      </c>
      <c r="E3299" s="171">
        <v>2796.03</v>
      </c>
      <c r="F3299" s="165" t="s">
        <v>4107</v>
      </c>
      <c r="G3299" s="166" t="s">
        <v>3295</v>
      </c>
      <c r="H3299" s="167"/>
      <c r="I3299" s="155"/>
      <c r="J3299" s="155"/>
      <c r="K3299" s="155"/>
      <c r="L3299" s="155"/>
      <c r="M3299" s="155"/>
      <c r="N3299" s="155"/>
      <c r="O3299" s="155"/>
      <c r="P3299" s="155"/>
      <c r="Q3299" s="155"/>
      <c r="R3299" s="155"/>
      <c r="S3299" s="155"/>
      <c r="T3299" s="155"/>
      <c r="U3299" s="155"/>
      <c r="V3299" s="155"/>
      <c r="W3299" s="155"/>
      <c r="X3299" s="155"/>
      <c r="Y3299" s="155"/>
      <c r="Z3299" s="155"/>
      <c r="AA3299" s="155"/>
      <c r="AB3299" s="155"/>
      <c r="AC3299" s="155"/>
      <c r="AD3299" s="155"/>
      <c r="AE3299" s="155"/>
      <c r="AF3299" s="155"/>
      <c r="AG3299" s="155"/>
      <c r="AH3299" s="155"/>
      <c r="AI3299" s="155"/>
      <c r="AJ3299" s="155"/>
      <c r="AK3299" s="155"/>
      <c r="AL3299" s="155"/>
      <c r="AM3299" s="155"/>
      <c r="AN3299" s="155"/>
      <c r="AO3299" s="155"/>
      <c r="AP3299" s="155"/>
      <c r="AQ3299" s="155"/>
      <c r="AR3299" s="155"/>
    </row>
    <row r="3300" spans="1:44" ht="102" hidden="1" x14ac:dyDescent="0.3">
      <c r="A3300" s="155"/>
      <c r="B3300" s="165" t="s">
        <v>4107</v>
      </c>
      <c r="C3300" s="162"/>
      <c r="D3300" s="170">
        <v>2796.03</v>
      </c>
      <c r="E3300" s="171">
        <v>2796.03</v>
      </c>
      <c r="F3300" s="166" t="s">
        <v>3295</v>
      </c>
      <c r="G3300" s="161" t="s">
        <v>1781</v>
      </c>
      <c r="H3300" s="162" t="s">
        <v>824</v>
      </c>
      <c r="I3300" s="155"/>
      <c r="J3300" s="155"/>
      <c r="K3300" s="155"/>
      <c r="L3300" s="155"/>
      <c r="M3300" s="155"/>
      <c r="N3300" s="155"/>
      <c r="O3300" s="155"/>
      <c r="P3300" s="155"/>
      <c r="Q3300" s="155"/>
      <c r="R3300" s="155"/>
      <c r="S3300" s="155"/>
      <c r="T3300" s="155"/>
      <c r="U3300" s="155"/>
      <c r="V3300" s="155"/>
      <c r="W3300" s="155"/>
      <c r="X3300" s="155"/>
      <c r="Y3300" s="155"/>
      <c r="Z3300" s="155"/>
      <c r="AA3300" s="155"/>
      <c r="AB3300" s="155"/>
      <c r="AC3300" s="155"/>
      <c r="AD3300" s="155"/>
      <c r="AE3300" s="155"/>
      <c r="AF3300" s="155"/>
      <c r="AG3300" s="155"/>
      <c r="AH3300" s="155"/>
      <c r="AI3300" s="155"/>
      <c r="AJ3300" s="155"/>
      <c r="AK3300" s="155"/>
      <c r="AL3300" s="155"/>
      <c r="AM3300" s="155"/>
      <c r="AN3300" s="155"/>
      <c r="AO3300" s="155"/>
      <c r="AP3300" s="155"/>
      <c r="AQ3300" s="155"/>
      <c r="AR3300" s="155"/>
    </row>
    <row r="3301" spans="1:44" ht="102" hidden="1" x14ac:dyDescent="0.3">
      <c r="A3301" s="155"/>
      <c r="B3301" s="166" t="s">
        <v>3295</v>
      </c>
      <c r="C3301" s="167"/>
      <c r="D3301" s="170">
        <v>2796.03</v>
      </c>
      <c r="E3301" s="171">
        <v>2796.03</v>
      </c>
      <c r="F3301" s="161" t="s">
        <v>1781</v>
      </c>
      <c r="G3301" s="165" t="s">
        <v>4107</v>
      </c>
      <c r="H3301" s="162"/>
      <c r="I3301" s="155"/>
      <c r="J3301" s="155"/>
      <c r="K3301" s="155"/>
      <c r="L3301" s="155"/>
      <c r="M3301" s="155"/>
      <c r="N3301" s="155"/>
      <c r="O3301" s="155"/>
      <c r="P3301" s="155"/>
      <c r="Q3301" s="155"/>
      <c r="R3301" s="155"/>
      <c r="S3301" s="155"/>
      <c r="T3301" s="155"/>
      <c r="U3301" s="155"/>
      <c r="V3301" s="155"/>
      <c r="W3301" s="155"/>
      <c r="X3301" s="155"/>
      <c r="Y3301" s="155"/>
      <c r="Z3301" s="155"/>
      <c r="AA3301" s="155"/>
      <c r="AB3301" s="155"/>
      <c r="AC3301" s="155"/>
      <c r="AD3301" s="155"/>
      <c r="AE3301" s="155"/>
      <c r="AF3301" s="155"/>
      <c r="AG3301" s="155"/>
      <c r="AH3301" s="155"/>
      <c r="AI3301" s="155"/>
      <c r="AJ3301" s="155"/>
      <c r="AK3301" s="155"/>
      <c r="AL3301" s="155"/>
      <c r="AM3301" s="155"/>
      <c r="AN3301" s="155"/>
      <c r="AO3301" s="155"/>
      <c r="AP3301" s="155"/>
      <c r="AQ3301" s="155"/>
      <c r="AR3301" s="155"/>
    </row>
    <row r="3302" spans="1:44" ht="102" x14ac:dyDescent="0.3">
      <c r="A3302" s="155"/>
      <c r="B3302" s="161" t="s">
        <v>1781</v>
      </c>
      <c r="C3302" s="162" t="s">
        <v>824</v>
      </c>
      <c r="D3302" s="170">
        <v>3216.94</v>
      </c>
      <c r="E3302" s="171">
        <v>3216.94</v>
      </c>
      <c r="F3302" s="165" t="s">
        <v>4107</v>
      </c>
      <c r="G3302" s="166" t="s">
        <v>3296</v>
      </c>
      <c r="H3302" s="167"/>
      <c r="I3302" s="155"/>
      <c r="J3302" s="155"/>
      <c r="K3302" s="155"/>
      <c r="L3302" s="155"/>
      <c r="M3302" s="155"/>
      <c r="N3302" s="155"/>
      <c r="O3302" s="155"/>
      <c r="P3302" s="155"/>
      <c r="Q3302" s="155"/>
      <c r="R3302" s="155"/>
      <c r="S3302" s="155"/>
      <c r="T3302" s="155"/>
      <c r="U3302" s="155"/>
      <c r="V3302" s="155"/>
      <c r="W3302" s="155"/>
      <c r="X3302" s="155"/>
      <c r="Y3302" s="155"/>
      <c r="Z3302" s="155"/>
      <c r="AA3302" s="155"/>
      <c r="AB3302" s="155"/>
      <c r="AC3302" s="155"/>
      <c r="AD3302" s="155"/>
      <c r="AE3302" s="155"/>
      <c r="AF3302" s="155"/>
      <c r="AG3302" s="155"/>
      <c r="AH3302" s="155"/>
      <c r="AI3302" s="155"/>
      <c r="AJ3302" s="155"/>
      <c r="AK3302" s="155"/>
      <c r="AL3302" s="155"/>
      <c r="AM3302" s="155"/>
      <c r="AN3302" s="155"/>
      <c r="AO3302" s="155"/>
      <c r="AP3302" s="155"/>
      <c r="AQ3302" s="155"/>
      <c r="AR3302" s="155"/>
    </row>
    <row r="3303" spans="1:44" ht="102" hidden="1" x14ac:dyDescent="0.3">
      <c r="A3303" s="155"/>
      <c r="B3303" s="165" t="s">
        <v>4107</v>
      </c>
      <c r="C3303" s="162"/>
      <c r="D3303" s="170">
        <v>3216.94</v>
      </c>
      <c r="E3303" s="171">
        <v>3216.94</v>
      </c>
      <c r="F3303" s="166" t="s">
        <v>3296</v>
      </c>
      <c r="G3303" s="161" t="s">
        <v>1733</v>
      </c>
      <c r="H3303" s="162" t="s">
        <v>1055</v>
      </c>
      <c r="I3303" s="155"/>
      <c r="J3303" s="155"/>
      <c r="K3303" s="155"/>
      <c r="L3303" s="155"/>
      <c r="M3303" s="155"/>
      <c r="N3303" s="155"/>
      <c r="O3303" s="155"/>
      <c r="P3303" s="155"/>
      <c r="Q3303" s="155"/>
      <c r="R3303" s="155"/>
      <c r="S3303" s="155"/>
      <c r="T3303" s="155"/>
      <c r="U3303" s="155"/>
      <c r="V3303" s="155"/>
      <c r="W3303" s="155"/>
      <c r="X3303" s="155"/>
      <c r="Y3303" s="155"/>
      <c r="Z3303" s="155"/>
      <c r="AA3303" s="155"/>
      <c r="AB3303" s="155"/>
      <c r="AC3303" s="155"/>
      <c r="AD3303" s="155"/>
      <c r="AE3303" s="155"/>
      <c r="AF3303" s="155"/>
      <c r="AG3303" s="155"/>
      <c r="AH3303" s="155"/>
      <c r="AI3303" s="155"/>
      <c r="AJ3303" s="155"/>
      <c r="AK3303" s="155"/>
      <c r="AL3303" s="155"/>
      <c r="AM3303" s="155"/>
      <c r="AN3303" s="155"/>
      <c r="AO3303" s="155"/>
      <c r="AP3303" s="155"/>
      <c r="AQ3303" s="155"/>
      <c r="AR3303" s="155"/>
    </row>
    <row r="3304" spans="1:44" ht="102" hidden="1" x14ac:dyDescent="0.3">
      <c r="A3304" s="155"/>
      <c r="B3304" s="166" t="s">
        <v>3296</v>
      </c>
      <c r="C3304" s="167"/>
      <c r="D3304" s="170">
        <v>3216.94</v>
      </c>
      <c r="E3304" s="171">
        <v>3216.94</v>
      </c>
      <c r="F3304" s="161" t="s">
        <v>1733</v>
      </c>
      <c r="G3304" s="165" t="s">
        <v>4107</v>
      </c>
      <c r="H3304" s="162"/>
      <c r="I3304" s="155"/>
      <c r="J3304" s="155"/>
      <c r="K3304" s="155"/>
      <c r="L3304" s="155"/>
      <c r="M3304" s="155"/>
      <c r="N3304" s="155"/>
      <c r="O3304" s="155"/>
      <c r="P3304" s="155"/>
      <c r="Q3304" s="155"/>
      <c r="R3304" s="155"/>
      <c r="S3304" s="155"/>
      <c r="T3304" s="155"/>
      <c r="U3304" s="155"/>
      <c r="V3304" s="155"/>
      <c r="W3304" s="155"/>
      <c r="X3304" s="155"/>
      <c r="Y3304" s="155"/>
      <c r="Z3304" s="155"/>
      <c r="AA3304" s="155"/>
      <c r="AB3304" s="155"/>
      <c r="AC3304" s="155"/>
      <c r="AD3304" s="155"/>
      <c r="AE3304" s="155"/>
      <c r="AF3304" s="155"/>
      <c r="AG3304" s="155"/>
      <c r="AH3304" s="155"/>
      <c r="AI3304" s="155"/>
      <c r="AJ3304" s="155"/>
      <c r="AK3304" s="155"/>
      <c r="AL3304" s="155"/>
      <c r="AM3304" s="155"/>
      <c r="AN3304" s="155"/>
      <c r="AO3304" s="155"/>
      <c r="AP3304" s="155"/>
      <c r="AQ3304" s="155"/>
      <c r="AR3304" s="155"/>
    </row>
    <row r="3305" spans="1:44" ht="102" x14ac:dyDescent="0.3">
      <c r="A3305" s="155"/>
      <c r="B3305" s="161" t="s">
        <v>1733</v>
      </c>
      <c r="C3305" s="162" t="s">
        <v>1055</v>
      </c>
      <c r="D3305" s="170">
        <v>1726.58</v>
      </c>
      <c r="E3305" s="171">
        <v>1726.58</v>
      </c>
      <c r="F3305" s="165" t="s">
        <v>4107</v>
      </c>
      <c r="G3305" s="166" t="s">
        <v>3297</v>
      </c>
      <c r="H3305" s="167"/>
      <c r="I3305" s="155"/>
      <c r="J3305" s="155"/>
      <c r="K3305" s="155"/>
      <c r="L3305" s="155"/>
      <c r="M3305" s="155"/>
      <c r="N3305" s="155"/>
      <c r="O3305" s="155"/>
      <c r="P3305" s="155"/>
      <c r="Q3305" s="155"/>
      <c r="R3305" s="155"/>
      <c r="S3305" s="155"/>
      <c r="T3305" s="155"/>
      <c r="U3305" s="155"/>
      <c r="V3305" s="155"/>
      <c r="W3305" s="155"/>
      <c r="X3305" s="155"/>
      <c r="Y3305" s="155"/>
      <c r="Z3305" s="155"/>
      <c r="AA3305" s="155"/>
      <c r="AB3305" s="155"/>
      <c r="AC3305" s="155"/>
      <c r="AD3305" s="155"/>
      <c r="AE3305" s="155"/>
      <c r="AF3305" s="155"/>
      <c r="AG3305" s="155"/>
      <c r="AH3305" s="155"/>
      <c r="AI3305" s="155"/>
      <c r="AJ3305" s="155"/>
      <c r="AK3305" s="155"/>
      <c r="AL3305" s="155"/>
      <c r="AM3305" s="155"/>
      <c r="AN3305" s="155"/>
      <c r="AO3305" s="155"/>
      <c r="AP3305" s="155"/>
      <c r="AQ3305" s="155"/>
      <c r="AR3305" s="155"/>
    </row>
    <row r="3306" spans="1:44" ht="102" hidden="1" x14ac:dyDescent="0.3">
      <c r="A3306" s="155"/>
      <c r="B3306" s="165" t="s">
        <v>4107</v>
      </c>
      <c r="C3306" s="162"/>
      <c r="D3306" s="170">
        <v>1726.58</v>
      </c>
      <c r="E3306" s="171">
        <v>1726.58</v>
      </c>
      <c r="F3306" s="166" t="s">
        <v>3297</v>
      </c>
      <c r="G3306" s="161" t="s">
        <v>2072</v>
      </c>
      <c r="H3306" s="162" t="s">
        <v>706</v>
      </c>
      <c r="I3306" s="155"/>
      <c r="J3306" s="155"/>
      <c r="K3306" s="155"/>
      <c r="L3306" s="155"/>
      <c r="M3306" s="155"/>
      <c r="N3306" s="155"/>
      <c r="O3306" s="155"/>
      <c r="P3306" s="155"/>
      <c r="Q3306" s="155"/>
      <c r="R3306" s="155"/>
      <c r="S3306" s="155"/>
      <c r="T3306" s="155"/>
      <c r="U3306" s="155"/>
      <c r="V3306" s="155"/>
      <c r="W3306" s="155"/>
      <c r="X3306" s="155"/>
      <c r="Y3306" s="155"/>
      <c r="Z3306" s="155"/>
      <c r="AA3306" s="155"/>
      <c r="AB3306" s="155"/>
      <c r="AC3306" s="155"/>
      <c r="AD3306" s="155"/>
      <c r="AE3306" s="155"/>
      <c r="AF3306" s="155"/>
      <c r="AG3306" s="155"/>
      <c r="AH3306" s="155"/>
      <c r="AI3306" s="155"/>
      <c r="AJ3306" s="155"/>
      <c r="AK3306" s="155"/>
      <c r="AL3306" s="155"/>
      <c r="AM3306" s="155"/>
      <c r="AN3306" s="155"/>
      <c r="AO3306" s="155"/>
      <c r="AP3306" s="155"/>
      <c r="AQ3306" s="155"/>
      <c r="AR3306" s="155"/>
    </row>
    <row r="3307" spans="1:44" ht="102" hidden="1" x14ac:dyDescent="0.3">
      <c r="A3307" s="155"/>
      <c r="B3307" s="166" t="s">
        <v>3297</v>
      </c>
      <c r="C3307" s="167"/>
      <c r="D3307" s="170">
        <v>1726.58</v>
      </c>
      <c r="E3307" s="171">
        <v>1726.58</v>
      </c>
      <c r="F3307" s="161" t="s">
        <v>2072</v>
      </c>
      <c r="G3307" s="165" t="s">
        <v>4107</v>
      </c>
      <c r="H3307" s="162"/>
      <c r="I3307" s="155"/>
      <c r="J3307" s="155"/>
      <c r="K3307" s="155"/>
      <c r="L3307" s="155"/>
      <c r="M3307" s="155"/>
      <c r="N3307" s="155"/>
      <c r="O3307" s="155"/>
      <c r="P3307" s="155"/>
      <c r="Q3307" s="155"/>
      <c r="R3307" s="155"/>
      <c r="S3307" s="155"/>
      <c r="T3307" s="155"/>
      <c r="U3307" s="155"/>
      <c r="V3307" s="155"/>
      <c r="W3307" s="155"/>
      <c r="X3307" s="155"/>
      <c r="Y3307" s="155"/>
      <c r="Z3307" s="155"/>
      <c r="AA3307" s="155"/>
      <c r="AB3307" s="155"/>
      <c r="AC3307" s="155"/>
      <c r="AD3307" s="155"/>
      <c r="AE3307" s="155"/>
      <c r="AF3307" s="155"/>
      <c r="AG3307" s="155"/>
      <c r="AH3307" s="155"/>
      <c r="AI3307" s="155"/>
      <c r="AJ3307" s="155"/>
      <c r="AK3307" s="155"/>
      <c r="AL3307" s="155"/>
      <c r="AM3307" s="155"/>
      <c r="AN3307" s="155"/>
      <c r="AO3307" s="155"/>
      <c r="AP3307" s="155"/>
      <c r="AQ3307" s="155"/>
      <c r="AR3307" s="155"/>
    </row>
    <row r="3308" spans="1:44" ht="102" x14ac:dyDescent="0.3">
      <c r="A3308" s="155"/>
      <c r="B3308" s="161" t="s">
        <v>2072</v>
      </c>
      <c r="C3308" s="162" t="s">
        <v>706</v>
      </c>
      <c r="D3308" s="170">
        <v>2486.79</v>
      </c>
      <c r="E3308" s="171">
        <v>2486.79</v>
      </c>
      <c r="F3308" s="165" t="s">
        <v>4107</v>
      </c>
      <c r="G3308" s="166" t="s">
        <v>3298</v>
      </c>
      <c r="H3308" s="167"/>
      <c r="I3308" s="155"/>
      <c r="J3308" s="155"/>
      <c r="K3308" s="155"/>
      <c r="L3308" s="155"/>
      <c r="M3308" s="155"/>
      <c r="N3308" s="155"/>
      <c r="O3308" s="155"/>
      <c r="P3308" s="155"/>
      <c r="Q3308" s="155"/>
      <c r="R3308" s="155"/>
      <c r="S3308" s="155"/>
      <c r="T3308" s="155"/>
      <c r="U3308" s="155"/>
      <c r="V3308" s="155"/>
      <c r="W3308" s="155"/>
      <c r="X3308" s="155"/>
      <c r="Y3308" s="155"/>
      <c r="Z3308" s="155"/>
      <c r="AA3308" s="155"/>
      <c r="AB3308" s="155"/>
      <c r="AC3308" s="155"/>
      <c r="AD3308" s="155"/>
      <c r="AE3308" s="155"/>
      <c r="AF3308" s="155"/>
      <c r="AG3308" s="155"/>
      <c r="AH3308" s="155"/>
      <c r="AI3308" s="155"/>
      <c r="AJ3308" s="155"/>
      <c r="AK3308" s="155"/>
      <c r="AL3308" s="155"/>
      <c r="AM3308" s="155"/>
      <c r="AN3308" s="155"/>
      <c r="AO3308" s="155"/>
      <c r="AP3308" s="155"/>
      <c r="AQ3308" s="155"/>
      <c r="AR3308" s="155"/>
    </row>
    <row r="3309" spans="1:44" ht="102" hidden="1" x14ac:dyDescent="0.3">
      <c r="A3309" s="155"/>
      <c r="B3309" s="165" t="s">
        <v>4107</v>
      </c>
      <c r="C3309" s="162"/>
      <c r="D3309" s="170">
        <v>2486.79</v>
      </c>
      <c r="E3309" s="171">
        <v>2486.79</v>
      </c>
      <c r="F3309" s="166" t="s">
        <v>3298</v>
      </c>
      <c r="G3309" s="161" t="s">
        <v>1778</v>
      </c>
      <c r="H3309" s="162" t="s">
        <v>1198</v>
      </c>
      <c r="I3309" s="155"/>
      <c r="J3309" s="155"/>
      <c r="K3309" s="155"/>
      <c r="L3309" s="155"/>
      <c r="M3309" s="155"/>
      <c r="N3309" s="155"/>
      <c r="O3309" s="155"/>
      <c r="P3309" s="155"/>
      <c r="Q3309" s="155"/>
      <c r="R3309" s="155"/>
      <c r="S3309" s="155"/>
      <c r="T3309" s="155"/>
      <c r="U3309" s="155"/>
      <c r="V3309" s="155"/>
      <c r="W3309" s="155"/>
      <c r="X3309" s="155"/>
      <c r="Y3309" s="155"/>
      <c r="Z3309" s="155"/>
      <c r="AA3309" s="155"/>
      <c r="AB3309" s="155"/>
      <c r="AC3309" s="155"/>
      <c r="AD3309" s="155"/>
      <c r="AE3309" s="155"/>
      <c r="AF3309" s="155"/>
      <c r="AG3309" s="155"/>
      <c r="AH3309" s="155"/>
      <c r="AI3309" s="155"/>
      <c r="AJ3309" s="155"/>
      <c r="AK3309" s="155"/>
      <c r="AL3309" s="155"/>
      <c r="AM3309" s="155"/>
      <c r="AN3309" s="155"/>
      <c r="AO3309" s="155"/>
      <c r="AP3309" s="155"/>
      <c r="AQ3309" s="155"/>
      <c r="AR3309" s="155"/>
    </row>
    <row r="3310" spans="1:44" ht="102" hidden="1" x14ac:dyDescent="0.3">
      <c r="A3310" s="155"/>
      <c r="B3310" s="166" t="s">
        <v>3298</v>
      </c>
      <c r="C3310" s="167"/>
      <c r="D3310" s="170">
        <v>2486.79</v>
      </c>
      <c r="E3310" s="171">
        <v>2486.79</v>
      </c>
      <c r="F3310" s="161" t="s">
        <v>1778</v>
      </c>
      <c r="G3310" s="165" t="s">
        <v>4107</v>
      </c>
      <c r="H3310" s="162"/>
      <c r="I3310" s="155"/>
      <c r="J3310" s="155"/>
      <c r="K3310" s="155"/>
      <c r="L3310" s="155"/>
      <c r="M3310" s="155"/>
      <c r="N3310" s="155"/>
      <c r="O3310" s="155"/>
      <c r="P3310" s="155"/>
      <c r="Q3310" s="155"/>
      <c r="R3310" s="155"/>
      <c r="S3310" s="155"/>
      <c r="T3310" s="155"/>
      <c r="U3310" s="155"/>
      <c r="V3310" s="155"/>
      <c r="W3310" s="155"/>
      <c r="X3310" s="155"/>
      <c r="Y3310" s="155"/>
      <c r="Z3310" s="155"/>
      <c r="AA3310" s="155"/>
      <c r="AB3310" s="155"/>
      <c r="AC3310" s="155"/>
      <c r="AD3310" s="155"/>
      <c r="AE3310" s="155"/>
      <c r="AF3310" s="155"/>
      <c r="AG3310" s="155"/>
      <c r="AH3310" s="155"/>
      <c r="AI3310" s="155"/>
      <c r="AJ3310" s="155"/>
      <c r="AK3310" s="155"/>
      <c r="AL3310" s="155"/>
      <c r="AM3310" s="155"/>
      <c r="AN3310" s="155"/>
      <c r="AO3310" s="155"/>
      <c r="AP3310" s="155"/>
      <c r="AQ3310" s="155"/>
      <c r="AR3310" s="155"/>
    </row>
    <row r="3311" spans="1:44" ht="102" x14ac:dyDescent="0.3">
      <c r="A3311" s="155"/>
      <c r="B3311" s="161" t="s">
        <v>1778</v>
      </c>
      <c r="C3311" s="162" t="s">
        <v>1198</v>
      </c>
      <c r="D3311" s="170">
        <v>2796.03</v>
      </c>
      <c r="E3311" s="171">
        <v>2796.03</v>
      </c>
      <c r="F3311" s="165" t="s">
        <v>4107</v>
      </c>
      <c r="G3311" s="166" t="s">
        <v>3299</v>
      </c>
      <c r="H3311" s="167"/>
      <c r="I3311" s="155"/>
      <c r="J3311" s="155"/>
      <c r="K3311" s="155"/>
      <c r="L3311" s="155"/>
      <c r="M3311" s="155"/>
      <c r="N3311" s="155"/>
      <c r="O3311" s="155"/>
      <c r="P3311" s="155"/>
      <c r="Q3311" s="155"/>
      <c r="R3311" s="155"/>
      <c r="S3311" s="155"/>
      <c r="T3311" s="155"/>
      <c r="U3311" s="155"/>
      <c r="V3311" s="155"/>
      <c r="W3311" s="155"/>
      <c r="X3311" s="155"/>
      <c r="Y3311" s="155"/>
      <c r="Z3311" s="155"/>
      <c r="AA3311" s="155"/>
      <c r="AB3311" s="155"/>
      <c r="AC3311" s="155"/>
      <c r="AD3311" s="155"/>
      <c r="AE3311" s="155"/>
      <c r="AF3311" s="155"/>
      <c r="AG3311" s="155"/>
      <c r="AH3311" s="155"/>
      <c r="AI3311" s="155"/>
      <c r="AJ3311" s="155"/>
      <c r="AK3311" s="155"/>
      <c r="AL3311" s="155"/>
      <c r="AM3311" s="155"/>
      <c r="AN3311" s="155"/>
      <c r="AO3311" s="155"/>
      <c r="AP3311" s="155"/>
      <c r="AQ3311" s="155"/>
      <c r="AR3311" s="155"/>
    </row>
    <row r="3312" spans="1:44" ht="102" hidden="1" x14ac:dyDescent="0.3">
      <c r="A3312" s="155"/>
      <c r="B3312" s="165" t="s">
        <v>4107</v>
      </c>
      <c r="C3312" s="162"/>
      <c r="D3312" s="170">
        <v>2796.03</v>
      </c>
      <c r="E3312" s="171">
        <v>2796.03</v>
      </c>
      <c r="F3312" s="166" t="s">
        <v>3299</v>
      </c>
      <c r="G3312" s="161" t="s">
        <v>1848</v>
      </c>
      <c r="H3312" s="162" t="s">
        <v>839</v>
      </c>
      <c r="I3312" s="155"/>
      <c r="J3312" s="155"/>
      <c r="K3312" s="155"/>
      <c r="L3312" s="155"/>
      <c r="M3312" s="155"/>
      <c r="N3312" s="155"/>
      <c r="O3312" s="155"/>
      <c r="P3312" s="155"/>
      <c r="Q3312" s="155"/>
      <c r="R3312" s="155"/>
      <c r="S3312" s="155"/>
      <c r="T3312" s="155"/>
      <c r="U3312" s="155"/>
      <c r="V3312" s="155"/>
      <c r="W3312" s="155"/>
      <c r="X3312" s="155"/>
      <c r="Y3312" s="155"/>
      <c r="Z3312" s="155"/>
      <c r="AA3312" s="155"/>
      <c r="AB3312" s="155"/>
      <c r="AC3312" s="155"/>
      <c r="AD3312" s="155"/>
      <c r="AE3312" s="155"/>
      <c r="AF3312" s="155"/>
      <c r="AG3312" s="155"/>
      <c r="AH3312" s="155"/>
      <c r="AI3312" s="155"/>
      <c r="AJ3312" s="155"/>
      <c r="AK3312" s="155"/>
      <c r="AL3312" s="155"/>
      <c r="AM3312" s="155"/>
      <c r="AN3312" s="155"/>
      <c r="AO3312" s="155"/>
      <c r="AP3312" s="155"/>
      <c r="AQ3312" s="155"/>
      <c r="AR3312" s="155"/>
    </row>
    <row r="3313" spans="1:44" ht="102" hidden="1" x14ac:dyDescent="0.3">
      <c r="A3313" s="155"/>
      <c r="B3313" s="166" t="s">
        <v>3299</v>
      </c>
      <c r="C3313" s="167"/>
      <c r="D3313" s="170">
        <v>2796.03</v>
      </c>
      <c r="E3313" s="171">
        <v>2796.03</v>
      </c>
      <c r="F3313" s="161" t="s">
        <v>1848</v>
      </c>
      <c r="G3313" s="165" t="s">
        <v>4107</v>
      </c>
      <c r="H3313" s="162"/>
      <c r="I3313" s="155"/>
      <c r="J3313" s="155"/>
      <c r="K3313" s="155"/>
      <c r="L3313" s="155"/>
      <c r="M3313" s="155"/>
      <c r="N3313" s="155"/>
      <c r="O3313" s="155"/>
      <c r="P3313" s="155"/>
      <c r="Q3313" s="155"/>
      <c r="R3313" s="155"/>
      <c r="S3313" s="155"/>
      <c r="T3313" s="155"/>
      <c r="U3313" s="155"/>
      <c r="V3313" s="155"/>
      <c r="W3313" s="155"/>
      <c r="X3313" s="155"/>
      <c r="Y3313" s="155"/>
      <c r="Z3313" s="155"/>
      <c r="AA3313" s="155"/>
      <c r="AB3313" s="155"/>
      <c r="AC3313" s="155"/>
      <c r="AD3313" s="155"/>
      <c r="AE3313" s="155"/>
      <c r="AF3313" s="155"/>
      <c r="AG3313" s="155"/>
      <c r="AH3313" s="155"/>
      <c r="AI3313" s="155"/>
      <c r="AJ3313" s="155"/>
      <c r="AK3313" s="155"/>
      <c r="AL3313" s="155"/>
      <c r="AM3313" s="155"/>
      <c r="AN3313" s="155"/>
      <c r="AO3313" s="155"/>
      <c r="AP3313" s="155"/>
      <c r="AQ3313" s="155"/>
      <c r="AR3313" s="155"/>
    </row>
    <row r="3314" spans="1:44" ht="102" x14ac:dyDescent="0.3">
      <c r="A3314" s="155"/>
      <c r="B3314" s="161" t="s">
        <v>1848</v>
      </c>
      <c r="C3314" s="162" t="s">
        <v>839</v>
      </c>
      <c r="D3314" s="170">
        <v>3216.94</v>
      </c>
      <c r="E3314" s="171">
        <v>3216.94</v>
      </c>
      <c r="F3314" s="165" t="s">
        <v>4107</v>
      </c>
      <c r="G3314" s="166" t="s">
        <v>3300</v>
      </c>
      <c r="H3314" s="167"/>
      <c r="I3314" s="155"/>
      <c r="J3314" s="155"/>
      <c r="K3314" s="155"/>
      <c r="L3314" s="155"/>
      <c r="M3314" s="155"/>
      <c r="N3314" s="155"/>
      <c r="O3314" s="155"/>
      <c r="P3314" s="155"/>
      <c r="Q3314" s="155"/>
      <c r="R3314" s="155"/>
      <c r="S3314" s="155"/>
      <c r="T3314" s="155"/>
      <c r="U3314" s="155"/>
      <c r="V3314" s="155"/>
      <c r="W3314" s="155"/>
      <c r="X3314" s="155"/>
      <c r="Y3314" s="155"/>
      <c r="Z3314" s="155"/>
      <c r="AA3314" s="155"/>
      <c r="AB3314" s="155"/>
      <c r="AC3314" s="155"/>
      <c r="AD3314" s="155"/>
      <c r="AE3314" s="155"/>
      <c r="AF3314" s="155"/>
      <c r="AG3314" s="155"/>
      <c r="AH3314" s="155"/>
      <c r="AI3314" s="155"/>
      <c r="AJ3314" s="155"/>
      <c r="AK3314" s="155"/>
      <c r="AL3314" s="155"/>
      <c r="AM3314" s="155"/>
      <c r="AN3314" s="155"/>
      <c r="AO3314" s="155"/>
      <c r="AP3314" s="155"/>
      <c r="AQ3314" s="155"/>
      <c r="AR3314" s="155"/>
    </row>
    <row r="3315" spans="1:44" ht="102" hidden="1" x14ac:dyDescent="0.3">
      <c r="A3315" s="155"/>
      <c r="B3315" s="165" t="s">
        <v>4107</v>
      </c>
      <c r="C3315" s="162"/>
      <c r="D3315" s="170">
        <v>3216.94</v>
      </c>
      <c r="E3315" s="171">
        <v>3216.94</v>
      </c>
      <c r="F3315" s="166" t="s">
        <v>3300</v>
      </c>
      <c r="G3315" s="161" t="s">
        <v>1701</v>
      </c>
      <c r="H3315" s="162" t="s">
        <v>682</v>
      </c>
      <c r="I3315" s="155"/>
      <c r="J3315" s="155"/>
      <c r="K3315" s="155"/>
      <c r="L3315" s="155"/>
      <c r="M3315" s="155"/>
      <c r="N3315" s="155"/>
      <c r="O3315" s="155"/>
      <c r="P3315" s="155"/>
      <c r="Q3315" s="155"/>
      <c r="R3315" s="155"/>
      <c r="S3315" s="155"/>
      <c r="T3315" s="155"/>
      <c r="U3315" s="155"/>
      <c r="V3315" s="155"/>
      <c r="W3315" s="155"/>
      <c r="X3315" s="155"/>
      <c r="Y3315" s="155"/>
      <c r="Z3315" s="155"/>
      <c r="AA3315" s="155"/>
      <c r="AB3315" s="155"/>
      <c r="AC3315" s="155"/>
      <c r="AD3315" s="155"/>
      <c r="AE3315" s="155"/>
      <c r="AF3315" s="155"/>
      <c r="AG3315" s="155"/>
      <c r="AH3315" s="155"/>
      <c r="AI3315" s="155"/>
      <c r="AJ3315" s="155"/>
      <c r="AK3315" s="155"/>
      <c r="AL3315" s="155"/>
      <c r="AM3315" s="155"/>
      <c r="AN3315" s="155"/>
      <c r="AO3315" s="155"/>
      <c r="AP3315" s="155"/>
      <c r="AQ3315" s="155"/>
      <c r="AR3315" s="155"/>
    </row>
    <row r="3316" spans="1:44" ht="102" hidden="1" x14ac:dyDescent="0.3">
      <c r="A3316" s="155"/>
      <c r="B3316" s="166" t="s">
        <v>3300</v>
      </c>
      <c r="C3316" s="167"/>
      <c r="D3316" s="170">
        <v>3216.94</v>
      </c>
      <c r="E3316" s="171">
        <v>3216.94</v>
      </c>
      <c r="F3316" s="161" t="s">
        <v>1701</v>
      </c>
      <c r="G3316" s="165" t="s">
        <v>4107</v>
      </c>
      <c r="H3316" s="162"/>
      <c r="I3316" s="155"/>
      <c r="J3316" s="155"/>
      <c r="K3316" s="155"/>
      <c r="L3316" s="155"/>
      <c r="M3316" s="155"/>
      <c r="N3316" s="155"/>
      <c r="O3316" s="155"/>
      <c r="P3316" s="155"/>
      <c r="Q3316" s="155"/>
      <c r="R3316" s="155"/>
      <c r="S3316" s="155"/>
      <c r="T3316" s="155"/>
      <c r="U3316" s="155"/>
      <c r="V3316" s="155"/>
      <c r="W3316" s="155"/>
      <c r="X3316" s="155"/>
      <c r="Y3316" s="155"/>
      <c r="Z3316" s="155"/>
      <c r="AA3316" s="155"/>
      <c r="AB3316" s="155"/>
      <c r="AC3316" s="155"/>
      <c r="AD3316" s="155"/>
      <c r="AE3316" s="155"/>
      <c r="AF3316" s="155"/>
      <c r="AG3316" s="155"/>
      <c r="AH3316" s="155"/>
      <c r="AI3316" s="155"/>
      <c r="AJ3316" s="155"/>
      <c r="AK3316" s="155"/>
      <c r="AL3316" s="155"/>
      <c r="AM3316" s="155"/>
      <c r="AN3316" s="155"/>
      <c r="AO3316" s="155"/>
      <c r="AP3316" s="155"/>
      <c r="AQ3316" s="155"/>
      <c r="AR3316" s="155"/>
    </row>
    <row r="3317" spans="1:44" ht="102" x14ac:dyDescent="0.3">
      <c r="A3317" s="155"/>
      <c r="B3317" s="161" t="s">
        <v>1701</v>
      </c>
      <c r="C3317" s="162" t="s">
        <v>682</v>
      </c>
      <c r="D3317" s="170">
        <v>1726.58</v>
      </c>
      <c r="E3317" s="171">
        <v>1726.58</v>
      </c>
      <c r="F3317" s="165" t="s">
        <v>4107</v>
      </c>
      <c r="G3317" s="166" t="s">
        <v>3301</v>
      </c>
      <c r="H3317" s="167"/>
      <c r="I3317" s="155"/>
      <c r="J3317" s="155"/>
      <c r="K3317" s="155"/>
      <c r="L3317" s="155"/>
      <c r="M3317" s="155"/>
      <c r="N3317" s="155"/>
      <c r="O3317" s="155"/>
      <c r="P3317" s="155"/>
      <c r="Q3317" s="155"/>
      <c r="R3317" s="155"/>
      <c r="S3317" s="155"/>
      <c r="T3317" s="155"/>
      <c r="U3317" s="155"/>
      <c r="V3317" s="155"/>
      <c r="W3317" s="155"/>
      <c r="X3317" s="155"/>
      <c r="Y3317" s="155"/>
      <c r="Z3317" s="155"/>
      <c r="AA3317" s="155"/>
      <c r="AB3317" s="155"/>
      <c r="AC3317" s="155"/>
      <c r="AD3317" s="155"/>
      <c r="AE3317" s="155"/>
      <c r="AF3317" s="155"/>
      <c r="AG3317" s="155"/>
      <c r="AH3317" s="155"/>
      <c r="AI3317" s="155"/>
      <c r="AJ3317" s="155"/>
      <c r="AK3317" s="155"/>
      <c r="AL3317" s="155"/>
      <c r="AM3317" s="155"/>
      <c r="AN3317" s="155"/>
      <c r="AO3317" s="155"/>
      <c r="AP3317" s="155"/>
      <c r="AQ3317" s="155"/>
      <c r="AR3317" s="155"/>
    </row>
    <row r="3318" spans="1:44" ht="102" hidden="1" x14ac:dyDescent="0.3">
      <c r="A3318" s="155"/>
      <c r="B3318" s="165" t="s">
        <v>4107</v>
      </c>
      <c r="C3318" s="162"/>
      <c r="D3318" s="170">
        <v>1726.58</v>
      </c>
      <c r="E3318" s="171">
        <v>1726.58</v>
      </c>
      <c r="F3318" s="166" t="s">
        <v>3301</v>
      </c>
      <c r="G3318" s="161" t="s">
        <v>1860</v>
      </c>
      <c r="H3318" s="162" t="s">
        <v>992</v>
      </c>
      <c r="I3318" s="155"/>
      <c r="J3318" s="155"/>
      <c r="K3318" s="155"/>
      <c r="L3318" s="155"/>
      <c r="M3318" s="155"/>
      <c r="N3318" s="155"/>
      <c r="O3318" s="155"/>
      <c r="P3318" s="155"/>
      <c r="Q3318" s="155"/>
      <c r="R3318" s="155"/>
      <c r="S3318" s="155"/>
      <c r="T3318" s="155"/>
      <c r="U3318" s="155"/>
      <c r="V3318" s="155"/>
      <c r="W3318" s="155"/>
      <c r="X3318" s="155"/>
      <c r="Y3318" s="155"/>
      <c r="Z3318" s="155"/>
      <c r="AA3318" s="155"/>
      <c r="AB3318" s="155"/>
      <c r="AC3318" s="155"/>
      <c r="AD3318" s="155"/>
      <c r="AE3318" s="155"/>
      <c r="AF3318" s="155"/>
      <c r="AG3318" s="155"/>
      <c r="AH3318" s="155"/>
      <c r="AI3318" s="155"/>
      <c r="AJ3318" s="155"/>
      <c r="AK3318" s="155"/>
      <c r="AL3318" s="155"/>
      <c r="AM3318" s="155"/>
      <c r="AN3318" s="155"/>
      <c r="AO3318" s="155"/>
      <c r="AP3318" s="155"/>
      <c r="AQ3318" s="155"/>
      <c r="AR3318" s="155"/>
    </row>
    <row r="3319" spans="1:44" ht="102" hidden="1" x14ac:dyDescent="0.3">
      <c r="A3319" s="155"/>
      <c r="B3319" s="166" t="s">
        <v>3301</v>
      </c>
      <c r="C3319" s="167"/>
      <c r="D3319" s="170">
        <v>1726.58</v>
      </c>
      <c r="E3319" s="171">
        <v>1726.58</v>
      </c>
      <c r="F3319" s="161" t="s">
        <v>1860</v>
      </c>
      <c r="G3319" s="165" t="s">
        <v>4107</v>
      </c>
      <c r="H3319" s="162"/>
      <c r="I3319" s="155"/>
      <c r="J3319" s="155"/>
      <c r="K3319" s="155"/>
      <c r="L3319" s="155"/>
      <c r="M3319" s="155"/>
      <c r="N3319" s="155"/>
      <c r="O3319" s="155"/>
      <c r="P3319" s="155"/>
      <c r="Q3319" s="155"/>
      <c r="R3319" s="155"/>
      <c r="S3319" s="155"/>
      <c r="T3319" s="155"/>
      <c r="U3319" s="155"/>
      <c r="V3319" s="155"/>
      <c r="W3319" s="155"/>
      <c r="X3319" s="155"/>
      <c r="Y3319" s="155"/>
      <c r="Z3319" s="155"/>
      <c r="AA3319" s="155"/>
      <c r="AB3319" s="155"/>
      <c r="AC3319" s="155"/>
      <c r="AD3319" s="155"/>
      <c r="AE3319" s="155"/>
      <c r="AF3319" s="155"/>
      <c r="AG3319" s="155"/>
      <c r="AH3319" s="155"/>
      <c r="AI3319" s="155"/>
      <c r="AJ3319" s="155"/>
      <c r="AK3319" s="155"/>
      <c r="AL3319" s="155"/>
      <c r="AM3319" s="155"/>
      <c r="AN3319" s="155"/>
      <c r="AO3319" s="155"/>
      <c r="AP3319" s="155"/>
      <c r="AQ3319" s="155"/>
      <c r="AR3319" s="155"/>
    </row>
    <row r="3320" spans="1:44" ht="102" x14ac:dyDescent="0.3">
      <c r="A3320" s="155"/>
      <c r="B3320" s="161" t="s">
        <v>1860</v>
      </c>
      <c r="C3320" s="162" t="s">
        <v>992</v>
      </c>
      <c r="D3320" s="170">
        <v>2486.79</v>
      </c>
      <c r="E3320" s="171">
        <v>2486.79</v>
      </c>
      <c r="F3320" s="165" t="s">
        <v>4107</v>
      </c>
      <c r="G3320" s="166" t="s">
        <v>3302</v>
      </c>
      <c r="H3320" s="167"/>
      <c r="I3320" s="155"/>
      <c r="J3320" s="155"/>
      <c r="K3320" s="155"/>
      <c r="L3320" s="155"/>
      <c r="M3320" s="155"/>
      <c r="N3320" s="155"/>
      <c r="O3320" s="155"/>
      <c r="P3320" s="155"/>
      <c r="Q3320" s="155"/>
      <c r="R3320" s="155"/>
      <c r="S3320" s="155"/>
      <c r="T3320" s="155"/>
      <c r="U3320" s="155"/>
      <c r="V3320" s="155"/>
      <c r="W3320" s="155"/>
      <c r="X3320" s="155"/>
      <c r="Y3320" s="155"/>
      <c r="Z3320" s="155"/>
      <c r="AA3320" s="155"/>
      <c r="AB3320" s="155"/>
      <c r="AC3320" s="155"/>
      <c r="AD3320" s="155"/>
      <c r="AE3320" s="155"/>
      <c r="AF3320" s="155"/>
      <c r="AG3320" s="155"/>
      <c r="AH3320" s="155"/>
      <c r="AI3320" s="155"/>
      <c r="AJ3320" s="155"/>
      <c r="AK3320" s="155"/>
      <c r="AL3320" s="155"/>
      <c r="AM3320" s="155"/>
      <c r="AN3320" s="155"/>
      <c r="AO3320" s="155"/>
      <c r="AP3320" s="155"/>
      <c r="AQ3320" s="155"/>
      <c r="AR3320" s="155"/>
    </row>
    <row r="3321" spans="1:44" ht="102" hidden="1" x14ac:dyDescent="0.3">
      <c r="A3321" s="155"/>
      <c r="B3321" s="165" t="s">
        <v>4107</v>
      </c>
      <c r="C3321" s="162"/>
      <c r="D3321" s="170">
        <v>2486.79</v>
      </c>
      <c r="E3321" s="171">
        <v>2486.79</v>
      </c>
      <c r="F3321" s="166" t="s">
        <v>3302</v>
      </c>
      <c r="G3321" s="161" t="s">
        <v>1849</v>
      </c>
      <c r="H3321" s="162" t="s">
        <v>615</v>
      </c>
      <c r="I3321" s="155"/>
      <c r="J3321" s="155"/>
      <c r="K3321" s="155"/>
      <c r="L3321" s="155"/>
      <c r="M3321" s="155"/>
      <c r="N3321" s="155"/>
      <c r="O3321" s="155"/>
      <c r="P3321" s="155"/>
      <c r="Q3321" s="155"/>
      <c r="R3321" s="155"/>
      <c r="S3321" s="155"/>
      <c r="T3321" s="155"/>
      <c r="U3321" s="155"/>
      <c r="V3321" s="155"/>
      <c r="W3321" s="155"/>
      <c r="X3321" s="155"/>
      <c r="Y3321" s="155"/>
      <c r="Z3321" s="155"/>
      <c r="AA3321" s="155"/>
      <c r="AB3321" s="155"/>
      <c r="AC3321" s="155"/>
      <c r="AD3321" s="155"/>
      <c r="AE3321" s="155"/>
      <c r="AF3321" s="155"/>
      <c r="AG3321" s="155"/>
      <c r="AH3321" s="155"/>
      <c r="AI3321" s="155"/>
      <c r="AJ3321" s="155"/>
      <c r="AK3321" s="155"/>
      <c r="AL3321" s="155"/>
      <c r="AM3321" s="155"/>
      <c r="AN3321" s="155"/>
      <c r="AO3321" s="155"/>
      <c r="AP3321" s="155"/>
      <c r="AQ3321" s="155"/>
      <c r="AR3321" s="155"/>
    </row>
    <row r="3322" spans="1:44" ht="102" hidden="1" x14ac:dyDescent="0.3">
      <c r="A3322" s="155"/>
      <c r="B3322" s="166" t="s">
        <v>3302</v>
      </c>
      <c r="C3322" s="167"/>
      <c r="D3322" s="170">
        <v>2486.79</v>
      </c>
      <c r="E3322" s="171">
        <v>2486.79</v>
      </c>
      <c r="F3322" s="161" t="s">
        <v>1849</v>
      </c>
      <c r="G3322" s="165" t="s">
        <v>4107</v>
      </c>
      <c r="H3322" s="162"/>
      <c r="I3322" s="155"/>
      <c r="J3322" s="155"/>
      <c r="K3322" s="155"/>
      <c r="L3322" s="155"/>
      <c r="M3322" s="155"/>
      <c r="N3322" s="155"/>
      <c r="O3322" s="155"/>
      <c r="P3322" s="155"/>
      <c r="Q3322" s="155"/>
      <c r="R3322" s="155"/>
      <c r="S3322" s="155"/>
      <c r="T3322" s="155"/>
      <c r="U3322" s="155"/>
      <c r="V3322" s="155"/>
      <c r="W3322" s="155"/>
      <c r="X3322" s="155"/>
      <c r="Y3322" s="155"/>
      <c r="Z3322" s="155"/>
      <c r="AA3322" s="155"/>
      <c r="AB3322" s="155"/>
      <c r="AC3322" s="155"/>
      <c r="AD3322" s="155"/>
      <c r="AE3322" s="155"/>
      <c r="AF3322" s="155"/>
      <c r="AG3322" s="155"/>
      <c r="AH3322" s="155"/>
      <c r="AI3322" s="155"/>
      <c r="AJ3322" s="155"/>
      <c r="AK3322" s="155"/>
      <c r="AL3322" s="155"/>
      <c r="AM3322" s="155"/>
      <c r="AN3322" s="155"/>
      <c r="AO3322" s="155"/>
      <c r="AP3322" s="155"/>
      <c r="AQ3322" s="155"/>
      <c r="AR3322" s="155"/>
    </row>
    <row r="3323" spans="1:44" ht="102" x14ac:dyDescent="0.3">
      <c r="A3323" s="155"/>
      <c r="B3323" s="161" t="s">
        <v>1849</v>
      </c>
      <c r="C3323" s="162" t="s">
        <v>615</v>
      </c>
      <c r="D3323" s="170">
        <v>2796.03</v>
      </c>
      <c r="E3323" s="171">
        <v>2796.03</v>
      </c>
      <c r="F3323" s="165" t="s">
        <v>4107</v>
      </c>
      <c r="G3323" s="166" t="s">
        <v>3303</v>
      </c>
      <c r="H3323" s="167"/>
      <c r="I3323" s="155"/>
      <c r="J3323" s="155"/>
      <c r="K3323" s="155"/>
      <c r="L3323" s="155"/>
      <c r="M3323" s="155"/>
      <c r="N3323" s="155"/>
      <c r="O3323" s="155"/>
      <c r="P3323" s="155"/>
      <c r="Q3323" s="155"/>
      <c r="R3323" s="155"/>
      <c r="S3323" s="155"/>
      <c r="T3323" s="155"/>
      <c r="U3323" s="155"/>
      <c r="V3323" s="155"/>
      <c r="W3323" s="155"/>
      <c r="X3323" s="155"/>
      <c r="Y3323" s="155"/>
      <c r="Z3323" s="155"/>
      <c r="AA3323" s="155"/>
      <c r="AB3323" s="155"/>
      <c r="AC3323" s="155"/>
      <c r="AD3323" s="155"/>
      <c r="AE3323" s="155"/>
      <c r="AF3323" s="155"/>
      <c r="AG3323" s="155"/>
      <c r="AH3323" s="155"/>
      <c r="AI3323" s="155"/>
      <c r="AJ3323" s="155"/>
      <c r="AK3323" s="155"/>
      <c r="AL3323" s="155"/>
      <c r="AM3323" s="155"/>
      <c r="AN3323" s="155"/>
      <c r="AO3323" s="155"/>
      <c r="AP3323" s="155"/>
      <c r="AQ3323" s="155"/>
      <c r="AR3323" s="155"/>
    </row>
    <row r="3324" spans="1:44" ht="102" hidden="1" x14ac:dyDescent="0.3">
      <c r="A3324" s="155"/>
      <c r="B3324" s="165" t="s">
        <v>4107</v>
      </c>
      <c r="C3324" s="162"/>
      <c r="D3324" s="170">
        <v>2796.03</v>
      </c>
      <c r="E3324" s="171">
        <v>2796.03</v>
      </c>
      <c r="F3324" s="166" t="s">
        <v>3303</v>
      </c>
      <c r="G3324" s="161" t="s">
        <v>1835</v>
      </c>
      <c r="H3324" s="162" t="s">
        <v>198</v>
      </c>
      <c r="I3324" s="155"/>
      <c r="J3324" s="155"/>
      <c r="K3324" s="155"/>
      <c r="L3324" s="155"/>
      <c r="M3324" s="155"/>
      <c r="N3324" s="155"/>
      <c r="O3324" s="155"/>
      <c r="P3324" s="155"/>
      <c r="Q3324" s="155"/>
      <c r="R3324" s="155"/>
      <c r="S3324" s="155"/>
      <c r="T3324" s="155"/>
      <c r="U3324" s="155"/>
      <c r="V3324" s="155"/>
      <c r="W3324" s="155"/>
      <c r="X3324" s="155"/>
      <c r="Y3324" s="155"/>
      <c r="Z3324" s="155"/>
      <c r="AA3324" s="155"/>
      <c r="AB3324" s="155"/>
      <c r="AC3324" s="155"/>
      <c r="AD3324" s="155"/>
      <c r="AE3324" s="155"/>
      <c r="AF3324" s="155"/>
      <c r="AG3324" s="155"/>
      <c r="AH3324" s="155"/>
      <c r="AI3324" s="155"/>
      <c r="AJ3324" s="155"/>
      <c r="AK3324" s="155"/>
      <c r="AL3324" s="155"/>
      <c r="AM3324" s="155"/>
      <c r="AN3324" s="155"/>
      <c r="AO3324" s="155"/>
      <c r="AP3324" s="155"/>
      <c r="AQ3324" s="155"/>
      <c r="AR3324" s="155"/>
    </row>
    <row r="3325" spans="1:44" ht="102" hidden="1" x14ac:dyDescent="0.3">
      <c r="A3325" s="155"/>
      <c r="B3325" s="166" t="s">
        <v>3303</v>
      </c>
      <c r="C3325" s="167"/>
      <c r="D3325" s="170">
        <v>2796.03</v>
      </c>
      <c r="E3325" s="171">
        <v>2796.03</v>
      </c>
      <c r="F3325" s="161" t="s">
        <v>1835</v>
      </c>
      <c r="G3325" s="165" t="s">
        <v>4107</v>
      </c>
      <c r="H3325" s="162"/>
      <c r="I3325" s="155"/>
      <c r="J3325" s="155"/>
      <c r="K3325" s="155"/>
      <c r="L3325" s="155"/>
      <c r="M3325" s="155"/>
      <c r="N3325" s="155"/>
      <c r="O3325" s="155"/>
      <c r="P3325" s="155"/>
      <c r="Q3325" s="155"/>
      <c r="R3325" s="155"/>
      <c r="S3325" s="155"/>
      <c r="T3325" s="155"/>
      <c r="U3325" s="155"/>
      <c r="V3325" s="155"/>
      <c r="W3325" s="155"/>
      <c r="X3325" s="155"/>
      <c r="Y3325" s="155"/>
      <c r="Z3325" s="155"/>
      <c r="AA3325" s="155"/>
      <c r="AB3325" s="155"/>
      <c r="AC3325" s="155"/>
      <c r="AD3325" s="155"/>
      <c r="AE3325" s="155"/>
      <c r="AF3325" s="155"/>
      <c r="AG3325" s="155"/>
      <c r="AH3325" s="155"/>
      <c r="AI3325" s="155"/>
      <c r="AJ3325" s="155"/>
      <c r="AK3325" s="155"/>
      <c r="AL3325" s="155"/>
      <c r="AM3325" s="155"/>
      <c r="AN3325" s="155"/>
      <c r="AO3325" s="155"/>
      <c r="AP3325" s="155"/>
      <c r="AQ3325" s="155"/>
      <c r="AR3325" s="155"/>
    </row>
    <row r="3326" spans="1:44" ht="102" x14ac:dyDescent="0.3">
      <c r="A3326" s="155"/>
      <c r="B3326" s="161" t="s">
        <v>1835</v>
      </c>
      <c r="C3326" s="162" t="s">
        <v>198</v>
      </c>
      <c r="D3326" s="170">
        <v>2396.6</v>
      </c>
      <c r="E3326" s="171">
        <v>2396.6</v>
      </c>
      <c r="F3326" s="165" t="s">
        <v>4107</v>
      </c>
      <c r="G3326" s="166" t="s">
        <v>2780</v>
      </c>
      <c r="H3326" s="167"/>
      <c r="I3326" s="155"/>
      <c r="J3326" s="155"/>
      <c r="K3326" s="155"/>
      <c r="L3326" s="155"/>
      <c r="M3326" s="155"/>
      <c r="N3326" s="155"/>
      <c r="O3326" s="155"/>
      <c r="P3326" s="155"/>
      <c r="Q3326" s="155"/>
      <c r="R3326" s="155"/>
      <c r="S3326" s="155"/>
      <c r="T3326" s="155"/>
      <c r="U3326" s="155"/>
      <c r="V3326" s="155"/>
      <c r="W3326" s="155"/>
      <c r="X3326" s="155"/>
      <c r="Y3326" s="155"/>
      <c r="Z3326" s="155"/>
      <c r="AA3326" s="155"/>
      <c r="AB3326" s="155"/>
      <c r="AC3326" s="155"/>
      <c r="AD3326" s="155"/>
      <c r="AE3326" s="155"/>
      <c r="AF3326" s="155"/>
      <c r="AG3326" s="155"/>
      <c r="AH3326" s="155"/>
      <c r="AI3326" s="155"/>
      <c r="AJ3326" s="155"/>
      <c r="AK3326" s="155"/>
      <c r="AL3326" s="155"/>
      <c r="AM3326" s="155"/>
      <c r="AN3326" s="155"/>
      <c r="AO3326" s="155"/>
      <c r="AP3326" s="155"/>
      <c r="AQ3326" s="155"/>
      <c r="AR3326" s="155"/>
    </row>
    <row r="3327" spans="1:44" ht="102" hidden="1" x14ac:dyDescent="0.3">
      <c r="A3327" s="155"/>
      <c r="B3327" s="165" t="s">
        <v>4107</v>
      </c>
      <c r="C3327" s="162"/>
      <c r="D3327" s="170">
        <v>2396.6</v>
      </c>
      <c r="E3327" s="171">
        <v>2396.6</v>
      </c>
      <c r="F3327" s="166" t="s">
        <v>2780</v>
      </c>
      <c r="G3327" s="161" t="s">
        <v>1846</v>
      </c>
      <c r="H3327" s="162" t="s">
        <v>1159</v>
      </c>
      <c r="I3327" s="155"/>
      <c r="J3327" s="155"/>
      <c r="K3327" s="155"/>
      <c r="L3327" s="155"/>
      <c r="M3327" s="155"/>
      <c r="N3327" s="155"/>
      <c r="O3327" s="155"/>
      <c r="P3327" s="155"/>
      <c r="Q3327" s="155"/>
      <c r="R3327" s="155"/>
      <c r="S3327" s="155"/>
      <c r="T3327" s="155"/>
      <c r="U3327" s="155"/>
      <c r="V3327" s="155"/>
      <c r="W3327" s="155"/>
      <c r="X3327" s="155"/>
      <c r="Y3327" s="155"/>
      <c r="Z3327" s="155"/>
      <c r="AA3327" s="155"/>
      <c r="AB3327" s="155"/>
      <c r="AC3327" s="155"/>
      <c r="AD3327" s="155"/>
      <c r="AE3327" s="155"/>
      <c r="AF3327" s="155"/>
      <c r="AG3327" s="155"/>
      <c r="AH3327" s="155"/>
      <c r="AI3327" s="155"/>
      <c r="AJ3327" s="155"/>
      <c r="AK3327" s="155"/>
      <c r="AL3327" s="155"/>
      <c r="AM3327" s="155"/>
      <c r="AN3327" s="155"/>
      <c r="AO3327" s="155"/>
      <c r="AP3327" s="155"/>
      <c r="AQ3327" s="155"/>
      <c r="AR3327" s="155"/>
    </row>
    <row r="3328" spans="1:44" ht="102" hidden="1" x14ac:dyDescent="0.3">
      <c r="A3328" s="155"/>
      <c r="B3328" s="166" t="s">
        <v>2780</v>
      </c>
      <c r="C3328" s="167"/>
      <c r="D3328" s="170">
        <v>2396.6</v>
      </c>
      <c r="E3328" s="171">
        <v>2396.6</v>
      </c>
      <c r="F3328" s="161" t="s">
        <v>1846</v>
      </c>
      <c r="G3328" s="165" t="s">
        <v>4107</v>
      </c>
      <c r="H3328" s="162"/>
      <c r="I3328" s="155"/>
      <c r="J3328" s="155"/>
      <c r="K3328" s="155"/>
      <c r="L3328" s="155"/>
      <c r="M3328" s="155"/>
      <c r="N3328" s="155"/>
      <c r="O3328" s="155"/>
      <c r="P3328" s="155"/>
      <c r="Q3328" s="155"/>
      <c r="R3328" s="155"/>
      <c r="S3328" s="155"/>
      <c r="T3328" s="155"/>
      <c r="U3328" s="155"/>
      <c r="V3328" s="155"/>
      <c r="W3328" s="155"/>
      <c r="X3328" s="155"/>
      <c r="Y3328" s="155"/>
      <c r="Z3328" s="155"/>
      <c r="AA3328" s="155"/>
      <c r="AB3328" s="155"/>
      <c r="AC3328" s="155"/>
      <c r="AD3328" s="155"/>
      <c r="AE3328" s="155"/>
      <c r="AF3328" s="155"/>
      <c r="AG3328" s="155"/>
      <c r="AH3328" s="155"/>
      <c r="AI3328" s="155"/>
      <c r="AJ3328" s="155"/>
      <c r="AK3328" s="155"/>
      <c r="AL3328" s="155"/>
      <c r="AM3328" s="155"/>
      <c r="AN3328" s="155"/>
      <c r="AO3328" s="155"/>
      <c r="AP3328" s="155"/>
      <c r="AQ3328" s="155"/>
      <c r="AR3328" s="155"/>
    </row>
    <row r="3329" spans="1:44" ht="102" x14ac:dyDescent="0.3">
      <c r="A3329" s="155"/>
      <c r="B3329" s="161" t="s">
        <v>1846</v>
      </c>
      <c r="C3329" s="162" t="s">
        <v>1159</v>
      </c>
      <c r="D3329" s="170">
        <v>3216.94</v>
      </c>
      <c r="E3329" s="171">
        <v>3216.94</v>
      </c>
      <c r="F3329" s="165" t="s">
        <v>4107</v>
      </c>
      <c r="G3329" s="166" t="s">
        <v>3304</v>
      </c>
      <c r="H3329" s="167"/>
      <c r="I3329" s="155"/>
      <c r="J3329" s="155"/>
      <c r="K3329" s="155"/>
      <c r="L3329" s="155"/>
      <c r="M3329" s="155"/>
      <c r="N3329" s="155"/>
      <c r="O3329" s="155"/>
      <c r="P3329" s="155"/>
      <c r="Q3329" s="155"/>
      <c r="R3329" s="155"/>
      <c r="S3329" s="155"/>
      <c r="T3329" s="155"/>
      <c r="U3329" s="155"/>
      <c r="V3329" s="155"/>
      <c r="W3329" s="155"/>
      <c r="X3329" s="155"/>
      <c r="Y3329" s="155"/>
      <c r="Z3329" s="155"/>
      <c r="AA3329" s="155"/>
      <c r="AB3329" s="155"/>
      <c r="AC3329" s="155"/>
      <c r="AD3329" s="155"/>
      <c r="AE3329" s="155"/>
      <c r="AF3329" s="155"/>
      <c r="AG3329" s="155"/>
      <c r="AH3329" s="155"/>
      <c r="AI3329" s="155"/>
      <c r="AJ3329" s="155"/>
      <c r="AK3329" s="155"/>
      <c r="AL3329" s="155"/>
      <c r="AM3329" s="155"/>
      <c r="AN3329" s="155"/>
      <c r="AO3329" s="155"/>
      <c r="AP3329" s="155"/>
      <c r="AQ3329" s="155"/>
      <c r="AR3329" s="155"/>
    </row>
    <row r="3330" spans="1:44" ht="102" hidden="1" x14ac:dyDescent="0.3">
      <c r="A3330" s="155"/>
      <c r="B3330" s="165" t="s">
        <v>4107</v>
      </c>
      <c r="C3330" s="162"/>
      <c r="D3330" s="170">
        <v>3216.94</v>
      </c>
      <c r="E3330" s="171">
        <v>3216.94</v>
      </c>
      <c r="F3330" s="166" t="s">
        <v>3304</v>
      </c>
      <c r="G3330" s="161" t="s">
        <v>2343</v>
      </c>
      <c r="H3330" s="162" t="s">
        <v>700</v>
      </c>
      <c r="I3330" s="155"/>
      <c r="J3330" s="155"/>
      <c r="K3330" s="155"/>
      <c r="L3330" s="155"/>
      <c r="M3330" s="155"/>
      <c r="N3330" s="155"/>
      <c r="O3330" s="155"/>
      <c r="P3330" s="155"/>
      <c r="Q3330" s="155"/>
      <c r="R3330" s="155"/>
      <c r="S3330" s="155"/>
      <c r="T3330" s="155"/>
      <c r="U3330" s="155"/>
      <c r="V3330" s="155"/>
      <c r="W3330" s="155"/>
      <c r="X3330" s="155"/>
      <c r="Y3330" s="155"/>
      <c r="Z3330" s="155"/>
      <c r="AA3330" s="155"/>
      <c r="AB3330" s="155"/>
      <c r="AC3330" s="155"/>
      <c r="AD3330" s="155"/>
      <c r="AE3330" s="155"/>
      <c r="AF3330" s="155"/>
      <c r="AG3330" s="155"/>
      <c r="AH3330" s="155"/>
      <c r="AI3330" s="155"/>
      <c r="AJ3330" s="155"/>
      <c r="AK3330" s="155"/>
      <c r="AL3330" s="155"/>
      <c r="AM3330" s="155"/>
      <c r="AN3330" s="155"/>
      <c r="AO3330" s="155"/>
      <c r="AP3330" s="155"/>
      <c r="AQ3330" s="155"/>
      <c r="AR3330" s="155"/>
    </row>
    <row r="3331" spans="1:44" ht="102" hidden="1" x14ac:dyDescent="0.3">
      <c r="A3331" s="155"/>
      <c r="B3331" s="166" t="s">
        <v>3304</v>
      </c>
      <c r="C3331" s="167"/>
      <c r="D3331" s="170">
        <v>3216.94</v>
      </c>
      <c r="E3331" s="171">
        <v>3216.94</v>
      </c>
      <c r="F3331" s="161" t="s">
        <v>2343</v>
      </c>
      <c r="G3331" s="165" t="s">
        <v>4107</v>
      </c>
      <c r="H3331" s="162"/>
      <c r="I3331" s="155"/>
      <c r="J3331" s="155"/>
      <c r="K3331" s="155"/>
      <c r="L3331" s="155"/>
      <c r="M3331" s="155"/>
      <c r="N3331" s="155"/>
      <c r="O3331" s="155"/>
      <c r="P3331" s="155"/>
      <c r="Q3331" s="155"/>
      <c r="R3331" s="155"/>
      <c r="S3331" s="155"/>
      <c r="T3331" s="155"/>
      <c r="U3331" s="155"/>
      <c r="V3331" s="155"/>
      <c r="W3331" s="155"/>
      <c r="X3331" s="155"/>
      <c r="Y3331" s="155"/>
      <c r="Z3331" s="155"/>
      <c r="AA3331" s="155"/>
      <c r="AB3331" s="155"/>
      <c r="AC3331" s="155"/>
      <c r="AD3331" s="155"/>
      <c r="AE3331" s="155"/>
      <c r="AF3331" s="155"/>
      <c r="AG3331" s="155"/>
      <c r="AH3331" s="155"/>
      <c r="AI3331" s="155"/>
      <c r="AJ3331" s="155"/>
      <c r="AK3331" s="155"/>
      <c r="AL3331" s="155"/>
      <c r="AM3331" s="155"/>
      <c r="AN3331" s="155"/>
      <c r="AO3331" s="155"/>
      <c r="AP3331" s="155"/>
      <c r="AQ3331" s="155"/>
      <c r="AR3331" s="155"/>
    </row>
    <row r="3332" spans="1:44" ht="102" x14ac:dyDescent="0.3">
      <c r="A3332" s="155"/>
      <c r="B3332" s="161" t="s">
        <v>2343</v>
      </c>
      <c r="C3332" s="162" t="s">
        <v>700</v>
      </c>
      <c r="D3332" s="170">
        <v>1726.58</v>
      </c>
      <c r="E3332" s="171">
        <v>1726.58</v>
      </c>
      <c r="F3332" s="165" t="s">
        <v>4107</v>
      </c>
      <c r="G3332" s="166" t="s">
        <v>3470</v>
      </c>
      <c r="H3332" s="167"/>
      <c r="I3332" s="155"/>
      <c r="J3332" s="155"/>
      <c r="K3332" s="155"/>
      <c r="L3332" s="155"/>
      <c r="M3332" s="155"/>
      <c r="N3332" s="155"/>
      <c r="O3332" s="155"/>
      <c r="P3332" s="155"/>
      <c r="Q3332" s="155"/>
      <c r="R3332" s="155"/>
      <c r="S3332" s="155"/>
      <c r="T3332" s="155"/>
      <c r="U3332" s="155"/>
      <c r="V3332" s="155"/>
      <c r="W3332" s="155"/>
      <c r="X3332" s="155"/>
      <c r="Y3332" s="155"/>
      <c r="Z3332" s="155"/>
      <c r="AA3332" s="155"/>
      <c r="AB3332" s="155"/>
      <c r="AC3332" s="155"/>
      <c r="AD3332" s="155"/>
      <c r="AE3332" s="155"/>
      <c r="AF3332" s="155"/>
      <c r="AG3332" s="155"/>
      <c r="AH3332" s="155"/>
      <c r="AI3332" s="155"/>
      <c r="AJ3332" s="155"/>
      <c r="AK3332" s="155"/>
      <c r="AL3332" s="155"/>
      <c r="AM3332" s="155"/>
      <c r="AN3332" s="155"/>
      <c r="AO3332" s="155"/>
      <c r="AP3332" s="155"/>
      <c r="AQ3332" s="155"/>
      <c r="AR3332" s="155"/>
    </row>
    <row r="3333" spans="1:44" ht="102" hidden="1" x14ac:dyDescent="0.3">
      <c r="A3333" s="155"/>
      <c r="B3333" s="165" t="s">
        <v>4107</v>
      </c>
      <c r="C3333" s="162"/>
      <c r="D3333" s="170">
        <v>1726.58</v>
      </c>
      <c r="E3333" s="171">
        <v>1726.58</v>
      </c>
      <c r="F3333" s="166" t="s">
        <v>3470</v>
      </c>
      <c r="G3333" s="161" t="s">
        <v>1829</v>
      </c>
      <c r="H3333" s="162" t="s">
        <v>689</v>
      </c>
      <c r="I3333" s="155"/>
      <c r="J3333" s="155"/>
      <c r="K3333" s="155"/>
      <c r="L3333" s="155"/>
      <c r="M3333" s="155"/>
      <c r="N3333" s="155"/>
      <c r="O3333" s="155"/>
      <c r="P3333" s="155"/>
      <c r="Q3333" s="155"/>
      <c r="R3333" s="155"/>
      <c r="S3333" s="155"/>
      <c r="T3333" s="155"/>
      <c r="U3333" s="155"/>
      <c r="V3333" s="155"/>
      <c r="W3333" s="155"/>
      <c r="X3333" s="155"/>
      <c r="Y3333" s="155"/>
      <c r="Z3333" s="155"/>
      <c r="AA3333" s="155"/>
      <c r="AB3333" s="155"/>
      <c r="AC3333" s="155"/>
      <c r="AD3333" s="155"/>
      <c r="AE3333" s="155"/>
      <c r="AF3333" s="155"/>
      <c r="AG3333" s="155"/>
      <c r="AH3333" s="155"/>
      <c r="AI3333" s="155"/>
      <c r="AJ3333" s="155"/>
      <c r="AK3333" s="155"/>
      <c r="AL3333" s="155"/>
      <c r="AM3333" s="155"/>
      <c r="AN3333" s="155"/>
      <c r="AO3333" s="155"/>
      <c r="AP3333" s="155"/>
      <c r="AQ3333" s="155"/>
      <c r="AR3333" s="155"/>
    </row>
    <row r="3334" spans="1:44" ht="102" hidden="1" x14ac:dyDescent="0.3">
      <c r="A3334" s="155"/>
      <c r="B3334" s="166" t="s">
        <v>3470</v>
      </c>
      <c r="C3334" s="167"/>
      <c r="D3334" s="170">
        <v>1726.58</v>
      </c>
      <c r="E3334" s="171">
        <v>1726.58</v>
      </c>
      <c r="F3334" s="161" t="s">
        <v>1829</v>
      </c>
      <c r="G3334" s="165" t="s">
        <v>4107</v>
      </c>
      <c r="H3334" s="162"/>
      <c r="I3334" s="155"/>
      <c r="J3334" s="155"/>
      <c r="K3334" s="155"/>
      <c r="L3334" s="155"/>
      <c r="M3334" s="155"/>
      <c r="N3334" s="155"/>
      <c r="O3334" s="155"/>
      <c r="P3334" s="155"/>
      <c r="Q3334" s="155"/>
      <c r="R3334" s="155"/>
      <c r="S3334" s="155"/>
      <c r="T3334" s="155"/>
      <c r="U3334" s="155"/>
      <c r="V3334" s="155"/>
      <c r="W3334" s="155"/>
      <c r="X3334" s="155"/>
      <c r="Y3334" s="155"/>
      <c r="Z3334" s="155"/>
      <c r="AA3334" s="155"/>
      <c r="AB3334" s="155"/>
      <c r="AC3334" s="155"/>
      <c r="AD3334" s="155"/>
      <c r="AE3334" s="155"/>
      <c r="AF3334" s="155"/>
      <c r="AG3334" s="155"/>
      <c r="AH3334" s="155"/>
      <c r="AI3334" s="155"/>
      <c r="AJ3334" s="155"/>
      <c r="AK3334" s="155"/>
      <c r="AL3334" s="155"/>
      <c r="AM3334" s="155"/>
      <c r="AN3334" s="155"/>
      <c r="AO3334" s="155"/>
      <c r="AP3334" s="155"/>
      <c r="AQ3334" s="155"/>
      <c r="AR3334" s="155"/>
    </row>
    <row r="3335" spans="1:44" ht="102" x14ac:dyDescent="0.3">
      <c r="A3335" s="155"/>
      <c r="B3335" s="161" t="s">
        <v>1829</v>
      </c>
      <c r="C3335" s="162" t="s">
        <v>689</v>
      </c>
      <c r="D3335" s="170">
        <v>2486.79</v>
      </c>
      <c r="E3335" s="171">
        <v>2486.79</v>
      </c>
      <c r="F3335" s="165" t="s">
        <v>4107</v>
      </c>
      <c r="G3335" s="166" t="s">
        <v>3305</v>
      </c>
      <c r="H3335" s="167"/>
      <c r="I3335" s="155"/>
      <c r="J3335" s="155"/>
      <c r="K3335" s="155"/>
      <c r="L3335" s="155"/>
      <c r="M3335" s="155"/>
      <c r="N3335" s="155"/>
      <c r="O3335" s="155"/>
      <c r="P3335" s="155"/>
      <c r="Q3335" s="155"/>
      <c r="R3335" s="155"/>
      <c r="S3335" s="155"/>
      <c r="T3335" s="155"/>
      <c r="U3335" s="155"/>
      <c r="V3335" s="155"/>
      <c r="W3335" s="155"/>
      <c r="X3335" s="155"/>
      <c r="Y3335" s="155"/>
      <c r="Z3335" s="155"/>
      <c r="AA3335" s="155"/>
      <c r="AB3335" s="155"/>
      <c r="AC3335" s="155"/>
      <c r="AD3335" s="155"/>
      <c r="AE3335" s="155"/>
      <c r="AF3335" s="155"/>
      <c r="AG3335" s="155"/>
      <c r="AH3335" s="155"/>
      <c r="AI3335" s="155"/>
      <c r="AJ3335" s="155"/>
      <c r="AK3335" s="155"/>
      <c r="AL3335" s="155"/>
      <c r="AM3335" s="155"/>
      <c r="AN3335" s="155"/>
      <c r="AO3335" s="155"/>
      <c r="AP3335" s="155"/>
      <c r="AQ3335" s="155"/>
      <c r="AR3335" s="155"/>
    </row>
    <row r="3336" spans="1:44" ht="102" hidden="1" x14ac:dyDescent="0.3">
      <c r="A3336" s="155"/>
      <c r="B3336" s="165" t="s">
        <v>4107</v>
      </c>
      <c r="C3336" s="162"/>
      <c r="D3336" s="170">
        <v>2486.79</v>
      </c>
      <c r="E3336" s="171">
        <v>2486.79</v>
      </c>
      <c r="F3336" s="166" t="s">
        <v>3305</v>
      </c>
      <c r="G3336" s="161" t="s">
        <v>1844</v>
      </c>
      <c r="H3336" s="162" t="s">
        <v>1108</v>
      </c>
      <c r="I3336" s="155"/>
      <c r="J3336" s="155"/>
      <c r="K3336" s="155"/>
      <c r="L3336" s="155"/>
      <c r="M3336" s="155"/>
      <c r="N3336" s="155"/>
      <c r="O3336" s="155"/>
      <c r="P3336" s="155"/>
      <c r="Q3336" s="155"/>
      <c r="R3336" s="155"/>
      <c r="S3336" s="155"/>
      <c r="T3336" s="155"/>
      <c r="U3336" s="155"/>
      <c r="V3336" s="155"/>
      <c r="W3336" s="155"/>
      <c r="X3336" s="155"/>
      <c r="Y3336" s="155"/>
      <c r="Z3336" s="155"/>
      <c r="AA3336" s="155"/>
      <c r="AB3336" s="155"/>
      <c r="AC3336" s="155"/>
      <c r="AD3336" s="155"/>
      <c r="AE3336" s="155"/>
      <c r="AF3336" s="155"/>
      <c r="AG3336" s="155"/>
      <c r="AH3336" s="155"/>
      <c r="AI3336" s="155"/>
      <c r="AJ3336" s="155"/>
      <c r="AK3336" s="155"/>
      <c r="AL3336" s="155"/>
      <c r="AM3336" s="155"/>
      <c r="AN3336" s="155"/>
      <c r="AO3336" s="155"/>
      <c r="AP3336" s="155"/>
      <c r="AQ3336" s="155"/>
      <c r="AR3336" s="155"/>
    </row>
    <row r="3337" spans="1:44" ht="102" hidden="1" x14ac:dyDescent="0.3">
      <c r="A3337" s="155"/>
      <c r="B3337" s="166" t="s">
        <v>3305</v>
      </c>
      <c r="C3337" s="167"/>
      <c r="D3337" s="170">
        <v>2486.79</v>
      </c>
      <c r="E3337" s="171">
        <v>2486.79</v>
      </c>
      <c r="F3337" s="161" t="s">
        <v>1844</v>
      </c>
      <c r="G3337" s="165" t="s">
        <v>4107</v>
      </c>
      <c r="H3337" s="162"/>
      <c r="I3337" s="155"/>
      <c r="J3337" s="155"/>
      <c r="K3337" s="155"/>
      <c r="L3337" s="155"/>
      <c r="M3337" s="155"/>
      <c r="N3337" s="155"/>
      <c r="O3337" s="155"/>
      <c r="P3337" s="155"/>
      <c r="Q3337" s="155"/>
      <c r="R3337" s="155"/>
      <c r="S3337" s="155"/>
      <c r="T3337" s="155"/>
      <c r="U3337" s="155"/>
      <c r="V3337" s="155"/>
      <c r="W3337" s="155"/>
      <c r="X3337" s="155"/>
      <c r="Y3337" s="155"/>
      <c r="Z3337" s="155"/>
      <c r="AA3337" s="155"/>
      <c r="AB3337" s="155"/>
      <c r="AC3337" s="155"/>
      <c r="AD3337" s="155"/>
      <c r="AE3337" s="155"/>
      <c r="AF3337" s="155"/>
      <c r="AG3337" s="155"/>
      <c r="AH3337" s="155"/>
      <c r="AI3337" s="155"/>
      <c r="AJ3337" s="155"/>
      <c r="AK3337" s="155"/>
      <c r="AL3337" s="155"/>
      <c r="AM3337" s="155"/>
      <c r="AN3337" s="155"/>
      <c r="AO3337" s="155"/>
      <c r="AP3337" s="155"/>
      <c r="AQ3337" s="155"/>
      <c r="AR3337" s="155"/>
    </row>
    <row r="3338" spans="1:44" ht="102" x14ac:dyDescent="0.3">
      <c r="A3338" s="155"/>
      <c r="B3338" s="161" t="s">
        <v>1844</v>
      </c>
      <c r="C3338" s="162" t="s">
        <v>1108</v>
      </c>
      <c r="D3338" s="170">
        <v>2796.03</v>
      </c>
      <c r="E3338" s="171">
        <v>2796.03</v>
      </c>
      <c r="F3338" s="165" t="s">
        <v>4107</v>
      </c>
      <c r="G3338" s="166" t="s">
        <v>3306</v>
      </c>
      <c r="H3338" s="167"/>
      <c r="I3338" s="155"/>
      <c r="J3338" s="155"/>
      <c r="K3338" s="155"/>
      <c r="L3338" s="155"/>
      <c r="M3338" s="155"/>
      <c r="N3338" s="155"/>
      <c r="O3338" s="155"/>
      <c r="P3338" s="155"/>
      <c r="Q3338" s="155"/>
      <c r="R3338" s="155"/>
      <c r="S3338" s="155"/>
      <c r="T3338" s="155"/>
      <c r="U3338" s="155"/>
      <c r="V3338" s="155"/>
      <c r="W3338" s="155"/>
      <c r="X3338" s="155"/>
      <c r="Y3338" s="155"/>
      <c r="Z3338" s="155"/>
      <c r="AA3338" s="155"/>
      <c r="AB3338" s="155"/>
      <c r="AC3338" s="155"/>
      <c r="AD3338" s="155"/>
      <c r="AE3338" s="155"/>
      <c r="AF3338" s="155"/>
      <c r="AG3338" s="155"/>
      <c r="AH3338" s="155"/>
      <c r="AI3338" s="155"/>
      <c r="AJ3338" s="155"/>
      <c r="AK3338" s="155"/>
      <c r="AL3338" s="155"/>
      <c r="AM3338" s="155"/>
      <c r="AN3338" s="155"/>
      <c r="AO3338" s="155"/>
      <c r="AP3338" s="155"/>
      <c r="AQ3338" s="155"/>
      <c r="AR3338" s="155"/>
    </row>
    <row r="3339" spans="1:44" ht="102" hidden="1" x14ac:dyDescent="0.3">
      <c r="A3339" s="155"/>
      <c r="B3339" s="165" t="s">
        <v>4107</v>
      </c>
      <c r="C3339" s="162"/>
      <c r="D3339" s="170">
        <v>2796.03</v>
      </c>
      <c r="E3339" s="171">
        <v>2796.03</v>
      </c>
      <c r="F3339" s="166" t="s">
        <v>3306</v>
      </c>
      <c r="G3339" s="161" t="s">
        <v>1861</v>
      </c>
      <c r="H3339" s="162" t="s">
        <v>573</v>
      </c>
      <c r="I3339" s="155"/>
      <c r="J3339" s="155"/>
      <c r="K3339" s="155"/>
      <c r="L3339" s="155"/>
      <c r="M3339" s="155"/>
      <c r="N3339" s="155"/>
      <c r="O3339" s="155"/>
      <c r="P3339" s="155"/>
      <c r="Q3339" s="155"/>
      <c r="R3339" s="155"/>
      <c r="S3339" s="155"/>
      <c r="T3339" s="155"/>
      <c r="U3339" s="155"/>
      <c r="V3339" s="155"/>
      <c r="W3339" s="155"/>
      <c r="X3339" s="155"/>
      <c r="Y3339" s="155"/>
      <c r="Z3339" s="155"/>
      <c r="AA3339" s="155"/>
      <c r="AB3339" s="155"/>
      <c r="AC3339" s="155"/>
      <c r="AD3339" s="155"/>
      <c r="AE3339" s="155"/>
      <c r="AF3339" s="155"/>
      <c r="AG3339" s="155"/>
      <c r="AH3339" s="155"/>
      <c r="AI3339" s="155"/>
      <c r="AJ3339" s="155"/>
      <c r="AK3339" s="155"/>
      <c r="AL3339" s="155"/>
      <c r="AM3339" s="155"/>
      <c r="AN3339" s="155"/>
      <c r="AO3339" s="155"/>
      <c r="AP3339" s="155"/>
      <c r="AQ3339" s="155"/>
      <c r="AR3339" s="155"/>
    </row>
    <row r="3340" spans="1:44" ht="102" hidden="1" x14ac:dyDescent="0.3">
      <c r="A3340" s="155"/>
      <c r="B3340" s="166" t="s">
        <v>3306</v>
      </c>
      <c r="C3340" s="167"/>
      <c r="D3340" s="170">
        <v>2796.03</v>
      </c>
      <c r="E3340" s="171">
        <v>2796.03</v>
      </c>
      <c r="F3340" s="161" t="s">
        <v>1861</v>
      </c>
      <c r="G3340" s="165" t="s">
        <v>4107</v>
      </c>
      <c r="H3340" s="162"/>
      <c r="I3340" s="155"/>
      <c r="J3340" s="155"/>
      <c r="K3340" s="155"/>
      <c r="L3340" s="155"/>
      <c r="M3340" s="155"/>
      <c r="N3340" s="155"/>
      <c r="O3340" s="155"/>
      <c r="P3340" s="155"/>
      <c r="Q3340" s="155"/>
      <c r="R3340" s="155"/>
      <c r="S3340" s="155"/>
      <c r="T3340" s="155"/>
      <c r="U3340" s="155"/>
      <c r="V3340" s="155"/>
      <c r="W3340" s="155"/>
      <c r="X3340" s="155"/>
      <c r="Y3340" s="155"/>
      <c r="Z3340" s="155"/>
      <c r="AA3340" s="155"/>
      <c r="AB3340" s="155"/>
      <c r="AC3340" s="155"/>
      <c r="AD3340" s="155"/>
      <c r="AE3340" s="155"/>
      <c r="AF3340" s="155"/>
      <c r="AG3340" s="155"/>
      <c r="AH3340" s="155"/>
      <c r="AI3340" s="155"/>
      <c r="AJ3340" s="155"/>
      <c r="AK3340" s="155"/>
      <c r="AL3340" s="155"/>
      <c r="AM3340" s="155"/>
      <c r="AN3340" s="155"/>
      <c r="AO3340" s="155"/>
      <c r="AP3340" s="155"/>
      <c r="AQ3340" s="155"/>
      <c r="AR3340" s="155"/>
    </row>
    <row r="3341" spans="1:44" ht="102" x14ac:dyDescent="0.3">
      <c r="A3341" s="155"/>
      <c r="B3341" s="161" t="s">
        <v>1861</v>
      </c>
      <c r="C3341" s="162" t="s">
        <v>573</v>
      </c>
      <c r="D3341" s="170">
        <v>3216.94</v>
      </c>
      <c r="E3341" s="171">
        <v>3216.94</v>
      </c>
      <c r="F3341" s="165" t="s">
        <v>4107</v>
      </c>
      <c r="G3341" s="166" t="s">
        <v>3307</v>
      </c>
      <c r="H3341" s="167"/>
      <c r="I3341" s="155"/>
      <c r="J3341" s="155"/>
      <c r="K3341" s="155"/>
      <c r="L3341" s="155"/>
      <c r="M3341" s="155"/>
      <c r="N3341" s="155"/>
      <c r="O3341" s="155"/>
      <c r="P3341" s="155"/>
      <c r="Q3341" s="155"/>
      <c r="R3341" s="155"/>
      <c r="S3341" s="155"/>
      <c r="T3341" s="155"/>
      <c r="U3341" s="155"/>
      <c r="V3341" s="155"/>
      <c r="W3341" s="155"/>
      <c r="X3341" s="155"/>
      <c r="Y3341" s="155"/>
      <c r="Z3341" s="155"/>
      <c r="AA3341" s="155"/>
      <c r="AB3341" s="155"/>
      <c r="AC3341" s="155"/>
      <c r="AD3341" s="155"/>
      <c r="AE3341" s="155"/>
      <c r="AF3341" s="155"/>
      <c r="AG3341" s="155"/>
      <c r="AH3341" s="155"/>
      <c r="AI3341" s="155"/>
      <c r="AJ3341" s="155"/>
      <c r="AK3341" s="155"/>
      <c r="AL3341" s="155"/>
      <c r="AM3341" s="155"/>
      <c r="AN3341" s="155"/>
      <c r="AO3341" s="155"/>
      <c r="AP3341" s="155"/>
      <c r="AQ3341" s="155"/>
      <c r="AR3341" s="155"/>
    </row>
    <row r="3342" spans="1:44" ht="102" hidden="1" x14ac:dyDescent="0.3">
      <c r="A3342" s="155"/>
      <c r="B3342" s="165" t="s">
        <v>4107</v>
      </c>
      <c r="C3342" s="162"/>
      <c r="D3342" s="170">
        <v>3216.94</v>
      </c>
      <c r="E3342" s="171">
        <v>3216.94</v>
      </c>
      <c r="F3342" s="166" t="s">
        <v>3307</v>
      </c>
      <c r="G3342" s="161" t="s">
        <v>1804</v>
      </c>
      <c r="H3342" s="162" t="s">
        <v>1131</v>
      </c>
      <c r="I3342" s="155"/>
      <c r="J3342" s="155"/>
      <c r="K3342" s="155"/>
      <c r="L3342" s="155"/>
      <c r="M3342" s="155"/>
      <c r="N3342" s="155"/>
      <c r="O3342" s="155"/>
      <c r="P3342" s="155"/>
      <c r="Q3342" s="155"/>
      <c r="R3342" s="155"/>
      <c r="S3342" s="155"/>
      <c r="T3342" s="155"/>
      <c r="U3342" s="155"/>
      <c r="V3342" s="155"/>
      <c r="W3342" s="155"/>
      <c r="X3342" s="155"/>
      <c r="Y3342" s="155"/>
      <c r="Z3342" s="155"/>
      <c r="AA3342" s="155"/>
      <c r="AB3342" s="155"/>
      <c r="AC3342" s="155"/>
      <c r="AD3342" s="155"/>
      <c r="AE3342" s="155"/>
      <c r="AF3342" s="155"/>
      <c r="AG3342" s="155"/>
      <c r="AH3342" s="155"/>
      <c r="AI3342" s="155"/>
      <c r="AJ3342" s="155"/>
      <c r="AK3342" s="155"/>
      <c r="AL3342" s="155"/>
      <c r="AM3342" s="155"/>
      <c r="AN3342" s="155"/>
      <c r="AO3342" s="155"/>
      <c r="AP3342" s="155"/>
      <c r="AQ3342" s="155"/>
      <c r="AR3342" s="155"/>
    </row>
    <row r="3343" spans="1:44" ht="102" hidden="1" x14ac:dyDescent="0.3">
      <c r="A3343" s="155"/>
      <c r="B3343" s="166" t="s">
        <v>3307</v>
      </c>
      <c r="C3343" s="167"/>
      <c r="D3343" s="170">
        <v>3216.94</v>
      </c>
      <c r="E3343" s="171">
        <v>3216.94</v>
      </c>
      <c r="F3343" s="161" t="s">
        <v>1804</v>
      </c>
      <c r="G3343" s="165" t="s">
        <v>4107</v>
      </c>
      <c r="H3343" s="162"/>
      <c r="I3343" s="155"/>
      <c r="J3343" s="155"/>
      <c r="K3343" s="155"/>
      <c r="L3343" s="155"/>
      <c r="M3343" s="155"/>
      <c r="N3343" s="155"/>
      <c r="O3343" s="155"/>
      <c r="P3343" s="155"/>
      <c r="Q3343" s="155"/>
      <c r="R3343" s="155"/>
      <c r="S3343" s="155"/>
      <c r="T3343" s="155"/>
      <c r="U3343" s="155"/>
      <c r="V3343" s="155"/>
      <c r="W3343" s="155"/>
      <c r="X3343" s="155"/>
      <c r="Y3343" s="155"/>
      <c r="Z3343" s="155"/>
      <c r="AA3343" s="155"/>
      <c r="AB3343" s="155"/>
      <c r="AC3343" s="155"/>
      <c r="AD3343" s="155"/>
      <c r="AE3343" s="155"/>
      <c r="AF3343" s="155"/>
      <c r="AG3343" s="155"/>
      <c r="AH3343" s="155"/>
      <c r="AI3343" s="155"/>
      <c r="AJ3343" s="155"/>
      <c r="AK3343" s="155"/>
      <c r="AL3343" s="155"/>
      <c r="AM3343" s="155"/>
      <c r="AN3343" s="155"/>
      <c r="AO3343" s="155"/>
      <c r="AP3343" s="155"/>
      <c r="AQ3343" s="155"/>
      <c r="AR3343" s="155"/>
    </row>
    <row r="3344" spans="1:44" ht="102" x14ac:dyDescent="0.3">
      <c r="A3344" s="155"/>
      <c r="B3344" s="161" t="s">
        <v>1804</v>
      </c>
      <c r="C3344" s="162" t="s">
        <v>1131</v>
      </c>
      <c r="D3344" s="170">
        <v>3607.78</v>
      </c>
      <c r="E3344" s="171">
        <v>3607.78</v>
      </c>
      <c r="F3344" s="165" t="s">
        <v>4107</v>
      </c>
      <c r="G3344" s="166" t="s">
        <v>3308</v>
      </c>
      <c r="H3344" s="167"/>
      <c r="I3344" s="155"/>
      <c r="J3344" s="155"/>
      <c r="K3344" s="155"/>
      <c r="L3344" s="155"/>
      <c r="M3344" s="155"/>
      <c r="N3344" s="155"/>
      <c r="O3344" s="155"/>
      <c r="P3344" s="155"/>
      <c r="Q3344" s="155"/>
      <c r="R3344" s="155"/>
      <c r="S3344" s="155"/>
      <c r="T3344" s="155"/>
      <c r="U3344" s="155"/>
      <c r="V3344" s="155"/>
      <c r="W3344" s="155"/>
      <c r="X3344" s="155"/>
      <c r="Y3344" s="155"/>
      <c r="Z3344" s="155"/>
      <c r="AA3344" s="155"/>
      <c r="AB3344" s="155"/>
      <c r="AC3344" s="155"/>
      <c r="AD3344" s="155"/>
      <c r="AE3344" s="155"/>
      <c r="AF3344" s="155"/>
      <c r="AG3344" s="155"/>
      <c r="AH3344" s="155"/>
      <c r="AI3344" s="155"/>
      <c r="AJ3344" s="155"/>
      <c r="AK3344" s="155"/>
      <c r="AL3344" s="155"/>
      <c r="AM3344" s="155"/>
      <c r="AN3344" s="155"/>
      <c r="AO3344" s="155"/>
      <c r="AP3344" s="155"/>
      <c r="AQ3344" s="155"/>
      <c r="AR3344" s="155"/>
    </row>
    <row r="3345" spans="1:44" ht="102" hidden="1" x14ac:dyDescent="0.3">
      <c r="A3345" s="155"/>
      <c r="B3345" s="165" t="s">
        <v>4107</v>
      </c>
      <c r="C3345" s="162"/>
      <c r="D3345" s="170">
        <v>3607.78</v>
      </c>
      <c r="E3345" s="171">
        <v>3607.78</v>
      </c>
      <c r="F3345" s="166" t="s">
        <v>3308</v>
      </c>
      <c r="G3345" s="161" t="s">
        <v>1367</v>
      </c>
      <c r="H3345" s="162" t="s">
        <v>1181</v>
      </c>
      <c r="I3345" s="155"/>
      <c r="J3345" s="155"/>
      <c r="K3345" s="155"/>
      <c r="L3345" s="155"/>
      <c r="M3345" s="155"/>
      <c r="N3345" s="155"/>
      <c r="O3345" s="155"/>
      <c r="P3345" s="155"/>
      <c r="Q3345" s="155"/>
      <c r="R3345" s="155"/>
      <c r="S3345" s="155"/>
      <c r="T3345" s="155"/>
      <c r="U3345" s="155"/>
      <c r="V3345" s="155"/>
      <c r="W3345" s="155"/>
      <c r="X3345" s="155"/>
      <c r="Y3345" s="155"/>
      <c r="Z3345" s="155"/>
      <c r="AA3345" s="155"/>
      <c r="AB3345" s="155"/>
      <c r="AC3345" s="155"/>
      <c r="AD3345" s="155"/>
      <c r="AE3345" s="155"/>
      <c r="AF3345" s="155"/>
      <c r="AG3345" s="155"/>
      <c r="AH3345" s="155"/>
      <c r="AI3345" s="155"/>
      <c r="AJ3345" s="155"/>
      <c r="AK3345" s="155"/>
      <c r="AL3345" s="155"/>
      <c r="AM3345" s="155"/>
      <c r="AN3345" s="155"/>
      <c r="AO3345" s="155"/>
      <c r="AP3345" s="155"/>
      <c r="AQ3345" s="155"/>
      <c r="AR3345" s="155"/>
    </row>
    <row r="3346" spans="1:44" ht="102" hidden="1" x14ac:dyDescent="0.3">
      <c r="A3346" s="155"/>
      <c r="B3346" s="166" t="s">
        <v>3308</v>
      </c>
      <c r="C3346" s="167"/>
      <c r="D3346" s="170">
        <v>3607.78</v>
      </c>
      <c r="E3346" s="171">
        <v>3607.78</v>
      </c>
      <c r="F3346" s="161" t="s">
        <v>1367</v>
      </c>
      <c r="G3346" s="165" t="s">
        <v>4107</v>
      </c>
      <c r="H3346" s="162"/>
      <c r="I3346" s="155"/>
      <c r="J3346" s="155"/>
      <c r="K3346" s="155"/>
      <c r="L3346" s="155"/>
      <c r="M3346" s="155"/>
      <c r="N3346" s="155"/>
      <c r="O3346" s="155"/>
      <c r="P3346" s="155"/>
      <c r="Q3346" s="155"/>
      <c r="R3346" s="155"/>
      <c r="S3346" s="155"/>
      <c r="T3346" s="155"/>
      <c r="U3346" s="155"/>
      <c r="V3346" s="155"/>
      <c r="W3346" s="155"/>
      <c r="X3346" s="155"/>
      <c r="Y3346" s="155"/>
      <c r="Z3346" s="155"/>
      <c r="AA3346" s="155"/>
      <c r="AB3346" s="155"/>
      <c r="AC3346" s="155"/>
      <c r="AD3346" s="155"/>
      <c r="AE3346" s="155"/>
      <c r="AF3346" s="155"/>
      <c r="AG3346" s="155"/>
      <c r="AH3346" s="155"/>
      <c r="AI3346" s="155"/>
      <c r="AJ3346" s="155"/>
      <c r="AK3346" s="155"/>
      <c r="AL3346" s="155"/>
      <c r="AM3346" s="155"/>
      <c r="AN3346" s="155"/>
      <c r="AO3346" s="155"/>
      <c r="AP3346" s="155"/>
      <c r="AQ3346" s="155"/>
      <c r="AR3346" s="155"/>
    </row>
    <row r="3347" spans="1:44" ht="102" x14ac:dyDescent="0.3">
      <c r="A3347" s="155"/>
      <c r="B3347" s="161" t="s">
        <v>1367</v>
      </c>
      <c r="C3347" s="162" t="s">
        <v>1181</v>
      </c>
      <c r="D3347" s="170">
        <v>2199.0300000000002</v>
      </c>
      <c r="E3347" s="171">
        <v>2199.0300000000002</v>
      </c>
      <c r="F3347" s="165" t="s">
        <v>4107</v>
      </c>
      <c r="G3347" s="166" t="s">
        <v>3309</v>
      </c>
      <c r="H3347" s="167"/>
      <c r="I3347" s="155"/>
      <c r="J3347" s="155"/>
      <c r="K3347" s="155"/>
      <c r="L3347" s="155"/>
      <c r="M3347" s="155"/>
      <c r="N3347" s="155"/>
      <c r="O3347" s="155"/>
      <c r="P3347" s="155"/>
      <c r="Q3347" s="155"/>
      <c r="R3347" s="155"/>
      <c r="S3347" s="155"/>
      <c r="T3347" s="155"/>
      <c r="U3347" s="155"/>
      <c r="V3347" s="155"/>
      <c r="W3347" s="155"/>
      <c r="X3347" s="155"/>
      <c r="Y3347" s="155"/>
      <c r="Z3347" s="155"/>
      <c r="AA3347" s="155"/>
      <c r="AB3347" s="155"/>
      <c r="AC3347" s="155"/>
      <c r="AD3347" s="155"/>
      <c r="AE3347" s="155"/>
      <c r="AF3347" s="155"/>
      <c r="AG3347" s="155"/>
      <c r="AH3347" s="155"/>
      <c r="AI3347" s="155"/>
      <c r="AJ3347" s="155"/>
      <c r="AK3347" s="155"/>
      <c r="AL3347" s="155"/>
      <c r="AM3347" s="155"/>
      <c r="AN3347" s="155"/>
      <c r="AO3347" s="155"/>
      <c r="AP3347" s="155"/>
      <c r="AQ3347" s="155"/>
      <c r="AR3347" s="155"/>
    </row>
    <row r="3348" spans="1:44" ht="102" hidden="1" x14ac:dyDescent="0.3">
      <c r="A3348" s="155"/>
      <c r="B3348" s="165" t="s">
        <v>4107</v>
      </c>
      <c r="C3348" s="162"/>
      <c r="D3348" s="170">
        <v>2199.0300000000002</v>
      </c>
      <c r="E3348" s="171">
        <v>2199.0300000000002</v>
      </c>
      <c r="F3348" s="166" t="s">
        <v>3309</v>
      </c>
      <c r="G3348" s="161" t="s">
        <v>1855</v>
      </c>
      <c r="H3348" s="162" t="s">
        <v>757</v>
      </c>
      <c r="I3348" s="155"/>
      <c r="J3348" s="155"/>
      <c r="K3348" s="155"/>
      <c r="L3348" s="155"/>
      <c r="M3348" s="155"/>
      <c r="N3348" s="155"/>
      <c r="O3348" s="155"/>
      <c r="P3348" s="155"/>
      <c r="Q3348" s="155"/>
      <c r="R3348" s="155"/>
      <c r="S3348" s="155"/>
      <c r="T3348" s="155"/>
      <c r="U3348" s="155"/>
      <c r="V3348" s="155"/>
      <c r="W3348" s="155"/>
      <c r="X3348" s="155"/>
      <c r="Y3348" s="155"/>
      <c r="Z3348" s="155"/>
      <c r="AA3348" s="155"/>
      <c r="AB3348" s="155"/>
      <c r="AC3348" s="155"/>
      <c r="AD3348" s="155"/>
      <c r="AE3348" s="155"/>
      <c r="AF3348" s="155"/>
      <c r="AG3348" s="155"/>
      <c r="AH3348" s="155"/>
      <c r="AI3348" s="155"/>
      <c r="AJ3348" s="155"/>
      <c r="AK3348" s="155"/>
      <c r="AL3348" s="155"/>
      <c r="AM3348" s="155"/>
      <c r="AN3348" s="155"/>
      <c r="AO3348" s="155"/>
      <c r="AP3348" s="155"/>
      <c r="AQ3348" s="155"/>
      <c r="AR3348" s="155"/>
    </row>
    <row r="3349" spans="1:44" ht="102" hidden="1" x14ac:dyDescent="0.3">
      <c r="A3349" s="155"/>
      <c r="B3349" s="166" t="s">
        <v>3309</v>
      </c>
      <c r="C3349" s="167"/>
      <c r="D3349" s="170">
        <v>2199.0300000000002</v>
      </c>
      <c r="E3349" s="171">
        <v>2199.0300000000002</v>
      </c>
      <c r="F3349" s="161" t="s">
        <v>1855</v>
      </c>
      <c r="G3349" s="165" t="s">
        <v>4107</v>
      </c>
      <c r="H3349" s="162"/>
      <c r="I3349" s="155"/>
      <c r="J3349" s="155"/>
      <c r="K3349" s="155"/>
      <c r="L3349" s="155"/>
      <c r="M3349" s="155"/>
      <c r="N3349" s="155"/>
      <c r="O3349" s="155"/>
      <c r="P3349" s="155"/>
      <c r="Q3349" s="155"/>
      <c r="R3349" s="155"/>
      <c r="S3349" s="155"/>
      <c r="T3349" s="155"/>
      <c r="U3349" s="155"/>
      <c r="V3349" s="155"/>
      <c r="W3349" s="155"/>
      <c r="X3349" s="155"/>
      <c r="Y3349" s="155"/>
      <c r="Z3349" s="155"/>
      <c r="AA3349" s="155"/>
      <c r="AB3349" s="155"/>
      <c r="AC3349" s="155"/>
      <c r="AD3349" s="155"/>
      <c r="AE3349" s="155"/>
      <c r="AF3349" s="155"/>
      <c r="AG3349" s="155"/>
      <c r="AH3349" s="155"/>
      <c r="AI3349" s="155"/>
      <c r="AJ3349" s="155"/>
      <c r="AK3349" s="155"/>
      <c r="AL3349" s="155"/>
      <c r="AM3349" s="155"/>
      <c r="AN3349" s="155"/>
      <c r="AO3349" s="155"/>
      <c r="AP3349" s="155"/>
      <c r="AQ3349" s="155"/>
      <c r="AR3349" s="155"/>
    </row>
    <row r="3350" spans="1:44" ht="102" x14ac:dyDescent="0.3">
      <c r="A3350" s="155"/>
      <c r="B3350" s="161" t="s">
        <v>1855</v>
      </c>
      <c r="C3350" s="162" t="s">
        <v>757</v>
      </c>
      <c r="D3350" s="170">
        <v>2186.14</v>
      </c>
      <c r="E3350" s="171">
        <v>2186.14</v>
      </c>
      <c r="F3350" s="165" t="s">
        <v>4107</v>
      </c>
      <c r="G3350" s="166" t="s">
        <v>3310</v>
      </c>
      <c r="H3350" s="167"/>
      <c r="I3350" s="155"/>
      <c r="J3350" s="155"/>
      <c r="K3350" s="155"/>
      <c r="L3350" s="155"/>
      <c r="M3350" s="155"/>
      <c r="N3350" s="155"/>
      <c r="O3350" s="155"/>
      <c r="P3350" s="155"/>
      <c r="Q3350" s="155"/>
      <c r="R3350" s="155"/>
      <c r="S3350" s="155"/>
      <c r="T3350" s="155"/>
      <c r="U3350" s="155"/>
      <c r="V3350" s="155"/>
      <c r="W3350" s="155"/>
      <c r="X3350" s="155"/>
      <c r="Y3350" s="155"/>
      <c r="Z3350" s="155"/>
      <c r="AA3350" s="155"/>
      <c r="AB3350" s="155"/>
      <c r="AC3350" s="155"/>
      <c r="AD3350" s="155"/>
      <c r="AE3350" s="155"/>
      <c r="AF3350" s="155"/>
      <c r="AG3350" s="155"/>
      <c r="AH3350" s="155"/>
      <c r="AI3350" s="155"/>
      <c r="AJ3350" s="155"/>
      <c r="AK3350" s="155"/>
      <c r="AL3350" s="155"/>
      <c r="AM3350" s="155"/>
      <c r="AN3350" s="155"/>
      <c r="AO3350" s="155"/>
      <c r="AP3350" s="155"/>
      <c r="AQ3350" s="155"/>
      <c r="AR3350" s="155"/>
    </row>
    <row r="3351" spans="1:44" ht="102" hidden="1" x14ac:dyDescent="0.3">
      <c r="A3351" s="155"/>
      <c r="B3351" s="165" t="s">
        <v>4107</v>
      </c>
      <c r="C3351" s="162"/>
      <c r="D3351" s="170">
        <v>2186.14</v>
      </c>
      <c r="E3351" s="171">
        <v>2186.14</v>
      </c>
      <c r="F3351" s="166" t="s">
        <v>3310</v>
      </c>
      <c r="G3351" s="161" t="s">
        <v>1885</v>
      </c>
      <c r="H3351" s="162" t="s">
        <v>849</v>
      </c>
      <c r="I3351" s="155"/>
      <c r="J3351" s="155"/>
      <c r="K3351" s="155"/>
      <c r="L3351" s="155"/>
      <c r="M3351" s="155"/>
      <c r="N3351" s="155"/>
      <c r="O3351" s="155"/>
      <c r="P3351" s="155"/>
      <c r="Q3351" s="155"/>
      <c r="R3351" s="155"/>
      <c r="S3351" s="155"/>
      <c r="T3351" s="155"/>
      <c r="U3351" s="155"/>
      <c r="V3351" s="155"/>
      <c r="W3351" s="155"/>
      <c r="X3351" s="155"/>
      <c r="Y3351" s="155"/>
      <c r="Z3351" s="155"/>
      <c r="AA3351" s="155"/>
      <c r="AB3351" s="155"/>
      <c r="AC3351" s="155"/>
      <c r="AD3351" s="155"/>
      <c r="AE3351" s="155"/>
      <c r="AF3351" s="155"/>
      <c r="AG3351" s="155"/>
      <c r="AH3351" s="155"/>
      <c r="AI3351" s="155"/>
      <c r="AJ3351" s="155"/>
      <c r="AK3351" s="155"/>
      <c r="AL3351" s="155"/>
      <c r="AM3351" s="155"/>
      <c r="AN3351" s="155"/>
      <c r="AO3351" s="155"/>
      <c r="AP3351" s="155"/>
      <c r="AQ3351" s="155"/>
      <c r="AR3351" s="155"/>
    </row>
    <row r="3352" spans="1:44" ht="102" hidden="1" x14ac:dyDescent="0.3">
      <c r="A3352" s="155"/>
      <c r="B3352" s="166" t="s">
        <v>3310</v>
      </c>
      <c r="C3352" s="167"/>
      <c r="D3352" s="170">
        <v>2186.14</v>
      </c>
      <c r="E3352" s="171">
        <v>2186.14</v>
      </c>
      <c r="F3352" s="161" t="s">
        <v>1885</v>
      </c>
      <c r="G3352" s="165" t="s">
        <v>4107</v>
      </c>
      <c r="H3352" s="162"/>
      <c r="I3352" s="155"/>
      <c r="J3352" s="155"/>
      <c r="K3352" s="155"/>
      <c r="L3352" s="155"/>
      <c r="M3352" s="155"/>
      <c r="N3352" s="155"/>
      <c r="O3352" s="155"/>
      <c r="P3352" s="155"/>
      <c r="Q3352" s="155"/>
      <c r="R3352" s="155"/>
      <c r="S3352" s="155"/>
      <c r="T3352" s="155"/>
      <c r="U3352" s="155"/>
      <c r="V3352" s="155"/>
      <c r="W3352" s="155"/>
      <c r="X3352" s="155"/>
      <c r="Y3352" s="155"/>
      <c r="Z3352" s="155"/>
      <c r="AA3352" s="155"/>
      <c r="AB3352" s="155"/>
      <c r="AC3352" s="155"/>
      <c r="AD3352" s="155"/>
      <c r="AE3352" s="155"/>
      <c r="AF3352" s="155"/>
      <c r="AG3352" s="155"/>
      <c r="AH3352" s="155"/>
      <c r="AI3352" s="155"/>
      <c r="AJ3352" s="155"/>
      <c r="AK3352" s="155"/>
      <c r="AL3352" s="155"/>
      <c r="AM3352" s="155"/>
      <c r="AN3352" s="155"/>
      <c r="AO3352" s="155"/>
      <c r="AP3352" s="155"/>
      <c r="AQ3352" s="155"/>
      <c r="AR3352" s="155"/>
    </row>
    <row r="3353" spans="1:44" ht="102" x14ac:dyDescent="0.3">
      <c r="A3353" s="155"/>
      <c r="B3353" s="161" t="s">
        <v>1885</v>
      </c>
      <c r="C3353" s="162" t="s">
        <v>849</v>
      </c>
      <c r="D3353" s="170">
        <v>3075.2</v>
      </c>
      <c r="E3353" s="171">
        <v>3075.2</v>
      </c>
      <c r="F3353" s="165" t="s">
        <v>4107</v>
      </c>
      <c r="G3353" s="166" t="s">
        <v>3311</v>
      </c>
      <c r="H3353" s="167"/>
      <c r="I3353" s="155"/>
      <c r="J3353" s="155"/>
      <c r="K3353" s="155"/>
      <c r="L3353" s="155"/>
      <c r="M3353" s="155"/>
      <c r="N3353" s="155"/>
      <c r="O3353" s="155"/>
      <c r="P3353" s="155"/>
      <c r="Q3353" s="155"/>
      <c r="R3353" s="155"/>
      <c r="S3353" s="155"/>
      <c r="T3353" s="155"/>
      <c r="U3353" s="155"/>
      <c r="V3353" s="155"/>
      <c r="W3353" s="155"/>
      <c r="X3353" s="155"/>
      <c r="Y3353" s="155"/>
      <c r="Z3353" s="155"/>
      <c r="AA3353" s="155"/>
      <c r="AB3353" s="155"/>
      <c r="AC3353" s="155"/>
      <c r="AD3353" s="155"/>
      <c r="AE3353" s="155"/>
      <c r="AF3353" s="155"/>
      <c r="AG3353" s="155"/>
      <c r="AH3353" s="155"/>
      <c r="AI3353" s="155"/>
      <c r="AJ3353" s="155"/>
      <c r="AK3353" s="155"/>
      <c r="AL3353" s="155"/>
      <c r="AM3353" s="155"/>
      <c r="AN3353" s="155"/>
      <c r="AO3353" s="155"/>
      <c r="AP3353" s="155"/>
      <c r="AQ3353" s="155"/>
      <c r="AR3353" s="155"/>
    </row>
    <row r="3354" spans="1:44" ht="102" hidden="1" x14ac:dyDescent="0.3">
      <c r="A3354" s="155"/>
      <c r="B3354" s="165" t="s">
        <v>4107</v>
      </c>
      <c r="C3354" s="162"/>
      <c r="D3354" s="170">
        <v>3075.2</v>
      </c>
      <c r="E3354" s="171">
        <v>3075.2</v>
      </c>
      <c r="F3354" s="166" t="s">
        <v>3311</v>
      </c>
      <c r="G3354" s="161" t="s">
        <v>1879</v>
      </c>
      <c r="H3354" s="162" t="s">
        <v>895</v>
      </c>
      <c r="I3354" s="155"/>
      <c r="J3354" s="155"/>
      <c r="K3354" s="155"/>
      <c r="L3354" s="155"/>
      <c r="M3354" s="155"/>
      <c r="N3354" s="155"/>
      <c r="O3354" s="155"/>
      <c r="P3354" s="155"/>
      <c r="Q3354" s="155"/>
      <c r="R3354" s="155"/>
      <c r="S3354" s="155"/>
      <c r="T3354" s="155"/>
      <c r="U3354" s="155"/>
      <c r="V3354" s="155"/>
      <c r="W3354" s="155"/>
      <c r="X3354" s="155"/>
      <c r="Y3354" s="155"/>
      <c r="Z3354" s="155"/>
      <c r="AA3354" s="155"/>
      <c r="AB3354" s="155"/>
      <c r="AC3354" s="155"/>
      <c r="AD3354" s="155"/>
      <c r="AE3354" s="155"/>
      <c r="AF3354" s="155"/>
      <c r="AG3354" s="155"/>
      <c r="AH3354" s="155"/>
      <c r="AI3354" s="155"/>
      <c r="AJ3354" s="155"/>
      <c r="AK3354" s="155"/>
      <c r="AL3354" s="155"/>
      <c r="AM3354" s="155"/>
      <c r="AN3354" s="155"/>
      <c r="AO3354" s="155"/>
      <c r="AP3354" s="155"/>
      <c r="AQ3354" s="155"/>
      <c r="AR3354" s="155"/>
    </row>
    <row r="3355" spans="1:44" ht="102" hidden="1" x14ac:dyDescent="0.3">
      <c r="A3355" s="155"/>
      <c r="B3355" s="166" t="s">
        <v>3311</v>
      </c>
      <c r="C3355" s="167"/>
      <c r="D3355" s="170">
        <v>3075.2</v>
      </c>
      <c r="E3355" s="171">
        <v>3075.2</v>
      </c>
      <c r="F3355" s="161" t="s">
        <v>1879</v>
      </c>
      <c r="G3355" s="165" t="s">
        <v>4107</v>
      </c>
      <c r="H3355" s="162"/>
      <c r="I3355" s="155"/>
      <c r="J3355" s="155"/>
      <c r="K3355" s="155"/>
      <c r="L3355" s="155"/>
      <c r="M3355" s="155"/>
      <c r="N3355" s="155"/>
      <c r="O3355" s="155"/>
      <c r="P3355" s="155"/>
      <c r="Q3355" s="155"/>
      <c r="R3355" s="155"/>
      <c r="S3355" s="155"/>
      <c r="T3355" s="155"/>
      <c r="U3355" s="155"/>
      <c r="V3355" s="155"/>
      <c r="W3355" s="155"/>
      <c r="X3355" s="155"/>
      <c r="Y3355" s="155"/>
      <c r="Z3355" s="155"/>
      <c r="AA3355" s="155"/>
      <c r="AB3355" s="155"/>
      <c r="AC3355" s="155"/>
      <c r="AD3355" s="155"/>
      <c r="AE3355" s="155"/>
      <c r="AF3355" s="155"/>
      <c r="AG3355" s="155"/>
      <c r="AH3355" s="155"/>
      <c r="AI3355" s="155"/>
      <c r="AJ3355" s="155"/>
      <c r="AK3355" s="155"/>
      <c r="AL3355" s="155"/>
      <c r="AM3355" s="155"/>
      <c r="AN3355" s="155"/>
      <c r="AO3355" s="155"/>
      <c r="AP3355" s="155"/>
      <c r="AQ3355" s="155"/>
      <c r="AR3355" s="155"/>
    </row>
    <row r="3356" spans="1:44" ht="102" x14ac:dyDescent="0.3">
      <c r="A3356" s="155"/>
      <c r="B3356" s="161" t="s">
        <v>1879</v>
      </c>
      <c r="C3356" s="162" t="s">
        <v>895</v>
      </c>
      <c r="D3356" s="170">
        <v>3547.65</v>
      </c>
      <c r="E3356" s="171">
        <v>3547.65</v>
      </c>
      <c r="F3356" s="165" t="s">
        <v>4107</v>
      </c>
      <c r="G3356" s="166" t="s">
        <v>3312</v>
      </c>
      <c r="H3356" s="167"/>
      <c r="I3356" s="155"/>
      <c r="J3356" s="155"/>
      <c r="K3356" s="155"/>
      <c r="L3356" s="155"/>
      <c r="M3356" s="155"/>
      <c r="N3356" s="155"/>
      <c r="O3356" s="155"/>
      <c r="P3356" s="155"/>
      <c r="Q3356" s="155"/>
      <c r="R3356" s="155"/>
      <c r="S3356" s="155"/>
      <c r="T3356" s="155"/>
      <c r="U3356" s="155"/>
      <c r="V3356" s="155"/>
      <c r="W3356" s="155"/>
      <c r="X3356" s="155"/>
      <c r="Y3356" s="155"/>
      <c r="Z3356" s="155"/>
      <c r="AA3356" s="155"/>
      <c r="AB3356" s="155"/>
      <c r="AC3356" s="155"/>
      <c r="AD3356" s="155"/>
      <c r="AE3356" s="155"/>
      <c r="AF3356" s="155"/>
      <c r="AG3356" s="155"/>
      <c r="AH3356" s="155"/>
      <c r="AI3356" s="155"/>
      <c r="AJ3356" s="155"/>
      <c r="AK3356" s="155"/>
      <c r="AL3356" s="155"/>
      <c r="AM3356" s="155"/>
      <c r="AN3356" s="155"/>
      <c r="AO3356" s="155"/>
      <c r="AP3356" s="155"/>
      <c r="AQ3356" s="155"/>
      <c r="AR3356" s="155"/>
    </row>
    <row r="3357" spans="1:44" ht="102" hidden="1" x14ac:dyDescent="0.3">
      <c r="A3357" s="155"/>
      <c r="B3357" s="165" t="s">
        <v>4107</v>
      </c>
      <c r="C3357" s="162"/>
      <c r="D3357" s="170">
        <v>3547.65</v>
      </c>
      <c r="E3357" s="171">
        <v>3547.65</v>
      </c>
      <c r="F3357" s="166" t="s">
        <v>3312</v>
      </c>
      <c r="G3357" s="161" t="s">
        <v>1873</v>
      </c>
      <c r="H3357" s="162" t="s">
        <v>240</v>
      </c>
      <c r="I3357" s="155"/>
      <c r="J3357" s="155"/>
      <c r="K3357" s="155"/>
      <c r="L3357" s="155"/>
      <c r="M3357" s="155"/>
      <c r="N3357" s="155"/>
      <c r="O3357" s="155"/>
      <c r="P3357" s="155"/>
      <c r="Q3357" s="155"/>
      <c r="R3357" s="155"/>
      <c r="S3357" s="155"/>
      <c r="T3357" s="155"/>
      <c r="U3357" s="155"/>
      <c r="V3357" s="155"/>
      <c r="W3357" s="155"/>
      <c r="X3357" s="155"/>
      <c r="Y3357" s="155"/>
      <c r="Z3357" s="155"/>
      <c r="AA3357" s="155"/>
      <c r="AB3357" s="155"/>
      <c r="AC3357" s="155"/>
      <c r="AD3357" s="155"/>
      <c r="AE3357" s="155"/>
      <c r="AF3357" s="155"/>
      <c r="AG3357" s="155"/>
      <c r="AH3357" s="155"/>
      <c r="AI3357" s="155"/>
      <c r="AJ3357" s="155"/>
      <c r="AK3357" s="155"/>
      <c r="AL3357" s="155"/>
      <c r="AM3357" s="155"/>
      <c r="AN3357" s="155"/>
      <c r="AO3357" s="155"/>
      <c r="AP3357" s="155"/>
      <c r="AQ3357" s="155"/>
      <c r="AR3357" s="155"/>
    </row>
    <row r="3358" spans="1:44" ht="102" hidden="1" x14ac:dyDescent="0.3">
      <c r="A3358" s="155"/>
      <c r="B3358" s="166" t="s">
        <v>3312</v>
      </c>
      <c r="C3358" s="167"/>
      <c r="D3358" s="170">
        <v>3547.65</v>
      </c>
      <c r="E3358" s="171">
        <v>3547.65</v>
      </c>
      <c r="F3358" s="161" t="s">
        <v>1873</v>
      </c>
      <c r="G3358" s="165" t="s">
        <v>4107</v>
      </c>
      <c r="H3358" s="162"/>
      <c r="I3358" s="155"/>
      <c r="J3358" s="155"/>
      <c r="K3358" s="155"/>
      <c r="L3358" s="155"/>
      <c r="M3358" s="155"/>
      <c r="N3358" s="155"/>
      <c r="O3358" s="155"/>
      <c r="P3358" s="155"/>
      <c r="Q3358" s="155"/>
      <c r="R3358" s="155"/>
      <c r="S3358" s="155"/>
      <c r="T3358" s="155"/>
      <c r="U3358" s="155"/>
      <c r="V3358" s="155"/>
      <c r="W3358" s="155"/>
      <c r="X3358" s="155"/>
      <c r="Y3358" s="155"/>
      <c r="Z3358" s="155"/>
      <c r="AA3358" s="155"/>
      <c r="AB3358" s="155"/>
      <c r="AC3358" s="155"/>
      <c r="AD3358" s="155"/>
      <c r="AE3358" s="155"/>
      <c r="AF3358" s="155"/>
      <c r="AG3358" s="155"/>
      <c r="AH3358" s="155"/>
      <c r="AI3358" s="155"/>
      <c r="AJ3358" s="155"/>
      <c r="AK3358" s="155"/>
      <c r="AL3358" s="155"/>
      <c r="AM3358" s="155"/>
      <c r="AN3358" s="155"/>
      <c r="AO3358" s="155"/>
      <c r="AP3358" s="155"/>
      <c r="AQ3358" s="155"/>
      <c r="AR3358" s="155"/>
    </row>
    <row r="3359" spans="1:44" ht="102" x14ac:dyDescent="0.3">
      <c r="A3359" s="155"/>
      <c r="B3359" s="161" t="s">
        <v>1873</v>
      </c>
      <c r="C3359" s="162" t="s">
        <v>240</v>
      </c>
      <c r="D3359" s="170">
        <v>2392.3000000000002</v>
      </c>
      <c r="E3359" s="171">
        <v>2392.3000000000002</v>
      </c>
      <c r="F3359" s="165" t="s">
        <v>4107</v>
      </c>
      <c r="G3359" s="166" t="s">
        <v>2781</v>
      </c>
      <c r="H3359" s="167"/>
      <c r="I3359" s="155"/>
      <c r="J3359" s="155"/>
      <c r="K3359" s="155"/>
      <c r="L3359" s="155"/>
      <c r="M3359" s="155"/>
      <c r="N3359" s="155"/>
      <c r="O3359" s="155"/>
      <c r="P3359" s="155"/>
      <c r="Q3359" s="155"/>
      <c r="R3359" s="155"/>
      <c r="S3359" s="155"/>
      <c r="T3359" s="155"/>
      <c r="U3359" s="155"/>
      <c r="V3359" s="155"/>
      <c r="W3359" s="155"/>
      <c r="X3359" s="155"/>
      <c r="Y3359" s="155"/>
      <c r="Z3359" s="155"/>
      <c r="AA3359" s="155"/>
      <c r="AB3359" s="155"/>
      <c r="AC3359" s="155"/>
      <c r="AD3359" s="155"/>
      <c r="AE3359" s="155"/>
      <c r="AF3359" s="155"/>
      <c r="AG3359" s="155"/>
      <c r="AH3359" s="155"/>
      <c r="AI3359" s="155"/>
      <c r="AJ3359" s="155"/>
      <c r="AK3359" s="155"/>
      <c r="AL3359" s="155"/>
      <c r="AM3359" s="155"/>
      <c r="AN3359" s="155"/>
      <c r="AO3359" s="155"/>
      <c r="AP3359" s="155"/>
      <c r="AQ3359" s="155"/>
      <c r="AR3359" s="155"/>
    </row>
    <row r="3360" spans="1:44" ht="102" hidden="1" x14ac:dyDescent="0.3">
      <c r="A3360" s="155"/>
      <c r="B3360" s="165" t="s">
        <v>4107</v>
      </c>
      <c r="C3360" s="162"/>
      <c r="D3360" s="170">
        <v>2392.3000000000002</v>
      </c>
      <c r="E3360" s="171">
        <v>2392.3000000000002</v>
      </c>
      <c r="F3360" s="166" t="s">
        <v>2781</v>
      </c>
      <c r="G3360" s="161" t="s">
        <v>1792</v>
      </c>
      <c r="H3360" s="162" t="s">
        <v>576</v>
      </c>
      <c r="I3360" s="155"/>
      <c r="J3360" s="155"/>
      <c r="K3360" s="155"/>
      <c r="L3360" s="155"/>
      <c r="M3360" s="155"/>
      <c r="N3360" s="155"/>
      <c r="O3360" s="155"/>
      <c r="P3360" s="155"/>
      <c r="Q3360" s="155"/>
      <c r="R3360" s="155"/>
      <c r="S3360" s="155"/>
      <c r="T3360" s="155"/>
      <c r="U3360" s="155"/>
      <c r="V3360" s="155"/>
      <c r="W3360" s="155"/>
      <c r="X3360" s="155"/>
      <c r="Y3360" s="155"/>
      <c r="Z3360" s="155"/>
      <c r="AA3360" s="155"/>
      <c r="AB3360" s="155"/>
      <c r="AC3360" s="155"/>
      <c r="AD3360" s="155"/>
      <c r="AE3360" s="155"/>
      <c r="AF3360" s="155"/>
      <c r="AG3360" s="155"/>
      <c r="AH3360" s="155"/>
      <c r="AI3360" s="155"/>
      <c r="AJ3360" s="155"/>
      <c r="AK3360" s="155"/>
      <c r="AL3360" s="155"/>
      <c r="AM3360" s="155"/>
      <c r="AN3360" s="155"/>
      <c r="AO3360" s="155"/>
      <c r="AP3360" s="155"/>
      <c r="AQ3360" s="155"/>
      <c r="AR3360" s="155"/>
    </row>
    <row r="3361" spans="1:44" ht="102" hidden="1" x14ac:dyDescent="0.3">
      <c r="A3361" s="155"/>
      <c r="B3361" s="166" t="s">
        <v>2781</v>
      </c>
      <c r="C3361" s="167"/>
      <c r="D3361" s="170">
        <v>2392.3000000000002</v>
      </c>
      <c r="E3361" s="171">
        <v>2392.3000000000002</v>
      </c>
      <c r="F3361" s="161" t="s">
        <v>1792</v>
      </c>
      <c r="G3361" s="165" t="s">
        <v>4107</v>
      </c>
      <c r="H3361" s="162"/>
      <c r="I3361" s="155"/>
      <c r="J3361" s="155"/>
      <c r="K3361" s="155"/>
      <c r="L3361" s="155"/>
      <c r="M3361" s="155"/>
      <c r="N3361" s="155"/>
      <c r="O3361" s="155"/>
      <c r="P3361" s="155"/>
      <c r="Q3361" s="155"/>
      <c r="R3361" s="155"/>
      <c r="S3361" s="155"/>
      <c r="T3361" s="155"/>
      <c r="U3361" s="155"/>
      <c r="V3361" s="155"/>
      <c r="W3361" s="155"/>
      <c r="X3361" s="155"/>
      <c r="Y3361" s="155"/>
      <c r="Z3361" s="155"/>
      <c r="AA3361" s="155"/>
      <c r="AB3361" s="155"/>
      <c r="AC3361" s="155"/>
      <c r="AD3361" s="155"/>
      <c r="AE3361" s="155"/>
      <c r="AF3361" s="155"/>
      <c r="AG3361" s="155"/>
      <c r="AH3361" s="155"/>
      <c r="AI3361" s="155"/>
      <c r="AJ3361" s="155"/>
      <c r="AK3361" s="155"/>
      <c r="AL3361" s="155"/>
      <c r="AM3361" s="155"/>
      <c r="AN3361" s="155"/>
      <c r="AO3361" s="155"/>
      <c r="AP3361" s="155"/>
      <c r="AQ3361" s="155"/>
      <c r="AR3361" s="155"/>
    </row>
    <row r="3362" spans="1:44" ht="102" x14ac:dyDescent="0.3">
      <c r="A3362" s="155"/>
      <c r="B3362" s="161" t="s">
        <v>1792</v>
      </c>
      <c r="C3362" s="162" t="s">
        <v>576</v>
      </c>
      <c r="D3362" s="170">
        <v>2156.08</v>
      </c>
      <c r="E3362" s="171">
        <v>2156.08</v>
      </c>
      <c r="F3362" s="165" t="s">
        <v>4107</v>
      </c>
      <c r="G3362" s="166" t="s">
        <v>3313</v>
      </c>
      <c r="H3362" s="167"/>
      <c r="I3362" s="155"/>
      <c r="J3362" s="155"/>
      <c r="K3362" s="155"/>
      <c r="L3362" s="155"/>
      <c r="M3362" s="155"/>
      <c r="N3362" s="155"/>
      <c r="O3362" s="155"/>
      <c r="P3362" s="155"/>
      <c r="Q3362" s="155"/>
      <c r="R3362" s="155"/>
      <c r="S3362" s="155"/>
      <c r="T3362" s="155"/>
      <c r="U3362" s="155"/>
      <c r="V3362" s="155"/>
      <c r="W3362" s="155"/>
      <c r="X3362" s="155"/>
      <c r="Y3362" s="155"/>
      <c r="Z3362" s="155"/>
      <c r="AA3362" s="155"/>
      <c r="AB3362" s="155"/>
      <c r="AC3362" s="155"/>
      <c r="AD3362" s="155"/>
      <c r="AE3362" s="155"/>
      <c r="AF3362" s="155"/>
      <c r="AG3362" s="155"/>
      <c r="AH3362" s="155"/>
      <c r="AI3362" s="155"/>
      <c r="AJ3362" s="155"/>
      <c r="AK3362" s="155"/>
      <c r="AL3362" s="155"/>
      <c r="AM3362" s="155"/>
      <c r="AN3362" s="155"/>
      <c r="AO3362" s="155"/>
      <c r="AP3362" s="155"/>
      <c r="AQ3362" s="155"/>
      <c r="AR3362" s="155"/>
    </row>
    <row r="3363" spans="1:44" ht="102" hidden="1" x14ac:dyDescent="0.3">
      <c r="A3363" s="155"/>
      <c r="B3363" s="165" t="s">
        <v>4107</v>
      </c>
      <c r="C3363" s="162"/>
      <c r="D3363" s="170">
        <v>2156.08</v>
      </c>
      <c r="E3363" s="171">
        <v>2156.08</v>
      </c>
      <c r="F3363" s="166" t="s">
        <v>3313</v>
      </c>
      <c r="G3363" s="161" t="s">
        <v>1803</v>
      </c>
      <c r="H3363" s="162" t="s">
        <v>697</v>
      </c>
      <c r="I3363" s="155"/>
      <c r="J3363" s="155"/>
      <c r="K3363" s="155"/>
      <c r="L3363" s="155"/>
      <c r="M3363" s="155"/>
      <c r="N3363" s="155"/>
      <c r="O3363" s="155"/>
      <c r="P3363" s="155"/>
      <c r="Q3363" s="155"/>
      <c r="R3363" s="155"/>
      <c r="S3363" s="155"/>
      <c r="T3363" s="155"/>
      <c r="U3363" s="155"/>
      <c r="V3363" s="155"/>
      <c r="W3363" s="155"/>
      <c r="X3363" s="155"/>
      <c r="Y3363" s="155"/>
      <c r="Z3363" s="155"/>
      <c r="AA3363" s="155"/>
      <c r="AB3363" s="155"/>
      <c r="AC3363" s="155"/>
      <c r="AD3363" s="155"/>
      <c r="AE3363" s="155"/>
      <c r="AF3363" s="155"/>
      <c r="AG3363" s="155"/>
      <c r="AH3363" s="155"/>
      <c r="AI3363" s="155"/>
      <c r="AJ3363" s="155"/>
      <c r="AK3363" s="155"/>
      <c r="AL3363" s="155"/>
      <c r="AM3363" s="155"/>
      <c r="AN3363" s="155"/>
      <c r="AO3363" s="155"/>
      <c r="AP3363" s="155"/>
      <c r="AQ3363" s="155"/>
      <c r="AR3363" s="155"/>
    </row>
    <row r="3364" spans="1:44" ht="102" hidden="1" x14ac:dyDescent="0.3">
      <c r="A3364" s="155"/>
      <c r="B3364" s="166" t="s">
        <v>3313</v>
      </c>
      <c r="C3364" s="167"/>
      <c r="D3364" s="170">
        <v>2156.08</v>
      </c>
      <c r="E3364" s="171">
        <v>2156.08</v>
      </c>
      <c r="F3364" s="161" t="s">
        <v>1803</v>
      </c>
      <c r="G3364" s="165" t="s">
        <v>4107</v>
      </c>
      <c r="H3364" s="162"/>
      <c r="I3364" s="155"/>
      <c r="J3364" s="155"/>
      <c r="K3364" s="155"/>
      <c r="L3364" s="155"/>
      <c r="M3364" s="155"/>
      <c r="N3364" s="155"/>
      <c r="O3364" s="155"/>
      <c r="P3364" s="155"/>
      <c r="Q3364" s="155"/>
      <c r="R3364" s="155"/>
      <c r="S3364" s="155"/>
      <c r="T3364" s="155"/>
      <c r="U3364" s="155"/>
      <c r="V3364" s="155"/>
      <c r="W3364" s="155"/>
      <c r="X3364" s="155"/>
      <c r="Y3364" s="155"/>
      <c r="Z3364" s="155"/>
      <c r="AA3364" s="155"/>
      <c r="AB3364" s="155"/>
      <c r="AC3364" s="155"/>
      <c r="AD3364" s="155"/>
      <c r="AE3364" s="155"/>
      <c r="AF3364" s="155"/>
      <c r="AG3364" s="155"/>
      <c r="AH3364" s="155"/>
      <c r="AI3364" s="155"/>
      <c r="AJ3364" s="155"/>
      <c r="AK3364" s="155"/>
      <c r="AL3364" s="155"/>
      <c r="AM3364" s="155"/>
      <c r="AN3364" s="155"/>
      <c r="AO3364" s="155"/>
      <c r="AP3364" s="155"/>
      <c r="AQ3364" s="155"/>
      <c r="AR3364" s="155"/>
    </row>
    <row r="3365" spans="1:44" ht="102" x14ac:dyDescent="0.3">
      <c r="A3365" s="155"/>
      <c r="B3365" s="161" t="s">
        <v>1803</v>
      </c>
      <c r="C3365" s="162" t="s">
        <v>697</v>
      </c>
      <c r="D3365" s="170">
        <v>2138.9</v>
      </c>
      <c r="E3365" s="171">
        <v>2138.9</v>
      </c>
      <c r="F3365" s="165" t="s">
        <v>4107</v>
      </c>
      <c r="G3365" s="166" t="s">
        <v>3314</v>
      </c>
      <c r="H3365" s="167"/>
      <c r="I3365" s="155"/>
      <c r="J3365" s="155"/>
      <c r="K3365" s="155"/>
      <c r="L3365" s="155"/>
      <c r="M3365" s="155"/>
      <c r="N3365" s="155"/>
      <c r="O3365" s="155"/>
      <c r="P3365" s="155"/>
      <c r="Q3365" s="155"/>
      <c r="R3365" s="155"/>
      <c r="S3365" s="155"/>
      <c r="T3365" s="155"/>
      <c r="U3365" s="155"/>
      <c r="V3365" s="155"/>
      <c r="W3365" s="155"/>
      <c r="X3365" s="155"/>
      <c r="Y3365" s="155"/>
      <c r="Z3365" s="155"/>
      <c r="AA3365" s="155"/>
      <c r="AB3365" s="155"/>
      <c r="AC3365" s="155"/>
      <c r="AD3365" s="155"/>
      <c r="AE3365" s="155"/>
      <c r="AF3365" s="155"/>
      <c r="AG3365" s="155"/>
      <c r="AH3365" s="155"/>
      <c r="AI3365" s="155"/>
      <c r="AJ3365" s="155"/>
      <c r="AK3365" s="155"/>
      <c r="AL3365" s="155"/>
      <c r="AM3365" s="155"/>
      <c r="AN3365" s="155"/>
      <c r="AO3365" s="155"/>
      <c r="AP3365" s="155"/>
      <c r="AQ3365" s="155"/>
      <c r="AR3365" s="155"/>
    </row>
    <row r="3366" spans="1:44" ht="102" hidden="1" x14ac:dyDescent="0.3">
      <c r="A3366" s="155"/>
      <c r="B3366" s="165" t="s">
        <v>4107</v>
      </c>
      <c r="C3366" s="162"/>
      <c r="D3366" s="170">
        <v>2138.9</v>
      </c>
      <c r="E3366" s="171">
        <v>2138.9</v>
      </c>
      <c r="F3366" s="166" t="s">
        <v>3314</v>
      </c>
      <c r="G3366" s="161" t="s">
        <v>1832</v>
      </c>
      <c r="H3366" s="162" t="s">
        <v>531</v>
      </c>
      <c r="I3366" s="155"/>
      <c r="J3366" s="155"/>
      <c r="K3366" s="155"/>
      <c r="L3366" s="155"/>
      <c r="M3366" s="155"/>
      <c r="N3366" s="155"/>
      <c r="O3366" s="155"/>
      <c r="P3366" s="155"/>
      <c r="Q3366" s="155"/>
      <c r="R3366" s="155"/>
      <c r="S3366" s="155"/>
      <c r="T3366" s="155"/>
      <c r="U3366" s="155"/>
      <c r="V3366" s="155"/>
      <c r="W3366" s="155"/>
      <c r="X3366" s="155"/>
      <c r="Y3366" s="155"/>
      <c r="Z3366" s="155"/>
      <c r="AA3366" s="155"/>
      <c r="AB3366" s="155"/>
      <c r="AC3366" s="155"/>
      <c r="AD3366" s="155"/>
      <c r="AE3366" s="155"/>
      <c r="AF3366" s="155"/>
      <c r="AG3366" s="155"/>
      <c r="AH3366" s="155"/>
      <c r="AI3366" s="155"/>
      <c r="AJ3366" s="155"/>
      <c r="AK3366" s="155"/>
      <c r="AL3366" s="155"/>
      <c r="AM3366" s="155"/>
      <c r="AN3366" s="155"/>
      <c r="AO3366" s="155"/>
      <c r="AP3366" s="155"/>
      <c r="AQ3366" s="155"/>
      <c r="AR3366" s="155"/>
    </row>
    <row r="3367" spans="1:44" ht="102" hidden="1" x14ac:dyDescent="0.3">
      <c r="A3367" s="155"/>
      <c r="B3367" s="166" t="s">
        <v>3314</v>
      </c>
      <c r="C3367" s="167"/>
      <c r="D3367" s="170">
        <v>2138.9</v>
      </c>
      <c r="E3367" s="171">
        <v>2138.9</v>
      </c>
      <c r="F3367" s="161" t="s">
        <v>1832</v>
      </c>
      <c r="G3367" s="165" t="s">
        <v>4107</v>
      </c>
      <c r="H3367" s="162"/>
      <c r="I3367" s="155"/>
      <c r="J3367" s="155"/>
      <c r="K3367" s="155"/>
      <c r="L3367" s="155"/>
      <c r="M3367" s="155"/>
      <c r="N3367" s="155"/>
      <c r="O3367" s="155"/>
      <c r="P3367" s="155"/>
      <c r="Q3367" s="155"/>
      <c r="R3367" s="155"/>
      <c r="S3367" s="155"/>
      <c r="T3367" s="155"/>
      <c r="U3367" s="155"/>
      <c r="V3367" s="155"/>
      <c r="W3367" s="155"/>
      <c r="X3367" s="155"/>
      <c r="Y3367" s="155"/>
      <c r="Z3367" s="155"/>
      <c r="AA3367" s="155"/>
      <c r="AB3367" s="155"/>
      <c r="AC3367" s="155"/>
      <c r="AD3367" s="155"/>
      <c r="AE3367" s="155"/>
      <c r="AF3367" s="155"/>
      <c r="AG3367" s="155"/>
      <c r="AH3367" s="155"/>
      <c r="AI3367" s="155"/>
      <c r="AJ3367" s="155"/>
      <c r="AK3367" s="155"/>
      <c r="AL3367" s="155"/>
      <c r="AM3367" s="155"/>
      <c r="AN3367" s="155"/>
      <c r="AO3367" s="155"/>
      <c r="AP3367" s="155"/>
      <c r="AQ3367" s="155"/>
      <c r="AR3367" s="155"/>
    </row>
    <row r="3368" spans="1:44" ht="102" x14ac:dyDescent="0.3">
      <c r="A3368" s="155"/>
      <c r="B3368" s="161" t="s">
        <v>1832</v>
      </c>
      <c r="C3368" s="162" t="s">
        <v>531</v>
      </c>
      <c r="D3368" s="170">
        <v>3113.86</v>
      </c>
      <c r="E3368" s="171">
        <v>3113.86</v>
      </c>
      <c r="F3368" s="165" t="s">
        <v>4107</v>
      </c>
      <c r="G3368" s="166" t="s">
        <v>3315</v>
      </c>
      <c r="H3368" s="167"/>
      <c r="I3368" s="155"/>
      <c r="J3368" s="155"/>
      <c r="K3368" s="155"/>
      <c r="L3368" s="155"/>
      <c r="M3368" s="155"/>
      <c r="N3368" s="155"/>
      <c r="O3368" s="155"/>
      <c r="P3368" s="155"/>
      <c r="Q3368" s="155"/>
      <c r="R3368" s="155"/>
      <c r="S3368" s="155"/>
      <c r="T3368" s="155"/>
      <c r="U3368" s="155"/>
      <c r="V3368" s="155"/>
      <c r="W3368" s="155"/>
      <c r="X3368" s="155"/>
      <c r="Y3368" s="155"/>
      <c r="Z3368" s="155"/>
      <c r="AA3368" s="155"/>
      <c r="AB3368" s="155"/>
      <c r="AC3368" s="155"/>
      <c r="AD3368" s="155"/>
      <c r="AE3368" s="155"/>
      <c r="AF3368" s="155"/>
      <c r="AG3368" s="155"/>
      <c r="AH3368" s="155"/>
      <c r="AI3368" s="155"/>
      <c r="AJ3368" s="155"/>
      <c r="AK3368" s="155"/>
      <c r="AL3368" s="155"/>
      <c r="AM3368" s="155"/>
      <c r="AN3368" s="155"/>
      <c r="AO3368" s="155"/>
      <c r="AP3368" s="155"/>
      <c r="AQ3368" s="155"/>
      <c r="AR3368" s="155"/>
    </row>
    <row r="3369" spans="1:44" ht="102" hidden="1" x14ac:dyDescent="0.3">
      <c r="A3369" s="155"/>
      <c r="B3369" s="165" t="s">
        <v>4107</v>
      </c>
      <c r="C3369" s="162"/>
      <c r="D3369" s="170">
        <v>3113.86</v>
      </c>
      <c r="E3369" s="171">
        <v>3113.86</v>
      </c>
      <c r="F3369" s="166" t="s">
        <v>3315</v>
      </c>
      <c r="G3369" s="161" t="s">
        <v>1888</v>
      </c>
      <c r="H3369" s="162" t="s">
        <v>758</v>
      </c>
      <c r="I3369" s="155"/>
      <c r="J3369" s="155"/>
      <c r="K3369" s="155"/>
      <c r="L3369" s="155"/>
      <c r="M3369" s="155"/>
      <c r="N3369" s="155"/>
      <c r="O3369" s="155"/>
      <c r="P3369" s="155"/>
      <c r="Q3369" s="155"/>
      <c r="R3369" s="155"/>
      <c r="S3369" s="155"/>
      <c r="T3369" s="155"/>
      <c r="U3369" s="155"/>
      <c r="V3369" s="155"/>
      <c r="W3369" s="155"/>
      <c r="X3369" s="155"/>
      <c r="Y3369" s="155"/>
      <c r="Z3369" s="155"/>
      <c r="AA3369" s="155"/>
      <c r="AB3369" s="155"/>
      <c r="AC3369" s="155"/>
      <c r="AD3369" s="155"/>
      <c r="AE3369" s="155"/>
      <c r="AF3369" s="155"/>
      <c r="AG3369" s="155"/>
      <c r="AH3369" s="155"/>
      <c r="AI3369" s="155"/>
      <c r="AJ3369" s="155"/>
      <c r="AK3369" s="155"/>
      <c r="AL3369" s="155"/>
      <c r="AM3369" s="155"/>
      <c r="AN3369" s="155"/>
      <c r="AO3369" s="155"/>
      <c r="AP3369" s="155"/>
      <c r="AQ3369" s="155"/>
      <c r="AR3369" s="155"/>
    </row>
    <row r="3370" spans="1:44" ht="102" hidden="1" x14ac:dyDescent="0.3">
      <c r="A3370" s="155"/>
      <c r="B3370" s="166" t="s">
        <v>3315</v>
      </c>
      <c r="C3370" s="167"/>
      <c r="D3370" s="170">
        <v>3113.86</v>
      </c>
      <c r="E3370" s="171">
        <v>3113.86</v>
      </c>
      <c r="F3370" s="161" t="s">
        <v>1888</v>
      </c>
      <c r="G3370" s="165" t="s">
        <v>4107</v>
      </c>
      <c r="H3370" s="162"/>
      <c r="I3370" s="155"/>
      <c r="J3370" s="155"/>
      <c r="K3370" s="155"/>
      <c r="L3370" s="155"/>
      <c r="M3370" s="155"/>
      <c r="N3370" s="155"/>
      <c r="O3370" s="155"/>
      <c r="P3370" s="155"/>
      <c r="Q3370" s="155"/>
      <c r="R3370" s="155"/>
      <c r="S3370" s="155"/>
      <c r="T3370" s="155"/>
      <c r="U3370" s="155"/>
      <c r="V3370" s="155"/>
      <c r="W3370" s="155"/>
      <c r="X3370" s="155"/>
      <c r="Y3370" s="155"/>
      <c r="Z3370" s="155"/>
      <c r="AA3370" s="155"/>
      <c r="AB3370" s="155"/>
      <c r="AC3370" s="155"/>
      <c r="AD3370" s="155"/>
      <c r="AE3370" s="155"/>
      <c r="AF3370" s="155"/>
      <c r="AG3370" s="155"/>
      <c r="AH3370" s="155"/>
      <c r="AI3370" s="155"/>
      <c r="AJ3370" s="155"/>
      <c r="AK3370" s="155"/>
      <c r="AL3370" s="155"/>
      <c r="AM3370" s="155"/>
      <c r="AN3370" s="155"/>
      <c r="AO3370" s="155"/>
      <c r="AP3370" s="155"/>
      <c r="AQ3370" s="155"/>
      <c r="AR3370" s="155"/>
    </row>
    <row r="3371" spans="1:44" ht="102" x14ac:dyDescent="0.3">
      <c r="A3371" s="155"/>
      <c r="B3371" s="161" t="s">
        <v>1888</v>
      </c>
      <c r="C3371" s="162" t="s">
        <v>758</v>
      </c>
      <c r="D3371" s="170">
        <v>3547.65</v>
      </c>
      <c r="E3371" s="171">
        <v>3547.65</v>
      </c>
      <c r="F3371" s="165" t="s">
        <v>4107</v>
      </c>
      <c r="G3371" s="166" t="s">
        <v>3316</v>
      </c>
      <c r="H3371" s="167"/>
      <c r="I3371" s="155"/>
      <c r="J3371" s="155"/>
      <c r="K3371" s="155"/>
      <c r="L3371" s="155"/>
      <c r="M3371" s="155"/>
      <c r="N3371" s="155"/>
      <c r="O3371" s="155"/>
      <c r="P3371" s="155"/>
      <c r="Q3371" s="155"/>
      <c r="R3371" s="155"/>
      <c r="S3371" s="155"/>
      <c r="T3371" s="155"/>
      <c r="U3371" s="155"/>
      <c r="V3371" s="155"/>
      <c r="W3371" s="155"/>
      <c r="X3371" s="155"/>
      <c r="Y3371" s="155"/>
      <c r="Z3371" s="155"/>
      <c r="AA3371" s="155"/>
      <c r="AB3371" s="155"/>
      <c r="AC3371" s="155"/>
      <c r="AD3371" s="155"/>
      <c r="AE3371" s="155"/>
      <c r="AF3371" s="155"/>
      <c r="AG3371" s="155"/>
      <c r="AH3371" s="155"/>
      <c r="AI3371" s="155"/>
      <c r="AJ3371" s="155"/>
      <c r="AK3371" s="155"/>
      <c r="AL3371" s="155"/>
      <c r="AM3371" s="155"/>
      <c r="AN3371" s="155"/>
      <c r="AO3371" s="155"/>
      <c r="AP3371" s="155"/>
      <c r="AQ3371" s="155"/>
      <c r="AR3371" s="155"/>
    </row>
    <row r="3372" spans="1:44" ht="102" hidden="1" x14ac:dyDescent="0.3">
      <c r="A3372" s="155"/>
      <c r="B3372" s="165" t="s">
        <v>4107</v>
      </c>
      <c r="C3372" s="162"/>
      <c r="D3372" s="170">
        <v>3547.65</v>
      </c>
      <c r="E3372" s="171">
        <v>3547.65</v>
      </c>
      <c r="F3372" s="166" t="s">
        <v>3316</v>
      </c>
      <c r="G3372" s="161" t="s">
        <v>1763</v>
      </c>
      <c r="H3372" s="162" t="s">
        <v>577</v>
      </c>
      <c r="I3372" s="155"/>
      <c r="J3372" s="155"/>
      <c r="K3372" s="155"/>
      <c r="L3372" s="155"/>
      <c r="M3372" s="155"/>
      <c r="N3372" s="155"/>
      <c r="O3372" s="155"/>
      <c r="P3372" s="155"/>
      <c r="Q3372" s="155"/>
      <c r="R3372" s="155"/>
      <c r="S3372" s="155"/>
      <c r="T3372" s="155"/>
      <c r="U3372" s="155"/>
      <c r="V3372" s="155"/>
      <c r="W3372" s="155"/>
      <c r="X3372" s="155"/>
      <c r="Y3372" s="155"/>
      <c r="Z3372" s="155"/>
      <c r="AA3372" s="155"/>
      <c r="AB3372" s="155"/>
      <c r="AC3372" s="155"/>
      <c r="AD3372" s="155"/>
      <c r="AE3372" s="155"/>
      <c r="AF3372" s="155"/>
      <c r="AG3372" s="155"/>
      <c r="AH3372" s="155"/>
      <c r="AI3372" s="155"/>
      <c r="AJ3372" s="155"/>
      <c r="AK3372" s="155"/>
      <c r="AL3372" s="155"/>
      <c r="AM3372" s="155"/>
      <c r="AN3372" s="155"/>
      <c r="AO3372" s="155"/>
      <c r="AP3372" s="155"/>
      <c r="AQ3372" s="155"/>
      <c r="AR3372" s="155"/>
    </row>
    <row r="3373" spans="1:44" ht="102" hidden="1" x14ac:dyDescent="0.3">
      <c r="A3373" s="155"/>
      <c r="B3373" s="166" t="s">
        <v>3316</v>
      </c>
      <c r="C3373" s="167"/>
      <c r="D3373" s="170">
        <v>3547.65</v>
      </c>
      <c r="E3373" s="171">
        <v>3547.65</v>
      </c>
      <c r="F3373" s="161" t="s">
        <v>1763</v>
      </c>
      <c r="G3373" s="165" t="s">
        <v>4107</v>
      </c>
      <c r="H3373" s="162"/>
      <c r="I3373" s="155"/>
      <c r="J3373" s="155"/>
      <c r="K3373" s="155"/>
      <c r="L3373" s="155"/>
      <c r="M3373" s="155"/>
      <c r="N3373" s="155"/>
      <c r="O3373" s="155"/>
      <c r="P3373" s="155"/>
      <c r="Q3373" s="155"/>
      <c r="R3373" s="155"/>
      <c r="S3373" s="155"/>
      <c r="T3373" s="155"/>
      <c r="U3373" s="155"/>
      <c r="V3373" s="155"/>
      <c r="W3373" s="155"/>
      <c r="X3373" s="155"/>
      <c r="Y3373" s="155"/>
      <c r="Z3373" s="155"/>
      <c r="AA3373" s="155"/>
      <c r="AB3373" s="155"/>
      <c r="AC3373" s="155"/>
      <c r="AD3373" s="155"/>
      <c r="AE3373" s="155"/>
      <c r="AF3373" s="155"/>
      <c r="AG3373" s="155"/>
      <c r="AH3373" s="155"/>
      <c r="AI3373" s="155"/>
      <c r="AJ3373" s="155"/>
      <c r="AK3373" s="155"/>
      <c r="AL3373" s="155"/>
      <c r="AM3373" s="155"/>
      <c r="AN3373" s="155"/>
      <c r="AO3373" s="155"/>
      <c r="AP3373" s="155"/>
      <c r="AQ3373" s="155"/>
      <c r="AR3373" s="155"/>
    </row>
    <row r="3374" spans="1:44" ht="102" x14ac:dyDescent="0.3">
      <c r="A3374" s="155"/>
      <c r="B3374" s="161" t="s">
        <v>1763</v>
      </c>
      <c r="C3374" s="162" t="s">
        <v>577</v>
      </c>
      <c r="D3374" s="170">
        <v>2156.08</v>
      </c>
      <c r="E3374" s="171">
        <v>2156.08</v>
      </c>
      <c r="F3374" s="165" t="s">
        <v>4107</v>
      </c>
      <c r="G3374" s="166" t="s">
        <v>3317</v>
      </c>
      <c r="H3374" s="167"/>
      <c r="I3374" s="155"/>
      <c r="J3374" s="155"/>
      <c r="K3374" s="155"/>
      <c r="L3374" s="155"/>
      <c r="M3374" s="155"/>
      <c r="N3374" s="155"/>
      <c r="O3374" s="155"/>
      <c r="P3374" s="155"/>
      <c r="Q3374" s="155"/>
      <c r="R3374" s="155"/>
      <c r="S3374" s="155"/>
      <c r="T3374" s="155"/>
      <c r="U3374" s="155"/>
      <c r="V3374" s="155"/>
      <c r="W3374" s="155"/>
      <c r="X3374" s="155"/>
      <c r="Y3374" s="155"/>
      <c r="Z3374" s="155"/>
      <c r="AA3374" s="155"/>
      <c r="AB3374" s="155"/>
      <c r="AC3374" s="155"/>
      <c r="AD3374" s="155"/>
      <c r="AE3374" s="155"/>
      <c r="AF3374" s="155"/>
      <c r="AG3374" s="155"/>
      <c r="AH3374" s="155"/>
      <c r="AI3374" s="155"/>
      <c r="AJ3374" s="155"/>
      <c r="AK3374" s="155"/>
      <c r="AL3374" s="155"/>
      <c r="AM3374" s="155"/>
      <c r="AN3374" s="155"/>
      <c r="AO3374" s="155"/>
      <c r="AP3374" s="155"/>
      <c r="AQ3374" s="155"/>
      <c r="AR3374" s="155"/>
    </row>
    <row r="3375" spans="1:44" ht="102" hidden="1" x14ac:dyDescent="0.3">
      <c r="A3375" s="155"/>
      <c r="B3375" s="165" t="s">
        <v>4107</v>
      </c>
      <c r="C3375" s="162"/>
      <c r="D3375" s="170">
        <v>2156.08</v>
      </c>
      <c r="E3375" s="171">
        <v>2156.08</v>
      </c>
      <c r="F3375" s="166" t="s">
        <v>3317</v>
      </c>
      <c r="G3375" s="161" t="s">
        <v>1748</v>
      </c>
      <c r="H3375" s="162" t="s">
        <v>743</v>
      </c>
      <c r="I3375" s="155"/>
      <c r="J3375" s="155"/>
      <c r="K3375" s="155"/>
      <c r="L3375" s="155"/>
      <c r="M3375" s="155"/>
      <c r="N3375" s="155"/>
      <c r="O3375" s="155"/>
      <c r="P3375" s="155"/>
      <c r="Q3375" s="155"/>
      <c r="R3375" s="155"/>
      <c r="S3375" s="155"/>
      <c r="T3375" s="155"/>
      <c r="U3375" s="155"/>
      <c r="V3375" s="155"/>
      <c r="W3375" s="155"/>
      <c r="X3375" s="155"/>
      <c r="Y3375" s="155"/>
      <c r="Z3375" s="155"/>
      <c r="AA3375" s="155"/>
      <c r="AB3375" s="155"/>
      <c r="AC3375" s="155"/>
      <c r="AD3375" s="155"/>
      <c r="AE3375" s="155"/>
      <c r="AF3375" s="155"/>
      <c r="AG3375" s="155"/>
      <c r="AH3375" s="155"/>
      <c r="AI3375" s="155"/>
      <c r="AJ3375" s="155"/>
      <c r="AK3375" s="155"/>
      <c r="AL3375" s="155"/>
      <c r="AM3375" s="155"/>
      <c r="AN3375" s="155"/>
      <c r="AO3375" s="155"/>
      <c r="AP3375" s="155"/>
      <c r="AQ3375" s="155"/>
      <c r="AR3375" s="155"/>
    </row>
    <row r="3376" spans="1:44" ht="102" hidden="1" x14ac:dyDescent="0.3">
      <c r="A3376" s="155"/>
      <c r="B3376" s="166" t="s">
        <v>3317</v>
      </c>
      <c r="C3376" s="167"/>
      <c r="D3376" s="170">
        <v>2156.08</v>
      </c>
      <c r="E3376" s="171">
        <v>2156.08</v>
      </c>
      <c r="F3376" s="161" t="s">
        <v>1748</v>
      </c>
      <c r="G3376" s="165" t="s">
        <v>4107</v>
      </c>
      <c r="H3376" s="162"/>
      <c r="I3376" s="155"/>
      <c r="J3376" s="155"/>
      <c r="K3376" s="155"/>
      <c r="L3376" s="155"/>
      <c r="M3376" s="155"/>
      <c r="N3376" s="155"/>
      <c r="O3376" s="155"/>
      <c r="P3376" s="155"/>
      <c r="Q3376" s="155"/>
      <c r="R3376" s="155"/>
      <c r="S3376" s="155"/>
      <c r="T3376" s="155"/>
      <c r="U3376" s="155"/>
      <c r="V3376" s="155"/>
      <c r="W3376" s="155"/>
      <c r="X3376" s="155"/>
      <c r="Y3376" s="155"/>
      <c r="Z3376" s="155"/>
      <c r="AA3376" s="155"/>
      <c r="AB3376" s="155"/>
      <c r="AC3376" s="155"/>
      <c r="AD3376" s="155"/>
      <c r="AE3376" s="155"/>
      <c r="AF3376" s="155"/>
      <c r="AG3376" s="155"/>
      <c r="AH3376" s="155"/>
      <c r="AI3376" s="155"/>
      <c r="AJ3376" s="155"/>
      <c r="AK3376" s="155"/>
      <c r="AL3376" s="155"/>
      <c r="AM3376" s="155"/>
      <c r="AN3376" s="155"/>
      <c r="AO3376" s="155"/>
      <c r="AP3376" s="155"/>
      <c r="AQ3376" s="155"/>
      <c r="AR3376" s="155"/>
    </row>
    <row r="3377" spans="1:44" ht="102" x14ac:dyDescent="0.3">
      <c r="A3377" s="155"/>
      <c r="B3377" s="161" t="s">
        <v>1748</v>
      </c>
      <c r="C3377" s="162" t="s">
        <v>743</v>
      </c>
      <c r="D3377" s="170">
        <v>2138.9</v>
      </c>
      <c r="E3377" s="171">
        <v>2138.9</v>
      </c>
      <c r="F3377" s="165" t="s">
        <v>4107</v>
      </c>
      <c r="G3377" s="166" t="s">
        <v>3318</v>
      </c>
      <c r="H3377" s="167"/>
      <c r="I3377" s="155"/>
      <c r="J3377" s="155"/>
      <c r="K3377" s="155"/>
      <c r="L3377" s="155"/>
      <c r="M3377" s="155"/>
      <c r="N3377" s="155"/>
      <c r="O3377" s="155"/>
      <c r="P3377" s="155"/>
      <c r="Q3377" s="155"/>
      <c r="R3377" s="155"/>
      <c r="S3377" s="155"/>
      <c r="T3377" s="155"/>
      <c r="U3377" s="155"/>
      <c r="V3377" s="155"/>
      <c r="W3377" s="155"/>
      <c r="X3377" s="155"/>
      <c r="Y3377" s="155"/>
      <c r="Z3377" s="155"/>
      <c r="AA3377" s="155"/>
      <c r="AB3377" s="155"/>
      <c r="AC3377" s="155"/>
      <c r="AD3377" s="155"/>
      <c r="AE3377" s="155"/>
      <c r="AF3377" s="155"/>
      <c r="AG3377" s="155"/>
      <c r="AH3377" s="155"/>
      <c r="AI3377" s="155"/>
      <c r="AJ3377" s="155"/>
      <c r="AK3377" s="155"/>
      <c r="AL3377" s="155"/>
      <c r="AM3377" s="155"/>
      <c r="AN3377" s="155"/>
      <c r="AO3377" s="155"/>
      <c r="AP3377" s="155"/>
      <c r="AQ3377" s="155"/>
      <c r="AR3377" s="155"/>
    </row>
    <row r="3378" spans="1:44" ht="102" hidden="1" x14ac:dyDescent="0.3">
      <c r="A3378" s="155"/>
      <c r="B3378" s="165" t="s">
        <v>4107</v>
      </c>
      <c r="C3378" s="162"/>
      <c r="D3378" s="170">
        <v>2138.9</v>
      </c>
      <c r="E3378" s="171">
        <v>2138.9</v>
      </c>
      <c r="F3378" s="166" t="s">
        <v>3318</v>
      </c>
      <c r="G3378" s="161" t="s">
        <v>1847</v>
      </c>
      <c r="H3378" s="162" t="s">
        <v>519</v>
      </c>
      <c r="I3378" s="155"/>
      <c r="J3378" s="155"/>
      <c r="K3378" s="155"/>
      <c r="L3378" s="155"/>
      <c r="M3378" s="155"/>
      <c r="N3378" s="155"/>
      <c r="O3378" s="155"/>
      <c r="P3378" s="155"/>
      <c r="Q3378" s="155"/>
      <c r="R3378" s="155"/>
      <c r="S3378" s="155"/>
      <c r="T3378" s="155"/>
      <c r="U3378" s="155"/>
      <c r="V3378" s="155"/>
      <c r="W3378" s="155"/>
      <c r="X3378" s="155"/>
      <c r="Y3378" s="155"/>
      <c r="Z3378" s="155"/>
      <c r="AA3378" s="155"/>
      <c r="AB3378" s="155"/>
      <c r="AC3378" s="155"/>
      <c r="AD3378" s="155"/>
      <c r="AE3378" s="155"/>
      <c r="AF3378" s="155"/>
      <c r="AG3378" s="155"/>
      <c r="AH3378" s="155"/>
      <c r="AI3378" s="155"/>
      <c r="AJ3378" s="155"/>
      <c r="AK3378" s="155"/>
      <c r="AL3378" s="155"/>
      <c r="AM3378" s="155"/>
      <c r="AN3378" s="155"/>
      <c r="AO3378" s="155"/>
      <c r="AP3378" s="155"/>
      <c r="AQ3378" s="155"/>
      <c r="AR3378" s="155"/>
    </row>
    <row r="3379" spans="1:44" ht="102" hidden="1" x14ac:dyDescent="0.3">
      <c r="A3379" s="155"/>
      <c r="B3379" s="166" t="s">
        <v>3318</v>
      </c>
      <c r="C3379" s="167"/>
      <c r="D3379" s="170">
        <v>2138.9</v>
      </c>
      <c r="E3379" s="171">
        <v>2138.9</v>
      </c>
      <c r="F3379" s="161" t="s">
        <v>1847</v>
      </c>
      <c r="G3379" s="165" t="s">
        <v>4107</v>
      </c>
      <c r="H3379" s="162"/>
      <c r="I3379" s="155"/>
      <c r="J3379" s="155"/>
      <c r="K3379" s="155"/>
      <c r="L3379" s="155"/>
      <c r="M3379" s="155"/>
      <c r="N3379" s="155"/>
      <c r="O3379" s="155"/>
      <c r="P3379" s="155"/>
      <c r="Q3379" s="155"/>
      <c r="R3379" s="155"/>
      <c r="S3379" s="155"/>
      <c r="T3379" s="155"/>
      <c r="U3379" s="155"/>
      <c r="V3379" s="155"/>
      <c r="W3379" s="155"/>
      <c r="X3379" s="155"/>
      <c r="Y3379" s="155"/>
      <c r="Z3379" s="155"/>
      <c r="AA3379" s="155"/>
      <c r="AB3379" s="155"/>
      <c r="AC3379" s="155"/>
      <c r="AD3379" s="155"/>
      <c r="AE3379" s="155"/>
      <c r="AF3379" s="155"/>
      <c r="AG3379" s="155"/>
      <c r="AH3379" s="155"/>
      <c r="AI3379" s="155"/>
      <c r="AJ3379" s="155"/>
      <c r="AK3379" s="155"/>
      <c r="AL3379" s="155"/>
      <c r="AM3379" s="155"/>
      <c r="AN3379" s="155"/>
      <c r="AO3379" s="155"/>
      <c r="AP3379" s="155"/>
      <c r="AQ3379" s="155"/>
      <c r="AR3379" s="155"/>
    </row>
    <row r="3380" spans="1:44" ht="102" x14ac:dyDescent="0.3">
      <c r="A3380" s="155"/>
      <c r="B3380" s="161" t="s">
        <v>1847</v>
      </c>
      <c r="C3380" s="162" t="s">
        <v>519</v>
      </c>
      <c r="D3380" s="170">
        <v>3113.86</v>
      </c>
      <c r="E3380" s="171">
        <v>3113.86</v>
      </c>
      <c r="F3380" s="165" t="s">
        <v>4107</v>
      </c>
      <c r="G3380" s="166" t="s">
        <v>3319</v>
      </c>
      <c r="H3380" s="167"/>
      <c r="I3380" s="155"/>
      <c r="J3380" s="155"/>
      <c r="K3380" s="155"/>
      <c r="L3380" s="155"/>
      <c r="M3380" s="155"/>
      <c r="N3380" s="155"/>
      <c r="O3380" s="155"/>
      <c r="P3380" s="155"/>
      <c r="Q3380" s="155"/>
      <c r="R3380" s="155"/>
      <c r="S3380" s="155"/>
      <c r="T3380" s="155"/>
      <c r="U3380" s="155"/>
      <c r="V3380" s="155"/>
      <c r="W3380" s="155"/>
      <c r="X3380" s="155"/>
      <c r="Y3380" s="155"/>
      <c r="Z3380" s="155"/>
      <c r="AA3380" s="155"/>
      <c r="AB3380" s="155"/>
      <c r="AC3380" s="155"/>
      <c r="AD3380" s="155"/>
      <c r="AE3380" s="155"/>
      <c r="AF3380" s="155"/>
      <c r="AG3380" s="155"/>
      <c r="AH3380" s="155"/>
      <c r="AI3380" s="155"/>
      <c r="AJ3380" s="155"/>
      <c r="AK3380" s="155"/>
      <c r="AL3380" s="155"/>
      <c r="AM3380" s="155"/>
      <c r="AN3380" s="155"/>
      <c r="AO3380" s="155"/>
      <c r="AP3380" s="155"/>
      <c r="AQ3380" s="155"/>
      <c r="AR3380" s="155"/>
    </row>
    <row r="3381" spans="1:44" ht="102" hidden="1" x14ac:dyDescent="0.3">
      <c r="A3381" s="155"/>
      <c r="B3381" s="165" t="s">
        <v>4107</v>
      </c>
      <c r="C3381" s="162"/>
      <c r="D3381" s="170">
        <v>3113.86</v>
      </c>
      <c r="E3381" s="171">
        <v>3113.86</v>
      </c>
      <c r="F3381" s="166" t="s">
        <v>3319</v>
      </c>
      <c r="G3381" s="161" t="s">
        <v>1841</v>
      </c>
      <c r="H3381" s="162" t="s">
        <v>707</v>
      </c>
      <c r="I3381" s="155"/>
      <c r="J3381" s="155"/>
      <c r="K3381" s="155"/>
      <c r="L3381" s="155"/>
      <c r="M3381" s="155"/>
      <c r="N3381" s="155"/>
      <c r="O3381" s="155"/>
      <c r="P3381" s="155"/>
      <c r="Q3381" s="155"/>
      <c r="R3381" s="155"/>
      <c r="S3381" s="155"/>
      <c r="T3381" s="155"/>
      <c r="U3381" s="155"/>
      <c r="V3381" s="155"/>
      <c r="W3381" s="155"/>
      <c r="X3381" s="155"/>
      <c r="Y3381" s="155"/>
      <c r="Z3381" s="155"/>
      <c r="AA3381" s="155"/>
      <c r="AB3381" s="155"/>
      <c r="AC3381" s="155"/>
      <c r="AD3381" s="155"/>
      <c r="AE3381" s="155"/>
      <c r="AF3381" s="155"/>
      <c r="AG3381" s="155"/>
      <c r="AH3381" s="155"/>
      <c r="AI3381" s="155"/>
      <c r="AJ3381" s="155"/>
      <c r="AK3381" s="155"/>
      <c r="AL3381" s="155"/>
      <c r="AM3381" s="155"/>
      <c r="AN3381" s="155"/>
      <c r="AO3381" s="155"/>
      <c r="AP3381" s="155"/>
      <c r="AQ3381" s="155"/>
      <c r="AR3381" s="155"/>
    </row>
    <row r="3382" spans="1:44" ht="102" hidden="1" x14ac:dyDescent="0.3">
      <c r="A3382" s="155"/>
      <c r="B3382" s="166" t="s">
        <v>3319</v>
      </c>
      <c r="C3382" s="167"/>
      <c r="D3382" s="170">
        <v>3113.86</v>
      </c>
      <c r="E3382" s="171">
        <v>3113.86</v>
      </c>
      <c r="F3382" s="161" t="s">
        <v>1841</v>
      </c>
      <c r="G3382" s="165" t="s">
        <v>4107</v>
      </c>
      <c r="H3382" s="162"/>
      <c r="I3382" s="155"/>
      <c r="J3382" s="155"/>
      <c r="K3382" s="155"/>
      <c r="L3382" s="155"/>
      <c r="M3382" s="155"/>
      <c r="N3382" s="155"/>
      <c r="O3382" s="155"/>
      <c r="P3382" s="155"/>
      <c r="Q3382" s="155"/>
      <c r="R3382" s="155"/>
      <c r="S3382" s="155"/>
      <c r="T3382" s="155"/>
      <c r="U3382" s="155"/>
      <c r="V3382" s="155"/>
      <c r="W3382" s="155"/>
      <c r="X3382" s="155"/>
      <c r="Y3382" s="155"/>
      <c r="Z3382" s="155"/>
      <c r="AA3382" s="155"/>
      <c r="AB3382" s="155"/>
      <c r="AC3382" s="155"/>
      <c r="AD3382" s="155"/>
      <c r="AE3382" s="155"/>
      <c r="AF3382" s="155"/>
      <c r="AG3382" s="155"/>
      <c r="AH3382" s="155"/>
      <c r="AI3382" s="155"/>
      <c r="AJ3382" s="155"/>
      <c r="AK3382" s="155"/>
      <c r="AL3382" s="155"/>
      <c r="AM3382" s="155"/>
      <c r="AN3382" s="155"/>
      <c r="AO3382" s="155"/>
      <c r="AP3382" s="155"/>
      <c r="AQ3382" s="155"/>
      <c r="AR3382" s="155"/>
    </row>
    <row r="3383" spans="1:44" ht="102" x14ac:dyDescent="0.3">
      <c r="A3383" s="155"/>
      <c r="B3383" s="161" t="s">
        <v>1841</v>
      </c>
      <c r="C3383" s="162" t="s">
        <v>707</v>
      </c>
      <c r="D3383" s="170">
        <v>3547.65</v>
      </c>
      <c r="E3383" s="171">
        <v>3547.65</v>
      </c>
      <c r="F3383" s="165" t="s">
        <v>4107</v>
      </c>
      <c r="G3383" s="166" t="s">
        <v>3320</v>
      </c>
      <c r="H3383" s="167"/>
      <c r="I3383" s="155"/>
      <c r="J3383" s="155"/>
      <c r="K3383" s="155"/>
      <c r="L3383" s="155"/>
      <c r="M3383" s="155"/>
      <c r="N3383" s="155"/>
      <c r="O3383" s="155"/>
      <c r="P3383" s="155"/>
      <c r="Q3383" s="155"/>
      <c r="R3383" s="155"/>
      <c r="S3383" s="155"/>
      <c r="T3383" s="155"/>
      <c r="U3383" s="155"/>
      <c r="V3383" s="155"/>
      <c r="W3383" s="155"/>
      <c r="X3383" s="155"/>
      <c r="Y3383" s="155"/>
      <c r="Z3383" s="155"/>
      <c r="AA3383" s="155"/>
      <c r="AB3383" s="155"/>
      <c r="AC3383" s="155"/>
      <c r="AD3383" s="155"/>
      <c r="AE3383" s="155"/>
      <c r="AF3383" s="155"/>
      <c r="AG3383" s="155"/>
      <c r="AH3383" s="155"/>
      <c r="AI3383" s="155"/>
      <c r="AJ3383" s="155"/>
      <c r="AK3383" s="155"/>
      <c r="AL3383" s="155"/>
      <c r="AM3383" s="155"/>
      <c r="AN3383" s="155"/>
      <c r="AO3383" s="155"/>
      <c r="AP3383" s="155"/>
      <c r="AQ3383" s="155"/>
      <c r="AR3383" s="155"/>
    </row>
    <row r="3384" spans="1:44" ht="102" hidden="1" x14ac:dyDescent="0.3">
      <c r="A3384" s="155"/>
      <c r="B3384" s="165" t="s">
        <v>4107</v>
      </c>
      <c r="C3384" s="162"/>
      <c r="D3384" s="170">
        <v>3547.65</v>
      </c>
      <c r="E3384" s="171">
        <v>3547.65</v>
      </c>
      <c r="F3384" s="166" t="s">
        <v>3320</v>
      </c>
      <c r="G3384" s="161" t="s">
        <v>1817</v>
      </c>
      <c r="H3384" s="162" t="s">
        <v>1127</v>
      </c>
      <c r="I3384" s="155"/>
      <c r="J3384" s="155"/>
      <c r="K3384" s="155"/>
      <c r="L3384" s="155"/>
      <c r="M3384" s="155"/>
      <c r="N3384" s="155"/>
      <c r="O3384" s="155"/>
      <c r="P3384" s="155"/>
      <c r="Q3384" s="155"/>
      <c r="R3384" s="155"/>
      <c r="S3384" s="155"/>
      <c r="T3384" s="155"/>
      <c r="U3384" s="155"/>
      <c r="V3384" s="155"/>
      <c r="W3384" s="155"/>
      <c r="X3384" s="155"/>
      <c r="Y3384" s="155"/>
      <c r="Z3384" s="155"/>
      <c r="AA3384" s="155"/>
      <c r="AB3384" s="155"/>
      <c r="AC3384" s="155"/>
      <c r="AD3384" s="155"/>
      <c r="AE3384" s="155"/>
      <c r="AF3384" s="155"/>
      <c r="AG3384" s="155"/>
      <c r="AH3384" s="155"/>
      <c r="AI3384" s="155"/>
      <c r="AJ3384" s="155"/>
      <c r="AK3384" s="155"/>
      <c r="AL3384" s="155"/>
      <c r="AM3384" s="155"/>
      <c r="AN3384" s="155"/>
      <c r="AO3384" s="155"/>
      <c r="AP3384" s="155"/>
      <c r="AQ3384" s="155"/>
      <c r="AR3384" s="155"/>
    </row>
    <row r="3385" spans="1:44" ht="102" hidden="1" x14ac:dyDescent="0.3">
      <c r="A3385" s="155"/>
      <c r="B3385" s="166" t="s">
        <v>3320</v>
      </c>
      <c r="C3385" s="167"/>
      <c r="D3385" s="170">
        <v>3547.65</v>
      </c>
      <c r="E3385" s="171">
        <v>3547.65</v>
      </c>
      <c r="F3385" s="161" t="s">
        <v>1817</v>
      </c>
      <c r="G3385" s="165" t="s">
        <v>4107</v>
      </c>
      <c r="H3385" s="162"/>
      <c r="I3385" s="155"/>
      <c r="J3385" s="155"/>
      <c r="K3385" s="155"/>
      <c r="L3385" s="155"/>
      <c r="M3385" s="155"/>
      <c r="N3385" s="155"/>
      <c r="O3385" s="155"/>
      <c r="P3385" s="155"/>
      <c r="Q3385" s="155"/>
      <c r="R3385" s="155"/>
      <c r="S3385" s="155"/>
      <c r="T3385" s="155"/>
      <c r="U3385" s="155"/>
      <c r="V3385" s="155"/>
      <c r="W3385" s="155"/>
      <c r="X3385" s="155"/>
      <c r="Y3385" s="155"/>
      <c r="Z3385" s="155"/>
      <c r="AA3385" s="155"/>
      <c r="AB3385" s="155"/>
      <c r="AC3385" s="155"/>
      <c r="AD3385" s="155"/>
      <c r="AE3385" s="155"/>
      <c r="AF3385" s="155"/>
      <c r="AG3385" s="155"/>
      <c r="AH3385" s="155"/>
      <c r="AI3385" s="155"/>
      <c r="AJ3385" s="155"/>
      <c r="AK3385" s="155"/>
      <c r="AL3385" s="155"/>
      <c r="AM3385" s="155"/>
      <c r="AN3385" s="155"/>
      <c r="AO3385" s="155"/>
      <c r="AP3385" s="155"/>
      <c r="AQ3385" s="155"/>
      <c r="AR3385" s="155"/>
    </row>
    <row r="3386" spans="1:44" ht="102" x14ac:dyDescent="0.3">
      <c r="A3386" s="155"/>
      <c r="B3386" s="161" t="s">
        <v>1817</v>
      </c>
      <c r="C3386" s="162" t="s">
        <v>1127</v>
      </c>
      <c r="D3386" s="170">
        <v>2156.08</v>
      </c>
      <c r="E3386" s="171">
        <v>2156.08</v>
      </c>
      <c r="F3386" s="165" t="s">
        <v>4107</v>
      </c>
      <c r="G3386" s="166" t="s">
        <v>3321</v>
      </c>
      <c r="H3386" s="167"/>
      <c r="I3386" s="155"/>
      <c r="J3386" s="155"/>
      <c r="K3386" s="155"/>
      <c r="L3386" s="155"/>
      <c r="M3386" s="155"/>
      <c r="N3386" s="155"/>
      <c r="O3386" s="155"/>
      <c r="P3386" s="155"/>
      <c r="Q3386" s="155"/>
      <c r="R3386" s="155"/>
      <c r="S3386" s="155"/>
      <c r="T3386" s="155"/>
      <c r="U3386" s="155"/>
      <c r="V3386" s="155"/>
      <c r="W3386" s="155"/>
      <c r="X3386" s="155"/>
      <c r="Y3386" s="155"/>
      <c r="Z3386" s="155"/>
      <c r="AA3386" s="155"/>
      <c r="AB3386" s="155"/>
      <c r="AC3386" s="155"/>
      <c r="AD3386" s="155"/>
      <c r="AE3386" s="155"/>
      <c r="AF3386" s="155"/>
      <c r="AG3386" s="155"/>
      <c r="AH3386" s="155"/>
      <c r="AI3386" s="155"/>
      <c r="AJ3386" s="155"/>
      <c r="AK3386" s="155"/>
      <c r="AL3386" s="155"/>
      <c r="AM3386" s="155"/>
      <c r="AN3386" s="155"/>
      <c r="AO3386" s="155"/>
      <c r="AP3386" s="155"/>
      <c r="AQ3386" s="155"/>
      <c r="AR3386" s="155"/>
    </row>
    <row r="3387" spans="1:44" ht="102" hidden="1" x14ac:dyDescent="0.3">
      <c r="A3387" s="155"/>
      <c r="B3387" s="165" t="s">
        <v>4107</v>
      </c>
      <c r="C3387" s="162"/>
      <c r="D3387" s="170">
        <v>2156.08</v>
      </c>
      <c r="E3387" s="171">
        <v>2156.08</v>
      </c>
      <c r="F3387" s="166" t="s">
        <v>3321</v>
      </c>
      <c r="G3387" s="161" t="s">
        <v>1811</v>
      </c>
      <c r="H3387" s="162" t="s">
        <v>618</v>
      </c>
      <c r="I3387" s="155"/>
      <c r="J3387" s="155"/>
      <c r="K3387" s="155"/>
      <c r="L3387" s="155"/>
      <c r="M3387" s="155"/>
      <c r="N3387" s="155"/>
      <c r="O3387" s="155"/>
      <c r="P3387" s="155"/>
      <c r="Q3387" s="155"/>
      <c r="R3387" s="155"/>
      <c r="S3387" s="155"/>
      <c r="T3387" s="155"/>
      <c r="U3387" s="155"/>
      <c r="V3387" s="155"/>
      <c r="W3387" s="155"/>
      <c r="X3387" s="155"/>
      <c r="Y3387" s="155"/>
      <c r="Z3387" s="155"/>
      <c r="AA3387" s="155"/>
      <c r="AB3387" s="155"/>
      <c r="AC3387" s="155"/>
      <c r="AD3387" s="155"/>
      <c r="AE3387" s="155"/>
      <c r="AF3387" s="155"/>
      <c r="AG3387" s="155"/>
      <c r="AH3387" s="155"/>
      <c r="AI3387" s="155"/>
      <c r="AJ3387" s="155"/>
      <c r="AK3387" s="155"/>
      <c r="AL3387" s="155"/>
      <c r="AM3387" s="155"/>
      <c r="AN3387" s="155"/>
      <c r="AO3387" s="155"/>
      <c r="AP3387" s="155"/>
      <c r="AQ3387" s="155"/>
      <c r="AR3387" s="155"/>
    </row>
    <row r="3388" spans="1:44" ht="102" hidden="1" x14ac:dyDescent="0.3">
      <c r="A3388" s="155"/>
      <c r="B3388" s="166" t="s">
        <v>3321</v>
      </c>
      <c r="C3388" s="167"/>
      <c r="D3388" s="170">
        <v>2156.08</v>
      </c>
      <c r="E3388" s="171">
        <v>2156.08</v>
      </c>
      <c r="F3388" s="161" t="s">
        <v>1811</v>
      </c>
      <c r="G3388" s="165" t="s">
        <v>4107</v>
      </c>
      <c r="H3388" s="162"/>
      <c r="I3388" s="155"/>
      <c r="J3388" s="155"/>
      <c r="K3388" s="155"/>
      <c r="L3388" s="155"/>
      <c r="M3388" s="155"/>
      <c r="N3388" s="155"/>
      <c r="O3388" s="155"/>
      <c r="P3388" s="155"/>
      <c r="Q3388" s="155"/>
      <c r="R3388" s="155"/>
      <c r="S3388" s="155"/>
      <c r="T3388" s="155"/>
      <c r="U3388" s="155"/>
      <c r="V3388" s="155"/>
      <c r="W3388" s="155"/>
      <c r="X3388" s="155"/>
      <c r="Y3388" s="155"/>
      <c r="Z3388" s="155"/>
      <c r="AA3388" s="155"/>
      <c r="AB3388" s="155"/>
      <c r="AC3388" s="155"/>
      <c r="AD3388" s="155"/>
      <c r="AE3388" s="155"/>
      <c r="AF3388" s="155"/>
      <c r="AG3388" s="155"/>
      <c r="AH3388" s="155"/>
      <c r="AI3388" s="155"/>
      <c r="AJ3388" s="155"/>
      <c r="AK3388" s="155"/>
      <c r="AL3388" s="155"/>
      <c r="AM3388" s="155"/>
      <c r="AN3388" s="155"/>
      <c r="AO3388" s="155"/>
      <c r="AP3388" s="155"/>
      <c r="AQ3388" s="155"/>
      <c r="AR3388" s="155"/>
    </row>
    <row r="3389" spans="1:44" ht="102" x14ac:dyDescent="0.3">
      <c r="A3389" s="155"/>
      <c r="B3389" s="161" t="s">
        <v>1811</v>
      </c>
      <c r="C3389" s="162" t="s">
        <v>618</v>
      </c>
      <c r="D3389" s="170">
        <v>2138.9</v>
      </c>
      <c r="E3389" s="171">
        <v>2138.9</v>
      </c>
      <c r="F3389" s="165" t="s">
        <v>4107</v>
      </c>
      <c r="G3389" s="166" t="s">
        <v>3322</v>
      </c>
      <c r="H3389" s="167"/>
      <c r="I3389" s="155"/>
      <c r="J3389" s="155"/>
      <c r="K3389" s="155"/>
      <c r="L3389" s="155"/>
      <c r="M3389" s="155"/>
      <c r="N3389" s="155"/>
      <c r="O3389" s="155"/>
      <c r="P3389" s="155"/>
      <c r="Q3389" s="155"/>
      <c r="R3389" s="155"/>
      <c r="S3389" s="155"/>
      <c r="T3389" s="155"/>
      <c r="U3389" s="155"/>
      <c r="V3389" s="155"/>
      <c r="W3389" s="155"/>
      <c r="X3389" s="155"/>
      <c r="Y3389" s="155"/>
      <c r="Z3389" s="155"/>
      <c r="AA3389" s="155"/>
      <c r="AB3389" s="155"/>
      <c r="AC3389" s="155"/>
      <c r="AD3389" s="155"/>
      <c r="AE3389" s="155"/>
      <c r="AF3389" s="155"/>
      <c r="AG3389" s="155"/>
      <c r="AH3389" s="155"/>
      <c r="AI3389" s="155"/>
      <c r="AJ3389" s="155"/>
      <c r="AK3389" s="155"/>
      <c r="AL3389" s="155"/>
      <c r="AM3389" s="155"/>
      <c r="AN3389" s="155"/>
      <c r="AO3389" s="155"/>
      <c r="AP3389" s="155"/>
      <c r="AQ3389" s="155"/>
      <c r="AR3389" s="155"/>
    </row>
    <row r="3390" spans="1:44" ht="102" hidden="1" x14ac:dyDescent="0.3">
      <c r="A3390" s="155"/>
      <c r="B3390" s="165" t="s">
        <v>4107</v>
      </c>
      <c r="C3390" s="162"/>
      <c r="D3390" s="170">
        <v>2138.9</v>
      </c>
      <c r="E3390" s="171">
        <v>2138.9</v>
      </c>
      <c r="F3390" s="166" t="s">
        <v>3322</v>
      </c>
      <c r="G3390" s="161" t="s">
        <v>1749</v>
      </c>
      <c r="H3390" s="162" t="s">
        <v>305</v>
      </c>
      <c r="I3390" s="155"/>
      <c r="J3390" s="155"/>
      <c r="K3390" s="155"/>
      <c r="L3390" s="155"/>
      <c r="M3390" s="155"/>
      <c r="N3390" s="155"/>
      <c r="O3390" s="155"/>
      <c r="P3390" s="155"/>
      <c r="Q3390" s="155"/>
      <c r="R3390" s="155"/>
      <c r="S3390" s="155"/>
      <c r="T3390" s="155"/>
      <c r="U3390" s="155"/>
      <c r="V3390" s="155"/>
      <c r="W3390" s="155"/>
      <c r="X3390" s="155"/>
      <c r="Y3390" s="155"/>
      <c r="Z3390" s="155"/>
      <c r="AA3390" s="155"/>
      <c r="AB3390" s="155"/>
      <c r="AC3390" s="155"/>
      <c r="AD3390" s="155"/>
      <c r="AE3390" s="155"/>
      <c r="AF3390" s="155"/>
      <c r="AG3390" s="155"/>
      <c r="AH3390" s="155"/>
      <c r="AI3390" s="155"/>
      <c r="AJ3390" s="155"/>
      <c r="AK3390" s="155"/>
      <c r="AL3390" s="155"/>
      <c r="AM3390" s="155"/>
      <c r="AN3390" s="155"/>
      <c r="AO3390" s="155"/>
      <c r="AP3390" s="155"/>
      <c r="AQ3390" s="155"/>
      <c r="AR3390" s="155"/>
    </row>
    <row r="3391" spans="1:44" ht="102" hidden="1" x14ac:dyDescent="0.3">
      <c r="A3391" s="155"/>
      <c r="B3391" s="166" t="s">
        <v>3322</v>
      </c>
      <c r="C3391" s="167"/>
      <c r="D3391" s="170">
        <v>2138.9</v>
      </c>
      <c r="E3391" s="171">
        <v>2138.9</v>
      </c>
      <c r="F3391" s="161" t="s">
        <v>1749</v>
      </c>
      <c r="G3391" s="165" t="s">
        <v>4107</v>
      </c>
      <c r="H3391" s="162"/>
      <c r="I3391" s="155"/>
      <c r="J3391" s="155"/>
      <c r="K3391" s="155"/>
      <c r="L3391" s="155"/>
      <c r="M3391" s="155"/>
      <c r="N3391" s="155"/>
      <c r="O3391" s="155"/>
      <c r="P3391" s="155"/>
      <c r="Q3391" s="155"/>
      <c r="R3391" s="155"/>
      <c r="S3391" s="155"/>
      <c r="T3391" s="155"/>
      <c r="U3391" s="155"/>
      <c r="V3391" s="155"/>
      <c r="W3391" s="155"/>
      <c r="X3391" s="155"/>
      <c r="Y3391" s="155"/>
      <c r="Z3391" s="155"/>
      <c r="AA3391" s="155"/>
      <c r="AB3391" s="155"/>
      <c r="AC3391" s="155"/>
      <c r="AD3391" s="155"/>
      <c r="AE3391" s="155"/>
      <c r="AF3391" s="155"/>
      <c r="AG3391" s="155"/>
      <c r="AH3391" s="155"/>
      <c r="AI3391" s="155"/>
      <c r="AJ3391" s="155"/>
      <c r="AK3391" s="155"/>
      <c r="AL3391" s="155"/>
      <c r="AM3391" s="155"/>
      <c r="AN3391" s="155"/>
      <c r="AO3391" s="155"/>
      <c r="AP3391" s="155"/>
      <c r="AQ3391" s="155"/>
      <c r="AR3391" s="155"/>
    </row>
    <row r="3392" spans="1:44" ht="102" x14ac:dyDescent="0.3">
      <c r="A3392" s="155"/>
      <c r="B3392" s="161" t="s">
        <v>1749</v>
      </c>
      <c r="C3392" s="162" t="s">
        <v>305</v>
      </c>
      <c r="D3392" s="170">
        <v>3603.48</v>
      </c>
      <c r="E3392" s="171">
        <v>3603.48</v>
      </c>
      <c r="F3392" s="165" t="s">
        <v>4107</v>
      </c>
      <c r="G3392" s="166" t="s">
        <v>2782</v>
      </c>
      <c r="H3392" s="167"/>
      <c r="I3392" s="155"/>
      <c r="J3392" s="155"/>
      <c r="K3392" s="155"/>
      <c r="L3392" s="155"/>
      <c r="M3392" s="155"/>
      <c r="N3392" s="155"/>
      <c r="O3392" s="155"/>
      <c r="P3392" s="155"/>
      <c r="Q3392" s="155"/>
      <c r="R3392" s="155"/>
      <c r="S3392" s="155"/>
      <c r="T3392" s="155"/>
      <c r="U3392" s="155"/>
      <c r="V3392" s="155"/>
      <c r="W3392" s="155"/>
      <c r="X3392" s="155"/>
      <c r="Y3392" s="155"/>
      <c r="Z3392" s="155"/>
      <c r="AA3392" s="155"/>
      <c r="AB3392" s="155"/>
      <c r="AC3392" s="155"/>
      <c r="AD3392" s="155"/>
      <c r="AE3392" s="155"/>
      <c r="AF3392" s="155"/>
      <c r="AG3392" s="155"/>
      <c r="AH3392" s="155"/>
      <c r="AI3392" s="155"/>
      <c r="AJ3392" s="155"/>
      <c r="AK3392" s="155"/>
      <c r="AL3392" s="155"/>
      <c r="AM3392" s="155"/>
      <c r="AN3392" s="155"/>
      <c r="AO3392" s="155"/>
      <c r="AP3392" s="155"/>
      <c r="AQ3392" s="155"/>
      <c r="AR3392" s="155"/>
    </row>
    <row r="3393" spans="1:44" ht="102" hidden="1" x14ac:dyDescent="0.3">
      <c r="A3393" s="155"/>
      <c r="B3393" s="165" t="s">
        <v>4107</v>
      </c>
      <c r="C3393" s="162"/>
      <c r="D3393" s="170">
        <v>3603.48</v>
      </c>
      <c r="E3393" s="171">
        <v>3603.48</v>
      </c>
      <c r="F3393" s="166" t="s">
        <v>2782</v>
      </c>
      <c r="G3393" s="161" t="s">
        <v>1874</v>
      </c>
      <c r="H3393" s="162" t="s">
        <v>744</v>
      </c>
      <c r="I3393" s="155"/>
      <c r="J3393" s="155"/>
      <c r="K3393" s="155"/>
      <c r="L3393" s="155"/>
      <c r="M3393" s="155"/>
      <c r="N3393" s="155"/>
      <c r="O3393" s="155"/>
      <c r="P3393" s="155"/>
      <c r="Q3393" s="155"/>
      <c r="R3393" s="155"/>
      <c r="S3393" s="155"/>
      <c r="T3393" s="155"/>
      <c r="U3393" s="155"/>
      <c r="V3393" s="155"/>
      <c r="W3393" s="155"/>
      <c r="X3393" s="155"/>
      <c r="Y3393" s="155"/>
      <c r="Z3393" s="155"/>
      <c r="AA3393" s="155"/>
      <c r="AB3393" s="155"/>
      <c r="AC3393" s="155"/>
      <c r="AD3393" s="155"/>
      <c r="AE3393" s="155"/>
      <c r="AF3393" s="155"/>
      <c r="AG3393" s="155"/>
      <c r="AH3393" s="155"/>
      <c r="AI3393" s="155"/>
      <c r="AJ3393" s="155"/>
      <c r="AK3393" s="155"/>
      <c r="AL3393" s="155"/>
      <c r="AM3393" s="155"/>
      <c r="AN3393" s="155"/>
      <c r="AO3393" s="155"/>
      <c r="AP3393" s="155"/>
      <c r="AQ3393" s="155"/>
      <c r="AR3393" s="155"/>
    </row>
    <row r="3394" spans="1:44" ht="102" hidden="1" x14ac:dyDescent="0.3">
      <c r="A3394" s="155"/>
      <c r="B3394" s="166" t="s">
        <v>2782</v>
      </c>
      <c r="C3394" s="167"/>
      <c r="D3394" s="170">
        <v>3603.48</v>
      </c>
      <c r="E3394" s="171">
        <v>3603.48</v>
      </c>
      <c r="F3394" s="161" t="s">
        <v>1874</v>
      </c>
      <c r="G3394" s="165" t="s">
        <v>4107</v>
      </c>
      <c r="H3394" s="162"/>
      <c r="I3394" s="155"/>
      <c r="J3394" s="155"/>
      <c r="K3394" s="155"/>
      <c r="L3394" s="155"/>
      <c r="M3394" s="155"/>
      <c r="N3394" s="155"/>
      <c r="O3394" s="155"/>
      <c r="P3394" s="155"/>
      <c r="Q3394" s="155"/>
      <c r="R3394" s="155"/>
      <c r="S3394" s="155"/>
      <c r="T3394" s="155"/>
      <c r="U3394" s="155"/>
      <c r="V3394" s="155"/>
      <c r="W3394" s="155"/>
      <c r="X3394" s="155"/>
      <c r="Y3394" s="155"/>
      <c r="Z3394" s="155"/>
      <c r="AA3394" s="155"/>
      <c r="AB3394" s="155"/>
      <c r="AC3394" s="155"/>
      <c r="AD3394" s="155"/>
      <c r="AE3394" s="155"/>
      <c r="AF3394" s="155"/>
      <c r="AG3394" s="155"/>
      <c r="AH3394" s="155"/>
      <c r="AI3394" s="155"/>
      <c r="AJ3394" s="155"/>
      <c r="AK3394" s="155"/>
      <c r="AL3394" s="155"/>
      <c r="AM3394" s="155"/>
      <c r="AN3394" s="155"/>
      <c r="AO3394" s="155"/>
      <c r="AP3394" s="155"/>
      <c r="AQ3394" s="155"/>
      <c r="AR3394" s="155"/>
    </row>
    <row r="3395" spans="1:44" ht="102" x14ac:dyDescent="0.3">
      <c r="A3395" s="155"/>
      <c r="B3395" s="161" t="s">
        <v>1874</v>
      </c>
      <c r="C3395" s="162" t="s">
        <v>744</v>
      </c>
      <c r="D3395" s="170">
        <v>3113.86</v>
      </c>
      <c r="E3395" s="171">
        <v>3113.86</v>
      </c>
      <c r="F3395" s="165" t="s">
        <v>4107</v>
      </c>
      <c r="G3395" s="166" t="s">
        <v>3323</v>
      </c>
      <c r="H3395" s="167"/>
      <c r="I3395" s="155"/>
      <c r="J3395" s="155"/>
      <c r="K3395" s="155"/>
      <c r="L3395" s="155"/>
      <c r="M3395" s="155"/>
      <c r="N3395" s="155"/>
      <c r="O3395" s="155"/>
      <c r="P3395" s="155"/>
      <c r="Q3395" s="155"/>
      <c r="R3395" s="155"/>
      <c r="S3395" s="155"/>
      <c r="T3395" s="155"/>
      <c r="U3395" s="155"/>
      <c r="V3395" s="155"/>
      <c r="W3395" s="155"/>
      <c r="X3395" s="155"/>
      <c r="Y3395" s="155"/>
      <c r="Z3395" s="155"/>
      <c r="AA3395" s="155"/>
      <c r="AB3395" s="155"/>
      <c r="AC3395" s="155"/>
      <c r="AD3395" s="155"/>
      <c r="AE3395" s="155"/>
      <c r="AF3395" s="155"/>
      <c r="AG3395" s="155"/>
      <c r="AH3395" s="155"/>
      <c r="AI3395" s="155"/>
      <c r="AJ3395" s="155"/>
      <c r="AK3395" s="155"/>
      <c r="AL3395" s="155"/>
      <c r="AM3395" s="155"/>
      <c r="AN3395" s="155"/>
      <c r="AO3395" s="155"/>
      <c r="AP3395" s="155"/>
      <c r="AQ3395" s="155"/>
      <c r="AR3395" s="155"/>
    </row>
    <row r="3396" spans="1:44" ht="102" hidden="1" x14ac:dyDescent="0.3">
      <c r="A3396" s="155"/>
      <c r="B3396" s="165" t="s">
        <v>4107</v>
      </c>
      <c r="C3396" s="162"/>
      <c r="D3396" s="170">
        <v>3113.86</v>
      </c>
      <c r="E3396" s="171">
        <v>3113.86</v>
      </c>
      <c r="F3396" s="166" t="s">
        <v>3323</v>
      </c>
      <c r="G3396" s="161" t="s">
        <v>1850</v>
      </c>
      <c r="H3396" s="162" t="s">
        <v>686</v>
      </c>
      <c r="I3396" s="155"/>
      <c r="J3396" s="155"/>
      <c r="K3396" s="155"/>
      <c r="L3396" s="155"/>
      <c r="M3396" s="155"/>
      <c r="N3396" s="155"/>
      <c r="O3396" s="155"/>
      <c r="P3396" s="155"/>
      <c r="Q3396" s="155"/>
      <c r="R3396" s="155"/>
      <c r="S3396" s="155"/>
      <c r="T3396" s="155"/>
      <c r="U3396" s="155"/>
      <c r="V3396" s="155"/>
      <c r="W3396" s="155"/>
      <c r="X3396" s="155"/>
      <c r="Y3396" s="155"/>
      <c r="Z3396" s="155"/>
      <c r="AA3396" s="155"/>
      <c r="AB3396" s="155"/>
      <c r="AC3396" s="155"/>
      <c r="AD3396" s="155"/>
      <c r="AE3396" s="155"/>
      <c r="AF3396" s="155"/>
      <c r="AG3396" s="155"/>
      <c r="AH3396" s="155"/>
      <c r="AI3396" s="155"/>
      <c r="AJ3396" s="155"/>
      <c r="AK3396" s="155"/>
      <c r="AL3396" s="155"/>
      <c r="AM3396" s="155"/>
      <c r="AN3396" s="155"/>
      <c r="AO3396" s="155"/>
      <c r="AP3396" s="155"/>
      <c r="AQ3396" s="155"/>
      <c r="AR3396" s="155"/>
    </row>
    <row r="3397" spans="1:44" ht="102" hidden="1" x14ac:dyDescent="0.3">
      <c r="A3397" s="155"/>
      <c r="B3397" s="166" t="s">
        <v>3323</v>
      </c>
      <c r="C3397" s="167"/>
      <c r="D3397" s="170">
        <v>3113.86</v>
      </c>
      <c r="E3397" s="171">
        <v>3113.86</v>
      </c>
      <c r="F3397" s="161" t="s">
        <v>1850</v>
      </c>
      <c r="G3397" s="165" t="s">
        <v>4107</v>
      </c>
      <c r="H3397" s="162"/>
      <c r="I3397" s="155"/>
      <c r="J3397" s="155"/>
      <c r="K3397" s="155"/>
      <c r="L3397" s="155"/>
      <c r="M3397" s="155"/>
      <c r="N3397" s="155"/>
      <c r="O3397" s="155"/>
      <c r="P3397" s="155"/>
      <c r="Q3397" s="155"/>
      <c r="R3397" s="155"/>
      <c r="S3397" s="155"/>
      <c r="T3397" s="155"/>
      <c r="U3397" s="155"/>
      <c r="V3397" s="155"/>
      <c r="W3397" s="155"/>
      <c r="X3397" s="155"/>
      <c r="Y3397" s="155"/>
      <c r="Z3397" s="155"/>
      <c r="AA3397" s="155"/>
      <c r="AB3397" s="155"/>
      <c r="AC3397" s="155"/>
      <c r="AD3397" s="155"/>
      <c r="AE3397" s="155"/>
      <c r="AF3397" s="155"/>
      <c r="AG3397" s="155"/>
      <c r="AH3397" s="155"/>
      <c r="AI3397" s="155"/>
      <c r="AJ3397" s="155"/>
      <c r="AK3397" s="155"/>
      <c r="AL3397" s="155"/>
      <c r="AM3397" s="155"/>
      <c r="AN3397" s="155"/>
      <c r="AO3397" s="155"/>
      <c r="AP3397" s="155"/>
      <c r="AQ3397" s="155"/>
      <c r="AR3397" s="155"/>
    </row>
    <row r="3398" spans="1:44" ht="102" x14ac:dyDescent="0.3">
      <c r="A3398" s="155"/>
      <c r="B3398" s="161" t="s">
        <v>1850</v>
      </c>
      <c r="C3398" s="162" t="s">
        <v>686</v>
      </c>
      <c r="D3398" s="170">
        <v>3547.65</v>
      </c>
      <c r="E3398" s="171">
        <v>3547.65</v>
      </c>
      <c r="F3398" s="165" t="s">
        <v>4107</v>
      </c>
      <c r="G3398" s="166" t="s">
        <v>3324</v>
      </c>
      <c r="H3398" s="167"/>
      <c r="I3398" s="155"/>
      <c r="J3398" s="155"/>
      <c r="K3398" s="155"/>
      <c r="L3398" s="155"/>
      <c r="M3398" s="155"/>
      <c r="N3398" s="155"/>
      <c r="O3398" s="155"/>
      <c r="P3398" s="155"/>
      <c r="Q3398" s="155"/>
      <c r="R3398" s="155"/>
      <c r="S3398" s="155"/>
      <c r="T3398" s="155"/>
      <c r="U3398" s="155"/>
      <c r="V3398" s="155"/>
      <c r="W3398" s="155"/>
      <c r="X3398" s="155"/>
      <c r="Y3398" s="155"/>
      <c r="Z3398" s="155"/>
      <c r="AA3398" s="155"/>
      <c r="AB3398" s="155"/>
      <c r="AC3398" s="155"/>
      <c r="AD3398" s="155"/>
      <c r="AE3398" s="155"/>
      <c r="AF3398" s="155"/>
      <c r="AG3398" s="155"/>
      <c r="AH3398" s="155"/>
      <c r="AI3398" s="155"/>
      <c r="AJ3398" s="155"/>
      <c r="AK3398" s="155"/>
      <c r="AL3398" s="155"/>
      <c r="AM3398" s="155"/>
      <c r="AN3398" s="155"/>
      <c r="AO3398" s="155"/>
      <c r="AP3398" s="155"/>
      <c r="AQ3398" s="155"/>
      <c r="AR3398" s="155"/>
    </row>
    <row r="3399" spans="1:44" ht="102" hidden="1" x14ac:dyDescent="0.3">
      <c r="A3399" s="155"/>
      <c r="B3399" s="165" t="s">
        <v>4107</v>
      </c>
      <c r="C3399" s="162"/>
      <c r="D3399" s="170">
        <v>3547.65</v>
      </c>
      <c r="E3399" s="171">
        <v>3547.65</v>
      </c>
      <c r="F3399" s="166" t="s">
        <v>3324</v>
      </c>
      <c r="G3399" s="161" t="s">
        <v>1760</v>
      </c>
      <c r="H3399" s="162" t="s">
        <v>967</v>
      </c>
      <c r="I3399" s="155"/>
      <c r="J3399" s="155"/>
      <c r="K3399" s="155"/>
      <c r="L3399" s="155"/>
      <c r="M3399" s="155"/>
      <c r="N3399" s="155"/>
      <c r="O3399" s="155"/>
      <c r="P3399" s="155"/>
      <c r="Q3399" s="155"/>
      <c r="R3399" s="155"/>
      <c r="S3399" s="155"/>
      <c r="T3399" s="155"/>
      <c r="U3399" s="155"/>
      <c r="V3399" s="155"/>
      <c r="W3399" s="155"/>
      <c r="X3399" s="155"/>
      <c r="Y3399" s="155"/>
      <c r="Z3399" s="155"/>
      <c r="AA3399" s="155"/>
      <c r="AB3399" s="155"/>
      <c r="AC3399" s="155"/>
      <c r="AD3399" s="155"/>
      <c r="AE3399" s="155"/>
      <c r="AF3399" s="155"/>
      <c r="AG3399" s="155"/>
      <c r="AH3399" s="155"/>
      <c r="AI3399" s="155"/>
      <c r="AJ3399" s="155"/>
      <c r="AK3399" s="155"/>
      <c r="AL3399" s="155"/>
      <c r="AM3399" s="155"/>
      <c r="AN3399" s="155"/>
      <c r="AO3399" s="155"/>
      <c r="AP3399" s="155"/>
      <c r="AQ3399" s="155"/>
      <c r="AR3399" s="155"/>
    </row>
    <row r="3400" spans="1:44" ht="102" hidden="1" x14ac:dyDescent="0.3">
      <c r="A3400" s="155"/>
      <c r="B3400" s="166" t="s">
        <v>3324</v>
      </c>
      <c r="C3400" s="167"/>
      <c r="D3400" s="170">
        <v>3547.65</v>
      </c>
      <c r="E3400" s="171">
        <v>3547.65</v>
      </c>
      <c r="F3400" s="161" t="s">
        <v>1760</v>
      </c>
      <c r="G3400" s="165" t="s">
        <v>4107</v>
      </c>
      <c r="H3400" s="162"/>
      <c r="I3400" s="155"/>
      <c r="J3400" s="155"/>
      <c r="K3400" s="155"/>
      <c r="L3400" s="155"/>
      <c r="M3400" s="155"/>
      <c r="N3400" s="155"/>
      <c r="O3400" s="155"/>
      <c r="P3400" s="155"/>
      <c r="Q3400" s="155"/>
      <c r="R3400" s="155"/>
      <c r="S3400" s="155"/>
      <c r="T3400" s="155"/>
      <c r="U3400" s="155"/>
      <c r="V3400" s="155"/>
      <c r="W3400" s="155"/>
      <c r="X3400" s="155"/>
      <c r="Y3400" s="155"/>
      <c r="Z3400" s="155"/>
      <c r="AA3400" s="155"/>
      <c r="AB3400" s="155"/>
      <c r="AC3400" s="155"/>
      <c r="AD3400" s="155"/>
      <c r="AE3400" s="155"/>
      <c r="AF3400" s="155"/>
      <c r="AG3400" s="155"/>
      <c r="AH3400" s="155"/>
      <c r="AI3400" s="155"/>
      <c r="AJ3400" s="155"/>
      <c r="AK3400" s="155"/>
      <c r="AL3400" s="155"/>
      <c r="AM3400" s="155"/>
      <c r="AN3400" s="155"/>
      <c r="AO3400" s="155"/>
      <c r="AP3400" s="155"/>
      <c r="AQ3400" s="155"/>
      <c r="AR3400" s="155"/>
    </row>
    <row r="3401" spans="1:44" ht="102" x14ac:dyDescent="0.3">
      <c r="A3401" s="155"/>
      <c r="B3401" s="161" t="s">
        <v>1760</v>
      </c>
      <c r="C3401" s="162" t="s">
        <v>967</v>
      </c>
      <c r="D3401" s="170">
        <v>2156.08</v>
      </c>
      <c r="E3401" s="171">
        <v>2156.08</v>
      </c>
      <c r="F3401" s="165" t="s">
        <v>4107</v>
      </c>
      <c r="G3401" s="166" t="s">
        <v>3325</v>
      </c>
      <c r="H3401" s="167"/>
      <c r="I3401" s="155"/>
      <c r="J3401" s="155"/>
      <c r="K3401" s="155"/>
      <c r="L3401" s="155"/>
      <c r="M3401" s="155"/>
      <c r="N3401" s="155"/>
      <c r="O3401" s="155"/>
      <c r="P3401" s="155"/>
      <c r="Q3401" s="155"/>
      <c r="R3401" s="155"/>
      <c r="S3401" s="155"/>
      <c r="T3401" s="155"/>
      <c r="U3401" s="155"/>
      <c r="V3401" s="155"/>
      <c r="W3401" s="155"/>
      <c r="X3401" s="155"/>
      <c r="Y3401" s="155"/>
      <c r="Z3401" s="155"/>
      <c r="AA3401" s="155"/>
      <c r="AB3401" s="155"/>
      <c r="AC3401" s="155"/>
      <c r="AD3401" s="155"/>
      <c r="AE3401" s="155"/>
      <c r="AF3401" s="155"/>
      <c r="AG3401" s="155"/>
      <c r="AH3401" s="155"/>
      <c r="AI3401" s="155"/>
      <c r="AJ3401" s="155"/>
      <c r="AK3401" s="155"/>
      <c r="AL3401" s="155"/>
      <c r="AM3401" s="155"/>
      <c r="AN3401" s="155"/>
      <c r="AO3401" s="155"/>
      <c r="AP3401" s="155"/>
      <c r="AQ3401" s="155"/>
      <c r="AR3401" s="155"/>
    </row>
    <row r="3402" spans="1:44" ht="102" hidden="1" x14ac:dyDescent="0.3">
      <c r="A3402" s="155"/>
      <c r="B3402" s="165" t="s">
        <v>4107</v>
      </c>
      <c r="C3402" s="162"/>
      <c r="D3402" s="170">
        <v>2156.08</v>
      </c>
      <c r="E3402" s="171">
        <v>2156.08</v>
      </c>
      <c r="F3402" s="166" t="s">
        <v>3325</v>
      </c>
      <c r="G3402" s="161" t="s">
        <v>3586</v>
      </c>
      <c r="H3402" s="162" t="s">
        <v>993</v>
      </c>
      <c r="I3402" s="155"/>
      <c r="J3402" s="155"/>
      <c r="K3402" s="155"/>
      <c r="L3402" s="155"/>
      <c r="M3402" s="155"/>
      <c r="N3402" s="155"/>
      <c r="O3402" s="155"/>
      <c r="P3402" s="155"/>
      <c r="Q3402" s="155"/>
      <c r="R3402" s="155"/>
      <c r="S3402" s="155"/>
      <c r="T3402" s="155"/>
      <c r="U3402" s="155"/>
      <c r="V3402" s="155"/>
      <c r="W3402" s="155"/>
      <c r="X3402" s="155"/>
      <c r="Y3402" s="155"/>
      <c r="Z3402" s="155"/>
      <c r="AA3402" s="155"/>
      <c r="AB3402" s="155"/>
      <c r="AC3402" s="155"/>
      <c r="AD3402" s="155"/>
      <c r="AE3402" s="155"/>
      <c r="AF3402" s="155"/>
      <c r="AG3402" s="155"/>
      <c r="AH3402" s="155"/>
      <c r="AI3402" s="155"/>
      <c r="AJ3402" s="155"/>
      <c r="AK3402" s="155"/>
      <c r="AL3402" s="155"/>
      <c r="AM3402" s="155"/>
      <c r="AN3402" s="155"/>
      <c r="AO3402" s="155"/>
      <c r="AP3402" s="155"/>
      <c r="AQ3402" s="155"/>
      <c r="AR3402" s="155"/>
    </row>
    <row r="3403" spans="1:44" ht="102" hidden="1" x14ac:dyDescent="0.3">
      <c r="A3403" s="155"/>
      <c r="B3403" s="166" t="s">
        <v>3325</v>
      </c>
      <c r="C3403" s="167"/>
      <c r="D3403" s="170">
        <v>2156.08</v>
      </c>
      <c r="E3403" s="171">
        <v>2156.08</v>
      </c>
      <c r="F3403" s="161" t="s">
        <v>3586</v>
      </c>
      <c r="G3403" s="165" t="s">
        <v>4107</v>
      </c>
      <c r="H3403" s="162"/>
      <c r="I3403" s="155"/>
      <c r="J3403" s="155"/>
      <c r="K3403" s="155"/>
      <c r="L3403" s="155"/>
      <c r="M3403" s="155"/>
      <c r="N3403" s="155"/>
      <c r="O3403" s="155"/>
      <c r="P3403" s="155"/>
      <c r="Q3403" s="155"/>
      <c r="R3403" s="155"/>
      <c r="S3403" s="155"/>
      <c r="T3403" s="155"/>
      <c r="U3403" s="155"/>
      <c r="V3403" s="155"/>
      <c r="W3403" s="155"/>
      <c r="X3403" s="155"/>
      <c r="Y3403" s="155"/>
      <c r="Z3403" s="155"/>
      <c r="AA3403" s="155"/>
      <c r="AB3403" s="155"/>
      <c r="AC3403" s="155"/>
      <c r="AD3403" s="155"/>
      <c r="AE3403" s="155"/>
      <c r="AF3403" s="155"/>
      <c r="AG3403" s="155"/>
      <c r="AH3403" s="155"/>
      <c r="AI3403" s="155"/>
      <c r="AJ3403" s="155"/>
      <c r="AK3403" s="155"/>
      <c r="AL3403" s="155"/>
      <c r="AM3403" s="155"/>
      <c r="AN3403" s="155"/>
      <c r="AO3403" s="155"/>
      <c r="AP3403" s="155"/>
      <c r="AQ3403" s="155"/>
      <c r="AR3403" s="155"/>
    </row>
    <row r="3404" spans="1:44" ht="102" x14ac:dyDescent="0.3">
      <c r="A3404" s="155"/>
      <c r="B3404" s="161" t="s">
        <v>3586</v>
      </c>
      <c r="C3404" s="162" t="s">
        <v>993</v>
      </c>
      <c r="D3404" s="170">
        <v>2138.9</v>
      </c>
      <c r="E3404" s="171">
        <v>2138.9</v>
      </c>
      <c r="F3404" s="165" t="s">
        <v>4107</v>
      </c>
      <c r="G3404" s="166" t="s">
        <v>4056</v>
      </c>
      <c r="H3404" s="167"/>
      <c r="I3404" s="155"/>
      <c r="J3404" s="155"/>
      <c r="K3404" s="155"/>
      <c r="L3404" s="155"/>
      <c r="M3404" s="155"/>
      <c r="N3404" s="155"/>
      <c r="O3404" s="155"/>
      <c r="P3404" s="155"/>
      <c r="Q3404" s="155"/>
      <c r="R3404" s="155"/>
      <c r="S3404" s="155"/>
      <c r="T3404" s="155"/>
      <c r="U3404" s="155"/>
      <c r="V3404" s="155"/>
      <c r="W3404" s="155"/>
      <c r="X3404" s="155"/>
      <c r="Y3404" s="155"/>
      <c r="Z3404" s="155"/>
      <c r="AA3404" s="155"/>
      <c r="AB3404" s="155"/>
      <c r="AC3404" s="155"/>
      <c r="AD3404" s="155"/>
      <c r="AE3404" s="155"/>
      <c r="AF3404" s="155"/>
      <c r="AG3404" s="155"/>
      <c r="AH3404" s="155"/>
      <c r="AI3404" s="155"/>
      <c r="AJ3404" s="155"/>
      <c r="AK3404" s="155"/>
      <c r="AL3404" s="155"/>
      <c r="AM3404" s="155"/>
      <c r="AN3404" s="155"/>
      <c r="AO3404" s="155"/>
      <c r="AP3404" s="155"/>
      <c r="AQ3404" s="155"/>
      <c r="AR3404" s="155"/>
    </row>
    <row r="3405" spans="1:44" ht="102" hidden="1" x14ac:dyDescent="0.3">
      <c r="A3405" s="155"/>
      <c r="B3405" s="165" t="s">
        <v>4107</v>
      </c>
      <c r="C3405" s="162"/>
      <c r="D3405" s="170">
        <v>2138.9</v>
      </c>
      <c r="E3405" s="171">
        <v>2138.9</v>
      </c>
      <c r="F3405" s="166" t="s">
        <v>4056</v>
      </c>
      <c r="G3405" s="161" t="s">
        <v>1886</v>
      </c>
      <c r="H3405" s="162" t="s">
        <v>646</v>
      </c>
      <c r="I3405" s="155"/>
      <c r="J3405" s="155"/>
      <c r="K3405" s="155"/>
      <c r="L3405" s="155"/>
      <c r="M3405" s="155"/>
      <c r="N3405" s="155"/>
      <c r="O3405" s="155"/>
      <c r="P3405" s="155"/>
      <c r="Q3405" s="155"/>
      <c r="R3405" s="155"/>
      <c r="S3405" s="155"/>
      <c r="T3405" s="155"/>
      <c r="U3405" s="155"/>
      <c r="V3405" s="155"/>
      <c r="W3405" s="155"/>
      <c r="X3405" s="155"/>
      <c r="Y3405" s="155"/>
      <c r="Z3405" s="155"/>
      <c r="AA3405" s="155"/>
      <c r="AB3405" s="155"/>
      <c r="AC3405" s="155"/>
      <c r="AD3405" s="155"/>
      <c r="AE3405" s="155"/>
      <c r="AF3405" s="155"/>
      <c r="AG3405" s="155"/>
      <c r="AH3405" s="155"/>
      <c r="AI3405" s="155"/>
      <c r="AJ3405" s="155"/>
      <c r="AK3405" s="155"/>
      <c r="AL3405" s="155"/>
      <c r="AM3405" s="155"/>
      <c r="AN3405" s="155"/>
      <c r="AO3405" s="155"/>
      <c r="AP3405" s="155"/>
      <c r="AQ3405" s="155"/>
      <c r="AR3405" s="155"/>
    </row>
    <row r="3406" spans="1:44" ht="102" hidden="1" x14ac:dyDescent="0.3">
      <c r="A3406" s="155"/>
      <c r="B3406" s="166" t="s">
        <v>4056</v>
      </c>
      <c r="C3406" s="167"/>
      <c r="D3406" s="170">
        <v>2138.9</v>
      </c>
      <c r="E3406" s="171">
        <v>2138.9</v>
      </c>
      <c r="F3406" s="161" t="s">
        <v>1886</v>
      </c>
      <c r="G3406" s="165" t="s">
        <v>4107</v>
      </c>
      <c r="H3406" s="162"/>
      <c r="I3406" s="155"/>
      <c r="J3406" s="155"/>
      <c r="K3406" s="155"/>
      <c r="L3406" s="155"/>
      <c r="M3406" s="155"/>
      <c r="N3406" s="155"/>
      <c r="O3406" s="155"/>
      <c r="P3406" s="155"/>
      <c r="Q3406" s="155"/>
      <c r="R3406" s="155"/>
      <c r="S3406" s="155"/>
      <c r="T3406" s="155"/>
      <c r="U3406" s="155"/>
      <c r="V3406" s="155"/>
      <c r="W3406" s="155"/>
      <c r="X3406" s="155"/>
      <c r="Y3406" s="155"/>
      <c r="Z3406" s="155"/>
      <c r="AA3406" s="155"/>
      <c r="AB3406" s="155"/>
      <c r="AC3406" s="155"/>
      <c r="AD3406" s="155"/>
      <c r="AE3406" s="155"/>
      <c r="AF3406" s="155"/>
      <c r="AG3406" s="155"/>
      <c r="AH3406" s="155"/>
      <c r="AI3406" s="155"/>
      <c r="AJ3406" s="155"/>
      <c r="AK3406" s="155"/>
      <c r="AL3406" s="155"/>
      <c r="AM3406" s="155"/>
      <c r="AN3406" s="155"/>
      <c r="AO3406" s="155"/>
      <c r="AP3406" s="155"/>
      <c r="AQ3406" s="155"/>
      <c r="AR3406" s="155"/>
    </row>
    <row r="3407" spans="1:44" ht="102" x14ac:dyDescent="0.3">
      <c r="A3407" s="155"/>
      <c r="B3407" s="161" t="s">
        <v>1886</v>
      </c>
      <c r="C3407" s="162" t="s">
        <v>646</v>
      </c>
      <c r="D3407" s="170">
        <v>3113.86</v>
      </c>
      <c r="E3407" s="171">
        <v>3113.86</v>
      </c>
      <c r="F3407" s="165" t="s">
        <v>4107</v>
      </c>
      <c r="G3407" s="166" t="s">
        <v>3326</v>
      </c>
      <c r="H3407" s="167"/>
      <c r="I3407" s="155"/>
      <c r="J3407" s="155"/>
      <c r="K3407" s="155"/>
      <c r="L3407" s="155"/>
      <c r="M3407" s="155"/>
      <c r="N3407" s="155"/>
      <c r="O3407" s="155"/>
      <c r="P3407" s="155"/>
      <c r="Q3407" s="155"/>
      <c r="R3407" s="155"/>
      <c r="S3407" s="155"/>
      <c r="T3407" s="155"/>
      <c r="U3407" s="155"/>
      <c r="V3407" s="155"/>
      <c r="W3407" s="155"/>
      <c r="X3407" s="155"/>
      <c r="Y3407" s="155"/>
      <c r="Z3407" s="155"/>
      <c r="AA3407" s="155"/>
      <c r="AB3407" s="155"/>
      <c r="AC3407" s="155"/>
      <c r="AD3407" s="155"/>
      <c r="AE3407" s="155"/>
      <c r="AF3407" s="155"/>
      <c r="AG3407" s="155"/>
      <c r="AH3407" s="155"/>
      <c r="AI3407" s="155"/>
      <c r="AJ3407" s="155"/>
      <c r="AK3407" s="155"/>
      <c r="AL3407" s="155"/>
      <c r="AM3407" s="155"/>
      <c r="AN3407" s="155"/>
      <c r="AO3407" s="155"/>
      <c r="AP3407" s="155"/>
      <c r="AQ3407" s="155"/>
      <c r="AR3407" s="155"/>
    </row>
    <row r="3408" spans="1:44" ht="102" hidden="1" x14ac:dyDescent="0.3">
      <c r="A3408" s="155"/>
      <c r="B3408" s="165" t="s">
        <v>4107</v>
      </c>
      <c r="C3408" s="162"/>
      <c r="D3408" s="170">
        <v>3113.86</v>
      </c>
      <c r="E3408" s="171">
        <v>3113.86</v>
      </c>
      <c r="F3408" s="166" t="s">
        <v>3326</v>
      </c>
      <c r="G3408" s="161" t="s">
        <v>1807</v>
      </c>
      <c r="H3408" s="162" t="s">
        <v>983</v>
      </c>
      <c r="I3408" s="155"/>
      <c r="J3408" s="155"/>
      <c r="K3408" s="155"/>
      <c r="L3408" s="155"/>
      <c r="M3408" s="155"/>
      <c r="N3408" s="155"/>
      <c r="O3408" s="155"/>
      <c r="P3408" s="155"/>
      <c r="Q3408" s="155"/>
      <c r="R3408" s="155"/>
      <c r="S3408" s="155"/>
      <c r="T3408" s="155"/>
      <c r="U3408" s="155"/>
      <c r="V3408" s="155"/>
      <c r="W3408" s="155"/>
      <c r="X3408" s="155"/>
      <c r="Y3408" s="155"/>
      <c r="Z3408" s="155"/>
      <c r="AA3408" s="155"/>
      <c r="AB3408" s="155"/>
      <c r="AC3408" s="155"/>
      <c r="AD3408" s="155"/>
      <c r="AE3408" s="155"/>
      <c r="AF3408" s="155"/>
      <c r="AG3408" s="155"/>
      <c r="AH3408" s="155"/>
      <c r="AI3408" s="155"/>
      <c r="AJ3408" s="155"/>
      <c r="AK3408" s="155"/>
      <c r="AL3408" s="155"/>
      <c r="AM3408" s="155"/>
      <c r="AN3408" s="155"/>
      <c r="AO3408" s="155"/>
      <c r="AP3408" s="155"/>
      <c r="AQ3408" s="155"/>
      <c r="AR3408" s="155"/>
    </row>
    <row r="3409" spans="1:44" ht="102" hidden="1" x14ac:dyDescent="0.3">
      <c r="A3409" s="155"/>
      <c r="B3409" s="166" t="s">
        <v>3326</v>
      </c>
      <c r="C3409" s="167"/>
      <c r="D3409" s="170">
        <v>3113.86</v>
      </c>
      <c r="E3409" s="171">
        <v>3113.86</v>
      </c>
      <c r="F3409" s="161" t="s">
        <v>1807</v>
      </c>
      <c r="G3409" s="165" t="s">
        <v>4107</v>
      </c>
      <c r="H3409" s="162"/>
      <c r="I3409" s="155"/>
      <c r="J3409" s="155"/>
      <c r="K3409" s="155"/>
      <c r="L3409" s="155"/>
      <c r="M3409" s="155"/>
      <c r="N3409" s="155"/>
      <c r="O3409" s="155"/>
      <c r="P3409" s="155"/>
      <c r="Q3409" s="155"/>
      <c r="R3409" s="155"/>
      <c r="S3409" s="155"/>
      <c r="T3409" s="155"/>
      <c r="U3409" s="155"/>
      <c r="V3409" s="155"/>
      <c r="W3409" s="155"/>
      <c r="X3409" s="155"/>
      <c r="Y3409" s="155"/>
      <c r="Z3409" s="155"/>
      <c r="AA3409" s="155"/>
      <c r="AB3409" s="155"/>
      <c r="AC3409" s="155"/>
      <c r="AD3409" s="155"/>
      <c r="AE3409" s="155"/>
      <c r="AF3409" s="155"/>
      <c r="AG3409" s="155"/>
      <c r="AH3409" s="155"/>
      <c r="AI3409" s="155"/>
      <c r="AJ3409" s="155"/>
      <c r="AK3409" s="155"/>
      <c r="AL3409" s="155"/>
      <c r="AM3409" s="155"/>
      <c r="AN3409" s="155"/>
      <c r="AO3409" s="155"/>
      <c r="AP3409" s="155"/>
      <c r="AQ3409" s="155"/>
      <c r="AR3409" s="155"/>
    </row>
    <row r="3410" spans="1:44" ht="102" x14ac:dyDescent="0.3">
      <c r="A3410" s="155"/>
      <c r="B3410" s="161" t="s">
        <v>1807</v>
      </c>
      <c r="C3410" s="162" t="s">
        <v>983</v>
      </c>
      <c r="D3410" s="170">
        <v>3547.65</v>
      </c>
      <c r="E3410" s="171">
        <v>3547.65</v>
      </c>
      <c r="F3410" s="165" t="s">
        <v>4107</v>
      </c>
      <c r="G3410" s="166" t="s">
        <v>3327</v>
      </c>
      <c r="H3410" s="167"/>
      <c r="I3410" s="155"/>
      <c r="J3410" s="155"/>
      <c r="K3410" s="155"/>
      <c r="L3410" s="155"/>
      <c r="M3410" s="155"/>
      <c r="N3410" s="155"/>
      <c r="O3410" s="155"/>
      <c r="P3410" s="155"/>
      <c r="Q3410" s="155"/>
      <c r="R3410" s="155"/>
      <c r="S3410" s="155"/>
      <c r="T3410" s="155"/>
      <c r="U3410" s="155"/>
      <c r="V3410" s="155"/>
      <c r="W3410" s="155"/>
      <c r="X3410" s="155"/>
      <c r="Y3410" s="155"/>
      <c r="Z3410" s="155"/>
      <c r="AA3410" s="155"/>
      <c r="AB3410" s="155"/>
      <c r="AC3410" s="155"/>
      <c r="AD3410" s="155"/>
      <c r="AE3410" s="155"/>
      <c r="AF3410" s="155"/>
      <c r="AG3410" s="155"/>
      <c r="AH3410" s="155"/>
      <c r="AI3410" s="155"/>
      <c r="AJ3410" s="155"/>
      <c r="AK3410" s="155"/>
      <c r="AL3410" s="155"/>
      <c r="AM3410" s="155"/>
      <c r="AN3410" s="155"/>
      <c r="AO3410" s="155"/>
      <c r="AP3410" s="155"/>
      <c r="AQ3410" s="155"/>
      <c r="AR3410" s="155"/>
    </row>
    <row r="3411" spans="1:44" ht="102" hidden="1" x14ac:dyDescent="0.3">
      <c r="A3411" s="155"/>
      <c r="B3411" s="165" t="s">
        <v>4107</v>
      </c>
      <c r="C3411" s="162"/>
      <c r="D3411" s="170">
        <v>3547.65</v>
      </c>
      <c r="E3411" s="171">
        <v>3547.65</v>
      </c>
      <c r="F3411" s="166" t="s">
        <v>3327</v>
      </c>
      <c r="G3411" s="161" t="s">
        <v>1693</v>
      </c>
      <c r="H3411" s="162" t="s">
        <v>676</v>
      </c>
      <c r="I3411" s="155"/>
      <c r="J3411" s="155"/>
      <c r="K3411" s="155"/>
      <c r="L3411" s="155"/>
      <c r="M3411" s="155"/>
      <c r="N3411" s="155"/>
      <c r="O3411" s="155"/>
      <c r="P3411" s="155"/>
      <c r="Q3411" s="155"/>
      <c r="R3411" s="155"/>
      <c r="S3411" s="155"/>
      <c r="T3411" s="155"/>
      <c r="U3411" s="155"/>
      <c r="V3411" s="155"/>
      <c r="W3411" s="155"/>
      <c r="X3411" s="155"/>
      <c r="Y3411" s="155"/>
      <c r="Z3411" s="155"/>
      <c r="AA3411" s="155"/>
      <c r="AB3411" s="155"/>
      <c r="AC3411" s="155"/>
      <c r="AD3411" s="155"/>
      <c r="AE3411" s="155"/>
      <c r="AF3411" s="155"/>
      <c r="AG3411" s="155"/>
      <c r="AH3411" s="155"/>
      <c r="AI3411" s="155"/>
      <c r="AJ3411" s="155"/>
      <c r="AK3411" s="155"/>
      <c r="AL3411" s="155"/>
      <c r="AM3411" s="155"/>
      <c r="AN3411" s="155"/>
      <c r="AO3411" s="155"/>
      <c r="AP3411" s="155"/>
      <c r="AQ3411" s="155"/>
      <c r="AR3411" s="155"/>
    </row>
    <row r="3412" spans="1:44" ht="102" hidden="1" x14ac:dyDescent="0.3">
      <c r="A3412" s="155"/>
      <c r="B3412" s="166" t="s">
        <v>3327</v>
      </c>
      <c r="C3412" s="167"/>
      <c r="D3412" s="170">
        <v>3547.65</v>
      </c>
      <c r="E3412" s="171">
        <v>3547.65</v>
      </c>
      <c r="F3412" s="161" t="s">
        <v>1693</v>
      </c>
      <c r="G3412" s="165" t="s">
        <v>4107</v>
      </c>
      <c r="H3412" s="162"/>
      <c r="I3412" s="155"/>
      <c r="J3412" s="155"/>
      <c r="K3412" s="155"/>
      <c r="L3412" s="155"/>
      <c r="M3412" s="155"/>
      <c r="N3412" s="155"/>
      <c r="O3412" s="155"/>
      <c r="P3412" s="155"/>
      <c r="Q3412" s="155"/>
      <c r="R3412" s="155"/>
      <c r="S3412" s="155"/>
      <c r="T3412" s="155"/>
      <c r="U3412" s="155"/>
      <c r="V3412" s="155"/>
      <c r="W3412" s="155"/>
      <c r="X3412" s="155"/>
      <c r="Y3412" s="155"/>
      <c r="Z3412" s="155"/>
      <c r="AA3412" s="155"/>
      <c r="AB3412" s="155"/>
      <c r="AC3412" s="155"/>
      <c r="AD3412" s="155"/>
      <c r="AE3412" s="155"/>
      <c r="AF3412" s="155"/>
      <c r="AG3412" s="155"/>
      <c r="AH3412" s="155"/>
      <c r="AI3412" s="155"/>
      <c r="AJ3412" s="155"/>
      <c r="AK3412" s="155"/>
      <c r="AL3412" s="155"/>
      <c r="AM3412" s="155"/>
      <c r="AN3412" s="155"/>
      <c r="AO3412" s="155"/>
      <c r="AP3412" s="155"/>
      <c r="AQ3412" s="155"/>
      <c r="AR3412" s="155"/>
    </row>
    <row r="3413" spans="1:44" ht="102" x14ac:dyDescent="0.3">
      <c r="A3413" s="155"/>
      <c r="B3413" s="161" t="s">
        <v>1693</v>
      </c>
      <c r="C3413" s="162" t="s">
        <v>676</v>
      </c>
      <c r="D3413" s="168"/>
      <c r="E3413" s="169"/>
      <c r="F3413" s="165" t="s">
        <v>4107</v>
      </c>
      <c r="G3413" s="166" t="s">
        <v>3328</v>
      </c>
      <c r="H3413" s="167"/>
      <c r="I3413" s="155"/>
      <c r="J3413" s="155"/>
      <c r="K3413" s="155"/>
      <c r="L3413" s="155"/>
      <c r="M3413" s="155"/>
      <c r="N3413" s="155"/>
      <c r="O3413" s="155"/>
      <c r="P3413" s="155"/>
      <c r="Q3413" s="155"/>
      <c r="R3413" s="155"/>
      <c r="S3413" s="155"/>
      <c r="T3413" s="155"/>
      <c r="U3413" s="155"/>
      <c r="V3413" s="155"/>
      <c r="W3413" s="155"/>
      <c r="X3413" s="155"/>
      <c r="Y3413" s="155"/>
      <c r="Z3413" s="155"/>
      <c r="AA3413" s="155"/>
      <c r="AB3413" s="155"/>
      <c r="AC3413" s="155"/>
      <c r="AD3413" s="155"/>
      <c r="AE3413" s="155"/>
      <c r="AF3413" s="155"/>
      <c r="AG3413" s="155"/>
      <c r="AH3413" s="155"/>
      <c r="AI3413" s="155"/>
      <c r="AJ3413" s="155"/>
      <c r="AK3413" s="155"/>
      <c r="AL3413" s="155"/>
      <c r="AM3413" s="155"/>
      <c r="AN3413" s="155"/>
      <c r="AO3413" s="155"/>
      <c r="AP3413" s="155"/>
      <c r="AQ3413" s="155"/>
      <c r="AR3413" s="155"/>
    </row>
    <row r="3414" spans="1:44" ht="112.2" hidden="1" x14ac:dyDescent="0.3">
      <c r="A3414" s="155"/>
      <c r="B3414" s="165" t="s">
        <v>4107</v>
      </c>
      <c r="C3414" s="162"/>
      <c r="D3414" s="170">
        <v>2156.08</v>
      </c>
      <c r="E3414" s="171">
        <v>2156.08</v>
      </c>
      <c r="F3414" s="166" t="s">
        <v>3328</v>
      </c>
      <c r="G3414" s="165" t="s">
        <v>4057</v>
      </c>
      <c r="H3414" s="162"/>
      <c r="I3414" s="155"/>
      <c r="J3414" s="155"/>
      <c r="K3414" s="155"/>
      <c r="L3414" s="155"/>
      <c r="M3414" s="155"/>
      <c r="N3414" s="155"/>
      <c r="O3414" s="155"/>
      <c r="P3414" s="155"/>
      <c r="Q3414" s="155"/>
      <c r="R3414" s="155"/>
      <c r="S3414" s="155"/>
      <c r="T3414" s="155"/>
      <c r="U3414" s="155"/>
      <c r="V3414" s="155"/>
      <c r="W3414" s="155"/>
      <c r="X3414" s="155"/>
      <c r="Y3414" s="155"/>
      <c r="Z3414" s="155"/>
      <c r="AA3414" s="155"/>
      <c r="AB3414" s="155"/>
      <c r="AC3414" s="155"/>
      <c r="AD3414" s="155"/>
      <c r="AE3414" s="155"/>
      <c r="AF3414" s="155"/>
      <c r="AG3414" s="155"/>
      <c r="AH3414" s="155"/>
      <c r="AI3414" s="155"/>
      <c r="AJ3414" s="155"/>
      <c r="AK3414" s="155"/>
      <c r="AL3414" s="155"/>
      <c r="AM3414" s="155"/>
      <c r="AN3414" s="155"/>
      <c r="AO3414" s="155"/>
      <c r="AP3414" s="155"/>
      <c r="AQ3414" s="155"/>
      <c r="AR3414" s="155"/>
    </row>
    <row r="3415" spans="1:44" ht="112.2" hidden="1" x14ac:dyDescent="0.3">
      <c r="A3415" s="155"/>
      <c r="B3415" s="166" t="s">
        <v>3328</v>
      </c>
      <c r="C3415" s="167"/>
      <c r="D3415" s="170">
        <v>2156.08</v>
      </c>
      <c r="E3415" s="171">
        <v>2156.08</v>
      </c>
      <c r="F3415" s="165" t="s">
        <v>4057</v>
      </c>
      <c r="G3415" s="166" t="s">
        <v>3328</v>
      </c>
      <c r="H3415" s="167"/>
      <c r="I3415" s="155"/>
      <c r="J3415" s="155"/>
      <c r="K3415" s="155"/>
      <c r="L3415" s="155"/>
      <c r="M3415" s="155"/>
      <c r="N3415" s="155"/>
      <c r="O3415" s="155"/>
      <c r="P3415" s="155"/>
      <c r="Q3415" s="155"/>
      <c r="R3415" s="155"/>
      <c r="S3415" s="155"/>
      <c r="T3415" s="155"/>
      <c r="U3415" s="155"/>
      <c r="V3415" s="155"/>
      <c r="W3415" s="155"/>
      <c r="X3415" s="155"/>
      <c r="Y3415" s="155"/>
      <c r="Z3415" s="155"/>
      <c r="AA3415" s="155"/>
      <c r="AB3415" s="155"/>
      <c r="AC3415" s="155"/>
      <c r="AD3415" s="155"/>
      <c r="AE3415" s="155"/>
      <c r="AF3415" s="155"/>
      <c r="AG3415" s="155"/>
      <c r="AH3415" s="155"/>
      <c r="AI3415" s="155"/>
      <c r="AJ3415" s="155"/>
      <c r="AK3415" s="155"/>
      <c r="AL3415" s="155"/>
      <c r="AM3415" s="155"/>
      <c r="AN3415" s="155"/>
      <c r="AO3415" s="155"/>
      <c r="AP3415" s="155"/>
      <c r="AQ3415" s="155"/>
      <c r="AR3415" s="155"/>
    </row>
    <row r="3416" spans="1:44" ht="112.2" hidden="1" x14ac:dyDescent="0.3">
      <c r="A3416" s="155"/>
      <c r="B3416" s="165" t="s">
        <v>4057</v>
      </c>
      <c r="C3416" s="162"/>
      <c r="D3416" s="170">
        <v>-2156.08</v>
      </c>
      <c r="E3416" s="171">
        <v>-2156.08</v>
      </c>
      <c r="F3416" s="166" t="s">
        <v>3328</v>
      </c>
      <c r="G3416" s="161" t="s">
        <v>3587</v>
      </c>
      <c r="H3416" s="162" t="s">
        <v>676</v>
      </c>
      <c r="I3416" s="155"/>
      <c r="J3416" s="155"/>
      <c r="K3416" s="155"/>
      <c r="L3416" s="155"/>
      <c r="M3416" s="155"/>
      <c r="N3416" s="155"/>
      <c r="O3416" s="155"/>
      <c r="P3416" s="155"/>
      <c r="Q3416" s="155"/>
      <c r="R3416" s="155"/>
      <c r="S3416" s="155"/>
      <c r="T3416" s="155"/>
      <c r="U3416" s="155"/>
      <c r="V3416" s="155"/>
      <c r="W3416" s="155"/>
      <c r="X3416" s="155"/>
      <c r="Y3416" s="155"/>
      <c r="Z3416" s="155"/>
      <c r="AA3416" s="155"/>
      <c r="AB3416" s="155"/>
      <c r="AC3416" s="155"/>
      <c r="AD3416" s="155"/>
      <c r="AE3416" s="155"/>
      <c r="AF3416" s="155"/>
      <c r="AG3416" s="155"/>
      <c r="AH3416" s="155"/>
      <c r="AI3416" s="155"/>
      <c r="AJ3416" s="155"/>
      <c r="AK3416" s="155"/>
      <c r="AL3416" s="155"/>
      <c r="AM3416" s="155"/>
      <c r="AN3416" s="155"/>
      <c r="AO3416" s="155"/>
      <c r="AP3416" s="155"/>
      <c r="AQ3416" s="155"/>
      <c r="AR3416" s="155"/>
    </row>
    <row r="3417" spans="1:44" ht="102" hidden="1" x14ac:dyDescent="0.3">
      <c r="A3417" s="155"/>
      <c r="B3417" s="166" t="s">
        <v>3328</v>
      </c>
      <c r="C3417" s="167"/>
      <c r="D3417" s="170">
        <v>-2156.08</v>
      </c>
      <c r="E3417" s="171">
        <v>-2156.08</v>
      </c>
      <c r="F3417" s="161" t="s">
        <v>3587</v>
      </c>
      <c r="G3417" s="165" t="s">
        <v>4058</v>
      </c>
      <c r="H3417" s="162"/>
      <c r="I3417" s="155"/>
      <c r="J3417" s="155"/>
      <c r="K3417" s="155"/>
      <c r="L3417" s="155"/>
      <c r="M3417" s="155"/>
      <c r="N3417" s="155"/>
      <c r="O3417" s="155"/>
      <c r="P3417" s="155"/>
      <c r="Q3417" s="155"/>
      <c r="R3417" s="155"/>
      <c r="S3417" s="155"/>
      <c r="T3417" s="155"/>
      <c r="U3417" s="155"/>
      <c r="V3417" s="155"/>
      <c r="W3417" s="155"/>
      <c r="X3417" s="155"/>
      <c r="Y3417" s="155"/>
      <c r="Z3417" s="155"/>
      <c r="AA3417" s="155"/>
      <c r="AB3417" s="155"/>
      <c r="AC3417" s="155"/>
      <c r="AD3417" s="155"/>
      <c r="AE3417" s="155"/>
      <c r="AF3417" s="155"/>
      <c r="AG3417" s="155"/>
      <c r="AH3417" s="155"/>
      <c r="AI3417" s="155"/>
      <c r="AJ3417" s="155"/>
      <c r="AK3417" s="155"/>
      <c r="AL3417" s="155"/>
      <c r="AM3417" s="155"/>
      <c r="AN3417" s="155"/>
      <c r="AO3417" s="155"/>
      <c r="AP3417" s="155"/>
      <c r="AQ3417" s="155"/>
      <c r="AR3417" s="155"/>
    </row>
    <row r="3418" spans="1:44" ht="102" x14ac:dyDescent="0.3">
      <c r="A3418" s="155"/>
      <c r="B3418" s="161" t="s">
        <v>3587</v>
      </c>
      <c r="C3418" s="162" t="s">
        <v>676</v>
      </c>
      <c r="D3418" s="170">
        <v>2156.08</v>
      </c>
      <c r="E3418" s="171">
        <v>2156.08</v>
      </c>
      <c r="F3418" s="165" t="s">
        <v>4058</v>
      </c>
      <c r="G3418" s="166" t="s">
        <v>4059</v>
      </c>
      <c r="H3418" s="167"/>
      <c r="I3418" s="155"/>
      <c r="J3418" s="155"/>
      <c r="K3418" s="155"/>
      <c r="L3418" s="155"/>
      <c r="M3418" s="155"/>
      <c r="N3418" s="155"/>
      <c r="O3418" s="155"/>
      <c r="P3418" s="155"/>
      <c r="Q3418" s="155"/>
      <c r="R3418" s="155"/>
      <c r="S3418" s="155"/>
      <c r="T3418" s="155"/>
      <c r="U3418" s="155"/>
      <c r="V3418" s="155"/>
      <c r="W3418" s="155"/>
      <c r="X3418" s="155"/>
      <c r="Y3418" s="155"/>
      <c r="Z3418" s="155"/>
      <c r="AA3418" s="155"/>
      <c r="AB3418" s="155"/>
      <c r="AC3418" s="155"/>
      <c r="AD3418" s="155"/>
      <c r="AE3418" s="155"/>
      <c r="AF3418" s="155"/>
      <c r="AG3418" s="155"/>
      <c r="AH3418" s="155"/>
      <c r="AI3418" s="155"/>
      <c r="AJ3418" s="155"/>
      <c r="AK3418" s="155"/>
      <c r="AL3418" s="155"/>
      <c r="AM3418" s="155"/>
      <c r="AN3418" s="155"/>
      <c r="AO3418" s="155"/>
      <c r="AP3418" s="155"/>
      <c r="AQ3418" s="155"/>
      <c r="AR3418" s="155"/>
    </row>
    <row r="3419" spans="1:44" ht="102" hidden="1" x14ac:dyDescent="0.3">
      <c r="A3419" s="155"/>
      <c r="B3419" s="165" t="s">
        <v>4058</v>
      </c>
      <c r="C3419" s="162"/>
      <c r="D3419" s="170">
        <v>2156.08</v>
      </c>
      <c r="E3419" s="171">
        <v>2156.08</v>
      </c>
      <c r="F3419" s="166" t="s">
        <v>4059</v>
      </c>
      <c r="G3419" s="161" t="s">
        <v>1813</v>
      </c>
      <c r="H3419" s="162" t="s">
        <v>1193</v>
      </c>
      <c r="I3419" s="155"/>
      <c r="J3419" s="155"/>
      <c r="K3419" s="155"/>
      <c r="L3419" s="155"/>
      <c r="M3419" s="155"/>
      <c r="N3419" s="155"/>
      <c r="O3419" s="155"/>
      <c r="P3419" s="155"/>
      <c r="Q3419" s="155"/>
      <c r="R3419" s="155"/>
      <c r="S3419" s="155"/>
      <c r="T3419" s="155"/>
      <c r="U3419" s="155"/>
      <c r="V3419" s="155"/>
      <c r="W3419" s="155"/>
      <c r="X3419" s="155"/>
      <c r="Y3419" s="155"/>
      <c r="Z3419" s="155"/>
      <c r="AA3419" s="155"/>
      <c r="AB3419" s="155"/>
      <c r="AC3419" s="155"/>
      <c r="AD3419" s="155"/>
      <c r="AE3419" s="155"/>
      <c r="AF3419" s="155"/>
      <c r="AG3419" s="155"/>
      <c r="AH3419" s="155"/>
      <c r="AI3419" s="155"/>
      <c r="AJ3419" s="155"/>
      <c r="AK3419" s="155"/>
      <c r="AL3419" s="155"/>
      <c r="AM3419" s="155"/>
      <c r="AN3419" s="155"/>
      <c r="AO3419" s="155"/>
      <c r="AP3419" s="155"/>
      <c r="AQ3419" s="155"/>
      <c r="AR3419" s="155"/>
    </row>
    <row r="3420" spans="1:44" ht="102" hidden="1" x14ac:dyDescent="0.3">
      <c r="A3420" s="155"/>
      <c r="B3420" s="166" t="s">
        <v>4059</v>
      </c>
      <c r="C3420" s="167"/>
      <c r="D3420" s="170">
        <v>2156.08</v>
      </c>
      <c r="E3420" s="171">
        <v>2156.08</v>
      </c>
      <c r="F3420" s="161" t="s">
        <v>1813</v>
      </c>
      <c r="G3420" s="165" t="s">
        <v>4107</v>
      </c>
      <c r="H3420" s="162"/>
      <c r="I3420" s="155"/>
      <c r="J3420" s="155"/>
      <c r="K3420" s="155"/>
      <c r="L3420" s="155"/>
      <c r="M3420" s="155"/>
      <c r="N3420" s="155"/>
      <c r="O3420" s="155"/>
      <c r="P3420" s="155"/>
      <c r="Q3420" s="155"/>
      <c r="R3420" s="155"/>
      <c r="S3420" s="155"/>
      <c r="T3420" s="155"/>
      <c r="U3420" s="155"/>
      <c r="V3420" s="155"/>
      <c r="W3420" s="155"/>
      <c r="X3420" s="155"/>
      <c r="Y3420" s="155"/>
      <c r="Z3420" s="155"/>
      <c r="AA3420" s="155"/>
      <c r="AB3420" s="155"/>
      <c r="AC3420" s="155"/>
      <c r="AD3420" s="155"/>
      <c r="AE3420" s="155"/>
      <c r="AF3420" s="155"/>
      <c r="AG3420" s="155"/>
      <c r="AH3420" s="155"/>
      <c r="AI3420" s="155"/>
      <c r="AJ3420" s="155"/>
      <c r="AK3420" s="155"/>
      <c r="AL3420" s="155"/>
      <c r="AM3420" s="155"/>
      <c r="AN3420" s="155"/>
      <c r="AO3420" s="155"/>
      <c r="AP3420" s="155"/>
      <c r="AQ3420" s="155"/>
      <c r="AR3420" s="155"/>
    </row>
    <row r="3421" spans="1:44" ht="102" x14ac:dyDescent="0.3">
      <c r="A3421" s="155"/>
      <c r="B3421" s="161" t="s">
        <v>1813</v>
      </c>
      <c r="C3421" s="162" t="s">
        <v>1193</v>
      </c>
      <c r="D3421" s="170">
        <v>2138.9</v>
      </c>
      <c r="E3421" s="171">
        <v>2138.9</v>
      </c>
      <c r="F3421" s="165" t="s">
        <v>4107</v>
      </c>
      <c r="G3421" s="166" t="s">
        <v>3329</v>
      </c>
      <c r="H3421" s="167"/>
      <c r="I3421" s="155"/>
      <c r="J3421" s="155"/>
      <c r="K3421" s="155"/>
      <c r="L3421" s="155"/>
      <c r="M3421" s="155"/>
      <c r="N3421" s="155"/>
      <c r="O3421" s="155"/>
      <c r="P3421" s="155"/>
      <c r="Q3421" s="155"/>
      <c r="R3421" s="155"/>
      <c r="S3421" s="155"/>
      <c r="T3421" s="155"/>
      <c r="U3421" s="155"/>
      <c r="V3421" s="155"/>
      <c r="W3421" s="155"/>
      <c r="X3421" s="155"/>
      <c r="Y3421" s="155"/>
      <c r="Z3421" s="155"/>
      <c r="AA3421" s="155"/>
      <c r="AB3421" s="155"/>
      <c r="AC3421" s="155"/>
      <c r="AD3421" s="155"/>
      <c r="AE3421" s="155"/>
      <c r="AF3421" s="155"/>
      <c r="AG3421" s="155"/>
      <c r="AH3421" s="155"/>
      <c r="AI3421" s="155"/>
      <c r="AJ3421" s="155"/>
      <c r="AK3421" s="155"/>
      <c r="AL3421" s="155"/>
      <c r="AM3421" s="155"/>
      <c r="AN3421" s="155"/>
      <c r="AO3421" s="155"/>
      <c r="AP3421" s="155"/>
      <c r="AQ3421" s="155"/>
      <c r="AR3421" s="155"/>
    </row>
    <row r="3422" spans="1:44" ht="102" hidden="1" x14ac:dyDescent="0.3">
      <c r="A3422" s="155"/>
      <c r="B3422" s="165" t="s">
        <v>4107</v>
      </c>
      <c r="C3422" s="162"/>
      <c r="D3422" s="170">
        <v>2138.9</v>
      </c>
      <c r="E3422" s="171">
        <v>2138.9</v>
      </c>
      <c r="F3422" s="166" t="s">
        <v>3329</v>
      </c>
      <c r="G3422" s="161" t="s">
        <v>1751</v>
      </c>
      <c r="H3422" s="162" t="s">
        <v>681</v>
      </c>
      <c r="I3422" s="155"/>
      <c r="J3422" s="155"/>
      <c r="K3422" s="155"/>
      <c r="L3422" s="155"/>
      <c r="M3422" s="155"/>
      <c r="N3422" s="155"/>
      <c r="O3422" s="155"/>
      <c r="P3422" s="155"/>
      <c r="Q3422" s="155"/>
      <c r="R3422" s="155"/>
      <c r="S3422" s="155"/>
      <c r="T3422" s="155"/>
      <c r="U3422" s="155"/>
      <c r="V3422" s="155"/>
      <c r="W3422" s="155"/>
      <c r="X3422" s="155"/>
      <c r="Y3422" s="155"/>
      <c r="Z3422" s="155"/>
      <c r="AA3422" s="155"/>
      <c r="AB3422" s="155"/>
      <c r="AC3422" s="155"/>
      <c r="AD3422" s="155"/>
      <c r="AE3422" s="155"/>
      <c r="AF3422" s="155"/>
      <c r="AG3422" s="155"/>
      <c r="AH3422" s="155"/>
      <c r="AI3422" s="155"/>
      <c r="AJ3422" s="155"/>
      <c r="AK3422" s="155"/>
      <c r="AL3422" s="155"/>
      <c r="AM3422" s="155"/>
      <c r="AN3422" s="155"/>
      <c r="AO3422" s="155"/>
      <c r="AP3422" s="155"/>
      <c r="AQ3422" s="155"/>
      <c r="AR3422" s="155"/>
    </row>
    <row r="3423" spans="1:44" ht="102" hidden="1" x14ac:dyDescent="0.3">
      <c r="A3423" s="155"/>
      <c r="B3423" s="166" t="s">
        <v>3329</v>
      </c>
      <c r="C3423" s="167"/>
      <c r="D3423" s="170">
        <v>2138.9</v>
      </c>
      <c r="E3423" s="171">
        <v>2138.9</v>
      </c>
      <c r="F3423" s="161" t="s">
        <v>1751</v>
      </c>
      <c r="G3423" s="165" t="s">
        <v>4107</v>
      </c>
      <c r="H3423" s="162"/>
      <c r="I3423" s="155"/>
      <c r="J3423" s="155"/>
      <c r="K3423" s="155"/>
      <c r="L3423" s="155"/>
      <c r="M3423" s="155"/>
      <c r="N3423" s="155"/>
      <c r="O3423" s="155"/>
      <c r="P3423" s="155"/>
      <c r="Q3423" s="155"/>
      <c r="R3423" s="155"/>
      <c r="S3423" s="155"/>
      <c r="T3423" s="155"/>
      <c r="U3423" s="155"/>
      <c r="V3423" s="155"/>
      <c r="W3423" s="155"/>
      <c r="X3423" s="155"/>
      <c r="Y3423" s="155"/>
      <c r="Z3423" s="155"/>
      <c r="AA3423" s="155"/>
      <c r="AB3423" s="155"/>
      <c r="AC3423" s="155"/>
      <c r="AD3423" s="155"/>
      <c r="AE3423" s="155"/>
      <c r="AF3423" s="155"/>
      <c r="AG3423" s="155"/>
      <c r="AH3423" s="155"/>
      <c r="AI3423" s="155"/>
      <c r="AJ3423" s="155"/>
      <c r="AK3423" s="155"/>
      <c r="AL3423" s="155"/>
      <c r="AM3423" s="155"/>
      <c r="AN3423" s="155"/>
      <c r="AO3423" s="155"/>
      <c r="AP3423" s="155"/>
      <c r="AQ3423" s="155"/>
      <c r="AR3423" s="155"/>
    </row>
    <row r="3424" spans="1:44" ht="102" x14ac:dyDescent="0.3">
      <c r="A3424" s="155"/>
      <c r="B3424" s="161" t="s">
        <v>1751</v>
      </c>
      <c r="C3424" s="162" t="s">
        <v>681</v>
      </c>
      <c r="D3424" s="170">
        <v>3113.86</v>
      </c>
      <c r="E3424" s="171">
        <v>3113.86</v>
      </c>
      <c r="F3424" s="165" t="s">
        <v>4107</v>
      </c>
      <c r="G3424" s="166" t="s">
        <v>3330</v>
      </c>
      <c r="H3424" s="167"/>
      <c r="I3424" s="155"/>
      <c r="J3424" s="155"/>
      <c r="K3424" s="155"/>
      <c r="L3424" s="155"/>
      <c r="M3424" s="155"/>
      <c r="N3424" s="155"/>
      <c r="O3424" s="155"/>
      <c r="P3424" s="155"/>
      <c r="Q3424" s="155"/>
      <c r="R3424" s="155"/>
      <c r="S3424" s="155"/>
      <c r="T3424" s="155"/>
      <c r="U3424" s="155"/>
      <c r="V3424" s="155"/>
      <c r="W3424" s="155"/>
      <c r="X3424" s="155"/>
      <c r="Y3424" s="155"/>
      <c r="Z3424" s="155"/>
      <c r="AA3424" s="155"/>
      <c r="AB3424" s="155"/>
      <c r="AC3424" s="155"/>
      <c r="AD3424" s="155"/>
      <c r="AE3424" s="155"/>
      <c r="AF3424" s="155"/>
      <c r="AG3424" s="155"/>
      <c r="AH3424" s="155"/>
      <c r="AI3424" s="155"/>
      <c r="AJ3424" s="155"/>
      <c r="AK3424" s="155"/>
      <c r="AL3424" s="155"/>
      <c r="AM3424" s="155"/>
      <c r="AN3424" s="155"/>
      <c r="AO3424" s="155"/>
      <c r="AP3424" s="155"/>
      <c r="AQ3424" s="155"/>
      <c r="AR3424" s="155"/>
    </row>
    <row r="3425" spans="1:44" ht="102" hidden="1" x14ac:dyDescent="0.3">
      <c r="A3425" s="155"/>
      <c r="B3425" s="165" t="s">
        <v>4107</v>
      </c>
      <c r="C3425" s="162"/>
      <c r="D3425" s="170">
        <v>3113.86</v>
      </c>
      <c r="E3425" s="171">
        <v>3113.86</v>
      </c>
      <c r="F3425" s="166" t="s">
        <v>3330</v>
      </c>
      <c r="G3425" s="161" t="s">
        <v>1854</v>
      </c>
      <c r="H3425" s="162" t="s">
        <v>683</v>
      </c>
      <c r="I3425" s="155"/>
      <c r="J3425" s="155"/>
      <c r="K3425" s="155"/>
      <c r="L3425" s="155"/>
      <c r="M3425" s="155"/>
      <c r="N3425" s="155"/>
      <c r="O3425" s="155"/>
      <c r="P3425" s="155"/>
      <c r="Q3425" s="155"/>
      <c r="R3425" s="155"/>
      <c r="S3425" s="155"/>
      <c r="T3425" s="155"/>
      <c r="U3425" s="155"/>
      <c r="V3425" s="155"/>
      <c r="W3425" s="155"/>
      <c r="X3425" s="155"/>
      <c r="Y3425" s="155"/>
      <c r="Z3425" s="155"/>
      <c r="AA3425" s="155"/>
      <c r="AB3425" s="155"/>
      <c r="AC3425" s="155"/>
      <c r="AD3425" s="155"/>
      <c r="AE3425" s="155"/>
      <c r="AF3425" s="155"/>
      <c r="AG3425" s="155"/>
      <c r="AH3425" s="155"/>
      <c r="AI3425" s="155"/>
      <c r="AJ3425" s="155"/>
      <c r="AK3425" s="155"/>
      <c r="AL3425" s="155"/>
      <c r="AM3425" s="155"/>
      <c r="AN3425" s="155"/>
      <c r="AO3425" s="155"/>
      <c r="AP3425" s="155"/>
      <c r="AQ3425" s="155"/>
      <c r="AR3425" s="155"/>
    </row>
    <row r="3426" spans="1:44" ht="102" hidden="1" x14ac:dyDescent="0.3">
      <c r="A3426" s="155"/>
      <c r="B3426" s="166" t="s">
        <v>3330</v>
      </c>
      <c r="C3426" s="167"/>
      <c r="D3426" s="170">
        <v>3113.86</v>
      </c>
      <c r="E3426" s="171">
        <v>3113.86</v>
      </c>
      <c r="F3426" s="161" t="s">
        <v>1854</v>
      </c>
      <c r="G3426" s="165" t="s">
        <v>4107</v>
      </c>
      <c r="H3426" s="162"/>
      <c r="I3426" s="155"/>
      <c r="J3426" s="155"/>
      <c r="K3426" s="155"/>
      <c r="L3426" s="155"/>
      <c r="M3426" s="155"/>
      <c r="N3426" s="155"/>
      <c r="O3426" s="155"/>
      <c r="P3426" s="155"/>
      <c r="Q3426" s="155"/>
      <c r="R3426" s="155"/>
      <c r="S3426" s="155"/>
      <c r="T3426" s="155"/>
      <c r="U3426" s="155"/>
      <c r="V3426" s="155"/>
      <c r="W3426" s="155"/>
      <c r="X3426" s="155"/>
      <c r="Y3426" s="155"/>
      <c r="Z3426" s="155"/>
      <c r="AA3426" s="155"/>
      <c r="AB3426" s="155"/>
      <c r="AC3426" s="155"/>
      <c r="AD3426" s="155"/>
      <c r="AE3426" s="155"/>
      <c r="AF3426" s="155"/>
      <c r="AG3426" s="155"/>
      <c r="AH3426" s="155"/>
      <c r="AI3426" s="155"/>
      <c r="AJ3426" s="155"/>
      <c r="AK3426" s="155"/>
      <c r="AL3426" s="155"/>
      <c r="AM3426" s="155"/>
      <c r="AN3426" s="155"/>
      <c r="AO3426" s="155"/>
      <c r="AP3426" s="155"/>
      <c r="AQ3426" s="155"/>
      <c r="AR3426" s="155"/>
    </row>
    <row r="3427" spans="1:44" ht="102" x14ac:dyDescent="0.3">
      <c r="A3427" s="155"/>
      <c r="B3427" s="161" t="s">
        <v>1854</v>
      </c>
      <c r="C3427" s="162" t="s">
        <v>683</v>
      </c>
      <c r="D3427" s="170">
        <v>3547.65</v>
      </c>
      <c r="E3427" s="171">
        <v>3547.65</v>
      </c>
      <c r="F3427" s="165" t="s">
        <v>4107</v>
      </c>
      <c r="G3427" s="166" t="s">
        <v>3331</v>
      </c>
      <c r="H3427" s="167"/>
      <c r="I3427" s="155"/>
      <c r="J3427" s="155"/>
      <c r="K3427" s="155"/>
      <c r="L3427" s="155"/>
      <c r="M3427" s="155"/>
      <c r="N3427" s="155"/>
      <c r="O3427" s="155"/>
      <c r="P3427" s="155"/>
      <c r="Q3427" s="155"/>
      <c r="R3427" s="155"/>
      <c r="S3427" s="155"/>
      <c r="T3427" s="155"/>
      <c r="U3427" s="155"/>
      <c r="V3427" s="155"/>
      <c r="W3427" s="155"/>
      <c r="X3427" s="155"/>
      <c r="Y3427" s="155"/>
      <c r="Z3427" s="155"/>
      <c r="AA3427" s="155"/>
      <c r="AB3427" s="155"/>
      <c r="AC3427" s="155"/>
      <c r="AD3427" s="155"/>
      <c r="AE3427" s="155"/>
      <c r="AF3427" s="155"/>
      <c r="AG3427" s="155"/>
      <c r="AH3427" s="155"/>
      <c r="AI3427" s="155"/>
      <c r="AJ3427" s="155"/>
      <c r="AK3427" s="155"/>
      <c r="AL3427" s="155"/>
      <c r="AM3427" s="155"/>
      <c r="AN3427" s="155"/>
      <c r="AO3427" s="155"/>
      <c r="AP3427" s="155"/>
      <c r="AQ3427" s="155"/>
      <c r="AR3427" s="155"/>
    </row>
    <row r="3428" spans="1:44" ht="102" hidden="1" x14ac:dyDescent="0.3">
      <c r="A3428" s="155"/>
      <c r="B3428" s="165" t="s">
        <v>4107</v>
      </c>
      <c r="C3428" s="162"/>
      <c r="D3428" s="170">
        <v>3547.65</v>
      </c>
      <c r="E3428" s="171">
        <v>3547.65</v>
      </c>
      <c r="F3428" s="166" t="s">
        <v>3331</v>
      </c>
      <c r="G3428" s="161" t="s">
        <v>1826</v>
      </c>
      <c r="H3428" s="162" t="s">
        <v>347</v>
      </c>
      <c r="I3428" s="155"/>
      <c r="J3428" s="155"/>
      <c r="K3428" s="155"/>
      <c r="L3428" s="155"/>
      <c r="M3428" s="155"/>
      <c r="N3428" s="155"/>
      <c r="O3428" s="155"/>
      <c r="P3428" s="155"/>
      <c r="Q3428" s="155"/>
      <c r="R3428" s="155"/>
      <c r="S3428" s="155"/>
      <c r="T3428" s="155"/>
      <c r="U3428" s="155"/>
      <c r="V3428" s="155"/>
      <c r="W3428" s="155"/>
      <c r="X3428" s="155"/>
      <c r="Y3428" s="155"/>
      <c r="Z3428" s="155"/>
      <c r="AA3428" s="155"/>
      <c r="AB3428" s="155"/>
      <c r="AC3428" s="155"/>
      <c r="AD3428" s="155"/>
      <c r="AE3428" s="155"/>
      <c r="AF3428" s="155"/>
      <c r="AG3428" s="155"/>
      <c r="AH3428" s="155"/>
      <c r="AI3428" s="155"/>
      <c r="AJ3428" s="155"/>
      <c r="AK3428" s="155"/>
      <c r="AL3428" s="155"/>
      <c r="AM3428" s="155"/>
      <c r="AN3428" s="155"/>
      <c r="AO3428" s="155"/>
      <c r="AP3428" s="155"/>
      <c r="AQ3428" s="155"/>
      <c r="AR3428" s="155"/>
    </row>
    <row r="3429" spans="1:44" ht="102" hidden="1" x14ac:dyDescent="0.3">
      <c r="A3429" s="155"/>
      <c r="B3429" s="166" t="s">
        <v>3331</v>
      </c>
      <c r="C3429" s="167"/>
      <c r="D3429" s="170">
        <v>3547.65</v>
      </c>
      <c r="E3429" s="171">
        <v>3547.65</v>
      </c>
      <c r="F3429" s="161" t="s">
        <v>1826</v>
      </c>
      <c r="G3429" s="165" t="s">
        <v>4107</v>
      </c>
      <c r="H3429" s="162"/>
      <c r="I3429" s="155"/>
      <c r="J3429" s="155"/>
      <c r="K3429" s="155"/>
      <c r="L3429" s="155"/>
      <c r="M3429" s="155"/>
      <c r="N3429" s="155"/>
      <c r="O3429" s="155"/>
      <c r="P3429" s="155"/>
      <c r="Q3429" s="155"/>
      <c r="R3429" s="155"/>
      <c r="S3429" s="155"/>
      <c r="T3429" s="155"/>
      <c r="U3429" s="155"/>
      <c r="V3429" s="155"/>
      <c r="W3429" s="155"/>
      <c r="X3429" s="155"/>
      <c r="Y3429" s="155"/>
      <c r="Z3429" s="155"/>
      <c r="AA3429" s="155"/>
      <c r="AB3429" s="155"/>
      <c r="AC3429" s="155"/>
      <c r="AD3429" s="155"/>
      <c r="AE3429" s="155"/>
      <c r="AF3429" s="155"/>
      <c r="AG3429" s="155"/>
      <c r="AH3429" s="155"/>
      <c r="AI3429" s="155"/>
      <c r="AJ3429" s="155"/>
      <c r="AK3429" s="155"/>
      <c r="AL3429" s="155"/>
      <c r="AM3429" s="155"/>
      <c r="AN3429" s="155"/>
      <c r="AO3429" s="155"/>
      <c r="AP3429" s="155"/>
      <c r="AQ3429" s="155"/>
      <c r="AR3429" s="155"/>
    </row>
    <row r="3430" spans="1:44" ht="102" x14ac:dyDescent="0.3">
      <c r="A3430" s="155"/>
      <c r="B3430" s="161" t="s">
        <v>1826</v>
      </c>
      <c r="C3430" s="162" t="s">
        <v>347</v>
      </c>
      <c r="D3430" s="170">
        <v>3466.05</v>
      </c>
      <c r="E3430" s="171">
        <v>3466.05</v>
      </c>
      <c r="F3430" s="165" t="s">
        <v>4107</v>
      </c>
      <c r="G3430" s="166" t="s">
        <v>2783</v>
      </c>
      <c r="H3430" s="167"/>
      <c r="I3430" s="155"/>
      <c r="J3430" s="155"/>
      <c r="K3430" s="155"/>
      <c r="L3430" s="155"/>
      <c r="M3430" s="155"/>
      <c r="N3430" s="155"/>
      <c r="O3430" s="155"/>
      <c r="P3430" s="155"/>
      <c r="Q3430" s="155"/>
      <c r="R3430" s="155"/>
      <c r="S3430" s="155"/>
      <c r="T3430" s="155"/>
      <c r="U3430" s="155"/>
      <c r="V3430" s="155"/>
      <c r="W3430" s="155"/>
      <c r="X3430" s="155"/>
      <c r="Y3430" s="155"/>
      <c r="Z3430" s="155"/>
      <c r="AA3430" s="155"/>
      <c r="AB3430" s="155"/>
      <c r="AC3430" s="155"/>
      <c r="AD3430" s="155"/>
      <c r="AE3430" s="155"/>
      <c r="AF3430" s="155"/>
      <c r="AG3430" s="155"/>
      <c r="AH3430" s="155"/>
      <c r="AI3430" s="155"/>
      <c r="AJ3430" s="155"/>
      <c r="AK3430" s="155"/>
      <c r="AL3430" s="155"/>
      <c r="AM3430" s="155"/>
      <c r="AN3430" s="155"/>
      <c r="AO3430" s="155"/>
      <c r="AP3430" s="155"/>
      <c r="AQ3430" s="155"/>
      <c r="AR3430" s="155"/>
    </row>
    <row r="3431" spans="1:44" ht="102" hidden="1" x14ac:dyDescent="0.3">
      <c r="A3431" s="155"/>
      <c r="B3431" s="165" t="s">
        <v>4107</v>
      </c>
      <c r="C3431" s="162"/>
      <c r="D3431" s="170">
        <v>3466.05</v>
      </c>
      <c r="E3431" s="171">
        <v>3466.05</v>
      </c>
      <c r="F3431" s="166" t="s">
        <v>2783</v>
      </c>
      <c r="G3431" s="161" t="s">
        <v>1843</v>
      </c>
      <c r="H3431" s="162" t="s">
        <v>637</v>
      </c>
      <c r="I3431" s="155"/>
      <c r="J3431" s="155"/>
      <c r="K3431" s="155"/>
      <c r="L3431" s="155"/>
      <c r="M3431" s="155"/>
      <c r="N3431" s="155"/>
      <c r="O3431" s="155"/>
      <c r="P3431" s="155"/>
      <c r="Q3431" s="155"/>
      <c r="R3431" s="155"/>
      <c r="S3431" s="155"/>
      <c r="T3431" s="155"/>
      <c r="U3431" s="155"/>
      <c r="V3431" s="155"/>
      <c r="W3431" s="155"/>
      <c r="X3431" s="155"/>
      <c r="Y3431" s="155"/>
      <c r="Z3431" s="155"/>
      <c r="AA3431" s="155"/>
      <c r="AB3431" s="155"/>
      <c r="AC3431" s="155"/>
      <c r="AD3431" s="155"/>
      <c r="AE3431" s="155"/>
      <c r="AF3431" s="155"/>
      <c r="AG3431" s="155"/>
      <c r="AH3431" s="155"/>
      <c r="AI3431" s="155"/>
      <c r="AJ3431" s="155"/>
      <c r="AK3431" s="155"/>
      <c r="AL3431" s="155"/>
      <c r="AM3431" s="155"/>
      <c r="AN3431" s="155"/>
      <c r="AO3431" s="155"/>
      <c r="AP3431" s="155"/>
      <c r="AQ3431" s="155"/>
      <c r="AR3431" s="155"/>
    </row>
    <row r="3432" spans="1:44" ht="102" hidden="1" x14ac:dyDescent="0.3">
      <c r="A3432" s="155"/>
      <c r="B3432" s="166" t="s">
        <v>2783</v>
      </c>
      <c r="C3432" s="167"/>
      <c r="D3432" s="170">
        <v>3466.05</v>
      </c>
      <c r="E3432" s="171">
        <v>3466.05</v>
      </c>
      <c r="F3432" s="161" t="s">
        <v>1843</v>
      </c>
      <c r="G3432" s="165" t="s">
        <v>4107</v>
      </c>
      <c r="H3432" s="162"/>
      <c r="I3432" s="155"/>
      <c r="J3432" s="155"/>
      <c r="K3432" s="155"/>
      <c r="L3432" s="155"/>
      <c r="M3432" s="155"/>
      <c r="N3432" s="155"/>
      <c r="O3432" s="155"/>
      <c r="P3432" s="155"/>
      <c r="Q3432" s="155"/>
      <c r="R3432" s="155"/>
      <c r="S3432" s="155"/>
      <c r="T3432" s="155"/>
      <c r="U3432" s="155"/>
      <c r="V3432" s="155"/>
      <c r="W3432" s="155"/>
      <c r="X3432" s="155"/>
      <c r="Y3432" s="155"/>
      <c r="Z3432" s="155"/>
      <c r="AA3432" s="155"/>
      <c r="AB3432" s="155"/>
      <c r="AC3432" s="155"/>
      <c r="AD3432" s="155"/>
      <c r="AE3432" s="155"/>
      <c r="AF3432" s="155"/>
      <c r="AG3432" s="155"/>
      <c r="AH3432" s="155"/>
      <c r="AI3432" s="155"/>
      <c r="AJ3432" s="155"/>
      <c r="AK3432" s="155"/>
      <c r="AL3432" s="155"/>
      <c r="AM3432" s="155"/>
      <c r="AN3432" s="155"/>
      <c r="AO3432" s="155"/>
      <c r="AP3432" s="155"/>
      <c r="AQ3432" s="155"/>
      <c r="AR3432" s="155"/>
    </row>
    <row r="3433" spans="1:44" ht="102" x14ac:dyDescent="0.3">
      <c r="A3433" s="155"/>
      <c r="B3433" s="161" t="s">
        <v>1843</v>
      </c>
      <c r="C3433" s="162" t="s">
        <v>637</v>
      </c>
      <c r="D3433" s="170">
        <v>2156.08</v>
      </c>
      <c r="E3433" s="171">
        <v>2156.08</v>
      </c>
      <c r="F3433" s="165" t="s">
        <v>4107</v>
      </c>
      <c r="G3433" s="166" t="s">
        <v>3332</v>
      </c>
      <c r="H3433" s="167"/>
      <c r="I3433" s="155"/>
      <c r="J3433" s="155"/>
      <c r="K3433" s="155"/>
      <c r="L3433" s="155"/>
      <c r="M3433" s="155"/>
      <c r="N3433" s="155"/>
      <c r="O3433" s="155"/>
      <c r="P3433" s="155"/>
      <c r="Q3433" s="155"/>
      <c r="R3433" s="155"/>
      <c r="S3433" s="155"/>
      <c r="T3433" s="155"/>
      <c r="U3433" s="155"/>
      <c r="V3433" s="155"/>
      <c r="W3433" s="155"/>
      <c r="X3433" s="155"/>
      <c r="Y3433" s="155"/>
      <c r="Z3433" s="155"/>
      <c r="AA3433" s="155"/>
      <c r="AB3433" s="155"/>
      <c r="AC3433" s="155"/>
      <c r="AD3433" s="155"/>
      <c r="AE3433" s="155"/>
      <c r="AF3433" s="155"/>
      <c r="AG3433" s="155"/>
      <c r="AH3433" s="155"/>
      <c r="AI3433" s="155"/>
      <c r="AJ3433" s="155"/>
      <c r="AK3433" s="155"/>
      <c r="AL3433" s="155"/>
      <c r="AM3433" s="155"/>
      <c r="AN3433" s="155"/>
      <c r="AO3433" s="155"/>
      <c r="AP3433" s="155"/>
      <c r="AQ3433" s="155"/>
      <c r="AR3433" s="155"/>
    </row>
    <row r="3434" spans="1:44" ht="102" hidden="1" x14ac:dyDescent="0.3">
      <c r="A3434" s="155"/>
      <c r="B3434" s="165" t="s">
        <v>4107</v>
      </c>
      <c r="C3434" s="162"/>
      <c r="D3434" s="170">
        <v>2156.08</v>
      </c>
      <c r="E3434" s="171">
        <v>2156.08</v>
      </c>
      <c r="F3434" s="166" t="s">
        <v>3332</v>
      </c>
      <c r="G3434" s="161" t="s">
        <v>1833</v>
      </c>
      <c r="H3434" s="162" t="s">
        <v>490</v>
      </c>
      <c r="I3434" s="155"/>
      <c r="J3434" s="155"/>
      <c r="K3434" s="155"/>
      <c r="L3434" s="155"/>
      <c r="M3434" s="155"/>
      <c r="N3434" s="155"/>
      <c r="O3434" s="155"/>
      <c r="P3434" s="155"/>
      <c r="Q3434" s="155"/>
      <c r="R3434" s="155"/>
      <c r="S3434" s="155"/>
      <c r="T3434" s="155"/>
      <c r="U3434" s="155"/>
      <c r="V3434" s="155"/>
      <c r="W3434" s="155"/>
      <c r="X3434" s="155"/>
      <c r="Y3434" s="155"/>
      <c r="Z3434" s="155"/>
      <c r="AA3434" s="155"/>
      <c r="AB3434" s="155"/>
      <c r="AC3434" s="155"/>
      <c r="AD3434" s="155"/>
      <c r="AE3434" s="155"/>
      <c r="AF3434" s="155"/>
      <c r="AG3434" s="155"/>
      <c r="AH3434" s="155"/>
      <c r="AI3434" s="155"/>
      <c r="AJ3434" s="155"/>
      <c r="AK3434" s="155"/>
      <c r="AL3434" s="155"/>
      <c r="AM3434" s="155"/>
      <c r="AN3434" s="155"/>
      <c r="AO3434" s="155"/>
      <c r="AP3434" s="155"/>
      <c r="AQ3434" s="155"/>
      <c r="AR3434" s="155"/>
    </row>
    <row r="3435" spans="1:44" ht="102" hidden="1" x14ac:dyDescent="0.3">
      <c r="A3435" s="155"/>
      <c r="B3435" s="166" t="s">
        <v>3332</v>
      </c>
      <c r="C3435" s="167"/>
      <c r="D3435" s="170">
        <v>2156.08</v>
      </c>
      <c r="E3435" s="171">
        <v>2156.08</v>
      </c>
      <c r="F3435" s="161" t="s">
        <v>1833</v>
      </c>
      <c r="G3435" s="165" t="s">
        <v>4107</v>
      </c>
      <c r="H3435" s="162"/>
      <c r="I3435" s="155"/>
      <c r="J3435" s="155"/>
      <c r="K3435" s="155"/>
      <c r="L3435" s="155"/>
      <c r="M3435" s="155"/>
      <c r="N3435" s="155"/>
      <c r="O3435" s="155"/>
      <c r="P3435" s="155"/>
      <c r="Q3435" s="155"/>
      <c r="R3435" s="155"/>
      <c r="S3435" s="155"/>
      <c r="T3435" s="155"/>
      <c r="U3435" s="155"/>
      <c r="V3435" s="155"/>
      <c r="W3435" s="155"/>
      <c r="X3435" s="155"/>
      <c r="Y3435" s="155"/>
      <c r="Z3435" s="155"/>
      <c r="AA3435" s="155"/>
      <c r="AB3435" s="155"/>
      <c r="AC3435" s="155"/>
      <c r="AD3435" s="155"/>
      <c r="AE3435" s="155"/>
      <c r="AF3435" s="155"/>
      <c r="AG3435" s="155"/>
      <c r="AH3435" s="155"/>
      <c r="AI3435" s="155"/>
      <c r="AJ3435" s="155"/>
      <c r="AK3435" s="155"/>
      <c r="AL3435" s="155"/>
      <c r="AM3435" s="155"/>
      <c r="AN3435" s="155"/>
      <c r="AO3435" s="155"/>
      <c r="AP3435" s="155"/>
      <c r="AQ3435" s="155"/>
      <c r="AR3435" s="155"/>
    </row>
    <row r="3436" spans="1:44" ht="102" x14ac:dyDescent="0.3">
      <c r="A3436" s="155"/>
      <c r="B3436" s="161" t="s">
        <v>1833</v>
      </c>
      <c r="C3436" s="162" t="s">
        <v>490</v>
      </c>
      <c r="D3436" s="170">
        <v>2138.9</v>
      </c>
      <c r="E3436" s="171">
        <v>2138.9</v>
      </c>
      <c r="F3436" s="165" t="s">
        <v>4107</v>
      </c>
      <c r="G3436" s="166" t="s">
        <v>3333</v>
      </c>
      <c r="H3436" s="167"/>
      <c r="I3436" s="155"/>
      <c r="J3436" s="155"/>
      <c r="K3436" s="155"/>
      <c r="L3436" s="155"/>
      <c r="M3436" s="155"/>
      <c r="N3436" s="155"/>
      <c r="O3436" s="155"/>
      <c r="P3436" s="155"/>
      <c r="Q3436" s="155"/>
      <c r="R3436" s="155"/>
      <c r="S3436" s="155"/>
      <c r="T3436" s="155"/>
      <c r="U3436" s="155"/>
      <c r="V3436" s="155"/>
      <c r="W3436" s="155"/>
      <c r="X3436" s="155"/>
      <c r="Y3436" s="155"/>
      <c r="Z3436" s="155"/>
      <c r="AA3436" s="155"/>
      <c r="AB3436" s="155"/>
      <c r="AC3436" s="155"/>
      <c r="AD3436" s="155"/>
      <c r="AE3436" s="155"/>
      <c r="AF3436" s="155"/>
      <c r="AG3436" s="155"/>
      <c r="AH3436" s="155"/>
      <c r="AI3436" s="155"/>
      <c r="AJ3436" s="155"/>
      <c r="AK3436" s="155"/>
      <c r="AL3436" s="155"/>
      <c r="AM3436" s="155"/>
      <c r="AN3436" s="155"/>
      <c r="AO3436" s="155"/>
      <c r="AP3436" s="155"/>
      <c r="AQ3436" s="155"/>
      <c r="AR3436" s="155"/>
    </row>
    <row r="3437" spans="1:44" ht="102" hidden="1" x14ac:dyDescent="0.3">
      <c r="A3437" s="155"/>
      <c r="B3437" s="165" t="s">
        <v>4107</v>
      </c>
      <c r="C3437" s="162"/>
      <c r="D3437" s="170">
        <v>2138.9</v>
      </c>
      <c r="E3437" s="171">
        <v>2138.9</v>
      </c>
      <c r="F3437" s="166" t="s">
        <v>3333</v>
      </c>
      <c r="G3437" s="161" t="s">
        <v>1901</v>
      </c>
      <c r="H3437" s="162" t="s">
        <v>701</v>
      </c>
      <c r="I3437" s="155"/>
      <c r="J3437" s="155"/>
      <c r="K3437" s="155"/>
      <c r="L3437" s="155"/>
      <c r="M3437" s="155"/>
      <c r="N3437" s="155"/>
      <c r="O3437" s="155"/>
      <c r="P3437" s="155"/>
      <c r="Q3437" s="155"/>
      <c r="R3437" s="155"/>
      <c r="S3437" s="155"/>
      <c r="T3437" s="155"/>
      <c r="U3437" s="155"/>
      <c r="V3437" s="155"/>
      <c r="W3437" s="155"/>
      <c r="X3437" s="155"/>
      <c r="Y3437" s="155"/>
      <c r="Z3437" s="155"/>
      <c r="AA3437" s="155"/>
      <c r="AB3437" s="155"/>
      <c r="AC3437" s="155"/>
      <c r="AD3437" s="155"/>
      <c r="AE3437" s="155"/>
      <c r="AF3437" s="155"/>
      <c r="AG3437" s="155"/>
      <c r="AH3437" s="155"/>
      <c r="AI3437" s="155"/>
      <c r="AJ3437" s="155"/>
      <c r="AK3437" s="155"/>
      <c r="AL3437" s="155"/>
      <c r="AM3437" s="155"/>
      <c r="AN3437" s="155"/>
      <c r="AO3437" s="155"/>
      <c r="AP3437" s="155"/>
      <c r="AQ3437" s="155"/>
      <c r="AR3437" s="155"/>
    </row>
    <row r="3438" spans="1:44" ht="102" hidden="1" x14ac:dyDescent="0.3">
      <c r="A3438" s="155"/>
      <c r="B3438" s="166" t="s">
        <v>3333</v>
      </c>
      <c r="C3438" s="167"/>
      <c r="D3438" s="170">
        <v>2138.9</v>
      </c>
      <c r="E3438" s="171">
        <v>2138.9</v>
      </c>
      <c r="F3438" s="161" t="s">
        <v>1901</v>
      </c>
      <c r="G3438" s="165" t="s">
        <v>4107</v>
      </c>
      <c r="H3438" s="162"/>
      <c r="I3438" s="155"/>
      <c r="J3438" s="155"/>
      <c r="K3438" s="155"/>
      <c r="L3438" s="155"/>
      <c r="M3438" s="155"/>
      <c r="N3438" s="155"/>
      <c r="O3438" s="155"/>
      <c r="P3438" s="155"/>
      <c r="Q3438" s="155"/>
      <c r="R3438" s="155"/>
      <c r="S3438" s="155"/>
      <c r="T3438" s="155"/>
      <c r="U3438" s="155"/>
      <c r="V3438" s="155"/>
      <c r="W3438" s="155"/>
      <c r="X3438" s="155"/>
      <c r="Y3438" s="155"/>
      <c r="Z3438" s="155"/>
      <c r="AA3438" s="155"/>
      <c r="AB3438" s="155"/>
      <c r="AC3438" s="155"/>
      <c r="AD3438" s="155"/>
      <c r="AE3438" s="155"/>
      <c r="AF3438" s="155"/>
      <c r="AG3438" s="155"/>
      <c r="AH3438" s="155"/>
      <c r="AI3438" s="155"/>
      <c r="AJ3438" s="155"/>
      <c r="AK3438" s="155"/>
      <c r="AL3438" s="155"/>
      <c r="AM3438" s="155"/>
      <c r="AN3438" s="155"/>
      <c r="AO3438" s="155"/>
      <c r="AP3438" s="155"/>
      <c r="AQ3438" s="155"/>
      <c r="AR3438" s="155"/>
    </row>
    <row r="3439" spans="1:44" ht="102" x14ac:dyDescent="0.3">
      <c r="A3439" s="155"/>
      <c r="B3439" s="161" t="s">
        <v>1901</v>
      </c>
      <c r="C3439" s="162" t="s">
        <v>701</v>
      </c>
      <c r="D3439" s="170">
        <v>3113.86</v>
      </c>
      <c r="E3439" s="171">
        <v>3113.86</v>
      </c>
      <c r="F3439" s="165" t="s">
        <v>4107</v>
      </c>
      <c r="G3439" s="166" t="s">
        <v>3334</v>
      </c>
      <c r="H3439" s="167"/>
      <c r="I3439" s="155"/>
      <c r="J3439" s="155"/>
      <c r="K3439" s="155"/>
      <c r="L3439" s="155"/>
      <c r="M3439" s="155"/>
      <c r="N3439" s="155"/>
      <c r="O3439" s="155"/>
      <c r="P3439" s="155"/>
      <c r="Q3439" s="155"/>
      <c r="R3439" s="155"/>
      <c r="S3439" s="155"/>
      <c r="T3439" s="155"/>
      <c r="U3439" s="155"/>
      <c r="V3439" s="155"/>
      <c r="W3439" s="155"/>
      <c r="X3439" s="155"/>
      <c r="Y3439" s="155"/>
      <c r="Z3439" s="155"/>
      <c r="AA3439" s="155"/>
      <c r="AB3439" s="155"/>
      <c r="AC3439" s="155"/>
      <c r="AD3439" s="155"/>
      <c r="AE3439" s="155"/>
      <c r="AF3439" s="155"/>
      <c r="AG3439" s="155"/>
      <c r="AH3439" s="155"/>
      <c r="AI3439" s="155"/>
      <c r="AJ3439" s="155"/>
      <c r="AK3439" s="155"/>
      <c r="AL3439" s="155"/>
      <c r="AM3439" s="155"/>
      <c r="AN3439" s="155"/>
      <c r="AO3439" s="155"/>
      <c r="AP3439" s="155"/>
      <c r="AQ3439" s="155"/>
      <c r="AR3439" s="155"/>
    </row>
    <row r="3440" spans="1:44" ht="102" hidden="1" x14ac:dyDescent="0.3">
      <c r="A3440" s="155"/>
      <c r="B3440" s="165" t="s">
        <v>4107</v>
      </c>
      <c r="C3440" s="162"/>
      <c r="D3440" s="170">
        <v>3113.86</v>
      </c>
      <c r="E3440" s="171">
        <v>3113.86</v>
      </c>
      <c r="F3440" s="166" t="s">
        <v>3334</v>
      </c>
      <c r="G3440" s="161" t="s">
        <v>1845</v>
      </c>
      <c r="H3440" s="162" t="s">
        <v>241</v>
      </c>
      <c r="I3440" s="155"/>
      <c r="J3440" s="155"/>
      <c r="K3440" s="155"/>
      <c r="L3440" s="155"/>
      <c r="M3440" s="155"/>
      <c r="N3440" s="155"/>
      <c r="O3440" s="155"/>
      <c r="P3440" s="155"/>
      <c r="Q3440" s="155"/>
      <c r="R3440" s="155"/>
      <c r="S3440" s="155"/>
      <c r="T3440" s="155"/>
      <c r="U3440" s="155"/>
      <c r="V3440" s="155"/>
      <c r="W3440" s="155"/>
      <c r="X3440" s="155"/>
      <c r="Y3440" s="155"/>
      <c r="Z3440" s="155"/>
      <c r="AA3440" s="155"/>
      <c r="AB3440" s="155"/>
      <c r="AC3440" s="155"/>
      <c r="AD3440" s="155"/>
      <c r="AE3440" s="155"/>
      <c r="AF3440" s="155"/>
      <c r="AG3440" s="155"/>
      <c r="AH3440" s="155"/>
      <c r="AI3440" s="155"/>
      <c r="AJ3440" s="155"/>
      <c r="AK3440" s="155"/>
      <c r="AL3440" s="155"/>
      <c r="AM3440" s="155"/>
      <c r="AN3440" s="155"/>
      <c r="AO3440" s="155"/>
      <c r="AP3440" s="155"/>
      <c r="AQ3440" s="155"/>
      <c r="AR3440" s="155"/>
    </row>
    <row r="3441" spans="1:44" ht="102" hidden="1" x14ac:dyDescent="0.3">
      <c r="A3441" s="155"/>
      <c r="B3441" s="166" t="s">
        <v>3334</v>
      </c>
      <c r="C3441" s="167"/>
      <c r="D3441" s="170">
        <v>3113.86</v>
      </c>
      <c r="E3441" s="171">
        <v>3113.86</v>
      </c>
      <c r="F3441" s="161" t="s">
        <v>1845</v>
      </c>
      <c r="G3441" s="165" t="s">
        <v>4107</v>
      </c>
      <c r="H3441" s="162"/>
      <c r="I3441" s="155"/>
      <c r="J3441" s="155"/>
      <c r="K3441" s="155"/>
      <c r="L3441" s="155"/>
      <c r="M3441" s="155"/>
      <c r="N3441" s="155"/>
      <c r="O3441" s="155"/>
      <c r="P3441" s="155"/>
      <c r="Q3441" s="155"/>
      <c r="R3441" s="155"/>
      <c r="S3441" s="155"/>
      <c r="T3441" s="155"/>
      <c r="U3441" s="155"/>
      <c r="V3441" s="155"/>
      <c r="W3441" s="155"/>
      <c r="X3441" s="155"/>
      <c r="Y3441" s="155"/>
      <c r="Z3441" s="155"/>
      <c r="AA3441" s="155"/>
      <c r="AB3441" s="155"/>
      <c r="AC3441" s="155"/>
      <c r="AD3441" s="155"/>
      <c r="AE3441" s="155"/>
      <c r="AF3441" s="155"/>
      <c r="AG3441" s="155"/>
      <c r="AH3441" s="155"/>
      <c r="AI3441" s="155"/>
      <c r="AJ3441" s="155"/>
      <c r="AK3441" s="155"/>
      <c r="AL3441" s="155"/>
      <c r="AM3441" s="155"/>
      <c r="AN3441" s="155"/>
      <c r="AO3441" s="155"/>
      <c r="AP3441" s="155"/>
      <c r="AQ3441" s="155"/>
      <c r="AR3441" s="155"/>
    </row>
    <row r="3442" spans="1:44" ht="102" x14ac:dyDescent="0.3">
      <c r="A3442" s="155"/>
      <c r="B3442" s="161" t="s">
        <v>1845</v>
      </c>
      <c r="C3442" s="162" t="s">
        <v>241</v>
      </c>
      <c r="D3442" s="170">
        <v>2392.3000000000002</v>
      </c>
      <c r="E3442" s="171">
        <v>2392.3000000000002</v>
      </c>
      <c r="F3442" s="165" t="s">
        <v>4107</v>
      </c>
      <c r="G3442" s="166" t="s">
        <v>2725</v>
      </c>
      <c r="H3442" s="167"/>
      <c r="I3442" s="155"/>
      <c r="J3442" s="155"/>
      <c r="K3442" s="155"/>
      <c r="L3442" s="155"/>
      <c r="M3442" s="155"/>
      <c r="N3442" s="155"/>
      <c r="O3442" s="155"/>
      <c r="P3442" s="155"/>
      <c r="Q3442" s="155"/>
      <c r="R3442" s="155"/>
      <c r="S3442" s="155"/>
      <c r="T3442" s="155"/>
      <c r="U3442" s="155"/>
      <c r="V3442" s="155"/>
      <c r="W3442" s="155"/>
      <c r="X3442" s="155"/>
      <c r="Y3442" s="155"/>
      <c r="Z3442" s="155"/>
      <c r="AA3442" s="155"/>
      <c r="AB3442" s="155"/>
      <c r="AC3442" s="155"/>
      <c r="AD3442" s="155"/>
      <c r="AE3442" s="155"/>
      <c r="AF3442" s="155"/>
      <c r="AG3442" s="155"/>
      <c r="AH3442" s="155"/>
      <c r="AI3442" s="155"/>
      <c r="AJ3442" s="155"/>
      <c r="AK3442" s="155"/>
      <c r="AL3442" s="155"/>
      <c r="AM3442" s="155"/>
      <c r="AN3442" s="155"/>
      <c r="AO3442" s="155"/>
      <c r="AP3442" s="155"/>
      <c r="AQ3442" s="155"/>
      <c r="AR3442" s="155"/>
    </row>
    <row r="3443" spans="1:44" ht="102" hidden="1" x14ac:dyDescent="0.3">
      <c r="A3443" s="155"/>
      <c r="B3443" s="165" t="s">
        <v>4107</v>
      </c>
      <c r="C3443" s="162"/>
      <c r="D3443" s="170">
        <v>2392.3000000000002</v>
      </c>
      <c r="E3443" s="171">
        <v>2392.3000000000002</v>
      </c>
      <c r="F3443" s="166" t="s">
        <v>2725</v>
      </c>
      <c r="G3443" s="161" t="s">
        <v>1851</v>
      </c>
      <c r="H3443" s="162" t="s">
        <v>249</v>
      </c>
      <c r="I3443" s="155"/>
      <c r="J3443" s="155"/>
      <c r="K3443" s="155"/>
      <c r="L3443" s="155"/>
      <c r="M3443" s="155"/>
      <c r="N3443" s="155"/>
      <c r="O3443" s="155"/>
      <c r="P3443" s="155"/>
      <c r="Q3443" s="155"/>
      <c r="R3443" s="155"/>
      <c r="S3443" s="155"/>
      <c r="T3443" s="155"/>
      <c r="U3443" s="155"/>
      <c r="V3443" s="155"/>
      <c r="W3443" s="155"/>
      <c r="X3443" s="155"/>
      <c r="Y3443" s="155"/>
      <c r="Z3443" s="155"/>
      <c r="AA3443" s="155"/>
      <c r="AB3443" s="155"/>
      <c r="AC3443" s="155"/>
      <c r="AD3443" s="155"/>
      <c r="AE3443" s="155"/>
      <c r="AF3443" s="155"/>
      <c r="AG3443" s="155"/>
      <c r="AH3443" s="155"/>
      <c r="AI3443" s="155"/>
      <c r="AJ3443" s="155"/>
      <c r="AK3443" s="155"/>
      <c r="AL3443" s="155"/>
      <c r="AM3443" s="155"/>
      <c r="AN3443" s="155"/>
      <c r="AO3443" s="155"/>
      <c r="AP3443" s="155"/>
      <c r="AQ3443" s="155"/>
      <c r="AR3443" s="155"/>
    </row>
    <row r="3444" spans="1:44" ht="102" hidden="1" x14ac:dyDescent="0.3">
      <c r="A3444" s="155"/>
      <c r="B3444" s="166" t="s">
        <v>2725</v>
      </c>
      <c r="C3444" s="167"/>
      <c r="D3444" s="170">
        <v>2392.3000000000002</v>
      </c>
      <c r="E3444" s="171">
        <v>2392.3000000000002</v>
      </c>
      <c r="F3444" s="161" t="s">
        <v>1851</v>
      </c>
      <c r="G3444" s="165" t="s">
        <v>4107</v>
      </c>
      <c r="H3444" s="162"/>
      <c r="I3444" s="155"/>
      <c r="J3444" s="155"/>
      <c r="K3444" s="155"/>
      <c r="L3444" s="155"/>
      <c r="M3444" s="155"/>
      <c r="N3444" s="155"/>
      <c r="O3444" s="155"/>
      <c r="P3444" s="155"/>
      <c r="Q3444" s="155"/>
      <c r="R3444" s="155"/>
      <c r="S3444" s="155"/>
      <c r="T3444" s="155"/>
      <c r="U3444" s="155"/>
      <c r="V3444" s="155"/>
      <c r="W3444" s="155"/>
      <c r="X3444" s="155"/>
      <c r="Y3444" s="155"/>
      <c r="Z3444" s="155"/>
      <c r="AA3444" s="155"/>
      <c r="AB3444" s="155"/>
      <c r="AC3444" s="155"/>
      <c r="AD3444" s="155"/>
      <c r="AE3444" s="155"/>
      <c r="AF3444" s="155"/>
      <c r="AG3444" s="155"/>
      <c r="AH3444" s="155"/>
      <c r="AI3444" s="155"/>
      <c r="AJ3444" s="155"/>
      <c r="AK3444" s="155"/>
      <c r="AL3444" s="155"/>
      <c r="AM3444" s="155"/>
      <c r="AN3444" s="155"/>
      <c r="AO3444" s="155"/>
      <c r="AP3444" s="155"/>
      <c r="AQ3444" s="155"/>
      <c r="AR3444" s="155"/>
    </row>
    <row r="3445" spans="1:44" ht="102" x14ac:dyDescent="0.3">
      <c r="A3445" s="155"/>
      <c r="B3445" s="161" t="s">
        <v>1851</v>
      </c>
      <c r="C3445" s="162" t="s">
        <v>249</v>
      </c>
      <c r="D3445" s="170">
        <v>2396.6</v>
      </c>
      <c r="E3445" s="171">
        <v>2396.6</v>
      </c>
      <c r="F3445" s="165" t="s">
        <v>4107</v>
      </c>
      <c r="G3445" s="166" t="s">
        <v>2784</v>
      </c>
      <c r="H3445" s="167"/>
      <c r="I3445" s="155"/>
      <c r="J3445" s="155"/>
      <c r="K3445" s="155"/>
      <c r="L3445" s="155"/>
      <c r="M3445" s="155"/>
      <c r="N3445" s="155"/>
      <c r="O3445" s="155"/>
      <c r="P3445" s="155"/>
      <c r="Q3445" s="155"/>
      <c r="R3445" s="155"/>
      <c r="S3445" s="155"/>
      <c r="T3445" s="155"/>
      <c r="U3445" s="155"/>
      <c r="V3445" s="155"/>
      <c r="W3445" s="155"/>
      <c r="X3445" s="155"/>
      <c r="Y3445" s="155"/>
      <c r="Z3445" s="155"/>
      <c r="AA3445" s="155"/>
      <c r="AB3445" s="155"/>
      <c r="AC3445" s="155"/>
      <c r="AD3445" s="155"/>
      <c r="AE3445" s="155"/>
      <c r="AF3445" s="155"/>
      <c r="AG3445" s="155"/>
      <c r="AH3445" s="155"/>
      <c r="AI3445" s="155"/>
      <c r="AJ3445" s="155"/>
      <c r="AK3445" s="155"/>
      <c r="AL3445" s="155"/>
      <c r="AM3445" s="155"/>
      <c r="AN3445" s="155"/>
      <c r="AO3445" s="155"/>
      <c r="AP3445" s="155"/>
      <c r="AQ3445" s="155"/>
      <c r="AR3445" s="155"/>
    </row>
    <row r="3446" spans="1:44" ht="102" hidden="1" x14ac:dyDescent="0.3">
      <c r="A3446" s="155"/>
      <c r="B3446" s="165" t="s">
        <v>4107</v>
      </c>
      <c r="C3446" s="162"/>
      <c r="D3446" s="170">
        <v>2396.6</v>
      </c>
      <c r="E3446" s="171">
        <v>2396.6</v>
      </c>
      <c r="F3446" s="166" t="s">
        <v>2784</v>
      </c>
      <c r="G3446" s="161" t="s">
        <v>1796</v>
      </c>
      <c r="H3446" s="162" t="s">
        <v>306</v>
      </c>
      <c r="I3446" s="155"/>
      <c r="J3446" s="155"/>
      <c r="K3446" s="155"/>
      <c r="L3446" s="155"/>
      <c r="M3446" s="155"/>
      <c r="N3446" s="155"/>
      <c r="O3446" s="155"/>
      <c r="P3446" s="155"/>
      <c r="Q3446" s="155"/>
      <c r="R3446" s="155"/>
      <c r="S3446" s="155"/>
      <c r="T3446" s="155"/>
      <c r="U3446" s="155"/>
      <c r="V3446" s="155"/>
      <c r="W3446" s="155"/>
      <c r="X3446" s="155"/>
      <c r="Y3446" s="155"/>
      <c r="Z3446" s="155"/>
      <c r="AA3446" s="155"/>
      <c r="AB3446" s="155"/>
      <c r="AC3446" s="155"/>
      <c r="AD3446" s="155"/>
      <c r="AE3446" s="155"/>
      <c r="AF3446" s="155"/>
      <c r="AG3446" s="155"/>
      <c r="AH3446" s="155"/>
      <c r="AI3446" s="155"/>
      <c r="AJ3446" s="155"/>
      <c r="AK3446" s="155"/>
      <c r="AL3446" s="155"/>
      <c r="AM3446" s="155"/>
      <c r="AN3446" s="155"/>
      <c r="AO3446" s="155"/>
      <c r="AP3446" s="155"/>
      <c r="AQ3446" s="155"/>
      <c r="AR3446" s="155"/>
    </row>
    <row r="3447" spans="1:44" ht="102" hidden="1" x14ac:dyDescent="0.3">
      <c r="A3447" s="155"/>
      <c r="B3447" s="166" t="s">
        <v>2784</v>
      </c>
      <c r="C3447" s="167"/>
      <c r="D3447" s="170">
        <v>2396.6</v>
      </c>
      <c r="E3447" s="171">
        <v>2396.6</v>
      </c>
      <c r="F3447" s="161" t="s">
        <v>1796</v>
      </c>
      <c r="G3447" s="165" t="s">
        <v>4107</v>
      </c>
      <c r="H3447" s="162"/>
      <c r="I3447" s="155"/>
      <c r="J3447" s="155"/>
      <c r="K3447" s="155"/>
      <c r="L3447" s="155"/>
      <c r="M3447" s="155"/>
      <c r="N3447" s="155"/>
      <c r="O3447" s="155"/>
      <c r="P3447" s="155"/>
      <c r="Q3447" s="155"/>
      <c r="R3447" s="155"/>
      <c r="S3447" s="155"/>
      <c r="T3447" s="155"/>
      <c r="U3447" s="155"/>
      <c r="V3447" s="155"/>
      <c r="W3447" s="155"/>
      <c r="X3447" s="155"/>
      <c r="Y3447" s="155"/>
      <c r="Z3447" s="155"/>
      <c r="AA3447" s="155"/>
      <c r="AB3447" s="155"/>
      <c r="AC3447" s="155"/>
      <c r="AD3447" s="155"/>
      <c r="AE3447" s="155"/>
      <c r="AF3447" s="155"/>
      <c r="AG3447" s="155"/>
      <c r="AH3447" s="155"/>
      <c r="AI3447" s="155"/>
      <c r="AJ3447" s="155"/>
      <c r="AK3447" s="155"/>
      <c r="AL3447" s="155"/>
      <c r="AM3447" s="155"/>
      <c r="AN3447" s="155"/>
      <c r="AO3447" s="155"/>
      <c r="AP3447" s="155"/>
      <c r="AQ3447" s="155"/>
      <c r="AR3447" s="155"/>
    </row>
    <row r="3448" spans="1:44" ht="102" x14ac:dyDescent="0.3">
      <c r="A3448" s="155"/>
      <c r="B3448" s="161" t="s">
        <v>1796</v>
      </c>
      <c r="C3448" s="162" t="s">
        <v>306</v>
      </c>
      <c r="D3448" s="170">
        <v>2392.3000000000002</v>
      </c>
      <c r="E3448" s="171">
        <v>2392.3000000000002</v>
      </c>
      <c r="F3448" s="165" t="s">
        <v>4107</v>
      </c>
      <c r="G3448" s="166" t="s">
        <v>2785</v>
      </c>
      <c r="H3448" s="167"/>
      <c r="I3448" s="155"/>
      <c r="J3448" s="155"/>
      <c r="K3448" s="155"/>
      <c r="L3448" s="155"/>
      <c r="M3448" s="155"/>
      <c r="N3448" s="155"/>
      <c r="O3448" s="155"/>
      <c r="P3448" s="155"/>
      <c r="Q3448" s="155"/>
      <c r="R3448" s="155"/>
      <c r="S3448" s="155"/>
      <c r="T3448" s="155"/>
      <c r="U3448" s="155"/>
      <c r="V3448" s="155"/>
      <c r="W3448" s="155"/>
      <c r="X3448" s="155"/>
      <c r="Y3448" s="155"/>
      <c r="Z3448" s="155"/>
      <c r="AA3448" s="155"/>
      <c r="AB3448" s="155"/>
      <c r="AC3448" s="155"/>
      <c r="AD3448" s="155"/>
      <c r="AE3448" s="155"/>
      <c r="AF3448" s="155"/>
      <c r="AG3448" s="155"/>
      <c r="AH3448" s="155"/>
      <c r="AI3448" s="155"/>
      <c r="AJ3448" s="155"/>
      <c r="AK3448" s="155"/>
      <c r="AL3448" s="155"/>
      <c r="AM3448" s="155"/>
      <c r="AN3448" s="155"/>
      <c r="AO3448" s="155"/>
      <c r="AP3448" s="155"/>
      <c r="AQ3448" s="155"/>
      <c r="AR3448" s="155"/>
    </row>
    <row r="3449" spans="1:44" ht="102" hidden="1" x14ac:dyDescent="0.3">
      <c r="A3449" s="155"/>
      <c r="B3449" s="165" t="s">
        <v>4107</v>
      </c>
      <c r="C3449" s="162"/>
      <c r="D3449" s="170">
        <v>2392.3000000000002</v>
      </c>
      <c r="E3449" s="171">
        <v>2392.3000000000002</v>
      </c>
      <c r="F3449" s="166" t="s">
        <v>2785</v>
      </c>
      <c r="G3449" s="161" t="s">
        <v>1857</v>
      </c>
      <c r="H3449" s="162" t="s">
        <v>221</v>
      </c>
      <c r="I3449" s="155"/>
      <c r="J3449" s="155"/>
      <c r="K3449" s="155"/>
      <c r="L3449" s="155"/>
      <c r="M3449" s="155"/>
      <c r="N3449" s="155"/>
      <c r="O3449" s="155"/>
      <c r="P3449" s="155"/>
      <c r="Q3449" s="155"/>
      <c r="R3449" s="155"/>
      <c r="S3449" s="155"/>
      <c r="T3449" s="155"/>
      <c r="U3449" s="155"/>
      <c r="V3449" s="155"/>
      <c r="W3449" s="155"/>
      <c r="X3449" s="155"/>
      <c r="Y3449" s="155"/>
      <c r="Z3449" s="155"/>
      <c r="AA3449" s="155"/>
      <c r="AB3449" s="155"/>
      <c r="AC3449" s="155"/>
      <c r="AD3449" s="155"/>
      <c r="AE3449" s="155"/>
      <c r="AF3449" s="155"/>
      <c r="AG3449" s="155"/>
      <c r="AH3449" s="155"/>
      <c r="AI3449" s="155"/>
      <c r="AJ3449" s="155"/>
      <c r="AK3449" s="155"/>
      <c r="AL3449" s="155"/>
      <c r="AM3449" s="155"/>
      <c r="AN3449" s="155"/>
      <c r="AO3449" s="155"/>
      <c r="AP3449" s="155"/>
      <c r="AQ3449" s="155"/>
      <c r="AR3449" s="155"/>
    </row>
    <row r="3450" spans="1:44" ht="102" hidden="1" x14ac:dyDescent="0.3">
      <c r="A3450" s="155"/>
      <c r="B3450" s="166" t="s">
        <v>2785</v>
      </c>
      <c r="C3450" s="167"/>
      <c r="D3450" s="170">
        <v>2392.3000000000002</v>
      </c>
      <c r="E3450" s="171">
        <v>2392.3000000000002</v>
      </c>
      <c r="F3450" s="161" t="s">
        <v>1857</v>
      </c>
      <c r="G3450" s="165" t="s">
        <v>4107</v>
      </c>
      <c r="H3450" s="162"/>
      <c r="I3450" s="155"/>
      <c r="J3450" s="155"/>
      <c r="K3450" s="155"/>
      <c r="L3450" s="155"/>
      <c r="M3450" s="155"/>
      <c r="N3450" s="155"/>
      <c r="O3450" s="155"/>
      <c r="P3450" s="155"/>
      <c r="Q3450" s="155"/>
      <c r="R3450" s="155"/>
      <c r="S3450" s="155"/>
      <c r="T3450" s="155"/>
      <c r="U3450" s="155"/>
      <c r="V3450" s="155"/>
      <c r="W3450" s="155"/>
      <c r="X3450" s="155"/>
      <c r="Y3450" s="155"/>
      <c r="Z3450" s="155"/>
      <c r="AA3450" s="155"/>
      <c r="AB3450" s="155"/>
      <c r="AC3450" s="155"/>
      <c r="AD3450" s="155"/>
      <c r="AE3450" s="155"/>
      <c r="AF3450" s="155"/>
      <c r="AG3450" s="155"/>
      <c r="AH3450" s="155"/>
      <c r="AI3450" s="155"/>
      <c r="AJ3450" s="155"/>
      <c r="AK3450" s="155"/>
      <c r="AL3450" s="155"/>
      <c r="AM3450" s="155"/>
      <c r="AN3450" s="155"/>
      <c r="AO3450" s="155"/>
      <c r="AP3450" s="155"/>
      <c r="AQ3450" s="155"/>
      <c r="AR3450" s="155"/>
    </row>
    <row r="3451" spans="1:44" ht="102" x14ac:dyDescent="0.3">
      <c r="A3451" s="155"/>
      <c r="B3451" s="161" t="s">
        <v>1857</v>
      </c>
      <c r="C3451" s="162" t="s">
        <v>221</v>
      </c>
      <c r="D3451" s="170">
        <v>3603.48</v>
      </c>
      <c r="E3451" s="171">
        <v>3603.48</v>
      </c>
      <c r="F3451" s="165" t="s">
        <v>4107</v>
      </c>
      <c r="G3451" s="166" t="s">
        <v>2786</v>
      </c>
      <c r="H3451" s="167"/>
      <c r="I3451" s="155"/>
      <c r="J3451" s="155"/>
      <c r="K3451" s="155"/>
      <c r="L3451" s="155"/>
      <c r="M3451" s="155"/>
      <c r="N3451" s="155"/>
      <c r="O3451" s="155"/>
      <c r="P3451" s="155"/>
      <c r="Q3451" s="155"/>
      <c r="R3451" s="155"/>
      <c r="S3451" s="155"/>
      <c r="T3451" s="155"/>
      <c r="U3451" s="155"/>
      <c r="V3451" s="155"/>
      <c r="W3451" s="155"/>
      <c r="X3451" s="155"/>
      <c r="Y3451" s="155"/>
      <c r="Z3451" s="155"/>
      <c r="AA3451" s="155"/>
      <c r="AB3451" s="155"/>
      <c r="AC3451" s="155"/>
      <c r="AD3451" s="155"/>
      <c r="AE3451" s="155"/>
      <c r="AF3451" s="155"/>
      <c r="AG3451" s="155"/>
      <c r="AH3451" s="155"/>
      <c r="AI3451" s="155"/>
      <c r="AJ3451" s="155"/>
      <c r="AK3451" s="155"/>
      <c r="AL3451" s="155"/>
      <c r="AM3451" s="155"/>
      <c r="AN3451" s="155"/>
      <c r="AO3451" s="155"/>
      <c r="AP3451" s="155"/>
      <c r="AQ3451" s="155"/>
      <c r="AR3451" s="155"/>
    </row>
    <row r="3452" spans="1:44" ht="102" hidden="1" x14ac:dyDescent="0.3">
      <c r="A3452" s="155"/>
      <c r="B3452" s="165" t="s">
        <v>4107</v>
      </c>
      <c r="C3452" s="162"/>
      <c r="D3452" s="170">
        <v>3603.48</v>
      </c>
      <c r="E3452" s="171">
        <v>3603.48</v>
      </c>
      <c r="F3452" s="166" t="s">
        <v>2786</v>
      </c>
      <c r="G3452" s="161" t="s">
        <v>1837</v>
      </c>
      <c r="H3452" s="162" t="s">
        <v>293</v>
      </c>
      <c r="I3452" s="155"/>
      <c r="J3452" s="155"/>
      <c r="K3452" s="155"/>
      <c r="L3452" s="155"/>
      <c r="M3452" s="155"/>
      <c r="N3452" s="155"/>
      <c r="O3452" s="155"/>
      <c r="P3452" s="155"/>
      <c r="Q3452" s="155"/>
      <c r="R3452" s="155"/>
      <c r="S3452" s="155"/>
      <c r="T3452" s="155"/>
      <c r="U3452" s="155"/>
      <c r="V3452" s="155"/>
      <c r="W3452" s="155"/>
      <c r="X3452" s="155"/>
      <c r="Y3452" s="155"/>
      <c r="Z3452" s="155"/>
      <c r="AA3452" s="155"/>
      <c r="AB3452" s="155"/>
      <c r="AC3452" s="155"/>
      <c r="AD3452" s="155"/>
      <c r="AE3452" s="155"/>
      <c r="AF3452" s="155"/>
      <c r="AG3452" s="155"/>
      <c r="AH3452" s="155"/>
      <c r="AI3452" s="155"/>
      <c r="AJ3452" s="155"/>
      <c r="AK3452" s="155"/>
      <c r="AL3452" s="155"/>
      <c r="AM3452" s="155"/>
      <c r="AN3452" s="155"/>
      <c r="AO3452" s="155"/>
      <c r="AP3452" s="155"/>
      <c r="AQ3452" s="155"/>
      <c r="AR3452" s="155"/>
    </row>
    <row r="3453" spans="1:44" ht="102" hidden="1" x14ac:dyDescent="0.3">
      <c r="A3453" s="155"/>
      <c r="B3453" s="166" t="s">
        <v>2786</v>
      </c>
      <c r="C3453" s="167"/>
      <c r="D3453" s="170">
        <v>3603.48</v>
      </c>
      <c r="E3453" s="171">
        <v>3603.48</v>
      </c>
      <c r="F3453" s="161" t="s">
        <v>1837</v>
      </c>
      <c r="G3453" s="165" t="s">
        <v>4107</v>
      </c>
      <c r="H3453" s="162"/>
      <c r="I3453" s="155"/>
      <c r="J3453" s="155"/>
      <c r="K3453" s="155"/>
      <c r="L3453" s="155"/>
      <c r="M3453" s="155"/>
      <c r="N3453" s="155"/>
      <c r="O3453" s="155"/>
      <c r="P3453" s="155"/>
      <c r="Q3453" s="155"/>
      <c r="R3453" s="155"/>
      <c r="S3453" s="155"/>
      <c r="T3453" s="155"/>
      <c r="U3453" s="155"/>
      <c r="V3453" s="155"/>
      <c r="W3453" s="155"/>
      <c r="X3453" s="155"/>
      <c r="Y3453" s="155"/>
      <c r="Z3453" s="155"/>
      <c r="AA3453" s="155"/>
      <c r="AB3453" s="155"/>
      <c r="AC3453" s="155"/>
      <c r="AD3453" s="155"/>
      <c r="AE3453" s="155"/>
      <c r="AF3453" s="155"/>
      <c r="AG3453" s="155"/>
      <c r="AH3453" s="155"/>
      <c r="AI3453" s="155"/>
      <c r="AJ3453" s="155"/>
      <c r="AK3453" s="155"/>
      <c r="AL3453" s="155"/>
      <c r="AM3453" s="155"/>
      <c r="AN3453" s="155"/>
      <c r="AO3453" s="155"/>
      <c r="AP3453" s="155"/>
      <c r="AQ3453" s="155"/>
      <c r="AR3453" s="155"/>
    </row>
    <row r="3454" spans="1:44" ht="102" x14ac:dyDescent="0.3">
      <c r="A3454" s="155"/>
      <c r="B3454" s="161" t="s">
        <v>1837</v>
      </c>
      <c r="C3454" s="162" t="s">
        <v>293</v>
      </c>
      <c r="D3454" s="170">
        <v>3466.05</v>
      </c>
      <c r="E3454" s="171">
        <v>3466.05</v>
      </c>
      <c r="F3454" s="165" t="s">
        <v>4107</v>
      </c>
      <c r="G3454" s="166" t="s">
        <v>2787</v>
      </c>
      <c r="H3454" s="167"/>
      <c r="I3454" s="155"/>
      <c r="J3454" s="155"/>
      <c r="K3454" s="155"/>
      <c r="L3454" s="155"/>
      <c r="M3454" s="155"/>
      <c r="N3454" s="155"/>
      <c r="O3454" s="155"/>
      <c r="P3454" s="155"/>
      <c r="Q3454" s="155"/>
      <c r="R3454" s="155"/>
      <c r="S3454" s="155"/>
      <c r="T3454" s="155"/>
      <c r="U3454" s="155"/>
      <c r="V3454" s="155"/>
      <c r="W3454" s="155"/>
      <c r="X3454" s="155"/>
      <c r="Y3454" s="155"/>
      <c r="Z3454" s="155"/>
      <c r="AA3454" s="155"/>
      <c r="AB3454" s="155"/>
      <c r="AC3454" s="155"/>
      <c r="AD3454" s="155"/>
      <c r="AE3454" s="155"/>
      <c r="AF3454" s="155"/>
      <c r="AG3454" s="155"/>
      <c r="AH3454" s="155"/>
      <c r="AI3454" s="155"/>
      <c r="AJ3454" s="155"/>
      <c r="AK3454" s="155"/>
      <c r="AL3454" s="155"/>
      <c r="AM3454" s="155"/>
      <c r="AN3454" s="155"/>
      <c r="AO3454" s="155"/>
      <c r="AP3454" s="155"/>
      <c r="AQ3454" s="155"/>
      <c r="AR3454" s="155"/>
    </row>
    <row r="3455" spans="1:44" ht="102" hidden="1" x14ac:dyDescent="0.3">
      <c r="A3455" s="155"/>
      <c r="B3455" s="165" t="s">
        <v>4107</v>
      </c>
      <c r="C3455" s="162"/>
      <c r="D3455" s="170">
        <v>3466.05</v>
      </c>
      <c r="E3455" s="171">
        <v>3466.05</v>
      </c>
      <c r="F3455" s="166" t="s">
        <v>2787</v>
      </c>
      <c r="G3455" s="161" t="s">
        <v>1800</v>
      </c>
      <c r="H3455" s="162" t="s">
        <v>348</v>
      </c>
      <c r="I3455" s="155"/>
      <c r="J3455" s="155"/>
      <c r="K3455" s="155"/>
      <c r="L3455" s="155"/>
      <c r="M3455" s="155"/>
      <c r="N3455" s="155"/>
      <c r="O3455" s="155"/>
      <c r="P3455" s="155"/>
      <c r="Q3455" s="155"/>
      <c r="R3455" s="155"/>
      <c r="S3455" s="155"/>
      <c r="T3455" s="155"/>
      <c r="U3455" s="155"/>
      <c r="V3455" s="155"/>
      <c r="W3455" s="155"/>
      <c r="X3455" s="155"/>
      <c r="Y3455" s="155"/>
      <c r="Z3455" s="155"/>
      <c r="AA3455" s="155"/>
      <c r="AB3455" s="155"/>
      <c r="AC3455" s="155"/>
      <c r="AD3455" s="155"/>
      <c r="AE3455" s="155"/>
      <c r="AF3455" s="155"/>
      <c r="AG3455" s="155"/>
      <c r="AH3455" s="155"/>
      <c r="AI3455" s="155"/>
      <c r="AJ3455" s="155"/>
      <c r="AK3455" s="155"/>
      <c r="AL3455" s="155"/>
      <c r="AM3455" s="155"/>
      <c r="AN3455" s="155"/>
      <c r="AO3455" s="155"/>
      <c r="AP3455" s="155"/>
      <c r="AQ3455" s="155"/>
      <c r="AR3455" s="155"/>
    </row>
    <row r="3456" spans="1:44" ht="102" hidden="1" x14ac:dyDescent="0.3">
      <c r="A3456" s="155"/>
      <c r="B3456" s="166" t="s">
        <v>2787</v>
      </c>
      <c r="C3456" s="167"/>
      <c r="D3456" s="170">
        <v>3466.05</v>
      </c>
      <c r="E3456" s="171">
        <v>3466.05</v>
      </c>
      <c r="F3456" s="161" t="s">
        <v>1800</v>
      </c>
      <c r="G3456" s="165" t="s">
        <v>4107</v>
      </c>
      <c r="H3456" s="162"/>
      <c r="I3456" s="155"/>
      <c r="J3456" s="155"/>
      <c r="K3456" s="155"/>
      <c r="L3456" s="155"/>
      <c r="M3456" s="155"/>
      <c r="N3456" s="155"/>
      <c r="O3456" s="155"/>
      <c r="P3456" s="155"/>
      <c r="Q3456" s="155"/>
      <c r="R3456" s="155"/>
      <c r="S3456" s="155"/>
      <c r="T3456" s="155"/>
      <c r="U3456" s="155"/>
      <c r="V3456" s="155"/>
      <c r="W3456" s="155"/>
      <c r="X3456" s="155"/>
      <c r="Y3456" s="155"/>
      <c r="Z3456" s="155"/>
      <c r="AA3456" s="155"/>
      <c r="AB3456" s="155"/>
      <c r="AC3456" s="155"/>
      <c r="AD3456" s="155"/>
      <c r="AE3456" s="155"/>
      <c r="AF3456" s="155"/>
      <c r="AG3456" s="155"/>
      <c r="AH3456" s="155"/>
      <c r="AI3456" s="155"/>
      <c r="AJ3456" s="155"/>
      <c r="AK3456" s="155"/>
      <c r="AL3456" s="155"/>
      <c r="AM3456" s="155"/>
      <c r="AN3456" s="155"/>
      <c r="AO3456" s="155"/>
      <c r="AP3456" s="155"/>
      <c r="AQ3456" s="155"/>
      <c r="AR3456" s="155"/>
    </row>
    <row r="3457" spans="1:44" ht="102" x14ac:dyDescent="0.3">
      <c r="A3457" s="155"/>
      <c r="B3457" s="161" t="s">
        <v>1800</v>
      </c>
      <c r="C3457" s="162" t="s">
        <v>348</v>
      </c>
      <c r="D3457" s="170">
        <v>2396.6</v>
      </c>
      <c r="E3457" s="171">
        <v>2396.6</v>
      </c>
      <c r="F3457" s="165" t="s">
        <v>4107</v>
      </c>
      <c r="G3457" s="166" t="s">
        <v>2788</v>
      </c>
      <c r="H3457" s="167"/>
      <c r="I3457" s="155"/>
      <c r="J3457" s="155"/>
      <c r="K3457" s="155"/>
      <c r="L3457" s="155"/>
      <c r="M3457" s="155"/>
      <c r="N3457" s="155"/>
      <c r="O3457" s="155"/>
      <c r="P3457" s="155"/>
      <c r="Q3457" s="155"/>
      <c r="R3457" s="155"/>
      <c r="S3457" s="155"/>
      <c r="T3457" s="155"/>
      <c r="U3457" s="155"/>
      <c r="V3457" s="155"/>
      <c r="W3457" s="155"/>
      <c r="X3457" s="155"/>
      <c r="Y3457" s="155"/>
      <c r="Z3457" s="155"/>
      <c r="AA3457" s="155"/>
      <c r="AB3457" s="155"/>
      <c r="AC3457" s="155"/>
      <c r="AD3457" s="155"/>
      <c r="AE3457" s="155"/>
      <c r="AF3457" s="155"/>
      <c r="AG3457" s="155"/>
      <c r="AH3457" s="155"/>
      <c r="AI3457" s="155"/>
      <c r="AJ3457" s="155"/>
      <c r="AK3457" s="155"/>
      <c r="AL3457" s="155"/>
      <c r="AM3457" s="155"/>
      <c r="AN3457" s="155"/>
      <c r="AO3457" s="155"/>
      <c r="AP3457" s="155"/>
      <c r="AQ3457" s="155"/>
      <c r="AR3457" s="155"/>
    </row>
    <row r="3458" spans="1:44" ht="102" hidden="1" x14ac:dyDescent="0.3">
      <c r="A3458" s="155"/>
      <c r="B3458" s="165" t="s">
        <v>4107</v>
      </c>
      <c r="C3458" s="162"/>
      <c r="D3458" s="170">
        <v>2396.6</v>
      </c>
      <c r="E3458" s="171">
        <v>2396.6</v>
      </c>
      <c r="F3458" s="166" t="s">
        <v>2788</v>
      </c>
      <c r="G3458" s="161" t="s">
        <v>2227</v>
      </c>
      <c r="H3458" s="162" t="s">
        <v>168</v>
      </c>
      <c r="I3458" s="155"/>
      <c r="J3458" s="155"/>
      <c r="K3458" s="155"/>
      <c r="L3458" s="155"/>
      <c r="M3458" s="155"/>
      <c r="N3458" s="155"/>
      <c r="O3458" s="155"/>
      <c r="P3458" s="155"/>
      <c r="Q3458" s="155"/>
      <c r="R3458" s="155"/>
      <c r="S3458" s="155"/>
      <c r="T3458" s="155"/>
      <c r="U3458" s="155"/>
      <c r="V3458" s="155"/>
      <c r="W3458" s="155"/>
      <c r="X3458" s="155"/>
      <c r="Y3458" s="155"/>
      <c r="Z3458" s="155"/>
      <c r="AA3458" s="155"/>
      <c r="AB3458" s="155"/>
      <c r="AC3458" s="155"/>
      <c r="AD3458" s="155"/>
      <c r="AE3458" s="155"/>
      <c r="AF3458" s="155"/>
      <c r="AG3458" s="155"/>
      <c r="AH3458" s="155"/>
      <c r="AI3458" s="155"/>
      <c r="AJ3458" s="155"/>
      <c r="AK3458" s="155"/>
      <c r="AL3458" s="155"/>
      <c r="AM3458" s="155"/>
      <c r="AN3458" s="155"/>
      <c r="AO3458" s="155"/>
      <c r="AP3458" s="155"/>
      <c r="AQ3458" s="155"/>
      <c r="AR3458" s="155"/>
    </row>
    <row r="3459" spans="1:44" ht="102" hidden="1" x14ac:dyDescent="0.3">
      <c r="A3459" s="155"/>
      <c r="B3459" s="166" t="s">
        <v>2788</v>
      </c>
      <c r="C3459" s="167"/>
      <c r="D3459" s="170">
        <v>2396.6</v>
      </c>
      <c r="E3459" s="171">
        <v>2396.6</v>
      </c>
      <c r="F3459" s="161" t="s">
        <v>2227</v>
      </c>
      <c r="G3459" s="165" t="s">
        <v>4107</v>
      </c>
      <c r="H3459" s="162"/>
      <c r="I3459" s="155"/>
      <c r="J3459" s="155"/>
      <c r="K3459" s="155"/>
      <c r="L3459" s="155"/>
      <c r="M3459" s="155"/>
      <c r="N3459" s="155"/>
      <c r="O3459" s="155"/>
      <c r="P3459" s="155"/>
      <c r="Q3459" s="155"/>
      <c r="R3459" s="155"/>
      <c r="S3459" s="155"/>
      <c r="T3459" s="155"/>
      <c r="U3459" s="155"/>
      <c r="V3459" s="155"/>
      <c r="W3459" s="155"/>
      <c r="X3459" s="155"/>
      <c r="Y3459" s="155"/>
      <c r="Z3459" s="155"/>
      <c r="AA3459" s="155"/>
      <c r="AB3459" s="155"/>
      <c r="AC3459" s="155"/>
      <c r="AD3459" s="155"/>
      <c r="AE3459" s="155"/>
      <c r="AF3459" s="155"/>
      <c r="AG3459" s="155"/>
      <c r="AH3459" s="155"/>
      <c r="AI3459" s="155"/>
      <c r="AJ3459" s="155"/>
      <c r="AK3459" s="155"/>
      <c r="AL3459" s="155"/>
      <c r="AM3459" s="155"/>
      <c r="AN3459" s="155"/>
      <c r="AO3459" s="155"/>
      <c r="AP3459" s="155"/>
      <c r="AQ3459" s="155"/>
      <c r="AR3459" s="155"/>
    </row>
    <row r="3460" spans="1:44" ht="102" x14ac:dyDescent="0.3">
      <c r="A3460" s="155"/>
      <c r="B3460" s="161" t="s">
        <v>2227</v>
      </c>
      <c r="C3460" s="162" t="s">
        <v>168</v>
      </c>
      <c r="D3460" s="170">
        <v>2392.3000000000002</v>
      </c>
      <c r="E3460" s="171">
        <v>2392.3000000000002</v>
      </c>
      <c r="F3460" s="165" t="s">
        <v>4107</v>
      </c>
      <c r="G3460" s="166" t="s">
        <v>3477</v>
      </c>
      <c r="H3460" s="167"/>
      <c r="I3460" s="155"/>
      <c r="J3460" s="155"/>
      <c r="K3460" s="155"/>
      <c r="L3460" s="155"/>
      <c r="M3460" s="155"/>
      <c r="N3460" s="155"/>
      <c r="O3460" s="155"/>
      <c r="P3460" s="155"/>
      <c r="Q3460" s="155"/>
      <c r="R3460" s="155"/>
      <c r="S3460" s="155"/>
      <c r="T3460" s="155"/>
      <c r="U3460" s="155"/>
      <c r="V3460" s="155"/>
      <c r="W3460" s="155"/>
      <c r="X3460" s="155"/>
      <c r="Y3460" s="155"/>
      <c r="Z3460" s="155"/>
      <c r="AA3460" s="155"/>
      <c r="AB3460" s="155"/>
      <c r="AC3460" s="155"/>
      <c r="AD3460" s="155"/>
      <c r="AE3460" s="155"/>
      <c r="AF3460" s="155"/>
      <c r="AG3460" s="155"/>
      <c r="AH3460" s="155"/>
      <c r="AI3460" s="155"/>
      <c r="AJ3460" s="155"/>
      <c r="AK3460" s="155"/>
      <c r="AL3460" s="155"/>
      <c r="AM3460" s="155"/>
      <c r="AN3460" s="155"/>
      <c r="AO3460" s="155"/>
      <c r="AP3460" s="155"/>
      <c r="AQ3460" s="155"/>
      <c r="AR3460" s="155"/>
    </row>
    <row r="3461" spans="1:44" ht="102" hidden="1" x14ac:dyDescent="0.3">
      <c r="A3461" s="155"/>
      <c r="B3461" s="165" t="s">
        <v>4107</v>
      </c>
      <c r="C3461" s="162"/>
      <c r="D3461" s="170">
        <v>2392.3000000000002</v>
      </c>
      <c r="E3461" s="171">
        <v>2392.3000000000002</v>
      </c>
      <c r="F3461" s="166" t="s">
        <v>3477</v>
      </c>
      <c r="G3461" s="161" t="s">
        <v>1889</v>
      </c>
      <c r="H3461" s="162" t="s">
        <v>298</v>
      </c>
      <c r="I3461" s="155"/>
      <c r="J3461" s="155"/>
      <c r="K3461" s="155"/>
      <c r="L3461" s="155"/>
      <c r="M3461" s="155"/>
      <c r="N3461" s="155"/>
      <c r="O3461" s="155"/>
      <c r="P3461" s="155"/>
      <c r="Q3461" s="155"/>
      <c r="R3461" s="155"/>
      <c r="S3461" s="155"/>
      <c r="T3461" s="155"/>
      <c r="U3461" s="155"/>
      <c r="V3461" s="155"/>
      <c r="W3461" s="155"/>
      <c r="X3461" s="155"/>
      <c r="Y3461" s="155"/>
      <c r="Z3461" s="155"/>
      <c r="AA3461" s="155"/>
      <c r="AB3461" s="155"/>
      <c r="AC3461" s="155"/>
      <c r="AD3461" s="155"/>
      <c r="AE3461" s="155"/>
      <c r="AF3461" s="155"/>
      <c r="AG3461" s="155"/>
      <c r="AH3461" s="155"/>
      <c r="AI3461" s="155"/>
      <c r="AJ3461" s="155"/>
      <c r="AK3461" s="155"/>
      <c r="AL3461" s="155"/>
      <c r="AM3461" s="155"/>
      <c r="AN3461" s="155"/>
      <c r="AO3461" s="155"/>
      <c r="AP3461" s="155"/>
      <c r="AQ3461" s="155"/>
      <c r="AR3461" s="155"/>
    </row>
    <row r="3462" spans="1:44" ht="102" hidden="1" x14ac:dyDescent="0.3">
      <c r="A3462" s="155"/>
      <c r="B3462" s="166" t="s">
        <v>3477</v>
      </c>
      <c r="C3462" s="167"/>
      <c r="D3462" s="170">
        <v>2392.3000000000002</v>
      </c>
      <c r="E3462" s="171">
        <v>2392.3000000000002</v>
      </c>
      <c r="F3462" s="161" t="s">
        <v>1889</v>
      </c>
      <c r="G3462" s="165" t="s">
        <v>4107</v>
      </c>
      <c r="H3462" s="162"/>
      <c r="I3462" s="155"/>
      <c r="J3462" s="155"/>
      <c r="K3462" s="155"/>
      <c r="L3462" s="155"/>
      <c r="M3462" s="155"/>
      <c r="N3462" s="155"/>
      <c r="O3462" s="155"/>
      <c r="P3462" s="155"/>
      <c r="Q3462" s="155"/>
      <c r="R3462" s="155"/>
      <c r="S3462" s="155"/>
      <c r="T3462" s="155"/>
      <c r="U3462" s="155"/>
      <c r="V3462" s="155"/>
      <c r="W3462" s="155"/>
      <c r="X3462" s="155"/>
      <c r="Y3462" s="155"/>
      <c r="Z3462" s="155"/>
      <c r="AA3462" s="155"/>
      <c r="AB3462" s="155"/>
      <c r="AC3462" s="155"/>
      <c r="AD3462" s="155"/>
      <c r="AE3462" s="155"/>
      <c r="AF3462" s="155"/>
      <c r="AG3462" s="155"/>
      <c r="AH3462" s="155"/>
      <c r="AI3462" s="155"/>
      <c r="AJ3462" s="155"/>
      <c r="AK3462" s="155"/>
      <c r="AL3462" s="155"/>
      <c r="AM3462" s="155"/>
      <c r="AN3462" s="155"/>
      <c r="AO3462" s="155"/>
      <c r="AP3462" s="155"/>
      <c r="AQ3462" s="155"/>
      <c r="AR3462" s="155"/>
    </row>
    <row r="3463" spans="1:44" ht="102" x14ac:dyDescent="0.3">
      <c r="A3463" s="155"/>
      <c r="B3463" s="161" t="s">
        <v>1889</v>
      </c>
      <c r="C3463" s="162" t="s">
        <v>298</v>
      </c>
      <c r="D3463" s="170">
        <v>3603.48</v>
      </c>
      <c r="E3463" s="171">
        <v>3603.48</v>
      </c>
      <c r="F3463" s="165" t="s">
        <v>4107</v>
      </c>
      <c r="G3463" s="166" t="s">
        <v>2789</v>
      </c>
      <c r="H3463" s="167"/>
      <c r="I3463" s="155"/>
      <c r="J3463" s="155"/>
      <c r="K3463" s="155"/>
      <c r="L3463" s="155"/>
      <c r="M3463" s="155"/>
      <c r="N3463" s="155"/>
      <c r="O3463" s="155"/>
      <c r="P3463" s="155"/>
      <c r="Q3463" s="155"/>
      <c r="R3463" s="155"/>
      <c r="S3463" s="155"/>
      <c r="T3463" s="155"/>
      <c r="U3463" s="155"/>
      <c r="V3463" s="155"/>
      <c r="W3463" s="155"/>
      <c r="X3463" s="155"/>
      <c r="Y3463" s="155"/>
      <c r="Z3463" s="155"/>
      <c r="AA3463" s="155"/>
      <c r="AB3463" s="155"/>
      <c r="AC3463" s="155"/>
      <c r="AD3463" s="155"/>
      <c r="AE3463" s="155"/>
      <c r="AF3463" s="155"/>
      <c r="AG3463" s="155"/>
      <c r="AH3463" s="155"/>
      <c r="AI3463" s="155"/>
      <c r="AJ3463" s="155"/>
      <c r="AK3463" s="155"/>
      <c r="AL3463" s="155"/>
      <c r="AM3463" s="155"/>
      <c r="AN3463" s="155"/>
      <c r="AO3463" s="155"/>
      <c r="AP3463" s="155"/>
      <c r="AQ3463" s="155"/>
      <c r="AR3463" s="155"/>
    </row>
    <row r="3464" spans="1:44" ht="102" hidden="1" x14ac:dyDescent="0.3">
      <c r="A3464" s="155"/>
      <c r="B3464" s="165" t="s">
        <v>4107</v>
      </c>
      <c r="C3464" s="162"/>
      <c r="D3464" s="170">
        <v>3603.48</v>
      </c>
      <c r="E3464" s="171">
        <v>3603.48</v>
      </c>
      <c r="F3464" s="166" t="s">
        <v>2789</v>
      </c>
      <c r="G3464" s="161" t="s">
        <v>1794</v>
      </c>
      <c r="H3464" s="162" t="s">
        <v>267</v>
      </c>
      <c r="I3464" s="155"/>
      <c r="J3464" s="155"/>
      <c r="K3464" s="155"/>
      <c r="L3464" s="155"/>
      <c r="M3464" s="155"/>
      <c r="N3464" s="155"/>
      <c r="O3464" s="155"/>
      <c r="P3464" s="155"/>
      <c r="Q3464" s="155"/>
      <c r="R3464" s="155"/>
      <c r="S3464" s="155"/>
      <c r="T3464" s="155"/>
      <c r="U3464" s="155"/>
      <c r="V3464" s="155"/>
      <c r="W3464" s="155"/>
      <c r="X3464" s="155"/>
      <c r="Y3464" s="155"/>
      <c r="Z3464" s="155"/>
      <c r="AA3464" s="155"/>
      <c r="AB3464" s="155"/>
      <c r="AC3464" s="155"/>
      <c r="AD3464" s="155"/>
      <c r="AE3464" s="155"/>
      <c r="AF3464" s="155"/>
      <c r="AG3464" s="155"/>
      <c r="AH3464" s="155"/>
      <c r="AI3464" s="155"/>
      <c r="AJ3464" s="155"/>
      <c r="AK3464" s="155"/>
      <c r="AL3464" s="155"/>
      <c r="AM3464" s="155"/>
      <c r="AN3464" s="155"/>
      <c r="AO3464" s="155"/>
      <c r="AP3464" s="155"/>
      <c r="AQ3464" s="155"/>
      <c r="AR3464" s="155"/>
    </row>
    <row r="3465" spans="1:44" ht="102" hidden="1" x14ac:dyDescent="0.3">
      <c r="A3465" s="155"/>
      <c r="B3465" s="166" t="s">
        <v>2789</v>
      </c>
      <c r="C3465" s="167"/>
      <c r="D3465" s="170">
        <v>3603.48</v>
      </c>
      <c r="E3465" s="171">
        <v>3603.48</v>
      </c>
      <c r="F3465" s="161" t="s">
        <v>1794</v>
      </c>
      <c r="G3465" s="165" t="s">
        <v>4107</v>
      </c>
      <c r="H3465" s="162"/>
      <c r="I3465" s="155"/>
      <c r="J3465" s="155"/>
      <c r="K3465" s="155"/>
      <c r="L3465" s="155"/>
      <c r="M3465" s="155"/>
      <c r="N3465" s="155"/>
      <c r="O3465" s="155"/>
      <c r="P3465" s="155"/>
      <c r="Q3465" s="155"/>
      <c r="R3465" s="155"/>
      <c r="S3465" s="155"/>
      <c r="T3465" s="155"/>
      <c r="U3465" s="155"/>
      <c r="V3465" s="155"/>
      <c r="W3465" s="155"/>
      <c r="X3465" s="155"/>
      <c r="Y3465" s="155"/>
      <c r="Z3465" s="155"/>
      <c r="AA3465" s="155"/>
      <c r="AB3465" s="155"/>
      <c r="AC3465" s="155"/>
      <c r="AD3465" s="155"/>
      <c r="AE3465" s="155"/>
      <c r="AF3465" s="155"/>
      <c r="AG3465" s="155"/>
      <c r="AH3465" s="155"/>
      <c r="AI3465" s="155"/>
      <c r="AJ3465" s="155"/>
      <c r="AK3465" s="155"/>
      <c r="AL3465" s="155"/>
      <c r="AM3465" s="155"/>
      <c r="AN3465" s="155"/>
      <c r="AO3465" s="155"/>
      <c r="AP3465" s="155"/>
      <c r="AQ3465" s="155"/>
      <c r="AR3465" s="155"/>
    </row>
    <row r="3466" spans="1:44" ht="102" x14ac:dyDescent="0.3">
      <c r="A3466" s="155"/>
      <c r="B3466" s="161" t="s">
        <v>1794</v>
      </c>
      <c r="C3466" s="162" t="s">
        <v>267</v>
      </c>
      <c r="D3466" s="170">
        <v>3466.05</v>
      </c>
      <c r="E3466" s="171">
        <v>3466.05</v>
      </c>
      <c r="F3466" s="165" t="s">
        <v>4107</v>
      </c>
      <c r="G3466" s="166" t="s">
        <v>2790</v>
      </c>
      <c r="H3466" s="167"/>
      <c r="I3466" s="155"/>
      <c r="J3466" s="155"/>
      <c r="K3466" s="155"/>
      <c r="L3466" s="155"/>
      <c r="M3466" s="155"/>
      <c r="N3466" s="155"/>
      <c r="O3466" s="155"/>
      <c r="P3466" s="155"/>
      <c r="Q3466" s="155"/>
      <c r="R3466" s="155"/>
      <c r="S3466" s="155"/>
      <c r="T3466" s="155"/>
      <c r="U3466" s="155"/>
      <c r="V3466" s="155"/>
      <c r="W3466" s="155"/>
      <c r="X3466" s="155"/>
      <c r="Y3466" s="155"/>
      <c r="Z3466" s="155"/>
      <c r="AA3466" s="155"/>
      <c r="AB3466" s="155"/>
      <c r="AC3466" s="155"/>
      <c r="AD3466" s="155"/>
      <c r="AE3466" s="155"/>
      <c r="AF3466" s="155"/>
      <c r="AG3466" s="155"/>
      <c r="AH3466" s="155"/>
      <c r="AI3466" s="155"/>
      <c r="AJ3466" s="155"/>
      <c r="AK3466" s="155"/>
      <c r="AL3466" s="155"/>
      <c r="AM3466" s="155"/>
      <c r="AN3466" s="155"/>
      <c r="AO3466" s="155"/>
      <c r="AP3466" s="155"/>
      <c r="AQ3466" s="155"/>
      <c r="AR3466" s="155"/>
    </row>
    <row r="3467" spans="1:44" ht="102" hidden="1" x14ac:dyDescent="0.3">
      <c r="A3467" s="155"/>
      <c r="B3467" s="165" t="s">
        <v>4107</v>
      </c>
      <c r="C3467" s="162"/>
      <c r="D3467" s="170">
        <v>3466.05</v>
      </c>
      <c r="E3467" s="171">
        <v>3466.05</v>
      </c>
      <c r="F3467" s="166" t="s">
        <v>2790</v>
      </c>
      <c r="G3467" s="161" t="s">
        <v>3590</v>
      </c>
      <c r="H3467" s="162" t="s">
        <v>282</v>
      </c>
      <c r="I3467" s="155"/>
      <c r="J3467" s="155"/>
      <c r="K3467" s="155"/>
      <c r="L3467" s="155"/>
      <c r="M3467" s="155"/>
      <c r="N3467" s="155"/>
      <c r="O3467" s="155"/>
      <c r="P3467" s="155"/>
      <c r="Q3467" s="155"/>
      <c r="R3467" s="155"/>
      <c r="S3467" s="155"/>
      <c r="T3467" s="155"/>
      <c r="U3467" s="155"/>
      <c r="V3467" s="155"/>
      <c r="W3467" s="155"/>
      <c r="X3467" s="155"/>
      <c r="Y3467" s="155"/>
      <c r="Z3467" s="155"/>
      <c r="AA3467" s="155"/>
      <c r="AB3467" s="155"/>
      <c r="AC3467" s="155"/>
      <c r="AD3467" s="155"/>
      <c r="AE3467" s="155"/>
      <c r="AF3467" s="155"/>
      <c r="AG3467" s="155"/>
      <c r="AH3467" s="155"/>
      <c r="AI3467" s="155"/>
      <c r="AJ3467" s="155"/>
      <c r="AK3467" s="155"/>
      <c r="AL3467" s="155"/>
      <c r="AM3467" s="155"/>
      <c r="AN3467" s="155"/>
      <c r="AO3467" s="155"/>
      <c r="AP3467" s="155"/>
      <c r="AQ3467" s="155"/>
      <c r="AR3467" s="155"/>
    </row>
    <row r="3468" spans="1:44" ht="102" hidden="1" x14ac:dyDescent="0.3">
      <c r="A3468" s="155"/>
      <c r="B3468" s="166" t="s">
        <v>2790</v>
      </c>
      <c r="C3468" s="167"/>
      <c r="D3468" s="170">
        <v>3466.05</v>
      </c>
      <c r="E3468" s="171">
        <v>3466.05</v>
      </c>
      <c r="F3468" s="161" t="s">
        <v>3590</v>
      </c>
      <c r="G3468" s="165" t="s">
        <v>4107</v>
      </c>
      <c r="H3468" s="162"/>
      <c r="I3468" s="155"/>
      <c r="J3468" s="155"/>
      <c r="K3468" s="155"/>
      <c r="L3468" s="155"/>
      <c r="M3468" s="155"/>
      <c r="N3468" s="155"/>
      <c r="O3468" s="155"/>
      <c r="P3468" s="155"/>
      <c r="Q3468" s="155"/>
      <c r="R3468" s="155"/>
      <c r="S3468" s="155"/>
      <c r="T3468" s="155"/>
      <c r="U3468" s="155"/>
      <c r="V3468" s="155"/>
      <c r="W3468" s="155"/>
      <c r="X3468" s="155"/>
      <c r="Y3468" s="155"/>
      <c r="Z3468" s="155"/>
      <c r="AA3468" s="155"/>
      <c r="AB3468" s="155"/>
      <c r="AC3468" s="155"/>
      <c r="AD3468" s="155"/>
      <c r="AE3468" s="155"/>
      <c r="AF3468" s="155"/>
      <c r="AG3468" s="155"/>
      <c r="AH3468" s="155"/>
      <c r="AI3468" s="155"/>
      <c r="AJ3468" s="155"/>
      <c r="AK3468" s="155"/>
      <c r="AL3468" s="155"/>
      <c r="AM3468" s="155"/>
      <c r="AN3468" s="155"/>
      <c r="AO3468" s="155"/>
      <c r="AP3468" s="155"/>
      <c r="AQ3468" s="155"/>
      <c r="AR3468" s="155"/>
    </row>
    <row r="3469" spans="1:44" ht="102" x14ac:dyDescent="0.3">
      <c r="A3469" s="155"/>
      <c r="B3469" s="161" t="s">
        <v>3590</v>
      </c>
      <c r="C3469" s="162" t="s">
        <v>282</v>
      </c>
      <c r="D3469" s="170">
        <v>2396.6</v>
      </c>
      <c r="E3469" s="171">
        <v>2396.6</v>
      </c>
      <c r="F3469" s="165" t="s">
        <v>4107</v>
      </c>
      <c r="G3469" s="166" t="s">
        <v>4112</v>
      </c>
      <c r="H3469" s="167"/>
      <c r="I3469" s="155"/>
      <c r="J3469" s="155"/>
      <c r="K3469" s="155"/>
      <c r="L3469" s="155"/>
      <c r="M3469" s="155"/>
      <c r="N3469" s="155"/>
      <c r="O3469" s="155"/>
      <c r="P3469" s="155"/>
      <c r="Q3469" s="155"/>
      <c r="R3469" s="155"/>
      <c r="S3469" s="155"/>
      <c r="T3469" s="155"/>
      <c r="U3469" s="155"/>
      <c r="V3469" s="155"/>
      <c r="W3469" s="155"/>
      <c r="X3469" s="155"/>
      <c r="Y3469" s="155"/>
      <c r="Z3469" s="155"/>
      <c r="AA3469" s="155"/>
      <c r="AB3469" s="155"/>
      <c r="AC3469" s="155"/>
      <c r="AD3469" s="155"/>
      <c r="AE3469" s="155"/>
      <c r="AF3469" s="155"/>
      <c r="AG3469" s="155"/>
      <c r="AH3469" s="155"/>
      <c r="AI3469" s="155"/>
      <c r="AJ3469" s="155"/>
      <c r="AK3469" s="155"/>
      <c r="AL3469" s="155"/>
      <c r="AM3469" s="155"/>
      <c r="AN3469" s="155"/>
      <c r="AO3469" s="155"/>
      <c r="AP3469" s="155"/>
      <c r="AQ3469" s="155"/>
      <c r="AR3469" s="155"/>
    </row>
    <row r="3470" spans="1:44" ht="102" hidden="1" x14ac:dyDescent="0.3">
      <c r="A3470" s="155"/>
      <c r="B3470" s="165" t="s">
        <v>4107</v>
      </c>
      <c r="C3470" s="162"/>
      <c r="D3470" s="170">
        <v>2396.6</v>
      </c>
      <c r="E3470" s="171">
        <v>2396.6</v>
      </c>
      <c r="F3470" s="166" t="s">
        <v>4112</v>
      </c>
      <c r="G3470" s="161" t="s">
        <v>1859</v>
      </c>
      <c r="H3470" s="162" t="s">
        <v>325</v>
      </c>
      <c r="I3470" s="155"/>
      <c r="J3470" s="155"/>
      <c r="K3470" s="155"/>
      <c r="L3470" s="155"/>
      <c r="M3470" s="155"/>
      <c r="N3470" s="155"/>
      <c r="O3470" s="155"/>
      <c r="P3470" s="155"/>
      <c r="Q3470" s="155"/>
      <c r="R3470" s="155"/>
      <c r="S3470" s="155"/>
      <c r="T3470" s="155"/>
      <c r="U3470" s="155"/>
      <c r="V3470" s="155"/>
      <c r="W3470" s="155"/>
      <c r="X3470" s="155"/>
      <c r="Y3470" s="155"/>
      <c r="Z3470" s="155"/>
      <c r="AA3470" s="155"/>
      <c r="AB3470" s="155"/>
      <c r="AC3470" s="155"/>
      <c r="AD3470" s="155"/>
      <c r="AE3470" s="155"/>
      <c r="AF3470" s="155"/>
      <c r="AG3470" s="155"/>
      <c r="AH3470" s="155"/>
      <c r="AI3470" s="155"/>
      <c r="AJ3470" s="155"/>
      <c r="AK3470" s="155"/>
      <c r="AL3470" s="155"/>
      <c r="AM3470" s="155"/>
      <c r="AN3470" s="155"/>
      <c r="AO3470" s="155"/>
      <c r="AP3470" s="155"/>
      <c r="AQ3470" s="155"/>
      <c r="AR3470" s="155"/>
    </row>
    <row r="3471" spans="1:44" ht="102" hidden="1" x14ac:dyDescent="0.3">
      <c r="A3471" s="155"/>
      <c r="B3471" s="166" t="s">
        <v>4112</v>
      </c>
      <c r="C3471" s="167"/>
      <c r="D3471" s="170">
        <v>2396.6</v>
      </c>
      <c r="E3471" s="171">
        <v>2396.6</v>
      </c>
      <c r="F3471" s="161" t="s">
        <v>1859</v>
      </c>
      <c r="G3471" s="165" t="s">
        <v>4107</v>
      </c>
      <c r="H3471" s="162"/>
      <c r="I3471" s="155"/>
      <c r="J3471" s="155"/>
      <c r="K3471" s="155"/>
      <c r="L3471" s="155"/>
      <c r="M3471" s="155"/>
      <c r="N3471" s="155"/>
      <c r="O3471" s="155"/>
      <c r="P3471" s="155"/>
      <c r="Q3471" s="155"/>
      <c r="R3471" s="155"/>
      <c r="S3471" s="155"/>
      <c r="T3471" s="155"/>
      <c r="U3471" s="155"/>
      <c r="V3471" s="155"/>
      <c r="W3471" s="155"/>
      <c r="X3471" s="155"/>
      <c r="Y3471" s="155"/>
      <c r="Z3471" s="155"/>
      <c r="AA3471" s="155"/>
      <c r="AB3471" s="155"/>
      <c r="AC3471" s="155"/>
      <c r="AD3471" s="155"/>
      <c r="AE3471" s="155"/>
      <c r="AF3471" s="155"/>
      <c r="AG3471" s="155"/>
      <c r="AH3471" s="155"/>
      <c r="AI3471" s="155"/>
      <c r="AJ3471" s="155"/>
      <c r="AK3471" s="155"/>
      <c r="AL3471" s="155"/>
      <c r="AM3471" s="155"/>
      <c r="AN3471" s="155"/>
      <c r="AO3471" s="155"/>
      <c r="AP3471" s="155"/>
      <c r="AQ3471" s="155"/>
      <c r="AR3471" s="155"/>
    </row>
    <row r="3472" spans="1:44" ht="102" x14ac:dyDescent="0.3">
      <c r="A3472" s="155"/>
      <c r="B3472" s="161" t="s">
        <v>1859</v>
      </c>
      <c r="C3472" s="162" t="s">
        <v>325</v>
      </c>
      <c r="D3472" s="170">
        <v>2392.3000000000002</v>
      </c>
      <c r="E3472" s="171">
        <v>2392.3000000000002</v>
      </c>
      <c r="F3472" s="165" t="s">
        <v>4107</v>
      </c>
      <c r="G3472" s="166" t="s">
        <v>2792</v>
      </c>
      <c r="H3472" s="167"/>
      <c r="I3472" s="155"/>
      <c r="J3472" s="155"/>
      <c r="K3472" s="155"/>
      <c r="L3472" s="155"/>
      <c r="M3472" s="155"/>
      <c r="N3472" s="155"/>
      <c r="O3472" s="155"/>
      <c r="P3472" s="155"/>
      <c r="Q3472" s="155"/>
      <c r="R3472" s="155"/>
      <c r="S3472" s="155"/>
      <c r="T3472" s="155"/>
      <c r="U3472" s="155"/>
      <c r="V3472" s="155"/>
      <c r="W3472" s="155"/>
      <c r="X3472" s="155"/>
      <c r="Y3472" s="155"/>
      <c r="Z3472" s="155"/>
      <c r="AA3472" s="155"/>
      <c r="AB3472" s="155"/>
      <c r="AC3472" s="155"/>
      <c r="AD3472" s="155"/>
      <c r="AE3472" s="155"/>
      <c r="AF3472" s="155"/>
      <c r="AG3472" s="155"/>
      <c r="AH3472" s="155"/>
      <c r="AI3472" s="155"/>
      <c r="AJ3472" s="155"/>
      <c r="AK3472" s="155"/>
      <c r="AL3472" s="155"/>
      <c r="AM3472" s="155"/>
      <c r="AN3472" s="155"/>
      <c r="AO3472" s="155"/>
      <c r="AP3472" s="155"/>
      <c r="AQ3472" s="155"/>
      <c r="AR3472" s="155"/>
    </row>
    <row r="3473" spans="1:44" ht="102" hidden="1" x14ac:dyDescent="0.3">
      <c r="A3473" s="155"/>
      <c r="B3473" s="165" t="s">
        <v>4107</v>
      </c>
      <c r="C3473" s="162"/>
      <c r="D3473" s="170">
        <v>2392.3000000000002</v>
      </c>
      <c r="E3473" s="171">
        <v>2392.3000000000002</v>
      </c>
      <c r="F3473" s="166" t="s">
        <v>2792</v>
      </c>
      <c r="G3473" s="161" t="s">
        <v>1825</v>
      </c>
      <c r="H3473" s="162" t="s">
        <v>319</v>
      </c>
      <c r="I3473" s="155"/>
      <c r="J3473" s="155"/>
      <c r="K3473" s="155"/>
      <c r="L3473" s="155"/>
      <c r="M3473" s="155"/>
      <c r="N3473" s="155"/>
      <c r="O3473" s="155"/>
      <c r="P3473" s="155"/>
      <c r="Q3473" s="155"/>
      <c r="R3473" s="155"/>
      <c r="S3473" s="155"/>
      <c r="T3473" s="155"/>
      <c r="U3473" s="155"/>
      <c r="V3473" s="155"/>
      <c r="W3473" s="155"/>
      <c r="X3473" s="155"/>
      <c r="Y3473" s="155"/>
      <c r="Z3473" s="155"/>
      <c r="AA3473" s="155"/>
      <c r="AB3473" s="155"/>
      <c r="AC3473" s="155"/>
      <c r="AD3473" s="155"/>
      <c r="AE3473" s="155"/>
      <c r="AF3473" s="155"/>
      <c r="AG3473" s="155"/>
      <c r="AH3473" s="155"/>
      <c r="AI3473" s="155"/>
      <c r="AJ3473" s="155"/>
      <c r="AK3473" s="155"/>
      <c r="AL3473" s="155"/>
      <c r="AM3473" s="155"/>
      <c r="AN3473" s="155"/>
      <c r="AO3473" s="155"/>
      <c r="AP3473" s="155"/>
      <c r="AQ3473" s="155"/>
      <c r="AR3473" s="155"/>
    </row>
    <row r="3474" spans="1:44" ht="102" hidden="1" x14ac:dyDescent="0.3">
      <c r="A3474" s="155"/>
      <c r="B3474" s="166" t="s">
        <v>2792</v>
      </c>
      <c r="C3474" s="167"/>
      <c r="D3474" s="170">
        <v>2392.3000000000002</v>
      </c>
      <c r="E3474" s="171">
        <v>2392.3000000000002</v>
      </c>
      <c r="F3474" s="161" t="s">
        <v>1825</v>
      </c>
      <c r="G3474" s="165" t="s">
        <v>4107</v>
      </c>
      <c r="H3474" s="162"/>
      <c r="I3474" s="155"/>
      <c r="J3474" s="155"/>
      <c r="K3474" s="155"/>
      <c r="L3474" s="155"/>
      <c r="M3474" s="155"/>
      <c r="N3474" s="155"/>
      <c r="O3474" s="155"/>
      <c r="P3474" s="155"/>
      <c r="Q3474" s="155"/>
      <c r="R3474" s="155"/>
      <c r="S3474" s="155"/>
      <c r="T3474" s="155"/>
      <c r="U3474" s="155"/>
      <c r="V3474" s="155"/>
      <c r="W3474" s="155"/>
      <c r="X3474" s="155"/>
      <c r="Y3474" s="155"/>
      <c r="Z3474" s="155"/>
      <c r="AA3474" s="155"/>
      <c r="AB3474" s="155"/>
      <c r="AC3474" s="155"/>
      <c r="AD3474" s="155"/>
      <c r="AE3474" s="155"/>
      <c r="AF3474" s="155"/>
      <c r="AG3474" s="155"/>
      <c r="AH3474" s="155"/>
      <c r="AI3474" s="155"/>
      <c r="AJ3474" s="155"/>
      <c r="AK3474" s="155"/>
      <c r="AL3474" s="155"/>
      <c r="AM3474" s="155"/>
      <c r="AN3474" s="155"/>
      <c r="AO3474" s="155"/>
      <c r="AP3474" s="155"/>
      <c r="AQ3474" s="155"/>
      <c r="AR3474" s="155"/>
    </row>
    <row r="3475" spans="1:44" ht="102" x14ac:dyDescent="0.3">
      <c r="A3475" s="155"/>
      <c r="B3475" s="161" t="s">
        <v>1825</v>
      </c>
      <c r="C3475" s="162" t="s">
        <v>319</v>
      </c>
      <c r="D3475" s="170">
        <v>3603.48</v>
      </c>
      <c r="E3475" s="171">
        <v>3603.48</v>
      </c>
      <c r="F3475" s="165" t="s">
        <v>4107</v>
      </c>
      <c r="G3475" s="166" t="s">
        <v>2726</v>
      </c>
      <c r="H3475" s="167"/>
      <c r="I3475" s="155"/>
      <c r="J3475" s="155"/>
      <c r="K3475" s="155"/>
      <c r="L3475" s="155"/>
      <c r="M3475" s="155"/>
      <c r="N3475" s="155"/>
      <c r="O3475" s="155"/>
      <c r="P3475" s="155"/>
      <c r="Q3475" s="155"/>
      <c r="R3475" s="155"/>
      <c r="S3475" s="155"/>
      <c r="T3475" s="155"/>
      <c r="U3475" s="155"/>
      <c r="V3475" s="155"/>
      <c r="W3475" s="155"/>
      <c r="X3475" s="155"/>
      <c r="Y3475" s="155"/>
      <c r="Z3475" s="155"/>
      <c r="AA3475" s="155"/>
      <c r="AB3475" s="155"/>
      <c r="AC3475" s="155"/>
      <c r="AD3475" s="155"/>
      <c r="AE3475" s="155"/>
      <c r="AF3475" s="155"/>
      <c r="AG3475" s="155"/>
      <c r="AH3475" s="155"/>
      <c r="AI3475" s="155"/>
      <c r="AJ3475" s="155"/>
      <c r="AK3475" s="155"/>
      <c r="AL3475" s="155"/>
      <c r="AM3475" s="155"/>
      <c r="AN3475" s="155"/>
      <c r="AO3475" s="155"/>
      <c r="AP3475" s="155"/>
      <c r="AQ3475" s="155"/>
      <c r="AR3475" s="155"/>
    </row>
    <row r="3476" spans="1:44" ht="102" hidden="1" x14ac:dyDescent="0.3">
      <c r="A3476" s="155"/>
      <c r="B3476" s="165" t="s">
        <v>4107</v>
      </c>
      <c r="C3476" s="162"/>
      <c r="D3476" s="170">
        <v>3603.48</v>
      </c>
      <c r="E3476" s="171">
        <v>3603.48</v>
      </c>
      <c r="F3476" s="166" t="s">
        <v>2726</v>
      </c>
      <c r="G3476" s="161" t="s">
        <v>1842</v>
      </c>
      <c r="H3476" s="162" t="s">
        <v>196</v>
      </c>
      <c r="I3476" s="155"/>
      <c r="J3476" s="155"/>
      <c r="K3476" s="155"/>
      <c r="L3476" s="155"/>
      <c r="M3476" s="155"/>
      <c r="N3476" s="155"/>
      <c r="O3476" s="155"/>
      <c r="P3476" s="155"/>
      <c r="Q3476" s="155"/>
      <c r="R3476" s="155"/>
      <c r="S3476" s="155"/>
      <c r="T3476" s="155"/>
      <c r="U3476" s="155"/>
      <c r="V3476" s="155"/>
      <c r="W3476" s="155"/>
      <c r="X3476" s="155"/>
      <c r="Y3476" s="155"/>
      <c r="Z3476" s="155"/>
      <c r="AA3476" s="155"/>
      <c r="AB3476" s="155"/>
      <c r="AC3476" s="155"/>
      <c r="AD3476" s="155"/>
      <c r="AE3476" s="155"/>
      <c r="AF3476" s="155"/>
      <c r="AG3476" s="155"/>
      <c r="AH3476" s="155"/>
      <c r="AI3476" s="155"/>
      <c r="AJ3476" s="155"/>
      <c r="AK3476" s="155"/>
      <c r="AL3476" s="155"/>
      <c r="AM3476" s="155"/>
      <c r="AN3476" s="155"/>
      <c r="AO3476" s="155"/>
      <c r="AP3476" s="155"/>
      <c r="AQ3476" s="155"/>
      <c r="AR3476" s="155"/>
    </row>
    <row r="3477" spans="1:44" ht="102" hidden="1" x14ac:dyDescent="0.3">
      <c r="A3477" s="155"/>
      <c r="B3477" s="166" t="s">
        <v>2726</v>
      </c>
      <c r="C3477" s="167"/>
      <c r="D3477" s="170">
        <v>3603.48</v>
      </c>
      <c r="E3477" s="171">
        <v>3603.48</v>
      </c>
      <c r="F3477" s="161" t="s">
        <v>1842</v>
      </c>
      <c r="G3477" s="165" t="s">
        <v>4107</v>
      </c>
      <c r="H3477" s="162"/>
      <c r="I3477" s="155"/>
      <c r="J3477" s="155"/>
      <c r="K3477" s="155"/>
      <c r="L3477" s="155"/>
      <c r="M3477" s="155"/>
      <c r="N3477" s="155"/>
      <c r="O3477" s="155"/>
      <c r="P3477" s="155"/>
      <c r="Q3477" s="155"/>
      <c r="R3477" s="155"/>
      <c r="S3477" s="155"/>
      <c r="T3477" s="155"/>
      <c r="U3477" s="155"/>
      <c r="V3477" s="155"/>
      <c r="W3477" s="155"/>
      <c r="X3477" s="155"/>
      <c r="Y3477" s="155"/>
      <c r="Z3477" s="155"/>
      <c r="AA3477" s="155"/>
      <c r="AB3477" s="155"/>
      <c r="AC3477" s="155"/>
      <c r="AD3477" s="155"/>
      <c r="AE3477" s="155"/>
      <c r="AF3477" s="155"/>
      <c r="AG3477" s="155"/>
      <c r="AH3477" s="155"/>
      <c r="AI3477" s="155"/>
      <c r="AJ3477" s="155"/>
      <c r="AK3477" s="155"/>
      <c r="AL3477" s="155"/>
      <c r="AM3477" s="155"/>
      <c r="AN3477" s="155"/>
      <c r="AO3477" s="155"/>
      <c r="AP3477" s="155"/>
      <c r="AQ3477" s="155"/>
      <c r="AR3477" s="155"/>
    </row>
    <row r="3478" spans="1:44" ht="102" x14ac:dyDescent="0.3">
      <c r="A3478" s="155"/>
      <c r="B3478" s="161" t="s">
        <v>1842</v>
      </c>
      <c r="C3478" s="162" t="s">
        <v>196</v>
      </c>
      <c r="D3478" s="170">
        <v>3603.48</v>
      </c>
      <c r="E3478" s="171">
        <v>3603.48</v>
      </c>
      <c r="F3478" s="165" t="s">
        <v>4107</v>
      </c>
      <c r="G3478" s="166" t="s">
        <v>2793</v>
      </c>
      <c r="H3478" s="167"/>
      <c r="I3478" s="155"/>
      <c r="J3478" s="155"/>
      <c r="K3478" s="155"/>
      <c r="L3478" s="155"/>
      <c r="M3478" s="155"/>
      <c r="N3478" s="155"/>
      <c r="O3478" s="155"/>
      <c r="P3478" s="155"/>
      <c r="Q3478" s="155"/>
      <c r="R3478" s="155"/>
      <c r="S3478" s="155"/>
      <c r="T3478" s="155"/>
      <c r="U3478" s="155"/>
      <c r="V3478" s="155"/>
      <c r="W3478" s="155"/>
      <c r="X3478" s="155"/>
      <c r="Y3478" s="155"/>
      <c r="Z3478" s="155"/>
      <c r="AA3478" s="155"/>
      <c r="AB3478" s="155"/>
      <c r="AC3478" s="155"/>
      <c r="AD3478" s="155"/>
      <c r="AE3478" s="155"/>
      <c r="AF3478" s="155"/>
      <c r="AG3478" s="155"/>
      <c r="AH3478" s="155"/>
      <c r="AI3478" s="155"/>
      <c r="AJ3478" s="155"/>
      <c r="AK3478" s="155"/>
      <c r="AL3478" s="155"/>
      <c r="AM3478" s="155"/>
      <c r="AN3478" s="155"/>
      <c r="AO3478" s="155"/>
      <c r="AP3478" s="155"/>
      <c r="AQ3478" s="155"/>
      <c r="AR3478" s="155"/>
    </row>
    <row r="3479" spans="1:44" ht="102" hidden="1" x14ac:dyDescent="0.3">
      <c r="A3479" s="155"/>
      <c r="B3479" s="165" t="s">
        <v>4107</v>
      </c>
      <c r="C3479" s="162"/>
      <c r="D3479" s="170">
        <v>3603.48</v>
      </c>
      <c r="E3479" s="171">
        <v>3603.48</v>
      </c>
      <c r="F3479" s="166" t="s">
        <v>2793</v>
      </c>
      <c r="G3479" s="161" t="s">
        <v>1894</v>
      </c>
      <c r="H3479" s="162" t="s">
        <v>338</v>
      </c>
      <c r="I3479" s="155"/>
      <c r="J3479" s="155"/>
      <c r="K3479" s="155"/>
      <c r="L3479" s="155"/>
      <c r="M3479" s="155"/>
      <c r="N3479" s="155"/>
      <c r="O3479" s="155"/>
      <c r="P3479" s="155"/>
      <c r="Q3479" s="155"/>
      <c r="R3479" s="155"/>
      <c r="S3479" s="155"/>
      <c r="T3479" s="155"/>
      <c r="U3479" s="155"/>
      <c r="V3479" s="155"/>
      <c r="W3479" s="155"/>
      <c r="X3479" s="155"/>
      <c r="Y3479" s="155"/>
      <c r="Z3479" s="155"/>
      <c r="AA3479" s="155"/>
      <c r="AB3479" s="155"/>
      <c r="AC3479" s="155"/>
      <c r="AD3479" s="155"/>
      <c r="AE3479" s="155"/>
      <c r="AF3479" s="155"/>
      <c r="AG3479" s="155"/>
      <c r="AH3479" s="155"/>
      <c r="AI3479" s="155"/>
      <c r="AJ3479" s="155"/>
      <c r="AK3479" s="155"/>
      <c r="AL3479" s="155"/>
      <c r="AM3479" s="155"/>
      <c r="AN3479" s="155"/>
      <c r="AO3479" s="155"/>
      <c r="AP3479" s="155"/>
      <c r="AQ3479" s="155"/>
      <c r="AR3479" s="155"/>
    </row>
    <row r="3480" spans="1:44" ht="102" hidden="1" x14ac:dyDescent="0.3">
      <c r="A3480" s="155"/>
      <c r="B3480" s="166" t="s">
        <v>2793</v>
      </c>
      <c r="C3480" s="167"/>
      <c r="D3480" s="170">
        <v>3603.48</v>
      </c>
      <c r="E3480" s="171">
        <v>3603.48</v>
      </c>
      <c r="F3480" s="161" t="s">
        <v>1894</v>
      </c>
      <c r="G3480" s="165" t="s">
        <v>4107</v>
      </c>
      <c r="H3480" s="162"/>
      <c r="I3480" s="155"/>
      <c r="J3480" s="155"/>
      <c r="K3480" s="155"/>
      <c r="L3480" s="155"/>
      <c r="M3480" s="155"/>
      <c r="N3480" s="155"/>
      <c r="O3480" s="155"/>
      <c r="P3480" s="155"/>
      <c r="Q3480" s="155"/>
      <c r="R3480" s="155"/>
      <c r="S3480" s="155"/>
      <c r="T3480" s="155"/>
      <c r="U3480" s="155"/>
      <c r="V3480" s="155"/>
      <c r="W3480" s="155"/>
      <c r="X3480" s="155"/>
      <c r="Y3480" s="155"/>
      <c r="Z3480" s="155"/>
      <c r="AA3480" s="155"/>
      <c r="AB3480" s="155"/>
      <c r="AC3480" s="155"/>
      <c r="AD3480" s="155"/>
      <c r="AE3480" s="155"/>
      <c r="AF3480" s="155"/>
      <c r="AG3480" s="155"/>
      <c r="AH3480" s="155"/>
      <c r="AI3480" s="155"/>
      <c r="AJ3480" s="155"/>
      <c r="AK3480" s="155"/>
      <c r="AL3480" s="155"/>
      <c r="AM3480" s="155"/>
      <c r="AN3480" s="155"/>
      <c r="AO3480" s="155"/>
      <c r="AP3480" s="155"/>
      <c r="AQ3480" s="155"/>
      <c r="AR3480" s="155"/>
    </row>
    <row r="3481" spans="1:44" ht="102" x14ac:dyDescent="0.3">
      <c r="A3481" s="155"/>
      <c r="B3481" s="161" t="s">
        <v>1894</v>
      </c>
      <c r="C3481" s="162" t="s">
        <v>338</v>
      </c>
      <c r="D3481" s="170">
        <v>4763.13</v>
      </c>
      <c r="E3481" s="171">
        <v>4763.13</v>
      </c>
      <c r="F3481" s="165" t="s">
        <v>4107</v>
      </c>
      <c r="G3481" s="166" t="s">
        <v>2794</v>
      </c>
      <c r="H3481" s="167"/>
      <c r="I3481" s="155"/>
      <c r="J3481" s="155"/>
      <c r="K3481" s="155"/>
      <c r="L3481" s="155"/>
      <c r="M3481" s="155"/>
      <c r="N3481" s="155"/>
      <c r="O3481" s="155"/>
      <c r="P3481" s="155"/>
      <c r="Q3481" s="155"/>
      <c r="R3481" s="155"/>
      <c r="S3481" s="155"/>
      <c r="T3481" s="155"/>
      <c r="U3481" s="155"/>
      <c r="V3481" s="155"/>
      <c r="W3481" s="155"/>
      <c r="X3481" s="155"/>
      <c r="Y3481" s="155"/>
      <c r="Z3481" s="155"/>
      <c r="AA3481" s="155"/>
      <c r="AB3481" s="155"/>
      <c r="AC3481" s="155"/>
      <c r="AD3481" s="155"/>
      <c r="AE3481" s="155"/>
      <c r="AF3481" s="155"/>
      <c r="AG3481" s="155"/>
      <c r="AH3481" s="155"/>
      <c r="AI3481" s="155"/>
      <c r="AJ3481" s="155"/>
      <c r="AK3481" s="155"/>
      <c r="AL3481" s="155"/>
      <c r="AM3481" s="155"/>
      <c r="AN3481" s="155"/>
      <c r="AO3481" s="155"/>
      <c r="AP3481" s="155"/>
      <c r="AQ3481" s="155"/>
      <c r="AR3481" s="155"/>
    </row>
    <row r="3482" spans="1:44" ht="102" hidden="1" x14ac:dyDescent="0.3">
      <c r="A3482" s="155"/>
      <c r="B3482" s="165" t="s">
        <v>4107</v>
      </c>
      <c r="C3482" s="162"/>
      <c r="D3482" s="170">
        <v>4763.13</v>
      </c>
      <c r="E3482" s="171">
        <v>4763.13</v>
      </c>
      <c r="F3482" s="166" t="s">
        <v>2794</v>
      </c>
      <c r="G3482" s="161" t="s">
        <v>1864</v>
      </c>
      <c r="H3482" s="162" t="s">
        <v>218</v>
      </c>
      <c r="I3482" s="155"/>
      <c r="J3482" s="155"/>
      <c r="K3482" s="155"/>
      <c r="L3482" s="155"/>
      <c r="M3482" s="155"/>
      <c r="N3482" s="155"/>
      <c r="O3482" s="155"/>
      <c r="P3482" s="155"/>
      <c r="Q3482" s="155"/>
      <c r="R3482" s="155"/>
      <c r="S3482" s="155"/>
      <c r="T3482" s="155"/>
      <c r="U3482" s="155"/>
      <c r="V3482" s="155"/>
      <c r="W3482" s="155"/>
      <c r="X3482" s="155"/>
      <c r="Y3482" s="155"/>
      <c r="Z3482" s="155"/>
      <c r="AA3482" s="155"/>
      <c r="AB3482" s="155"/>
      <c r="AC3482" s="155"/>
      <c r="AD3482" s="155"/>
      <c r="AE3482" s="155"/>
      <c r="AF3482" s="155"/>
      <c r="AG3482" s="155"/>
      <c r="AH3482" s="155"/>
      <c r="AI3482" s="155"/>
      <c r="AJ3482" s="155"/>
      <c r="AK3482" s="155"/>
      <c r="AL3482" s="155"/>
      <c r="AM3482" s="155"/>
      <c r="AN3482" s="155"/>
      <c r="AO3482" s="155"/>
      <c r="AP3482" s="155"/>
      <c r="AQ3482" s="155"/>
      <c r="AR3482" s="155"/>
    </row>
    <row r="3483" spans="1:44" ht="102" hidden="1" x14ac:dyDescent="0.3">
      <c r="A3483" s="155"/>
      <c r="B3483" s="166" t="s">
        <v>2794</v>
      </c>
      <c r="C3483" s="167"/>
      <c r="D3483" s="170">
        <v>4763.13</v>
      </c>
      <c r="E3483" s="171">
        <v>4763.13</v>
      </c>
      <c r="F3483" s="161" t="s">
        <v>1864</v>
      </c>
      <c r="G3483" s="165" t="s">
        <v>4107</v>
      </c>
      <c r="H3483" s="162"/>
      <c r="I3483" s="155"/>
      <c r="J3483" s="155"/>
      <c r="K3483" s="155"/>
      <c r="L3483" s="155"/>
      <c r="M3483" s="155"/>
      <c r="N3483" s="155"/>
      <c r="O3483" s="155"/>
      <c r="P3483" s="155"/>
      <c r="Q3483" s="155"/>
      <c r="R3483" s="155"/>
      <c r="S3483" s="155"/>
      <c r="T3483" s="155"/>
      <c r="U3483" s="155"/>
      <c r="V3483" s="155"/>
      <c r="W3483" s="155"/>
      <c r="X3483" s="155"/>
      <c r="Y3483" s="155"/>
      <c r="Z3483" s="155"/>
      <c r="AA3483" s="155"/>
      <c r="AB3483" s="155"/>
      <c r="AC3483" s="155"/>
      <c r="AD3483" s="155"/>
      <c r="AE3483" s="155"/>
      <c r="AF3483" s="155"/>
      <c r="AG3483" s="155"/>
      <c r="AH3483" s="155"/>
      <c r="AI3483" s="155"/>
      <c r="AJ3483" s="155"/>
      <c r="AK3483" s="155"/>
      <c r="AL3483" s="155"/>
      <c r="AM3483" s="155"/>
      <c r="AN3483" s="155"/>
      <c r="AO3483" s="155"/>
      <c r="AP3483" s="155"/>
      <c r="AQ3483" s="155"/>
      <c r="AR3483" s="155"/>
    </row>
    <row r="3484" spans="1:44" ht="102" x14ac:dyDescent="0.3">
      <c r="A3484" s="155"/>
      <c r="B3484" s="161" t="s">
        <v>1864</v>
      </c>
      <c r="C3484" s="162" t="s">
        <v>218</v>
      </c>
      <c r="D3484" s="170">
        <v>3358.67</v>
      </c>
      <c r="E3484" s="171">
        <v>3358.67</v>
      </c>
      <c r="F3484" s="165" t="s">
        <v>4107</v>
      </c>
      <c r="G3484" s="166" t="s">
        <v>2795</v>
      </c>
      <c r="H3484" s="167"/>
      <c r="I3484" s="155"/>
      <c r="J3484" s="155"/>
      <c r="K3484" s="155"/>
      <c r="L3484" s="155"/>
      <c r="M3484" s="155"/>
      <c r="N3484" s="155"/>
      <c r="O3484" s="155"/>
      <c r="P3484" s="155"/>
      <c r="Q3484" s="155"/>
      <c r="R3484" s="155"/>
      <c r="S3484" s="155"/>
      <c r="T3484" s="155"/>
      <c r="U3484" s="155"/>
      <c r="V3484" s="155"/>
      <c r="W3484" s="155"/>
      <c r="X3484" s="155"/>
      <c r="Y3484" s="155"/>
      <c r="Z3484" s="155"/>
      <c r="AA3484" s="155"/>
      <c r="AB3484" s="155"/>
      <c r="AC3484" s="155"/>
      <c r="AD3484" s="155"/>
      <c r="AE3484" s="155"/>
      <c r="AF3484" s="155"/>
      <c r="AG3484" s="155"/>
      <c r="AH3484" s="155"/>
      <c r="AI3484" s="155"/>
      <c r="AJ3484" s="155"/>
      <c r="AK3484" s="155"/>
      <c r="AL3484" s="155"/>
      <c r="AM3484" s="155"/>
      <c r="AN3484" s="155"/>
      <c r="AO3484" s="155"/>
      <c r="AP3484" s="155"/>
      <c r="AQ3484" s="155"/>
      <c r="AR3484" s="155"/>
    </row>
    <row r="3485" spans="1:44" ht="102" hidden="1" x14ac:dyDescent="0.3">
      <c r="A3485" s="155"/>
      <c r="B3485" s="165" t="s">
        <v>4107</v>
      </c>
      <c r="C3485" s="162"/>
      <c r="D3485" s="170">
        <v>3358.67</v>
      </c>
      <c r="E3485" s="171">
        <v>3358.67</v>
      </c>
      <c r="F3485" s="166" t="s">
        <v>2795</v>
      </c>
      <c r="G3485" s="161" t="s">
        <v>1823</v>
      </c>
      <c r="H3485" s="162" t="s">
        <v>327</v>
      </c>
      <c r="I3485" s="155"/>
      <c r="J3485" s="155"/>
      <c r="K3485" s="155"/>
      <c r="L3485" s="155"/>
      <c r="M3485" s="155"/>
      <c r="N3485" s="155"/>
      <c r="O3485" s="155"/>
      <c r="P3485" s="155"/>
      <c r="Q3485" s="155"/>
      <c r="R3485" s="155"/>
      <c r="S3485" s="155"/>
      <c r="T3485" s="155"/>
      <c r="U3485" s="155"/>
      <c r="V3485" s="155"/>
      <c r="W3485" s="155"/>
      <c r="X3485" s="155"/>
      <c r="Y3485" s="155"/>
      <c r="Z3485" s="155"/>
      <c r="AA3485" s="155"/>
      <c r="AB3485" s="155"/>
      <c r="AC3485" s="155"/>
      <c r="AD3485" s="155"/>
      <c r="AE3485" s="155"/>
      <c r="AF3485" s="155"/>
      <c r="AG3485" s="155"/>
      <c r="AH3485" s="155"/>
      <c r="AI3485" s="155"/>
      <c r="AJ3485" s="155"/>
      <c r="AK3485" s="155"/>
      <c r="AL3485" s="155"/>
      <c r="AM3485" s="155"/>
      <c r="AN3485" s="155"/>
      <c r="AO3485" s="155"/>
      <c r="AP3485" s="155"/>
      <c r="AQ3485" s="155"/>
      <c r="AR3485" s="155"/>
    </row>
    <row r="3486" spans="1:44" ht="102" hidden="1" x14ac:dyDescent="0.3">
      <c r="A3486" s="155"/>
      <c r="B3486" s="166" t="s">
        <v>2795</v>
      </c>
      <c r="C3486" s="167"/>
      <c r="D3486" s="170">
        <v>3358.67</v>
      </c>
      <c r="E3486" s="171">
        <v>3358.67</v>
      </c>
      <c r="F3486" s="161" t="s">
        <v>1823</v>
      </c>
      <c r="G3486" s="165" t="s">
        <v>4107</v>
      </c>
      <c r="H3486" s="162"/>
      <c r="I3486" s="155"/>
      <c r="J3486" s="155"/>
      <c r="K3486" s="155"/>
      <c r="L3486" s="155"/>
      <c r="M3486" s="155"/>
      <c r="N3486" s="155"/>
      <c r="O3486" s="155"/>
      <c r="P3486" s="155"/>
      <c r="Q3486" s="155"/>
      <c r="R3486" s="155"/>
      <c r="S3486" s="155"/>
      <c r="T3486" s="155"/>
      <c r="U3486" s="155"/>
      <c r="V3486" s="155"/>
      <c r="W3486" s="155"/>
      <c r="X3486" s="155"/>
      <c r="Y3486" s="155"/>
      <c r="Z3486" s="155"/>
      <c r="AA3486" s="155"/>
      <c r="AB3486" s="155"/>
      <c r="AC3486" s="155"/>
      <c r="AD3486" s="155"/>
      <c r="AE3486" s="155"/>
      <c r="AF3486" s="155"/>
      <c r="AG3486" s="155"/>
      <c r="AH3486" s="155"/>
      <c r="AI3486" s="155"/>
      <c r="AJ3486" s="155"/>
      <c r="AK3486" s="155"/>
      <c r="AL3486" s="155"/>
      <c r="AM3486" s="155"/>
      <c r="AN3486" s="155"/>
      <c r="AO3486" s="155"/>
      <c r="AP3486" s="155"/>
      <c r="AQ3486" s="155"/>
      <c r="AR3486" s="155"/>
    </row>
    <row r="3487" spans="1:44" ht="102" x14ac:dyDescent="0.3">
      <c r="A3487" s="155"/>
      <c r="B3487" s="161" t="s">
        <v>1823</v>
      </c>
      <c r="C3487" s="162" t="s">
        <v>327</v>
      </c>
      <c r="D3487" s="170">
        <v>3384.44</v>
      </c>
      <c r="E3487" s="171">
        <v>3384.44</v>
      </c>
      <c r="F3487" s="165" t="s">
        <v>4107</v>
      </c>
      <c r="G3487" s="166" t="s">
        <v>2796</v>
      </c>
      <c r="H3487" s="167"/>
      <c r="I3487" s="155"/>
      <c r="J3487" s="155"/>
      <c r="K3487" s="155"/>
      <c r="L3487" s="155"/>
      <c r="M3487" s="155"/>
      <c r="N3487" s="155"/>
      <c r="O3487" s="155"/>
      <c r="P3487" s="155"/>
      <c r="Q3487" s="155"/>
      <c r="R3487" s="155"/>
      <c r="S3487" s="155"/>
      <c r="T3487" s="155"/>
      <c r="U3487" s="155"/>
      <c r="V3487" s="155"/>
      <c r="W3487" s="155"/>
      <c r="X3487" s="155"/>
      <c r="Y3487" s="155"/>
      <c r="Z3487" s="155"/>
      <c r="AA3487" s="155"/>
      <c r="AB3487" s="155"/>
      <c r="AC3487" s="155"/>
      <c r="AD3487" s="155"/>
      <c r="AE3487" s="155"/>
      <c r="AF3487" s="155"/>
      <c r="AG3487" s="155"/>
      <c r="AH3487" s="155"/>
      <c r="AI3487" s="155"/>
      <c r="AJ3487" s="155"/>
      <c r="AK3487" s="155"/>
      <c r="AL3487" s="155"/>
      <c r="AM3487" s="155"/>
      <c r="AN3487" s="155"/>
      <c r="AO3487" s="155"/>
      <c r="AP3487" s="155"/>
      <c r="AQ3487" s="155"/>
      <c r="AR3487" s="155"/>
    </row>
    <row r="3488" spans="1:44" ht="102" hidden="1" x14ac:dyDescent="0.3">
      <c r="A3488" s="155"/>
      <c r="B3488" s="165" t="s">
        <v>4107</v>
      </c>
      <c r="C3488" s="162"/>
      <c r="D3488" s="170">
        <v>3384.44</v>
      </c>
      <c r="E3488" s="171">
        <v>3384.44</v>
      </c>
      <c r="F3488" s="166" t="s">
        <v>2796</v>
      </c>
      <c r="G3488" s="161" t="s">
        <v>1875</v>
      </c>
      <c r="H3488" s="162" t="s">
        <v>216</v>
      </c>
      <c r="I3488" s="155"/>
      <c r="J3488" s="155"/>
      <c r="K3488" s="155"/>
      <c r="L3488" s="155"/>
      <c r="M3488" s="155"/>
      <c r="N3488" s="155"/>
      <c r="O3488" s="155"/>
      <c r="P3488" s="155"/>
      <c r="Q3488" s="155"/>
      <c r="R3488" s="155"/>
      <c r="S3488" s="155"/>
      <c r="T3488" s="155"/>
      <c r="U3488" s="155"/>
      <c r="V3488" s="155"/>
      <c r="W3488" s="155"/>
      <c r="X3488" s="155"/>
      <c r="Y3488" s="155"/>
      <c r="Z3488" s="155"/>
      <c r="AA3488" s="155"/>
      <c r="AB3488" s="155"/>
      <c r="AC3488" s="155"/>
      <c r="AD3488" s="155"/>
      <c r="AE3488" s="155"/>
      <c r="AF3488" s="155"/>
      <c r="AG3488" s="155"/>
      <c r="AH3488" s="155"/>
      <c r="AI3488" s="155"/>
      <c r="AJ3488" s="155"/>
      <c r="AK3488" s="155"/>
      <c r="AL3488" s="155"/>
      <c r="AM3488" s="155"/>
      <c r="AN3488" s="155"/>
      <c r="AO3488" s="155"/>
      <c r="AP3488" s="155"/>
      <c r="AQ3488" s="155"/>
      <c r="AR3488" s="155"/>
    </row>
    <row r="3489" spans="1:44" ht="102" hidden="1" x14ac:dyDescent="0.3">
      <c r="A3489" s="155"/>
      <c r="B3489" s="166" t="s">
        <v>2796</v>
      </c>
      <c r="C3489" s="167"/>
      <c r="D3489" s="170">
        <v>3384.44</v>
      </c>
      <c r="E3489" s="171">
        <v>3384.44</v>
      </c>
      <c r="F3489" s="161" t="s">
        <v>1875</v>
      </c>
      <c r="G3489" s="165" t="s">
        <v>4107</v>
      </c>
      <c r="H3489" s="162"/>
      <c r="I3489" s="155"/>
      <c r="J3489" s="155"/>
      <c r="K3489" s="155"/>
      <c r="L3489" s="155"/>
      <c r="M3489" s="155"/>
      <c r="N3489" s="155"/>
      <c r="O3489" s="155"/>
      <c r="P3489" s="155"/>
      <c r="Q3489" s="155"/>
      <c r="R3489" s="155"/>
      <c r="S3489" s="155"/>
      <c r="T3489" s="155"/>
      <c r="U3489" s="155"/>
      <c r="V3489" s="155"/>
      <c r="W3489" s="155"/>
      <c r="X3489" s="155"/>
      <c r="Y3489" s="155"/>
      <c r="Z3489" s="155"/>
      <c r="AA3489" s="155"/>
      <c r="AB3489" s="155"/>
      <c r="AC3489" s="155"/>
      <c r="AD3489" s="155"/>
      <c r="AE3489" s="155"/>
      <c r="AF3489" s="155"/>
      <c r="AG3489" s="155"/>
      <c r="AH3489" s="155"/>
      <c r="AI3489" s="155"/>
      <c r="AJ3489" s="155"/>
      <c r="AK3489" s="155"/>
      <c r="AL3489" s="155"/>
      <c r="AM3489" s="155"/>
      <c r="AN3489" s="155"/>
      <c r="AO3489" s="155"/>
      <c r="AP3489" s="155"/>
      <c r="AQ3489" s="155"/>
      <c r="AR3489" s="155"/>
    </row>
    <row r="3490" spans="1:44" ht="102" x14ac:dyDescent="0.3">
      <c r="A3490" s="155"/>
      <c r="B3490" s="161" t="s">
        <v>1875</v>
      </c>
      <c r="C3490" s="162" t="s">
        <v>216</v>
      </c>
      <c r="D3490" s="170">
        <v>5085.25</v>
      </c>
      <c r="E3490" s="171">
        <v>5085.25</v>
      </c>
      <c r="F3490" s="165" t="s">
        <v>4107</v>
      </c>
      <c r="G3490" s="166" t="s">
        <v>2797</v>
      </c>
      <c r="H3490" s="167"/>
      <c r="I3490" s="155"/>
      <c r="J3490" s="155"/>
      <c r="K3490" s="155"/>
      <c r="L3490" s="155"/>
      <c r="M3490" s="155"/>
      <c r="N3490" s="155"/>
      <c r="O3490" s="155"/>
      <c r="P3490" s="155"/>
      <c r="Q3490" s="155"/>
      <c r="R3490" s="155"/>
      <c r="S3490" s="155"/>
      <c r="T3490" s="155"/>
      <c r="U3490" s="155"/>
      <c r="V3490" s="155"/>
      <c r="W3490" s="155"/>
      <c r="X3490" s="155"/>
      <c r="Y3490" s="155"/>
      <c r="Z3490" s="155"/>
      <c r="AA3490" s="155"/>
      <c r="AB3490" s="155"/>
      <c r="AC3490" s="155"/>
      <c r="AD3490" s="155"/>
      <c r="AE3490" s="155"/>
      <c r="AF3490" s="155"/>
      <c r="AG3490" s="155"/>
      <c r="AH3490" s="155"/>
      <c r="AI3490" s="155"/>
      <c r="AJ3490" s="155"/>
      <c r="AK3490" s="155"/>
      <c r="AL3490" s="155"/>
      <c r="AM3490" s="155"/>
      <c r="AN3490" s="155"/>
      <c r="AO3490" s="155"/>
      <c r="AP3490" s="155"/>
      <c r="AQ3490" s="155"/>
      <c r="AR3490" s="155"/>
    </row>
    <row r="3491" spans="1:44" ht="102" hidden="1" x14ac:dyDescent="0.3">
      <c r="A3491" s="155"/>
      <c r="B3491" s="165" t="s">
        <v>4107</v>
      </c>
      <c r="C3491" s="162"/>
      <c r="D3491" s="170">
        <v>5085.25</v>
      </c>
      <c r="E3491" s="171">
        <v>5085.25</v>
      </c>
      <c r="F3491" s="166" t="s">
        <v>2797</v>
      </c>
      <c r="G3491" s="161" t="s">
        <v>1836</v>
      </c>
      <c r="H3491" s="162" t="s">
        <v>197</v>
      </c>
      <c r="I3491" s="155"/>
      <c r="J3491" s="155"/>
      <c r="K3491" s="155"/>
      <c r="L3491" s="155"/>
      <c r="M3491" s="155"/>
      <c r="N3491" s="155"/>
      <c r="O3491" s="155"/>
      <c r="P3491" s="155"/>
      <c r="Q3491" s="155"/>
      <c r="R3491" s="155"/>
      <c r="S3491" s="155"/>
      <c r="T3491" s="155"/>
      <c r="U3491" s="155"/>
      <c r="V3491" s="155"/>
      <c r="W3491" s="155"/>
      <c r="X3491" s="155"/>
      <c r="Y3491" s="155"/>
      <c r="Z3491" s="155"/>
      <c r="AA3491" s="155"/>
      <c r="AB3491" s="155"/>
      <c r="AC3491" s="155"/>
      <c r="AD3491" s="155"/>
      <c r="AE3491" s="155"/>
      <c r="AF3491" s="155"/>
      <c r="AG3491" s="155"/>
      <c r="AH3491" s="155"/>
      <c r="AI3491" s="155"/>
      <c r="AJ3491" s="155"/>
      <c r="AK3491" s="155"/>
      <c r="AL3491" s="155"/>
      <c r="AM3491" s="155"/>
      <c r="AN3491" s="155"/>
      <c r="AO3491" s="155"/>
      <c r="AP3491" s="155"/>
      <c r="AQ3491" s="155"/>
      <c r="AR3491" s="155"/>
    </row>
    <row r="3492" spans="1:44" ht="102" hidden="1" x14ac:dyDescent="0.3">
      <c r="A3492" s="155"/>
      <c r="B3492" s="166" t="s">
        <v>2797</v>
      </c>
      <c r="C3492" s="167"/>
      <c r="D3492" s="170">
        <v>5085.25</v>
      </c>
      <c r="E3492" s="171">
        <v>5085.25</v>
      </c>
      <c r="F3492" s="161" t="s">
        <v>1836</v>
      </c>
      <c r="G3492" s="165" t="s">
        <v>4107</v>
      </c>
      <c r="H3492" s="162"/>
      <c r="I3492" s="155"/>
      <c r="J3492" s="155"/>
      <c r="K3492" s="155"/>
      <c r="L3492" s="155"/>
      <c r="M3492" s="155"/>
      <c r="N3492" s="155"/>
      <c r="O3492" s="155"/>
      <c r="P3492" s="155"/>
      <c r="Q3492" s="155"/>
      <c r="R3492" s="155"/>
      <c r="S3492" s="155"/>
      <c r="T3492" s="155"/>
      <c r="U3492" s="155"/>
      <c r="V3492" s="155"/>
      <c r="W3492" s="155"/>
      <c r="X3492" s="155"/>
      <c r="Y3492" s="155"/>
      <c r="Z3492" s="155"/>
      <c r="AA3492" s="155"/>
      <c r="AB3492" s="155"/>
      <c r="AC3492" s="155"/>
      <c r="AD3492" s="155"/>
      <c r="AE3492" s="155"/>
      <c r="AF3492" s="155"/>
      <c r="AG3492" s="155"/>
      <c r="AH3492" s="155"/>
      <c r="AI3492" s="155"/>
      <c r="AJ3492" s="155"/>
      <c r="AK3492" s="155"/>
      <c r="AL3492" s="155"/>
      <c r="AM3492" s="155"/>
      <c r="AN3492" s="155"/>
      <c r="AO3492" s="155"/>
      <c r="AP3492" s="155"/>
      <c r="AQ3492" s="155"/>
      <c r="AR3492" s="155"/>
    </row>
    <row r="3493" spans="1:44" ht="102" x14ac:dyDescent="0.3">
      <c r="A3493" s="155"/>
      <c r="B3493" s="161" t="s">
        <v>1836</v>
      </c>
      <c r="C3493" s="162" t="s">
        <v>197</v>
      </c>
      <c r="D3493" s="170">
        <v>1447.41</v>
      </c>
      <c r="E3493" s="171">
        <v>1447.41</v>
      </c>
      <c r="F3493" s="165" t="s">
        <v>4107</v>
      </c>
      <c r="G3493" s="166" t="s">
        <v>2798</v>
      </c>
      <c r="H3493" s="167"/>
      <c r="I3493" s="155"/>
      <c r="J3493" s="155"/>
      <c r="K3493" s="155"/>
      <c r="L3493" s="155"/>
      <c r="M3493" s="155"/>
      <c r="N3493" s="155"/>
      <c r="O3493" s="155"/>
      <c r="P3493" s="155"/>
      <c r="Q3493" s="155"/>
      <c r="R3493" s="155"/>
      <c r="S3493" s="155"/>
      <c r="T3493" s="155"/>
      <c r="U3493" s="155"/>
      <c r="V3493" s="155"/>
      <c r="W3493" s="155"/>
      <c r="X3493" s="155"/>
      <c r="Y3493" s="155"/>
      <c r="Z3493" s="155"/>
      <c r="AA3493" s="155"/>
      <c r="AB3493" s="155"/>
      <c r="AC3493" s="155"/>
      <c r="AD3493" s="155"/>
      <c r="AE3493" s="155"/>
      <c r="AF3493" s="155"/>
      <c r="AG3493" s="155"/>
      <c r="AH3493" s="155"/>
      <c r="AI3493" s="155"/>
      <c r="AJ3493" s="155"/>
      <c r="AK3493" s="155"/>
      <c r="AL3493" s="155"/>
      <c r="AM3493" s="155"/>
      <c r="AN3493" s="155"/>
      <c r="AO3493" s="155"/>
      <c r="AP3493" s="155"/>
      <c r="AQ3493" s="155"/>
      <c r="AR3493" s="155"/>
    </row>
    <row r="3494" spans="1:44" ht="102" hidden="1" x14ac:dyDescent="0.3">
      <c r="A3494" s="155"/>
      <c r="B3494" s="165" t="s">
        <v>4107</v>
      </c>
      <c r="C3494" s="162"/>
      <c r="D3494" s="170">
        <v>1447.41</v>
      </c>
      <c r="E3494" s="171">
        <v>1447.41</v>
      </c>
      <c r="F3494" s="166" t="s">
        <v>2798</v>
      </c>
      <c r="G3494" s="161" t="s">
        <v>2326</v>
      </c>
      <c r="H3494" s="162" t="s">
        <v>326</v>
      </c>
      <c r="I3494" s="155"/>
      <c r="J3494" s="155"/>
      <c r="K3494" s="155"/>
      <c r="L3494" s="155"/>
      <c r="M3494" s="155"/>
      <c r="N3494" s="155"/>
      <c r="O3494" s="155"/>
      <c r="P3494" s="155"/>
      <c r="Q3494" s="155"/>
      <c r="R3494" s="155"/>
      <c r="S3494" s="155"/>
      <c r="T3494" s="155"/>
      <c r="U3494" s="155"/>
      <c r="V3494" s="155"/>
      <c r="W3494" s="155"/>
      <c r="X3494" s="155"/>
      <c r="Y3494" s="155"/>
      <c r="Z3494" s="155"/>
      <c r="AA3494" s="155"/>
      <c r="AB3494" s="155"/>
      <c r="AC3494" s="155"/>
      <c r="AD3494" s="155"/>
      <c r="AE3494" s="155"/>
      <c r="AF3494" s="155"/>
      <c r="AG3494" s="155"/>
      <c r="AH3494" s="155"/>
      <c r="AI3494" s="155"/>
      <c r="AJ3494" s="155"/>
      <c r="AK3494" s="155"/>
      <c r="AL3494" s="155"/>
      <c r="AM3494" s="155"/>
      <c r="AN3494" s="155"/>
      <c r="AO3494" s="155"/>
      <c r="AP3494" s="155"/>
      <c r="AQ3494" s="155"/>
      <c r="AR3494" s="155"/>
    </row>
    <row r="3495" spans="1:44" ht="102" hidden="1" x14ac:dyDescent="0.3">
      <c r="A3495" s="155"/>
      <c r="B3495" s="166" t="s">
        <v>2798</v>
      </c>
      <c r="C3495" s="167"/>
      <c r="D3495" s="170">
        <v>1447.41</v>
      </c>
      <c r="E3495" s="171">
        <v>1447.41</v>
      </c>
      <c r="F3495" s="161" t="s">
        <v>2326</v>
      </c>
      <c r="G3495" s="165" t="s">
        <v>4107</v>
      </c>
      <c r="H3495" s="162"/>
      <c r="I3495" s="155"/>
      <c r="J3495" s="155"/>
      <c r="K3495" s="155"/>
      <c r="L3495" s="155"/>
      <c r="M3495" s="155"/>
      <c r="N3495" s="155"/>
      <c r="O3495" s="155"/>
      <c r="P3495" s="155"/>
      <c r="Q3495" s="155"/>
      <c r="R3495" s="155"/>
      <c r="S3495" s="155"/>
      <c r="T3495" s="155"/>
      <c r="U3495" s="155"/>
      <c r="V3495" s="155"/>
      <c r="W3495" s="155"/>
      <c r="X3495" s="155"/>
      <c r="Y3495" s="155"/>
      <c r="Z3495" s="155"/>
      <c r="AA3495" s="155"/>
      <c r="AB3495" s="155"/>
      <c r="AC3495" s="155"/>
      <c r="AD3495" s="155"/>
      <c r="AE3495" s="155"/>
      <c r="AF3495" s="155"/>
      <c r="AG3495" s="155"/>
      <c r="AH3495" s="155"/>
      <c r="AI3495" s="155"/>
      <c r="AJ3495" s="155"/>
      <c r="AK3495" s="155"/>
      <c r="AL3495" s="155"/>
      <c r="AM3495" s="155"/>
      <c r="AN3495" s="155"/>
      <c r="AO3495" s="155"/>
      <c r="AP3495" s="155"/>
      <c r="AQ3495" s="155"/>
      <c r="AR3495" s="155"/>
    </row>
    <row r="3496" spans="1:44" ht="102" x14ac:dyDescent="0.3">
      <c r="A3496" s="155"/>
      <c r="B3496" s="161" t="s">
        <v>2326</v>
      </c>
      <c r="C3496" s="162" t="s">
        <v>326</v>
      </c>
      <c r="D3496" s="170">
        <v>2680.07</v>
      </c>
      <c r="E3496" s="171">
        <v>2680.07</v>
      </c>
      <c r="F3496" s="165" t="s">
        <v>4107</v>
      </c>
      <c r="G3496" s="166" t="s">
        <v>3499</v>
      </c>
      <c r="H3496" s="167"/>
      <c r="I3496" s="155"/>
      <c r="J3496" s="155"/>
      <c r="K3496" s="155"/>
      <c r="L3496" s="155"/>
      <c r="M3496" s="155"/>
      <c r="N3496" s="155"/>
      <c r="O3496" s="155"/>
      <c r="P3496" s="155"/>
      <c r="Q3496" s="155"/>
      <c r="R3496" s="155"/>
      <c r="S3496" s="155"/>
      <c r="T3496" s="155"/>
      <c r="U3496" s="155"/>
      <c r="V3496" s="155"/>
      <c r="W3496" s="155"/>
      <c r="X3496" s="155"/>
      <c r="Y3496" s="155"/>
      <c r="Z3496" s="155"/>
      <c r="AA3496" s="155"/>
      <c r="AB3496" s="155"/>
      <c r="AC3496" s="155"/>
      <c r="AD3496" s="155"/>
      <c r="AE3496" s="155"/>
      <c r="AF3496" s="155"/>
      <c r="AG3496" s="155"/>
      <c r="AH3496" s="155"/>
      <c r="AI3496" s="155"/>
      <c r="AJ3496" s="155"/>
      <c r="AK3496" s="155"/>
      <c r="AL3496" s="155"/>
      <c r="AM3496" s="155"/>
      <c r="AN3496" s="155"/>
      <c r="AO3496" s="155"/>
      <c r="AP3496" s="155"/>
      <c r="AQ3496" s="155"/>
      <c r="AR3496" s="155"/>
    </row>
    <row r="3497" spans="1:44" ht="102" hidden="1" x14ac:dyDescent="0.3">
      <c r="A3497" s="155"/>
      <c r="B3497" s="165" t="s">
        <v>4107</v>
      </c>
      <c r="C3497" s="162"/>
      <c r="D3497" s="170">
        <v>2680.07</v>
      </c>
      <c r="E3497" s="171">
        <v>2680.07</v>
      </c>
      <c r="F3497" s="166" t="s">
        <v>3499</v>
      </c>
      <c r="G3497" s="161" t="s">
        <v>1838</v>
      </c>
      <c r="H3497" s="162" t="s">
        <v>324</v>
      </c>
      <c r="I3497" s="155"/>
      <c r="J3497" s="155"/>
      <c r="K3497" s="155"/>
      <c r="L3497" s="155"/>
      <c r="M3497" s="155"/>
      <c r="N3497" s="155"/>
      <c r="O3497" s="155"/>
      <c r="P3497" s="155"/>
      <c r="Q3497" s="155"/>
      <c r="R3497" s="155"/>
      <c r="S3497" s="155"/>
      <c r="T3497" s="155"/>
      <c r="U3497" s="155"/>
      <c r="V3497" s="155"/>
      <c r="W3497" s="155"/>
      <c r="X3497" s="155"/>
      <c r="Y3497" s="155"/>
      <c r="Z3497" s="155"/>
      <c r="AA3497" s="155"/>
      <c r="AB3497" s="155"/>
      <c r="AC3497" s="155"/>
      <c r="AD3497" s="155"/>
      <c r="AE3497" s="155"/>
      <c r="AF3497" s="155"/>
      <c r="AG3497" s="155"/>
      <c r="AH3497" s="155"/>
      <c r="AI3497" s="155"/>
      <c r="AJ3497" s="155"/>
      <c r="AK3497" s="155"/>
      <c r="AL3497" s="155"/>
      <c r="AM3497" s="155"/>
      <c r="AN3497" s="155"/>
      <c r="AO3497" s="155"/>
      <c r="AP3497" s="155"/>
      <c r="AQ3497" s="155"/>
      <c r="AR3497" s="155"/>
    </row>
    <row r="3498" spans="1:44" ht="102" hidden="1" x14ac:dyDescent="0.3">
      <c r="A3498" s="155"/>
      <c r="B3498" s="166" t="s">
        <v>3499</v>
      </c>
      <c r="C3498" s="167"/>
      <c r="D3498" s="170">
        <v>2680.07</v>
      </c>
      <c r="E3498" s="171">
        <v>2680.07</v>
      </c>
      <c r="F3498" s="161" t="s">
        <v>1838</v>
      </c>
      <c r="G3498" s="165" t="s">
        <v>4107</v>
      </c>
      <c r="H3498" s="162"/>
      <c r="I3498" s="155"/>
      <c r="J3498" s="155"/>
      <c r="K3498" s="155"/>
      <c r="L3498" s="155"/>
      <c r="M3498" s="155"/>
      <c r="N3498" s="155"/>
      <c r="O3498" s="155"/>
      <c r="P3498" s="155"/>
      <c r="Q3498" s="155"/>
      <c r="R3498" s="155"/>
      <c r="S3498" s="155"/>
      <c r="T3498" s="155"/>
      <c r="U3498" s="155"/>
      <c r="V3498" s="155"/>
      <c r="W3498" s="155"/>
      <c r="X3498" s="155"/>
      <c r="Y3498" s="155"/>
      <c r="Z3498" s="155"/>
      <c r="AA3498" s="155"/>
      <c r="AB3498" s="155"/>
      <c r="AC3498" s="155"/>
      <c r="AD3498" s="155"/>
      <c r="AE3498" s="155"/>
      <c r="AF3498" s="155"/>
      <c r="AG3498" s="155"/>
      <c r="AH3498" s="155"/>
      <c r="AI3498" s="155"/>
      <c r="AJ3498" s="155"/>
      <c r="AK3498" s="155"/>
      <c r="AL3498" s="155"/>
      <c r="AM3498" s="155"/>
      <c r="AN3498" s="155"/>
      <c r="AO3498" s="155"/>
      <c r="AP3498" s="155"/>
      <c r="AQ3498" s="155"/>
      <c r="AR3498" s="155"/>
    </row>
    <row r="3499" spans="1:44" ht="102" x14ac:dyDescent="0.3">
      <c r="A3499" s="155"/>
      <c r="B3499" s="161" t="s">
        <v>1838</v>
      </c>
      <c r="C3499" s="162" t="s">
        <v>324</v>
      </c>
      <c r="D3499" s="170">
        <v>1752.35</v>
      </c>
      <c r="E3499" s="171">
        <v>1752.35</v>
      </c>
      <c r="F3499" s="165" t="s">
        <v>4107</v>
      </c>
      <c r="G3499" s="166" t="s">
        <v>2799</v>
      </c>
      <c r="H3499" s="167"/>
      <c r="I3499" s="155"/>
      <c r="J3499" s="155"/>
      <c r="K3499" s="155"/>
      <c r="L3499" s="155"/>
      <c r="M3499" s="155"/>
      <c r="N3499" s="155"/>
      <c r="O3499" s="155"/>
      <c r="P3499" s="155"/>
      <c r="Q3499" s="155"/>
      <c r="R3499" s="155"/>
      <c r="S3499" s="155"/>
      <c r="T3499" s="155"/>
      <c r="U3499" s="155"/>
      <c r="V3499" s="155"/>
      <c r="W3499" s="155"/>
      <c r="X3499" s="155"/>
      <c r="Y3499" s="155"/>
      <c r="Z3499" s="155"/>
      <c r="AA3499" s="155"/>
      <c r="AB3499" s="155"/>
      <c r="AC3499" s="155"/>
      <c r="AD3499" s="155"/>
      <c r="AE3499" s="155"/>
      <c r="AF3499" s="155"/>
      <c r="AG3499" s="155"/>
      <c r="AH3499" s="155"/>
      <c r="AI3499" s="155"/>
      <c r="AJ3499" s="155"/>
      <c r="AK3499" s="155"/>
      <c r="AL3499" s="155"/>
      <c r="AM3499" s="155"/>
      <c r="AN3499" s="155"/>
      <c r="AO3499" s="155"/>
      <c r="AP3499" s="155"/>
      <c r="AQ3499" s="155"/>
      <c r="AR3499" s="155"/>
    </row>
    <row r="3500" spans="1:44" ht="102" hidden="1" x14ac:dyDescent="0.3">
      <c r="A3500" s="155"/>
      <c r="B3500" s="165" t="s">
        <v>4107</v>
      </c>
      <c r="C3500" s="162"/>
      <c r="D3500" s="170">
        <v>1752.35</v>
      </c>
      <c r="E3500" s="171">
        <v>1752.35</v>
      </c>
      <c r="F3500" s="166" t="s">
        <v>2799</v>
      </c>
      <c r="G3500" s="161" t="s">
        <v>2349</v>
      </c>
      <c r="H3500" s="162" t="s">
        <v>349</v>
      </c>
      <c r="I3500" s="155"/>
      <c r="J3500" s="155"/>
      <c r="K3500" s="155"/>
      <c r="L3500" s="155"/>
      <c r="M3500" s="155"/>
      <c r="N3500" s="155"/>
      <c r="O3500" s="155"/>
      <c r="P3500" s="155"/>
      <c r="Q3500" s="155"/>
      <c r="R3500" s="155"/>
      <c r="S3500" s="155"/>
      <c r="T3500" s="155"/>
      <c r="U3500" s="155"/>
      <c r="V3500" s="155"/>
      <c r="W3500" s="155"/>
      <c r="X3500" s="155"/>
      <c r="Y3500" s="155"/>
      <c r="Z3500" s="155"/>
      <c r="AA3500" s="155"/>
      <c r="AB3500" s="155"/>
      <c r="AC3500" s="155"/>
      <c r="AD3500" s="155"/>
      <c r="AE3500" s="155"/>
      <c r="AF3500" s="155"/>
      <c r="AG3500" s="155"/>
      <c r="AH3500" s="155"/>
      <c r="AI3500" s="155"/>
      <c r="AJ3500" s="155"/>
      <c r="AK3500" s="155"/>
      <c r="AL3500" s="155"/>
      <c r="AM3500" s="155"/>
      <c r="AN3500" s="155"/>
      <c r="AO3500" s="155"/>
      <c r="AP3500" s="155"/>
      <c r="AQ3500" s="155"/>
      <c r="AR3500" s="155"/>
    </row>
    <row r="3501" spans="1:44" ht="102" hidden="1" x14ac:dyDescent="0.3">
      <c r="A3501" s="155"/>
      <c r="B3501" s="166" t="s">
        <v>2799</v>
      </c>
      <c r="C3501" s="167"/>
      <c r="D3501" s="170">
        <v>1752.35</v>
      </c>
      <c r="E3501" s="171">
        <v>1752.35</v>
      </c>
      <c r="F3501" s="161" t="s">
        <v>2349</v>
      </c>
      <c r="G3501" s="165" t="s">
        <v>4107</v>
      </c>
      <c r="H3501" s="162"/>
      <c r="I3501" s="155"/>
      <c r="J3501" s="155"/>
      <c r="K3501" s="155"/>
      <c r="L3501" s="155"/>
      <c r="M3501" s="155"/>
      <c r="N3501" s="155"/>
      <c r="O3501" s="155"/>
      <c r="P3501" s="155"/>
      <c r="Q3501" s="155"/>
      <c r="R3501" s="155"/>
      <c r="S3501" s="155"/>
      <c r="T3501" s="155"/>
      <c r="U3501" s="155"/>
      <c r="V3501" s="155"/>
      <c r="W3501" s="155"/>
      <c r="X3501" s="155"/>
      <c r="Y3501" s="155"/>
      <c r="Z3501" s="155"/>
      <c r="AA3501" s="155"/>
      <c r="AB3501" s="155"/>
      <c r="AC3501" s="155"/>
      <c r="AD3501" s="155"/>
      <c r="AE3501" s="155"/>
      <c r="AF3501" s="155"/>
      <c r="AG3501" s="155"/>
      <c r="AH3501" s="155"/>
      <c r="AI3501" s="155"/>
      <c r="AJ3501" s="155"/>
      <c r="AK3501" s="155"/>
      <c r="AL3501" s="155"/>
      <c r="AM3501" s="155"/>
      <c r="AN3501" s="155"/>
      <c r="AO3501" s="155"/>
      <c r="AP3501" s="155"/>
      <c r="AQ3501" s="155"/>
      <c r="AR3501" s="155"/>
    </row>
    <row r="3502" spans="1:44" ht="102" x14ac:dyDescent="0.3">
      <c r="A3502" s="155"/>
      <c r="B3502" s="161" t="s">
        <v>2349</v>
      </c>
      <c r="C3502" s="162" t="s">
        <v>349</v>
      </c>
      <c r="D3502" s="170">
        <v>1430.23</v>
      </c>
      <c r="E3502" s="171">
        <v>1430.23</v>
      </c>
      <c r="F3502" s="165" t="s">
        <v>4107</v>
      </c>
      <c r="G3502" s="166" t="s">
        <v>3455</v>
      </c>
      <c r="H3502" s="167"/>
      <c r="I3502" s="155"/>
      <c r="J3502" s="155"/>
      <c r="K3502" s="155"/>
      <c r="L3502" s="155"/>
      <c r="M3502" s="155"/>
      <c r="N3502" s="155"/>
      <c r="O3502" s="155"/>
      <c r="P3502" s="155"/>
      <c r="Q3502" s="155"/>
      <c r="R3502" s="155"/>
      <c r="S3502" s="155"/>
      <c r="T3502" s="155"/>
      <c r="U3502" s="155"/>
      <c r="V3502" s="155"/>
      <c r="W3502" s="155"/>
      <c r="X3502" s="155"/>
      <c r="Y3502" s="155"/>
      <c r="Z3502" s="155"/>
      <c r="AA3502" s="155"/>
      <c r="AB3502" s="155"/>
      <c r="AC3502" s="155"/>
      <c r="AD3502" s="155"/>
      <c r="AE3502" s="155"/>
      <c r="AF3502" s="155"/>
      <c r="AG3502" s="155"/>
      <c r="AH3502" s="155"/>
      <c r="AI3502" s="155"/>
      <c r="AJ3502" s="155"/>
      <c r="AK3502" s="155"/>
      <c r="AL3502" s="155"/>
      <c r="AM3502" s="155"/>
      <c r="AN3502" s="155"/>
      <c r="AO3502" s="155"/>
      <c r="AP3502" s="155"/>
      <c r="AQ3502" s="155"/>
      <c r="AR3502" s="155"/>
    </row>
    <row r="3503" spans="1:44" ht="102" hidden="1" x14ac:dyDescent="0.3">
      <c r="A3503" s="155"/>
      <c r="B3503" s="165" t="s">
        <v>4107</v>
      </c>
      <c r="C3503" s="162"/>
      <c r="D3503" s="170">
        <v>1430.23</v>
      </c>
      <c r="E3503" s="171">
        <v>1430.23</v>
      </c>
      <c r="F3503" s="166" t="s">
        <v>3455</v>
      </c>
      <c r="G3503" s="161" t="s">
        <v>1808</v>
      </c>
      <c r="H3503" s="162" t="s">
        <v>237</v>
      </c>
      <c r="I3503" s="155"/>
      <c r="J3503" s="155"/>
      <c r="K3503" s="155"/>
      <c r="L3503" s="155"/>
      <c r="M3503" s="155"/>
      <c r="N3503" s="155"/>
      <c r="O3503" s="155"/>
      <c r="P3503" s="155"/>
      <c r="Q3503" s="155"/>
      <c r="R3503" s="155"/>
      <c r="S3503" s="155"/>
      <c r="T3503" s="155"/>
      <c r="U3503" s="155"/>
      <c r="V3503" s="155"/>
      <c r="W3503" s="155"/>
      <c r="X3503" s="155"/>
      <c r="Y3503" s="155"/>
      <c r="Z3503" s="155"/>
      <c r="AA3503" s="155"/>
      <c r="AB3503" s="155"/>
      <c r="AC3503" s="155"/>
      <c r="AD3503" s="155"/>
      <c r="AE3503" s="155"/>
      <c r="AF3503" s="155"/>
      <c r="AG3503" s="155"/>
      <c r="AH3503" s="155"/>
      <c r="AI3503" s="155"/>
      <c r="AJ3503" s="155"/>
      <c r="AK3503" s="155"/>
      <c r="AL3503" s="155"/>
      <c r="AM3503" s="155"/>
      <c r="AN3503" s="155"/>
      <c r="AO3503" s="155"/>
      <c r="AP3503" s="155"/>
      <c r="AQ3503" s="155"/>
      <c r="AR3503" s="155"/>
    </row>
    <row r="3504" spans="1:44" ht="102" hidden="1" x14ac:dyDescent="0.3">
      <c r="A3504" s="155"/>
      <c r="B3504" s="166" t="s">
        <v>3455</v>
      </c>
      <c r="C3504" s="167"/>
      <c r="D3504" s="170">
        <v>1430.23</v>
      </c>
      <c r="E3504" s="171">
        <v>1430.23</v>
      </c>
      <c r="F3504" s="161" t="s">
        <v>1808</v>
      </c>
      <c r="G3504" s="165" t="s">
        <v>4107</v>
      </c>
      <c r="H3504" s="162"/>
      <c r="I3504" s="155"/>
      <c r="J3504" s="155"/>
      <c r="K3504" s="155"/>
      <c r="L3504" s="155"/>
      <c r="M3504" s="155"/>
      <c r="N3504" s="155"/>
      <c r="O3504" s="155"/>
      <c r="P3504" s="155"/>
      <c r="Q3504" s="155"/>
      <c r="R3504" s="155"/>
      <c r="S3504" s="155"/>
      <c r="T3504" s="155"/>
      <c r="U3504" s="155"/>
      <c r="V3504" s="155"/>
      <c r="W3504" s="155"/>
      <c r="X3504" s="155"/>
      <c r="Y3504" s="155"/>
      <c r="Z3504" s="155"/>
      <c r="AA3504" s="155"/>
      <c r="AB3504" s="155"/>
      <c r="AC3504" s="155"/>
      <c r="AD3504" s="155"/>
      <c r="AE3504" s="155"/>
      <c r="AF3504" s="155"/>
      <c r="AG3504" s="155"/>
      <c r="AH3504" s="155"/>
      <c r="AI3504" s="155"/>
      <c r="AJ3504" s="155"/>
      <c r="AK3504" s="155"/>
      <c r="AL3504" s="155"/>
      <c r="AM3504" s="155"/>
      <c r="AN3504" s="155"/>
      <c r="AO3504" s="155"/>
      <c r="AP3504" s="155"/>
      <c r="AQ3504" s="155"/>
      <c r="AR3504" s="155"/>
    </row>
    <row r="3505" spans="1:44" ht="102" x14ac:dyDescent="0.3">
      <c r="A3505" s="155"/>
      <c r="B3505" s="161" t="s">
        <v>1808</v>
      </c>
      <c r="C3505" s="162" t="s">
        <v>237</v>
      </c>
      <c r="D3505" s="170">
        <v>1443.11</v>
      </c>
      <c r="E3505" s="171">
        <v>1443.11</v>
      </c>
      <c r="F3505" s="165" t="s">
        <v>4107</v>
      </c>
      <c r="G3505" s="166" t="s">
        <v>2800</v>
      </c>
      <c r="H3505" s="167"/>
      <c r="I3505" s="155"/>
      <c r="J3505" s="155"/>
      <c r="K3505" s="155"/>
      <c r="L3505" s="155"/>
      <c r="M3505" s="155"/>
      <c r="N3505" s="155"/>
      <c r="O3505" s="155"/>
      <c r="P3505" s="155"/>
      <c r="Q3505" s="155"/>
      <c r="R3505" s="155"/>
      <c r="S3505" s="155"/>
      <c r="T3505" s="155"/>
      <c r="U3505" s="155"/>
      <c r="V3505" s="155"/>
      <c r="W3505" s="155"/>
      <c r="X3505" s="155"/>
      <c r="Y3505" s="155"/>
      <c r="Z3505" s="155"/>
      <c r="AA3505" s="155"/>
      <c r="AB3505" s="155"/>
      <c r="AC3505" s="155"/>
      <c r="AD3505" s="155"/>
      <c r="AE3505" s="155"/>
      <c r="AF3505" s="155"/>
      <c r="AG3505" s="155"/>
      <c r="AH3505" s="155"/>
      <c r="AI3505" s="155"/>
      <c r="AJ3505" s="155"/>
      <c r="AK3505" s="155"/>
      <c r="AL3505" s="155"/>
      <c r="AM3505" s="155"/>
      <c r="AN3505" s="155"/>
      <c r="AO3505" s="155"/>
      <c r="AP3505" s="155"/>
      <c r="AQ3505" s="155"/>
      <c r="AR3505" s="155"/>
    </row>
    <row r="3506" spans="1:44" ht="102" hidden="1" x14ac:dyDescent="0.3">
      <c r="A3506" s="155"/>
      <c r="B3506" s="165" t="s">
        <v>4107</v>
      </c>
      <c r="C3506" s="162"/>
      <c r="D3506" s="170">
        <v>1443.11</v>
      </c>
      <c r="E3506" s="171">
        <v>1443.11</v>
      </c>
      <c r="F3506" s="166" t="s">
        <v>2800</v>
      </c>
      <c r="G3506" s="161" t="s">
        <v>1853</v>
      </c>
      <c r="H3506" s="162" t="s">
        <v>333</v>
      </c>
      <c r="I3506" s="155"/>
      <c r="J3506" s="155"/>
      <c r="K3506" s="155"/>
      <c r="L3506" s="155"/>
      <c r="M3506" s="155"/>
      <c r="N3506" s="155"/>
      <c r="O3506" s="155"/>
      <c r="P3506" s="155"/>
      <c r="Q3506" s="155"/>
      <c r="R3506" s="155"/>
      <c r="S3506" s="155"/>
      <c r="T3506" s="155"/>
      <c r="U3506" s="155"/>
      <c r="V3506" s="155"/>
      <c r="W3506" s="155"/>
      <c r="X3506" s="155"/>
      <c r="Y3506" s="155"/>
      <c r="Z3506" s="155"/>
      <c r="AA3506" s="155"/>
      <c r="AB3506" s="155"/>
      <c r="AC3506" s="155"/>
      <c r="AD3506" s="155"/>
      <c r="AE3506" s="155"/>
      <c r="AF3506" s="155"/>
      <c r="AG3506" s="155"/>
      <c r="AH3506" s="155"/>
      <c r="AI3506" s="155"/>
      <c r="AJ3506" s="155"/>
      <c r="AK3506" s="155"/>
      <c r="AL3506" s="155"/>
      <c r="AM3506" s="155"/>
      <c r="AN3506" s="155"/>
      <c r="AO3506" s="155"/>
      <c r="AP3506" s="155"/>
      <c r="AQ3506" s="155"/>
      <c r="AR3506" s="155"/>
    </row>
    <row r="3507" spans="1:44" ht="102" hidden="1" x14ac:dyDescent="0.3">
      <c r="A3507" s="155"/>
      <c r="B3507" s="166" t="s">
        <v>2800</v>
      </c>
      <c r="C3507" s="167"/>
      <c r="D3507" s="170">
        <v>1443.11</v>
      </c>
      <c r="E3507" s="171">
        <v>1443.11</v>
      </c>
      <c r="F3507" s="161" t="s">
        <v>1853</v>
      </c>
      <c r="G3507" s="165" t="s">
        <v>4107</v>
      </c>
      <c r="H3507" s="162"/>
      <c r="I3507" s="155"/>
      <c r="J3507" s="155"/>
      <c r="K3507" s="155"/>
      <c r="L3507" s="155"/>
      <c r="M3507" s="155"/>
      <c r="N3507" s="155"/>
      <c r="O3507" s="155"/>
      <c r="P3507" s="155"/>
      <c r="Q3507" s="155"/>
      <c r="R3507" s="155"/>
      <c r="S3507" s="155"/>
      <c r="T3507" s="155"/>
      <c r="U3507" s="155"/>
      <c r="V3507" s="155"/>
      <c r="W3507" s="155"/>
      <c r="X3507" s="155"/>
      <c r="Y3507" s="155"/>
      <c r="Z3507" s="155"/>
      <c r="AA3507" s="155"/>
      <c r="AB3507" s="155"/>
      <c r="AC3507" s="155"/>
      <c r="AD3507" s="155"/>
      <c r="AE3507" s="155"/>
      <c r="AF3507" s="155"/>
      <c r="AG3507" s="155"/>
      <c r="AH3507" s="155"/>
      <c r="AI3507" s="155"/>
      <c r="AJ3507" s="155"/>
      <c r="AK3507" s="155"/>
      <c r="AL3507" s="155"/>
      <c r="AM3507" s="155"/>
      <c r="AN3507" s="155"/>
      <c r="AO3507" s="155"/>
      <c r="AP3507" s="155"/>
      <c r="AQ3507" s="155"/>
      <c r="AR3507" s="155"/>
    </row>
    <row r="3508" spans="1:44" ht="102" x14ac:dyDescent="0.3">
      <c r="A3508" s="155"/>
      <c r="B3508" s="161" t="s">
        <v>1853</v>
      </c>
      <c r="C3508" s="162" t="s">
        <v>333</v>
      </c>
      <c r="D3508" s="170">
        <v>3466.05</v>
      </c>
      <c r="E3508" s="171">
        <v>3466.05</v>
      </c>
      <c r="F3508" s="165" t="s">
        <v>4107</v>
      </c>
      <c r="G3508" s="166" t="s">
        <v>2727</v>
      </c>
      <c r="H3508" s="167"/>
      <c r="I3508" s="155"/>
      <c r="J3508" s="155"/>
      <c r="K3508" s="155"/>
      <c r="L3508" s="155"/>
      <c r="M3508" s="155"/>
      <c r="N3508" s="155"/>
      <c r="O3508" s="155"/>
      <c r="P3508" s="155"/>
      <c r="Q3508" s="155"/>
      <c r="R3508" s="155"/>
      <c r="S3508" s="155"/>
      <c r="T3508" s="155"/>
      <c r="U3508" s="155"/>
      <c r="V3508" s="155"/>
      <c r="W3508" s="155"/>
      <c r="X3508" s="155"/>
      <c r="Y3508" s="155"/>
      <c r="Z3508" s="155"/>
      <c r="AA3508" s="155"/>
      <c r="AB3508" s="155"/>
      <c r="AC3508" s="155"/>
      <c r="AD3508" s="155"/>
      <c r="AE3508" s="155"/>
      <c r="AF3508" s="155"/>
      <c r="AG3508" s="155"/>
      <c r="AH3508" s="155"/>
      <c r="AI3508" s="155"/>
      <c r="AJ3508" s="155"/>
      <c r="AK3508" s="155"/>
      <c r="AL3508" s="155"/>
      <c r="AM3508" s="155"/>
      <c r="AN3508" s="155"/>
      <c r="AO3508" s="155"/>
      <c r="AP3508" s="155"/>
      <c r="AQ3508" s="155"/>
      <c r="AR3508" s="155"/>
    </row>
    <row r="3509" spans="1:44" ht="102" hidden="1" x14ac:dyDescent="0.3">
      <c r="A3509" s="155"/>
      <c r="B3509" s="165" t="s">
        <v>4107</v>
      </c>
      <c r="C3509" s="162"/>
      <c r="D3509" s="170">
        <v>3466.05</v>
      </c>
      <c r="E3509" s="171">
        <v>3466.05</v>
      </c>
      <c r="F3509" s="166" t="s">
        <v>2727</v>
      </c>
      <c r="G3509" s="161" t="s">
        <v>1887</v>
      </c>
      <c r="H3509" s="162" t="s">
        <v>233</v>
      </c>
      <c r="I3509" s="155"/>
      <c r="J3509" s="155"/>
      <c r="K3509" s="155"/>
      <c r="L3509" s="155"/>
      <c r="M3509" s="155"/>
      <c r="N3509" s="155"/>
      <c r="O3509" s="155"/>
      <c r="P3509" s="155"/>
      <c r="Q3509" s="155"/>
      <c r="R3509" s="155"/>
      <c r="S3509" s="155"/>
      <c r="T3509" s="155"/>
      <c r="U3509" s="155"/>
      <c r="V3509" s="155"/>
      <c r="W3509" s="155"/>
      <c r="X3509" s="155"/>
      <c r="Y3509" s="155"/>
      <c r="Z3509" s="155"/>
      <c r="AA3509" s="155"/>
      <c r="AB3509" s="155"/>
      <c r="AC3509" s="155"/>
      <c r="AD3509" s="155"/>
      <c r="AE3509" s="155"/>
      <c r="AF3509" s="155"/>
      <c r="AG3509" s="155"/>
      <c r="AH3509" s="155"/>
      <c r="AI3509" s="155"/>
      <c r="AJ3509" s="155"/>
      <c r="AK3509" s="155"/>
      <c r="AL3509" s="155"/>
      <c r="AM3509" s="155"/>
      <c r="AN3509" s="155"/>
      <c r="AO3509" s="155"/>
      <c r="AP3509" s="155"/>
      <c r="AQ3509" s="155"/>
      <c r="AR3509" s="155"/>
    </row>
    <row r="3510" spans="1:44" ht="102" hidden="1" x14ac:dyDescent="0.3">
      <c r="A3510" s="155"/>
      <c r="B3510" s="166" t="s">
        <v>2727</v>
      </c>
      <c r="C3510" s="167"/>
      <c r="D3510" s="170">
        <v>3466.05</v>
      </c>
      <c r="E3510" s="171">
        <v>3466.05</v>
      </c>
      <c r="F3510" s="161" t="s">
        <v>1887</v>
      </c>
      <c r="G3510" s="165" t="s">
        <v>4107</v>
      </c>
      <c r="H3510" s="162"/>
      <c r="I3510" s="155"/>
      <c r="J3510" s="155"/>
      <c r="K3510" s="155"/>
      <c r="L3510" s="155"/>
      <c r="M3510" s="155"/>
      <c r="N3510" s="155"/>
      <c r="O3510" s="155"/>
      <c r="P3510" s="155"/>
      <c r="Q3510" s="155"/>
      <c r="R3510" s="155"/>
      <c r="S3510" s="155"/>
      <c r="T3510" s="155"/>
      <c r="U3510" s="155"/>
      <c r="V3510" s="155"/>
      <c r="W3510" s="155"/>
      <c r="X3510" s="155"/>
      <c r="Y3510" s="155"/>
      <c r="Z3510" s="155"/>
      <c r="AA3510" s="155"/>
      <c r="AB3510" s="155"/>
      <c r="AC3510" s="155"/>
      <c r="AD3510" s="155"/>
      <c r="AE3510" s="155"/>
      <c r="AF3510" s="155"/>
      <c r="AG3510" s="155"/>
      <c r="AH3510" s="155"/>
      <c r="AI3510" s="155"/>
      <c r="AJ3510" s="155"/>
      <c r="AK3510" s="155"/>
      <c r="AL3510" s="155"/>
      <c r="AM3510" s="155"/>
      <c r="AN3510" s="155"/>
      <c r="AO3510" s="155"/>
      <c r="AP3510" s="155"/>
      <c r="AQ3510" s="155"/>
      <c r="AR3510" s="155"/>
    </row>
    <row r="3511" spans="1:44" ht="102" x14ac:dyDescent="0.3">
      <c r="A3511" s="155"/>
      <c r="B3511" s="161" t="s">
        <v>1887</v>
      </c>
      <c r="C3511" s="162" t="s">
        <v>233</v>
      </c>
      <c r="D3511" s="170">
        <v>1756.65</v>
      </c>
      <c r="E3511" s="171">
        <v>1756.65</v>
      </c>
      <c r="F3511" s="165" t="s">
        <v>4107</v>
      </c>
      <c r="G3511" s="166" t="s">
        <v>2801</v>
      </c>
      <c r="H3511" s="167"/>
      <c r="I3511" s="155"/>
      <c r="J3511" s="155"/>
      <c r="K3511" s="155"/>
      <c r="L3511" s="155"/>
      <c r="M3511" s="155"/>
      <c r="N3511" s="155"/>
      <c r="O3511" s="155"/>
      <c r="P3511" s="155"/>
      <c r="Q3511" s="155"/>
      <c r="R3511" s="155"/>
      <c r="S3511" s="155"/>
      <c r="T3511" s="155"/>
      <c r="U3511" s="155"/>
      <c r="V3511" s="155"/>
      <c r="W3511" s="155"/>
      <c r="X3511" s="155"/>
      <c r="Y3511" s="155"/>
      <c r="Z3511" s="155"/>
      <c r="AA3511" s="155"/>
      <c r="AB3511" s="155"/>
      <c r="AC3511" s="155"/>
      <c r="AD3511" s="155"/>
      <c r="AE3511" s="155"/>
      <c r="AF3511" s="155"/>
      <c r="AG3511" s="155"/>
      <c r="AH3511" s="155"/>
      <c r="AI3511" s="155"/>
      <c r="AJ3511" s="155"/>
      <c r="AK3511" s="155"/>
      <c r="AL3511" s="155"/>
      <c r="AM3511" s="155"/>
      <c r="AN3511" s="155"/>
      <c r="AO3511" s="155"/>
      <c r="AP3511" s="155"/>
      <c r="AQ3511" s="155"/>
      <c r="AR3511" s="155"/>
    </row>
    <row r="3512" spans="1:44" ht="102" hidden="1" x14ac:dyDescent="0.3">
      <c r="A3512" s="155"/>
      <c r="B3512" s="165" t="s">
        <v>4107</v>
      </c>
      <c r="C3512" s="162"/>
      <c r="D3512" s="170">
        <v>1756.65</v>
      </c>
      <c r="E3512" s="171">
        <v>1756.65</v>
      </c>
      <c r="F3512" s="166" t="s">
        <v>2801</v>
      </c>
      <c r="G3512" s="161" t="s">
        <v>1858</v>
      </c>
      <c r="H3512" s="162" t="s">
        <v>174</v>
      </c>
      <c r="I3512" s="155"/>
      <c r="J3512" s="155"/>
      <c r="K3512" s="155"/>
      <c r="L3512" s="155"/>
      <c r="M3512" s="155"/>
      <c r="N3512" s="155"/>
      <c r="O3512" s="155"/>
      <c r="P3512" s="155"/>
      <c r="Q3512" s="155"/>
      <c r="R3512" s="155"/>
      <c r="S3512" s="155"/>
      <c r="T3512" s="155"/>
      <c r="U3512" s="155"/>
      <c r="V3512" s="155"/>
      <c r="W3512" s="155"/>
      <c r="X3512" s="155"/>
      <c r="Y3512" s="155"/>
      <c r="Z3512" s="155"/>
      <c r="AA3512" s="155"/>
      <c r="AB3512" s="155"/>
      <c r="AC3512" s="155"/>
      <c r="AD3512" s="155"/>
      <c r="AE3512" s="155"/>
      <c r="AF3512" s="155"/>
      <c r="AG3512" s="155"/>
      <c r="AH3512" s="155"/>
      <c r="AI3512" s="155"/>
      <c r="AJ3512" s="155"/>
      <c r="AK3512" s="155"/>
      <c r="AL3512" s="155"/>
      <c r="AM3512" s="155"/>
      <c r="AN3512" s="155"/>
      <c r="AO3512" s="155"/>
      <c r="AP3512" s="155"/>
      <c r="AQ3512" s="155"/>
      <c r="AR3512" s="155"/>
    </row>
    <row r="3513" spans="1:44" ht="102" hidden="1" x14ac:dyDescent="0.3">
      <c r="A3513" s="155"/>
      <c r="B3513" s="166" t="s">
        <v>2801</v>
      </c>
      <c r="C3513" s="167"/>
      <c r="D3513" s="170">
        <v>1756.65</v>
      </c>
      <c r="E3513" s="171">
        <v>1756.65</v>
      </c>
      <c r="F3513" s="161" t="s">
        <v>1858</v>
      </c>
      <c r="G3513" s="165" t="s">
        <v>4107</v>
      </c>
      <c r="H3513" s="162"/>
      <c r="I3513" s="155"/>
      <c r="J3513" s="155"/>
      <c r="K3513" s="155"/>
      <c r="L3513" s="155"/>
      <c r="M3513" s="155"/>
      <c r="N3513" s="155"/>
      <c r="O3513" s="155"/>
      <c r="P3513" s="155"/>
      <c r="Q3513" s="155"/>
      <c r="R3513" s="155"/>
      <c r="S3513" s="155"/>
      <c r="T3513" s="155"/>
      <c r="U3513" s="155"/>
      <c r="V3513" s="155"/>
      <c r="W3513" s="155"/>
      <c r="X3513" s="155"/>
      <c r="Y3513" s="155"/>
      <c r="Z3513" s="155"/>
      <c r="AA3513" s="155"/>
      <c r="AB3513" s="155"/>
      <c r="AC3513" s="155"/>
      <c r="AD3513" s="155"/>
      <c r="AE3513" s="155"/>
      <c r="AF3513" s="155"/>
      <c r="AG3513" s="155"/>
      <c r="AH3513" s="155"/>
      <c r="AI3513" s="155"/>
      <c r="AJ3513" s="155"/>
      <c r="AK3513" s="155"/>
      <c r="AL3513" s="155"/>
      <c r="AM3513" s="155"/>
      <c r="AN3513" s="155"/>
      <c r="AO3513" s="155"/>
      <c r="AP3513" s="155"/>
      <c r="AQ3513" s="155"/>
      <c r="AR3513" s="155"/>
    </row>
    <row r="3514" spans="1:44" ht="102" x14ac:dyDescent="0.3">
      <c r="A3514" s="155"/>
      <c r="B3514" s="161" t="s">
        <v>1858</v>
      </c>
      <c r="C3514" s="162" t="s">
        <v>174</v>
      </c>
      <c r="D3514" s="170">
        <v>2572.69</v>
      </c>
      <c r="E3514" s="171">
        <v>2572.69</v>
      </c>
      <c r="F3514" s="165" t="s">
        <v>4107</v>
      </c>
      <c r="G3514" s="166" t="s">
        <v>2802</v>
      </c>
      <c r="H3514" s="167"/>
      <c r="I3514" s="155"/>
      <c r="J3514" s="155"/>
      <c r="K3514" s="155"/>
      <c r="L3514" s="155"/>
      <c r="M3514" s="155"/>
      <c r="N3514" s="155"/>
      <c r="O3514" s="155"/>
      <c r="P3514" s="155"/>
      <c r="Q3514" s="155"/>
      <c r="R3514" s="155"/>
      <c r="S3514" s="155"/>
      <c r="T3514" s="155"/>
      <c r="U3514" s="155"/>
      <c r="V3514" s="155"/>
      <c r="W3514" s="155"/>
      <c r="X3514" s="155"/>
      <c r="Y3514" s="155"/>
      <c r="Z3514" s="155"/>
      <c r="AA3514" s="155"/>
      <c r="AB3514" s="155"/>
      <c r="AC3514" s="155"/>
      <c r="AD3514" s="155"/>
      <c r="AE3514" s="155"/>
      <c r="AF3514" s="155"/>
      <c r="AG3514" s="155"/>
      <c r="AH3514" s="155"/>
      <c r="AI3514" s="155"/>
      <c r="AJ3514" s="155"/>
      <c r="AK3514" s="155"/>
      <c r="AL3514" s="155"/>
      <c r="AM3514" s="155"/>
      <c r="AN3514" s="155"/>
      <c r="AO3514" s="155"/>
      <c r="AP3514" s="155"/>
      <c r="AQ3514" s="155"/>
      <c r="AR3514" s="155"/>
    </row>
    <row r="3515" spans="1:44" ht="102" hidden="1" x14ac:dyDescent="0.3">
      <c r="A3515" s="155"/>
      <c r="B3515" s="165" t="s">
        <v>4107</v>
      </c>
      <c r="C3515" s="162"/>
      <c r="D3515" s="170">
        <v>2572.69</v>
      </c>
      <c r="E3515" s="171">
        <v>2572.69</v>
      </c>
      <c r="F3515" s="166" t="s">
        <v>2802</v>
      </c>
      <c r="G3515" s="161" t="s">
        <v>2327</v>
      </c>
      <c r="H3515" s="162" t="s">
        <v>261</v>
      </c>
      <c r="I3515" s="155"/>
      <c r="J3515" s="155"/>
      <c r="K3515" s="155"/>
      <c r="L3515" s="155"/>
      <c r="M3515" s="155"/>
      <c r="N3515" s="155"/>
      <c r="O3515" s="155"/>
      <c r="P3515" s="155"/>
      <c r="Q3515" s="155"/>
      <c r="R3515" s="155"/>
      <c r="S3515" s="155"/>
      <c r="T3515" s="155"/>
      <c r="U3515" s="155"/>
      <c r="V3515" s="155"/>
      <c r="W3515" s="155"/>
      <c r="X3515" s="155"/>
      <c r="Y3515" s="155"/>
      <c r="Z3515" s="155"/>
      <c r="AA3515" s="155"/>
      <c r="AB3515" s="155"/>
      <c r="AC3515" s="155"/>
      <c r="AD3515" s="155"/>
      <c r="AE3515" s="155"/>
      <c r="AF3515" s="155"/>
      <c r="AG3515" s="155"/>
      <c r="AH3515" s="155"/>
      <c r="AI3515" s="155"/>
      <c r="AJ3515" s="155"/>
      <c r="AK3515" s="155"/>
      <c r="AL3515" s="155"/>
      <c r="AM3515" s="155"/>
      <c r="AN3515" s="155"/>
      <c r="AO3515" s="155"/>
      <c r="AP3515" s="155"/>
      <c r="AQ3515" s="155"/>
      <c r="AR3515" s="155"/>
    </row>
    <row r="3516" spans="1:44" ht="102" hidden="1" x14ac:dyDescent="0.3">
      <c r="A3516" s="155"/>
      <c r="B3516" s="166" t="s">
        <v>2802</v>
      </c>
      <c r="C3516" s="167"/>
      <c r="D3516" s="170">
        <v>2572.69</v>
      </c>
      <c r="E3516" s="171">
        <v>2572.69</v>
      </c>
      <c r="F3516" s="161" t="s">
        <v>2327</v>
      </c>
      <c r="G3516" s="165" t="s">
        <v>4107</v>
      </c>
      <c r="H3516" s="162"/>
      <c r="I3516" s="155"/>
      <c r="J3516" s="155"/>
      <c r="K3516" s="155"/>
      <c r="L3516" s="155"/>
      <c r="M3516" s="155"/>
      <c r="N3516" s="155"/>
      <c r="O3516" s="155"/>
      <c r="P3516" s="155"/>
      <c r="Q3516" s="155"/>
      <c r="R3516" s="155"/>
      <c r="S3516" s="155"/>
      <c r="T3516" s="155"/>
      <c r="U3516" s="155"/>
      <c r="V3516" s="155"/>
      <c r="W3516" s="155"/>
      <c r="X3516" s="155"/>
      <c r="Y3516" s="155"/>
      <c r="Z3516" s="155"/>
      <c r="AA3516" s="155"/>
      <c r="AB3516" s="155"/>
      <c r="AC3516" s="155"/>
      <c r="AD3516" s="155"/>
      <c r="AE3516" s="155"/>
      <c r="AF3516" s="155"/>
      <c r="AG3516" s="155"/>
      <c r="AH3516" s="155"/>
      <c r="AI3516" s="155"/>
      <c r="AJ3516" s="155"/>
      <c r="AK3516" s="155"/>
      <c r="AL3516" s="155"/>
      <c r="AM3516" s="155"/>
      <c r="AN3516" s="155"/>
      <c r="AO3516" s="155"/>
      <c r="AP3516" s="155"/>
      <c r="AQ3516" s="155"/>
      <c r="AR3516" s="155"/>
    </row>
    <row r="3517" spans="1:44" ht="102" x14ac:dyDescent="0.3">
      <c r="A3517" s="155"/>
      <c r="B3517" s="161" t="s">
        <v>2327</v>
      </c>
      <c r="C3517" s="162" t="s">
        <v>261</v>
      </c>
      <c r="D3517" s="170">
        <v>1486.06</v>
      </c>
      <c r="E3517" s="171">
        <v>1486.06</v>
      </c>
      <c r="F3517" s="165" t="s">
        <v>4107</v>
      </c>
      <c r="G3517" s="166" t="s">
        <v>3456</v>
      </c>
      <c r="H3517" s="167"/>
      <c r="I3517" s="155"/>
      <c r="J3517" s="155"/>
      <c r="K3517" s="155"/>
      <c r="L3517" s="155"/>
      <c r="M3517" s="155"/>
      <c r="N3517" s="155"/>
      <c r="O3517" s="155"/>
      <c r="P3517" s="155"/>
      <c r="Q3517" s="155"/>
      <c r="R3517" s="155"/>
      <c r="S3517" s="155"/>
      <c r="T3517" s="155"/>
      <c r="U3517" s="155"/>
      <c r="V3517" s="155"/>
      <c r="W3517" s="155"/>
      <c r="X3517" s="155"/>
      <c r="Y3517" s="155"/>
      <c r="Z3517" s="155"/>
      <c r="AA3517" s="155"/>
      <c r="AB3517" s="155"/>
      <c r="AC3517" s="155"/>
      <c r="AD3517" s="155"/>
      <c r="AE3517" s="155"/>
      <c r="AF3517" s="155"/>
      <c r="AG3517" s="155"/>
      <c r="AH3517" s="155"/>
      <c r="AI3517" s="155"/>
      <c r="AJ3517" s="155"/>
      <c r="AK3517" s="155"/>
      <c r="AL3517" s="155"/>
      <c r="AM3517" s="155"/>
      <c r="AN3517" s="155"/>
      <c r="AO3517" s="155"/>
      <c r="AP3517" s="155"/>
      <c r="AQ3517" s="155"/>
      <c r="AR3517" s="155"/>
    </row>
    <row r="3518" spans="1:44" ht="102" hidden="1" x14ac:dyDescent="0.3">
      <c r="A3518" s="155"/>
      <c r="B3518" s="165" t="s">
        <v>4107</v>
      </c>
      <c r="C3518" s="162"/>
      <c r="D3518" s="170">
        <v>1486.06</v>
      </c>
      <c r="E3518" s="171">
        <v>1486.06</v>
      </c>
      <c r="F3518" s="166" t="s">
        <v>3456</v>
      </c>
      <c r="G3518" s="161" t="s">
        <v>1895</v>
      </c>
      <c r="H3518" s="162" t="s">
        <v>292</v>
      </c>
      <c r="I3518" s="155"/>
      <c r="J3518" s="155"/>
      <c r="K3518" s="155"/>
      <c r="L3518" s="155"/>
      <c r="M3518" s="155"/>
      <c r="N3518" s="155"/>
      <c r="O3518" s="155"/>
      <c r="P3518" s="155"/>
      <c r="Q3518" s="155"/>
      <c r="R3518" s="155"/>
      <c r="S3518" s="155"/>
      <c r="T3518" s="155"/>
      <c r="U3518" s="155"/>
      <c r="V3518" s="155"/>
      <c r="W3518" s="155"/>
      <c r="X3518" s="155"/>
      <c r="Y3518" s="155"/>
      <c r="Z3518" s="155"/>
      <c r="AA3518" s="155"/>
      <c r="AB3518" s="155"/>
      <c r="AC3518" s="155"/>
      <c r="AD3518" s="155"/>
      <c r="AE3518" s="155"/>
      <c r="AF3518" s="155"/>
      <c r="AG3518" s="155"/>
      <c r="AH3518" s="155"/>
      <c r="AI3518" s="155"/>
      <c r="AJ3518" s="155"/>
      <c r="AK3518" s="155"/>
      <c r="AL3518" s="155"/>
      <c r="AM3518" s="155"/>
      <c r="AN3518" s="155"/>
      <c r="AO3518" s="155"/>
      <c r="AP3518" s="155"/>
      <c r="AQ3518" s="155"/>
      <c r="AR3518" s="155"/>
    </row>
    <row r="3519" spans="1:44" ht="102" hidden="1" x14ac:dyDescent="0.3">
      <c r="A3519" s="155"/>
      <c r="B3519" s="166" t="s">
        <v>3456</v>
      </c>
      <c r="C3519" s="167"/>
      <c r="D3519" s="170">
        <v>1486.06</v>
      </c>
      <c r="E3519" s="171">
        <v>1486.06</v>
      </c>
      <c r="F3519" s="161" t="s">
        <v>1895</v>
      </c>
      <c r="G3519" s="165" t="s">
        <v>4107</v>
      </c>
      <c r="H3519" s="162"/>
      <c r="I3519" s="155"/>
      <c r="J3519" s="155"/>
      <c r="K3519" s="155"/>
      <c r="L3519" s="155"/>
      <c r="M3519" s="155"/>
      <c r="N3519" s="155"/>
      <c r="O3519" s="155"/>
      <c r="P3519" s="155"/>
      <c r="Q3519" s="155"/>
      <c r="R3519" s="155"/>
      <c r="S3519" s="155"/>
      <c r="T3519" s="155"/>
      <c r="U3519" s="155"/>
      <c r="V3519" s="155"/>
      <c r="W3519" s="155"/>
      <c r="X3519" s="155"/>
      <c r="Y3519" s="155"/>
      <c r="Z3519" s="155"/>
      <c r="AA3519" s="155"/>
      <c r="AB3519" s="155"/>
      <c r="AC3519" s="155"/>
      <c r="AD3519" s="155"/>
      <c r="AE3519" s="155"/>
      <c r="AF3519" s="155"/>
      <c r="AG3519" s="155"/>
      <c r="AH3519" s="155"/>
      <c r="AI3519" s="155"/>
      <c r="AJ3519" s="155"/>
      <c r="AK3519" s="155"/>
      <c r="AL3519" s="155"/>
      <c r="AM3519" s="155"/>
      <c r="AN3519" s="155"/>
      <c r="AO3519" s="155"/>
      <c r="AP3519" s="155"/>
      <c r="AQ3519" s="155"/>
      <c r="AR3519" s="155"/>
    </row>
    <row r="3520" spans="1:44" ht="102" x14ac:dyDescent="0.3">
      <c r="A3520" s="155"/>
      <c r="B3520" s="161" t="s">
        <v>1895</v>
      </c>
      <c r="C3520" s="162" t="s">
        <v>292</v>
      </c>
      <c r="D3520" s="170">
        <v>1395.87</v>
      </c>
      <c r="E3520" s="171">
        <v>1395.87</v>
      </c>
      <c r="F3520" s="165" t="s">
        <v>4107</v>
      </c>
      <c r="G3520" s="166" t="s">
        <v>2803</v>
      </c>
      <c r="H3520" s="167"/>
      <c r="I3520" s="155"/>
      <c r="J3520" s="155"/>
      <c r="K3520" s="155"/>
      <c r="L3520" s="155"/>
      <c r="M3520" s="155"/>
      <c r="N3520" s="155"/>
      <c r="O3520" s="155"/>
      <c r="P3520" s="155"/>
      <c r="Q3520" s="155"/>
      <c r="R3520" s="155"/>
      <c r="S3520" s="155"/>
      <c r="T3520" s="155"/>
      <c r="U3520" s="155"/>
      <c r="V3520" s="155"/>
      <c r="W3520" s="155"/>
      <c r="X3520" s="155"/>
      <c r="Y3520" s="155"/>
      <c r="Z3520" s="155"/>
      <c r="AA3520" s="155"/>
      <c r="AB3520" s="155"/>
      <c r="AC3520" s="155"/>
      <c r="AD3520" s="155"/>
      <c r="AE3520" s="155"/>
      <c r="AF3520" s="155"/>
      <c r="AG3520" s="155"/>
      <c r="AH3520" s="155"/>
      <c r="AI3520" s="155"/>
      <c r="AJ3520" s="155"/>
      <c r="AK3520" s="155"/>
      <c r="AL3520" s="155"/>
      <c r="AM3520" s="155"/>
      <c r="AN3520" s="155"/>
      <c r="AO3520" s="155"/>
      <c r="AP3520" s="155"/>
      <c r="AQ3520" s="155"/>
      <c r="AR3520" s="155"/>
    </row>
    <row r="3521" spans="1:44" ht="102" hidden="1" x14ac:dyDescent="0.3">
      <c r="A3521" s="155"/>
      <c r="B3521" s="165" t="s">
        <v>4107</v>
      </c>
      <c r="C3521" s="162"/>
      <c r="D3521" s="170">
        <v>1395.87</v>
      </c>
      <c r="E3521" s="171">
        <v>1395.87</v>
      </c>
      <c r="F3521" s="166" t="s">
        <v>2803</v>
      </c>
      <c r="G3521" s="161" t="s">
        <v>2328</v>
      </c>
      <c r="H3521" s="162" t="s">
        <v>199</v>
      </c>
      <c r="I3521" s="155"/>
      <c r="J3521" s="155"/>
      <c r="K3521" s="155"/>
      <c r="L3521" s="155"/>
      <c r="M3521" s="155"/>
      <c r="N3521" s="155"/>
      <c r="O3521" s="155"/>
      <c r="P3521" s="155"/>
      <c r="Q3521" s="155"/>
      <c r="R3521" s="155"/>
      <c r="S3521" s="155"/>
      <c r="T3521" s="155"/>
      <c r="U3521" s="155"/>
      <c r="V3521" s="155"/>
      <c r="W3521" s="155"/>
      <c r="X3521" s="155"/>
      <c r="Y3521" s="155"/>
      <c r="Z3521" s="155"/>
      <c r="AA3521" s="155"/>
      <c r="AB3521" s="155"/>
      <c r="AC3521" s="155"/>
      <c r="AD3521" s="155"/>
      <c r="AE3521" s="155"/>
      <c r="AF3521" s="155"/>
      <c r="AG3521" s="155"/>
      <c r="AH3521" s="155"/>
      <c r="AI3521" s="155"/>
      <c r="AJ3521" s="155"/>
      <c r="AK3521" s="155"/>
      <c r="AL3521" s="155"/>
      <c r="AM3521" s="155"/>
      <c r="AN3521" s="155"/>
      <c r="AO3521" s="155"/>
      <c r="AP3521" s="155"/>
      <c r="AQ3521" s="155"/>
      <c r="AR3521" s="155"/>
    </row>
    <row r="3522" spans="1:44" ht="102" hidden="1" x14ac:dyDescent="0.3">
      <c r="A3522" s="155"/>
      <c r="B3522" s="166" t="s">
        <v>2803</v>
      </c>
      <c r="C3522" s="167"/>
      <c r="D3522" s="170">
        <v>1395.87</v>
      </c>
      <c r="E3522" s="171">
        <v>1395.87</v>
      </c>
      <c r="F3522" s="161" t="s">
        <v>2328</v>
      </c>
      <c r="G3522" s="165" t="s">
        <v>4107</v>
      </c>
      <c r="H3522" s="162"/>
      <c r="I3522" s="155"/>
      <c r="J3522" s="155"/>
      <c r="K3522" s="155"/>
      <c r="L3522" s="155"/>
      <c r="M3522" s="155"/>
      <c r="N3522" s="155"/>
      <c r="O3522" s="155"/>
      <c r="P3522" s="155"/>
      <c r="Q3522" s="155"/>
      <c r="R3522" s="155"/>
      <c r="S3522" s="155"/>
      <c r="T3522" s="155"/>
      <c r="U3522" s="155"/>
      <c r="V3522" s="155"/>
      <c r="W3522" s="155"/>
      <c r="X3522" s="155"/>
      <c r="Y3522" s="155"/>
      <c r="Z3522" s="155"/>
      <c r="AA3522" s="155"/>
      <c r="AB3522" s="155"/>
      <c r="AC3522" s="155"/>
      <c r="AD3522" s="155"/>
      <c r="AE3522" s="155"/>
      <c r="AF3522" s="155"/>
      <c r="AG3522" s="155"/>
      <c r="AH3522" s="155"/>
      <c r="AI3522" s="155"/>
      <c r="AJ3522" s="155"/>
      <c r="AK3522" s="155"/>
      <c r="AL3522" s="155"/>
      <c r="AM3522" s="155"/>
      <c r="AN3522" s="155"/>
      <c r="AO3522" s="155"/>
      <c r="AP3522" s="155"/>
      <c r="AQ3522" s="155"/>
      <c r="AR3522" s="155"/>
    </row>
    <row r="3523" spans="1:44" ht="102" x14ac:dyDescent="0.3">
      <c r="A3523" s="155"/>
      <c r="B3523" s="161" t="s">
        <v>2328</v>
      </c>
      <c r="C3523" s="162" t="s">
        <v>199</v>
      </c>
      <c r="D3523" s="170">
        <v>2641.41</v>
      </c>
      <c r="E3523" s="171">
        <v>2641.41</v>
      </c>
      <c r="F3523" s="165" t="s">
        <v>4107</v>
      </c>
      <c r="G3523" s="166" t="s">
        <v>3496</v>
      </c>
      <c r="H3523" s="167"/>
      <c r="I3523" s="155"/>
      <c r="J3523" s="155"/>
      <c r="K3523" s="155"/>
      <c r="L3523" s="155"/>
      <c r="M3523" s="155"/>
      <c r="N3523" s="155"/>
      <c r="O3523" s="155"/>
      <c r="P3523" s="155"/>
      <c r="Q3523" s="155"/>
      <c r="R3523" s="155"/>
      <c r="S3523" s="155"/>
      <c r="T3523" s="155"/>
      <c r="U3523" s="155"/>
      <c r="V3523" s="155"/>
      <c r="W3523" s="155"/>
      <c r="X3523" s="155"/>
      <c r="Y3523" s="155"/>
      <c r="Z3523" s="155"/>
      <c r="AA3523" s="155"/>
      <c r="AB3523" s="155"/>
      <c r="AC3523" s="155"/>
      <c r="AD3523" s="155"/>
      <c r="AE3523" s="155"/>
      <c r="AF3523" s="155"/>
      <c r="AG3523" s="155"/>
      <c r="AH3523" s="155"/>
      <c r="AI3523" s="155"/>
      <c r="AJ3523" s="155"/>
      <c r="AK3523" s="155"/>
      <c r="AL3523" s="155"/>
      <c r="AM3523" s="155"/>
      <c r="AN3523" s="155"/>
      <c r="AO3523" s="155"/>
      <c r="AP3523" s="155"/>
      <c r="AQ3523" s="155"/>
      <c r="AR3523" s="155"/>
    </row>
    <row r="3524" spans="1:44" ht="102" hidden="1" x14ac:dyDescent="0.3">
      <c r="A3524" s="155"/>
      <c r="B3524" s="165" t="s">
        <v>4107</v>
      </c>
      <c r="C3524" s="162"/>
      <c r="D3524" s="170">
        <v>2641.41</v>
      </c>
      <c r="E3524" s="171">
        <v>2641.41</v>
      </c>
      <c r="F3524" s="166" t="s">
        <v>3496</v>
      </c>
      <c r="G3524" s="161" t="s">
        <v>1286</v>
      </c>
      <c r="H3524" s="162" t="s">
        <v>260</v>
      </c>
      <c r="I3524" s="155"/>
      <c r="J3524" s="155"/>
      <c r="K3524" s="155"/>
      <c r="L3524" s="155"/>
      <c r="M3524" s="155"/>
      <c r="N3524" s="155"/>
      <c r="O3524" s="155"/>
      <c r="P3524" s="155"/>
      <c r="Q3524" s="155"/>
      <c r="R3524" s="155"/>
      <c r="S3524" s="155"/>
      <c r="T3524" s="155"/>
      <c r="U3524" s="155"/>
      <c r="V3524" s="155"/>
      <c r="W3524" s="155"/>
      <c r="X3524" s="155"/>
      <c r="Y3524" s="155"/>
      <c r="Z3524" s="155"/>
      <c r="AA3524" s="155"/>
      <c r="AB3524" s="155"/>
      <c r="AC3524" s="155"/>
      <c r="AD3524" s="155"/>
      <c r="AE3524" s="155"/>
      <c r="AF3524" s="155"/>
      <c r="AG3524" s="155"/>
      <c r="AH3524" s="155"/>
      <c r="AI3524" s="155"/>
      <c r="AJ3524" s="155"/>
      <c r="AK3524" s="155"/>
      <c r="AL3524" s="155"/>
      <c r="AM3524" s="155"/>
      <c r="AN3524" s="155"/>
      <c r="AO3524" s="155"/>
      <c r="AP3524" s="155"/>
      <c r="AQ3524" s="155"/>
      <c r="AR3524" s="155"/>
    </row>
    <row r="3525" spans="1:44" ht="102" hidden="1" x14ac:dyDescent="0.3">
      <c r="A3525" s="155"/>
      <c r="B3525" s="166" t="s">
        <v>3496</v>
      </c>
      <c r="C3525" s="167"/>
      <c r="D3525" s="170">
        <v>2641.41</v>
      </c>
      <c r="E3525" s="171">
        <v>2641.41</v>
      </c>
      <c r="F3525" s="161" t="s">
        <v>1286</v>
      </c>
      <c r="G3525" s="165" t="s">
        <v>4107</v>
      </c>
      <c r="H3525" s="162"/>
      <c r="I3525" s="155"/>
      <c r="J3525" s="155"/>
      <c r="K3525" s="155"/>
      <c r="L3525" s="155"/>
      <c r="M3525" s="155"/>
      <c r="N3525" s="155"/>
      <c r="O3525" s="155"/>
      <c r="P3525" s="155"/>
      <c r="Q3525" s="155"/>
      <c r="R3525" s="155"/>
      <c r="S3525" s="155"/>
      <c r="T3525" s="155"/>
      <c r="U3525" s="155"/>
      <c r="V3525" s="155"/>
      <c r="W3525" s="155"/>
      <c r="X3525" s="155"/>
      <c r="Y3525" s="155"/>
      <c r="Z3525" s="155"/>
      <c r="AA3525" s="155"/>
      <c r="AB3525" s="155"/>
      <c r="AC3525" s="155"/>
      <c r="AD3525" s="155"/>
      <c r="AE3525" s="155"/>
      <c r="AF3525" s="155"/>
      <c r="AG3525" s="155"/>
      <c r="AH3525" s="155"/>
      <c r="AI3525" s="155"/>
      <c r="AJ3525" s="155"/>
      <c r="AK3525" s="155"/>
      <c r="AL3525" s="155"/>
      <c r="AM3525" s="155"/>
      <c r="AN3525" s="155"/>
      <c r="AO3525" s="155"/>
      <c r="AP3525" s="155"/>
      <c r="AQ3525" s="155"/>
      <c r="AR3525" s="155"/>
    </row>
    <row r="3526" spans="1:44" ht="102" x14ac:dyDescent="0.3">
      <c r="A3526" s="155"/>
      <c r="B3526" s="161" t="s">
        <v>1286</v>
      </c>
      <c r="C3526" s="162" t="s">
        <v>260</v>
      </c>
      <c r="D3526" s="170">
        <v>1679.34</v>
      </c>
      <c r="E3526" s="171">
        <v>1679.34</v>
      </c>
      <c r="F3526" s="165" t="s">
        <v>4107</v>
      </c>
      <c r="G3526" s="166" t="s">
        <v>2804</v>
      </c>
      <c r="H3526" s="167"/>
      <c r="I3526" s="155"/>
      <c r="J3526" s="155"/>
      <c r="K3526" s="155"/>
      <c r="L3526" s="155"/>
      <c r="M3526" s="155"/>
      <c r="N3526" s="155"/>
      <c r="O3526" s="155"/>
      <c r="P3526" s="155"/>
      <c r="Q3526" s="155"/>
      <c r="R3526" s="155"/>
      <c r="S3526" s="155"/>
      <c r="T3526" s="155"/>
      <c r="U3526" s="155"/>
      <c r="V3526" s="155"/>
      <c r="W3526" s="155"/>
      <c r="X3526" s="155"/>
      <c r="Y3526" s="155"/>
      <c r="Z3526" s="155"/>
      <c r="AA3526" s="155"/>
      <c r="AB3526" s="155"/>
      <c r="AC3526" s="155"/>
      <c r="AD3526" s="155"/>
      <c r="AE3526" s="155"/>
      <c r="AF3526" s="155"/>
      <c r="AG3526" s="155"/>
      <c r="AH3526" s="155"/>
      <c r="AI3526" s="155"/>
      <c r="AJ3526" s="155"/>
      <c r="AK3526" s="155"/>
      <c r="AL3526" s="155"/>
      <c r="AM3526" s="155"/>
      <c r="AN3526" s="155"/>
      <c r="AO3526" s="155"/>
      <c r="AP3526" s="155"/>
      <c r="AQ3526" s="155"/>
      <c r="AR3526" s="155"/>
    </row>
    <row r="3527" spans="1:44" ht="102" hidden="1" x14ac:dyDescent="0.3">
      <c r="A3527" s="155"/>
      <c r="B3527" s="165" t="s">
        <v>4107</v>
      </c>
      <c r="C3527" s="162"/>
      <c r="D3527" s="170">
        <v>1679.34</v>
      </c>
      <c r="E3527" s="171">
        <v>1679.34</v>
      </c>
      <c r="F3527" s="166" t="s">
        <v>2804</v>
      </c>
      <c r="G3527" s="161" t="s">
        <v>1697</v>
      </c>
      <c r="H3527" s="162" t="s">
        <v>341</v>
      </c>
      <c r="I3527" s="155"/>
      <c r="J3527" s="155"/>
      <c r="K3527" s="155"/>
      <c r="L3527" s="155"/>
      <c r="M3527" s="155"/>
      <c r="N3527" s="155"/>
      <c r="O3527" s="155"/>
      <c r="P3527" s="155"/>
      <c r="Q3527" s="155"/>
      <c r="R3527" s="155"/>
      <c r="S3527" s="155"/>
      <c r="T3527" s="155"/>
      <c r="U3527" s="155"/>
      <c r="V3527" s="155"/>
      <c r="W3527" s="155"/>
      <c r="X3527" s="155"/>
      <c r="Y3527" s="155"/>
      <c r="Z3527" s="155"/>
      <c r="AA3527" s="155"/>
      <c r="AB3527" s="155"/>
      <c r="AC3527" s="155"/>
      <c r="AD3527" s="155"/>
      <c r="AE3527" s="155"/>
      <c r="AF3527" s="155"/>
      <c r="AG3527" s="155"/>
      <c r="AH3527" s="155"/>
      <c r="AI3527" s="155"/>
      <c r="AJ3527" s="155"/>
      <c r="AK3527" s="155"/>
      <c r="AL3527" s="155"/>
      <c r="AM3527" s="155"/>
      <c r="AN3527" s="155"/>
      <c r="AO3527" s="155"/>
      <c r="AP3527" s="155"/>
      <c r="AQ3527" s="155"/>
      <c r="AR3527" s="155"/>
    </row>
    <row r="3528" spans="1:44" ht="102" hidden="1" x14ac:dyDescent="0.3">
      <c r="A3528" s="155"/>
      <c r="B3528" s="166" t="s">
        <v>2804</v>
      </c>
      <c r="C3528" s="167"/>
      <c r="D3528" s="170">
        <v>1679.34</v>
      </c>
      <c r="E3528" s="171">
        <v>1679.34</v>
      </c>
      <c r="F3528" s="161" t="s">
        <v>1697</v>
      </c>
      <c r="G3528" s="165" t="s">
        <v>4107</v>
      </c>
      <c r="H3528" s="162"/>
      <c r="I3528" s="155"/>
      <c r="J3528" s="155"/>
      <c r="K3528" s="155"/>
      <c r="L3528" s="155"/>
      <c r="M3528" s="155"/>
      <c r="N3528" s="155"/>
      <c r="O3528" s="155"/>
      <c r="P3528" s="155"/>
      <c r="Q3528" s="155"/>
      <c r="R3528" s="155"/>
      <c r="S3528" s="155"/>
      <c r="T3528" s="155"/>
      <c r="U3528" s="155"/>
      <c r="V3528" s="155"/>
      <c r="W3528" s="155"/>
      <c r="X3528" s="155"/>
      <c r="Y3528" s="155"/>
      <c r="Z3528" s="155"/>
      <c r="AA3528" s="155"/>
      <c r="AB3528" s="155"/>
      <c r="AC3528" s="155"/>
      <c r="AD3528" s="155"/>
      <c r="AE3528" s="155"/>
      <c r="AF3528" s="155"/>
      <c r="AG3528" s="155"/>
      <c r="AH3528" s="155"/>
      <c r="AI3528" s="155"/>
      <c r="AJ3528" s="155"/>
      <c r="AK3528" s="155"/>
      <c r="AL3528" s="155"/>
      <c r="AM3528" s="155"/>
      <c r="AN3528" s="155"/>
      <c r="AO3528" s="155"/>
      <c r="AP3528" s="155"/>
      <c r="AQ3528" s="155"/>
      <c r="AR3528" s="155"/>
    </row>
    <row r="3529" spans="1:44" ht="102" x14ac:dyDescent="0.3">
      <c r="A3529" s="155"/>
      <c r="B3529" s="161" t="s">
        <v>1697</v>
      </c>
      <c r="C3529" s="162" t="s">
        <v>341</v>
      </c>
      <c r="D3529" s="170">
        <v>1365.8</v>
      </c>
      <c r="E3529" s="171">
        <v>1365.8</v>
      </c>
      <c r="F3529" s="165" t="s">
        <v>4107</v>
      </c>
      <c r="G3529" s="166" t="s">
        <v>2805</v>
      </c>
      <c r="H3529" s="167"/>
      <c r="I3529" s="155"/>
      <c r="J3529" s="155"/>
      <c r="K3529" s="155"/>
      <c r="L3529" s="155"/>
      <c r="M3529" s="155"/>
      <c r="N3529" s="155"/>
      <c r="O3529" s="155"/>
      <c r="P3529" s="155"/>
      <c r="Q3529" s="155"/>
      <c r="R3529" s="155"/>
      <c r="S3529" s="155"/>
      <c r="T3529" s="155"/>
      <c r="U3529" s="155"/>
      <c r="V3529" s="155"/>
      <c r="W3529" s="155"/>
      <c r="X3529" s="155"/>
      <c r="Y3529" s="155"/>
      <c r="Z3529" s="155"/>
      <c r="AA3529" s="155"/>
      <c r="AB3529" s="155"/>
      <c r="AC3529" s="155"/>
      <c r="AD3529" s="155"/>
      <c r="AE3529" s="155"/>
      <c r="AF3529" s="155"/>
      <c r="AG3529" s="155"/>
      <c r="AH3529" s="155"/>
      <c r="AI3529" s="155"/>
      <c r="AJ3529" s="155"/>
      <c r="AK3529" s="155"/>
      <c r="AL3529" s="155"/>
      <c r="AM3529" s="155"/>
      <c r="AN3529" s="155"/>
      <c r="AO3529" s="155"/>
      <c r="AP3529" s="155"/>
      <c r="AQ3529" s="155"/>
      <c r="AR3529" s="155"/>
    </row>
    <row r="3530" spans="1:44" ht="102" hidden="1" x14ac:dyDescent="0.3">
      <c r="A3530" s="155"/>
      <c r="B3530" s="165" t="s">
        <v>4107</v>
      </c>
      <c r="C3530" s="162"/>
      <c r="D3530" s="170">
        <v>1365.8</v>
      </c>
      <c r="E3530" s="171">
        <v>1365.8</v>
      </c>
      <c r="F3530" s="166" t="s">
        <v>2805</v>
      </c>
      <c r="G3530" s="161" t="s">
        <v>1368</v>
      </c>
      <c r="H3530" s="162" t="s">
        <v>332</v>
      </c>
      <c r="I3530" s="155"/>
      <c r="J3530" s="155"/>
      <c r="K3530" s="155"/>
      <c r="L3530" s="155"/>
      <c r="M3530" s="155"/>
      <c r="N3530" s="155"/>
      <c r="O3530" s="155"/>
      <c r="P3530" s="155"/>
      <c r="Q3530" s="155"/>
      <c r="R3530" s="155"/>
      <c r="S3530" s="155"/>
      <c r="T3530" s="155"/>
      <c r="U3530" s="155"/>
      <c r="V3530" s="155"/>
      <c r="W3530" s="155"/>
      <c r="X3530" s="155"/>
      <c r="Y3530" s="155"/>
      <c r="Z3530" s="155"/>
      <c r="AA3530" s="155"/>
      <c r="AB3530" s="155"/>
      <c r="AC3530" s="155"/>
      <c r="AD3530" s="155"/>
      <c r="AE3530" s="155"/>
      <c r="AF3530" s="155"/>
      <c r="AG3530" s="155"/>
      <c r="AH3530" s="155"/>
      <c r="AI3530" s="155"/>
      <c r="AJ3530" s="155"/>
      <c r="AK3530" s="155"/>
      <c r="AL3530" s="155"/>
      <c r="AM3530" s="155"/>
      <c r="AN3530" s="155"/>
      <c r="AO3530" s="155"/>
      <c r="AP3530" s="155"/>
      <c r="AQ3530" s="155"/>
      <c r="AR3530" s="155"/>
    </row>
    <row r="3531" spans="1:44" ht="102" hidden="1" x14ac:dyDescent="0.3">
      <c r="A3531" s="155"/>
      <c r="B3531" s="166" t="s">
        <v>2805</v>
      </c>
      <c r="C3531" s="167"/>
      <c r="D3531" s="170">
        <v>1365.8</v>
      </c>
      <c r="E3531" s="171">
        <v>1365.8</v>
      </c>
      <c r="F3531" s="161" t="s">
        <v>1368</v>
      </c>
      <c r="G3531" s="165" t="s">
        <v>4107</v>
      </c>
      <c r="H3531" s="162"/>
      <c r="I3531" s="155"/>
      <c r="J3531" s="155"/>
      <c r="K3531" s="155"/>
      <c r="L3531" s="155"/>
      <c r="M3531" s="155"/>
      <c r="N3531" s="155"/>
      <c r="O3531" s="155"/>
      <c r="P3531" s="155"/>
      <c r="Q3531" s="155"/>
      <c r="R3531" s="155"/>
      <c r="S3531" s="155"/>
      <c r="T3531" s="155"/>
      <c r="U3531" s="155"/>
      <c r="V3531" s="155"/>
      <c r="W3531" s="155"/>
      <c r="X3531" s="155"/>
      <c r="Y3531" s="155"/>
      <c r="Z3531" s="155"/>
      <c r="AA3531" s="155"/>
      <c r="AB3531" s="155"/>
      <c r="AC3531" s="155"/>
      <c r="AD3531" s="155"/>
      <c r="AE3531" s="155"/>
      <c r="AF3531" s="155"/>
      <c r="AG3531" s="155"/>
      <c r="AH3531" s="155"/>
      <c r="AI3531" s="155"/>
      <c r="AJ3531" s="155"/>
      <c r="AK3531" s="155"/>
      <c r="AL3531" s="155"/>
      <c r="AM3531" s="155"/>
      <c r="AN3531" s="155"/>
      <c r="AO3531" s="155"/>
      <c r="AP3531" s="155"/>
      <c r="AQ3531" s="155"/>
      <c r="AR3531" s="155"/>
    </row>
    <row r="3532" spans="1:44" ht="102" x14ac:dyDescent="0.3">
      <c r="A3532" s="155"/>
      <c r="B3532" s="161" t="s">
        <v>1368</v>
      </c>
      <c r="C3532" s="162" t="s">
        <v>332</v>
      </c>
      <c r="D3532" s="170">
        <v>1378.69</v>
      </c>
      <c r="E3532" s="171">
        <v>1378.69</v>
      </c>
      <c r="F3532" s="165" t="s">
        <v>4107</v>
      </c>
      <c r="G3532" s="166" t="s">
        <v>2806</v>
      </c>
      <c r="H3532" s="167"/>
      <c r="I3532" s="155"/>
      <c r="J3532" s="155"/>
      <c r="K3532" s="155"/>
      <c r="L3532" s="155"/>
      <c r="M3532" s="155"/>
      <c r="N3532" s="155"/>
      <c r="O3532" s="155"/>
      <c r="P3532" s="155"/>
      <c r="Q3532" s="155"/>
      <c r="R3532" s="155"/>
      <c r="S3532" s="155"/>
      <c r="T3532" s="155"/>
      <c r="U3532" s="155"/>
      <c r="V3532" s="155"/>
      <c r="W3532" s="155"/>
      <c r="X3532" s="155"/>
      <c r="Y3532" s="155"/>
      <c r="Z3532" s="155"/>
      <c r="AA3532" s="155"/>
      <c r="AB3532" s="155"/>
      <c r="AC3532" s="155"/>
      <c r="AD3532" s="155"/>
      <c r="AE3532" s="155"/>
      <c r="AF3532" s="155"/>
      <c r="AG3532" s="155"/>
      <c r="AH3532" s="155"/>
      <c r="AI3532" s="155"/>
      <c r="AJ3532" s="155"/>
      <c r="AK3532" s="155"/>
      <c r="AL3532" s="155"/>
      <c r="AM3532" s="155"/>
      <c r="AN3532" s="155"/>
      <c r="AO3532" s="155"/>
      <c r="AP3532" s="155"/>
      <c r="AQ3532" s="155"/>
      <c r="AR3532" s="155"/>
    </row>
    <row r="3533" spans="1:44" ht="102" hidden="1" x14ac:dyDescent="0.3">
      <c r="A3533" s="155"/>
      <c r="B3533" s="165" t="s">
        <v>4107</v>
      </c>
      <c r="C3533" s="162"/>
      <c r="D3533" s="170">
        <v>1378.69</v>
      </c>
      <c r="E3533" s="171">
        <v>1378.69</v>
      </c>
      <c r="F3533" s="166" t="s">
        <v>2806</v>
      </c>
      <c r="G3533" s="161" t="s">
        <v>1708</v>
      </c>
      <c r="H3533" s="162" t="s">
        <v>339</v>
      </c>
      <c r="I3533" s="155"/>
      <c r="J3533" s="155"/>
      <c r="K3533" s="155"/>
      <c r="L3533" s="155"/>
      <c r="M3533" s="155"/>
      <c r="N3533" s="155"/>
      <c r="O3533" s="155"/>
      <c r="P3533" s="155"/>
      <c r="Q3533" s="155"/>
      <c r="R3533" s="155"/>
      <c r="S3533" s="155"/>
      <c r="T3533" s="155"/>
      <c r="U3533" s="155"/>
      <c r="V3533" s="155"/>
      <c r="W3533" s="155"/>
      <c r="X3533" s="155"/>
      <c r="Y3533" s="155"/>
      <c r="Z3533" s="155"/>
      <c r="AA3533" s="155"/>
      <c r="AB3533" s="155"/>
      <c r="AC3533" s="155"/>
      <c r="AD3533" s="155"/>
      <c r="AE3533" s="155"/>
      <c r="AF3533" s="155"/>
      <c r="AG3533" s="155"/>
      <c r="AH3533" s="155"/>
      <c r="AI3533" s="155"/>
      <c r="AJ3533" s="155"/>
      <c r="AK3533" s="155"/>
      <c r="AL3533" s="155"/>
      <c r="AM3533" s="155"/>
      <c r="AN3533" s="155"/>
      <c r="AO3533" s="155"/>
      <c r="AP3533" s="155"/>
      <c r="AQ3533" s="155"/>
      <c r="AR3533" s="155"/>
    </row>
    <row r="3534" spans="1:44" ht="102" hidden="1" x14ac:dyDescent="0.3">
      <c r="A3534" s="155"/>
      <c r="B3534" s="166" t="s">
        <v>2806</v>
      </c>
      <c r="C3534" s="167"/>
      <c r="D3534" s="170">
        <v>1378.69</v>
      </c>
      <c r="E3534" s="171">
        <v>1378.69</v>
      </c>
      <c r="F3534" s="161" t="s">
        <v>1708</v>
      </c>
      <c r="G3534" s="165" t="s">
        <v>4107</v>
      </c>
      <c r="H3534" s="162"/>
      <c r="I3534" s="155"/>
      <c r="J3534" s="155"/>
      <c r="K3534" s="155"/>
      <c r="L3534" s="155"/>
      <c r="M3534" s="155"/>
      <c r="N3534" s="155"/>
      <c r="O3534" s="155"/>
      <c r="P3534" s="155"/>
      <c r="Q3534" s="155"/>
      <c r="R3534" s="155"/>
      <c r="S3534" s="155"/>
      <c r="T3534" s="155"/>
      <c r="U3534" s="155"/>
      <c r="V3534" s="155"/>
      <c r="W3534" s="155"/>
      <c r="X3534" s="155"/>
      <c r="Y3534" s="155"/>
      <c r="Z3534" s="155"/>
      <c r="AA3534" s="155"/>
      <c r="AB3534" s="155"/>
      <c r="AC3534" s="155"/>
      <c r="AD3534" s="155"/>
      <c r="AE3534" s="155"/>
      <c r="AF3534" s="155"/>
      <c r="AG3534" s="155"/>
      <c r="AH3534" s="155"/>
      <c r="AI3534" s="155"/>
      <c r="AJ3534" s="155"/>
      <c r="AK3534" s="155"/>
      <c r="AL3534" s="155"/>
      <c r="AM3534" s="155"/>
      <c r="AN3534" s="155"/>
      <c r="AO3534" s="155"/>
      <c r="AP3534" s="155"/>
      <c r="AQ3534" s="155"/>
      <c r="AR3534" s="155"/>
    </row>
    <row r="3535" spans="1:44" ht="102" x14ac:dyDescent="0.3">
      <c r="A3535" s="155"/>
      <c r="B3535" s="161" t="s">
        <v>1708</v>
      </c>
      <c r="C3535" s="162" t="s">
        <v>339</v>
      </c>
      <c r="D3535" s="170">
        <v>1687.93</v>
      </c>
      <c r="E3535" s="171">
        <v>1687.93</v>
      </c>
      <c r="F3535" s="165" t="s">
        <v>4107</v>
      </c>
      <c r="G3535" s="166" t="s">
        <v>2807</v>
      </c>
      <c r="H3535" s="167"/>
      <c r="I3535" s="155"/>
      <c r="J3535" s="155"/>
      <c r="K3535" s="155"/>
      <c r="L3535" s="155"/>
      <c r="M3535" s="155"/>
      <c r="N3535" s="155"/>
      <c r="O3535" s="155"/>
      <c r="P3535" s="155"/>
      <c r="Q3535" s="155"/>
      <c r="R3535" s="155"/>
      <c r="S3535" s="155"/>
      <c r="T3535" s="155"/>
      <c r="U3535" s="155"/>
      <c r="V3535" s="155"/>
      <c r="W3535" s="155"/>
      <c r="X3535" s="155"/>
      <c r="Y3535" s="155"/>
      <c r="Z3535" s="155"/>
      <c r="AA3535" s="155"/>
      <c r="AB3535" s="155"/>
      <c r="AC3535" s="155"/>
      <c r="AD3535" s="155"/>
      <c r="AE3535" s="155"/>
      <c r="AF3535" s="155"/>
      <c r="AG3535" s="155"/>
      <c r="AH3535" s="155"/>
      <c r="AI3535" s="155"/>
      <c r="AJ3535" s="155"/>
      <c r="AK3535" s="155"/>
      <c r="AL3535" s="155"/>
      <c r="AM3535" s="155"/>
      <c r="AN3535" s="155"/>
      <c r="AO3535" s="155"/>
      <c r="AP3535" s="155"/>
      <c r="AQ3535" s="155"/>
      <c r="AR3535" s="155"/>
    </row>
    <row r="3536" spans="1:44" ht="102" hidden="1" x14ac:dyDescent="0.3">
      <c r="A3536" s="155"/>
      <c r="B3536" s="165" t="s">
        <v>4107</v>
      </c>
      <c r="C3536" s="162"/>
      <c r="D3536" s="170">
        <v>1687.93</v>
      </c>
      <c r="E3536" s="171">
        <v>1687.93</v>
      </c>
      <c r="F3536" s="166" t="s">
        <v>2807</v>
      </c>
      <c r="G3536" s="161" t="s">
        <v>2287</v>
      </c>
      <c r="H3536" s="162" t="s">
        <v>346</v>
      </c>
      <c r="I3536" s="155"/>
      <c r="J3536" s="155"/>
      <c r="K3536" s="155"/>
      <c r="L3536" s="155"/>
      <c r="M3536" s="155"/>
      <c r="N3536" s="155"/>
      <c r="O3536" s="155"/>
      <c r="P3536" s="155"/>
      <c r="Q3536" s="155"/>
      <c r="R3536" s="155"/>
      <c r="S3536" s="155"/>
      <c r="T3536" s="155"/>
      <c r="U3536" s="155"/>
      <c r="V3536" s="155"/>
      <c r="W3536" s="155"/>
      <c r="X3536" s="155"/>
      <c r="Y3536" s="155"/>
      <c r="Z3536" s="155"/>
      <c r="AA3536" s="155"/>
      <c r="AB3536" s="155"/>
      <c r="AC3536" s="155"/>
      <c r="AD3536" s="155"/>
      <c r="AE3536" s="155"/>
      <c r="AF3536" s="155"/>
      <c r="AG3536" s="155"/>
      <c r="AH3536" s="155"/>
      <c r="AI3536" s="155"/>
      <c r="AJ3536" s="155"/>
      <c r="AK3536" s="155"/>
      <c r="AL3536" s="155"/>
      <c r="AM3536" s="155"/>
      <c r="AN3536" s="155"/>
      <c r="AO3536" s="155"/>
      <c r="AP3536" s="155"/>
      <c r="AQ3536" s="155"/>
      <c r="AR3536" s="155"/>
    </row>
    <row r="3537" spans="1:44" ht="102" hidden="1" x14ac:dyDescent="0.3">
      <c r="A3537" s="155"/>
      <c r="B3537" s="166" t="s">
        <v>2807</v>
      </c>
      <c r="C3537" s="167"/>
      <c r="D3537" s="170">
        <v>1687.93</v>
      </c>
      <c r="E3537" s="171">
        <v>1687.93</v>
      </c>
      <c r="F3537" s="161" t="s">
        <v>2287</v>
      </c>
      <c r="G3537" s="165" t="s">
        <v>4107</v>
      </c>
      <c r="H3537" s="162"/>
      <c r="I3537" s="155"/>
      <c r="J3537" s="155"/>
      <c r="K3537" s="155"/>
      <c r="L3537" s="155"/>
      <c r="M3537" s="155"/>
      <c r="N3537" s="155"/>
      <c r="O3537" s="155"/>
      <c r="P3537" s="155"/>
      <c r="Q3537" s="155"/>
      <c r="R3537" s="155"/>
      <c r="S3537" s="155"/>
      <c r="T3537" s="155"/>
      <c r="U3537" s="155"/>
      <c r="V3537" s="155"/>
      <c r="W3537" s="155"/>
      <c r="X3537" s="155"/>
      <c r="Y3537" s="155"/>
      <c r="Z3537" s="155"/>
      <c r="AA3537" s="155"/>
      <c r="AB3537" s="155"/>
      <c r="AC3537" s="155"/>
      <c r="AD3537" s="155"/>
      <c r="AE3537" s="155"/>
      <c r="AF3537" s="155"/>
      <c r="AG3537" s="155"/>
      <c r="AH3537" s="155"/>
      <c r="AI3537" s="155"/>
      <c r="AJ3537" s="155"/>
      <c r="AK3537" s="155"/>
      <c r="AL3537" s="155"/>
      <c r="AM3537" s="155"/>
      <c r="AN3537" s="155"/>
      <c r="AO3537" s="155"/>
      <c r="AP3537" s="155"/>
      <c r="AQ3537" s="155"/>
      <c r="AR3537" s="155"/>
    </row>
    <row r="3538" spans="1:44" ht="102" x14ac:dyDescent="0.3">
      <c r="A3538" s="155"/>
      <c r="B3538" s="161" t="s">
        <v>2287</v>
      </c>
      <c r="C3538" s="162" t="s">
        <v>346</v>
      </c>
      <c r="D3538" s="170">
        <v>2534.04</v>
      </c>
      <c r="E3538" s="171">
        <v>2534.04</v>
      </c>
      <c r="F3538" s="165" t="s">
        <v>4107</v>
      </c>
      <c r="G3538" s="166" t="s">
        <v>3484</v>
      </c>
      <c r="H3538" s="167"/>
      <c r="I3538" s="155"/>
      <c r="J3538" s="155"/>
      <c r="K3538" s="155"/>
      <c r="L3538" s="155"/>
      <c r="M3538" s="155"/>
      <c r="N3538" s="155"/>
      <c r="O3538" s="155"/>
      <c r="P3538" s="155"/>
      <c r="Q3538" s="155"/>
      <c r="R3538" s="155"/>
      <c r="S3538" s="155"/>
      <c r="T3538" s="155"/>
      <c r="U3538" s="155"/>
      <c r="V3538" s="155"/>
      <c r="W3538" s="155"/>
      <c r="X3538" s="155"/>
      <c r="Y3538" s="155"/>
      <c r="Z3538" s="155"/>
      <c r="AA3538" s="155"/>
      <c r="AB3538" s="155"/>
      <c r="AC3538" s="155"/>
      <c r="AD3538" s="155"/>
      <c r="AE3538" s="155"/>
      <c r="AF3538" s="155"/>
      <c r="AG3538" s="155"/>
      <c r="AH3538" s="155"/>
      <c r="AI3538" s="155"/>
      <c r="AJ3538" s="155"/>
      <c r="AK3538" s="155"/>
      <c r="AL3538" s="155"/>
      <c r="AM3538" s="155"/>
      <c r="AN3538" s="155"/>
      <c r="AO3538" s="155"/>
      <c r="AP3538" s="155"/>
      <c r="AQ3538" s="155"/>
      <c r="AR3538" s="155"/>
    </row>
    <row r="3539" spans="1:44" ht="102" hidden="1" x14ac:dyDescent="0.3">
      <c r="A3539" s="155"/>
      <c r="B3539" s="165" t="s">
        <v>4107</v>
      </c>
      <c r="C3539" s="162"/>
      <c r="D3539" s="170">
        <v>2534.04</v>
      </c>
      <c r="E3539" s="171">
        <v>2534.04</v>
      </c>
      <c r="F3539" s="166" t="s">
        <v>3484</v>
      </c>
      <c r="G3539" s="161" t="s">
        <v>1296</v>
      </c>
      <c r="H3539" s="162" t="s">
        <v>865</v>
      </c>
      <c r="I3539" s="155"/>
      <c r="J3539" s="155"/>
      <c r="K3539" s="155"/>
      <c r="L3539" s="155"/>
      <c r="M3539" s="155"/>
      <c r="N3539" s="155"/>
      <c r="O3539" s="155"/>
      <c r="P3539" s="155"/>
      <c r="Q3539" s="155"/>
      <c r="R3539" s="155"/>
      <c r="S3539" s="155"/>
      <c r="T3539" s="155"/>
      <c r="U3539" s="155"/>
      <c r="V3539" s="155"/>
      <c r="W3539" s="155"/>
      <c r="X3539" s="155"/>
      <c r="Y3539" s="155"/>
      <c r="Z3539" s="155"/>
      <c r="AA3539" s="155"/>
      <c r="AB3539" s="155"/>
      <c r="AC3539" s="155"/>
      <c r="AD3539" s="155"/>
      <c r="AE3539" s="155"/>
      <c r="AF3539" s="155"/>
      <c r="AG3539" s="155"/>
      <c r="AH3539" s="155"/>
      <c r="AI3539" s="155"/>
      <c r="AJ3539" s="155"/>
      <c r="AK3539" s="155"/>
      <c r="AL3539" s="155"/>
      <c r="AM3539" s="155"/>
      <c r="AN3539" s="155"/>
      <c r="AO3539" s="155"/>
      <c r="AP3539" s="155"/>
      <c r="AQ3539" s="155"/>
      <c r="AR3539" s="155"/>
    </row>
    <row r="3540" spans="1:44" ht="102" hidden="1" x14ac:dyDescent="0.3">
      <c r="A3540" s="155"/>
      <c r="B3540" s="166" t="s">
        <v>3484</v>
      </c>
      <c r="C3540" s="167"/>
      <c r="D3540" s="170">
        <v>2534.04</v>
      </c>
      <c r="E3540" s="171">
        <v>2534.04</v>
      </c>
      <c r="F3540" s="161" t="s">
        <v>1296</v>
      </c>
      <c r="G3540" s="165" t="s">
        <v>4107</v>
      </c>
      <c r="H3540" s="162"/>
      <c r="I3540" s="155"/>
      <c r="J3540" s="155"/>
      <c r="K3540" s="155"/>
      <c r="L3540" s="155"/>
      <c r="M3540" s="155"/>
      <c r="N3540" s="155"/>
      <c r="O3540" s="155"/>
      <c r="P3540" s="155"/>
      <c r="Q3540" s="155"/>
      <c r="R3540" s="155"/>
      <c r="S3540" s="155"/>
      <c r="T3540" s="155"/>
      <c r="U3540" s="155"/>
      <c r="V3540" s="155"/>
      <c r="W3540" s="155"/>
      <c r="X3540" s="155"/>
      <c r="Y3540" s="155"/>
      <c r="Z3540" s="155"/>
      <c r="AA3540" s="155"/>
      <c r="AB3540" s="155"/>
      <c r="AC3540" s="155"/>
      <c r="AD3540" s="155"/>
      <c r="AE3540" s="155"/>
      <c r="AF3540" s="155"/>
      <c r="AG3540" s="155"/>
      <c r="AH3540" s="155"/>
      <c r="AI3540" s="155"/>
      <c r="AJ3540" s="155"/>
      <c r="AK3540" s="155"/>
      <c r="AL3540" s="155"/>
      <c r="AM3540" s="155"/>
      <c r="AN3540" s="155"/>
      <c r="AO3540" s="155"/>
      <c r="AP3540" s="155"/>
      <c r="AQ3540" s="155"/>
      <c r="AR3540" s="155"/>
    </row>
    <row r="3541" spans="1:44" ht="102" x14ac:dyDescent="0.3">
      <c r="A3541" s="155"/>
      <c r="B3541" s="161" t="s">
        <v>1296</v>
      </c>
      <c r="C3541" s="162" t="s">
        <v>865</v>
      </c>
      <c r="D3541" s="170">
        <v>3427.39</v>
      </c>
      <c r="E3541" s="171">
        <v>3427.39</v>
      </c>
      <c r="F3541" s="165" t="s">
        <v>4107</v>
      </c>
      <c r="G3541" s="166" t="s">
        <v>3336</v>
      </c>
      <c r="H3541" s="167"/>
      <c r="I3541" s="155"/>
      <c r="J3541" s="155"/>
      <c r="K3541" s="155"/>
      <c r="L3541" s="155"/>
      <c r="M3541" s="155"/>
      <c r="N3541" s="155"/>
      <c r="O3541" s="155"/>
      <c r="P3541" s="155"/>
      <c r="Q3541" s="155"/>
      <c r="R3541" s="155"/>
      <c r="S3541" s="155"/>
      <c r="T3541" s="155"/>
      <c r="U3541" s="155"/>
      <c r="V3541" s="155"/>
      <c r="W3541" s="155"/>
      <c r="X3541" s="155"/>
      <c r="Y3541" s="155"/>
      <c r="Z3541" s="155"/>
      <c r="AA3541" s="155"/>
      <c r="AB3541" s="155"/>
      <c r="AC3541" s="155"/>
      <c r="AD3541" s="155"/>
      <c r="AE3541" s="155"/>
      <c r="AF3541" s="155"/>
      <c r="AG3541" s="155"/>
      <c r="AH3541" s="155"/>
      <c r="AI3541" s="155"/>
      <c r="AJ3541" s="155"/>
      <c r="AK3541" s="155"/>
      <c r="AL3541" s="155"/>
      <c r="AM3541" s="155"/>
      <c r="AN3541" s="155"/>
      <c r="AO3541" s="155"/>
      <c r="AP3541" s="155"/>
      <c r="AQ3541" s="155"/>
      <c r="AR3541" s="155"/>
    </row>
    <row r="3542" spans="1:44" ht="102" hidden="1" customHeight="1" x14ac:dyDescent="0.3">
      <c r="A3542" s="155"/>
      <c r="B3542" s="165" t="s">
        <v>4107</v>
      </c>
      <c r="C3542" s="162"/>
      <c r="D3542" s="170">
        <v>3427.39</v>
      </c>
      <c r="E3542" s="171">
        <v>3427.39</v>
      </c>
      <c r="F3542" s="166" t="s">
        <v>3336</v>
      </c>
      <c r="G3542" s="161" t="s">
        <v>1741</v>
      </c>
      <c r="H3542" s="162" t="s">
        <v>836</v>
      </c>
      <c r="I3542" s="155"/>
      <c r="J3542" s="155"/>
      <c r="K3542" s="155"/>
      <c r="L3542" s="155"/>
      <c r="M3542" s="155"/>
      <c r="N3542" s="155"/>
      <c r="O3542" s="155"/>
      <c r="P3542" s="155"/>
      <c r="Q3542" s="155"/>
      <c r="R3542" s="155"/>
      <c r="S3542" s="155"/>
      <c r="T3542" s="155"/>
      <c r="U3542" s="155"/>
      <c r="V3542" s="155"/>
      <c r="W3542" s="155"/>
      <c r="X3542" s="155"/>
      <c r="Y3542" s="155"/>
      <c r="Z3542" s="155"/>
      <c r="AA3542" s="155"/>
      <c r="AB3542" s="155"/>
      <c r="AC3542" s="155"/>
      <c r="AD3542" s="155"/>
      <c r="AE3542" s="155"/>
      <c r="AF3542" s="155"/>
      <c r="AG3542" s="155"/>
      <c r="AH3542" s="155"/>
      <c r="AI3542" s="155"/>
      <c r="AJ3542" s="155"/>
      <c r="AK3542" s="155"/>
      <c r="AL3542" s="155"/>
      <c r="AM3542" s="155"/>
      <c r="AN3542" s="155"/>
      <c r="AO3542" s="155"/>
      <c r="AP3542" s="155"/>
      <c r="AQ3542" s="155"/>
      <c r="AR3542" s="155"/>
    </row>
    <row r="3543" spans="1:44" ht="102" hidden="1" x14ac:dyDescent="0.3">
      <c r="A3543" s="155"/>
      <c r="B3543" s="166" t="s">
        <v>3336</v>
      </c>
      <c r="C3543" s="167"/>
      <c r="D3543" s="170">
        <v>3427.39</v>
      </c>
      <c r="E3543" s="171">
        <v>3427.39</v>
      </c>
      <c r="F3543" s="161" t="s">
        <v>1741</v>
      </c>
      <c r="G3543" s="165" t="s">
        <v>4107</v>
      </c>
      <c r="H3543" s="162"/>
      <c r="I3543" s="155"/>
      <c r="J3543" s="155"/>
      <c r="K3543" s="155"/>
      <c r="L3543" s="155"/>
      <c r="M3543" s="155"/>
      <c r="N3543" s="155"/>
      <c r="O3543" s="155"/>
      <c r="P3543" s="155"/>
      <c r="Q3543" s="155"/>
      <c r="R3543" s="155"/>
      <c r="S3543" s="155"/>
      <c r="T3543" s="155"/>
      <c r="U3543" s="155"/>
      <c r="V3543" s="155"/>
      <c r="W3543" s="155"/>
      <c r="X3543" s="155"/>
      <c r="Y3543" s="155"/>
      <c r="Z3543" s="155"/>
      <c r="AA3543" s="155"/>
      <c r="AB3543" s="155"/>
      <c r="AC3543" s="155"/>
      <c r="AD3543" s="155"/>
      <c r="AE3543" s="155"/>
      <c r="AF3543" s="155"/>
      <c r="AG3543" s="155"/>
      <c r="AH3543" s="155"/>
      <c r="AI3543" s="155"/>
      <c r="AJ3543" s="155"/>
      <c r="AK3543" s="155"/>
      <c r="AL3543" s="155"/>
      <c r="AM3543" s="155"/>
      <c r="AN3543" s="155"/>
      <c r="AO3543" s="155"/>
      <c r="AP3543" s="155"/>
      <c r="AQ3543" s="155"/>
      <c r="AR3543" s="155"/>
    </row>
    <row r="3544" spans="1:44" ht="14.4" customHeight="1" x14ac:dyDescent="0.3">
      <c r="A3544" s="155"/>
      <c r="B3544" s="161" t="s">
        <v>1741</v>
      </c>
      <c r="C3544" s="162" t="s">
        <v>836</v>
      </c>
      <c r="D3544" s="170">
        <v>2014.34</v>
      </c>
      <c r="E3544" s="171">
        <v>2014.34</v>
      </c>
      <c r="F3544" s="165" t="s">
        <v>4107</v>
      </c>
      <c r="G3544" s="166" t="s">
        <v>3348</v>
      </c>
      <c r="H3544" s="167"/>
      <c r="I3544" s="155"/>
      <c r="J3544" s="155"/>
      <c r="K3544" s="155"/>
      <c r="L3544" s="155"/>
      <c r="M3544" s="155"/>
      <c r="N3544" s="155"/>
      <c r="O3544" s="155"/>
      <c r="P3544" s="155"/>
      <c r="Q3544" s="155"/>
      <c r="R3544" s="155"/>
      <c r="S3544" s="155"/>
      <c r="T3544" s="155"/>
      <c r="U3544" s="155"/>
      <c r="V3544" s="155"/>
      <c r="W3544" s="155"/>
      <c r="X3544" s="155"/>
      <c r="Y3544" s="155"/>
      <c r="Z3544" s="155"/>
      <c r="AA3544" s="155"/>
      <c r="AB3544" s="155"/>
      <c r="AC3544" s="155"/>
      <c r="AD3544" s="155"/>
      <c r="AE3544" s="155"/>
      <c r="AF3544" s="155"/>
      <c r="AG3544" s="155"/>
      <c r="AH3544" s="155"/>
      <c r="AI3544" s="155"/>
      <c r="AJ3544" s="155"/>
      <c r="AK3544" s="155"/>
      <c r="AL3544" s="155"/>
      <c r="AM3544" s="155"/>
      <c r="AN3544" s="155"/>
      <c r="AO3544" s="155"/>
      <c r="AP3544" s="155"/>
      <c r="AQ3544" s="155"/>
      <c r="AR3544" s="155"/>
    </row>
    <row r="3545" spans="1:44" ht="102" hidden="1" x14ac:dyDescent="0.3">
      <c r="A3545" s="155"/>
      <c r="B3545" s="165" t="s">
        <v>4107</v>
      </c>
      <c r="C3545" s="162"/>
      <c r="D3545" s="170">
        <v>2014.34</v>
      </c>
      <c r="E3545" s="171">
        <v>2014.34</v>
      </c>
      <c r="F3545" s="166" t="s">
        <v>3348</v>
      </c>
      <c r="G3545" s="161" t="s">
        <v>1790</v>
      </c>
      <c r="H3545" s="162" t="s">
        <v>643</v>
      </c>
      <c r="I3545" s="155"/>
      <c r="J3545" s="155"/>
      <c r="K3545" s="155"/>
      <c r="L3545" s="155"/>
      <c r="M3545" s="155"/>
      <c r="N3545" s="155"/>
      <c r="O3545" s="155"/>
      <c r="P3545" s="155"/>
      <c r="Q3545" s="155"/>
      <c r="R3545" s="155"/>
      <c r="S3545" s="155"/>
      <c r="T3545" s="155"/>
      <c r="U3545" s="155"/>
      <c r="V3545" s="155"/>
      <c r="W3545" s="155"/>
      <c r="X3545" s="155"/>
      <c r="Y3545" s="155"/>
      <c r="Z3545" s="155"/>
      <c r="AA3545" s="155"/>
      <c r="AB3545" s="155"/>
      <c r="AC3545" s="155"/>
      <c r="AD3545" s="155"/>
      <c r="AE3545" s="155"/>
      <c r="AF3545" s="155"/>
      <c r="AG3545" s="155"/>
      <c r="AH3545" s="155"/>
      <c r="AI3545" s="155"/>
      <c r="AJ3545" s="155"/>
      <c r="AK3545" s="155"/>
      <c r="AL3545" s="155"/>
      <c r="AM3545" s="155"/>
      <c r="AN3545" s="155"/>
      <c r="AO3545" s="155"/>
      <c r="AP3545" s="155"/>
      <c r="AQ3545" s="155"/>
      <c r="AR3545" s="155"/>
    </row>
    <row r="3546" spans="1:44" ht="102" hidden="1" x14ac:dyDescent="0.3">
      <c r="A3546" s="155"/>
      <c r="B3546" s="166" t="s">
        <v>3348</v>
      </c>
      <c r="C3546" s="167"/>
      <c r="D3546" s="170">
        <v>2014.34</v>
      </c>
      <c r="E3546" s="171">
        <v>2014.34</v>
      </c>
      <c r="F3546" s="161" t="s">
        <v>1790</v>
      </c>
      <c r="G3546" s="165" t="s">
        <v>4107</v>
      </c>
      <c r="H3546" s="162"/>
      <c r="I3546" s="155"/>
      <c r="J3546" s="155"/>
      <c r="K3546" s="155"/>
      <c r="L3546" s="155"/>
      <c r="M3546" s="155"/>
      <c r="N3546" s="155"/>
      <c r="O3546" s="155"/>
      <c r="P3546" s="155"/>
      <c r="Q3546" s="155"/>
      <c r="R3546" s="155"/>
      <c r="S3546" s="155"/>
      <c r="T3546" s="155"/>
      <c r="U3546" s="155"/>
      <c r="V3546" s="155"/>
      <c r="W3546" s="155"/>
      <c r="X3546" s="155"/>
      <c r="Y3546" s="155"/>
      <c r="Z3546" s="155"/>
      <c r="AA3546" s="155"/>
      <c r="AB3546" s="155"/>
      <c r="AC3546" s="155"/>
      <c r="AD3546" s="155"/>
      <c r="AE3546" s="155"/>
      <c r="AF3546" s="155"/>
      <c r="AG3546" s="155"/>
      <c r="AH3546" s="155"/>
      <c r="AI3546" s="155"/>
      <c r="AJ3546" s="155"/>
      <c r="AK3546" s="155"/>
      <c r="AL3546" s="155"/>
      <c r="AM3546" s="155"/>
      <c r="AN3546" s="155"/>
      <c r="AO3546" s="155"/>
      <c r="AP3546" s="155"/>
      <c r="AQ3546" s="155"/>
      <c r="AR3546" s="155"/>
    </row>
    <row r="3547" spans="1:44" ht="102" x14ac:dyDescent="0.3">
      <c r="A3547" s="155"/>
      <c r="B3547" s="161" t="s">
        <v>1790</v>
      </c>
      <c r="C3547" s="162" t="s">
        <v>643</v>
      </c>
      <c r="D3547" s="170">
        <v>3345.79</v>
      </c>
      <c r="E3547" s="171">
        <v>3345.79</v>
      </c>
      <c r="F3547" s="165" t="s">
        <v>4107</v>
      </c>
      <c r="G3547" s="166" t="s">
        <v>3349</v>
      </c>
      <c r="H3547" s="167"/>
      <c r="I3547" s="155"/>
      <c r="J3547" s="155"/>
      <c r="K3547" s="155"/>
      <c r="L3547" s="155"/>
      <c r="M3547" s="155"/>
      <c r="N3547" s="155"/>
      <c r="O3547" s="155"/>
      <c r="P3547" s="155"/>
      <c r="Q3547" s="155"/>
      <c r="R3547" s="155"/>
      <c r="S3547" s="155"/>
      <c r="T3547" s="155"/>
      <c r="U3547" s="155"/>
      <c r="V3547" s="155"/>
      <c r="W3547" s="155"/>
      <c r="X3547" s="155"/>
      <c r="Y3547" s="155"/>
      <c r="Z3547" s="155"/>
      <c r="AA3547" s="155"/>
      <c r="AB3547" s="155"/>
      <c r="AC3547" s="155"/>
      <c r="AD3547" s="155"/>
      <c r="AE3547" s="155"/>
      <c r="AF3547" s="155"/>
      <c r="AG3547" s="155"/>
      <c r="AH3547" s="155"/>
      <c r="AI3547" s="155"/>
      <c r="AJ3547" s="155"/>
      <c r="AK3547" s="155"/>
      <c r="AL3547" s="155"/>
      <c r="AM3547" s="155"/>
      <c r="AN3547" s="155"/>
      <c r="AO3547" s="155"/>
      <c r="AP3547" s="155"/>
      <c r="AQ3547" s="155"/>
      <c r="AR3547" s="155"/>
    </row>
    <row r="3548" spans="1:44" ht="102" hidden="1" x14ac:dyDescent="0.3">
      <c r="A3548" s="155"/>
      <c r="B3548" s="165" t="s">
        <v>4107</v>
      </c>
      <c r="C3548" s="162"/>
      <c r="D3548" s="170">
        <v>3345.79</v>
      </c>
      <c r="E3548" s="171">
        <v>3345.79</v>
      </c>
      <c r="F3548" s="166" t="s">
        <v>3349</v>
      </c>
      <c r="G3548" s="161" t="s">
        <v>1342</v>
      </c>
      <c r="H3548" s="162" t="s">
        <v>1052</v>
      </c>
      <c r="I3548" s="155"/>
      <c r="J3548" s="155"/>
      <c r="K3548" s="155"/>
      <c r="L3548" s="155"/>
      <c r="M3548" s="155"/>
      <c r="N3548" s="155"/>
      <c r="O3548" s="155"/>
      <c r="P3548" s="155"/>
      <c r="Q3548" s="155"/>
      <c r="R3548" s="155"/>
      <c r="S3548" s="155"/>
      <c r="T3548" s="155"/>
      <c r="U3548" s="155"/>
      <c r="V3548" s="155"/>
      <c r="W3548" s="155"/>
      <c r="X3548" s="155"/>
      <c r="Y3548" s="155"/>
      <c r="Z3548" s="155"/>
      <c r="AA3548" s="155"/>
      <c r="AB3548" s="155"/>
      <c r="AC3548" s="155"/>
      <c r="AD3548" s="155"/>
      <c r="AE3548" s="155"/>
      <c r="AF3548" s="155"/>
      <c r="AG3548" s="155"/>
      <c r="AH3548" s="155"/>
      <c r="AI3548" s="155"/>
      <c r="AJ3548" s="155"/>
      <c r="AK3548" s="155"/>
      <c r="AL3548" s="155"/>
      <c r="AM3548" s="155"/>
      <c r="AN3548" s="155"/>
      <c r="AO3548" s="155"/>
      <c r="AP3548" s="155"/>
      <c r="AQ3548" s="155"/>
      <c r="AR3548" s="155"/>
    </row>
    <row r="3549" spans="1:44" ht="102" hidden="1" x14ac:dyDescent="0.3">
      <c r="A3549" s="155"/>
      <c r="B3549" s="166" t="s">
        <v>3349</v>
      </c>
      <c r="C3549" s="167"/>
      <c r="D3549" s="170">
        <v>3345.79</v>
      </c>
      <c r="E3549" s="171">
        <v>3345.79</v>
      </c>
      <c r="F3549" s="161" t="s">
        <v>1342</v>
      </c>
      <c r="G3549" s="165" t="s">
        <v>4107</v>
      </c>
      <c r="H3549" s="162"/>
      <c r="I3549" s="155"/>
      <c r="J3549" s="155"/>
      <c r="K3549" s="155"/>
      <c r="L3549" s="155"/>
      <c r="M3549" s="155"/>
      <c r="N3549" s="155"/>
      <c r="O3549" s="155"/>
      <c r="P3549" s="155"/>
      <c r="Q3549" s="155"/>
      <c r="R3549" s="155"/>
      <c r="S3549" s="155"/>
      <c r="T3549" s="155"/>
      <c r="U3549" s="155"/>
      <c r="V3549" s="155"/>
      <c r="W3549" s="155"/>
      <c r="X3549" s="155"/>
      <c r="Y3549" s="155"/>
      <c r="Z3549" s="155"/>
      <c r="AA3549" s="155"/>
      <c r="AB3549" s="155"/>
      <c r="AC3549" s="155"/>
      <c r="AD3549" s="155"/>
      <c r="AE3549" s="155"/>
      <c r="AF3549" s="155"/>
      <c r="AG3549" s="155"/>
      <c r="AH3549" s="155"/>
      <c r="AI3549" s="155"/>
      <c r="AJ3549" s="155"/>
      <c r="AK3549" s="155"/>
      <c r="AL3549" s="155"/>
      <c r="AM3549" s="155"/>
      <c r="AN3549" s="155"/>
      <c r="AO3549" s="155"/>
      <c r="AP3549" s="155"/>
      <c r="AQ3549" s="155"/>
      <c r="AR3549" s="155"/>
    </row>
    <row r="3550" spans="1:44" ht="102" x14ac:dyDescent="0.3">
      <c r="A3550" s="155"/>
      <c r="B3550" s="161" t="s">
        <v>1342</v>
      </c>
      <c r="C3550" s="162" t="s">
        <v>1052</v>
      </c>
      <c r="D3550" s="170">
        <v>4372.29</v>
      </c>
      <c r="E3550" s="171">
        <v>4372.29</v>
      </c>
      <c r="F3550" s="165" t="s">
        <v>4107</v>
      </c>
      <c r="G3550" s="166" t="s">
        <v>3338</v>
      </c>
      <c r="H3550" s="167"/>
      <c r="I3550" s="155"/>
      <c r="J3550" s="155"/>
      <c r="K3550" s="155"/>
      <c r="L3550" s="155"/>
      <c r="M3550" s="155"/>
      <c r="N3550" s="155"/>
      <c r="O3550" s="155"/>
      <c r="P3550" s="155"/>
      <c r="Q3550" s="155"/>
      <c r="R3550" s="155"/>
      <c r="S3550" s="155"/>
      <c r="T3550" s="155"/>
      <c r="U3550" s="155"/>
      <c r="V3550" s="155"/>
      <c r="W3550" s="155"/>
      <c r="X3550" s="155"/>
      <c r="Y3550" s="155"/>
      <c r="Z3550" s="155"/>
      <c r="AA3550" s="155"/>
      <c r="AB3550" s="155"/>
      <c r="AC3550" s="155"/>
      <c r="AD3550" s="155"/>
      <c r="AE3550" s="155"/>
      <c r="AF3550" s="155"/>
      <c r="AG3550" s="155"/>
      <c r="AH3550" s="155"/>
      <c r="AI3550" s="155"/>
      <c r="AJ3550" s="155"/>
      <c r="AK3550" s="155"/>
      <c r="AL3550" s="155"/>
      <c r="AM3550" s="155"/>
      <c r="AN3550" s="155"/>
      <c r="AO3550" s="155"/>
      <c r="AP3550" s="155"/>
      <c r="AQ3550" s="155"/>
      <c r="AR3550" s="155"/>
    </row>
    <row r="3551" spans="1:44" ht="102" hidden="1" x14ac:dyDescent="0.3">
      <c r="A3551" s="155"/>
      <c r="B3551" s="165" t="s">
        <v>4107</v>
      </c>
      <c r="C3551" s="162"/>
      <c r="D3551" s="170">
        <v>4372.29</v>
      </c>
      <c r="E3551" s="171">
        <v>4372.29</v>
      </c>
      <c r="F3551" s="166" t="s">
        <v>3338</v>
      </c>
      <c r="G3551" s="161" t="s">
        <v>1744</v>
      </c>
      <c r="H3551" s="162" t="s">
        <v>949</v>
      </c>
      <c r="I3551" s="155"/>
      <c r="J3551" s="155"/>
      <c r="K3551" s="155"/>
      <c r="L3551" s="155"/>
      <c r="M3551" s="155"/>
      <c r="N3551" s="155"/>
      <c r="O3551" s="155"/>
      <c r="P3551" s="155"/>
      <c r="Q3551" s="155"/>
      <c r="R3551" s="155"/>
      <c r="S3551" s="155"/>
      <c r="T3551" s="155"/>
      <c r="U3551" s="155"/>
      <c r="V3551" s="155"/>
      <c r="W3551" s="155"/>
      <c r="X3551" s="155"/>
      <c r="Y3551" s="155"/>
      <c r="Z3551" s="155"/>
      <c r="AA3551" s="155"/>
      <c r="AB3551" s="155"/>
      <c r="AC3551" s="155"/>
      <c r="AD3551" s="155"/>
      <c r="AE3551" s="155"/>
      <c r="AF3551" s="155"/>
      <c r="AG3551" s="155"/>
      <c r="AH3551" s="155"/>
      <c r="AI3551" s="155"/>
      <c r="AJ3551" s="155"/>
      <c r="AK3551" s="155"/>
      <c r="AL3551" s="155"/>
      <c r="AM3551" s="155"/>
      <c r="AN3551" s="155"/>
      <c r="AO3551" s="155"/>
      <c r="AP3551" s="155"/>
      <c r="AQ3551" s="155"/>
      <c r="AR3551" s="155"/>
    </row>
    <row r="3552" spans="1:44" ht="102" hidden="1" x14ac:dyDescent="0.3">
      <c r="A3552" s="155"/>
      <c r="B3552" s="166" t="s">
        <v>3338</v>
      </c>
      <c r="C3552" s="167"/>
      <c r="D3552" s="170">
        <v>4372.29</v>
      </c>
      <c r="E3552" s="171">
        <v>4372.29</v>
      </c>
      <c r="F3552" s="161" t="s">
        <v>1744</v>
      </c>
      <c r="G3552" s="165" t="s">
        <v>4107</v>
      </c>
      <c r="H3552" s="162"/>
      <c r="I3552" s="155"/>
      <c r="J3552" s="155"/>
      <c r="K3552" s="155"/>
      <c r="L3552" s="155"/>
      <c r="M3552" s="155"/>
      <c r="N3552" s="155"/>
      <c r="O3552" s="155"/>
      <c r="P3552" s="155"/>
      <c r="Q3552" s="155"/>
      <c r="R3552" s="155"/>
      <c r="S3552" s="155"/>
      <c r="T3552" s="155"/>
      <c r="U3552" s="155"/>
      <c r="V3552" s="155"/>
      <c r="W3552" s="155"/>
      <c r="X3552" s="155"/>
      <c r="Y3552" s="155"/>
      <c r="Z3552" s="155"/>
      <c r="AA3552" s="155"/>
      <c r="AB3552" s="155"/>
      <c r="AC3552" s="155"/>
      <c r="AD3552" s="155"/>
      <c r="AE3552" s="155"/>
      <c r="AF3552" s="155"/>
      <c r="AG3552" s="155"/>
      <c r="AH3552" s="155"/>
      <c r="AI3552" s="155"/>
      <c r="AJ3552" s="155"/>
      <c r="AK3552" s="155"/>
      <c r="AL3552" s="155"/>
      <c r="AM3552" s="155"/>
      <c r="AN3552" s="155"/>
      <c r="AO3552" s="155"/>
      <c r="AP3552" s="155"/>
      <c r="AQ3552" s="155"/>
      <c r="AR3552" s="155"/>
    </row>
    <row r="3553" spans="1:44" ht="102" x14ac:dyDescent="0.3">
      <c r="A3553" s="155"/>
      <c r="B3553" s="161" t="s">
        <v>1744</v>
      </c>
      <c r="C3553" s="162" t="s">
        <v>949</v>
      </c>
      <c r="D3553" s="170">
        <v>4282.09</v>
      </c>
      <c r="E3553" s="171">
        <v>4282.09</v>
      </c>
      <c r="F3553" s="165" t="s">
        <v>4107</v>
      </c>
      <c r="G3553" s="166" t="s">
        <v>3339</v>
      </c>
      <c r="H3553" s="167"/>
      <c r="I3553" s="155"/>
      <c r="J3553" s="155"/>
      <c r="K3553" s="155"/>
      <c r="L3553" s="155"/>
      <c r="M3553" s="155"/>
      <c r="N3553" s="155"/>
      <c r="O3553" s="155"/>
      <c r="P3553" s="155"/>
      <c r="Q3553" s="155"/>
      <c r="R3553" s="155"/>
      <c r="S3553" s="155"/>
      <c r="T3553" s="155"/>
      <c r="U3553" s="155"/>
      <c r="V3553" s="155"/>
      <c r="W3553" s="155"/>
      <c r="X3553" s="155"/>
      <c r="Y3553" s="155"/>
      <c r="Z3553" s="155"/>
      <c r="AA3553" s="155"/>
      <c r="AB3553" s="155"/>
      <c r="AC3553" s="155"/>
      <c r="AD3553" s="155"/>
      <c r="AE3553" s="155"/>
      <c r="AF3553" s="155"/>
      <c r="AG3553" s="155"/>
      <c r="AH3553" s="155"/>
      <c r="AI3553" s="155"/>
      <c r="AJ3553" s="155"/>
      <c r="AK3553" s="155"/>
      <c r="AL3553" s="155"/>
      <c r="AM3553" s="155"/>
      <c r="AN3553" s="155"/>
      <c r="AO3553" s="155"/>
      <c r="AP3553" s="155"/>
      <c r="AQ3553" s="155"/>
      <c r="AR3553" s="155"/>
    </row>
    <row r="3554" spans="1:44" ht="102" hidden="1" x14ac:dyDescent="0.3">
      <c r="A3554" s="155"/>
      <c r="B3554" s="165" t="s">
        <v>4107</v>
      </c>
      <c r="C3554" s="162"/>
      <c r="D3554" s="170">
        <v>4282.09</v>
      </c>
      <c r="E3554" s="171">
        <v>4282.09</v>
      </c>
      <c r="F3554" s="166" t="s">
        <v>3339</v>
      </c>
      <c r="G3554" s="161" t="s">
        <v>1304</v>
      </c>
      <c r="H3554" s="162" t="s">
        <v>814</v>
      </c>
      <c r="I3554" s="155"/>
      <c r="J3554" s="155"/>
      <c r="K3554" s="155"/>
      <c r="L3554" s="155"/>
      <c r="M3554" s="155"/>
      <c r="N3554" s="155"/>
      <c r="O3554" s="155"/>
      <c r="P3554" s="155"/>
      <c r="Q3554" s="155"/>
      <c r="R3554" s="155"/>
      <c r="S3554" s="155"/>
      <c r="T3554" s="155"/>
      <c r="U3554" s="155"/>
      <c r="V3554" s="155"/>
      <c r="W3554" s="155"/>
      <c r="X3554" s="155"/>
      <c r="Y3554" s="155"/>
      <c r="Z3554" s="155"/>
      <c r="AA3554" s="155"/>
      <c r="AB3554" s="155"/>
      <c r="AC3554" s="155"/>
      <c r="AD3554" s="155"/>
      <c r="AE3554" s="155"/>
      <c r="AF3554" s="155"/>
      <c r="AG3554" s="155"/>
      <c r="AH3554" s="155"/>
      <c r="AI3554" s="155"/>
      <c r="AJ3554" s="155"/>
      <c r="AK3554" s="155"/>
      <c r="AL3554" s="155"/>
      <c r="AM3554" s="155"/>
      <c r="AN3554" s="155"/>
      <c r="AO3554" s="155"/>
      <c r="AP3554" s="155"/>
      <c r="AQ3554" s="155"/>
      <c r="AR3554" s="155"/>
    </row>
    <row r="3555" spans="1:44" ht="102" hidden="1" x14ac:dyDescent="0.3">
      <c r="A3555" s="155"/>
      <c r="B3555" s="166" t="s">
        <v>3339</v>
      </c>
      <c r="C3555" s="167"/>
      <c r="D3555" s="170">
        <v>4282.09</v>
      </c>
      <c r="E3555" s="171">
        <v>4282.09</v>
      </c>
      <c r="F3555" s="161" t="s">
        <v>1304</v>
      </c>
      <c r="G3555" s="165" t="s">
        <v>4107</v>
      </c>
      <c r="H3555" s="162"/>
      <c r="I3555" s="155"/>
      <c r="J3555" s="155"/>
      <c r="K3555" s="155"/>
      <c r="L3555" s="155"/>
      <c r="M3555" s="155"/>
      <c r="N3555" s="155"/>
      <c r="O3555" s="155"/>
      <c r="P3555" s="155"/>
      <c r="Q3555" s="155"/>
      <c r="R3555" s="155"/>
      <c r="S3555" s="155"/>
      <c r="T3555" s="155"/>
      <c r="U3555" s="155"/>
      <c r="V3555" s="155"/>
      <c r="W3555" s="155"/>
      <c r="X3555" s="155"/>
      <c r="Y3555" s="155"/>
      <c r="Z3555" s="155"/>
      <c r="AA3555" s="155"/>
      <c r="AB3555" s="155"/>
      <c r="AC3555" s="155"/>
      <c r="AD3555" s="155"/>
      <c r="AE3555" s="155"/>
      <c r="AF3555" s="155"/>
      <c r="AG3555" s="155"/>
      <c r="AH3555" s="155"/>
      <c r="AI3555" s="155"/>
      <c r="AJ3555" s="155"/>
      <c r="AK3555" s="155"/>
      <c r="AL3555" s="155"/>
      <c r="AM3555" s="155"/>
      <c r="AN3555" s="155"/>
      <c r="AO3555" s="155"/>
      <c r="AP3555" s="155"/>
      <c r="AQ3555" s="155"/>
      <c r="AR3555" s="155"/>
    </row>
    <row r="3556" spans="1:44" ht="102" x14ac:dyDescent="0.3">
      <c r="A3556" s="155"/>
      <c r="B3556" s="161" t="s">
        <v>1304</v>
      </c>
      <c r="C3556" s="162" t="s">
        <v>814</v>
      </c>
      <c r="D3556" s="170">
        <v>3358.67</v>
      </c>
      <c r="E3556" s="171">
        <v>3358.67</v>
      </c>
      <c r="F3556" s="165" t="s">
        <v>4107</v>
      </c>
      <c r="G3556" s="166" t="s">
        <v>3340</v>
      </c>
      <c r="H3556" s="167"/>
      <c r="I3556" s="155"/>
      <c r="J3556" s="155"/>
      <c r="K3556" s="155"/>
      <c r="L3556" s="155"/>
      <c r="M3556" s="155"/>
      <c r="N3556" s="155"/>
      <c r="O3556" s="155"/>
      <c r="P3556" s="155"/>
      <c r="Q3556" s="155"/>
      <c r="R3556" s="155"/>
      <c r="S3556" s="155"/>
      <c r="T3556" s="155"/>
      <c r="U3556" s="155"/>
      <c r="V3556" s="155"/>
      <c r="W3556" s="155"/>
      <c r="X3556" s="155"/>
      <c r="Y3556" s="155"/>
      <c r="Z3556" s="155"/>
      <c r="AA3556" s="155"/>
      <c r="AB3556" s="155"/>
      <c r="AC3556" s="155"/>
      <c r="AD3556" s="155"/>
      <c r="AE3556" s="155"/>
      <c r="AF3556" s="155"/>
      <c r="AG3556" s="155"/>
      <c r="AH3556" s="155"/>
      <c r="AI3556" s="155"/>
      <c r="AJ3556" s="155"/>
      <c r="AK3556" s="155"/>
      <c r="AL3556" s="155"/>
      <c r="AM3556" s="155"/>
      <c r="AN3556" s="155"/>
      <c r="AO3556" s="155"/>
      <c r="AP3556" s="155"/>
      <c r="AQ3556" s="155"/>
      <c r="AR3556" s="155"/>
    </row>
    <row r="3557" spans="1:44" ht="102" hidden="1" x14ac:dyDescent="0.3">
      <c r="A3557" s="155"/>
      <c r="B3557" s="165" t="s">
        <v>4107</v>
      </c>
      <c r="C3557" s="162"/>
      <c r="D3557" s="170">
        <v>3358.67</v>
      </c>
      <c r="E3557" s="171">
        <v>3358.67</v>
      </c>
      <c r="F3557" s="166" t="s">
        <v>3340</v>
      </c>
      <c r="G3557" s="161" t="s">
        <v>1289</v>
      </c>
      <c r="H3557" s="162" t="s">
        <v>905</v>
      </c>
      <c r="I3557" s="155"/>
      <c r="J3557" s="155"/>
      <c r="K3557" s="155"/>
      <c r="L3557" s="155"/>
      <c r="M3557" s="155"/>
      <c r="N3557" s="155"/>
      <c r="O3557" s="155"/>
      <c r="P3557" s="155"/>
      <c r="Q3557" s="155"/>
      <c r="R3557" s="155"/>
      <c r="S3557" s="155"/>
      <c r="T3557" s="155"/>
      <c r="U3557" s="155"/>
      <c r="V3557" s="155"/>
      <c r="W3557" s="155"/>
      <c r="X3557" s="155"/>
      <c r="Y3557" s="155"/>
      <c r="Z3557" s="155"/>
      <c r="AA3557" s="155"/>
      <c r="AB3557" s="155"/>
      <c r="AC3557" s="155"/>
      <c r="AD3557" s="155"/>
      <c r="AE3557" s="155"/>
      <c r="AF3557" s="155"/>
      <c r="AG3557" s="155"/>
      <c r="AH3557" s="155"/>
      <c r="AI3557" s="155"/>
      <c r="AJ3557" s="155"/>
      <c r="AK3557" s="155"/>
      <c r="AL3557" s="155"/>
      <c r="AM3557" s="155"/>
      <c r="AN3557" s="155"/>
      <c r="AO3557" s="155"/>
      <c r="AP3557" s="155"/>
      <c r="AQ3557" s="155"/>
      <c r="AR3557" s="155"/>
    </row>
    <row r="3558" spans="1:44" ht="102" hidden="1" x14ac:dyDescent="0.3">
      <c r="A3558" s="155"/>
      <c r="B3558" s="166" t="s">
        <v>3340</v>
      </c>
      <c r="C3558" s="167"/>
      <c r="D3558" s="170">
        <v>3358.67</v>
      </c>
      <c r="E3558" s="171">
        <v>3358.67</v>
      </c>
      <c r="F3558" s="161" t="s">
        <v>1289</v>
      </c>
      <c r="G3558" s="165" t="s">
        <v>4107</v>
      </c>
      <c r="H3558" s="162"/>
      <c r="I3558" s="155"/>
      <c r="J3558" s="155"/>
      <c r="K3558" s="155"/>
      <c r="L3558" s="155"/>
      <c r="M3558" s="155"/>
      <c r="N3558" s="155"/>
      <c r="O3558" s="155"/>
      <c r="P3558" s="155"/>
      <c r="Q3558" s="155"/>
      <c r="R3558" s="155"/>
      <c r="S3558" s="155"/>
      <c r="T3558" s="155"/>
      <c r="U3558" s="155"/>
      <c r="V3558" s="155"/>
      <c r="W3558" s="155"/>
      <c r="X3558" s="155"/>
      <c r="Y3558" s="155"/>
      <c r="Z3558" s="155"/>
      <c r="AA3558" s="155"/>
      <c r="AB3558" s="155"/>
      <c r="AC3558" s="155"/>
      <c r="AD3558" s="155"/>
      <c r="AE3558" s="155"/>
      <c r="AF3558" s="155"/>
      <c r="AG3558" s="155"/>
      <c r="AH3558" s="155"/>
      <c r="AI3558" s="155"/>
      <c r="AJ3558" s="155"/>
      <c r="AK3558" s="155"/>
      <c r="AL3558" s="155"/>
      <c r="AM3558" s="155"/>
      <c r="AN3558" s="155"/>
      <c r="AO3558" s="155"/>
      <c r="AP3558" s="155"/>
      <c r="AQ3558" s="155"/>
      <c r="AR3558" s="155"/>
    </row>
    <row r="3559" spans="1:44" ht="102" x14ac:dyDescent="0.3">
      <c r="A3559" s="155"/>
      <c r="B3559" s="161" t="s">
        <v>1289</v>
      </c>
      <c r="C3559" s="162" t="s">
        <v>905</v>
      </c>
      <c r="D3559" s="170">
        <v>4376.58</v>
      </c>
      <c r="E3559" s="171">
        <v>4376.58</v>
      </c>
      <c r="F3559" s="165" t="s">
        <v>4107</v>
      </c>
      <c r="G3559" s="166" t="s">
        <v>3350</v>
      </c>
      <c r="H3559" s="167"/>
      <c r="I3559" s="155"/>
      <c r="J3559" s="155"/>
      <c r="K3559" s="155"/>
      <c r="L3559" s="155"/>
      <c r="M3559" s="155"/>
      <c r="N3559" s="155"/>
      <c r="O3559" s="155"/>
      <c r="P3559" s="155"/>
      <c r="Q3559" s="155"/>
      <c r="R3559" s="155"/>
      <c r="S3559" s="155"/>
      <c r="T3559" s="155"/>
      <c r="U3559" s="155"/>
      <c r="V3559" s="155"/>
      <c r="W3559" s="155"/>
      <c r="X3559" s="155"/>
      <c r="Y3559" s="155"/>
      <c r="Z3559" s="155"/>
      <c r="AA3559" s="155"/>
      <c r="AB3559" s="155"/>
      <c r="AC3559" s="155"/>
      <c r="AD3559" s="155"/>
      <c r="AE3559" s="155"/>
      <c r="AF3559" s="155"/>
      <c r="AG3559" s="155"/>
      <c r="AH3559" s="155"/>
      <c r="AI3559" s="155"/>
      <c r="AJ3559" s="155"/>
      <c r="AK3559" s="155"/>
      <c r="AL3559" s="155"/>
      <c r="AM3559" s="155"/>
      <c r="AN3559" s="155"/>
      <c r="AO3559" s="155"/>
      <c r="AP3559" s="155"/>
      <c r="AQ3559" s="155"/>
      <c r="AR3559" s="155"/>
    </row>
    <row r="3560" spans="1:44" ht="102" hidden="1" x14ac:dyDescent="0.3">
      <c r="A3560" s="155"/>
      <c r="B3560" s="165" t="s">
        <v>4107</v>
      </c>
      <c r="C3560" s="162"/>
      <c r="D3560" s="170">
        <v>4376.58</v>
      </c>
      <c r="E3560" s="171">
        <v>4376.58</v>
      </c>
      <c r="F3560" s="166" t="s">
        <v>3350</v>
      </c>
      <c r="G3560" s="161" t="s">
        <v>1369</v>
      </c>
      <c r="H3560" s="162" t="s">
        <v>875</v>
      </c>
      <c r="I3560" s="155"/>
      <c r="J3560" s="155"/>
      <c r="K3560" s="155"/>
      <c r="L3560" s="155"/>
      <c r="M3560" s="155"/>
      <c r="N3560" s="155"/>
      <c r="O3560" s="155"/>
      <c r="P3560" s="155"/>
      <c r="Q3560" s="155"/>
      <c r="R3560" s="155"/>
      <c r="S3560" s="155"/>
      <c r="T3560" s="155"/>
      <c r="U3560" s="155"/>
      <c r="V3560" s="155"/>
      <c r="W3560" s="155"/>
      <c r="X3560" s="155"/>
      <c r="Y3560" s="155"/>
      <c r="Z3560" s="155"/>
      <c r="AA3560" s="155"/>
      <c r="AB3560" s="155"/>
      <c r="AC3560" s="155"/>
      <c r="AD3560" s="155"/>
      <c r="AE3560" s="155"/>
      <c r="AF3560" s="155"/>
      <c r="AG3560" s="155"/>
      <c r="AH3560" s="155"/>
      <c r="AI3560" s="155"/>
      <c r="AJ3560" s="155"/>
      <c r="AK3560" s="155"/>
      <c r="AL3560" s="155"/>
      <c r="AM3560" s="155"/>
      <c r="AN3560" s="155"/>
      <c r="AO3560" s="155"/>
      <c r="AP3560" s="155"/>
      <c r="AQ3560" s="155"/>
      <c r="AR3560" s="155"/>
    </row>
    <row r="3561" spans="1:44" ht="102" hidden="1" x14ac:dyDescent="0.3">
      <c r="A3561" s="155"/>
      <c r="B3561" s="166" t="s">
        <v>3350</v>
      </c>
      <c r="C3561" s="167"/>
      <c r="D3561" s="170">
        <v>4376.58</v>
      </c>
      <c r="E3561" s="171">
        <v>4376.58</v>
      </c>
      <c r="F3561" s="161" t="s">
        <v>1369</v>
      </c>
      <c r="G3561" s="165" t="s">
        <v>4107</v>
      </c>
      <c r="H3561" s="162"/>
      <c r="I3561" s="155"/>
      <c r="J3561" s="155"/>
      <c r="K3561" s="155"/>
      <c r="L3561" s="155"/>
      <c r="M3561" s="155"/>
      <c r="N3561" s="155"/>
      <c r="O3561" s="155"/>
      <c r="P3561" s="155"/>
      <c r="Q3561" s="155"/>
      <c r="R3561" s="155"/>
      <c r="S3561" s="155"/>
      <c r="T3561" s="155"/>
      <c r="U3561" s="155"/>
      <c r="V3561" s="155"/>
      <c r="W3561" s="155"/>
      <c r="X3561" s="155"/>
      <c r="Y3561" s="155"/>
      <c r="Z3561" s="155"/>
      <c r="AA3561" s="155"/>
      <c r="AB3561" s="155"/>
      <c r="AC3561" s="155"/>
      <c r="AD3561" s="155"/>
      <c r="AE3561" s="155"/>
      <c r="AF3561" s="155"/>
      <c r="AG3561" s="155"/>
      <c r="AH3561" s="155"/>
      <c r="AI3561" s="155"/>
      <c r="AJ3561" s="155"/>
      <c r="AK3561" s="155"/>
      <c r="AL3561" s="155"/>
      <c r="AM3561" s="155"/>
      <c r="AN3561" s="155"/>
      <c r="AO3561" s="155"/>
      <c r="AP3561" s="155"/>
      <c r="AQ3561" s="155"/>
      <c r="AR3561" s="155"/>
    </row>
    <row r="3562" spans="1:44" ht="102" x14ac:dyDescent="0.3">
      <c r="A3562" s="155"/>
      <c r="B3562" s="161" t="s">
        <v>1369</v>
      </c>
      <c r="C3562" s="162" t="s">
        <v>875</v>
      </c>
      <c r="D3562" s="170">
        <v>4234.8500000000004</v>
      </c>
      <c r="E3562" s="171">
        <v>4234.8500000000004</v>
      </c>
      <c r="F3562" s="165" t="s">
        <v>4107</v>
      </c>
      <c r="G3562" s="166" t="s">
        <v>3341</v>
      </c>
      <c r="H3562" s="167"/>
      <c r="I3562" s="155"/>
      <c r="J3562" s="155"/>
      <c r="K3562" s="155"/>
      <c r="L3562" s="155"/>
      <c r="M3562" s="155"/>
      <c r="N3562" s="155"/>
      <c r="O3562" s="155"/>
      <c r="P3562" s="155"/>
      <c r="Q3562" s="155"/>
      <c r="R3562" s="155"/>
      <c r="S3562" s="155"/>
      <c r="T3562" s="155"/>
      <c r="U3562" s="155"/>
      <c r="V3562" s="155"/>
      <c r="W3562" s="155"/>
      <c r="X3562" s="155"/>
      <c r="Y3562" s="155"/>
      <c r="Z3562" s="155"/>
      <c r="AA3562" s="155"/>
      <c r="AB3562" s="155"/>
      <c r="AC3562" s="155"/>
      <c r="AD3562" s="155"/>
      <c r="AE3562" s="155"/>
      <c r="AF3562" s="155"/>
      <c r="AG3562" s="155"/>
      <c r="AH3562" s="155"/>
      <c r="AI3562" s="155"/>
      <c r="AJ3562" s="155"/>
      <c r="AK3562" s="155"/>
      <c r="AL3562" s="155"/>
      <c r="AM3562" s="155"/>
      <c r="AN3562" s="155"/>
      <c r="AO3562" s="155"/>
      <c r="AP3562" s="155"/>
      <c r="AQ3562" s="155"/>
      <c r="AR3562" s="155"/>
    </row>
    <row r="3563" spans="1:44" ht="102" hidden="1" x14ac:dyDescent="0.3">
      <c r="A3563" s="155"/>
      <c r="B3563" s="165" t="s">
        <v>4107</v>
      </c>
      <c r="C3563" s="162"/>
      <c r="D3563" s="170">
        <v>4234.8500000000004</v>
      </c>
      <c r="E3563" s="171">
        <v>4234.8500000000004</v>
      </c>
      <c r="F3563" s="166" t="s">
        <v>3341</v>
      </c>
      <c r="G3563" s="161" t="s">
        <v>1347</v>
      </c>
      <c r="H3563" s="162" t="s">
        <v>910</v>
      </c>
      <c r="I3563" s="155"/>
      <c r="J3563" s="155"/>
      <c r="K3563" s="155"/>
      <c r="L3563" s="155"/>
      <c r="M3563" s="155"/>
      <c r="N3563" s="155"/>
      <c r="O3563" s="155"/>
      <c r="P3563" s="155"/>
      <c r="Q3563" s="155"/>
      <c r="R3563" s="155"/>
      <c r="S3563" s="155"/>
      <c r="T3563" s="155"/>
      <c r="U3563" s="155"/>
      <c r="V3563" s="155"/>
      <c r="W3563" s="155"/>
      <c r="X3563" s="155"/>
      <c r="Y3563" s="155"/>
      <c r="Z3563" s="155"/>
      <c r="AA3563" s="155"/>
      <c r="AB3563" s="155"/>
      <c r="AC3563" s="155"/>
      <c r="AD3563" s="155"/>
      <c r="AE3563" s="155"/>
      <c r="AF3563" s="155"/>
      <c r="AG3563" s="155"/>
      <c r="AH3563" s="155"/>
      <c r="AI3563" s="155"/>
      <c r="AJ3563" s="155"/>
      <c r="AK3563" s="155"/>
      <c r="AL3563" s="155"/>
      <c r="AM3563" s="155"/>
      <c r="AN3563" s="155"/>
      <c r="AO3563" s="155"/>
      <c r="AP3563" s="155"/>
      <c r="AQ3563" s="155"/>
      <c r="AR3563" s="155"/>
    </row>
    <row r="3564" spans="1:44" ht="102" hidden="1" x14ac:dyDescent="0.3">
      <c r="A3564" s="155"/>
      <c r="B3564" s="166" t="s">
        <v>3341</v>
      </c>
      <c r="C3564" s="167"/>
      <c r="D3564" s="170">
        <v>4234.8500000000004</v>
      </c>
      <c r="E3564" s="171">
        <v>4234.8500000000004</v>
      </c>
      <c r="F3564" s="161" t="s">
        <v>1347</v>
      </c>
      <c r="G3564" s="165" t="s">
        <v>4107</v>
      </c>
      <c r="H3564" s="162"/>
      <c r="I3564" s="155"/>
      <c r="J3564" s="155"/>
      <c r="K3564" s="155"/>
      <c r="L3564" s="155"/>
      <c r="M3564" s="155"/>
      <c r="N3564" s="155"/>
      <c r="O3564" s="155"/>
      <c r="P3564" s="155"/>
      <c r="Q3564" s="155"/>
      <c r="R3564" s="155"/>
      <c r="S3564" s="155"/>
      <c r="T3564" s="155"/>
      <c r="U3564" s="155"/>
      <c r="V3564" s="155"/>
      <c r="W3564" s="155"/>
      <c r="X3564" s="155"/>
      <c r="Y3564" s="155"/>
      <c r="Z3564" s="155"/>
      <c r="AA3564" s="155"/>
      <c r="AB3564" s="155"/>
      <c r="AC3564" s="155"/>
      <c r="AD3564" s="155"/>
      <c r="AE3564" s="155"/>
      <c r="AF3564" s="155"/>
      <c r="AG3564" s="155"/>
      <c r="AH3564" s="155"/>
      <c r="AI3564" s="155"/>
      <c r="AJ3564" s="155"/>
      <c r="AK3564" s="155"/>
      <c r="AL3564" s="155"/>
      <c r="AM3564" s="155"/>
      <c r="AN3564" s="155"/>
      <c r="AO3564" s="155"/>
      <c r="AP3564" s="155"/>
      <c r="AQ3564" s="155"/>
      <c r="AR3564" s="155"/>
    </row>
    <row r="3565" spans="1:44" ht="102" x14ac:dyDescent="0.3">
      <c r="A3565" s="155"/>
      <c r="B3565" s="161" t="s">
        <v>1347</v>
      </c>
      <c r="C3565" s="162" t="s">
        <v>910</v>
      </c>
      <c r="D3565" s="170">
        <v>1133.8699999999999</v>
      </c>
      <c r="E3565" s="171">
        <v>1133.8699999999999</v>
      </c>
      <c r="F3565" s="165" t="s">
        <v>4107</v>
      </c>
      <c r="G3565" s="166" t="s">
        <v>3342</v>
      </c>
      <c r="H3565" s="167"/>
      <c r="I3565" s="155"/>
      <c r="J3565" s="155"/>
      <c r="K3565" s="155"/>
      <c r="L3565" s="155"/>
      <c r="M3565" s="155"/>
      <c r="N3565" s="155"/>
      <c r="O3565" s="155"/>
      <c r="P3565" s="155"/>
      <c r="Q3565" s="155"/>
      <c r="R3565" s="155"/>
      <c r="S3565" s="155"/>
      <c r="T3565" s="155"/>
      <c r="U3565" s="155"/>
      <c r="V3565" s="155"/>
      <c r="W3565" s="155"/>
      <c r="X3565" s="155"/>
      <c r="Y3565" s="155"/>
      <c r="Z3565" s="155"/>
      <c r="AA3565" s="155"/>
      <c r="AB3565" s="155"/>
      <c r="AC3565" s="155"/>
      <c r="AD3565" s="155"/>
      <c r="AE3565" s="155"/>
      <c r="AF3565" s="155"/>
      <c r="AG3565" s="155"/>
      <c r="AH3565" s="155"/>
      <c r="AI3565" s="155"/>
      <c r="AJ3565" s="155"/>
      <c r="AK3565" s="155"/>
      <c r="AL3565" s="155"/>
      <c r="AM3565" s="155"/>
      <c r="AN3565" s="155"/>
      <c r="AO3565" s="155"/>
      <c r="AP3565" s="155"/>
      <c r="AQ3565" s="155"/>
      <c r="AR3565" s="155"/>
    </row>
    <row r="3566" spans="1:44" ht="102" hidden="1" x14ac:dyDescent="0.3">
      <c r="A3566" s="155"/>
      <c r="B3566" s="165" t="s">
        <v>4107</v>
      </c>
      <c r="C3566" s="162"/>
      <c r="D3566" s="170">
        <v>1133.8699999999999</v>
      </c>
      <c r="E3566" s="171">
        <v>1133.8699999999999</v>
      </c>
      <c r="F3566" s="166" t="s">
        <v>3342</v>
      </c>
      <c r="G3566" s="161" t="s">
        <v>1902</v>
      </c>
      <c r="H3566" s="162" t="s">
        <v>1903</v>
      </c>
      <c r="I3566" s="155"/>
      <c r="J3566" s="155"/>
      <c r="K3566" s="155"/>
      <c r="L3566" s="155"/>
      <c r="M3566" s="155"/>
      <c r="N3566" s="155"/>
      <c r="O3566" s="155"/>
      <c r="P3566" s="155"/>
      <c r="Q3566" s="155"/>
      <c r="R3566" s="155"/>
      <c r="S3566" s="155"/>
      <c r="T3566" s="155"/>
      <c r="U3566" s="155"/>
      <c r="V3566" s="155"/>
      <c r="W3566" s="155"/>
      <c r="X3566" s="155"/>
      <c r="Y3566" s="155"/>
      <c r="Z3566" s="155"/>
      <c r="AA3566" s="155"/>
      <c r="AB3566" s="155"/>
      <c r="AC3566" s="155"/>
      <c r="AD3566" s="155"/>
      <c r="AE3566" s="155"/>
      <c r="AF3566" s="155"/>
      <c r="AG3566" s="155"/>
      <c r="AH3566" s="155"/>
      <c r="AI3566" s="155"/>
      <c r="AJ3566" s="155"/>
      <c r="AK3566" s="155"/>
      <c r="AL3566" s="155"/>
      <c r="AM3566" s="155"/>
      <c r="AN3566" s="155"/>
      <c r="AO3566" s="155"/>
      <c r="AP3566" s="155"/>
      <c r="AQ3566" s="155"/>
      <c r="AR3566" s="155"/>
    </row>
    <row r="3567" spans="1:44" ht="102" hidden="1" x14ac:dyDescent="0.3">
      <c r="A3567" s="155"/>
      <c r="B3567" s="166" t="s">
        <v>3342</v>
      </c>
      <c r="C3567" s="167"/>
      <c r="D3567" s="170">
        <v>1133.8699999999999</v>
      </c>
      <c r="E3567" s="171">
        <v>1133.8699999999999</v>
      </c>
      <c r="F3567" s="161" t="s">
        <v>1902</v>
      </c>
      <c r="G3567" s="165" t="s">
        <v>4107</v>
      </c>
      <c r="H3567" s="162"/>
      <c r="I3567" s="155"/>
      <c r="J3567" s="155"/>
      <c r="K3567" s="155"/>
      <c r="L3567" s="155"/>
      <c r="M3567" s="155"/>
      <c r="N3567" s="155"/>
      <c r="O3567" s="155"/>
      <c r="P3567" s="155"/>
      <c r="Q3567" s="155"/>
      <c r="R3567" s="155"/>
      <c r="S3567" s="155"/>
      <c r="T3567" s="155"/>
      <c r="U3567" s="155"/>
      <c r="V3567" s="155"/>
      <c r="W3567" s="155"/>
      <c r="X3567" s="155"/>
      <c r="Y3567" s="155"/>
      <c r="Z3567" s="155"/>
      <c r="AA3567" s="155"/>
      <c r="AB3567" s="155"/>
      <c r="AC3567" s="155"/>
      <c r="AD3567" s="155"/>
      <c r="AE3567" s="155"/>
      <c r="AF3567" s="155"/>
      <c r="AG3567" s="155"/>
      <c r="AH3567" s="155"/>
      <c r="AI3567" s="155"/>
      <c r="AJ3567" s="155"/>
      <c r="AK3567" s="155"/>
      <c r="AL3567" s="155"/>
      <c r="AM3567" s="155"/>
      <c r="AN3567" s="155"/>
      <c r="AO3567" s="155"/>
      <c r="AP3567" s="155"/>
      <c r="AQ3567" s="155"/>
      <c r="AR3567" s="155"/>
    </row>
    <row r="3568" spans="1:44" ht="102" x14ac:dyDescent="0.3">
      <c r="A3568" s="155"/>
      <c r="B3568" s="161" t="s">
        <v>1902</v>
      </c>
      <c r="C3568" s="162" t="s">
        <v>1903</v>
      </c>
      <c r="D3568" s="170">
        <v>3281.36</v>
      </c>
      <c r="E3568" s="171">
        <v>3281.36</v>
      </c>
      <c r="F3568" s="165" t="s">
        <v>4107</v>
      </c>
      <c r="G3568" s="166" t="s">
        <v>3351</v>
      </c>
      <c r="H3568" s="167"/>
      <c r="I3568" s="155"/>
      <c r="J3568" s="155"/>
      <c r="K3568" s="155"/>
      <c r="L3568" s="155"/>
      <c r="M3568" s="155"/>
      <c r="N3568" s="155"/>
      <c r="O3568" s="155"/>
      <c r="P3568" s="155"/>
      <c r="Q3568" s="155"/>
      <c r="R3568" s="155"/>
      <c r="S3568" s="155"/>
      <c r="T3568" s="155"/>
      <c r="U3568" s="155"/>
      <c r="V3568" s="155"/>
      <c r="W3568" s="155"/>
      <c r="X3568" s="155"/>
      <c r="Y3568" s="155"/>
      <c r="Z3568" s="155"/>
      <c r="AA3568" s="155"/>
      <c r="AB3568" s="155"/>
      <c r="AC3568" s="155"/>
      <c r="AD3568" s="155"/>
      <c r="AE3568" s="155"/>
      <c r="AF3568" s="155"/>
      <c r="AG3568" s="155"/>
      <c r="AH3568" s="155"/>
      <c r="AI3568" s="155"/>
      <c r="AJ3568" s="155"/>
      <c r="AK3568" s="155"/>
      <c r="AL3568" s="155"/>
      <c r="AM3568" s="155"/>
      <c r="AN3568" s="155"/>
      <c r="AO3568" s="155"/>
      <c r="AP3568" s="155"/>
      <c r="AQ3568" s="155"/>
      <c r="AR3568" s="155"/>
    </row>
    <row r="3569" spans="1:44" ht="102" hidden="1" x14ac:dyDescent="0.3">
      <c r="A3569" s="155"/>
      <c r="B3569" s="165" t="s">
        <v>4107</v>
      </c>
      <c r="C3569" s="162"/>
      <c r="D3569" s="170">
        <v>3281.36</v>
      </c>
      <c r="E3569" s="171">
        <v>3281.36</v>
      </c>
      <c r="F3569" s="166" t="s">
        <v>3351</v>
      </c>
      <c r="G3569" s="161" t="s">
        <v>1292</v>
      </c>
      <c r="H3569" s="162" t="s">
        <v>1293</v>
      </c>
      <c r="I3569" s="155"/>
      <c r="J3569" s="155"/>
      <c r="K3569" s="155"/>
      <c r="L3569" s="155"/>
      <c r="M3569" s="155"/>
      <c r="N3569" s="155"/>
      <c r="O3569" s="155"/>
      <c r="P3569" s="155"/>
      <c r="Q3569" s="155"/>
      <c r="R3569" s="155"/>
      <c r="S3569" s="155"/>
      <c r="T3569" s="155"/>
      <c r="U3569" s="155"/>
      <c r="V3569" s="155"/>
      <c r="W3569" s="155"/>
      <c r="X3569" s="155"/>
      <c r="Y3569" s="155"/>
      <c r="Z3569" s="155"/>
      <c r="AA3569" s="155"/>
      <c r="AB3569" s="155"/>
      <c r="AC3569" s="155"/>
      <c r="AD3569" s="155"/>
      <c r="AE3569" s="155"/>
      <c r="AF3569" s="155"/>
      <c r="AG3569" s="155"/>
      <c r="AH3569" s="155"/>
      <c r="AI3569" s="155"/>
      <c r="AJ3569" s="155"/>
      <c r="AK3569" s="155"/>
      <c r="AL3569" s="155"/>
      <c r="AM3569" s="155"/>
      <c r="AN3569" s="155"/>
      <c r="AO3569" s="155"/>
      <c r="AP3569" s="155"/>
      <c r="AQ3569" s="155"/>
      <c r="AR3569" s="155"/>
    </row>
    <row r="3570" spans="1:44" ht="102" hidden="1" x14ac:dyDescent="0.3">
      <c r="A3570" s="155"/>
      <c r="B3570" s="166" t="s">
        <v>3351</v>
      </c>
      <c r="C3570" s="167"/>
      <c r="D3570" s="170">
        <v>3281.36</v>
      </c>
      <c r="E3570" s="171">
        <v>3281.36</v>
      </c>
      <c r="F3570" s="161" t="s">
        <v>1292</v>
      </c>
      <c r="G3570" s="165" t="s">
        <v>4107</v>
      </c>
      <c r="H3570" s="162"/>
      <c r="I3570" s="155"/>
      <c r="J3570" s="155"/>
      <c r="K3570" s="155"/>
      <c r="L3570" s="155"/>
      <c r="M3570" s="155"/>
      <c r="N3570" s="155"/>
      <c r="O3570" s="155"/>
      <c r="P3570" s="155"/>
      <c r="Q3570" s="155"/>
      <c r="R3570" s="155"/>
      <c r="S3570" s="155"/>
      <c r="T3570" s="155"/>
      <c r="U3570" s="155"/>
      <c r="V3570" s="155"/>
      <c r="W3570" s="155"/>
      <c r="X3570" s="155"/>
      <c r="Y3570" s="155"/>
      <c r="Z3570" s="155"/>
      <c r="AA3570" s="155"/>
      <c r="AB3570" s="155"/>
      <c r="AC3570" s="155"/>
      <c r="AD3570" s="155"/>
      <c r="AE3570" s="155"/>
      <c r="AF3570" s="155"/>
      <c r="AG3570" s="155"/>
      <c r="AH3570" s="155"/>
      <c r="AI3570" s="155"/>
      <c r="AJ3570" s="155"/>
      <c r="AK3570" s="155"/>
      <c r="AL3570" s="155"/>
      <c r="AM3570" s="155"/>
      <c r="AN3570" s="155"/>
      <c r="AO3570" s="155"/>
      <c r="AP3570" s="155"/>
      <c r="AQ3570" s="155"/>
      <c r="AR3570" s="155"/>
    </row>
    <row r="3571" spans="1:44" ht="102" x14ac:dyDescent="0.3">
      <c r="A3571" s="155"/>
      <c r="B3571" s="161" t="s">
        <v>1292</v>
      </c>
      <c r="C3571" s="162" t="s">
        <v>1293</v>
      </c>
      <c r="D3571" s="170">
        <v>5153.97</v>
      </c>
      <c r="E3571" s="171">
        <v>5153.97</v>
      </c>
      <c r="F3571" s="165" t="s">
        <v>4107</v>
      </c>
      <c r="G3571" s="166" t="s">
        <v>3352</v>
      </c>
      <c r="H3571" s="167"/>
      <c r="I3571" s="155"/>
      <c r="J3571" s="155"/>
      <c r="K3571" s="155"/>
      <c r="L3571" s="155"/>
      <c r="M3571" s="155"/>
      <c r="N3571" s="155"/>
      <c r="O3571" s="155"/>
      <c r="P3571" s="155"/>
      <c r="Q3571" s="155"/>
      <c r="R3571" s="155"/>
      <c r="S3571" s="155"/>
      <c r="T3571" s="155"/>
      <c r="U3571" s="155"/>
      <c r="V3571" s="155"/>
      <c r="W3571" s="155"/>
      <c r="X3571" s="155"/>
      <c r="Y3571" s="155"/>
      <c r="Z3571" s="155"/>
      <c r="AA3571" s="155"/>
      <c r="AB3571" s="155"/>
      <c r="AC3571" s="155"/>
      <c r="AD3571" s="155"/>
      <c r="AE3571" s="155"/>
      <c r="AF3571" s="155"/>
      <c r="AG3571" s="155"/>
      <c r="AH3571" s="155"/>
      <c r="AI3571" s="155"/>
      <c r="AJ3571" s="155"/>
      <c r="AK3571" s="155"/>
      <c r="AL3571" s="155"/>
      <c r="AM3571" s="155"/>
      <c r="AN3571" s="155"/>
      <c r="AO3571" s="155"/>
      <c r="AP3571" s="155"/>
      <c r="AQ3571" s="155"/>
      <c r="AR3571" s="155"/>
    </row>
    <row r="3572" spans="1:44" ht="102" hidden="1" x14ac:dyDescent="0.3">
      <c r="A3572" s="155"/>
      <c r="B3572" s="165" t="s">
        <v>4107</v>
      </c>
      <c r="C3572" s="162"/>
      <c r="D3572" s="170">
        <v>5153.97</v>
      </c>
      <c r="E3572" s="171">
        <v>5153.97</v>
      </c>
      <c r="F3572" s="166" t="s">
        <v>3352</v>
      </c>
      <c r="G3572" s="161" t="s">
        <v>1353</v>
      </c>
      <c r="H3572" s="162" t="s">
        <v>833</v>
      </c>
      <c r="I3572" s="155"/>
      <c r="J3572" s="155"/>
      <c r="K3572" s="155"/>
      <c r="L3572" s="155"/>
      <c r="M3572" s="155"/>
      <c r="N3572" s="155"/>
      <c r="O3572" s="155"/>
      <c r="P3572" s="155"/>
      <c r="Q3572" s="155"/>
      <c r="R3572" s="155"/>
      <c r="S3572" s="155"/>
      <c r="T3572" s="155"/>
      <c r="U3572" s="155"/>
      <c r="V3572" s="155"/>
      <c r="W3572" s="155"/>
      <c r="X3572" s="155"/>
      <c r="Y3572" s="155"/>
      <c r="Z3572" s="155"/>
      <c r="AA3572" s="155"/>
      <c r="AB3572" s="155"/>
      <c r="AC3572" s="155"/>
      <c r="AD3572" s="155"/>
      <c r="AE3572" s="155"/>
      <c r="AF3572" s="155"/>
      <c r="AG3572" s="155"/>
      <c r="AH3572" s="155"/>
      <c r="AI3572" s="155"/>
      <c r="AJ3572" s="155"/>
      <c r="AK3572" s="155"/>
      <c r="AL3572" s="155"/>
      <c r="AM3572" s="155"/>
      <c r="AN3572" s="155"/>
      <c r="AO3572" s="155"/>
      <c r="AP3572" s="155"/>
      <c r="AQ3572" s="155"/>
      <c r="AR3572" s="155"/>
    </row>
    <row r="3573" spans="1:44" ht="102" hidden="1" x14ac:dyDescent="0.3">
      <c r="A3573" s="155"/>
      <c r="B3573" s="166" t="s">
        <v>3352</v>
      </c>
      <c r="C3573" s="167"/>
      <c r="D3573" s="170">
        <v>5153.97</v>
      </c>
      <c r="E3573" s="171">
        <v>5153.97</v>
      </c>
      <c r="F3573" s="161" t="s">
        <v>1353</v>
      </c>
      <c r="G3573" s="165" t="s">
        <v>4107</v>
      </c>
      <c r="H3573" s="162"/>
      <c r="I3573" s="155"/>
      <c r="J3573" s="155"/>
      <c r="K3573" s="155"/>
      <c r="L3573" s="155"/>
      <c r="M3573" s="155"/>
      <c r="N3573" s="155"/>
      <c r="O3573" s="155"/>
      <c r="P3573" s="155"/>
      <c r="Q3573" s="155"/>
      <c r="R3573" s="155"/>
      <c r="S3573" s="155"/>
      <c r="T3573" s="155"/>
      <c r="U3573" s="155"/>
      <c r="V3573" s="155"/>
      <c r="W3573" s="155"/>
      <c r="X3573" s="155"/>
      <c r="Y3573" s="155"/>
      <c r="Z3573" s="155"/>
      <c r="AA3573" s="155"/>
      <c r="AB3573" s="155"/>
      <c r="AC3573" s="155"/>
      <c r="AD3573" s="155"/>
      <c r="AE3573" s="155"/>
      <c r="AF3573" s="155"/>
      <c r="AG3573" s="155"/>
      <c r="AH3573" s="155"/>
      <c r="AI3573" s="155"/>
      <c r="AJ3573" s="155"/>
      <c r="AK3573" s="155"/>
      <c r="AL3573" s="155"/>
      <c r="AM3573" s="155"/>
      <c r="AN3573" s="155"/>
      <c r="AO3573" s="155"/>
      <c r="AP3573" s="155"/>
      <c r="AQ3573" s="155"/>
      <c r="AR3573" s="155"/>
    </row>
    <row r="3574" spans="1:44" ht="102" x14ac:dyDescent="0.3">
      <c r="A3574" s="155"/>
      <c r="B3574" s="161" t="s">
        <v>1353</v>
      </c>
      <c r="C3574" s="162" t="s">
        <v>833</v>
      </c>
      <c r="D3574" s="170">
        <v>2886.22</v>
      </c>
      <c r="E3574" s="171">
        <v>2886.22</v>
      </c>
      <c r="F3574" s="165" t="s">
        <v>4107</v>
      </c>
      <c r="G3574" s="166" t="s">
        <v>3337</v>
      </c>
      <c r="H3574" s="167"/>
      <c r="I3574" s="155"/>
      <c r="J3574" s="155"/>
      <c r="K3574" s="155"/>
      <c r="L3574" s="155"/>
      <c r="M3574" s="155"/>
      <c r="N3574" s="155"/>
      <c r="O3574" s="155"/>
      <c r="P3574" s="155"/>
      <c r="Q3574" s="155"/>
      <c r="R3574" s="155"/>
      <c r="S3574" s="155"/>
      <c r="T3574" s="155"/>
      <c r="U3574" s="155"/>
      <c r="V3574" s="155"/>
      <c r="W3574" s="155"/>
      <c r="X3574" s="155"/>
      <c r="Y3574" s="155"/>
      <c r="Z3574" s="155"/>
      <c r="AA3574" s="155"/>
      <c r="AB3574" s="155"/>
      <c r="AC3574" s="155"/>
      <c r="AD3574" s="155"/>
      <c r="AE3574" s="155"/>
      <c r="AF3574" s="155"/>
      <c r="AG3574" s="155"/>
      <c r="AH3574" s="155"/>
      <c r="AI3574" s="155"/>
      <c r="AJ3574" s="155"/>
      <c r="AK3574" s="155"/>
      <c r="AL3574" s="155"/>
      <c r="AM3574" s="155"/>
      <c r="AN3574" s="155"/>
      <c r="AO3574" s="155"/>
      <c r="AP3574" s="155"/>
      <c r="AQ3574" s="155"/>
      <c r="AR3574" s="155"/>
    </row>
    <row r="3575" spans="1:44" ht="102" hidden="1" x14ac:dyDescent="0.3">
      <c r="A3575" s="155"/>
      <c r="B3575" s="165" t="s">
        <v>4107</v>
      </c>
      <c r="C3575" s="162"/>
      <c r="D3575" s="170">
        <v>2886.22</v>
      </c>
      <c r="E3575" s="171">
        <v>2886.22</v>
      </c>
      <c r="F3575" s="166" t="s">
        <v>3337</v>
      </c>
      <c r="G3575" s="161" t="s">
        <v>1702</v>
      </c>
      <c r="H3575" s="162" t="s">
        <v>1703</v>
      </c>
      <c r="I3575" s="155"/>
      <c r="J3575" s="155"/>
      <c r="K3575" s="155"/>
      <c r="L3575" s="155"/>
      <c r="M3575" s="155"/>
      <c r="N3575" s="155"/>
      <c r="O3575" s="155"/>
      <c r="P3575" s="155"/>
      <c r="Q3575" s="155"/>
      <c r="R3575" s="155"/>
      <c r="S3575" s="155"/>
      <c r="T3575" s="155"/>
      <c r="U3575" s="155"/>
      <c r="V3575" s="155"/>
      <c r="W3575" s="155"/>
      <c r="X3575" s="155"/>
      <c r="Y3575" s="155"/>
      <c r="Z3575" s="155"/>
      <c r="AA3575" s="155"/>
      <c r="AB3575" s="155"/>
      <c r="AC3575" s="155"/>
      <c r="AD3575" s="155"/>
      <c r="AE3575" s="155"/>
      <c r="AF3575" s="155"/>
      <c r="AG3575" s="155"/>
      <c r="AH3575" s="155"/>
      <c r="AI3575" s="155"/>
      <c r="AJ3575" s="155"/>
      <c r="AK3575" s="155"/>
      <c r="AL3575" s="155"/>
      <c r="AM3575" s="155"/>
      <c r="AN3575" s="155"/>
      <c r="AO3575" s="155"/>
      <c r="AP3575" s="155"/>
      <c r="AQ3575" s="155"/>
      <c r="AR3575" s="155"/>
    </row>
    <row r="3576" spans="1:44" ht="102" hidden="1" x14ac:dyDescent="0.3">
      <c r="A3576" s="155"/>
      <c r="B3576" s="166" t="s">
        <v>3337</v>
      </c>
      <c r="C3576" s="167"/>
      <c r="D3576" s="170">
        <v>2886.22</v>
      </c>
      <c r="E3576" s="171">
        <v>2886.22</v>
      </c>
      <c r="F3576" s="161" t="s">
        <v>1702</v>
      </c>
      <c r="G3576" s="165" t="s">
        <v>4107</v>
      </c>
      <c r="H3576" s="162"/>
      <c r="I3576" s="155"/>
      <c r="J3576" s="155"/>
      <c r="K3576" s="155"/>
      <c r="L3576" s="155"/>
      <c r="M3576" s="155"/>
      <c r="N3576" s="155"/>
      <c r="O3576" s="155"/>
      <c r="P3576" s="155"/>
      <c r="Q3576" s="155"/>
      <c r="R3576" s="155"/>
      <c r="S3576" s="155"/>
      <c r="T3576" s="155"/>
      <c r="U3576" s="155"/>
      <c r="V3576" s="155"/>
      <c r="W3576" s="155"/>
      <c r="X3576" s="155"/>
      <c r="Y3576" s="155"/>
      <c r="Z3576" s="155"/>
      <c r="AA3576" s="155"/>
      <c r="AB3576" s="155"/>
      <c r="AC3576" s="155"/>
      <c r="AD3576" s="155"/>
      <c r="AE3576" s="155"/>
      <c r="AF3576" s="155"/>
      <c r="AG3576" s="155"/>
      <c r="AH3576" s="155"/>
      <c r="AI3576" s="155"/>
      <c r="AJ3576" s="155"/>
      <c r="AK3576" s="155"/>
      <c r="AL3576" s="155"/>
      <c r="AM3576" s="155"/>
      <c r="AN3576" s="155"/>
      <c r="AO3576" s="155"/>
      <c r="AP3576" s="155"/>
      <c r="AQ3576" s="155"/>
      <c r="AR3576" s="155"/>
    </row>
    <row r="3577" spans="1:44" ht="102" x14ac:dyDescent="0.3">
      <c r="A3577" s="155"/>
      <c r="B3577" s="161" t="s">
        <v>1702</v>
      </c>
      <c r="C3577" s="162" t="s">
        <v>1703</v>
      </c>
      <c r="D3577" s="170">
        <v>1906.97</v>
      </c>
      <c r="E3577" s="171">
        <v>1906.97</v>
      </c>
      <c r="F3577" s="165" t="s">
        <v>4107</v>
      </c>
      <c r="G3577" s="166" t="s">
        <v>3353</v>
      </c>
      <c r="H3577" s="167"/>
      <c r="I3577" s="155"/>
      <c r="J3577" s="155"/>
      <c r="K3577" s="155"/>
      <c r="L3577" s="155"/>
      <c r="M3577" s="155"/>
      <c r="N3577" s="155"/>
      <c r="O3577" s="155"/>
      <c r="P3577" s="155"/>
      <c r="Q3577" s="155"/>
      <c r="R3577" s="155"/>
      <c r="S3577" s="155"/>
      <c r="T3577" s="155"/>
      <c r="U3577" s="155"/>
      <c r="V3577" s="155"/>
      <c r="W3577" s="155"/>
      <c r="X3577" s="155"/>
      <c r="Y3577" s="155"/>
      <c r="Z3577" s="155"/>
      <c r="AA3577" s="155"/>
      <c r="AB3577" s="155"/>
      <c r="AC3577" s="155"/>
      <c r="AD3577" s="155"/>
      <c r="AE3577" s="155"/>
      <c r="AF3577" s="155"/>
      <c r="AG3577" s="155"/>
      <c r="AH3577" s="155"/>
      <c r="AI3577" s="155"/>
      <c r="AJ3577" s="155"/>
      <c r="AK3577" s="155"/>
      <c r="AL3577" s="155"/>
      <c r="AM3577" s="155"/>
      <c r="AN3577" s="155"/>
      <c r="AO3577" s="155"/>
      <c r="AP3577" s="155"/>
      <c r="AQ3577" s="155"/>
      <c r="AR3577" s="155"/>
    </row>
    <row r="3578" spans="1:44" ht="102" hidden="1" customHeight="1" x14ac:dyDescent="0.3">
      <c r="A3578" s="155"/>
      <c r="B3578" s="165" t="s">
        <v>4107</v>
      </c>
      <c r="C3578" s="162"/>
      <c r="D3578" s="170">
        <v>1906.97</v>
      </c>
      <c r="E3578" s="171">
        <v>1906.97</v>
      </c>
      <c r="F3578" s="166" t="s">
        <v>3353</v>
      </c>
      <c r="G3578" s="161" t="s">
        <v>2222</v>
      </c>
      <c r="H3578" s="162" t="s">
        <v>1189</v>
      </c>
      <c r="I3578" s="155"/>
      <c r="J3578" s="155"/>
      <c r="K3578" s="155"/>
      <c r="L3578" s="155"/>
      <c r="M3578" s="155"/>
      <c r="N3578" s="155"/>
      <c r="O3578" s="155"/>
      <c r="P3578" s="155"/>
      <c r="Q3578" s="155"/>
      <c r="R3578" s="155"/>
      <c r="S3578" s="155"/>
      <c r="T3578" s="155"/>
      <c r="U3578" s="155"/>
      <c r="V3578" s="155"/>
      <c r="W3578" s="155"/>
      <c r="X3578" s="155"/>
      <c r="Y3578" s="155"/>
      <c r="Z3578" s="155"/>
      <c r="AA3578" s="155"/>
      <c r="AB3578" s="155"/>
      <c r="AC3578" s="155"/>
      <c r="AD3578" s="155"/>
      <c r="AE3578" s="155"/>
      <c r="AF3578" s="155"/>
      <c r="AG3578" s="155"/>
      <c r="AH3578" s="155"/>
      <c r="AI3578" s="155"/>
      <c r="AJ3578" s="155"/>
      <c r="AK3578" s="155"/>
      <c r="AL3578" s="155"/>
      <c r="AM3578" s="155"/>
      <c r="AN3578" s="155"/>
      <c r="AO3578" s="155"/>
      <c r="AP3578" s="155"/>
      <c r="AQ3578" s="155"/>
      <c r="AR3578" s="155"/>
    </row>
    <row r="3579" spans="1:44" ht="102" hidden="1" x14ac:dyDescent="0.3">
      <c r="A3579" s="155"/>
      <c r="B3579" s="166" t="s">
        <v>3353</v>
      </c>
      <c r="C3579" s="167"/>
      <c r="D3579" s="170">
        <v>1906.97</v>
      </c>
      <c r="E3579" s="171">
        <v>1906.97</v>
      </c>
      <c r="F3579" s="161" t="s">
        <v>2222</v>
      </c>
      <c r="G3579" s="165" t="s">
        <v>4107</v>
      </c>
      <c r="H3579" s="162"/>
      <c r="I3579" s="155"/>
      <c r="J3579" s="155"/>
      <c r="K3579" s="155"/>
      <c r="L3579" s="155"/>
      <c r="M3579" s="155"/>
      <c r="N3579" s="155"/>
      <c r="O3579" s="155"/>
      <c r="P3579" s="155"/>
      <c r="Q3579" s="155"/>
      <c r="R3579" s="155"/>
      <c r="S3579" s="155"/>
      <c r="T3579" s="155"/>
      <c r="U3579" s="155"/>
      <c r="V3579" s="155"/>
      <c r="W3579" s="155"/>
      <c r="X3579" s="155"/>
      <c r="Y3579" s="155"/>
      <c r="Z3579" s="155"/>
      <c r="AA3579" s="155"/>
      <c r="AB3579" s="155"/>
      <c r="AC3579" s="155"/>
      <c r="AD3579" s="155"/>
      <c r="AE3579" s="155"/>
      <c r="AF3579" s="155"/>
      <c r="AG3579" s="155"/>
      <c r="AH3579" s="155"/>
      <c r="AI3579" s="155"/>
      <c r="AJ3579" s="155"/>
      <c r="AK3579" s="155"/>
      <c r="AL3579" s="155"/>
      <c r="AM3579" s="155"/>
      <c r="AN3579" s="155"/>
      <c r="AO3579" s="155"/>
      <c r="AP3579" s="155"/>
      <c r="AQ3579" s="155"/>
      <c r="AR3579" s="155"/>
    </row>
    <row r="3580" spans="1:44" ht="14.4" customHeight="1" x14ac:dyDescent="0.3">
      <c r="A3580" s="155"/>
      <c r="B3580" s="161" t="s">
        <v>2222</v>
      </c>
      <c r="C3580" s="162" t="s">
        <v>1189</v>
      </c>
      <c r="D3580" s="170">
        <v>5866.94</v>
      </c>
      <c r="E3580" s="171">
        <v>5866.94</v>
      </c>
      <c r="F3580" s="165" t="s">
        <v>4107</v>
      </c>
      <c r="G3580" s="166" t="s">
        <v>3508</v>
      </c>
      <c r="H3580" s="167"/>
      <c r="I3580" s="155"/>
      <c r="J3580" s="155"/>
      <c r="K3580" s="155"/>
      <c r="L3580" s="155"/>
      <c r="M3580" s="155"/>
      <c r="N3580" s="155"/>
      <c r="O3580" s="155"/>
      <c r="P3580" s="155"/>
      <c r="Q3580" s="155"/>
      <c r="R3580" s="155"/>
      <c r="S3580" s="155"/>
      <c r="T3580" s="155"/>
      <c r="U3580" s="155"/>
      <c r="V3580" s="155"/>
      <c r="W3580" s="155"/>
      <c r="X3580" s="155"/>
      <c r="Y3580" s="155"/>
      <c r="Z3580" s="155"/>
      <c r="AA3580" s="155"/>
      <c r="AB3580" s="155"/>
      <c r="AC3580" s="155"/>
      <c r="AD3580" s="155"/>
      <c r="AE3580" s="155"/>
      <c r="AF3580" s="155"/>
      <c r="AG3580" s="155"/>
      <c r="AH3580" s="155"/>
      <c r="AI3580" s="155"/>
      <c r="AJ3580" s="155"/>
      <c r="AK3580" s="155"/>
      <c r="AL3580" s="155"/>
      <c r="AM3580" s="155"/>
      <c r="AN3580" s="155"/>
      <c r="AO3580" s="155"/>
      <c r="AP3580" s="155"/>
      <c r="AQ3580" s="155"/>
      <c r="AR3580" s="155"/>
    </row>
    <row r="3581" spans="1:44" ht="102" hidden="1" x14ac:dyDescent="0.3">
      <c r="A3581" s="155"/>
      <c r="B3581" s="165" t="s">
        <v>4107</v>
      </c>
      <c r="C3581" s="162"/>
      <c r="D3581" s="170">
        <v>5866.94</v>
      </c>
      <c r="E3581" s="171">
        <v>5866.94</v>
      </c>
      <c r="F3581" s="166" t="s">
        <v>3508</v>
      </c>
      <c r="G3581" s="161" t="s">
        <v>1742</v>
      </c>
      <c r="H3581" s="162" t="s">
        <v>866</v>
      </c>
      <c r="I3581" s="155"/>
      <c r="J3581" s="155"/>
      <c r="K3581" s="155"/>
      <c r="L3581" s="155"/>
      <c r="M3581" s="155"/>
      <c r="N3581" s="155"/>
      <c r="O3581" s="155"/>
      <c r="P3581" s="155"/>
      <c r="Q3581" s="155"/>
      <c r="R3581" s="155"/>
      <c r="S3581" s="155"/>
      <c r="T3581" s="155"/>
      <c r="U3581" s="155"/>
      <c r="V3581" s="155"/>
      <c r="W3581" s="155"/>
      <c r="X3581" s="155"/>
      <c r="Y3581" s="155"/>
      <c r="Z3581" s="155"/>
      <c r="AA3581" s="155"/>
      <c r="AB3581" s="155"/>
      <c r="AC3581" s="155"/>
      <c r="AD3581" s="155"/>
      <c r="AE3581" s="155"/>
      <c r="AF3581" s="155"/>
      <c r="AG3581" s="155"/>
      <c r="AH3581" s="155"/>
      <c r="AI3581" s="155"/>
      <c r="AJ3581" s="155"/>
      <c r="AK3581" s="155"/>
      <c r="AL3581" s="155"/>
      <c r="AM3581" s="155"/>
      <c r="AN3581" s="155"/>
      <c r="AO3581" s="155"/>
      <c r="AP3581" s="155"/>
      <c r="AQ3581" s="155"/>
      <c r="AR3581" s="155"/>
    </row>
    <row r="3582" spans="1:44" ht="102" hidden="1" x14ac:dyDescent="0.3">
      <c r="A3582" s="155"/>
      <c r="B3582" s="166" t="s">
        <v>3508</v>
      </c>
      <c r="C3582" s="167"/>
      <c r="D3582" s="170">
        <v>5866.94</v>
      </c>
      <c r="E3582" s="171">
        <v>5866.94</v>
      </c>
      <c r="F3582" s="161" t="s">
        <v>1742</v>
      </c>
      <c r="G3582" s="165" t="s">
        <v>4107</v>
      </c>
      <c r="H3582" s="162"/>
      <c r="I3582" s="155"/>
      <c r="J3582" s="155"/>
      <c r="K3582" s="155"/>
      <c r="L3582" s="155"/>
      <c r="M3582" s="155"/>
      <c r="N3582" s="155"/>
      <c r="O3582" s="155"/>
      <c r="P3582" s="155"/>
      <c r="Q3582" s="155"/>
      <c r="R3582" s="155"/>
      <c r="S3582" s="155"/>
      <c r="T3582" s="155"/>
      <c r="U3582" s="155"/>
      <c r="V3582" s="155"/>
      <c r="W3582" s="155"/>
      <c r="X3582" s="155"/>
      <c r="Y3582" s="155"/>
      <c r="Z3582" s="155"/>
      <c r="AA3582" s="155"/>
      <c r="AB3582" s="155"/>
      <c r="AC3582" s="155"/>
      <c r="AD3582" s="155"/>
      <c r="AE3582" s="155"/>
      <c r="AF3582" s="155"/>
      <c r="AG3582" s="155"/>
      <c r="AH3582" s="155"/>
      <c r="AI3582" s="155"/>
      <c r="AJ3582" s="155"/>
      <c r="AK3582" s="155"/>
      <c r="AL3582" s="155"/>
      <c r="AM3582" s="155"/>
      <c r="AN3582" s="155"/>
      <c r="AO3582" s="155"/>
      <c r="AP3582" s="155"/>
      <c r="AQ3582" s="155"/>
      <c r="AR3582" s="155"/>
    </row>
    <row r="3583" spans="1:44" ht="102" x14ac:dyDescent="0.3">
      <c r="A3583" s="155"/>
      <c r="B3583" s="161" t="s">
        <v>1742</v>
      </c>
      <c r="C3583" s="162" t="s">
        <v>866</v>
      </c>
      <c r="D3583" s="170">
        <v>8177.63</v>
      </c>
      <c r="E3583" s="171">
        <v>8177.63</v>
      </c>
      <c r="F3583" s="165" t="s">
        <v>4107</v>
      </c>
      <c r="G3583" s="166" t="s">
        <v>3335</v>
      </c>
      <c r="H3583" s="167"/>
      <c r="I3583" s="155"/>
      <c r="J3583" s="155"/>
      <c r="K3583" s="155"/>
      <c r="L3583" s="155"/>
      <c r="M3583" s="155"/>
      <c r="N3583" s="155"/>
      <c r="O3583" s="155"/>
      <c r="P3583" s="155"/>
      <c r="Q3583" s="155"/>
      <c r="R3583" s="155"/>
      <c r="S3583" s="155"/>
      <c r="T3583" s="155"/>
      <c r="U3583" s="155"/>
      <c r="V3583" s="155"/>
      <c r="W3583" s="155"/>
      <c r="X3583" s="155"/>
      <c r="Y3583" s="155"/>
      <c r="Z3583" s="155"/>
      <c r="AA3583" s="155"/>
      <c r="AB3583" s="155"/>
      <c r="AC3583" s="155"/>
      <c r="AD3583" s="155"/>
      <c r="AE3583" s="155"/>
      <c r="AF3583" s="155"/>
      <c r="AG3583" s="155"/>
      <c r="AH3583" s="155"/>
      <c r="AI3583" s="155"/>
      <c r="AJ3583" s="155"/>
      <c r="AK3583" s="155"/>
      <c r="AL3583" s="155"/>
      <c r="AM3583" s="155"/>
      <c r="AN3583" s="155"/>
      <c r="AO3583" s="155"/>
      <c r="AP3583" s="155"/>
      <c r="AQ3583" s="155"/>
      <c r="AR3583" s="155"/>
    </row>
    <row r="3584" spans="1:44" ht="102" hidden="1" x14ac:dyDescent="0.3">
      <c r="A3584" s="155"/>
      <c r="B3584" s="165" t="s">
        <v>4107</v>
      </c>
      <c r="C3584" s="162"/>
      <c r="D3584" s="170">
        <v>8177.63</v>
      </c>
      <c r="E3584" s="171">
        <v>8177.63</v>
      </c>
      <c r="F3584" s="166" t="s">
        <v>3335</v>
      </c>
      <c r="G3584" s="161" t="s">
        <v>1716</v>
      </c>
      <c r="H3584" s="162" t="s">
        <v>906</v>
      </c>
      <c r="I3584" s="155"/>
      <c r="J3584" s="155"/>
      <c r="K3584" s="155"/>
      <c r="L3584" s="155"/>
      <c r="M3584" s="155"/>
      <c r="N3584" s="155"/>
      <c r="O3584" s="155"/>
      <c r="P3584" s="155"/>
      <c r="Q3584" s="155"/>
      <c r="R3584" s="155"/>
      <c r="S3584" s="155"/>
      <c r="T3584" s="155"/>
      <c r="U3584" s="155"/>
      <c r="V3584" s="155"/>
      <c r="W3584" s="155"/>
      <c r="X3584" s="155"/>
      <c r="Y3584" s="155"/>
      <c r="Z3584" s="155"/>
      <c r="AA3584" s="155"/>
      <c r="AB3584" s="155"/>
      <c r="AC3584" s="155"/>
      <c r="AD3584" s="155"/>
      <c r="AE3584" s="155"/>
      <c r="AF3584" s="155"/>
      <c r="AG3584" s="155"/>
      <c r="AH3584" s="155"/>
      <c r="AI3584" s="155"/>
      <c r="AJ3584" s="155"/>
      <c r="AK3584" s="155"/>
      <c r="AL3584" s="155"/>
      <c r="AM3584" s="155"/>
      <c r="AN3584" s="155"/>
      <c r="AO3584" s="155"/>
      <c r="AP3584" s="155"/>
      <c r="AQ3584" s="155"/>
      <c r="AR3584" s="155"/>
    </row>
    <row r="3585" spans="1:44" ht="102" hidden="1" x14ac:dyDescent="0.3">
      <c r="A3585" s="155"/>
      <c r="B3585" s="166" t="s">
        <v>3335</v>
      </c>
      <c r="C3585" s="167"/>
      <c r="D3585" s="170">
        <v>8177.63</v>
      </c>
      <c r="E3585" s="171">
        <v>8177.63</v>
      </c>
      <c r="F3585" s="161" t="s">
        <v>1716</v>
      </c>
      <c r="G3585" s="165" t="s">
        <v>4107</v>
      </c>
      <c r="H3585" s="162"/>
      <c r="I3585" s="155"/>
      <c r="J3585" s="155"/>
      <c r="K3585" s="155"/>
      <c r="L3585" s="155"/>
      <c r="M3585" s="155"/>
      <c r="N3585" s="155"/>
      <c r="O3585" s="155"/>
      <c r="P3585" s="155"/>
      <c r="Q3585" s="155"/>
      <c r="R3585" s="155"/>
      <c r="S3585" s="155"/>
      <c r="T3585" s="155"/>
      <c r="U3585" s="155"/>
      <c r="V3585" s="155"/>
      <c r="W3585" s="155"/>
      <c r="X3585" s="155"/>
      <c r="Y3585" s="155"/>
      <c r="Z3585" s="155"/>
      <c r="AA3585" s="155"/>
      <c r="AB3585" s="155"/>
      <c r="AC3585" s="155"/>
      <c r="AD3585" s="155"/>
      <c r="AE3585" s="155"/>
      <c r="AF3585" s="155"/>
      <c r="AG3585" s="155"/>
      <c r="AH3585" s="155"/>
      <c r="AI3585" s="155"/>
      <c r="AJ3585" s="155"/>
      <c r="AK3585" s="155"/>
      <c r="AL3585" s="155"/>
      <c r="AM3585" s="155"/>
      <c r="AN3585" s="155"/>
      <c r="AO3585" s="155"/>
      <c r="AP3585" s="155"/>
      <c r="AQ3585" s="155"/>
      <c r="AR3585" s="155"/>
    </row>
    <row r="3586" spans="1:44" ht="102" x14ac:dyDescent="0.3">
      <c r="A3586" s="155"/>
      <c r="B3586" s="161" t="s">
        <v>1716</v>
      </c>
      <c r="C3586" s="162" t="s">
        <v>906</v>
      </c>
      <c r="D3586" s="170">
        <v>2740.19</v>
      </c>
      <c r="E3586" s="171">
        <v>2740.19</v>
      </c>
      <c r="F3586" s="165" t="s">
        <v>4107</v>
      </c>
      <c r="G3586" s="166" t="s">
        <v>3343</v>
      </c>
      <c r="H3586" s="167"/>
      <c r="I3586" s="155"/>
      <c r="J3586" s="155"/>
      <c r="K3586" s="155"/>
      <c r="L3586" s="155"/>
      <c r="M3586" s="155"/>
      <c r="N3586" s="155"/>
      <c r="O3586" s="155"/>
      <c r="P3586" s="155"/>
      <c r="Q3586" s="155"/>
      <c r="R3586" s="155"/>
      <c r="S3586" s="155"/>
      <c r="T3586" s="155"/>
      <c r="U3586" s="155"/>
      <c r="V3586" s="155"/>
      <c r="W3586" s="155"/>
      <c r="X3586" s="155"/>
      <c r="Y3586" s="155"/>
      <c r="Z3586" s="155"/>
      <c r="AA3586" s="155"/>
      <c r="AB3586" s="155"/>
      <c r="AC3586" s="155"/>
      <c r="AD3586" s="155"/>
      <c r="AE3586" s="155"/>
      <c r="AF3586" s="155"/>
      <c r="AG3586" s="155"/>
      <c r="AH3586" s="155"/>
      <c r="AI3586" s="155"/>
      <c r="AJ3586" s="155"/>
      <c r="AK3586" s="155"/>
      <c r="AL3586" s="155"/>
      <c r="AM3586" s="155"/>
      <c r="AN3586" s="155"/>
      <c r="AO3586" s="155"/>
      <c r="AP3586" s="155"/>
      <c r="AQ3586" s="155"/>
      <c r="AR3586" s="155"/>
    </row>
    <row r="3587" spans="1:44" ht="102" hidden="1" x14ac:dyDescent="0.3">
      <c r="A3587" s="155"/>
      <c r="B3587" s="165" t="s">
        <v>4107</v>
      </c>
      <c r="C3587" s="162"/>
      <c r="D3587" s="170">
        <v>2740.19</v>
      </c>
      <c r="E3587" s="171">
        <v>2740.19</v>
      </c>
      <c r="F3587" s="166" t="s">
        <v>3343</v>
      </c>
      <c r="G3587" s="161" t="s">
        <v>1756</v>
      </c>
      <c r="H3587" s="162" t="s">
        <v>604</v>
      </c>
      <c r="I3587" s="155"/>
      <c r="J3587" s="155"/>
      <c r="K3587" s="155"/>
      <c r="L3587" s="155"/>
      <c r="M3587" s="155"/>
      <c r="N3587" s="155"/>
      <c r="O3587" s="155"/>
      <c r="P3587" s="155"/>
      <c r="Q3587" s="155"/>
      <c r="R3587" s="155"/>
      <c r="S3587" s="155"/>
      <c r="T3587" s="155"/>
      <c r="U3587" s="155"/>
      <c r="V3587" s="155"/>
      <c r="W3587" s="155"/>
      <c r="X3587" s="155"/>
      <c r="Y3587" s="155"/>
      <c r="Z3587" s="155"/>
      <c r="AA3587" s="155"/>
      <c r="AB3587" s="155"/>
      <c r="AC3587" s="155"/>
      <c r="AD3587" s="155"/>
      <c r="AE3587" s="155"/>
      <c r="AF3587" s="155"/>
      <c r="AG3587" s="155"/>
      <c r="AH3587" s="155"/>
      <c r="AI3587" s="155"/>
      <c r="AJ3587" s="155"/>
      <c r="AK3587" s="155"/>
      <c r="AL3587" s="155"/>
      <c r="AM3587" s="155"/>
      <c r="AN3587" s="155"/>
      <c r="AO3587" s="155"/>
      <c r="AP3587" s="155"/>
      <c r="AQ3587" s="155"/>
      <c r="AR3587" s="155"/>
    </row>
    <row r="3588" spans="1:44" ht="102" hidden="1" x14ac:dyDescent="0.3">
      <c r="A3588" s="155"/>
      <c r="B3588" s="166" t="s">
        <v>3343</v>
      </c>
      <c r="C3588" s="167"/>
      <c r="D3588" s="170">
        <v>2740.19</v>
      </c>
      <c r="E3588" s="171">
        <v>2740.19</v>
      </c>
      <c r="F3588" s="161" t="s">
        <v>1756</v>
      </c>
      <c r="G3588" s="165" t="s">
        <v>4107</v>
      </c>
      <c r="H3588" s="162"/>
      <c r="I3588" s="155"/>
      <c r="J3588" s="155"/>
      <c r="K3588" s="155"/>
      <c r="L3588" s="155"/>
      <c r="M3588" s="155"/>
      <c r="N3588" s="155"/>
      <c r="O3588" s="155"/>
      <c r="P3588" s="155"/>
      <c r="Q3588" s="155"/>
      <c r="R3588" s="155"/>
      <c r="S3588" s="155"/>
      <c r="T3588" s="155"/>
      <c r="U3588" s="155"/>
      <c r="V3588" s="155"/>
      <c r="W3588" s="155"/>
      <c r="X3588" s="155"/>
      <c r="Y3588" s="155"/>
      <c r="Z3588" s="155"/>
      <c r="AA3588" s="155"/>
      <c r="AB3588" s="155"/>
      <c r="AC3588" s="155"/>
      <c r="AD3588" s="155"/>
      <c r="AE3588" s="155"/>
      <c r="AF3588" s="155"/>
      <c r="AG3588" s="155"/>
      <c r="AH3588" s="155"/>
      <c r="AI3588" s="155"/>
      <c r="AJ3588" s="155"/>
      <c r="AK3588" s="155"/>
      <c r="AL3588" s="155"/>
      <c r="AM3588" s="155"/>
      <c r="AN3588" s="155"/>
      <c r="AO3588" s="155"/>
      <c r="AP3588" s="155"/>
      <c r="AQ3588" s="155"/>
      <c r="AR3588" s="155"/>
    </row>
    <row r="3589" spans="1:44" ht="102" x14ac:dyDescent="0.3">
      <c r="A3589" s="155"/>
      <c r="B3589" s="161" t="s">
        <v>1756</v>
      </c>
      <c r="C3589" s="162" t="s">
        <v>604</v>
      </c>
      <c r="D3589" s="170">
        <v>1417.34</v>
      </c>
      <c r="E3589" s="171">
        <v>1417.34</v>
      </c>
      <c r="F3589" s="165" t="s">
        <v>4107</v>
      </c>
      <c r="G3589" s="166" t="s">
        <v>3344</v>
      </c>
      <c r="H3589" s="167"/>
      <c r="I3589" s="155"/>
      <c r="J3589" s="155"/>
      <c r="K3589" s="155"/>
      <c r="L3589" s="155"/>
      <c r="M3589" s="155"/>
      <c r="N3589" s="155"/>
      <c r="O3589" s="155"/>
      <c r="P3589" s="155"/>
      <c r="Q3589" s="155"/>
      <c r="R3589" s="155"/>
      <c r="S3589" s="155"/>
      <c r="T3589" s="155"/>
      <c r="U3589" s="155"/>
      <c r="V3589" s="155"/>
      <c r="W3589" s="155"/>
      <c r="X3589" s="155"/>
      <c r="Y3589" s="155"/>
      <c r="Z3589" s="155"/>
      <c r="AA3589" s="155"/>
      <c r="AB3589" s="155"/>
      <c r="AC3589" s="155"/>
      <c r="AD3589" s="155"/>
      <c r="AE3589" s="155"/>
      <c r="AF3589" s="155"/>
      <c r="AG3589" s="155"/>
      <c r="AH3589" s="155"/>
      <c r="AI3589" s="155"/>
      <c r="AJ3589" s="155"/>
      <c r="AK3589" s="155"/>
      <c r="AL3589" s="155"/>
      <c r="AM3589" s="155"/>
      <c r="AN3589" s="155"/>
      <c r="AO3589" s="155"/>
      <c r="AP3589" s="155"/>
      <c r="AQ3589" s="155"/>
      <c r="AR3589" s="155"/>
    </row>
    <row r="3590" spans="1:44" ht="102" hidden="1" x14ac:dyDescent="0.3">
      <c r="A3590" s="155"/>
      <c r="B3590" s="165" t="s">
        <v>4107</v>
      </c>
      <c r="C3590" s="162"/>
      <c r="D3590" s="170">
        <v>1417.34</v>
      </c>
      <c r="E3590" s="171">
        <v>1417.34</v>
      </c>
      <c r="F3590" s="166" t="s">
        <v>3344</v>
      </c>
      <c r="G3590" s="161" t="s">
        <v>1287</v>
      </c>
      <c r="H3590" s="162" t="s">
        <v>924</v>
      </c>
      <c r="I3590" s="155"/>
      <c r="J3590" s="155"/>
      <c r="K3590" s="155"/>
      <c r="L3590" s="155"/>
      <c r="M3590" s="155"/>
      <c r="N3590" s="155"/>
      <c r="O3590" s="155"/>
      <c r="P3590" s="155"/>
      <c r="Q3590" s="155"/>
      <c r="R3590" s="155"/>
      <c r="S3590" s="155"/>
      <c r="T3590" s="155"/>
      <c r="U3590" s="155"/>
      <c r="V3590" s="155"/>
      <c r="W3590" s="155"/>
      <c r="X3590" s="155"/>
      <c r="Y3590" s="155"/>
      <c r="Z3590" s="155"/>
      <c r="AA3590" s="155"/>
      <c r="AB3590" s="155"/>
      <c r="AC3590" s="155"/>
      <c r="AD3590" s="155"/>
      <c r="AE3590" s="155"/>
      <c r="AF3590" s="155"/>
      <c r="AG3590" s="155"/>
      <c r="AH3590" s="155"/>
      <c r="AI3590" s="155"/>
      <c r="AJ3590" s="155"/>
      <c r="AK3590" s="155"/>
      <c r="AL3590" s="155"/>
      <c r="AM3590" s="155"/>
      <c r="AN3590" s="155"/>
      <c r="AO3590" s="155"/>
      <c r="AP3590" s="155"/>
      <c r="AQ3590" s="155"/>
      <c r="AR3590" s="155"/>
    </row>
    <row r="3591" spans="1:44" ht="102" hidden="1" x14ac:dyDescent="0.3">
      <c r="A3591" s="155"/>
      <c r="B3591" s="166" t="s">
        <v>3344</v>
      </c>
      <c r="C3591" s="167"/>
      <c r="D3591" s="170">
        <v>1417.34</v>
      </c>
      <c r="E3591" s="171">
        <v>1417.34</v>
      </c>
      <c r="F3591" s="161" t="s">
        <v>1287</v>
      </c>
      <c r="G3591" s="165" t="s">
        <v>4107</v>
      </c>
      <c r="H3591" s="162"/>
      <c r="I3591" s="155"/>
      <c r="J3591" s="155"/>
      <c r="K3591" s="155"/>
      <c r="L3591" s="155"/>
      <c r="M3591" s="155"/>
      <c r="N3591" s="155"/>
      <c r="O3591" s="155"/>
      <c r="P3591" s="155"/>
      <c r="Q3591" s="155"/>
      <c r="R3591" s="155"/>
      <c r="S3591" s="155"/>
      <c r="T3591" s="155"/>
      <c r="U3591" s="155"/>
      <c r="V3591" s="155"/>
      <c r="W3591" s="155"/>
      <c r="X3591" s="155"/>
      <c r="Y3591" s="155"/>
      <c r="Z3591" s="155"/>
      <c r="AA3591" s="155"/>
      <c r="AB3591" s="155"/>
      <c r="AC3591" s="155"/>
      <c r="AD3591" s="155"/>
      <c r="AE3591" s="155"/>
      <c r="AF3591" s="155"/>
      <c r="AG3591" s="155"/>
      <c r="AH3591" s="155"/>
      <c r="AI3591" s="155"/>
      <c r="AJ3591" s="155"/>
      <c r="AK3591" s="155"/>
      <c r="AL3591" s="155"/>
      <c r="AM3591" s="155"/>
      <c r="AN3591" s="155"/>
      <c r="AO3591" s="155"/>
      <c r="AP3591" s="155"/>
      <c r="AQ3591" s="155"/>
      <c r="AR3591" s="155"/>
    </row>
    <row r="3592" spans="1:44" ht="102" x14ac:dyDescent="0.3">
      <c r="A3592" s="155"/>
      <c r="B3592" s="161" t="s">
        <v>1287</v>
      </c>
      <c r="C3592" s="162" t="s">
        <v>924</v>
      </c>
      <c r="D3592" s="170">
        <v>2993.6</v>
      </c>
      <c r="E3592" s="171">
        <v>2993.6</v>
      </c>
      <c r="F3592" s="165" t="s">
        <v>4107</v>
      </c>
      <c r="G3592" s="166" t="s">
        <v>3345</v>
      </c>
      <c r="H3592" s="167"/>
      <c r="I3592" s="155"/>
      <c r="J3592" s="155"/>
      <c r="K3592" s="155"/>
      <c r="L3592" s="155"/>
      <c r="M3592" s="155"/>
      <c r="N3592" s="155"/>
      <c r="O3592" s="155"/>
      <c r="P3592" s="155"/>
      <c r="Q3592" s="155"/>
      <c r="R3592" s="155"/>
      <c r="S3592" s="155"/>
      <c r="T3592" s="155"/>
      <c r="U3592" s="155"/>
      <c r="V3592" s="155"/>
      <c r="W3592" s="155"/>
      <c r="X3592" s="155"/>
      <c r="Y3592" s="155"/>
      <c r="Z3592" s="155"/>
      <c r="AA3592" s="155"/>
      <c r="AB3592" s="155"/>
      <c r="AC3592" s="155"/>
      <c r="AD3592" s="155"/>
      <c r="AE3592" s="155"/>
      <c r="AF3592" s="155"/>
      <c r="AG3592" s="155"/>
      <c r="AH3592" s="155"/>
      <c r="AI3592" s="155"/>
      <c r="AJ3592" s="155"/>
      <c r="AK3592" s="155"/>
      <c r="AL3592" s="155"/>
      <c r="AM3592" s="155"/>
      <c r="AN3592" s="155"/>
      <c r="AO3592" s="155"/>
      <c r="AP3592" s="155"/>
      <c r="AQ3592" s="155"/>
      <c r="AR3592" s="155"/>
    </row>
    <row r="3593" spans="1:44" ht="102" hidden="1" x14ac:dyDescent="0.3">
      <c r="A3593" s="155"/>
      <c r="B3593" s="165" t="s">
        <v>4107</v>
      </c>
      <c r="C3593" s="162"/>
      <c r="D3593" s="170">
        <v>2993.6</v>
      </c>
      <c r="E3593" s="171">
        <v>2993.6</v>
      </c>
      <c r="F3593" s="166" t="s">
        <v>3345</v>
      </c>
      <c r="G3593" s="161" t="s">
        <v>1745</v>
      </c>
      <c r="H3593" s="162" t="s">
        <v>811</v>
      </c>
      <c r="I3593" s="155"/>
      <c r="J3593" s="155"/>
      <c r="K3593" s="155"/>
      <c r="L3593" s="155"/>
      <c r="M3593" s="155"/>
      <c r="N3593" s="155"/>
      <c r="O3593" s="155"/>
      <c r="P3593" s="155"/>
      <c r="Q3593" s="155"/>
      <c r="R3593" s="155"/>
      <c r="S3593" s="155"/>
      <c r="T3593" s="155"/>
      <c r="U3593" s="155"/>
      <c r="V3593" s="155"/>
      <c r="W3593" s="155"/>
      <c r="X3593" s="155"/>
      <c r="Y3593" s="155"/>
      <c r="Z3593" s="155"/>
      <c r="AA3593" s="155"/>
      <c r="AB3593" s="155"/>
      <c r="AC3593" s="155"/>
      <c r="AD3593" s="155"/>
      <c r="AE3593" s="155"/>
      <c r="AF3593" s="155"/>
      <c r="AG3593" s="155"/>
      <c r="AH3593" s="155"/>
      <c r="AI3593" s="155"/>
      <c r="AJ3593" s="155"/>
      <c r="AK3593" s="155"/>
      <c r="AL3593" s="155"/>
      <c r="AM3593" s="155"/>
      <c r="AN3593" s="155"/>
      <c r="AO3593" s="155"/>
      <c r="AP3593" s="155"/>
      <c r="AQ3593" s="155"/>
      <c r="AR3593" s="155"/>
    </row>
    <row r="3594" spans="1:44" ht="102" hidden="1" x14ac:dyDescent="0.3">
      <c r="A3594" s="155"/>
      <c r="B3594" s="166" t="s">
        <v>3345</v>
      </c>
      <c r="C3594" s="167"/>
      <c r="D3594" s="170">
        <v>2993.6</v>
      </c>
      <c r="E3594" s="171">
        <v>2993.6</v>
      </c>
      <c r="F3594" s="161" t="s">
        <v>1745</v>
      </c>
      <c r="G3594" s="165" t="s">
        <v>4107</v>
      </c>
      <c r="H3594" s="162"/>
      <c r="I3594" s="155"/>
      <c r="J3594" s="155"/>
      <c r="K3594" s="155"/>
      <c r="L3594" s="155"/>
      <c r="M3594" s="155"/>
      <c r="N3594" s="155"/>
      <c r="O3594" s="155"/>
      <c r="P3594" s="155"/>
      <c r="Q3594" s="155"/>
      <c r="R3594" s="155"/>
      <c r="S3594" s="155"/>
      <c r="T3594" s="155"/>
      <c r="U3594" s="155"/>
      <c r="V3594" s="155"/>
      <c r="W3594" s="155"/>
      <c r="X3594" s="155"/>
      <c r="Y3594" s="155"/>
      <c r="Z3594" s="155"/>
      <c r="AA3594" s="155"/>
      <c r="AB3594" s="155"/>
      <c r="AC3594" s="155"/>
      <c r="AD3594" s="155"/>
      <c r="AE3594" s="155"/>
      <c r="AF3594" s="155"/>
      <c r="AG3594" s="155"/>
      <c r="AH3594" s="155"/>
      <c r="AI3594" s="155"/>
      <c r="AJ3594" s="155"/>
      <c r="AK3594" s="155"/>
      <c r="AL3594" s="155"/>
      <c r="AM3594" s="155"/>
      <c r="AN3594" s="155"/>
      <c r="AO3594" s="155"/>
      <c r="AP3594" s="155"/>
      <c r="AQ3594" s="155"/>
      <c r="AR3594" s="155"/>
    </row>
    <row r="3595" spans="1:44" ht="102" x14ac:dyDescent="0.3">
      <c r="A3595" s="155"/>
      <c r="B3595" s="161" t="s">
        <v>1745</v>
      </c>
      <c r="C3595" s="162" t="s">
        <v>811</v>
      </c>
      <c r="D3595" s="170">
        <v>2478.1999999999998</v>
      </c>
      <c r="E3595" s="171">
        <v>2478.1999999999998</v>
      </c>
      <c r="F3595" s="165" t="s">
        <v>4107</v>
      </c>
      <c r="G3595" s="166" t="s">
        <v>3346</v>
      </c>
      <c r="H3595" s="167"/>
      <c r="I3595" s="155"/>
      <c r="J3595" s="155"/>
      <c r="K3595" s="155"/>
      <c r="L3595" s="155"/>
      <c r="M3595" s="155"/>
      <c r="N3595" s="155"/>
      <c r="O3595" s="155"/>
      <c r="P3595" s="155"/>
      <c r="Q3595" s="155"/>
      <c r="R3595" s="155"/>
      <c r="S3595" s="155"/>
      <c r="T3595" s="155"/>
      <c r="U3595" s="155"/>
      <c r="V3595" s="155"/>
      <c r="W3595" s="155"/>
      <c r="X3595" s="155"/>
      <c r="Y3595" s="155"/>
      <c r="Z3595" s="155"/>
      <c r="AA3595" s="155"/>
      <c r="AB3595" s="155"/>
      <c r="AC3595" s="155"/>
      <c r="AD3595" s="155"/>
      <c r="AE3595" s="155"/>
      <c r="AF3595" s="155"/>
      <c r="AG3595" s="155"/>
      <c r="AH3595" s="155"/>
      <c r="AI3595" s="155"/>
      <c r="AJ3595" s="155"/>
      <c r="AK3595" s="155"/>
      <c r="AL3595" s="155"/>
      <c r="AM3595" s="155"/>
      <c r="AN3595" s="155"/>
      <c r="AO3595" s="155"/>
      <c r="AP3595" s="155"/>
      <c r="AQ3595" s="155"/>
      <c r="AR3595" s="155"/>
    </row>
    <row r="3596" spans="1:44" ht="102" hidden="1" x14ac:dyDescent="0.3">
      <c r="A3596" s="155"/>
      <c r="B3596" s="165" t="s">
        <v>4107</v>
      </c>
      <c r="C3596" s="162"/>
      <c r="D3596" s="170">
        <v>2478.1999999999998</v>
      </c>
      <c r="E3596" s="171">
        <v>2478.1999999999998</v>
      </c>
      <c r="F3596" s="166" t="s">
        <v>3346</v>
      </c>
      <c r="G3596" s="161" t="s">
        <v>1866</v>
      </c>
      <c r="H3596" s="162" t="s">
        <v>898</v>
      </c>
      <c r="I3596" s="155"/>
      <c r="J3596" s="155"/>
      <c r="K3596" s="155"/>
      <c r="L3596" s="155"/>
      <c r="M3596" s="155"/>
      <c r="N3596" s="155"/>
      <c r="O3596" s="155"/>
      <c r="P3596" s="155"/>
      <c r="Q3596" s="155"/>
      <c r="R3596" s="155"/>
      <c r="S3596" s="155"/>
      <c r="T3596" s="155"/>
      <c r="U3596" s="155"/>
      <c r="V3596" s="155"/>
      <c r="W3596" s="155"/>
      <c r="X3596" s="155"/>
      <c r="Y3596" s="155"/>
      <c r="Z3596" s="155"/>
      <c r="AA3596" s="155"/>
      <c r="AB3596" s="155"/>
      <c r="AC3596" s="155"/>
      <c r="AD3596" s="155"/>
      <c r="AE3596" s="155"/>
      <c r="AF3596" s="155"/>
      <c r="AG3596" s="155"/>
      <c r="AH3596" s="155"/>
      <c r="AI3596" s="155"/>
      <c r="AJ3596" s="155"/>
      <c r="AK3596" s="155"/>
      <c r="AL3596" s="155"/>
      <c r="AM3596" s="155"/>
      <c r="AN3596" s="155"/>
      <c r="AO3596" s="155"/>
      <c r="AP3596" s="155"/>
      <c r="AQ3596" s="155"/>
      <c r="AR3596" s="155"/>
    </row>
    <row r="3597" spans="1:44" ht="102" hidden="1" x14ac:dyDescent="0.3">
      <c r="A3597" s="155"/>
      <c r="B3597" s="166" t="s">
        <v>3346</v>
      </c>
      <c r="C3597" s="167"/>
      <c r="D3597" s="170">
        <v>2478.1999999999998</v>
      </c>
      <c r="E3597" s="171">
        <v>2478.1999999999998</v>
      </c>
      <c r="F3597" s="161" t="s">
        <v>1866</v>
      </c>
      <c r="G3597" s="165" t="s">
        <v>4107</v>
      </c>
      <c r="H3597" s="162"/>
      <c r="I3597" s="155"/>
      <c r="J3597" s="155"/>
      <c r="K3597" s="155"/>
      <c r="L3597" s="155"/>
      <c r="M3597" s="155"/>
      <c r="N3597" s="155"/>
      <c r="O3597" s="155"/>
      <c r="P3597" s="155"/>
      <c r="Q3597" s="155"/>
      <c r="R3597" s="155"/>
      <c r="S3597" s="155"/>
      <c r="T3597" s="155"/>
      <c r="U3597" s="155"/>
      <c r="V3597" s="155"/>
      <c r="W3597" s="155"/>
      <c r="X3597" s="155"/>
      <c r="Y3597" s="155"/>
      <c r="Z3597" s="155"/>
      <c r="AA3597" s="155"/>
      <c r="AB3597" s="155"/>
      <c r="AC3597" s="155"/>
      <c r="AD3597" s="155"/>
      <c r="AE3597" s="155"/>
      <c r="AF3597" s="155"/>
      <c r="AG3597" s="155"/>
      <c r="AH3597" s="155"/>
      <c r="AI3597" s="155"/>
      <c r="AJ3597" s="155"/>
      <c r="AK3597" s="155"/>
      <c r="AL3597" s="155"/>
      <c r="AM3597" s="155"/>
      <c r="AN3597" s="155"/>
      <c r="AO3597" s="155"/>
      <c r="AP3597" s="155"/>
      <c r="AQ3597" s="155"/>
      <c r="AR3597" s="155"/>
    </row>
    <row r="3598" spans="1:44" ht="102" x14ac:dyDescent="0.3">
      <c r="A3598" s="155"/>
      <c r="B3598" s="161" t="s">
        <v>1866</v>
      </c>
      <c r="C3598" s="162" t="s">
        <v>898</v>
      </c>
      <c r="D3598" s="170">
        <v>3474.64</v>
      </c>
      <c r="E3598" s="171">
        <v>3474.64</v>
      </c>
      <c r="F3598" s="165" t="s">
        <v>4107</v>
      </c>
      <c r="G3598" s="166" t="s">
        <v>3347</v>
      </c>
      <c r="H3598" s="167"/>
      <c r="I3598" s="155"/>
      <c r="J3598" s="155"/>
      <c r="K3598" s="155"/>
      <c r="L3598" s="155"/>
      <c r="M3598" s="155"/>
      <c r="N3598" s="155"/>
      <c r="O3598" s="155"/>
      <c r="P3598" s="155"/>
      <c r="Q3598" s="155"/>
      <c r="R3598" s="155"/>
      <c r="S3598" s="155"/>
      <c r="T3598" s="155"/>
      <c r="U3598" s="155"/>
      <c r="V3598" s="155"/>
      <c r="W3598" s="155"/>
      <c r="X3598" s="155"/>
      <c r="Y3598" s="155"/>
      <c r="Z3598" s="155"/>
      <c r="AA3598" s="155"/>
      <c r="AB3598" s="155"/>
      <c r="AC3598" s="155"/>
      <c r="AD3598" s="155"/>
      <c r="AE3598" s="155"/>
      <c r="AF3598" s="155"/>
      <c r="AG3598" s="155"/>
      <c r="AH3598" s="155"/>
      <c r="AI3598" s="155"/>
      <c r="AJ3598" s="155"/>
      <c r="AK3598" s="155"/>
      <c r="AL3598" s="155"/>
      <c r="AM3598" s="155"/>
      <c r="AN3598" s="155"/>
      <c r="AO3598" s="155"/>
      <c r="AP3598" s="155"/>
      <c r="AQ3598" s="155"/>
      <c r="AR3598" s="155"/>
    </row>
    <row r="3599" spans="1:44" ht="102" hidden="1" x14ac:dyDescent="0.3">
      <c r="A3599" s="155"/>
      <c r="B3599" s="165" t="s">
        <v>4107</v>
      </c>
      <c r="C3599" s="162"/>
      <c r="D3599" s="170">
        <v>3474.64</v>
      </c>
      <c r="E3599" s="171">
        <v>3474.64</v>
      </c>
      <c r="F3599" s="166" t="s">
        <v>3347</v>
      </c>
      <c r="G3599" s="239" t="s">
        <v>388</v>
      </c>
      <c r="H3599" s="239"/>
      <c r="I3599" s="155"/>
      <c r="J3599" s="155"/>
      <c r="K3599" s="155"/>
      <c r="L3599" s="155"/>
      <c r="M3599" s="155"/>
      <c r="N3599" s="155"/>
      <c r="O3599" s="155"/>
      <c r="P3599" s="155"/>
      <c r="Q3599" s="155"/>
      <c r="R3599" s="155"/>
      <c r="S3599" s="155"/>
      <c r="T3599" s="155"/>
      <c r="U3599" s="155"/>
      <c r="V3599" s="155"/>
      <c r="W3599" s="155"/>
      <c r="X3599" s="155"/>
      <c r="Y3599" s="155"/>
      <c r="Z3599" s="155"/>
      <c r="AA3599" s="155"/>
      <c r="AB3599" s="155"/>
      <c r="AC3599" s="155"/>
      <c r="AD3599" s="155"/>
      <c r="AE3599" s="155"/>
      <c r="AF3599" s="155"/>
      <c r="AG3599" s="155"/>
      <c r="AH3599" s="155"/>
      <c r="AI3599" s="155"/>
      <c r="AJ3599" s="155"/>
      <c r="AK3599" s="155"/>
      <c r="AL3599" s="155"/>
      <c r="AM3599" s="155"/>
      <c r="AN3599" s="155"/>
      <c r="AO3599" s="155"/>
      <c r="AP3599" s="155"/>
      <c r="AQ3599" s="155"/>
      <c r="AR3599" s="155"/>
    </row>
    <row r="3600" spans="1:44" ht="51" hidden="1" x14ac:dyDescent="0.3">
      <c r="A3600" s="155"/>
      <c r="B3600" s="166" t="s">
        <v>3347</v>
      </c>
      <c r="C3600" s="167"/>
      <c r="D3600" s="170">
        <v>3474.64</v>
      </c>
      <c r="E3600" s="171">
        <v>3474.64</v>
      </c>
      <c r="F3600" s="182" t="s">
        <v>388</v>
      </c>
      <c r="G3600" s="155"/>
      <c r="H3600" s="155"/>
      <c r="I3600" s="155"/>
      <c r="J3600" s="155"/>
      <c r="K3600" s="155"/>
      <c r="L3600" s="155"/>
      <c r="M3600" s="155"/>
      <c r="N3600" s="155"/>
      <c r="O3600" s="155"/>
      <c r="P3600" s="155"/>
      <c r="Q3600" s="155"/>
      <c r="R3600" s="155"/>
      <c r="S3600" s="155"/>
      <c r="T3600" s="155"/>
      <c r="U3600" s="155"/>
      <c r="V3600" s="155"/>
      <c r="W3600" s="155"/>
      <c r="X3600" s="155"/>
      <c r="Y3600" s="155"/>
      <c r="Z3600" s="155"/>
      <c r="AA3600" s="155"/>
      <c r="AB3600" s="155"/>
      <c r="AC3600" s="155"/>
      <c r="AD3600" s="155"/>
      <c r="AE3600" s="155"/>
      <c r="AF3600" s="155"/>
      <c r="AG3600" s="155"/>
      <c r="AH3600" s="155"/>
      <c r="AI3600" s="155"/>
      <c r="AJ3600" s="155"/>
      <c r="AK3600" s="155"/>
      <c r="AL3600" s="155"/>
      <c r="AM3600" s="155"/>
      <c r="AN3600" s="155"/>
      <c r="AO3600" s="155"/>
      <c r="AP3600" s="155"/>
      <c r="AQ3600" s="155"/>
      <c r="AR3600" s="155"/>
    </row>
    <row r="3601" spans="1:44" hidden="1" x14ac:dyDescent="0.3">
      <c r="A3601" s="155"/>
      <c r="B3601" s="239" t="s">
        <v>388</v>
      </c>
      <c r="C3601" s="239"/>
      <c r="D3601" s="160">
        <v>1837297.31</v>
      </c>
      <c r="E3601" s="160">
        <v>1837297.31</v>
      </c>
      <c r="F3601" s="155"/>
      <c r="G3601" s="155"/>
      <c r="H3601" s="155"/>
      <c r="I3601" s="155"/>
      <c r="J3601" s="155"/>
      <c r="K3601" s="155"/>
      <c r="L3601" s="155"/>
      <c r="M3601" s="155"/>
      <c r="N3601" s="155"/>
      <c r="O3601" s="155"/>
      <c r="P3601" s="155"/>
      <c r="Q3601" s="155"/>
      <c r="R3601" s="155"/>
      <c r="S3601" s="155"/>
      <c r="T3601" s="155"/>
      <c r="U3601" s="155"/>
      <c r="V3601" s="155"/>
      <c r="W3601" s="155"/>
      <c r="X3601" s="155"/>
      <c r="Y3601" s="155"/>
      <c r="Z3601" s="155"/>
      <c r="AA3601" s="155"/>
      <c r="AB3601" s="155"/>
      <c r="AC3601" s="155"/>
      <c r="AD3601" s="155"/>
      <c r="AE3601" s="155"/>
      <c r="AF3601" s="155"/>
      <c r="AG3601" s="155"/>
      <c r="AH3601" s="155"/>
      <c r="AI3601" s="155"/>
      <c r="AJ3601" s="155"/>
      <c r="AK3601" s="155"/>
      <c r="AL3601" s="155"/>
      <c r="AM3601" s="155"/>
      <c r="AN3601" s="155"/>
      <c r="AO3601" s="155"/>
      <c r="AP3601" s="155"/>
      <c r="AQ3601" s="155"/>
      <c r="AR3601" s="155"/>
    </row>
    <row r="3602" spans="1:44" x14ac:dyDescent="0.3">
      <c r="A3602" s="155"/>
      <c r="B3602" s="155"/>
      <c r="C3602" s="155"/>
      <c r="D3602" s="155"/>
      <c r="E3602" s="155"/>
      <c r="F3602" s="155"/>
      <c r="G3602" s="155"/>
      <c r="H3602" s="155"/>
      <c r="I3602" s="155"/>
      <c r="J3602" s="155"/>
      <c r="K3602" s="155"/>
      <c r="L3602" s="155"/>
      <c r="M3602" s="155"/>
      <c r="N3602" s="155"/>
      <c r="O3602" s="155"/>
      <c r="P3602" s="155"/>
      <c r="Q3602" s="155"/>
      <c r="R3602" s="155"/>
      <c r="S3602" s="155"/>
      <c r="T3602" s="155"/>
      <c r="U3602" s="155"/>
      <c r="V3602" s="155"/>
      <c r="W3602" s="155"/>
      <c r="X3602" s="155"/>
      <c r="Y3602" s="155"/>
      <c r="Z3602" s="155"/>
      <c r="AA3602" s="155"/>
      <c r="AB3602" s="155"/>
      <c r="AC3602" s="155"/>
      <c r="AD3602" s="155"/>
      <c r="AE3602" s="155"/>
      <c r="AF3602" s="155"/>
      <c r="AG3602" s="155"/>
    </row>
    <row r="3603" spans="1:44" x14ac:dyDescent="0.3">
      <c r="A3603" s="155"/>
      <c r="B3603" s="155"/>
      <c r="C3603" s="155"/>
      <c r="D3603" s="155"/>
      <c r="E3603" s="155"/>
      <c r="F3603" s="155"/>
      <c r="G3603" s="155"/>
      <c r="H3603" s="155"/>
      <c r="I3603" s="155"/>
      <c r="J3603" s="155"/>
      <c r="K3603" s="155"/>
      <c r="L3603" s="155"/>
      <c r="M3603" s="155"/>
      <c r="N3603" s="155"/>
      <c r="O3603" s="155"/>
      <c r="P3603" s="155"/>
      <c r="Q3603" s="155"/>
      <c r="R3603" s="155"/>
      <c r="S3603" s="155"/>
      <c r="T3603" s="155"/>
      <c r="U3603" s="155"/>
      <c r="V3603" s="155"/>
      <c r="W3603" s="155"/>
      <c r="X3603" s="155"/>
      <c r="Y3603" s="155"/>
      <c r="Z3603" s="155"/>
      <c r="AA3603" s="155"/>
      <c r="AB3603" s="155"/>
      <c r="AC3603" s="155"/>
      <c r="AD3603" s="155"/>
      <c r="AE3603" s="155"/>
      <c r="AF3603" s="155"/>
      <c r="AG3603" s="155"/>
    </row>
    <row r="3604" spans="1:44" x14ac:dyDescent="0.3">
      <c r="A3604" s="155"/>
      <c r="B3604" s="155"/>
      <c r="C3604" s="155"/>
      <c r="D3604" s="155"/>
      <c r="E3604" s="155"/>
      <c r="F3604" s="155"/>
      <c r="G3604" s="155"/>
      <c r="H3604" s="155"/>
      <c r="I3604" s="155"/>
      <c r="J3604" s="155"/>
      <c r="K3604" s="155"/>
      <c r="L3604" s="155"/>
      <c r="M3604" s="155"/>
      <c r="N3604" s="155"/>
      <c r="O3604" s="155"/>
      <c r="P3604" s="155"/>
      <c r="Q3604" s="155"/>
      <c r="R3604" s="155"/>
      <c r="S3604" s="155"/>
      <c r="T3604" s="155"/>
      <c r="U3604" s="155"/>
      <c r="V3604" s="155"/>
      <c r="W3604" s="155"/>
      <c r="X3604" s="155"/>
      <c r="Y3604" s="155"/>
      <c r="Z3604" s="155"/>
      <c r="AA3604" s="155"/>
      <c r="AB3604" s="155"/>
      <c r="AC3604" s="155"/>
      <c r="AD3604" s="155"/>
      <c r="AE3604" s="155"/>
      <c r="AF3604" s="155"/>
      <c r="AG3604" s="155"/>
    </row>
    <row r="3605" spans="1:44" x14ac:dyDescent="0.3">
      <c r="A3605" s="155"/>
      <c r="B3605" s="155"/>
      <c r="C3605" s="155"/>
      <c r="D3605" s="155"/>
      <c r="E3605" s="155"/>
      <c r="F3605" s="155"/>
      <c r="G3605" s="155"/>
      <c r="H3605" s="155"/>
      <c r="I3605" s="155"/>
      <c r="J3605" s="155"/>
      <c r="K3605" s="155"/>
      <c r="L3605" s="155"/>
      <c r="M3605" s="155"/>
      <c r="N3605" s="155"/>
      <c r="O3605" s="155"/>
      <c r="P3605" s="155"/>
      <c r="Q3605" s="155"/>
      <c r="R3605" s="155"/>
      <c r="S3605" s="155"/>
      <c r="T3605" s="155"/>
      <c r="U3605" s="155"/>
      <c r="V3605" s="155"/>
      <c r="W3605" s="155"/>
      <c r="X3605" s="155"/>
      <c r="Y3605" s="155"/>
      <c r="Z3605" s="155"/>
      <c r="AA3605" s="155"/>
      <c r="AB3605" s="155"/>
      <c r="AC3605" s="155"/>
      <c r="AD3605" s="155"/>
      <c r="AE3605" s="155"/>
      <c r="AF3605" s="155"/>
      <c r="AG3605" s="155"/>
    </row>
    <row r="3606" spans="1:44" x14ac:dyDescent="0.3">
      <c r="A3606" s="155"/>
      <c r="B3606" s="155"/>
      <c r="C3606" s="155"/>
      <c r="D3606" s="155"/>
      <c r="E3606" s="155"/>
      <c r="F3606" s="155"/>
      <c r="G3606" s="155"/>
      <c r="H3606" s="155"/>
      <c r="I3606" s="155"/>
      <c r="J3606" s="155"/>
      <c r="K3606" s="155"/>
      <c r="L3606" s="155"/>
      <c r="M3606" s="155"/>
      <c r="N3606" s="155"/>
      <c r="O3606" s="155"/>
      <c r="P3606" s="155"/>
      <c r="Q3606" s="155"/>
      <c r="R3606" s="155"/>
      <c r="S3606" s="155"/>
      <c r="T3606" s="155"/>
      <c r="U3606" s="155"/>
      <c r="V3606" s="155"/>
      <c r="W3606" s="155"/>
      <c r="X3606" s="155"/>
      <c r="Y3606" s="155"/>
      <c r="Z3606" s="155"/>
      <c r="AA3606" s="155"/>
      <c r="AB3606" s="155"/>
      <c r="AC3606" s="155"/>
      <c r="AD3606" s="155"/>
      <c r="AE3606" s="155"/>
      <c r="AF3606" s="155"/>
      <c r="AG3606" s="155"/>
    </row>
    <row r="3607" spans="1:44" x14ac:dyDescent="0.3">
      <c r="A3607" s="155"/>
      <c r="B3607" s="155"/>
      <c r="C3607" s="155"/>
      <c r="D3607" s="155"/>
      <c r="E3607" s="155"/>
      <c r="F3607" s="155"/>
      <c r="G3607" s="155"/>
      <c r="H3607" s="155"/>
      <c r="I3607" s="155"/>
      <c r="J3607" s="155"/>
      <c r="K3607" s="155"/>
      <c r="L3607" s="155"/>
      <c r="M3607" s="155"/>
      <c r="N3607" s="155"/>
      <c r="O3607" s="155"/>
      <c r="P3607" s="155"/>
      <c r="Q3607" s="155"/>
      <c r="R3607" s="155"/>
      <c r="S3607" s="155"/>
      <c r="T3607" s="155"/>
      <c r="U3607" s="155"/>
      <c r="V3607" s="155"/>
      <c r="W3607" s="155"/>
      <c r="X3607" s="155"/>
      <c r="Y3607" s="155"/>
      <c r="Z3607" s="155"/>
      <c r="AA3607" s="155"/>
      <c r="AB3607" s="155"/>
      <c r="AC3607" s="155"/>
      <c r="AD3607" s="155"/>
      <c r="AE3607" s="155"/>
      <c r="AF3607" s="155"/>
      <c r="AG3607" s="155"/>
    </row>
    <row r="3608" spans="1:44" x14ac:dyDescent="0.3">
      <c r="A3608" s="155"/>
      <c r="B3608" s="155"/>
      <c r="C3608" s="155"/>
      <c r="D3608" s="155"/>
      <c r="E3608" s="155"/>
      <c r="F3608" s="155"/>
      <c r="G3608" s="155"/>
      <c r="H3608" s="155"/>
      <c r="I3608" s="155"/>
      <c r="J3608" s="155"/>
      <c r="K3608" s="155"/>
      <c r="L3608" s="155"/>
      <c r="M3608" s="155"/>
      <c r="N3608" s="155"/>
      <c r="O3608" s="155"/>
      <c r="P3608" s="155"/>
      <c r="Q3608" s="155"/>
      <c r="R3608" s="155"/>
      <c r="S3608" s="155"/>
      <c r="T3608" s="155"/>
      <c r="U3608" s="155"/>
      <c r="V3608" s="155"/>
      <c r="W3608" s="155"/>
      <c r="X3608" s="155"/>
      <c r="Y3608" s="155"/>
      <c r="Z3608" s="155"/>
      <c r="AA3608" s="155"/>
      <c r="AB3608" s="155"/>
      <c r="AC3608" s="155"/>
      <c r="AD3608" s="155"/>
      <c r="AE3608" s="155"/>
      <c r="AF3608" s="155"/>
      <c r="AG3608" s="155"/>
    </row>
    <row r="3609" spans="1:44" x14ac:dyDescent="0.3">
      <c r="A3609" s="155"/>
      <c r="B3609" s="155"/>
      <c r="C3609" s="155"/>
      <c r="D3609" s="155"/>
      <c r="E3609" s="155"/>
      <c r="F3609" s="155"/>
      <c r="G3609" s="155"/>
      <c r="H3609" s="155"/>
      <c r="I3609" s="155"/>
      <c r="J3609" s="155"/>
      <c r="K3609" s="155"/>
      <c r="L3609" s="155"/>
      <c r="M3609" s="155"/>
      <c r="N3609" s="155"/>
      <c r="O3609" s="155"/>
      <c r="P3609" s="155"/>
      <c r="Q3609" s="155"/>
      <c r="R3609" s="155"/>
      <c r="S3609" s="155"/>
      <c r="T3609" s="155"/>
      <c r="U3609" s="155"/>
      <c r="V3609" s="155"/>
      <c r="W3609" s="155"/>
      <c r="X3609" s="155"/>
      <c r="Y3609" s="155"/>
      <c r="Z3609" s="155"/>
      <c r="AA3609" s="155"/>
      <c r="AB3609" s="155"/>
      <c r="AC3609" s="155"/>
      <c r="AD3609" s="155"/>
      <c r="AE3609" s="155"/>
      <c r="AF3609" s="155"/>
      <c r="AG3609" s="155"/>
    </row>
    <row r="3610" spans="1:44" x14ac:dyDescent="0.3">
      <c r="A3610" s="155"/>
      <c r="B3610" s="155"/>
      <c r="C3610" s="155"/>
      <c r="D3610" s="155"/>
      <c r="E3610" s="155"/>
      <c r="F3610" s="155"/>
      <c r="G3610" s="155"/>
      <c r="H3610" s="155"/>
      <c r="I3610" s="155"/>
      <c r="J3610" s="155"/>
      <c r="K3610" s="155"/>
      <c r="L3610" s="155"/>
      <c r="M3610" s="155"/>
      <c r="N3610" s="155"/>
      <c r="O3610" s="155"/>
      <c r="P3610" s="155"/>
      <c r="Q3610" s="155"/>
      <c r="R3610" s="155"/>
      <c r="S3610" s="155"/>
      <c r="T3610" s="155"/>
      <c r="U3610" s="155"/>
      <c r="V3610" s="155"/>
      <c r="W3610" s="155"/>
      <c r="X3610" s="155"/>
      <c r="Y3610" s="155"/>
      <c r="Z3610" s="155"/>
      <c r="AA3610" s="155"/>
      <c r="AB3610" s="155"/>
      <c r="AC3610" s="155"/>
      <c r="AD3610" s="155"/>
      <c r="AE3610" s="155"/>
      <c r="AF3610" s="155"/>
      <c r="AG3610" s="155"/>
    </row>
    <row r="3611" spans="1:44" x14ac:dyDescent="0.3">
      <c r="A3611" s="155"/>
      <c r="B3611" s="155"/>
      <c r="C3611" s="155"/>
      <c r="D3611" s="155"/>
      <c r="E3611" s="155"/>
      <c r="F3611" s="155"/>
      <c r="G3611" s="155"/>
      <c r="H3611" s="155"/>
      <c r="I3611" s="155"/>
      <c r="J3611" s="155"/>
      <c r="K3611" s="155"/>
      <c r="L3611" s="155"/>
      <c r="M3611" s="155"/>
      <c r="N3611" s="155"/>
      <c r="O3611" s="155"/>
      <c r="P3611" s="155"/>
      <c r="Q3611" s="155"/>
      <c r="R3611" s="155"/>
      <c r="S3611" s="155"/>
      <c r="T3611" s="155"/>
      <c r="U3611" s="155"/>
      <c r="V3611" s="155"/>
      <c r="W3611" s="155"/>
      <c r="X3611" s="155"/>
      <c r="Y3611" s="155"/>
      <c r="Z3611" s="155"/>
      <c r="AA3611" s="155"/>
      <c r="AB3611" s="155"/>
      <c r="AC3611" s="155"/>
      <c r="AD3611" s="155"/>
      <c r="AE3611" s="155"/>
      <c r="AF3611" s="155"/>
      <c r="AG3611" s="155"/>
    </row>
    <row r="3612" spans="1:44" x14ac:dyDescent="0.3">
      <c r="A3612" s="155"/>
      <c r="B3612" s="155"/>
      <c r="C3612" s="155"/>
      <c r="D3612" s="155"/>
      <c r="E3612" s="155"/>
      <c r="F3612" s="155"/>
      <c r="G3612" s="155"/>
      <c r="H3612" s="155"/>
      <c r="I3612" s="155"/>
      <c r="J3612" s="155"/>
      <c r="K3612" s="155"/>
      <c r="L3612" s="155"/>
      <c r="M3612" s="155"/>
      <c r="N3612" s="155"/>
      <c r="O3612" s="155"/>
      <c r="P3612" s="155"/>
      <c r="Q3612" s="155"/>
      <c r="R3612" s="155"/>
      <c r="S3612" s="155"/>
      <c r="T3612" s="155"/>
      <c r="U3612" s="155"/>
      <c r="V3612" s="155"/>
      <c r="W3612" s="155"/>
      <c r="X3612" s="155"/>
      <c r="Y3612" s="155"/>
      <c r="Z3612" s="155"/>
      <c r="AA3612" s="155"/>
      <c r="AB3612" s="155"/>
      <c r="AC3612" s="155"/>
      <c r="AD3612" s="155"/>
      <c r="AE3612" s="155"/>
      <c r="AF3612" s="155"/>
      <c r="AG3612" s="155"/>
    </row>
    <row r="3613" spans="1:44" x14ac:dyDescent="0.3">
      <c r="A3613" s="155"/>
      <c r="B3613" s="155"/>
      <c r="C3613" s="155"/>
      <c r="D3613" s="155"/>
      <c r="E3613" s="155"/>
      <c r="F3613" s="155"/>
      <c r="G3613" s="155"/>
      <c r="H3613" s="155"/>
      <c r="I3613" s="155"/>
      <c r="J3613" s="155"/>
      <c r="K3613" s="155"/>
      <c r="L3613" s="155"/>
      <c r="M3613" s="155"/>
      <c r="N3613" s="155"/>
      <c r="O3613" s="155"/>
      <c r="P3613" s="155"/>
      <c r="Q3613" s="155"/>
      <c r="R3613" s="155"/>
      <c r="S3613" s="155"/>
      <c r="T3613" s="155"/>
      <c r="U3613" s="155"/>
      <c r="V3613" s="155"/>
      <c r="W3613" s="155"/>
      <c r="X3613" s="155"/>
      <c r="Y3613" s="155"/>
      <c r="Z3613" s="155"/>
      <c r="AA3613" s="155"/>
      <c r="AB3613" s="155"/>
      <c r="AC3613" s="155"/>
      <c r="AD3613" s="155"/>
      <c r="AE3613" s="155"/>
      <c r="AF3613" s="155"/>
      <c r="AG3613" s="155"/>
    </row>
    <row r="3614" spans="1:44" x14ac:dyDescent="0.3">
      <c r="A3614" s="155"/>
      <c r="B3614" s="155"/>
      <c r="C3614" s="155"/>
      <c r="D3614" s="155"/>
      <c r="E3614" s="155"/>
      <c r="F3614" s="155"/>
      <c r="G3614" s="155"/>
      <c r="H3614" s="155"/>
      <c r="I3614" s="155"/>
      <c r="J3614" s="155"/>
      <c r="K3614" s="155"/>
      <c r="L3614" s="155"/>
      <c r="M3614" s="155"/>
      <c r="N3614" s="155"/>
      <c r="O3614" s="155"/>
      <c r="P3614" s="155"/>
      <c r="Q3614" s="155"/>
      <c r="R3614" s="155"/>
      <c r="S3614" s="155"/>
      <c r="T3614" s="155"/>
      <c r="U3614" s="155"/>
      <c r="V3614" s="155"/>
      <c r="W3614" s="155"/>
      <c r="X3614" s="155"/>
      <c r="Y3614" s="155"/>
      <c r="Z3614" s="155"/>
      <c r="AA3614" s="155"/>
      <c r="AB3614" s="155"/>
      <c r="AC3614" s="155"/>
      <c r="AD3614" s="155"/>
      <c r="AE3614" s="155"/>
      <c r="AF3614" s="155"/>
      <c r="AG3614" s="155"/>
    </row>
    <row r="3615" spans="1:44" x14ac:dyDescent="0.3">
      <c r="A3615" s="155"/>
      <c r="B3615" s="155"/>
      <c r="C3615" s="155"/>
      <c r="D3615" s="155"/>
      <c r="E3615" s="155"/>
      <c r="F3615" s="155"/>
      <c r="G3615" s="155"/>
      <c r="H3615" s="155"/>
      <c r="I3615" s="155"/>
      <c r="J3615" s="155"/>
      <c r="K3615" s="155"/>
      <c r="L3615" s="155"/>
      <c r="M3615" s="155"/>
      <c r="N3615" s="155"/>
      <c r="O3615" s="155"/>
      <c r="P3615" s="155"/>
      <c r="Q3615" s="155"/>
      <c r="R3615" s="155"/>
      <c r="S3615" s="155"/>
      <c r="T3615" s="155"/>
      <c r="U3615" s="155"/>
      <c r="V3615" s="155"/>
      <c r="W3615" s="155"/>
      <c r="X3615" s="155"/>
      <c r="Y3615" s="155"/>
      <c r="Z3615" s="155"/>
      <c r="AA3615" s="155"/>
      <c r="AB3615" s="155"/>
      <c r="AC3615" s="155"/>
      <c r="AD3615" s="155"/>
      <c r="AE3615" s="155"/>
      <c r="AF3615" s="155"/>
      <c r="AG3615" s="155"/>
    </row>
    <row r="3616" spans="1:44" x14ac:dyDescent="0.3">
      <c r="A3616" s="155"/>
      <c r="B3616" s="155"/>
      <c r="C3616" s="155"/>
      <c r="D3616" s="155"/>
      <c r="E3616" s="155"/>
      <c r="F3616" s="155"/>
      <c r="G3616" s="155"/>
      <c r="H3616" s="155"/>
      <c r="I3616" s="155"/>
      <c r="J3616" s="155"/>
      <c r="K3616" s="155"/>
      <c r="L3616" s="155"/>
      <c r="M3616" s="155"/>
      <c r="N3616" s="155"/>
      <c r="O3616" s="155"/>
      <c r="P3616" s="155"/>
      <c r="Q3616" s="155"/>
      <c r="R3616" s="155"/>
      <c r="S3616" s="155"/>
      <c r="T3616" s="155"/>
      <c r="U3616" s="155"/>
      <c r="V3616" s="155"/>
      <c r="W3616" s="155"/>
      <c r="X3616" s="155"/>
      <c r="Y3616" s="155"/>
      <c r="Z3616" s="155"/>
      <c r="AA3616" s="155"/>
      <c r="AB3616" s="155"/>
      <c r="AC3616" s="155"/>
      <c r="AD3616" s="155"/>
      <c r="AE3616" s="155"/>
      <c r="AF3616" s="155"/>
      <c r="AG3616" s="155"/>
    </row>
    <row r="3617" spans="1:33" x14ac:dyDescent="0.3">
      <c r="A3617" s="155"/>
      <c r="B3617" s="155"/>
      <c r="C3617" s="155"/>
      <c r="D3617" s="155"/>
      <c r="E3617" s="155"/>
      <c r="F3617" s="155"/>
      <c r="G3617" s="155"/>
      <c r="H3617" s="155"/>
      <c r="I3617" s="155"/>
      <c r="J3617" s="155"/>
      <c r="K3617" s="155"/>
      <c r="L3617" s="155"/>
      <c r="M3617" s="155"/>
      <c r="N3617" s="155"/>
      <c r="O3617" s="155"/>
      <c r="P3617" s="155"/>
      <c r="Q3617" s="155"/>
      <c r="R3617" s="155"/>
      <c r="S3617" s="155"/>
      <c r="T3617" s="155"/>
      <c r="U3617" s="155"/>
      <c r="V3617" s="155"/>
      <c r="W3617" s="155"/>
      <c r="X3617" s="155"/>
      <c r="Y3617" s="155"/>
      <c r="Z3617" s="155"/>
      <c r="AA3617" s="155"/>
      <c r="AB3617" s="155"/>
      <c r="AC3617" s="155"/>
      <c r="AD3617" s="155"/>
      <c r="AE3617" s="155"/>
      <c r="AF3617" s="155"/>
      <c r="AG3617" s="155"/>
    </row>
    <row r="3618" spans="1:33" x14ac:dyDescent="0.3">
      <c r="A3618" s="155"/>
      <c r="B3618" s="155"/>
      <c r="C3618" s="155"/>
      <c r="D3618" s="155"/>
      <c r="E3618" s="155"/>
      <c r="F3618" s="155"/>
      <c r="G3618" s="155"/>
      <c r="H3618" s="155"/>
      <c r="I3618" s="155"/>
      <c r="J3618" s="155"/>
      <c r="K3618" s="155"/>
      <c r="L3618" s="155"/>
      <c r="M3618" s="155"/>
      <c r="N3618" s="155"/>
      <c r="O3618" s="155"/>
      <c r="P3618" s="155"/>
      <c r="Q3618" s="155"/>
      <c r="R3618" s="155"/>
      <c r="S3618" s="155"/>
      <c r="T3618" s="155"/>
      <c r="U3618" s="155"/>
      <c r="V3618" s="155"/>
      <c r="W3618" s="155"/>
      <c r="X3618" s="155"/>
      <c r="Y3618" s="155"/>
      <c r="Z3618" s="155"/>
      <c r="AA3618" s="155"/>
      <c r="AB3618" s="155"/>
      <c r="AC3618" s="155"/>
      <c r="AD3618" s="155"/>
      <c r="AE3618" s="155"/>
      <c r="AF3618" s="155"/>
      <c r="AG3618" s="155"/>
    </row>
    <row r="3619" spans="1:33" x14ac:dyDescent="0.3">
      <c r="A3619" s="155"/>
      <c r="B3619" s="155"/>
      <c r="C3619" s="155"/>
      <c r="D3619" s="155"/>
      <c r="E3619" s="155"/>
      <c r="F3619" s="155"/>
      <c r="G3619" s="155"/>
      <c r="H3619" s="155"/>
      <c r="I3619" s="155"/>
      <c r="J3619" s="155"/>
      <c r="K3619" s="155"/>
      <c r="L3619" s="155"/>
      <c r="M3619" s="155"/>
      <c r="N3619" s="155"/>
      <c r="O3619" s="155"/>
      <c r="P3619" s="155"/>
      <c r="Q3619" s="155"/>
      <c r="R3619" s="155"/>
      <c r="S3619" s="155"/>
      <c r="T3619" s="155"/>
      <c r="U3619" s="155"/>
      <c r="V3619" s="155"/>
      <c r="W3619" s="155"/>
      <c r="X3619" s="155"/>
      <c r="Y3619" s="155"/>
      <c r="Z3619" s="155"/>
      <c r="AA3619" s="155"/>
      <c r="AB3619" s="155"/>
      <c r="AC3619" s="155"/>
      <c r="AD3619" s="155"/>
      <c r="AE3619" s="155"/>
      <c r="AF3619" s="155"/>
      <c r="AG3619" s="155"/>
    </row>
    <row r="3620" spans="1:33" x14ac:dyDescent="0.3">
      <c r="A3620" s="155"/>
      <c r="B3620" s="155"/>
      <c r="C3620" s="155"/>
      <c r="D3620" s="155"/>
      <c r="E3620" s="155"/>
      <c r="F3620" s="155"/>
      <c r="G3620" s="155"/>
      <c r="H3620" s="155"/>
      <c r="I3620" s="155"/>
      <c r="J3620" s="155"/>
      <c r="K3620" s="155"/>
      <c r="L3620" s="155"/>
      <c r="M3620" s="155"/>
      <c r="N3620" s="155"/>
      <c r="O3620" s="155"/>
      <c r="P3620" s="155"/>
      <c r="Q3620" s="155"/>
      <c r="R3620" s="155"/>
      <c r="S3620" s="155"/>
      <c r="T3620" s="155"/>
      <c r="U3620" s="155"/>
      <c r="V3620" s="155"/>
      <c r="W3620" s="155"/>
      <c r="X3620" s="155"/>
      <c r="Y3620" s="155"/>
      <c r="Z3620" s="155"/>
      <c r="AA3620" s="155"/>
      <c r="AB3620" s="155"/>
      <c r="AC3620" s="155"/>
      <c r="AD3620" s="155"/>
      <c r="AE3620" s="155"/>
      <c r="AF3620" s="155"/>
      <c r="AG3620" s="155"/>
    </row>
    <row r="3621" spans="1:33" x14ac:dyDescent="0.3">
      <c r="A3621" s="155"/>
      <c r="B3621" s="155"/>
      <c r="C3621" s="155"/>
      <c r="D3621" s="155"/>
      <c r="E3621" s="155"/>
      <c r="F3621" s="155"/>
      <c r="G3621" s="155"/>
      <c r="H3621" s="155"/>
      <c r="I3621" s="155"/>
      <c r="J3621" s="155"/>
      <c r="K3621" s="155"/>
      <c r="L3621" s="155"/>
      <c r="M3621" s="155"/>
      <c r="N3621" s="155"/>
      <c r="O3621" s="155"/>
      <c r="P3621" s="155"/>
      <c r="Q3621" s="155"/>
      <c r="R3621" s="155"/>
      <c r="S3621" s="155"/>
      <c r="T3621" s="155"/>
      <c r="U3621" s="155"/>
      <c r="V3621" s="155"/>
      <c r="W3621" s="155"/>
      <c r="X3621" s="155"/>
      <c r="Y3621" s="155"/>
      <c r="Z3621" s="155"/>
      <c r="AA3621" s="155"/>
      <c r="AB3621" s="155"/>
      <c r="AC3621" s="155"/>
      <c r="AD3621" s="155"/>
      <c r="AE3621" s="155"/>
      <c r="AF3621" s="155"/>
      <c r="AG3621" s="155"/>
    </row>
    <row r="3622" spans="1:33" x14ac:dyDescent="0.3">
      <c r="A3622" s="155"/>
      <c r="B3622" s="155"/>
      <c r="C3622" s="155"/>
      <c r="D3622" s="155"/>
      <c r="E3622" s="155"/>
      <c r="F3622" s="155"/>
      <c r="G3622" s="155"/>
      <c r="H3622" s="155"/>
      <c r="I3622" s="155"/>
      <c r="J3622" s="155"/>
      <c r="K3622" s="155"/>
      <c r="L3622" s="155"/>
      <c r="M3622" s="155"/>
      <c r="N3622" s="155"/>
      <c r="O3622" s="155"/>
      <c r="P3622" s="155"/>
      <c r="Q3622" s="155"/>
      <c r="R3622" s="155"/>
      <c r="S3622" s="155"/>
      <c r="T3622" s="155"/>
      <c r="U3622" s="155"/>
      <c r="V3622" s="155"/>
      <c r="W3622" s="155"/>
      <c r="X3622" s="155"/>
      <c r="Y3622" s="155"/>
      <c r="Z3622" s="155"/>
      <c r="AA3622" s="155"/>
      <c r="AB3622" s="155"/>
      <c r="AC3622" s="155"/>
      <c r="AD3622" s="155"/>
      <c r="AE3622" s="155"/>
      <c r="AF3622" s="155"/>
      <c r="AG3622" s="155"/>
    </row>
    <row r="3623" spans="1:33" x14ac:dyDescent="0.3">
      <c r="A3623" s="155"/>
      <c r="B3623" s="155"/>
      <c r="C3623" s="155"/>
      <c r="D3623" s="155"/>
      <c r="E3623" s="155"/>
      <c r="F3623" s="155"/>
      <c r="G3623" s="155"/>
      <c r="H3623" s="155"/>
      <c r="I3623" s="155"/>
      <c r="J3623" s="155"/>
      <c r="K3623" s="155"/>
      <c r="L3623" s="155"/>
      <c r="M3623" s="155"/>
      <c r="N3623" s="155"/>
      <c r="O3623" s="155"/>
      <c r="P3623" s="155"/>
      <c r="Q3623" s="155"/>
      <c r="R3623" s="155"/>
      <c r="S3623" s="155"/>
      <c r="T3623" s="155"/>
      <c r="U3623" s="155"/>
      <c r="V3623" s="155"/>
      <c r="W3623" s="155"/>
      <c r="X3623" s="155"/>
      <c r="Y3623" s="155"/>
      <c r="Z3623" s="155"/>
      <c r="AA3623" s="155"/>
      <c r="AB3623" s="155"/>
      <c r="AC3623" s="155"/>
      <c r="AD3623" s="155"/>
      <c r="AE3623" s="155"/>
      <c r="AF3623" s="155"/>
      <c r="AG3623" s="155"/>
    </row>
    <row r="3624" spans="1:33" x14ac:dyDescent="0.3">
      <c r="A3624" s="155"/>
      <c r="B3624" s="155"/>
      <c r="C3624" s="155"/>
      <c r="D3624" s="155"/>
      <c r="E3624" s="155"/>
      <c r="F3624" s="155"/>
      <c r="G3624" s="155"/>
      <c r="H3624" s="155"/>
      <c r="I3624" s="155"/>
      <c r="J3624" s="155"/>
      <c r="K3624" s="155"/>
      <c r="L3624" s="155"/>
      <c r="M3624" s="155"/>
      <c r="N3624" s="155"/>
      <c r="O3624" s="155"/>
      <c r="P3624" s="155"/>
      <c r="Q3624" s="155"/>
      <c r="R3624" s="155"/>
      <c r="S3624" s="155"/>
      <c r="T3624" s="155"/>
      <c r="U3624" s="155"/>
      <c r="V3624" s="155"/>
      <c r="W3624" s="155"/>
      <c r="X3624" s="155"/>
      <c r="Y3624" s="155"/>
      <c r="Z3624" s="155"/>
      <c r="AA3624" s="155"/>
      <c r="AB3624" s="155"/>
      <c r="AC3624" s="155"/>
      <c r="AD3624" s="155"/>
      <c r="AE3624" s="155"/>
      <c r="AF3624" s="155"/>
      <c r="AG3624" s="155"/>
    </row>
    <row r="3625" spans="1:33" x14ac:dyDescent="0.3">
      <c r="A3625" s="155"/>
      <c r="B3625" s="155"/>
      <c r="C3625" s="155"/>
      <c r="D3625" s="155"/>
      <c r="E3625" s="155"/>
      <c r="F3625" s="155"/>
      <c r="G3625" s="155"/>
      <c r="H3625" s="155"/>
      <c r="I3625" s="155"/>
      <c r="J3625" s="155"/>
      <c r="K3625" s="155"/>
      <c r="L3625" s="155"/>
      <c r="M3625" s="155"/>
      <c r="N3625" s="155"/>
      <c r="O3625" s="155"/>
      <c r="P3625" s="155"/>
      <c r="Q3625" s="155"/>
      <c r="R3625" s="155"/>
      <c r="S3625" s="155"/>
      <c r="T3625" s="155"/>
      <c r="U3625" s="155"/>
      <c r="V3625" s="155"/>
      <c r="W3625" s="155"/>
      <c r="X3625" s="155"/>
      <c r="Y3625" s="155"/>
      <c r="Z3625" s="155"/>
      <c r="AA3625" s="155"/>
      <c r="AB3625" s="155"/>
      <c r="AC3625" s="155"/>
      <c r="AD3625" s="155"/>
      <c r="AE3625" s="155"/>
      <c r="AF3625" s="155"/>
      <c r="AG3625" s="155"/>
    </row>
    <row r="3626" spans="1:33" x14ac:dyDescent="0.3">
      <c r="A3626" s="155"/>
      <c r="B3626" s="155"/>
      <c r="C3626" s="155"/>
      <c r="D3626" s="155"/>
      <c r="E3626" s="155"/>
      <c r="F3626" s="155"/>
      <c r="G3626" s="155"/>
      <c r="H3626" s="155"/>
      <c r="I3626" s="155"/>
      <c r="J3626" s="155"/>
      <c r="K3626" s="155"/>
      <c r="L3626" s="155"/>
      <c r="M3626" s="155"/>
      <c r="N3626" s="155"/>
      <c r="O3626" s="155"/>
      <c r="P3626" s="155"/>
      <c r="Q3626" s="155"/>
      <c r="R3626" s="155"/>
      <c r="S3626" s="155"/>
      <c r="T3626" s="155"/>
      <c r="U3626" s="155"/>
      <c r="V3626" s="155"/>
      <c r="W3626" s="155"/>
      <c r="X3626" s="155"/>
      <c r="Y3626" s="155"/>
      <c r="Z3626" s="155"/>
      <c r="AA3626" s="155"/>
      <c r="AB3626" s="155"/>
      <c r="AC3626" s="155"/>
      <c r="AD3626" s="155"/>
      <c r="AE3626" s="155"/>
      <c r="AF3626" s="155"/>
      <c r="AG3626" s="155"/>
    </row>
    <row r="3627" spans="1:33" x14ac:dyDescent="0.3">
      <c r="A3627" s="155"/>
      <c r="B3627" s="155"/>
      <c r="C3627" s="155"/>
      <c r="D3627" s="155"/>
      <c r="E3627" s="155"/>
      <c r="F3627" s="155"/>
      <c r="G3627" s="155"/>
      <c r="H3627" s="155"/>
      <c r="I3627" s="155"/>
      <c r="J3627" s="155"/>
      <c r="K3627" s="155"/>
      <c r="L3627" s="155"/>
      <c r="M3627" s="155"/>
      <c r="N3627" s="155"/>
      <c r="O3627" s="155"/>
      <c r="P3627" s="155"/>
      <c r="Q3627" s="155"/>
      <c r="R3627" s="155"/>
      <c r="S3627" s="155"/>
      <c r="T3627" s="155"/>
      <c r="U3627" s="155"/>
      <c r="V3627" s="155"/>
      <c r="W3627" s="155"/>
      <c r="X3627" s="155"/>
      <c r="Y3627" s="155"/>
      <c r="Z3627" s="155"/>
      <c r="AA3627" s="155"/>
      <c r="AB3627" s="155"/>
      <c r="AC3627" s="155"/>
      <c r="AD3627" s="155"/>
      <c r="AE3627" s="155"/>
      <c r="AF3627" s="155"/>
      <c r="AG3627" s="155"/>
    </row>
    <row r="3628" spans="1:33" x14ac:dyDescent="0.3">
      <c r="A3628" s="155"/>
      <c r="B3628" s="155"/>
      <c r="C3628" s="155"/>
      <c r="D3628" s="155"/>
      <c r="E3628" s="155"/>
      <c r="F3628" s="155"/>
      <c r="G3628" s="155"/>
      <c r="H3628" s="155"/>
      <c r="I3628" s="155"/>
      <c r="J3628" s="155"/>
      <c r="K3628" s="155"/>
      <c r="L3628" s="155"/>
      <c r="M3628" s="155"/>
      <c r="N3628" s="155"/>
      <c r="O3628" s="155"/>
      <c r="P3628" s="155"/>
      <c r="Q3628" s="155"/>
      <c r="R3628" s="155"/>
      <c r="S3628" s="155"/>
      <c r="T3628" s="155"/>
      <c r="U3628" s="155"/>
      <c r="V3628" s="155"/>
      <c r="W3628" s="155"/>
      <c r="X3628" s="155"/>
      <c r="Y3628" s="155"/>
      <c r="Z3628" s="155"/>
      <c r="AA3628" s="155"/>
      <c r="AB3628" s="155"/>
      <c r="AC3628" s="155"/>
      <c r="AD3628" s="155"/>
      <c r="AE3628" s="155"/>
      <c r="AF3628" s="155"/>
      <c r="AG3628" s="155"/>
    </row>
    <row r="3629" spans="1:33" x14ac:dyDescent="0.3">
      <c r="A3629" s="155"/>
      <c r="B3629" s="155"/>
      <c r="C3629" s="155"/>
      <c r="D3629" s="155"/>
      <c r="E3629" s="155"/>
      <c r="F3629" s="155"/>
      <c r="G3629" s="155"/>
      <c r="H3629" s="155"/>
      <c r="I3629" s="155"/>
      <c r="J3629" s="155"/>
      <c r="K3629" s="155"/>
      <c r="L3629" s="155"/>
      <c r="M3629" s="155"/>
      <c r="N3629" s="155"/>
      <c r="O3629" s="155"/>
      <c r="P3629" s="155"/>
      <c r="Q3629" s="155"/>
      <c r="R3629" s="155"/>
      <c r="S3629" s="155"/>
      <c r="T3629" s="155"/>
      <c r="U3629" s="155"/>
      <c r="V3629" s="155"/>
      <c r="W3629" s="155"/>
      <c r="X3629" s="155"/>
      <c r="Y3629" s="155"/>
      <c r="Z3629" s="155"/>
      <c r="AA3629" s="155"/>
      <c r="AB3629" s="155"/>
      <c r="AC3629" s="155"/>
      <c r="AD3629" s="155"/>
      <c r="AE3629" s="155"/>
      <c r="AF3629" s="155"/>
      <c r="AG3629" s="155"/>
    </row>
    <row r="3630" spans="1:33" x14ac:dyDescent="0.3">
      <c r="A3630" s="155"/>
      <c r="B3630" s="155"/>
      <c r="C3630" s="155"/>
      <c r="D3630" s="155"/>
      <c r="E3630" s="155"/>
      <c r="F3630" s="155"/>
      <c r="G3630" s="155"/>
      <c r="H3630" s="155"/>
      <c r="I3630" s="155"/>
      <c r="J3630" s="155"/>
      <c r="K3630" s="155"/>
      <c r="L3630" s="155"/>
      <c r="M3630" s="155"/>
      <c r="N3630" s="155"/>
      <c r="O3630" s="155"/>
      <c r="P3630" s="155"/>
      <c r="Q3630" s="155"/>
      <c r="R3630" s="155"/>
      <c r="S3630" s="155"/>
      <c r="T3630" s="155"/>
      <c r="U3630" s="155"/>
      <c r="V3630" s="155"/>
      <c r="W3630" s="155"/>
      <c r="X3630" s="155"/>
      <c r="Y3630" s="155"/>
      <c r="Z3630" s="155"/>
      <c r="AA3630" s="155"/>
      <c r="AB3630" s="155"/>
      <c r="AC3630" s="155"/>
      <c r="AD3630" s="155"/>
      <c r="AE3630" s="155"/>
      <c r="AF3630" s="155"/>
      <c r="AG3630" s="155"/>
    </row>
    <row r="3631" spans="1:33" x14ac:dyDescent="0.3">
      <c r="A3631" s="155"/>
      <c r="B3631" s="155"/>
      <c r="C3631" s="155"/>
      <c r="D3631" s="155"/>
      <c r="E3631" s="155"/>
      <c r="F3631" s="155"/>
      <c r="G3631" s="155"/>
      <c r="H3631" s="155"/>
      <c r="I3631" s="155"/>
      <c r="J3631" s="155"/>
      <c r="K3631" s="155"/>
      <c r="L3631" s="155"/>
      <c r="M3631" s="155"/>
      <c r="N3631" s="155"/>
      <c r="O3631" s="155"/>
      <c r="P3631" s="155"/>
      <c r="Q3631" s="155"/>
      <c r="R3631" s="155"/>
      <c r="S3631" s="155"/>
      <c r="T3631" s="155"/>
      <c r="U3631" s="155"/>
      <c r="V3631" s="155"/>
      <c r="W3631" s="155"/>
      <c r="X3631" s="155"/>
      <c r="Y3631" s="155"/>
      <c r="Z3631" s="155"/>
      <c r="AA3631" s="155"/>
      <c r="AB3631" s="155"/>
      <c r="AC3631" s="155"/>
      <c r="AD3631" s="155"/>
      <c r="AE3631" s="155"/>
      <c r="AF3631" s="155"/>
      <c r="AG3631" s="155"/>
    </row>
    <row r="3632" spans="1:33" x14ac:dyDescent="0.3">
      <c r="A3632" s="155"/>
      <c r="B3632" s="155"/>
      <c r="C3632" s="155"/>
      <c r="D3632" s="155"/>
      <c r="E3632" s="155"/>
      <c r="F3632" s="155"/>
      <c r="G3632" s="155"/>
      <c r="H3632" s="155"/>
      <c r="I3632" s="155"/>
      <c r="J3632" s="155"/>
      <c r="K3632" s="155"/>
      <c r="L3632" s="155"/>
      <c r="M3632" s="155"/>
      <c r="N3632" s="155"/>
      <c r="O3632" s="155"/>
      <c r="P3632" s="155"/>
      <c r="Q3632" s="155"/>
      <c r="R3632" s="155"/>
      <c r="S3632" s="155"/>
      <c r="T3632" s="155"/>
      <c r="U3632" s="155"/>
      <c r="V3632" s="155"/>
      <c r="W3632" s="155"/>
      <c r="X3632" s="155"/>
      <c r="Y3632" s="155"/>
      <c r="Z3632" s="155"/>
      <c r="AA3632" s="155"/>
      <c r="AB3632" s="155"/>
      <c r="AC3632" s="155"/>
      <c r="AD3632" s="155"/>
      <c r="AE3632" s="155"/>
      <c r="AF3632" s="155"/>
      <c r="AG3632" s="155"/>
    </row>
    <row r="3633" spans="1:33" x14ac:dyDescent="0.3">
      <c r="A3633" s="155"/>
      <c r="B3633" s="155"/>
      <c r="C3633" s="155"/>
      <c r="D3633" s="155"/>
      <c r="E3633" s="155"/>
      <c r="F3633" s="155"/>
      <c r="G3633" s="155"/>
      <c r="H3633" s="155"/>
      <c r="I3633" s="155"/>
      <c r="J3633" s="155"/>
      <c r="K3633" s="155"/>
      <c r="L3633" s="155"/>
      <c r="M3633" s="155"/>
      <c r="N3633" s="155"/>
      <c r="O3633" s="155"/>
      <c r="P3633" s="155"/>
      <c r="Q3633" s="155"/>
      <c r="R3633" s="155"/>
      <c r="S3633" s="155"/>
      <c r="T3633" s="155"/>
      <c r="U3633" s="155"/>
      <c r="V3633" s="155"/>
      <c r="W3633" s="155"/>
      <c r="X3633" s="155"/>
      <c r="Y3633" s="155"/>
      <c r="Z3633" s="155"/>
      <c r="AA3633" s="155"/>
      <c r="AB3633" s="155"/>
      <c r="AC3633" s="155"/>
      <c r="AD3633" s="155"/>
      <c r="AE3633" s="155"/>
      <c r="AF3633" s="155"/>
      <c r="AG3633" s="155"/>
    </row>
    <row r="3634" spans="1:33" x14ac:dyDescent="0.3">
      <c r="A3634" s="155"/>
      <c r="B3634" s="155"/>
      <c r="C3634" s="155"/>
      <c r="D3634" s="155"/>
      <c r="E3634" s="155"/>
      <c r="F3634" s="155"/>
      <c r="G3634" s="155"/>
      <c r="H3634" s="155"/>
      <c r="I3634" s="155"/>
      <c r="J3634" s="155"/>
      <c r="K3634" s="155"/>
      <c r="L3634" s="155"/>
      <c r="M3634" s="155"/>
      <c r="N3634" s="155"/>
      <c r="O3634" s="155"/>
      <c r="P3634" s="155"/>
      <c r="Q3634" s="155"/>
      <c r="R3634" s="155"/>
      <c r="S3634" s="155"/>
      <c r="T3634" s="155"/>
      <c r="U3634" s="155"/>
      <c r="V3634" s="155"/>
      <c r="W3634" s="155"/>
      <c r="X3634" s="155"/>
      <c r="Y3634" s="155"/>
      <c r="Z3634" s="155"/>
      <c r="AA3634" s="155"/>
      <c r="AB3634" s="155"/>
      <c r="AC3634" s="155"/>
      <c r="AD3634" s="155"/>
      <c r="AE3634" s="155"/>
      <c r="AF3634" s="155"/>
      <c r="AG3634" s="155"/>
    </row>
    <row r="3635" spans="1:33" x14ac:dyDescent="0.3">
      <c r="A3635" s="155"/>
      <c r="B3635" s="155"/>
      <c r="C3635" s="155"/>
      <c r="D3635" s="155"/>
      <c r="E3635" s="155"/>
      <c r="F3635" s="155"/>
      <c r="G3635" s="155"/>
      <c r="H3635" s="155"/>
      <c r="I3635" s="155"/>
      <c r="J3635" s="155"/>
      <c r="K3635" s="155"/>
      <c r="L3635" s="155"/>
      <c r="M3635" s="155"/>
      <c r="N3635" s="155"/>
      <c r="O3635" s="155"/>
      <c r="P3635" s="155"/>
      <c r="Q3635" s="155"/>
      <c r="R3635" s="155"/>
      <c r="S3635" s="155"/>
      <c r="T3635" s="155"/>
      <c r="U3635" s="155"/>
      <c r="V3635" s="155"/>
      <c r="W3635" s="155"/>
      <c r="X3635" s="155"/>
      <c r="Y3635" s="155"/>
      <c r="Z3635" s="155"/>
      <c r="AA3635" s="155"/>
      <c r="AB3635" s="155"/>
      <c r="AC3635" s="155"/>
      <c r="AD3635" s="155"/>
      <c r="AE3635" s="155"/>
      <c r="AF3635" s="155"/>
      <c r="AG3635" s="155"/>
    </row>
    <row r="3636" spans="1:33" x14ac:dyDescent="0.3">
      <c r="A3636" s="155"/>
      <c r="B3636" s="155"/>
      <c r="C3636" s="155"/>
      <c r="D3636" s="155"/>
      <c r="E3636" s="155"/>
      <c r="F3636" s="155"/>
      <c r="G3636" s="155"/>
      <c r="H3636" s="155"/>
      <c r="I3636" s="155"/>
      <c r="J3636" s="155"/>
      <c r="K3636" s="155"/>
      <c r="L3636" s="155"/>
      <c r="M3636" s="155"/>
      <c r="N3636" s="155"/>
      <c r="O3636" s="155"/>
      <c r="P3636" s="155"/>
      <c r="Q3636" s="155"/>
      <c r="R3636" s="155"/>
      <c r="S3636" s="155"/>
      <c r="T3636" s="155"/>
      <c r="U3636" s="155"/>
      <c r="V3636" s="155"/>
      <c r="W3636" s="155"/>
      <c r="X3636" s="155"/>
      <c r="Y3636" s="155"/>
      <c r="Z3636" s="155"/>
      <c r="AA3636" s="155"/>
      <c r="AB3636" s="155"/>
      <c r="AC3636" s="155"/>
      <c r="AD3636" s="155"/>
      <c r="AE3636" s="155"/>
      <c r="AF3636" s="155"/>
      <c r="AG3636" s="155"/>
    </row>
    <row r="3637" spans="1:33" x14ac:dyDescent="0.3">
      <c r="A3637" s="155"/>
      <c r="B3637" s="155"/>
      <c r="C3637" s="155"/>
      <c r="D3637" s="155"/>
      <c r="E3637" s="155"/>
      <c r="F3637" s="155"/>
      <c r="G3637" s="155"/>
      <c r="H3637" s="155"/>
      <c r="I3637" s="155"/>
      <c r="J3637" s="155"/>
      <c r="K3637" s="155"/>
      <c r="L3637" s="155"/>
      <c r="M3637" s="155"/>
      <c r="N3637" s="155"/>
      <c r="O3637" s="155"/>
      <c r="P3637" s="155"/>
      <c r="Q3637" s="155"/>
      <c r="R3637" s="155"/>
      <c r="S3637" s="155"/>
      <c r="T3637" s="155"/>
      <c r="U3637" s="155"/>
      <c r="V3637" s="155"/>
      <c r="W3637" s="155"/>
      <c r="X3637" s="155"/>
      <c r="Y3637" s="155"/>
      <c r="Z3637" s="155"/>
      <c r="AA3637" s="155"/>
      <c r="AB3637" s="155"/>
      <c r="AC3637" s="155"/>
      <c r="AD3637" s="155"/>
      <c r="AE3637" s="155"/>
      <c r="AF3637" s="155"/>
      <c r="AG3637" s="155"/>
    </row>
    <row r="3638" spans="1:33" x14ac:dyDescent="0.3">
      <c r="A3638" s="155"/>
      <c r="B3638" s="155"/>
      <c r="C3638" s="155"/>
      <c r="D3638" s="155"/>
      <c r="E3638" s="155"/>
      <c r="F3638" s="155"/>
      <c r="G3638" s="155"/>
      <c r="H3638" s="155"/>
      <c r="I3638" s="155"/>
      <c r="J3638" s="155"/>
      <c r="K3638" s="155"/>
      <c r="L3638" s="155"/>
      <c r="M3638" s="155"/>
      <c r="N3638" s="155"/>
      <c r="O3638" s="155"/>
      <c r="P3638" s="155"/>
      <c r="Q3638" s="155"/>
      <c r="R3638" s="155"/>
      <c r="S3638" s="155"/>
      <c r="T3638" s="155"/>
      <c r="U3638" s="155"/>
      <c r="V3638" s="155"/>
      <c r="W3638" s="155"/>
      <c r="X3638" s="155"/>
      <c r="Y3638" s="155"/>
      <c r="Z3638" s="155"/>
      <c r="AA3638" s="155"/>
      <c r="AB3638" s="155"/>
      <c r="AC3638" s="155"/>
      <c r="AD3638" s="155"/>
      <c r="AE3638" s="155"/>
      <c r="AF3638" s="155"/>
      <c r="AG3638" s="155"/>
    </row>
    <row r="3639" spans="1:33" x14ac:dyDescent="0.3">
      <c r="A3639" s="155"/>
      <c r="B3639" s="155"/>
      <c r="C3639" s="155"/>
      <c r="D3639" s="155"/>
      <c r="E3639" s="155"/>
      <c r="F3639" s="155"/>
      <c r="G3639" s="155"/>
      <c r="H3639" s="155"/>
      <c r="I3639" s="155"/>
      <c r="J3639" s="155"/>
      <c r="K3639" s="155"/>
      <c r="L3639" s="155"/>
      <c r="M3639" s="155"/>
      <c r="N3639" s="155"/>
      <c r="O3639" s="155"/>
      <c r="P3639" s="155"/>
      <c r="Q3639" s="155"/>
      <c r="R3639" s="155"/>
      <c r="S3639" s="155"/>
      <c r="T3639" s="155"/>
      <c r="U3639" s="155"/>
      <c r="V3639" s="155"/>
      <c r="W3639" s="155"/>
      <c r="X3639" s="155"/>
      <c r="Y3639" s="155"/>
      <c r="Z3639" s="155"/>
      <c r="AA3639" s="155"/>
      <c r="AB3639" s="155"/>
      <c r="AC3639" s="155"/>
      <c r="AD3639" s="155"/>
      <c r="AE3639" s="155"/>
      <c r="AF3639" s="155"/>
      <c r="AG3639" s="155"/>
    </row>
    <row r="3640" spans="1:33" x14ac:dyDescent="0.3">
      <c r="A3640" s="155"/>
      <c r="B3640" s="155"/>
      <c r="C3640" s="155"/>
      <c r="D3640" s="155"/>
      <c r="E3640" s="155"/>
      <c r="F3640" s="155"/>
      <c r="G3640" s="155"/>
      <c r="H3640" s="155"/>
      <c r="I3640" s="155"/>
      <c r="J3640" s="155"/>
      <c r="K3640" s="155"/>
      <c r="L3640" s="155"/>
      <c r="M3640" s="155"/>
      <c r="N3640" s="155"/>
      <c r="O3640" s="155"/>
      <c r="P3640" s="155"/>
      <c r="Q3640" s="155"/>
      <c r="R3640" s="155"/>
      <c r="S3640" s="155"/>
      <c r="T3640" s="155"/>
      <c r="U3640" s="155"/>
      <c r="V3640" s="155"/>
      <c r="W3640" s="155"/>
      <c r="X3640" s="155"/>
      <c r="Y3640" s="155"/>
      <c r="Z3640" s="155"/>
      <c r="AA3640" s="155"/>
      <c r="AB3640" s="155"/>
      <c r="AC3640" s="155"/>
      <c r="AD3640" s="155"/>
      <c r="AE3640" s="155"/>
      <c r="AF3640" s="155"/>
      <c r="AG3640" s="155"/>
    </row>
    <row r="3641" spans="1:33" x14ac:dyDescent="0.3">
      <c r="A3641" s="155"/>
      <c r="B3641" s="155"/>
      <c r="C3641" s="155"/>
      <c r="D3641" s="155"/>
      <c r="E3641" s="155"/>
      <c r="F3641" s="155"/>
      <c r="G3641" s="155"/>
      <c r="H3641" s="155"/>
      <c r="I3641" s="155"/>
      <c r="J3641" s="155"/>
      <c r="K3641" s="155"/>
      <c r="L3641" s="155"/>
      <c r="M3641" s="155"/>
      <c r="N3641" s="155"/>
      <c r="O3641" s="155"/>
      <c r="P3641" s="155"/>
      <c r="Q3641" s="155"/>
      <c r="R3641" s="155"/>
      <c r="S3641" s="155"/>
      <c r="T3641" s="155"/>
      <c r="U3641" s="155"/>
      <c r="V3641" s="155"/>
      <c r="W3641" s="155"/>
      <c r="X3641" s="155"/>
      <c r="Y3641" s="155"/>
      <c r="Z3641" s="155"/>
      <c r="AA3641" s="155"/>
      <c r="AB3641" s="155"/>
      <c r="AC3641" s="155"/>
      <c r="AD3641" s="155"/>
      <c r="AE3641" s="155"/>
      <c r="AF3641" s="155"/>
      <c r="AG3641" s="155"/>
    </row>
    <row r="3642" spans="1:33" x14ac:dyDescent="0.3">
      <c r="A3642" s="155"/>
      <c r="B3642" s="155"/>
      <c r="C3642" s="155"/>
      <c r="D3642" s="155"/>
      <c r="E3642" s="155"/>
      <c r="F3642" s="155"/>
      <c r="G3642" s="155"/>
      <c r="H3642" s="155"/>
      <c r="I3642" s="155"/>
      <c r="J3642" s="155"/>
      <c r="K3642" s="155"/>
      <c r="L3642" s="155"/>
      <c r="M3642" s="155"/>
      <c r="N3642" s="155"/>
      <c r="O3642" s="155"/>
      <c r="P3642" s="155"/>
      <c r="Q3642" s="155"/>
      <c r="R3642" s="155"/>
      <c r="S3642" s="155"/>
      <c r="T3642" s="155"/>
      <c r="U3642" s="155"/>
      <c r="V3642" s="155"/>
      <c r="W3642" s="155"/>
      <c r="X3642" s="155"/>
      <c r="Y3642" s="155"/>
      <c r="Z3642" s="155"/>
      <c r="AA3642" s="155"/>
      <c r="AB3642" s="155"/>
      <c r="AC3642" s="155"/>
      <c r="AD3642" s="155"/>
      <c r="AE3642" s="155"/>
      <c r="AF3642" s="155"/>
      <c r="AG3642" s="155"/>
    </row>
    <row r="3643" spans="1:33" x14ac:dyDescent="0.3">
      <c r="A3643" s="155"/>
      <c r="B3643" s="155"/>
      <c r="C3643" s="155"/>
      <c r="D3643" s="155"/>
      <c r="E3643" s="155"/>
      <c r="F3643" s="155"/>
      <c r="G3643" s="155"/>
      <c r="H3643" s="155"/>
      <c r="I3643" s="155"/>
      <c r="J3643" s="155"/>
      <c r="K3643" s="155"/>
      <c r="L3643" s="155"/>
      <c r="M3643" s="155"/>
      <c r="N3643" s="155"/>
      <c r="O3643" s="155"/>
      <c r="P3643" s="155"/>
      <c r="Q3643" s="155"/>
      <c r="R3643" s="155"/>
      <c r="S3643" s="155"/>
      <c r="T3643" s="155"/>
      <c r="U3643" s="155"/>
      <c r="V3643" s="155"/>
      <c r="W3643" s="155"/>
      <c r="X3643" s="155"/>
      <c r="Y3643" s="155"/>
      <c r="Z3643" s="155"/>
      <c r="AA3643" s="155"/>
      <c r="AB3643" s="155"/>
      <c r="AC3643" s="155"/>
      <c r="AD3643" s="155"/>
      <c r="AE3643" s="155"/>
      <c r="AF3643" s="155"/>
      <c r="AG3643" s="155"/>
    </row>
    <row r="3644" spans="1:33" x14ac:dyDescent="0.3">
      <c r="A3644" s="155"/>
      <c r="B3644" s="155"/>
      <c r="C3644" s="155"/>
      <c r="D3644" s="155"/>
      <c r="E3644" s="155"/>
      <c r="F3644" s="155"/>
      <c r="G3644" s="155"/>
      <c r="H3644" s="155"/>
      <c r="I3644" s="155"/>
      <c r="J3644" s="155"/>
      <c r="K3644" s="155"/>
      <c r="L3644" s="155"/>
      <c r="M3644" s="155"/>
      <c r="N3644" s="155"/>
      <c r="O3644" s="155"/>
      <c r="P3644" s="155"/>
      <c r="Q3644" s="155"/>
      <c r="R3644" s="155"/>
      <c r="S3644" s="155"/>
      <c r="T3644" s="155"/>
      <c r="U3644" s="155"/>
      <c r="V3644" s="155"/>
      <c r="W3644" s="155"/>
      <c r="X3644" s="155"/>
      <c r="Y3644" s="155"/>
      <c r="Z3644" s="155"/>
      <c r="AA3644" s="155"/>
      <c r="AB3644" s="155"/>
      <c r="AC3644" s="155"/>
      <c r="AD3644" s="155"/>
      <c r="AE3644" s="155"/>
      <c r="AF3644" s="155"/>
      <c r="AG3644" s="155"/>
    </row>
    <row r="3645" spans="1:33" x14ac:dyDescent="0.3">
      <c r="A3645" s="155"/>
      <c r="B3645" s="155"/>
      <c r="C3645" s="155"/>
      <c r="D3645" s="155"/>
      <c r="E3645" s="155"/>
      <c r="F3645" s="155"/>
      <c r="G3645" s="155"/>
      <c r="H3645" s="155"/>
      <c r="I3645" s="155"/>
      <c r="J3645" s="155"/>
      <c r="K3645" s="155"/>
      <c r="L3645" s="155"/>
      <c r="M3645" s="155"/>
      <c r="N3645" s="155"/>
      <c r="O3645" s="155"/>
      <c r="P3645" s="155"/>
      <c r="Q3645" s="155"/>
      <c r="R3645" s="155"/>
      <c r="S3645" s="155"/>
      <c r="T3645" s="155"/>
      <c r="U3645" s="155"/>
      <c r="V3645" s="155"/>
      <c r="W3645" s="155"/>
      <c r="X3645" s="155"/>
      <c r="Y3645" s="155"/>
      <c r="Z3645" s="155"/>
      <c r="AA3645" s="155"/>
      <c r="AB3645" s="155"/>
      <c r="AC3645" s="155"/>
      <c r="AD3645" s="155"/>
      <c r="AE3645" s="155"/>
      <c r="AF3645" s="155"/>
      <c r="AG3645" s="155"/>
    </row>
    <row r="3646" spans="1:33" x14ac:dyDescent="0.3">
      <c r="A3646" s="155"/>
      <c r="B3646" s="155"/>
      <c r="C3646" s="155"/>
      <c r="D3646" s="155"/>
      <c r="E3646" s="155"/>
      <c r="F3646" s="155"/>
      <c r="G3646" s="155"/>
      <c r="H3646" s="155"/>
      <c r="I3646" s="155"/>
      <c r="J3646" s="155"/>
      <c r="K3646" s="155"/>
      <c r="L3646" s="155"/>
      <c r="M3646" s="155"/>
      <c r="N3646" s="155"/>
      <c r="O3646" s="155"/>
      <c r="P3646" s="155"/>
      <c r="Q3646" s="155"/>
      <c r="R3646" s="155"/>
      <c r="S3646" s="155"/>
      <c r="T3646" s="155"/>
      <c r="U3646" s="155"/>
      <c r="V3646" s="155"/>
      <c r="W3646" s="155"/>
      <c r="X3646" s="155"/>
      <c r="Y3646" s="155"/>
      <c r="Z3646" s="155"/>
      <c r="AA3646" s="155"/>
      <c r="AB3646" s="155"/>
      <c r="AC3646" s="155"/>
      <c r="AD3646" s="155"/>
      <c r="AE3646" s="155"/>
      <c r="AF3646" s="155"/>
      <c r="AG3646" s="155"/>
    </row>
    <row r="3647" spans="1:33" x14ac:dyDescent="0.3">
      <c r="A3647" s="155"/>
      <c r="B3647" s="155"/>
      <c r="C3647" s="155"/>
      <c r="D3647" s="155"/>
      <c r="E3647" s="155"/>
      <c r="F3647" s="155"/>
      <c r="G3647" s="155"/>
      <c r="H3647" s="155"/>
      <c r="I3647" s="155"/>
      <c r="J3647" s="155"/>
      <c r="K3647" s="155"/>
      <c r="L3647" s="155"/>
      <c r="M3647" s="155"/>
      <c r="N3647" s="155"/>
      <c r="O3647" s="155"/>
      <c r="P3647" s="155"/>
      <c r="Q3647" s="155"/>
      <c r="R3647" s="155"/>
      <c r="S3647" s="155"/>
      <c r="T3647" s="155"/>
      <c r="U3647" s="155"/>
      <c r="V3647" s="155"/>
      <c r="W3647" s="155"/>
      <c r="X3647" s="155"/>
      <c r="Y3647" s="155"/>
      <c r="Z3647" s="155"/>
      <c r="AA3647" s="155"/>
      <c r="AB3647" s="155"/>
      <c r="AC3647" s="155"/>
      <c r="AD3647" s="155"/>
      <c r="AE3647" s="155"/>
      <c r="AF3647" s="155"/>
      <c r="AG3647" s="155"/>
    </row>
    <row r="3648" spans="1:33" x14ac:dyDescent="0.3">
      <c r="A3648" s="155"/>
      <c r="B3648" s="155"/>
      <c r="C3648" s="155"/>
      <c r="D3648" s="155"/>
      <c r="E3648" s="155"/>
      <c r="F3648" s="155"/>
      <c r="G3648" s="155"/>
      <c r="H3648" s="155"/>
      <c r="I3648" s="155"/>
      <c r="J3648" s="155"/>
      <c r="K3648" s="155"/>
      <c r="L3648" s="155"/>
      <c r="M3648" s="155"/>
      <c r="N3648" s="155"/>
      <c r="O3648" s="155"/>
      <c r="P3648" s="155"/>
      <c r="Q3648" s="155"/>
      <c r="R3648" s="155"/>
      <c r="S3648" s="155"/>
      <c r="T3648" s="155"/>
      <c r="U3648" s="155"/>
      <c r="V3648" s="155"/>
      <c r="W3648" s="155"/>
      <c r="X3648" s="155"/>
      <c r="Y3648" s="155"/>
      <c r="Z3648" s="155"/>
      <c r="AA3648" s="155"/>
      <c r="AB3648" s="155"/>
      <c r="AC3648" s="155"/>
      <c r="AD3648" s="155"/>
      <c r="AE3648" s="155"/>
      <c r="AF3648" s="155"/>
      <c r="AG3648" s="155"/>
    </row>
    <row r="3649" spans="1:33" x14ac:dyDescent="0.3">
      <c r="A3649" s="155"/>
      <c r="B3649" s="155"/>
      <c r="C3649" s="155"/>
      <c r="D3649" s="155"/>
      <c r="E3649" s="155"/>
      <c r="F3649" s="155"/>
      <c r="G3649" s="155"/>
      <c r="H3649" s="155"/>
      <c r="I3649" s="155"/>
      <c r="J3649" s="155"/>
      <c r="K3649" s="155"/>
      <c r="L3649" s="155"/>
      <c r="M3649" s="155"/>
      <c r="N3649" s="155"/>
      <c r="O3649" s="155"/>
      <c r="P3649" s="155"/>
      <c r="Q3649" s="155"/>
      <c r="R3649" s="155"/>
      <c r="S3649" s="155"/>
      <c r="T3649" s="155"/>
      <c r="U3649" s="155"/>
      <c r="V3649" s="155"/>
      <c r="W3649" s="155"/>
      <c r="X3649" s="155"/>
      <c r="Y3649" s="155"/>
      <c r="Z3649" s="155"/>
      <c r="AA3649" s="155"/>
      <c r="AB3649" s="155"/>
      <c r="AC3649" s="155"/>
      <c r="AD3649" s="155"/>
      <c r="AE3649" s="155"/>
      <c r="AF3649" s="155"/>
      <c r="AG3649" s="155"/>
    </row>
    <row r="3650" spans="1:33" x14ac:dyDescent="0.3">
      <c r="A3650" s="155"/>
      <c r="B3650" s="155"/>
      <c r="C3650" s="155"/>
      <c r="D3650" s="155"/>
      <c r="E3650" s="155"/>
      <c r="F3650" s="155"/>
      <c r="G3650" s="155"/>
      <c r="H3650" s="155"/>
      <c r="I3650" s="155"/>
      <c r="J3650" s="155"/>
      <c r="K3650" s="155"/>
      <c r="L3650" s="155"/>
      <c r="M3650" s="155"/>
      <c r="N3650" s="155"/>
      <c r="O3650" s="155"/>
      <c r="P3650" s="155"/>
      <c r="Q3650" s="155"/>
      <c r="R3650" s="155"/>
      <c r="S3650" s="155"/>
      <c r="T3650" s="155"/>
      <c r="U3650" s="155"/>
      <c r="V3650" s="155"/>
      <c r="W3650" s="155"/>
      <c r="X3650" s="155"/>
      <c r="Y3650" s="155"/>
      <c r="Z3650" s="155"/>
      <c r="AA3650" s="155"/>
      <c r="AB3650" s="155"/>
      <c r="AC3650" s="155"/>
      <c r="AD3650" s="155"/>
      <c r="AE3650" s="155"/>
      <c r="AF3650" s="155"/>
      <c r="AG3650" s="155"/>
    </row>
    <row r="3651" spans="1:33" x14ac:dyDescent="0.3">
      <c r="A3651" s="155"/>
      <c r="B3651" s="155"/>
      <c r="C3651" s="155"/>
      <c r="D3651" s="155"/>
      <c r="E3651" s="155"/>
      <c r="F3651" s="155"/>
      <c r="G3651" s="155"/>
      <c r="H3651" s="155"/>
      <c r="I3651" s="155"/>
      <c r="J3651" s="155"/>
      <c r="K3651" s="155"/>
      <c r="L3651" s="155"/>
      <c r="M3651" s="155"/>
      <c r="N3651" s="155"/>
      <c r="O3651" s="155"/>
      <c r="P3651" s="155"/>
      <c r="Q3651" s="155"/>
      <c r="R3651" s="155"/>
      <c r="S3651" s="155"/>
      <c r="T3651" s="155"/>
      <c r="U3651" s="155"/>
      <c r="V3651" s="155"/>
      <c r="W3651" s="155"/>
      <c r="X3651" s="155"/>
      <c r="Y3651" s="155"/>
      <c r="Z3651" s="155"/>
      <c r="AA3651" s="155"/>
      <c r="AB3651" s="155"/>
      <c r="AC3651" s="155"/>
      <c r="AD3651" s="155"/>
      <c r="AE3651" s="155"/>
      <c r="AF3651" s="155"/>
      <c r="AG3651" s="155"/>
    </row>
    <row r="3652" spans="1:33" x14ac:dyDescent="0.3">
      <c r="A3652" s="155"/>
      <c r="B3652" s="155"/>
      <c r="C3652" s="155"/>
      <c r="D3652" s="155"/>
      <c r="E3652" s="155"/>
      <c r="F3652" s="155"/>
      <c r="G3652" s="155"/>
      <c r="H3652" s="155"/>
      <c r="I3652" s="155"/>
      <c r="J3652" s="155"/>
      <c r="K3652" s="155"/>
      <c r="L3652" s="155"/>
      <c r="M3652" s="155"/>
      <c r="N3652" s="155"/>
      <c r="O3652" s="155"/>
      <c r="P3652" s="155"/>
      <c r="Q3652" s="155"/>
      <c r="R3652" s="155"/>
      <c r="S3652" s="155"/>
      <c r="T3652" s="155"/>
      <c r="U3652" s="155"/>
      <c r="V3652" s="155"/>
      <c r="W3652" s="155"/>
      <c r="X3652" s="155"/>
      <c r="Y3652" s="155"/>
      <c r="Z3652" s="155"/>
      <c r="AA3652" s="155"/>
      <c r="AB3652" s="155"/>
      <c r="AC3652" s="155"/>
      <c r="AD3652" s="155"/>
      <c r="AE3652" s="155"/>
      <c r="AF3652" s="155"/>
      <c r="AG3652" s="155"/>
    </row>
    <row r="3653" spans="1:33" x14ac:dyDescent="0.3">
      <c r="A3653" s="155"/>
      <c r="B3653" s="155"/>
      <c r="C3653" s="155"/>
      <c r="D3653" s="155"/>
      <c r="E3653" s="155"/>
      <c r="F3653" s="155"/>
      <c r="G3653" s="155"/>
      <c r="H3653" s="155"/>
      <c r="I3653" s="155"/>
      <c r="J3653" s="155"/>
      <c r="K3653" s="155"/>
      <c r="L3653" s="155"/>
      <c r="M3653" s="155"/>
      <c r="N3653" s="155"/>
      <c r="O3653" s="155"/>
      <c r="P3653" s="155"/>
      <c r="Q3653" s="155"/>
      <c r="R3653" s="155"/>
      <c r="S3653" s="155"/>
      <c r="T3653" s="155"/>
      <c r="U3653" s="155"/>
      <c r="V3653" s="155"/>
      <c r="W3653" s="155"/>
      <c r="X3653" s="155"/>
      <c r="Y3653" s="155"/>
      <c r="Z3653" s="155"/>
      <c r="AA3653" s="155"/>
      <c r="AB3653" s="155"/>
      <c r="AC3653" s="155"/>
      <c r="AD3653" s="155"/>
      <c r="AE3653" s="155"/>
      <c r="AF3653" s="155"/>
      <c r="AG3653" s="155"/>
    </row>
    <row r="3654" spans="1:33" x14ac:dyDescent="0.3">
      <c r="A3654" s="155"/>
      <c r="B3654" s="155"/>
      <c r="C3654" s="155"/>
      <c r="D3654" s="155"/>
      <c r="E3654" s="155"/>
      <c r="F3654" s="155"/>
      <c r="G3654" s="155"/>
      <c r="H3654" s="155"/>
      <c r="I3654" s="155"/>
      <c r="J3654" s="155"/>
      <c r="K3654" s="155"/>
      <c r="L3654" s="155"/>
      <c r="M3654" s="155"/>
      <c r="N3654" s="155"/>
      <c r="O3654" s="155"/>
      <c r="P3654" s="155"/>
      <c r="Q3654" s="155"/>
      <c r="R3654" s="155"/>
      <c r="S3654" s="155"/>
      <c r="T3654" s="155"/>
      <c r="U3654" s="155"/>
      <c r="V3654" s="155"/>
      <c r="W3654" s="155"/>
      <c r="X3654" s="155"/>
      <c r="Y3654" s="155"/>
      <c r="Z3654" s="155"/>
      <c r="AA3654" s="155"/>
      <c r="AB3654" s="155"/>
      <c r="AC3654" s="155"/>
      <c r="AD3654" s="155"/>
      <c r="AE3654" s="155"/>
      <c r="AF3654" s="155"/>
      <c r="AG3654" s="155"/>
    </row>
    <row r="3655" spans="1:33" x14ac:dyDescent="0.3">
      <c r="A3655" s="155"/>
      <c r="B3655" s="155"/>
      <c r="C3655" s="155"/>
      <c r="D3655" s="155"/>
      <c r="E3655" s="155"/>
      <c r="F3655" s="155"/>
      <c r="G3655" s="155"/>
      <c r="H3655" s="155"/>
      <c r="I3655" s="155"/>
      <c r="J3655" s="155"/>
      <c r="K3655" s="155"/>
      <c r="L3655" s="155"/>
      <c r="M3655" s="155"/>
      <c r="N3655" s="155"/>
      <c r="O3655" s="155"/>
      <c r="P3655" s="155"/>
      <c r="Q3655" s="155"/>
      <c r="R3655" s="155"/>
      <c r="S3655" s="155"/>
      <c r="T3655" s="155"/>
      <c r="U3655" s="155"/>
      <c r="V3655" s="155"/>
      <c r="W3655" s="155"/>
      <c r="X3655" s="155"/>
      <c r="Y3655" s="155"/>
      <c r="Z3655" s="155"/>
      <c r="AA3655" s="155"/>
      <c r="AB3655" s="155"/>
      <c r="AC3655" s="155"/>
      <c r="AD3655" s="155"/>
      <c r="AE3655" s="155"/>
      <c r="AF3655" s="155"/>
      <c r="AG3655" s="155"/>
    </row>
    <row r="3656" spans="1:33" x14ac:dyDescent="0.3">
      <c r="A3656" s="155"/>
      <c r="B3656" s="155"/>
      <c r="C3656" s="155"/>
      <c r="D3656" s="155"/>
      <c r="E3656" s="155"/>
      <c r="F3656" s="155"/>
      <c r="G3656" s="155"/>
      <c r="H3656" s="155"/>
      <c r="I3656" s="155"/>
      <c r="J3656" s="155"/>
      <c r="K3656" s="155"/>
      <c r="L3656" s="155"/>
      <c r="M3656" s="155"/>
      <c r="N3656" s="155"/>
      <c r="O3656" s="155"/>
      <c r="P3656" s="155"/>
      <c r="Q3656" s="155"/>
      <c r="R3656" s="155"/>
      <c r="S3656" s="155"/>
      <c r="T3656" s="155"/>
      <c r="U3656" s="155"/>
      <c r="V3656" s="155"/>
      <c r="W3656" s="155"/>
      <c r="X3656" s="155"/>
      <c r="Y3656" s="155"/>
      <c r="Z3656" s="155"/>
      <c r="AA3656" s="155"/>
      <c r="AB3656" s="155"/>
      <c r="AC3656" s="155"/>
      <c r="AD3656" s="155"/>
      <c r="AE3656" s="155"/>
      <c r="AF3656" s="155"/>
      <c r="AG3656" s="155"/>
    </row>
    <row r="3657" spans="1:33" x14ac:dyDescent="0.3">
      <c r="A3657" s="155"/>
      <c r="B3657" s="155"/>
      <c r="C3657" s="155"/>
      <c r="D3657" s="155"/>
      <c r="E3657" s="155"/>
      <c r="F3657" s="155"/>
      <c r="G3657" s="155"/>
      <c r="H3657" s="155"/>
      <c r="I3657" s="155"/>
      <c r="J3657" s="155"/>
      <c r="K3657" s="155"/>
      <c r="L3657" s="155"/>
      <c r="M3657" s="155"/>
      <c r="N3657" s="155"/>
      <c r="O3657" s="155"/>
      <c r="P3657" s="155"/>
      <c r="Q3657" s="155"/>
      <c r="R3657" s="155"/>
      <c r="S3657" s="155"/>
      <c r="T3657" s="155"/>
      <c r="U3657" s="155"/>
      <c r="V3657" s="155"/>
      <c r="W3657" s="155"/>
      <c r="X3657" s="155"/>
      <c r="Y3657" s="155"/>
      <c r="Z3657" s="155"/>
      <c r="AA3657" s="155"/>
      <c r="AB3657" s="155"/>
      <c r="AC3657" s="155"/>
      <c r="AD3657" s="155"/>
      <c r="AE3657" s="155"/>
      <c r="AF3657" s="155"/>
      <c r="AG3657" s="155"/>
    </row>
    <row r="3658" spans="1:33" x14ac:dyDescent="0.3">
      <c r="A3658" s="155"/>
      <c r="B3658" s="155"/>
      <c r="C3658" s="155"/>
      <c r="D3658" s="155"/>
      <c r="E3658" s="155"/>
      <c r="F3658" s="155"/>
      <c r="G3658" s="155"/>
      <c r="H3658" s="155"/>
      <c r="I3658" s="155"/>
      <c r="J3658" s="155"/>
      <c r="K3658" s="155"/>
      <c r="L3658" s="155"/>
      <c r="M3658" s="155"/>
      <c r="N3658" s="155"/>
      <c r="O3658" s="155"/>
      <c r="P3658" s="155"/>
      <c r="Q3658" s="155"/>
      <c r="R3658" s="155"/>
      <c r="S3658" s="155"/>
      <c r="T3658" s="155"/>
      <c r="U3658" s="155"/>
      <c r="V3658" s="155"/>
      <c r="W3658" s="155"/>
      <c r="X3658" s="155"/>
      <c r="Y3658" s="155"/>
      <c r="Z3658" s="155"/>
      <c r="AA3658" s="155"/>
      <c r="AB3658" s="155"/>
      <c r="AC3658" s="155"/>
      <c r="AD3658" s="155"/>
      <c r="AE3658" s="155"/>
      <c r="AF3658" s="155"/>
      <c r="AG3658" s="155"/>
    </row>
    <row r="3659" spans="1:33" x14ac:dyDescent="0.3">
      <c r="A3659" s="155"/>
      <c r="B3659" s="155"/>
      <c r="C3659" s="155"/>
      <c r="D3659" s="155"/>
      <c r="E3659" s="155"/>
      <c r="F3659" s="155"/>
      <c r="G3659" s="155"/>
      <c r="H3659" s="155"/>
      <c r="I3659" s="155"/>
      <c r="J3659" s="155"/>
      <c r="K3659" s="155"/>
      <c r="L3659" s="155"/>
      <c r="M3659" s="155"/>
      <c r="N3659" s="155"/>
      <c r="O3659" s="155"/>
      <c r="P3659" s="155"/>
      <c r="Q3659" s="155"/>
      <c r="R3659" s="155"/>
      <c r="S3659" s="155"/>
      <c r="T3659" s="155"/>
      <c r="U3659" s="155"/>
      <c r="V3659" s="155"/>
      <c r="W3659" s="155"/>
      <c r="X3659" s="155"/>
      <c r="Y3659" s="155"/>
      <c r="Z3659" s="155"/>
      <c r="AA3659" s="155"/>
      <c r="AB3659" s="155"/>
      <c r="AC3659" s="155"/>
      <c r="AD3659" s="155"/>
      <c r="AE3659" s="155"/>
      <c r="AF3659" s="155"/>
      <c r="AG3659" s="155"/>
    </row>
    <row r="3660" spans="1:33" x14ac:dyDescent="0.3">
      <c r="A3660" s="155"/>
      <c r="B3660" s="155"/>
      <c r="C3660" s="155"/>
      <c r="D3660" s="155"/>
      <c r="E3660" s="155"/>
      <c r="F3660" s="155"/>
      <c r="G3660" s="155"/>
      <c r="H3660" s="155"/>
      <c r="I3660" s="155"/>
      <c r="J3660" s="155"/>
      <c r="K3660" s="155"/>
      <c r="L3660" s="155"/>
      <c r="M3660" s="155"/>
      <c r="N3660" s="155"/>
      <c r="O3660" s="155"/>
      <c r="P3660" s="155"/>
      <c r="Q3660" s="155"/>
      <c r="R3660" s="155"/>
      <c r="S3660" s="155"/>
      <c r="T3660" s="155"/>
      <c r="U3660" s="155"/>
      <c r="V3660" s="155"/>
      <c r="W3660" s="155"/>
      <c r="X3660" s="155"/>
      <c r="Y3660" s="155"/>
      <c r="Z3660" s="155"/>
      <c r="AA3660" s="155"/>
      <c r="AB3660" s="155"/>
      <c r="AC3660" s="155"/>
      <c r="AD3660" s="155"/>
      <c r="AE3660" s="155"/>
      <c r="AF3660" s="155"/>
      <c r="AG3660" s="155"/>
    </row>
    <row r="3661" spans="1:33" x14ac:dyDescent="0.3">
      <c r="A3661" s="155"/>
      <c r="B3661" s="155"/>
      <c r="C3661" s="155"/>
      <c r="D3661" s="155"/>
      <c r="E3661" s="155"/>
      <c r="F3661" s="155"/>
      <c r="G3661" s="155"/>
      <c r="H3661" s="155"/>
      <c r="I3661" s="155"/>
      <c r="J3661" s="155"/>
      <c r="K3661" s="155"/>
      <c r="L3661" s="155"/>
      <c r="M3661" s="155"/>
      <c r="N3661" s="155"/>
      <c r="O3661" s="155"/>
      <c r="P3661" s="155"/>
      <c r="Q3661" s="155"/>
      <c r="R3661" s="155"/>
      <c r="S3661" s="155"/>
      <c r="T3661" s="155"/>
      <c r="U3661" s="155"/>
      <c r="V3661" s="155"/>
      <c r="W3661" s="155"/>
      <c r="X3661" s="155"/>
      <c r="Y3661" s="155"/>
      <c r="Z3661" s="155"/>
      <c r="AA3661" s="155"/>
      <c r="AB3661" s="155"/>
      <c r="AC3661" s="155"/>
      <c r="AD3661" s="155"/>
      <c r="AE3661" s="155"/>
      <c r="AF3661" s="155"/>
      <c r="AG3661" s="155"/>
    </row>
    <row r="3662" spans="1:33" x14ac:dyDescent="0.3">
      <c r="A3662" s="155"/>
      <c r="B3662" s="155"/>
      <c r="C3662" s="155"/>
      <c r="D3662" s="155"/>
      <c r="E3662" s="155"/>
      <c r="F3662" s="155"/>
      <c r="G3662" s="155"/>
      <c r="H3662" s="155"/>
      <c r="I3662" s="155"/>
      <c r="J3662" s="155"/>
      <c r="K3662" s="155"/>
      <c r="L3662" s="155"/>
      <c r="M3662" s="155"/>
      <c r="N3662" s="155"/>
      <c r="O3662" s="155"/>
      <c r="P3662" s="155"/>
      <c r="Q3662" s="155"/>
      <c r="R3662" s="155"/>
      <c r="S3662" s="155"/>
      <c r="T3662" s="155"/>
      <c r="U3662" s="155"/>
      <c r="V3662" s="155"/>
      <c r="W3662" s="155"/>
      <c r="X3662" s="155"/>
      <c r="Y3662" s="155"/>
      <c r="Z3662" s="155"/>
      <c r="AA3662" s="155"/>
      <c r="AB3662" s="155"/>
      <c r="AC3662" s="155"/>
      <c r="AD3662" s="155"/>
      <c r="AE3662" s="155"/>
      <c r="AF3662" s="155"/>
      <c r="AG3662" s="155"/>
    </row>
    <row r="3663" spans="1:33" x14ac:dyDescent="0.3">
      <c r="A3663" s="155"/>
      <c r="B3663" s="155"/>
      <c r="C3663" s="155"/>
      <c r="D3663" s="155"/>
      <c r="E3663" s="155"/>
      <c r="F3663" s="155"/>
      <c r="G3663" s="155"/>
      <c r="H3663" s="155"/>
      <c r="I3663" s="155"/>
      <c r="J3663" s="155"/>
      <c r="K3663" s="155"/>
      <c r="L3663" s="155"/>
      <c r="M3663" s="155"/>
      <c r="N3663" s="155"/>
      <c r="O3663" s="155"/>
      <c r="P3663" s="155"/>
      <c r="Q3663" s="155"/>
      <c r="R3663" s="155"/>
      <c r="S3663" s="155"/>
      <c r="T3663" s="155"/>
      <c r="U3663" s="155"/>
      <c r="V3663" s="155"/>
      <c r="W3663" s="155"/>
      <c r="X3663" s="155"/>
      <c r="Y3663" s="155"/>
      <c r="Z3663" s="155"/>
      <c r="AA3663" s="155"/>
      <c r="AB3663" s="155"/>
      <c r="AC3663" s="155"/>
      <c r="AD3663" s="155"/>
      <c r="AE3663" s="155"/>
      <c r="AF3663" s="155"/>
      <c r="AG3663" s="155"/>
    </row>
    <row r="3664" spans="1:33" x14ac:dyDescent="0.3">
      <c r="A3664" s="155"/>
      <c r="B3664" s="155"/>
      <c r="C3664" s="155"/>
      <c r="D3664" s="155"/>
      <c r="E3664" s="155"/>
      <c r="F3664" s="155"/>
      <c r="G3664" s="155"/>
      <c r="H3664" s="155"/>
      <c r="I3664" s="155"/>
      <c r="J3664" s="155"/>
      <c r="K3664" s="155"/>
      <c r="L3664" s="155"/>
      <c r="M3664" s="155"/>
      <c r="N3664" s="155"/>
      <c r="O3664" s="155"/>
      <c r="P3664" s="155"/>
      <c r="Q3664" s="155"/>
      <c r="R3664" s="155"/>
      <c r="S3664" s="155"/>
      <c r="T3664" s="155"/>
      <c r="U3664" s="155"/>
      <c r="V3664" s="155"/>
      <c r="W3664" s="155"/>
      <c r="X3664" s="155"/>
      <c r="Y3664" s="155"/>
      <c r="Z3664" s="155"/>
      <c r="AA3664" s="155"/>
      <c r="AB3664" s="155"/>
      <c r="AC3664" s="155"/>
      <c r="AD3664" s="155"/>
      <c r="AE3664" s="155"/>
      <c r="AF3664" s="155"/>
      <c r="AG3664" s="155"/>
    </row>
    <row r="3665" spans="1:33" x14ac:dyDescent="0.3">
      <c r="A3665" s="155"/>
      <c r="B3665" s="155"/>
      <c r="C3665" s="155"/>
      <c r="D3665" s="155"/>
      <c r="E3665" s="155"/>
      <c r="F3665" s="155"/>
      <c r="G3665" s="155"/>
      <c r="H3665" s="155"/>
      <c r="I3665" s="155"/>
      <c r="J3665" s="155"/>
      <c r="K3665" s="155"/>
      <c r="L3665" s="155"/>
      <c r="M3665" s="155"/>
      <c r="N3665" s="155"/>
      <c r="O3665" s="155"/>
      <c r="P3665" s="155"/>
      <c r="Q3665" s="155"/>
      <c r="R3665" s="155"/>
      <c r="S3665" s="155"/>
      <c r="T3665" s="155"/>
      <c r="U3665" s="155"/>
      <c r="V3665" s="155"/>
      <c r="W3665" s="155"/>
      <c r="X3665" s="155"/>
      <c r="Y3665" s="155"/>
      <c r="Z3665" s="155"/>
      <c r="AA3665" s="155"/>
      <c r="AB3665" s="155"/>
      <c r="AC3665" s="155"/>
      <c r="AD3665" s="155"/>
      <c r="AE3665" s="155"/>
      <c r="AF3665" s="155"/>
      <c r="AG3665" s="155"/>
    </row>
    <row r="3666" spans="1:33" x14ac:dyDescent="0.3">
      <c r="A3666" s="155"/>
      <c r="B3666" s="155"/>
      <c r="C3666" s="155"/>
      <c r="D3666" s="155"/>
      <c r="E3666" s="155"/>
      <c r="F3666" s="155"/>
      <c r="G3666" s="155"/>
      <c r="H3666" s="155"/>
      <c r="I3666" s="155"/>
      <c r="J3666" s="155"/>
      <c r="K3666" s="155"/>
      <c r="L3666" s="155"/>
      <c r="M3666" s="155"/>
      <c r="N3666" s="155"/>
      <c r="O3666" s="155"/>
      <c r="P3666" s="155"/>
      <c r="Q3666" s="155"/>
      <c r="R3666" s="155"/>
      <c r="S3666" s="155"/>
      <c r="T3666" s="155"/>
      <c r="U3666" s="155"/>
      <c r="V3666" s="155"/>
      <c r="W3666" s="155"/>
      <c r="X3666" s="155"/>
      <c r="Y3666" s="155"/>
      <c r="Z3666" s="155"/>
      <c r="AA3666" s="155"/>
      <c r="AB3666" s="155"/>
      <c r="AC3666" s="155"/>
      <c r="AD3666" s="155"/>
      <c r="AE3666" s="155"/>
      <c r="AF3666" s="155"/>
      <c r="AG3666" s="155"/>
    </row>
    <row r="3667" spans="1:33" x14ac:dyDescent="0.3">
      <c r="A3667" s="155"/>
      <c r="B3667" s="155"/>
      <c r="C3667" s="155"/>
      <c r="D3667" s="155"/>
      <c r="E3667" s="155"/>
      <c r="F3667" s="155"/>
      <c r="G3667" s="155"/>
      <c r="H3667" s="155"/>
      <c r="I3667" s="155"/>
      <c r="J3667" s="155"/>
      <c r="K3667" s="155"/>
      <c r="L3667" s="155"/>
      <c r="M3667" s="155"/>
      <c r="N3667" s="155"/>
      <c r="O3667" s="155"/>
      <c r="P3667" s="155"/>
      <c r="Q3667" s="155"/>
      <c r="R3667" s="155"/>
      <c r="S3667" s="155"/>
      <c r="T3667" s="155"/>
      <c r="U3667" s="155"/>
      <c r="V3667" s="155"/>
      <c r="W3667" s="155"/>
      <c r="X3667" s="155"/>
      <c r="Y3667" s="155"/>
      <c r="Z3667" s="155"/>
      <c r="AA3667" s="155"/>
      <c r="AB3667" s="155"/>
      <c r="AC3667" s="155"/>
      <c r="AD3667" s="155"/>
      <c r="AE3667" s="155"/>
      <c r="AF3667" s="155"/>
      <c r="AG3667" s="155"/>
    </row>
    <row r="3668" spans="1:33" x14ac:dyDescent="0.3">
      <c r="A3668" s="155"/>
      <c r="B3668" s="155"/>
      <c r="C3668" s="155"/>
      <c r="D3668" s="155"/>
      <c r="E3668" s="155"/>
      <c r="F3668" s="155"/>
      <c r="G3668" s="155"/>
      <c r="H3668" s="155"/>
      <c r="I3668" s="155"/>
      <c r="J3668" s="155"/>
      <c r="K3668" s="155"/>
      <c r="L3668" s="155"/>
      <c r="M3668" s="155"/>
      <c r="N3668" s="155"/>
      <c r="O3668" s="155"/>
      <c r="P3668" s="155"/>
      <c r="Q3668" s="155"/>
      <c r="R3668" s="155"/>
      <c r="S3668" s="155"/>
      <c r="T3668" s="155"/>
      <c r="U3668" s="155"/>
      <c r="V3668" s="155"/>
      <c r="W3668" s="155"/>
      <c r="X3668" s="155"/>
      <c r="Y3668" s="155"/>
      <c r="Z3668" s="155"/>
      <c r="AA3668" s="155"/>
      <c r="AB3668" s="155"/>
      <c r="AC3668" s="155"/>
      <c r="AD3668" s="155"/>
      <c r="AE3668" s="155"/>
      <c r="AF3668" s="155"/>
      <c r="AG3668" s="155"/>
    </row>
    <row r="3669" spans="1:33" x14ac:dyDescent="0.3">
      <c r="A3669" s="155"/>
      <c r="B3669" s="155"/>
      <c r="C3669" s="155"/>
      <c r="D3669" s="155"/>
      <c r="E3669" s="155"/>
      <c r="F3669" s="155"/>
      <c r="G3669" s="155"/>
      <c r="H3669" s="155"/>
      <c r="I3669" s="155"/>
      <c r="J3669" s="155"/>
      <c r="K3669" s="155"/>
      <c r="L3669" s="155"/>
      <c r="M3669" s="155"/>
      <c r="N3669" s="155"/>
      <c r="O3669" s="155"/>
      <c r="P3669" s="155"/>
      <c r="Q3669" s="155"/>
      <c r="R3669" s="155"/>
      <c r="S3669" s="155"/>
      <c r="T3669" s="155"/>
      <c r="U3669" s="155"/>
      <c r="V3669" s="155"/>
      <c r="W3669" s="155"/>
      <c r="X3669" s="155"/>
      <c r="Y3669" s="155"/>
      <c r="Z3669" s="155"/>
      <c r="AA3669" s="155"/>
      <c r="AB3669" s="155"/>
      <c r="AC3669" s="155"/>
      <c r="AD3669" s="155"/>
      <c r="AE3669" s="155"/>
      <c r="AF3669" s="155"/>
      <c r="AG3669" s="155"/>
    </row>
    <row r="3670" spans="1:33" x14ac:dyDescent="0.3">
      <c r="A3670" s="155"/>
      <c r="B3670" s="155"/>
      <c r="C3670" s="155"/>
      <c r="D3670" s="155"/>
      <c r="E3670" s="155"/>
      <c r="F3670" s="155"/>
      <c r="G3670" s="155"/>
      <c r="H3670" s="155"/>
      <c r="I3670" s="155"/>
      <c r="J3670" s="155"/>
      <c r="K3670" s="155"/>
      <c r="L3670" s="155"/>
      <c r="M3670" s="155"/>
      <c r="N3670" s="155"/>
      <c r="O3670" s="155"/>
      <c r="P3670" s="155"/>
      <c r="Q3670" s="155"/>
      <c r="R3670" s="155"/>
      <c r="S3670" s="155"/>
      <c r="T3670" s="155"/>
      <c r="U3670" s="155"/>
      <c r="V3670" s="155"/>
      <c r="W3670" s="155"/>
      <c r="X3670" s="155"/>
      <c r="Y3670" s="155"/>
      <c r="Z3670" s="155"/>
      <c r="AA3670" s="155"/>
      <c r="AB3670" s="155"/>
      <c r="AC3670" s="155"/>
      <c r="AD3670" s="155"/>
      <c r="AE3670" s="155"/>
      <c r="AF3670" s="155"/>
      <c r="AG3670" s="155"/>
    </row>
    <row r="3671" spans="1:33" x14ac:dyDescent="0.3">
      <c r="A3671" s="155"/>
      <c r="B3671" s="155"/>
      <c r="C3671" s="155"/>
      <c r="D3671" s="155"/>
      <c r="E3671" s="155"/>
      <c r="F3671" s="155"/>
      <c r="G3671" s="155"/>
      <c r="H3671" s="155"/>
      <c r="I3671" s="155"/>
      <c r="J3671" s="155"/>
      <c r="K3671" s="155"/>
      <c r="L3671" s="155"/>
      <c r="M3671" s="155"/>
      <c r="N3671" s="155"/>
      <c r="O3671" s="155"/>
      <c r="P3671" s="155"/>
      <c r="Q3671" s="155"/>
      <c r="R3671" s="155"/>
      <c r="S3671" s="155"/>
      <c r="T3671" s="155"/>
      <c r="U3671" s="155"/>
      <c r="V3671" s="155"/>
      <c r="W3671" s="155"/>
      <c r="X3671" s="155"/>
      <c r="Y3671" s="155"/>
      <c r="Z3671" s="155"/>
      <c r="AA3671" s="155"/>
      <c r="AB3671" s="155"/>
      <c r="AC3671" s="155"/>
      <c r="AD3671" s="155"/>
      <c r="AE3671" s="155"/>
      <c r="AF3671" s="155"/>
      <c r="AG3671" s="155"/>
    </row>
    <row r="3672" spans="1:33" x14ac:dyDescent="0.3">
      <c r="A3672" s="155"/>
      <c r="B3672" s="155"/>
      <c r="C3672" s="155"/>
      <c r="D3672" s="155"/>
      <c r="E3672" s="155"/>
      <c r="F3672" s="155"/>
      <c r="G3672" s="155"/>
      <c r="H3672" s="155"/>
      <c r="I3672" s="155"/>
      <c r="J3672" s="155"/>
      <c r="K3672" s="155"/>
      <c r="L3672" s="155"/>
      <c r="M3672" s="155"/>
      <c r="N3672" s="155"/>
      <c r="O3672" s="155"/>
      <c r="P3672" s="155"/>
      <c r="Q3672" s="155"/>
      <c r="R3672" s="155"/>
      <c r="S3672" s="155"/>
      <c r="T3672" s="155"/>
      <c r="U3672" s="155"/>
      <c r="V3672" s="155"/>
      <c r="W3672" s="155"/>
      <c r="X3672" s="155"/>
      <c r="Y3672" s="155"/>
      <c r="Z3672" s="155"/>
      <c r="AA3672" s="155"/>
      <c r="AB3672" s="155"/>
      <c r="AC3672" s="155"/>
      <c r="AD3672" s="155"/>
      <c r="AE3672" s="155"/>
      <c r="AF3672" s="155"/>
      <c r="AG3672" s="155"/>
    </row>
    <row r="3673" spans="1:33" x14ac:dyDescent="0.3">
      <c r="A3673" s="155"/>
      <c r="B3673" s="155"/>
      <c r="C3673" s="155"/>
      <c r="D3673" s="155"/>
      <c r="E3673" s="155"/>
      <c r="F3673" s="155"/>
      <c r="G3673" s="155"/>
      <c r="H3673" s="155"/>
      <c r="I3673" s="155"/>
      <c r="J3673" s="155"/>
      <c r="K3673" s="155"/>
      <c r="L3673" s="155"/>
      <c r="M3673" s="155"/>
      <c r="N3673" s="155"/>
      <c r="O3673" s="155"/>
      <c r="P3673" s="155"/>
      <c r="Q3673" s="155"/>
      <c r="R3673" s="155"/>
      <c r="S3673" s="155"/>
      <c r="T3673" s="155"/>
      <c r="U3673" s="155"/>
      <c r="V3673" s="155"/>
      <c r="W3673" s="155"/>
      <c r="X3673" s="155"/>
      <c r="Y3673" s="155"/>
      <c r="Z3673" s="155"/>
      <c r="AA3673" s="155"/>
      <c r="AB3673" s="155"/>
      <c r="AC3673" s="155"/>
      <c r="AD3673" s="155"/>
      <c r="AE3673" s="155"/>
      <c r="AF3673" s="155"/>
      <c r="AG3673" s="155"/>
    </row>
    <row r="3674" spans="1:33" x14ac:dyDescent="0.3">
      <c r="A3674" s="155"/>
      <c r="B3674" s="155"/>
      <c r="C3674" s="155"/>
      <c r="D3674" s="155"/>
      <c r="E3674" s="155"/>
      <c r="F3674" s="155"/>
      <c r="G3674" s="155"/>
      <c r="H3674" s="155"/>
      <c r="I3674" s="155"/>
      <c r="J3674" s="155"/>
      <c r="K3674" s="155"/>
      <c r="L3674" s="155"/>
      <c r="M3674" s="155"/>
      <c r="N3674" s="155"/>
      <c r="O3674" s="155"/>
      <c r="P3674" s="155"/>
      <c r="Q3674" s="155"/>
      <c r="R3674" s="155"/>
      <c r="S3674" s="155"/>
      <c r="T3674" s="155"/>
      <c r="U3674" s="155"/>
      <c r="V3674" s="155"/>
      <c r="W3674" s="155"/>
      <c r="X3674" s="155"/>
      <c r="Y3674" s="155"/>
      <c r="Z3674" s="155"/>
      <c r="AA3674" s="155"/>
      <c r="AB3674" s="155"/>
      <c r="AC3674" s="155"/>
      <c r="AD3674" s="155"/>
      <c r="AE3674" s="155"/>
      <c r="AF3674" s="155"/>
      <c r="AG3674" s="155"/>
    </row>
    <row r="3675" spans="1:33" x14ac:dyDescent="0.3">
      <c r="A3675" s="155"/>
      <c r="B3675" s="155"/>
      <c r="C3675" s="155"/>
      <c r="D3675" s="155"/>
      <c r="E3675" s="155"/>
      <c r="F3675" s="155"/>
      <c r="G3675" s="155"/>
      <c r="H3675" s="155"/>
      <c r="I3675" s="155"/>
      <c r="J3675" s="155"/>
      <c r="K3675" s="155"/>
      <c r="L3675" s="155"/>
      <c r="M3675" s="155"/>
      <c r="N3675" s="155"/>
      <c r="O3675" s="155"/>
      <c r="P3675" s="155"/>
      <c r="Q3675" s="155"/>
      <c r="R3675" s="155"/>
      <c r="S3675" s="155"/>
      <c r="T3675" s="155"/>
      <c r="U3675" s="155"/>
      <c r="V3675" s="155"/>
      <c r="W3675" s="155"/>
      <c r="X3675" s="155"/>
      <c r="Y3675" s="155"/>
      <c r="Z3675" s="155"/>
      <c r="AA3675" s="155"/>
      <c r="AB3675" s="155"/>
      <c r="AC3675" s="155"/>
      <c r="AD3675" s="155"/>
      <c r="AE3675" s="155"/>
      <c r="AF3675" s="155"/>
      <c r="AG3675" s="155"/>
    </row>
    <row r="3676" spans="1:33" x14ac:dyDescent="0.3">
      <c r="A3676" s="155"/>
      <c r="B3676" s="155"/>
      <c r="C3676" s="155"/>
      <c r="D3676" s="155"/>
      <c r="E3676" s="155"/>
      <c r="F3676" s="155"/>
      <c r="G3676" s="155"/>
      <c r="H3676" s="155"/>
      <c r="I3676" s="155"/>
      <c r="J3676" s="155"/>
      <c r="K3676" s="155"/>
      <c r="L3676" s="155"/>
      <c r="M3676" s="155"/>
      <c r="N3676" s="155"/>
      <c r="O3676" s="155"/>
      <c r="P3676" s="155"/>
      <c r="Q3676" s="155"/>
      <c r="R3676" s="155"/>
      <c r="S3676" s="155"/>
      <c r="T3676" s="155"/>
      <c r="U3676" s="155"/>
      <c r="V3676" s="155"/>
      <c r="W3676" s="155"/>
      <c r="X3676" s="155"/>
      <c r="Y3676" s="155"/>
      <c r="Z3676" s="155"/>
      <c r="AA3676" s="155"/>
      <c r="AB3676" s="155"/>
      <c r="AC3676" s="155"/>
      <c r="AD3676" s="155"/>
      <c r="AE3676" s="155"/>
      <c r="AF3676" s="155"/>
      <c r="AG3676" s="155"/>
    </row>
    <row r="3677" spans="1:33" x14ac:dyDescent="0.3">
      <c r="A3677" s="155"/>
      <c r="B3677" s="155"/>
      <c r="C3677" s="155"/>
      <c r="D3677" s="155"/>
      <c r="E3677" s="155"/>
      <c r="F3677" s="155"/>
      <c r="G3677" s="155"/>
      <c r="H3677" s="155"/>
      <c r="I3677" s="155"/>
      <c r="J3677" s="155"/>
      <c r="K3677" s="155"/>
      <c r="L3677" s="155"/>
      <c r="M3677" s="155"/>
      <c r="N3677" s="155"/>
      <c r="O3677" s="155"/>
      <c r="P3677" s="155"/>
      <c r="Q3677" s="155"/>
      <c r="R3677" s="155"/>
      <c r="S3677" s="155"/>
      <c r="T3677" s="155"/>
      <c r="U3677" s="155"/>
      <c r="V3677" s="155"/>
      <c r="W3677" s="155"/>
      <c r="X3677" s="155"/>
      <c r="Y3677" s="155"/>
      <c r="Z3677" s="155"/>
      <c r="AA3677" s="155"/>
      <c r="AB3677" s="155"/>
      <c r="AC3677" s="155"/>
      <c r="AD3677" s="155"/>
      <c r="AE3677" s="155"/>
      <c r="AF3677" s="155"/>
      <c r="AG3677" s="155"/>
    </row>
    <row r="3678" spans="1:33" x14ac:dyDescent="0.3">
      <c r="A3678" s="155"/>
      <c r="B3678" s="155"/>
      <c r="C3678" s="155"/>
      <c r="D3678" s="155"/>
      <c r="E3678" s="155"/>
      <c r="F3678" s="155"/>
      <c r="G3678" s="155"/>
      <c r="H3678" s="155"/>
      <c r="I3678" s="155"/>
      <c r="J3678" s="155"/>
      <c r="K3678" s="155"/>
      <c r="L3678" s="155"/>
      <c r="M3678" s="155"/>
      <c r="N3678" s="155"/>
      <c r="O3678" s="155"/>
      <c r="P3678" s="155"/>
      <c r="Q3678" s="155"/>
      <c r="R3678" s="155"/>
      <c r="S3678" s="155"/>
      <c r="T3678" s="155"/>
      <c r="U3678" s="155"/>
      <c r="V3678" s="155"/>
      <c r="W3678" s="155"/>
      <c r="X3678" s="155"/>
      <c r="Y3678" s="155"/>
      <c r="Z3678" s="155"/>
      <c r="AA3678" s="155"/>
      <c r="AB3678" s="155"/>
      <c r="AC3678" s="155"/>
      <c r="AD3678" s="155"/>
      <c r="AE3678" s="155"/>
      <c r="AF3678" s="155"/>
      <c r="AG3678" s="155"/>
    </row>
    <row r="3679" spans="1:33" x14ac:dyDescent="0.3">
      <c r="A3679" s="155"/>
      <c r="B3679" s="155"/>
      <c r="C3679" s="155"/>
      <c r="D3679" s="155"/>
      <c r="E3679" s="155"/>
      <c r="F3679" s="155"/>
      <c r="G3679" s="155"/>
      <c r="H3679" s="155"/>
      <c r="I3679" s="155"/>
      <c r="J3679" s="155"/>
      <c r="K3679" s="155"/>
      <c r="L3679" s="155"/>
      <c r="M3679" s="155"/>
      <c r="N3679" s="155"/>
      <c r="O3679" s="155"/>
      <c r="P3679" s="155"/>
      <c r="Q3679" s="155"/>
      <c r="R3679" s="155"/>
      <c r="S3679" s="155"/>
      <c r="T3679" s="155"/>
      <c r="U3679" s="155"/>
      <c r="V3679" s="155"/>
      <c r="W3679" s="155"/>
      <c r="X3679" s="155"/>
      <c r="Y3679" s="155"/>
      <c r="Z3679" s="155"/>
      <c r="AA3679" s="155"/>
      <c r="AB3679" s="155"/>
      <c r="AC3679" s="155"/>
      <c r="AD3679" s="155"/>
      <c r="AE3679" s="155"/>
      <c r="AF3679" s="155"/>
      <c r="AG3679" s="155"/>
    </row>
    <row r="3680" spans="1:33" x14ac:dyDescent="0.3">
      <c r="A3680" s="155"/>
      <c r="B3680" s="155"/>
      <c r="C3680" s="155"/>
      <c r="D3680" s="155"/>
      <c r="E3680" s="155"/>
      <c r="F3680" s="155"/>
      <c r="G3680" s="155"/>
      <c r="H3680" s="155"/>
      <c r="I3680" s="155"/>
      <c r="J3680" s="155"/>
      <c r="K3680" s="155"/>
      <c r="L3680" s="155"/>
      <c r="M3680" s="155"/>
      <c r="N3680" s="155"/>
      <c r="O3680" s="155"/>
      <c r="P3680" s="155"/>
      <c r="Q3680" s="155"/>
      <c r="R3680" s="155"/>
      <c r="S3680" s="155"/>
      <c r="T3680" s="155"/>
      <c r="U3680" s="155"/>
      <c r="V3680" s="155"/>
      <c r="W3680" s="155"/>
      <c r="X3680" s="155"/>
      <c r="Y3680" s="155"/>
      <c r="Z3680" s="155"/>
      <c r="AA3680" s="155"/>
      <c r="AB3680" s="155"/>
      <c r="AC3680" s="155"/>
      <c r="AD3680" s="155"/>
      <c r="AE3680" s="155"/>
      <c r="AF3680" s="155"/>
      <c r="AG3680" s="155"/>
    </row>
    <row r="3681" spans="1:33" x14ac:dyDescent="0.3">
      <c r="A3681" s="155"/>
      <c r="B3681" s="155"/>
      <c r="C3681" s="155"/>
      <c r="D3681" s="155"/>
      <c r="E3681" s="155"/>
      <c r="F3681" s="155"/>
      <c r="G3681" s="155"/>
      <c r="H3681" s="155"/>
      <c r="I3681" s="155"/>
      <c r="J3681" s="155"/>
      <c r="K3681" s="155"/>
      <c r="L3681" s="155"/>
      <c r="M3681" s="155"/>
      <c r="N3681" s="155"/>
      <c r="O3681" s="155"/>
      <c r="P3681" s="155"/>
      <c r="Q3681" s="155"/>
      <c r="R3681" s="155"/>
      <c r="S3681" s="155"/>
      <c r="T3681" s="155"/>
      <c r="U3681" s="155"/>
      <c r="V3681" s="155"/>
      <c r="W3681" s="155"/>
      <c r="X3681" s="155"/>
      <c r="Y3681" s="155"/>
      <c r="Z3681" s="155"/>
      <c r="AA3681" s="155"/>
      <c r="AB3681" s="155"/>
      <c r="AC3681" s="155"/>
      <c r="AD3681" s="155"/>
      <c r="AE3681" s="155"/>
      <c r="AF3681" s="155"/>
      <c r="AG3681" s="155"/>
    </row>
    <row r="3682" spans="1:33" x14ac:dyDescent="0.3">
      <c r="A3682" s="155"/>
      <c r="B3682" s="155"/>
      <c r="C3682" s="155"/>
      <c r="D3682" s="155"/>
      <c r="E3682" s="155"/>
      <c r="F3682" s="155"/>
      <c r="G3682" s="155"/>
      <c r="H3682" s="155"/>
      <c r="I3682" s="155"/>
      <c r="J3682" s="155"/>
      <c r="K3682" s="155"/>
      <c r="L3682" s="155"/>
      <c r="M3682" s="155"/>
      <c r="N3682" s="155"/>
      <c r="O3682" s="155"/>
      <c r="P3682" s="155"/>
      <c r="Q3682" s="155"/>
      <c r="R3682" s="155"/>
      <c r="S3682" s="155"/>
      <c r="T3682" s="155"/>
      <c r="U3682" s="155"/>
      <c r="V3682" s="155"/>
      <c r="W3682" s="155"/>
      <c r="X3682" s="155"/>
      <c r="Y3682" s="155"/>
      <c r="Z3682" s="155"/>
      <c r="AA3682" s="155"/>
      <c r="AB3682" s="155"/>
      <c r="AC3682" s="155"/>
      <c r="AD3682" s="155"/>
      <c r="AE3682" s="155"/>
      <c r="AF3682" s="155"/>
      <c r="AG3682" s="155"/>
    </row>
    <row r="3683" spans="1:33" x14ac:dyDescent="0.3">
      <c r="A3683" s="155"/>
      <c r="B3683" s="155"/>
      <c r="C3683" s="155"/>
      <c r="D3683" s="155"/>
      <c r="E3683" s="155"/>
      <c r="F3683" s="155"/>
      <c r="G3683" s="155"/>
      <c r="H3683" s="155"/>
      <c r="I3683" s="155"/>
      <c r="J3683" s="155"/>
      <c r="K3683" s="155"/>
      <c r="L3683" s="155"/>
      <c r="M3683" s="155"/>
      <c r="N3683" s="155"/>
      <c r="O3683" s="155"/>
      <c r="P3683" s="155"/>
      <c r="Q3683" s="155"/>
      <c r="R3683" s="155"/>
      <c r="S3683" s="155"/>
      <c r="T3683" s="155"/>
      <c r="U3683" s="155"/>
      <c r="V3683" s="155"/>
      <c r="W3683" s="155"/>
      <c r="X3683" s="155"/>
      <c r="Y3683" s="155"/>
      <c r="Z3683" s="155"/>
      <c r="AA3683" s="155"/>
      <c r="AB3683" s="155"/>
      <c r="AC3683" s="155"/>
      <c r="AD3683" s="155"/>
      <c r="AE3683" s="155"/>
      <c r="AF3683" s="155"/>
      <c r="AG3683" s="155"/>
    </row>
    <row r="3684" spans="1:33" x14ac:dyDescent="0.3">
      <c r="A3684" s="155"/>
      <c r="B3684" s="155"/>
      <c r="C3684" s="155"/>
      <c r="D3684" s="155"/>
      <c r="E3684" s="155"/>
      <c r="F3684" s="155"/>
      <c r="G3684" s="155"/>
      <c r="H3684" s="155"/>
      <c r="I3684" s="155"/>
      <c r="J3684" s="155"/>
      <c r="K3684" s="155"/>
      <c r="L3684" s="155"/>
      <c r="M3684" s="155"/>
      <c r="N3684" s="155"/>
      <c r="O3684" s="155"/>
      <c r="P3684" s="155"/>
      <c r="Q3684" s="155"/>
      <c r="R3684" s="155"/>
      <c r="S3684" s="155"/>
      <c r="T3684" s="155"/>
      <c r="U3684" s="155"/>
      <c r="V3684" s="155"/>
      <c r="W3684" s="155"/>
      <c r="X3684" s="155"/>
      <c r="Y3684" s="155"/>
      <c r="Z3684" s="155"/>
      <c r="AA3684" s="155"/>
      <c r="AB3684" s="155"/>
      <c r="AC3684" s="155"/>
      <c r="AD3684" s="155"/>
      <c r="AE3684" s="155"/>
      <c r="AF3684" s="155"/>
      <c r="AG3684" s="155"/>
    </row>
    <row r="3685" spans="1:33" x14ac:dyDescent="0.3">
      <c r="A3685" s="155"/>
      <c r="B3685" s="155"/>
      <c r="C3685" s="155"/>
      <c r="D3685" s="155"/>
      <c r="E3685" s="155"/>
      <c r="F3685" s="155"/>
      <c r="G3685" s="155"/>
      <c r="H3685" s="155"/>
      <c r="I3685" s="155"/>
      <c r="J3685" s="155"/>
      <c r="K3685" s="155"/>
      <c r="L3685" s="155"/>
      <c r="M3685" s="155"/>
      <c r="N3685" s="155"/>
      <c r="O3685" s="155"/>
      <c r="P3685" s="155"/>
      <c r="Q3685" s="155"/>
      <c r="R3685" s="155"/>
      <c r="S3685" s="155"/>
      <c r="T3685" s="155"/>
      <c r="U3685" s="155"/>
      <c r="V3685" s="155"/>
      <c r="W3685" s="155"/>
      <c r="X3685" s="155"/>
      <c r="Y3685" s="155"/>
      <c r="Z3685" s="155"/>
      <c r="AA3685" s="155"/>
      <c r="AB3685" s="155"/>
      <c r="AC3685" s="155"/>
      <c r="AD3685" s="155"/>
      <c r="AE3685" s="155"/>
      <c r="AF3685" s="155"/>
      <c r="AG3685" s="155"/>
    </row>
    <row r="3686" spans="1:33" x14ac:dyDescent="0.3">
      <c r="A3686" s="155"/>
      <c r="B3686" s="155"/>
      <c r="C3686" s="155"/>
      <c r="D3686" s="155"/>
      <c r="E3686" s="155"/>
      <c r="F3686" s="155"/>
      <c r="G3686" s="155"/>
      <c r="H3686" s="155"/>
      <c r="I3686" s="155"/>
      <c r="J3686" s="155"/>
      <c r="K3686" s="155"/>
      <c r="L3686" s="155"/>
      <c r="M3686" s="155"/>
      <c r="N3686" s="155"/>
      <c r="O3686" s="155"/>
      <c r="P3686" s="155"/>
      <c r="Q3686" s="155"/>
      <c r="R3686" s="155"/>
      <c r="S3686" s="155"/>
      <c r="T3686" s="155"/>
      <c r="U3686" s="155"/>
      <c r="V3686" s="155"/>
      <c r="W3686" s="155"/>
      <c r="X3686" s="155"/>
      <c r="Y3686" s="155"/>
      <c r="Z3686" s="155"/>
      <c r="AA3686" s="155"/>
      <c r="AB3686" s="155"/>
      <c r="AC3686" s="155"/>
      <c r="AD3686" s="155"/>
      <c r="AE3686" s="155"/>
      <c r="AF3686" s="155"/>
      <c r="AG3686" s="155"/>
    </row>
    <row r="3687" spans="1:33" x14ac:dyDescent="0.3">
      <c r="A3687" s="155"/>
      <c r="B3687" s="155"/>
      <c r="C3687" s="155"/>
      <c r="D3687" s="155"/>
      <c r="E3687" s="155"/>
      <c r="F3687" s="155"/>
      <c r="G3687" s="155"/>
      <c r="H3687" s="155"/>
      <c r="I3687" s="155"/>
      <c r="J3687" s="155"/>
      <c r="K3687" s="155"/>
      <c r="L3687" s="155"/>
      <c r="M3687" s="155"/>
      <c r="N3687" s="155"/>
      <c r="O3687" s="155"/>
      <c r="P3687" s="155"/>
      <c r="Q3687" s="155"/>
      <c r="R3687" s="155"/>
      <c r="S3687" s="155"/>
      <c r="T3687" s="155"/>
      <c r="U3687" s="155"/>
      <c r="V3687" s="155"/>
      <c r="W3687" s="155"/>
      <c r="X3687" s="155"/>
      <c r="Y3687" s="155"/>
      <c r="Z3687" s="155"/>
      <c r="AA3687" s="155"/>
      <c r="AB3687" s="155"/>
      <c r="AC3687" s="155"/>
      <c r="AD3687" s="155"/>
      <c r="AE3687" s="155"/>
      <c r="AF3687" s="155"/>
      <c r="AG3687" s="155"/>
    </row>
    <row r="3688" spans="1:33" x14ac:dyDescent="0.3">
      <c r="A3688" s="155"/>
      <c r="B3688" s="155"/>
      <c r="C3688" s="155"/>
      <c r="D3688" s="155"/>
      <c r="E3688" s="155"/>
      <c r="F3688" s="155"/>
      <c r="G3688" s="155"/>
      <c r="H3688" s="155"/>
      <c r="I3688" s="155"/>
      <c r="J3688" s="155"/>
      <c r="K3688" s="155"/>
      <c r="L3688" s="155"/>
      <c r="M3688" s="155"/>
      <c r="N3688" s="155"/>
      <c r="O3688" s="155"/>
      <c r="P3688" s="155"/>
      <c r="Q3688" s="155"/>
      <c r="R3688" s="155"/>
      <c r="S3688" s="155"/>
      <c r="T3688" s="155"/>
      <c r="U3688" s="155"/>
      <c r="V3688" s="155"/>
      <c r="W3688" s="155"/>
      <c r="X3688" s="155"/>
      <c r="Y3688" s="155"/>
      <c r="Z3688" s="155"/>
      <c r="AA3688" s="155"/>
      <c r="AB3688" s="155"/>
      <c r="AC3688" s="155"/>
      <c r="AD3688" s="155"/>
      <c r="AE3688" s="155"/>
      <c r="AF3688" s="155"/>
      <c r="AG3688" s="155"/>
    </row>
    <row r="3689" spans="1:33" x14ac:dyDescent="0.3">
      <c r="A3689" s="155"/>
      <c r="B3689" s="155"/>
      <c r="C3689" s="155"/>
      <c r="D3689" s="155"/>
      <c r="E3689" s="155"/>
      <c r="F3689" s="155"/>
      <c r="G3689" s="155"/>
      <c r="H3689" s="155"/>
      <c r="I3689" s="155"/>
      <c r="J3689" s="155"/>
      <c r="K3689" s="155"/>
      <c r="L3689" s="155"/>
      <c r="M3689" s="155"/>
      <c r="N3689" s="155"/>
      <c r="O3689" s="155"/>
      <c r="P3689" s="155"/>
      <c r="Q3689" s="155"/>
      <c r="R3689" s="155"/>
      <c r="S3689" s="155"/>
      <c r="T3689" s="155"/>
      <c r="U3689" s="155"/>
      <c r="V3689" s="155"/>
      <c r="W3689" s="155"/>
      <c r="X3689" s="155"/>
      <c r="Y3689" s="155"/>
      <c r="Z3689" s="155"/>
      <c r="AA3689" s="155"/>
      <c r="AB3689" s="155"/>
      <c r="AC3689" s="155"/>
      <c r="AD3689" s="155"/>
      <c r="AE3689" s="155"/>
      <c r="AF3689" s="155"/>
      <c r="AG3689" s="155"/>
    </row>
    <row r="3690" spans="1:33" x14ac:dyDescent="0.3">
      <c r="A3690" s="155"/>
      <c r="B3690" s="155"/>
      <c r="C3690" s="155"/>
      <c r="D3690" s="155"/>
      <c r="E3690" s="155"/>
      <c r="F3690" s="155"/>
      <c r="G3690" s="155"/>
      <c r="H3690" s="155"/>
      <c r="I3690" s="155"/>
      <c r="J3690" s="155"/>
      <c r="K3690" s="155"/>
      <c r="L3690" s="155"/>
      <c r="M3690" s="155"/>
      <c r="N3690" s="155"/>
      <c r="O3690" s="155"/>
      <c r="P3690" s="155"/>
      <c r="Q3690" s="155"/>
      <c r="R3690" s="155"/>
      <c r="S3690" s="155"/>
      <c r="T3690" s="155"/>
      <c r="U3690" s="155"/>
      <c r="V3690" s="155"/>
      <c r="W3690" s="155"/>
      <c r="X3690" s="155"/>
      <c r="Y3690" s="155"/>
      <c r="Z3690" s="155"/>
      <c r="AA3690" s="155"/>
      <c r="AB3690" s="155"/>
      <c r="AC3690" s="155"/>
      <c r="AD3690" s="155"/>
      <c r="AE3690" s="155"/>
      <c r="AF3690" s="155"/>
      <c r="AG3690" s="155"/>
    </row>
    <row r="3691" spans="1:33" x14ac:dyDescent="0.3">
      <c r="A3691" s="155"/>
      <c r="B3691" s="155"/>
      <c r="C3691" s="155"/>
      <c r="D3691" s="155"/>
      <c r="E3691" s="155"/>
      <c r="F3691" s="155"/>
      <c r="G3691" s="155"/>
      <c r="H3691" s="155"/>
      <c r="I3691" s="155"/>
      <c r="J3691" s="155"/>
      <c r="K3691" s="155"/>
      <c r="L3691" s="155"/>
      <c r="M3691" s="155"/>
      <c r="N3691" s="155"/>
      <c r="O3691" s="155"/>
      <c r="P3691" s="155"/>
      <c r="Q3691" s="155"/>
      <c r="R3691" s="155"/>
      <c r="S3691" s="155"/>
      <c r="T3691" s="155"/>
      <c r="U3691" s="155"/>
      <c r="V3691" s="155"/>
      <c r="W3691" s="155"/>
      <c r="X3691" s="155"/>
      <c r="Y3691" s="155"/>
      <c r="Z3691" s="155"/>
      <c r="AA3691" s="155"/>
      <c r="AB3691" s="155"/>
      <c r="AC3691" s="155"/>
      <c r="AD3691" s="155"/>
      <c r="AE3691" s="155"/>
      <c r="AF3691" s="155"/>
      <c r="AG3691" s="155"/>
    </row>
    <row r="3692" spans="1:33" x14ac:dyDescent="0.3">
      <c r="A3692" s="155"/>
      <c r="B3692" s="155"/>
      <c r="C3692" s="155"/>
      <c r="D3692" s="155"/>
      <c r="E3692" s="155"/>
      <c r="F3692" s="155"/>
      <c r="G3692" s="155"/>
      <c r="H3692" s="155"/>
      <c r="I3692" s="155"/>
      <c r="J3692" s="155"/>
      <c r="K3692" s="155"/>
      <c r="L3692" s="155"/>
      <c r="M3692" s="155"/>
      <c r="N3692" s="155"/>
      <c r="O3692" s="155"/>
      <c r="P3692" s="155"/>
      <c r="Q3692" s="155"/>
      <c r="R3692" s="155"/>
      <c r="S3692" s="155"/>
      <c r="T3692" s="155"/>
      <c r="U3692" s="155"/>
      <c r="V3692" s="155"/>
      <c r="W3692" s="155"/>
      <c r="X3692" s="155"/>
      <c r="Y3692" s="155"/>
      <c r="Z3692" s="155"/>
      <c r="AA3692" s="155"/>
      <c r="AB3692" s="155"/>
      <c r="AC3692" s="155"/>
      <c r="AD3692" s="155"/>
      <c r="AE3692" s="155"/>
      <c r="AF3692" s="155"/>
      <c r="AG3692" s="155"/>
    </row>
    <row r="3693" spans="1:33" x14ac:dyDescent="0.3">
      <c r="A3693" s="155"/>
      <c r="B3693" s="155"/>
      <c r="C3693" s="155"/>
      <c r="D3693" s="155"/>
      <c r="E3693" s="155"/>
      <c r="F3693" s="155"/>
      <c r="G3693" s="155"/>
      <c r="H3693" s="155"/>
      <c r="I3693" s="155"/>
      <c r="J3693" s="155"/>
      <c r="K3693" s="155"/>
      <c r="L3693" s="155"/>
      <c r="M3693" s="155"/>
      <c r="N3693" s="155"/>
      <c r="O3693" s="155"/>
      <c r="P3693" s="155"/>
      <c r="Q3693" s="155"/>
      <c r="R3693" s="155"/>
      <c r="S3693" s="155"/>
      <c r="T3693" s="155"/>
      <c r="U3693" s="155"/>
      <c r="V3693" s="155"/>
      <c r="W3693" s="155"/>
      <c r="X3693" s="155"/>
      <c r="Y3693" s="155"/>
      <c r="Z3693" s="155"/>
      <c r="AA3693" s="155"/>
      <c r="AB3693" s="155"/>
      <c r="AC3693" s="155"/>
      <c r="AD3693" s="155"/>
      <c r="AE3693" s="155"/>
      <c r="AF3693" s="155"/>
      <c r="AG3693" s="155"/>
    </row>
    <row r="3694" spans="1:33" x14ac:dyDescent="0.3">
      <c r="A3694" s="155"/>
      <c r="B3694" s="155"/>
      <c r="C3694" s="155"/>
      <c r="D3694" s="155"/>
      <c r="E3694" s="155"/>
      <c r="F3694" s="155"/>
      <c r="G3694" s="155"/>
      <c r="H3694" s="155"/>
      <c r="I3694" s="155"/>
      <c r="J3694" s="155"/>
      <c r="K3694" s="155"/>
      <c r="L3694" s="155"/>
      <c r="M3694" s="155"/>
      <c r="N3694" s="155"/>
      <c r="O3694" s="155"/>
      <c r="P3694" s="155"/>
      <c r="Q3694" s="155"/>
      <c r="R3694" s="155"/>
      <c r="S3694" s="155"/>
      <c r="T3694" s="155"/>
      <c r="U3694" s="155"/>
      <c r="V3694" s="155"/>
      <c r="W3694" s="155"/>
      <c r="X3694" s="155"/>
      <c r="Y3694" s="155"/>
      <c r="Z3694" s="155"/>
      <c r="AA3694" s="155"/>
      <c r="AB3694" s="155"/>
      <c r="AC3694" s="155"/>
      <c r="AD3694" s="155"/>
      <c r="AE3694" s="155"/>
      <c r="AF3694" s="155"/>
      <c r="AG3694" s="155"/>
    </row>
    <row r="3695" spans="1:33" x14ac:dyDescent="0.3">
      <c r="A3695" s="155"/>
      <c r="B3695" s="155"/>
      <c r="C3695" s="155"/>
      <c r="D3695" s="155"/>
      <c r="E3695" s="155"/>
      <c r="F3695" s="155"/>
      <c r="G3695" s="155"/>
      <c r="H3695" s="155"/>
      <c r="I3695" s="155"/>
      <c r="J3695" s="155"/>
      <c r="K3695" s="155"/>
      <c r="L3695" s="155"/>
      <c r="M3695" s="155"/>
      <c r="N3695" s="155"/>
      <c r="O3695" s="155"/>
      <c r="P3695" s="155"/>
      <c r="Q3695" s="155"/>
      <c r="R3695" s="155"/>
      <c r="S3695" s="155"/>
      <c r="T3695" s="155"/>
      <c r="U3695" s="155"/>
      <c r="V3695" s="155"/>
      <c r="W3695" s="155"/>
      <c r="X3695" s="155"/>
      <c r="Y3695" s="155"/>
      <c r="Z3695" s="155"/>
      <c r="AA3695" s="155"/>
      <c r="AB3695" s="155"/>
      <c r="AC3695" s="155"/>
      <c r="AD3695" s="155"/>
      <c r="AE3695" s="155"/>
      <c r="AF3695" s="155"/>
      <c r="AG3695" s="155"/>
    </row>
    <row r="3696" spans="1:33" x14ac:dyDescent="0.3">
      <c r="A3696" s="155"/>
      <c r="B3696" s="155"/>
      <c r="C3696" s="155"/>
      <c r="D3696" s="155"/>
      <c r="E3696" s="155"/>
      <c r="F3696" s="155"/>
      <c r="G3696" s="155"/>
      <c r="H3696" s="155"/>
      <c r="I3696" s="155"/>
      <c r="J3696" s="155"/>
      <c r="K3696" s="155"/>
      <c r="L3696" s="155"/>
      <c r="M3696" s="155"/>
      <c r="N3696" s="155"/>
      <c r="O3696" s="155"/>
      <c r="P3696" s="155"/>
      <c r="Q3696" s="155"/>
      <c r="R3696" s="155"/>
      <c r="S3696" s="155"/>
      <c r="T3696" s="155"/>
      <c r="U3696" s="155"/>
      <c r="V3696" s="155"/>
      <c r="W3696" s="155"/>
      <c r="X3696" s="155"/>
      <c r="Y3696" s="155"/>
      <c r="Z3696" s="155"/>
      <c r="AA3696" s="155"/>
      <c r="AB3696" s="155"/>
      <c r="AC3696" s="155"/>
      <c r="AD3696" s="155"/>
      <c r="AE3696" s="155"/>
      <c r="AF3696" s="155"/>
      <c r="AG3696" s="155"/>
    </row>
    <row r="3697" spans="1:33" x14ac:dyDescent="0.3">
      <c r="A3697" s="155"/>
      <c r="B3697" s="155"/>
      <c r="C3697" s="155"/>
      <c r="D3697" s="155"/>
      <c r="E3697" s="155"/>
      <c r="F3697" s="155"/>
      <c r="G3697" s="155"/>
      <c r="H3697" s="155"/>
      <c r="I3697" s="155"/>
      <c r="J3697" s="155"/>
      <c r="K3697" s="155"/>
      <c r="L3697" s="155"/>
      <c r="M3697" s="155"/>
      <c r="N3697" s="155"/>
      <c r="O3697" s="155"/>
      <c r="P3697" s="155"/>
      <c r="Q3697" s="155"/>
      <c r="R3697" s="155"/>
      <c r="S3697" s="155"/>
      <c r="T3697" s="155"/>
      <c r="U3697" s="155"/>
      <c r="V3697" s="155"/>
      <c r="W3697" s="155"/>
      <c r="X3697" s="155"/>
      <c r="Y3697" s="155"/>
      <c r="Z3697" s="155"/>
      <c r="AA3697" s="155"/>
      <c r="AB3697" s="155"/>
      <c r="AC3697" s="155"/>
      <c r="AD3697" s="155"/>
      <c r="AE3697" s="155"/>
      <c r="AF3697" s="155"/>
      <c r="AG3697" s="155"/>
    </row>
    <row r="3698" spans="1:33" x14ac:dyDescent="0.3">
      <c r="A3698" s="155"/>
      <c r="B3698" s="155"/>
      <c r="C3698" s="155"/>
      <c r="D3698" s="155"/>
      <c r="E3698" s="155"/>
      <c r="F3698" s="155"/>
      <c r="G3698" s="155"/>
      <c r="H3698" s="155"/>
      <c r="I3698" s="155"/>
      <c r="J3698" s="155"/>
      <c r="K3698" s="155"/>
      <c r="L3698" s="155"/>
      <c r="M3698" s="155"/>
      <c r="N3698" s="155"/>
      <c r="O3698" s="155"/>
      <c r="P3698" s="155"/>
      <c r="Q3698" s="155"/>
      <c r="R3698" s="155"/>
      <c r="S3698" s="155"/>
      <c r="T3698" s="155"/>
      <c r="U3698" s="155"/>
      <c r="V3698" s="155"/>
      <c r="W3698" s="155"/>
      <c r="X3698" s="155"/>
      <c r="Y3698" s="155"/>
      <c r="Z3698" s="155"/>
      <c r="AA3698" s="155"/>
      <c r="AB3698" s="155"/>
      <c r="AC3698" s="155"/>
      <c r="AD3698" s="155"/>
      <c r="AE3698" s="155"/>
      <c r="AF3698" s="155"/>
      <c r="AG3698" s="155"/>
    </row>
    <row r="3699" spans="1:33" x14ac:dyDescent="0.3">
      <c r="A3699" s="155"/>
      <c r="B3699" s="155"/>
      <c r="C3699" s="155"/>
      <c r="D3699" s="155"/>
      <c r="E3699" s="155"/>
      <c r="F3699" s="155"/>
      <c r="G3699" s="155"/>
      <c r="H3699" s="155"/>
      <c r="I3699" s="155"/>
      <c r="J3699" s="155"/>
      <c r="K3699" s="155"/>
      <c r="L3699" s="155"/>
      <c r="M3699" s="155"/>
      <c r="N3699" s="155"/>
      <c r="O3699" s="155"/>
      <c r="P3699" s="155"/>
      <c r="Q3699" s="155"/>
      <c r="R3699" s="155"/>
      <c r="S3699" s="155"/>
      <c r="T3699" s="155"/>
      <c r="U3699" s="155"/>
      <c r="V3699" s="155"/>
      <c r="W3699" s="155"/>
      <c r="X3699" s="155"/>
      <c r="Y3699" s="155"/>
      <c r="Z3699" s="155"/>
      <c r="AA3699" s="155"/>
      <c r="AB3699" s="155"/>
      <c r="AC3699" s="155"/>
      <c r="AD3699" s="155"/>
      <c r="AE3699" s="155"/>
      <c r="AF3699" s="155"/>
      <c r="AG3699" s="155"/>
    </row>
    <row r="3700" spans="1:33" x14ac:dyDescent="0.3">
      <c r="A3700" s="155"/>
      <c r="B3700" s="155"/>
      <c r="C3700" s="155"/>
      <c r="D3700" s="155"/>
      <c r="E3700" s="155"/>
      <c r="F3700" s="155"/>
      <c r="G3700" s="155"/>
      <c r="H3700" s="155"/>
      <c r="I3700" s="155"/>
      <c r="J3700" s="155"/>
      <c r="K3700" s="155"/>
      <c r="L3700" s="155"/>
      <c r="M3700" s="155"/>
      <c r="N3700" s="155"/>
      <c r="O3700" s="155"/>
      <c r="P3700" s="155"/>
      <c r="Q3700" s="155"/>
      <c r="R3700" s="155"/>
      <c r="S3700" s="155"/>
      <c r="T3700" s="155"/>
      <c r="U3700" s="155"/>
      <c r="V3700" s="155"/>
      <c r="W3700" s="155"/>
      <c r="X3700" s="155"/>
      <c r="Y3700" s="155"/>
      <c r="Z3700" s="155"/>
      <c r="AA3700" s="155"/>
      <c r="AB3700" s="155"/>
      <c r="AC3700" s="155"/>
      <c r="AD3700" s="155"/>
      <c r="AE3700" s="155"/>
      <c r="AF3700" s="155"/>
      <c r="AG3700" s="155"/>
    </row>
    <row r="3701" spans="1:33" x14ac:dyDescent="0.3">
      <c r="A3701" s="155"/>
      <c r="B3701" s="155"/>
      <c r="C3701" s="155"/>
      <c r="D3701" s="155"/>
      <c r="E3701" s="155"/>
      <c r="F3701" s="155"/>
      <c r="G3701" s="155"/>
      <c r="H3701" s="155"/>
      <c r="I3701" s="155"/>
      <c r="J3701" s="155"/>
      <c r="K3701" s="155"/>
      <c r="L3701" s="155"/>
      <c r="M3701" s="155"/>
      <c r="N3701" s="155"/>
      <c r="O3701" s="155"/>
      <c r="P3701" s="155"/>
      <c r="Q3701" s="155"/>
      <c r="R3701" s="155"/>
      <c r="S3701" s="155"/>
      <c r="T3701" s="155"/>
      <c r="U3701" s="155"/>
      <c r="V3701" s="155"/>
      <c r="W3701" s="155"/>
      <c r="X3701" s="155"/>
      <c r="Y3701" s="155"/>
      <c r="Z3701" s="155"/>
      <c r="AA3701" s="155"/>
      <c r="AB3701" s="155"/>
      <c r="AC3701" s="155"/>
      <c r="AD3701" s="155"/>
      <c r="AE3701" s="155"/>
      <c r="AF3701" s="155"/>
      <c r="AG3701" s="155"/>
    </row>
    <row r="3702" spans="1:33" x14ac:dyDescent="0.3">
      <c r="A3702" s="155"/>
      <c r="B3702" s="155"/>
      <c r="C3702" s="155"/>
      <c r="D3702" s="155"/>
      <c r="E3702" s="155"/>
      <c r="F3702" s="155"/>
      <c r="G3702" s="155"/>
      <c r="H3702" s="155"/>
      <c r="I3702" s="155"/>
      <c r="J3702" s="155"/>
      <c r="K3702" s="155"/>
      <c r="L3702" s="155"/>
      <c r="M3702" s="155"/>
      <c r="N3702" s="155"/>
      <c r="O3702" s="155"/>
      <c r="P3702" s="155"/>
      <c r="Q3702" s="155"/>
      <c r="R3702" s="155"/>
      <c r="S3702" s="155"/>
      <c r="T3702" s="155"/>
      <c r="U3702" s="155"/>
      <c r="V3702" s="155"/>
      <c r="W3702" s="155"/>
      <c r="X3702" s="155"/>
      <c r="Y3702" s="155"/>
      <c r="Z3702" s="155"/>
      <c r="AA3702" s="155"/>
      <c r="AB3702" s="155"/>
      <c r="AC3702" s="155"/>
      <c r="AD3702" s="155"/>
      <c r="AE3702" s="155"/>
      <c r="AF3702" s="155"/>
      <c r="AG3702" s="155"/>
    </row>
    <row r="3703" spans="1:33" x14ac:dyDescent="0.3">
      <c r="A3703" s="155"/>
      <c r="B3703" s="155"/>
      <c r="C3703" s="155"/>
      <c r="D3703" s="155"/>
      <c r="E3703" s="155"/>
      <c r="F3703" s="155"/>
      <c r="G3703" s="155"/>
      <c r="H3703" s="155"/>
      <c r="I3703" s="155"/>
      <c r="J3703" s="155"/>
      <c r="K3703" s="155"/>
      <c r="L3703" s="155"/>
      <c r="M3703" s="155"/>
      <c r="N3703" s="155"/>
      <c r="O3703" s="155"/>
      <c r="P3703" s="155"/>
      <c r="Q3703" s="155"/>
      <c r="R3703" s="155"/>
      <c r="S3703" s="155"/>
      <c r="T3703" s="155"/>
      <c r="U3703" s="155"/>
      <c r="V3703" s="155"/>
      <c r="W3703" s="155"/>
      <c r="X3703" s="155"/>
      <c r="Y3703" s="155"/>
      <c r="Z3703" s="155"/>
      <c r="AA3703" s="155"/>
      <c r="AB3703" s="155"/>
      <c r="AC3703" s="155"/>
      <c r="AD3703" s="155"/>
      <c r="AE3703" s="155"/>
      <c r="AF3703" s="155"/>
      <c r="AG3703" s="155"/>
    </row>
    <row r="3704" spans="1:33" x14ac:dyDescent="0.3">
      <c r="A3704" s="155"/>
      <c r="B3704" s="155"/>
      <c r="C3704" s="155"/>
      <c r="D3704" s="155"/>
      <c r="E3704" s="155"/>
      <c r="F3704" s="155"/>
      <c r="G3704" s="155"/>
      <c r="H3704" s="155"/>
      <c r="I3704" s="155"/>
      <c r="J3704" s="155"/>
      <c r="K3704" s="155"/>
      <c r="L3704" s="155"/>
      <c r="M3704" s="155"/>
      <c r="N3704" s="155"/>
      <c r="O3704" s="155"/>
      <c r="P3704" s="155"/>
      <c r="Q3704" s="155"/>
      <c r="R3704" s="155"/>
      <c r="S3704" s="155"/>
      <c r="T3704" s="155"/>
      <c r="U3704" s="155"/>
      <c r="V3704" s="155"/>
      <c r="W3704" s="155"/>
      <c r="X3704" s="155"/>
      <c r="Y3704" s="155"/>
      <c r="Z3704" s="155"/>
      <c r="AA3704" s="155"/>
      <c r="AB3704" s="155"/>
      <c r="AC3704" s="155"/>
      <c r="AD3704" s="155"/>
      <c r="AE3704" s="155"/>
      <c r="AF3704" s="155"/>
      <c r="AG3704" s="155"/>
    </row>
    <row r="3705" spans="1:33" x14ac:dyDescent="0.3">
      <c r="A3705" s="155"/>
      <c r="B3705" s="155"/>
      <c r="C3705" s="155"/>
      <c r="D3705" s="155"/>
      <c r="E3705" s="155"/>
      <c r="F3705" s="155"/>
      <c r="G3705" s="155"/>
      <c r="H3705" s="155"/>
      <c r="I3705" s="155"/>
      <c r="J3705" s="155"/>
      <c r="K3705" s="155"/>
      <c r="L3705" s="155"/>
      <c r="M3705" s="155"/>
      <c r="N3705" s="155"/>
      <c r="O3705" s="155"/>
      <c r="P3705" s="155"/>
      <c r="Q3705" s="155"/>
      <c r="R3705" s="155"/>
      <c r="S3705" s="155"/>
      <c r="T3705" s="155"/>
      <c r="U3705" s="155"/>
      <c r="V3705" s="155"/>
      <c r="W3705" s="155"/>
      <c r="X3705" s="155"/>
      <c r="Y3705" s="155"/>
      <c r="Z3705" s="155"/>
      <c r="AA3705" s="155"/>
      <c r="AB3705" s="155"/>
      <c r="AC3705" s="155"/>
      <c r="AD3705" s="155"/>
      <c r="AE3705" s="155"/>
      <c r="AF3705" s="155"/>
      <c r="AG3705" s="155"/>
    </row>
    <row r="3706" spans="1:33" x14ac:dyDescent="0.3">
      <c r="A3706" s="155"/>
      <c r="B3706" s="155"/>
      <c r="C3706" s="155"/>
      <c r="D3706" s="155"/>
      <c r="E3706" s="155"/>
      <c r="F3706" s="155"/>
      <c r="G3706" s="155"/>
      <c r="H3706" s="155"/>
      <c r="I3706" s="155"/>
      <c r="J3706" s="155"/>
      <c r="K3706" s="155"/>
      <c r="L3706" s="155"/>
      <c r="M3706" s="155"/>
      <c r="N3706" s="155"/>
      <c r="O3706" s="155"/>
      <c r="P3706" s="155"/>
      <c r="Q3706" s="155"/>
      <c r="R3706" s="155"/>
      <c r="S3706" s="155"/>
      <c r="T3706" s="155"/>
      <c r="U3706" s="155"/>
      <c r="V3706" s="155"/>
      <c r="W3706" s="155"/>
      <c r="X3706" s="155"/>
      <c r="Y3706" s="155"/>
      <c r="Z3706" s="155"/>
      <c r="AA3706" s="155"/>
      <c r="AB3706" s="155"/>
      <c r="AC3706" s="155"/>
      <c r="AD3706" s="155"/>
      <c r="AE3706" s="155"/>
      <c r="AF3706" s="155"/>
      <c r="AG3706" s="155"/>
    </row>
    <row r="3707" spans="1:33" x14ac:dyDescent="0.3">
      <c r="A3707" s="155"/>
      <c r="B3707" s="155"/>
      <c r="C3707" s="155"/>
      <c r="D3707" s="155"/>
      <c r="E3707" s="155"/>
      <c r="F3707" s="155"/>
      <c r="G3707" s="155"/>
      <c r="H3707" s="155"/>
      <c r="I3707" s="155"/>
      <c r="J3707" s="155"/>
      <c r="K3707" s="155"/>
      <c r="L3707" s="155"/>
      <c r="M3707" s="155"/>
      <c r="N3707" s="155"/>
      <c r="O3707" s="155"/>
      <c r="P3707" s="155"/>
      <c r="Q3707" s="155"/>
      <c r="R3707" s="155"/>
      <c r="S3707" s="155"/>
      <c r="T3707" s="155"/>
      <c r="U3707" s="155"/>
      <c r="V3707" s="155"/>
      <c r="W3707" s="155"/>
      <c r="X3707" s="155"/>
      <c r="Y3707" s="155"/>
      <c r="Z3707" s="155"/>
      <c r="AA3707" s="155"/>
      <c r="AB3707" s="155"/>
      <c r="AC3707" s="155"/>
      <c r="AD3707" s="155"/>
      <c r="AE3707" s="155"/>
      <c r="AF3707" s="155"/>
      <c r="AG3707" s="155"/>
    </row>
    <row r="3708" spans="1:33" x14ac:dyDescent="0.3">
      <c r="A3708" s="155"/>
      <c r="B3708" s="155"/>
      <c r="C3708" s="155"/>
      <c r="D3708" s="155"/>
      <c r="E3708" s="155"/>
      <c r="F3708" s="155"/>
      <c r="G3708" s="155"/>
      <c r="H3708" s="155"/>
      <c r="I3708" s="155"/>
      <c r="J3708" s="155"/>
      <c r="K3708" s="155"/>
      <c r="L3708" s="155"/>
      <c r="M3708" s="155"/>
      <c r="N3708" s="155"/>
      <c r="O3708" s="155"/>
      <c r="P3708" s="155"/>
      <c r="Q3708" s="155"/>
      <c r="R3708" s="155"/>
      <c r="S3708" s="155"/>
      <c r="T3708" s="155"/>
      <c r="U3708" s="155"/>
      <c r="V3708" s="155"/>
      <c r="W3708" s="155"/>
      <c r="X3708" s="155"/>
      <c r="Y3708" s="155"/>
      <c r="Z3708" s="155"/>
      <c r="AA3708" s="155"/>
      <c r="AB3708" s="155"/>
      <c r="AC3708" s="155"/>
      <c r="AD3708" s="155"/>
      <c r="AE3708" s="155"/>
      <c r="AF3708" s="155"/>
      <c r="AG3708" s="155"/>
    </row>
    <row r="3709" spans="1:33" x14ac:dyDescent="0.3">
      <c r="A3709" s="155"/>
      <c r="B3709" s="155"/>
      <c r="C3709" s="155"/>
      <c r="D3709" s="155"/>
      <c r="E3709" s="155"/>
      <c r="F3709" s="155"/>
      <c r="G3709" s="155"/>
      <c r="H3709" s="155"/>
      <c r="I3709" s="155"/>
      <c r="J3709" s="155"/>
      <c r="K3709" s="155"/>
      <c r="L3709" s="155"/>
      <c r="M3709" s="155"/>
      <c r="N3709" s="155"/>
      <c r="O3709" s="155"/>
      <c r="P3709" s="155"/>
      <c r="Q3709" s="155"/>
      <c r="R3709" s="155"/>
      <c r="S3709" s="155"/>
      <c r="T3709" s="155"/>
      <c r="U3709" s="155"/>
      <c r="V3709" s="155"/>
      <c r="W3709" s="155"/>
      <c r="X3709" s="155"/>
      <c r="Y3709" s="155"/>
      <c r="Z3709" s="155"/>
      <c r="AA3709" s="155"/>
      <c r="AB3709" s="155"/>
      <c r="AC3709" s="155"/>
      <c r="AD3709" s="155"/>
      <c r="AE3709" s="155"/>
      <c r="AF3709" s="155"/>
      <c r="AG3709" s="155"/>
    </row>
    <row r="3710" spans="1:33" x14ac:dyDescent="0.3">
      <c r="A3710" s="155"/>
      <c r="B3710" s="155"/>
      <c r="C3710" s="155"/>
      <c r="D3710" s="155"/>
      <c r="E3710" s="155"/>
      <c r="F3710" s="155"/>
      <c r="G3710" s="155"/>
      <c r="H3710" s="155"/>
      <c r="I3710" s="155"/>
      <c r="J3710" s="155"/>
      <c r="K3710" s="155"/>
      <c r="L3710" s="155"/>
      <c r="M3710" s="155"/>
      <c r="N3710" s="155"/>
      <c r="O3710" s="155"/>
      <c r="P3710" s="155"/>
      <c r="Q3710" s="155"/>
      <c r="R3710" s="155"/>
      <c r="S3710" s="155"/>
      <c r="T3710" s="155"/>
      <c r="U3710" s="155"/>
      <c r="V3710" s="155"/>
      <c r="W3710" s="155"/>
      <c r="X3710" s="155"/>
      <c r="Y3710" s="155"/>
      <c r="Z3710" s="155"/>
      <c r="AA3710" s="155"/>
      <c r="AB3710" s="155"/>
      <c r="AC3710" s="155"/>
      <c r="AD3710" s="155"/>
      <c r="AE3710" s="155"/>
      <c r="AF3710" s="155"/>
      <c r="AG3710" s="155"/>
    </row>
    <row r="3711" spans="1:33" x14ac:dyDescent="0.3">
      <c r="A3711" s="155"/>
      <c r="B3711" s="155"/>
      <c r="C3711" s="155"/>
      <c r="D3711" s="155"/>
      <c r="E3711" s="155"/>
      <c r="F3711" s="155"/>
      <c r="G3711" s="155"/>
      <c r="H3711" s="155"/>
      <c r="I3711" s="155"/>
      <c r="J3711" s="155"/>
      <c r="K3711" s="155"/>
      <c r="L3711" s="155"/>
      <c r="M3711" s="155"/>
      <c r="N3711" s="155"/>
      <c r="O3711" s="155"/>
      <c r="P3711" s="155"/>
      <c r="Q3711" s="155"/>
      <c r="R3711" s="155"/>
      <c r="S3711" s="155"/>
      <c r="T3711" s="155"/>
      <c r="U3711" s="155"/>
      <c r="V3711" s="155"/>
      <c r="W3711" s="155"/>
      <c r="X3711" s="155"/>
      <c r="Y3711" s="155"/>
      <c r="Z3711" s="155"/>
      <c r="AA3711" s="155"/>
      <c r="AB3711" s="155"/>
      <c r="AC3711" s="155"/>
      <c r="AD3711" s="155"/>
      <c r="AE3711" s="155"/>
      <c r="AF3711" s="155"/>
      <c r="AG3711" s="155"/>
    </row>
    <row r="3712" spans="1:33" x14ac:dyDescent="0.3">
      <c r="A3712" s="155"/>
      <c r="B3712" s="155"/>
      <c r="C3712" s="155"/>
      <c r="D3712" s="155"/>
      <c r="E3712" s="155"/>
      <c r="F3712" s="155"/>
      <c r="G3712" s="155"/>
      <c r="H3712" s="155"/>
      <c r="I3712" s="155"/>
      <c r="J3712" s="155"/>
      <c r="K3712" s="155"/>
      <c r="L3712" s="155"/>
      <c r="M3712" s="155"/>
      <c r="N3712" s="155"/>
      <c r="O3712" s="155"/>
      <c r="P3712" s="155"/>
      <c r="Q3712" s="155"/>
      <c r="R3712" s="155"/>
      <c r="S3712" s="155"/>
      <c r="T3712" s="155"/>
      <c r="U3712" s="155"/>
      <c r="V3712" s="155"/>
      <c r="W3712" s="155"/>
      <c r="X3712" s="155"/>
      <c r="Y3712" s="155"/>
      <c r="Z3712" s="155"/>
      <c r="AA3712" s="155"/>
      <c r="AB3712" s="155"/>
      <c r="AC3712" s="155"/>
      <c r="AD3712" s="155"/>
      <c r="AE3712" s="155"/>
      <c r="AF3712" s="155"/>
      <c r="AG3712" s="155"/>
    </row>
    <row r="3713" spans="1:33" x14ac:dyDescent="0.3">
      <c r="A3713" s="155"/>
      <c r="B3713" s="155"/>
      <c r="C3713" s="155"/>
      <c r="D3713" s="155"/>
      <c r="E3713" s="155"/>
      <c r="F3713" s="155"/>
      <c r="G3713" s="155"/>
      <c r="H3713" s="155"/>
      <c r="I3713" s="155"/>
      <c r="J3713" s="155"/>
      <c r="K3713" s="155"/>
      <c r="L3713" s="155"/>
      <c r="M3713" s="155"/>
      <c r="N3713" s="155"/>
      <c r="O3713" s="155"/>
      <c r="P3713" s="155"/>
      <c r="Q3713" s="155"/>
      <c r="R3713" s="155"/>
      <c r="S3713" s="155"/>
      <c r="T3713" s="155"/>
      <c r="U3713" s="155"/>
      <c r="V3713" s="155"/>
      <c r="W3713" s="155"/>
      <c r="X3713" s="155"/>
      <c r="Y3713" s="155"/>
      <c r="Z3713" s="155"/>
      <c r="AA3713" s="155"/>
      <c r="AB3713" s="155"/>
      <c r="AC3713" s="155"/>
      <c r="AD3713" s="155"/>
      <c r="AE3713" s="155"/>
      <c r="AF3713" s="155"/>
      <c r="AG3713" s="155"/>
    </row>
    <row r="3714" spans="1:33" x14ac:dyDescent="0.3">
      <c r="A3714" s="155"/>
      <c r="B3714" s="155"/>
      <c r="C3714" s="155"/>
      <c r="D3714" s="155"/>
      <c r="E3714" s="155"/>
      <c r="F3714" s="155"/>
      <c r="G3714" s="155"/>
      <c r="H3714" s="155"/>
      <c r="I3714" s="155"/>
      <c r="J3714" s="155"/>
      <c r="K3714" s="155"/>
      <c r="L3714" s="155"/>
      <c r="M3714" s="155"/>
      <c r="N3714" s="155"/>
      <c r="O3714" s="155"/>
      <c r="P3714" s="155"/>
      <c r="Q3714" s="155"/>
      <c r="R3714" s="155"/>
      <c r="S3714" s="155"/>
      <c r="T3714" s="155"/>
      <c r="U3714" s="155"/>
      <c r="V3714" s="155"/>
      <c r="W3714" s="155"/>
      <c r="X3714" s="155"/>
      <c r="Y3714" s="155"/>
      <c r="Z3714" s="155"/>
      <c r="AA3714" s="155"/>
      <c r="AB3714" s="155"/>
      <c r="AC3714" s="155"/>
      <c r="AD3714" s="155"/>
      <c r="AE3714" s="155"/>
      <c r="AF3714" s="155"/>
      <c r="AG3714" s="155"/>
    </row>
    <row r="3715" spans="1:33" x14ac:dyDescent="0.3">
      <c r="A3715" s="155"/>
      <c r="B3715" s="155"/>
      <c r="C3715" s="155"/>
      <c r="D3715" s="155"/>
      <c r="E3715" s="155"/>
      <c r="F3715" s="155"/>
      <c r="G3715" s="155"/>
      <c r="H3715" s="155"/>
      <c r="I3715" s="155"/>
      <c r="J3715" s="155"/>
      <c r="K3715" s="155"/>
      <c r="L3715" s="155"/>
      <c r="M3715" s="155"/>
      <c r="N3715" s="155"/>
      <c r="O3715" s="155"/>
      <c r="P3715" s="155"/>
      <c r="Q3715" s="155"/>
      <c r="R3715" s="155"/>
      <c r="S3715" s="155"/>
      <c r="T3715" s="155"/>
      <c r="U3715" s="155"/>
      <c r="V3715" s="155"/>
      <c r="W3715" s="155"/>
      <c r="X3715" s="155"/>
      <c r="Y3715" s="155"/>
      <c r="Z3715" s="155"/>
      <c r="AA3715" s="155"/>
      <c r="AB3715" s="155"/>
      <c r="AC3715" s="155"/>
      <c r="AD3715" s="155"/>
      <c r="AE3715" s="155"/>
      <c r="AF3715" s="155"/>
      <c r="AG3715" s="155"/>
    </row>
    <row r="3716" spans="1:33" x14ac:dyDescent="0.3">
      <c r="A3716" s="155"/>
      <c r="B3716" s="155"/>
      <c r="C3716" s="155"/>
      <c r="D3716" s="155"/>
      <c r="E3716" s="155"/>
      <c r="F3716" s="155"/>
      <c r="G3716" s="155"/>
      <c r="H3716" s="155"/>
      <c r="I3716" s="155"/>
      <c r="J3716" s="155"/>
      <c r="K3716" s="155"/>
      <c r="L3716" s="155"/>
      <c r="M3716" s="155"/>
      <c r="N3716" s="155"/>
      <c r="O3716" s="155"/>
      <c r="P3716" s="155"/>
      <c r="Q3716" s="155"/>
      <c r="R3716" s="155"/>
      <c r="S3716" s="155"/>
      <c r="T3716" s="155"/>
      <c r="U3716" s="155"/>
      <c r="V3716" s="155"/>
      <c r="W3716" s="155"/>
      <c r="X3716" s="155"/>
      <c r="Y3716" s="155"/>
      <c r="Z3716" s="155"/>
      <c r="AA3716" s="155"/>
      <c r="AB3716" s="155"/>
      <c r="AC3716" s="155"/>
      <c r="AD3716" s="155"/>
      <c r="AE3716" s="155"/>
      <c r="AF3716" s="155"/>
      <c r="AG3716" s="155"/>
    </row>
    <row r="3717" spans="1:33" x14ac:dyDescent="0.3">
      <c r="A3717" s="155"/>
      <c r="B3717" s="155"/>
      <c r="C3717" s="155"/>
      <c r="D3717" s="155"/>
      <c r="E3717" s="155"/>
      <c r="F3717" s="155"/>
      <c r="G3717" s="155"/>
      <c r="H3717" s="155"/>
      <c r="I3717" s="155"/>
      <c r="J3717" s="155"/>
      <c r="K3717" s="155"/>
      <c r="L3717" s="155"/>
      <c r="M3717" s="155"/>
      <c r="N3717" s="155"/>
      <c r="O3717" s="155"/>
      <c r="P3717" s="155"/>
      <c r="Q3717" s="155"/>
      <c r="R3717" s="155"/>
      <c r="S3717" s="155"/>
      <c r="T3717" s="155"/>
      <c r="U3717" s="155"/>
      <c r="V3717" s="155"/>
      <c r="W3717" s="155"/>
      <c r="X3717" s="155"/>
      <c r="Y3717" s="155"/>
      <c r="Z3717" s="155"/>
      <c r="AA3717" s="155"/>
      <c r="AB3717" s="155"/>
      <c r="AC3717" s="155"/>
      <c r="AD3717" s="155"/>
      <c r="AE3717" s="155"/>
      <c r="AF3717" s="155"/>
      <c r="AG3717" s="155"/>
    </row>
    <row r="3718" spans="1:33" x14ac:dyDescent="0.3">
      <c r="A3718" s="155"/>
      <c r="B3718" s="155"/>
      <c r="C3718" s="155"/>
      <c r="D3718" s="155"/>
      <c r="E3718" s="155"/>
      <c r="F3718" s="155"/>
      <c r="G3718" s="155"/>
      <c r="H3718" s="155"/>
      <c r="I3718" s="155"/>
      <c r="J3718" s="155"/>
      <c r="K3718" s="155"/>
      <c r="L3718" s="155"/>
      <c r="M3718" s="155"/>
      <c r="N3718" s="155"/>
      <c r="O3718" s="155"/>
      <c r="P3718" s="155"/>
      <c r="Q3718" s="155"/>
      <c r="R3718" s="155"/>
      <c r="S3718" s="155"/>
      <c r="T3718" s="155"/>
      <c r="U3718" s="155"/>
      <c r="V3718" s="155"/>
      <c r="W3718" s="155"/>
      <c r="X3718" s="155"/>
      <c r="Y3718" s="155"/>
      <c r="Z3718" s="155"/>
      <c r="AA3718" s="155"/>
      <c r="AB3718" s="155"/>
      <c r="AC3718" s="155"/>
      <c r="AD3718" s="155"/>
      <c r="AE3718" s="155"/>
      <c r="AF3718" s="155"/>
      <c r="AG3718" s="155"/>
    </row>
    <row r="3719" spans="1:33" x14ac:dyDescent="0.3">
      <c r="A3719" s="155"/>
      <c r="B3719" s="155"/>
      <c r="C3719" s="155"/>
      <c r="D3719" s="155"/>
      <c r="E3719" s="155"/>
      <c r="F3719" s="155"/>
      <c r="G3719" s="155"/>
      <c r="H3719" s="155"/>
      <c r="I3719" s="155"/>
      <c r="J3719" s="155"/>
      <c r="K3719" s="155"/>
      <c r="L3719" s="155"/>
      <c r="M3719" s="155"/>
      <c r="N3719" s="155"/>
      <c r="O3719" s="155"/>
      <c r="P3719" s="155"/>
      <c r="Q3719" s="155"/>
      <c r="R3719" s="155"/>
      <c r="S3719" s="155"/>
      <c r="T3719" s="155"/>
      <c r="U3719" s="155"/>
      <c r="V3719" s="155"/>
      <c r="W3719" s="155"/>
      <c r="X3719" s="155"/>
      <c r="Y3719" s="155"/>
      <c r="Z3719" s="155"/>
      <c r="AA3719" s="155"/>
      <c r="AB3719" s="155"/>
      <c r="AC3719" s="155"/>
      <c r="AD3719" s="155"/>
      <c r="AE3719" s="155"/>
      <c r="AF3719" s="155"/>
      <c r="AG3719" s="155"/>
    </row>
    <row r="3720" spans="1:33" x14ac:dyDescent="0.3">
      <c r="A3720" s="155"/>
      <c r="B3720" s="155"/>
      <c r="C3720" s="155"/>
      <c r="D3720" s="155"/>
      <c r="E3720" s="155"/>
      <c r="F3720" s="155"/>
      <c r="G3720" s="155"/>
      <c r="H3720" s="155"/>
      <c r="I3720" s="155"/>
      <c r="J3720" s="155"/>
      <c r="K3720" s="155"/>
      <c r="L3720" s="155"/>
      <c r="M3720" s="155"/>
      <c r="N3720" s="155"/>
      <c r="O3720" s="155"/>
      <c r="P3720" s="155"/>
      <c r="Q3720" s="155"/>
      <c r="R3720" s="155"/>
      <c r="S3720" s="155"/>
      <c r="T3720" s="155"/>
      <c r="U3720" s="155"/>
      <c r="V3720" s="155"/>
      <c r="W3720" s="155"/>
      <c r="X3720" s="155"/>
      <c r="Y3720" s="155"/>
      <c r="Z3720" s="155"/>
      <c r="AA3720" s="155"/>
      <c r="AB3720" s="155"/>
      <c r="AC3720" s="155"/>
      <c r="AD3720" s="155"/>
      <c r="AE3720" s="155"/>
      <c r="AF3720" s="155"/>
      <c r="AG3720" s="155"/>
    </row>
    <row r="3721" spans="1:33" x14ac:dyDescent="0.3">
      <c r="A3721" s="155"/>
      <c r="B3721" s="155"/>
      <c r="C3721" s="155"/>
      <c r="D3721" s="155"/>
      <c r="E3721" s="155"/>
      <c r="F3721" s="155"/>
      <c r="G3721" s="155"/>
      <c r="H3721" s="155"/>
      <c r="I3721" s="155"/>
      <c r="J3721" s="155"/>
      <c r="K3721" s="155"/>
      <c r="L3721" s="155"/>
      <c r="M3721" s="155"/>
      <c r="N3721" s="155"/>
      <c r="O3721" s="155"/>
      <c r="P3721" s="155"/>
      <c r="Q3721" s="155"/>
      <c r="R3721" s="155"/>
      <c r="S3721" s="155"/>
      <c r="T3721" s="155"/>
      <c r="U3721" s="155"/>
      <c r="V3721" s="155"/>
      <c r="W3721" s="155"/>
      <c r="X3721" s="155"/>
      <c r="Y3721" s="155"/>
      <c r="Z3721" s="155"/>
      <c r="AA3721" s="155"/>
      <c r="AB3721" s="155"/>
      <c r="AC3721" s="155"/>
      <c r="AD3721" s="155"/>
      <c r="AE3721" s="155"/>
      <c r="AF3721" s="155"/>
      <c r="AG3721" s="155"/>
    </row>
    <row r="3722" spans="1:33" x14ac:dyDescent="0.3">
      <c r="A3722" s="155"/>
      <c r="B3722" s="155"/>
      <c r="C3722" s="155"/>
      <c r="D3722" s="155"/>
      <c r="E3722" s="155"/>
      <c r="F3722" s="155"/>
      <c r="G3722" s="155"/>
      <c r="H3722" s="155"/>
      <c r="I3722" s="155"/>
      <c r="J3722" s="155"/>
      <c r="K3722" s="155"/>
      <c r="L3722" s="155"/>
      <c r="M3722" s="155"/>
      <c r="N3722" s="155"/>
      <c r="O3722" s="155"/>
      <c r="P3722" s="155"/>
      <c r="Q3722" s="155"/>
      <c r="R3722" s="155"/>
      <c r="S3722" s="155"/>
      <c r="T3722" s="155"/>
      <c r="U3722" s="155"/>
      <c r="V3722" s="155"/>
      <c r="W3722" s="155"/>
      <c r="X3722" s="155"/>
      <c r="Y3722" s="155"/>
      <c r="Z3722" s="155"/>
      <c r="AA3722" s="155"/>
      <c r="AB3722" s="155"/>
      <c r="AC3722" s="155"/>
      <c r="AD3722" s="155"/>
      <c r="AE3722" s="155"/>
      <c r="AF3722" s="155"/>
      <c r="AG3722" s="155"/>
    </row>
    <row r="3723" spans="1:33" x14ac:dyDescent="0.3">
      <c r="A3723" s="155"/>
      <c r="B3723" s="155"/>
      <c r="C3723" s="155"/>
      <c r="D3723" s="155"/>
      <c r="E3723" s="155"/>
      <c r="F3723" s="155"/>
      <c r="G3723" s="155"/>
      <c r="H3723" s="155"/>
      <c r="I3723" s="155"/>
      <c r="J3723" s="155"/>
      <c r="K3723" s="155"/>
      <c r="L3723" s="155"/>
      <c r="M3723" s="155"/>
      <c r="N3723" s="155"/>
      <c r="O3723" s="155"/>
      <c r="P3723" s="155"/>
      <c r="Q3723" s="155"/>
      <c r="R3723" s="155"/>
      <c r="S3723" s="155"/>
      <c r="T3723" s="155"/>
      <c r="U3723" s="155"/>
      <c r="V3723" s="155"/>
      <c r="W3723" s="155"/>
      <c r="X3723" s="155"/>
      <c r="Y3723" s="155"/>
      <c r="Z3723" s="155"/>
      <c r="AA3723" s="155"/>
      <c r="AB3723" s="155"/>
      <c r="AC3723" s="155"/>
      <c r="AD3723" s="155"/>
      <c r="AE3723" s="155"/>
      <c r="AF3723" s="155"/>
      <c r="AG3723" s="155"/>
    </row>
    <row r="3724" spans="1:33" x14ac:dyDescent="0.3">
      <c r="A3724" s="155"/>
      <c r="B3724" s="155"/>
      <c r="C3724" s="155"/>
      <c r="D3724" s="155"/>
      <c r="E3724" s="155"/>
      <c r="F3724" s="155"/>
      <c r="G3724" s="155"/>
      <c r="H3724" s="155"/>
      <c r="I3724" s="155"/>
      <c r="J3724" s="155"/>
      <c r="K3724" s="155"/>
      <c r="L3724" s="155"/>
      <c r="M3724" s="155"/>
      <c r="N3724" s="155"/>
      <c r="O3724" s="155"/>
      <c r="P3724" s="155"/>
      <c r="Q3724" s="155"/>
      <c r="R3724" s="155"/>
      <c r="S3724" s="155"/>
      <c r="T3724" s="155"/>
      <c r="U3724" s="155"/>
      <c r="V3724" s="155"/>
      <c r="W3724" s="155"/>
      <c r="X3724" s="155"/>
      <c r="Y3724" s="155"/>
      <c r="Z3724" s="155"/>
      <c r="AA3724" s="155"/>
      <c r="AB3724" s="155"/>
      <c r="AC3724" s="155"/>
      <c r="AD3724" s="155"/>
      <c r="AE3724" s="155"/>
      <c r="AF3724" s="155"/>
      <c r="AG3724" s="155"/>
    </row>
    <row r="3725" spans="1:33" x14ac:dyDescent="0.3">
      <c r="A3725" s="155"/>
      <c r="B3725" s="155"/>
      <c r="C3725" s="155"/>
      <c r="D3725" s="155"/>
      <c r="E3725" s="155"/>
      <c r="F3725" s="155"/>
      <c r="G3725" s="155"/>
      <c r="H3725" s="155"/>
      <c r="I3725" s="155"/>
      <c r="J3725" s="155"/>
      <c r="K3725" s="155"/>
      <c r="L3725" s="155"/>
      <c r="M3725" s="155"/>
      <c r="N3725" s="155"/>
      <c r="O3725" s="155"/>
      <c r="P3725" s="155"/>
      <c r="Q3725" s="155"/>
      <c r="R3725" s="155"/>
      <c r="S3725" s="155"/>
      <c r="T3725" s="155"/>
      <c r="U3725" s="155"/>
      <c r="V3725" s="155"/>
      <c r="W3725" s="155"/>
      <c r="X3725" s="155"/>
      <c r="Y3725" s="155"/>
      <c r="Z3725" s="155"/>
      <c r="AA3725" s="155"/>
      <c r="AB3725" s="155"/>
      <c r="AC3725" s="155"/>
      <c r="AD3725" s="155"/>
      <c r="AE3725" s="155"/>
      <c r="AF3725" s="155"/>
      <c r="AG3725" s="155"/>
    </row>
    <row r="3726" spans="1:33" x14ac:dyDescent="0.3">
      <c r="A3726" s="155"/>
      <c r="B3726" s="155"/>
      <c r="C3726" s="155"/>
      <c r="D3726" s="155"/>
      <c r="E3726" s="155"/>
      <c r="F3726" s="155"/>
      <c r="G3726" s="155"/>
      <c r="H3726" s="155"/>
      <c r="I3726" s="155"/>
      <c r="J3726" s="155"/>
      <c r="K3726" s="155"/>
      <c r="L3726" s="155"/>
      <c r="M3726" s="155"/>
      <c r="N3726" s="155"/>
      <c r="O3726" s="155"/>
      <c r="P3726" s="155"/>
      <c r="Q3726" s="155"/>
      <c r="R3726" s="155"/>
      <c r="S3726" s="155"/>
      <c r="T3726" s="155"/>
      <c r="U3726" s="155"/>
      <c r="V3726" s="155"/>
      <c r="W3726" s="155"/>
      <c r="X3726" s="155"/>
      <c r="Y3726" s="155"/>
      <c r="Z3726" s="155"/>
      <c r="AA3726" s="155"/>
      <c r="AB3726" s="155"/>
      <c r="AC3726" s="155"/>
      <c r="AD3726" s="155"/>
      <c r="AE3726" s="155"/>
      <c r="AF3726" s="155"/>
      <c r="AG3726" s="155"/>
    </row>
    <row r="3727" spans="1:33" x14ac:dyDescent="0.3">
      <c r="A3727" s="155"/>
      <c r="B3727" s="155"/>
      <c r="C3727" s="155"/>
      <c r="D3727" s="155"/>
      <c r="E3727" s="155"/>
      <c r="F3727" s="155"/>
      <c r="G3727" s="155"/>
      <c r="H3727" s="155"/>
      <c r="I3727" s="155"/>
      <c r="J3727" s="155"/>
      <c r="K3727" s="155"/>
      <c r="L3727" s="155"/>
      <c r="M3727" s="155"/>
      <c r="N3727" s="155"/>
      <c r="O3727" s="155"/>
      <c r="P3727" s="155"/>
      <c r="Q3727" s="155"/>
      <c r="R3727" s="155"/>
      <c r="S3727" s="155"/>
      <c r="T3727" s="155"/>
      <c r="U3727" s="155"/>
      <c r="V3727" s="155"/>
      <c r="W3727" s="155"/>
      <c r="X3727" s="155"/>
      <c r="Y3727" s="155"/>
      <c r="Z3727" s="155"/>
      <c r="AA3727" s="155"/>
      <c r="AB3727" s="155"/>
      <c r="AC3727" s="155"/>
      <c r="AD3727" s="155"/>
      <c r="AE3727" s="155"/>
      <c r="AF3727" s="155"/>
      <c r="AG3727" s="155"/>
    </row>
    <row r="3728" spans="1:33" x14ac:dyDescent="0.3">
      <c r="A3728" s="155"/>
      <c r="B3728" s="155"/>
      <c r="C3728" s="155"/>
      <c r="D3728" s="155"/>
      <c r="E3728" s="155"/>
      <c r="F3728" s="155"/>
      <c r="G3728" s="155"/>
      <c r="H3728" s="155"/>
      <c r="I3728" s="155"/>
      <c r="J3728" s="155"/>
      <c r="K3728" s="155"/>
      <c r="L3728" s="155"/>
      <c r="M3728" s="155"/>
      <c r="N3728" s="155"/>
      <c r="O3728" s="155"/>
      <c r="P3728" s="155"/>
      <c r="Q3728" s="155"/>
      <c r="R3728" s="155"/>
      <c r="S3728" s="155"/>
      <c r="T3728" s="155"/>
      <c r="U3728" s="155"/>
      <c r="V3728" s="155"/>
      <c r="W3728" s="155"/>
      <c r="X3728" s="155"/>
      <c r="Y3728" s="155"/>
      <c r="Z3728" s="155"/>
      <c r="AA3728" s="155"/>
      <c r="AB3728" s="155"/>
      <c r="AC3728" s="155"/>
      <c r="AD3728" s="155"/>
      <c r="AE3728" s="155"/>
      <c r="AF3728" s="155"/>
      <c r="AG3728" s="155"/>
    </row>
    <row r="3729" spans="1:33" x14ac:dyDescent="0.3">
      <c r="A3729" s="155"/>
      <c r="B3729" s="155"/>
      <c r="C3729" s="155"/>
      <c r="D3729" s="155"/>
      <c r="E3729" s="155"/>
      <c r="F3729" s="155"/>
      <c r="G3729" s="155"/>
      <c r="H3729" s="155"/>
      <c r="I3729" s="155"/>
      <c r="J3729" s="155"/>
      <c r="K3729" s="155"/>
      <c r="L3729" s="155"/>
      <c r="M3729" s="155"/>
      <c r="N3729" s="155"/>
      <c r="O3729" s="155"/>
      <c r="P3729" s="155"/>
      <c r="Q3729" s="155"/>
      <c r="R3729" s="155"/>
      <c r="S3729" s="155"/>
      <c r="T3729" s="155"/>
      <c r="U3729" s="155"/>
      <c r="V3729" s="155"/>
      <c r="W3729" s="155"/>
      <c r="X3729" s="155"/>
      <c r="Y3729" s="155"/>
      <c r="Z3729" s="155"/>
      <c r="AA3729" s="155"/>
      <c r="AB3729" s="155"/>
      <c r="AC3729" s="155"/>
      <c r="AD3729" s="155"/>
      <c r="AE3729" s="155"/>
      <c r="AF3729" s="155"/>
      <c r="AG3729" s="155"/>
    </row>
    <row r="3730" spans="1:33" x14ac:dyDescent="0.3">
      <c r="A3730" s="155"/>
      <c r="B3730" s="155"/>
      <c r="C3730" s="155"/>
      <c r="D3730" s="155"/>
      <c r="E3730" s="155"/>
      <c r="F3730" s="155"/>
      <c r="G3730" s="155"/>
      <c r="H3730" s="155"/>
      <c r="I3730" s="155"/>
      <c r="J3730" s="155"/>
      <c r="K3730" s="155"/>
      <c r="L3730" s="155"/>
      <c r="M3730" s="155"/>
      <c r="N3730" s="155"/>
      <c r="O3730" s="155"/>
      <c r="P3730" s="155"/>
      <c r="Q3730" s="155"/>
      <c r="R3730" s="155"/>
      <c r="S3730" s="155"/>
      <c r="T3730" s="155"/>
      <c r="U3730" s="155"/>
      <c r="V3730" s="155"/>
      <c r="W3730" s="155"/>
      <c r="X3730" s="155"/>
      <c r="Y3730" s="155"/>
      <c r="Z3730" s="155"/>
      <c r="AA3730" s="155"/>
      <c r="AB3730" s="155"/>
      <c r="AC3730" s="155"/>
      <c r="AD3730" s="155"/>
      <c r="AE3730" s="155"/>
      <c r="AF3730" s="155"/>
      <c r="AG3730" s="155"/>
    </row>
    <row r="3731" spans="1:33" x14ac:dyDescent="0.3">
      <c r="A3731" s="155"/>
      <c r="B3731" s="155"/>
      <c r="C3731" s="155"/>
      <c r="D3731" s="155"/>
      <c r="E3731" s="155"/>
      <c r="F3731" s="155"/>
      <c r="G3731" s="155"/>
      <c r="H3731" s="155"/>
      <c r="I3731" s="155"/>
      <c r="J3731" s="155"/>
      <c r="K3731" s="155"/>
      <c r="L3731" s="155"/>
      <c r="M3731" s="155"/>
      <c r="N3731" s="155"/>
      <c r="O3731" s="155"/>
      <c r="P3731" s="155"/>
      <c r="Q3731" s="155"/>
      <c r="R3731" s="155"/>
      <c r="S3731" s="155"/>
      <c r="T3731" s="155"/>
      <c r="U3731" s="155"/>
      <c r="V3731" s="155"/>
      <c r="W3731" s="155"/>
      <c r="X3731" s="155"/>
      <c r="Y3731" s="155"/>
      <c r="Z3731" s="155"/>
      <c r="AA3731" s="155"/>
      <c r="AB3731" s="155"/>
      <c r="AC3731" s="155"/>
      <c r="AD3731" s="155"/>
      <c r="AE3731" s="155"/>
      <c r="AF3731" s="155"/>
      <c r="AG3731" s="155"/>
    </row>
    <row r="3732" spans="1:33" x14ac:dyDescent="0.3">
      <c r="A3732" s="155"/>
      <c r="B3732" s="155"/>
      <c r="C3732" s="155"/>
      <c r="D3732" s="155"/>
      <c r="E3732" s="155"/>
      <c r="F3732" s="155"/>
      <c r="G3732" s="155"/>
      <c r="H3732" s="155"/>
      <c r="I3732" s="155"/>
      <c r="J3732" s="155"/>
      <c r="K3732" s="155"/>
      <c r="L3732" s="155"/>
      <c r="M3732" s="155"/>
      <c r="N3732" s="155"/>
      <c r="O3732" s="155"/>
      <c r="P3732" s="155"/>
      <c r="Q3732" s="155"/>
      <c r="R3732" s="155"/>
      <c r="S3732" s="155"/>
      <c r="T3732" s="155"/>
      <c r="U3732" s="155"/>
      <c r="V3732" s="155"/>
      <c r="W3732" s="155"/>
      <c r="X3732" s="155"/>
      <c r="Y3732" s="155"/>
      <c r="Z3732" s="155"/>
      <c r="AA3732" s="155"/>
      <c r="AB3732" s="155"/>
      <c r="AC3732" s="155"/>
      <c r="AD3732" s="155"/>
      <c r="AE3732" s="155"/>
      <c r="AF3732" s="155"/>
      <c r="AG3732" s="155"/>
    </row>
    <row r="3733" spans="1:33" x14ac:dyDescent="0.3">
      <c r="A3733" s="155"/>
      <c r="B3733" s="155"/>
      <c r="C3733" s="155"/>
      <c r="D3733" s="155"/>
      <c r="E3733" s="155"/>
      <c r="F3733" s="155"/>
      <c r="G3733" s="155"/>
      <c r="H3733" s="155"/>
      <c r="I3733" s="155"/>
      <c r="J3733" s="155"/>
      <c r="K3733" s="155"/>
      <c r="L3733" s="155"/>
      <c r="M3733" s="155"/>
      <c r="N3733" s="155"/>
      <c r="O3733" s="155"/>
      <c r="P3733" s="155"/>
      <c r="Q3733" s="155"/>
      <c r="R3733" s="155"/>
      <c r="S3733" s="155"/>
      <c r="T3733" s="155"/>
      <c r="U3733" s="155"/>
      <c r="V3733" s="155"/>
      <c r="W3733" s="155"/>
      <c r="X3733" s="155"/>
      <c r="Y3733" s="155"/>
      <c r="Z3733" s="155"/>
      <c r="AA3733" s="155"/>
      <c r="AB3733" s="155"/>
      <c r="AC3733" s="155"/>
      <c r="AD3733" s="155"/>
      <c r="AE3733" s="155"/>
      <c r="AF3733" s="155"/>
      <c r="AG3733" s="155"/>
    </row>
    <row r="3734" spans="1:33" x14ac:dyDescent="0.3">
      <c r="A3734" s="155"/>
      <c r="B3734" s="155"/>
      <c r="C3734" s="155"/>
      <c r="D3734" s="155"/>
      <c r="E3734" s="155"/>
      <c r="F3734" s="155"/>
      <c r="G3734" s="155"/>
      <c r="H3734" s="155"/>
      <c r="I3734" s="155"/>
      <c r="J3734" s="155"/>
      <c r="K3734" s="155"/>
      <c r="L3734" s="155"/>
      <c r="M3734" s="155"/>
      <c r="N3734" s="155"/>
      <c r="O3734" s="155"/>
      <c r="P3734" s="155"/>
      <c r="Q3734" s="155"/>
      <c r="R3734" s="155"/>
      <c r="S3734" s="155"/>
      <c r="T3734" s="155"/>
      <c r="U3734" s="155"/>
      <c r="V3734" s="155"/>
      <c r="W3734" s="155"/>
      <c r="X3734" s="155"/>
      <c r="Y3734" s="155"/>
      <c r="Z3734" s="155"/>
      <c r="AA3734" s="155"/>
      <c r="AB3734" s="155"/>
      <c r="AC3734" s="155"/>
      <c r="AD3734" s="155"/>
      <c r="AE3734" s="155"/>
      <c r="AF3734" s="155"/>
      <c r="AG3734" s="155"/>
    </row>
    <row r="3735" spans="1:33" x14ac:dyDescent="0.3">
      <c r="A3735" s="155"/>
      <c r="B3735" s="155"/>
      <c r="C3735" s="155"/>
      <c r="D3735" s="155"/>
      <c r="E3735" s="155"/>
      <c r="F3735" s="155"/>
      <c r="G3735" s="155"/>
      <c r="H3735" s="155"/>
      <c r="I3735" s="155"/>
      <c r="J3735" s="155"/>
      <c r="K3735" s="155"/>
      <c r="L3735" s="155"/>
      <c r="M3735" s="155"/>
      <c r="N3735" s="155"/>
      <c r="O3735" s="155"/>
      <c r="P3735" s="155"/>
      <c r="Q3735" s="155"/>
      <c r="R3735" s="155"/>
      <c r="S3735" s="155"/>
      <c r="T3735" s="155"/>
      <c r="U3735" s="155"/>
      <c r="V3735" s="155"/>
      <c r="W3735" s="155"/>
      <c r="X3735" s="155"/>
      <c r="Y3735" s="155"/>
      <c r="Z3735" s="155"/>
      <c r="AA3735" s="155"/>
      <c r="AB3735" s="155"/>
      <c r="AC3735" s="155"/>
      <c r="AD3735" s="155"/>
      <c r="AE3735" s="155"/>
      <c r="AF3735" s="155"/>
      <c r="AG3735" s="155"/>
    </row>
    <row r="3736" spans="1:33" x14ac:dyDescent="0.3">
      <c r="A3736" s="155"/>
      <c r="B3736" s="155"/>
      <c r="C3736" s="155"/>
      <c r="D3736" s="155"/>
      <c r="E3736" s="155"/>
      <c r="F3736" s="155"/>
      <c r="G3736" s="155"/>
      <c r="H3736" s="155"/>
      <c r="I3736" s="155"/>
      <c r="J3736" s="155"/>
      <c r="K3736" s="155"/>
      <c r="L3736" s="155"/>
      <c r="M3736" s="155"/>
      <c r="N3736" s="155"/>
      <c r="O3736" s="155"/>
      <c r="P3736" s="155"/>
      <c r="Q3736" s="155"/>
      <c r="R3736" s="155"/>
      <c r="S3736" s="155"/>
      <c r="T3736" s="155"/>
      <c r="U3736" s="155"/>
      <c r="V3736" s="155"/>
      <c r="W3736" s="155"/>
      <c r="X3736" s="155"/>
      <c r="Y3736" s="155"/>
      <c r="Z3736" s="155"/>
      <c r="AA3736" s="155"/>
      <c r="AB3736" s="155"/>
      <c r="AC3736" s="155"/>
      <c r="AD3736" s="155"/>
      <c r="AE3736" s="155"/>
      <c r="AF3736" s="155"/>
      <c r="AG3736" s="155"/>
    </row>
    <row r="3737" spans="1:33" x14ac:dyDescent="0.3">
      <c r="A3737" s="155"/>
      <c r="B3737" s="155"/>
      <c r="C3737" s="155"/>
      <c r="D3737" s="155"/>
      <c r="E3737" s="155"/>
      <c r="F3737" s="155"/>
      <c r="G3737" s="155"/>
      <c r="H3737" s="155"/>
      <c r="I3737" s="155"/>
      <c r="J3737" s="155"/>
      <c r="K3737" s="155"/>
      <c r="L3737" s="155"/>
      <c r="M3737" s="155"/>
      <c r="N3737" s="155"/>
      <c r="O3737" s="155"/>
      <c r="P3737" s="155"/>
      <c r="Q3737" s="155"/>
      <c r="R3737" s="155"/>
      <c r="S3737" s="155"/>
      <c r="T3737" s="155"/>
      <c r="U3737" s="155"/>
      <c r="V3737" s="155"/>
      <c r="W3737" s="155"/>
      <c r="X3737" s="155"/>
      <c r="Y3737" s="155"/>
      <c r="Z3737" s="155"/>
      <c r="AA3737" s="155"/>
      <c r="AB3737" s="155"/>
      <c r="AC3737" s="155"/>
      <c r="AD3737" s="155"/>
      <c r="AE3737" s="155"/>
      <c r="AF3737" s="155"/>
      <c r="AG3737" s="155"/>
    </row>
    <row r="3738" spans="1:33" x14ac:dyDescent="0.3">
      <c r="A3738" s="155"/>
      <c r="B3738" s="155"/>
      <c r="C3738" s="155"/>
      <c r="D3738" s="155"/>
      <c r="E3738" s="155"/>
      <c r="F3738" s="155"/>
      <c r="G3738" s="155"/>
      <c r="H3738" s="155"/>
      <c r="I3738" s="155"/>
      <c r="J3738" s="155"/>
      <c r="K3738" s="155"/>
      <c r="L3738" s="155"/>
      <c r="M3738" s="155"/>
      <c r="N3738" s="155"/>
      <c r="O3738" s="155"/>
      <c r="P3738" s="155"/>
      <c r="Q3738" s="155"/>
      <c r="R3738" s="155"/>
      <c r="S3738" s="155"/>
      <c r="T3738" s="155"/>
      <c r="U3738" s="155"/>
      <c r="V3738" s="155"/>
      <c r="W3738" s="155"/>
      <c r="X3738" s="155"/>
      <c r="Y3738" s="155"/>
      <c r="Z3738" s="155"/>
      <c r="AA3738" s="155"/>
      <c r="AB3738" s="155"/>
      <c r="AC3738" s="155"/>
      <c r="AD3738" s="155"/>
      <c r="AE3738" s="155"/>
      <c r="AF3738" s="155"/>
      <c r="AG3738" s="155"/>
    </row>
    <row r="3739" spans="1:33" x14ac:dyDescent="0.3">
      <c r="A3739" s="155"/>
      <c r="B3739" s="155"/>
      <c r="C3739" s="155"/>
      <c r="D3739" s="155"/>
      <c r="E3739" s="155"/>
      <c r="F3739" s="155"/>
      <c r="G3739" s="155"/>
      <c r="H3739" s="155"/>
      <c r="I3739" s="155"/>
      <c r="J3739" s="155"/>
      <c r="K3739" s="155"/>
      <c r="L3739" s="155"/>
      <c r="M3739" s="155"/>
      <c r="N3739" s="155"/>
      <c r="O3739" s="155"/>
      <c r="P3739" s="155"/>
      <c r="Q3739" s="155"/>
      <c r="R3739" s="155"/>
      <c r="S3739" s="155"/>
      <c r="T3739" s="155"/>
      <c r="U3739" s="155"/>
      <c r="V3739" s="155"/>
      <c r="W3739" s="155"/>
      <c r="X3739" s="155"/>
      <c r="Y3739" s="155"/>
      <c r="Z3739" s="155"/>
      <c r="AA3739" s="155"/>
      <c r="AB3739" s="155"/>
      <c r="AC3739" s="155"/>
      <c r="AD3739" s="155"/>
      <c r="AE3739" s="155"/>
      <c r="AF3739" s="155"/>
      <c r="AG3739" s="155"/>
    </row>
    <row r="3740" spans="1:33" x14ac:dyDescent="0.3">
      <c r="A3740" s="155"/>
      <c r="B3740" s="155"/>
      <c r="C3740" s="155"/>
      <c r="D3740" s="155"/>
      <c r="E3740" s="155"/>
      <c r="F3740" s="155"/>
      <c r="G3740" s="155"/>
      <c r="H3740" s="155"/>
      <c r="I3740" s="155"/>
      <c r="J3740" s="155"/>
      <c r="K3740" s="155"/>
      <c r="L3740" s="155"/>
      <c r="M3740" s="155"/>
      <c r="N3740" s="155"/>
      <c r="O3740" s="155"/>
      <c r="P3740" s="155"/>
      <c r="Q3740" s="155"/>
      <c r="R3740" s="155"/>
      <c r="S3740" s="155"/>
      <c r="T3740" s="155"/>
      <c r="U3740" s="155"/>
      <c r="V3740" s="155"/>
      <c r="W3740" s="155"/>
      <c r="X3740" s="155"/>
      <c r="Y3740" s="155"/>
      <c r="Z3740" s="155"/>
      <c r="AA3740" s="155"/>
      <c r="AB3740" s="155"/>
      <c r="AC3740" s="155"/>
      <c r="AD3740" s="155"/>
      <c r="AE3740" s="155"/>
      <c r="AF3740" s="155"/>
      <c r="AG3740" s="155"/>
    </row>
    <row r="3741" spans="1:33" x14ac:dyDescent="0.3">
      <c r="A3741" s="155"/>
      <c r="B3741" s="155"/>
      <c r="C3741" s="155"/>
      <c r="D3741" s="155"/>
      <c r="E3741" s="155"/>
      <c r="F3741" s="155"/>
      <c r="G3741" s="155"/>
      <c r="H3741" s="155"/>
      <c r="I3741" s="155"/>
      <c r="J3741" s="155"/>
      <c r="K3741" s="155"/>
      <c r="L3741" s="155"/>
      <c r="M3741" s="155"/>
      <c r="N3741" s="155"/>
      <c r="O3741" s="155"/>
      <c r="P3741" s="155"/>
      <c r="Q3741" s="155"/>
      <c r="R3741" s="155"/>
      <c r="S3741" s="155"/>
      <c r="T3741" s="155"/>
      <c r="U3741" s="155"/>
      <c r="V3741" s="155"/>
      <c r="W3741" s="155"/>
      <c r="X3741" s="155"/>
      <c r="Y3741" s="155"/>
      <c r="Z3741" s="155"/>
      <c r="AA3741" s="155"/>
      <c r="AB3741" s="155"/>
      <c r="AC3741" s="155"/>
      <c r="AD3741" s="155"/>
      <c r="AE3741" s="155"/>
      <c r="AF3741" s="155"/>
      <c r="AG3741" s="155"/>
    </row>
    <row r="3742" spans="1:33" x14ac:dyDescent="0.3">
      <c r="A3742" s="155"/>
      <c r="B3742" s="155"/>
      <c r="C3742" s="155"/>
      <c r="D3742" s="155"/>
      <c r="E3742" s="155"/>
      <c r="F3742" s="155"/>
      <c r="G3742" s="155"/>
      <c r="H3742" s="155"/>
      <c r="I3742" s="155"/>
      <c r="J3742" s="155"/>
      <c r="K3742" s="155"/>
      <c r="L3742" s="155"/>
      <c r="M3742" s="155"/>
      <c r="N3742" s="155"/>
      <c r="O3742" s="155"/>
      <c r="P3742" s="155"/>
      <c r="Q3742" s="155"/>
      <c r="R3742" s="155"/>
      <c r="S3742" s="155"/>
      <c r="T3742" s="155"/>
      <c r="U3742" s="155"/>
      <c r="V3742" s="155"/>
      <c r="W3742" s="155"/>
      <c r="X3742" s="155"/>
      <c r="Y3742" s="155"/>
      <c r="Z3742" s="155"/>
      <c r="AA3742" s="155"/>
      <c r="AB3742" s="155"/>
      <c r="AC3742" s="155"/>
      <c r="AD3742" s="155"/>
      <c r="AE3742" s="155"/>
      <c r="AF3742" s="155"/>
      <c r="AG3742" s="155"/>
    </row>
    <row r="3743" spans="1:33" x14ac:dyDescent="0.3">
      <c r="A3743" s="155"/>
      <c r="B3743" s="155"/>
      <c r="C3743" s="155"/>
      <c r="D3743" s="155"/>
      <c r="E3743" s="155"/>
      <c r="F3743" s="155"/>
      <c r="G3743" s="155"/>
      <c r="H3743" s="155"/>
      <c r="I3743" s="155"/>
      <c r="J3743" s="155"/>
      <c r="K3743" s="155"/>
      <c r="L3743" s="155"/>
      <c r="M3743" s="155"/>
      <c r="N3743" s="155"/>
      <c r="O3743" s="155"/>
      <c r="P3743" s="155"/>
      <c r="Q3743" s="155"/>
      <c r="R3743" s="155"/>
      <c r="S3743" s="155"/>
      <c r="T3743" s="155"/>
      <c r="U3743" s="155"/>
      <c r="V3743" s="155"/>
      <c r="W3743" s="155"/>
      <c r="X3743" s="155"/>
      <c r="Y3743" s="155"/>
      <c r="Z3743" s="155"/>
      <c r="AA3743" s="155"/>
      <c r="AB3743" s="155"/>
      <c r="AC3743" s="155"/>
      <c r="AD3743" s="155"/>
      <c r="AE3743" s="155"/>
      <c r="AF3743" s="155"/>
      <c r="AG3743" s="155"/>
    </row>
    <row r="3744" spans="1:33" x14ac:dyDescent="0.3">
      <c r="A3744" s="155"/>
      <c r="B3744" s="155"/>
      <c r="C3744" s="155"/>
      <c r="D3744" s="155"/>
      <c r="E3744" s="155"/>
      <c r="F3744" s="155"/>
      <c r="G3744" s="155"/>
      <c r="H3744" s="155"/>
      <c r="I3744" s="155"/>
      <c r="J3744" s="155"/>
      <c r="K3744" s="155"/>
      <c r="L3744" s="155"/>
      <c r="M3744" s="155"/>
      <c r="N3744" s="155"/>
      <c r="O3744" s="155"/>
      <c r="P3744" s="155"/>
      <c r="Q3744" s="155"/>
      <c r="R3744" s="155"/>
      <c r="S3744" s="155"/>
      <c r="T3744" s="155"/>
      <c r="U3744" s="155"/>
      <c r="V3744" s="155"/>
      <c r="W3744" s="155"/>
      <c r="X3744" s="155"/>
      <c r="Y3744" s="155"/>
      <c r="Z3744" s="155"/>
      <c r="AA3744" s="155"/>
      <c r="AB3744" s="155"/>
      <c r="AC3744" s="155"/>
      <c r="AD3744" s="155"/>
      <c r="AE3744" s="155"/>
      <c r="AF3744" s="155"/>
      <c r="AG3744" s="155"/>
    </row>
    <row r="3745" spans="1:33" x14ac:dyDescent="0.3">
      <c r="A3745" s="155"/>
      <c r="B3745" s="155"/>
      <c r="C3745" s="155"/>
      <c r="D3745" s="155"/>
      <c r="E3745" s="155"/>
      <c r="F3745" s="155"/>
      <c r="G3745" s="155"/>
      <c r="H3745" s="155"/>
      <c r="I3745" s="155"/>
      <c r="J3745" s="155"/>
      <c r="K3745" s="155"/>
      <c r="L3745" s="155"/>
      <c r="M3745" s="155"/>
      <c r="N3745" s="155"/>
      <c r="O3745" s="155"/>
      <c r="P3745" s="155"/>
      <c r="Q3745" s="155"/>
      <c r="R3745" s="155"/>
      <c r="S3745" s="155"/>
      <c r="T3745" s="155"/>
      <c r="U3745" s="155"/>
      <c r="V3745" s="155"/>
      <c r="W3745" s="155"/>
      <c r="X3745" s="155"/>
      <c r="Y3745" s="155"/>
      <c r="Z3745" s="155"/>
      <c r="AA3745" s="155"/>
      <c r="AB3745" s="155"/>
      <c r="AC3745" s="155"/>
      <c r="AD3745" s="155"/>
      <c r="AE3745" s="155"/>
      <c r="AF3745" s="155"/>
      <c r="AG3745" s="155"/>
    </row>
    <row r="3746" spans="1:33" x14ac:dyDescent="0.3">
      <c r="A3746" s="155"/>
      <c r="B3746" s="155"/>
      <c r="C3746" s="155"/>
      <c r="D3746" s="155"/>
      <c r="E3746" s="155"/>
      <c r="F3746" s="155"/>
      <c r="G3746" s="155"/>
      <c r="H3746" s="155"/>
      <c r="I3746" s="155"/>
      <c r="J3746" s="155"/>
      <c r="K3746" s="155"/>
      <c r="L3746" s="155"/>
      <c r="M3746" s="155"/>
      <c r="N3746" s="155"/>
      <c r="O3746" s="155"/>
      <c r="P3746" s="155"/>
      <c r="Q3746" s="155"/>
      <c r="R3746" s="155"/>
      <c r="S3746" s="155"/>
      <c r="T3746" s="155"/>
      <c r="U3746" s="155"/>
      <c r="V3746" s="155"/>
      <c r="W3746" s="155"/>
      <c r="X3746" s="155"/>
      <c r="Y3746" s="155"/>
      <c r="Z3746" s="155"/>
      <c r="AA3746" s="155"/>
      <c r="AB3746" s="155"/>
      <c r="AC3746" s="155"/>
      <c r="AD3746" s="155"/>
      <c r="AE3746" s="155"/>
      <c r="AF3746" s="155"/>
      <c r="AG3746" s="155"/>
    </row>
    <row r="3747" spans="1:33" x14ac:dyDescent="0.3">
      <c r="A3747" s="155"/>
      <c r="B3747" s="155"/>
      <c r="C3747" s="155"/>
      <c r="D3747" s="155"/>
      <c r="E3747" s="155"/>
      <c r="F3747" s="155"/>
      <c r="G3747" s="155"/>
      <c r="H3747" s="155"/>
      <c r="I3747" s="155"/>
      <c r="J3747" s="155"/>
      <c r="K3747" s="155"/>
      <c r="L3747" s="155"/>
      <c r="M3747" s="155"/>
      <c r="N3747" s="155"/>
      <c r="O3747" s="155"/>
      <c r="P3747" s="155"/>
      <c r="Q3747" s="155"/>
      <c r="R3747" s="155"/>
      <c r="S3747" s="155"/>
      <c r="T3747" s="155"/>
      <c r="U3747" s="155"/>
      <c r="V3747" s="155"/>
      <c r="W3747" s="155"/>
      <c r="X3747" s="155"/>
      <c r="Y3747" s="155"/>
      <c r="Z3747" s="155"/>
      <c r="AA3747" s="155"/>
      <c r="AB3747" s="155"/>
      <c r="AC3747" s="155"/>
      <c r="AD3747" s="155"/>
      <c r="AE3747" s="155"/>
      <c r="AF3747" s="155"/>
      <c r="AG3747" s="155"/>
    </row>
    <row r="3748" spans="1:33" x14ac:dyDescent="0.3">
      <c r="A3748" s="155"/>
      <c r="B3748" s="155"/>
      <c r="C3748" s="155"/>
      <c r="D3748" s="155"/>
      <c r="E3748" s="155"/>
      <c r="F3748" s="155"/>
      <c r="G3748" s="155"/>
      <c r="H3748" s="155"/>
      <c r="I3748" s="155"/>
      <c r="J3748" s="155"/>
      <c r="K3748" s="155"/>
      <c r="L3748" s="155"/>
      <c r="M3748" s="155"/>
      <c r="N3748" s="155"/>
      <c r="O3748" s="155"/>
      <c r="P3748" s="155"/>
      <c r="Q3748" s="155"/>
      <c r="R3748" s="155"/>
      <c r="S3748" s="155"/>
      <c r="T3748" s="155"/>
      <c r="U3748" s="155"/>
      <c r="V3748" s="155"/>
      <c r="W3748" s="155"/>
      <c r="X3748" s="155"/>
      <c r="Y3748" s="155"/>
      <c r="Z3748" s="155"/>
      <c r="AA3748" s="155"/>
      <c r="AB3748" s="155"/>
      <c r="AC3748" s="155"/>
      <c r="AD3748" s="155"/>
      <c r="AE3748" s="155"/>
      <c r="AF3748" s="155"/>
      <c r="AG3748" s="155"/>
    </row>
    <row r="3749" spans="1:33" x14ac:dyDescent="0.3">
      <c r="A3749" s="155"/>
      <c r="B3749" s="155"/>
      <c r="C3749" s="155"/>
      <c r="D3749" s="155"/>
      <c r="E3749" s="155"/>
      <c r="F3749" s="155"/>
      <c r="G3749" s="155"/>
      <c r="H3749" s="155"/>
      <c r="I3749" s="155"/>
      <c r="J3749" s="155"/>
      <c r="K3749" s="155"/>
      <c r="L3749" s="155"/>
      <c r="M3749" s="155"/>
      <c r="N3749" s="155"/>
      <c r="O3749" s="155"/>
      <c r="P3749" s="155"/>
      <c r="Q3749" s="155"/>
      <c r="R3749" s="155"/>
      <c r="S3749" s="155"/>
      <c r="T3749" s="155"/>
      <c r="U3749" s="155"/>
      <c r="V3749" s="155"/>
      <c r="W3749" s="155"/>
      <c r="X3749" s="155"/>
      <c r="Y3749" s="155"/>
      <c r="Z3749" s="155"/>
      <c r="AA3749" s="155"/>
      <c r="AB3749" s="155"/>
      <c r="AC3749" s="155"/>
      <c r="AD3749" s="155"/>
      <c r="AE3749" s="155"/>
      <c r="AF3749" s="155"/>
      <c r="AG3749" s="155"/>
    </row>
    <row r="3750" spans="1:33" x14ac:dyDescent="0.3">
      <c r="A3750" s="155"/>
      <c r="B3750" s="155"/>
      <c r="C3750" s="155"/>
      <c r="D3750" s="155"/>
      <c r="E3750" s="155"/>
      <c r="F3750" s="155"/>
      <c r="G3750" s="155"/>
      <c r="H3750" s="155"/>
      <c r="I3750" s="155"/>
      <c r="J3750" s="155"/>
      <c r="K3750" s="155"/>
      <c r="L3750" s="155"/>
      <c r="M3750" s="155"/>
      <c r="N3750" s="155"/>
      <c r="O3750" s="155"/>
      <c r="P3750" s="155"/>
      <c r="Q3750" s="155"/>
      <c r="R3750" s="155"/>
      <c r="S3750" s="155"/>
      <c r="T3750" s="155"/>
      <c r="U3750" s="155"/>
      <c r="V3750" s="155"/>
      <c r="W3750" s="155"/>
      <c r="X3750" s="155"/>
      <c r="Y3750" s="155"/>
      <c r="Z3750" s="155"/>
      <c r="AA3750" s="155"/>
      <c r="AB3750" s="155"/>
      <c r="AC3750" s="155"/>
      <c r="AD3750" s="155"/>
      <c r="AE3750" s="155"/>
      <c r="AF3750" s="155"/>
      <c r="AG3750" s="155"/>
    </row>
    <row r="3751" spans="1:33" x14ac:dyDescent="0.3">
      <c r="A3751" s="155"/>
      <c r="B3751" s="155"/>
      <c r="C3751" s="155"/>
      <c r="D3751" s="155"/>
      <c r="E3751" s="155"/>
      <c r="F3751" s="155"/>
      <c r="G3751" s="155"/>
      <c r="H3751" s="155"/>
      <c r="I3751" s="155"/>
      <c r="J3751" s="155"/>
      <c r="K3751" s="155"/>
      <c r="L3751" s="155"/>
      <c r="M3751" s="155"/>
      <c r="N3751" s="155"/>
      <c r="O3751" s="155"/>
      <c r="P3751" s="155"/>
      <c r="Q3751" s="155"/>
      <c r="R3751" s="155"/>
      <c r="S3751" s="155"/>
      <c r="T3751" s="155"/>
      <c r="U3751" s="155"/>
      <c r="V3751" s="155"/>
      <c r="W3751" s="155"/>
      <c r="X3751" s="155"/>
      <c r="Y3751" s="155"/>
      <c r="Z3751" s="155"/>
      <c r="AA3751" s="155"/>
      <c r="AB3751" s="155"/>
      <c r="AC3751" s="155"/>
      <c r="AD3751" s="155"/>
      <c r="AE3751" s="155"/>
      <c r="AF3751" s="155"/>
      <c r="AG3751" s="155"/>
    </row>
    <row r="3752" spans="1:33" x14ac:dyDescent="0.3">
      <c r="A3752" s="155"/>
      <c r="B3752" s="155"/>
      <c r="C3752" s="155"/>
      <c r="D3752" s="155"/>
      <c r="E3752" s="155"/>
      <c r="F3752" s="155"/>
      <c r="G3752" s="155"/>
      <c r="H3752" s="155"/>
      <c r="I3752" s="155"/>
      <c r="J3752" s="155"/>
      <c r="K3752" s="155"/>
      <c r="L3752" s="155"/>
      <c r="M3752" s="155"/>
      <c r="N3752" s="155"/>
      <c r="O3752" s="155"/>
      <c r="P3752" s="155"/>
      <c r="Q3752" s="155"/>
      <c r="R3752" s="155"/>
      <c r="S3752" s="155"/>
      <c r="T3752" s="155"/>
      <c r="U3752" s="155"/>
      <c r="V3752" s="155"/>
      <c r="W3752" s="155"/>
      <c r="X3752" s="155"/>
      <c r="Y3752" s="155"/>
      <c r="Z3752" s="155"/>
      <c r="AA3752" s="155"/>
      <c r="AB3752" s="155"/>
      <c r="AC3752" s="155"/>
      <c r="AD3752" s="155"/>
      <c r="AE3752" s="155"/>
      <c r="AF3752" s="155"/>
      <c r="AG3752" s="155"/>
    </row>
    <row r="3753" spans="1:33" x14ac:dyDescent="0.3">
      <c r="A3753" s="155"/>
      <c r="B3753" s="155"/>
      <c r="C3753" s="155"/>
      <c r="D3753" s="155"/>
      <c r="E3753" s="155"/>
      <c r="F3753" s="155"/>
      <c r="G3753" s="155"/>
      <c r="H3753" s="155"/>
      <c r="I3753" s="155"/>
      <c r="J3753" s="155"/>
      <c r="K3753" s="155"/>
      <c r="L3753" s="155"/>
      <c r="M3753" s="155"/>
      <c r="N3753" s="155"/>
      <c r="O3753" s="155"/>
      <c r="P3753" s="155"/>
      <c r="Q3753" s="155"/>
      <c r="R3753" s="155"/>
      <c r="S3753" s="155"/>
      <c r="T3753" s="155"/>
      <c r="U3753" s="155"/>
      <c r="V3753" s="155"/>
      <c r="W3753" s="155"/>
      <c r="X3753" s="155"/>
      <c r="Y3753" s="155"/>
      <c r="Z3753" s="155"/>
      <c r="AA3753" s="155"/>
      <c r="AB3753" s="155"/>
      <c r="AC3753" s="155"/>
      <c r="AD3753" s="155"/>
      <c r="AE3753" s="155"/>
      <c r="AF3753" s="155"/>
      <c r="AG3753" s="155"/>
    </row>
    <row r="3754" spans="1:33" x14ac:dyDescent="0.3">
      <c r="A3754" s="155"/>
      <c r="B3754" s="155"/>
      <c r="C3754" s="155"/>
      <c r="D3754" s="155"/>
      <c r="E3754" s="155"/>
      <c r="F3754" s="155"/>
      <c r="G3754" s="155"/>
      <c r="H3754" s="155"/>
      <c r="I3754" s="155"/>
      <c r="J3754" s="155"/>
      <c r="K3754" s="155"/>
      <c r="L3754" s="155"/>
      <c r="M3754" s="155"/>
      <c r="N3754" s="155"/>
      <c r="O3754" s="155"/>
      <c r="P3754" s="155"/>
      <c r="Q3754" s="155"/>
      <c r="R3754" s="155"/>
      <c r="S3754" s="155"/>
      <c r="T3754" s="155"/>
      <c r="U3754" s="155"/>
      <c r="V3754" s="155"/>
      <c r="W3754" s="155"/>
      <c r="X3754" s="155"/>
      <c r="Y3754" s="155"/>
      <c r="Z3754" s="155"/>
      <c r="AA3754" s="155"/>
      <c r="AB3754" s="155"/>
      <c r="AC3754" s="155"/>
      <c r="AD3754" s="155"/>
      <c r="AE3754" s="155"/>
      <c r="AF3754" s="155"/>
      <c r="AG3754" s="155"/>
    </row>
    <row r="3755" spans="1:33" x14ac:dyDescent="0.3">
      <c r="A3755" s="155"/>
      <c r="B3755" s="155"/>
      <c r="C3755" s="155"/>
      <c r="D3755" s="155"/>
      <c r="E3755" s="155"/>
      <c r="F3755" s="155"/>
      <c r="G3755" s="155"/>
      <c r="H3755" s="155"/>
      <c r="I3755" s="155"/>
      <c r="J3755" s="155"/>
      <c r="K3755" s="155"/>
      <c r="L3755" s="155"/>
      <c r="M3755" s="155"/>
      <c r="N3755" s="155"/>
      <c r="O3755" s="155"/>
      <c r="P3755" s="155"/>
      <c r="Q3755" s="155"/>
      <c r="R3755" s="155"/>
      <c r="S3755" s="155"/>
      <c r="T3755" s="155"/>
      <c r="U3755" s="155"/>
      <c r="V3755" s="155"/>
      <c r="W3755" s="155"/>
      <c r="X3755" s="155"/>
      <c r="Y3755" s="155"/>
      <c r="Z3755" s="155"/>
      <c r="AA3755" s="155"/>
      <c r="AB3755" s="155"/>
      <c r="AC3755" s="155"/>
      <c r="AD3755" s="155"/>
      <c r="AE3755" s="155"/>
      <c r="AF3755" s="155"/>
      <c r="AG3755" s="155"/>
    </row>
    <row r="3756" spans="1:33" x14ac:dyDescent="0.3">
      <c r="A3756" s="155"/>
      <c r="B3756" s="155"/>
      <c r="C3756" s="155"/>
      <c r="D3756" s="155"/>
      <c r="E3756" s="155"/>
      <c r="F3756" s="155"/>
      <c r="G3756" s="155"/>
      <c r="H3756" s="155"/>
      <c r="I3756" s="155"/>
      <c r="J3756" s="155"/>
      <c r="K3756" s="155"/>
      <c r="L3756" s="155"/>
      <c r="M3756" s="155"/>
      <c r="N3756" s="155"/>
      <c r="O3756" s="155"/>
      <c r="P3756" s="155"/>
      <c r="Q3756" s="155"/>
      <c r="R3756" s="155"/>
      <c r="S3756" s="155"/>
      <c r="T3756" s="155"/>
      <c r="U3756" s="155"/>
      <c r="V3756" s="155"/>
      <c r="W3756" s="155"/>
      <c r="X3756" s="155"/>
      <c r="Y3756" s="155"/>
      <c r="Z3756" s="155"/>
      <c r="AA3756" s="155"/>
      <c r="AB3756" s="155"/>
      <c r="AC3756" s="155"/>
      <c r="AD3756" s="155"/>
      <c r="AE3756" s="155"/>
      <c r="AF3756" s="155"/>
      <c r="AG3756" s="155"/>
    </row>
    <row r="3757" spans="1:33" x14ac:dyDescent="0.3">
      <c r="A3757" s="155"/>
      <c r="B3757" s="155"/>
      <c r="C3757" s="155"/>
      <c r="D3757" s="155"/>
      <c r="E3757" s="155"/>
      <c r="F3757" s="155"/>
      <c r="G3757" s="155"/>
      <c r="H3757" s="155"/>
      <c r="I3757" s="155"/>
      <c r="J3757" s="155"/>
      <c r="K3757" s="155"/>
      <c r="L3757" s="155"/>
      <c r="M3757" s="155"/>
      <c r="N3757" s="155"/>
      <c r="O3757" s="155"/>
      <c r="P3757" s="155"/>
      <c r="Q3757" s="155"/>
      <c r="R3757" s="155"/>
      <c r="S3757" s="155"/>
      <c r="T3757" s="155"/>
      <c r="U3757" s="155"/>
      <c r="V3757" s="155"/>
      <c r="W3757" s="155"/>
      <c r="X3757" s="155"/>
      <c r="Y3757" s="155"/>
      <c r="Z3757" s="155"/>
      <c r="AA3757" s="155"/>
      <c r="AB3757" s="155"/>
      <c r="AC3757" s="155"/>
      <c r="AD3757" s="155"/>
      <c r="AE3757" s="155"/>
      <c r="AF3757" s="155"/>
      <c r="AG3757" s="155"/>
    </row>
    <row r="3758" spans="1:33" x14ac:dyDescent="0.3">
      <c r="A3758" s="155"/>
      <c r="B3758" s="155"/>
      <c r="C3758" s="155"/>
      <c r="D3758" s="155"/>
      <c r="E3758" s="155"/>
      <c r="F3758" s="155"/>
      <c r="G3758" s="155"/>
      <c r="H3758" s="155"/>
      <c r="I3758" s="155"/>
      <c r="J3758" s="155"/>
      <c r="K3758" s="155"/>
      <c r="L3758" s="155"/>
      <c r="M3758" s="155"/>
      <c r="N3758" s="155"/>
      <c r="O3758" s="155"/>
      <c r="P3758" s="155"/>
      <c r="Q3758" s="155"/>
      <c r="R3758" s="155"/>
      <c r="S3758" s="155"/>
      <c r="T3758" s="155"/>
      <c r="U3758" s="155"/>
      <c r="V3758" s="155"/>
      <c r="W3758" s="155"/>
      <c r="X3758" s="155"/>
      <c r="Y3758" s="155"/>
      <c r="Z3758" s="155"/>
      <c r="AA3758" s="155"/>
      <c r="AB3758" s="155"/>
      <c r="AC3758" s="155"/>
      <c r="AD3758" s="155"/>
      <c r="AE3758" s="155"/>
      <c r="AF3758" s="155"/>
      <c r="AG3758" s="155"/>
    </row>
    <row r="3759" spans="1:33" x14ac:dyDescent="0.3">
      <c r="A3759" s="155"/>
      <c r="B3759" s="155"/>
      <c r="C3759" s="155"/>
      <c r="D3759" s="155"/>
      <c r="E3759" s="155"/>
      <c r="F3759" s="155"/>
      <c r="G3759" s="155"/>
      <c r="H3759" s="155"/>
      <c r="I3759" s="155"/>
      <c r="J3759" s="155"/>
      <c r="K3759" s="155"/>
      <c r="L3759" s="155"/>
      <c r="M3759" s="155"/>
      <c r="N3759" s="155"/>
      <c r="O3759" s="155"/>
      <c r="P3759" s="155"/>
      <c r="Q3759" s="155"/>
      <c r="R3759" s="155"/>
      <c r="S3759" s="155"/>
      <c r="T3759" s="155"/>
      <c r="U3759" s="155"/>
      <c r="V3759" s="155"/>
      <c r="W3759" s="155"/>
      <c r="X3759" s="155"/>
      <c r="Y3759" s="155"/>
      <c r="Z3759" s="155"/>
      <c r="AA3759" s="155"/>
      <c r="AB3759" s="155"/>
      <c r="AC3759" s="155"/>
      <c r="AD3759" s="155"/>
      <c r="AE3759" s="155"/>
      <c r="AF3759" s="155"/>
      <c r="AG3759" s="155"/>
    </row>
    <row r="3760" spans="1:33" x14ac:dyDescent="0.3">
      <c r="A3760" s="155"/>
      <c r="B3760" s="155"/>
      <c r="C3760" s="155"/>
      <c r="D3760" s="155"/>
      <c r="E3760" s="155"/>
      <c r="F3760" s="155"/>
      <c r="G3760" s="155"/>
      <c r="H3760" s="155"/>
      <c r="I3760" s="155"/>
      <c r="J3760" s="155"/>
      <c r="K3760" s="155"/>
      <c r="L3760" s="155"/>
      <c r="M3760" s="155"/>
      <c r="N3760" s="155"/>
      <c r="O3760" s="155"/>
      <c r="P3760" s="155"/>
      <c r="Q3760" s="155"/>
      <c r="R3760" s="155"/>
      <c r="S3760" s="155"/>
      <c r="T3760" s="155"/>
      <c r="U3760" s="155"/>
      <c r="V3760" s="155"/>
      <c r="W3760" s="155"/>
      <c r="X3760" s="155"/>
      <c r="Y3760" s="155"/>
      <c r="Z3760" s="155"/>
      <c r="AA3760" s="155"/>
      <c r="AB3760" s="155"/>
      <c r="AC3760" s="155"/>
      <c r="AD3760" s="155"/>
      <c r="AE3760" s="155"/>
      <c r="AF3760" s="155"/>
      <c r="AG3760" s="155"/>
    </row>
    <row r="3761" spans="1:33" x14ac:dyDescent="0.3">
      <c r="A3761" s="155"/>
      <c r="B3761" s="155"/>
      <c r="C3761" s="155"/>
      <c r="D3761" s="155"/>
      <c r="E3761" s="155"/>
      <c r="F3761" s="155"/>
      <c r="G3761" s="155"/>
      <c r="H3761" s="155"/>
      <c r="I3761" s="155"/>
      <c r="J3761" s="155"/>
      <c r="K3761" s="155"/>
      <c r="L3761" s="155"/>
      <c r="M3761" s="155"/>
      <c r="N3761" s="155"/>
      <c r="O3761" s="155"/>
      <c r="P3761" s="155"/>
      <c r="Q3761" s="155"/>
      <c r="R3761" s="155"/>
      <c r="S3761" s="155"/>
      <c r="T3761" s="155"/>
      <c r="U3761" s="155"/>
      <c r="V3761" s="155"/>
      <c r="W3761" s="155"/>
      <c r="X3761" s="155"/>
      <c r="Y3761" s="155"/>
      <c r="Z3761" s="155"/>
      <c r="AA3761" s="155"/>
      <c r="AB3761" s="155"/>
      <c r="AC3761" s="155"/>
      <c r="AD3761" s="155"/>
      <c r="AE3761" s="155"/>
      <c r="AF3761" s="155"/>
      <c r="AG3761" s="155"/>
    </row>
    <row r="3762" spans="1:33" x14ac:dyDescent="0.3">
      <c r="A3762" s="155"/>
      <c r="B3762" s="155"/>
      <c r="C3762" s="155"/>
      <c r="D3762" s="155"/>
      <c r="E3762" s="155"/>
      <c r="F3762" s="155"/>
      <c r="G3762" s="155"/>
      <c r="H3762" s="155"/>
      <c r="I3762" s="155"/>
      <c r="J3762" s="155"/>
      <c r="K3762" s="155"/>
      <c r="L3762" s="155"/>
      <c r="M3762" s="155"/>
      <c r="N3762" s="155"/>
      <c r="O3762" s="155"/>
      <c r="P3762" s="155"/>
      <c r="Q3762" s="155"/>
      <c r="R3762" s="155"/>
      <c r="S3762" s="155"/>
      <c r="T3762" s="155"/>
      <c r="U3762" s="155"/>
      <c r="V3762" s="155"/>
      <c r="W3762" s="155"/>
      <c r="X3762" s="155"/>
      <c r="Y3762" s="155"/>
      <c r="Z3762" s="155"/>
      <c r="AA3762" s="155"/>
      <c r="AB3762" s="155"/>
      <c r="AC3762" s="155"/>
      <c r="AD3762" s="155"/>
      <c r="AE3762" s="155"/>
      <c r="AF3762" s="155"/>
      <c r="AG3762" s="155"/>
    </row>
    <row r="3763" spans="1:33" x14ac:dyDescent="0.3">
      <c r="A3763" s="155"/>
      <c r="B3763" s="155"/>
      <c r="C3763" s="155"/>
      <c r="D3763" s="155"/>
      <c r="E3763" s="155"/>
      <c r="F3763" s="155"/>
      <c r="G3763" s="155"/>
      <c r="H3763" s="155"/>
      <c r="I3763" s="155"/>
      <c r="J3763" s="155"/>
      <c r="K3763" s="155"/>
      <c r="L3763" s="155"/>
      <c r="M3763" s="155"/>
      <c r="N3763" s="155"/>
      <c r="O3763" s="155"/>
      <c r="P3763" s="155"/>
      <c r="Q3763" s="155"/>
      <c r="R3763" s="155"/>
      <c r="S3763" s="155"/>
      <c r="T3763" s="155"/>
      <c r="U3763" s="155"/>
      <c r="V3763" s="155"/>
      <c r="W3763" s="155"/>
      <c r="X3763" s="155"/>
      <c r="Y3763" s="155"/>
      <c r="Z3763" s="155"/>
      <c r="AA3763" s="155"/>
      <c r="AB3763" s="155"/>
      <c r="AC3763" s="155"/>
      <c r="AD3763" s="155"/>
      <c r="AE3763" s="155"/>
      <c r="AF3763" s="155"/>
      <c r="AG3763" s="155"/>
    </row>
    <row r="3764" spans="1:33" x14ac:dyDescent="0.3">
      <c r="A3764" s="155"/>
      <c r="B3764" s="155"/>
      <c r="C3764" s="155"/>
      <c r="D3764" s="155"/>
      <c r="E3764" s="155"/>
      <c r="F3764" s="155"/>
      <c r="G3764" s="155"/>
      <c r="H3764" s="155"/>
      <c r="I3764" s="155"/>
      <c r="J3764" s="155"/>
      <c r="K3764" s="155"/>
      <c r="L3764" s="155"/>
      <c r="M3764" s="155"/>
      <c r="N3764" s="155"/>
      <c r="O3764" s="155"/>
      <c r="P3764" s="155"/>
      <c r="Q3764" s="155"/>
      <c r="R3764" s="155"/>
      <c r="S3764" s="155"/>
      <c r="T3764" s="155"/>
      <c r="U3764" s="155"/>
      <c r="V3764" s="155"/>
      <c r="W3764" s="155"/>
      <c r="X3764" s="155"/>
      <c r="Y3764" s="155"/>
      <c r="Z3764" s="155"/>
      <c r="AA3764" s="155"/>
      <c r="AB3764" s="155"/>
      <c r="AC3764" s="155"/>
      <c r="AD3764" s="155"/>
      <c r="AE3764" s="155"/>
      <c r="AF3764" s="155"/>
      <c r="AG3764" s="155"/>
    </row>
    <row r="3765" spans="1:33" x14ac:dyDescent="0.3">
      <c r="A3765" s="155"/>
      <c r="B3765" s="155"/>
      <c r="C3765" s="155"/>
      <c r="D3765" s="155"/>
      <c r="E3765" s="155"/>
      <c r="F3765" s="155"/>
      <c r="G3765" s="155"/>
      <c r="H3765" s="155"/>
      <c r="I3765" s="155"/>
      <c r="J3765" s="155"/>
      <c r="K3765" s="155"/>
      <c r="L3765" s="155"/>
      <c r="M3765" s="155"/>
      <c r="N3765" s="155"/>
      <c r="O3765" s="155"/>
      <c r="P3765" s="155"/>
      <c r="Q3765" s="155"/>
      <c r="R3765" s="155"/>
      <c r="S3765" s="155"/>
      <c r="T3765" s="155"/>
      <c r="U3765" s="155"/>
      <c r="V3765" s="155"/>
      <c r="W3765" s="155"/>
      <c r="X3765" s="155"/>
      <c r="Y3765" s="155"/>
      <c r="Z3765" s="155"/>
      <c r="AA3765" s="155"/>
      <c r="AB3765" s="155"/>
      <c r="AC3765" s="155"/>
      <c r="AD3765" s="155"/>
      <c r="AE3765" s="155"/>
      <c r="AF3765" s="155"/>
      <c r="AG3765" s="155"/>
    </row>
    <row r="3766" spans="1:33" x14ac:dyDescent="0.3">
      <c r="A3766" s="155"/>
      <c r="B3766" s="155"/>
      <c r="C3766" s="155"/>
      <c r="D3766" s="155"/>
      <c r="E3766" s="155"/>
      <c r="F3766" s="155"/>
      <c r="G3766" s="155"/>
      <c r="H3766" s="155"/>
      <c r="I3766" s="155"/>
      <c r="J3766" s="155"/>
      <c r="K3766" s="155"/>
      <c r="L3766" s="155"/>
      <c r="M3766" s="155"/>
      <c r="N3766" s="155"/>
      <c r="O3766" s="155"/>
      <c r="P3766" s="155"/>
      <c r="Q3766" s="155"/>
      <c r="R3766" s="155"/>
      <c r="S3766" s="155"/>
      <c r="T3766" s="155"/>
      <c r="U3766" s="155"/>
      <c r="V3766" s="155"/>
      <c r="W3766" s="155"/>
      <c r="X3766" s="155"/>
      <c r="Y3766" s="155"/>
      <c r="Z3766" s="155"/>
      <c r="AA3766" s="155"/>
      <c r="AB3766" s="155"/>
      <c r="AC3766" s="155"/>
      <c r="AD3766" s="155"/>
      <c r="AE3766" s="155"/>
      <c r="AF3766" s="155"/>
      <c r="AG3766" s="155"/>
    </row>
    <row r="3767" spans="1:33" x14ac:dyDescent="0.3">
      <c r="A3767" s="155"/>
      <c r="B3767" s="155"/>
      <c r="C3767" s="155"/>
      <c r="D3767" s="155"/>
      <c r="E3767" s="155"/>
      <c r="F3767" s="155"/>
      <c r="G3767" s="155"/>
      <c r="H3767" s="155"/>
      <c r="I3767" s="155"/>
      <c r="J3767" s="155"/>
      <c r="K3767" s="155"/>
      <c r="L3767" s="155"/>
      <c r="M3767" s="155"/>
      <c r="N3767" s="155"/>
      <c r="O3767" s="155"/>
      <c r="P3767" s="155"/>
      <c r="Q3767" s="155"/>
      <c r="R3767" s="155"/>
      <c r="S3767" s="155"/>
      <c r="T3767" s="155"/>
      <c r="U3767" s="155"/>
      <c r="V3767" s="155"/>
      <c r="W3767" s="155"/>
      <c r="X3767" s="155"/>
      <c r="Y3767" s="155"/>
      <c r="Z3767" s="155"/>
      <c r="AA3767" s="155"/>
      <c r="AB3767" s="155"/>
      <c r="AC3767" s="155"/>
      <c r="AD3767" s="155"/>
      <c r="AE3767" s="155"/>
      <c r="AF3767" s="155"/>
      <c r="AG3767" s="155"/>
    </row>
    <row r="3768" spans="1:33" x14ac:dyDescent="0.3">
      <c r="A3768" s="155"/>
      <c r="B3768" s="155"/>
      <c r="C3768" s="155"/>
      <c r="D3768" s="155"/>
      <c r="E3768" s="155"/>
      <c r="F3768" s="155"/>
      <c r="G3768" s="155"/>
      <c r="H3768" s="155"/>
      <c r="I3768" s="155"/>
      <c r="J3768" s="155"/>
      <c r="K3768" s="155"/>
      <c r="L3768" s="155"/>
      <c r="M3768" s="155"/>
      <c r="N3768" s="155"/>
      <c r="O3768" s="155"/>
      <c r="P3768" s="155"/>
      <c r="Q3768" s="155"/>
      <c r="R3768" s="155"/>
      <c r="S3768" s="155"/>
      <c r="T3768" s="155"/>
      <c r="U3768" s="155"/>
      <c r="V3768" s="155"/>
      <c r="W3768" s="155"/>
      <c r="X3768" s="155"/>
      <c r="Y3768" s="155"/>
      <c r="Z3768" s="155"/>
      <c r="AA3768" s="155"/>
      <c r="AB3768" s="155"/>
      <c r="AC3768" s="155"/>
      <c r="AD3768" s="155"/>
      <c r="AE3768" s="155"/>
      <c r="AF3768" s="155"/>
      <c r="AG3768" s="155"/>
    </row>
    <row r="3769" spans="1:33" x14ac:dyDescent="0.3">
      <c r="A3769" s="155"/>
      <c r="B3769" s="155"/>
      <c r="C3769" s="155"/>
      <c r="D3769" s="155"/>
      <c r="E3769" s="155"/>
      <c r="F3769" s="155"/>
      <c r="G3769" s="155"/>
      <c r="H3769" s="155"/>
      <c r="I3769" s="155"/>
      <c r="J3769" s="155"/>
      <c r="K3769" s="155"/>
      <c r="L3769" s="155"/>
      <c r="M3769" s="155"/>
      <c r="N3769" s="155"/>
      <c r="O3769" s="155"/>
      <c r="P3769" s="155"/>
      <c r="Q3769" s="155"/>
      <c r="R3769" s="155"/>
      <c r="S3769" s="155"/>
      <c r="T3769" s="155"/>
      <c r="U3769" s="155"/>
      <c r="V3769" s="155"/>
      <c r="W3769" s="155"/>
      <c r="X3769" s="155"/>
      <c r="Y3769" s="155"/>
      <c r="Z3769" s="155"/>
      <c r="AA3769" s="155"/>
      <c r="AB3769" s="155"/>
      <c r="AC3769" s="155"/>
      <c r="AD3769" s="155"/>
      <c r="AE3769" s="155"/>
      <c r="AF3769" s="155"/>
      <c r="AG3769" s="155"/>
    </row>
    <row r="3770" spans="1:33" x14ac:dyDescent="0.3">
      <c r="A3770" s="155"/>
      <c r="B3770" s="155"/>
      <c r="C3770" s="155"/>
      <c r="D3770" s="155"/>
      <c r="E3770" s="155"/>
      <c r="F3770" s="155"/>
      <c r="G3770" s="155"/>
      <c r="H3770" s="155"/>
      <c r="I3770" s="155"/>
      <c r="J3770" s="155"/>
      <c r="K3770" s="155"/>
      <c r="L3770" s="155"/>
      <c r="M3770" s="155"/>
      <c r="N3770" s="155"/>
      <c r="O3770" s="155"/>
      <c r="P3770" s="155"/>
      <c r="Q3770" s="155"/>
      <c r="R3770" s="155"/>
      <c r="S3770" s="155"/>
      <c r="T3770" s="155"/>
      <c r="U3770" s="155"/>
      <c r="V3770" s="155"/>
      <c r="W3770" s="155"/>
      <c r="X3770" s="155"/>
      <c r="Y3770" s="155"/>
      <c r="Z3770" s="155"/>
      <c r="AA3770" s="155"/>
      <c r="AB3770" s="155"/>
      <c r="AC3770" s="155"/>
      <c r="AD3770" s="155"/>
      <c r="AE3770" s="155"/>
      <c r="AF3770" s="155"/>
      <c r="AG3770" s="155"/>
    </row>
    <row r="3771" spans="1:33" x14ac:dyDescent="0.3">
      <c r="A3771" s="155"/>
      <c r="B3771" s="155"/>
      <c r="C3771" s="155"/>
      <c r="D3771" s="155"/>
      <c r="E3771" s="155"/>
      <c r="F3771" s="155"/>
      <c r="G3771" s="155"/>
      <c r="H3771" s="155"/>
      <c r="I3771" s="155"/>
      <c r="J3771" s="155"/>
      <c r="K3771" s="155"/>
      <c r="L3771" s="155"/>
      <c r="M3771" s="155"/>
      <c r="N3771" s="155"/>
      <c r="O3771" s="155"/>
      <c r="P3771" s="155"/>
      <c r="Q3771" s="155"/>
      <c r="R3771" s="155"/>
      <c r="S3771" s="155"/>
      <c r="T3771" s="155"/>
      <c r="U3771" s="155"/>
      <c r="V3771" s="155"/>
      <c r="W3771" s="155"/>
      <c r="X3771" s="155"/>
      <c r="Y3771" s="155"/>
      <c r="Z3771" s="155"/>
      <c r="AA3771" s="155"/>
      <c r="AB3771" s="155"/>
      <c r="AC3771" s="155"/>
      <c r="AD3771" s="155"/>
      <c r="AE3771" s="155"/>
      <c r="AF3771" s="155"/>
      <c r="AG3771" s="155"/>
    </row>
    <row r="3772" spans="1:33" x14ac:dyDescent="0.3">
      <c r="A3772" s="155"/>
      <c r="B3772" s="155"/>
      <c r="C3772" s="155"/>
      <c r="D3772" s="155"/>
      <c r="E3772" s="155"/>
      <c r="F3772" s="155"/>
      <c r="G3772" s="155"/>
      <c r="H3772" s="155"/>
      <c r="I3772" s="155"/>
      <c r="J3772" s="155"/>
      <c r="K3772" s="155"/>
      <c r="L3772" s="155"/>
      <c r="M3772" s="155"/>
      <c r="N3772" s="155"/>
      <c r="O3772" s="155"/>
      <c r="P3772" s="155"/>
      <c r="Q3772" s="155"/>
      <c r="R3772" s="155"/>
      <c r="S3772" s="155"/>
      <c r="T3772" s="155"/>
      <c r="U3772" s="155"/>
      <c r="V3772" s="155"/>
      <c r="W3772" s="155"/>
      <c r="X3772" s="155"/>
      <c r="Y3772" s="155"/>
      <c r="Z3772" s="155"/>
      <c r="AA3772" s="155"/>
      <c r="AB3772" s="155"/>
      <c r="AC3772" s="155"/>
      <c r="AD3772" s="155"/>
      <c r="AE3772" s="155"/>
      <c r="AF3772" s="155"/>
      <c r="AG3772" s="155"/>
    </row>
    <row r="3773" spans="1:33" x14ac:dyDescent="0.3">
      <c r="A3773" s="155"/>
      <c r="B3773" s="155"/>
      <c r="C3773" s="155"/>
      <c r="D3773" s="155"/>
      <c r="E3773" s="155"/>
      <c r="F3773" s="155"/>
      <c r="G3773" s="155"/>
      <c r="H3773" s="155"/>
      <c r="I3773" s="155"/>
      <c r="J3773" s="155"/>
      <c r="K3773" s="155"/>
      <c r="L3773" s="155"/>
      <c r="M3773" s="155"/>
      <c r="N3773" s="155"/>
      <c r="O3773" s="155"/>
      <c r="P3773" s="155"/>
      <c r="Q3773" s="155"/>
      <c r="R3773" s="155"/>
      <c r="S3773" s="155"/>
      <c r="T3773" s="155"/>
      <c r="U3773" s="155"/>
      <c r="V3773" s="155"/>
      <c r="W3773" s="155"/>
      <c r="X3773" s="155"/>
      <c r="Y3773" s="155"/>
      <c r="Z3773" s="155"/>
      <c r="AA3773" s="155"/>
      <c r="AB3773" s="155"/>
      <c r="AC3773" s="155"/>
      <c r="AD3773" s="155"/>
      <c r="AE3773" s="155"/>
      <c r="AF3773" s="155"/>
      <c r="AG3773" s="155"/>
    </row>
    <row r="3774" spans="1:33" x14ac:dyDescent="0.3">
      <c r="A3774" s="155"/>
      <c r="B3774" s="155"/>
      <c r="C3774" s="155"/>
      <c r="D3774" s="155"/>
      <c r="E3774" s="155"/>
      <c r="F3774" s="155"/>
      <c r="G3774" s="155"/>
      <c r="H3774" s="155"/>
      <c r="I3774" s="155"/>
      <c r="J3774" s="155"/>
      <c r="K3774" s="155"/>
      <c r="L3774" s="155"/>
      <c r="M3774" s="155"/>
      <c r="N3774" s="155"/>
      <c r="O3774" s="155"/>
      <c r="P3774" s="155"/>
      <c r="Q3774" s="155"/>
      <c r="R3774" s="155"/>
      <c r="S3774" s="155"/>
      <c r="T3774" s="155"/>
      <c r="U3774" s="155"/>
      <c r="V3774" s="155"/>
      <c r="W3774" s="155"/>
      <c r="X3774" s="155"/>
      <c r="Y3774" s="155"/>
      <c r="Z3774" s="155"/>
      <c r="AA3774" s="155"/>
      <c r="AB3774" s="155"/>
      <c r="AC3774" s="155"/>
      <c r="AD3774" s="155"/>
      <c r="AE3774" s="155"/>
      <c r="AF3774" s="155"/>
      <c r="AG3774" s="155"/>
    </row>
    <row r="3775" spans="1:33" x14ac:dyDescent="0.3">
      <c r="A3775" s="155"/>
      <c r="B3775" s="155"/>
      <c r="C3775" s="155"/>
      <c r="D3775" s="155"/>
      <c r="E3775" s="155"/>
      <c r="F3775" s="155"/>
      <c r="G3775" s="155"/>
      <c r="H3775" s="155"/>
      <c r="I3775" s="155"/>
      <c r="J3775" s="155"/>
      <c r="K3775" s="155"/>
      <c r="L3775" s="155"/>
      <c r="M3775" s="155"/>
      <c r="N3775" s="155"/>
      <c r="O3775" s="155"/>
      <c r="P3775" s="155"/>
      <c r="Q3775" s="155"/>
      <c r="R3775" s="155"/>
      <c r="S3775" s="155"/>
      <c r="T3775" s="155"/>
      <c r="U3775" s="155"/>
      <c r="V3775" s="155"/>
      <c r="W3775" s="155"/>
      <c r="X3775" s="155"/>
      <c r="Y3775" s="155"/>
      <c r="Z3775" s="155"/>
      <c r="AA3775" s="155"/>
      <c r="AB3775" s="155"/>
      <c r="AC3775" s="155"/>
      <c r="AD3775" s="155"/>
      <c r="AE3775" s="155"/>
      <c r="AF3775" s="155"/>
      <c r="AG3775" s="155"/>
    </row>
    <row r="3776" spans="1:33" x14ac:dyDescent="0.3">
      <c r="A3776" s="155"/>
      <c r="B3776" s="155"/>
      <c r="C3776" s="155"/>
      <c r="D3776" s="155"/>
      <c r="E3776" s="155"/>
      <c r="F3776" s="155"/>
      <c r="G3776" s="155"/>
      <c r="H3776" s="155"/>
      <c r="I3776" s="155"/>
      <c r="J3776" s="155"/>
      <c r="K3776" s="155"/>
      <c r="L3776" s="155"/>
      <c r="M3776" s="155"/>
      <c r="N3776" s="155"/>
      <c r="O3776" s="155"/>
      <c r="P3776" s="155"/>
      <c r="Q3776" s="155"/>
      <c r="R3776" s="155"/>
      <c r="S3776" s="155"/>
      <c r="T3776" s="155"/>
      <c r="U3776" s="155"/>
      <c r="V3776" s="155"/>
      <c r="W3776" s="155"/>
      <c r="X3776" s="155"/>
      <c r="Y3776" s="155"/>
      <c r="Z3776" s="155"/>
      <c r="AA3776" s="155"/>
      <c r="AB3776" s="155"/>
      <c r="AC3776" s="155"/>
      <c r="AD3776" s="155"/>
      <c r="AE3776" s="155"/>
      <c r="AF3776" s="155"/>
      <c r="AG3776" s="155"/>
    </row>
    <row r="3777" spans="1:33" x14ac:dyDescent="0.3">
      <c r="A3777" s="155"/>
      <c r="B3777" s="155"/>
      <c r="C3777" s="155"/>
      <c r="D3777" s="155"/>
      <c r="E3777" s="155"/>
      <c r="F3777" s="155"/>
      <c r="G3777" s="155"/>
      <c r="H3777" s="155"/>
      <c r="I3777" s="155"/>
      <c r="J3777" s="155"/>
      <c r="K3777" s="155"/>
      <c r="L3777" s="155"/>
      <c r="M3777" s="155"/>
      <c r="N3777" s="155"/>
      <c r="O3777" s="155"/>
      <c r="P3777" s="155"/>
      <c r="Q3777" s="155"/>
      <c r="R3777" s="155"/>
      <c r="S3777" s="155"/>
      <c r="T3777" s="155"/>
      <c r="U3777" s="155"/>
      <c r="V3777" s="155"/>
      <c r="W3777" s="155"/>
      <c r="X3777" s="155"/>
      <c r="Y3777" s="155"/>
      <c r="Z3777" s="155"/>
      <c r="AA3777" s="155"/>
      <c r="AB3777" s="155"/>
      <c r="AC3777" s="155"/>
      <c r="AD3777" s="155"/>
      <c r="AE3777" s="155"/>
      <c r="AF3777" s="155"/>
      <c r="AG3777" s="155"/>
    </row>
    <row r="3778" spans="1:33" x14ac:dyDescent="0.3">
      <c r="A3778" s="155"/>
      <c r="B3778" s="155"/>
      <c r="C3778" s="155"/>
      <c r="D3778" s="155"/>
      <c r="E3778" s="155"/>
      <c r="F3778" s="155"/>
      <c r="G3778" s="155"/>
      <c r="H3778" s="155"/>
      <c r="I3778" s="155"/>
      <c r="J3778" s="155"/>
      <c r="K3778" s="155"/>
      <c r="L3778" s="155"/>
      <c r="M3778" s="155"/>
      <c r="N3778" s="155"/>
      <c r="O3778" s="155"/>
      <c r="P3778" s="155"/>
      <c r="Q3778" s="155"/>
      <c r="R3778" s="155"/>
      <c r="S3778" s="155"/>
      <c r="T3778" s="155"/>
      <c r="U3778" s="155"/>
      <c r="V3778" s="155"/>
      <c r="W3778" s="155"/>
      <c r="X3778" s="155"/>
      <c r="Y3778" s="155"/>
      <c r="Z3778" s="155"/>
      <c r="AA3778" s="155"/>
      <c r="AB3778" s="155"/>
      <c r="AC3778" s="155"/>
      <c r="AD3778" s="155"/>
      <c r="AE3778" s="155"/>
      <c r="AF3778" s="155"/>
      <c r="AG3778" s="155"/>
    </row>
    <row r="3779" spans="1:33" x14ac:dyDescent="0.3">
      <c r="A3779" s="155"/>
      <c r="B3779" s="155"/>
      <c r="C3779" s="155"/>
      <c r="D3779" s="155"/>
      <c r="E3779" s="155"/>
      <c r="F3779" s="155"/>
      <c r="G3779" s="155"/>
      <c r="H3779" s="155"/>
      <c r="I3779" s="155"/>
      <c r="J3779" s="155"/>
      <c r="K3779" s="155"/>
      <c r="L3779" s="155"/>
      <c r="M3779" s="155"/>
      <c r="N3779" s="155"/>
      <c r="O3779" s="155"/>
      <c r="P3779" s="155"/>
      <c r="Q3779" s="155"/>
      <c r="R3779" s="155"/>
      <c r="S3779" s="155"/>
      <c r="T3779" s="155"/>
      <c r="U3779" s="155"/>
      <c r="V3779" s="155"/>
      <c r="W3779" s="155"/>
      <c r="X3779" s="155"/>
      <c r="Y3779" s="155"/>
      <c r="Z3779" s="155"/>
      <c r="AA3779" s="155"/>
      <c r="AB3779" s="155"/>
      <c r="AC3779" s="155"/>
      <c r="AD3779" s="155"/>
      <c r="AE3779" s="155"/>
      <c r="AF3779" s="155"/>
      <c r="AG3779" s="155"/>
    </row>
    <row r="3780" spans="1:33" x14ac:dyDescent="0.3">
      <c r="A3780" s="155"/>
      <c r="B3780" s="155"/>
      <c r="C3780" s="155"/>
      <c r="D3780" s="155"/>
      <c r="E3780" s="155"/>
      <c r="F3780" s="155"/>
      <c r="G3780" s="155"/>
      <c r="H3780" s="155"/>
      <c r="I3780" s="155"/>
      <c r="J3780" s="155"/>
      <c r="K3780" s="155"/>
      <c r="L3780" s="155"/>
      <c r="M3780" s="155"/>
      <c r="N3780" s="155"/>
      <c r="O3780" s="155"/>
      <c r="P3780" s="155"/>
      <c r="Q3780" s="155"/>
      <c r="R3780" s="155"/>
      <c r="S3780" s="155"/>
      <c r="T3780" s="155"/>
      <c r="U3780" s="155"/>
      <c r="V3780" s="155"/>
      <c r="W3780" s="155"/>
      <c r="X3780" s="155"/>
      <c r="Y3780" s="155"/>
      <c r="Z3780" s="155"/>
      <c r="AA3780" s="155"/>
      <c r="AB3780" s="155"/>
      <c r="AC3780" s="155"/>
      <c r="AD3780" s="155"/>
      <c r="AE3780" s="155"/>
      <c r="AF3780" s="155"/>
      <c r="AG3780" s="155"/>
    </row>
    <row r="3781" spans="1:33" x14ac:dyDescent="0.3">
      <c r="A3781" s="155"/>
      <c r="B3781" s="155"/>
      <c r="C3781" s="155"/>
      <c r="D3781" s="155"/>
      <c r="E3781" s="155"/>
      <c r="F3781" s="155"/>
      <c r="G3781" s="155"/>
      <c r="H3781" s="155"/>
      <c r="I3781" s="155"/>
      <c r="J3781" s="155"/>
      <c r="K3781" s="155"/>
      <c r="L3781" s="155"/>
      <c r="M3781" s="155"/>
      <c r="N3781" s="155"/>
      <c r="O3781" s="155"/>
      <c r="P3781" s="155"/>
      <c r="Q3781" s="155"/>
      <c r="R3781" s="155"/>
      <c r="S3781" s="155"/>
      <c r="T3781" s="155"/>
      <c r="U3781" s="155"/>
      <c r="V3781" s="155"/>
      <c r="W3781" s="155"/>
      <c r="X3781" s="155"/>
      <c r="Y3781" s="155"/>
      <c r="Z3781" s="155"/>
      <c r="AA3781" s="155"/>
      <c r="AB3781" s="155"/>
      <c r="AC3781" s="155"/>
      <c r="AD3781" s="155"/>
      <c r="AE3781" s="155"/>
      <c r="AF3781" s="155"/>
      <c r="AG3781" s="155"/>
    </row>
    <row r="3782" spans="1:33" x14ac:dyDescent="0.3">
      <c r="A3782" s="155"/>
      <c r="B3782" s="155"/>
      <c r="C3782" s="155"/>
      <c r="D3782" s="155"/>
      <c r="E3782" s="155"/>
      <c r="F3782" s="155"/>
      <c r="G3782" s="155"/>
      <c r="H3782" s="155"/>
      <c r="I3782" s="155"/>
      <c r="J3782" s="155"/>
      <c r="K3782" s="155"/>
      <c r="L3782" s="155"/>
      <c r="M3782" s="155"/>
      <c r="N3782" s="155"/>
      <c r="O3782" s="155"/>
      <c r="P3782" s="155"/>
      <c r="Q3782" s="155"/>
      <c r="R3782" s="155"/>
      <c r="S3782" s="155"/>
      <c r="T3782" s="155"/>
      <c r="U3782" s="155"/>
      <c r="V3782" s="155"/>
      <c r="W3782" s="155"/>
      <c r="X3782" s="155"/>
      <c r="Y3782" s="155"/>
      <c r="Z3782" s="155"/>
      <c r="AA3782" s="155"/>
      <c r="AB3782" s="155"/>
      <c r="AC3782" s="155"/>
      <c r="AD3782" s="155"/>
      <c r="AE3782" s="155"/>
      <c r="AF3782" s="155"/>
      <c r="AG3782" s="155"/>
    </row>
    <row r="3783" spans="1:33" x14ac:dyDescent="0.3">
      <c r="A3783" s="155"/>
      <c r="B3783" s="155"/>
      <c r="C3783" s="155"/>
      <c r="D3783" s="155"/>
      <c r="E3783" s="155"/>
      <c r="F3783" s="155"/>
      <c r="G3783" s="155"/>
      <c r="H3783" s="155"/>
      <c r="I3783" s="155"/>
      <c r="J3783" s="155"/>
      <c r="K3783" s="155"/>
      <c r="L3783" s="155"/>
      <c r="M3783" s="155"/>
      <c r="N3783" s="155"/>
      <c r="O3783" s="155"/>
      <c r="P3783" s="155"/>
      <c r="Q3783" s="155"/>
      <c r="R3783" s="155"/>
      <c r="S3783" s="155"/>
      <c r="T3783" s="155"/>
      <c r="U3783" s="155"/>
      <c r="V3783" s="155"/>
      <c r="W3783" s="155"/>
      <c r="X3783" s="155"/>
      <c r="Y3783" s="155"/>
      <c r="Z3783" s="155"/>
      <c r="AA3783" s="155"/>
      <c r="AB3783" s="155"/>
      <c r="AC3783" s="155"/>
      <c r="AD3783" s="155"/>
      <c r="AE3783" s="155"/>
      <c r="AF3783" s="155"/>
      <c r="AG3783" s="155"/>
    </row>
    <row r="3784" spans="1:33" x14ac:dyDescent="0.3">
      <c r="A3784" s="155"/>
      <c r="B3784" s="155"/>
      <c r="C3784" s="155"/>
      <c r="D3784" s="155"/>
      <c r="E3784" s="155"/>
      <c r="F3784" s="155"/>
      <c r="G3784" s="155"/>
      <c r="H3784" s="155"/>
      <c r="I3784" s="155"/>
      <c r="J3784" s="155"/>
      <c r="K3784" s="155"/>
      <c r="L3784" s="155"/>
      <c r="M3784" s="155"/>
      <c r="N3784" s="155"/>
      <c r="O3784" s="155"/>
      <c r="P3784" s="155"/>
      <c r="Q3784" s="155"/>
      <c r="R3784" s="155"/>
      <c r="S3784" s="155"/>
      <c r="T3784" s="155"/>
      <c r="U3784" s="155"/>
      <c r="V3784" s="155"/>
      <c r="W3784" s="155"/>
      <c r="X3784" s="155"/>
      <c r="Y3784" s="155"/>
      <c r="Z3784" s="155"/>
      <c r="AA3784" s="155"/>
      <c r="AB3784" s="155"/>
      <c r="AC3784" s="155"/>
      <c r="AD3784" s="155"/>
      <c r="AE3784" s="155"/>
      <c r="AF3784" s="155"/>
      <c r="AG3784" s="155"/>
    </row>
    <row r="3785" spans="1:33" x14ac:dyDescent="0.3">
      <c r="A3785" s="155"/>
      <c r="B3785" s="155"/>
      <c r="C3785" s="155"/>
      <c r="D3785" s="155"/>
      <c r="E3785" s="155"/>
      <c r="F3785" s="155"/>
      <c r="G3785" s="155"/>
      <c r="H3785" s="155"/>
      <c r="I3785" s="155"/>
      <c r="J3785" s="155"/>
      <c r="K3785" s="155"/>
      <c r="L3785" s="155"/>
      <c r="M3785" s="155"/>
      <c r="N3785" s="155"/>
      <c r="O3785" s="155"/>
      <c r="P3785" s="155"/>
      <c r="Q3785" s="155"/>
      <c r="R3785" s="155"/>
      <c r="S3785" s="155"/>
      <c r="T3785" s="155"/>
      <c r="U3785" s="155"/>
      <c r="V3785" s="155"/>
      <c r="W3785" s="155"/>
      <c r="X3785" s="155"/>
      <c r="Y3785" s="155"/>
      <c r="Z3785" s="155"/>
      <c r="AA3785" s="155"/>
      <c r="AB3785" s="155"/>
      <c r="AC3785" s="155"/>
      <c r="AD3785" s="155"/>
      <c r="AE3785" s="155"/>
      <c r="AF3785" s="155"/>
      <c r="AG3785" s="155"/>
    </row>
    <row r="3786" spans="1:33" x14ac:dyDescent="0.3">
      <c r="A3786" s="155"/>
      <c r="B3786" s="155"/>
      <c r="C3786" s="155"/>
      <c r="D3786" s="155"/>
      <c r="E3786" s="155"/>
      <c r="F3786" s="155"/>
      <c r="G3786" s="155"/>
      <c r="H3786" s="155"/>
      <c r="I3786" s="155"/>
      <c r="J3786" s="155"/>
      <c r="K3786" s="155"/>
      <c r="L3786" s="155"/>
      <c r="M3786" s="155"/>
      <c r="N3786" s="155"/>
      <c r="O3786" s="155"/>
      <c r="P3786" s="155"/>
      <c r="Q3786" s="155"/>
      <c r="R3786" s="155"/>
      <c r="S3786" s="155"/>
      <c r="T3786" s="155"/>
      <c r="U3786" s="155"/>
      <c r="V3786" s="155"/>
      <c r="W3786" s="155"/>
      <c r="X3786" s="155"/>
      <c r="Y3786" s="155"/>
      <c r="Z3786" s="155"/>
      <c r="AA3786" s="155"/>
      <c r="AB3786" s="155"/>
      <c r="AC3786" s="155"/>
      <c r="AD3786" s="155"/>
      <c r="AE3786" s="155"/>
      <c r="AF3786" s="155"/>
      <c r="AG3786" s="155"/>
    </row>
    <row r="3787" spans="1:33" x14ac:dyDescent="0.3">
      <c r="A3787" s="155"/>
      <c r="B3787" s="155"/>
      <c r="C3787" s="155"/>
      <c r="D3787" s="155"/>
      <c r="E3787" s="155"/>
      <c r="F3787" s="155"/>
      <c r="G3787" s="155"/>
      <c r="H3787" s="155"/>
      <c r="I3787" s="155"/>
      <c r="J3787" s="155"/>
      <c r="K3787" s="155"/>
      <c r="L3787" s="155"/>
      <c r="M3787" s="155"/>
      <c r="N3787" s="155"/>
      <c r="O3787" s="155"/>
      <c r="P3787" s="155"/>
      <c r="Q3787" s="155"/>
      <c r="R3787" s="155"/>
      <c r="S3787" s="155"/>
      <c r="T3787" s="155"/>
      <c r="U3787" s="155"/>
      <c r="V3787" s="155"/>
      <c r="W3787" s="155"/>
      <c r="X3787" s="155"/>
      <c r="Y3787" s="155"/>
      <c r="Z3787" s="155"/>
      <c r="AA3787" s="155"/>
      <c r="AB3787" s="155"/>
      <c r="AC3787" s="155"/>
      <c r="AD3787" s="155"/>
      <c r="AE3787" s="155"/>
      <c r="AF3787" s="155"/>
      <c r="AG3787" s="155"/>
    </row>
    <row r="3788" spans="1:33" x14ac:dyDescent="0.3">
      <c r="A3788" s="155"/>
      <c r="B3788" s="155"/>
      <c r="C3788" s="155"/>
      <c r="D3788" s="155"/>
      <c r="E3788" s="155"/>
      <c r="F3788" s="155"/>
      <c r="G3788" s="155"/>
      <c r="H3788" s="155"/>
      <c r="I3788" s="155"/>
      <c r="J3788" s="155"/>
      <c r="K3788" s="155"/>
      <c r="L3788" s="155"/>
      <c r="M3788" s="155"/>
      <c r="N3788" s="155"/>
      <c r="O3788" s="155"/>
      <c r="P3788" s="155"/>
      <c r="Q3788" s="155"/>
      <c r="R3788" s="155"/>
      <c r="S3788" s="155"/>
      <c r="T3788" s="155"/>
      <c r="U3788" s="155"/>
      <c r="V3788" s="155"/>
      <c r="W3788" s="155"/>
      <c r="X3788" s="155"/>
      <c r="Y3788" s="155"/>
      <c r="Z3788" s="155"/>
      <c r="AA3788" s="155"/>
      <c r="AB3788" s="155"/>
      <c r="AC3788" s="155"/>
      <c r="AD3788" s="155"/>
      <c r="AE3788" s="155"/>
      <c r="AF3788" s="155"/>
      <c r="AG3788" s="155"/>
    </row>
    <row r="3789" spans="1:33" x14ac:dyDescent="0.3">
      <c r="A3789" s="155"/>
      <c r="B3789" s="155"/>
      <c r="C3789" s="155"/>
      <c r="D3789" s="155"/>
      <c r="E3789" s="155"/>
      <c r="F3789" s="155"/>
      <c r="G3789" s="155"/>
      <c r="H3789" s="155"/>
      <c r="I3789" s="155"/>
      <c r="J3789" s="155"/>
      <c r="K3789" s="155"/>
      <c r="L3789" s="155"/>
      <c r="M3789" s="155"/>
      <c r="N3789" s="155"/>
      <c r="O3789" s="155"/>
      <c r="P3789" s="155"/>
      <c r="Q3789" s="155"/>
      <c r="R3789" s="155"/>
      <c r="S3789" s="155"/>
      <c r="T3789" s="155"/>
      <c r="U3789" s="155"/>
      <c r="V3789" s="155"/>
      <c r="W3789" s="155"/>
      <c r="X3789" s="155"/>
      <c r="Y3789" s="155"/>
      <c r="Z3789" s="155"/>
      <c r="AA3789" s="155"/>
      <c r="AB3789" s="155"/>
      <c r="AC3789" s="155"/>
      <c r="AD3789" s="155"/>
      <c r="AE3789" s="155"/>
      <c r="AF3789" s="155"/>
      <c r="AG3789" s="155"/>
    </row>
    <row r="3790" spans="1:33" x14ac:dyDescent="0.3">
      <c r="A3790" s="155"/>
      <c r="B3790" s="155"/>
      <c r="C3790" s="155"/>
      <c r="D3790" s="155"/>
      <c r="E3790" s="155"/>
      <c r="F3790" s="155"/>
      <c r="G3790" s="155"/>
      <c r="H3790" s="155"/>
      <c r="I3790" s="155"/>
      <c r="J3790" s="155"/>
      <c r="K3790" s="155"/>
      <c r="L3790" s="155"/>
      <c r="M3790" s="155"/>
      <c r="N3790" s="155"/>
      <c r="O3790" s="155"/>
      <c r="P3790" s="155"/>
      <c r="Q3790" s="155"/>
      <c r="R3790" s="155"/>
      <c r="S3790" s="155"/>
      <c r="T3790" s="155"/>
      <c r="U3790" s="155"/>
      <c r="V3790" s="155"/>
      <c r="W3790" s="155"/>
      <c r="X3790" s="155"/>
      <c r="Y3790" s="155"/>
      <c r="Z3790" s="155"/>
      <c r="AA3790" s="155"/>
      <c r="AB3790" s="155"/>
      <c r="AC3790" s="155"/>
      <c r="AD3790" s="155"/>
      <c r="AE3790" s="155"/>
      <c r="AF3790" s="155"/>
      <c r="AG3790" s="155"/>
    </row>
    <row r="3791" spans="1:33" x14ac:dyDescent="0.3">
      <c r="A3791" s="155"/>
      <c r="B3791" s="155"/>
      <c r="C3791" s="155"/>
      <c r="D3791" s="155"/>
      <c r="E3791" s="155"/>
      <c r="F3791" s="155"/>
      <c r="G3791" s="155"/>
      <c r="H3791" s="155"/>
      <c r="I3791" s="155"/>
      <c r="J3791" s="155"/>
      <c r="K3791" s="155"/>
      <c r="L3791" s="155"/>
      <c r="M3791" s="155"/>
      <c r="N3791" s="155"/>
      <c r="O3791" s="155"/>
      <c r="P3791" s="155"/>
      <c r="Q3791" s="155"/>
      <c r="R3791" s="155"/>
      <c r="S3791" s="155"/>
      <c r="T3791" s="155"/>
      <c r="U3791" s="155"/>
      <c r="V3791" s="155"/>
      <c r="W3791" s="155"/>
      <c r="X3791" s="155"/>
      <c r="Y3791" s="155"/>
      <c r="Z3791" s="155"/>
      <c r="AA3791" s="155"/>
      <c r="AB3791" s="155"/>
      <c r="AC3791" s="155"/>
      <c r="AD3791" s="155"/>
      <c r="AE3791" s="155"/>
      <c r="AF3791" s="155"/>
      <c r="AG3791" s="155"/>
    </row>
    <row r="3792" spans="1:33" x14ac:dyDescent="0.3">
      <c r="A3792" s="155"/>
      <c r="B3792" s="155"/>
      <c r="C3792" s="155"/>
      <c r="D3792" s="155"/>
      <c r="E3792" s="155"/>
      <c r="F3792" s="155"/>
      <c r="G3792" s="155"/>
      <c r="H3792" s="155"/>
      <c r="I3792" s="155"/>
      <c r="J3792" s="155"/>
      <c r="K3792" s="155"/>
      <c r="L3792" s="155"/>
      <c r="M3792" s="155"/>
      <c r="N3792" s="155"/>
      <c r="O3792" s="155"/>
      <c r="P3792" s="155"/>
      <c r="Q3792" s="155"/>
      <c r="R3792" s="155"/>
      <c r="S3792" s="155"/>
      <c r="T3792" s="155"/>
      <c r="U3792" s="155"/>
      <c r="V3792" s="155"/>
      <c r="W3792" s="155"/>
      <c r="X3792" s="155"/>
      <c r="Y3792" s="155"/>
      <c r="Z3792" s="155"/>
      <c r="AA3792" s="155"/>
      <c r="AB3792" s="155"/>
      <c r="AC3792" s="155"/>
      <c r="AD3792" s="155"/>
      <c r="AE3792" s="155"/>
      <c r="AF3792" s="155"/>
      <c r="AG3792" s="155"/>
    </row>
    <row r="3793" spans="1:33" x14ac:dyDescent="0.3">
      <c r="A3793" s="155"/>
      <c r="B3793" s="155"/>
      <c r="C3793" s="155"/>
      <c r="D3793" s="155"/>
      <c r="E3793" s="155"/>
      <c r="F3793" s="155"/>
      <c r="G3793" s="155"/>
      <c r="H3793" s="155"/>
      <c r="I3793" s="155"/>
      <c r="J3793" s="155"/>
      <c r="K3793" s="155"/>
      <c r="L3793" s="155"/>
      <c r="M3793" s="155"/>
      <c r="N3793" s="155"/>
      <c r="O3793" s="155"/>
      <c r="P3793" s="155"/>
      <c r="Q3793" s="155"/>
      <c r="R3793" s="155"/>
      <c r="S3793" s="155"/>
      <c r="T3793" s="155"/>
      <c r="U3793" s="155"/>
      <c r="V3793" s="155"/>
      <c r="W3793" s="155"/>
      <c r="X3793" s="155"/>
      <c r="Y3793" s="155"/>
      <c r="Z3793" s="155"/>
      <c r="AA3793" s="155"/>
      <c r="AB3793" s="155"/>
      <c r="AC3793" s="155"/>
      <c r="AD3793" s="155"/>
      <c r="AE3793" s="155"/>
      <c r="AF3793" s="155"/>
      <c r="AG3793" s="155"/>
    </row>
    <row r="3794" spans="1:33" x14ac:dyDescent="0.3">
      <c r="A3794" s="155"/>
      <c r="B3794" s="155"/>
      <c r="C3794" s="155"/>
      <c r="D3794" s="155"/>
      <c r="E3794" s="155"/>
      <c r="F3794" s="155"/>
      <c r="G3794" s="155"/>
      <c r="H3794" s="155"/>
      <c r="I3794" s="155"/>
      <c r="J3794" s="155"/>
      <c r="K3794" s="155"/>
      <c r="L3794" s="155"/>
      <c r="M3794" s="155"/>
      <c r="N3794" s="155"/>
      <c r="O3794" s="155"/>
      <c r="P3794" s="155"/>
      <c r="Q3794" s="155"/>
      <c r="R3794" s="155"/>
      <c r="S3794" s="155"/>
      <c r="T3794" s="155"/>
      <c r="U3794" s="155"/>
      <c r="V3794" s="155"/>
      <c r="W3794" s="155"/>
      <c r="X3794" s="155"/>
      <c r="Y3794" s="155"/>
      <c r="Z3794" s="155"/>
      <c r="AA3794" s="155"/>
      <c r="AB3794" s="155"/>
      <c r="AC3794" s="155"/>
      <c r="AD3794" s="155"/>
      <c r="AE3794" s="155"/>
      <c r="AF3794" s="155"/>
      <c r="AG3794" s="155"/>
    </row>
    <row r="3795" spans="1:33" x14ac:dyDescent="0.3">
      <c r="A3795" s="155"/>
      <c r="B3795" s="155"/>
      <c r="C3795" s="155"/>
      <c r="D3795" s="155"/>
      <c r="E3795" s="155"/>
      <c r="F3795" s="155"/>
      <c r="G3795" s="155"/>
      <c r="H3795" s="155"/>
      <c r="I3795" s="155"/>
      <c r="J3795" s="155"/>
      <c r="K3795" s="155"/>
      <c r="L3795" s="155"/>
      <c r="M3795" s="155"/>
      <c r="N3795" s="155"/>
      <c r="O3795" s="155"/>
      <c r="P3795" s="155"/>
      <c r="Q3795" s="155"/>
      <c r="R3795" s="155"/>
      <c r="S3795" s="155"/>
      <c r="T3795" s="155"/>
      <c r="U3795" s="155"/>
      <c r="V3795" s="155"/>
      <c r="W3795" s="155"/>
      <c r="X3795" s="155"/>
      <c r="Y3795" s="155"/>
      <c r="Z3795" s="155"/>
      <c r="AA3795" s="155"/>
      <c r="AB3795" s="155"/>
      <c r="AC3795" s="155"/>
      <c r="AD3795" s="155"/>
      <c r="AE3795" s="155"/>
      <c r="AF3795" s="155"/>
      <c r="AG3795" s="155"/>
    </row>
    <row r="3796" spans="1:33" x14ac:dyDescent="0.3">
      <c r="A3796" s="155"/>
      <c r="B3796" s="155"/>
      <c r="C3796" s="155"/>
      <c r="D3796" s="155"/>
      <c r="E3796" s="155"/>
      <c r="F3796" s="155"/>
      <c r="G3796" s="155"/>
      <c r="H3796" s="155"/>
      <c r="I3796" s="155"/>
      <c r="J3796" s="155"/>
      <c r="K3796" s="155"/>
      <c r="L3796" s="155"/>
      <c r="M3796" s="155"/>
      <c r="N3796" s="155"/>
      <c r="O3796" s="155"/>
      <c r="P3796" s="155"/>
      <c r="Q3796" s="155"/>
      <c r="R3796" s="155"/>
      <c r="S3796" s="155"/>
      <c r="T3796" s="155"/>
      <c r="U3796" s="155"/>
      <c r="V3796" s="155"/>
      <c r="W3796" s="155"/>
      <c r="X3796" s="155"/>
      <c r="Y3796" s="155"/>
      <c r="Z3796" s="155"/>
      <c r="AA3796" s="155"/>
      <c r="AB3796" s="155"/>
      <c r="AC3796" s="155"/>
      <c r="AD3796" s="155"/>
      <c r="AE3796" s="155"/>
      <c r="AF3796" s="155"/>
      <c r="AG3796" s="155"/>
    </row>
    <row r="3797" spans="1:33" x14ac:dyDescent="0.3">
      <c r="A3797" s="155"/>
      <c r="B3797" s="155"/>
      <c r="C3797" s="155"/>
      <c r="D3797" s="155"/>
      <c r="E3797" s="155"/>
      <c r="F3797" s="155"/>
      <c r="G3797" s="155"/>
      <c r="H3797" s="155"/>
      <c r="I3797" s="155"/>
      <c r="J3797" s="155"/>
      <c r="K3797" s="155"/>
      <c r="L3797" s="155"/>
      <c r="M3797" s="155"/>
      <c r="N3797" s="155"/>
      <c r="O3797" s="155"/>
      <c r="P3797" s="155"/>
      <c r="Q3797" s="155"/>
      <c r="R3797" s="155"/>
      <c r="S3797" s="155"/>
      <c r="T3797" s="155"/>
      <c r="U3797" s="155"/>
      <c r="V3797" s="155"/>
      <c r="W3797" s="155"/>
      <c r="X3797" s="155"/>
      <c r="Y3797" s="155"/>
      <c r="Z3797" s="155"/>
      <c r="AA3797" s="155"/>
      <c r="AB3797" s="155"/>
      <c r="AC3797" s="155"/>
      <c r="AD3797" s="155"/>
      <c r="AE3797" s="155"/>
      <c r="AF3797" s="155"/>
      <c r="AG3797" s="155"/>
    </row>
    <row r="3798" spans="1:33" x14ac:dyDescent="0.3">
      <c r="A3798" s="155"/>
      <c r="B3798" s="155"/>
      <c r="C3798" s="155"/>
      <c r="D3798" s="155"/>
      <c r="E3798" s="155"/>
      <c r="F3798" s="155"/>
      <c r="G3798" s="155"/>
      <c r="H3798" s="155"/>
      <c r="I3798" s="155"/>
      <c r="J3798" s="155"/>
      <c r="K3798" s="155"/>
      <c r="L3798" s="155"/>
      <c r="M3798" s="155"/>
      <c r="N3798" s="155"/>
      <c r="O3798" s="155"/>
      <c r="P3798" s="155"/>
      <c r="Q3798" s="155"/>
      <c r="R3798" s="155"/>
      <c r="S3798" s="155"/>
      <c r="T3798" s="155"/>
      <c r="U3798" s="155"/>
      <c r="V3798" s="155"/>
      <c r="W3798" s="155"/>
      <c r="X3798" s="155"/>
      <c r="Y3798" s="155"/>
      <c r="Z3798" s="155"/>
      <c r="AA3798" s="155"/>
      <c r="AB3798" s="155"/>
      <c r="AC3798" s="155"/>
      <c r="AD3798" s="155"/>
      <c r="AE3798" s="155"/>
      <c r="AF3798" s="155"/>
      <c r="AG3798" s="155"/>
    </row>
    <row r="3799" spans="1:33" x14ac:dyDescent="0.3">
      <c r="A3799" s="155"/>
      <c r="B3799" s="155"/>
      <c r="C3799" s="155"/>
      <c r="D3799" s="155"/>
      <c r="E3799" s="155"/>
      <c r="F3799" s="155"/>
      <c r="G3799" s="155"/>
      <c r="H3799" s="155"/>
      <c r="I3799" s="155"/>
      <c r="J3799" s="155"/>
      <c r="K3799" s="155"/>
      <c r="L3799" s="155"/>
      <c r="M3799" s="155"/>
      <c r="N3799" s="155"/>
      <c r="O3799" s="155"/>
      <c r="P3799" s="155"/>
      <c r="Q3799" s="155"/>
      <c r="R3799" s="155"/>
      <c r="S3799" s="155"/>
      <c r="T3799" s="155"/>
      <c r="U3799" s="155"/>
      <c r="V3799" s="155"/>
      <c r="W3799" s="155"/>
      <c r="X3799" s="155"/>
      <c r="Y3799" s="155"/>
      <c r="Z3799" s="155"/>
      <c r="AA3799" s="155"/>
      <c r="AB3799" s="155"/>
      <c r="AC3799" s="155"/>
      <c r="AD3799" s="155"/>
      <c r="AE3799" s="155"/>
      <c r="AF3799" s="155"/>
      <c r="AG3799" s="155"/>
    </row>
    <row r="3800" spans="1:33" x14ac:dyDescent="0.3">
      <c r="A3800" s="155"/>
      <c r="B3800" s="155"/>
      <c r="C3800" s="155"/>
      <c r="D3800" s="155"/>
      <c r="E3800" s="155"/>
      <c r="F3800" s="155"/>
      <c r="G3800" s="155"/>
      <c r="H3800" s="155"/>
      <c r="I3800" s="155"/>
      <c r="J3800" s="155"/>
      <c r="K3800" s="155"/>
      <c r="L3800" s="155"/>
      <c r="M3800" s="155"/>
      <c r="N3800" s="155"/>
      <c r="O3800" s="155"/>
      <c r="P3800" s="155"/>
      <c r="Q3800" s="155"/>
      <c r="R3800" s="155"/>
      <c r="S3800" s="155"/>
      <c r="T3800" s="155"/>
      <c r="U3800" s="155"/>
      <c r="V3800" s="155"/>
      <c r="W3800" s="155"/>
      <c r="X3800" s="155"/>
      <c r="Y3800" s="155"/>
      <c r="Z3800" s="155"/>
      <c r="AA3800" s="155"/>
      <c r="AB3800" s="155"/>
      <c r="AC3800" s="155"/>
      <c r="AD3800" s="155"/>
      <c r="AE3800" s="155"/>
      <c r="AF3800" s="155"/>
      <c r="AG3800" s="155"/>
    </row>
    <row r="3801" spans="1:33" x14ac:dyDescent="0.3">
      <c r="A3801" s="155"/>
      <c r="B3801" s="155"/>
      <c r="C3801" s="155"/>
      <c r="D3801" s="155"/>
      <c r="E3801" s="155"/>
      <c r="F3801" s="155"/>
      <c r="G3801" s="155"/>
      <c r="H3801" s="155"/>
      <c r="I3801" s="155"/>
      <c r="J3801" s="155"/>
      <c r="K3801" s="155"/>
      <c r="L3801" s="155"/>
      <c r="M3801" s="155"/>
      <c r="N3801" s="155"/>
      <c r="O3801" s="155"/>
      <c r="P3801" s="155"/>
      <c r="Q3801" s="155"/>
      <c r="R3801" s="155"/>
      <c r="S3801" s="155"/>
      <c r="T3801" s="155"/>
      <c r="U3801" s="155"/>
      <c r="V3801" s="155"/>
      <c r="W3801" s="155"/>
      <c r="X3801" s="155"/>
      <c r="Y3801" s="155"/>
      <c r="Z3801" s="155"/>
      <c r="AA3801" s="155"/>
      <c r="AB3801" s="155"/>
      <c r="AC3801" s="155"/>
      <c r="AD3801" s="155"/>
      <c r="AE3801" s="155"/>
      <c r="AF3801" s="155"/>
      <c r="AG3801" s="155"/>
    </row>
    <row r="3802" spans="1:33" x14ac:dyDescent="0.3">
      <c r="A3802" s="155"/>
      <c r="B3802" s="155"/>
      <c r="C3802" s="155"/>
      <c r="D3802" s="155"/>
      <c r="E3802" s="155"/>
      <c r="F3802" s="155"/>
      <c r="G3802" s="155"/>
      <c r="H3802" s="155"/>
      <c r="I3802" s="155"/>
      <c r="J3802" s="155"/>
      <c r="K3802" s="155"/>
      <c r="L3802" s="155"/>
      <c r="M3802" s="155"/>
      <c r="N3802" s="155"/>
      <c r="O3802" s="155"/>
      <c r="P3802" s="155"/>
      <c r="Q3802" s="155"/>
      <c r="R3802" s="155"/>
      <c r="S3802" s="155"/>
      <c r="T3802" s="155"/>
      <c r="U3802" s="155"/>
      <c r="V3802" s="155"/>
      <c r="W3802" s="155"/>
      <c r="X3802" s="155"/>
      <c r="Y3802" s="155"/>
      <c r="Z3802" s="155"/>
      <c r="AA3802" s="155"/>
      <c r="AB3802" s="155"/>
      <c r="AC3802" s="155"/>
      <c r="AD3802" s="155"/>
      <c r="AE3802" s="155"/>
      <c r="AF3802" s="155"/>
      <c r="AG3802" s="155"/>
    </row>
    <row r="3803" spans="1:33" x14ac:dyDescent="0.3">
      <c r="A3803" s="155"/>
      <c r="B3803" s="155"/>
      <c r="C3803" s="155"/>
      <c r="D3803" s="155"/>
      <c r="E3803" s="155"/>
      <c r="F3803" s="155"/>
      <c r="G3803" s="155"/>
      <c r="H3803" s="155"/>
      <c r="I3803" s="155"/>
      <c r="J3803" s="155"/>
      <c r="K3803" s="155"/>
      <c r="L3803" s="155"/>
      <c r="M3803" s="155"/>
      <c r="N3803" s="155"/>
      <c r="O3803" s="155"/>
      <c r="P3803" s="155"/>
      <c r="Q3803" s="155"/>
      <c r="R3803" s="155"/>
      <c r="S3803" s="155"/>
      <c r="T3803" s="155"/>
      <c r="U3803" s="155"/>
      <c r="V3803" s="155"/>
      <c r="W3803" s="155"/>
      <c r="X3803" s="155"/>
      <c r="Y3803" s="155"/>
      <c r="Z3803" s="155"/>
      <c r="AA3803" s="155"/>
      <c r="AB3803" s="155"/>
      <c r="AC3803" s="155"/>
      <c r="AD3803" s="155"/>
      <c r="AE3803" s="155"/>
      <c r="AF3803" s="155"/>
      <c r="AG3803" s="155"/>
    </row>
    <row r="3804" spans="1:33" x14ac:dyDescent="0.3">
      <c r="A3804" s="155"/>
      <c r="B3804" s="155"/>
      <c r="C3804" s="155"/>
      <c r="D3804" s="155"/>
      <c r="E3804" s="155"/>
      <c r="F3804" s="155"/>
      <c r="G3804" s="155"/>
      <c r="H3804" s="155"/>
      <c r="I3804" s="155"/>
      <c r="J3804" s="155"/>
      <c r="K3804" s="155"/>
      <c r="L3804" s="155"/>
      <c r="M3804" s="155"/>
      <c r="N3804" s="155"/>
      <c r="O3804" s="155"/>
      <c r="P3804" s="155"/>
      <c r="Q3804" s="155"/>
      <c r="R3804" s="155"/>
      <c r="S3804" s="155"/>
      <c r="T3804" s="155"/>
      <c r="U3804" s="155"/>
      <c r="V3804" s="155"/>
      <c r="W3804" s="155"/>
      <c r="X3804" s="155"/>
      <c r="Y3804" s="155"/>
      <c r="Z3804" s="155"/>
      <c r="AA3804" s="155"/>
      <c r="AB3804" s="155"/>
      <c r="AC3804" s="155"/>
      <c r="AD3804" s="155"/>
      <c r="AE3804" s="155"/>
      <c r="AF3804" s="155"/>
      <c r="AG3804" s="155"/>
    </row>
    <row r="3805" spans="1:33" x14ac:dyDescent="0.3">
      <c r="A3805" s="155"/>
      <c r="B3805" s="155"/>
      <c r="C3805" s="155"/>
      <c r="D3805" s="155"/>
      <c r="E3805" s="155"/>
      <c r="F3805" s="155"/>
      <c r="G3805" s="155"/>
      <c r="H3805" s="155"/>
      <c r="I3805" s="155"/>
      <c r="J3805" s="155"/>
      <c r="K3805" s="155"/>
      <c r="L3805" s="155"/>
      <c r="M3805" s="155"/>
      <c r="N3805" s="155"/>
      <c r="O3805" s="155"/>
      <c r="P3805" s="155"/>
      <c r="Q3805" s="155"/>
      <c r="R3805" s="155"/>
      <c r="S3805" s="155"/>
      <c r="T3805" s="155"/>
      <c r="U3805" s="155"/>
      <c r="V3805" s="155"/>
      <c r="W3805" s="155"/>
      <c r="X3805" s="155"/>
      <c r="Y3805" s="155"/>
      <c r="Z3805" s="155"/>
      <c r="AA3805" s="155"/>
      <c r="AB3805" s="155"/>
      <c r="AC3805" s="155"/>
      <c r="AD3805" s="155"/>
      <c r="AE3805" s="155"/>
      <c r="AF3805" s="155"/>
      <c r="AG3805" s="155"/>
    </row>
    <row r="3806" spans="1:33" x14ac:dyDescent="0.3">
      <c r="A3806" s="155"/>
      <c r="B3806" s="155"/>
      <c r="C3806" s="155"/>
      <c r="D3806" s="155"/>
      <c r="E3806" s="155"/>
      <c r="F3806" s="155"/>
      <c r="G3806" s="155"/>
      <c r="H3806" s="155"/>
      <c r="I3806" s="155"/>
      <c r="J3806" s="155"/>
      <c r="K3806" s="155"/>
      <c r="L3806" s="155"/>
      <c r="M3806" s="155"/>
      <c r="N3806" s="155"/>
      <c r="O3806" s="155"/>
      <c r="P3806" s="155"/>
      <c r="Q3806" s="155"/>
      <c r="R3806" s="155"/>
      <c r="S3806" s="155"/>
      <c r="T3806" s="155"/>
      <c r="U3806" s="155"/>
      <c r="V3806" s="155"/>
      <c r="W3806" s="155"/>
      <c r="X3806" s="155"/>
      <c r="Y3806" s="155"/>
      <c r="Z3806" s="155"/>
      <c r="AA3806" s="155"/>
      <c r="AB3806" s="155"/>
      <c r="AC3806" s="155"/>
      <c r="AD3806" s="155"/>
      <c r="AE3806" s="155"/>
      <c r="AF3806" s="155"/>
      <c r="AG3806" s="155"/>
    </row>
    <row r="3807" spans="1:33" x14ac:dyDescent="0.3">
      <c r="A3807" s="155"/>
      <c r="B3807" s="155"/>
      <c r="C3807" s="155"/>
      <c r="D3807" s="155"/>
      <c r="E3807" s="155"/>
      <c r="F3807" s="155"/>
      <c r="G3807" s="155"/>
      <c r="H3807" s="155"/>
      <c r="I3807" s="155"/>
      <c r="J3807" s="155"/>
      <c r="K3807" s="155"/>
      <c r="L3807" s="155"/>
      <c r="M3807" s="155"/>
      <c r="N3807" s="155"/>
      <c r="O3807" s="155"/>
      <c r="P3807" s="155"/>
      <c r="Q3807" s="155"/>
      <c r="R3807" s="155"/>
      <c r="S3807" s="155"/>
      <c r="T3807" s="155"/>
      <c r="U3807" s="155"/>
      <c r="V3807" s="155"/>
      <c r="W3807" s="155"/>
      <c r="X3807" s="155"/>
      <c r="Y3807" s="155"/>
      <c r="Z3807" s="155"/>
      <c r="AA3807" s="155"/>
      <c r="AB3807" s="155"/>
      <c r="AC3807" s="155"/>
      <c r="AD3807" s="155"/>
      <c r="AE3807" s="155"/>
      <c r="AF3807" s="155"/>
      <c r="AG3807" s="155"/>
    </row>
    <row r="3808" spans="1:33" x14ac:dyDescent="0.3">
      <c r="A3808" s="155"/>
      <c r="B3808" s="155"/>
      <c r="C3808" s="155"/>
      <c r="D3808" s="155"/>
      <c r="E3808" s="155"/>
      <c r="F3808" s="155"/>
      <c r="G3808" s="155"/>
      <c r="H3808" s="155"/>
      <c r="I3808" s="155"/>
      <c r="J3808" s="155"/>
      <c r="K3808" s="155"/>
      <c r="L3808" s="155"/>
      <c r="M3808" s="155"/>
      <c r="N3808" s="155"/>
      <c r="O3808" s="155"/>
      <c r="P3808" s="155"/>
      <c r="Q3808" s="155"/>
      <c r="R3808" s="155"/>
      <c r="S3808" s="155"/>
      <c r="T3808" s="155"/>
      <c r="U3808" s="155"/>
      <c r="V3808" s="155"/>
      <c r="W3808" s="155"/>
      <c r="X3808" s="155"/>
      <c r="Y3808" s="155"/>
      <c r="Z3808" s="155"/>
      <c r="AA3808" s="155"/>
      <c r="AB3808" s="155"/>
      <c r="AC3808" s="155"/>
      <c r="AD3808" s="155"/>
      <c r="AE3808" s="155"/>
      <c r="AF3808" s="155"/>
      <c r="AG3808" s="155"/>
    </row>
    <row r="3809" spans="1:33" x14ac:dyDescent="0.3">
      <c r="A3809" s="155"/>
      <c r="B3809" s="155"/>
      <c r="C3809" s="155"/>
      <c r="D3809" s="155"/>
      <c r="E3809" s="155"/>
      <c r="F3809" s="155"/>
      <c r="G3809" s="155"/>
      <c r="H3809" s="155"/>
      <c r="I3809" s="155"/>
      <c r="J3809" s="155"/>
      <c r="K3809" s="155"/>
      <c r="L3809" s="155"/>
      <c r="M3809" s="155"/>
      <c r="N3809" s="155"/>
      <c r="O3809" s="155"/>
      <c r="P3809" s="155"/>
      <c r="Q3809" s="155"/>
      <c r="R3809" s="155"/>
      <c r="S3809" s="155"/>
      <c r="T3809" s="155"/>
      <c r="U3809" s="155"/>
      <c r="V3809" s="155"/>
      <c r="W3809" s="155"/>
      <c r="X3809" s="155"/>
      <c r="Y3809" s="155"/>
      <c r="Z3809" s="155"/>
      <c r="AA3809" s="155"/>
      <c r="AB3809" s="155"/>
      <c r="AC3809" s="155"/>
      <c r="AD3809" s="155"/>
      <c r="AE3809" s="155"/>
      <c r="AF3809" s="155"/>
      <c r="AG3809" s="155"/>
    </row>
    <row r="3810" spans="1:33" x14ac:dyDescent="0.3">
      <c r="A3810" s="155"/>
      <c r="B3810" s="155"/>
      <c r="C3810" s="155"/>
      <c r="D3810" s="155"/>
      <c r="E3810" s="155"/>
      <c r="F3810" s="155"/>
      <c r="G3810" s="155"/>
      <c r="H3810" s="155"/>
      <c r="I3810" s="155"/>
      <c r="J3810" s="155"/>
      <c r="K3810" s="155"/>
      <c r="L3810" s="155"/>
      <c r="M3810" s="155"/>
      <c r="N3810" s="155"/>
      <c r="O3810" s="155"/>
      <c r="P3810" s="155"/>
      <c r="Q3810" s="155"/>
      <c r="R3810" s="155"/>
      <c r="S3810" s="155"/>
      <c r="T3810" s="155"/>
      <c r="U3810" s="155"/>
      <c r="V3810" s="155"/>
      <c r="W3810" s="155"/>
      <c r="X3810" s="155"/>
      <c r="Y3810" s="155"/>
      <c r="Z3810" s="155"/>
      <c r="AA3810" s="155"/>
      <c r="AB3810" s="155"/>
      <c r="AC3810" s="155"/>
      <c r="AD3810" s="155"/>
      <c r="AE3810" s="155"/>
      <c r="AF3810" s="155"/>
      <c r="AG3810" s="155"/>
    </row>
    <row r="3811" spans="1:33" x14ac:dyDescent="0.3">
      <c r="A3811" s="155"/>
      <c r="B3811" s="155"/>
      <c r="C3811" s="155"/>
      <c r="D3811" s="155"/>
      <c r="E3811" s="155"/>
      <c r="F3811" s="155"/>
      <c r="G3811" s="155"/>
      <c r="H3811" s="155"/>
      <c r="I3811" s="155"/>
      <c r="J3811" s="155"/>
      <c r="K3811" s="155"/>
      <c r="L3811" s="155"/>
      <c r="M3811" s="155"/>
      <c r="N3811" s="155"/>
      <c r="O3811" s="155"/>
      <c r="P3811" s="155"/>
      <c r="Q3811" s="155"/>
      <c r="R3811" s="155"/>
      <c r="S3811" s="155"/>
      <c r="T3811" s="155"/>
      <c r="U3811" s="155"/>
      <c r="V3811" s="155"/>
      <c r="W3811" s="155"/>
      <c r="X3811" s="155"/>
      <c r="Y3811" s="155"/>
      <c r="Z3811" s="155"/>
      <c r="AA3811" s="155"/>
      <c r="AB3811" s="155"/>
      <c r="AC3811" s="155"/>
      <c r="AD3811" s="155"/>
      <c r="AE3811" s="155"/>
      <c r="AF3811" s="155"/>
      <c r="AG3811" s="155"/>
    </row>
    <row r="3812" spans="1:33" x14ac:dyDescent="0.3">
      <c r="A3812" s="155"/>
      <c r="B3812" s="155"/>
      <c r="C3812" s="155"/>
      <c r="D3812" s="155"/>
      <c r="E3812" s="155"/>
      <c r="F3812" s="155"/>
      <c r="G3812" s="155"/>
      <c r="H3812" s="155"/>
      <c r="I3812" s="155"/>
      <c r="J3812" s="155"/>
      <c r="K3812" s="155"/>
      <c r="L3812" s="155"/>
      <c r="M3812" s="155"/>
      <c r="N3812" s="155"/>
      <c r="O3812" s="155"/>
      <c r="P3812" s="155"/>
      <c r="Q3812" s="155"/>
      <c r="R3812" s="155"/>
      <c r="S3812" s="155"/>
      <c r="T3812" s="155"/>
      <c r="U3812" s="155"/>
      <c r="V3812" s="155"/>
      <c r="W3812" s="155"/>
      <c r="X3812" s="155"/>
      <c r="Y3812" s="155"/>
      <c r="Z3812" s="155"/>
      <c r="AA3812" s="155"/>
      <c r="AB3812" s="155"/>
      <c r="AC3812" s="155"/>
      <c r="AD3812" s="155"/>
      <c r="AE3812" s="155"/>
      <c r="AF3812" s="155"/>
      <c r="AG3812" s="155"/>
    </row>
    <row r="3813" spans="1:33" x14ac:dyDescent="0.3">
      <c r="A3813" s="155"/>
      <c r="B3813" s="155"/>
      <c r="C3813" s="155"/>
      <c r="D3813" s="155"/>
      <c r="E3813" s="155"/>
      <c r="F3813" s="155"/>
      <c r="G3813" s="155"/>
      <c r="H3813" s="155"/>
      <c r="I3813" s="155"/>
      <c r="J3813" s="155"/>
      <c r="K3813" s="155"/>
      <c r="L3813" s="155"/>
      <c r="M3813" s="155"/>
      <c r="N3813" s="155"/>
      <c r="O3813" s="155"/>
      <c r="P3813" s="155"/>
      <c r="Q3813" s="155"/>
      <c r="R3813" s="155"/>
      <c r="S3813" s="155"/>
      <c r="T3813" s="155"/>
      <c r="U3813" s="155"/>
      <c r="V3813" s="155"/>
      <c r="W3813" s="155"/>
      <c r="X3813" s="155"/>
      <c r="Y3813" s="155"/>
      <c r="Z3813" s="155"/>
      <c r="AA3813" s="155"/>
      <c r="AB3813" s="155"/>
      <c r="AC3813" s="155"/>
      <c r="AD3813" s="155"/>
      <c r="AE3813" s="155"/>
      <c r="AF3813" s="155"/>
      <c r="AG3813" s="155"/>
    </row>
    <row r="3814" spans="1:33" x14ac:dyDescent="0.3">
      <c r="A3814" s="155"/>
      <c r="B3814" s="155"/>
      <c r="C3814" s="155"/>
      <c r="D3814" s="155"/>
      <c r="E3814" s="155"/>
      <c r="F3814" s="155"/>
      <c r="G3814" s="155"/>
      <c r="H3814" s="155"/>
      <c r="I3814" s="155"/>
      <c r="J3814" s="155"/>
      <c r="K3814" s="155"/>
      <c r="L3814" s="155"/>
      <c r="M3814" s="155"/>
      <c r="N3814" s="155"/>
      <c r="O3814" s="155"/>
      <c r="P3814" s="155"/>
      <c r="Q3814" s="155"/>
      <c r="R3814" s="155"/>
      <c r="S3814" s="155"/>
      <c r="T3814" s="155"/>
      <c r="U3814" s="155"/>
      <c r="V3814" s="155"/>
      <c r="W3814" s="155"/>
      <c r="X3814" s="155"/>
      <c r="Y3814" s="155"/>
      <c r="Z3814" s="155"/>
      <c r="AA3814" s="155"/>
      <c r="AB3814" s="155"/>
      <c r="AC3814" s="155"/>
      <c r="AD3814" s="155"/>
      <c r="AE3814" s="155"/>
      <c r="AF3814" s="155"/>
      <c r="AG3814" s="155"/>
    </row>
    <row r="3815" spans="1:33" x14ac:dyDescent="0.3">
      <c r="A3815" s="155"/>
      <c r="B3815" s="155"/>
      <c r="C3815" s="155"/>
      <c r="D3815" s="155"/>
      <c r="E3815" s="155"/>
      <c r="F3815" s="155"/>
      <c r="G3815" s="155"/>
      <c r="H3815" s="155"/>
      <c r="I3815" s="155"/>
      <c r="J3815" s="155"/>
      <c r="K3815" s="155"/>
      <c r="L3815" s="155"/>
      <c r="M3815" s="155"/>
      <c r="N3815" s="155"/>
      <c r="O3815" s="155"/>
      <c r="P3815" s="155"/>
      <c r="Q3815" s="155"/>
      <c r="R3815" s="155"/>
      <c r="S3815" s="155"/>
      <c r="T3815" s="155"/>
      <c r="U3815" s="155"/>
      <c r="V3815" s="155"/>
      <c r="W3815" s="155"/>
      <c r="X3815" s="155"/>
      <c r="Y3815" s="155"/>
      <c r="Z3815" s="155"/>
      <c r="AA3815" s="155"/>
      <c r="AB3815" s="155"/>
      <c r="AC3815" s="155"/>
      <c r="AD3815" s="155"/>
      <c r="AE3815" s="155"/>
      <c r="AF3815" s="155"/>
      <c r="AG3815" s="155"/>
    </row>
    <row r="3816" spans="1:33" x14ac:dyDescent="0.3">
      <c r="A3816" s="155"/>
      <c r="B3816" s="155"/>
      <c r="C3816" s="155"/>
      <c r="D3816" s="155"/>
      <c r="E3816" s="155"/>
      <c r="F3816" s="155"/>
      <c r="G3816" s="155"/>
      <c r="H3816" s="155"/>
      <c r="I3816" s="155"/>
      <c r="J3816" s="155"/>
      <c r="K3816" s="155"/>
      <c r="L3816" s="155"/>
      <c r="M3816" s="155"/>
      <c r="N3816" s="155"/>
      <c r="O3816" s="155"/>
      <c r="P3816" s="155"/>
      <c r="Q3816" s="155"/>
      <c r="R3816" s="155"/>
      <c r="S3816" s="155"/>
      <c r="T3816" s="155"/>
      <c r="U3816" s="155"/>
      <c r="V3816" s="155"/>
      <c r="W3816" s="155"/>
      <c r="X3816" s="155"/>
      <c r="Y3816" s="155"/>
      <c r="Z3816" s="155"/>
      <c r="AA3816" s="155"/>
      <c r="AB3816" s="155"/>
      <c r="AC3816" s="155"/>
      <c r="AD3816" s="155"/>
      <c r="AE3816" s="155"/>
      <c r="AF3816" s="155"/>
      <c r="AG3816" s="155"/>
    </row>
    <row r="3817" spans="1:33" x14ac:dyDescent="0.3">
      <c r="A3817" s="155"/>
      <c r="B3817" s="155"/>
      <c r="C3817" s="155"/>
      <c r="D3817" s="155"/>
      <c r="E3817" s="155"/>
      <c r="F3817" s="155"/>
      <c r="G3817" s="155"/>
      <c r="H3817" s="155"/>
      <c r="I3817" s="155"/>
      <c r="J3817" s="155"/>
      <c r="K3817" s="155"/>
      <c r="L3817" s="155"/>
      <c r="M3817" s="155"/>
      <c r="N3817" s="155"/>
      <c r="O3817" s="155"/>
      <c r="P3817" s="155"/>
      <c r="Q3817" s="155"/>
      <c r="R3817" s="155"/>
      <c r="S3817" s="155"/>
      <c r="T3817" s="155"/>
      <c r="U3817" s="155"/>
      <c r="V3817" s="155"/>
      <c r="W3817" s="155"/>
      <c r="X3817" s="155"/>
      <c r="Y3817" s="155"/>
      <c r="Z3817" s="155"/>
      <c r="AA3817" s="155"/>
      <c r="AB3817" s="155"/>
      <c r="AC3817" s="155"/>
      <c r="AD3817" s="155"/>
      <c r="AE3817" s="155"/>
      <c r="AF3817" s="155"/>
      <c r="AG3817" s="155"/>
    </row>
    <row r="3818" spans="1:33" x14ac:dyDescent="0.3">
      <c r="A3818" s="155"/>
      <c r="B3818" s="155"/>
      <c r="C3818" s="155"/>
      <c r="D3818" s="155"/>
      <c r="E3818" s="155"/>
      <c r="F3818" s="155"/>
      <c r="G3818" s="155"/>
      <c r="H3818" s="155"/>
      <c r="I3818" s="155"/>
      <c r="J3818" s="155"/>
      <c r="K3818" s="155"/>
      <c r="L3818" s="155"/>
      <c r="M3818" s="155"/>
      <c r="N3818" s="155"/>
      <c r="O3818" s="155"/>
      <c r="P3818" s="155"/>
      <c r="Q3818" s="155"/>
      <c r="R3818" s="155"/>
      <c r="S3818" s="155"/>
      <c r="T3818" s="155"/>
      <c r="U3818" s="155"/>
      <c r="V3818" s="155"/>
      <c r="W3818" s="155"/>
      <c r="X3818" s="155"/>
      <c r="Y3818" s="155"/>
      <c r="Z3818" s="155"/>
      <c r="AA3818" s="155"/>
      <c r="AB3818" s="155"/>
      <c r="AC3818" s="155"/>
      <c r="AD3818" s="155"/>
      <c r="AE3818" s="155"/>
      <c r="AF3818" s="155"/>
      <c r="AG3818" s="155"/>
    </row>
    <row r="3819" spans="1:33" x14ac:dyDescent="0.3">
      <c r="A3819" s="155"/>
      <c r="B3819" s="155"/>
      <c r="C3819" s="155"/>
      <c r="D3819" s="155"/>
      <c r="E3819" s="155"/>
      <c r="F3819" s="155"/>
      <c r="G3819" s="155"/>
      <c r="H3819" s="155"/>
      <c r="I3819" s="155"/>
      <c r="J3819" s="155"/>
      <c r="K3819" s="155"/>
      <c r="L3819" s="155"/>
      <c r="M3819" s="155"/>
      <c r="N3819" s="155"/>
      <c r="O3819" s="155"/>
      <c r="P3819" s="155"/>
      <c r="Q3819" s="155"/>
      <c r="R3819" s="155"/>
      <c r="S3819" s="155"/>
      <c r="T3819" s="155"/>
      <c r="U3819" s="155"/>
      <c r="V3819" s="155"/>
      <c r="W3819" s="155"/>
      <c r="X3819" s="155"/>
      <c r="Y3819" s="155"/>
      <c r="Z3819" s="155"/>
      <c r="AA3819" s="155"/>
      <c r="AB3819" s="155"/>
      <c r="AC3819" s="155"/>
      <c r="AD3819" s="155"/>
      <c r="AE3819" s="155"/>
      <c r="AF3819" s="155"/>
      <c r="AG3819" s="155"/>
    </row>
    <row r="3820" spans="1:33" x14ac:dyDescent="0.3">
      <c r="A3820" s="155"/>
      <c r="B3820" s="155"/>
      <c r="C3820" s="155"/>
      <c r="D3820" s="155"/>
      <c r="E3820" s="155"/>
      <c r="F3820" s="155"/>
      <c r="G3820" s="155"/>
      <c r="H3820" s="155"/>
      <c r="I3820" s="155"/>
      <c r="J3820" s="155"/>
      <c r="K3820" s="155"/>
      <c r="L3820" s="155"/>
      <c r="M3820" s="155"/>
      <c r="N3820" s="155"/>
      <c r="O3820" s="155"/>
      <c r="P3820" s="155"/>
      <c r="Q3820" s="155"/>
      <c r="R3820" s="155"/>
      <c r="S3820" s="155"/>
      <c r="T3820" s="155"/>
      <c r="U3820" s="155"/>
      <c r="V3820" s="155"/>
      <c r="W3820" s="155"/>
      <c r="X3820" s="155"/>
      <c r="Y3820" s="155"/>
      <c r="Z3820" s="155"/>
      <c r="AA3820" s="155"/>
      <c r="AB3820" s="155"/>
      <c r="AC3820" s="155"/>
      <c r="AD3820" s="155"/>
      <c r="AE3820" s="155"/>
      <c r="AF3820" s="155"/>
      <c r="AG3820" s="155"/>
    </row>
    <row r="3821" spans="1:33" x14ac:dyDescent="0.3">
      <c r="A3821" s="155"/>
      <c r="B3821" s="155"/>
      <c r="C3821" s="155"/>
      <c r="D3821" s="155"/>
      <c r="E3821" s="155"/>
      <c r="F3821" s="155"/>
      <c r="G3821" s="155"/>
      <c r="H3821" s="155"/>
      <c r="I3821" s="155"/>
      <c r="J3821" s="155"/>
      <c r="K3821" s="155"/>
      <c r="L3821" s="155"/>
      <c r="M3821" s="155"/>
      <c r="N3821" s="155"/>
      <c r="O3821" s="155"/>
      <c r="P3821" s="155"/>
      <c r="Q3821" s="155"/>
      <c r="R3821" s="155"/>
      <c r="S3821" s="155"/>
      <c r="T3821" s="155"/>
      <c r="U3821" s="155"/>
      <c r="V3821" s="155"/>
      <c r="W3821" s="155"/>
      <c r="X3821" s="155"/>
      <c r="Y3821" s="155"/>
      <c r="Z3821" s="155"/>
      <c r="AA3821" s="155"/>
      <c r="AB3821" s="155"/>
      <c r="AC3821" s="155"/>
      <c r="AD3821" s="155"/>
      <c r="AE3821" s="155"/>
      <c r="AF3821" s="155"/>
      <c r="AG3821" s="155"/>
    </row>
    <row r="3822" spans="1:33" x14ac:dyDescent="0.3">
      <c r="A3822" s="155"/>
      <c r="B3822" s="155"/>
      <c r="C3822" s="155"/>
      <c r="D3822" s="155"/>
      <c r="E3822" s="155"/>
      <c r="F3822" s="155"/>
      <c r="G3822" s="155"/>
      <c r="H3822" s="155"/>
      <c r="I3822" s="155"/>
      <c r="J3822" s="155"/>
      <c r="K3822" s="155"/>
      <c r="L3822" s="155"/>
      <c r="M3822" s="155"/>
      <c r="N3822" s="155"/>
      <c r="O3822" s="155"/>
      <c r="P3822" s="155"/>
      <c r="Q3822" s="155"/>
      <c r="R3822" s="155"/>
      <c r="S3822" s="155"/>
      <c r="T3822" s="155"/>
      <c r="U3822" s="155"/>
      <c r="V3822" s="155"/>
      <c r="W3822" s="155"/>
      <c r="X3822" s="155"/>
      <c r="Y3822" s="155"/>
      <c r="Z3822" s="155"/>
      <c r="AA3822" s="155"/>
      <c r="AB3822" s="155"/>
      <c r="AC3822" s="155"/>
      <c r="AD3822" s="155"/>
      <c r="AE3822" s="155"/>
      <c r="AF3822" s="155"/>
      <c r="AG3822" s="155"/>
    </row>
    <row r="3823" spans="1:33" x14ac:dyDescent="0.3">
      <c r="A3823" s="155"/>
      <c r="B3823" s="155"/>
      <c r="C3823" s="155"/>
      <c r="D3823" s="155"/>
      <c r="E3823" s="155"/>
      <c r="F3823" s="155"/>
      <c r="G3823" s="155"/>
      <c r="H3823" s="155"/>
      <c r="I3823" s="155"/>
      <c r="J3823" s="155"/>
      <c r="K3823" s="155"/>
      <c r="L3823" s="155"/>
      <c r="M3823" s="155"/>
      <c r="N3823" s="155"/>
      <c r="O3823" s="155"/>
      <c r="P3823" s="155"/>
      <c r="Q3823" s="155"/>
      <c r="R3823" s="155"/>
      <c r="S3823" s="155"/>
      <c r="T3823" s="155"/>
      <c r="U3823" s="155"/>
      <c r="V3823" s="155"/>
      <c r="W3823" s="155"/>
      <c r="X3823" s="155"/>
      <c r="Y3823" s="155"/>
      <c r="Z3823" s="155"/>
      <c r="AA3823" s="155"/>
      <c r="AB3823" s="155"/>
      <c r="AC3823" s="155"/>
      <c r="AD3823" s="155"/>
      <c r="AE3823" s="155"/>
      <c r="AF3823" s="155"/>
      <c r="AG3823" s="155"/>
    </row>
    <row r="3824" spans="1:33" x14ac:dyDescent="0.3">
      <c r="A3824" s="155"/>
      <c r="B3824" s="155"/>
      <c r="C3824" s="155"/>
      <c r="D3824" s="155"/>
      <c r="E3824" s="155"/>
      <c r="F3824" s="155"/>
      <c r="G3824" s="155"/>
      <c r="H3824" s="155"/>
      <c r="I3824" s="155"/>
      <c r="J3824" s="155"/>
      <c r="K3824" s="155"/>
      <c r="L3824" s="155"/>
      <c r="M3824" s="155"/>
      <c r="N3824" s="155"/>
      <c r="O3824" s="155"/>
      <c r="P3824" s="155"/>
      <c r="Q3824" s="155"/>
      <c r="R3824" s="155"/>
      <c r="S3824" s="155"/>
      <c r="T3824" s="155"/>
      <c r="U3824" s="155"/>
      <c r="V3824" s="155"/>
      <c r="W3824" s="155"/>
      <c r="X3824" s="155"/>
      <c r="Y3824" s="155"/>
      <c r="Z3824" s="155"/>
      <c r="AA3824" s="155"/>
      <c r="AB3824" s="155"/>
      <c r="AC3824" s="155"/>
      <c r="AD3824" s="155"/>
      <c r="AE3824" s="155"/>
      <c r="AF3824" s="155"/>
      <c r="AG3824" s="155"/>
    </row>
    <row r="3825" spans="1:33" x14ac:dyDescent="0.3">
      <c r="A3825" s="155"/>
      <c r="B3825" s="155"/>
      <c r="C3825" s="155"/>
      <c r="D3825" s="155"/>
      <c r="E3825" s="155"/>
      <c r="F3825" s="155"/>
      <c r="G3825" s="155"/>
      <c r="H3825" s="155"/>
      <c r="I3825" s="155"/>
      <c r="J3825" s="155"/>
      <c r="K3825" s="155"/>
      <c r="L3825" s="155"/>
      <c r="M3825" s="155"/>
      <c r="N3825" s="155"/>
      <c r="O3825" s="155"/>
      <c r="P3825" s="155"/>
      <c r="Q3825" s="155"/>
      <c r="R3825" s="155"/>
      <c r="S3825" s="155"/>
      <c r="T3825" s="155"/>
      <c r="U3825" s="155"/>
      <c r="V3825" s="155"/>
      <c r="W3825" s="155"/>
      <c r="X3825" s="155"/>
      <c r="Y3825" s="155"/>
      <c r="Z3825" s="155"/>
      <c r="AA3825" s="155"/>
      <c r="AB3825" s="155"/>
      <c r="AC3825" s="155"/>
      <c r="AD3825" s="155"/>
      <c r="AE3825" s="155"/>
      <c r="AF3825" s="155"/>
      <c r="AG3825" s="155"/>
    </row>
    <row r="3826" spans="1:33" x14ac:dyDescent="0.3">
      <c r="A3826" s="155"/>
      <c r="B3826" s="155"/>
      <c r="C3826" s="155"/>
      <c r="D3826" s="155"/>
      <c r="E3826" s="155"/>
      <c r="F3826" s="155"/>
      <c r="G3826" s="155"/>
      <c r="H3826" s="155"/>
      <c r="I3826" s="155"/>
      <c r="J3826" s="155"/>
      <c r="K3826" s="155"/>
      <c r="L3826" s="155"/>
      <c r="M3826" s="155"/>
      <c r="N3826" s="155"/>
      <c r="O3826" s="155"/>
      <c r="P3826" s="155"/>
      <c r="Q3826" s="155"/>
      <c r="R3826" s="155"/>
      <c r="S3826" s="155"/>
      <c r="T3826" s="155"/>
      <c r="U3826" s="155"/>
      <c r="V3826" s="155"/>
      <c r="W3826" s="155"/>
      <c r="X3826" s="155"/>
      <c r="Y3826" s="155"/>
      <c r="Z3826" s="155"/>
      <c r="AA3826" s="155"/>
      <c r="AB3826" s="155"/>
      <c r="AC3826" s="155"/>
      <c r="AD3826" s="155"/>
      <c r="AE3826" s="155"/>
      <c r="AF3826" s="155"/>
      <c r="AG3826" s="155"/>
    </row>
    <row r="3827" spans="1:33" x14ac:dyDescent="0.3">
      <c r="A3827" s="155"/>
      <c r="B3827" s="155"/>
      <c r="C3827" s="155"/>
      <c r="D3827" s="155"/>
      <c r="E3827" s="155"/>
      <c r="F3827" s="155"/>
      <c r="G3827" s="155"/>
      <c r="H3827" s="155"/>
      <c r="I3827" s="155"/>
      <c r="J3827" s="155"/>
      <c r="K3827" s="155"/>
      <c r="L3827" s="155"/>
      <c r="M3827" s="155"/>
      <c r="N3827" s="155"/>
      <c r="O3827" s="155"/>
      <c r="P3827" s="155"/>
      <c r="Q3827" s="155"/>
      <c r="R3827" s="155"/>
      <c r="S3827" s="155"/>
      <c r="T3827" s="155"/>
      <c r="U3827" s="155"/>
      <c r="V3827" s="155"/>
      <c r="W3827" s="155"/>
      <c r="X3827" s="155"/>
      <c r="Y3827" s="155"/>
      <c r="Z3827" s="155"/>
      <c r="AA3827" s="155"/>
      <c r="AB3827" s="155"/>
      <c r="AC3827" s="155"/>
      <c r="AD3827" s="155"/>
      <c r="AE3827" s="155"/>
      <c r="AF3827" s="155"/>
      <c r="AG3827" s="155"/>
    </row>
    <row r="3828" spans="1:33" x14ac:dyDescent="0.3">
      <c r="A3828" s="155"/>
      <c r="B3828" s="155"/>
      <c r="C3828" s="155"/>
      <c r="D3828" s="155"/>
      <c r="E3828" s="155"/>
      <c r="F3828" s="155"/>
      <c r="G3828" s="155"/>
      <c r="H3828" s="155"/>
      <c r="I3828" s="155"/>
      <c r="J3828" s="155"/>
      <c r="K3828" s="155"/>
      <c r="L3828" s="155"/>
      <c r="M3828" s="155"/>
      <c r="N3828" s="155"/>
      <c r="O3828" s="155"/>
      <c r="P3828" s="155"/>
      <c r="Q3828" s="155"/>
      <c r="R3828" s="155"/>
      <c r="S3828" s="155"/>
      <c r="T3828" s="155"/>
      <c r="U3828" s="155"/>
      <c r="V3828" s="155"/>
      <c r="W3828" s="155"/>
      <c r="X3828" s="155"/>
      <c r="Y3828" s="155"/>
      <c r="Z3828" s="155"/>
      <c r="AA3828" s="155"/>
      <c r="AB3828" s="155"/>
      <c r="AC3828" s="155"/>
      <c r="AD3828" s="155"/>
      <c r="AE3828" s="155"/>
      <c r="AF3828" s="155"/>
      <c r="AG3828" s="155"/>
    </row>
    <row r="3829" spans="1:33" x14ac:dyDescent="0.3">
      <c r="A3829" s="155"/>
      <c r="B3829" s="155"/>
      <c r="C3829" s="155"/>
      <c r="D3829" s="155"/>
      <c r="E3829" s="155"/>
      <c r="F3829" s="155"/>
      <c r="G3829" s="155"/>
      <c r="H3829" s="155"/>
      <c r="I3829" s="155"/>
      <c r="J3829" s="155"/>
      <c r="K3829" s="155"/>
      <c r="L3829" s="155"/>
      <c r="M3829" s="155"/>
      <c r="N3829" s="155"/>
      <c r="O3829" s="155"/>
      <c r="P3829" s="155"/>
      <c r="Q3829" s="155"/>
      <c r="R3829" s="155"/>
      <c r="S3829" s="155"/>
      <c r="T3829" s="155"/>
      <c r="U3829" s="155"/>
      <c r="V3829" s="155"/>
      <c r="W3829" s="155"/>
      <c r="X3829" s="155"/>
      <c r="Y3829" s="155"/>
      <c r="Z3829" s="155"/>
      <c r="AA3829" s="155"/>
      <c r="AB3829" s="155"/>
      <c r="AC3829" s="155"/>
      <c r="AD3829" s="155"/>
      <c r="AE3829" s="155"/>
      <c r="AF3829" s="155"/>
      <c r="AG3829" s="155"/>
    </row>
    <row r="3830" spans="1:33" x14ac:dyDescent="0.3">
      <c r="A3830" s="155"/>
      <c r="B3830" s="155"/>
      <c r="C3830" s="155"/>
      <c r="D3830" s="155"/>
      <c r="E3830" s="155"/>
      <c r="F3830" s="155"/>
      <c r="G3830" s="155"/>
      <c r="H3830" s="155"/>
      <c r="I3830" s="155"/>
      <c r="J3830" s="155"/>
      <c r="K3830" s="155"/>
      <c r="L3830" s="155"/>
      <c r="M3830" s="155"/>
      <c r="N3830" s="155"/>
      <c r="O3830" s="155"/>
      <c r="P3830" s="155"/>
      <c r="Q3830" s="155"/>
      <c r="R3830" s="155"/>
      <c r="S3830" s="155"/>
      <c r="T3830" s="155"/>
      <c r="U3830" s="155"/>
      <c r="V3830" s="155"/>
      <c r="W3830" s="155"/>
      <c r="X3830" s="155"/>
      <c r="Y3830" s="155"/>
      <c r="Z3830" s="155"/>
      <c r="AA3830" s="155"/>
      <c r="AB3830" s="155"/>
      <c r="AC3830" s="155"/>
      <c r="AD3830" s="155"/>
      <c r="AE3830" s="155"/>
      <c r="AF3830" s="155"/>
      <c r="AG3830" s="155"/>
    </row>
    <row r="3831" spans="1:33" x14ac:dyDescent="0.3">
      <c r="A3831" s="155"/>
      <c r="B3831" s="155"/>
      <c r="C3831" s="155"/>
      <c r="D3831" s="155"/>
      <c r="E3831" s="155"/>
      <c r="F3831" s="155"/>
      <c r="G3831" s="155"/>
      <c r="H3831" s="155"/>
      <c r="I3831" s="155"/>
      <c r="J3831" s="155"/>
      <c r="K3831" s="155"/>
      <c r="L3831" s="155"/>
      <c r="M3831" s="155"/>
      <c r="N3831" s="155"/>
      <c r="O3831" s="155"/>
      <c r="P3831" s="155"/>
      <c r="Q3831" s="155"/>
      <c r="R3831" s="155"/>
      <c r="S3831" s="155"/>
      <c r="T3831" s="155"/>
      <c r="U3831" s="155"/>
      <c r="V3831" s="155"/>
      <c r="W3831" s="155"/>
      <c r="X3831" s="155"/>
      <c r="Y3831" s="155"/>
      <c r="Z3831" s="155"/>
      <c r="AA3831" s="155"/>
      <c r="AB3831" s="155"/>
      <c r="AC3831" s="155"/>
      <c r="AD3831" s="155"/>
      <c r="AE3831" s="155"/>
      <c r="AF3831" s="155"/>
      <c r="AG3831" s="155"/>
    </row>
    <row r="3832" spans="1:33" x14ac:dyDescent="0.3">
      <c r="A3832" s="155"/>
      <c r="B3832" s="155"/>
      <c r="C3832" s="155"/>
      <c r="D3832" s="155"/>
      <c r="E3832" s="155"/>
      <c r="F3832" s="155"/>
      <c r="G3832" s="155"/>
      <c r="H3832" s="155"/>
      <c r="I3832" s="155"/>
      <c r="J3832" s="155"/>
      <c r="K3832" s="155"/>
      <c r="L3832" s="155"/>
      <c r="M3832" s="155"/>
      <c r="N3832" s="155"/>
      <c r="O3832" s="155"/>
      <c r="P3832" s="155"/>
      <c r="Q3832" s="155"/>
      <c r="R3832" s="155"/>
      <c r="S3832" s="155"/>
      <c r="T3832" s="155"/>
      <c r="U3832" s="155"/>
      <c r="V3832" s="155"/>
      <c r="W3832" s="155"/>
      <c r="X3832" s="155"/>
      <c r="Y3832" s="155"/>
      <c r="Z3832" s="155"/>
      <c r="AA3832" s="155"/>
      <c r="AB3832" s="155"/>
      <c r="AC3832" s="155"/>
      <c r="AD3832" s="155"/>
      <c r="AE3832" s="155"/>
      <c r="AF3832" s="155"/>
      <c r="AG3832" s="155"/>
    </row>
    <row r="3833" spans="1:33" x14ac:dyDescent="0.3">
      <c r="A3833" s="155"/>
      <c r="B3833" s="155"/>
      <c r="C3833" s="155"/>
      <c r="D3833" s="155"/>
      <c r="E3833" s="155"/>
      <c r="F3833" s="155"/>
      <c r="G3833" s="155"/>
      <c r="H3833" s="155"/>
      <c r="I3833" s="155"/>
      <c r="J3833" s="155"/>
      <c r="K3833" s="155"/>
      <c r="L3833" s="155"/>
      <c r="M3833" s="155"/>
      <c r="N3833" s="155"/>
      <c r="O3833" s="155"/>
      <c r="P3833" s="155"/>
      <c r="Q3833" s="155"/>
      <c r="R3833" s="155"/>
      <c r="S3833" s="155"/>
      <c r="T3833" s="155"/>
      <c r="U3833" s="155"/>
      <c r="V3833" s="155"/>
      <c r="W3833" s="155"/>
      <c r="X3833" s="155"/>
      <c r="Y3833" s="155"/>
      <c r="Z3833" s="155"/>
      <c r="AA3833" s="155"/>
      <c r="AB3833" s="155"/>
      <c r="AC3833" s="155"/>
      <c r="AD3833" s="155"/>
      <c r="AE3833" s="155"/>
      <c r="AF3833" s="155"/>
      <c r="AG3833" s="155"/>
    </row>
    <row r="3834" spans="1:33" x14ac:dyDescent="0.3">
      <c r="A3834" s="155"/>
      <c r="B3834" s="155"/>
      <c r="C3834" s="155"/>
      <c r="D3834" s="155"/>
      <c r="E3834" s="155"/>
      <c r="F3834" s="155"/>
      <c r="G3834" s="155"/>
      <c r="H3834" s="155"/>
      <c r="I3834" s="155"/>
      <c r="J3834" s="155"/>
      <c r="K3834" s="155"/>
      <c r="L3834" s="155"/>
      <c r="M3834" s="155"/>
      <c r="N3834" s="155"/>
      <c r="O3834" s="155"/>
      <c r="P3834" s="155"/>
      <c r="Q3834" s="155"/>
      <c r="R3834" s="155"/>
      <c r="S3834" s="155"/>
      <c r="T3834" s="155"/>
      <c r="U3834" s="155"/>
      <c r="V3834" s="155"/>
      <c r="W3834" s="155"/>
      <c r="X3834" s="155"/>
      <c r="Y3834" s="155"/>
      <c r="Z3834" s="155"/>
      <c r="AA3834" s="155"/>
      <c r="AB3834" s="155"/>
      <c r="AC3834" s="155"/>
      <c r="AD3834" s="155"/>
      <c r="AE3834" s="155"/>
      <c r="AF3834" s="155"/>
      <c r="AG3834" s="155"/>
    </row>
    <row r="3835" spans="1:33" x14ac:dyDescent="0.3">
      <c r="A3835" s="155"/>
      <c r="B3835" s="155"/>
      <c r="C3835" s="155"/>
      <c r="D3835" s="155"/>
      <c r="E3835" s="155"/>
      <c r="F3835" s="155"/>
      <c r="G3835" s="155"/>
      <c r="H3835" s="155"/>
      <c r="I3835" s="155"/>
      <c r="J3835" s="155"/>
      <c r="K3835" s="155"/>
      <c r="L3835" s="155"/>
      <c r="M3835" s="155"/>
      <c r="N3835" s="155"/>
      <c r="O3835" s="155"/>
      <c r="P3835" s="155"/>
      <c r="Q3835" s="155"/>
      <c r="R3835" s="155"/>
      <c r="S3835" s="155"/>
      <c r="T3835" s="155"/>
      <c r="U3835" s="155"/>
      <c r="V3835" s="155"/>
      <c r="W3835" s="155"/>
      <c r="X3835" s="155"/>
      <c r="Y3835" s="155"/>
      <c r="Z3835" s="155"/>
      <c r="AA3835" s="155"/>
      <c r="AB3835" s="155"/>
      <c r="AC3835" s="155"/>
      <c r="AD3835" s="155"/>
      <c r="AE3835" s="155"/>
      <c r="AF3835" s="155"/>
      <c r="AG3835" s="155"/>
    </row>
    <row r="3836" spans="1:33" x14ac:dyDescent="0.3">
      <c r="A3836" s="155"/>
      <c r="B3836" s="155"/>
      <c r="C3836" s="155"/>
      <c r="D3836" s="155"/>
      <c r="E3836" s="155"/>
      <c r="F3836" s="155"/>
      <c r="G3836" s="155"/>
      <c r="H3836" s="155"/>
      <c r="I3836" s="155"/>
      <c r="J3836" s="155"/>
      <c r="K3836" s="155"/>
      <c r="L3836" s="155"/>
      <c r="M3836" s="155"/>
      <c r="N3836" s="155"/>
      <c r="O3836" s="155"/>
      <c r="P3836" s="155"/>
      <c r="Q3836" s="155"/>
      <c r="R3836" s="155"/>
      <c r="S3836" s="155"/>
      <c r="T3836" s="155"/>
      <c r="U3836" s="155"/>
      <c r="V3836" s="155"/>
      <c r="W3836" s="155"/>
      <c r="X3836" s="155"/>
      <c r="Y3836" s="155"/>
      <c r="Z3836" s="155"/>
      <c r="AA3836" s="155"/>
      <c r="AB3836" s="155"/>
      <c r="AC3836" s="155"/>
      <c r="AD3836" s="155"/>
      <c r="AE3836" s="155"/>
      <c r="AF3836" s="155"/>
      <c r="AG3836" s="155"/>
    </row>
    <row r="3837" spans="1:33" x14ac:dyDescent="0.3">
      <c r="A3837" s="155"/>
      <c r="B3837" s="155"/>
      <c r="C3837" s="155"/>
      <c r="D3837" s="155"/>
      <c r="E3837" s="155"/>
      <c r="F3837" s="155"/>
      <c r="G3837" s="155"/>
      <c r="H3837" s="155"/>
      <c r="I3837" s="155"/>
      <c r="J3837" s="155"/>
      <c r="K3837" s="155"/>
      <c r="L3837" s="155"/>
      <c r="M3837" s="155"/>
      <c r="N3837" s="155"/>
      <c r="O3837" s="155"/>
      <c r="P3837" s="155"/>
      <c r="Q3837" s="155"/>
      <c r="R3837" s="155"/>
      <c r="S3837" s="155"/>
      <c r="T3837" s="155"/>
      <c r="U3837" s="155"/>
      <c r="V3837" s="155"/>
      <c r="W3837" s="155"/>
      <c r="X3837" s="155"/>
      <c r="Y3837" s="155"/>
      <c r="Z3837" s="155"/>
      <c r="AA3837" s="155"/>
      <c r="AB3837" s="155"/>
      <c r="AC3837" s="155"/>
      <c r="AD3837" s="155"/>
      <c r="AE3837" s="155"/>
      <c r="AF3837" s="155"/>
      <c r="AG3837" s="155"/>
    </row>
    <row r="3838" spans="1:33" x14ac:dyDescent="0.3">
      <c r="A3838" s="155"/>
      <c r="B3838" s="155"/>
      <c r="C3838" s="155"/>
      <c r="D3838" s="155"/>
      <c r="E3838" s="155"/>
      <c r="F3838" s="155"/>
      <c r="G3838" s="155"/>
      <c r="H3838" s="155"/>
      <c r="I3838" s="155"/>
      <c r="J3838" s="155"/>
      <c r="K3838" s="155"/>
      <c r="L3838" s="155"/>
      <c r="M3838" s="155"/>
      <c r="N3838" s="155"/>
      <c r="O3838" s="155"/>
      <c r="P3838" s="155"/>
      <c r="Q3838" s="155"/>
      <c r="R3838" s="155"/>
      <c r="S3838" s="155"/>
      <c r="T3838" s="155"/>
      <c r="U3838" s="155"/>
      <c r="V3838" s="155"/>
      <c r="W3838" s="155"/>
      <c r="X3838" s="155"/>
      <c r="Y3838" s="155"/>
      <c r="Z3838" s="155"/>
      <c r="AA3838" s="155"/>
      <c r="AB3838" s="155"/>
      <c r="AC3838" s="155"/>
      <c r="AD3838" s="155"/>
      <c r="AE3838" s="155"/>
      <c r="AF3838" s="155"/>
      <c r="AG3838" s="155"/>
    </row>
    <row r="3839" spans="1:33" x14ac:dyDescent="0.3">
      <c r="A3839" s="155"/>
      <c r="B3839" s="155"/>
      <c r="C3839" s="155"/>
      <c r="D3839" s="155"/>
      <c r="E3839" s="155"/>
      <c r="F3839" s="155"/>
      <c r="G3839" s="155"/>
      <c r="H3839" s="155"/>
      <c r="I3839" s="155"/>
      <c r="J3839" s="155"/>
      <c r="K3839" s="155"/>
      <c r="L3839" s="155"/>
      <c r="M3839" s="155"/>
      <c r="N3839" s="155"/>
      <c r="O3839" s="155"/>
      <c r="P3839" s="155"/>
      <c r="Q3839" s="155"/>
      <c r="R3839" s="155"/>
      <c r="S3839" s="155"/>
      <c r="T3839" s="155"/>
      <c r="U3839" s="155"/>
      <c r="V3839" s="155"/>
      <c r="W3839" s="155"/>
      <c r="X3839" s="155"/>
      <c r="Y3839" s="155"/>
      <c r="Z3839" s="155"/>
      <c r="AA3839" s="155"/>
      <c r="AB3839" s="155"/>
      <c r="AC3839" s="155"/>
      <c r="AD3839" s="155"/>
      <c r="AE3839" s="155"/>
      <c r="AF3839" s="155"/>
      <c r="AG3839" s="155"/>
    </row>
    <row r="3840" spans="1:33" x14ac:dyDescent="0.3">
      <c r="A3840" s="155"/>
      <c r="B3840" s="155"/>
      <c r="C3840" s="155"/>
      <c r="D3840" s="155"/>
      <c r="E3840" s="155"/>
      <c r="F3840" s="155"/>
      <c r="G3840" s="155"/>
      <c r="H3840" s="155"/>
      <c r="I3840" s="155"/>
      <c r="J3840" s="155"/>
      <c r="K3840" s="155"/>
      <c r="L3840" s="155"/>
      <c r="M3840" s="155"/>
      <c r="N3840" s="155"/>
      <c r="O3840" s="155"/>
      <c r="P3840" s="155"/>
      <c r="Q3840" s="155"/>
      <c r="R3840" s="155"/>
      <c r="S3840" s="155"/>
      <c r="T3840" s="155"/>
      <c r="U3840" s="155"/>
      <c r="V3840" s="155"/>
      <c r="W3840" s="155"/>
      <c r="X3840" s="155"/>
      <c r="Y3840" s="155"/>
      <c r="Z3840" s="155"/>
      <c r="AA3840" s="155"/>
      <c r="AB3840" s="155"/>
      <c r="AC3840" s="155"/>
      <c r="AD3840" s="155"/>
      <c r="AE3840" s="155"/>
      <c r="AF3840" s="155"/>
      <c r="AG3840" s="155"/>
    </row>
    <row r="3841" spans="1:33" x14ac:dyDescent="0.3">
      <c r="A3841" s="155"/>
      <c r="B3841" s="155"/>
      <c r="C3841" s="155"/>
      <c r="D3841" s="155"/>
      <c r="E3841" s="155"/>
      <c r="F3841" s="155"/>
      <c r="G3841" s="155"/>
      <c r="H3841" s="155"/>
      <c r="I3841" s="155"/>
      <c r="J3841" s="155"/>
      <c r="K3841" s="155"/>
      <c r="L3841" s="155"/>
      <c r="M3841" s="155"/>
      <c r="N3841" s="155"/>
      <c r="O3841" s="155"/>
      <c r="P3841" s="155"/>
      <c r="Q3841" s="155"/>
      <c r="R3841" s="155"/>
      <c r="S3841" s="155"/>
      <c r="T3841" s="155"/>
      <c r="U3841" s="155"/>
      <c r="V3841" s="155"/>
      <c r="W3841" s="155"/>
      <c r="X3841" s="155"/>
      <c r="Y3841" s="155"/>
      <c r="Z3841" s="155"/>
      <c r="AA3841" s="155"/>
      <c r="AB3841" s="155"/>
      <c r="AC3841" s="155"/>
      <c r="AD3841" s="155"/>
      <c r="AE3841" s="155"/>
      <c r="AF3841" s="155"/>
      <c r="AG3841" s="155"/>
    </row>
    <row r="3842" spans="1:33" x14ac:dyDescent="0.3">
      <c r="A3842" s="155"/>
      <c r="B3842" s="155"/>
      <c r="C3842" s="155"/>
      <c r="D3842" s="155"/>
      <c r="E3842" s="155"/>
      <c r="F3842" s="155"/>
      <c r="G3842" s="155"/>
      <c r="H3842" s="155"/>
      <c r="I3842" s="155"/>
      <c r="J3842" s="155"/>
      <c r="K3842" s="155"/>
      <c r="L3842" s="155"/>
      <c r="M3842" s="155"/>
      <c r="N3842" s="155"/>
      <c r="O3842" s="155"/>
      <c r="P3842" s="155"/>
      <c r="Q3842" s="155"/>
      <c r="R3842" s="155"/>
      <c r="S3842" s="155"/>
      <c r="T3842" s="155"/>
      <c r="U3842" s="155"/>
      <c r="V3842" s="155"/>
      <c r="W3842" s="155"/>
      <c r="X3842" s="155"/>
      <c r="Y3842" s="155"/>
      <c r="Z3842" s="155"/>
      <c r="AA3842" s="155"/>
      <c r="AB3842" s="155"/>
      <c r="AC3842" s="155"/>
      <c r="AD3842" s="155"/>
      <c r="AE3842" s="155"/>
      <c r="AF3842" s="155"/>
      <c r="AG3842" s="155"/>
    </row>
    <row r="3843" spans="1:33" x14ac:dyDescent="0.3">
      <c r="A3843" s="155"/>
      <c r="B3843" s="155"/>
      <c r="C3843" s="155"/>
      <c r="D3843" s="155"/>
      <c r="E3843" s="155"/>
      <c r="F3843" s="155"/>
      <c r="G3843" s="155"/>
      <c r="H3843" s="155"/>
      <c r="I3843" s="155"/>
      <c r="J3843" s="155"/>
      <c r="K3843" s="155"/>
      <c r="L3843" s="155"/>
      <c r="M3843" s="155"/>
      <c r="N3843" s="155"/>
      <c r="O3843" s="155"/>
      <c r="P3843" s="155"/>
      <c r="Q3843" s="155"/>
      <c r="R3843" s="155"/>
      <c r="S3843" s="155"/>
      <c r="T3843" s="155"/>
      <c r="U3843" s="155"/>
      <c r="V3843" s="155"/>
      <c r="W3843" s="155"/>
      <c r="X3843" s="155"/>
      <c r="Y3843" s="155"/>
      <c r="Z3843" s="155"/>
      <c r="AA3843" s="155"/>
      <c r="AB3843" s="155"/>
      <c r="AC3843" s="155"/>
      <c r="AD3843" s="155"/>
      <c r="AE3843" s="155"/>
      <c r="AF3843" s="155"/>
      <c r="AG3843" s="155"/>
    </row>
    <row r="3844" spans="1:33" x14ac:dyDescent="0.3">
      <c r="A3844" s="155"/>
      <c r="B3844" s="155"/>
      <c r="C3844" s="155"/>
      <c r="D3844" s="155"/>
      <c r="E3844" s="155"/>
      <c r="F3844" s="155"/>
      <c r="G3844" s="155"/>
      <c r="H3844" s="155"/>
      <c r="I3844" s="155"/>
      <c r="J3844" s="155"/>
      <c r="K3844" s="155"/>
      <c r="L3844" s="155"/>
      <c r="M3844" s="155"/>
      <c r="N3844" s="155"/>
      <c r="O3844" s="155"/>
      <c r="P3844" s="155"/>
      <c r="Q3844" s="155"/>
      <c r="R3844" s="155"/>
      <c r="S3844" s="155"/>
      <c r="T3844" s="155"/>
      <c r="U3844" s="155"/>
      <c r="V3844" s="155"/>
      <c r="W3844" s="155"/>
      <c r="X3844" s="155"/>
      <c r="Y3844" s="155"/>
      <c r="Z3844" s="155"/>
      <c r="AA3844" s="155"/>
      <c r="AB3844" s="155"/>
      <c r="AC3844" s="155"/>
      <c r="AD3844" s="155"/>
      <c r="AE3844" s="155"/>
      <c r="AF3844" s="155"/>
      <c r="AG3844" s="155"/>
    </row>
    <row r="3845" spans="1:33" x14ac:dyDescent="0.3">
      <c r="A3845" s="155"/>
      <c r="B3845" s="155"/>
      <c r="C3845" s="155"/>
      <c r="D3845" s="155"/>
      <c r="E3845" s="155"/>
      <c r="F3845" s="155"/>
      <c r="G3845" s="155"/>
      <c r="H3845" s="155"/>
      <c r="I3845" s="155"/>
      <c r="J3845" s="155"/>
      <c r="K3845" s="155"/>
      <c r="L3845" s="155"/>
      <c r="M3845" s="155"/>
      <c r="N3845" s="155"/>
      <c r="O3845" s="155"/>
      <c r="P3845" s="155"/>
      <c r="Q3845" s="155"/>
      <c r="R3845" s="155"/>
      <c r="S3845" s="155"/>
      <c r="T3845" s="155"/>
      <c r="U3845" s="155"/>
      <c r="V3845" s="155"/>
      <c r="W3845" s="155"/>
      <c r="X3845" s="155"/>
      <c r="Y3845" s="155"/>
      <c r="Z3845" s="155"/>
      <c r="AA3845" s="155"/>
      <c r="AB3845" s="155"/>
      <c r="AC3845" s="155"/>
      <c r="AD3845" s="155"/>
      <c r="AE3845" s="155"/>
      <c r="AF3845" s="155"/>
      <c r="AG3845" s="155"/>
    </row>
    <row r="3846" spans="1:33" x14ac:dyDescent="0.3">
      <c r="A3846" s="155"/>
      <c r="B3846" s="155"/>
      <c r="C3846" s="155"/>
      <c r="D3846" s="155"/>
      <c r="E3846" s="155"/>
      <c r="F3846" s="155"/>
      <c r="G3846" s="155"/>
      <c r="H3846" s="155"/>
      <c r="I3846" s="155"/>
      <c r="J3846" s="155"/>
      <c r="K3846" s="155"/>
      <c r="L3846" s="155"/>
      <c r="M3846" s="155"/>
      <c r="N3846" s="155"/>
      <c r="O3846" s="155"/>
      <c r="P3846" s="155"/>
      <c r="Q3846" s="155"/>
      <c r="R3846" s="155"/>
      <c r="S3846" s="155"/>
      <c r="T3846" s="155"/>
      <c r="U3846" s="155"/>
      <c r="V3846" s="155"/>
      <c r="W3846" s="155"/>
      <c r="X3846" s="155"/>
      <c r="Y3846" s="155"/>
      <c r="Z3846" s="155"/>
      <c r="AA3846" s="155"/>
      <c r="AB3846" s="155"/>
      <c r="AC3846" s="155"/>
      <c r="AD3846" s="155"/>
      <c r="AE3846" s="155"/>
      <c r="AF3846" s="155"/>
      <c r="AG3846" s="155"/>
    </row>
    <row r="3847" spans="1:33" x14ac:dyDescent="0.3">
      <c r="A3847" s="155"/>
      <c r="B3847" s="155"/>
      <c r="C3847" s="155"/>
      <c r="D3847" s="155"/>
      <c r="E3847" s="155"/>
      <c r="F3847" s="155"/>
      <c r="G3847" s="155"/>
      <c r="H3847" s="155"/>
      <c r="I3847" s="155"/>
      <c r="J3847" s="155"/>
      <c r="K3847" s="155"/>
      <c r="L3847" s="155"/>
      <c r="M3847" s="155"/>
      <c r="N3847" s="155"/>
      <c r="O3847" s="155"/>
      <c r="P3847" s="155"/>
      <c r="Q3847" s="155"/>
      <c r="R3847" s="155"/>
      <c r="S3847" s="155"/>
      <c r="T3847" s="155"/>
      <c r="U3847" s="155"/>
      <c r="V3847" s="155"/>
      <c r="W3847" s="155"/>
      <c r="X3847" s="155"/>
      <c r="Y3847" s="155"/>
      <c r="Z3847" s="155"/>
      <c r="AA3847" s="155"/>
      <c r="AB3847" s="155"/>
      <c r="AC3847" s="155"/>
      <c r="AD3847" s="155"/>
      <c r="AE3847" s="155"/>
      <c r="AF3847" s="155"/>
      <c r="AG3847" s="155"/>
    </row>
    <row r="3848" spans="1:33" x14ac:dyDescent="0.3">
      <c r="A3848" s="155"/>
      <c r="B3848" s="155"/>
      <c r="C3848" s="155"/>
      <c r="D3848" s="155"/>
      <c r="E3848" s="155"/>
      <c r="F3848" s="155"/>
      <c r="G3848" s="155"/>
      <c r="H3848" s="155"/>
      <c r="I3848" s="155"/>
      <c r="J3848" s="155"/>
      <c r="K3848" s="155"/>
      <c r="L3848" s="155"/>
      <c r="M3848" s="155"/>
      <c r="N3848" s="155"/>
      <c r="O3848" s="155"/>
      <c r="P3848" s="155"/>
      <c r="Q3848" s="155"/>
      <c r="R3848" s="155"/>
      <c r="S3848" s="155"/>
      <c r="T3848" s="155"/>
      <c r="U3848" s="155"/>
      <c r="V3848" s="155"/>
      <c r="W3848" s="155"/>
      <c r="X3848" s="155"/>
      <c r="Y3848" s="155"/>
      <c r="Z3848" s="155"/>
      <c r="AA3848" s="155"/>
      <c r="AB3848" s="155"/>
      <c r="AC3848" s="155"/>
      <c r="AD3848" s="155"/>
      <c r="AE3848" s="155"/>
      <c r="AF3848" s="155"/>
      <c r="AG3848" s="155"/>
    </row>
    <row r="3849" spans="1:33" x14ac:dyDescent="0.3">
      <c r="A3849" s="155"/>
      <c r="B3849" s="155"/>
      <c r="C3849" s="155"/>
      <c r="D3849" s="155"/>
      <c r="E3849" s="155"/>
      <c r="F3849" s="155"/>
      <c r="G3849" s="155"/>
      <c r="H3849" s="155"/>
      <c r="I3849" s="155"/>
      <c r="J3849" s="155"/>
      <c r="K3849" s="155"/>
      <c r="L3849" s="155"/>
      <c r="M3849" s="155"/>
      <c r="N3849" s="155"/>
      <c r="O3849" s="155"/>
      <c r="P3849" s="155"/>
      <c r="Q3849" s="155"/>
      <c r="R3849" s="155"/>
      <c r="S3849" s="155"/>
      <c r="T3849" s="155"/>
      <c r="U3849" s="155"/>
      <c r="V3849" s="155"/>
      <c r="W3849" s="155"/>
      <c r="X3849" s="155"/>
      <c r="Y3849" s="155"/>
      <c r="Z3849" s="155"/>
      <c r="AA3849" s="155"/>
      <c r="AB3849" s="155"/>
      <c r="AC3849" s="155"/>
      <c r="AD3849" s="155"/>
      <c r="AE3849" s="155"/>
      <c r="AF3849" s="155"/>
      <c r="AG3849" s="155"/>
    </row>
    <row r="3850" spans="1:33" x14ac:dyDescent="0.3">
      <c r="A3850" s="155"/>
      <c r="B3850" s="155"/>
      <c r="C3850" s="155"/>
      <c r="D3850" s="155"/>
      <c r="E3850" s="155"/>
      <c r="F3850" s="155"/>
      <c r="G3850" s="155"/>
      <c r="H3850" s="155"/>
      <c r="I3850" s="155"/>
      <c r="J3850" s="155"/>
      <c r="K3850" s="155"/>
      <c r="L3850" s="155"/>
      <c r="M3850" s="155"/>
      <c r="N3850" s="155"/>
      <c r="O3850" s="155"/>
      <c r="P3850" s="155"/>
      <c r="Q3850" s="155"/>
      <c r="R3850" s="155"/>
      <c r="S3850" s="155"/>
      <c r="T3850" s="155"/>
      <c r="U3850" s="155"/>
      <c r="V3850" s="155"/>
      <c r="W3850" s="155"/>
      <c r="X3850" s="155"/>
      <c r="Y3850" s="155"/>
      <c r="Z3850" s="155"/>
      <c r="AA3850" s="155"/>
      <c r="AB3850" s="155"/>
      <c r="AC3850" s="155"/>
      <c r="AD3850" s="155"/>
      <c r="AE3850" s="155"/>
      <c r="AF3850" s="155"/>
      <c r="AG3850" s="155"/>
    </row>
    <row r="3851" spans="1:33" x14ac:dyDescent="0.3">
      <c r="A3851" s="155"/>
      <c r="B3851" s="155"/>
      <c r="C3851" s="155"/>
      <c r="D3851" s="155"/>
      <c r="E3851" s="155"/>
      <c r="F3851" s="155"/>
      <c r="G3851" s="155"/>
      <c r="H3851" s="155"/>
      <c r="I3851" s="155"/>
      <c r="J3851" s="155"/>
      <c r="K3851" s="155"/>
      <c r="L3851" s="155"/>
      <c r="M3851" s="155"/>
      <c r="N3851" s="155"/>
      <c r="O3851" s="155"/>
      <c r="P3851" s="155"/>
      <c r="Q3851" s="155"/>
      <c r="R3851" s="155"/>
      <c r="S3851" s="155"/>
      <c r="T3851" s="155"/>
      <c r="U3851" s="155"/>
      <c r="V3851" s="155"/>
      <c r="W3851" s="155"/>
      <c r="X3851" s="155"/>
      <c r="Y3851" s="155"/>
      <c r="Z3851" s="155"/>
      <c r="AA3851" s="155"/>
      <c r="AB3851" s="155"/>
      <c r="AC3851" s="155"/>
      <c r="AD3851" s="155"/>
      <c r="AE3851" s="155"/>
      <c r="AF3851" s="155"/>
      <c r="AG3851" s="155"/>
    </row>
    <row r="3852" spans="1:33" x14ac:dyDescent="0.3">
      <c r="A3852" s="155"/>
      <c r="B3852" s="155"/>
      <c r="C3852" s="155"/>
      <c r="D3852" s="155"/>
      <c r="E3852" s="155"/>
      <c r="F3852" s="155"/>
      <c r="G3852" s="155"/>
      <c r="H3852" s="155"/>
      <c r="I3852" s="155"/>
      <c r="J3852" s="155"/>
      <c r="K3852" s="155"/>
      <c r="L3852" s="155"/>
      <c r="M3852" s="155"/>
      <c r="N3852" s="155"/>
      <c r="O3852" s="155"/>
      <c r="P3852" s="155"/>
      <c r="Q3852" s="155"/>
      <c r="R3852" s="155"/>
      <c r="S3852" s="155"/>
      <c r="T3852" s="155"/>
      <c r="U3852" s="155"/>
      <c r="V3852" s="155"/>
      <c r="W3852" s="155"/>
      <c r="X3852" s="155"/>
      <c r="Y3852" s="155"/>
      <c r="Z3852" s="155"/>
      <c r="AA3852" s="155"/>
      <c r="AB3852" s="155"/>
      <c r="AC3852" s="155"/>
      <c r="AD3852" s="155"/>
      <c r="AE3852" s="155"/>
      <c r="AF3852" s="155"/>
      <c r="AG3852" s="155"/>
    </row>
    <row r="3853" spans="1:33" x14ac:dyDescent="0.3">
      <c r="A3853" s="155"/>
      <c r="B3853" s="155"/>
      <c r="C3853" s="155"/>
      <c r="D3853" s="155"/>
      <c r="E3853" s="155"/>
      <c r="F3853" s="155"/>
      <c r="G3853" s="155"/>
      <c r="H3853" s="155"/>
      <c r="I3853" s="155"/>
      <c r="J3853" s="155"/>
      <c r="K3853" s="155"/>
      <c r="L3853" s="155"/>
      <c r="M3853" s="155"/>
      <c r="N3853" s="155"/>
      <c r="O3853" s="155"/>
      <c r="P3853" s="155"/>
      <c r="Q3853" s="155"/>
      <c r="R3853" s="155"/>
      <c r="S3853" s="155"/>
      <c r="T3853" s="155"/>
      <c r="U3853" s="155"/>
      <c r="V3853" s="155"/>
      <c r="W3853" s="155"/>
      <c r="X3853" s="155"/>
      <c r="Y3853" s="155"/>
      <c r="Z3853" s="155"/>
      <c r="AA3853" s="155"/>
      <c r="AB3853" s="155"/>
      <c r="AC3853" s="155"/>
      <c r="AD3853" s="155"/>
      <c r="AE3853" s="155"/>
      <c r="AF3853" s="155"/>
      <c r="AG3853" s="155"/>
    </row>
    <row r="3854" spans="1:33" x14ac:dyDescent="0.3">
      <c r="A3854" s="155"/>
      <c r="B3854" s="155"/>
      <c r="C3854" s="155"/>
      <c r="D3854" s="155"/>
      <c r="E3854" s="155"/>
      <c r="F3854" s="155"/>
      <c r="G3854" s="155"/>
      <c r="H3854" s="155"/>
      <c r="I3854" s="155"/>
      <c r="J3854" s="155"/>
      <c r="K3854" s="155"/>
      <c r="L3854" s="155"/>
      <c r="M3854" s="155"/>
      <c r="N3854" s="155"/>
      <c r="O3854" s="155"/>
      <c r="P3854" s="155"/>
      <c r="Q3854" s="155"/>
      <c r="R3854" s="155"/>
      <c r="S3854" s="155"/>
      <c r="T3854" s="155"/>
      <c r="U3854" s="155"/>
      <c r="V3854" s="155"/>
      <c r="W3854" s="155"/>
      <c r="X3854" s="155"/>
      <c r="Y3854" s="155"/>
      <c r="Z3854" s="155"/>
      <c r="AA3854" s="155"/>
      <c r="AB3854" s="155"/>
      <c r="AC3854" s="155"/>
      <c r="AD3854" s="155"/>
      <c r="AE3854" s="155"/>
      <c r="AF3854" s="155"/>
      <c r="AG3854" s="155"/>
    </row>
    <row r="3855" spans="1:33" x14ac:dyDescent="0.3">
      <c r="A3855" s="155"/>
      <c r="B3855" s="155"/>
      <c r="C3855" s="155"/>
      <c r="D3855" s="155"/>
      <c r="E3855" s="155"/>
      <c r="F3855" s="155"/>
      <c r="G3855" s="155"/>
      <c r="H3855" s="155"/>
      <c r="I3855" s="155"/>
      <c r="J3855" s="155"/>
      <c r="K3855" s="155"/>
      <c r="L3855" s="155"/>
      <c r="M3855" s="155"/>
      <c r="N3855" s="155"/>
      <c r="O3855" s="155"/>
      <c r="P3855" s="155"/>
      <c r="Q3855" s="155"/>
      <c r="R3855" s="155"/>
      <c r="S3855" s="155"/>
      <c r="T3855" s="155"/>
      <c r="U3855" s="155"/>
      <c r="V3855" s="155"/>
      <c r="W3855" s="155"/>
      <c r="X3855" s="155"/>
      <c r="Y3855" s="155"/>
      <c r="Z3855" s="155"/>
      <c r="AA3855" s="155"/>
      <c r="AB3855" s="155"/>
      <c r="AC3855" s="155"/>
      <c r="AD3855" s="155"/>
      <c r="AE3855" s="155"/>
      <c r="AF3855" s="155"/>
      <c r="AG3855" s="155"/>
    </row>
    <row r="3856" spans="1:33" x14ac:dyDescent="0.3">
      <c r="A3856" s="155"/>
      <c r="B3856" s="155"/>
      <c r="C3856" s="155"/>
      <c r="D3856" s="155"/>
      <c r="E3856" s="155"/>
      <c r="F3856" s="155"/>
      <c r="G3856" s="155"/>
      <c r="H3856" s="155"/>
      <c r="I3856" s="155"/>
      <c r="J3856" s="155"/>
      <c r="K3856" s="155"/>
      <c r="L3856" s="155"/>
      <c r="M3856" s="155"/>
      <c r="N3856" s="155"/>
      <c r="O3856" s="155"/>
      <c r="P3856" s="155"/>
      <c r="Q3856" s="155"/>
      <c r="R3856" s="155"/>
      <c r="S3856" s="155"/>
      <c r="T3856" s="155"/>
      <c r="U3856" s="155"/>
      <c r="V3856" s="155"/>
      <c r="W3856" s="155"/>
      <c r="X3856" s="155"/>
      <c r="Y3856" s="155"/>
      <c r="Z3856" s="155"/>
      <c r="AA3856" s="155"/>
      <c r="AB3856" s="155"/>
      <c r="AC3856" s="155"/>
      <c r="AD3856" s="155"/>
      <c r="AE3856" s="155"/>
      <c r="AF3856" s="155"/>
      <c r="AG3856" s="155"/>
    </row>
    <row r="3857" spans="1:33" x14ac:dyDescent="0.3">
      <c r="A3857" s="155"/>
      <c r="B3857" s="155"/>
      <c r="C3857" s="155"/>
      <c r="D3857" s="155"/>
      <c r="E3857" s="155"/>
      <c r="F3857" s="155"/>
      <c r="G3857" s="155"/>
      <c r="H3857" s="155"/>
      <c r="I3857" s="155"/>
      <c r="J3857" s="155"/>
      <c r="K3857" s="155"/>
      <c r="L3857" s="155"/>
      <c r="M3857" s="155"/>
      <c r="N3857" s="155"/>
      <c r="O3857" s="155"/>
      <c r="P3857" s="155"/>
      <c r="Q3857" s="155"/>
      <c r="R3857" s="155"/>
      <c r="S3857" s="155"/>
      <c r="T3857" s="155"/>
      <c r="U3857" s="155"/>
      <c r="V3857" s="155"/>
      <c r="W3857" s="155"/>
      <c r="X3857" s="155"/>
      <c r="Y3857" s="155"/>
      <c r="Z3857" s="155"/>
      <c r="AA3857" s="155"/>
      <c r="AB3857" s="155"/>
      <c r="AC3857" s="155"/>
      <c r="AD3857" s="155"/>
      <c r="AE3857" s="155"/>
      <c r="AF3857" s="155"/>
      <c r="AG3857" s="155"/>
    </row>
    <row r="3858" spans="1:33" x14ac:dyDescent="0.3">
      <c r="A3858" s="155"/>
      <c r="B3858" s="155"/>
      <c r="C3858" s="155"/>
      <c r="D3858" s="155"/>
      <c r="E3858" s="155"/>
      <c r="F3858" s="155"/>
      <c r="G3858" s="155"/>
      <c r="H3858" s="155"/>
      <c r="I3858" s="155"/>
      <c r="J3858" s="155"/>
      <c r="K3858" s="155"/>
      <c r="L3858" s="155"/>
      <c r="M3858" s="155"/>
      <c r="N3858" s="155"/>
      <c r="O3858" s="155"/>
      <c r="P3858" s="155"/>
      <c r="Q3858" s="155"/>
      <c r="R3858" s="155"/>
      <c r="S3858" s="155"/>
      <c r="T3858" s="155"/>
      <c r="U3858" s="155"/>
      <c r="V3858" s="155"/>
      <c r="W3858" s="155"/>
      <c r="X3858" s="155"/>
      <c r="Y3858" s="155"/>
      <c r="Z3858" s="155"/>
      <c r="AA3858" s="155"/>
      <c r="AB3858" s="155"/>
      <c r="AC3858" s="155"/>
      <c r="AD3858" s="155"/>
      <c r="AE3858" s="155"/>
      <c r="AF3858" s="155"/>
      <c r="AG3858" s="155"/>
    </row>
    <row r="3859" spans="1:33" x14ac:dyDescent="0.3">
      <c r="A3859" s="155"/>
      <c r="B3859" s="155"/>
      <c r="C3859" s="155"/>
      <c r="D3859" s="155"/>
      <c r="E3859" s="155"/>
      <c r="F3859" s="155"/>
      <c r="G3859" s="155"/>
      <c r="H3859" s="155"/>
      <c r="I3859" s="155"/>
      <c r="J3859" s="155"/>
      <c r="K3859" s="155"/>
      <c r="L3859" s="155"/>
      <c r="M3859" s="155"/>
      <c r="N3859" s="155"/>
      <c r="O3859" s="155"/>
      <c r="P3859" s="155"/>
      <c r="Q3859" s="155"/>
      <c r="R3859" s="155"/>
      <c r="S3859" s="155"/>
      <c r="T3859" s="155"/>
      <c r="U3859" s="155"/>
      <c r="V3859" s="155"/>
      <c r="W3859" s="155"/>
      <c r="X3859" s="155"/>
      <c r="Y3859" s="155"/>
      <c r="Z3859" s="155"/>
      <c r="AA3859" s="155"/>
      <c r="AB3859" s="155"/>
      <c r="AC3859" s="155"/>
      <c r="AD3859" s="155"/>
      <c r="AE3859" s="155"/>
      <c r="AF3859" s="155"/>
      <c r="AG3859" s="155"/>
    </row>
    <row r="3860" spans="1:33" x14ac:dyDescent="0.3">
      <c r="A3860" s="155"/>
      <c r="B3860" s="155"/>
      <c r="C3860" s="155"/>
      <c r="D3860" s="155"/>
      <c r="E3860" s="155"/>
      <c r="F3860" s="155"/>
      <c r="G3860" s="155"/>
      <c r="H3860" s="155"/>
      <c r="I3860" s="155"/>
      <c r="J3860" s="155"/>
      <c r="K3860" s="155"/>
      <c r="L3860" s="155"/>
      <c r="M3860" s="155"/>
      <c r="N3860" s="155"/>
      <c r="O3860" s="155"/>
      <c r="P3860" s="155"/>
      <c r="Q3860" s="155"/>
      <c r="R3860" s="155"/>
      <c r="S3860" s="155"/>
      <c r="T3860" s="155"/>
      <c r="U3860" s="155"/>
      <c r="V3860" s="155"/>
      <c r="W3860" s="155"/>
      <c r="X3860" s="155"/>
      <c r="Y3860" s="155"/>
      <c r="Z3860" s="155"/>
      <c r="AA3860" s="155"/>
      <c r="AB3860" s="155"/>
      <c r="AC3860" s="155"/>
      <c r="AD3860" s="155"/>
      <c r="AE3860" s="155"/>
      <c r="AF3860" s="155"/>
      <c r="AG3860" s="155"/>
    </row>
    <row r="3861" spans="1:33" x14ac:dyDescent="0.3">
      <c r="A3861" s="155"/>
      <c r="B3861" s="155"/>
      <c r="C3861" s="155"/>
      <c r="D3861" s="155"/>
      <c r="E3861" s="155"/>
      <c r="F3861" s="155"/>
      <c r="G3861" s="155"/>
      <c r="H3861" s="155"/>
      <c r="I3861" s="155"/>
      <c r="J3861" s="155"/>
      <c r="K3861" s="155"/>
      <c r="L3861" s="155"/>
      <c r="M3861" s="155"/>
      <c r="N3861" s="155"/>
      <c r="O3861" s="155"/>
      <c r="P3861" s="155"/>
      <c r="Q3861" s="155"/>
      <c r="R3861" s="155"/>
      <c r="S3861" s="155"/>
      <c r="T3861" s="155"/>
      <c r="U3861" s="155"/>
      <c r="V3861" s="155"/>
      <c r="W3861" s="155"/>
      <c r="X3861" s="155"/>
      <c r="Y3861" s="155"/>
      <c r="Z3861" s="155"/>
      <c r="AA3861" s="155"/>
      <c r="AB3861" s="155"/>
      <c r="AC3861" s="155"/>
      <c r="AD3861" s="155"/>
      <c r="AE3861" s="155"/>
      <c r="AF3861" s="155"/>
      <c r="AG3861" s="155"/>
    </row>
    <row r="3862" spans="1:33" x14ac:dyDescent="0.3">
      <c r="A3862" s="155"/>
      <c r="B3862" s="155"/>
      <c r="C3862" s="155"/>
      <c r="D3862" s="155"/>
      <c r="E3862" s="155"/>
      <c r="F3862" s="155"/>
      <c r="G3862" s="155"/>
      <c r="H3862" s="155"/>
      <c r="I3862" s="155"/>
      <c r="J3862" s="155"/>
      <c r="K3862" s="155"/>
      <c r="L3862" s="155"/>
      <c r="M3862" s="155"/>
      <c r="N3862" s="155"/>
      <c r="O3862" s="155"/>
      <c r="P3862" s="155"/>
      <c r="Q3862" s="155"/>
      <c r="R3862" s="155"/>
      <c r="S3862" s="155"/>
      <c r="T3862" s="155"/>
      <c r="U3862" s="155"/>
      <c r="V3862" s="155"/>
      <c r="W3862" s="155"/>
      <c r="X3862" s="155"/>
      <c r="Y3862" s="155"/>
      <c r="Z3862" s="155"/>
      <c r="AA3862" s="155"/>
      <c r="AB3862" s="155"/>
      <c r="AC3862" s="155"/>
      <c r="AD3862" s="155"/>
      <c r="AE3862" s="155"/>
      <c r="AF3862" s="155"/>
      <c r="AG3862" s="155"/>
    </row>
    <row r="3863" spans="1:33" x14ac:dyDescent="0.3">
      <c r="A3863" s="155"/>
      <c r="B3863" s="155"/>
      <c r="C3863" s="155"/>
      <c r="D3863" s="155"/>
      <c r="E3863" s="155"/>
      <c r="F3863" s="155"/>
      <c r="G3863" s="155"/>
      <c r="H3863" s="155"/>
      <c r="I3863" s="155"/>
      <c r="J3863" s="155"/>
      <c r="K3863" s="155"/>
      <c r="L3863" s="155"/>
      <c r="M3863" s="155"/>
      <c r="N3863" s="155"/>
      <c r="O3863" s="155"/>
      <c r="P3863" s="155"/>
      <c r="Q3863" s="155"/>
      <c r="R3863" s="155"/>
      <c r="S3863" s="155"/>
      <c r="T3863" s="155"/>
      <c r="U3863" s="155"/>
      <c r="V3863" s="155"/>
      <c r="W3863" s="155"/>
      <c r="X3863" s="155"/>
      <c r="Y3863" s="155"/>
      <c r="Z3863" s="155"/>
      <c r="AA3863" s="155"/>
      <c r="AB3863" s="155"/>
      <c r="AC3863" s="155"/>
      <c r="AD3863" s="155"/>
      <c r="AE3863" s="155"/>
      <c r="AF3863" s="155"/>
      <c r="AG3863" s="155"/>
    </row>
    <row r="3864" spans="1:33" x14ac:dyDescent="0.3">
      <c r="A3864" s="155"/>
      <c r="B3864" s="155"/>
      <c r="C3864" s="155"/>
      <c r="D3864" s="155"/>
      <c r="E3864" s="155"/>
      <c r="F3864" s="155"/>
      <c r="G3864" s="155"/>
      <c r="H3864" s="155"/>
      <c r="I3864" s="155"/>
      <c r="J3864" s="155"/>
      <c r="K3864" s="155"/>
      <c r="L3864" s="155"/>
      <c r="M3864" s="155"/>
      <c r="N3864" s="155"/>
      <c r="O3864" s="155"/>
      <c r="P3864" s="155"/>
      <c r="Q3864" s="155"/>
      <c r="R3864" s="155"/>
      <c r="S3864" s="155"/>
      <c r="T3864" s="155"/>
      <c r="U3864" s="155"/>
      <c r="V3864" s="155"/>
      <c r="W3864" s="155"/>
      <c r="X3864" s="155"/>
      <c r="Y3864" s="155"/>
      <c r="Z3864" s="155"/>
      <c r="AA3864" s="155"/>
      <c r="AB3864" s="155"/>
      <c r="AC3864" s="155"/>
      <c r="AD3864" s="155"/>
      <c r="AE3864" s="155"/>
      <c r="AF3864" s="155"/>
      <c r="AG3864" s="155"/>
    </row>
    <row r="3865" spans="1:33" x14ac:dyDescent="0.3">
      <c r="A3865" s="155"/>
      <c r="B3865" s="155"/>
      <c r="C3865" s="155"/>
      <c r="D3865" s="155"/>
      <c r="E3865" s="155"/>
      <c r="F3865" s="155"/>
      <c r="G3865" s="155"/>
      <c r="H3865" s="155"/>
      <c r="I3865" s="155"/>
      <c r="J3865" s="155"/>
      <c r="K3865" s="155"/>
      <c r="L3865" s="155"/>
      <c r="M3865" s="155"/>
      <c r="N3865" s="155"/>
      <c r="O3865" s="155"/>
      <c r="P3865" s="155"/>
      <c r="Q3865" s="155"/>
      <c r="R3865" s="155"/>
      <c r="S3865" s="155"/>
      <c r="T3865" s="155"/>
      <c r="U3865" s="155"/>
      <c r="V3865" s="155"/>
      <c r="W3865" s="155"/>
      <c r="X3865" s="155"/>
      <c r="Y3865" s="155"/>
      <c r="Z3865" s="155"/>
      <c r="AA3865" s="155"/>
      <c r="AB3865" s="155"/>
      <c r="AC3865" s="155"/>
      <c r="AD3865" s="155"/>
      <c r="AE3865" s="155"/>
      <c r="AF3865" s="155"/>
      <c r="AG3865" s="155"/>
    </row>
    <row r="3866" spans="1:33" x14ac:dyDescent="0.3">
      <c r="A3866" s="155"/>
      <c r="B3866" s="155"/>
      <c r="C3866" s="155"/>
      <c r="D3866" s="155"/>
      <c r="E3866" s="155"/>
      <c r="F3866" s="155"/>
      <c r="G3866" s="155"/>
      <c r="H3866" s="155"/>
      <c r="I3866" s="155"/>
      <c r="J3866" s="155"/>
      <c r="K3866" s="155"/>
      <c r="L3866" s="155"/>
      <c r="M3866" s="155"/>
      <c r="N3866" s="155"/>
      <c r="O3866" s="155"/>
      <c r="P3866" s="155"/>
      <c r="Q3866" s="155"/>
      <c r="R3866" s="155"/>
      <c r="S3866" s="155"/>
      <c r="T3866" s="155"/>
      <c r="U3866" s="155"/>
      <c r="V3866" s="155"/>
      <c r="W3866" s="155"/>
      <c r="X3866" s="155"/>
      <c r="Y3866" s="155"/>
      <c r="Z3866" s="155"/>
      <c r="AA3866" s="155"/>
      <c r="AB3866" s="155"/>
      <c r="AC3866" s="155"/>
      <c r="AD3866" s="155"/>
      <c r="AE3866" s="155"/>
      <c r="AF3866" s="155"/>
      <c r="AG3866" s="155"/>
    </row>
    <row r="3867" spans="1:33" x14ac:dyDescent="0.3">
      <c r="A3867" s="155"/>
      <c r="B3867" s="155"/>
      <c r="C3867" s="155"/>
      <c r="D3867" s="155"/>
      <c r="E3867" s="155"/>
      <c r="F3867" s="155"/>
      <c r="G3867" s="155"/>
      <c r="H3867" s="155"/>
      <c r="I3867" s="155"/>
      <c r="J3867" s="155"/>
      <c r="K3867" s="155"/>
      <c r="L3867" s="155"/>
      <c r="M3867" s="155"/>
      <c r="N3867" s="155"/>
      <c r="O3867" s="155"/>
      <c r="P3867" s="155"/>
      <c r="Q3867" s="155"/>
      <c r="R3867" s="155"/>
      <c r="S3867" s="155"/>
      <c r="T3867" s="155"/>
      <c r="U3867" s="155"/>
      <c r="V3867" s="155"/>
      <c r="W3867" s="155"/>
      <c r="X3867" s="155"/>
      <c r="Y3867" s="155"/>
      <c r="Z3867" s="155"/>
      <c r="AA3867" s="155"/>
      <c r="AB3867" s="155"/>
      <c r="AC3867" s="155"/>
      <c r="AD3867" s="155"/>
      <c r="AE3867" s="155"/>
      <c r="AF3867" s="155"/>
      <c r="AG3867" s="155"/>
    </row>
    <row r="3868" spans="1:33" x14ac:dyDescent="0.3">
      <c r="A3868" s="155"/>
      <c r="B3868" s="155"/>
      <c r="C3868" s="155"/>
      <c r="D3868" s="155"/>
      <c r="E3868" s="155"/>
      <c r="F3868" s="155"/>
      <c r="G3868" s="155"/>
      <c r="H3868" s="155"/>
      <c r="I3868" s="155"/>
      <c r="J3868" s="155"/>
      <c r="K3868" s="155"/>
      <c r="L3868" s="155"/>
      <c r="M3868" s="155"/>
      <c r="N3868" s="155"/>
      <c r="O3868" s="155"/>
      <c r="P3868" s="155"/>
      <c r="Q3868" s="155"/>
      <c r="R3868" s="155"/>
      <c r="S3868" s="155"/>
      <c r="T3868" s="155"/>
      <c r="U3868" s="155"/>
      <c r="V3868" s="155"/>
      <c r="W3868" s="155"/>
      <c r="X3868" s="155"/>
      <c r="Y3868" s="155"/>
      <c r="Z3868" s="155"/>
      <c r="AA3868" s="155"/>
      <c r="AB3868" s="155"/>
      <c r="AC3868" s="155"/>
      <c r="AD3868" s="155"/>
      <c r="AE3868" s="155"/>
      <c r="AF3868" s="155"/>
      <c r="AG3868" s="155"/>
    </row>
    <row r="3869" spans="1:33" x14ac:dyDescent="0.3">
      <c r="A3869" s="155"/>
      <c r="B3869" s="155"/>
      <c r="C3869" s="155"/>
      <c r="D3869" s="155"/>
      <c r="E3869" s="155"/>
      <c r="F3869" s="155"/>
      <c r="G3869" s="155"/>
      <c r="H3869" s="155"/>
      <c r="I3869" s="155"/>
      <c r="J3869" s="155"/>
      <c r="K3869" s="155"/>
      <c r="L3869" s="155"/>
      <c r="M3869" s="155"/>
      <c r="N3869" s="155"/>
      <c r="O3869" s="155"/>
      <c r="P3869" s="155"/>
      <c r="Q3869" s="155"/>
      <c r="R3869" s="155"/>
      <c r="S3869" s="155"/>
      <c r="T3869" s="155"/>
      <c r="U3869" s="155"/>
      <c r="V3869" s="155"/>
      <c r="W3869" s="155"/>
      <c r="X3869" s="155"/>
      <c r="Y3869" s="155"/>
      <c r="Z3869" s="155"/>
      <c r="AA3869" s="155"/>
      <c r="AB3869" s="155"/>
      <c r="AC3869" s="155"/>
      <c r="AD3869" s="155"/>
      <c r="AE3869" s="155"/>
      <c r="AF3869" s="155"/>
      <c r="AG3869" s="155"/>
    </row>
    <row r="3870" spans="1:33" x14ac:dyDescent="0.3">
      <c r="A3870" s="155"/>
      <c r="B3870" s="155"/>
      <c r="C3870" s="155"/>
      <c r="D3870" s="155"/>
      <c r="E3870" s="155"/>
      <c r="F3870" s="155"/>
      <c r="G3870" s="155"/>
      <c r="H3870" s="155"/>
      <c r="I3870" s="155"/>
      <c r="J3870" s="155"/>
      <c r="K3870" s="155"/>
      <c r="L3870" s="155"/>
      <c r="M3870" s="155"/>
      <c r="N3870" s="155"/>
      <c r="O3870" s="155"/>
      <c r="P3870" s="155"/>
      <c r="Q3870" s="155"/>
      <c r="R3870" s="155"/>
      <c r="S3870" s="155"/>
      <c r="T3870" s="155"/>
      <c r="U3870" s="155"/>
      <c r="V3870" s="155"/>
      <c r="W3870" s="155"/>
      <c r="X3870" s="155"/>
      <c r="Y3870" s="155"/>
      <c r="Z3870" s="155"/>
      <c r="AA3870" s="155"/>
      <c r="AB3870" s="155"/>
      <c r="AC3870" s="155"/>
      <c r="AD3870" s="155"/>
      <c r="AE3870" s="155"/>
      <c r="AF3870" s="155"/>
      <c r="AG3870" s="155"/>
    </row>
    <row r="3871" spans="1:33" x14ac:dyDescent="0.3">
      <c r="A3871" s="155"/>
      <c r="B3871" s="155"/>
      <c r="C3871" s="155"/>
      <c r="D3871" s="155"/>
      <c r="E3871" s="155"/>
      <c r="F3871" s="155"/>
      <c r="G3871" s="155"/>
      <c r="H3871" s="155"/>
      <c r="I3871" s="155"/>
      <c r="J3871" s="155"/>
      <c r="K3871" s="155"/>
      <c r="L3871" s="155"/>
      <c r="M3871" s="155"/>
      <c r="N3871" s="155"/>
      <c r="O3871" s="155"/>
      <c r="P3871" s="155"/>
      <c r="Q3871" s="155"/>
      <c r="R3871" s="155"/>
      <c r="S3871" s="155"/>
      <c r="T3871" s="155"/>
      <c r="U3871" s="155"/>
      <c r="V3871" s="155"/>
      <c r="W3871" s="155"/>
      <c r="X3871" s="155"/>
      <c r="Y3871" s="155"/>
      <c r="Z3871" s="155"/>
      <c r="AA3871" s="155"/>
      <c r="AB3871" s="155"/>
      <c r="AC3871" s="155"/>
      <c r="AD3871" s="155"/>
      <c r="AE3871" s="155"/>
      <c r="AF3871" s="155"/>
      <c r="AG3871" s="155"/>
    </row>
    <row r="3872" spans="1:33" x14ac:dyDescent="0.3">
      <c r="A3872" s="155"/>
      <c r="B3872" s="155"/>
      <c r="C3872" s="155"/>
      <c r="D3872" s="155"/>
      <c r="E3872" s="155"/>
      <c r="F3872" s="155"/>
      <c r="G3872" s="155"/>
      <c r="H3872" s="155"/>
      <c r="I3872" s="155"/>
      <c r="J3872" s="155"/>
      <c r="K3872" s="155"/>
      <c r="L3872" s="155"/>
      <c r="M3872" s="155"/>
      <c r="N3872" s="155"/>
      <c r="O3872" s="155"/>
      <c r="P3872" s="155"/>
      <c r="Q3872" s="155"/>
      <c r="R3872" s="155"/>
      <c r="S3872" s="155"/>
      <c r="T3872" s="155"/>
      <c r="U3872" s="155"/>
      <c r="V3872" s="155"/>
      <c r="W3872" s="155"/>
      <c r="X3872" s="155"/>
      <c r="Y3872" s="155"/>
      <c r="Z3872" s="155"/>
      <c r="AA3872" s="155"/>
      <c r="AB3872" s="155"/>
      <c r="AC3872" s="155"/>
      <c r="AD3872" s="155"/>
      <c r="AE3872" s="155"/>
      <c r="AF3872" s="155"/>
      <c r="AG3872" s="155"/>
    </row>
    <row r="3873" spans="1:33" x14ac:dyDescent="0.3">
      <c r="A3873" s="155"/>
      <c r="B3873" s="155"/>
      <c r="C3873" s="155"/>
      <c r="D3873" s="155"/>
      <c r="E3873" s="155"/>
      <c r="F3873" s="155"/>
      <c r="G3873" s="155"/>
      <c r="H3873" s="155"/>
      <c r="I3873" s="155"/>
      <c r="J3873" s="155"/>
      <c r="K3873" s="155"/>
      <c r="L3873" s="155"/>
      <c r="M3873" s="155"/>
      <c r="N3873" s="155"/>
      <c r="O3873" s="155"/>
      <c r="P3873" s="155"/>
      <c r="Q3873" s="155"/>
      <c r="R3873" s="155"/>
      <c r="S3873" s="155"/>
      <c r="T3873" s="155"/>
      <c r="U3873" s="155"/>
      <c r="V3873" s="155"/>
      <c r="W3873" s="155"/>
      <c r="X3873" s="155"/>
      <c r="Y3873" s="155"/>
      <c r="Z3873" s="155"/>
      <c r="AA3873" s="155"/>
      <c r="AB3873" s="155"/>
      <c r="AC3873" s="155"/>
      <c r="AD3873" s="155"/>
      <c r="AE3873" s="155"/>
      <c r="AF3873" s="155"/>
      <c r="AG3873" s="155"/>
    </row>
    <row r="3874" spans="1:33" x14ac:dyDescent="0.3">
      <c r="A3874" s="155"/>
      <c r="B3874" s="155"/>
      <c r="C3874" s="155"/>
      <c r="D3874" s="155"/>
      <c r="E3874" s="155"/>
      <c r="F3874" s="155"/>
      <c r="G3874" s="155"/>
      <c r="H3874" s="155"/>
      <c r="I3874" s="155"/>
      <c r="J3874" s="155"/>
      <c r="K3874" s="155"/>
      <c r="L3874" s="155"/>
      <c r="M3874" s="155"/>
      <c r="N3874" s="155"/>
      <c r="O3874" s="155"/>
      <c r="P3874" s="155"/>
      <c r="Q3874" s="155"/>
      <c r="R3874" s="155"/>
      <c r="S3874" s="155"/>
      <c r="T3874" s="155"/>
      <c r="U3874" s="155"/>
      <c r="V3874" s="155"/>
      <c r="W3874" s="155"/>
      <c r="X3874" s="155"/>
      <c r="Y3874" s="155"/>
      <c r="Z3874" s="155"/>
      <c r="AA3874" s="155"/>
      <c r="AB3874" s="155"/>
      <c r="AC3874" s="155"/>
      <c r="AD3874" s="155"/>
      <c r="AE3874" s="155"/>
      <c r="AF3874" s="155"/>
      <c r="AG3874" s="155"/>
    </row>
    <row r="3875" spans="1:33" x14ac:dyDescent="0.3">
      <c r="A3875" s="155"/>
      <c r="B3875" s="155"/>
      <c r="C3875" s="155"/>
      <c r="D3875" s="155"/>
      <c r="E3875" s="155"/>
      <c r="F3875" s="155"/>
      <c r="G3875" s="155"/>
      <c r="H3875" s="155"/>
      <c r="I3875" s="155"/>
      <c r="J3875" s="155"/>
      <c r="K3875" s="155"/>
      <c r="L3875" s="155"/>
      <c r="M3875" s="155"/>
      <c r="N3875" s="155"/>
      <c r="O3875" s="155"/>
      <c r="P3875" s="155"/>
      <c r="Q3875" s="155"/>
      <c r="R3875" s="155"/>
      <c r="S3875" s="155"/>
      <c r="T3875" s="155"/>
      <c r="U3875" s="155"/>
      <c r="V3875" s="155"/>
      <c r="W3875" s="155"/>
      <c r="X3875" s="155"/>
      <c r="Y3875" s="155"/>
      <c r="Z3875" s="155"/>
      <c r="AA3875" s="155"/>
      <c r="AB3875" s="155"/>
      <c r="AC3875" s="155"/>
      <c r="AD3875" s="155"/>
      <c r="AE3875" s="155"/>
      <c r="AF3875" s="155"/>
      <c r="AG3875" s="155"/>
    </row>
    <row r="3876" spans="1:33" x14ac:dyDescent="0.3">
      <c r="A3876" s="155"/>
      <c r="B3876" s="155"/>
      <c r="C3876" s="155"/>
      <c r="D3876" s="155"/>
      <c r="E3876" s="155"/>
      <c r="F3876" s="155"/>
      <c r="G3876" s="155"/>
      <c r="H3876" s="155"/>
      <c r="I3876" s="155"/>
      <c r="J3876" s="155"/>
      <c r="K3876" s="155"/>
      <c r="L3876" s="155"/>
      <c r="M3876" s="155"/>
      <c r="N3876" s="155"/>
      <c r="O3876" s="155"/>
      <c r="P3876" s="155"/>
      <c r="Q3876" s="155"/>
      <c r="R3876" s="155"/>
      <c r="S3876" s="155"/>
      <c r="T3876" s="155"/>
      <c r="U3876" s="155"/>
      <c r="V3876" s="155"/>
      <c r="W3876" s="155"/>
      <c r="X3876" s="155"/>
      <c r="Y3876" s="155"/>
      <c r="Z3876" s="155"/>
      <c r="AA3876" s="155"/>
      <c r="AB3876" s="155"/>
      <c r="AC3876" s="155"/>
      <c r="AD3876" s="155"/>
      <c r="AE3876" s="155"/>
      <c r="AF3876" s="155"/>
      <c r="AG3876" s="155"/>
    </row>
    <row r="3877" spans="1:33" x14ac:dyDescent="0.3">
      <c r="A3877" s="155"/>
      <c r="B3877" s="155"/>
      <c r="C3877" s="155"/>
      <c r="D3877" s="155"/>
      <c r="E3877" s="155"/>
      <c r="F3877" s="155"/>
      <c r="G3877" s="155"/>
      <c r="H3877" s="155"/>
      <c r="I3877" s="155"/>
      <c r="J3877" s="155"/>
      <c r="K3877" s="155"/>
      <c r="L3877" s="155"/>
      <c r="M3877" s="155"/>
      <c r="N3877" s="155"/>
      <c r="O3877" s="155"/>
      <c r="P3877" s="155"/>
      <c r="Q3877" s="155"/>
      <c r="R3877" s="155"/>
      <c r="S3877" s="155"/>
      <c r="T3877" s="155"/>
      <c r="U3877" s="155"/>
      <c r="V3877" s="155"/>
      <c r="W3877" s="155"/>
      <c r="X3877" s="155"/>
      <c r="Y3877" s="155"/>
      <c r="Z3877" s="155"/>
      <c r="AA3877" s="155"/>
      <c r="AB3877" s="155"/>
      <c r="AC3877" s="155"/>
      <c r="AD3877" s="155"/>
      <c r="AE3877" s="155"/>
      <c r="AF3877" s="155"/>
      <c r="AG3877" s="155"/>
    </row>
    <row r="3878" spans="1:33" x14ac:dyDescent="0.3">
      <c r="A3878" s="155"/>
      <c r="B3878" s="155"/>
      <c r="C3878" s="155"/>
      <c r="D3878" s="155"/>
      <c r="E3878" s="155"/>
      <c r="F3878" s="155"/>
      <c r="G3878" s="155"/>
      <c r="H3878" s="155"/>
      <c r="I3878" s="155"/>
      <c r="J3878" s="155"/>
      <c r="K3878" s="155"/>
      <c r="L3878" s="155"/>
      <c r="M3878" s="155"/>
      <c r="N3878" s="155"/>
      <c r="O3878" s="155"/>
      <c r="P3878" s="155"/>
      <c r="Q3878" s="155"/>
      <c r="R3878" s="155"/>
      <c r="S3878" s="155"/>
      <c r="T3878" s="155"/>
      <c r="U3878" s="155"/>
      <c r="V3878" s="155"/>
      <c r="W3878" s="155"/>
      <c r="X3878" s="155"/>
      <c r="Y3878" s="155"/>
      <c r="Z3878" s="155"/>
      <c r="AA3878" s="155"/>
      <c r="AB3878" s="155"/>
      <c r="AC3878" s="155"/>
      <c r="AD3878" s="155"/>
      <c r="AE3878" s="155"/>
      <c r="AF3878" s="155"/>
      <c r="AG3878" s="155"/>
    </row>
    <row r="3879" spans="1:33" x14ac:dyDescent="0.3">
      <c r="A3879" s="155"/>
      <c r="B3879" s="155"/>
      <c r="C3879" s="155"/>
      <c r="D3879" s="155"/>
      <c r="E3879" s="155"/>
      <c r="F3879" s="155"/>
      <c r="G3879" s="155"/>
      <c r="H3879" s="155"/>
      <c r="I3879" s="155"/>
      <c r="J3879" s="155"/>
      <c r="K3879" s="155"/>
      <c r="L3879" s="155"/>
      <c r="M3879" s="155"/>
      <c r="N3879" s="155"/>
      <c r="O3879" s="155"/>
      <c r="P3879" s="155"/>
      <c r="Q3879" s="155"/>
      <c r="R3879" s="155"/>
      <c r="S3879" s="155"/>
      <c r="T3879" s="155"/>
      <c r="U3879" s="155"/>
      <c r="V3879" s="155"/>
      <c r="W3879" s="155"/>
      <c r="X3879" s="155"/>
      <c r="Y3879" s="155"/>
      <c r="Z3879" s="155"/>
      <c r="AA3879" s="155"/>
      <c r="AB3879" s="155"/>
      <c r="AC3879" s="155"/>
      <c r="AD3879" s="155"/>
      <c r="AE3879" s="155"/>
      <c r="AF3879" s="155"/>
      <c r="AG3879" s="155"/>
    </row>
    <row r="3880" spans="1:33" x14ac:dyDescent="0.3">
      <c r="A3880" s="155"/>
      <c r="B3880" s="155"/>
      <c r="C3880" s="155"/>
      <c r="D3880" s="155"/>
      <c r="E3880" s="155"/>
      <c r="F3880" s="155"/>
      <c r="G3880" s="155"/>
      <c r="H3880" s="155"/>
      <c r="I3880" s="155"/>
      <c r="J3880" s="155"/>
      <c r="K3880" s="155"/>
      <c r="L3880" s="155"/>
      <c r="M3880" s="155"/>
      <c r="N3880" s="155"/>
      <c r="O3880" s="155"/>
      <c r="P3880" s="155"/>
      <c r="Q3880" s="155"/>
      <c r="R3880" s="155"/>
      <c r="S3880" s="155"/>
      <c r="T3880" s="155"/>
      <c r="U3880" s="155"/>
      <c r="V3880" s="155"/>
      <c r="W3880" s="155"/>
      <c r="X3880" s="155"/>
      <c r="Y3880" s="155"/>
      <c r="Z3880" s="155"/>
      <c r="AA3880" s="155"/>
      <c r="AB3880" s="155"/>
      <c r="AC3880" s="155"/>
      <c r="AD3880" s="155"/>
      <c r="AE3880" s="155"/>
      <c r="AF3880" s="155"/>
      <c r="AG3880" s="155"/>
    </row>
    <row r="3881" spans="1:33" x14ac:dyDescent="0.3">
      <c r="A3881" s="155"/>
      <c r="B3881" s="155"/>
      <c r="C3881" s="155"/>
      <c r="D3881" s="155"/>
      <c r="E3881" s="155"/>
      <c r="F3881" s="155"/>
      <c r="G3881" s="155"/>
      <c r="H3881" s="155"/>
      <c r="I3881" s="155"/>
      <c r="J3881" s="155"/>
      <c r="K3881" s="155"/>
      <c r="L3881" s="155"/>
      <c r="M3881" s="155"/>
      <c r="N3881" s="155"/>
      <c r="O3881" s="155"/>
      <c r="P3881" s="155"/>
      <c r="Q3881" s="155"/>
      <c r="R3881" s="155"/>
      <c r="S3881" s="155"/>
      <c r="T3881" s="155"/>
      <c r="U3881" s="155"/>
      <c r="V3881" s="155"/>
      <c r="W3881" s="155"/>
      <c r="X3881" s="155"/>
      <c r="Y3881" s="155"/>
      <c r="Z3881" s="155"/>
      <c r="AA3881" s="155"/>
      <c r="AB3881" s="155"/>
      <c r="AC3881" s="155"/>
      <c r="AD3881" s="155"/>
      <c r="AE3881" s="155"/>
      <c r="AF3881" s="155"/>
      <c r="AG3881" s="155"/>
    </row>
    <row r="3882" spans="1:33" x14ac:dyDescent="0.3">
      <c r="A3882" s="155"/>
      <c r="B3882" s="155"/>
      <c r="C3882" s="155"/>
      <c r="D3882" s="155"/>
      <c r="E3882" s="155"/>
      <c r="F3882" s="155"/>
      <c r="G3882" s="155"/>
      <c r="H3882" s="155"/>
      <c r="I3882" s="155"/>
      <c r="J3882" s="155"/>
      <c r="K3882" s="155"/>
      <c r="L3882" s="155"/>
      <c r="M3882" s="155"/>
      <c r="N3882" s="155"/>
      <c r="O3882" s="155"/>
      <c r="P3882" s="155"/>
      <c r="Q3882" s="155"/>
      <c r="R3882" s="155"/>
      <c r="S3882" s="155"/>
      <c r="T3882" s="155"/>
      <c r="U3882" s="155"/>
      <c r="V3882" s="155"/>
      <c r="W3882" s="155"/>
      <c r="X3882" s="155"/>
      <c r="Y3882" s="155"/>
      <c r="Z3882" s="155"/>
      <c r="AA3882" s="155"/>
      <c r="AB3882" s="155"/>
      <c r="AC3882" s="155"/>
      <c r="AD3882" s="155"/>
      <c r="AE3882" s="155"/>
      <c r="AF3882" s="155"/>
      <c r="AG3882" s="155"/>
    </row>
    <row r="3883" spans="1:33" x14ac:dyDescent="0.3">
      <c r="A3883" s="155"/>
      <c r="B3883" s="155"/>
      <c r="C3883" s="155"/>
      <c r="D3883" s="155"/>
      <c r="E3883" s="155"/>
      <c r="F3883" s="155"/>
      <c r="G3883" s="155"/>
      <c r="H3883" s="155"/>
      <c r="I3883" s="155"/>
      <c r="J3883" s="155"/>
      <c r="K3883" s="155"/>
      <c r="L3883" s="155"/>
      <c r="M3883" s="155"/>
      <c r="N3883" s="155"/>
      <c r="O3883" s="155"/>
      <c r="P3883" s="155"/>
      <c r="Q3883" s="155"/>
      <c r="R3883" s="155"/>
      <c r="S3883" s="155"/>
      <c r="T3883" s="155"/>
      <c r="U3883" s="155"/>
      <c r="V3883" s="155"/>
      <c r="W3883" s="155"/>
      <c r="X3883" s="155"/>
      <c r="Y3883" s="155"/>
      <c r="Z3883" s="155"/>
      <c r="AA3883" s="155"/>
      <c r="AB3883" s="155"/>
      <c r="AC3883" s="155"/>
      <c r="AD3883" s="155"/>
      <c r="AE3883" s="155"/>
      <c r="AF3883" s="155"/>
      <c r="AG3883" s="155"/>
    </row>
    <row r="3884" spans="1:33" x14ac:dyDescent="0.3">
      <c r="A3884" s="155"/>
      <c r="B3884" s="155"/>
      <c r="C3884" s="155"/>
      <c r="D3884" s="155"/>
      <c r="E3884" s="155"/>
      <c r="F3884" s="155"/>
      <c r="G3884" s="155"/>
      <c r="H3884" s="155"/>
      <c r="I3884" s="155"/>
      <c r="J3884" s="155"/>
      <c r="K3884" s="155"/>
      <c r="L3884" s="155"/>
      <c r="M3884" s="155"/>
      <c r="N3884" s="155"/>
      <c r="O3884" s="155"/>
      <c r="P3884" s="155"/>
      <c r="Q3884" s="155"/>
      <c r="R3884" s="155"/>
      <c r="S3884" s="155"/>
      <c r="T3884" s="155"/>
      <c r="U3884" s="155"/>
      <c r="V3884" s="155"/>
      <c r="W3884" s="155"/>
      <c r="X3884" s="155"/>
      <c r="Y3884" s="155"/>
      <c r="Z3884" s="155"/>
      <c r="AA3884" s="155"/>
      <c r="AB3884" s="155"/>
      <c r="AC3884" s="155"/>
      <c r="AD3884" s="155"/>
      <c r="AE3884" s="155"/>
      <c r="AF3884" s="155"/>
      <c r="AG3884" s="155"/>
    </row>
    <row r="3885" spans="1:33" x14ac:dyDescent="0.3">
      <c r="A3885" s="155"/>
      <c r="B3885" s="155"/>
      <c r="C3885" s="155"/>
      <c r="D3885" s="155"/>
      <c r="E3885" s="155"/>
      <c r="F3885" s="155"/>
      <c r="G3885" s="155"/>
      <c r="H3885" s="155"/>
      <c r="I3885" s="155"/>
      <c r="J3885" s="155"/>
      <c r="K3885" s="155"/>
      <c r="L3885" s="155"/>
      <c r="M3885" s="155"/>
      <c r="N3885" s="155"/>
      <c r="O3885" s="155"/>
      <c r="P3885" s="155"/>
      <c r="Q3885" s="155"/>
      <c r="R3885" s="155"/>
      <c r="S3885" s="155"/>
      <c r="T3885" s="155"/>
      <c r="U3885" s="155"/>
      <c r="V3885" s="155"/>
      <c r="W3885" s="155"/>
      <c r="X3885" s="155"/>
      <c r="Y3885" s="155"/>
      <c r="Z3885" s="155"/>
      <c r="AA3885" s="155"/>
      <c r="AB3885" s="155"/>
      <c r="AC3885" s="155"/>
      <c r="AD3885" s="155"/>
      <c r="AE3885" s="155"/>
      <c r="AF3885" s="155"/>
      <c r="AG3885" s="155"/>
    </row>
    <row r="3886" spans="1:33" x14ac:dyDescent="0.3">
      <c r="A3886" s="155"/>
      <c r="B3886" s="155"/>
      <c r="C3886" s="155"/>
      <c r="D3886" s="155"/>
      <c r="E3886" s="155"/>
      <c r="F3886" s="155"/>
      <c r="G3886" s="155"/>
      <c r="H3886" s="155"/>
      <c r="I3886" s="155"/>
      <c r="J3886" s="155"/>
      <c r="K3886" s="155"/>
      <c r="L3886" s="155"/>
      <c r="M3886" s="155"/>
      <c r="N3886" s="155"/>
      <c r="O3886" s="155"/>
      <c r="P3886" s="155"/>
      <c r="Q3886" s="155"/>
      <c r="R3886" s="155"/>
      <c r="S3886" s="155"/>
      <c r="T3886" s="155"/>
      <c r="U3886" s="155"/>
      <c r="V3886" s="155"/>
      <c r="W3886" s="155"/>
      <c r="X3886" s="155"/>
      <c r="Y3886" s="155"/>
      <c r="Z3886" s="155"/>
      <c r="AA3886" s="155"/>
      <c r="AB3886" s="155"/>
      <c r="AC3886" s="155"/>
      <c r="AD3886" s="155"/>
      <c r="AE3886" s="155"/>
      <c r="AF3886" s="155"/>
      <c r="AG3886" s="155"/>
    </row>
    <row r="3887" spans="1:33" x14ac:dyDescent="0.3">
      <c r="A3887" s="155"/>
      <c r="B3887" s="155"/>
      <c r="C3887" s="155"/>
      <c r="D3887" s="155"/>
      <c r="E3887" s="155"/>
      <c r="F3887" s="155"/>
      <c r="G3887" s="155"/>
      <c r="H3887" s="155"/>
      <c r="I3887" s="155"/>
      <c r="J3887" s="155"/>
      <c r="K3887" s="155"/>
      <c r="L3887" s="155"/>
      <c r="M3887" s="155"/>
      <c r="N3887" s="155"/>
      <c r="O3887" s="155"/>
      <c r="P3887" s="155"/>
      <c r="Q3887" s="155"/>
      <c r="R3887" s="155"/>
      <c r="S3887" s="155"/>
      <c r="T3887" s="155"/>
      <c r="U3887" s="155"/>
      <c r="V3887" s="155"/>
      <c r="W3887" s="155"/>
      <c r="X3887" s="155"/>
      <c r="Y3887" s="155"/>
      <c r="Z3887" s="155"/>
      <c r="AA3887" s="155"/>
      <c r="AB3887" s="155"/>
      <c r="AC3887" s="155"/>
      <c r="AD3887" s="155"/>
      <c r="AE3887" s="155"/>
      <c r="AF3887" s="155"/>
      <c r="AG3887" s="155"/>
    </row>
    <row r="3888" spans="1:33" x14ac:dyDescent="0.3">
      <c r="A3888" s="155"/>
      <c r="B3888" s="155"/>
      <c r="C3888" s="155"/>
      <c r="D3888" s="155"/>
      <c r="E3888" s="155"/>
      <c r="F3888" s="155"/>
      <c r="G3888" s="155"/>
      <c r="H3888" s="155"/>
      <c r="I3888" s="155"/>
      <c r="J3888" s="155"/>
      <c r="K3888" s="155"/>
      <c r="L3888" s="155"/>
      <c r="M3888" s="155"/>
      <c r="N3888" s="155"/>
      <c r="O3888" s="155"/>
      <c r="P3888" s="155"/>
      <c r="Q3888" s="155"/>
      <c r="R3888" s="155"/>
      <c r="S3888" s="155"/>
      <c r="T3888" s="155"/>
      <c r="U3888" s="155"/>
      <c r="V3888" s="155"/>
      <c r="W3888" s="155"/>
      <c r="X3888" s="155"/>
      <c r="Y3888" s="155"/>
      <c r="Z3888" s="155"/>
      <c r="AA3888" s="155"/>
      <c r="AB3888" s="155"/>
      <c r="AC3888" s="155"/>
      <c r="AD3888" s="155"/>
      <c r="AE3888" s="155"/>
      <c r="AF3888" s="155"/>
      <c r="AG3888" s="155"/>
    </row>
    <row r="3889" spans="1:33" x14ac:dyDescent="0.3">
      <c r="A3889" s="155"/>
      <c r="B3889" s="155"/>
      <c r="C3889" s="155"/>
      <c r="D3889" s="155"/>
      <c r="E3889" s="155"/>
      <c r="F3889" s="155"/>
      <c r="G3889" s="155"/>
      <c r="H3889" s="155"/>
      <c r="I3889" s="155"/>
      <c r="J3889" s="155"/>
      <c r="K3889" s="155"/>
      <c r="L3889" s="155"/>
      <c r="M3889" s="155"/>
      <c r="N3889" s="155"/>
      <c r="O3889" s="155"/>
      <c r="P3889" s="155"/>
      <c r="Q3889" s="155"/>
      <c r="R3889" s="155"/>
      <c r="S3889" s="155"/>
      <c r="T3889" s="155"/>
      <c r="U3889" s="155"/>
      <c r="V3889" s="155"/>
      <c r="W3889" s="155"/>
      <c r="X3889" s="155"/>
      <c r="Y3889" s="155"/>
      <c r="Z3889" s="155"/>
      <c r="AA3889" s="155"/>
      <c r="AB3889" s="155"/>
      <c r="AC3889" s="155"/>
      <c r="AD3889" s="155"/>
      <c r="AE3889" s="155"/>
      <c r="AF3889" s="155"/>
      <c r="AG3889" s="155"/>
    </row>
    <row r="3890" spans="1:33" x14ac:dyDescent="0.3">
      <c r="A3890" s="155"/>
      <c r="B3890" s="155"/>
      <c r="C3890" s="155"/>
      <c r="D3890" s="155"/>
      <c r="E3890" s="155"/>
      <c r="F3890" s="155"/>
      <c r="G3890" s="155"/>
      <c r="H3890" s="155"/>
      <c r="I3890" s="155"/>
      <c r="J3890" s="155"/>
      <c r="K3890" s="155"/>
      <c r="L3890" s="155"/>
      <c r="M3890" s="155"/>
      <c r="N3890" s="155"/>
      <c r="O3890" s="155"/>
      <c r="P3890" s="155"/>
      <c r="Q3890" s="155"/>
      <c r="R3890" s="155"/>
      <c r="S3890" s="155"/>
      <c r="T3890" s="155"/>
      <c r="U3890" s="155"/>
      <c r="V3890" s="155"/>
      <c r="W3890" s="155"/>
      <c r="X3890" s="155"/>
      <c r="Y3890" s="155"/>
      <c r="Z3890" s="155"/>
      <c r="AA3890" s="155"/>
      <c r="AB3890" s="155"/>
      <c r="AC3890" s="155"/>
      <c r="AD3890" s="155"/>
      <c r="AE3890" s="155"/>
      <c r="AF3890" s="155"/>
      <c r="AG3890" s="155"/>
    </row>
    <row r="3891" spans="1:33" x14ac:dyDescent="0.3">
      <c r="A3891" s="155"/>
      <c r="B3891" s="155"/>
      <c r="C3891" s="155"/>
      <c r="D3891" s="155"/>
      <c r="E3891" s="155"/>
      <c r="F3891" s="155"/>
      <c r="G3891" s="155"/>
      <c r="H3891" s="155"/>
      <c r="I3891" s="155"/>
      <c r="J3891" s="155"/>
      <c r="K3891" s="155"/>
      <c r="L3891" s="155"/>
      <c r="M3891" s="155"/>
      <c r="N3891" s="155"/>
      <c r="O3891" s="155"/>
      <c r="P3891" s="155"/>
      <c r="Q3891" s="155"/>
      <c r="R3891" s="155"/>
      <c r="S3891" s="155"/>
      <c r="T3891" s="155"/>
      <c r="U3891" s="155"/>
      <c r="V3891" s="155"/>
      <c r="W3891" s="155"/>
      <c r="X3891" s="155"/>
      <c r="Y3891" s="155"/>
      <c r="Z3891" s="155"/>
      <c r="AA3891" s="155"/>
      <c r="AB3891" s="155"/>
      <c r="AC3891" s="155"/>
      <c r="AD3891" s="155"/>
      <c r="AE3891" s="155"/>
      <c r="AF3891" s="155"/>
      <c r="AG3891" s="155"/>
    </row>
    <row r="3892" spans="1:33" x14ac:dyDescent="0.3">
      <c r="A3892" s="155"/>
      <c r="B3892" s="155"/>
      <c r="C3892" s="155"/>
      <c r="D3892" s="155"/>
      <c r="E3892" s="155"/>
      <c r="F3892" s="155"/>
      <c r="G3892" s="155"/>
      <c r="H3892" s="155"/>
      <c r="I3892" s="155"/>
      <c r="J3892" s="155"/>
      <c r="K3892" s="155"/>
      <c r="L3892" s="155"/>
      <c r="M3892" s="155"/>
      <c r="N3892" s="155"/>
      <c r="O3892" s="155"/>
      <c r="P3892" s="155"/>
      <c r="Q3892" s="155"/>
      <c r="R3892" s="155"/>
      <c r="S3892" s="155"/>
      <c r="T3892" s="155"/>
      <c r="U3892" s="155"/>
      <c r="V3892" s="155"/>
      <c r="W3892" s="155"/>
      <c r="X3892" s="155"/>
      <c r="Y3892" s="155"/>
      <c r="Z3892" s="155"/>
      <c r="AA3892" s="155"/>
      <c r="AB3892" s="155"/>
      <c r="AC3892" s="155"/>
      <c r="AD3892" s="155"/>
      <c r="AE3892" s="155"/>
      <c r="AF3892" s="155"/>
      <c r="AG3892" s="155"/>
    </row>
    <row r="3893" spans="1:33" x14ac:dyDescent="0.3">
      <c r="A3893" s="155"/>
      <c r="B3893" s="155"/>
      <c r="C3893" s="155"/>
      <c r="D3893" s="155"/>
      <c r="E3893" s="155"/>
      <c r="F3893" s="155"/>
      <c r="G3893" s="155"/>
      <c r="H3893" s="155"/>
      <c r="I3893" s="155"/>
      <c r="J3893" s="155"/>
      <c r="K3893" s="155"/>
      <c r="L3893" s="155"/>
      <c r="M3893" s="155"/>
      <c r="N3893" s="155"/>
      <c r="O3893" s="155"/>
      <c r="P3893" s="155"/>
      <c r="Q3893" s="155"/>
      <c r="R3893" s="155"/>
      <c r="S3893" s="155"/>
      <c r="T3893" s="155"/>
      <c r="U3893" s="155"/>
      <c r="V3893" s="155"/>
      <c r="W3893" s="155"/>
      <c r="X3893" s="155"/>
      <c r="Y3893" s="155"/>
      <c r="Z3893" s="155"/>
      <c r="AA3893" s="155"/>
      <c r="AB3893" s="155"/>
      <c r="AC3893" s="155"/>
      <c r="AD3893" s="155"/>
      <c r="AE3893" s="155"/>
      <c r="AF3893" s="155"/>
      <c r="AG3893" s="155"/>
    </row>
    <row r="3894" spans="1:33" x14ac:dyDescent="0.3">
      <c r="A3894" s="155"/>
      <c r="B3894" s="155"/>
      <c r="C3894" s="155"/>
      <c r="D3894" s="155"/>
      <c r="E3894" s="155"/>
      <c r="F3894" s="155"/>
      <c r="G3894" s="155"/>
      <c r="H3894" s="155"/>
      <c r="I3894" s="155"/>
      <c r="J3894" s="155"/>
      <c r="K3894" s="155"/>
      <c r="L3894" s="155"/>
      <c r="M3894" s="155"/>
      <c r="N3894" s="155"/>
      <c r="O3894" s="155"/>
      <c r="P3894" s="155"/>
      <c r="Q3894" s="155"/>
      <c r="R3894" s="155"/>
      <c r="S3894" s="155"/>
      <c r="T3894" s="155"/>
      <c r="U3894" s="155"/>
      <c r="V3894" s="155"/>
      <c r="W3894" s="155"/>
      <c r="X3894" s="155"/>
      <c r="Y3894" s="155"/>
      <c r="Z3894" s="155"/>
      <c r="AA3894" s="155"/>
      <c r="AB3894" s="155"/>
      <c r="AC3894" s="155"/>
      <c r="AD3894" s="155"/>
      <c r="AE3894" s="155"/>
      <c r="AF3894" s="155"/>
      <c r="AG3894" s="155"/>
    </row>
    <row r="3895" spans="1:33" x14ac:dyDescent="0.3">
      <c r="A3895" s="155"/>
      <c r="B3895" s="155"/>
      <c r="C3895" s="155"/>
      <c r="D3895" s="155"/>
      <c r="E3895" s="155"/>
      <c r="F3895" s="155"/>
      <c r="G3895" s="155"/>
      <c r="H3895" s="155"/>
      <c r="I3895" s="155"/>
      <c r="J3895" s="155"/>
      <c r="K3895" s="155"/>
      <c r="L3895" s="155"/>
      <c r="M3895" s="155"/>
      <c r="N3895" s="155"/>
      <c r="O3895" s="155"/>
      <c r="P3895" s="155"/>
      <c r="Q3895" s="155"/>
      <c r="R3895" s="155"/>
      <c r="S3895" s="155"/>
      <c r="T3895" s="155"/>
      <c r="U3895" s="155"/>
      <c r="V3895" s="155"/>
      <c r="W3895" s="155"/>
      <c r="X3895" s="155"/>
      <c r="Y3895" s="155"/>
      <c r="Z3895" s="155"/>
      <c r="AA3895" s="155"/>
      <c r="AB3895" s="155"/>
      <c r="AC3895" s="155"/>
      <c r="AD3895" s="155"/>
      <c r="AE3895" s="155"/>
      <c r="AF3895" s="155"/>
      <c r="AG3895" s="155"/>
    </row>
    <row r="3896" spans="1:33" x14ac:dyDescent="0.3">
      <c r="A3896" s="155"/>
      <c r="B3896" s="155"/>
      <c r="C3896" s="155"/>
      <c r="D3896" s="155"/>
      <c r="E3896" s="155"/>
      <c r="F3896" s="155"/>
      <c r="G3896" s="155"/>
      <c r="H3896" s="155"/>
      <c r="I3896" s="155"/>
      <c r="J3896" s="155"/>
      <c r="K3896" s="155"/>
      <c r="L3896" s="155"/>
      <c r="M3896" s="155"/>
      <c r="N3896" s="155"/>
      <c r="O3896" s="155"/>
      <c r="P3896" s="155"/>
      <c r="Q3896" s="155"/>
      <c r="R3896" s="155"/>
      <c r="S3896" s="155"/>
      <c r="T3896" s="155"/>
      <c r="U3896" s="155"/>
      <c r="V3896" s="155"/>
      <c r="W3896" s="155"/>
      <c r="X3896" s="155"/>
      <c r="Y3896" s="155"/>
      <c r="Z3896" s="155"/>
      <c r="AA3896" s="155"/>
      <c r="AB3896" s="155"/>
      <c r="AC3896" s="155"/>
      <c r="AD3896" s="155"/>
      <c r="AE3896" s="155"/>
      <c r="AF3896" s="155"/>
      <c r="AG3896" s="155"/>
    </row>
    <row r="3897" spans="1:33" x14ac:dyDescent="0.3">
      <c r="A3897" s="155"/>
      <c r="B3897" s="155"/>
      <c r="C3897" s="155"/>
      <c r="D3897" s="155"/>
      <c r="E3897" s="155"/>
      <c r="F3897" s="155"/>
      <c r="G3897" s="155"/>
      <c r="H3897" s="155"/>
      <c r="I3897" s="155"/>
      <c r="J3897" s="155"/>
      <c r="K3897" s="155"/>
      <c r="L3897" s="155"/>
      <c r="M3897" s="155"/>
      <c r="N3897" s="155"/>
      <c r="O3897" s="155"/>
      <c r="P3897" s="155"/>
      <c r="Q3897" s="155"/>
      <c r="R3897" s="155"/>
      <c r="S3897" s="155"/>
      <c r="T3897" s="155"/>
      <c r="U3897" s="155"/>
      <c r="V3897" s="155"/>
      <c r="W3897" s="155"/>
      <c r="X3897" s="155"/>
      <c r="Y3897" s="155"/>
      <c r="Z3897" s="155"/>
      <c r="AA3897" s="155"/>
      <c r="AB3897" s="155"/>
      <c r="AC3897" s="155"/>
      <c r="AD3897" s="155"/>
      <c r="AE3897" s="155"/>
      <c r="AF3897" s="155"/>
      <c r="AG3897" s="155"/>
    </row>
    <row r="3898" spans="1:33" x14ac:dyDescent="0.3">
      <c r="A3898" s="155"/>
      <c r="B3898" s="155"/>
      <c r="C3898" s="155"/>
      <c r="D3898" s="155"/>
      <c r="E3898" s="155"/>
      <c r="F3898" s="155"/>
      <c r="G3898" s="155"/>
      <c r="H3898" s="155"/>
      <c r="I3898" s="155"/>
      <c r="J3898" s="155"/>
      <c r="K3898" s="155"/>
      <c r="L3898" s="155"/>
      <c r="M3898" s="155"/>
      <c r="N3898" s="155"/>
      <c r="O3898" s="155"/>
      <c r="P3898" s="155"/>
      <c r="Q3898" s="155"/>
      <c r="R3898" s="155"/>
      <c r="S3898" s="155"/>
      <c r="T3898" s="155"/>
      <c r="U3898" s="155"/>
      <c r="V3898" s="155"/>
      <c r="W3898" s="155"/>
      <c r="X3898" s="155"/>
      <c r="Y3898" s="155"/>
      <c r="Z3898" s="155"/>
      <c r="AA3898" s="155"/>
      <c r="AB3898" s="155"/>
      <c r="AC3898" s="155"/>
      <c r="AD3898" s="155"/>
      <c r="AE3898" s="155"/>
      <c r="AF3898" s="155"/>
      <c r="AG3898" s="155"/>
    </row>
    <row r="3899" spans="1:33" x14ac:dyDescent="0.3">
      <c r="A3899" s="155"/>
      <c r="B3899" s="155"/>
      <c r="C3899" s="155"/>
      <c r="D3899" s="155"/>
      <c r="E3899" s="155"/>
      <c r="F3899" s="155"/>
      <c r="G3899" s="155"/>
      <c r="H3899" s="155"/>
      <c r="I3899" s="155"/>
      <c r="J3899" s="155"/>
      <c r="K3899" s="155"/>
      <c r="L3899" s="155"/>
      <c r="M3899" s="155"/>
      <c r="N3899" s="155"/>
      <c r="O3899" s="155"/>
      <c r="P3899" s="155"/>
      <c r="Q3899" s="155"/>
      <c r="R3899" s="155"/>
      <c r="S3899" s="155"/>
      <c r="T3899" s="155"/>
      <c r="U3899" s="155"/>
      <c r="V3899" s="155"/>
      <c r="W3899" s="155"/>
      <c r="X3899" s="155"/>
      <c r="Y3899" s="155"/>
      <c r="Z3899" s="155"/>
      <c r="AA3899" s="155"/>
      <c r="AB3899" s="155"/>
      <c r="AC3899" s="155"/>
      <c r="AD3899" s="155"/>
      <c r="AE3899" s="155"/>
      <c r="AF3899" s="155"/>
      <c r="AG3899" s="155"/>
    </row>
    <row r="3900" spans="1:33" x14ac:dyDescent="0.3">
      <c r="A3900" s="155"/>
      <c r="B3900" s="155"/>
      <c r="C3900" s="155"/>
      <c r="D3900" s="155"/>
      <c r="E3900" s="155"/>
      <c r="F3900" s="155"/>
      <c r="G3900" s="155"/>
      <c r="H3900" s="155"/>
      <c r="I3900" s="155"/>
      <c r="J3900" s="155"/>
      <c r="K3900" s="155"/>
      <c r="L3900" s="155"/>
      <c r="M3900" s="155"/>
      <c r="N3900" s="155"/>
      <c r="O3900" s="155"/>
      <c r="P3900" s="155"/>
      <c r="Q3900" s="155"/>
      <c r="R3900" s="155"/>
      <c r="S3900" s="155"/>
      <c r="T3900" s="155"/>
      <c r="U3900" s="155"/>
      <c r="V3900" s="155"/>
      <c r="W3900" s="155"/>
      <c r="X3900" s="155"/>
      <c r="Y3900" s="155"/>
      <c r="Z3900" s="155"/>
      <c r="AA3900" s="155"/>
      <c r="AB3900" s="155"/>
      <c r="AC3900" s="155"/>
      <c r="AD3900" s="155"/>
      <c r="AE3900" s="155"/>
      <c r="AF3900" s="155"/>
      <c r="AG3900" s="155"/>
    </row>
    <row r="3901" spans="1:33" x14ac:dyDescent="0.3">
      <c r="A3901" s="155"/>
      <c r="B3901" s="155"/>
      <c r="C3901" s="155"/>
      <c r="D3901" s="155"/>
      <c r="E3901" s="155"/>
      <c r="F3901" s="155"/>
      <c r="G3901" s="155"/>
      <c r="H3901" s="155"/>
      <c r="I3901" s="155"/>
      <c r="J3901" s="155"/>
      <c r="K3901" s="155"/>
      <c r="L3901" s="155"/>
      <c r="M3901" s="155"/>
      <c r="N3901" s="155"/>
      <c r="O3901" s="155"/>
      <c r="P3901" s="155"/>
      <c r="Q3901" s="155"/>
      <c r="R3901" s="155"/>
      <c r="S3901" s="155"/>
      <c r="T3901" s="155"/>
      <c r="U3901" s="155"/>
      <c r="V3901" s="155"/>
      <c r="W3901" s="155"/>
      <c r="X3901" s="155"/>
      <c r="Y3901" s="155"/>
      <c r="Z3901" s="155"/>
      <c r="AA3901" s="155"/>
      <c r="AB3901" s="155"/>
      <c r="AC3901" s="155"/>
      <c r="AD3901" s="155"/>
      <c r="AE3901" s="155"/>
      <c r="AF3901" s="155"/>
      <c r="AG3901" s="155"/>
    </row>
    <row r="3902" spans="1:33" x14ac:dyDescent="0.3">
      <c r="A3902" s="155"/>
      <c r="B3902" s="155"/>
      <c r="C3902" s="155"/>
      <c r="D3902" s="155"/>
      <c r="E3902" s="155"/>
      <c r="F3902" s="155"/>
      <c r="G3902" s="155"/>
      <c r="H3902" s="155"/>
      <c r="I3902" s="155"/>
      <c r="J3902" s="155"/>
      <c r="K3902" s="155"/>
      <c r="L3902" s="155"/>
      <c r="M3902" s="155"/>
      <c r="N3902" s="155"/>
      <c r="O3902" s="155"/>
      <c r="P3902" s="155"/>
      <c r="Q3902" s="155"/>
      <c r="R3902" s="155"/>
      <c r="S3902" s="155"/>
      <c r="T3902" s="155"/>
      <c r="U3902" s="155"/>
      <c r="V3902" s="155"/>
      <c r="W3902" s="155"/>
      <c r="X3902" s="155"/>
      <c r="Y3902" s="155"/>
      <c r="Z3902" s="155"/>
      <c r="AA3902" s="155"/>
      <c r="AB3902" s="155"/>
      <c r="AC3902" s="155"/>
      <c r="AD3902" s="155"/>
      <c r="AE3902" s="155"/>
      <c r="AF3902" s="155"/>
      <c r="AG3902" s="155"/>
    </row>
    <row r="3903" spans="1:33" x14ac:dyDescent="0.3">
      <c r="A3903" s="155"/>
      <c r="B3903" s="155"/>
      <c r="C3903" s="155"/>
      <c r="D3903" s="155"/>
      <c r="E3903" s="155"/>
      <c r="F3903" s="155"/>
      <c r="G3903" s="155"/>
      <c r="H3903" s="155"/>
      <c r="I3903" s="155"/>
      <c r="J3903" s="155"/>
      <c r="K3903" s="155"/>
      <c r="L3903" s="155"/>
      <c r="M3903" s="155"/>
      <c r="N3903" s="155"/>
      <c r="O3903" s="155"/>
      <c r="P3903" s="155"/>
      <c r="Q3903" s="155"/>
      <c r="R3903" s="155"/>
      <c r="S3903" s="155"/>
      <c r="T3903" s="155"/>
      <c r="U3903" s="155"/>
      <c r="V3903" s="155"/>
      <c r="W3903" s="155"/>
      <c r="X3903" s="155"/>
      <c r="Y3903" s="155"/>
      <c r="Z3903" s="155"/>
      <c r="AA3903" s="155"/>
      <c r="AB3903" s="155"/>
      <c r="AC3903" s="155"/>
      <c r="AD3903" s="155"/>
      <c r="AE3903" s="155"/>
      <c r="AF3903" s="155"/>
      <c r="AG3903" s="155"/>
    </row>
    <row r="3904" spans="1:33" x14ac:dyDescent="0.3">
      <c r="A3904" s="155"/>
      <c r="B3904" s="155"/>
      <c r="C3904" s="155"/>
      <c r="D3904" s="155"/>
      <c r="E3904" s="155"/>
      <c r="F3904" s="155"/>
      <c r="G3904" s="155"/>
      <c r="H3904" s="155"/>
      <c r="I3904" s="155"/>
      <c r="J3904" s="155"/>
      <c r="K3904" s="155"/>
      <c r="L3904" s="155"/>
      <c r="M3904" s="155"/>
      <c r="N3904" s="155"/>
      <c r="O3904" s="155"/>
      <c r="P3904" s="155"/>
      <c r="Q3904" s="155"/>
      <c r="R3904" s="155"/>
      <c r="S3904" s="155"/>
      <c r="T3904" s="155"/>
      <c r="U3904" s="155"/>
      <c r="V3904" s="155"/>
      <c r="W3904" s="155"/>
      <c r="X3904" s="155"/>
      <c r="Y3904" s="155"/>
      <c r="Z3904" s="155"/>
      <c r="AA3904" s="155"/>
      <c r="AB3904" s="155"/>
      <c r="AC3904" s="155"/>
      <c r="AD3904" s="155"/>
      <c r="AE3904" s="155"/>
      <c r="AF3904" s="155"/>
      <c r="AG3904" s="155"/>
    </row>
    <row r="3905" spans="1:33" x14ac:dyDescent="0.3">
      <c r="A3905" s="155"/>
      <c r="B3905" s="155"/>
      <c r="C3905" s="155"/>
      <c r="D3905" s="155"/>
      <c r="E3905" s="155"/>
      <c r="F3905" s="155"/>
      <c r="G3905" s="155"/>
      <c r="H3905" s="155"/>
      <c r="I3905" s="155"/>
      <c r="J3905" s="155"/>
      <c r="K3905" s="155"/>
      <c r="L3905" s="155"/>
      <c r="M3905" s="155"/>
      <c r="N3905" s="155"/>
      <c r="O3905" s="155"/>
      <c r="P3905" s="155"/>
      <c r="Q3905" s="155"/>
      <c r="R3905" s="155"/>
      <c r="S3905" s="155"/>
      <c r="T3905" s="155"/>
      <c r="U3905" s="155"/>
      <c r="V3905" s="155"/>
      <c r="W3905" s="155"/>
      <c r="X3905" s="155"/>
      <c r="Y3905" s="155"/>
      <c r="Z3905" s="155"/>
      <c r="AA3905" s="155"/>
      <c r="AB3905" s="155"/>
      <c r="AC3905" s="155"/>
      <c r="AD3905" s="155"/>
      <c r="AE3905" s="155"/>
      <c r="AF3905" s="155"/>
      <c r="AG3905" s="155"/>
    </row>
    <row r="3906" spans="1:33" x14ac:dyDescent="0.3">
      <c r="A3906" s="155"/>
      <c r="B3906" s="155"/>
      <c r="C3906" s="155"/>
      <c r="D3906" s="155"/>
      <c r="E3906" s="155"/>
      <c r="F3906" s="155"/>
      <c r="G3906" s="155"/>
      <c r="H3906" s="155"/>
      <c r="I3906" s="155"/>
      <c r="J3906" s="155"/>
      <c r="K3906" s="155"/>
      <c r="L3906" s="155"/>
      <c r="M3906" s="155"/>
      <c r="N3906" s="155"/>
      <c r="O3906" s="155"/>
      <c r="P3906" s="155"/>
      <c r="Q3906" s="155"/>
      <c r="R3906" s="155"/>
      <c r="S3906" s="155"/>
      <c r="T3906" s="155"/>
      <c r="U3906" s="155"/>
      <c r="V3906" s="155"/>
      <c r="W3906" s="155"/>
      <c r="X3906" s="155"/>
      <c r="Y3906" s="155"/>
      <c r="Z3906" s="155"/>
      <c r="AA3906" s="155"/>
      <c r="AB3906" s="155"/>
      <c r="AC3906" s="155"/>
      <c r="AD3906" s="155"/>
      <c r="AE3906" s="155"/>
      <c r="AF3906" s="155"/>
      <c r="AG3906" s="155"/>
    </row>
    <row r="3907" spans="1:33" x14ac:dyDescent="0.3">
      <c r="A3907" s="155"/>
      <c r="B3907" s="155"/>
      <c r="C3907" s="155"/>
      <c r="D3907" s="155"/>
      <c r="E3907" s="155"/>
      <c r="F3907" s="155"/>
      <c r="G3907" s="155"/>
      <c r="H3907" s="155"/>
      <c r="I3907" s="155"/>
      <c r="J3907" s="155"/>
      <c r="K3907" s="155"/>
      <c r="L3907" s="155"/>
      <c r="M3907" s="155"/>
      <c r="N3907" s="155"/>
      <c r="O3907" s="155"/>
      <c r="P3907" s="155"/>
      <c r="Q3907" s="155"/>
      <c r="R3907" s="155"/>
      <c r="S3907" s="155"/>
      <c r="T3907" s="155"/>
      <c r="U3907" s="155"/>
      <c r="V3907" s="155"/>
      <c r="W3907" s="155"/>
      <c r="X3907" s="155"/>
      <c r="Y3907" s="155"/>
      <c r="Z3907" s="155"/>
      <c r="AA3907" s="155"/>
      <c r="AB3907" s="155"/>
      <c r="AC3907" s="155"/>
      <c r="AD3907" s="155"/>
      <c r="AE3907" s="155"/>
      <c r="AF3907" s="155"/>
      <c r="AG3907" s="155"/>
    </row>
    <row r="3908" spans="1:33" x14ac:dyDescent="0.3">
      <c r="A3908" s="155"/>
      <c r="B3908" s="155"/>
      <c r="C3908" s="155"/>
      <c r="D3908" s="155"/>
      <c r="E3908" s="155"/>
      <c r="F3908" s="155"/>
      <c r="G3908" s="155"/>
      <c r="H3908" s="155"/>
      <c r="I3908" s="155"/>
      <c r="J3908" s="155"/>
      <c r="K3908" s="155"/>
      <c r="L3908" s="155"/>
      <c r="M3908" s="155"/>
      <c r="N3908" s="155"/>
      <c r="O3908" s="155"/>
      <c r="P3908" s="155"/>
      <c r="Q3908" s="155"/>
      <c r="R3908" s="155"/>
      <c r="S3908" s="155"/>
      <c r="T3908" s="155"/>
      <c r="U3908" s="155"/>
      <c r="V3908" s="155"/>
      <c r="W3908" s="155"/>
      <c r="X3908" s="155"/>
      <c r="Y3908" s="155"/>
      <c r="Z3908" s="155"/>
      <c r="AA3908" s="155"/>
      <c r="AB3908" s="155"/>
      <c r="AC3908" s="155"/>
      <c r="AD3908" s="155"/>
      <c r="AE3908" s="155"/>
      <c r="AF3908" s="155"/>
      <c r="AG3908" s="155"/>
    </row>
    <row r="3909" spans="1:33" x14ac:dyDescent="0.3">
      <c r="A3909" s="155"/>
      <c r="B3909" s="155"/>
      <c r="C3909" s="155"/>
      <c r="D3909" s="155"/>
      <c r="E3909" s="155"/>
      <c r="F3909" s="155"/>
      <c r="G3909" s="155"/>
      <c r="H3909" s="155"/>
      <c r="I3909" s="155"/>
      <c r="J3909" s="155"/>
      <c r="K3909" s="155"/>
      <c r="L3909" s="155"/>
      <c r="M3909" s="155"/>
      <c r="N3909" s="155"/>
      <c r="O3909" s="155"/>
      <c r="P3909" s="155"/>
      <c r="Q3909" s="155"/>
      <c r="R3909" s="155"/>
      <c r="S3909" s="155"/>
      <c r="T3909" s="155"/>
      <c r="U3909" s="155"/>
      <c r="V3909" s="155"/>
      <c r="W3909" s="155"/>
      <c r="X3909" s="155"/>
      <c r="Y3909" s="155"/>
      <c r="Z3909" s="155"/>
      <c r="AA3909" s="155"/>
      <c r="AB3909" s="155"/>
      <c r="AC3909" s="155"/>
      <c r="AD3909" s="155"/>
      <c r="AE3909" s="155"/>
      <c r="AF3909" s="155"/>
      <c r="AG3909" s="155"/>
    </row>
    <row r="3910" spans="1:33" x14ac:dyDescent="0.3">
      <c r="A3910" s="155"/>
      <c r="B3910" s="155"/>
      <c r="C3910" s="155"/>
      <c r="D3910" s="155"/>
      <c r="E3910" s="155"/>
      <c r="F3910" s="155"/>
      <c r="G3910" s="155"/>
      <c r="H3910" s="155"/>
      <c r="I3910" s="155"/>
      <c r="J3910" s="155"/>
      <c r="K3910" s="155"/>
      <c r="L3910" s="155"/>
      <c r="M3910" s="155"/>
      <c r="N3910" s="155"/>
      <c r="O3910" s="155"/>
      <c r="P3910" s="155"/>
      <c r="Q3910" s="155"/>
      <c r="R3910" s="155"/>
      <c r="S3910" s="155"/>
      <c r="T3910" s="155"/>
      <c r="U3910" s="155"/>
      <c r="V3910" s="155"/>
      <c r="W3910" s="155"/>
      <c r="X3910" s="155"/>
      <c r="Y3910" s="155"/>
      <c r="Z3910" s="155"/>
      <c r="AA3910" s="155"/>
      <c r="AB3910" s="155"/>
      <c r="AC3910" s="155"/>
      <c r="AD3910" s="155"/>
      <c r="AE3910" s="155"/>
      <c r="AF3910" s="155"/>
      <c r="AG3910" s="155"/>
    </row>
    <row r="3911" spans="1:33" x14ac:dyDescent="0.3">
      <c r="A3911" s="155"/>
      <c r="B3911" s="155"/>
      <c r="C3911" s="155"/>
      <c r="D3911" s="155"/>
      <c r="E3911" s="155"/>
      <c r="F3911" s="155"/>
      <c r="G3911" s="155"/>
      <c r="H3911" s="155"/>
      <c r="I3911" s="155"/>
      <c r="J3911" s="155"/>
      <c r="K3911" s="155"/>
      <c r="L3911" s="155"/>
      <c r="M3911" s="155"/>
      <c r="N3911" s="155"/>
      <c r="O3911" s="155"/>
      <c r="P3911" s="155"/>
      <c r="Q3911" s="155"/>
      <c r="R3911" s="155"/>
      <c r="S3911" s="155"/>
      <c r="T3911" s="155"/>
      <c r="U3911" s="155"/>
      <c r="V3911" s="155"/>
      <c r="W3911" s="155"/>
      <c r="X3911" s="155"/>
      <c r="Y3911" s="155"/>
      <c r="Z3911" s="155"/>
      <c r="AA3911" s="155"/>
      <c r="AB3911" s="155"/>
      <c r="AC3911" s="155"/>
      <c r="AD3911" s="155"/>
      <c r="AE3911" s="155"/>
      <c r="AF3911" s="155"/>
      <c r="AG3911" s="155"/>
    </row>
    <row r="3912" spans="1:33" x14ac:dyDescent="0.3">
      <c r="A3912" s="155"/>
      <c r="B3912" s="155"/>
      <c r="C3912" s="155"/>
      <c r="D3912" s="155"/>
      <c r="E3912" s="155"/>
      <c r="F3912" s="155"/>
      <c r="G3912" s="155"/>
      <c r="H3912" s="155"/>
      <c r="I3912" s="155"/>
      <c r="J3912" s="155"/>
      <c r="K3912" s="155"/>
      <c r="L3912" s="155"/>
      <c r="M3912" s="155"/>
      <c r="N3912" s="155"/>
      <c r="O3912" s="155"/>
      <c r="P3912" s="155"/>
      <c r="Q3912" s="155"/>
      <c r="R3912" s="155"/>
      <c r="S3912" s="155"/>
      <c r="T3912" s="155"/>
      <c r="U3912" s="155"/>
      <c r="V3912" s="155"/>
      <c r="W3912" s="155"/>
      <c r="X3912" s="155"/>
      <c r="Y3912" s="155"/>
      <c r="Z3912" s="155"/>
      <c r="AA3912" s="155"/>
      <c r="AB3912" s="155"/>
      <c r="AC3912" s="155"/>
      <c r="AD3912" s="155"/>
      <c r="AE3912" s="155"/>
      <c r="AF3912" s="155"/>
      <c r="AG3912" s="155"/>
    </row>
    <row r="3913" spans="1:33" x14ac:dyDescent="0.3">
      <c r="A3913" s="155"/>
      <c r="B3913" s="155"/>
      <c r="C3913" s="155"/>
      <c r="D3913" s="155"/>
      <c r="E3913" s="155"/>
      <c r="F3913" s="155"/>
      <c r="G3913" s="155"/>
      <c r="H3913" s="155"/>
      <c r="I3913" s="155"/>
      <c r="J3913" s="155"/>
      <c r="K3913" s="155"/>
      <c r="L3913" s="155"/>
      <c r="M3913" s="155"/>
      <c r="N3913" s="155"/>
      <c r="O3913" s="155"/>
      <c r="P3913" s="155"/>
      <c r="Q3913" s="155"/>
      <c r="R3913" s="155"/>
      <c r="S3913" s="155"/>
      <c r="T3913" s="155"/>
      <c r="U3913" s="155"/>
      <c r="V3913" s="155"/>
      <c r="W3913" s="155"/>
      <c r="X3913" s="155"/>
      <c r="Y3913" s="155"/>
      <c r="Z3913" s="155"/>
      <c r="AA3913" s="155"/>
      <c r="AB3913" s="155"/>
      <c r="AC3913" s="155"/>
      <c r="AD3913" s="155"/>
      <c r="AE3913" s="155"/>
      <c r="AF3913" s="155"/>
      <c r="AG3913" s="155"/>
    </row>
    <row r="3914" spans="1:33" x14ac:dyDescent="0.3">
      <c r="A3914" s="155"/>
      <c r="B3914" s="155"/>
      <c r="C3914" s="155"/>
      <c r="D3914" s="155"/>
      <c r="E3914" s="155"/>
      <c r="F3914" s="155"/>
      <c r="G3914" s="155"/>
      <c r="H3914" s="155"/>
      <c r="I3914" s="155"/>
      <c r="J3914" s="155"/>
      <c r="K3914" s="155"/>
      <c r="L3914" s="155"/>
      <c r="M3914" s="155"/>
      <c r="N3914" s="155"/>
      <c r="O3914" s="155"/>
      <c r="P3914" s="155"/>
      <c r="Q3914" s="155"/>
      <c r="R3914" s="155"/>
      <c r="S3914" s="155"/>
      <c r="T3914" s="155"/>
      <c r="U3914" s="155"/>
      <c r="V3914" s="155"/>
      <c r="W3914" s="155"/>
      <c r="X3914" s="155"/>
      <c r="Y3914" s="155"/>
      <c r="Z3914" s="155"/>
      <c r="AA3914" s="155"/>
      <c r="AB3914" s="155"/>
      <c r="AC3914" s="155"/>
      <c r="AD3914" s="155"/>
      <c r="AE3914" s="155"/>
      <c r="AF3914" s="155"/>
      <c r="AG3914" s="155"/>
    </row>
    <row r="3915" spans="1:33" x14ac:dyDescent="0.3">
      <c r="A3915" s="155"/>
      <c r="B3915" s="155"/>
      <c r="C3915" s="155"/>
      <c r="D3915" s="155"/>
      <c r="E3915" s="155"/>
      <c r="F3915" s="155"/>
      <c r="G3915" s="155"/>
      <c r="H3915" s="155"/>
      <c r="I3915" s="155"/>
      <c r="J3915" s="155"/>
      <c r="K3915" s="155"/>
      <c r="L3915" s="155"/>
      <c r="M3915" s="155"/>
      <c r="N3915" s="155"/>
      <c r="O3915" s="155"/>
      <c r="P3915" s="155"/>
      <c r="Q3915" s="155"/>
      <c r="R3915" s="155"/>
      <c r="S3915" s="155"/>
      <c r="T3915" s="155"/>
      <c r="U3915" s="155"/>
      <c r="V3915" s="155"/>
      <c r="W3915" s="155"/>
      <c r="X3915" s="155"/>
      <c r="Y3915" s="155"/>
      <c r="Z3915" s="155"/>
      <c r="AA3915" s="155"/>
      <c r="AB3915" s="155"/>
      <c r="AC3915" s="155"/>
      <c r="AD3915" s="155"/>
      <c r="AE3915" s="155"/>
      <c r="AF3915" s="155"/>
      <c r="AG3915" s="155"/>
    </row>
    <row r="3916" spans="1:33" x14ac:dyDescent="0.3">
      <c r="A3916" s="155"/>
      <c r="B3916" s="155"/>
      <c r="C3916" s="155"/>
      <c r="D3916" s="155"/>
      <c r="E3916" s="155"/>
      <c r="F3916" s="155"/>
      <c r="G3916" s="155"/>
      <c r="H3916" s="155"/>
      <c r="I3916" s="155"/>
      <c r="J3916" s="155"/>
      <c r="K3916" s="155"/>
      <c r="L3916" s="155"/>
      <c r="M3916" s="155"/>
      <c r="N3916" s="155"/>
      <c r="O3916" s="155"/>
      <c r="P3916" s="155"/>
      <c r="Q3916" s="155"/>
      <c r="R3916" s="155"/>
      <c r="S3916" s="155"/>
      <c r="T3916" s="155"/>
      <c r="U3916" s="155"/>
      <c r="V3916" s="155"/>
      <c r="W3916" s="155"/>
      <c r="X3916" s="155"/>
      <c r="Y3916" s="155"/>
      <c r="Z3916" s="155"/>
      <c r="AA3916" s="155"/>
      <c r="AB3916" s="155"/>
      <c r="AC3916" s="155"/>
      <c r="AD3916" s="155"/>
      <c r="AE3916" s="155"/>
      <c r="AF3916" s="155"/>
      <c r="AG3916" s="155"/>
    </row>
    <row r="3917" spans="1:33" x14ac:dyDescent="0.3">
      <c r="A3917" s="155"/>
      <c r="B3917" s="155"/>
      <c r="C3917" s="155"/>
      <c r="D3917" s="155"/>
      <c r="E3917" s="155"/>
      <c r="F3917" s="155"/>
      <c r="G3917" s="155"/>
      <c r="H3917" s="155"/>
      <c r="I3917" s="155"/>
      <c r="J3917" s="155"/>
      <c r="K3917" s="155"/>
      <c r="L3917" s="155"/>
      <c r="M3917" s="155"/>
      <c r="N3917" s="155"/>
      <c r="O3917" s="155"/>
      <c r="P3917" s="155"/>
      <c r="Q3917" s="155"/>
      <c r="R3917" s="155"/>
      <c r="S3917" s="155"/>
      <c r="T3917" s="155"/>
      <c r="U3917" s="155"/>
      <c r="V3917" s="155"/>
      <c r="W3917" s="155"/>
      <c r="X3917" s="155"/>
      <c r="Y3917" s="155"/>
      <c r="Z3917" s="155"/>
      <c r="AA3917" s="155"/>
      <c r="AB3917" s="155"/>
      <c r="AC3917" s="155"/>
      <c r="AD3917" s="155"/>
      <c r="AE3917" s="155"/>
      <c r="AF3917" s="155"/>
      <c r="AG3917" s="155"/>
    </row>
    <row r="3918" spans="1:33" x14ac:dyDescent="0.3">
      <c r="A3918" s="155"/>
      <c r="B3918" s="155"/>
      <c r="C3918" s="155"/>
      <c r="D3918" s="155"/>
      <c r="E3918" s="155"/>
      <c r="F3918" s="155"/>
      <c r="G3918" s="155"/>
      <c r="H3918" s="155"/>
      <c r="I3918" s="155"/>
      <c r="J3918" s="155"/>
      <c r="K3918" s="155"/>
      <c r="L3918" s="155"/>
      <c r="M3918" s="155"/>
      <c r="N3918" s="155"/>
      <c r="O3918" s="155"/>
      <c r="P3918" s="155"/>
      <c r="Q3918" s="155"/>
      <c r="R3918" s="155"/>
      <c r="S3918" s="155"/>
      <c r="T3918" s="155"/>
      <c r="U3918" s="155"/>
      <c r="V3918" s="155"/>
      <c r="W3918" s="155"/>
      <c r="X3918" s="155"/>
      <c r="Y3918" s="155"/>
      <c r="Z3918" s="155"/>
      <c r="AA3918" s="155"/>
      <c r="AB3918" s="155"/>
      <c r="AC3918" s="155"/>
      <c r="AD3918" s="155"/>
      <c r="AE3918" s="155"/>
      <c r="AF3918" s="155"/>
      <c r="AG3918" s="155"/>
    </row>
    <row r="3919" spans="1:33" x14ac:dyDescent="0.3">
      <c r="A3919" s="155"/>
      <c r="B3919" s="155"/>
      <c r="C3919" s="155"/>
      <c r="D3919" s="155"/>
      <c r="E3919" s="155"/>
      <c r="F3919" s="155"/>
      <c r="G3919" s="155"/>
      <c r="H3919" s="155"/>
      <c r="I3919" s="155"/>
      <c r="J3919" s="155"/>
      <c r="K3919" s="155"/>
      <c r="L3919" s="155"/>
      <c r="M3919" s="155"/>
      <c r="N3919" s="155"/>
      <c r="O3919" s="155"/>
      <c r="P3919" s="155"/>
      <c r="Q3919" s="155"/>
      <c r="R3919" s="155"/>
      <c r="S3919" s="155"/>
      <c r="T3919" s="155"/>
      <c r="U3919" s="155"/>
      <c r="V3919" s="155"/>
      <c r="W3919" s="155"/>
      <c r="X3919" s="155"/>
      <c r="Y3919" s="155"/>
      <c r="Z3919" s="155"/>
      <c r="AA3919" s="155"/>
      <c r="AB3919" s="155"/>
      <c r="AC3919" s="155"/>
      <c r="AD3919" s="155"/>
      <c r="AE3919" s="155"/>
      <c r="AF3919" s="155"/>
      <c r="AG3919" s="155"/>
    </row>
    <row r="3920" spans="1:33" x14ac:dyDescent="0.3">
      <c r="A3920" s="155"/>
      <c r="B3920" s="155"/>
      <c r="C3920" s="155"/>
      <c r="D3920" s="155"/>
      <c r="E3920" s="155"/>
      <c r="F3920" s="155"/>
      <c r="G3920" s="155"/>
      <c r="H3920" s="155"/>
      <c r="I3920" s="155"/>
      <c r="J3920" s="155"/>
      <c r="K3920" s="155"/>
      <c r="L3920" s="155"/>
      <c r="M3920" s="155"/>
      <c r="N3920" s="155"/>
      <c r="O3920" s="155"/>
      <c r="P3920" s="155"/>
      <c r="Q3920" s="155"/>
      <c r="R3920" s="155"/>
      <c r="S3920" s="155"/>
      <c r="T3920" s="155"/>
      <c r="U3920" s="155"/>
      <c r="V3920" s="155"/>
      <c r="W3920" s="155"/>
      <c r="X3920" s="155"/>
      <c r="Y3920" s="155"/>
      <c r="Z3920" s="155"/>
      <c r="AA3920" s="155"/>
      <c r="AB3920" s="155"/>
      <c r="AC3920" s="155"/>
      <c r="AD3920" s="155"/>
      <c r="AE3920" s="155"/>
      <c r="AF3920" s="155"/>
      <c r="AG3920" s="155"/>
    </row>
    <row r="3921" spans="1:33" x14ac:dyDescent="0.3">
      <c r="A3921" s="155"/>
      <c r="B3921" s="155"/>
      <c r="C3921" s="155"/>
      <c r="D3921" s="155"/>
      <c r="E3921" s="155"/>
      <c r="F3921" s="155"/>
      <c r="G3921" s="155"/>
      <c r="H3921" s="155"/>
      <c r="I3921" s="155"/>
      <c r="J3921" s="155"/>
      <c r="K3921" s="155"/>
      <c r="L3921" s="155"/>
      <c r="M3921" s="155"/>
      <c r="N3921" s="155"/>
      <c r="O3921" s="155"/>
      <c r="P3921" s="155"/>
      <c r="Q3921" s="155"/>
      <c r="R3921" s="155"/>
      <c r="S3921" s="155"/>
      <c r="T3921" s="155"/>
      <c r="U3921" s="155"/>
      <c r="V3921" s="155"/>
      <c r="W3921" s="155"/>
      <c r="X3921" s="155"/>
      <c r="Y3921" s="155"/>
      <c r="Z3921" s="155"/>
      <c r="AA3921" s="155"/>
      <c r="AB3921" s="155"/>
      <c r="AC3921" s="155"/>
      <c r="AD3921" s="155"/>
      <c r="AE3921" s="155"/>
      <c r="AF3921" s="155"/>
      <c r="AG3921" s="155"/>
    </row>
    <row r="3922" spans="1:33" x14ac:dyDescent="0.3">
      <c r="A3922" s="155"/>
      <c r="B3922" s="155"/>
      <c r="C3922" s="155"/>
      <c r="D3922" s="155"/>
      <c r="E3922" s="155"/>
      <c r="F3922" s="155"/>
      <c r="G3922" s="155"/>
      <c r="H3922" s="155"/>
      <c r="I3922" s="155"/>
      <c r="J3922" s="155"/>
      <c r="K3922" s="155"/>
      <c r="L3922" s="155"/>
      <c r="M3922" s="155"/>
      <c r="N3922" s="155"/>
      <c r="O3922" s="155"/>
      <c r="P3922" s="155"/>
      <c r="Q3922" s="155"/>
      <c r="R3922" s="155"/>
      <c r="S3922" s="155"/>
      <c r="T3922" s="155"/>
      <c r="U3922" s="155"/>
      <c r="V3922" s="155"/>
      <c r="W3922" s="155"/>
      <c r="X3922" s="155"/>
      <c r="Y3922" s="155"/>
      <c r="Z3922" s="155"/>
      <c r="AA3922" s="155"/>
      <c r="AB3922" s="155"/>
      <c r="AC3922" s="155"/>
      <c r="AD3922" s="155"/>
      <c r="AE3922" s="155"/>
      <c r="AF3922" s="155"/>
      <c r="AG3922" s="155"/>
    </row>
    <row r="3923" spans="1:33" x14ac:dyDescent="0.3">
      <c r="A3923" s="155"/>
      <c r="B3923" s="155"/>
      <c r="C3923" s="155"/>
      <c r="D3923" s="155"/>
      <c r="E3923" s="155"/>
      <c r="F3923" s="155"/>
      <c r="G3923" s="155"/>
      <c r="H3923" s="155"/>
      <c r="I3923" s="155"/>
      <c r="J3923" s="155"/>
      <c r="K3923" s="155"/>
      <c r="L3923" s="155"/>
      <c r="M3923" s="155"/>
      <c r="N3923" s="155"/>
      <c r="O3923" s="155"/>
      <c r="P3923" s="155"/>
      <c r="Q3923" s="155"/>
      <c r="R3923" s="155"/>
      <c r="S3923" s="155"/>
      <c r="T3923" s="155"/>
      <c r="U3923" s="155"/>
      <c r="V3923" s="155"/>
      <c r="W3923" s="155"/>
      <c r="X3923" s="155"/>
      <c r="Y3923" s="155"/>
      <c r="Z3923" s="155"/>
      <c r="AA3923" s="155"/>
      <c r="AB3923" s="155"/>
      <c r="AC3923" s="155"/>
      <c r="AD3923" s="155"/>
      <c r="AE3923" s="155"/>
      <c r="AF3923" s="155"/>
      <c r="AG3923" s="155"/>
    </row>
    <row r="3924" spans="1:33" x14ac:dyDescent="0.3">
      <c r="A3924" s="155"/>
      <c r="B3924" s="155"/>
      <c r="C3924" s="155"/>
      <c r="D3924" s="155"/>
      <c r="E3924" s="155"/>
      <c r="F3924" s="155"/>
      <c r="G3924" s="155"/>
      <c r="H3924" s="155"/>
      <c r="I3924" s="155"/>
      <c r="J3924" s="155"/>
      <c r="K3924" s="155"/>
      <c r="L3924" s="155"/>
      <c r="M3924" s="155"/>
      <c r="N3924" s="155"/>
      <c r="O3924" s="155"/>
      <c r="P3924" s="155"/>
      <c r="Q3924" s="155"/>
      <c r="R3924" s="155"/>
      <c r="S3924" s="155"/>
      <c r="T3924" s="155"/>
      <c r="U3924" s="155"/>
      <c r="V3924" s="155"/>
      <c r="W3924" s="155"/>
      <c r="X3924" s="155"/>
      <c r="Y3924" s="155"/>
      <c r="Z3924" s="155"/>
      <c r="AA3924" s="155"/>
      <c r="AB3924" s="155"/>
      <c r="AC3924" s="155"/>
      <c r="AD3924" s="155"/>
      <c r="AE3924" s="155"/>
      <c r="AF3924" s="155"/>
      <c r="AG3924" s="155"/>
    </row>
    <row r="3925" spans="1:33" x14ac:dyDescent="0.3">
      <c r="A3925" s="155"/>
      <c r="B3925" s="155"/>
      <c r="C3925" s="155"/>
      <c r="D3925" s="155"/>
      <c r="E3925" s="155"/>
      <c r="F3925" s="155"/>
      <c r="G3925" s="155"/>
      <c r="H3925" s="155"/>
      <c r="I3925" s="155"/>
      <c r="J3925" s="155"/>
      <c r="K3925" s="155"/>
      <c r="L3925" s="155"/>
      <c r="M3925" s="155"/>
      <c r="N3925" s="155"/>
      <c r="O3925" s="155"/>
      <c r="P3925" s="155"/>
      <c r="Q3925" s="155"/>
      <c r="R3925" s="155"/>
      <c r="S3925" s="155"/>
      <c r="T3925" s="155"/>
      <c r="U3925" s="155"/>
      <c r="V3925" s="155"/>
      <c r="W3925" s="155"/>
      <c r="X3925" s="155"/>
      <c r="Y3925" s="155"/>
      <c r="Z3925" s="155"/>
      <c r="AA3925" s="155"/>
      <c r="AB3925" s="155"/>
      <c r="AC3925" s="155"/>
      <c r="AD3925" s="155"/>
      <c r="AE3925" s="155"/>
      <c r="AF3925" s="155"/>
      <c r="AG3925" s="155"/>
    </row>
    <row r="3926" spans="1:33" x14ac:dyDescent="0.3">
      <c r="A3926" s="155"/>
      <c r="B3926" s="155"/>
      <c r="C3926" s="155"/>
      <c r="D3926" s="155"/>
      <c r="E3926" s="155"/>
      <c r="F3926" s="155"/>
      <c r="G3926" s="155"/>
      <c r="H3926" s="155"/>
      <c r="I3926" s="155"/>
      <c r="J3926" s="155"/>
      <c r="K3926" s="155"/>
      <c r="L3926" s="155"/>
      <c r="M3926" s="155"/>
      <c r="N3926" s="155"/>
      <c r="O3926" s="155"/>
      <c r="P3926" s="155"/>
      <c r="Q3926" s="155"/>
      <c r="R3926" s="155"/>
      <c r="S3926" s="155"/>
      <c r="T3926" s="155"/>
      <c r="U3926" s="155"/>
      <c r="V3926" s="155"/>
      <c r="W3926" s="155"/>
      <c r="X3926" s="155"/>
      <c r="Y3926" s="155"/>
      <c r="Z3926" s="155"/>
      <c r="AA3926" s="155"/>
      <c r="AB3926" s="155"/>
      <c r="AC3926" s="155"/>
      <c r="AD3926" s="155"/>
      <c r="AE3926" s="155"/>
      <c r="AF3926" s="155"/>
      <c r="AG3926" s="155"/>
    </row>
    <row r="3927" spans="1:33" x14ac:dyDescent="0.3">
      <c r="A3927" s="155"/>
      <c r="B3927" s="155"/>
      <c r="C3927" s="155"/>
      <c r="D3927" s="155"/>
      <c r="E3927" s="155"/>
      <c r="F3927" s="155"/>
      <c r="G3927" s="155"/>
      <c r="H3927" s="155"/>
      <c r="I3927" s="155"/>
      <c r="J3927" s="155"/>
      <c r="K3927" s="155"/>
      <c r="L3927" s="155"/>
      <c r="M3927" s="155"/>
      <c r="N3927" s="155"/>
      <c r="O3927" s="155"/>
      <c r="P3927" s="155"/>
      <c r="Q3927" s="155"/>
      <c r="R3927" s="155"/>
      <c r="S3927" s="155"/>
      <c r="T3927" s="155"/>
      <c r="U3927" s="155"/>
      <c r="V3927" s="155"/>
      <c r="W3927" s="155"/>
      <c r="X3927" s="155"/>
      <c r="Y3927" s="155"/>
      <c r="Z3927" s="155"/>
      <c r="AA3927" s="155"/>
      <c r="AB3927" s="155"/>
      <c r="AC3927" s="155"/>
      <c r="AD3927" s="155"/>
      <c r="AE3927" s="155"/>
      <c r="AF3927" s="155"/>
      <c r="AG3927" s="155"/>
    </row>
    <row r="3928" spans="1:33" x14ac:dyDescent="0.3">
      <c r="A3928" s="155"/>
      <c r="B3928" s="155"/>
      <c r="C3928" s="155"/>
      <c r="D3928" s="155"/>
      <c r="E3928" s="155"/>
      <c r="F3928" s="155"/>
      <c r="G3928" s="155"/>
      <c r="H3928" s="155"/>
      <c r="I3928" s="155"/>
      <c r="J3928" s="155"/>
      <c r="K3928" s="155"/>
      <c r="L3928" s="155"/>
      <c r="M3928" s="155"/>
      <c r="N3928" s="155"/>
      <c r="O3928" s="155"/>
      <c r="P3928" s="155"/>
      <c r="Q3928" s="155"/>
      <c r="R3928" s="155"/>
      <c r="S3928" s="155"/>
      <c r="T3928" s="155"/>
      <c r="U3928" s="155"/>
      <c r="V3928" s="155"/>
      <c r="W3928" s="155"/>
      <c r="X3928" s="155"/>
      <c r="Y3928" s="155"/>
      <c r="Z3928" s="155"/>
      <c r="AA3928" s="155"/>
      <c r="AB3928" s="155"/>
      <c r="AC3928" s="155"/>
      <c r="AD3928" s="155"/>
      <c r="AE3928" s="155"/>
      <c r="AF3928" s="155"/>
      <c r="AG3928" s="155"/>
    </row>
    <row r="3929" spans="1:33" x14ac:dyDescent="0.3">
      <c r="A3929" s="155"/>
      <c r="B3929" s="155"/>
      <c r="C3929" s="155"/>
      <c r="D3929" s="155"/>
      <c r="E3929" s="155"/>
      <c r="F3929" s="155"/>
      <c r="G3929" s="155"/>
      <c r="H3929" s="155"/>
      <c r="I3929" s="155"/>
      <c r="J3929" s="155"/>
      <c r="K3929" s="155"/>
      <c r="L3929" s="155"/>
      <c r="M3929" s="155"/>
      <c r="N3929" s="155"/>
      <c r="O3929" s="155"/>
      <c r="P3929" s="155"/>
      <c r="Q3929" s="155"/>
      <c r="R3929" s="155"/>
      <c r="S3929" s="155"/>
      <c r="T3929" s="155"/>
      <c r="U3929" s="155"/>
      <c r="V3929" s="155"/>
      <c r="W3929" s="155"/>
      <c r="X3929" s="155"/>
      <c r="Y3929" s="155"/>
      <c r="Z3929" s="155"/>
      <c r="AA3929" s="155"/>
      <c r="AB3929" s="155"/>
      <c r="AC3929" s="155"/>
      <c r="AD3929" s="155"/>
      <c r="AE3929" s="155"/>
      <c r="AF3929" s="155"/>
      <c r="AG3929" s="155"/>
    </row>
    <row r="3930" spans="1:33" x14ac:dyDescent="0.3">
      <c r="A3930" s="155"/>
      <c r="B3930" s="155"/>
      <c r="C3930" s="155"/>
      <c r="D3930" s="155"/>
      <c r="E3930" s="155"/>
      <c r="F3930" s="155"/>
      <c r="G3930" s="155"/>
      <c r="H3930" s="155"/>
      <c r="I3930" s="155"/>
      <c r="J3930" s="155"/>
      <c r="K3930" s="155"/>
      <c r="L3930" s="155"/>
      <c r="M3930" s="155"/>
      <c r="N3930" s="155"/>
      <c r="O3930" s="155"/>
      <c r="P3930" s="155"/>
      <c r="Q3930" s="155"/>
      <c r="R3930" s="155"/>
      <c r="S3930" s="155"/>
      <c r="T3930" s="155"/>
      <c r="U3930" s="155"/>
      <c r="V3930" s="155"/>
      <c r="W3930" s="155"/>
      <c r="X3930" s="155"/>
      <c r="Y3930" s="155"/>
      <c r="Z3930" s="155"/>
      <c r="AA3930" s="155"/>
      <c r="AB3930" s="155"/>
      <c r="AC3930" s="155"/>
      <c r="AD3930" s="155"/>
      <c r="AE3930" s="155"/>
      <c r="AF3930" s="155"/>
      <c r="AG3930" s="155"/>
    </row>
    <row r="3931" spans="1:33" x14ac:dyDescent="0.3">
      <c r="A3931" s="155"/>
      <c r="B3931" s="155"/>
      <c r="C3931" s="155"/>
      <c r="D3931" s="155"/>
      <c r="E3931" s="155"/>
      <c r="F3931" s="155"/>
      <c r="G3931" s="155"/>
      <c r="H3931" s="155"/>
      <c r="I3931" s="155"/>
      <c r="J3931" s="155"/>
      <c r="K3931" s="155"/>
      <c r="L3931" s="155"/>
      <c r="M3931" s="155"/>
      <c r="N3931" s="155"/>
      <c r="O3931" s="155"/>
      <c r="P3931" s="155"/>
      <c r="Q3931" s="155"/>
      <c r="R3931" s="155"/>
      <c r="S3931" s="155"/>
      <c r="T3931" s="155"/>
      <c r="U3931" s="155"/>
      <c r="V3931" s="155"/>
      <c r="W3931" s="155"/>
      <c r="X3931" s="155"/>
      <c r="Y3931" s="155"/>
      <c r="Z3931" s="155"/>
      <c r="AA3931" s="155"/>
      <c r="AB3931" s="155"/>
      <c r="AC3931" s="155"/>
      <c r="AD3931" s="155"/>
      <c r="AE3931" s="155"/>
      <c r="AF3931" s="155"/>
      <c r="AG3931" s="155"/>
    </row>
    <row r="3932" spans="1:33" x14ac:dyDescent="0.3">
      <c r="A3932" s="155"/>
      <c r="B3932" s="155"/>
      <c r="C3932" s="155"/>
      <c r="D3932" s="155"/>
      <c r="E3932" s="155"/>
      <c r="F3932" s="155"/>
      <c r="G3932" s="155"/>
      <c r="H3932" s="155"/>
      <c r="I3932" s="155"/>
      <c r="J3932" s="155"/>
      <c r="K3932" s="155"/>
      <c r="L3932" s="155"/>
      <c r="M3932" s="155"/>
      <c r="N3932" s="155"/>
      <c r="O3932" s="155"/>
      <c r="P3932" s="155"/>
      <c r="Q3932" s="155"/>
      <c r="R3932" s="155"/>
      <c r="S3932" s="155"/>
      <c r="T3932" s="155"/>
      <c r="U3932" s="155"/>
      <c r="V3932" s="155"/>
      <c r="W3932" s="155"/>
      <c r="X3932" s="155"/>
      <c r="Y3932" s="155"/>
      <c r="Z3932" s="155"/>
      <c r="AA3932" s="155"/>
      <c r="AB3932" s="155"/>
      <c r="AC3932" s="155"/>
      <c r="AD3932" s="155"/>
      <c r="AE3932" s="155"/>
      <c r="AF3932" s="155"/>
      <c r="AG3932" s="155"/>
    </row>
    <row r="3933" spans="1:33" x14ac:dyDescent="0.3">
      <c r="A3933" s="155"/>
      <c r="B3933" s="155"/>
      <c r="C3933" s="155"/>
      <c r="D3933" s="155"/>
      <c r="E3933" s="155"/>
      <c r="F3933" s="155"/>
      <c r="G3933" s="155"/>
      <c r="H3933" s="155"/>
      <c r="I3933" s="155"/>
      <c r="J3933" s="155"/>
      <c r="K3933" s="155"/>
      <c r="L3933" s="155"/>
      <c r="M3933" s="155"/>
      <c r="N3933" s="155"/>
      <c r="O3933" s="155"/>
      <c r="P3933" s="155"/>
      <c r="Q3933" s="155"/>
      <c r="R3933" s="155"/>
      <c r="S3933" s="155"/>
      <c r="T3933" s="155"/>
      <c r="U3933" s="155"/>
      <c r="V3933" s="155"/>
      <c r="W3933" s="155"/>
      <c r="X3933" s="155"/>
      <c r="Y3933" s="155"/>
      <c r="Z3933" s="155"/>
      <c r="AA3933" s="155"/>
      <c r="AB3933" s="155"/>
      <c r="AC3933" s="155"/>
      <c r="AD3933" s="155"/>
      <c r="AE3933" s="155"/>
      <c r="AF3933" s="155"/>
      <c r="AG3933" s="155"/>
    </row>
    <row r="3934" spans="1:33" x14ac:dyDescent="0.3">
      <c r="A3934" s="155"/>
      <c r="B3934" s="155"/>
      <c r="C3934" s="155"/>
      <c r="D3934" s="155"/>
      <c r="E3934" s="155"/>
      <c r="F3934" s="155"/>
      <c r="G3934" s="155"/>
      <c r="H3934" s="155"/>
      <c r="I3934" s="155"/>
      <c r="J3934" s="155"/>
      <c r="K3934" s="155"/>
      <c r="L3934" s="155"/>
      <c r="M3934" s="155"/>
      <c r="N3934" s="155"/>
      <c r="O3934" s="155"/>
      <c r="P3934" s="155"/>
      <c r="Q3934" s="155"/>
      <c r="R3934" s="155"/>
      <c r="S3934" s="155"/>
      <c r="T3934" s="155"/>
      <c r="U3934" s="155"/>
      <c r="V3934" s="155"/>
      <c r="W3934" s="155"/>
      <c r="X3934" s="155"/>
      <c r="Y3934" s="155"/>
      <c r="Z3934" s="155"/>
      <c r="AA3934" s="155"/>
      <c r="AB3934" s="155"/>
      <c r="AC3934" s="155"/>
      <c r="AD3934" s="155"/>
      <c r="AE3934" s="155"/>
      <c r="AF3934" s="155"/>
      <c r="AG3934" s="155"/>
    </row>
    <row r="3935" spans="1:33" x14ac:dyDescent="0.3">
      <c r="A3935" s="155"/>
      <c r="B3935" s="155"/>
      <c r="C3935" s="155"/>
      <c r="D3935" s="155"/>
      <c r="E3935" s="155"/>
      <c r="F3935" s="155"/>
      <c r="G3935" s="155"/>
      <c r="H3935" s="155"/>
      <c r="I3935" s="155"/>
      <c r="J3935" s="155"/>
      <c r="K3935" s="155"/>
      <c r="L3935" s="155"/>
      <c r="M3935" s="155"/>
      <c r="N3935" s="155"/>
      <c r="O3935" s="155"/>
      <c r="P3935" s="155"/>
      <c r="Q3935" s="155"/>
      <c r="R3935" s="155"/>
      <c r="S3935" s="155"/>
      <c r="T3935" s="155"/>
      <c r="U3935" s="155"/>
      <c r="V3935" s="155"/>
      <c r="W3935" s="155"/>
      <c r="X3935" s="155"/>
      <c r="Y3935" s="155"/>
      <c r="Z3935" s="155"/>
      <c r="AA3935" s="155"/>
      <c r="AB3935" s="155"/>
      <c r="AC3935" s="155"/>
      <c r="AD3935" s="155"/>
      <c r="AE3935" s="155"/>
      <c r="AF3935" s="155"/>
      <c r="AG3935" s="155"/>
    </row>
    <row r="3936" spans="1:33" x14ac:dyDescent="0.3">
      <c r="A3936" s="155"/>
      <c r="B3936" s="155"/>
      <c r="C3936" s="155"/>
      <c r="D3936" s="155"/>
      <c r="E3936" s="155"/>
      <c r="F3936" s="155"/>
      <c r="G3936" s="155"/>
      <c r="H3936" s="155"/>
      <c r="I3936" s="155"/>
      <c r="J3936" s="155"/>
      <c r="K3936" s="155"/>
      <c r="L3936" s="155"/>
      <c r="M3936" s="155"/>
      <c r="N3936" s="155"/>
      <c r="O3936" s="155"/>
      <c r="P3936" s="155"/>
      <c r="Q3936" s="155"/>
      <c r="R3936" s="155"/>
      <c r="S3936" s="155"/>
      <c r="T3936" s="155"/>
      <c r="U3936" s="155"/>
      <c r="V3936" s="155"/>
      <c r="W3936" s="155"/>
      <c r="X3936" s="155"/>
      <c r="Y3936" s="155"/>
      <c r="Z3936" s="155"/>
      <c r="AA3936" s="155"/>
      <c r="AB3936" s="155"/>
      <c r="AC3936" s="155"/>
      <c r="AD3936" s="155"/>
      <c r="AE3936" s="155"/>
      <c r="AF3936" s="155"/>
      <c r="AG3936" s="155"/>
    </row>
    <row r="3937" spans="1:33" x14ac:dyDescent="0.3">
      <c r="A3937" s="155"/>
      <c r="B3937" s="155"/>
      <c r="C3937" s="155"/>
      <c r="D3937" s="155"/>
      <c r="E3937" s="155"/>
      <c r="F3937" s="155"/>
      <c r="G3937" s="155"/>
      <c r="H3937" s="155"/>
      <c r="I3937" s="155"/>
      <c r="J3937" s="155"/>
      <c r="K3937" s="155"/>
      <c r="L3937" s="155"/>
      <c r="M3937" s="155"/>
      <c r="N3937" s="155"/>
      <c r="O3937" s="155"/>
      <c r="P3937" s="155"/>
      <c r="Q3937" s="155"/>
      <c r="R3937" s="155"/>
      <c r="S3937" s="155"/>
      <c r="T3937" s="155"/>
      <c r="U3937" s="155"/>
      <c r="V3937" s="155"/>
      <c r="W3937" s="155"/>
      <c r="X3937" s="155"/>
      <c r="Y3937" s="155"/>
      <c r="Z3937" s="155"/>
      <c r="AA3937" s="155"/>
      <c r="AB3937" s="155"/>
      <c r="AC3937" s="155"/>
      <c r="AD3937" s="155"/>
      <c r="AE3937" s="155"/>
      <c r="AF3937" s="155"/>
      <c r="AG3937" s="155"/>
    </row>
    <row r="3938" spans="1:33" x14ac:dyDescent="0.3">
      <c r="A3938" s="155"/>
      <c r="B3938" s="155"/>
      <c r="C3938" s="155"/>
      <c r="D3938" s="155"/>
      <c r="E3938" s="155"/>
      <c r="F3938" s="155"/>
      <c r="G3938" s="155"/>
      <c r="H3938" s="155"/>
      <c r="I3938" s="155"/>
      <c r="J3938" s="155"/>
      <c r="K3938" s="155"/>
      <c r="L3938" s="155"/>
      <c r="M3938" s="155"/>
      <c r="N3938" s="155"/>
      <c r="O3938" s="155"/>
      <c r="P3938" s="155"/>
      <c r="Q3938" s="155"/>
      <c r="R3938" s="155"/>
      <c r="S3938" s="155"/>
      <c r="T3938" s="155"/>
      <c r="U3938" s="155"/>
      <c r="V3938" s="155"/>
      <c r="W3938" s="155"/>
      <c r="X3938" s="155"/>
      <c r="Y3938" s="155"/>
      <c r="Z3938" s="155"/>
      <c r="AA3938" s="155"/>
      <c r="AB3938" s="155"/>
      <c r="AC3938" s="155"/>
      <c r="AD3938" s="155"/>
      <c r="AE3938" s="155"/>
      <c r="AF3938" s="155"/>
      <c r="AG3938" s="155"/>
    </row>
    <row r="3939" spans="1:33" x14ac:dyDescent="0.3">
      <c r="A3939" s="155"/>
      <c r="B3939" s="155"/>
      <c r="C3939" s="155"/>
      <c r="D3939" s="155"/>
      <c r="E3939" s="155"/>
      <c r="F3939" s="155"/>
      <c r="G3939" s="155"/>
      <c r="H3939" s="155"/>
      <c r="I3939" s="155"/>
      <c r="J3939" s="155"/>
      <c r="K3939" s="155"/>
      <c r="L3939" s="155"/>
      <c r="M3939" s="155"/>
      <c r="N3939" s="155"/>
      <c r="O3939" s="155"/>
      <c r="P3939" s="155"/>
      <c r="Q3939" s="155"/>
      <c r="R3939" s="155"/>
      <c r="S3939" s="155"/>
      <c r="T3939" s="155"/>
      <c r="U3939" s="155"/>
      <c r="V3939" s="155"/>
      <c r="W3939" s="155"/>
      <c r="X3939" s="155"/>
      <c r="Y3939" s="155"/>
      <c r="Z3939" s="155"/>
      <c r="AA3939" s="155"/>
      <c r="AB3939" s="155"/>
      <c r="AC3939" s="155"/>
      <c r="AD3939" s="155"/>
      <c r="AE3939" s="155"/>
      <c r="AF3939" s="155"/>
      <c r="AG3939" s="155"/>
    </row>
    <row r="3940" spans="1:33" x14ac:dyDescent="0.3">
      <c r="A3940" s="155"/>
      <c r="B3940" s="155"/>
      <c r="C3940" s="155"/>
      <c r="D3940" s="155"/>
      <c r="E3940" s="155"/>
      <c r="F3940" s="155"/>
      <c r="G3940" s="155"/>
      <c r="H3940" s="155"/>
      <c r="I3940" s="155"/>
      <c r="J3940" s="155"/>
      <c r="K3940" s="155"/>
      <c r="L3940" s="155"/>
      <c r="M3940" s="155"/>
      <c r="N3940" s="155"/>
      <c r="O3940" s="155"/>
      <c r="P3940" s="155"/>
      <c r="Q3940" s="155"/>
      <c r="R3940" s="155"/>
      <c r="S3940" s="155"/>
      <c r="T3940" s="155"/>
      <c r="U3940" s="155"/>
      <c r="V3940" s="155"/>
      <c r="W3940" s="155"/>
      <c r="X3940" s="155"/>
      <c r="Y3940" s="155"/>
      <c r="Z3940" s="155"/>
      <c r="AA3940" s="155"/>
      <c r="AB3940" s="155"/>
      <c r="AC3940" s="155"/>
      <c r="AD3940" s="155"/>
      <c r="AE3940" s="155"/>
      <c r="AF3940" s="155"/>
      <c r="AG3940" s="155"/>
    </row>
    <row r="3941" spans="1:33" x14ac:dyDescent="0.3">
      <c r="A3941" s="155"/>
      <c r="B3941" s="155"/>
      <c r="C3941" s="155"/>
      <c r="D3941" s="155"/>
      <c r="E3941" s="155"/>
      <c r="F3941" s="155"/>
      <c r="G3941" s="155"/>
      <c r="H3941" s="155"/>
      <c r="I3941" s="155"/>
      <c r="J3941" s="155"/>
      <c r="K3941" s="155"/>
      <c r="L3941" s="155"/>
      <c r="M3941" s="155"/>
      <c r="N3941" s="155"/>
      <c r="O3941" s="155"/>
      <c r="P3941" s="155"/>
      <c r="Q3941" s="155"/>
      <c r="R3941" s="155"/>
      <c r="S3941" s="155"/>
      <c r="T3941" s="155"/>
      <c r="U3941" s="155"/>
      <c r="V3941" s="155"/>
      <c r="W3941" s="155"/>
      <c r="X3941" s="155"/>
      <c r="Y3941" s="155"/>
      <c r="Z3941" s="155"/>
      <c r="AA3941" s="155"/>
      <c r="AB3941" s="155"/>
      <c r="AC3941" s="155"/>
      <c r="AD3941" s="155"/>
      <c r="AE3941" s="155"/>
      <c r="AF3941" s="155"/>
      <c r="AG3941" s="155"/>
    </row>
    <row r="3942" spans="1:33" x14ac:dyDescent="0.3">
      <c r="A3942" s="155"/>
      <c r="B3942" s="155"/>
      <c r="C3942" s="155"/>
      <c r="D3942" s="155"/>
      <c r="E3942" s="155"/>
      <c r="F3942" s="155"/>
      <c r="G3942" s="155"/>
      <c r="H3942" s="155"/>
      <c r="I3942" s="155"/>
      <c r="J3942" s="155"/>
      <c r="K3942" s="155"/>
      <c r="L3942" s="155"/>
      <c r="M3942" s="155"/>
      <c r="N3942" s="155"/>
      <c r="O3942" s="155"/>
      <c r="P3942" s="155"/>
      <c r="Q3942" s="155"/>
      <c r="R3942" s="155"/>
      <c r="S3942" s="155"/>
      <c r="T3942" s="155"/>
      <c r="U3942" s="155"/>
      <c r="V3942" s="155"/>
      <c r="W3942" s="155"/>
      <c r="X3942" s="155"/>
      <c r="Y3942" s="155"/>
      <c r="Z3942" s="155"/>
      <c r="AA3942" s="155"/>
      <c r="AB3942" s="155"/>
      <c r="AC3942" s="155"/>
      <c r="AD3942" s="155"/>
      <c r="AE3942" s="155"/>
      <c r="AF3942" s="155"/>
      <c r="AG3942" s="155"/>
    </row>
    <row r="3943" spans="1:33" x14ac:dyDescent="0.3">
      <c r="A3943" s="155"/>
      <c r="B3943" s="155"/>
      <c r="C3943" s="155"/>
      <c r="D3943" s="155"/>
      <c r="E3943" s="155"/>
      <c r="F3943" s="155"/>
      <c r="G3943" s="155"/>
      <c r="H3943" s="155"/>
      <c r="I3943" s="155"/>
      <c r="J3943" s="155"/>
      <c r="K3943" s="155"/>
      <c r="L3943" s="155"/>
      <c r="M3943" s="155"/>
      <c r="N3943" s="155"/>
      <c r="O3943" s="155"/>
      <c r="P3943" s="155"/>
      <c r="Q3943" s="155"/>
      <c r="R3943" s="155"/>
      <c r="S3943" s="155"/>
      <c r="T3943" s="155"/>
      <c r="U3943" s="155"/>
      <c r="V3943" s="155"/>
      <c r="W3943" s="155"/>
      <c r="X3943" s="155"/>
      <c r="Y3943" s="155"/>
      <c r="Z3943" s="155"/>
      <c r="AA3943" s="155"/>
      <c r="AB3943" s="155"/>
      <c r="AC3943" s="155"/>
      <c r="AD3943" s="155"/>
      <c r="AE3943" s="155"/>
      <c r="AF3943" s="155"/>
      <c r="AG3943" s="155"/>
    </row>
    <row r="3944" spans="1:33" x14ac:dyDescent="0.3">
      <c r="A3944" s="155"/>
      <c r="B3944" s="155"/>
      <c r="C3944" s="155"/>
      <c r="D3944" s="155"/>
      <c r="E3944" s="155"/>
      <c r="F3944" s="155"/>
      <c r="G3944" s="155"/>
      <c r="H3944" s="155"/>
      <c r="I3944" s="155"/>
      <c r="J3944" s="155"/>
      <c r="K3944" s="155"/>
      <c r="L3944" s="155"/>
      <c r="M3944" s="155"/>
      <c r="N3944" s="155"/>
      <c r="O3944" s="155"/>
      <c r="P3944" s="155"/>
      <c r="Q3944" s="155"/>
      <c r="R3944" s="155"/>
      <c r="S3944" s="155"/>
      <c r="T3944" s="155"/>
      <c r="U3944" s="155"/>
      <c r="V3944" s="155"/>
      <c r="W3944" s="155"/>
      <c r="X3944" s="155"/>
      <c r="Y3944" s="155"/>
      <c r="Z3944" s="155"/>
      <c r="AA3944" s="155"/>
      <c r="AB3944" s="155"/>
      <c r="AC3944" s="155"/>
      <c r="AD3944" s="155"/>
      <c r="AE3944" s="155"/>
      <c r="AF3944" s="155"/>
      <c r="AG3944" s="155"/>
    </row>
    <row r="3945" spans="1:33" x14ac:dyDescent="0.3">
      <c r="A3945" s="155"/>
      <c r="B3945" s="155"/>
      <c r="C3945" s="155"/>
      <c r="D3945" s="155"/>
      <c r="E3945" s="155"/>
      <c r="F3945" s="155"/>
      <c r="G3945" s="155"/>
      <c r="H3945" s="155"/>
      <c r="I3945" s="155"/>
      <c r="J3945" s="155"/>
      <c r="K3945" s="155"/>
      <c r="L3945" s="155"/>
      <c r="M3945" s="155"/>
      <c r="N3945" s="155"/>
      <c r="O3945" s="155"/>
      <c r="P3945" s="155"/>
      <c r="Q3945" s="155"/>
      <c r="R3945" s="155"/>
      <c r="S3945" s="155"/>
      <c r="T3945" s="155"/>
      <c r="U3945" s="155"/>
      <c r="V3945" s="155"/>
      <c r="W3945" s="155"/>
      <c r="X3945" s="155"/>
      <c r="Y3945" s="155"/>
      <c r="Z3945" s="155"/>
      <c r="AA3945" s="155"/>
      <c r="AB3945" s="155"/>
      <c r="AC3945" s="155"/>
      <c r="AD3945" s="155"/>
      <c r="AE3945" s="155"/>
      <c r="AF3945" s="155"/>
      <c r="AG3945" s="155"/>
    </row>
    <row r="3946" spans="1:33" x14ac:dyDescent="0.3">
      <c r="A3946" s="155"/>
      <c r="B3946" s="155"/>
      <c r="C3946" s="155"/>
      <c r="D3946" s="155"/>
      <c r="E3946" s="155"/>
      <c r="F3946" s="155"/>
      <c r="G3946" s="155"/>
      <c r="H3946" s="155"/>
      <c r="I3946" s="155"/>
      <c r="J3946" s="155"/>
      <c r="K3946" s="155"/>
      <c r="L3946" s="155"/>
      <c r="M3946" s="155"/>
      <c r="N3946" s="155"/>
      <c r="O3946" s="155"/>
      <c r="P3946" s="155"/>
      <c r="Q3946" s="155"/>
      <c r="R3946" s="155"/>
      <c r="S3946" s="155"/>
      <c r="T3946" s="155"/>
      <c r="U3946" s="155"/>
      <c r="V3946" s="155"/>
      <c r="W3946" s="155"/>
      <c r="X3946" s="155"/>
      <c r="Y3946" s="155"/>
      <c r="Z3946" s="155"/>
      <c r="AA3946" s="155"/>
      <c r="AB3946" s="155"/>
      <c r="AC3946" s="155"/>
      <c r="AD3946" s="155"/>
      <c r="AE3946" s="155"/>
      <c r="AF3946" s="155"/>
      <c r="AG3946" s="155"/>
    </row>
    <row r="3947" spans="1:33" x14ac:dyDescent="0.3">
      <c r="A3947" s="155"/>
      <c r="B3947" s="155"/>
      <c r="C3947" s="155"/>
      <c r="D3947" s="155"/>
      <c r="E3947" s="155"/>
      <c r="F3947" s="155"/>
      <c r="G3947" s="155"/>
      <c r="H3947" s="155"/>
      <c r="I3947" s="155"/>
      <c r="J3947" s="155"/>
      <c r="K3947" s="155"/>
      <c r="L3947" s="155"/>
      <c r="M3947" s="155"/>
      <c r="N3947" s="155"/>
      <c r="O3947" s="155"/>
      <c r="P3947" s="155"/>
      <c r="Q3947" s="155"/>
      <c r="R3947" s="155"/>
      <c r="S3947" s="155"/>
      <c r="T3947" s="155"/>
      <c r="U3947" s="155"/>
      <c r="V3947" s="155"/>
      <c r="W3947" s="155"/>
      <c r="X3947" s="155"/>
      <c r="Y3947" s="155"/>
      <c r="Z3947" s="155"/>
      <c r="AA3947" s="155"/>
      <c r="AB3947" s="155"/>
      <c r="AC3947" s="155"/>
      <c r="AD3947" s="155"/>
      <c r="AE3947" s="155"/>
      <c r="AF3947" s="155"/>
      <c r="AG3947" s="155"/>
    </row>
    <row r="3948" spans="1:33" x14ac:dyDescent="0.3">
      <c r="A3948" s="155"/>
      <c r="B3948" s="155"/>
      <c r="C3948" s="155"/>
      <c r="D3948" s="155"/>
      <c r="E3948" s="155"/>
      <c r="F3948" s="155"/>
      <c r="G3948" s="155"/>
      <c r="H3948" s="155"/>
      <c r="I3948" s="155"/>
      <c r="J3948" s="155"/>
      <c r="K3948" s="155"/>
      <c r="L3948" s="155"/>
      <c r="M3948" s="155"/>
      <c r="N3948" s="155"/>
      <c r="O3948" s="155"/>
      <c r="P3948" s="155"/>
      <c r="Q3948" s="155"/>
      <c r="R3948" s="155"/>
      <c r="S3948" s="155"/>
      <c r="T3948" s="155"/>
      <c r="U3948" s="155"/>
      <c r="V3948" s="155"/>
      <c r="W3948" s="155"/>
      <c r="X3948" s="155"/>
      <c r="Y3948" s="155"/>
      <c r="Z3948" s="155"/>
      <c r="AA3948" s="155"/>
      <c r="AB3948" s="155"/>
      <c r="AC3948" s="155"/>
      <c r="AD3948" s="155"/>
      <c r="AE3948" s="155"/>
      <c r="AF3948" s="155"/>
      <c r="AG3948" s="155"/>
    </row>
    <row r="3949" spans="1:33" x14ac:dyDescent="0.3">
      <c r="A3949" s="155"/>
      <c r="B3949" s="155"/>
      <c r="C3949" s="155"/>
      <c r="D3949" s="155"/>
      <c r="E3949" s="155"/>
      <c r="F3949" s="155"/>
      <c r="G3949" s="155"/>
      <c r="H3949" s="155"/>
      <c r="I3949" s="155"/>
      <c r="J3949" s="155"/>
      <c r="K3949" s="155"/>
      <c r="L3949" s="155"/>
      <c r="M3949" s="155"/>
      <c r="N3949" s="155"/>
      <c r="O3949" s="155"/>
      <c r="P3949" s="155"/>
      <c r="Q3949" s="155"/>
      <c r="R3949" s="155"/>
      <c r="S3949" s="155"/>
      <c r="T3949" s="155"/>
      <c r="U3949" s="155"/>
      <c r="V3949" s="155"/>
      <c r="W3949" s="155"/>
      <c r="X3949" s="155"/>
      <c r="Y3949" s="155"/>
      <c r="Z3949" s="155"/>
      <c r="AA3949" s="155"/>
      <c r="AB3949" s="155"/>
      <c r="AC3949" s="155"/>
      <c r="AD3949" s="155"/>
      <c r="AE3949" s="155"/>
      <c r="AF3949" s="155"/>
      <c r="AG3949" s="155"/>
    </row>
    <row r="3950" spans="1:33" x14ac:dyDescent="0.3">
      <c r="A3950" s="155"/>
      <c r="B3950" s="155"/>
      <c r="C3950" s="155"/>
      <c r="D3950" s="155"/>
      <c r="E3950" s="155"/>
      <c r="F3950" s="155"/>
      <c r="G3950" s="155"/>
      <c r="H3950" s="155"/>
      <c r="I3950" s="155"/>
      <c r="J3950" s="155"/>
      <c r="K3950" s="155"/>
      <c r="L3950" s="155"/>
      <c r="M3950" s="155"/>
      <c r="N3950" s="155"/>
      <c r="O3950" s="155"/>
      <c r="P3950" s="155"/>
      <c r="Q3950" s="155"/>
      <c r="R3950" s="155"/>
      <c r="S3950" s="155"/>
      <c r="T3950" s="155"/>
      <c r="U3950" s="155"/>
      <c r="V3950" s="155"/>
      <c r="W3950" s="155"/>
      <c r="X3950" s="155"/>
      <c r="Y3950" s="155"/>
      <c r="Z3950" s="155"/>
      <c r="AA3950" s="155"/>
      <c r="AB3950" s="155"/>
      <c r="AC3950" s="155"/>
      <c r="AD3950" s="155"/>
      <c r="AE3950" s="155"/>
      <c r="AF3950" s="155"/>
      <c r="AG3950" s="155"/>
    </row>
    <row r="3951" spans="1:33" x14ac:dyDescent="0.3">
      <c r="A3951" s="155"/>
      <c r="B3951" s="155"/>
      <c r="C3951" s="155"/>
      <c r="D3951" s="155"/>
      <c r="E3951" s="155"/>
      <c r="F3951" s="155"/>
      <c r="G3951" s="155"/>
      <c r="H3951" s="155"/>
      <c r="I3951" s="155"/>
      <c r="J3951" s="155"/>
      <c r="K3951" s="155"/>
      <c r="L3951" s="155"/>
      <c r="M3951" s="155"/>
      <c r="N3951" s="155"/>
      <c r="O3951" s="155"/>
      <c r="P3951" s="155"/>
      <c r="Q3951" s="155"/>
      <c r="R3951" s="155"/>
      <c r="S3951" s="155"/>
      <c r="T3951" s="155"/>
      <c r="U3951" s="155"/>
      <c r="V3951" s="155"/>
      <c r="W3951" s="155"/>
      <c r="X3951" s="155"/>
      <c r="Y3951" s="155"/>
      <c r="Z3951" s="155"/>
      <c r="AA3951" s="155"/>
      <c r="AB3951" s="155"/>
      <c r="AC3951" s="155"/>
      <c r="AD3951" s="155"/>
      <c r="AE3951" s="155"/>
      <c r="AF3951" s="155"/>
      <c r="AG3951" s="155"/>
    </row>
    <row r="3952" spans="1:33" x14ac:dyDescent="0.3">
      <c r="A3952" s="155"/>
      <c r="B3952" s="155"/>
      <c r="C3952" s="155"/>
      <c r="D3952" s="155"/>
      <c r="E3952" s="155"/>
      <c r="F3952" s="155"/>
      <c r="G3952" s="155"/>
      <c r="H3952" s="155"/>
      <c r="I3952" s="155"/>
      <c r="J3952" s="155"/>
      <c r="K3952" s="155"/>
      <c r="L3952" s="155"/>
      <c r="M3952" s="155"/>
      <c r="N3952" s="155"/>
      <c r="O3952" s="155"/>
      <c r="P3952" s="155"/>
      <c r="Q3952" s="155"/>
      <c r="R3952" s="155"/>
      <c r="S3952" s="155"/>
      <c r="T3952" s="155"/>
      <c r="U3952" s="155"/>
      <c r="V3952" s="155"/>
      <c r="W3952" s="155"/>
      <c r="X3952" s="155"/>
      <c r="Y3952" s="155"/>
      <c r="Z3952" s="155"/>
      <c r="AA3952" s="155"/>
      <c r="AB3952" s="155"/>
      <c r="AC3952" s="155"/>
      <c r="AD3952" s="155"/>
      <c r="AE3952" s="155"/>
      <c r="AF3952" s="155"/>
      <c r="AG3952" s="155"/>
    </row>
    <row r="3953" spans="1:33" x14ac:dyDescent="0.3">
      <c r="A3953" s="155"/>
      <c r="B3953" s="155"/>
      <c r="C3953" s="155"/>
      <c r="D3953" s="155"/>
      <c r="E3953" s="155"/>
      <c r="F3953" s="155"/>
      <c r="G3953" s="155"/>
      <c r="H3953" s="155"/>
      <c r="I3953" s="155"/>
      <c r="J3953" s="155"/>
      <c r="K3953" s="155"/>
      <c r="L3953" s="155"/>
      <c r="M3953" s="155"/>
      <c r="N3953" s="155"/>
      <c r="O3953" s="155"/>
      <c r="P3953" s="155"/>
      <c r="Q3953" s="155"/>
      <c r="R3953" s="155"/>
      <c r="S3953" s="155"/>
      <c r="T3953" s="155"/>
      <c r="U3953" s="155"/>
      <c r="V3953" s="155"/>
      <c r="W3953" s="155"/>
      <c r="X3953" s="155"/>
      <c r="Y3953" s="155"/>
      <c r="Z3953" s="155"/>
      <c r="AA3953" s="155"/>
      <c r="AB3953" s="155"/>
      <c r="AC3953" s="155"/>
      <c r="AD3953" s="155"/>
      <c r="AE3953" s="155"/>
      <c r="AF3953" s="155"/>
      <c r="AG3953" s="155"/>
    </row>
    <row r="3954" spans="1:33" x14ac:dyDescent="0.3">
      <c r="A3954" s="155"/>
      <c r="B3954" s="155"/>
      <c r="C3954" s="155"/>
      <c r="D3954" s="155"/>
      <c r="E3954" s="155"/>
      <c r="F3954" s="155"/>
      <c r="G3954" s="155"/>
      <c r="H3954" s="155"/>
      <c r="I3954" s="155"/>
      <c r="J3954" s="155"/>
      <c r="K3954" s="155"/>
      <c r="L3954" s="155"/>
      <c r="M3954" s="155"/>
      <c r="N3954" s="155"/>
      <c r="O3954" s="155"/>
      <c r="P3954" s="155"/>
      <c r="Q3954" s="155"/>
      <c r="R3954" s="155"/>
      <c r="S3954" s="155"/>
      <c r="T3954" s="155"/>
      <c r="U3954" s="155"/>
      <c r="V3954" s="155"/>
      <c r="W3954" s="155"/>
      <c r="X3954" s="155"/>
      <c r="Y3954" s="155"/>
      <c r="Z3954" s="155"/>
      <c r="AA3954" s="155"/>
      <c r="AB3954" s="155"/>
      <c r="AC3954" s="155"/>
      <c r="AD3954" s="155"/>
      <c r="AE3954" s="155"/>
      <c r="AF3954" s="155"/>
      <c r="AG3954" s="155"/>
    </row>
    <row r="3955" spans="1:33" x14ac:dyDescent="0.3">
      <c r="A3955" s="155"/>
      <c r="B3955" s="155"/>
      <c r="C3955" s="155"/>
      <c r="D3955" s="155"/>
      <c r="E3955" s="155"/>
      <c r="F3955" s="155"/>
      <c r="G3955" s="155"/>
      <c r="H3955" s="155"/>
      <c r="I3955" s="155"/>
      <c r="J3955" s="155"/>
      <c r="K3955" s="155"/>
      <c r="L3955" s="155"/>
      <c r="M3955" s="155"/>
      <c r="N3955" s="155"/>
      <c r="O3955" s="155"/>
      <c r="P3955" s="155"/>
      <c r="Q3955" s="155"/>
      <c r="R3955" s="155"/>
      <c r="S3955" s="155"/>
      <c r="T3955" s="155"/>
      <c r="U3955" s="155"/>
      <c r="V3955" s="155"/>
      <c r="W3955" s="155"/>
      <c r="X3955" s="155"/>
      <c r="Y3955" s="155"/>
      <c r="Z3955" s="155"/>
      <c r="AA3955" s="155"/>
      <c r="AB3955" s="155"/>
      <c r="AC3955" s="155"/>
      <c r="AD3955" s="155"/>
      <c r="AE3955" s="155"/>
      <c r="AF3955" s="155"/>
      <c r="AG3955" s="155"/>
    </row>
    <row r="3956" spans="1:33" x14ac:dyDescent="0.3">
      <c r="A3956" s="155"/>
      <c r="B3956" s="155"/>
      <c r="C3956" s="155"/>
      <c r="D3956" s="155"/>
      <c r="E3956" s="155"/>
      <c r="F3956" s="155"/>
      <c r="G3956" s="155"/>
      <c r="H3956" s="155"/>
      <c r="I3956" s="155"/>
      <c r="J3956" s="155"/>
      <c r="K3956" s="155"/>
      <c r="L3956" s="155"/>
      <c r="M3956" s="155"/>
      <c r="N3956" s="155"/>
      <c r="O3956" s="155"/>
      <c r="P3956" s="155"/>
      <c r="Q3956" s="155"/>
      <c r="R3956" s="155"/>
      <c r="S3956" s="155"/>
      <c r="T3956" s="155"/>
      <c r="U3956" s="155"/>
      <c r="V3956" s="155"/>
      <c r="W3956" s="155"/>
      <c r="X3956" s="155"/>
      <c r="Y3956" s="155"/>
      <c r="Z3956" s="155"/>
      <c r="AA3956" s="155"/>
      <c r="AB3956" s="155"/>
      <c r="AC3956" s="155"/>
      <c r="AD3956" s="155"/>
      <c r="AE3956" s="155"/>
      <c r="AF3956" s="155"/>
      <c r="AG3956" s="155"/>
    </row>
    <row r="3957" spans="1:33" x14ac:dyDescent="0.3">
      <c r="A3957" s="155"/>
      <c r="B3957" s="155"/>
      <c r="C3957" s="155"/>
      <c r="D3957" s="155"/>
      <c r="E3957" s="155"/>
      <c r="F3957" s="155"/>
      <c r="G3957" s="155"/>
      <c r="H3957" s="155"/>
      <c r="I3957" s="155"/>
      <c r="J3957" s="155"/>
      <c r="K3957" s="155"/>
      <c r="L3957" s="155"/>
      <c r="M3957" s="155"/>
      <c r="N3957" s="155"/>
      <c r="O3957" s="155"/>
      <c r="P3957" s="155"/>
      <c r="Q3957" s="155"/>
      <c r="R3957" s="155"/>
      <c r="S3957" s="155"/>
      <c r="T3957" s="155"/>
      <c r="U3957" s="155"/>
      <c r="V3957" s="155"/>
      <c r="W3957" s="155"/>
      <c r="X3957" s="155"/>
      <c r="Y3957" s="155"/>
      <c r="Z3957" s="155"/>
      <c r="AA3957" s="155"/>
      <c r="AB3957" s="155"/>
      <c r="AC3957" s="155"/>
      <c r="AD3957" s="155"/>
      <c r="AE3957" s="155"/>
      <c r="AF3957" s="155"/>
      <c r="AG3957" s="155"/>
    </row>
    <row r="3958" spans="1:33" x14ac:dyDescent="0.3">
      <c r="A3958" s="155"/>
      <c r="B3958" s="155"/>
      <c r="C3958" s="155"/>
      <c r="D3958" s="155"/>
      <c r="E3958" s="155"/>
      <c r="F3958" s="155"/>
      <c r="G3958" s="155"/>
      <c r="H3958" s="155"/>
      <c r="I3958" s="155"/>
      <c r="J3958" s="155"/>
      <c r="K3958" s="155"/>
      <c r="L3958" s="155"/>
      <c r="M3958" s="155"/>
      <c r="N3958" s="155"/>
      <c r="O3958" s="155"/>
      <c r="P3958" s="155"/>
      <c r="Q3958" s="155"/>
      <c r="R3958" s="155"/>
      <c r="S3958" s="155"/>
      <c r="T3958" s="155"/>
      <c r="U3958" s="155"/>
      <c r="V3958" s="155"/>
      <c r="W3958" s="155"/>
      <c r="X3958" s="155"/>
      <c r="Y3958" s="155"/>
      <c r="Z3958" s="155"/>
      <c r="AA3958" s="155"/>
      <c r="AB3958" s="155"/>
      <c r="AC3958" s="155"/>
      <c r="AD3958" s="155"/>
      <c r="AE3958" s="155"/>
      <c r="AF3958" s="155"/>
      <c r="AG3958" s="155"/>
    </row>
    <row r="3959" spans="1:33" x14ac:dyDescent="0.3">
      <c r="A3959" s="155"/>
      <c r="B3959" s="155"/>
      <c r="C3959" s="155"/>
      <c r="D3959" s="155"/>
      <c r="E3959" s="155"/>
      <c r="F3959" s="155"/>
      <c r="G3959" s="155"/>
      <c r="H3959" s="155"/>
      <c r="I3959" s="155"/>
      <c r="J3959" s="155"/>
      <c r="K3959" s="155"/>
      <c r="L3959" s="155"/>
      <c r="M3959" s="155"/>
      <c r="N3959" s="155"/>
      <c r="O3959" s="155"/>
      <c r="P3959" s="155"/>
      <c r="Q3959" s="155"/>
      <c r="R3959" s="155"/>
      <c r="S3959" s="155"/>
      <c r="T3959" s="155"/>
      <c r="U3959" s="155"/>
      <c r="V3959" s="155"/>
      <c r="W3959" s="155"/>
      <c r="X3959" s="155"/>
      <c r="Y3959" s="155"/>
      <c r="Z3959" s="155"/>
      <c r="AA3959" s="155"/>
      <c r="AB3959" s="155"/>
      <c r="AC3959" s="155"/>
      <c r="AD3959" s="155"/>
      <c r="AE3959" s="155"/>
      <c r="AF3959" s="155"/>
      <c r="AG3959" s="155"/>
    </row>
    <row r="3960" spans="1:33" x14ac:dyDescent="0.3">
      <c r="A3960" s="155"/>
      <c r="B3960" s="155"/>
      <c r="C3960" s="155"/>
      <c r="D3960" s="155"/>
      <c r="E3960" s="155"/>
      <c r="F3960" s="155"/>
      <c r="G3960" s="155"/>
      <c r="H3960" s="155"/>
      <c r="I3960" s="155"/>
      <c r="J3960" s="155"/>
      <c r="K3960" s="155"/>
      <c r="L3960" s="155"/>
      <c r="M3960" s="155"/>
      <c r="N3960" s="155"/>
      <c r="O3960" s="155"/>
      <c r="P3960" s="155"/>
      <c r="Q3960" s="155"/>
      <c r="R3960" s="155"/>
      <c r="S3960" s="155"/>
      <c r="T3960" s="155"/>
      <c r="U3960" s="155"/>
      <c r="V3960" s="155"/>
      <c r="W3960" s="155"/>
      <c r="X3960" s="155"/>
      <c r="Y3960" s="155"/>
      <c r="Z3960" s="155"/>
      <c r="AA3960" s="155"/>
      <c r="AB3960" s="155"/>
      <c r="AC3960" s="155"/>
      <c r="AD3960" s="155"/>
      <c r="AE3960" s="155"/>
      <c r="AF3960" s="155"/>
      <c r="AG3960" s="155"/>
    </row>
    <row r="3961" spans="1:33" x14ac:dyDescent="0.3">
      <c r="A3961" s="155"/>
      <c r="B3961" s="155"/>
      <c r="C3961" s="155"/>
      <c r="D3961" s="155"/>
      <c r="E3961" s="155"/>
      <c r="F3961" s="155"/>
      <c r="G3961" s="155"/>
      <c r="H3961" s="155"/>
      <c r="I3961" s="155"/>
      <c r="J3961" s="155"/>
      <c r="K3961" s="155"/>
      <c r="L3961" s="155"/>
      <c r="M3961" s="155"/>
      <c r="N3961" s="155"/>
      <c r="O3961" s="155"/>
      <c r="P3961" s="155"/>
      <c r="Q3961" s="155"/>
      <c r="R3961" s="155"/>
      <c r="S3961" s="155"/>
      <c r="T3961" s="155"/>
      <c r="U3961" s="155"/>
      <c r="V3961" s="155"/>
      <c r="W3961" s="155"/>
      <c r="X3961" s="155"/>
      <c r="Y3961" s="155"/>
      <c r="Z3961" s="155"/>
      <c r="AA3961" s="155"/>
      <c r="AB3961" s="155"/>
      <c r="AC3961" s="155"/>
      <c r="AD3961" s="155"/>
      <c r="AE3961" s="155"/>
      <c r="AF3961" s="155"/>
      <c r="AG3961" s="155"/>
    </row>
    <row r="3962" spans="1:33" x14ac:dyDescent="0.3">
      <c r="A3962" s="155"/>
      <c r="B3962" s="155"/>
      <c r="C3962" s="155"/>
      <c r="D3962" s="155"/>
      <c r="E3962" s="155"/>
      <c r="F3962" s="155"/>
      <c r="G3962" s="155"/>
      <c r="H3962" s="155"/>
      <c r="I3962" s="155"/>
      <c r="J3962" s="155"/>
      <c r="K3962" s="155"/>
      <c r="L3962" s="155"/>
      <c r="M3962" s="155"/>
      <c r="N3962" s="155"/>
      <c r="O3962" s="155"/>
      <c r="P3962" s="155"/>
      <c r="Q3962" s="155"/>
      <c r="R3962" s="155"/>
      <c r="S3962" s="155"/>
      <c r="T3962" s="155"/>
      <c r="U3962" s="155"/>
      <c r="V3962" s="155"/>
      <c r="W3962" s="155"/>
      <c r="X3962" s="155"/>
      <c r="Y3962" s="155"/>
      <c r="Z3962" s="155"/>
      <c r="AA3962" s="155"/>
      <c r="AB3962" s="155"/>
      <c r="AC3962" s="155"/>
      <c r="AD3962" s="155"/>
      <c r="AE3962" s="155"/>
      <c r="AF3962" s="155"/>
      <c r="AG3962" s="155"/>
    </row>
    <row r="3963" spans="1:33" x14ac:dyDescent="0.3">
      <c r="A3963" s="155"/>
      <c r="B3963" s="155"/>
      <c r="C3963" s="155"/>
      <c r="D3963" s="155"/>
      <c r="E3963" s="155"/>
      <c r="F3963" s="155"/>
      <c r="G3963" s="155"/>
      <c r="H3963" s="155"/>
      <c r="I3963" s="155"/>
      <c r="J3963" s="155"/>
      <c r="K3963" s="155"/>
      <c r="L3963" s="155"/>
      <c r="M3963" s="155"/>
      <c r="N3963" s="155"/>
      <c r="O3963" s="155"/>
      <c r="P3963" s="155"/>
      <c r="Q3963" s="155"/>
      <c r="R3963" s="155"/>
      <c r="S3963" s="155"/>
      <c r="T3963" s="155"/>
      <c r="U3963" s="155"/>
      <c r="V3963" s="155"/>
      <c r="W3963" s="155"/>
      <c r="X3963" s="155"/>
      <c r="Y3963" s="155"/>
      <c r="Z3963" s="155"/>
      <c r="AA3963" s="155"/>
      <c r="AB3963" s="155"/>
      <c r="AC3963" s="155"/>
      <c r="AD3963" s="155"/>
      <c r="AE3963" s="155"/>
      <c r="AF3963" s="155"/>
      <c r="AG3963" s="155"/>
    </row>
    <row r="3964" spans="1:33" x14ac:dyDescent="0.3">
      <c r="A3964" s="155"/>
      <c r="B3964" s="155"/>
      <c r="C3964" s="155"/>
      <c r="D3964" s="155"/>
      <c r="E3964" s="155"/>
      <c r="F3964" s="155"/>
      <c r="G3964" s="155"/>
      <c r="H3964" s="155"/>
      <c r="I3964" s="155"/>
      <c r="J3964" s="155"/>
      <c r="K3964" s="155"/>
      <c r="L3964" s="155"/>
      <c r="M3964" s="155"/>
      <c r="N3964" s="155"/>
      <c r="O3964" s="155"/>
      <c r="P3964" s="155"/>
      <c r="Q3964" s="155"/>
      <c r="R3964" s="155"/>
      <c r="S3964" s="155"/>
      <c r="T3964" s="155"/>
      <c r="U3964" s="155"/>
      <c r="V3964" s="155"/>
      <c r="W3964" s="155"/>
      <c r="X3964" s="155"/>
      <c r="Y3964" s="155"/>
      <c r="Z3964" s="155"/>
      <c r="AA3964" s="155"/>
      <c r="AB3964" s="155"/>
      <c r="AC3964" s="155"/>
      <c r="AD3964" s="155"/>
      <c r="AE3964" s="155"/>
      <c r="AF3964" s="155"/>
      <c r="AG3964" s="155"/>
    </row>
    <row r="3965" spans="1:33" x14ac:dyDescent="0.3">
      <c r="A3965" s="155"/>
      <c r="B3965" s="155"/>
      <c r="C3965" s="155"/>
      <c r="D3965" s="155"/>
      <c r="E3965" s="155"/>
      <c r="F3965" s="155"/>
      <c r="G3965" s="155"/>
      <c r="H3965" s="155"/>
      <c r="I3965" s="155"/>
      <c r="J3965" s="155"/>
      <c r="K3965" s="155"/>
      <c r="L3965" s="155"/>
      <c r="M3965" s="155"/>
      <c r="N3965" s="155"/>
      <c r="O3965" s="155"/>
      <c r="P3965" s="155"/>
      <c r="Q3965" s="155"/>
      <c r="R3965" s="155"/>
      <c r="S3965" s="155"/>
      <c r="T3965" s="155"/>
      <c r="U3965" s="155"/>
      <c r="V3965" s="155"/>
      <c r="W3965" s="155"/>
      <c r="X3965" s="155"/>
      <c r="Y3965" s="155"/>
      <c r="Z3965" s="155"/>
      <c r="AA3965" s="155"/>
      <c r="AB3965" s="155"/>
      <c r="AC3965" s="155"/>
      <c r="AD3965" s="155"/>
      <c r="AE3965" s="155"/>
      <c r="AF3965" s="155"/>
      <c r="AG3965" s="155"/>
    </row>
    <row r="3966" spans="1:33" x14ac:dyDescent="0.3">
      <c r="A3966" s="155"/>
      <c r="B3966" s="155"/>
      <c r="C3966" s="155"/>
      <c r="D3966" s="155"/>
      <c r="E3966" s="155"/>
      <c r="F3966" s="155"/>
      <c r="G3966" s="155"/>
      <c r="H3966" s="155"/>
      <c r="I3966" s="155"/>
      <c r="J3966" s="155"/>
      <c r="K3966" s="155"/>
      <c r="L3966" s="155"/>
      <c r="M3966" s="155"/>
      <c r="N3966" s="155"/>
      <c r="O3966" s="155"/>
      <c r="P3966" s="155"/>
      <c r="Q3966" s="155"/>
      <c r="R3966" s="155"/>
      <c r="S3966" s="155"/>
      <c r="T3966" s="155"/>
      <c r="U3966" s="155"/>
      <c r="V3966" s="155"/>
      <c r="W3966" s="155"/>
      <c r="X3966" s="155"/>
      <c r="Y3966" s="155"/>
      <c r="Z3966" s="155"/>
      <c r="AA3966" s="155"/>
      <c r="AB3966" s="155"/>
      <c r="AC3966" s="155"/>
      <c r="AD3966" s="155"/>
      <c r="AE3966" s="155"/>
      <c r="AF3966" s="155"/>
      <c r="AG3966" s="155"/>
    </row>
    <row r="3967" spans="1:33" x14ac:dyDescent="0.3">
      <c r="A3967" s="155"/>
      <c r="B3967" s="155"/>
      <c r="C3967" s="155"/>
      <c r="D3967" s="155"/>
      <c r="E3967" s="155"/>
      <c r="F3967" s="155"/>
      <c r="G3967" s="155"/>
      <c r="H3967" s="155"/>
      <c r="I3967" s="155"/>
      <c r="J3967" s="155"/>
      <c r="K3967" s="155"/>
      <c r="L3967" s="155"/>
      <c r="M3967" s="155"/>
      <c r="N3967" s="155"/>
      <c r="O3967" s="155"/>
      <c r="P3967" s="155"/>
      <c r="Q3967" s="155"/>
      <c r="R3967" s="155"/>
      <c r="S3967" s="155"/>
      <c r="T3967" s="155"/>
      <c r="U3967" s="155"/>
      <c r="V3967" s="155"/>
      <c r="W3967" s="155"/>
      <c r="X3967" s="155"/>
      <c r="Y3967" s="155"/>
      <c r="Z3967" s="155"/>
      <c r="AA3967" s="155"/>
      <c r="AB3967" s="155"/>
      <c r="AC3967" s="155"/>
      <c r="AD3967" s="155"/>
      <c r="AE3967" s="155"/>
      <c r="AF3967" s="155"/>
      <c r="AG3967" s="155"/>
    </row>
    <row r="3968" spans="1:33" x14ac:dyDescent="0.3">
      <c r="A3968" s="155"/>
      <c r="B3968" s="155"/>
      <c r="C3968" s="155"/>
      <c r="D3968" s="155"/>
      <c r="E3968" s="155"/>
      <c r="F3968" s="155"/>
      <c r="G3968" s="155"/>
      <c r="H3968" s="155"/>
      <c r="I3968" s="155"/>
      <c r="J3968" s="155"/>
      <c r="K3968" s="155"/>
      <c r="L3968" s="155"/>
      <c r="M3968" s="155"/>
      <c r="N3968" s="155"/>
      <c r="O3968" s="155"/>
      <c r="P3968" s="155"/>
      <c r="Q3968" s="155"/>
      <c r="R3968" s="155"/>
      <c r="S3968" s="155"/>
      <c r="T3968" s="155"/>
      <c r="U3968" s="155"/>
      <c r="V3968" s="155"/>
      <c r="W3968" s="155"/>
      <c r="X3968" s="155"/>
      <c r="Y3968" s="155"/>
      <c r="Z3968" s="155"/>
      <c r="AA3968" s="155"/>
      <c r="AB3968" s="155"/>
      <c r="AC3968" s="155"/>
      <c r="AD3968" s="155"/>
      <c r="AE3968" s="155"/>
      <c r="AF3968" s="155"/>
      <c r="AG3968" s="155"/>
    </row>
    <row r="3969" spans="1:33" x14ac:dyDescent="0.3">
      <c r="A3969" s="155"/>
      <c r="B3969" s="155"/>
      <c r="C3969" s="155"/>
      <c r="D3969" s="155"/>
      <c r="E3969" s="155"/>
      <c r="F3969" s="155"/>
      <c r="G3969" s="155"/>
      <c r="H3969" s="155"/>
      <c r="I3969" s="155"/>
      <c r="J3969" s="155"/>
      <c r="K3969" s="155"/>
      <c r="L3969" s="155"/>
      <c r="M3969" s="155"/>
      <c r="N3969" s="155"/>
      <c r="O3969" s="155"/>
      <c r="P3969" s="155"/>
      <c r="Q3969" s="155"/>
      <c r="R3969" s="155"/>
      <c r="S3969" s="155"/>
      <c r="T3969" s="155"/>
      <c r="U3969" s="155"/>
      <c r="V3969" s="155"/>
      <c r="W3969" s="155"/>
      <c r="X3969" s="155"/>
      <c r="Y3969" s="155"/>
      <c r="Z3969" s="155"/>
      <c r="AA3969" s="155"/>
      <c r="AB3969" s="155"/>
      <c r="AC3969" s="155"/>
      <c r="AD3969" s="155"/>
      <c r="AE3969" s="155"/>
      <c r="AF3969" s="155"/>
      <c r="AG3969" s="155"/>
    </row>
    <row r="3970" spans="1:33" x14ac:dyDescent="0.3">
      <c r="A3970" s="155"/>
      <c r="B3970" s="155"/>
      <c r="C3970" s="155"/>
      <c r="D3970" s="155"/>
      <c r="E3970" s="155"/>
      <c r="F3970" s="155"/>
      <c r="G3970" s="155"/>
      <c r="H3970" s="155"/>
      <c r="I3970" s="155"/>
      <c r="J3970" s="155"/>
      <c r="K3970" s="155"/>
      <c r="L3970" s="155"/>
      <c r="M3970" s="155"/>
      <c r="N3970" s="155"/>
      <c r="O3970" s="155"/>
      <c r="P3970" s="155"/>
      <c r="Q3970" s="155"/>
      <c r="R3970" s="155"/>
      <c r="S3970" s="155"/>
      <c r="T3970" s="155"/>
      <c r="U3970" s="155"/>
      <c r="V3970" s="155"/>
      <c r="W3970" s="155"/>
      <c r="X3970" s="155"/>
      <c r="Y3970" s="155"/>
      <c r="Z3970" s="155"/>
      <c r="AA3970" s="155"/>
      <c r="AB3970" s="155"/>
      <c r="AC3970" s="155"/>
      <c r="AD3970" s="155"/>
      <c r="AE3970" s="155"/>
      <c r="AF3970" s="155"/>
      <c r="AG3970" s="155"/>
    </row>
    <row r="3971" spans="1:33" x14ac:dyDescent="0.3">
      <c r="A3971" s="155"/>
      <c r="B3971" s="155"/>
      <c r="C3971" s="155"/>
      <c r="D3971" s="155"/>
      <c r="E3971" s="155"/>
      <c r="F3971" s="155"/>
      <c r="G3971" s="155"/>
      <c r="H3971" s="155"/>
      <c r="I3971" s="155"/>
      <c r="J3971" s="155"/>
      <c r="K3971" s="155"/>
      <c r="L3971" s="155"/>
      <c r="M3971" s="155"/>
      <c r="N3971" s="155"/>
      <c r="O3971" s="155"/>
      <c r="P3971" s="155"/>
      <c r="Q3971" s="155"/>
      <c r="R3971" s="155"/>
      <c r="S3971" s="155"/>
      <c r="T3971" s="155"/>
      <c r="U3971" s="155"/>
      <c r="V3971" s="155"/>
      <c r="W3971" s="155"/>
      <c r="X3971" s="155"/>
      <c r="Y3971" s="155"/>
      <c r="Z3971" s="155"/>
      <c r="AA3971" s="155"/>
      <c r="AB3971" s="155"/>
      <c r="AC3971" s="155"/>
      <c r="AD3971" s="155"/>
      <c r="AE3971" s="155"/>
      <c r="AF3971" s="155"/>
      <c r="AG3971" s="155"/>
    </row>
    <row r="3972" spans="1:33" x14ac:dyDescent="0.3">
      <c r="A3972" s="155"/>
      <c r="B3972" s="155"/>
      <c r="C3972" s="155"/>
      <c r="D3972" s="155"/>
      <c r="E3972" s="155"/>
      <c r="F3972" s="155"/>
      <c r="G3972" s="155"/>
      <c r="H3972" s="155"/>
      <c r="I3972" s="155"/>
      <c r="J3972" s="155"/>
      <c r="K3972" s="155"/>
      <c r="L3972" s="155"/>
      <c r="M3972" s="155"/>
      <c r="N3972" s="155"/>
      <c r="O3972" s="155"/>
      <c r="P3972" s="155"/>
      <c r="Q3972" s="155"/>
      <c r="R3972" s="155"/>
      <c r="S3972" s="155"/>
      <c r="T3972" s="155"/>
      <c r="U3972" s="155"/>
      <c r="V3972" s="155"/>
      <c r="W3972" s="155"/>
      <c r="X3972" s="155"/>
      <c r="Y3972" s="155"/>
      <c r="Z3972" s="155"/>
      <c r="AA3972" s="155"/>
      <c r="AB3972" s="155"/>
      <c r="AC3972" s="155"/>
      <c r="AD3972" s="155"/>
      <c r="AE3972" s="155"/>
      <c r="AF3972" s="155"/>
      <c r="AG3972" s="155"/>
    </row>
    <row r="3973" spans="1:33" x14ac:dyDescent="0.3">
      <c r="A3973" s="155"/>
      <c r="B3973" s="155"/>
      <c r="C3973" s="155"/>
      <c r="D3973" s="155"/>
      <c r="E3973" s="155"/>
      <c r="F3973" s="155"/>
      <c r="G3973" s="155"/>
      <c r="H3973" s="155"/>
      <c r="I3973" s="155"/>
      <c r="J3973" s="155"/>
      <c r="K3973" s="155"/>
      <c r="L3973" s="155"/>
      <c r="M3973" s="155"/>
      <c r="N3973" s="155"/>
      <c r="O3973" s="155"/>
      <c r="P3973" s="155"/>
      <c r="Q3973" s="155"/>
      <c r="R3973" s="155"/>
      <c r="S3973" s="155"/>
      <c r="T3973" s="155"/>
      <c r="U3973" s="155"/>
      <c r="V3973" s="155"/>
      <c r="W3973" s="155"/>
      <c r="X3973" s="155"/>
      <c r="Y3973" s="155"/>
      <c r="Z3973" s="155"/>
      <c r="AA3973" s="155"/>
      <c r="AB3973" s="155"/>
      <c r="AC3973" s="155"/>
      <c r="AD3973" s="155"/>
      <c r="AE3973" s="155"/>
      <c r="AF3973" s="155"/>
      <c r="AG3973" s="155"/>
    </row>
    <row r="3974" spans="1:33" x14ac:dyDescent="0.3">
      <c r="A3974" s="155"/>
      <c r="B3974" s="155"/>
      <c r="C3974" s="155"/>
      <c r="D3974" s="155"/>
      <c r="E3974" s="155"/>
      <c r="F3974" s="155"/>
      <c r="G3974" s="155"/>
      <c r="H3974" s="155"/>
      <c r="I3974" s="155"/>
      <c r="J3974" s="155"/>
      <c r="K3974" s="155"/>
      <c r="L3974" s="155"/>
      <c r="M3974" s="155"/>
      <c r="N3974" s="155"/>
      <c r="O3974" s="155"/>
      <c r="P3974" s="155"/>
      <c r="Q3974" s="155"/>
      <c r="R3974" s="155"/>
      <c r="S3974" s="155"/>
      <c r="T3974" s="155"/>
      <c r="U3974" s="155"/>
      <c r="V3974" s="155"/>
      <c r="W3974" s="155"/>
      <c r="X3974" s="155"/>
      <c r="Y3974" s="155"/>
      <c r="Z3974" s="155"/>
      <c r="AA3974" s="155"/>
      <c r="AB3974" s="155"/>
      <c r="AC3974" s="155"/>
      <c r="AD3974" s="155"/>
      <c r="AE3974" s="155"/>
      <c r="AF3974" s="155"/>
      <c r="AG3974" s="155"/>
    </row>
    <row r="3975" spans="1:33" x14ac:dyDescent="0.3">
      <c r="A3975" s="155"/>
      <c r="B3975" s="155"/>
      <c r="C3975" s="155"/>
      <c r="D3975" s="155"/>
      <c r="E3975" s="155"/>
      <c r="F3975" s="155"/>
      <c r="G3975" s="155"/>
      <c r="H3975" s="155"/>
      <c r="I3975" s="155"/>
      <c r="J3975" s="155"/>
      <c r="K3975" s="155"/>
      <c r="L3975" s="155"/>
      <c r="M3975" s="155"/>
      <c r="N3975" s="155"/>
      <c r="O3975" s="155"/>
      <c r="P3975" s="155"/>
      <c r="Q3975" s="155"/>
      <c r="R3975" s="155"/>
      <c r="S3975" s="155"/>
      <c r="T3975" s="155"/>
      <c r="U3975" s="155"/>
      <c r="V3975" s="155"/>
      <c r="W3975" s="155"/>
      <c r="X3975" s="155"/>
      <c r="Y3975" s="155"/>
      <c r="Z3975" s="155"/>
      <c r="AA3975" s="155"/>
      <c r="AB3975" s="155"/>
      <c r="AC3975" s="155"/>
      <c r="AD3975" s="155"/>
      <c r="AE3975" s="155"/>
      <c r="AF3975" s="155"/>
      <c r="AG3975" s="155"/>
    </row>
    <row r="3976" spans="1:33" x14ac:dyDescent="0.3">
      <c r="A3976" s="155"/>
      <c r="B3976" s="155"/>
      <c r="C3976" s="155"/>
      <c r="D3976" s="155"/>
      <c r="E3976" s="155"/>
      <c r="F3976" s="155"/>
      <c r="G3976" s="155"/>
      <c r="H3976" s="155"/>
      <c r="I3976" s="155"/>
      <c r="J3976" s="155"/>
      <c r="K3976" s="155"/>
      <c r="L3976" s="155"/>
      <c r="M3976" s="155"/>
      <c r="N3976" s="155"/>
      <c r="O3976" s="155"/>
      <c r="P3976" s="155"/>
      <c r="Q3976" s="155"/>
      <c r="R3976" s="155"/>
      <c r="S3976" s="155"/>
      <c r="T3976" s="155"/>
      <c r="U3976" s="155"/>
      <c r="V3976" s="155"/>
      <c r="W3976" s="155"/>
      <c r="X3976" s="155"/>
      <c r="Y3976" s="155"/>
      <c r="Z3976" s="155"/>
      <c r="AA3976" s="155"/>
      <c r="AB3976" s="155"/>
      <c r="AC3976" s="155"/>
      <c r="AD3976" s="155"/>
      <c r="AE3976" s="155"/>
      <c r="AF3976" s="155"/>
      <c r="AG3976" s="155"/>
    </row>
    <row r="3977" spans="1:33" x14ac:dyDescent="0.3">
      <c r="A3977" s="155"/>
      <c r="B3977" s="155"/>
      <c r="C3977" s="155"/>
      <c r="D3977" s="155"/>
      <c r="E3977" s="155"/>
      <c r="F3977" s="155"/>
      <c r="G3977" s="155"/>
      <c r="H3977" s="155"/>
      <c r="I3977" s="155"/>
      <c r="J3977" s="155"/>
      <c r="K3977" s="155"/>
      <c r="L3977" s="155"/>
      <c r="M3977" s="155"/>
      <c r="N3977" s="155"/>
      <c r="O3977" s="155"/>
      <c r="P3977" s="155"/>
      <c r="Q3977" s="155"/>
      <c r="R3977" s="155"/>
      <c r="S3977" s="155"/>
      <c r="T3977" s="155"/>
      <c r="U3977" s="155"/>
      <c r="V3977" s="155"/>
      <c r="W3977" s="155"/>
      <c r="X3977" s="155"/>
      <c r="Y3977" s="155"/>
      <c r="Z3977" s="155"/>
      <c r="AA3977" s="155"/>
      <c r="AB3977" s="155"/>
      <c r="AC3977" s="155"/>
      <c r="AD3977" s="155"/>
      <c r="AE3977" s="155"/>
      <c r="AF3977" s="155"/>
      <c r="AG3977" s="155"/>
    </row>
    <row r="3978" spans="1:33" x14ac:dyDescent="0.3">
      <c r="A3978" s="155"/>
      <c r="B3978" s="155"/>
      <c r="C3978" s="155"/>
      <c r="D3978" s="155"/>
      <c r="E3978" s="155"/>
      <c r="F3978" s="155"/>
      <c r="G3978" s="155"/>
      <c r="H3978" s="155"/>
      <c r="I3978" s="155"/>
      <c r="J3978" s="155"/>
      <c r="K3978" s="155"/>
      <c r="L3978" s="155"/>
      <c r="M3978" s="155"/>
      <c r="N3978" s="155"/>
      <c r="O3978" s="155"/>
      <c r="P3978" s="155"/>
      <c r="Q3978" s="155"/>
      <c r="R3978" s="155"/>
      <c r="S3978" s="155"/>
      <c r="T3978" s="155"/>
      <c r="U3978" s="155"/>
      <c r="V3978" s="155"/>
      <c r="W3978" s="155"/>
      <c r="X3978" s="155"/>
      <c r="Y3978" s="155"/>
      <c r="Z3978" s="155"/>
      <c r="AA3978" s="155"/>
      <c r="AB3978" s="155"/>
      <c r="AC3978" s="155"/>
      <c r="AD3978" s="155"/>
      <c r="AE3978" s="155"/>
      <c r="AF3978" s="155"/>
      <c r="AG3978" s="155"/>
    </row>
    <row r="3979" spans="1:33" x14ac:dyDescent="0.3">
      <c r="A3979" s="155"/>
      <c r="B3979" s="155"/>
      <c r="C3979" s="155"/>
      <c r="D3979" s="155"/>
      <c r="E3979" s="155"/>
      <c r="F3979" s="155"/>
      <c r="G3979" s="155"/>
      <c r="H3979" s="155"/>
      <c r="I3979" s="155"/>
      <c r="J3979" s="155"/>
      <c r="K3979" s="155"/>
      <c r="L3979" s="155"/>
      <c r="M3979" s="155"/>
      <c r="N3979" s="155"/>
      <c r="O3979" s="155"/>
      <c r="P3979" s="155"/>
      <c r="Q3979" s="155"/>
      <c r="R3979" s="155"/>
      <c r="S3979" s="155"/>
      <c r="T3979" s="155"/>
      <c r="U3979" s="155"/>
      <c r="V3979" s="155"/>
      <c r="W3979" s="155"/>
      <c r="X3979" s="155"/>
      <c r="Y3979" s="155"/>
      <c r="Z3979" s="155"/>
      <c r="AA3979" s="155"/>
      <c r="AB3979" s="155"/>
      <c r="AC3979" s="155"/>
      <c r="AD3979" s="155"/>
      <c r="AE3979" s="155"/>
      <c r="AF3979" s="155"/>
      <c r="AG3979" s="155"/>
    </row>
    <row r="3980" spans="1:33" x14ac:dyDescent="0.3">
      <c r="A3980" s="155"/>
      <c r="B3980" s="155"/>
      <c r="C3980" s="155"/>
      <c r="D3980" s="155"/>
      <c r="E3980" s="155"/>
      <c r="F3980" s="155"/>
      <c r="G3980" s="155"/>
      <c r="H3980" s="155"/>
      <c r="I3980" s="155"/>
      <c r="J3980" s="155"/>
      <c r="K3980" s="155"/>
      <c r="L3980" s="155"/>
      <c r="M3980" s="155"/>
      <c r="N3980" s="155"/>
      <c r="O3980" s="155"/>
      <c r="P3980" s="155"/>
      <c r="Q3980" s="155"/>
      <c r="R3980" s="155"/>
      <c r="S3980" s="155"/>
      <c r="T3980" s="155"/>
      <c r="U3980" s="155"/>
      <c r="V3980" s="155"/>
      <c r="W3980" s="155"/>
      <c r="X3980" s="155"/>
      <c r="Y3980" s="155"/>
      <c r="Z3980" s="155"/>
      <c r="AA3980" s="155"/>
      <c r="AB3980" s="155"/>
      <c r="AC3980" s="155"/>
      <c r="AD3980" s="155"/>
      <c r="AE3980" s="155"/>
      <c r="AF3980" s="155"/>
      <c r="AG3980" s="155"/>
    </row>
    <row r="3981" spans="1:33" x14ac:dyDescent="0.3">
      <c r="A3981" s="155"/>
      <c r="B3981" s="155"/>
      <c r="C3981" s="155"/>
      <c r="D3981" s="155"/>
      <c r="E3981" s="155"/>
      <c r="F3981" s="155"/>
      <c r="G3981" s="155"/>
      <c r="H3981" s="155"/>
      <c r="I3981" s="155"/>
      <c r="J3981" s="155"/>
      <c r="K3981" s="155"/>
      <c r="L3981" s="155"/>
      <c r="M3981" s="155"/>
      <c r="N3981" s="155"/>
      <c r="O3981" s="155"/>
      <c r="P3981" s="155"/>
      <c r="Q3981" s="155"/>
      <c r="R3981" s="155"/>
      <c r="S3981" s="155"/>
      <c r="T3981" s="155"/>
      <c r="U3981" s="155"/>
      <c r="V3981" s="155"/>
      <c r="W3981" s="155"/>
      <c r="X3981" s="155"/>
      <c r="Y3981" s="155"/>
      <c r="Z3981" s="155"/>
      <c r="AA3981" s="155"/>
      <c r="AB3981" s="155"/>
      <c r="AC3981" s="155"/>
      <c r="AD3981" s="155"/>
      <c r="AE3981" s="155"/>
      <c r="AF3981" s="155"/>
      <c r="AG3981" s="155"/>
    </row>
    <row r="3982" spans="1:33" x14ac:dyDescent="0.3">
      <c r="A3982" s="155"/>
      <c r="B3982" s="155"/>
      <c r="C3982" s="155"/>
      <c r="D3982" s="155"/>
      <c r="E3982" s="155"/>
      <c r="F3982" s="155"/>
      <c r="G3982" s="155"/>
      <c r="H3982" s="155"/>
      <c r="I3982" s="155"/>
      <c r="J3982" s="155"/>
      <c r="K3982" s="155"/>
      <c r="L3982" s="155"/>
      <c r="M3982" s="155"/>
      <c r="N3982" s="155"/>
      <c r="O3982" s="155"/>
      <c r="P3982" s="155"/>
      <c r="Q3982" s="155"/>
      <c r="R3982" s="155"/>
      <c r="S3982" s="155"/>
      <c r="T3982" s="155"/>
      <c r="U3982" s="155"/>
      <c r="V3982" s="155"/>
      <c r="W3982" s="155"/>
      <c r="X3982" s="155"/>
      <c r="Y3982" s="155"/>
      <c r="Z3982" s="155"/>
      <c r="AA3982" s="155"/>
      <c r="AB3982" s="155"/>
      <c r="AC3982" s="155"/>
      <c r="AD3982" s="155"/>
      <c r="AE3982" s="155"/>
      <c r="AF3982" s="155"/>
      <c r="AG3982" s="155"/>
    </row>
    <row r="3983" spans="1:33" x14ac:dyDescent="0.3">
      <c r="A3983" s="155"/>
      <c r="B3983" s="155"/>
      <c r="C3983" s="155"/>
      <c r="D3983" s="155"/>
      <c r="E3983" s="155"/>
      <c r="F3983" s="155"/>
      <c r="G3983" s="155"/>
      <c r="H3983" s="155"/>
      <c r="I3983" s="155"/>
      <c r="J3983" s="155"/>
      <c r="K3983" s="155"/>
      <c r="L3983" s="155"/>
      <c r="M3983" s="155"/>
      <c r="N3983" s="155"/>
      <c r="O3983" s="155"/>
      <c r="P3983" s="155"/>
      <c r="Q3983" s="155"/>
      <c r="R3983" s="155"/>
      <c r="S3983" s="155"/>
      <c r="T3983" s="155"/>
      <c r="U3983" s="155"/>
      <c r="V3983" s="155"/>
      <c r="W3983" s="155"/>
      <c r="X3983" s="155"/>
      <c r="Y3983" s="155"/>
      <c r="Z3983" s="155"/>
      <c r="AA3983" s="155"/>
      <c r="AB3983" s="155"/>
      <c r="AC3983" s="155"/>
      <c r="AD3983" s="155"/>
      <c r="AE3983" s="155"/>
      <c r="AF3983" s="155"/>
      <c r="AG3983" s="155"/>
    </row>
    <row r="3984" spans="1:33" x14ac:dyDescent="0.3">
      <c r="A3984" s="155"/>
      <c r="B3984" s="155"/>
      <c r="C3984" s="155"/>
      <c r="D3984" s="155"/>
      <c r="E3984" s="155"/>
      <c r="F3984" s="155"/>
      <c r="G3984" s="155"/>
      <c r="H3984" s="155"/>
      <c r="I3984" s="155"/>
      <c r="J3984" s="155"/>
      <c r="K3984" s="155"/>
      <c r="L3984" s="155"/>
      <c r="M3984" s="155"/>
      <c r="N3984" s="155"/>
      <c r="O3984" s="155"/>
      <c r="P3984" s="155"/>
      <c r="Q3984" s="155"/>
      <c r="R3984" s="155"/>
      <c r="S3984" s="155"/>
      <c r="T3984" s="155"/>
      <c r="U3984" s="155"/>
      <c r="V3984" s="155"/>
      <c r="W3984" s="155"/>
      <c r="X3984" s="155"/>
      <c r="Y3984" s="155"/>
      <c r="Z3984" s="155"/>
      <c r="AA3984" s="155"/>
      <c r="AB3984" s="155"/>
      <c r="AC3984" s="155"/>
      <c r="AD3984" s="155"/>
      <c r="AE3984" s="155"/>
      <c r="AF3984" s="155"/>
      <c r="AG3984" s="155"/>
    </row>
    <row r="3985" spans="1:33" x14ac:dyDescent="0.3">
      <c r="A3985" s="155"/>
      <c r="B3985" s="155"/>
      <c r="C3985" s="155"/>
      <c r="D3985" s="155"/>
      <c r="E3985" s="155"/>
      <c r="F3985" s="155"/>
      <c r="G3985" s="155"/>
      <c r="H3985" s="155"/>
      <c r="I3985" s="155"/>
      <c r="J3985" s="155"/>
      <c r="K3985" s="155"/>
      <c r="L3985" s="155"/>
      <c r="M3985" s="155"/>
      <c r="N3985" s="155"/>
      <c r="O3985" s="155"/>
      <c r="P3985" s="155"/>
      <c r="Q3985" s="155"/>
      <c r="R3985" s="155"/>
      <c r="S3985" s="155"/>
      <c r="T3985" s="155"/>
      <c r="U3985" s="155"/>
      <c r="V3985" s="155"/>
      <c r="W3985" s="155"/>
      <c r="X3985" s="155"/>
      <c r="Y3985" s="155"/>
      <c r="Z3985" s="155"/>
      <c r="AA3985" s="155"/>
      <c r="AB3985" s="155"/>
      <c r="AC3985" s="155"/>
      <c r="AD3985" s="155"/>
      <c r="AE3985" s="155"/>
      <c r="AF3985" s="155"/>
      <c r="AG3985" s="155"/>
    </row>
    <row r="3986" spans="1:33" x14ac:dyDescent="0.3">
      <c r="A3986" s="155"/>
      <c r="B3986" s="155"/>
      <c r="C3986" s="155"/>
      <c r="D3986" s="155"/>
      <c r="E3986" s="155"/>
      <c r="F3986" s="155"/>
      <c r="G3986" s="155"/>
      <c r="H3986" s="155"/>
      <c r="I3986" s="155"/>
      <c r="J3986" s="155"/>
      <c r="K3986" s="155"/>
      <c r="L3986" s="155"/>
      <c r="M3986" s="155"/>
      <c r="N3986" s="155"/>
      <c r="O3986" s="155"/>
      <c r="P3986" s="155"/>
      <c r="Q3986" s="155"/>
      <c r="R3986" s="155"/>
      <c r="S3986" s="155"/>
      <c r="T3986" s="155"/>
      <c r="U3986" s="155"/>
      <c r="V3986" s="155"/>
      <c r="W3986" s="155"/>
      <c r="X3986" s="155"/>
      <c r="Y3986" s="155"/>
      <c r="Z3986" s="155"/>
      <c r="AA3986" s="155"/>
      <c r="AB3986" s="155"/>
      <c r="AC3986" s="155"/>
      <c r="AD3986" s="155"/>
      <c r="AE3986" s="155"/>
      <c r="AF3986" s="155"/>
      <c r="AG3986" s="155"/>
    </row>
    <row r="3987" spans="1:33" x14ac:dyDescent="0.3">
      <c r="A3987" s="155"/>
      <c r="B3987" s="155"/>
      <c r="C3987" s="155"/>
      <c r="D3987" s="155"/>
      <c r="E3987" s="155"/>
      <c r="F3987" s="155"/>
      <c r="G3987" s="155"/>
      <c r="H3987" s="155"/>
      <c r="I3987" s="155"/>
      <c r="J3987" s="155"/>
      <c r="K3987" s="155"/>
      <c r="L3987" s="155"/>
      <c r="M3987" s="155"/>
      <c r="N3987" s="155"/>
      <c r="O3987" s="155"/>
      <c r="P3987" s="155"/>
      <c r="Q3987" s="155"/>
      <c r="R3987" s="155"/>
      <c r="S3987" s="155"/>
      <c r="T3987" s="155"/>
      <c r="U3987" s="155"/>
      <c r="V3987" s="155"/>
      <c r="W3987" s="155"/>
      <c r="X3987" s="155"/>
      <c r="Y3987" s="155"/>
      <c r="Z3987" s="155"/>
      <c r="AA3987" s="155"/>
      <c r="AB3987" s="155"/>
      <c r="AC3987" s="155"/>
      <c r="AD3987" s="155"/>
      <c r="AE3987" s="155"/>
      <c r="AF3987" s="155"/>
      <c r="AG3987" s="155"/>
    </row>
    <row r="3988" spans="1:33" x14ac:dyDescent="0.3">
      <c r="A3988" s="155"/>
      <c r="B3988" s="155"/>
      <c r="C3988" s="155"/>
      <c r="D3988" s="155"/>
      <c r="E3988" s="155"/>
      <c r="F3988" s="155"/>
      <c r="G3988" s="155"/>
      <c r="H3988" s="155"/>
      <c r="I3988" s="155"/>
      <c r="J3988" s="155"/>
      <c r="K3988" s="155"/>
      <c r="L3988" s="155"/>
      <c r="M3988" s="155"/>
      <c r="N3988" s="155"/>
      <c r="O3988" s="155"/>
      <c r="P3988" s="155"/>
      <c r="Q3988" s="155"/>
      <c r="R3988" s="155"/>
      <c r="S3988" s="155"/>
      <c r="T3988" s="155"/>
      <c r="U3988" s="155"/>
      <c r="V3988" s="155"/>
      <c r="W3988" s="155"/>
      <c r="X3988" s="155"/>
      <c r="Y3988" s="155"/>
      <c r="Z3988" s="155"/>
      <c r="AA3988" s="155"/>
      <c r="AB3988" s="155"/>
      <c r="AC3988" s="155"/>
      <c r="AD3988" s="155"/>
      <c r="AE3988" s="155"/>
      <c r="AF3988" s="155"/>
      <c r="AG3988" s="155"/>
    </row>
    <row r="3989" spans="1:33" x14ac:dyDescent="0.3">
      <c r="A3989" s="155"/>
      <c r="B3989" s="155"/>
      <c r="C3989" s="155"/>
      <c r="D3989" s="155"/>
      <c r="E3989" s="155"/>
      <c r="F3989" s="155"/>
      <c r="G3989" s="155"/>
      <c r="H3989" s="155"/>
      <c r="I3989" s="155"/>
      <c r="J3989" s="155"/>
      <c r="K3989" s="155"/>
      <c r="L3989" s="155"/>
      <c r="M3989" s="155"/>
      <c r="N3989" s="155"/>
      <c r="O3989" s="155"/>
      <c r="P3989" s="155"/>
      <c r="Q3989" s="155"/>
      <c r="R3989" s="155"/>
      <c r="S3989" s="155"/>
      <c r="T3989" s="155"/>
      <c r="U3989" s="155"/>
      <c r="V3989" s="155"/>
      <c r="W3989" s="155"/>
      <c r="X3989" s="155"/>
      <c r="Y3989" s="155"/>
      <c r="Z3989" s="155"/>
      <c r="AA3989" s="155"/>
      <c r="AB3989" s="155"/>
      <c r="AC3989" s="155"/>
      <c r="AD3989" s="155"/>
      <c r="AE3989" s="155"/>
      <c r="AF3989" s="155"/>
      <c r="AG3989" s="155"/>
    </row>
    <row r="3990" spans="1:33" x14ac:dyDescent="0.3">
      <c r="A3990" s="155"/>
      <c r="B3990" s="155"/>
      <c r="C3990" s="155"/>
      <c r="D3990" s="155"/>
      <c r="E3990" s="155"/>
      <c r="F3990" s="155"/>
      <c r="G3990" s="155"/>
      <c r="H3990" s="155"/>
      <c r="I3990" s="155"/>
      <c r="J3990" s="155"/>
      <c r="K3990" s="155"/>
      <c r="L3990" s="155"/>
      <c r="M3990" s="155"/>
      <c r="N3990" s="155"/>
      <c r="O3990" s="155"/>
      <c r="P3990" s="155"/>
      <c r="Q3990" s="155"/>
      <c r="R3990" s="155"/>
      <c r="S3990" s="155"/>
      <c r="T3990" s="155"/>
      <c r="U3990" s="155"/>
      <c r="V3990" s="155"/>
      <c r="W3990" s="155"/>
      <c r="X3990" s="155"/>
      <c r="Y3990" s="155"/>
      <c r="Z3990" s="155"/>
      <c r="AA3990" s="155"/>
      <c r="AB3990" s="155"/>
      <c r="AC3990" s="155"/>
      <c r="AD3990" s="155"/>
      <c r="AE3990" s="155"/>
      <c r="AF3990" s="155"/>
      <c r="AG3990" s="155"/>
    </row>
    <row r="3991" spans="1:33" x14ac:dyDescent="0.3">
      <c r="A3991" s="155"/>
      <c r="B3991" s="155"/>
      <c r="C3991" s="155"/>
      <c r="D3991" s="155"/>
      <c r="E3991" s="155"/>
      <c r="F3991" s="155"/>
      <c r="G3991" s="155"/>
      <c r="H3991" s="155"/>
      <c r="I3991" s="155"/>
      <c r="J3991" s="155"/>
      <c r="K3991" s="155"/>
      <c r="L3991" s="155"/>
      <c r="M3991" s="155"/>
      <c r="N3991" s="155"/>
      <c r="O3991" s="155"/>
      <c r="P3991" s="155"/>
      <c r="Q3991" s="155"/>
      <c r="R3991" s="155"/>
      <c r="S3991" s="155"/>
      <c r="T3991" s="155"/>
      <c r="U3991" s="155"/>
      <c r="V3991" s="155"/>
      <c r="W3991" s="155"/>
      <c r="X3991" s="155"/>
      <c r="Y3991" s="155"/>
      <c r="Z3991" s="155"/>
      <c r="AA3991" s="155"/>
      <c r="AB3991" s="155"/>
      <c r="AC3991" s="155"/>
      <c r="AD3991" s="155"/>
      <c r="AE3991" s="155"/>
      <c r="AF3991" s="155"/>
      <c r="AG3991" s="155"/>
    </row>
    <row r="3992" spans="1:33" x14ac:dyDescent="0.3">
      <c r="A3992" s="155"/>
      <c r="B3992" s="155"/>
      <c r="C3992" s="155"/>
      <c r="D3992" s="155"/>
      <c r="E3992" s="155"/>
      <c r="F3992" s="155"/>
      <c r="G3992" s="155"/>
      <c r="H3992" s="155"/>
      <c r="I3992" s="155"/>
      <c r="J3992" s="155"/>
      <c r="K3992" s="155"/>
      <c r="L3992" s="155"/>
      <c r="M3992" s="155"/>
      <c r="N3992" s="155"/>
      <c r="O3992" s="155"/>
      <c r="P3992" s="155"/>
      <c r="Q3992" s="155"/>
      <c r="R3992" s="155"/>
      <c r="S3992" s="155"/>
      <c r="T3992" s="155"/>
      <c r="U3992" s="155"/>
      <c r="V3992" s="155"/>
      <c r="W3992" s="155"/>
      <c r="X3992" s="155"/>
      <c r="Y3992" s="155"/>
      <c r="Z3992" s="155"/>
      <c r="AA3992" s="155"/>
      <c r="AB3992" s="155"/>
      <c r="AC3992" s="155"/>
      <c r="AD3992" s="155"/>
      <c r="AE3992" s="155"/>
      <c r="AF3992" s="155"/>
      <c r="AG3992" s="155"/>
    </row>
    <row r="3993" spans="1:33" x14ac:dyDescent="0.3">
      <c r="A3993" s="155"/>
      <c r="B3993" s="155"/>
      <c r="C3993" s="155"/>
      <c r="D3993" s="155"/>
      <c r="E3993" s="155"/>
      <c r="F3993" s="155"/>
      <c r="G3993" s="155"/>
      <c r="H3993" s="155"/>
      <c r="I3993" s="155"/>
      <c r="J3993" s="155"/>
      <c r="K3993" s="155"/>
      <c r="L3993" s="155"/>
      <c r="M3993" s="155"/>
      <c r="N3993" s="155"/>
      <c r="O3993" s="155"/>
      <c r="P3993" s="155"/>
      <c r="Q3993" s="155"/>
      <c r="R3993" s="155"/>
      <c r="S3993" s="155"/>
      <c r="T3993" s="155"/>
      <c r="U3993" s="155"/>
      <c r="V3993" s="155"/>
      <c r="W3993" s="155"/>
      <c r="X3993" s="155"/>
      <c r="Y3993" s="155"/>
      <c r="Z3993" s="155"/>
      <c r="AA3993" s="155"/>
      <c r="AB3993" s="155"/>
      <c r="AC3993" s="155"/>
      <c r="AD3993" s="155"/>
      <c r="AE3993" s="155"/>
      <c r="AF3993" s="155"/>
      <c r="AG3993" s="155"/>
    </row>
    <row r="3994" spans="1:33" x14ac:dyDescent="0.3">
      <c r="A3994" s="155"/>
      <c r="B3994" s="155"/>
      <c r="C3994" s="155"/>
      <c r="D3994" s="155"/>
      <c r="E3994" s="155"/>
      <c r="F3994" s="155"/>
      <c r="G3994" s="155"/>
      <c r="H3994" s="155"/>
      <c r="I3994" s="155"/>
      <c r="J3994" s="155"/>
      <c r="K3994" s="155"/>
      <c r="L3994" s="155"/>
      <c r="M3994" s="155"/>
      <c r="N3994" s="155"/>
      <c r="O3994" s="155"/>
      <c r="P3994" s="155"/>
      <c r="Q3994" s="155"/>
      <c r="R3994" s="155"/>
      <c r="S3994" s="155"/>
      <c r="T3994" s="155"/>
      <c r="U3994" s="155"/>
      <c r="V3994" s="155"/>
      <c r="W3994" s="155"/>
      <c r="X3994" s="155"/>
      <c r="Y3994" s="155"/>
      <c r="Z3994" s="155"/>
      <c r="AA3994" s="155"/>
      <c r="AB3994" s="155"/>
      <c r="AC3994" s="155"/>
      <c r="AD3994" s="155"/>
      <c r="AE3994" s="155"/>
      <c r="AF3994" s="155"/>
      <c r="AG3994" s="155"/>
    </row>
    <row r="3995" spans="1:33" x14ac:dyDescent="0.3">
      <c r="A3995" s="155"/>
      <c r="B3995" s="155"/>
      <c r="C3995" s="155"/>
      <c r="D3995" s="155"/>
      <c r="E3995" s="155"/>
      <c r="F3995" s="155"/>
      <c r="G3995" s="155"/>
      <c r="H3995" s="155"/>
      <c r="I3995" s="155"/>
      <c r="J3995" s="155"/>
      <c r="K3995" s="155"/>
      <c r="L3995" s="155"/>
      <c r="M3995" s="155"/>
      <c r="N3995" s="155"/>
      <c r="O3995" s="155"/>
      <c r="P3995" s="155"/>
      <c r="Q3995" s="155"/>
      <c r="R3995" s="155"/>
      <c r="S3995" s="155"/>
      <c r="T3995" s="155"/>
      <c r="U3995" s="155"/>
      <c r="V3995" s="155"/>
      <c r="W3995" s="155"/>
      <c r="X3995" s="155"/>
      <c r="Y3995" s="155"/>
      <c r="Z3995" s="155"/>
      <c r="AA3995" s="155"/>
      <c r="AB3995" s="155"/>
      <c r="AC3995" s="155"/>
      <c r="AD3995" s="155"/>
      <c r="AE3995" s="155"/>
      <c r="AF3995" s="155"/>
      <c r="AG3995" s="155"/>
    </row>
    <row r="3996" spans="1:33" x14ac:dyDescent="0.3">
      <c r="A3996" s="155"/>
      <c r="B3996" s="155"/>
      <c r="C3996" s="155"/>
      <c r="D3996" s="155"/>
      <c r="E3996" s="155"/>
      <c r="F3996" s="155"/>
      <c r="G3996" s="155"/>
      <c r="H3996" s="155"/>
      <c r="I3996" s="155"/>
      <c r="J3996" s="155"/>
      <c r="K3996" s="155"/>
      <c r="L3996" s="155"/>
      <c r="M3996" s="155"/>
      <c r="N3996" s="155"/>
      <c r="O3996" s="155"/>
      <c r="P3996" s="155"/>
      <c r="Q3996" s="155"/>
      <c r="R3996" s="155"/>
      <c r="S3996" s="155"/>
      <c r="T3996" s="155"/>
      <c r="U3996" s="155"/>
      <c r="V3996" s="155"/>
      <c r="W3996" s="155"/>
      <c r="X3996" s="155"/>
      <c r="Y3996" s="155"/>
      <c r="Z3996" s="155"/>
      <c r="AA3996" s="155"/>
      <c r="AB3996" s="155"/>
      <c r="AC3996" s="155"/>
      <c r="AD3996" s="155"/>
      <c r="AE3996" s="155"/>
      <c r="AF3996" s="155"/>
      <c r="AG3996" s="155"/>
    </row>
    <row r="3997" spans="1:33" x14ac:dyDescent="0.3">
      <c r="A3997" s="155"/>
      <c r="B3997" s="155"/>
      <c r="C3997" s="155"/>
      <c r="D3997" s="155"/>
      <c r="E3997" s="155"/>
      <c r="F3997" s="155"/>
      <c r="G3997" s="155"/>
      <c r="H3997" s="155"/>
      <c r="I3997" s="155"/>
      <c r="J3997" s="155"/>
      <c r="K3997" s="155"/>
      <c r="L3997" s="155"/>
      <c r="M3997" s="155"/>
      <c r="N3997" s="155"/>
      <c r="O3997" s="155"/>
      <c r="P3997" s="155"/>
      <c r="Q3997" s="155"/>
      <c r="R3997" s="155"/>
      <c r="S3997" s="155"/>
      <c r="T3997" s="155"/>
      <c r="U3997" s="155"/>
      <c r="V3997" s="155"/>
      <c r="W3997" s="155"/>
      <c r="X3997" s="155"/>
      <c r="Y3997" s="155"/>
      <c r="Z3997" s="155"/>
      <c r="AA3997" s="155"/>
      <c r="AB3997" s="155"/>
      <c r="AC3997" s="155"/>
      <c r="AD3997" s="155"/>
      <c r="AE3997" s="155"/>
      <c r="AF3997" s="155"/>
      <c r="AG3997" s="155"/>
    </row>
    <row r="3998" spans="1:33" x14ac:dyDescent="0.3">
      <c r="A3998" s="155"/>
      <c r="B3998" s="155"/>
      <c r="C3998" s="155"/>
      <c r="D3998" s="155"/>
      <c r="E3998" s="155"/>
      <c r="F3998" s="155"/>
      <c r="G3998" s="155"/>
      <c r="H3998" s="155"/>
      <c r="I3998" s="155"/>
      <c r="J3998" s="155"/>
      <c r="K3998" s="155"/>
      <c r="L3998" s="155"/>
      <c r="M3998" s="155"/>
      <c r="N3998" s="155"/>
      <c r="O3998" s="155"/>
      <c r="P3998" s="155"/>
      <c r="Q3998" s="155"/>
      <c r="R3998" s="155"/>
      <c r="S3998" s="155"/>
      <c r="T3998" s="155"/>
      <c r="U3998" s="155"/>
      <c r="V3998" s="155"/>
      <c r="W3998" s="155"/>
      <c r="X3998" s="155"/>
      <c r="Y3998" s="155"/>
      <c r="Z3998" s="155"/>
      <c r="AA3998" s="155"/>
      <c r="AB3998" s="155"/>
      <c r="AC3998" s="155"/>
      <c r="AD3998" s="155"/>
      <c r="AE3998" s="155"/>
      <c r="AF3998" s="155"/>
      <c r="AG3998" s="155"/>
    </row>
    <row r="3999" spans="1:33" x14ac:dyDescent="0.3">
      <c r="A3999" s="155"/>
      <c r="B3999" s="155"/>
      <c r="C3999" s="155"/>
      <c r="D3999" s="155"/>
      <c r="E3999" s="155"/>
      <c r="F3999" s="155"/>
      <c r="G3999" s="155"/>
      <c r="H3999" s="155"/>
      <c r="I3999" s="155"/>
      <c r="J3999" s="155"/>
      <c r="K3999" s="155"/>
      <c r="L3999" s="155"/>
      <c r="M3999" s="155"/>
      <c r="N3999" s="155"/>
      <c r="O3999" s="155"/>
      <c r="P3999" s="155"/>
      <c r="Q3999" s="155"/>
      <c r="R3999" s="155"/>
      <c r="S3999" s="155"/>
      <c r="T3999" s="155"/>
      <c r="U3999" s="155"/>
      <c r="V3999" s="155"/>
      <c r="W3999" s="155"/>
      <c r="X3999" s="155"/>
      <c r="Y3999" s="155"/>
      <c r="Z3999" s="155"/>
      <c r="AA3999" s="155"/>
      <c r="AB3999" s="155"/>
      <c r="AC3999" s="155"/>
      <c r="AD3999" s="155"/>
      <c r="AE3999" s="155"/>
      <c r="AF3999" s="155"/>
      <c r="AG3999" s="155"/>
    </row>
    <row r="4000" spans="1:33" x14ac:dyDescent="0.3">
      <c r="A4000" s="155"/>
      <c r="B4000" s="155"/>
      <c r="C4000" s="155"/>
      <c r="D4000" s="155"/>
      <c r="E4000" s="155"/>
      <c r="F4000" s="155"/>
      <c r="G4000" s="155"/>
      <c r="H4000" s="155"/>
      <c r="I4000" s="155"/>
      <c r="J4000" s="155"/>
      <c r="K4000" s="155"/>
      <c r="L4000" s="155"/>
      <c r="M4000" s="155"/>
      <c r="N4000" s="155"/>
      <c r="O4000" s="155"/>
      <c r="P4000" s="155"/>
      <c r="Q4000" s="155"/>
      <c r="R4000" s="155"/>
      <c r="S4000" s="155"/>
      <c r="T4000" s="155"/>
      <c r="U4000" s="155"/>
      <c r="V4000" s="155"/>
      <c r="W4000" s="155"/>
      <c r="X4000" s="155"/>
      <c r="Y4000" s="155"/>
      <c r="Z4000" s="155"/>
      <c r="AA4000" s="155"/>
      <c r="AB4000" s="155"/>
      <c r="AC4000" s="155"/>
      <c r="AD4000" s="155"/>
      <c r="AE4000" s="155"/>
      <c r="AF4000" s="155"/>
      <c r="AG4000" s="155"/>
    </row>
    <row r="4001" spans="1:33" x14ac:dyDescent="0.3">
      <c r="A4001" s="155"/>
      <c r="B4001" s="155"/>
      <c r="C4001" s="155"/>
      <c r="D4001" s="155"/>
      <c r="E4001" s="155"/>
      <c r="F4001" s="155"/>
      <c r="G4001" s="155"/>
      <c r="H4001" s="155"/>
      <c r="I4001" s="155"/>
      <c r="J4001" s="155"/>
      <c r="K4001" s="155"/>
      <c r="L4001" s="155"/>
      <c r="M4001" s="155"/>
      <c r="N4001" s="155"/>
      <c r="O4001" s="155"/>
      <c r="P4001" s="155"/>
      <c r="Q4001" s="155"/>
      <c r="R4001" s="155"/>
      <c r="S4001" s="155"/>
      <c r="T4001" s="155"/>
      <c r="U4001" s="155"/>
      <c r="V4001" s="155"/>
      <c r="W4001" s="155"/>
      <c r="X4001" s="155"/>
      <c r="Y4001" s="155"/>
      <c r="Z4001" s="155"/>
      <c r="AA4001" s="155"/>
      <c r="AB4001" s="155"/>
      <c r="AC4001" s="155"/>
      <c r="AD4001" s="155"/>
      <c r="AE4001" s="155"/>
      <c r="AF4001" s="155"/>
      <c r="AG4001" s="155"/>
    </row>
    <row r="4002" spans="1:33" x14ac:dyDescent="0.3">
      <c r="A4002" s="155"/>
      <c r="B4002" s="155"/>
      <c r="C4002" s="155"/>
      <c r="D4002" s="155"/>
      <c r="E4002" s="155"/>
      <c r="F4002" s="155"/>
      <c r="G4002" s="155"/>
      <c r="H4002" s="155"/>
      <c r="I4002" s="155"/>
      <c r="J4002" s="155"/>
      <c r="K4002" s="155"/>
      <c r="L4002" s="155"/>
      <c r="M4002" s="155"/>
      <c r="N4002" s="155"/>
      <c r="O4002" s="155"/>
      <c r="P4002" s="155"/>
      <c r="Q4002" s="155"/>
      <c r="R4002" s="155"/>
      <c r="S4002" s="155"/>
      <c r="T4002" s="155"/>
      <c r="U4002" s="155"/>
      <c r="V4002" s="155"/>
      <c r="W4002" s="155"/>
      <c r="X4002" s="155"/>
      <c r="Y4002" s="155"/>
      <c r="Z4002" s="155"/>
      <c r="AA4002" s="155"/>
      <c r="AB4002" s="155"/>
      <c r="AC4002" s="155"/>
      <c r="AD4002" s="155"/>
      <c r="AE4002" s="155"/>
      <c r="AF4002" s="155"/>
      <c r="AG4002" s="155"/>
    </row>
    <row r="4003" spans="1:33" x14ac:dyDescent="0.3">
      <c r="A4003" s="155"/>
      <c r="B4003" s="155"/>
      <c r="C4003" s="155"/>
      <c r="D4003" s="155"/>
      <c r="E4003" s="155"/>
      <c r="F4003" s="155"/>
      <c r="G4003" s="155"/>
      <c r="H4003" s="155"/>
      <c r="I4003" s="155"/>
      <c r="J4003" s="155"/>
      <c r="K4003" s="155"/>
      <c r="L4003" s="155"/>
      <c r="M4003" s="155"/>
      <c r="N4003" s="155"/>
      <c r="O4003" s="155"/>
      <c r="P4003" s="155"/>
      <c r="Q4003" s="155"/>
      <c r="R4003" s="155"/>
      <c r="S4003" s="155"/>
      <c r="T4003" s="155"/>
      <c r="U4003" s="155"/>
      <c r="V4003" s="155"/>
      <c r="W4003" s="155"/>
      <c r="X4003" s="155"/>
      <c r="Y4003" s="155"/>
      <c r="Z4003" s="155"/>
      <c r="AA4003" s="155"/>
      <c r="AB4003" s="155"/>
      <c r="AC4003" s="155"/>
      <c r="AD4003" s="155"/>
      <c r="AE4003" s="155"/>
      <c r="AF4003" s="155"/>
      <c r="AG4003" s="155"/>
    </row>
    <row r="4004" spans="1:33" x14ac:dyDescent="0.3">
      <c r="A4004" s="155"/>
      <c r="B4004" s="155"/>
      <c r="C4004" s="155"/>
      <c r="D4004" s="155"/>
      <c r="E4004" s="155"/>
      <c r="F4004" s="155"/>
      <c r="G4004" s="155"/>
      <c r="H4004" s="155"/>
      <c r="I4004" s="155"/>
      <c r="J4004" s="155"/>
      <c r="K4004" s="155"/>
      <c r="L4004" s="155"/>
      <c r="M4004" s="155"/>
      <c r="N4004" s="155"/>
      <c r="O4004" s="155"/>
      <c r="P4004" s="155"/>
      <c r="Q4004" s="155"/>
      <c r="R4004" s="155"/>
      <c r="S4004" s="155"/>
      <c r="T4004" s="155"/>
      <c r="U4004" s="155"/>
      <c r="V4004" s="155"/>
      <c r="W4004" s="155"/>
      <c r="X4004" s="155"/>
      <c r="Y4004" s="155"/>
      <c r="Z4004" s="155"/>
      <c r="AA4004" s="155"/>
      <c r="AB4004" s="155"/>
      <c r="AC4004" s="155"/>
      <c r="AD4004" s="155"/>
      <c r="AE4004" s="155"/>
      <c r="AF4004" s="155"/>
      <c r="AG4004" s="155"/>
    </row>
    <row r="4005" spans="1:33" x14ac:dyDescent="0.3">
      <c r="A4005" s="155"/>
      <c r="B4005" s="155"/>
      <c r="C4005" s="155"/>
      <c r="D4005" s="155"/>
      <c r="E4005" s="155"/>
      <c r="F4005" s="155"/>
      <c r="G4005" s="155"/>
      <c r="H4005" s="155"/>
      <c r="I4005" s="155"/>
      <c r="J4005" s="155"/>
      <c r="K4005" s="155"/>
      <c r="L4005" s="155"/>
      <c r="M4005" s="155"/>
      <c r="N4005" s="155"/>
      <c r="O4005" s="155"/>
      <c r="P4005" s="155"/>
      <c r="Q4005" s="155"/>
      <c r="R4005" s="155"/>
      <c r="S4005" s="155"/>
      <c r="T4005" s="155"/>
      <c r="U4005" s="155"/>
      <c r="V4005" s="155"/>
      <c r="W4005" s="155"/>
      <c r="X4005" s="155"/>
      <c r="Y4005" s="155"/>
      <c r="Z4005" s="155"/>
      <c r="AA4005" s="155"/>
      <c r="AB4005" s="155"/>
      <c r="AC4005" s="155"/>
      <c r="AD4005" s="155"/>
      <c r="AE4005" s="155"/>
      <c r="AF4005" s="155"/>
      <c r="AG4005" s="155"/>
    </row>
    <row r="4006" spans="1:33" x14ac:dyDescent="0.3">
      <c r="A4006" s="155"/>
      <c r="B4006" s="155"/>
      <c r="C4006" s="155"/>
      <c r="D4006" s="155"/>
      <c r="E4006" s="155"/>
      <c r="F4006" s="155"/>
      <c r="G4006" s="155"/>
      <c r="H4006" s="155"/>
      <c r="I4006" s="155"/>
      <c r="J4006" s="155"/>
      <c r="K4006" s="155"/>
      <c r="L4006" s="155"/>
      <c r="M4006" s="155"/>
      <c r="N4006" s="155"/>
      <c r="O4006" s="155"/>
      <c r="P4006" s="155"/>
      <c r="Q4006" s="155"/>
      <c r="R4006" s="155"/>
      <c r="S4006" s="155"/>
      <c r="T4006" s="155"/>
      <c r="U4006" s="155"/>
      <c r="V4006" s="155"/>
      <c r="W4006" s="155"/>
      <c r="X4006" s="155"/>
      <c r="Y4006" s="155"/>
      <c r="Z4006" s="155"/>
      <c r="AA4006" s="155"/>
      <c r="AB4006" s="155"/>
      <c r="AC4006" s="155"/>
      <c r="AD4006" s="155"/>
      <c r="AE4006" s="155"/>
      <c r="AF4006" s="155"/>
      <c r="AG4006" s="155"/>
    </row>
    <row r="4007" spans="1:33" x14ac:dyDescent="0.3">
      <c r="A4007" s="155"/>
      <c r="B4007" s="155"/>
      <c r="C4007" s="155"/>
      <c r="D4007" s="155"/>
      <c r="E4007" s="155"/>
      <c r="F4007" s="155"/>
      <c r="G4007" s="155"/>
      <c r="H4007" s="155"/>
      <c r="I4007" s="155"/>
      <c r="J4007" s="155"/>
      <c r="K4007" s="155"/>
      <c r="L4007" s="155"/>
      <c r="M4007" s="155"/>
      <c r="N4007" s="155"/>
      <c r="O4007" s="155"/>
      <c r="P4007" s="155"/>
      <c r="Q4007" s="155"/>
      <c r="R4007" s="155"/>
      <c r="S4007" s="155"/>
      <c r="T4007" s="155"/>
      <c r="U4007" s="155"/>
      <c r="V4007" s="155"/>
      <c r="W4007" s="155"/>
      <c r="X4007" s="155"/>
      <c r="Y4007" s="155"/>
      <c r="Z4007" s="155"/>
      <c r="AA4007" s="155"/>
      <c r="AB4007" s="155"/>
      <c r="AC4007" s="155"/>
      <c r="AD4007" s="155"/>
      <c r="AE4007" s="155"/>
      <c r="AF4007" s="155"/>
      <c r="AG4007" s="155"/>
    </row>
    <row r="4008" spans="1:33" x14ac:dyDescent="0.3">
      <c r="A4008" s="155"/>
      <c r="B4008" s="155"/>
      <c r="C4008" s="155"/>
      <c r="D4008" s="155"/>
      <c r="E4008" s="155"/>
      <c r="F4008" s="155"/>
      <c r="G4008" s="155"/>
      <c r="H4008" s="155"/>
      <c r="I4008" s="155"/>
      <c r="J4008" s="155"/>
      <c r="K4008" s="155"/>
      <c r="L4008" s="155"/>
      <c r="M4008" s="155"/>
      <c r="N4008" s="155"/>
      <c r="O4008" s="155"/>
      <c r="P4008" s="155"/>
      <c r="Q4008" s="155"/>
      <c r="R4008" s="155"/>
      <c r="S4008" s="155"/>
      <c r="T4008" s="155"/>
      <c r="U4008" s="155"/>
      <c r="V4008" s="155"/>
      <c r="W4008" s="155"/>
      <c r="X4008" s="155"/>
      <c r="Y4008" s="155"/>
      <c r="Z4008" s="155"/>
      <c r="AA4008" s="155"/>
      <c r="AB4008" s="155"/>
      <c r="AC4008" s="155"/>
      <c r="AD4008" s="155"/>
      <c r="AE4008" s="155"/>
      <c r="AF4008" s="155"/>
      <c r="AG4008" s="155"/>
    </row>
    <row r="4009" spans="1:33" x14ac:dyDescent="0.3">
      <c r="A4009" s="155"/>
      <c r="B4009" s="155"/>
      <c r="C4009" s="155"/>
      <c r="D4009" s="155"/>
      <c r="E4009" s="155"/>
      <c r="F4009" s="155"/>
      <c r="G4009" s="155"/>
      <c r="H4009" s="155"/>
      <c r="I4009" s="155"/>
      <c r="J4009" s="155"/>
      <c r="K4009" s="155"/>
      <c r="L4009" s="155"/>
      <c r="M4009" s="155"/>
      <c r="N4009" s="155"/>
      <c r="O4009" s="155"/>
      <c r="P4009" s="155"/>
      <c r="Q4009" s="155"/>
      <c r="R4009" s="155"/>
      <c r="S4009" s="155"/>
      <c r="T4009" s="155"/>
      <c r="U4009" s="155"/>
      <c r="V4009" s="155"/>
      <c r="W4009" s="155"/>
      <c r="X4009" s="155"/>
      <c r="Y4009" s="155"/>
      <c r="Z4009" s="155"/>
      <c r="AA4009" s="155"/>
      <c r="AB4009" s="155"/>
      <c r="AC4009" s="155"/>
      <c r="AD4009" s="155"/>
      <c r="AE4009" s="155"/>
      <c r="AF4009" s="155"/>
      <c r="AG4009" s="155"/>
    </row>
    <row r="4010" spans="1:33" x14ac:dyDescent="0.3">
      <c r="A4010" s="155"/>
      <c r="B4010" s="155"/>
      <c r="C4010" s="155"/>
      <c r="D4010" s="155"/>
      <c r="E4010" s="155"/>
      <c r="F4010" s="155"/>
      <c r="G4010" s="155"/>
      <c r="H4010" s="155"/>
      <c r="I4010" s="155"/>
      <c r="J4010" s="155"/>
      <c r="K4010" s="155"/>
      <c r="L4010" s="155"/>
      <c r="M4010" s="155"/>
      <c r="N4010" s="155"/>
      <c r="O4010" s="155"/>
      <c r="P4010" s="155"/>
      <c r="Q4010" s="155"/>
      <c r="R4010" s="155"/>
      <c r="S4010" s="155"/>
      <c r="T4010" s="155"/>
      <c r="U4010" s="155"/>
      <c r="V4010" s="155"/>
      <c r="W4010" s="155"/>
      <c r="X4010" s="155"/>
      <c r="Y4010" s="155"/>
      <c r="Z4010" s="155"/>
      <c r="AA4010" s="155"/>
      <c r="AB4010" s="155"/>
      <c r="AC4010" s="155"/>
      <c r="AD4010" s="155"/>
      <c r="AE4010" s="155"/>
      <c r="AF4010" s="155"/>
      <c r="AG4010" s="155"/>
    </row>
    <row r="4011" spans="1:33" x14ac:dyDescent="0.3">
      <c r="A4011" s="155"/>
      <c r="B4011" s="155"/>
      <c r="C4011" s="155"/>
      <c r="D4011" s="155"/>
      <c r="E4011" s="155"/>
      <c r="F4011" s="155"/>
      <c r="G4011" s="155"/>
      <c r="H4011" s="155"/>
      <c r="I4011" s="155"/>
      <c r="J4011" s="155"/>
      <c r="K4011" s="155"/>
      <c r="L4011" s="155"/>
      <c r="M4011" s="155"/>
      <c r="N4011" s="155"/>
      <c r="O4011" s="155"/>
      <c r="P4011" s="155"/>
      <c r="Q4011" s="155"/>
      <c r="R4011" s="155"/>
      <c r="S4011" s="155"/>
      <c r="T4011" s="155"/>
      <c r="U4011" s="155"/>
      <c r="V4011" s="155"/>
      <c r="W4011" s="155"/>
      <c r="X4011" s="155"/>
      <c r="Y4011" s="155"/>
      <c r="Z4011" s="155"/>
      <c r="AA4011" s="155"/>
      <c r="AB4011" s="155"/>
      <c r="AC4011" s="155"/>
      <c r="AD4011" s="155"/>
      <c r="AE4011" s="155"/>
      <c r="AF4011" s="155"/>
      <c r="AG4011" s="155"/>
    </row>
    <row r="4012" spans="1:33" x14ac:dyDescent="0.3">
      <c r="A4012" s="155"/>
      <c r="B4012" s="155"/>
      <c r="C4012" s="155"/>
      <c r="D4012" s="155"/>
      <c r="E4012" s="155"/>
      <c r="F4012" s="155"/>
      <c r="G4012" s="155"/>
      <c r="H4012" s="155"/>
      <c r="I4012" s="155"/>
      <c r="J4012" s="155"/>
      <c r="K4012" s="155"/>
      <c r="L4012" s="155"/>
      <c r="M4012" s="155"/>
      <c r="N4012" s="155"/>
      <c r="O4012" s="155"/>
      <c r="P4012" s="155"/>
      <c r="Q4012" s="155"/>
      <c r="R4012" s="155"/>
      <c r="S4012" s="155"/>
      <c r="T4012" s="155"/>
      <c r="U4012" s="155"/>
      <c r="V4012" s="155"/>
      <c r="W4012" s="155"/>
      <c r="X4012" s="155"/>
      <c r="Y4012" s="155"/>
      <c r="Z4012" s="155"/>
      <c r="AA4012" s="155"/>
      <c r="AB4012" s="155"/>
      <c r="AC4012" s="155"/>
      <c r="AD4012" s="155"/>
      <c r="AE4012" s="155"/>
      <c r="AF4012" s="155"/>
      <c r="AG4012" s="155"/>
    </row>
    <row r="4013" spans="1:33" x14ac:dyDescent="0.3">
      <c r="A4013" s="155"/>
      <c r="B4013" s="155"/>
      <c r="C4013" s="155"/>
      <c r="D4013" s="155"/>
      <c r="E4013" s="155"/>
      <c r="F4013" s="155"/>
      <c r="G4013" s="155"/>
      <c r="H4013" s="155"/>
      <c r="I4013" s="155"/>
      <c r="J4013" s="155"/>
      <c r="K4013" s="155"/>
      <c r="L4013" s="155"/>
      <c r="M4013" s="155"/>
      <c r="N4013" s="155"/>
      <c r="O4013" s="155"/>
      <c r="P4013" s="155"/>
      <c r="Q4013" s="155"/>
      <c r="R4013" s="155"/>
      <c r="S4013" s="155"/>
      <c r="T4013" s="155"/>
      <c r="U4013" s="155"/>
      <c r="V4013" s="155"/>
      <c r="W4013" s="155"/>
      <c r="X4013" s="155"/>
      <c r="Y4013" s="155"/>
      <c r="Z4013" s="155"/>
      <c r="AA4013" s="155"/>
      <c r="AB4013" s="155"/>
      <c r="AC4013" s="155"/>
      <c r="AD4013" s="155"/>
      <c r="AE4013" s="155"/>
      <c r="AF4013" s="155"/>
      <c r="AG4013" s="155"/>
    </row>
    <row r="4014" spans="1:33" x14ac:dyDescent="0.3">
      <c r="A4014" s="155"/>
      <c r="B4014" s="155"/>
      <c r="C4014" s="155"/>
      <c r="D4014" s="155"/>
      <c r="E4014" s="155"/>
      <c r="F4014" s="155"/>
      <c r="G4014" s="155"/>
      <c r="H4014" s="155"/>
      <c r="I4014" s="155"/>
      <c r="J4014" s="155"/>
      <c r="K4014" s="155"/>
      <c r="L4014" s="155"/>
      <c r="M4014" s="155"/>
      <c r="N4014" s="155"/>
      <c r="O4014" s="155"/>
      <c r="P4014" s="155"/>
      <c r="Q4014" s="155"/>
      <c r="R4014" s="155"/>
      <c r="S4014" s="155"/>
      <c r="T4014" s="155"/>
      <c r="U4014" s="155"/>
      <c r="V4014" s="155"/>
      <c r="W4014" s="155"/>
      <c r="X4014" s="155"/>
      <c r="Y4014" s="155"/>
      <c r="Z4014" s="155"/>
      <c r="AA4014" s="155"/>
      <c r="AB4014" s="155"/>
      <c r="AC4014" s="155"/>
      <c r="AD4014" s="155"/>
      <c r="AE4014" s="155"/>
      <c r="AF4014" s="155"/>
      <c r="AG4014" s="155"/>
    </row>
    <row r="4015" spans="1:33" x14ac:dyDescent="0.3">
      <c r="A4015" s="155"/>
      <c r="B4015" s="155"/>
      <c r="C4015" s="155"/>
      <c r="D4015" s="155"/>
      <c r="E4015" s="155"/>
      <c r="F4015" s="155"/>
      <c r="G4015" s="155"/>
      <c r="H4015" s="155"/>
      <c r="I4015" s="155"/>
      <c r="J4015" s="155"/>
      <c r="K4015" s="155"/>
      <c r="L4015" s="155"/>
      <c r="M4015" s="155"/>
      <c r="N4015" s="155"/>
      <c r="O4015" s="155"/>
      <c r="P4015" s="155"/>
      <c r="Q4015" s="155"/>
      <c r="R4015" s="155"/>
      <c r="S4015" s="155"/>
      <c r="T4015" s="155"/>
      <c r="U4015" s="155"/>
      <c r="V4015" s="155"/>
      <c r="W4015" s="155"/>
      <c r="X4015" s="155"/>
      <c r="Y4015" s="155"/>
      <c r="Z4015" s="155"/>
      <c r="AA4015" s="155"/>
      <c r="AB4015" s="155"/>
      <c r="AC4015" s="155"/>
      <c r="AD4015" s="155"/>
      <c r="AE4015" s="155"/>
      <c r="AF4015" s="155"/>
      <c r="AG4015" s="155"/>
    </row>
    <row r="4016" spans="1:33" x14ac:dyDescent="0.3">
      <c r="A4016" s="155"/>
      <c r="B4016" s="155"/>
      <c r="C4016" s="155"/>
      <c r="D4016" s="155"/>
      <c r="E4016" s="155"/>
      <c r="F4016" s="155"/>
      <c r="G4016" s="155"/>
      <c r="H4016" s="155"/>
      <c r="I4016" s="155"/>
      <c r="J4016" s="155"/>
      <c r="K4016" s="155"/>
      <c r="L4016" s="155"/>
      <c r="M4016" s="155"/>
      <c r="N4016" s="155"/>
      <c r="O4016" s="155"/>
      <c r="P4016" s="155"/>
      <c r="Q4016" s="155"/>
      <c r="R4016" s="155"/>
      <c r="S4016" s="155"/>
      <c r="T4016" s="155"/>
      <c r="U4016" s="155"/>
      <c r="V4016" s="155"/>
      <c r="W4016" s="155"/>
      <c r="X4016" s="155"/>
      <c r="Y4016" s="155"/>
      <c r="Z4016" s="155"/>
      <c r="AA4016" s="155"/>
      <c r="AB4016" s="155"/>
      <c r="AC4016" s="155"/>
      <c r="AD4016" s="155"/>
      <c r="AE4016" s="155"/>
      <c r="AF4016" s="155"/>
      <c r="AG4016" s="155"/>
    </row>
    <row r="4017" spans="1:33" x14ac:dyDescent="0.3">
      <c r="A4017" s="155"/>
      <c r="B4017" s="155"/>
      <c r="C4017" s="155"/>
      <c r="D4017" s="155"/>
      <c r="E4017" s="155"/>
      <c r="F4017" s="155"/>
      <c r="G4017" s="155"/>
      <c r="H4017" s="155"/>
      <c r="I4017" s="155"/>
      <c r="J4017" s="155"/>
      <c r="K4017" s="155"/>
      <c r="L4017" s="155"/>
      <c r="M4017" s="155"/>
      <c r="N4017" s="155"/>
      <c r="O4017" s="155"/>
      <c r="P4017" s="155"/>
      <c r="Q4017" s="155"/>
      <c r="R4017" s="155"/>
      <c r="S4017" s="155"/>
      <c r="T4017" s="155"/>
      <c r="U4017" s="155"/>
      <c r="V4017" s="155"/>
      <c r="W4017" s="155"/>
      <c r="X4017" s="155"/>
      <c r="Y4017" s="155"/>
      <c r="Z4017" s="155"/>
      <c r="AA4017" s="155"/>
      <c r="AB4017" s="155"/>
      <c r="AC4017" s="155"/>
      <c r="AD4017" s="155"/>
      <c r="AE4017" s="155"/>
      <c r="AF4017" s="155"/>
      <c r="AG4017" s="155"/>
    </row>
    <row r="4018" spans="1:33" x14ac:dyDescent="0.3">
      <c r="A4018" s="155"/>
      <c r="B4018" s="155"/>
      <c r="C4018" s="155"/>
      <c r="D4018" s="155"/>
      <c r="E4018" s="155"/>
      <c r="F4018" s="155"/>
      <c r="G4018" s="155"/>
      <c r="H4018" s="155"/>
      <c r="I4018" s="155"/>
      <c r="J4018" s="155"/>
      <c r="K4018" s="155"/>
      <c r="L4018" s="155"/>
      <c r="M4018" s="155"/>
      <c r="N4018" s="155"/>
      <c r="O4018" s="155"/>
      <c r="P4018" s="155"/>
      <c r="Q4018" s="155"/>
      <c r="R4018" s="155"/>
      <c r="S4018" s="155"/>
      <c r="T4018" s="155"/>
      <c r="U4018" s="155"/>
      <c r="V4018" s="155"/>
      <c r="W4018" s="155"/>
      <c r="X4018" s="155"/>
      <c r="Y4018" s="155"/>
      <c r="Z4018" s="155"/>
      <c r="AA4018" s="155"/>
      <c r="AB4018" s="155"/>
      <c r="AC4018" s="155"/>
      <c r="AD4018" s="155"/>
      <c r="AE4018" s="155"/>
      <c r="AF4018" s="155"/>
      <c r="AG4018" s="155"/>
    </row>
    <row r="4019" spans="1:33" x14ac:dyDescent="0.3">
      <c r="A4019" s="155"/>
      <c r="B4019" s="155"/>
      <c r="C4019" s="155"/>
      <c r="D4019" s="155"/>
      <c r="E4019" s="155"/>
      <c r="F4019" s="155"/>
      <c r="G4019" s="155"/>
      <c r="H4019" s="155"/>
      <c r="I4019" s="155"/>
      <c r="J4019" s="155"/>
      <c r="K4019" s="155"/>
      <c r="L4019" s="155"/>
      <c r="M4019" s="155"/>
      <c r="N4019" s="155"/>
      <c r="O4019" s="155"/>
      <c r="P4019" s="155"/>
      <c r="Q4019" s="155"/>
      <c r="R4019" s="155"/>
      <c r="S4019" s="155"/>
      <c r="T4019" s="155"/>
      <c r="U4019" s="155"/>
      <c r="V4019" s="155"/>
      <c r="W4019" s="155"/>
      <c r="X4019" s="155"/>
      <c r="Y4019" s="155"/>
      <c r="Z4019" s="155"/>
      <c r="AA4019" s="155"/>
      <c r="AB4019" s="155"/>
      <c r="AC4019" s="155"/>
      <c r="AD4019" s="155"/>
      <c r="AE4019" s="155"/>
      <c r="AF4019" s="155"/>
      <c r="AG4019" s="155"/>
    </row>
    <row r="4020" spans="1:33" x14ac:dyDescent="0.3">
      <c r="A4020" s="155"/>
      <c r="B4020" s="155"/>
      <c r="C4020" s="155"/>
      <c r="D4020" s="155"/>
      <c r="E4020" s="155"/>
      <c r="F4020" s="155"/>
      <c r="G4020" s="155"/>
      <c r="H4020" s="155"/>
      <c r="I4020" s="155"/>
      <c r="J4020" s="155"/>
      <c r="K4020" s="155"/>
      <c r="L4020" s="155"/>
      <c r="M4020" s="155"/>
      <c r="N4020" s="155"/>
      <c r="O4020" s="155"/>
      <c r="P4020" s="155"/>
      <c r="Q4020" s="155"/>
      <c r="R4020" s="155"/>
      <c r="S4020" s="155"/>
      <c r="T4020" s="155"/>
      <c r="U4020" s="155"/>
      <c r="V4020" s="155"/>
      <c r="W4020" s="155"/>
      <c r="X4020" s="155"/>
      <c r="Y4020" s="155"/>
      <c r="Z4020" s="155"/>
      <c r="AA4020" s="155"/>
      <c r="AB4020" s="155"/>
      <c r="AC4020" s="155"/>
      <c r="AD4020" s="155"/>
      <c r="AE4020" s="155"/>
      <c r="AF4020" s="155"/>
      <c r="AG4020" s="155"/>
    </row>
    <row r="4021" spans="1:33" x14ac:dyDescent="0.3">
      <c r="A4021" s="155"/>
      <c r="B4021" s="155"/>
      <c r="C4021" s="155"/>
      <c r="D4021" s="155"/>
      <c r="E4021" s="155"/>
      <c r="F4021" s="155"/>
      <c r="G4021" s="155"/>
      <c r="H4021" s="155"/>
      <c r="I4021" s="155"/>
      <c r="J4021" s="155"/>
      <c r="K4021" s="155"/>
      <c r="L4021" s="155"/>
      <c r="M4021" s="155"/>
      <c r="N4021" s="155"/>
      <c r="O4021" s="155"/>
      <c r="P4021" s="155"/>
      <c r="Q4021" s="155"/>
      <c r="R4021" s="155"/>
      <c r="S4021" s="155"/>
      <c r="T4021" s="155"/>
      <c r="U4021" s="155"/>
      <c r="V4021" s="155"/>
      <c r="W4021" s="155"/>
      <c r="X4021" s="155"/>
      <c r="Y4021" s="155"/>
      <c r="Z4021" s="155"/>
      <c r="AA4021" s="155"/>
      <c r="AB4021" s="155"/>
      <c r="AC4021" s="155"/>
      <c r="AD4021" s="155"/>
      <c r="AE4021" s="155"/>
      <c r="AF4021" s="155"/>
      <c r="AG4021" s="155"/>
    </row>
    <row r="4022" spans="1:33" x14ac:dyDescent="0.3">
      <c r="A4022" s="155"/>
      <c r="B4022" s="155"/>
      <c r="C4022" s="155"/>
      <c r="D4022" s="155"/>
      <c r="E4022" s="155"/>
      <c r="F4022" s="155"/>
      <c r="G4022" s="155"/>
      <c r="H4022" s="155"/>
      <c r="I4022" s="155"/>
      <c r="J4022" s="155"/>
      <c r="K4022" s="155"/>
      <c r="L4022" s="155"/>
      <c r="M4022" s="155"/>
      <c r="N4022" s="155"/>
      <c r="O4022" s="155"/>
      <c r="P4022" s="155"/>
      <c r="Q4022" s="155"/>
      <c r="R4022" s="155"/>
      <c r="S4022" s="155"/>
      <c r="T4022" s="155"/>
      <c r="U4022" s="155"/>
      <c r="V4022" s="155"/>
      <c r="W4022" s="155"/>
      <c r="X4022" s="155"/>
      <c r="Y4022" s="155"/>
      <c r="Z4022" s="155"/>
      <c r="AA4022" s="155"/>
      <c r="AB4022" s="155"/>
      <c r="AC4022" s="155"/>
      <c r="AD4022" s="155"/>
      <c r="AE4022" s="155"/>
      <c r="AF4022" s="155"/>
      <c r="AG4022" s="155"/>
    </row>
    <row r="4023" spans="1:33" x14ac:dyDescent="0.3">
      <c r="A4023" s="155"/>
      <c r="B4023" s="155"/>
      <c r="C4023" s="155"/>
      <c r="D4023" s="155"/>
      <c r="E4023" s="155"/>
      <c r="F4023" s="155"/>
      <c r="G4023" s="155"/>
      <c r="H4023" s="155"/>
      <c r="I4023" s="155"/>
      <c r="J4023" s="155"/>
      <c r="K4023" s="155"/>
      <c r="L4023" s="155"/>
      <c r="M4023" s="155"/>
      <c r="N4023" s="155"/>
      <c r="O4023" s="155"/>
      <c r="P4023" s="155"/>
      <c r="Q4023" s="155"/>
      <c r="R4023" s="155"/>
      <c r="S4023" s="155"/>
      <c r="T4023" s="155"/>
      <c r="U4023" s="155"/>
      <c r="V4023" s="155"/>
      <c r="W4023" s="155"/>
      <c r="X4023" s="155"/>
      <c r="Y4023" s="155"/>
      <c r="Z4023" s="155"/>
      <c r="AA4023" s="155"/>
      <c r="AB4023" s="155"/>
      <c r="AC4023" s="155"/>
      <c r="AD4023" s="155"/>
      <c r="AE4023" s="155"/>
      <c r="AF4023" s="155"/>
      <c r="AG4023" s="155"/>
    </row>
    <row r="4024" spans="1:33" x14ac:dyDescent="0.3">
      <c r="A4024" s="155"/>
      <c r="B4024" s="155"/>
      <c r="C4024" s="155"/>
      <c r="D4024" s="155"/>
      <c r="E4024" s="155"/>
      <c r="F4024" s="155"/>
      <c r="G4024" s="155"/>
      <c r="H4024" s="155"/>
      <c r="I4024" s="155"/>
      <c r="J4024" s="155"/>
      <c r="K4024" s="155"/>
      <c r="L4024" s="155"/>
      <c r="M4024" s="155"/>
      <c r="N4024" s="155"/>
      <c r="O4024" s="155"/>
      <c r="P4024" s="155"/>
      <c r="Q4024" s="155"/>
      <c r="R4024" s="155"/>
      <c r="S4024" s="155"/>
      <c r="T4024" s="155"/>
      <c r="U4024" s="155"/>
      <c r="V4024" s="155"/>
      <c r="W4024" s="155"/>
      <c r="X4024" s="155"/>
      <c r="Y4024" s="155"/>
      <c r="Z4024" s="155"/>
      <c r="AA4024" s="155"/>
      <c r="AB4024" s="155"/>
      <c r="AC4024" s="155"/>
      <c r="AD4024" s="155"/>
      <c r="AE4024" s="155"/>
      <c r="AF4024" s="155"/>
      <c r="AG4024" s="155"/>
    </row>
    <row r="4025" spans="1:33" x14ac:dyDescent="0.3">
      <c r="A4025" s="155"/>
      <c r="B4025" s="155"/>
      <c r="C4025" s="155"/>
      <c r="D4025" s="155"/>
      <c r="E4025" s="155"/>
      <c r="F4025" s="155"/>
      <c r="G4025" s="155"/>
      <c r="H4025" s="155"/>
      <c r="I4025" s="155"/>
      <c r="J4025" s="155"/>
      <c r="K4025" s="155"/>
      <c r="L4025" s="155"/>
      <c r="M4025" s="155"/>
      <c r="N4025" s="155"/>
      <c r="O4025" s="155"/>
      <c r="P4025" s="155"/>
      <c r="Q4025" s="155"/>
      <c r="R4025" s="155"/>
      <c r="S4025" s="155"/>
      <c r="T4025" s="155"/>
      <c r="U4025" s="155"/>
      <c r="V4025" s="155"/>
      <c r="W4025" s="155"/>
      <c r="X4025" s="155"/>
      <c r="Y4025" s="155"/>
      <c r="Z4025" s="155"/>
      <c r="AA4025" s="155"/>
      <c r="AB4025" s="155"/>
      <c r="AC4025" s="155"/>
      <c r="AD4025" s="155"/>
      <c r="AE4025" s="155"/>
      <c r="AF4025" s="155"/>
      <c r="AG4025" s="155"/>
    </row>
    <row r="4026" spans="1:33" x14ac:dyDescent="0.3">
      <c r="A4026" s="155"/>
      <c r="B4026" s="155"/>
      <c r="C4026" s="155"/>
      <c r="D4026" s="155"/>
      <c r="E4026" s="155"/>
      <c r="F4026" s="155"/>
      <c r="G4026" s="155"/>
      <c r="H4026" s="155"/>
      <c r="I4026" s="155"/>
      <c r="J4026" s="155"/>
      <c r="K4026" s="155"/>
      <c r="L4026" s="155"/>
      <c r="M4026" s="155"/>
      <c r="N4026" s="155"/>
      <c r="O4026" s="155"/>
      <c r="P4026" s="155"/>
      <c r="Q4026" s="155"/>
      <c r="R4026" s="155"/>
      <c r="S4026" s="155"/>
      <c r="T4026" s="155"/>
      <c r="U4026" s="155"/>
      <c r="V4026" s="155"/>
      <c r="W4026" s="155"/>
      <c r="X4026" s="155"/>
      <c r="Y4026" s="155"/>
      <c r="Z4026" s="155"/>
      <c r="AA4026" s="155"/>
      <c r="AB4026" s="155"/>
      <c r="AC4026" s="155"/>
      <c r="AD4026" s="155"/>
      <c r="AE4026" s="155"/>
      <c r="AF4026" s="155"/>
      <c r="AG4026" s="155"/>
    </row>
    <row r="4027" spans="1:33" x14ac:dyDescent="0.3">
      <c r="A4027" s="155"/>
      <c r="B4027" s="155"/>
      <c r="C4027" s="155"/>
      <c r="D4027" s="155"/>
      <c r="E4027" s="155"/>
      <c r="F4027" s="155"/>
      <c r="G4027" s="155"/>
      <c r="H4027" s="155"/>
      <c r="I4027" s="155"/>
      <c r="J4027" s="155"/>
      <c r="K4027" s="155"/>
      <c r="L4027" s="155"/>
      <c r="M4027" s="155"/>
      <c r="N4027" s="155"/>
      <c r="O4027" s="155"/>
      <c r="P4027" s="155"/>
      <c r="Q4027" s="155"/>
      <c r="R4027" s="155"/>
      <c r="S4027" s="155"/>
      <c r="T4027" s="155"/>
      <c r="U4027" s="155"/>
      <c r="V4027" s="155"/>
      <c r="W4027" s="155"/>
      <c r="X4027" s="155"/>
      <c r="Y4027" s="155"/>
      <c r="Z4027" s="155"/>
      <c r="AA4027" s="155"/>
      <c r="AB4027" s="155"/>
      <c r="AC4027" s="155"/>
      <c r="AD4027" s="155"/>
      <c r="AE4027" s="155"/>
      <c r="AF4027" s="155"/>
      <c r="AG4027" s="155"/>
    </row>
    <row r="4028" spans="1:33" x14ac:dyDescent="0.3">
      <c r="A4028" s="155"/>
      <c r="B4028" s="155"/>
      <c r="C4028" s="155"/>
      <c r="D4028" s="155"/>
      <c r="E4028" s="155"/>
      <c r="F4028" s="155"/>
      <c r="G4028" s="155"/>
      <c r="H4028" s="155"/>
      <c r="I4028" s="155"/>
      <c r="J4028" s="155"/>
      <c r="K4028" s="155"/>
      <c r="L4028" s="155"/>
      <c r="M4028" s="155"/>
      <c r="N4028" s="155"/>
      <c r="O4028" s="155"/>
      <c r="P4028" s="155"/>
      <c r="Q4028" s="155"/>
      <c r="R4028" s="155"/>
      <c r="S4028" s="155"/>
      <c r="T4028" s="155"/>
      <c r="U4028" s="155"/>
      <c r="V4028" s="155"/>
      <c r="W4028" s="155"/>
      <c r="X4028" s="155"/>
      <c r="Y4028" s="155"/>
      <c r="Z4028" s="155"/>
      <c r="AA4028" s="155"/>
      <c r="AB4028" s="155"/>
      <c r="AC4028" s="155"/>
      <c r="AD4028" s="155"/>
      <c r="AE4028" s="155"/>
      <c r="AF4028" s="155"/>
      <c r="AG4028" s="155"/>
    </row>
    <row r="4029" spans="1:33" x14ac:dyDescent="0.3">
      <c r="A4029" s="155"/>
      <c r="B4029" s="155"/>
      <c r="C4029" s="155"/>
      <c r="D4029" s="155"/>
      <c r="E4029" s="155"/>
      <c r="F4029" s="155"/>
      <c r="G4029" s="155"/>
      <c r="H4029" s="155"/>
      <c r="I4029" s="155"/>
      <c r="J4029" s="155"/>
      <c r="K4029" s="155"/>
      <c r="L4029" s="155"/>
      <c r="M4029" s="155"/>
      <c r="N4029" s="155"/>
      <c r="O4029" s="155"/>
      <c r="P4029" s="155"/>
      <c r="Q4029" s="155"/>
      <c r="R4029" s="155"/>
      <c r="S4029" s="155"/>
      <c r="T4029" s="155"/>
      <c r="U4029" s="155"/>
      <c r="V4029" s="155"/>
      <c r="W4029" s="155"/>
      <c r="X4029" s="155"/>
      <c r="Y4029" s="155"/>
      <c r="Z4029" s="155"/>
      <c r="AA4029" s="155"/>
      <c r="AB4029" s="155"/>
      <c r="AC4029" s="155"/>
      <c r="AD4029" s="155"/>
      <c r="AE4029" s="155"/>
      <c r="AF4029" s="155"/>
      <c r="AG4029" s="155"/>
    </row>
    <row r="4030" spans="1:33" x14ac:dyDescent="0.3">
      <c r="A4030" s="155"/>
      <c r="B4030" s="155"/>
      <c r="C4030" s="155"/>
      <c r="D4030" s="155"/>
      <c r="E4030" s="155"/>
      <c r="F4030" s="155"/>
      <c r="G4030" s="155"/>
      <c r="H4030" s="155"/>
      <c r="I4030" s="155"/>
      <c r="J4030" s="155"/>
      <c r="K4030" s="155"/>
      <c r="L4030" s="155"/>
      <c r="M4030" s="155"/>
      <c r="N4030" s="155"/>
      <c r="O4030" s="155"/>
      <c r="P4030" s="155"/>
      <c r="Q4030" s="155"/>
      <c r="R4030" s="155"/>
      <c r="S4030" s="155"/>
      <c r="T4030" s="155"/>
      <c r="U4030" s="155"/>
      <c r="V4030" s="155"/>
      <c r="W4030" s="155"/>
      <c r="X4030" s="155"/>
      <c r="Y4030" s="155"/>
      <c r="Z4030" s="155"/>
      <c r="AA4030" s="155"/>
      <c r="AB4030" s="155"/>
      <c r="AC4030" s="155"/>
      <c r="AD4030" s="155"/>
      <c r="AE4030" s="155"/>
      <c r="AF4030" s="155"/>
      <c r="AG4030" s="155"/>
    </row>
    <row r="4031" spans="1:33" x14ac:dyDescent="0.3">
      <c r="A4031" s="155"/>
      <c r="B4031" s="155"/>
      <c r="C4031" s="155"/>
      <c r="D4031" s="155"/>
      <c r="E4031" s="155"/>
      <c r="F4031" s="155"/>
      <c r="G4031" s="155"/>
      <c r="H4031" s="155"/>
      <c r="I4031" s="155"/>
      <c r="J4031" s="155"/>
      <c r="K4031" s="155"/>
      <c r="L4031" s="155"/>
      <c r="M4031" s="155"/>
      <c r="N4031" s="155"/>
      <c r="O4031" s="155"/>
      <c r="P4031" s="155"/>
      <c r="Q4031" s="155"/>
      <c r="R4031" s="155"/>
      <c r="S4031" s="155"/>
      <c r="T4031" s="155"/>
      <c r="U4031" s="155"/>
      <c r="V4031" s="155"/>
      <c r="W4031" s="155"/>
      <c r="X4031" s="155"/>
      <c r="Y4031" s="155"/>
      <c r="Z4031" s="155"/>
      <c r="AA4031" s="155"/>
      <c r="AB4031" s="155"/>
      <c r="AC4031" s="155"/>
      <c r="AD4031" s="155"/>
      <c r="AE4031" s="155"/>
      <c r="AF4031" s="155"/>
      <c r="AG4031" s="155"/>
    </row>
    <row r="4032" spans="1:33" x14ac:dyDescent="0.3">
      <c r="A4032" s="155"/>
      <c r="B4032" s="155"/>
      <c r="C4032" s="155"/>
      <c r="D4032" s="155"/>
      <c r="E4032" s="155"/>
      <c r="F4032" s="155"/>
      <c r="G4032" s="155"/>
      <c r="H4032" s="155"/>
      <c r="I4032" s="155"/>
      <c r="J4032" s="155"/>
      <c r="K4032" s="155"/>
      <c r="L4032" s="155"/>
      <c r="M4032" s="155"/>
      <c r="N4032" s="155"/>
      <c r="O4032" s="155"/>
      <c r="P4032" s="155"/>
      <c r="Q4032" s="155"/>
      <c r="R4032" s="155"/>
      <c r="S4032" s="155"/>
      <c r="T4032" s="155"/>
      <c r="U4032" s="155"/>
      <c r="V4032" s="155"/>
      <c r="W4032" s="155"/>
      <c r="X4032" s="155"/>
      <c r="Y4032" s="155"/>
      <c r="Z4032" s="155"/>
      <c r="AA4032" s="155"/>
      <c r="AB4032" s="155"/>
      <c r="AC4032" s="155"/>
      <c r="AD4032" s="155"/>
      <c r="AE4032" s="155"/>
      <c r="AF4032" s="155"/>
      <c r="AG4032" s="155"/>
    </row>
    <row r="4033" spans="1:33" x14ac:dyDescent="0.3">
      <c r="A4033" s="155"/>
      <c r="B4033" s="155"/>
      <c r="C4033" s="155"/>
      <c r="D4033" s="155"/>
      <c r="E4033" s="155"/>
      <c r="F4033" s="155"/>
      <c r="G4033" s="155"/>
      <c r="H4033" s="155"/>
      <c r="I4033" s="155"/>
      <c r="J4033" s="155"/>
      <c r="K4033" s="155"/>
      <c r="L4033" s="155"/>
      <c r="M4033" s="155"/>
      <c r="N4033" s="155"/>
      <c r="O4033" s="155"/>
      <c r="P4033" s="155"/>
      <c r="Q4033" s="155"/>
      <c r="R4033" s="155"/>
      <c r="S4033" s="155"/>
      <c r="T4033" s="155"/>
      <c r="U4033" s="155"/>
      <c r="V4033" s="155"/>
      <c r="W4033" s="155"/>
      <c r="X4033" s="155"/>
      <c r="Y4033" s="155"/>
      <c r="Z4033" s="155"/>
      <c r="AA4033" s="155"/>
      <c r="AB4033" s="155"/>
      <c r="AC4033" s="155"/>
      <c r="AD4033" s="155"/>
      <c r="AE4033" s="155"/>
      <c r="AF4033" s="155"/>
      <c r="AG4033" s="155"/>
    </row>
    <row r="4034" spans="1:33" x14ac:dyDescent="0.3">
      <c r="A4034" s="155"/>
      <c r="B4034" s="155"/>
      <c r="C4034" s="155"/>
      <c r="D4034" s="155"/>
      <c r="E4034" s="155"/>
      <c r="F4034" s="155"/>
      <c r="G4034" s="155"/>
      <c r="H4034" s="155"/>
      <c r="I4034" s="155"/>
      <c r="J4034" s="155"/>
      <c r="K4034" s="155"/>
      <c r="L4034" s="155"/>
      <c r="M4034" s="155"/>
      <c r="N4034" s="155"/>
      <c r="O4034" s="155"/>
      <c r="P4034" s="155"/>
      <c r="Q4034" s="155"/>
      <c r="R4034" s="155"/>
      <c r="S4034" s="155"/>
      <c r="T4034" s="155"/>
      <c r="U4034" s="155"/>
      <c r="V4034" s="155"/>
      <c r="W4034" s="155"/>
      <c r="X4034" s="155"/>
      <c r="Y4034" s="155"/>
      <c r="Z4034" s="155"/>
      <c r="AA4034" s="155"/>
      <c r="AB4034" s="155"/>
      <c r="AC4034" s="155"/>
      <c r="AD4034" s="155"/>
      <c r="AE4034" s="155"/>
      <c r="AF4034" s="155"/>
      <c r="AG4034" s="155"/>
    </row>
    <row r="4035" spans="1:33" x14ac:dyDescent="0.3">
      <c r="A4035" s="155"/>
      <c r="B4035" s="155"/>
      <c r="C4035" s="155"/>
      <c r="D4035" s="155"/>
      <c r="E4035" s="155"/>
      <c r="F4035" s="155"/>
      <c r="G4035" s="155"/>
      <c r="H4035" s="155"/>
      <c r="I4035" s="155"/>
      <c r="J4035" s="155"/>
      <c r="K4035" s="155"/>
      <c r="L4035" s="155"/>
      <c r="M4035" s="155"/>
      <c r="N4035" s="155"/>
      <c r="O4035" s="155"/>
      <c r="P4035" s="155"/>
      <c r="Q4035" s="155"/>
      <c r="R4035" s="155"/>
      <c r="S4035" s="155"/>
      <c r="T4035" s="155"/>
      <c r="U4035" s="155"/>
      <c r="V4035" s="155"/>
      <c r="W4035" s="155"/>
      <c r="X4035" s="155"/>
      <c r="Y4035" s="155"/>
      <c r="Z4035" s="155"/>
      <c r="AA4035" s="155"/>
      <c r="AB4035" s="155"/>
      <c r="AC4035" s="155"/>
      <c r="AD4035" s="155"/>
      <c r="AE4035" s="155"/>
      <c r="AF4035" s="155"/>
      <c r="AG4035" s="155"/>
    </row>
    <row r="4036" spans="1:33" x14ac:dyDescent="0.3">
      <c r="A4036" s="155"/>
      <c r="B4036" s="155"/>
      <c r="C4036" s="155"/>
      <c r="D4036" s="155"/>
      <c r="E4036" s="155"/>
      <c r="F4036" s="155"/>
      <c r="G4036" s="155"/>
      <c r="H4036" s="155"/>
      <c r="I4036" s="155"/>
      <c r="J4036" s="155"/>
      <c r="K4036" s="155"/>
      <c r="L4036" s="155"/>
      <c r="M4036" s="155"/>
      <c r="N4036" s="155"/>
      <c r="O4036" s="155"/>
      <c r="P4036" s="155"/>
      <c r="Q4036" s="155"/>
      <c r="R4036" s="155"/>
      <c r="S4036" s="155"/>
      <c r="T4036" s="155"/>
      <c r="U4036" s="155"/>
      <c r="V4036" s="155"/>
      <c r="W4036" s="155"/>
      <c r="X4036" s="155"/>
      <c r="Y4036" s="155"/>
      <c r="Z4036" s="155"/>
      <c r="AA4036" s="155"/>
      <c r="AB4036" s="155"/>
      <c r="AC4036" s="155"/>
      <c r="AD4036" s="155"/>
      <c r="AE4036" s="155"/>
      <c r="AF4036" s="155"/>
      <c r="AG4036" s="155"/>
    </row>
    <row r="4037" spans="1:33" x14ac:dyDescent="0.3">
      <c r="A4037" s="155"/>
      <c r="B4037" s="155"/>
      <c r="C4037" s="155"/>
      <c r="D4037" s="155"/>
      <c r="E4037" s="155"/>
      <c r="F4037" s="155"/>
      <c r="G4037" s="155"/>
      <c r="H4037" s="155"/>
      <c r="I4037" s="155"/>
      <c r="J4037" s="155"/>
      <c r="K4037" s="155"/>
      <c r="L4037" s="155"/>
      <c r="M4037" s="155"/>
      <c r="N4037" s="155"/>
      <c r="O4037" s="155"/>
      <c r="P4037" s="155"/>
      <c r="Q4037" s="155"/>
      <c r="R4037" s="155"/>
      <c r="S4037" s="155"/>
      <c r="T4037" s="155"/>
      <c r="U4037" s="155"/>
      <c r="V4037" s="155"/>
      <c r="W4037" s="155"/>
      <c r="X4037" s="155"/>
      <c r="Y4037" s="155"/>
      <c r="Z4037" s="155"/>
      <c r="AA4037" s="155"/>
      <c r="AB4037" s="155"/>
      <c r="AC4037" s="155"/>
      <c r="AD4037" s="155"/>
      <c r="AE4037" s="155"/>
      <c r="AF4037" s="155"/>
      <c r="AG4037" s="155"/>
    </row>
    <row r="4038" spans="1:33" x14ac:dyDescent="0.3">
      <c r="A4038" s="155"/>
      <c r="B4038" s="155"/>
      <c r="C4038" s="155"/>
      <c r="D4038" s="155"/>
      <c r="E4038" s="155"/>
      <c r="F4038" s="155"/>
      <c r="G4038" s="155"/>
      <c r="H4038" s="155"/>
      <c r="I4038" s="155"/>
      <c r="J4038" s="155"/>
      <c r="K4038" s="155"/>
      <c r="L4038" s="155"/>
      <c r="M4038" s="155"/>
      <c r="N4038" s="155"/>
      <c r="O4038" s="155"/>
      <c r="P4038" s="155"/>
      <c r="Q4038" s="155"/>
      <c r="R4038" s="155"/>
      <c r="S4038" s="155"/>
      <c r="T4038" s="155"/>
      <c r="U4038" s="155"/>
      <c r="V4038" s="155"/>
      <c r="W4038" s="155"/>
      <c r="X4038" s="155"/>
      <c r="Y4038" s="155"/>
      <c r="Z4038" s="155"/>
      <c r="AA4038" s="155"/>
      <c r="AB4038" s="155"/>
      <c r="AC4038" s="155"/>
      <c r="AD4038" s="155"/>
      <c r="AE4038" s="155"/>
      <c r="AF4038" s="155"/>
      <c r="AG4038" s="155"/>
    </row>
    <row r="4039" spans="1:33" x14ac:dyDescent="0.3">
      <c r="A4039" s="155"/>
      <c r="B4039" s="155"/>
      <c r="C4039" s="155"/>
      <c r="D4039" s="155"/>
      <c r="E4039" s="155"/>
      <c r="F4039" s="155"/>
      <c r="G4039" s="155"/>
      <c r="H4039" s="155"/>
      <c r="I4039" s="155"/>
      <c r="J4039" s="155"/>
      <c r="K4039" s="155"/>
      <c r="L4039" s="155"/>
      <c r="M4039" s="155"/>
      <c r="N4039" s="155"/>
      <c r="O4039" s="155"/>
      <c r="P4039" s="155"/>
      <c r="Q4039" s="155"/>
      <c r="R4039" s="155"/>
      <c r="S4039" s="155"/>
      <c r="T4039" s="155"/>
      <c r="U4039" s="155"/>
      <c r="V4039" s="155"/>
      <c r="W4039" s="155"/>
      <c r="X4039" s="155"/>
      <c r="Y4039" s="155"/>
      <c r="Z4039" s="155"/>
      <c r="AA4039" s="155"/>
      <c r="AB4039" s="155"/>
      <c r="AC4039" s="155"/>
      <c r="AD4039" s="155"/>
      <c r="AE4039" s="155"/>
      <c r="AF4039" s="155"/>
      <c r="AG4039" s="155"/>
    </row>
    <row r="4040" spans="1:33" x14ac:dyDescent="0.3">
      <c r="A4040" s="155"/>
      <c r="B4040" s="155"/>
      <c r="C4040" s="155"/>
      <c r="D4040" s="155"/>
      <c r="E4040" s="155"/>
      <c r="F4040" s="155"/>
      <c r="G4040" s="155"/>
      <c r="H4040" s="155"/>
      <c r="I4040" s="155"/>
      <c r="J4040" s="155"/>
      <c r="K4040" s="155"/>
      <c r="L4040" s="155"/>
      <c r="M4040" s="155"/>
      <c r="N4040" s="155"/>
      <c r="O4040" s="155"/>
      <c r="P4040" s="155"/>
      <c r="Q4040" s="155"/>
      <c r="R4040" s="155"/>
      <c r="S4040" s="155"/>
      <c r="T4040" s="155"/>
      <c r="U4040" s="155"/>
      <c r="V4040" s="155"/>
      <c r="W4040" s="155"/>
      <c r="X4040" s="155"/>
      <c r="Y4040" s="155"/>
      <c r="Z4040" s="155"/>
      <c r="AA4040" s="155"/>
      <c r="AB4040" s="155"/>
      <c r="AC4040" s="155"/>
      <c r="AD4040" s="155"/>
      <c r="AE4040" s="155"/>
      <c r="AF4040" s="155"/>
      <c r="AG4040" s="155"/>
    </row>
    <row r="4041" spans="1:33" x14ac:dyDescent="0.3">
      <c r="A4041" s="155"/>
      <c r="B4041" s="155"/>
      <c r="C4041" s="155"/>
      <c r="D4041" s="155"/>
      <c r="E4041" s="155"/>
      <c r="F4041" s="155"/>
      <c r="G4041" s="155"/>
      <c r="H4041" s="155"/>
      <c r="I4041" s="155"/>
      <c r="J4041" s="155"/>
      <c r="K4041" s="155"/>
      <c r="L4041" s="155"/>
      <c r="M4041" s="155"/>
      <c r="N4041" s="155"/>
      <c r="O4041" s="155"/>
      <c r="P4041" s="155"/>
      <c r="Q4041" s="155"/>
      <c r="R4041" s="155"/>
      <c r="S4041" s="155"/>
      <c r="T4041" s="155"/>
      <c r="U4041" s="155"/>
      <c r="V4041" s="155"/>
      <c r="W4041" s="155"/>
      <c r="X4041" s="155"/>
      <c r="Y4041" s="155"/>
      <c r="Z4041" s="155"/>
      <c r="AA4041" s="155"/>
      <c r="AB4041" s="155"/>
      <c r="AC4041" s="155"/>
      <c r="AD4041" s="155"/>
      <c r="AE4041" s="155"/>
      <c r="AF4041" s="155"/>
      <c r="AG4041" s="155"/>
    </row>
    <row r="4042" spans="1:33" x14ac:dyDescent="0.3">
      <c r="A4042" s="155"/>
      <c r="B4042" s="155"/>
      <c r="C4042" s="155"/>
      <c r="D4042" s="155"/>
      <c r="E4042" s="155"/>
      <c r="F4042" s="155"/>
      <c r="G4042" s="155"/>
      <c r="H4042" s="155"/>
      <c r="I4042" s="155"/>
      <c r="J4042" s="155"/>
      <c r="K4042" s="155"/>
      <c r="L4042" s="155"/>
      <c r="M4042" s="155"/>
      <c r="N4042" s="155"/>
      <c r="O4042" s="155"/>
      <c r="P4042" s="155"/>
      <c r="Q4042" s="155"/>
      <c r="R4042" s="155"/>
      <c r="S4042" s="155"/>
      <c r="T4042" s="155"/>
      <c r="U4042" s="155"/>
      <c r="V4042" s="155"/>
      <c r="W4042" s="155"/>
      <c r="X4042" s="155"/>
      <c r="Y4042" s="155"/>
      <c r="Z4042" s="155"/>
      <c r="AA4042" s="155"/>
      <c r="AB4042" s="155"/>
      <c r="AC4042" s="155"/>
      <c r="AD4042" s="155"/>
      <c r="AE4042" s="155"/>
      <c r="AF4042" s="155"/>
      <c r="AG4042" s="155"/>
    </row>
    <row r="4043" spans="1:33" x14ac:dyDescent="0.3">
      <c r="A4043" s="155"/>
      <c r="B4043" s="155"/>
      <c r="C4043" s="155"/>
      <c r="D4043" s="155"/>
      <c r="E4043" s="155"/>
      <c r="F4043" s="155"/>
      <c r="G4043" s="155"/>
      <c r="H4043" s="155"/>
      <c r="I4043" s="155"/>
      <c r="J4043" s="155"/>
      <c r="K4043" s="155"/>
      <c r="L4043" s="155"/>
      <c r="M4043" s="155"/>
      <c r="N4043" s="155"/>
      <c r="O4043" s="155"/>
      <c r="P4043" s="155"/>
      <c r="Q4043" s="155"/>
      <c r="R4043" s="155"/>
      <c r="S4043" s="155"/>
      <c r="T4043" s="155"/>
      <c r="U4043" s="155"/>
      <c r="V4043" s="155"/>
      <c r="W4043" s="155"/>
      <c r="X4043" s="155"/>
      <c r="Y4043" s="155"/>
      <c r="Z4043" s="155"/>
      <c r="AA4043" s="155"/>
      <c r="AB4043" s="155"/>
      <c r="AC4043" s="155"/>
      <c r="AD4043" s="155"/>
      <c r="AE4043" s="155"/>
      <c r="AF4043" s="155"/>
      <c r="AG4043" s="155"/>
    </row>
    <row r="4044" spans="1:33" x14ac:dyDescent="0.3">
      <c r="A4044" s="155"/>
      <c r="B4044" s="155"/>
      <c r="C4044" s="155"/>
      <c r="D4044" s="155"/>
      <c r="E4044" s="155"/>
      <c r="F4044" s="155"/>
      <c r="G4044" s="155"/>
      <c r="H4044" s="155"/>
      <c r="I4044" s="155"/>
      <c r="J4044" s="155"/>
      <c r="K4044" s="155"/>
      <c r="L4044" s="155"/>
      <c r="M4044" s="155"/>
      <c r="N4044" s="155"/>
      <c r="O4044" s="155"/>
      <c r="P4044" s="155"/>
      <c r="Q4044" s="155"/>
      <c r="R4044" s="155"/>
      <c r="S4044" s="155"/>
      <c r="T4044" s="155"/>
      <c r="U4044" s="155"/>
      <c r="V4044" s="155"/>
      <c r="W4044" s="155"/>
      <c r="X4044" s="155"/>
      <c r="Y4044" s="155"/>
      <c r="Z4044" s="155"/>
      <c r="AA4044" s="155"/>
      <c r="AB4044" s="155"/>
      <c r="AC4044" s="155"/>
      <c r="AD4044" s="155"/>
      <c r="AE4044" s="155"/>
      <c r="AF4044" s="155"/>
      <c r="AG4044" s="155"/>
    </row>
    <row r="4045" spans="1:33" x14ac:dyDescent="0.3">
      <c r="A4045" s="155"/>
      <c r="B4045" s="155"/>
      <c r="C4045" s="155"/>
      <c r="D4045" s="155"/>
      <c r="E4045" s="155"/>
      <c r="F4045" s="155"/>
      <c r="G4045" s="155"/>
      <c r="H4045" s="155"/>
      <c r="I4045" s="155"/>
      <c r="J4045" s="155"/>
      <c r="K4045" s="155"/>
      <c r="L4045" s="155"/>
      <c r="M4045" s="155"/>
      <c r="N4045" s="155"/>
      <c r="O4045" s="155"/>
      <c r="P4045" s="155"/>
      <c r="Q4045" s="155"/>
      <c r="R4045" s="155"/>
      <c r="S4045" s="155"/>
      <c r="T4045" s="155"/>
      <c r="U4045" s="155"/>
      <c r="V4045" s="155"/>
      <c r="W4045" s="155"/>
      <c r="X4045" s="155"/>
      <c r="Y4045" s="155"/>
      <c r="Z4045" s="155"/>
      <c r="AA4045" s="155"/>
      <c r="AB4045" s="155"/>
      <c r="AC4045" s="155"/>
      <c r="AD4045" s="155"/>
      <c r="AE4045" s="155"/>
      <c r="AF4045" s="155"/>
      <c r="AG4045" s="155"/>
    </row>
    <row r="4046" spans="1:33" x14ac:dyDescent="0.3">
      <c r="A4046" s="155"/>
      <c r="B4046" s="155"/>
      <c r="C4046" s="155"/>
      <c r="D4046" s="155"/>
      <c r="E4046" s="155"/>
      <c r="F4046" s="155"/>
      <c r="G4046" s="155"/>
      <c r="H4046" s="155"/>
      <c r="I4046" s="155"/>
      <c r="J4046" s="155"/>
      <c r="K4046" s="155"/>
      <c r="L4046" s="155"/>
      <c r="M4046" s="155"/>
      <c r="N4046" s="155"/>
      <c r="O4046" s="155"/>
      <c r="P4046" s="155"/>
      <c r="Q4046" s="155"/>
      <c r="R4046" s="155"/>
      <c r="S4046" s="155"/>
      <c r="T4046" s="155"/>
      <c r="U4046" s="155"/>
      <c r="V4046" s="155"/>
      <c r="W4046" s="155"/>
      <c r="X4046" s="155"/>
      <c r="Y4046" s="155"/>
      <c r="Z4046" s="155"/>
      <c r="AA4046" s="155"/>
      <c r="AB4046" s="155"/>
      <c r="AC4046" s="155"/>
      <c r="AD4046" s="155"/>
      <c r="AE4046" s="155"/>
      <c r="AF4046" s="155"/>
      <c r="AG4046" s="155"/>
    </row>
    <row r="4047" spans="1:33" x14ac:dyDescent="0.3">
      <c r="A4047" s="155"/>
      <c r="B4047" s="155"/>
      <c r="C4047" s="155"/>
      <c r="D4047" s="155"/>
      <c r="E4047" s="155"/>
      <c r="F4047" s="155"/>
      <c r="G4047" s="155"/>
      <c r="H4047" s="155"/>
      <c r="I4047" s="155"/>
      <c r="J4047" s="155"/>
      <c r="K4047" s="155"/>
      <c r="L4047" s="155"/>
      <c r="M4047" s="155"/>
      <c r="N4047" s="155"/>
      <c r="O4047" s="155"/>
      <c r="P4047" s="155"/>
      <c r="Q4047" s="155"/>
      <c r="R4047" s="155"/>
      <c r="S4047" s="155"/>
      <c r="T4047" s="155"/>
      <c r="U4047" s="155"/>
      <c r="V4047" s="155"/>
      <c r="W4047" s="155"/>
      <c r="X4047" s="155"/>
      <c r="Y4047" s="155"/>
      <c r="Z4047" s="155"/>
      <c r="AA4047" s="155"/>
      <c r="AB4047" s="155"/>
      <c r="AC4047" s="155"/>
      <c r="AD4047" s="155"/>
      <c r="AE4047" s="155"/>
      <c r="AF4047" s="155"/>
      <c r="AG4047" s="155"/>
    </row>
    <row r="4048" spans="1:33" x14ac:dyDescent="0.3">
      <c r="A4048" s="155"/>
      <c r="B4048" s="155"/>
      <c r="C4048" s="155"/>
      <c r="D4048" s="155"/>
      <c r="E4048" s="155"/>
      <c r="F4048" s="155"/>
      <c r="G4048" s="155"/>
      <c r="H4048" s="155"/>
      <c r="I4048" s="155"/>
      <c r="J4048" s="155"/>
      <c r="K4048" s="155"/>
      <c r="L4048" s="155"/>
      <c r="M4048" s="155"/>
      <c r="N4048" s="155"/>
      <c r="O4048" s="155"/>
      <c r="P4048" s="155"/>
      <c r="Q4048" s="155"/>
      <c r="R4048" s="155"/>
      <c r="S4048" s="155"/>
      <c r="T4048" s="155"/>
      <c r="U4048" s="155"/>
      <c r="V4048" s="155"/>
      <c r="W4048" s="155"/>
      <c r="X4048" s="155"/>
      <c r="Y4048" s="155"/>
      <c r="Z4048" s="155"/>
      <c r="AA4048" s="155"/>
      <c r="AB4048" s="155"/>
      <c r="AC4048" s="155"/>
      <c r="AD4048" s="155"/>
      <c r="AE4048" s="155"/>
      <c r="AF4048" s="155"/>
      <c r="AG4048" s="155"/>
    </row>
    <row r="4049" spans="1:33" x14ac:dyDescent="0.3">
      <c r="A4049" s="155"/>
      <c r="B4049" s="155"/>
      <c r="C4049" s="155"/>
      <c r="D4049" s="155"/>
      <c r="E4049" s="155"/>
      <c r="F4049" s="155"/>
      <c r="G4049" s="155"/>
      <c r="H4049" s="155"/>
      <c r="I4049" s="155"/>
      <c r="J4049" s="155"/>
      <c r="K4049" s="155"/>
      <c r="L4049" s="155"/>
      <c r="M4049" s="155"/>
      <c r="N4049" s="155"/>
      <c r="O4049" s="155"/>
      <c r="P4049" s="155"/>
      <c r="Q4049" s="155"/>
      <c r="R4049" s="155"/>
      <c r="S4049" s="155"/>
      <c r="T4049" s="155"/>
      <c r="U4049" s="155"/>
      <c r="V4049" s="155"/>
      <c r="W4049" s="155"/>
      <c r="X4049" s="155"/>
      <c r="Y4049" s="155"/>
      <c r="Z4049" s="155"/>
      <c r="AA4049" s="155"/>
      <c r="AB4049" s="155"/>
      <c r="AC4049" s="155"/>
      <c r="AD4049" s="155"/>
      <c r="AE4049" s="155"/>
      <c r="AF4049" s="155"/>
      <c r="AG4049" s="155"/>
    </row>
    <row r="4050" spans="1:33" x14ac:dyDescent="0.3">
      <c r="A4050" s="155"/>
      <c r="B4050" s="155"/>
      <c r="C4050" s="155"/>
      <c r="D4050" s="155"/>
      <c r="E4050" s="155"/>
      <c r="F4050" s="155"/>
      <c r="G4050" s="155"/>
      <c r="H4050" s="155"/>
      <c r="I4050" s="155"/>
      <c r="J4050" s="155"/>
      <c r="K4050" s="155"/>
      <c r="L4050" s="155"/>
      <c r="M4050" s="155"/>
      <c r="N4050" s="155"/>
      <c r="O4050" s="155"/>
      <c r="P4050" s="155"/>
      <c r="Q4050" s="155"/>
      <c r="R4050" s="155"/>
      <c r="S4050" s="155"/>
      <c r="T4050" s="155"/>
      <c r="U4050" s="155"/>
      <c r="V4050" s="155"/>
      <c r="W4050" s="155"/>
      <c r="X4050" s="155"/>
      <c r="Y4050" s="155"/>
      <c r="Z4050" s="155"/>
      <c r="AA4050" s="155"/>
      <c r="AB4050" s="155"/>
      <c r="AC4050" s="155"/>
      <c r="AD4050" s="155"/>
      <c r="AE4050" s="155"/>
      <c r="AF4050" s="155"/>
      <c r="AG4050" s="155"/>
    </row>
    <row r="4051" spans="1:33" x14ac:dyDescent="0.3">
      <c r="A4051" s="155"/>
      <c r="B4051" s="155"/>
      <c r="C4051" s="155"/>
      <c r="D4051" s="155"/>
      <c r="E4051" s="155"/>
      <c r="F4051" s="155"/>
      <c r="G4051" s="155"/>
      <c r="H4051" s="155"/>
      <c r="I4051" s="155"/>
      <c r="J4051" s="155"/>
      <c r="K4051" s="155"/>
      <c r="L4051" s="155"/>
      <c r="M4051" s="155"/>
      <c r="N4051" s="155"/>
      <c r="O4051" s="155"/>
      <c r="P4051" s="155"/>
      <c r="Q4051" s="155"/>
      <c r="R4051" s="155"/>
      <c r="S4051" s="155"/>
      <c r="T4051" s="155"/>
      <c r="U4051" s="155"/>
      <c r="V4051" s="155"/>
      <c r="W4051" s="155"/>
      <c r="X4051" s="155"/>
      <c r="Y4051" s="155"/>
      <c r="Z4051" s="155"/>
      <c r="AA4051" s="155"/>
      <c r="AB4051" s="155"/>
      <c r="AC4051" s="155"/>
      <c r="AD4051" s="155"/>
      <c r="AE4051" s="155"/>
      <c r="AF4051" s="155"/>
      <c r="AG4051" s="155"/>
    </row>
    <row r="4052" spans="1:33" x14ac:dyDescent="0.3">
      <c r="A4052" s="155"/>
      <c r="B4052" s="155"/>
      <c r="C4052" s="155"/>
      <c r="D4052" s="155"/>
      <c r="E4052" s="155"/>
      <c r="F4052" s="155"/>
      <c r="G4052" s="155"/>
      <c r="H4052" s="155"/>
      <c r="I4052" s="155"/>
      <c r="J4052" s="155"/>
      <c r="K4052" s="155"/>
      <c r="L4052" s="155"/>
      <c r="M4052" s="155"/>
      <c r="N4052" s="155"/>
      <c r="O4052" s="155"/>
      <c r="P4052" s="155"/>
      <c r="Q4052" s="155"/>
      <c r="R4052" s="155"/>
      <c r="S4052" s="155"/>
      <c r="T4052" s="155"/>
      <c r="U4052" s="155"/>
      <c r="V4052" s="155"/>
      <c r="W4052" s="155"/>
      <c r="X4052" s="155"/>
      <c r="Y4052" s="155"/>
      <c r="Z4052" s="155"/>
      <c r="AA4052" s="155"/>
      <c r="AB4052" s="155"/>
      <c r="AC4052" s="155"/>
      <c r="AD4052" s="155"/>
      <c r="AE4052" s="155"/>
      <c r="AF4052" s="155"/>
      <c r="AG4052" s="155"/>
    </row>
    <row r="4053" spans="1:33" x14ac:dyDescent="0.3">
      <c r="A4053" s="155"/>
      <c r="B4053" s="155"/>
      <c r="C4053" s="155"/>
      <c r="D4053" s="155"/>
      <c r="E4053" s="155"/>
      <c r="F4053" s="155"/>
      <c r="G4053" s="155"/>
      <c r="H4053" s="155"/>
      <c r="I4053" s="155"/>
      <c r="J4053" s="155"/>
      <c r="K4053" s="155"/>
      <c r="L4053" s="155"/>
      <c r="M4053" s="155"/>
      <c r="N4053" s="155"/>
      <c r="O4053" s="155"/>
      <c r="P4053" s="155"/>
      <c r="Q4053" s="155"/>
      <c r="R4053" s="155"/>
      <c r="S4053" s="155"/>
      <c r="T4053" s="155"/>
      <c r="U4053" s="155"/>
      <c r="V4053" s="155"/>
      <c r="W4053" s="155"/>
      <c r="X4053" s="155"/>
      <c r="Y4053" s="155"/>
      <c r="Z4053" s="155"/>
      <c r="AA4053" s="155"/>
      <c r="AB4053" s="155"/>
      <c r="AC4053" s="155"/>
      <c r="AD4053" s="155"/>
      <c r="AE4053" s="155"/>
      <c r="AF4053" s="155"/>
      <c r="AG4053" s="155"/>
    </row>
    <row r="4054" spans="1:33" x14ac:dyDescent="0.3">
      <c r="A4054" s="155"/>
      <c r="B4054" s="155"/>
      <c r="C4054" s="155"/>
      <c r="D4054" s="155"/>
      <c r="E4054" s="155"/>
      <c r="F4054" s="155"/>
      <c r="G4054" s="155"/>
      <c r="H4054" s="155"/>
      <c r="I4054" s="155"/>
      <c r="J4054" s="155"/>
      <c r="K4054" s="155"/>
      <c r="L4054" s="155"/>
      <c r="M4054" s="155"/>
      <c r="N4054" s="155"/>
      <c r="O4054" s="155"/>
      <c r="P4054" s="155"/>
      <c r="Q4054" s="155"/>
      <c r="R4054" s="155"/>
      <c r="S4054" s="155"/>
      <c r="T4054" s="155"/>
      <c r="U4054" s="155"/>
      <c r="V4054" s="155"/>
      <c r="W4054" s="155"/>
      <c r="X4054" s="155"/>
      <c r="Y4054" s="155"/>
      <c r="Z4054" s="155"/>
      <c r="AA4054" s="155"/>
      <c r="AB4054" s="155"/>
      <c r="AC4054" s="155"/>
      <c r="AD4054" s="155"/>
      <c r="AE4054" s="155"/>
      <c r="AF4054" s="155"/>
      <c r="AG4054" s="155"/>
    </row>
    <row r="4055" spans="1:33" x14ac:dyDescent="0.3">
      <c r="A4055" s="155"/>
      <c r="B4055" s="155"/>
      <c r="C4055" s="155"/>
      <c r="D4055" s="155"/>
      <c r="E4055" s="155"/>
      <c r="F4055" s="155"/>
      <c r="G4055" s="155"/>
      <c r="H4055" s="155"/>
      <c r="I4055" s="155"/>
      <c r="J4055" s="155"/>
      <c r="K4055" s="155"/>
      <c r="L4055" s="155"/>
      <c r="M4055" s="155"/>
      <c r="N4055" s="155"/>
      <c r="O4055" s="155"/>
      <c r="P4055" s="155"/>
      <c r="Q4055" s="155"/>
      <c r="R4055" s="155"/>
      <c r="S4055" s="155"/>
      <c r="T4055" s="155"/>
      <c r="U4055" s="155"/>
      <c r="V4055" s="155"/>
      <c r="W4055" s="155"/>
      <c r="X4055" s="155"/>
      <c r="Y4055" s="155"/>
      <c r="Z4055" s="155"/>
      <c r="AA4055" s="155"/>
      <c r="AB4055" s="155"/>
      <c r="AC4055" s="155"/>
      <c r="AD4055" s="155"/>
      <c r="AE4055" s="155"/>
      <c r="AF4055" s="155"/>
      <c r="AG4055" s="155"/>
    </row>
    <row r="4056" spans="1:33" x14ac:dyDescent="0.3">
      <c r="A4056" s="155"/>
      <c r="B4056" s="155"/>
      <c r="C4056" s="155"/>
      <c r="D4056" s="155"/>
      <c r="E4056" s="155"/>
      <c r="F4056" s="155"/>
      <c r="G4056" s="155"/>
      <c r="H4056" s="155"/>
      <c r="I4056" s="155"/>
      <c r="J4056" s="155"/>
      <c r="K4056" s="155"/>
      <c r="L4056" s="155"/>
      <c r="M4056" s="155"/>
      <c r="N4056" s="155"/>
      <c r="O4056" s="155"/>
      <c r="P4056" s="155"/>
      <c r="Q4056" s="155"/>
      <c r="R4056" s="155"/>
      <c r="S4056" s="155"/>
      <c r="T4056" s="155"/>
      <c r="U4056" s="155"/>
      <c r="V4056" s="155"/>
      <c r="W4056" s="155"/>
      <c r="X4056" s="155"/>
      <c r="Y4056" s="155"/>
      <c r="Z4056" s="155"/>
      <c r="AA4056" s="155"/>
      <c r="AB4056" s="155"/>
      <c r="AC4056" s="155"/>
      <c r="AD4056" s="155"/>
      <c r="AE4056" s="155"/>
      <c r="AF4056" s="155"/>
      <c r="AG4056" s="155"/>
    </row>
    <row r="4057" spans="1:33" x14ac:dyDescent="0.3">
      <c r="A4057" s="155"/>
      <c r="B4057" s="155"/>
      <c r="C4057" s="155"/>
      <c r="D4057" s="155"/>
      <c r="E4057" s="155"/>
      <c r="F4057" s="155"/>
      <c r="G4057" s="155"/>
      <c r="H4057" s="155"/>
      <c r="I4057" s="155"/>
      <c r="J4057" s="155"/>
      <c r="K4057" s="155"/>
      <c r="L4057" s="155"/>
      <c r="M4057" s="155"/>
      <c r="N4057" s="155"/>
      <c r="O4057" s="155"/>
      <c r="P4057" s="155"/>
      <c r="Q4057" s="155"/>
      <c r="R4057" s="155"/>
      <c r="S4057" s="155"/>
      <c r="T4057" s="155"/>
      <c r="U4057" s="155"/>
      <c r="V4057" s="155"/>
      <c r="W4057" s="155"/>
      <c r="X4057" s="155"/>
      <c r="Y4057" s="155"/>
      <c r="Z4057" s="155"/>
      <c r="AA4057" s="155"/>
      <c r="AB4057" s="155"/>
      <c r="AC4057" s="155"/>
      <c r="AD4057" s="155"/>
      <c r="AE4057" s="155"/>
      <c r="AF4057" s="155"/>
      <c r="AG4057" s="155"/>
    </row>
    <row r="4058" spans="1:33" x14ac:dyDescent="0.3">
      <c r="A4058" s="155"/>
      <c r="B4058" s="155"/>
      <c r="C4058" s="155"/>
      <c r="D4058" s="155"/>
      <c r="E4058" s="155"/>
      <c r="F4058" s="155"/>
      <c r="G4058" s="155"/>
      <c r="H4058" s="155"/>
      <c r="I4058" s="155"/>
      <c r="J4058" s="155"/>
      <c r="K4058" s="155"/>
      <c r="L4058" s="155"/>
      <c r="M4058" s="155"/>
      <c r="N4058" s="155"/>
      <c r="O4058" s="155"/>
      <c r="P4058" s="155"/>
      <c r="Q4058" s="155"/>
      <c r="R4058" s="155"/>
      <c r="S4058" s="155"/>
      <c r="T4058" s="155"/>
      <c r="U4058" s="155"/>
      <c r="V4058" s="155"/>
      <c r="W4058" s="155"/>
      <c r="X4058" s="155"/>
      <c r="Y4058" s="155"/>
      <c r="Z4058" s="155"/>
      <c r="AA4058" s="155"/>
      <c r="AB4058" s="155"/>
      <c r="AC4058" s="155"/>
      <c r="AD4058" s="155"/>
      <c r="AE4058" s="155"/>
      <c r="AF4058" s="155"/>
      <c r="AG4058" s="155"/>
    </row>
    <row r="4059" spans="1:33" x14ac:dyDescent="0.3">
      <c r="A4059" s="155"/>
      <c r="B4059" s="155"/>
      <c r="C4059" s="155"/>
      <c r="D4059" s="155"/>
      <c r="E4059" s="155"/>
      <c r="F4059" s="155"/>
      <c r="G4059" s="155"/>
      <c r="H4059" s="155"/>
      <c r="I4059" s="155"/>
      <c r="J4059" s="155"/>
      <c r="K4059" s="155"/>
      <c r="L4059" s="155"/>
      <c r="M4059" s="155"/>
      <c r="N4059" s="155"/>
      <c r="O4059" s="155"/>
      <c r="P4059" s="155"/>
      <c r="Q4059" s="155"/>
      <c r="R4059" s="155"/>
      <c r="S4059" s="155"/>
      <c r="T4059" s="155"/>
      <c r="U4059" s="155"/>
      <c r="V4059" s="155"/>
      <c r="W4059" s="155"/>
      <c r="X4059" s="155"/>
      <c r="Y4059" s="155"/>
      <c r="Z4059" s="155"/>
      <c r="AA4059" s="155"/>
      <c r="AB4059" s="155"/>
      <c r="AC4059" s="155"/>
      <c r="AD4059" s="155"/>
      <c r="AE4059" s="155"/>
      <c r="AF4059" s="155"/>
      <c r="AG4059" s="155"/>
    </row>
    <row r="4060" spans="1:33" x14ac:dyDescent="0.3">
      <c r="A4060" s="155"/>
      <c r="B4060" s="155"/>
      <c r="C4060" s="155"/>
      <c r="D4060" s="155"/>
      <c r="E4060" s="155"/>
      <c r="F4060" s="155"/>
      <c r="G4060" s="155"/>
      <c r="H4060" s="155"/>
      <c r="I4060" s="155"/>
      <c r="J4060" s="155"/>
      <c r="K4060" s="155"/>
      <c r="L4060" s="155"/>
      <c r="M4060" s="155"/>
      <c r="N4060" s="155"/>
      <c r="O4060" s="155"/>
      <c r="P4060" s="155"/>
      <c r="Q4060" s="155"/>
      <c r="R4060" s="155"/>
      <c r="S4060" s="155"/>
      <c r="T4060" s="155"/>
      <c r="U4060" s="155"/>
      <c r="V4060" s="155"/>
      <c r="W4060" s="155"/>
      <c r="X4060" s="155"/>
      <c r="Y4060" s="155"/>
      <c r="Z4060" s="155"/>
      <c r="AA4060" s="155"/>
      <c r="AB4060" s="155"/>
      <c r="AC4060" s="155"/>
      <c r="AD4060" s="155"/>
      <c r="AE4060" s="155"/>
      <c r="AF4060" s="155"/>
      <c r="AG4060" s="155"/>
    </row>
    <row r="4061" spans="1:33" x14ac:dyDescent="0.3">
      <c r="A4061" s="155"/>
      <c r="B4061" s="155"/>
      <c r="C4061" s="155"/>
      <c r="D4061" s="155"/>
      <c r="E4061" s="155"/>
      <c r="F4061" s="155"/>
      <c r="G4061" s="155"/>
      <c r="H4061" s="155"/>
      <c r="I4061" s="155"/>
      <c r="J4061" s="155"/>
      <c r="K4061" s="155"/>
      <c r="L4061" s="155"/>
      <c r="M4061" s="155"/>
      <c r="N4061" s="155"/>
      <c r="O4061" s="155"/>
      <c r="P4061" s="155"/>
      <c r="Q4061" s="155"/>
      <c r="R4061" s="155"/>
      <c r="S4061" s="155"/>
      <c r="T4061" s="155"/>
      <c r="U4061" s="155"/>
      <c r="V4061" s="155"/>
      <c r="W4061" s="155"/>
      <c r="X4061" s="155"/>
      <c r="Y4061" s="155"/>
      <c r="Z4061" s="155"/>
      <c r="AA4061" s="155"/>
      <c r="AB4061" s="155"/>
      <c r="AC4061" s="155"/>
      <c r="AD4061" s="155"/>
      <c r="AE4061" s="155"/>
      <c r="AF4061" s="155"/>
      <c r="AG4061" s="155"/>
    </row>
    <row r="4062" spans="1:33" x14ac:dyDescent="0.3">
      <c r="A4062" s="155"/>
      <c r="B4062" s="155"/>
      <c r="C4062" s="155"/>
      <c r="D4062" s="155"/>
      <c r="E4062" s="155"/>
      <c r="F4062" s="155"/>
      <c r="G4062" s="155"/>
      <c r="H4062" s="155"/>
      <c r="I4062" s="155"/>
      <c r="J4062" s="155"/>
      <c r="K4062" s="155"/>
      <c r="L4062" s="155"/>
      <c r="M4062" s="155"/>
      <c r="N4062" s="155"/>
      <c r="O4062" s="155"/>
      <c r="P4062" s="155"/>
      <c r="Q4062" s="155"/>
      <c r="R4062" s="155"/>
      <c r="S4062" s="155"/>
      <c r="T4062" s="155"/>
      <c r="U4062" s="155"/>
      <c r="V4062" s="155"/>
      <c r="W4062" s="155"/>
      <c r="X4062" s="155"/>
      <c r="Y4062" s="155"/>
      <c r="Z4062" s="155"/>
      <c r="AA4062" s="155"/>
      <c r="AB4062" s="155"/>
      <c r="AC4062" s="155"/>
      <c r="AD4062" s="155"/>
      <c r="AE4062" s="155"/>
      <c r="AF4062" s="155"/>
      <c r="AG4062" s="155"/>
    </row>
    <row r="4063" spans="1:33" x14ac:dyDescent="0.3">
      <c r="A4063" s="155"/>
      <c r="B4063" s="155"/>
      <c r="C4063" s="155"/>
      <c r="D4063" s="155"/>
      <c r="E4063" s="155"/>
      <c r="F4063" s="155"/>
      <c r="G4063" s="155"/>
      <c r="H4063" s="155"/>
      <c r="I4063" s="155"/>
      <c r="J4063" s="155"/>
      <c r="K4063" s="155"/>
      <c r="L4063" s="155"/>
      <c r="M4063" s="155"/>
      <c r="N4063" s="155"/>
      <c r="O4063" s="155"/>
      <c r="P4063" s="155"/>
      <c r="Q4063" s="155"/>
      <c r="R4063" s="155"/>
      <c r="S4063" s="155"/>
      <c r="T4063" s="155"/>
      <c r="U4063" s="155"/>
      <c r="V4063" s="155"/>
      <c r="W4063" s="155"/>
      <c r="X4063" s="155"/>
      <c r="Y4063" s="155"/>
      <c r="Z4063" s="155"/>
      <c r="AA4063" s="155"/>
      <c r="AB4063" s="155"/>
      <c r="AC4063" s="155"/>
      <c r="AD4063" s="155"/>
      <c r="AE4063" s="155"/>
      <c r="AF4063" s="155"/>
      <c r="AG4063" s="155"/>
    </row>
    <row r="4064" spans="1:33" x14ac:dyDescent="0.3">
      <c r="A4064" s="155"/>
      <c r="B4064" s="155"/>
      <c r="C4064" s="155"/>
      <c r="D4064" s="155"/>
      <c r="E4064" s="155"/>
      <c r="F4064" s="155"/>
      <c r="G4064" s="155"/>
      <c r="H4064" s="155"/>
      <c r="I4064" s="155"/>
      <c r="J4064" s="155"/>
      <c r="K4064" s="155"/>
      <c r="L4064" s="155"/>
      <c r="M4064" s="155"/>
      <c r="N4064" s="155"/>
      <c r="O4064" s="155"/>
      <c r="P4064" s="155"/>
      <c r="Q4064" s="155"/>
      <c r="R4064" s="155"/>
      <c r="S4064" s="155"/>
      <c r="T4064" s="155"/>
      <c r="U4064" s="155"/>
      <c r="V4064" s="155"/>
      <c r="W4064" s="155"/>
      <c r="X4064" s="155"/>
      <c r="Y4064" s="155"/>
      <c r="Z4064" s="155"/>
      <c r="AA4064" s="155"/>
      <c r="AB4064" s="155"/>
      <c r="AC4064" s="155"/>
      <c r="AD4064" s="155"/>
      <c r="AE4064" s="155"/>
      <c r="AF4064" s="155"/>
      <c r="AG4064" s="155"/>
    </row>
    <row r="4065" spans="1:33" x14ac:dyDescent="0.3">
      <c r="A4065" s="155"/>
      <c r="B4065" s="155"/>
      <c r="C4065" s="155"/>
      <c r="D4065" s="155"/>
      <c r="E4065" s="155"/>
      <c r="F4065" s="155"/>
      <c r="G4065" s="155"/>
      <c r="H4065" s="155"/>
      <c r="I4065" s="155"/>
      <c r="J4065" s="155"/>
      <c r="K4065" s="155"/>
      <c r="L4065" s="155"/>
      <c r="M4065" s="155"/>
      <c r="N4065" s="155"/>
      <c r="O4065" s="155"/>
      <c r="P4065" s="155"/>
      <c r="Q4065" s="155"/>
      <c r="R4065" s="155"/>
      <c r="S4065" s="155"/>
      <c r="T4065" s="155"/>
      <c r="U4065" s="155"/>
      <c r="V4065" s="155"/>
      <c r="W4065" s="155"/>
      <c r="X4065" s="155"/>
      <c r="Y4065" s="155"/>
      <c r="Z4065" s="155"/>
      <c r="AA4065" s="155"/>
      <c r="AB4065" s="155"/>
      <c r="AC4065" s="155"/>
      <c r="AD4065" s="155"/>
      <c r="AE4065" s="155"/>
      <c r="AF4065" s="155"/>
      <c r="AG4065" s="155"/>
    </row>
    <row r="4066" spans="1:33" x14ac:dyDescent="0.3">
      <c r="A4066" s="155"/>
      <c r="B4066" s="155"/>
      <c r="C4066" s="155"/>
      <c r="D4066" s="155"/>
      <c r="E4066" s="155"/>
      <c r="F4066" s="155"/>
      <c r="G4066" s="155"/>
      <c r="H4066" s="155"/>
      <c r="I4066" s="155"/>
      <c r="J4066" s="155"/>
      <c r="K4066" s="155"/>
      <c r="L4066" s="155"/>
      <c r="M4066" s="155"/>
      <c r="N4066" s="155"/>
      <c r="O4066" s="155"/>
      <c r="P4066" s="155"/>
      <c r="Q4066" s="155"/>
      <c r="R4066" s="155"/>
      <c r="S4066" s="155"/>
      <c r="T4066" s="155"/>
      <c r="U4066" s="155"/>
      <c r="V4066" s="155"/>
      <c r="W4066" s="155"/>
      <c r="X4066" s="155"/>
      <c r="Y4066" s="155"/>
      <c r="Z4066" s="155"/>
      <c r="AA4066" s="155"/>
      <c r="AB4066" s="155"/>
      <c r="AC4066" s="155"/>
      <c r="AD4066" s="155"/>
      <c r="AE4066" s="155"/>
      <c r="AF4066" s="155"/>
      <c r="AG4066" s="155"/>
    </row>
    <row r="4067" spans="1:33" x14ac:dyDescent="0.3">
      <c r="A4067" s="155"/>
      <c r="B4067" s="155"/>
      <c r="C4067" s="155"/>
      <c r="D4067" s="155"/>
      <c r="E4067" s="155"/>
      <c r="F4067" s="155"/>
      <c r="G4067" s="155"/>
      <c r="H4067" s="155"/>
      <c r="I4067" s="155"/>
      <c r="J4067" s="155"/>
      <c r="K4067" s="155"/>
      <c r="L4067" s="155"/>
      <c r="M4067" s="155"/>
      <c r="N4067" s="155"/>
      <c r="O4067" s="155"/>
      <c r="P4067" s="155"/>
      <c r="Q4067" s="155"/>
      <c r="R4067" s="155"/>
      <c r="S4067" s="155"/>
      <c r="T4067" s="155"/>
      <c r="U4067" s="155"/>
      <c r="V4067" s="155"/>
      <c r="W4067" s="155"/>
      <c r="X4067" s="155"/>
      <c r="Y4067" s="155"/>
      <c r="Z4067" s="155"/>
      <c r="AA4067" s="155"/>
      <c r="AB4067" s="155"/>
      <c r="AC4067" s="155"/>
      <c r="AD4067" s="155"/>
      <c r="AE4067" s="155"/>
      <c r="AF4067" s="155"/>
      <c r="AG4067" s="155"/>
    </row>
    <row r="4068" spans="1:33" x14ac:dyDescent="0.3">
      <c r="A4068" s="155"/>
      <c r="B4068" s="155"/>
      <c r="C4068" s="155"/>
      <c r="D4068" s="155"/>
      <c r="E4068" s="155"/>
      <c r="F4068" s="155"/>
      <c r="G4068" s="155"/>
      <c r="H4068" s="155"/>
      <c r="I4068" s="155"/>
      <c r="J4068" s="155"/>
      <c r="K4068" s="155"/>
      <c r="L4068" s="155"/>
      <c r="M4068" s="155"/>
      <c r="N4068" s="155"/>
      <c r="O4068" s="155"/>
      <c r="P4068" s="155"/>
      <c r="Q4068" s="155"/>
      <c r="R4068" s="155"/>
      <c r="S4068" s="155"/>
      <c r="T4068" s="155"/>
      <c r="U4068" s="155"/>
      <c r="V4068" s="155"/>
      <c r="W4068" s="155"/>
      <c r="X4068" s="155"/>
      <c r="Y4068" s="155"/>
      <c r="Z4068" s="155"/>
      <c r="AA4068" s="155"/>
      <c r="AB4068" s="155"/>
      <c r="AC4068" s="155"/>
      <c r="AD4068" s="155"/>
      <c r="AE4068" s="155"/>
      <c r="AF4068" s="155"/>
      <c r="AG4068" s="155"/>
    </row>
    <row r="4069" spans="1:33" x14ac:dyDescent="0.3">
      <c r="A4069" s="155"/>
      <c r="B4069" s="155"/>
      <c r="C4069" s="155"/>
      <c r="D4069" s="155"/>
      <c r="E4069" s="155"/>
      <c r="F4069" s="155"/>
      <c r="G4069" s="155"/>
      <c r="H4069" s="155"/>
      <c r="I4069" s="155"/>
      <c r="J4069" s="155"/>
      <c r="K4069" s="155"/>
      <c r="L4069" s="155"/>
      <c r="M4069" s="155"/>
      <c r="N4069" s="155"/>
      <c r="O4069" s="155"/>
      <c r="P4069" s="155"/>
      <c r="Q4069" s="155"/>
      <c r="R4069" s="155"/>
      <c r="S4069" s="155"/>
      <c r="T4069" s="155"/>
      <c r="U4069" s="155"/>
      <c r="V4069" s="155"/>
      <c r="W4069" s="155"/>
      <c r="X4069" s="155"/>
      <c r="Y4069" s="155"/>
      <c r="Z4069" s="155"/>
      <c r="AA4069" s="155"/>
      <c r="AB4069" s="155"/>
      <c r="AC4069" s="155"/>
      <c r="AD4069" s="155"/>
      <c r="AE4069" s="155"/>
      <c r="AF4069" s="155"/>
      <c r="AG4069" s="155"/>
    </row>
    <row r="4070" spans="1:33" x14ac:dyDescent="0.3">
      <c r="A4070" s="155"/>
      <c r="B4070" s="155"/>
      <c r="C4070" s="155"/>
      <c r="D4070" s="155"/>
      <c r="E4070" s="155"/>
      <c r="F4070" s="155"/>
      <c r="G4070" s="155"/>
      <c r="H4070" s="155"/>
      <c r="I4070" s="155"/>
      <c r="J4070" s="155"/>
      <c r="K4070" s="155"/>
      <c r="L4070" s="155"/>
      <c r="M4070" s="155"/>
      <c r="N4070" s="155"/>
      <c r="O4070" s="155"/>
      <c r="P4070" s="155"/>
      <c r="Q4070" s="155"/>
      <c r="R4070" s="155"/>
      <c r="S4070" s="155"/>
      <c r="T4070" s="155"/>
      <c r="U4070" s="155"/>
      <c r="V4070" s="155"/>
      <c r="W4070" s="155"/>
      <c r="X4070" s="155"/>
      <c r="Y4070" s="155"/>
      <c r="Z4070" s="155"/>
      <c r="AA4070" s="155"/>
      <c r="AB4070" s="155"/>
      <c r="AC4070" s="155"/>
      <c r="AD4070" s="155"/>
      <c r="AE4070" s="155"/>
      <c r="AF4070" s="155"/>
      <c r="AG4070" s="155"/>
    </row>
    <row r="4071" spans="1:33" x14ac:dyDescent="0.3">
      <c r="A4071" s="155"/>
      <c r="B4071" s="155"/>
      <c r="C4071" s="155"/>
      <c r="D4071" s="155"/>
      <c r="E4071" s="155"/>
      <c r="F4071" s="155"/>
      <c r="G4071" s="155"/>
      <c r="H4071" s="155"/>
      <c r="I4071" s="155"/>
      <c r="J4071" s="155"/>
      <c r="K4071" s="155"/>
      <c r="L4071" s="155"/>
      <c r="M4071" s="155"/>
      <c r="N4071" s="155"/>
      <c r="O4071" s="155"/>
      <c r="P4071" s="155"/>
      <c r="Q4071" s="155"/>
      <c r="R4071" s="155"/>
      <c r="S4071" s="155"/>
      <c r="T4071" s="155"/>
      <c r="U4071" s="155"/>
      <c r="V4071" s="155"/>
      <c r="W4071" s="155"/>
      <c r="X4071" s="155"/>
      <c r="Y4071" s="155"/>
      <c r="Z4071" s="155"/>
      <c r="AA4071" s="155"/>
      <c r="AB4071" s="155"/>
      <c r="AC4071" s="155"/>
      <c r="AD4071" s="155"/>
      <c r="AE4071" s="155"/>
      <c r="AF4071" s="155"/>
      <c r="AG4071" s="155"/>
    </row>
    <row r="4072" spans="1:33" x14ac:dyDescent="0.3">
      <c r="A4072" s="155"/>
      <c r="B4072" s="155"/>
      <c r="C4072" s="155"/>
      <c r="D4072" s="155"/>
      <c r="E4072" s="155"/>
      <c r="F4072" s="155"/>
      <c r="G4072" s="155"/>
      <c r="H4072" s="155"/>
      <c r="I4072" s="155"/>
      <c r="J4072" s="155"/>
      <c r="K4072" s="155"/>
      <c r="L4072" s="155"/>
      <c r="M4072" s="155"/>
      <c r="N4072" s="155"/>
      <c r="O4072" s="155"/>
      <c r="P4072" s="155"/>
      <c r="Q4072" s="155"/>
      <c r="R4072" s="155"/>
      <c r="S4072" s="155"/>
      <c r="T4072" s="155"/>
      <c r="U4072" s="155"/>
      <c r="V4072" s="155"/>
      <c r="W4072" s="155"/>
      <c r="X4072" s="155"/>
      <c r="Y4072" s="155"/>
      <c r="Z4072" s="155"/>
      <c r="AA4072" s="155"/>
      <c r="AB4072" s="155"/>
      <c r="AC4072" s="155"/>
      <c r="AD4072" s="155"/>
      <c r="AE4072" s="155"/>
      <c r="AF4072" s="155"/>
      <c r="AG4072" s="155"/>
    </row>
    <row r="4073" spans="1:33" x14ac:dyDescent="0.3">
      <c r="A4073" s="155"/>
      <c r="B4073" s="155"/>
      <c r="C4073" s="155"/>
      <c r="D4073" s="155"/>
      <c r="E4073" s="155"/>
      <c r="F4073" s="155"/>
      <c r="G4073" s="155"/>
      <c r="H4073" s="155"/>
      <c r="I4073" s="155"/>
      <c r="J4073" s="155"/>
      <c r="K4073" s="155"/>
      <c r="L4073" s="155"/>
      <c r="M4073" s="155"/>
      <c r="N4073" s="155"/>
      <c r="O4073" s="155"/>
      <c r="P4073" s="155"/>
      <c r="Q4073" s="155"/>
      <c r="R4073" s="155"/>
      <c r="S4073" s="155"/>
      <c r="T4073" s="155"/>
      <c r="U4073" s="155"/>
      <c r="V4073" s="155"/>
      <c r="W4073" s="155"/>
      <c r="X4073" s="155"/>
      <c r="Y4073" s="155"/>
      <c r="Z4073" s="155"/>
      <c r="AA4073" s="155"/>
      <c r="AB4073" s="155"/>
      <c r="AC4073" s="155"/>
      <c r="AD4073" s="155"/>
      <c r="AE4073" s="155"/>
      <c r="AF4073" s="155"/>
      <c r="AG4073" s="155"/>
    </row>
    <row r="4074" spans="1:33" x14ac:dyDescent="0.3">
      <c r="A4074" s="155"/>
      <c r="B4074" s="155"/>
      <c r="C4074" s="155"/>
      <c r="D4074" s="155"/>
      <c r="E4074" s="155"/>
      <c r="F4074" s="155"/>
      <c r="G4074" s="155"/>
      <c r="H4074" s="155"/>
      <c r="I4074" s="155"/>
      <c r="J4074" s="155"/>
      <c r="K4074" s="155"/>
      <c r="L4074" s="155"/>
      <c r="M4074" s="155"/>
      <c r="N4074" s="155"/>
      <c r="O4074" s="155"/>
      <c r="P4074" s="155"/>
      <c r="Q4074" s="155"/>
      <c r="R4074" s="155"/>
      <c r="S4074" s="155"/>
      <c r="T4074" s="155"/>
      <c r="U4074" s="155"/>
      <c r="V4074" s="155"/>
      <c r="W4074" s="155"/>
      <c r="X4074" s="155"/>
      <c r="Y4074" s="155"/>
      <c r="Z4074" s="155"/>
      <c r="AA4074" s="155"/>
      <c r="AB4074" s="155"/>
      <c r="AC4074" s="155"/>
      <c r="AD4074" s="155"/>
      <c r="AE4074" s="155"/>
      <c r="AF4074" s="155"/>
      <c r="AG4074" s="155"/>
    </row>
    <row r="4075" spans="1:33" x14ac:dyDescent="0.3">
      <c r="A4075" s="155"/>
      <c r="B4075" s="155"/>
      <c r="C4075" s="155"/>
      <c r="D4075" s="155"/>
      <c r="E4075" s="155"/>
      <c r="F4075" s="155"/>
      <c r="G4075" s="155"/>
      <c r="H4075" s="155"/>
      <c r="I4075" s="155"/>
      <c r="J4075" s="155"/>
      <c r="K4075" s="155"/>
      <c r="L4075" s="155"/>
      <c r="M4075" s="155"/>
      <c r="N4075" s="155"/>
      <c r="O4075" s="155"/>
      <c r="P4075" s="155"/>
      <c r="Q4075" s="155"/>
      <c r="R4075" s="155"/>
      <c r="S4075" s="155"/>
      <c r="T4075" s="155"/>
      <c r="U4075" s="155"/>
      <c r="V4075" s="155"/>
      <c r="W4075" s="155"/>
      <c r="X4075" s="155"/>
      <c r="Y4075" s="155"/>
      <c r="Z4075" s="155"/>
      <c r="AA4075" s="155"/>
      <c r="AB4075" s="155"/>
      <c r="AC4075" s="155"/>
      <c r="AD4075" s="155"/>
      <c r="AE4075" s="155"/>
      <c r="AF4075" s="155"/>
      <c r="AG4075" s="155"/>
    </row>
    <row r="4076" spans="1:33" x14ac:dyDescent="0.3">
      <c r="A4076" s="155"/>
      <c r="B4076" s="155"/>
      <c r="C4076" s="155"/>
      <c r="D4076" s="155"/>
      <c r="E4076" s="155"/>
      <c r="F4076" s="155"/>
      <c r="G4076" s="155"/>
      <c r="H4076" s="155"/>
      <c r="I4076" s="155"/>
      <c r="J4076" s="155"/>
      <c r="K4076" s="155"/>
      <c r="L4076" s="155"/>
      <c r="M4076" s="155"/>
      <c r="N4076" s="155"/>
      <c r="O4076" s="155"/>
      <c r="P4076" s="155"/>
      <c r="Q4076" s="155"/>
      <c r="R4076" s="155"/>
      <c r="S4076" s="155"/>
      <c r="T4076" s="155"/>
      <c r="U4076" s="155"/>
      <c r="V4076" s="155"/>
      <c r="W4076" s="155"/>
      <c r="X4076" s="155"/>
      <c r="Y4076" s="155"/>
      <c r="Z4076" s="155"/>
      <c r="AA4076" s="155"/>
      <c r="AB4076" s="155"/>
      <c r="AC4076" s="155"/>
      <c r="AD4076" s="155"/>
      <c r="AE4076" s="155"/>
      <c r="AF4076" s="155"/>
      <c r="AG4076" s="155"/>
    </row>
    <row r="4077" spans="1:33" x14ac:dyDescent="0.3">
      <c r="A4077" s="155"/>
      <c r="B4077" s="155"/>
      <c r="C4077" s="155"/>
      <c r="D4077" s="155"/>
      <c r="E4077" s="155"/>
      <c r="F4077" s="155"/>
      <c r="G4077" s="155"/>
      <c r="H4077" s="155"/>
      <c r="I4077" s="155"/>
      <c r="J4077" s="155"/>
      <c r="K4077" s="155"/>
      <c r="L4077" s="155"/>
      <c r="M4077" s="155"/>
      <c r="N4077" s="155"/>
      <c r="O4077" s="155"/>
      <c r="P4077" s="155"/>
      <c r="Q4077" s="155"/>
      <c r="R4077" s="155"/>
      <c r="S4077" s="155"/>
      <c r="T4077" s="155"/>
      <c r="U4077" s="155"/>
      <c r="V4077" s="155"/>
      <c r="W4077" s="155"/>
      <c r="X4077" s="155"/>
      <c r="Y4077" s="155"/>
      <c r="Z4077" s="155"/>
      <c r="AA4077" s="155"/>
      <c r="AB4077" s="155"/>
      <c r="AC4077" s="155"/>
      <c r="AD4077" s="155"/>
      <c r="AE4077" s="155"/>
      <c r="AF4077" s="155"/>
      <c r="AG4077" s="155"/>
    </row>
    <row r="4078" spans="1:33" x14ac:dyDescent="0.3">
      <c r="A4078" s="155"/>
      <c r="B4078" s="155"/>
      <c r="C4078" s="155"/>
      <c r="D4078" s="155"/>
      <c r="E4078" s="155"/>
      <c r="F4078" s="155"/>
      <c r="G4078" s="155"/>
      <c r="H4078" s="155"/>
      <c r="I4078" s="155"/>
      <c r="J4078" s="155"/>
      <c r="K4078" s="155"/>
      <c r="L4078" s="155"/>
      <c r="M4078" s="155"/>
      <c r="N4078" s="155"/>
      <c r="O4078" s="155"/>
      <c r="P4078" s="155"/>
      <c r="Q4078" s="155"/>
      <c r="R4078" s="155"/>
      <c r="S4078" s="155"/>
      <c r="T4078" s="155"/>
      <c r="U4078" s="155"/>
      <c r="V4078" s="155"/>
      <c r="W4078" s="155"/>
      <c r="X4078" s="155"/>
      <c r="Y4078" s="155"/>
      <c r="Z4078" s="155"/>
      <c r="AA4078" s="155"/>
      <c r="AB4078" s="155"/>
      <c r="AC4078" s="155"/>
      <c r="AD4078" s="155"/>
      <c r="AE4078" s="155"/>
      <c r="AF4078" s="155"/>
      <c r="AG4078" s="155"/>
    </row>
    <row r="4079" spans="1:33" x14ac:dyDescent="0.3">
      <c r="A4079" s="155"/>
      <c r="B4079" s="155"/>
      <c r="C4079" s="155"/>
      <c r="D4079" s="155"/>
      <c r="E4079" s="155"/>
      <c r="F4079" s="155"/>
      <c r="G4079" s="155"/>
      <c r="H4079" s="155"/>
      <c r="I4079" s="155"/>
      <c r="J4079" s="155"/>
      <c r="K4079" s="155"/>
      <c r="L4079" s="155"/>
      <c r="M4079" s="155"/>
      <c r="N4079" s="155"/>
      <c r="O4079" s="155"/>
      <c r="P4079" s="155"/>
      <c r="Q4079" s="155"/>
      <c r="R4079" s="155"/>
      <c r="S4079" s="155"/>
      <c r="T4079" s="155"/>
      <c r="U4079" s="155"/>
      <c r="V4079" s="155"/>
      <c r="W4079" s="155"/>
      <c r="X4079" s="155"/>
      <c r="Y4079" s="155"/>
      <c r="Z4079" s="155"/>
      <c r="AA4079" s="155"/>
      <c r="AB4079" s="155"/>
      <c r="AC4079" s="155"/>
      <c r="AD4079" s="155"/>
      <c r="AE4079" s="155"/>
      <c r="AF4079" s="155"/>
      <c r="AG4079" s="155"/>
    </row>
    <row r="4080" spans="1:33" x14ac:dyDescent="0.3">
      <c r="A4080" s="155"/>
      <c r="B4080" s="155"/>
      <c r="C4080" s="155"/>
      <c r="D4080" s="155"/>
      <c r="E4080" s="155"/>
      <c r="F4080" s="155"/>
      <c r="G4080" s="155"/>
      <c r="H4080" s="155"/>
      <c r="I4080" s="155"/>
      <c r="J4080" s="155"/>
      <c r="K4080" s="155"/>
      <c r="L4080" s="155"/>
      <c r="M4080" s="155"/>
      <c r="N4080" s="155"/>
      <c r="O4080" s="155"/>
      <c r="P4080" s="155"/>
      <c r="Q4080" s="155"/>
      <c r="R4080" s="155"/>
      <c r="S4080" s="155"/>
      <c r="T4080" s="155"/>
      <c r="U4080" s="155"/>
      <c r="V4080" s="155"/>
      <c r="W4080" s="155"/>
      <c r="X4080" s="155"/>
      <c r="Y4080" s="155"/>
      <c r="Z4080" s="155"/>
      <c r="AA4080" s="155"/>
      <c r="AB4080" s="155"/>
      <c r="AC4080" s="155"/>
      <c r="AD4080" s="155"/>
      <c r="AE4080" s="155"/>
      <c r="AF4080" s="155"/>
      <c r="AG4080" s="155"/>
    </row>
    <row r="4081" spans="1:33" x14ac:dyDescent="0.3">
      <c r="A4081" s="155"/>
      <c r="B4081" s="155"/>
      <c r="C4081" s="155"/>
      <c r="D4081" s="155"/>
      <c r="E4081" s="155"/>
      <c r="F4081" s="155"/>
      <c r="G4081" s="155"/>
      <c r="H4081" s="155"/>
      <c r="I4081" s="155"/>
      <c r="J4081" s="155"/>
      <c r="K4081" s="155"/>
      <c r="L4081" s="155"/>
      <c r="M4081" s="155"/>
      <c r="N4081" s="155"/>
      <c r="O4081" s="155"/>
      <c r="P4081" s="155"/>
      <c r="Q4081" s="155"/>
      <c r="R4081" s="155"/>
      <c r="S4081" s="155"/>
      <c r="T4081" s="155"/>
      <c r="U4081" s="155"/>
      <c r="V4081" s="155"/>
      <c r="W4081" s="155"/>
      <c r="X4081" s="155"/>
      <c r="Y4081" s="155"/>
      <c r="Z4081" s="155"/>
      <c r="AA4081" s="155"/>
      <c r="AB4081" s="155"/>
      <c r="AC4081" s="155"/>
      <c r="AD4081" s="155"/>
      <c r="AE4081" s="155"/>
      <c r="AF4081" s="155"/>
      <c r="AG4081" s="155"/>
    </row>
    <row r="4082" spans="1:33" x14ac:dyDescent="0.3">
      <c r="A4082" s="155"/>
      <c r="B4082" s="155"/>
      <c r="C4082" s="155"/>
      <c r="D4082" s="155"/>
      <c r="E4082" s="155"/>
      <c r="F4082" s="155"/>
      <c r="G4082" s="155"/>
      <c r="H4082" s="155"/>
      <c r="I4082" s="155"/>
      <c r="J4082" s="155"/>
      <c r="K4082" s="155"/>
      <c r="L4082" s="155"/>
      <c r="M4082" s="155"/>
      <c r="N4082" s="155"/>
      <c r="O4082" s="155"/>
      <c r="P4082" s="155"/>
      <c r="Q4082" s="155"/>
      <c r="R4082" s="155"/>
      <c r="S4082" s="155"/>
      <c r="T4082" s="155"/>
      <c r="U4082" s="155"/>
      <c r="V4082" s="155"/>
      <c r="W4082" s="155"/>
      <c r="X4082" s="155"/>
      <c r="Y4082" s="155"/>
      <c r="Z4082" s="155"/>
      <c r="AA4082" s="155"/>
      <c r="AB4082" s="155"/>
      <c r="AC4082" s="155"/>
      <c r="AD4082" s="155"/>
      <c r="AE4082" s="155"/>
      <c r="AF4082" s="155"/>
      <c r="AG4082" s="155"/>
    </row>
    <row r="4083" spans="1:33" x14ac:dyDescent="0.3">
      <c r="A4083" s="155"/>
      <c r="B4083" s="155"/>
      <c r="C4083" s="155"/>
      <c r="D4083" s="155"/>
      <c r="E4083" s="155"/>
      <c r="F4083" s="155"/>
      <c r="G4083" s="155"/>
      <c r="H4083" s="155"/>
      <c r="I4083" s="155"/>
      <c r="J4083" s="155"/>
      <c r="K4083" s="155"/>
      <c r="L4083" s="155"/>
      <c r="M4083" s="155"/>
      <c r="N4083" s="155"/>
      <c r="O4083" s="155"/>
      <c r="P4083" s="155"/>
      <c r="Q4083" s="155"/>
      <c r="R4083" s="155"/>
      <c r="S4083" s="155"/>
      <c r="T4083" s="155"/>
      <c r="U4083" s="155"/>
      <c r="V4083" s="155"/>
      <c r="W4083" s="155"/>
      <c r="X4083" s="155"/>
      <c r="Y4083" s="155"/>
      <c r="Z4083" s="155"/>
      <c r="AA4083" s="155"/>
      <c r="AB4083" s="155"/>
      <c r="AC4083" s="155"/>
      <c r="AD4083" s="155"/>
      <c r="AE4083" s="155"/>
      <c r="AF4083" s="155"/>
      <c r="AG4083" s="155"/>
    </row>
    <row r="4084" spans="1:33" x14ac:dyDescent="0.3">
      <c r="A4084" s="155"/>
      <c r="B4084" s="155"/>
      <c r="C4084" s="155"/>
      <c r="D4084" s="155"/>
      <c r="E4084" s="155"/>
      <c r="F4084" s="155"/>
      <c r="G4084" s="155"/>
      <c r="H4084" s="155"/>
      <c r="I4084" s="155"/>
      <c r="J4084" s="155"/>
      <c r="K4084" s="155"/>
      <c r="L4084" s="155"/>
      <c r="M4084" s="155"/>
      <c r="N4084" s="155"/>
      <c r="O4084" s="155"/>
      <c r="P4084" s="155"/>
      <c r="Q4084" s="155"/>
      <c r="R4084" s="155"/>
      <c r="S4084" s="155"/>
      <c r="T4084" s="155"/>
      <c r="U4084" s="155"/>
      <c r="V4084" s="155"/>
      <c r="W4084" s="155"/>
      <c r="X4084" s="155"/>
      <c r="Y4084" s="155"/>
      <c r="Z4084" s="155"/>
      <c r="AA4084" s="155"/>
      <c r="AB4084" s="155"/>
      <c r="AC4084" s="155"/>
      <c r="AD4084" s="155"/>
      <c r="AE4084" s="155"/>
      <c r="AF4084" s="155"/>
      <c r="AG4084" s="155"/>
    </row>
    <row r="4085" spans="1:33" x14ac:dyDescent="0.3">
      <c r="A4085" s="155"/>
      <c r="B4085" s="155"/>
      <c r="C4085" s="155"/>
      <c r="D4085" s="155"/>
      <c r="E4085" s="155"/>
      <c r="F4085" s="155"/>
      <c r="G4085" s="155"/>
      <c r="H4085" s="155"/>
      <c r="I4085" s="155"/>
      <c r="J4085" s="155"/>
      <c r="K4085" s="155"/>
      <c r="L4085" s="155"/>
      <c r="M4085" s="155"/>
      <c r="N4085" s="155"/>
      <c r="O4085" s="155"/>
      <c r="P4085" s="155"/>
      <c r="Q4085" s="155"/>
      <c r="R4085" s="155"/>
      <c r="S4085" s="155"/>
      <c r="T4085" s="155"/>
      <c r="U4085" s="155"/>
      <c r="V4085" s="155"/>
      <c r="W4085" s="155"/>
      <c r="X4085" s="155"/>
      <c r="Y4085" s="155"/>
      <c r="Z4085" s="155"/>
      <c r="AA4085" s="155"/>
      <c r="AB4085" s="155"/>
      <c r="AC4085" s="155"/>
      <c r="AD4085" s="155"/>
      <c r="AE4085" s="155"/>
      <c r="AF4085" s="155"/>
      <c r="AG4085" s="155"/>
    </row>
    <row r="4086" spans="1:33" x14ac:dyDescent="0.3">
      <c r="A4086" s="155"/>
      <c r="B4086" s="155"/>
      <c r="C4086" s="155"/>
      <c r="D4086" s="155"/>
      <c r="E4086" s="155"/>
      <c r="F4086" s="155"/>
      <c r="G4086" s="155"/>
      <c r="H4086" s="155"/>
      <c r="I4086" s="155"/>
      <c r="J4086" s="155"/>
      <c r="K4086" s="155"/>
      <c r="L4086" s="155"/>
      <c r="M4086" s="155"/>
      <c r="N4086" s="155"/>
      <c r="O4086" s="155"/>
      <c r="P4086" s="155"/>
      <c r="Q4086" s="155"/>
      <c r="R4086" s="155"/>
      <c r="S4086" s="155"/>
      <c r="T4086" s="155"/>
      <c r="U4086" s="155"/>
      <c r="V4086" s="155"/>
      <c r="W4086" s="155"/>
      <c r="X4086" s="155"/>
      <c r="Y4086" s="155"/>
      <c r="Z4086" s="155"/>
      <c r="AA4086" s="155"/>
      <c r="AB4086" s="155"/>
      <c r="AC4086" s="155"/>
      <c r="AD4086" s="155"/>
      <c r="AE4086" s="155"/>
      <c r="AF4086" s="155"/>
      <c r="AG4086" s="155"/>
    </row>
    <row r="4087" spans="1:33" x14ac:dyDescent="0.3">
      <c r="A4087" s="155"/>
      <c r="B4087" s="155"/>
      <c r="C4087" s="155"/>
      <c r="D4087" s="155"/>
      <c r="E4087" s="155"/>
      <c r="F4087" s="155"/>
      <c r="G4087" s="155"/>
      <c r="H4087" s="155"/>
      <c r="I4087" s="155"/>
      <c r="J4087" s="155"/>
      <c r="K4087" s="155"/>
      <c r="L4087" s="155"/>
      <c r="M4087" s="155"/>
      <c r="N4087" s="155"/>
      <c r="O4087" s="155"/>
      <c r="P4087" s="155"/>
      <c r="Q4087" s="155"/>
      <c r="R4087" s="155"/>
      <c r="S4087" s="155"/>
      <c r="T4087" s="155"/>
      <c r="U4087" s="155"/>
      <c r="V4087" s="155"/>
      <c r="W4087" s="155"/>
      <c r="X4087" s="155"/>
      <c r="Y4087" s="155"/>
      <c r="Z4087" s="155"/>
      <c r="AA4087" s="155"/>
      <c r="AB4087" s="155"/>
      <c r="AC4087" s="155"/>
      <c r="AD4087" s="155"/>
      <c r="AE4087" s="155"/>
      <c r="AF4087" s="155"/>
      <c r="AG4087" s="155"/>
    </row>
    <row r="4088" spans="1:33" x14ac:dyDescent="0.3">
      <c r="A4088" s="155"/>
      <c r="B4088" s="155"/>
      <c r="C4088" s="155"/>
      <c r="D4088" s="155"/>
      <c r="E4088" s="155"/>
      <c r="F4088" s="155"/>
      <c r="G4088" s="155"/>
      <c r="H4088" s="155"/>
      <c r="I4088" s="155"/>
      <c r="J4088" s="155"/>
      <c r="K4088" s="155"/>
      <c r="L4088" s="155"/>
      <c r="M4088" s="155"/>
      <c r="N4088" s="155"/>
      <c r="O4088" s="155"/>
      <c r="P4088" s="155"/>
      <c r="Q4088" s="155"/>
      <c r="R4088" s="155"/>
      <c r="S4088" s="155"/>
      <c r="T4088" s="155"/>
      <c r="U4088" s="155"/>
      <c r="V4088" s="155"/>
      <c r="W4088" s="155"/>
      <c r="X4088" s="155"/>
      <c r="Y4088" s="155"/>
      <c r="Z4088" s="155"/>
      <c r="AA4088" s="155"/>
      <c r="AB4088" s="155"/>
      <c r="AC4088" s="155"/>
      <c r="AD4088" s="155"/>
      <c r="AE4088" s="155"/>
      <c r="AF4088" s="155"/>
      <c r="AG4088" s="155"/>
    </row>
    <row r="4089" spans="1:33" x14ac:dyDescent="0.3">
      <c r="A4089" s="155"/>
      <c r="B4089" s="155"/>
      <c r="C4089" s="155"/>
      <c r="D4089" s="155"/>
      <c r="E4089" s="155"/>
      <c r="F4089" s="155"/>
      <c r="G4089" s="155"/>
      <c r="H4089" s="155"/>
      <c r="I4089" s="155"/>
      <c r="J4089" s="155"/>
      <c r="K4089" s="155"/>
      <c r="L4089" s="155"/>
      <c r="M4089" s="155"/>
      <c r="N4089" s="155"/>
      <c r="O4089" s="155"/>
      <c r="P4089" s="155"/>
      <c r="Q4089" s="155"/>
      <c r="R4089" s="155"/>
      <c r="S4089" s="155"/>
      <c r="T4089" s="155"/>
      <c r="U4089" s="155"/>
      <c r="V4089" s="155"/>
      <c r="W4089" s="155"/>
      <c r="X4089" s="155"/>
      <c r="Y4089" s="155"/>
      <c r="Z4089" s="155"/>
      <c r="AA4089" s="155"/>
      <c r="AB4089" s="155"/>
      <c r="AC4089" s="155"/>
      <c r="AD4089" s="155"/>
      <c r="AE4089" s="155"/>
      <c r="AF4089" s="155"/>
      <c r="AG4089" s="155"/>
    </row>
    <row r="4090" spans="1:33" x14ac:dyDescent="0.3">
      <c r="A4090" s="155"/>
      <c r="B4090" s="155"/>
      <c r="C4090" s="155"/>
      <c r="D4090" s="155"/>
      <c r="E4090" s="155"/>
      <c r="F4090" s="155"/>
      <c r="G4090" s="155"/>
      <c r="H4090" s="155"/>
      <c r="I4090" s="155"/>
      <c r="J4090" s="155"/>
      <c r="K4090" s="155"/>
      <c r="L4090" s="155"/>
      <c r="M4090" s="155"/>
      <c r="N4090" s="155"/>
      <c r="O4090" s="155"/>
      <c r="P4090" s="155"/>
      <c r="Q4090" s="155"/>
      <c r="R4090" s="155"/>
      <c r="S4090" s="155"/>
      <c r="T4090" s="155"/>
      <c r="U4090" s="155"/>
      <c r="V4090" s="155"/>
      <c r="W4090" s="155"/>
      <c r="X4090" s="155"/>
      <c r="Y4090" s="155"/>
      <c r="Z4090" s="155"/>
      <c r="AA4090" s="155"/>
      <c r="AB4090" s="155"/>
      <c r="AC4090" s="155"/>
      <c r="AD4090" s="155"/>
      <c r="AE4090" s="155"/>
      <c r="AF4090" s="155"/>
      <c r="AG4090" s="155"/>
    </row>
    <row r="4091" spans="1:33" x14ac:dyDescent="0.3">
      <c r="A4091" s="155"/>
      <c r="B4091" s="155"/>
      <c r="C4091" s="155"/>
      <c r="D4091" s="155"/>
      <c r="E4091" s="155"/>
      <c r="F4091" s="155"/>
      <c r="G4091" s="155"/>
      <c r="H4091" s="155"/>
      <c r="I4091" s="155"/>
      <c r="J4091" s="155"/>
      <c r="K4091" s="155"/>
      <c r="L4091" s="155"/>
      <c r="M4091" s="155"/>
      <c r="N4091" s="155"/>
      <c r="O4091" s="155"/>
      <c r="P4091" s="155"/>
      <c r="Q4091" s="155"/>
      <c r="R4091" s="155"/>
      <c r="S4091" s="155"/>
      <c r="T4091" s="155"/>
      <c r="U4091" s="155"/>
      <c r="V4091" s="155"/>
      <c r="W4091" s="155"/>
      <c r="X4091" s="155"/>
      <c r="Y4091" s="155"/>
      <c r="Z4091" s="155"/>
      <c r="AA4091" s="155"/>
      <c r="AB4091" s="155"/>
      <c r="AC4091" s="155"/>
      <c r="AD4091" s="155"/>
      <c r="AE4091" s="155"/>
      <c r="AF4091" s="155"/>
      <c r="AG4091" s="155"/>
    </row>
    <row r="4092" spans="1:33" x14ac:dyDescent="0.3">
      <c r="A4092" s="155"/>
      <c r="B4092" s="155"/>
      <c r="C4092" s="155"/>
      <c r="D4092" s="155"/>
      <c r="E4092" s="155"/>
      <c r="F4092" s="155"/>
      <c r="G4092" s="155"/>
      <c r="H4092" s="155"/>
      <c r="I4092" s="155"/>
      <c r="J4092" s="155"/>
      <c r="K4092" s="155"/>
      <c r="L4092" s="155"/>
      <c r="M4092" s="155"/>
      <c r="N4092" s="155"/>
      <c r="O4092" s="155"/>
      <c r="P4092" s="155"/>
      <c r="Q4092" s="155"/>
      <c r="R4092" s="155"/>
      <c r="S4092" s="155"/>
      <c r="T4092" s="155"/>
      <c r="U4092" s="155"/>
      <c r="V4092" s="155"/>
      <c r="W4092" s="155"/>
      <c r="X4092" s="155"/>
      <c r="Y4092" s="155"/>
      <c r="Z4092" s="155"/>
      <c r="AA4092" s="155"/>
      <c r="AB4092" s="155"/>
      <c r="AC4092" s="155"/>
      <c r="AD4092" s="155"/>
      <c r="AE4092" s="155"/>
      <c r="AF4092" s="155"/>
      <c r="AG4092" s="155"/>
    </row>
    <row r="4093" spans="1:33" x14ac:dyDescent="0.3">
      <c r="A4093" s="155"/>
      <c r="B4093" s="155"/>
      <c r="C4093" s="155"/>
      <c r="D4093" s="155"/>
      <c r="E4093" s="155"/>
      <c r="F4093" s="155"/>
      <c r="G4093" s="155"/>
      <c r="H4093" s="155"/>
      <c r="I4093" s="155"/>
      <c r="J4093" s="155"/>
      <c r="K4093" s="155"/>
      <c r="L4093" s="155"/>
      <c r="M4093" s="155"/>
      <c r="N4093" s="155"/>
      <c r="O4093" s="155"/>
      <c r="P4093" s="155"/>
      <c r="Q4093" s="155"/>
      <c r="R4093" s="155"/>
      <c r="S4093" s="155"/>
      <c r="T4093" s="155"/>
      <c r="U4093" s="155"/>
      <c r="V4093" s="155"/>
      <c r="W4093" s="155"/>
      <c r="X4093" s="155"/>
      <c r="Y4093" s="155"/>
      <c r="Z4093" s="155"/>
      <c r="AA4093" s="155"/>
      <c r="AB4093" s="155"/>
      <c r="AC4093" s="155"/>
      <c r="AD4093" s="155"/>
      <c r="AE4093" s="155"/>
      <c r="AF4093" s="155"/>
      <c r="AG4093" s="155"/>
    </row>
    <row r="4094" spans="1:33" x14ac:dyDescent="0.3">
      <c r="A4094" s="155"/>
      <c r="B4094" s="155"/>
      <c r="C4094" s="155"/>
      <c r="D4094" s="155"/>
      <c r="E4094" s="155"/>
      <c r="F4094" s="155"/>
      <c r="G4094" s="155"/>
      <c r="H4094" s="155"/>
      <c r="I4094" s="155"/>
      <c r="J4094" s="155"/>
      <c r="K4094" s="155"/>
      <c r="L4094" s="155"/>
      <c r="M4094" s="155"/>
      <c r="N4094" s="155"/>
      <c r="O4094" s="155"/>
      <c r="P4094" s="155"/>
      <c r="Q4094" s="155"/>
      <c r="R4094" s="155"/>
      <c r="S4094" s="155"/>
      <c r="T4094" s="155"/>
      <c r="U4094" s="155"/>
      <c r="V4094" s="155"/>
      <c r="W4094" s="155"/>
      <c r="X4094" s="155"/>
      <c r="Y4094" s="155"/>
      <c r="Z4094" s="155"/>
      <c r="AA4094" s="155"/>
      <c r="AB4094" s="155"/>
      <c r="AC4094" s="155"/>
      <c r="AD4094" s="155"/>
      <c r="AE4094" s="155"/>
      <c r="AF4094" s="155"/>
      <c r="AG4094" s="155"/>
    </row>
    <row r="4095" spans="1:33" x14ac:dyDescent="0.3">
      <c r="A4095" s="155"/>
      <c r="B4095" s="155"/>
      <c r="C4095" s="155"/>
      <c r="D4095" s="155"/>
      <c r="E4095" s="155"/>
      <c r="F4095" s="155"/>
      <c r="G4095" s="155"/>
      <c r="H4095" s="155"/>
      <c r="I4095" s="155"/>
      <c r="J4095" s="155"/>
      <c r="K4095" s="155"/>
      <c r="L4095" s="155"/>
      <c r="M4095" s="155"/>
      <c r="N4095" s="155"/>
      <c r="O4095" s="155"/>
      <c r="P4095" s="155"/>
      <c r="Q4095" s="155"/>
      <c r="R4095" s="155"/>
      <c r="S4095" s="155"/>
      <c r="T4095" s="155"/>
      <c r="U4095" s="155"/>
      <c r="V4095" s="155"/>
      <c r="W4095" s="155"/>
      <c r="X4095" s="155"/>
      <c r="Y4095" s="155"/>
      <c r="Z4095" s="155"/>
      <c r="AA4095" s="155"/>
      <c r="AB4095" s="155"/>
      <c r="AC4095" s="155"/>
      <c r="AD4095" s="155"/>
      <c r="AE4095" s="155"/>
      <c r="AF4095" s="155"/>
      <c r="AG4095" s="155"/>
    </row>
    <row r="4096" spans="1:33" x14ac:dyDescent="0.3">
      <c r="A4096" s="155"/>
      <c r="B4096" s="155"/>
      <c r="C4096" s="155"/>
      <c r="D4096" s="155"/>
      <c r="E4096" s="155"/>
      <c r="F4096" s="155"/>
      <c r="G4096" s="155"/>
      <c r="H4096" s="155"/>
      <c r="I4096" s="155"/>
      <c r="J4096" s="155"/>
      <c r="K4096" s="155"/>
      <c r="L4096" s="155"/>
      <c r="M4096" s="155"/>
      <c r="N4096" s="155"/>
      <c r="O4096" s="155"/>
      <c r="P4096" s="155"/>
      <c r="Q4096" s="155"/>
      <c r="R4096" s="155"/>
      <c r="S4096" s="155"/>
      <c r="T4096" s="155"/>
      <c r="U4096" s="155"/>
      <c r="V4096" s="155"/>
      <c r="W4096" s="155"/>
      <c r="X4096" s="155"/>
      <c r="Y4096" s="155"/>
      <c r="Z4096" s="155"/>
      <c r="AA4096" s="155"/>
      <c r="AB4096" s="155"/>
      <c r="AC4096" s="155"/>
      <c r="AD4096" s="155"/>
      <c r="AE4096" s="155"/>
      <c r="AF4096" s="155"/>
      <c r="AG4096" s="155"/>
    </row>
    <row r="4097" spans="1:33" x14ac:dyDescent="0.3">
      <c r="A4097" s="155"/>
      <c r="B4097" s="155"/>
      <c r="C4097" s="155"/>
      <c r="D4097" s="155"/>
      <c r="E4097" s="155"/>
      <c r="F4097" s="155"/>
      <c r="G4097" s="155"/>
      <c r="H4097" s="155"/>
      <c r="I4097" s="155"/>
      <c r="J4097" s="155"/>
      <c r="K4097" s="155"/>
      <c r="L4097" s="155"/>
      <c r="M4097" s="155"/>
      <c r="N4097" s="155"/>
      <c r="O4097" s="155"/>
      <c r="P4097" s="155"/>
      <c r="Q4097" s="155"/>
      <c r="R4097" s="155"/>
      <c r="S4097" s="155"/>
      <c r="T4097" s="155"/>
      <c r="U4097" s="155"/>
      <c r="V4097" s="155"/>
      <c r="W4097" s="155"/>
      <c r="X4097" s="155"/>
      <c r="Y4097" s="155"/>
      <c r="Z4097" s="155"/>
      <c r="AA4097" s="155"/>
      <c r="AB4097" s="155"/>
      <c r="AC4097" s="155"/>
      <c r="AD4097" s="155"/>
      <c r="AE4097" s="155"/>
      <c r="AF4097" s="155"/>
      <c r="AG4097" s="155"/>
    </row>
    <row r="4098" spans="1:33" x14ac:dyDescent="0.3">
      <c r="A4098" s="155"/>
      <c r="B4098" s="155"/>
      <c r="C4098" s="155"/>
      <c r="D4098" s="155"/>
      <c r="E4098" s="155"/>
      <c r="F4098" s="155"/>
      <c r="G4098" s="155"/>
      <c r="H4098" s="155"/>
      <c r="I4098" s="155"/>
      <c r="J4098" s="155"/>
      <c r="K4098" s="155"/>
      <c r="L4098" s="155"/>
      <c r="M4098" s="155"/>
      <c r="N4098" s="155"/>
      <c r="O4098" s="155"/>
      <c r="P4098" s="155"/>
      <c r="Q4098" s="155"/>
      <c r="R4098" s="155"/>
      <c r="S4098" s="155"/>
      <c r="T4098" s="155"/>
      <c r="U4098" s="155"/>
      <c r="V4098" s="155"/>
      <c r="W4098" s="155"/>
      <c r="X4098" s="155"/>
      <c r="Y4098" s="155"/>
      <c r="Z4098" s="155"/>
      <c r="AA4098" s="155"/>
      <c r="AB4098" s="155"/>
      <c r="AC4098" s="155"/>
      <c r="AD4098" s="155"/>
      <c r="AE4098" s="155"/>
      <c r="AF4098" s="155"/>
      <c r="AG4098" s="155"/>
    </row>
    <row r="4099" spans="1:33" x14ac:dyDescent="0.3">
      <c r="A4099" s="155"/>
      <c r="B4099" s="155"/>
      <c r="C4099" s="155"/>
      <c r="D4099" s="155"/>
      <c r="E4099" s="155"/>
      <c r="F4099" s="155"/>
      <c r="G4099" s="155"/>
      <c r="H4099" s="155"/>
      <c r="I4099" s="155"/>
      <c r="J4099" s="155"/>
      <c r="K4099" s="155"/>
      <c r="L4099" s="155"/>
      <c r="M4099" s="155"/>
      <c r="N4099" s="155"/>
      <c r="O4099" s="155"/>
      <c r="P4099" s="155"/>
      <c r="Q4099" s="155"/>
      <c r="R4099" s="155"/>
      <c r="S4099" s="155"/>
      <c r="T4099" s="155"/>
      <c r="U4099" s="155"/>
      <c r="V4099" s="155"/>
      <c r="W4099" s="155"/>
      <c r="X4099" s="155"/>
      <c r="Y4099" s="155"/>
      <c r="Z4099" s="155"/>
      <c r="AA4099" s="155"/>
      <c r="AB4099" s="155"/>
      <c r="AC4099" s="155"/>
      <c r="AD4099" s="155"/>
      <c r="AE4099" s="155"/>
      <c r="AF4099" s="155"/>
      <c r="AG4099" s="155"/>
    </row>
    <row r="4100" spans="1:33" x14ac:dyDescent="0.3">
      <c r="A4100" s="155"/>
      <c r="B4100" s="155"/>
      <c r="C4100" s="155"/>
      <c r="D4100" s="155"/>
      <c r="E4100" s="155"/>
      <c r="F4100" s="155"/>
      <c r="G4100" s="155"/>
      <c r="H4100" s="155"/>
      <c r="I4100" s="155"/>
      <c r="J4100" s="155"/>
      <c r="K4100" s="155"/>
      <c r="L4100" s="155"/>
      <c r="M4100" s="155"/>
      <c r="N4100" s="155"/>
      <c r="O4100" s="155"/>
      <c r="P4100" s="155"/>
      <c r="Q4100" s="155"/>
      <c r="R4100" s="155"/>
      <c r="S4100" s="155"/>
      <c r="T4100" s="155"/>
      <c r="U4100" s="155"/>
      <c r="V4100" s="155"/>
      <c r="W4100" s="155"/>
      <c r="X4100" s="155"/>
      <c r="Y4100" s="155"/>
      <c r="Z4100" s="155"/>
      <c r="AA4100" s="155"/>
      <c r="AB4100" s="155"/>
      <c r="AC4100" s="155"/>
      <c r="AD4100" s="155"/>
      <c r="AE4100" s="155"/>
      <c r="AF4100" s="155"/>
      <c r="AG4100" s="155"/>
    </row>
    <row r="4101" spans="1:33" x14ac:dyDescent="0.3">
      <c r="A4101" s="155"/>
      <c r="B4101" s="155"/>
      <c r="C4101" s="155"/>
      <c r="D4101" s="155"/>
      <c r="E4101" s="155"/>
      <c r="F4101" s="155"/>
      <c r="G4101" s="155"/>
      <c r="H4101" s="155"/>
      <c r="I4101" s="155"/>
      <c r="J4101" s="155"/>
      <c r="K4101" s="155"/>
      <c r="L4101" s="155"/>
      <c r="M4101" s="155"/>
      <c r="N4101" s="155"/>
      <c r="O4101" s="155"/>
      <c r="P4101" s="155"/>
      <c r="Q4101" s="155"/>
      <c r="R4101" s="155"/>
      <c r="S4101" s="155"/>
      <c r="T4101" s="155"/>
      <c r="U4101" s="155"/>
      <c r="V4101" s="155"/>
      <c r="W4101" s="155"/>
      <c r="X4101" s="155"/>
      <c r="Y4101" s="155"/>
      <c r="Z4101" s="155"/>
      <c r="AA4101" s="155"/>
      <c r="AB4101" s="155"/>
      <c r="AC4101" s="155"/>
      <c r="AD4101" s="155"/>
      <c r="AE4101" s="155"/>
      <c r="AF4101" s="155"/>
      <c r="AG4101" s="155"/>
    </row>
    <row r="4102" spans="1:33" x14ac:dyDescent="0.3">
      <c r="A4102" s="155"/>
      <c r="B4102" s="155"/>
      <c r="C4102" s="155"/>
      <c r="D4102" s="155"/>
      <c r="E4102" s="155"/>
      <c r="F4102" s="155"/>
      <c r="G4102" s="155"/>
      <c r="H4102" s="155"/>
      <c r="I4102" s="155"/>
      <c r="J4102" s="155"/>
      <c r="K4102" s="155"/>
      <c r="L4102" s="155"/>
      <c r="M4102" s="155"/>
      <c r="N4102" s="155"/>
      <c r="O4102" s="155"/>
      <c r="P4102" s="155"/>
      <c r="Q4102" s="155"/>
      <c r="R4102" s="155"/>
      <c r="S4102" s="155"/>
      <c r="T4102" s="155"/>
      <c r="U4102" s="155"/>
      <c r="V4102" s="155"/>
      <c r="W4102" s="155"/>
      <c r="X4102" s="155"/>
      <c r="Y4102" s="155"/>
      <c r="Z4102" s="155"/>
      <c r="AA4102" s="155"/>
      <c r="AB4102" s="155"/>
      <c r="AC4102" s="155"/>
      <c r="AD4102" s="155"/>
      <c r="AE4102" s="155"/>
      <c r="AF4102" s="155"/>
      <c r="AG4102" s="155"/>
    </row>
    <row r="4103" spans="1:33" x14ac:dyDescent="0.3">
      <c r="A4103" s="155"/>
      <c r="B4103" s="155"/>
      <c r="C4103" s="155"/>
      <c r="D4103" s="155"/>
      <c r="E4103" s="155"/>
      <c r="F4103" s="155"/>
      <c r="G4103" s="155"/>
      <c r="H4103" s="155"/>
      <c r="I4103" s="155"/>
      <c r="J4103" s="155"/>
      <c r="K4103" s="155"/>
      <c r="L4103" s="155"/>
      <c r="M4103" s="155"/>
      <c r="N4103" s="155"/>
      <c r="O4103" s="155"/>
      <c r="P4103" s="155"/>
      <c r="Q4103" s="155"/>
      <c r="R4103" s="155"/>
      <c r="S4103" s="155"/>
      <c r="T4103" s="155"/>
      <c r="U4103" s="155"/>
      <c r="V4103" s="155"/>
      <c r="W4103" s="155"/>
      <c r="X4103" s="155"/>
      <c r="Y4103" s="155"/>
      <c r="Z4103" s="155"/>
      <c r="AA4103" s="155"/>
      <c r="AB4103" s="155"/>
      <c r="AC4103" s="155"/>
      <c r="AD4103" s="155"/>
      <c r="AE4103" s="155"/>
      <c r="AF4103" s="155"/>
      <c r="AG4103" s="155"/>
    </row>
    <row r="4104" spans="1:33" x14ac:dyDescent="0.3">
      <c r="A4104" s="155"/>
      <c r="B4104" s="155"/>
      <c r="C4104" s="155"/>
      <c r="D4104" s="155"/>
      <c r="E4104" s="155"/>
      <c r="F4104" s="155"/>
      <c r="G4104" s="155"/>
      <c r="H4104" s="155"/>
      <c r="I4104" s="155"/>
      <c r="J4104" s="155"/>
      <c r="K4104" s="155"/>
      <c r="L4104" s="155"/>
      <c r="M4104" s="155"/>
      <c r="N4104" s="155"/>
      <c r="O4104" s="155"/>
      <c r="P4104" s="155"/>
      <c r="Q4104" s="155"/>
      <c r="R4104" s="155"/>
      <c r="S4104" s="155"/>
      <c r="T4104" s="155"/>
      <c r="U4104" s="155"/>
      <c r="V4104" s="155"/>
      <c r="W4104" s="155"/>
      <c r="X4104" s="155"/>
      <c r="Y4104" s="155"/>
      <c r="Z4104" s="155"/>
      <c r="AA4104" s="155"/>
      <c r="AB4104" s="155"/>
      <c r="AC4104" s="155"/>
      <c r="AD4104" s="155"/>
      <c r="AE4104" s="155"/>
      <c r="AF4104" s="155"/>
      <c r="AG4104" s="155"/>
    </row>
    <row r="4105" spans="1:33" x14ac:dyDescent="0.3">
      <c r="A4105" s="155"/>
      <c r="B4105" s="155"/>
      <c r="C4105" s="155"/>
      <c r="D4105" s="155"/>
      <c r="E4105" s="155"/>
      <c r="F4105" s="155"/>
      <c r="G4105" s="155"/>
      <c r="H4105" s="155"/>
      <c r="I4105" s="155"/>
      <c r="J4105" s="155"/>
      <c r="K4105" s="155"/>
      <c r="L4105" s="155"/>
      <c r="M4105" s="155"/>
      <c r="N4105" s="155"/>
      <c r="O4105" s="155"/>
      <c r="P4105" s="155"/>
      <c r="Q4105" s="155"/>
      <c r="R4105" s="155"/>
      <c r="S4105" s="155"/>
      <c r="T4105" s="155"/>
      <c r="U4105" s="155"/>
      <c r="V4105" s="155"/>
      <c r="W4105" s="155"/>
      <c r="X4105" s="155"/>
      <c r="Y4105" s="155"/>
      <c r="Z4105" s="155"/>
      <c r="AA4105" s="155"/>
      <c r="AB4105" s="155"/>
      <c r="AC4105" s="155"/>
      <c r="AD4105" s="155"/>
      <c r="AE4105" s="155"/>
      <c r="AF4105" s="155"/>
      <c r="AG4105" s="155"/>
    </row>
    <row r="4106" spans="1:33" x14ac:dyDescent="0.3">
      <c r="A4106" s="155"/>
      <c r="B4106" s="155"/>
      <c r="C4106" s="155"/>
      <c r="D4106" s="155"/>
      <c r="E4106" s="155"/>
      <c r="F4106" s="155"/>
      <c r="G4106" s="155"/>
      <c r="H4106" s="155"/>
      <c r="I4106" s="155"/>
      <c r="J4106" s="155"/>
      <c r="K4106" s="155"/>
      <c r="L4106" s="155"/>
      <c r="M4106" s="155"/>
      <c r="N4106" s="155"/>
      <c r="O4106" s="155"/>
      <c r="P4106" s="155"/>
      <c r="Q4106" s="155"/>
      <c r="R4106" s="155"/>
      <c r="S4106" s="155"/>
      <c r="T4106" s="155"/>
      <c r="U4106" s="155"/>
      <c r="V4106" s="155"/>
      <c r="W4106" s="155"/>
      <c r="X4106" s="155"/>
      <c r="Y4106" s="155"/>
      <c r="Z4106" s="155"/>
      <c r="AA4106" s="155"/>
      <c r="AB4106" s="155"/>
      <c r="AC4106" s="155"/>
      <c r="AD4106" s="155"/>
      <c r="AE4106" s="155"/>
      <c r="AF4106" s="155"/>
      <c r="AG4106" s="155"/>
    </row>
    <row r="4107" spans="1:33" x14ac:dyDescent="0.3">
      <c r="A4107" s="155"/>
      <c r="B4107" s="155"/>
      <c r="C4107" s="155"/>
      <c r="D4107" s="155"/>
      <c r="E4107" s="155"/>
      <c r="F4107" s="155"/>
      <c r="G4107" s="155"/>
      <c r="H4107" s="155"/>
      <c r="I4107" s="155"/>
      <c r="J4107" s="155"/>
      <c r="K4107" s="155"/>
      <c r="L4107" s="155"/>
      <c r="M4107" s="155"/>
      <c r="N4107" s="155"/>
      <c r="O4107" s="155"/>
      <c r="P4107" s="155"/>
      <c r="Q4107" s="155"/>
      <c r="R4107" s="155"/>
      <c r="S4107" s="155"/>
      <c r="T4107" s="155"/>
      <c r="U4107" s="155"/>
      <c r="V4107" s="155"/>
      <c r="W4107" s="155"/>
      <c r="X4107" s="155"/>
      <c r="Y4107" s="155"/>
      <c r="Z4107" s="155"/>
      <c r="AA4107" s="155"/>
      <c r="AB4107" s="155"/>
      <c r="AC4107" s="155"/>
      <c r="AD4107" s="155"/>
      <c r="AE4107" s="155"/>
      <c r="AF4107" s="155"/>
      <c r="AG4107" s="155"/>
    </row>
    <row r="4108" spans="1:33" x14ac:dyDescent="0.3">
      <c r="A4108" s="155"/>
      <c r="B4108" s="155"/>
      <c r="C4108" s="155"/>
      <c r="D4108" s="155"/>
      <c r="E4108" s="155"/>
      <c r="F4108" s="155"/>
      <c r="G4108" s="155"/>
      <c r="H4108" s="155"/>
      <c r="I4108" s="155"/>
      <c r="J4108" s="155"/>
      <c r="K4108" s="155"/>
      <c r="L4108" s="155"/>
      <c r="M4108" s="155"/>
      <c r="N4108" s="155"/>
      <c r="O4108" s="155"/>
      <c r="P4108" s="155"/>
      <c r="Q4108" s="155"/>
      <c r="R4108" s="155"/>
      <c r="S4108" s="155"/>
      <c r="T4108" s="155"/>
      <c r="U4108" s="155"/>
      <c r="V4108" s="155"/>
      <c r="W4108" s="155"/>
      <c r="X4108" s="155"/>
      <c r="Y4108" s="155"/>
      <c r="Z4108" s="155"/>
      <c r="AA4108" s="155"/>
      <c r="AB4108" s="155"/>
      <c r="AC4108" s="155"/>
      <c r="AD4108" s="155"/>
      <c r="AE4108" s="155"/>
      <c r="AF4108" s="155"/>
      <c r="AG4108" s="155"/>
    </row>
    <row r="4109" spans="1:33" x14ac:dyDescent="0.3">
      <c r="A4109" s="155"/>
      <c r="B4109" s="155"/>
      <c r="C4109" s="155"/>
      <c r="D4109" s="155"/>
      <c r="E4109" s="155"/>
      <c r="F4109" s="155"/>
      <c r="G4109" s="155"/>
      <c r="H4109" s="155"/>
      <c r="I4109" s="155"/>
      <c r="J4109" s="155"/>
      <c r="K4109" s="155"/>
      <c r="L4109" s="155"/>
      <c r="M4109" s="155"/>
      <c r="N4109" s="155"/>
      <c r="O4109" s="155"/>
      <c r="P4109" s="155"/>
      <c r="Q4109" s="155"/>
      <c r="R4109" s="155"/>
      <c r="S4109" s="155"/>
      <c r="T4109" s="155"/>
      <c r="U4109" s="155"/>
      <c r="V4109" s="155"/>
      <c r="W4109" s="155"/>
      <c r="X4109" s="155"/>
      <c r="Y4109" s="155"/>
      <c r="Z4109" s="155"/>
      <c r="AA4109" s="155"/>
      <c r="AB4109" s="155"/>
      <c r="AC4109" s="155"/>
      <c r="AD4109" s="155"/>
      <c r="AE4109" s="155"/>
      <c r="AF4109" s="155"/>
      <c r="AG4109" s="155"/>
    </row>
    <row r="4110" spans="1:33" x14ac:dyDescent="0.3">
      <c r="A4110" s="155"/>
      <c r="B4110" s="155"/>
      <c r="C4110" s="155"/>
      <c r="D4110" s="155"/>
      <c r="E4110" s="155"/>
      <c r="F4110" s="155"/>
      <c r="G4110" s="155"/>
      <c r="H4110" s="155"/>
      <c r="I4110" s="155"/>
      <c r="J4110" s="155"/>
      <c r="K4110" s="155"/>
      <c r="L4110" s="155"/>
      <c r="M4110" s="155"/>
      <c r="N4110" s="155"/>
      <c r="O4110" s="155"/>
      <c r="P4110" s="155"/>
      <c r="Q4110" s="155"/>
      <c r="R4110" s="155"/>
      <c r="S4110" s="155"/>
      <c r="T4110" s="155"/>
      <c r="U4110" s="155"/>
      <c r="V4110" s="155"/>
      <c r="W4110" s="155"/>
      <c r="X4110" s="155"/>
      <c r="Y4110" s="155"/>
      <c r="Z4110" s="155"/>
      <c r="AA4110" s="155"/>
      <c r="AB4110" s="155"/>
      <c r="AC4110" s="155"/>
      <c r="AD4110" s="155"/>
      <c r="AE4110" s="155"/>
      <c r="AF4110" s="155"/>
      <c r="AG4110" s="155"/>
    </row>
    <row r="4111" spans="1:33" x14ac:dyDescent="0.3">
      <c r="A4111" s="155"/>
      <c r="B4111" s="155"/>
      <c r="C4111" s="155"/>
      <c r="D4111" s="155"/>
      <c r="E4111" s="155"/>
      <c r="F4111" s="155"/>
      <c r="G4111" s="155"/>
      <c r="H4111" s="155"/>
      <c r="I4111" s="155"/>
      <c r="J4111" s="155"/>
      <c r="K4111" s="155"/>
      <c r="L4111" s="155"/>
      <c r="M4111" s="155"/>
      <c r="N4111" s="155"/>
      <c r="O4111" s="155"/>
      <c r="P4111" s="155"/>
      <c r="Q4111" s="155"/>
      <c r="R4111" s="155"/>
      <c r="S4111" s="155"/>
      <c r="T4111" s="155"/>
      <c r="U4111" s="155"/>
      <c r="V4111" s="155"/>
      <c r="W4111" s="155"/>
      <c r="X4111" s="155"/>
      <c r="Y4111" s="155"/>
      <c r="Z4111" s="155"/>
      <c r="AA4111" s="155"/>
      <c r="AB4111" s="155"/>
      <c r="AC4111" s="155"/>
      <c r="AD4111" s="155"/>
      <c r="AE4111" s="155"/>
      <c r="AF4111" s="155"/>
      <c r="AG4111" s="155"/>
    </row>
    <row r="4112" spans="1:33" x14ac:dyDescent="0.3">
      <c r="A4112" s="155"/>
      <c r="B4112" s="155"/>
      <c r="C4112" s="155"/>
      <c r="D4112" s="155"/>
      <c r="E4112" s="155"/>
      <c r="F4112" s="155"/>
      <c r="G4112" s="155"/>
      <c r="H4112" s="155"/>
      <c r="I4112" s="155"/>
      <c r="J4112" s="155"/>
      <c r="K4112" s="155"/>
      <c r="L4112" s="155"/>
      <c r="M4112" s="155"/>
      <c r="N4112" s="155"/>
      <c r="O4112" s="155"/>
      <c r="P4112" s="155"/>
      <c r="Q4112" s="155"/>
      <c r="R4112" s="155"/>
      <c r="S4112" s="155"/>
      <c r="T4112" s="155"/>
      <c r="U4112" s="155"/>
      <c r="V4112" s="155"/>
      <c r="W4112" s="155"/>
      <c r="X4112" s="155"/>
      <c r="Y4112" s="155"/>
      <c r="Z4112" s="155"/>
      <c r="AA4112" s="155"/>
      <c r="AB4112" s="155"/>
      <c r="AC4112" s="155"/>
      <c r="AD4112" s="155"/>
      <c r="AE4112" s="155"/>
      <c r="AF4112" s="155"/>
      <c r="AG4112" s="155"/>
    </row>
    <row r="4113" spans="1:33" x14ac:dyDescent="0.3">
      <c r="A4113" s="155"/>
      <c r="B4113" s="155"/>
      <c r="C4113" s="155"/>
      <c r="D4113" s="155"/>
      <c r="E4113" s="155"/>
      <c r="F4113" s="155"/>
      <c r="G4113" s="155"/>
      <c r="H4113" s="155"/>
      <c r="I4113" s="155"/>
      <c r="J4113" s="155"/>
      <c r="K4113" s="155"/>
      <c r="L4113" s="155"/>
      <c r="M4113" s="155"/>
      <c r="N4113" s="155"/>
      <c r="O4113" s="155"/>
      <c r="P4113" s="155"/>
      <c r="Q4113" s="155"/>
      <c r="R4113" s="155"/>
      <c r="S4113" s="155"/>
      <c r="T4113" s="155"/>
      <c r="U4113" s="155"/>
      <c r="V4113" s="155"/>
      <c r="W4113" s="155"/>
      <c r="X4113" s="155"/>
      <c r="Y4113" s="155"/>
      <c r="Z4113" s="155"/>
      <c r="AA4113" s="155"/>
      <c r="AB4113" s="155"/>
      <c r="AC4113" s="155"/>
      <c r="AD4113" s="155"/>
      <c r="AE4113" s="155"/>
      <c r="AF4113" s="155"/>
      <c r="AG4113" s="155"/>
    </row>
    <row r="4114" spans="1:33" x14ac:dyDescent="0.3">
      <c r="A4114" s="155"/>
      <c r="B4114" s="155"/>
      <c r="C4114" s="155"/>
      <c r="D4114" s="155"/>
      <c r="E4114" s="155"/>
      <c r="F4114" s="155"/>
      <c r="G4114" s="155"/>
      <c r="H4114" s="155"/>
      <c r="I4114" s="155"/>
      <c r="J4114" s="155"/>
      <c r="K4114" s="155"/>
      <c r="L4114" s="155"/>
      <c r="M4114" s="155"/>
      <c r="N4114" s="155"/>
      <c r="O4114" s="155"/>
      <c r="P4114" s="155"/>
      <c r="Q4114" s="155"/>
      <c r="R4114" s="155"/>
      <c r="S4114" s="155"/>
      <c r="T4114" s="155"/>
      <c r="U4114" s="155"/>
      <c r="V4114" s="155"/>
      <c r="W4114" s="155"/>
      <c r="X4114" s="155"/>
      <c r="Y4114" s="155"/>
      <c r="Z4114" s="155"/>
      <c r="AA4114" s="155"/>
      <c r="AB4114" s="155"/>
      <c r="AC4114" s="155"/>
      <c r="AD4114" s="155"/>
      <c r="AE4114" s="155"/>
      <c r="AF4114" s="155"/>
      <c r="AG4114" s="155"/>
    </row>
    <row r="4115" spans="1:33" x14ac:dyDescent="0.3">
      <c r="A4115" s="155"/>
      <c r="B4115" s="155"/>
      <c r="C4115" s="155"/>
      <c r="D4115" s="155"/>
      <c r="E4115" s="155"/>
      <c r="F4115" s="155"/>
      <c r="G4115" s="155"/>
      <c r="H4115" s="155"/>
      <c r="I4115" s="155"/>
      <c r="J4115" s="155"/>
      <c r="K4115" s="155"/>
      <c r="L4115" s="155"/>
      <c r="M4115" s="155"/>
      <c r="N4115" s="155"/>
      <c r="O4115" s="155"/>
      <c r="P4115" s="155"/>
      <c r="Q4115" s="155"/>
      <c r="R4115" s="155"/>
      <c r="S4115" s="155"/>
      <c r="T4115" s="155"/>
      <c r="U4115" s="155"/>
      <c r="V4115" s="155"/>
      <c r="W4115" s="155"/>
      <c r="X4115" s="155"/>
      <c r="Y4115" s="155"/>
      <c r="Z4115" s="155"/>
      <c r="AA4115" s="155"/>
      <c r="AB4115" s="155"/>
      <c r="AC4115" s="155"/>
      <c r="AD4115" s="155"/>
      <c r="AE4115" s="155"/>
      <c r="AF4115" s="155"/>
      <c r="AG4115" s="155"/>
    </row>
    <row r="4116" spans="1:33" x14ac:dyDescent="0.3">
      <c r="A4116" s="155"/>
      <c r="B4116" s="155"/>
      <c r="C4116" s="155"/>
      <c r="D4116" s="155"/>
      <c r="E4116" s="155"/>
      <c r="F4116" s="155"/>
      <c r="G4116" s="155"/>
      <c r="H4116" s="155"/>
      <c r="I4116" s="155"/>
      <c r="J4116" s="155"/>
      <c r="K4116" s="155"/>
      <c r="L4116" s="155"/>
      <c r="M4116" s="155"/>
      <c r="N4116" s="155"/>
      <c r="O4116" s="155"/>
      <c r="P4116" s="155"/>
      <c r="Q4116" s="155"/>
      <c r="R4116" s="155"/>
      <c r="S4116" s="155"/>
      <c r="T4116" s="155"/>
      <c r="U4116" s="155"/>
      <c r="V4116" s="155"/>
      <c r="W4116" s="155"/>
      <c r="X4116" s="155"/>
      <c r="Y4116" s="155"/>
      <c r="Z4116" s="155"/>
      <c r="AA4116" s="155"/>
      <c r="AB4116" s="155"/>
      <c r="AC4116" s="155"/>
      <c r="AD4116" s="155"/>
      <c r="AE4116" s="155"/>
      <c r="AF4116" s="155"/>
      <c r="AG4116" s="155"/>
    </row>
    <row r="4117" spans="1:33" x14ac:dyDescent="0.3">
      <c r="A4117" s="155"/>
      <c r="B4117" s="155"/>
      <c r="C4117" s="155"/>
      <c r="D4117" s="155"/>
      <c r="E4117" s="155"/>
      <c r="F4117" s="155"/>
      <c r="G4117" s="155"/>
      <c r="H4117" s="155"/>
      <c r="I4117" s="155"/>
      <c r="J4117" s="155"/>
      <c r="K4117" s="155"/>
      <c r="L4117" s="155"/>
      <c r="M4117" s="155"/>
      <c r="N4117" s="155"/>
      <c r="O4117" s="155"/>
      <c r="P4117" s="155"/>
      <c r="Q4117" s="155"/>
      <c r="R4117" s="155"/>
      <c r="S4117" s="155"/>
      <c r="T4117" s="155"/>
      <c r="U4117" s="155"/>
      <c r="V4117" s="155"/>
      <c r="W4117" s="155"/>
      <c r="X4117" s="155"/>
      <c r="Y4117" s="155"/>
      <c r="Z4117" s="155"/>
      <c r="AA4117" s="155"/>
      <c r="AB4117" s="155"/>
      <c r="AC4117" s="155"/>
      <c r="AD4117" s="155"/>
      <c r="AE4117" s="155"/>
      <c r="AF4117" s="155"/>
      <c r="AG4117" s="155"/>
    </row>
    <row r="4118" spans="1:33" x14ac:dyDescent="0.3">
      <c r="A4118" s="155"/>
      <c r="B4118" s="155"/>
      <c r="C4118" s="155"/>
      <c r="D4118" s="155"/>
      <c r="E4118" s="155"/>
      <c r="F4118" s="155"/>
      <c r="G4118" s="155"/>
      <c r="H4118" s="155"/>
      <c r="I4118" s="155"/>
      <c r="J4118" s="155"/>
      <c r="K4118" s="155"/>
      <c r="L4118" s="155"/>
      <c r="M4118" s="155"/>
      <c r="N4118" s="155"/>
      <c r="O4118" s="155"/>
      <c r="P4118" s="155"/>
      <c r="Q4118" s="155"/>
      <c r="R4118" s="155"/>
      <c r="S4118" s="155"/>
      <c r="T4118" s="155"/>
      <c r="U4118" s="155"/>
      <c r="V4118" s="155"/>
      <c r="W4118" s="155"/>
      <c r="X4118" s="155"/>
      <c r="Y4118" s="155"/>
      <c r="Z4118" s="155"/>
      <c r="AA4118" s="155"/>
      <c r="AB4118" s="155"/>
      <c r="AC4118" s="155"/>
      <c r="AD4118" s="155"/>
      <c r="AE4118" s="155"/>
      <c r="AF4118" s="155"/>
      <c r="AG4118" s="155"/>
    </row>
    <row r="4119" spans="1:33" x14ac:dyDescent="0.3">
      <c r="A4119" s="155"/>
      <c r="B4119" s="155"/>
      <c r="C4119" s="155"/>
      <c r="D4119" s="155"/>
      <c r="E4119" s="155"/>
      <c r="F4119" s="155"/>
      <c r="G4119" s="155"/>
      <c r="H4119" s="155"/>
      <c r="I4119" s="155"/>
      <c r="J4119" s="155"/>
      <c r="K4119" s="155"/>
      <c r="L4119" s="155"/>
      <c r="M4119" s="155"/>
      <c r="N4119" s="155"/>
      <c r="O4119" s="155"/>
      <c r="P4119" s="155"/>
      <c r="Q4119" s="155"/>
      <c r="R4119" s="155"/>
      <c r="S4119" s="155"/>
      <c r="T4119" s="155"/>
      <c r="U4119" s="155"/>
      <c r="V4119" s="155"/>
      <c r="W4119" s="155"/>
      <c r="X4119" s="155"/>
      <c r="Y4119" s="155"/>
      <c r="Z4119" s="155"/>
      <c r="AA4119" s="155"/>
      <c r="AB4119" s="155"/>
      <c r="AC4119" s="155"/>
      <c r="AD4119" s="155"/>
      <c r="AE4119" s="155"/>
      <c r="AF4119" s="155"/>
      <c r="AG4119" s="155"/>
    </row>
    <row r="4120" spans="1:33" x14ac:dyDescent="0.3">
      <c r="A4120" s="155"/>
      <c r="B4120" s="155"/>
      <c r="C4120" s="155"/>
      <c r="D4120" s="155"/>
      <c r="E4120" s="155"/>
      <c r="F4120" s="155"/>
      <c r="G4120" s="155"/>
      <c r="H4120" s="155"/>
      <c r="I4120" s="155"/>
      <c r="J4120" s="155"/>
      <c r="K4120" s="155"/>
      <c r="L4120" s="155"/>
      <c r="M4120" s="155"/>
      <c r="N4120" s="155"/>
      <c r="O4120" s="155"/>
      <c r="P4120" s="155"/>
      <c r="Q4120" s="155"/>
      <c r="R4120" s="155"/>
      <c r="S4120" s="155"/>
      <c r="T4120" s="155"/>
      <c r="U4120" s="155"/>
      <c r="V4120" s="155"/>
      <c r="W4120" s="155"/>
      <c r="X4120" s="155"/>
      <c r="Y4120" s="155"/>
      <c r="Z4120" s="155"/>
      <c r="AA4120" s="155"/>
      <c r="AB4120" s="155"/>
      <c r="AC4120" s="155"/>
      <c r="AD4120" s="155"/>
      <c r="AE4120" s="155"/>
      <c r="AF4120" s="155"/>
      <c r="AG4120" s="155"/>
    </row>
    <row r="4121" spans="1:33" x14ac:dyDescent="0.3">
      <c r="A4121" s="155"/>
      <c r="B4121" s="155"/>
      <c r="C4121" s="155"/>
      <c r="D4121" s="155"/>
      <c r="E4121" s="155"/>
      <c r="F4121" s="155"/>
      <c r="G4121" s="155"/>
      <c r="H4121" s="155"/>
      <c r="I4121" s="155"/>
      <c r="J4121" s="155"/>
      <c r="K4121" s="155"/>
      <c r="L4121" s="155"/>
      <c r="M4121" s="155"/>
      <c r="N4121" s="155"/>
      <c r="O4121" s="155"/>
      <c r="P4121" s="155"/>
      <c r="Q4121" s="155"/>
      <c r="R4121" s="155"/>
      <c r="S4121" s="155"/>
      <c r="T4121" s="155"/>
      <c r="U4121" s="155"/>
      <c r="V4121" s="155"/>
      <c r="W4121" s="155"/>
      <c r="X4121" s="155"/>
      <c r="Y4121" s="155"/>
      <c r="Z4121" s="155"/>
      <c r="AA4121" s="155"/>
      <c r="AB4121" s="155"/>
      <c r="AC4121" s="155"/>
      <c r="AD4121" s="155"/>
      <c r="AE4121" s="155"/>
      <c r="AF4121" s="155"/>
      <c r="AG4121" s="155"/>
    </row>
    <row r="4122" spans="1:33" x14ac:dyDescent="0.3">
      <c r="A4122" s="155"/>
      <c r="B4122" s="155"/>
      <c r="C4122" s="155"/>
      <c r="D4122" s="155"/>
      <c r="E4122" s="155"/>
      <c r="F4122" s="155"/>
      <c r="G4122" s="155"/>
      <c r="H4122" s="155"/>
      <c r="I4122" s="155"/>
      <c r="J4122" s="155"/>
      <c r="K4122" s="155"/>
      <c r="L4122" s="155"/>
      <c r="M4122" s="155"/>
      <c r="N4122" s="155"/>
      <c r="O4122" s="155"/>
      <c r="P4122" s="155"/>
      <c r="Q4122" s="155"/>
      <c r="R4122" s="155"/>
      <c r="S4122" s="155"/>
      <c r="T4122" s="155"/>
      <c r="U4122" s="155"/>
      <c r="V4122" s="155"/>
      <c r="W4122" s="155"/>
      <c r="X4122" s="155"/>
      <c r="Y4122" s="155"/>
      <c r="Z4122" s="155"/>
      <c r="AA4122" s="155"/>
      <c r="AB4122" s="155"/>
      <c r="AC4122" s="155"/>
      <c r="AD4122" s="155"/>
      <c r="AE4122" s="155"/>
      <c r="AF4122" s="155"/>
      <c r="AG4122" s="155"/>
    </row>
    <row r="4123" spans="1:33" x14ac:dyDescent="0.3">
      <c r="A4123" s="155"/>
      <c r="B4123" s="155"/>
      <c r="C4123" s="155"/>
      <c r="D4123" s="155"/>
      <c r="E4123" s="155"/>
      <c r="F4123" s="155"/>
      <c r="G4123" s="155"/>
      <c r="H4123" s="155"/>
      <c r="I4123" s="155"/>
      <c r="J4123" s="155"/>
      <c r="K4123" s="155"/>
      <c r="L4123" s="155"/>
      <c r="M4123" s="155"/>
      <c r="N4123" s="155"/>
      <c r="O4123" s="155"/>
      <c r="P4123" s="155"/>
      <c r="Q4123" s="155"/>
      <c r="R4123" s="155"/>
      <c r="S4123" s="155"/>
      <c r="T4123" s="155"/>
      <c r="U4123" s="155"/>
      <c r="V4123" s="155"/>
      <c r="W4123" s="155"/>
      <c r="X4123" s="155"/>
      <c r="Y4123" s="155"/>
      <c r="Z4123" s="155"/>
      <c r="AA4123" s="155"/>
      <c r="AB4123" s="155"/>
      <c r="AC4123" s="155"/>
      <c r="AD4123" s="155"/>
      <c r="AE4123" s="155"/>
      <c r="AF4123" s="155"/>
      <c r="AG4123" s="155"/>
    </row>
    <row r="4124" spans="1:33" x14ac:dyDescent="0.3">
      <c r="A4124" s="155"/>
      <c r="B4124" s="155"/>
      <c r="C4124" s="155"/>
      <c r="D4124" s="155"/>
      <c r="E4124" s="155"/>
      <c r="F4124" s="155"/>
      <c r="G4124" s="155"/>
      <c r="H4124" s="155"/>
      <c r="I4124" s="155"/>
      <c r="J4124" s="155"/>
      <c r="K4124" s="155"/>
      <c r="L4124" s="155"/>
      <c r="M4124" s="155"/>
      <c r="N4124" s="155"/>
      <c r="O4124" s="155"/>
      <c r="P4124" s="155"/>
      <c r="Q4124" s="155"/>
      <c r="R4124" s="155"/>
      <c r="S4124" s="155"/>
      <c r="T4124" s="155"/>
      <c r="U4124" s="155"/>
      <c r="V4124" s="155"/>
      <c r="W4124" s="155"/>
      <c r="X4124" s="155"/>
      <c r="Y4124" s="155"/>
      <c r="Z4124" s="155"/>
      <c r="AA4124" s="155"/>
      <c r="AB4124" s="155"/>
      <c r="AC4124" s="155"/>
      <c r="AD4124" s="155"/>
      <c r="AE4124" s="155"/>
      <c r="AF4124" s="155"/>
      <c r="AG4124" s="155"/>
    </row>
    <row r="4125" spans="1:33" x14ac:dyDescent="0.3">
      <c r="A4125" s="155"/>
      <c r="B4125" s="155"/>
      <c r="C4125" s="155"/>
      <c r="D4125" s="155"/>
      <c r="E4125" s="155"/>
      <c r="F4125" s="155"/>
      <c r="G4125" s="155"/>
      <c r="H4125" s="155"/>
      <c r="I4125" s="155"/>
      <c r="J4125" s="155"/>
      <c r="K4125" s="155"/>
      <c r="L4125" s="155"/>
      <c r="M4125" s="155"/>
      <c r="N4125" s="155"/>
      <c r="O4125" s="155"/>
      <c r="P4125" s="155"/>
      <c r="Q4125" s="155"/>
      <c r="R4125" s="155"/>
      <c r="S4125" s="155"/>
      <c r="T4125" s="155"/>
      <c r="U4125" s="155"/>
      <c r="V4125" s="155"/>
      <c r="W4125" s="155"/>
      <c r="X4125" s="155"/>
      <c r="Y4125" s="155"/>
      <c r="Z4125" s="155"/>
      <c r="AA4125" s="155"/>
      <c r="AB4125" s="155"/>
      <c r="AC4125" s="155"/>
      <c r="AD4125" s="155"/>
      <c r="AE4125" s="155"/>
      <c r="AF4125" s="155"/>
      <c r="AG4125" s="155"/>
    </row>
    <row r="4126" spans="1:33" x14ac:dyDescent="0.3">
      <c r="A4126" s="155"/>
      <c r="B4126" s="155"/>
      <c r="C4126" s="155"/>
      <c r="D4126" s="155"/>
      <c r="E4126" s="155"/>
      <c r="F4126" s="155"/>
      <c r="G4126" s="155"/>
      <c r="H4126" s="155"/>
      <c r="I4126" s="155"/>
      <c r="J4126" s="155"/>
      <c r="K4126" s="155"/>
      <c r="L4126" s="155"/>
      <c r="M4126" s="155"/>
      <c r="N4126" s="155"/>
      <c r="O4126" s="155"/>
      <c r="P4126" s="155"/>
      <c r="Q4126" s="155"/>
      <c r="R4126" s="155"/>
      <c r="S4126" s="155"/>
      <c r="T4126" s="155"/>
      <c r="U4126" s="155"/>
      <c r="V4126" s="155"/>
      <c r="W4126" s="155"/>
      <c r="X4126" s="155"/>
      <c r="Y4126" s="155"/>
      <c r="Z4126" s="155"/>
      <c r="AA4126" s="155"/>
      <c r="AB4126" s="155"/>
      <c r="AC4126" s="155"/>
      <c r="AD4126" s="155"/>
      <c r="AE4126" s="155"/>
      <c r="AF4126" s="155"/>
      <c r="AG4126" s="155"/>
    </row>
    <row r="4127" spans="1:33" x14ac:dyDescent="0.3">
      <c r="A4127" s="155"/>
      <c r="B4127" s="155"/>
      <c r="C4127" s="155"/>
      <c r="D4127" s="155"/>
      <c r="E4127" s="155"/>
      <c r="F4127" s="155"/>
      <c r="G4127" s="155"/>
      <c r="H4127" s="155"/>
      <c r="I4127" s="155"/>
      <c r="J4127" s="155"/>
      <c r="K4127" s="155"/>
      <c r="L4127" s="155"/>
      <c r="M4127" s="155"/>
      <c r="N4127" s="155"/>
      <c r="O4127" s="155"/>
      <c r="P4127" s="155"/>
      <c r="Q4127" s="155"/>
      <c r="R4127" s="155"/>
      <c r="S4127" s="155"/>
      <c r="T4127" s="155"/>
      <c r="U4127" s="155"/>
      <c r="V4127" s="155"/>
      <c r="W4127" s="155"/>
      <c r="X4127" s="155"/>
      <c r="Y4127" s="155"/>
      <c r="Z4127" s="155"/>
      <c r="AA4127" s="155"/>
      <c r="AB4127" s="155"/>
      <c r="AC4127" s="155"/>
      <c r="AD4127" s="155"/>
      <c r="AE4127" s="155"/>
      <c r="AF4127" s="155"/>
      <c r="AG4127" s="155"/>
    </row>
    <row r="4128" spans="1:33" x14ac:dyDescent="0.3">
      <c r="A4128" s="155"/>
      <c r="B4128" s="155"/>
      <c r="C4128" s="155"/>
      <c r="D4128" s="155"/>
      <c r="E4128" s="155"/>
      <c r="F4128" s="155"/>
      <c r="G4128" s="155"/>
      <c r="H4128" s="155"/>
      <c r="I4128" s="155"/>
      <c r="J4128" s="155"/>
      <c r="K4128" s="155"/>
      <c r="L4128" s="155"/>
      <c r="M4128" s="155"/>
      <c r="N4128" s="155"/>
      <c r="O4128" s="155"/>
      <c r="P4128" s="155"/>
      <c r="Q4128" s="155"/>
      <c r="R4128" s="155"/>
      <c r="S4128" s="155"/>
      <c r="T4128" s="155"/>
      <c r="U4128" s="155"/>
      <c r="V4128" s="155"/>
      <c r="W4128" s="155"/>
      <c r="X4128" s="155"/>
      <c r="Y4128" s="155"/>
      <c r="Z4128" s="155"/>
      <c r="AA4128" s="155"/>
      <c r="AB4128" s="155"/>
      <c r="AC4128" s="155"/>
      <c r="AD4128" s="155"/>
      <c r="AE4128" s="155"/>
      <c r="AF4128" s="155"/>
      <c r="AG4128" s="155"/>
    </row>
    <row r="4129" spans="1:33" x14ac:dyDescent="0.3">
      <c r="A4129" s="155"/>
      <c r="B4129" s="155"/>
      <c r="C4129" s="155"/>
      <c r="D4129" s="155"/>
      <c r="E4129" s="155"/>
      <c r="F4129" s="155"/>
      <c r="G4129" s="155"/>
      <c r="H4129" s="155"/>
      <c r="I4129" s="155"/>
      <c r="J4129" s="155"/>
      <c r="K4129" s="155"/>
      <c r="L4129" s="155"/>
      <c r="M4129" s="155"/>
      <c r="N4129" s="155"/>
      <c r="O4129" s="155"/>
      <c r="P4129" s="155"/>
      <c r="Q4129" s="155"/>
      <c r="R4129" s="155"/>
      <c r="S4129" s="155"/>
      <c r="T4129" s="155"/>
      <c r="U4129" s="155"/>
      <c r="V4129" s="155"/>
      <c r="W4129" s="155"/>
      <c r="X4129" s="155"/>
      <c r="Y4129" s="155"/>
      <c r="Z4129" s="155"/>
      <c r="AA4129" s="155"/>
      <c r="AB4129" s="155"/>
      <c r="AC4129" s="155"/>
      <c r="AD4129" s="155"/>
      <c r="AE4129" s="155"/>
      <c r="AF4129" s="155"/>
      <c r="AG4129" s="155"/>
    </row>
    <row r="4130" spans="1:33" x14ac:dyDescent="0.3">
      <c r="A4130" s="155"/>
      <c r="B4130" s="155"/>
      <c r="C4130" s="155"/>
      <c r="D4130" s="155"/>
      <c r="E4130" s="155"/>
      <c r="F4130" s="155"/>
      <c r="G4130" s="155"/>
      <c r="H4130" s="155"/>
      <c r="I4130" s="155"/>
      <c r="J4130" s="155"/>
      <c r="K4130" s="155"/>
      <c r="L4130" s="155"/>
      <c r="M4130" s="155"/>
      <c r="N4130" s="155"/>
      <c r="O4130" s="155"/>
      <c r="P4130" s="155"/>
      <c r="Q4130" s="155"/>
      <c r="R4130" s="155"/>
      <c r="S4130" s="155"/>
      <c r="T4130" s="155"/>
      <c r="U4130" s="155"/>
      <c r="V4130" s="155"/>
      <c r="W4130" s="155"/>
      <c r="X4130" s="155"/>
      <c r="Y4130" s="155"/>
      <c r="Z4130" s="155"/>
      <c r="AA4130" s="155"/>
      <c r="AB4130" s="155"/>
      <c r="AC4130" s="155"/>
      <c r="AD4130" s="155"/>
      <c r="AE4130" s="155"/>
      <c r="AF4130" s="155"/>
      <c r="AG4130" s="155"/>
    </row>
    <row r="4131" spans="1:33" x14ac:dyDescent="0.3">
      <c r="A4131" s="155"/>
      <c r="B4131" s="155"/>
      <c r="C4131" s="155"/>
      <c r="D4131" s="155"/>
      <c r="E4131" s="155"/>
      <c r="F4131" s="155"/>
      <c r="G4131" s="155"/>
      <c r="H4131" s="155"/>
      <c r="I4131" s="155"/>
      <c r="J4131" s="155"/>
      <c r="K4131" s="155"/>
      <c r="L4131" s="155"/>
      <c r="M4131" s="155"/>
      <c r="N4131" s="155"/>
      <c r="O4131" s="155"/>
      <c r="P4131" s="155"/>
      <c r="Q4131" s="155"/>
      <c r="R4131" s="155"/>
      <c r="S4131" s="155"/>
      <c r="T4131" s="155"/>
      <c r="U4131" s="155"/>
      <c r="V4131" s="155"/>
      <c r="W4131" s="155"/>
      <c r="X4131" s="155"/>
      <c r="Y4131" s="155"/>
      <c r="Z4131" s="155"/>
      <c r="AA4131" s="155"/>
      <c r="AB4131" s="155"/>
      <c r="AC4131" s="155"/>
      <c r="AD4131" s="155"/>
      <c r="AE4131" s="155"/>
      <c r="AF4131" s="155"/>
      <c r="AG4131" s="155"/>
    </row>
    <row r="4132" spans="1:33" x14ac:dyDescent="0.3">
      <c r="A4132" s="155"/>
      <c r="B4132" s="155"/>
      <c r="C4132" s="155"/>
      <c r="D4132" s="155"/>
      <c r="E4132" s="155"/>
      <c r="F4132" s="155"/>
      <c r="G4132" s="155"/>
      <c r="H4132" s="155"/>
      <c r="I4132" s="155"/>
      <c r="J4132" s="155"/>
      <c r="K4132" s="155"/>
      <c r="L4132" s="155"/>
      <c r="M4132" s="155"/>
      <c r="N4132" s="155"/>
      <c r="O4132" s="155"/>
      <c r="P4132" s="155"/>
      <c r="Q4132" s="155"/>
      <c r="R4132" s="155"/>
      <c r="S4132" s="155"/>
      <c r="T4132" s="155"/>
      <c r="U4132" s="155"/>
      <c r="V4132" s="155"/>
      <c r="W4132" s="155"/>
      <c r="X4132" s="155"/>
      <c r="Y4132" s="155"/>
      <c r="Z4132" s="155"/>
      <c r="AA4132" s="155"/>
      <c r="AB4132" s="155"/>
      <c r="AC4132" s="155"/>
      <c r="AD4132" s="155"/>
      <c r="AE4132" s="155"/>
      <c r="AF4132" s="155"/>
      <c r="AG4132" s="155"/>
    </row>
    <row r="4133" spans="1:33" x14ac:dyDescent="0.3">
      <c r="A4133" s="155"/>
      <c r="B4133" s="155"/>
      <c r="C4133" s="155"/>
      <c r="D4133" s="155"/>
      <c r="E4133" s="155"/>
      <c r="F4133" s="155"/>
      <c r="G4133" s="155"/>
      <c r="H4133" s="155"/>
      <c r="I4133" s="155"/>
      <c r="J4133" s="155"/>
      <c r="K4133" s="155"/>
      <c r="L4133" s="155"/>
      <c r="M4133" s="155"/>
      <c r="N4133" s="155"/>
      <c r="O4133" s="155"/>
      <c r="P4133" s="155"/>
      <c r="Q4133" s="155"/>
      <c r="R4133" s="155"/>
      <c r="S4133" s="155"/>
      <c r="T4133" s="155"/>
      <c r="U4133" s="155"/>
      <c r="V4133" s="155"/>
      <c r="W4133" s="155"/>
      <c r="X4133" s="155"/>
      <c r="Y4133" s="155"/>
      <c r="Z4133" s="155"/>
      <c r="AA4133" s="155"/>
      <c r="AB4133" s="155"/>
      <c r="AC4133" s="155"/>
      <c r="AD4133" s="155"/>
      <c r="AE4133" s="155"/>
      <c r="AF4133" s="155"/>
      <c r="AG4133" s="155"/>
    </row>
    <row r="4134" spans="1:33" x14ac:dyDescent="0.3">
      <c r="A4134" s="155"/>
      <c r="B4134" s="155"/>
      <c r="C4134" s="155"/>
      <c r="D4134" s="155"/>
      <c r="E4134" s="155"/>
      <c r="F4134" s="155"/>
      <c r="G4134" s="155"/>
      <c r="H4134" s="155"/>
      <c r="I4134" s="155"/>
      <c r="J4134" s="155"/>
      <c r="K4134" s="155"/>
      <c r="L4134" s="155"/>
      <c r="M4134" s="155"/>
      <c r="N4134" s="155"/>
      <c r="O4134" s="155"/>
      <c r="P4134" s="155"/>
      <c r="Q4134" s="155"/>
      <c r="R4134" s="155"/>
      <c r="S4134" s="155"/>
      <c r="T4134" s="155"/>
      <c r="U4134" s="155"/>
      <c r="V4134" s="155"/>
      <c r="W4134" s="155"/>
      <c r="X4134" s="155"/>
      <c r="Y4134" s="155"/>
      <c r="Z4134" s="155"/>
      <c r="AA4134" s="155"/>
      <c r="AB4134" s="155"/>
      <c r="AC4134" s="155"/>
      <c r="AD4134" s="155"/>
      <c r="AE4134" s="155"/>
      <c r="AF4134" s="155"/>
      <c r="AG4134" s="155"/>
    </row>
    <row r="4135" spans="1:33" x14ac:dyDescent="0.3">
      <c r="A4135" s="155"/>
      <c r="B4135" s="155"/>
      <c r="C4135" s="155"/>
      <c r="D4135" s="155"/>
      <c r="E4135" s="155"/>
      <c r="F4135" s="155"/>
      <c r="G4135" s="155"/>
      <c r="H4135" s="155"/>
      <c r="I4135" s="155"/>
      <c r="J4135" s="155"/>
      <c r="K4135" s="155"/>
      <c r="L4135" s="155"/>
      <c r="M4135" s="155"/>
      <c r="N4135" s="155"/>
      <c r="O4135" s="155"/>
      <c r="P4135" s="155"/>
      <c r="Q4135" s="155"/>
      <c r="R4135" s="155"/>
      <c r="S4135" s="155"/>
      <c r="T4135" s="155"/>
      <c r="U4135" s="155"/>
      <c r="V4135" s="155"/>
      <c r="W4135" s="155"/>
      <c r="X4135" s="155"/>
      <c r="Y4135" s="155"/>
      <c r="Z4135" s="155"/>
      <c r="AA4135" s="155"/>
      <c r="AB4135" s="155"/>
      <c r="AC4135" s="155"/>
      <c r="AD4135" s="155"/>
      <c r="AE4135" s="155"/>
      <c r="AF4135" s="155"/>
      <c r="AG4135" s="155"/>
    </row>
    <row r="4136" spans="1:33" x14ac:dyDescent="0.3">
      <c r="A4136" s="155"/>
      <c r="B4136" s="155"/>
      <c r="C4136" s="155"/>
      <c r="D4136" s="155"/>
      <c r="E4136" s="155"/>
      <c r="F4136" s="155"/>
      <c r="G4136" s="155"/>
      <c r="H4136" s="155"/>
      <c r="I4136" s="155"/>
      <c r="J4136" s="155"/>
      <c r="K4136" s="155"/>
      <c r="L4136" s="155"/>
      <c r="M4136" s="155"/>
      <c r="N4136" s="155"/>
      <c r="O4136" s="155"/>
      <c r="P4136" s="155"/>
      <c r="Q4136" s="155"/>
      <c r="R4136" s="155"/>
      <c r="S4136" s="155"/>
      <c r="T4136" s="155"/>
      <c r="U4136" s="155"/>
      <c r="V4136" s="155"/>
      <c r="W4136" s="155"/>
      <c r="X4136" s="155"/>
      <c r="Y4136" s="155"/>
      <c r="Z4136" s="155"/>
      <c r="AA4136" s="155"/>
      <c r="AB4136" s="155"/>
      <c r="AC4136" s="155"/>
      <c r="AD4136" s="155"/>
      <c r="AE4136" s="155"/>
      <c r="AF4136" s="155"/>
      <c r="AG4136" s="155"/>
    </row>
    <row r="4137" spans="1:33" x14ac:dyDescent="0.3">
      <c r="A4137" s="155"/>
      <c r="B4137" s="155"/>
      <c r="C4137" s="155"/>
      <c r="D4137" s="155"/>
      <c r="E4137" s="155"/>
      <c r="F4137" s="155"/>
      <c r="G4137" s="155"/>
      <c r="H4137" s="155"/>
      <c r="I4137" s="155"/>
      <c r="J4137" s="155"/>
      <c r="K4137" s="155"/>
      <c r="L4137" s="155"/>
      <c r="M4137" s="155"/>
      <c r="N4137" s="155"/>
      <c r="O4137" s="155"/>
      <c r="P4137" s="155"/>
      <c r="Q4137" s="155"/>
      <c r="R4137" s="155"/>
      <c r="S4137" s="155"/>
      <c r="T4137" s="155"/>
      <c r="U4137" s="155"/>
      <c r="V4137" s="155"/>
      <c r="W4137" s="155"/>
      <c r="X4137" s="155"/>
      <c r="Y4137" s="155"/>
      <c r="Z4137" s="155"/>
      <c r="AA4137" s="155"/>
      <c r="AB4137" s="155"/>
      <c r="AC4137" s="155"/>
      <c r="AD4137" s="155"/>
      <c r="AE4137" s="155"/>
      <c r="AF4137" s="155"/>
      <c r="AG4137" s="155"/>
    </row>
    <row r="4138" spans="1:33" x14ac:dyDescent="0.3">
      <c r="A4138" s="155"/>
      <c r="B4138" s="155"/>
      <c r="C4138" s="155"/>
      <c r="D4138" s="155"/>
      <c r="E4138" s="155"/>
      <c r="F4138" s="155"/>
      <c r="G4138" s="155"/>
      <c r="H4138" s="155"/>
      <c r="I4138" s="155"/>
      <c r="J4138" s="155"/>
      <c r="K4138" s="155"/>
      <c r="L4138" s="155"/>
      <c r="M4138" s="155"/>
      <c r="N4138" s="155"/>
      <c r="O4138" s="155"/>
      <c r="P4138" s="155"/>
      <c r="Q4138" s="155"/>
      <c r="R4138" s="155"/>
      <c r="S4138" s="155"/>
      <c r="T4138" s="155"/>
      <c r="U4138" s="155"/>
      <c r="V4138" s="155"/>
      <c r="W4138" s="155"/>
      <c r="X4138" s="155"/>
      <c r="Y4138" s="155"/>
      <c r="Z4138" s="155"/>
      <c r="AA4138" s="155"/>
      <c r="AB4138" s="155"/>
      <c r="AC4138" s="155"/>
      <c r="AD4138" s="155"/>
      <c r="AE4138" s="155"/>
      <c r="AF4138" s="155"/>
      <c r="AG4138" s="155"/>
    </row>
    <row r="4139" spans="1:33" x14ac:dyDescent="0.3">
      <c r="A4139" s="155"/>
      <c r="B4139" s="155"/>
      <c r="C4139" s="155"/>
      <c r="D4139" s="155"/>
      <c r="E4139" s="155"/>
      <c r="F4139" s="155"/>
      <c r="G4139" s="155"/>
      <c r="H4139" s="155"/>
      <c r="I4139" s="155"/>
      <c r="J4139" s="155"/>
      <c r="K4139" s="155"/>
      <c r="L4139" s="155"/>
      <c r="M4139" s="155"/>
      <c r="N4139" s="155"/>
      <c r="O4139" s="155"/>
      <c r="P4139" s="155"/>
      <c r="Q4139" s="155"/>
      <c r="R4139" s="155"/>
      <c r="S4139" s="155"/>
      <c r="T4139" s="155"/>
      <c r="U4139" s="155"/>
      <c r="V4139" s="155"/>
      <c r="W4139" s="155"/>
      <c r="X4139" s="155"/>
      <c r="Y4139" s="155"/>
      <c r="Z4139" s="155"/>
      <c r="AA4139" s="155"/>
      <c r="AB4139" s="155"/>
      <c r="AC4139" s="155"/>
      <c r="AD4139" s="155"/>
      <c r="AE4139" s="155"/>
      <c r="AF4139" s="155"/>
      <c r="AG4139" s="155"/>
    </row>
    <row r="4140" spans="1:33" x14ac:dyDescent="0.3">
      <c r="A4140" s="155"/>
      <c r="B4140" s="155"/>
      <c r="C4140" s="155"/>
      <c r="D4140" s="155"/>
      <c r="E4140" s="155"/>
      <c r="F4140" s="155"/>
      <c r="G4140" s="155"/>
      <c r="H4140" s="155"/>
      <c r="I4140" s="155"/>
      <c r="J4140" s="155"/>
      <c r="K4140" s="155"/>
      <c r="L4140" s="155"/>
      <c r="M4140" s="155"/>
      <c r="N4140" s="155"/>
      <c r="O4140" s="155"/>
      <c r="P4140" s="155"/>
      <c r="Q4140" s="155"/>
      <c r="R4140" s="155"/>
      <c r="S4140" s="155"/>
      <c r="T4140" s="155"/>
      <c r="U4140" s="155"/>
      <c r="V4140" s="155"/>
      <c r="W4140" s="155"/>
      <c r="X4140" s="155"/>
      <c r="Y4140" s="155"/>
      <c r="Z4140" s="155"/>
      <c r="AA4140" s="155"/>
      <c r="AB4140" s="155"/>
      <c r="AC4140" s="155"/>
      <c r="AD4140" s="155"/>
      <c r="AE4140" s="155"/>
      <c r="AF4140" s="155"/>
      <c r="AG4140" s="155"/>
    </row>
    <row r="4141" spans="1:33" x14ac:dyDescent="0.3">
      <c r="A4141" s="155"/>
      <c r="B4141" s="155"/>
      <c r="C4141" s="155"/>
      <c r="D4141" s="155"/>
      <c r="E4141" s="155"/>
      <c r="F4141" s="155"/>
      <c r="G4141" s="155"/>
      <c r="H4141" s="155"/>
      <c r="I4141" s="155"/>
      <c r="J4141" s="155"/>
      <c r="K4141" s="155"/>
      <c r="L4141" s="155"/>
      <c r="M4141" s="155"/>
      <c r="N4141" s="155"/>
      <c r="O4141" s="155"/>
      <c r="P4141" s="155"/>
      <c r="Q4141" s="155"/>
      <c r="R4141" s="155"/>
      <c r="S4141" s="155"/>
      <c r="T4141" s="155"/>
      <c r="U4141" s="155"/>
      <c r="V4141" s="155"/>
      <c r="W4141" s="155"/>
      <c r="X4141" s="155"/>
      <c r="Y4141" s="155"/>
      <c r="Z4141" s="155"/>
      <c r="AA4141" s="155"/>
      <c r="AB4141" s="155"/>
      <c r="AC4141" s="155"/>
      <c r="AD4141" s="155"/>
      <c r="AE4141" s="155"/>
      <c r="AF4141" s="155"/>
      <c r="AG4141" s="155"/>
    </row>
    <row r="4142" spans="1:33" x14ac:dyDescent="0.3">
      <c r="A4142" s="155"/>
      <c r="B4142" s="155"/>
      <c r="C4142" s="155"/>
      <c r="D4142" s="155"/>
      <c r="E4142" s="155"/>
      <c r="F4142" s="155"/>
      <c r="G4142" s="155"/>
      <c r="H4142" s="155"/>
      <c r="I4142" s="155"/>
      <c r="J4142" s="155"/>
      <c r="K4142" s="155"/>
      <c r="L4142" s="155"/>
      <c r="M4142" s="155"/>
      <c r="N4142" s="155"/>
      <c r="O4142" s="155"/>
      <c r="P4142" s="155"/>
      <c r="Q4142" s="155"/>
      <c r="R4142" s="155"/>
      <c r="S4142" s="155"/>
      <c r="T4142" s="155"/>
      <c r="U4142" s="155"/>
      <c r="V4142" s="155"/>
      <c r="W4142" s="155"/>
      <c r="X4142" s="155"/>
      <c r="Y4142" s="155"/>
      <c r="Z4142" s="155"/>
      <c r="AA4142" s="155"/>
      <c r="AB4142" s="155"/>
      <c r="AC4142" s="155"/>
      <c r="AD4142" s="155"/>
      <c r="AE4142" s="155"/>
      <c r="AF4142" s="155"/>
      <c r="AG4142" s="155"/>
    </row>
    <row r="4143" spans="1:33" x14ac:dyDescent="0.3">
      <c r="A4143" s="155"/>
      <c r="B4143" s="155"/>
      <c r="C4143" s="155"/>
      <c r="D4143" s="155"/>
      <c r="E4143" s="155"/>
      <c r="F4143" s="155"/>
      <c r="G4143" s="155"/>
      <c r="H4143" s="155"/>
      <c r="I4143" s="155"/>
      <c r="J4143" s="155"/>
      <c r="K4143" s="155"/>
      <c r="L4143" s="155"/>
      <c r="M4143" s="155"/>
      <c r="N4143" s="155"/>
      <c r="O4143" s="155"/>
      <c r="P4143" s="155"/>
      <c r="Q4143" s="155"/>
      <c r="R4143" s="155"/>
      <c r="S4143" s="155"/>
      <c r="T4143" s="155"/>
      <c r="U4143" s="155"/>
      <c r="V4143" s="155"/>
      <c r="W4143" s="155"/>
      <c r="X4143" s="155"/>
      <c r="Y4143" s="155"/>
      <c r="Z4143" s="155"/>
      <c r="AA4143" s="155"/>
      <c r="AB4143" s="155"/>
      <c r="AC4143" s="155"/>
      <c r="AD4143" s="155"/>
      <c r="AE4143" s="155"/>
      <c r="AF4143" s="155"/>
      <c r="AG4143" s="155"/>
    </row>
    <row r="4144" spans="1:33" x14ac:dyDescent="0.3">
      <c r="A4144" s="155"/>
      <c r="B4144" s="155"/>
      <c r="C4144" s="155"/>
      <c r="D4144" s="155"/>
      <c r="E4144" s="155"/>
      <c r="F4144" s="155"/>
      <c r="G4144" s="155"/>
      <c r="H4144" s="155"/>
      <c r="I4144" s="155"/>
      <c r="J4144" s="155"/>
      <c r="K4144" s="155"/>
      <c r="L4144" s="155"/>
      <c r="M4144" s="155"/>
      <c r="N4144" s="155"/>
      <c r="O4144" s="155"/>
      <c r="P4144" s="155"/>
      <c r="Q4144" s="155"/>
      <c r="R4144" s="155"/>
      <c r="S4144" s="155"/>
      <c r="T4144" s="155"/>
      <c r="U4144" s="155"/>
      <c r="V4144" s="155"/>
      <c r="W4144" s="155"/>
      <c r="X4144" s="155"/>
      <c r="Y4144" s="155"/>
      <c r="Z4144" s="155"/>
      <c r="AA4144" s="155"/>
      <c r="AB4144" s="155"/>
      <c r="AC4144" s="155"/>
      <c r="AD4144" s="155"/>
      <c r="AE4144" s="155"/>
      <c r="AF4144" s="155"/>
      <c r="AG4144" s="155"/>
    </row>
    <row r="4145" spans="1:33" x14ac:dyDescent="0.3">
      <c r="A4145" s="155"/>
      <c r="B4145" s="155"/>
      <c r="C4145" s="155"/>
      <c r="D4145" s="155"/>
      <c r="E4145" s="155"/>
      <c r="F4145" s="155"/>
      <c r="G4145" s="155"/>
      <c r="H4145" s="155"/>
      <c r="I4145" s="155"/>
      <c r="J4145" s="155"/>
      <c r="K4145" s="155"/>
      <c r="L4145" s="155"/>
      <c r="M4145" s="155"/>
      <c r="N4145" s="155"/>
      <c r="O4145" s="155"/>
      <c r="P4145" s="155"/>
      <c r="Q4145" s="155"/>
      <c r="R4145" s="155"/>
      <c r="S4145" s="155"/>
      <c r="T4145" s="155"/>
      <c r="U4145" s="155"/>
      <c r="V4145" s="155"/>
      <c r="W4145" s="155"/>
      <c r="X4145" s="155"/>
      <c r="Y4145" s="155"/>
      <c r="Z4145" s="155"/>
      <c r="AA4145" s="155"/>
      <c r="AB4145" s="155"/>
      <c r="AC4145" s="155"/>
      <c r="AD4145" s="155"/>
      <c r="AE4145" s="155"/>
      <c r="AF4145" s="155"/>
      <c r="AG4145" s="155"/>
    </row>
    <row r="4146" spans="1:33" x14ac:dyDescent="0.3">
      <c r="A4146" s="155"/>
      <c r="B4146" s="155"/>
      <c r="C4146" s="155"/>
      <c r="D4146" s="155"/>
      <c r="E4146" s="155"/>
      <c r="F4146" s="155"/>
      <c r="G4146" s="155"/>
      <c r="H4146" s="155"/>
      <c r="I4146" s="155"/>
      <c r="J4146" s="155"/>
      <c r="K4146" s="155"/>
      <c r="L4146" s="155"/>
      <c r="M4146" s="155"/>
      <c r="N4146" s="155"/>
      <c r="O4146" s="155"/>
      <c r="P4146" s="155"/>
      <c r="Q4146" s="155"/>
      <c r="R4146" s="155"/>
      <c r="S4146" s="155"/>
      <c r="T4146" s="155"/>
      <c r="U4146" s="155"/>
      <c r="V4146" s="155"/>
      <c r="W4146" s="155"/>
      <c r="X4146" s="155"/>
      <c r="Y4146" s="155"/>
      <c r="Z4146" s="155"/>
      <c r="AA4146" s="155"/>
      <c r="AB4146" s="155"/>
      <c r="AC4146" s="155"/>
      <c r="AD4146" s="155"/>
      <c r="AE4146" s="155"/>
      <c r="AF4146" s="155"/>
      <c r="AG4146" s="155"/>
    </row>
    <row r="4147" spans="1:33" x14ac:dyDescent="0.3">
      <c r="A4147" s="155"/>
      <c r="B4147" s="155"/>
      <c r="C4147" s="155"/>
      <c r="D4147" s="155"/>
      <c r="E4147" s="155"/>
      <c r="F4147" s="155"/>
      <c r="G4147" s="155"/>
      <c r="H4147" s="155"/>
      <c r="I4147" s="155"/>
      <c r="J4147" s="155"/>
      <c r="K4147" s="155"/>
      <c r="L4147" s="155"/>
      <c r="M4147" s="155"/>
      <c r="N4147" s="155"/>
      <c r="O4147" s="155"/>
      <c r="P4147" s="155"/>
      <c r="Q4147" s="155"/>
      <c r="R4147" s="155"/>
      <c r="S4147" s="155"/>
      <c r="T4147" s="155"/>
      <c r="U4147" s="155"/>
      <c r="V4147" s="155"/>
      <c r="W4147" s="155"/>
      <c r="X4147" s="155"/>
      <c r="Y4147" s="155"/>
      <c r="Z4147" s="155"/>
      <c r="AA4147" s="155"/>
      <c r="AB4147" s="155"/>
      <c r="AC4147" s="155"/>
      <c r="AD4147" s="155"/>
      <c r="AE4147" s="155"/>
      <c r="AF4147" s="155"/>
      <c r="AG4147" s="155"/>
    </row>
    <row r="4148" spans="1:33" x14ac:dyDescent="0.3">
      <c r="A4148" s="155"/>
      <c r="B4148" s="155"/>
      <c r="C4148" s="155"/>
      <c r="D4148" s="155"/>
      <c r="E4148" s="155"/>
      <c r="F4148" s="155"/>
      <c r="G4148" s="155"/>
      <c r="H4148" s="155"/>
      <c r="I4148" s="155"/>
      <c r="J4148" s="155"/>
      <c r="K4148" s="155"/>
      <c r="L4148" s="155"/>
      <c r="M4148" s="155"/>
      <c r="N4148" s="155"/>
      <c r="O4148" s="155"/>
      <c r="P4148" s="155"/>
      <c r="Q4148" s="155"/>
      <c r="R4148" s="155"/>
      <c r="S4148" s="155"/>
      <c r="T4148" s="155"/>
      <c r="U4148" s="155"/>
      <c r="V4148" s="155"/>
      <c r="W4148" s="155"/>
      <c r="X4148" s="155"/>
      <c r="Y4148" s="155"/>
      <c r="Z4148" s="155"/>
      <c r="AA4148" s="155"/>
      <c r="AB4148" s="155"/>
      <c r="AC4148" s="155"/>
      <c r="AD4148" s="155"/>
      <c r="AE4148" s="155"/>
      <c r="AF4148" s="155"/>
      <c r="AG4148" s="155"/>
    </row>
    <row r="4149" spans="1:33" x14ac:dyDescent="0.3">
      <c r="A4149" s="155"/>
      <c r="B4149" s="155"/>
      <c r="C4149" s="155"/>
      <c r="D4149" s="155"/>
      <c r="E4149" s="155"/>
      <c r="F4149" s="155"/>
      <c r="G4149" s="155"/>
      <c r="H4149" s="155"/>
      <c r="I4149" s="155"/>
      <c r="J4149" s="155"/>
      <c r="K4149" s="155"/>
      <c r="L4149" s="155"/>
      <c r="M4149" s="155"/>
      <c r="N4149" s="155"/>
      <c r="O4149" s="155"/>
      <c r="P4149" s="155"/>
      <c r="Q4149" s="155"/>
      <c r="R4149" s="155"/>
      <c r="S4149" s="155"/>
      <c r="T4149" s="155"/>
      <c r="U4149" s="155"/>
      <c r="V4149" s="155"/>
      <c r="W4149" s="155"/>
      <c r="X4149" s="155"/>
      <c r="Y4149" s="155"/>
      <c r="Z4149" s="155"/>
      <c r="AA4149" s="155"/>
      <c r="AB4149" s="155"/>
      <c r="AC4149" s="155"/>
      <c r="AD4149" s="155"/>
      <c r="AE4149" s="155"/>
      <c r="AF4149" s="155"/>
      <c r="AG4149" s="155"/>
    </row>
    <row r="4150" spans="1:33" x14ac:dyDescent="0.3">
      <c r="A4150" s="155"/>
      <c r="B4150" s="155"/>
      <c r="C4150" s="155"/>
      <c r="D4150" s="155"/>
      <c r="E4150" s="155"/>
      <c r="F4150" s="155"/>
      <c r="G4150" s="155"/>
      <c r="H4150" s="155"/>
      <c r="I4150" s="155"/>
      <c r="J4150" s="155"/>
      <c r="K4150" s="155"/>
      <c r="L4150" s="155"/>
      <c r="M4150" s="155"/>
      <c r="N4150" s="155"/>
      <c r="O4150" s="155"/>
      <c r="P4150" s="155"/>
      <c r="Q4150" s="155"/>
      <c r="R4150" s="155"/>
      <c r="S4150" s="155"/>
      <c r="T4150" s="155"/>
      <c r="U4150" s="155"/>
      <c r="V4150" s="155"/>
      <c r="W4150" s="155"/>
      <c r="X4150" s="155"/>
      <c r="Y4150" s="155"/>
      <c r="Z4150" s="155"/>
      <c r="AA4150" s="155"/>
      <c r="AB4150" s="155"/>
      <c r="AC4150" s="155"/>
      <c r="AD4150" s="155"/>
      <c r="AE4150" s="155"/>
      <c r="AF4150" s="155"/>
      <c r="AG4150" s="155"/>
    </row>
    <row r="4151" spans="1:33" x14ac:dyDescent="0.3">
      <c r="A4151" s="155"/>
      <c r="B4151" s="155"/>
      <c r="C4151" s="155"/>
      <c r="D4151" s="155"/>
      <c r="E4151" s="155"/>
      <c r="F4151" s="155"/>
      <c r="G4151" s="155"/>
      <c r="H4151" s="155"/>
      <c r="I4151" s="155"/>
      <c r="J4151" s="155"/>
      <c r="K4151" s="155"/>
      <c r="L4151" s="155"/>
      <c r="M4151" s="155"/>
      <c r="N4151" s="155"/>
      <c r="O4151" s="155"/>
      <c r="P4151" s="155"/>
      <c r="Q4151" s="155"/>
      <c r="R4151" s="155"/>
      <c r="S4151" s="155"/>
      <c r="T4151" s="155"/>
      <c r="U4151" s="155"/>
      <c r="V4151" s="155"/>
      <c r="W4151" s="155"/>
      <c r="X4151" s="155"/>
      <c r="Y4151" s="155"/>
      <c r="Z4151" s="155"/>
      <c r="AA4151" s="155"/>
      <c r="AB4151" s="155"/>
      <c r="AC4151" s="155"/>
      <c r="AD4151" s="155"/>
      <c r="AE4151" s="155"/>
      <c r="AF4151" s="155"/>
      <c r="AG4151" s="155"/>
    </row>
    <row r="4152" spans="1:33" x14ac:dyDescent="0.3">
      <c r="A4152" s="155"/>
      <c r="B4152" s="155"/>
      <c r="C4152" s="155"/>
      <c r="D4152" s="155"/>
      <c r="E4152" s="155"/>
      <c r="F4152" s="155"/>
      <c r="G4152" s="155"/>
      <c r="H4152" s="155"/>
      <c r="I4152" s="155"/>
      <c r="J4152" s="155"/>
      <c r="K4152" s="155"/>
      <c r="L4152" s="155"/>
      <c r="M4152" s="155"/>
      <c r="N4152" s="155"/>
      <c r="O4152" s="155"/>
      <c r="P4152" s="155"/>
      <c r="Q4152" s="155"/>
      <c r="R4152" s="155"/>
      <c r="S4152" s="155"/>
      <c r="T4152" s="155"/>
      <c r="U4152" s="155"/>
      <c r="V4152" s="155"/>
      <c r="W4152" s="155"/>
      <c r="X4152" s="155"/>
      <c r="Y4152" s="155"/>
      <c r="Z4152" s="155"/>
      <c r="AA4152" s="155"/>
      <c r="AB4152" s="155"/>
      <c r="AC4152" s="155"/>
      <c r="AD4152" s="155"/>
      <c r="AE4152" s="155"/>
      <c r="AF4152" s="155"/>
      <c r="AG4152" s="155"/>
    </row>
    <row r="4153" spans="1:33" x14ac:dyDescent="0.3">
      <c r="A4153" s="155"/>
      <c r="B4153" s="155"/>
      <c r="C4153" s="155"/>
      <c r="D4153" s="155"/>
      <c r="E4153" s="155"/>
      <c r="F4153" s="155"/>
      <c r="G4153" s="155"/>
      <c r="H4153" s="155"/>
      <c r="I4153" s="155"/>
      <c r="J4153" s="155"/>
      <c r="K4153" s="155"/>
      <c r="L4153" s="155"/>
      <c r="M4153" s="155"/>
      <c r="N4153" s="155"/>
      <c r="O4153" s="155"/>
      <c r="P4153" s="155"/>
      <c r="Q4153" s="155"/>
      <c r="R4153" s="155"/>
      <c r="S4153" s="155"/>
      <c r="T4153" s="155"/>
      <c r="U4153" s="155"/>
      <c r="V4153" s="155"/>
      <c r="W4153" s="155"/>
      <c r="X4153" s="155"/>
      <c r="Y4153" s="155"/>
      <c r="Z4153" s="155"/>
      <c r="AA4153" s="155"/>
      <c r="AB4153" s="155"/>
      <c r="AC4153" s="155"/>
      <c r="AD4153" s="155"/>
      <c r="AE4153" s="155"/>
      <c r="AF4153" s="155"/>
      <c r="AG4153" s="155"/>
    </row>
    <row r="4154" spans="1:33" x14ac:dyDescent="0.3">
      <c r="A4154" s="155"/>
      <c r="B4154" s="155"/>
      <c r="C4154" s="155"/>
      <c r="D4154" s="155"/>
      <c r="E4154" s="155"/>
      <c r="F4154" s="155"/>
      <c r="G4154" s="155"/>
      <c r="H4154" s="155"/>
      <c r="I4154" s="155"/>
      <c r="J4154" s="155"/>
      <c r="K4154" s="155"/>
      <c r="L4154" s="155"/>
      <c r="M4154" s="155"/>
      <c r="N4154" s="155"/>
      <c r="O4154" s="155"/>
      <c r="P4154" s="155"/>
      <c r="Q4154" s="155"/>
      <c r="R4154" s="155"/>
      <c r="S4154" s="155"/>
      <c r="T4154" s="155"/>
      <c r="U4154" s="155"/>
      <c r="V4154" s="155"/>
      <c r="W4154" s="155"/>
      <c r="X4154" s="155"/>
      <c r="Y4154" s="155"/>
      <c r="Z4154" s="155"/>
      <c r="AA4154" s="155"/>
      <c r="AB4154" s="155"/>
      <c r="AC4154" s="155"/>
      <c r="AD4154" s="155"/>
      <c r="AE4154" s="155"/>
      <c r="AF4154" s="155"/>
      <c r="AG4154" s="155"/>
    </row>
    <row r="4155" spans="1:33" x14ac:dyDescent="0.3">
      <c r="A4155" s="155"/>
      <c r="B4155" s="155"/>
      <c r="C4155" s="155"/>
      <c r="D4155" s="155"/>
      <c r="E4155" s="155"/>
      <c r="F4155" s="155"/>
      <c r="G4155" s="155"/>
      <c r="H4155" s="155"/>
      <c r="I4155" s="155"/>
      <c r="J4155" s="155"/>
      <c r="K4155" s="155"/>
      <c r="L4155" s="155"/>
      <c r="M4155" s="155"/>
      <c r="N4155" s="155"/>
      <c r="O4155" s="155"/>
      <c r="P4155" s="155"/>
      <c r="Q4155" s="155"/>
      <c r="R4155" s="155"/>
      <c r="S4155" s="155"/>
      <c r="T4155" s="155"/>
      <c r="U4155" s="155"/>
      <c r="V4155" s="155"/>
      <c r="W4155" s="155"/>
      <c r="X4155" s="155"/>
      <c r="Y4155" s="155"/>
      <c r="Z4155" s="155"/>
      <c r="AA4155" s="155"/>
      <c r="AB4155" s="155"/>
      <c r="AC4155" s="155"/>
      <c r="AD4155" s="155"/>
      <c r="AE4155" s="155"/>
      <c r="AF4155" s="155"/>
      <c r="AG4155" s="155"/>
    </row>
    <row r="4156" spans="1:33" x14ac:dyDescent="0.3">
      <c r="A4156" s="155"/>
      <c r="B4156" s="155"/>
      <c r="C4156" s="155"/>
      <c r="D4156" s="155"/>
      <c r="E4156" s="155"/>
      <c r="F4156" s="155"/>
      <c r="G4156" s="155"/>
      <c r="H4156" s="155"/>
      <c r="I4156" s="155"/>
      <c r="J4156" s="155"/>
      <c r="K4156" s="155"/>
      <c r="L4156" s="155"/>
      <c r="M4156" s="155"/>
      <c r="N4156" s="155"/>
      <c r="O4156" s="155"/>
      <c r="P4156" s="155"/>
      <c r="Q4156" s="155"/>
      <c r="R4156" s="155"/>
      <c r="S4156" s="155"/>
      <c r="T4156" s="155"/>
      <c r="U4156" s="155"/>
      <c r="V4156" s="155"/>
      <c r="W4156" s="155"/>
      <c r="X4156" s="155"/>
      <c r="Y4156" s="155"/>
      <c r="Z4156" s="155"/>
      <c r="AA4156" s="155"/>
      <c r="AB4156" s="155"/>
      <c r="AC4156" s="155"/>
      <c r="AD4156" s="155"/>
      <c r="AE4156" s="155"/>
      <c r="AF4156" s="155"/>
      <c r="AG4156" s="155"/>
    </row>
    <row r="4157" spans="1:33" x14ac:dyDescent="0.3">
      <c r="A4157" s="155"/>
      <c r="B4157" s="155"/>
      <c r="C4157" s="155"/>
      <c r="D4157" s="155"/>
      <c r="E4157" s="155"/>
      <c r="F4157" s="155"/>
      <c r="G4157" s="155"/>
      <c r="H4157" s="155"/>
      <c r="I4157" s="155"/>
      <c r="J4157" s="155"/>
      <c r="K4157" s="155"/>
      <c r="L4157" s="155"/>
      <c r="M4157" s="155"/>
      <c r="N4157" s="155"/>
      <c r="O4157" s="155"/>
      <c r="P4157" s="155"/>
      <c r="Q4157" s="155"/>
      <c r="R4157" s="155"/>
      <c r="S4157" s="155"/>
      <c r="T4157" s="155"/>
      <c r="U4157" s="155"/>
      <c r="V4157" s="155"/>
      <c r="W4157" s="155"/>
      <c r="X4157" s="155"/>
      <c r="Y4157" s="155"/>
      <c r="Z4157" s="155"/>
      <c r="AA4157" s="155"/>
      <c r="AB4157" s="155"/>
      <c r="AC4157" s="155"/>
      <c r="AD4157" s="155"/>
      <c r="AE4157" s="155"/>
      <c r="AF4157" s="155"/>
      <c r="AG4157" s="155"/>
    </row>
    <row r="4158" spans="1:33" x14ac:dyDescent="0.3">
      <c r="A4158" s="155"/>
      <c r="B4158" s="155"/>
      <c r="C4158" s="155"/>
      <c r="D4158" s="155"/>
      <c r="E4158" s="155"/>
      <c r="F4158" s="155"/>
      <c r="G4158" s="155"/>
      <c r="H4158" s="155"/>
      <c r="I4158" s="155"/>
      <c r="J4158" s="155"/>
      <c r="K4158" s="155"/>
      <c r="L4158" s="155"/>
      <c r="M4158" s="155"/>
      <c r="N4158" s="155"/>
      <c r="O4158" s="155"/>
      <c r="P4158" s="155"/>
      <c r="Q4158" s="155"/>
      <c r="R4158" s="155"/>
      <c r="S4158" s="155"/>
      <c r="T4158" s="155"/>
      <c r="U4158" s="155"/>
      <c r="V4158" s="155"/>
      <c r="W4158" s="155"/>
      <c r="X4158" s="155"/>
      <c r="Y4158" s="155"/>
      <c r="Z4158" s="155"/>
      <c r="AA4158" s="155"/>
      <c r="AB4158" s="155"/>
      <c r="AC4158" s="155"/>
      <c r="AD4158" s="155"/>
      <c r="AE4158" s="155"/>
      <c r="AF4158" s="155"/>
      <c r="AG4158" s="155"/>
    </row>
    <row r="4159" spans="1:33" x14ac:dyDescent="0.3">
      <c r="A4159" s="155"/>
      <c r="B4159" s="155"/>
      <c r="C4159" s="155"/>
      <c r="D4159" s="155"/>
      <c r="E4159" s="155"/>
      <c r="F4159" s="155"/>
      <c r="G4159" s="155"/>
      <c r="H4159" s="155"/>
      <c r="I4159" s="155"/>
      <c r="J4159" s="155"/>
      <c r="K4159" s="155"/>
      <c r="L4159" s="155"/>
      <c r="M4159" s="155"/>
      <c r="N4159" s="155"/>
      <c r="O4159" s="155"/>
      <c r="P4159" s="155"/>
      <c r="Q4159" s="155"/>
      <c r="R4159" s="155"/>
      <c r="S4159" s="155"/>
      <c r="T4159" s="155"/>
      <c r="U4159" s="155"/>
      <c r="V4159" s="155"/>
      <c r="W4159" s="155"/>
      <c r="X4159" s="155"/>
      <c r="Y4159" s="155"/>
      <c r="Z4159" s="155"/>
      <c r="AA4159" s="155"/>
      <c r="AB4159" s="155"/>
      <c r="AC4159" s="155"/>
      <c r="AD4159" s="155"/>
      <c r="AE4159" s="155"/>
      <c r="AF4159" s="155"/>
      <c r="AG4159" s="155"/>
    </row>
    <row r="4160" spans="1:33" x14ac:dyDescent="0.3">
      <c r="A4160" s="155"/>
      <c r="B4160" s="155"/>
      <c r="C4160" s="155"/>
      <c r="D4160" s="155"/>
      <c r="E4160" s="155"/>
      <c r="F4160" s="155"/>
      <c r="G4160" s="155"/>
      <c r="H4160" s="155"/>
      <c r="I4160" s="155"/>
      <c r="J4160" s="155"/>
      <c r="K4160" s="155"/>
      <c r="L4160" s="155"/>
      <c r="M4160" s="155"/>
      <c r="N4160" s="155"/>
      <c r="O4160" s="155"/>
      <c r="P4160" s="155"/>
      <c r="Q4160" s="155"/>
      <c r="R4160" s="155"/>
      <c r="S4160" s="155"/>
      <c r="T4160" s="155"/>
      <c r="U4160" s="155"/>
      <c r="V4160" s="155"/>
      <c r="W4160" s="155"/>
      <c r="X4160" s="155"/>
      <c r="Y4160" s="155"/>
      <c r="Z4160" s="155"/>
      <c r="AA4160" s="155"/>
      <c r="AB4160" s="155"/>
      <c r="AC4160" s="155"/>
      <c r="AD4160" s="155"/>
      <c r="AE4160" s="155"/>
      <c r="AF4160" s="155"/>
      <c r="AG4160" s="155"/>
    </row>
    <row r="4161" spans="1:33" x14ac:dyDescent="0.3">
      <c r="A4161" s="155"/>
      <c r="B4161" s="155"/>
      <c r="C4161" s="155"/>
      <c r="D4161" s="155"/>
      <c r="E4161" s="155"/>
      <c r="F4161" s="155"/>
      <c r="G4161" s="155"/>
      <c r="H4161" s="155"/>
      <c r="I4161" s="155"/>
      <c r="J4161" s="155"/>
      <c r="K4161" s="155"/>
      <c r="L4161" s="155"/>
      <c r="M4161" s="155"/>
      <c r="N4161" s="155"/>
      <c r="O4161" s="155"/>
      <c r="P4161" s="155"/>
      <c r="Q4161" s="155"/>
      <c r="R4161" s="155"/>
      <c r="S4161" s="155"/>
      <c r="T4161" s="155"/>
      <c r="U4161" s="155"/>
      <c r="V4161" s="155"/>
      <c r="W4161" s="155"/>
      <c r="X4161" s="155"/>
      <c r="Y4161" s="155"/>
      <c r="Z4161" s="155"/>
      <c r="AA4161" s="155"/>
      <c r="AB4161" s="155"/>
      <c r="AC4161" s="155"/>
      <c r="AD4161" s="155"/>
      <c r="AE4161" s="155"/>
      <c r="AF4161" s="155"/>
      <c r="AG4161" s="155"/>
    </row>
    <row r="4162" spans="1:33" x14ac:dyDescent="0.3">
      <c r="A4162" s="155"/>
      <c r="B4162" s="155"/>
      <c r="C4162" s="155"/>
      <c r="D4162" s="155"/>
      <c r="E4162" s="155"/>
      <c r="F4162" s="155"/>
      <c r="G4162" s="155"/>
      <c r="H4162" s="155"/>
      <c r="I4162" s="155"/>
      <c r="J4162" s="155"/>
      <c r="K4162" s="155"/>
      <c r="L4162" s="155"/>
      <c r="M4162" s="155"/>
      <c r="N4162" s="155"/>
      <c r="O4162" s="155"/>
      <c r="P4162" s="155"/>
      <c r="Q4162" s="155"/>
      <c r="R4162" s="155"/>
      <c r="S4162" s="155"/>
      <c r="T4162" s="155"/>
      <c r="U4162" s="155"/>
      <c r="V4162" s="155"/>
      <c r="W4162" s="155"/>
      <c r="X4162" s="155"/>
      <c r="Y4162" s="155"/>
      <c r="Z4162" s="155"/>
      <c r="AA4162" s="155"/>
      <c r="AB4162" s="155"/>
      <c r="AC4162" s="155"/>
      <c r="AD4162" s="155"/>
      <c r="AE4162" s="155"/>
      <c r="AF4162" s="155"/>
      <c r="AG4162" s="155"/>
    </row>
    <row r="4163" spans="1:33" x14ac:dyDescent="0.3">
      <c r="A4163" s="155"/>
      <c r="B4163" s="155"/>
      <c r="C4163" s="155"/>
      <c r="D4163" s="155"/>
      <c r="E4163" s="155"/>
      <c r="F4163" s="155"/>
      <c r="G4163" s="155"/>
      <c r="H4163" s="155"/>
      <c r="I4163" s="155"/>
      <c r="J4163" s="155"/>
      <c r="K4163" s="155"/>
      <c r="L4163" s="155"/>
      <c r="M4163" s="155"/>
      <c r="N4163" s="155"/>
      <c r="O4163" s="155"/>
      <c r="P4163" s="155"/>
      <c r="Q4163" s="155"/>
      <c r="R4163" s="155"/>
      <c r="S4163" s="155"/>
      <c r="T4163" s="155"/>
      <c r="U4163" s="155"/>
      <c r="V4163" s="155"/>
      <c r="W4163" s="155"/>
      <c r="X4163" s="155"/>
      <c r="Y4163" s="155"/>
      <c r="Z4163" s="155"/>
      <c r="AA4163" s="155"/>
      <c r="AB4163" s="155"/>
      <c r="AC4163" s="155"/>
      <c r="AD4163" s="155"/>
      <c r="AE4163" s="155"/>
      <c r="AF4163" s="155"/>
      <c r="AG4163" s="155"/>
    </row>
    <row r="4164" spans="1:33" x14ac:dyDescent="0.3">
      <c r="A4164" s="155"/>
      <c r="B4164" s="155"/>
      <c r="C4164" s="155"/>
      <c r="D4164" s="155"/>
      <c r="E4164" s="155"/>
      <c r="F4164" s="155"/>
      <c r="G4164" s="155"/>
      <c r="H4164" s="155"/>
      <c r="I4164" s="155"/>
      <c r="J4164" s="155"/>
      <c r="K4164" s="155"/>
      <c r="L4164" s="155"/>
      <c r="M4164" s="155"/>
      <c r="N4164" s="155"/>
      <c r="O4164" s="155"/>
      <c r="P4164" s="155"/>
      <c r="Q4164" s="155"/>
      <c r="R4164" s="155"/>
      <c r="S4164" s="155"/>
      <c r="T4164" s="155"/>
      <c r="U4164" s="155"/>
      <c r="V4164" s="155"/>
      <c r="W4164" s="155"/>
      <c r="X4164" s="155"/>
      <c r="Y4164" s="155"/>
      <c r="Z4164" s="155"/>
      <c r="AA4164" s="155"/>
      <c r="AB4164" s="155"/>
      <c r="AC4164" s="155"/>
      <c r="AD4164" s="155"/>
      <c r="AE4164" s="155"/>
      <c r="AF4164" s="155"/>
      <c r="AG4164" s="155"/>
    </row>
    <row r="4165" spans="1:33" x14ac:dyDescent="0.3">
      <c r="A4165" s="155"/>
      <c r="B4165" s="155"/>
      <c r="C4165" s="155"/>
      <c r="D4165" s="155"/>
      <c r="E4165" s="155"/>
      <c r="F4165" s="155"/>
      <c r="G4165" s="155"/>
      <c r="H4165" s="155"/>
      <c r="I4165" s="155"/>
      <c r="J4165" s="155"/>
      <c r="K4165" s="155"/>
      <c r="L4165" s="155"/>
      <c r="M4165" s="155"/>
      <c r="N4165" s="155"/>
      <c r="O4165" s="155"/>
      <c r="P4165" s="155"/>
      <c r="Q4165" s="155"/>
      <c r="R4165" s="155"/>
      <c r="S4165" s="155"/>
      <c r="T4165" s="155"/>
      <c r="U4165" s="155"/>
      <c r="V4165" s="155"/>
      <c r="W4165" s="155"/>
      <c r="X4165" s="155"/>
      <c r="Y4165" s="155"/>
      <c r="Z4165" s="155"/>
      <c r="AA4165" s="155"/>
      <c r="AB4165" s="155"/>
      <c r="AC4165" s="155"/>
      <c r="AD4165" s="155"/>
      <c r="AE4165" s="155"/>
      <c r="AF4165" s="155"/>
      <c r="AG4165" s="155"/>
    </row>
    <row r="4166" spans="1:33" x14ac:dyDescent="0.3">
      <c r="A4166" s="155"/>
      <c r="B4166" s="155"/>
      <c r="C4166" s="155"/>
      <c r="D4166" s="155"/>
      <c r="E4166" s="155"/>
      <c r="F4166" s="155"/>
      <c r="G4166" s="155"/>
      <c r="H4166" s="155"/>
      <c r="I4166" s="155"/>
      <c r="J4166" s="155"/>
      <c r="K4166" s="155"/>
      <c r="L4166" s="155"/>
      <c r="M4166" s="155"/>
      <c r="N4166" s="155"/>
      <c r="O4166" s="155"/>
      <c r="P4166" s="155"/>
      <c r="Q4166" s="155"/>
      <c r="R4166" s="155"/>
      <c r="S4166" s="155"/>
      <c r="T4166" s="155"/>
      <c r="U4166" s="155"/>
      <c r="V4166" s="155"/>
      <c r="W4166" s="155"/>
      <c r="X4166" s="155"/>
      <c r="Y4166" s="155"/>
      <c r="Z4166" s="155"/>
      <c r="AA4166" s="155"/>
      <c r="AB4166" s="155"/>
      <c r="AC4166" s="155"/>
      <c r="AD4166" s="155"/>
      <c r="AE4166" s="155"/>
      <c r="AF4166" s="155"/>
      <c r="AG4166" s="155"/>
    </row>
    <row r="4167" spans="1:33" x14ac:dyDescent="0.3">
      <c r="A4167" s="155"/>
      <c r="B4167" s="155"/>
      <c r="C4167" s="155"/>
      <c r="D4167" s="155"/>
      <c r="E4167" s="155"/>
      <c r="F4167" s="155"/>
      <c r="G4167" s="155"/>
      <c r="H4167" s="155"/>
      <c r="I4167" s="155"/>
      <c r="J4167" s="155"/>
      <c r="K4167" s="155"/>
      <c r="L4167" s="155"/>
      <c r="M4167" s="155"/>
      <c r="N4167" s="155"/>
      <c r="O4167" s="155"/>
      <c r="P4167" s="155"/>
      <c r="Q4167" s="155"/>
      <c r="R4167" s="155"/>
      <c r="S4167" s="155"/>
      <c r="T4167" s="155"/>
      <c r="U4167" s="155"/>
      <c r="V4167" s="155"/>
      <c r="W4167" s="155"/>
      <c r="X4167" s="155"/>
      <c r="Y4167" s="155"/>
      <c r="Z4167" s="155"/>
      <c r="AA4167" s="155"/>
      <c r="AB4167" s="155"/>
      <c r="AC4167" s="155"/>
      <c r="AD4167" s="155"/>
      <c r="AE4167" s="155"/>
      <c r="AF4167" s="155"/>
      <c r="AG4167" s="155"/>
    </row>
    <row r="4168" spans="1:33" x14ac:dyDescent="0.3">
      <c r="A4168" s="155"/>
      <c r="B4168" s="155"/>
      <c r="C4168" s="155"/>
      <c r="D4168" s="155"/>
      <c r="E4168" s="155"/>
      <c r="F4168" s="155"/>
      <c r="G4168" s="155"/>
      <c r="H4168" s="155"/>
      <c r="I4168" s="155"/>
      <c r="J4168" s="155"/>
      <c r="K4168" s="155"/>
      <c r="L4168" s="155"/>
      <c r="M4168" s="155"/>
      <c r="N4168" s="155"/>
      <c r="O4168" s="155"/>
      <c r="P4168" s="155"/>
      <c r="Q4168" s="155"/>
      <c r="R4168" s="155"/>
      <c r="S4168" s="155"/>
      <c r="T4168" s="155"/>
      <c r="U4168" s="155"/>
      <c r="V4168" s="155"/>
      <c r="W4168" s="155"/>
      <c r="X4168" s="155"/>
      <c r="Y4168" s="155"/>
      <c r="Z4168" s="155"/>
      <c r="AA4168" s="155"/>
      <c r="AB4168" s="155"/>
      <c r="AC4168" s="155"/>
      <c r="AD4168" s="155"/>
      <c r="AE4168" s="155"/>
      <c r="AF4168" s="155"/>
      <c r="AG4168" s="155"/>
    </row>
    <row r="4169" spans="1:33" x14ac:dyDescent="0.3">
      <c r="A4169" s="155"/>
      <c r="B4169" s="155"/>
      <c r="C4169" s="155"/>
      <c r="D4169" s="155"/>
      <c r="E4169" s="155"/>
      <c r="F4169" s="155"/>
      <c r="G4169" s="155"/>
      <c r="H4169" s="155"/>
      <c r="I4169" s="155"/>
      <c r="J4169" s="155"/>
      <c r="K4169" s="155"/>
      <c r="L4169" s="155"/>
      <c r="M4169" s="155"/>
      <c r="N4169" s="155"/>
      <c r="O4169" s="155"/>
      <c r="P4169" s="155"/>
      <c r="Q4169" s="155"/>
      <c r="R4169" s="155"/>
      <c r="S4169" s="155"/>
      <c r="T4169" s="155"/>
      <c r="U4169" s="155"/>
      <c r="V4169" s="155"/>
      <c r="W4169" s="155"/>
      <c r="X4169" s="155"/>
      <c r="Y4169" s="155"/>
      <c r="Z4169" s="155"/>
      <c r="AA4169" s="155"/>
      <c r="AB4169" s="155"/>
      <c r="AC4169" s="155"/>
      <c r="AD4169" s="155"/>
      <c r="AE4169" s="155"/>
      <c r="AF4169" s="155"/>
      <c r="AG4169" s="155"/>
    </row>
    <row r="4170" spans="1:33" x14ac:dyDescent="0.3">
      <c r="A4170" s="155"/>
      <c r="B4170" s="155"/>
      <c r="C4170" s="155"/>
      <c r="D4170" s="155"/>
      <c r="E4170" s="155"/>
      <c r="F4170" s="155"/>
      <c r="G4170" s="155"/>
      <c r="H4170" s="155"/>
      <c r="I4170" s="155"/>
      <c r="J4170" s="155"/>
      <c r="K4170" s="155"/>
      <c r="L4170" s="155"/>
      <c r="M4170" s="155"/>
      <c r="N4170" s="155"/>
      <c r="O4170" s="155"/>
      <c r="P4170" s="155"/>
      <c r="Q4170" s="155"/>
      <c r="R4170" s="155"/>
      <c r="S4170" s="155"/>
      <c r="T4170" s="155"/>
      <c r="U4170" s="155"/>
      <c r="V4170" s="155"/>
      <c r="W4170" s="155"/>
      <c r="X4170" s="155"/>
      <c r="Y4170" s="155"/>
      <c r="Z4170" s="155"/>
      <c r="AA4170" s="155"/>
      <c r="AB4170" s="155"/>
      <c r="AC4170" s="155"/>
      <c r="AD4170" s="155"/>
      <c r="AE4170" s="155"/>
      <c r="AF4170" s="155"/>
      <c r="AG4170" s="155"/>
    </row>
    <row r="4171" spans="1:33" x14ac:dyDescent="0.3">
      <c r="A4171" s="155"/>
      <c r="B4171" s="155"/>
      <c r="C4171" s="155"/>
      <c r="D4171" s="155"/>
      <c r="E4171" s="155"/>
      <c r="F4171" s="155"/>
      <c r="G4171" s="155"/>
      <c r="H4171" s="155"/>
      <c r="I4171" s="155"/>
      <c r="J4171" s="155"/>
      <c r="K4171" s="155"/>
      <c r="L4171" s="155"/>
      <c r="M4171" s="155"/>
      <c r="N4171" s="155"/>
      <c r="O4171" s="155"/>
      <c r="P4171" s="155"/>
      <c r="Q4171" s="155"/>
      <c r="R4171" s="155"/>
      <c r="S4171" s="155"/>
      <c r="T4171" s="155"/>
      <c r="U4171" s="155"/>
      <c r="V4171" s="155"/>
      <c r="W4171" s="155"/>
      <c r="X4171" s="155"/>
      <c r="Y4171" s="155"/>
      <c r="Z4171" s="155"/>
      <c r="AA4171" s="155"/>
      <c r="AB4171" s="155"/>
      <c r="AC4171" s="155"/>
      <c r="AD4171" s="155"/>
      <c r="AE4171" s="155"/>
      <c r="AF4171" s="155"/>
      <c r="AG4171" s="155"/>
    </row>
    <row r="4172" spans="1:33" x14ac:dyDescent="0.3">
      <c r="A4172" s="155"/>
      <c r="B4172" s="155"/>
      <c r="C4172" s="155"/>
      <c r="D4172" s="155"/>
      <c r="E4172" s="155"/>
      <c r="F4172" s="155"/>
      <c r="G4172" s="155"/>
      <c r="H4172" s="155"/>
      <c r="I4172" s="155"/>
      <c r="J4172" s="155"/>
      <c r="K4172" s="155"/>
      <c r="L4172" s="155"/>
      <c r="M4172" s="155"/>
      <c r="N4172" s="155"/>
      <c r="O4172" s="155"/>
      <c r="P4172" s="155"/>
      <c r="Q4172" s="155"/>
      <c r="R4172" s="155"/>
      <c r="S4172" s="155"/>
      <c r="T4172" s="155"/>
      <c r="U4172" s="155"/>
      <c r="V4172" s="155"/>
      <c r="W4172" s="155"/>
      <c r="X4172" s="155"/>
      <c r="Y4172" s="155"/>
      <c r="Z4172" s="155"/>
      <c r="AA4172" s="155"/>
      <c r="AB4172" s="155"/>
      <c r="AC4172" s="155"/>
      <c r="AD4172" s="155"/>
      <c r="AE4172" s="155"/>
      <c r="AF4172" s="155"/>
      <c r="AG4172" s="155"/>
    </row>
    <row r="4173" spans="1:33" x14ac:dyDescent="0.3">
      <c r="A4173" s="155"/>
      <c r="B4173" s="155"/>
      <c r="C4173" s="155"/>
      <c r="D4173" s="155"/>
      <c r="E4173" s="155"/>
      <c r="F4173" s="155"/>
      <c r="G4173" s="155"/>
      <c r="H4173" s="155"/>
      <c r="I4173" s="155"/>
      <c r="J4173" s="155"/>
      <c r="K4173" s="155"/>
      <c r="L4173" s="155"/>
      <c r="M4173" s="155"/>
      <c r="N4173" s="155"/>
      <c r="O4173" s="155"/>
      <c r="P4173" s="155"/>
      <c r="Q4173" s="155"/>
      <c r="R4173" s="155"/>
      <c r="S4173" s="155"/>
      <c r="T4173" s="155"/>
      <c r="U4173" s="155"/>
      <c r="V4173" s="155"/>
      <c r="W4173" s="155"/>
      <c r="X4173" s="155"/>
      <c r="Y4173" s="155"/>
      <c r="Z4173" s="155"/>
      <c r="AA4173" s="155"/>
      <c r="AB4173" s="155"/>
      <c r="AC4173" s="155"/>
      <c r="AD4173" s="155"/>
      <c r="AE4173" s="155"/>
      <c r="AF4173" s="155"/>
      <c r="AG4173" s="155"/>
    </row>
    <row r="4174" spans="1:33" x14ac:dyDescent="0.3">
      <c r="A4174" s="155"/>
      <c r="B4174" s="155"/>
      <c r="C4174" s="155"/>
      <c r="D4174" s="155"/>
      <c r="E4174" s="155"/>
      <c r="F4174" s="155"/>
      <c r="G4174" s="155"/>
      <c r="H4174" s="155"/>
      <c r="I4174" s="155"/>
      <c r="J4174" s="155"/>
      <c r="K4174" s="155"/>
      <c r="L4174" s="155"/>
      <c r="M4174" s="155"/>
      <c r="N4174" s="155"/>
      <c r="O4174" s="155"/>
      <c r="P4174" s="155"/>
      <c r="Q4174" s="155"/>
      <c r="R4174" s="155"/>
      <c r="S4174" s="155"/>
      <c r="T4174" s="155"/>
      <c r="U4174" s="155"/>
      <c r="V4174" s="155"/>
      <c r="W4174" s="155"/>
      <c r="X4174" s="155"/>
      <c r="Y4174" s="155"/>
      <c r="Z4174" s="155"/>
      <c r="AA4174" s="155"/>
      <c r="AB4174" s="155"/>
      <c r="AC4174" s="155"/>
      <c r="AD4174" s="155"/>
      <c r="AE4174" s="155"/>
      <c r="AF4174" s="155"/>
      <c r="AG4174" s="155"/>
    </row>
    <row r="4175" spans="1:33" x14ac:dyDescent="0.3">
      <c r="A4175" s="155"/>
      <c r="B4175" s="155"/>
      <c r="C4175" s="155"/>
      <c r="D4175" s="155"/>
      <c r="E4175" s="155"/>
      <c r="F4175" s="155"/>
      <c r="G4175" s="155"/>
      <c r="H4175" s="155"/>
      <c r="I4175" s="155"/>
      <c r="J4175" s="155"/>
      <c r="K4175" s="155"/>
      <c r="L4175" s="155"/>
      <c r="M4175" s="155"/>
      <c r="N4175" s="155"/>
      <c r="O4175" s="155"/>
      <c r="P4175" s="155"/>
      <c r="Q4175" s="155"/>
      <c r="R4175" s="155"/>
      <c r="S4175" s="155"/>
      <c r="T4175" s="155"/>
      <c r="U4175" s="155"/>
      <c r="V4175" s="155"/>
      <c r="W4175" s="155"/>
      <c r="X4175" s="155"/>
      <c r="Y4175" s="155"/>
      <c r="Z4175" s="155"/>
      <c r="AA4175" s="155"/>
      <c r="AB4175" s="155"/>
      <c r="AC4175" s="155"/>
      <c r="AD4175" s="155"/>
      <c r="AE4175" s="155"/>
      <c r="AF4175" s="155"/>
      <c r="AG4175" s="155"/>
    </row>
    <row r="4176" spans="1:33" x14ac:dyDescent="0.3">
      <c r="A4176" s="155"/>
      <c r="B4176" s="155"/>
      <c r="C4176" s="155"/>
      <c r="D4176" s="155"/>
      <c r="E4176" s="155"/>
      <c r="F4176" s="155"/>
      <c r="G4176" s="155"/>
      <c r="H4176" s="155"/>
      <c r="I4176" s="155"/>
      <c r="J4176" s="155"/>
      <c r="K4176" s="155"/>
      <c r="L4176" s="155"/>
      <c r="M4176" s="155"/>
      <c r="N4176" s="155"/>
      <c r="O4176" s="155"/>
      <c r="P4176" s="155"/>
      <c r="Q4176" s="155"/>
      <c r="R4176" s="155"/>
      <c r="S4176" s="155"/>
      <c r="T4176" s="155"/>
      <c r="U4176" s="155"/>
      <c r="V4176" s="155"/>
      <c r="W4176" s="155"/>
      <c r="X4176" s="155"/>
      <c r="Y4176" s="155"/>
      <c r="Z4176" s="155"/>
      <c r="AA4176" s="155"/>
      <c r="AB4176" s="155"/>
      <c r="AC4176" s="155"/>
      <c r="AD4176" s="155"/>
      <c r="AE4176" s="155"/>
      <c r="AF4176" s="155"/>
      <c r="AG4176" s="155"/>
    </row>
    <row r="4177" spans="1:33" x14ac:dyDescent="0.3">
      <c r="A4177" s="155"/>
      <c r="B4177" s="155"/>
      <c r="C4177" s="155"/>
      <c r="D4177" s="155"/>
      <c r="E4177" s="155"/>
      <c r="F4177" s="155"/>
      <c r="G4177" s="155"/>
      <c r="H4177" s="155"/>
      <c r="I4177" s="155"/>
      <c r="J4177" s="155"/>
      <c r="K4177" s="155"/>
      <c r="L4177" s="155"/>
      <c r="M4177" s="155"/>
      <c r="N4177" s="155"/>
      <c r="O4177" s="155"/>
      <c r="P4177" s="155"/>
      <c r="Q4177" s="155"/>
      <c r="R4177" s="155"/>
      <c r="S4177" s="155"/>
      <c r="T4177" s="155"/>
      <c r="U4177" s="155"/>
      <c r="V4177" s="155"/>
      <c r="W4177" s="155"/>
      <c r="X4177" s="155"/>
      <c r="Y4177" s="155"/>
      <c r="Z4177" s="155"/>
      <c r="AA4177" s="155"/>
      <c r="AB4177" s="155"/>
      <c r="AC4177" s="155"/>
      <c r="AD4177" s="155"/>
      <c r="AE4177" s="155"/>
      <c r="AF4177" s="155"/>
      <c r="AG4177" s="155"/>
    </row>
    <row r="4178" spans="1:33" x14ac:dyDescent="0.3">
      <c r="A4178" s="155"/>
      <c r="B4178" s="155"/>
      <c r="C4178" s="155"/>
      <c r="D4178" s="155"/>
      <c r="E4178" s="155"/>
      <c r="F4178" s="155"/>
      <c r="G4178" s="155"/>
      <c r="H4178" s="155"/>
      <c r="I4178" s="155"/>
      <c r="J4178" s="155"/>
      <c r="K4178" s="155"/>
      <c r="L4178" s="155"/>
      <c r="M4178" s="155"/>
      <c r="N4178" s="155"/>
      <c r="O4178" s="155"/>
      <c r="P4178" s="155"/>
      <c r="Q4178" s="155"/>
      <c r="R4178" s="155"/>
      <c r="S4178" s="155"/>
      <c r="T4178" s="155"/>
      <c r="U4178" s="155"/>
      <c r="V4178" s="155"/>
      <c r="W4178" s="155"/>
      <c r="X4178" s="155"/>
      <c r="Y4178" s="155"/>
      <c r="Z4178" s="155"/>
      <c r="AA4178" s="155"/>
      <c r="AB4178" s="155"/>
      <c r="AC4178" s="155"/>
      <c r="AD4178" s="155"/>
      <c r="AE4178" s="155"/>
      <c r="AF4178" s="155"/>
      <c r="AG4178" s="155"/>
    </row>
    <row r="4179" spans="1:33" x14ac:dyDescent="0.3">
      <c r="A4179" s="155"/>
      <c r="B4179" s="155"/>
      <c r="C4179" s="155"/>
      <c r="D4179" s="155"/>
      <c r="E4179" s="155"/>
      <c r="F4179" s="155"/>
      <c r="G4179" s="155"/>
      <c r="H4179" s="155"/>
      <c r="I4179" s="155"/>
      <c r="J4179" s="155"/>
      <c r="K4179" s="155"/>
      <c r="L4179" s="155"/>
      <c r="M4179" s="155"/>
      <c r="N4179" s="155"/>
      <c r="O4179" s="155"/>
      <c r="P4179" s="155"/>
      <c r="Q4179" s="155"/>
      <c r="R4179" s="155"/>
      <c r="S4179" s="155"/>
      <c r="T4179" s="155"/>
      <c r="U4179" s="155"/>
      <c r="V4179" s="155"/>
      <c r="W4179" s="155"/>
      <c r="X4179" s="155"/>
      <c r="Y4179" s="155"/>
      <c r="Z4179" s="155"/>
      <c r="AA4179" s="155"/>
      <c r="AB4179" s="155"/>
      <c r="AC4179" s="155"/>
      <c r="AD4179" s="155"/>
      <c r="AE4179" s="155"/>
      <c r="AF4179" s="155"/>
      <c r="AG4179" s="155"/>
    </row>
    <row r="4180" spans="1:33" x14ac:dyDescent="0.3">
      <c r="A4180" s="155"/>
      <c r="B4180" s="155"/>
      <c r="C4180" s="155"/>
      <c r="D4180" s="155"/>
      <c r="E4180" s="155"/>
      <c r="F4180" s="155"/>
      <c r="G4180" s="155"/>
      <c r="H4180" s="155"/>
      <c r="I4180" s="155"/>
      <c r="J4180" s="155"/>
      <c r="K4180" s="155"/>
      <c r="L4180" s="155"/>
      <c r="M4180" s="155"/>
      <c r="N4180" s="155"/>
      <c r="O4180" s="155"/>
      <c r="P4180" s="155"/>
      <c r="Q4180" s="155"/>
      <c r="R4180" s="155"/>
      <c r="S4180" s="155"/>
      <c r="T4180" s="155"/>
      <c r="U4180" s="155"/>
      <c r="V4180" s="155"/>
      <c r="W4180" s="155"/>
      <c r="X4180" s="155"/>
      <c r="Y4180" s="155"/>
      <c r="Z4180" s="155"/>
      <c r="AA4180" s="155"/>
      <c r="AB4180" s="155"/>
      <c r="AC4180" s="155"/>
      <c r="AD4180" s="155"/>
      <c r="AE4180" s="155"/>
      <c r="AF4180" s="155"/>
      <c r="AG4180" s="155"/>
    </row>
    <row r="4181" spans="1:33" x14ac:dyDescent="0.3">
      <c r="A4181" s="155"/>
      <c r="B4181" s="155"/>
      <c r="C4181" s="155"/>
      <c r="D4181" s="155"/>
      <c r="E4181" s="155"/>
      <c r="F4181" s="155"/>
      <c r="G4181" s="155"/>
      <c r="H4181" s="155"/>
      <c r="I4181" s="155"/>
      <c r="J4181" s="155"/>
      <c r="K4181" s="155"/>
      <c r="L4181" s="155"/>
      <c r="M4181" s="155"/>
      <c r="N4181" s="155"/>
      <c r="O4181" s="155"/>
      <c r="P4181" s="155"/>
      <c r="Q4181" s="155"/>
      <c r="R4181" s="155"/>
      <c r="S4181" s="155"/>
      <c r="T4181" s="155"/>
      <c r="U4181" s="155"/>
      <c r="V4181" s="155"/>
      <c r="W4181" s="155"/>
      <c r="X4181" s="155"/>
      <c r="Y4181" s="155"/>
      <c r="Z4181" s="155"/>
      <c r="AA4181" s="155"/>
      <c r="AB4181" s="155"/>
      <c r="AC4181" s="155"/>
      <c r="AD4181" s="155"/>
      <c r="AE4181" s="155"/>
      <c r="AF4181" s="155"/>
      <c r="AG4181" s="155"/>
    </row>
    <row r="4182" spans="1:33" x14ac:dyDescent="0.3">
      <c r="A4182" s="155"/>
      <c r="B4182" s="155"/>
      <c r="C4182" s="155"/>
      <c r="D4182" s="155"/>
      <c r="E4182" s="155"/>
      <c r="F4182" s="155"/>
      <c r="G4182" s="155"/>
      <c r="H4182" s="155"/>
      <c r="I4182" s="155"/>
      <c r="J4182" s="155"/>
      <c r="K4182" s="155"/>
      <c r="L4182" s="155"/>
      <c r="M4182" s="155"/>
      <c r="N4182" s="155"/>
      <c r="O4182" s="155"/>
      <c r="P4182" s="155"/>
      <c r="Q4182" s="155"/>
      <c r="R4182" s="155"/>
      <c r="S4182" s="155"/>
      <c r="T4182" s="155"/>
      <c r="U4182" s="155"/>
      <c r="V4182" s="155"/>
      <c r="W4182" s="155"/>
      <c r="X4182" s="155"/>
      <c r="Y4182" s="155"/>
      <c r="Z4182" s="155"/>
      <c r="AA4182" s="155"/>
      <c r="AB4182" s="155"/>
      <c r="AC4182" s="155"/>
      <c r="AD4182" s="155"/>
      <c r="AE4182" s="155"/>
      <c r="AF4182" s="155"/>
      <c r="AG4182" s="155"/>
    </row>
    <row r="4183" spans="1:33" x14ac:dyDescent="0.3">
      <c r="A4183" s="155"/>
      <c r="B4183" s="155"/>
      <c r="C4183" s="155"/>
      <c r="D4183" s="155"/>
      <c r="E4183" s="155"/>
      <c r="F4183" s="155"/>
      <c r="G4183" s="155"/>
      <c r="H4183" s="155"/>
      <c r="I4183" s="155"/>
      <c r="J4183" s="155"/>
      <c r="K4183" s="155"/>
      <c r="L4183" s="155"/>
      <c r="M4183" s="155"/>
      <c r="N4183" s="155"/>
      <c r="O4183" s="155"/>
      <c r="P4183" s="155"/>
      <c r="Q4183" s="155"/>
      <c r="R4183" s="155"/>
      <c r="S4183" s="155"/>
      <c r="T4183" s="155"/>
      <c r="U4183" s="155"/>
      <c r="V4183" s="155"/>
      <c r="W4183" s="155"/>
      <c r="X4183" s="155"/>
      <c r="Y4183" s="155"/>
      <c r="Z4183" s="155"/>
      <c r="AA4183" s="155"/>
      <c r="AB4183" s="155"/>
      <c r="AC4183" s="155"/>
      <c r="AD4183" s="155"/>
      <c r="AE4183" s="155"/>
      <c r="AF4183" s="155"/>
      <c r="AG4183" s="155"/>
    </row>
    <row r="4184" spans="1:33" x14ac:dyDescent="0.3">
      <c r="A4184" s="155"/>
      <c r="B4184" s="155"/>
      <c r="C4184" s="155"/>
      <c r="D4184" s="155"/>
      <c r="E4184" s="155"/>
      <c r="F4184" s="155"/>
      <c r="G4184" s="155"/>
      <c r="H4184" s="155"/>
      <c r="I4184" s="155"/>
      <c r="J4184" s="155"/>
      <c r="K4184" s="155"/>
      <c r="L4184" s="155"/>
      <c r="M4184" s="155"/>
      <c r="N4184" s="155"/>
      <c r="O4184" s="155"/>
      <c r="P4184" s="155"/>
      <c r="Q4184" s="155"/>
      <c r="R4184" s="155"/>
      <c r="S4184" s="155"/>
      <c r="T4184" s="155"/>
      <c r="U4184" s="155"/>
      <c r="V4184" s="155"/>
      <c r="W4184" s="155"/>
      <c r="X4184" s="155"/>
      <c r="Y4184" s="155"/>
      <c r="Z4184" s="155"/>
      <c r="AA4184" s="155"/>
      <c r="AB4184" s="155"/>
      <c r="AC4184" s="155"/>
      <c r="AD4184" s="155"/>
      <c r="AE4184" s="155"/>
      <c r="AF4184" s="155"/>
      <c r="AG4184" s="155"/>
    </row>
    <row r="4185" spans="1:33" x14ac:dyDescent="0.3">
      <c r="A4185" s="155"/>
      <c r="B4185" s="155"/>
      <c r="C4185" s="155"/>
      <c r="D4185" s="155"/>
      <c r="E4185" s="155"/>
      <c r="F4185" s="155"/>
      <c r="G4185" s="155"/>
      <c r="H4185" s="155"/>
      <c r="I4185" s="155"/>
      <c r="J4185" s="155"/>
      <c r="K4185" s="155"/>
      <c r="L4185" s="155"/>
      <c r="M4185" s="155"/>
      <c r="N4185" s="155"/>
      <c r="O4185" s="155"/>
      <c r="P4185" s="155"/>
      <c r="Q4185" s="155"/>
      <c r="R4185" s="155"/>
      <c r="S4185" s="155"/>
      <c r="T4185" s="155"/>
      <c r="U4185" s="155"/>
      <c r="V4185" s="155"/>
      <c r="W4185" s="155"/>
      <c r="X4185" s="155"/>
      <c r="Y4185" s="155"/>
      <c r="Z4185" s="155"/>
      <c r="AA4185" s="155"/>
      <c r="AB4185" s="155"/>
      <c r="AC4185" s="155"/>
      <c r="AD4185" s="155"/>
      <c r="AE4185" s="155"/>
      <c r="AF4185" s="155"/>
      <c r="AG4185" s="155"/>
    </row>
    <row r="4186" spans="1:33" x14ac:dyDescent="0.3">
      <c r="A4186" s="155"/>
      <c r="B4186" s="155"/>
      <c r="C4186" s="155"/>
      <c r="D4186" s="155"/>
      <c r="E4186" s="155"/>
      <c r="F4186" s="155"/>
      <c r="G4186" s="155"/>
      <c r="H4186" s="155"/>
      <c r="I4186" s="155"/>
      <c r="J4186" s="155"/>
      <c r="K4186" s="155"/>
      <c r="L4186" s="155"/>
      <c r="M4186" s="155"/>
      <c r="N4186" s="155"/>
      <c r="O4186" s="155"/>
      <c r="P4186" s="155"/>
      <c r="Q4186" s="155"/>
      <c r="R4186" s="155"/>
      <c r="S4186" s="155"/>
      <c r="T4186" s="155"/>
      <c r="U4186" s="155"/>
      <c r="V4186" s="155"/>
      <c r="W4186" s="155"/>
      <c r="X4186" s="155"/>
      <c r="Y4186" s="155"/>
      <c r="Z4186" s="155"/>
      <c r="AA4186" s="155"/>
      <c r="AB4186" s="155"/>
      <c r="AC4186" s="155"/>
      <c r="AD4186" s="155"/>
      <c r="AE4186" s="155"/>
      <c r="AF4186" s="155"/>
      <c r="AG4186" s="155"/>
    </row>
    <row r="4187" spans="1:33" x14ac:dyDescent="0.3">
      <c r="A4187" s="155"/>
      <c r="B4187" s="155"/>
      <c r="C4187" s="155"/>
      <c r="D4187" s="155"/>
      <c r="E4187" s="155"/>
      <c r="F4187" s="155"/>
      <c r="G4187" s="155"/>
      <c r="H4187" s="155"/>
      <c r="I4187" s="155"/>
      <c r="J4187" s="155"/>
      <c r="K4187" s="155"/>
      <c r="L4187" s="155"/>
      <c r="M4187" s="155"/>
      <c r="N4187" s="155"/>
      <c r="O4187" s="155"/>
      <c r="P4187" s="155"/>
      <c r="Q4187" s="155"/>
      <c r="R4187" s="155"/>
      <c r="S4187" s="155"/>
      <c r="T4187" s="155"/>
      <c r="U4187" s="155"/>
      <c r="V4187" s="155"/>
      <c r="W4187" s="155"/>
      <c r="X4187" s="155"/>
      <c r="Y4187" s="155"/>
      <c r="Z4187" s="155"/>
      <c r="AA4187" s="155"/>
      <c r="AB4187" s="155"/>
      <c r="AC4187" s="155"/>
      <c r="AD4187" s="155"/>
      <c r="AE4187" s="155"/>
      <c r="AF4187" s="155"/>
      <c r="AG4187" s="155"/>
    </row>
    <row r="4188" spans="1:33" x14ac:dyDescent="0.3">
      <c r="A4188" s="155"/>
      <c r="B4188" s="155"/>
      <c r="C4188" s="155"/>
      <c r="D4188" s="155"/>
      <c r="E4188" s="155"/>
      <c r="F4188" s="155"/>
      <c r="G4188" s="155"/>
      <c r="H4188" s="155"/>
      <c r="I4188" s="155"/>
      <c r="J4188" s="155"/>
      <c r="K4188" s="155"/>
      <c r="L4188" s="155"/>
      <c r="M4188" s="155"/>
      <c r="N4188" s="155"/>
      <c r="O4188" s="155"/>
      <c r="P4188" s="155"/>
      <c r="Q4188" s="155"/>
      <c r="R4188" s="155"/>
      <c r="S4188" s="155"/>
      <c r="T4188" s="155"/>
      <c r="U4188" s="155"/>
      <c r="V4188" s="155"/>
      <c r="W4188" s="155"/>
      <c r="X4188" s="155"/>
      <c r="Y4188" s="155"/>
      <c r="Z4188" s="155"/>
      <c r="AA4188" s="155"/>
      <c r="AB4188" s="155"/>
      <c r="AC4188" s="155"/>
      <c r="AD4188" s="155"/>
      <c r="AE4188" s="155"/>
      <c r="AF4188" s="155"/>
      <c r="AG4188" s="155"/>
    </row>
    <row r="4189" spans="1:33" x14ac:dyDescent="0.3">
      <c r="A4189" s="155"/>
      <c r="B4189" s="155"/>
      <c r="C4189" s="155"/>
      <c r="D4189" s="155"/>
      <c r="E4189" s="155"/>
      <c r="F4189" s="155"/>
      <c r="G4189" s="155"/>
      <c r="H4189" s="155"/>
      <c r="I4189" s="155"/>
      <c r="J4189" s="155"/>
      <c r="K4189" s="155"/>
      <c r="L4189" s="155"/>
      <c r="M4189" s="155"/>
      <c r="N4189" s="155"/>
      <c r="O4189" s="155"/>
      <c r="P4189" s="155"/>
      <c r="Q4189" s="155"/>
      <c r="R4189" s="155"/>
      <c r="S4189" s="155"/>
      <c r="T4189" s="155"/>
      <c r="U4189" s="155"/>
      <c r="V4189" s="155"/>
      <c r="W4189" s="155"/>
      <c r="X4189" s="155"/>
      <c r="Y4189" s="155"/>
      <c r="Z4189" s="155"/>
      <c r="AA4189" s="155"/>
      <c r="AB4189" s="155"/>
      <c r="AC4189" s="155"/>
      <c r="AD4189" s="155"/>
      <c r="AE4189" s="155"/>
      <c r="AF4189" s="155"/>
      <c r="AG4189" s="155"/>
    </row>
    <row r="4190" spans="1:33" x14ac:dyDescent="0.3">
      <c r="A4190" s="155"/>
      <c r="B4190" s="155"/>
      <c r="C4190" s="155"/>
      <c r="D4190" s="155"/>
      <c r="E4190" s="155"/>
      <c r="F4190" s="155"/>
      <c r="G4190" s="155"/>
      <c r="H4190" s="155"/>
      <c r="I4190" s="155"/>
      <c r="J4190" s="155"/>
      <c r="K4190" s="155"/>
      <c r="L4190" s="155"/>
      <c r="M4190" s="155"/>
      <c r="N4190" s="155"/>
      <c r="O4190" s="155"/>
      <c r="P4190" s="155"/>
      <c r="Q4190" s="155"/>
      <c r="R4190" s="155"/>
      <c r="S4190" s="155"/>
      <c r="T4190" s="155"/>
      <c r="U4190" s="155"/>
      <c r="V4190" s="155"/>
      <c r="W4190" s="155"/>
      <c r="X4190" s="155"/>
      <c r="Y4190" s="155"/>
      <c r="Z4190" s="155"/>
      <c r="AA4190" s="155"/>
      <c r="AB4190" s="155"/>
      <c r="AC4190" s="155"/>
      <c r="AD4190" s="155"/>
      <c r="AE4190" s="155"/>
      <c r="AF4190" s="155"/>
      <c r="AG4190" s="155"/>
    </row>
    <row r="4191" spans="1:33" x14ac:dyDescent="0.3">
      <c r="A4191" s="155"/>
      <c r="B4191" s="155"/>
      <c r="C4191" s="155"/>
      <c r="D4191" s="155"/>
      <c r="E4191" s="155"/>
      <c r="F4191" s="155"/>
      <c r="G4191" s="155"/>
      <c r="H4191" s="155"/>
      <c r="I4191" s="155"/>
      <c r="J4191" s="155"/>
      <c r="K4191" s="155"/>
      <c r="L4191" s="155"/>
      <c r="M4191" s="155"/>
      <c r="N4191" s="155"/>
      <c r="O4191" s="155"/>
      <c r="P4191" s="155"/>
      <c r="Q4191" s="155"/>
      <c r="R4191" s="155"/>
      <c r="S4191" s="155"/>
      <c r="T4191" s="155"/>
      <c r="U4191" s="155"/>
      <c r="V4191" s="155"/>
      <c r="W4191" s="155"/>
      <c r="X4191" s="155"/>
      <c r="Y4191" s="155"/>
      <c r="Z4191" s="155"/>
      <c r="AA4191" s="155"/>
      <c r="AB4191" s="155"/>
      <c r="AC4191" s="155"/>
      <c r="AD4191" s="155"/>
      <c r="AE4191" s="155"/>
      <c r="AF4191" s="155"/>
      <c r="AG4191" s="155"/>
    </row>
    <row r="4192" spans="1:33" x14ac:dyDescent="0.3">
      <c r="A4192" s="155"/>
      <c r="B4192" s="155"/>
      <c r="C4192" s="155"/>
      <c r="D4192" s="155"/>
      <c r="E4192" s="155"/>
      <c r="F4192" s="155"/>
      <c r="G4192" s="155"/>
      <c r="H4192" s="155"/>
      <c r="I4192" s="155"/>
      <c r="J4192" s="155"/>
      <c r="K4192" s="155"/>
      <c r="L4192" s="155"/>
      <c r="M4192" s="155"/>
      <c r="N4192" s="155"/>
      <c r="O4192" s="155"/>
      <c r="P4192" s="155"/>
      <c r="Q4192" s="155"/>
      <c r="R4192" s="155"/>
      <c r="S4192" s="155"/>
      <c r="T4192" s="155"/>
      <c r="U4192" s="155"/>
      <c r="V4192" s="155"/>
      <c r="W4192" s="155"/>
      <c r="X4192" s="155"/>
      <c r="Y4192" s="155"/>
      <c r="Z4192" s="155"/>
      <c r="AA4192" s="155"/>
      <c r="AB4192" s="155"/>
      <c r="AC4192" s="155"/>
      <c r="AD4192" s="155"/>
      <c r="AE4192" s="155"/>
      <c r="AF4192" s="155"/>
      <c r="AG4192" s="155"/>
    </row>
    <row r="4193" spans="1:33" x14ac:dyDescent="0.3">
      <c r="A4193" s="155"/>
      <c r="B4193" s="155"/>
      <c r="C4193" s="155"/>
      <c r="D4193" s="155"/>
      <c r="E4193" s="155"/>
      <c r="F4193" s="155"/>
      <c r="G4193" s="155"/>
      <c r="H4193" s="155"/>
      <c r="I4193" s="155"/>
      <c r="J4193" s="155"/>
      <c r="K4193" s="155"/>
      <c r="L4193" s="155"/>
      <c r="M4193" s="155"/>
      <c r="N4193" s="155"/>
      <c r="O4193" s="155"/>
      <c r="P4193" s="155"/>
      <c r="Q4193" s="155"/>
      <c r="R4193" s="155"/>
      <c r="S4193" s="155"/>
      <c r="T4193" s="155"/>
      <c r="U4193" s="155"/>
      <c r="V4193" s="155"/>
      <c r="W4193" s="155"/>
      <c r="X4193" s="155"/>
      <c r="Y4193" s="155"/>
      <c r="Z4193" s="155"/>
      <c r="AA4193" s="155"/>
      <c r="AB4193" s="155"/>
      <c r="AC4193" s="155"/>
      <c r="AD4193" s="155"/>
      <c r="AE4193" s="155"/>
      <c r="AF4193" s="155"/>
      <c r="AG4193" s="155"/>
    </row>
    <row r="4194" spans="1:33" x14ac:dyDescent="0.3">
      <c r="A4194" s="155"/>
      <c r="B4194" s="155"/>
      <c r="C4194" s="155"/>
      <c r="D4194" s="155"/>
      <c r="E4194" s="155"/>
      <c r="F4194" s="155"/>
      <c r="G4194" s="155"/>
      <c r="H4194" s="155"/>
      <c r="I4194" s="155"/>
      <c r="J4194" s="155"/>
      <c r="K4194" s="155"/>
      <c r="L4194" s="155"/>
      <c r="M4194" s="155"/>
      <c r="N4194" s="155"/>
      <c r="O4194" s="155"/>
      <c r="P4194" s="155"/>
      <c r="Q4194" s="155"/>
      <c r="R4194" s="155"/>
      <c r="S4194" s="155"/>
      <c r="T4194" s="155"/>
      <c r="U4194" s="155"/>
      <c r="V4194" s="155"/>
      <c r="W4194" s="155"/>
      <c r="X4194" s="155"/>
      <c r="Y4194" s="155"/>
      <c r="Z4194" s="155"/>
      <c r="AA4194" s="155"/>
      <c r="AB4194" s="155"/>
      <c r="AC4194" s="155"/>
      <c r="AD4194" s="155"/>
      <c r="AE4194" s="155"/>
      <c r="AF4194" s="155"/>
      <c r="AG4194" s="155"/>
    </row>
    <row r="4195" spans="1:33" x14ac:dyDescent="0.3">
      <c r="A4195" s="155"/>
      <c r="B4195" s="155"/>
      <c r="C4195" s="155"/>
      <c r="D4195" s="155"/>
      <c r="E4195" s="155"/>
      <c r="F4195" s="155"/>
      <c r="G4195" s="155"/>
      <c r="H4195" s="155"/>
      <c r="I4195" s="155"/>
      <c r="J4195" s="155"/>
      <c r="K4195" s="155"/>
      <c r="L4195" s="155"/>
      <c r="M4195" s="155"/>
      <c r="N4195" s="155"/>
      <c r="O4195" s="155"/>
      <c r="P4195" s="155"/>
      <c r="Q4195" s="155"/>
      <c r="R4195" s="155"/>
      <c r="S4195" s="155"/>
      <c r="T4195" s="155"/>
      <c r="U4195" s="155"/>
      <c r="V4195" s="155"/>
      <c r="W4195" s="155"/>
      <c r="X4195" s="155"/>
      <c r="Y4195" s="155"/>
      <c r="Z4195" s="155"/>
      <c r="AA4195" s="155"/>
      <c r="AB4195" s="155"/>
      <c r="AC4195" s="155"/>
      <c r="AD4195" s="155"/>
      <c r="AE4195" s="155"/>
      <c r="AF4195" s="155"/>
      <c r="AG4195" s="155"/>
    </row>
    <row r="4196" spans="1:33" x14ac:dyDescent="0.3">
      <c r="A4196" s="155"/>
      <c r="B4196" s="155"/>
      <c r="C4196" s="155"/>
      <c r="D4196" s="155"/>
      <c r="E4196" s="155"/>
      <c r="F4196" s="155"/>
      <c r="G4196" s="155"/>
      <c r="H4196" s="155"/>
      <c r="I4196" s="155"/>
      <c r="J4196" s="155"/>
      <c r="K4196" s="155"/>
      <c r="L4196" s="155"/>
      <c r="M4196" s="155"/>
      <c r="N4196" s="155"/>
      <c r="O4196" s="155"/>
      <c r="P4196" s="155"/>
      <c r="Q4196" s="155"/>
      <c r="R4196" s="155"/>
      <c r="S4196" s="155"/>
      <c r="T4196" s="155"/>
      <c r="U4196" s="155"/>
      <c r="V4196" s="155"/>
      <c r="W4196" s="155"/>
      <c r="X4196" s="155"/>
      <c r="Y4196" s="155"/>
      <c r="Z4196" s="155"/>
      <c r="AA4196" s="155"/>
      <c r="AB4196" s="155"/>
      <c r="AC4196" s="155"/>
      <c r="AD4196" s="155"/>
      <c r="AE4196" s="155"/>
      <c r="AF4196" s="155"/>
      <c r="AG4196" s="155"/>
    </row>
    <row r="4197" spans="1:33" x14ac:dyDescent="0.3">
      <c r="A4197" s="155"/>
      <c r="B4197" s="155"/>
      <c r="C4197" s="155"/>
      <c r="D4197" s="155"/>
      <c r="E4197" s="155"/>
      <c r="F4197" s="155"/>
      <c r="G4197" s="155"/>
      <c r="H4197" s="155"/>
      <c r="I4197" s="155"/>
      <c r="J4197" s="155"/>
      <c r="K4197" s="155"/>
      <c r="L4197" s="155"/>
      <c r="M4197" s="155"/>
      <c r="N4197" s="155"/>
      <c r="O4197" s="155"/>
      <c r="P4197" s="155"/>
      <c r="Q4197" s="155"/>
      <c r="R4197" s="155"/>
      <c r="S4197" s="155"/>
      <c r="T4197" s="155"/>
      <c r="U4197" s="155"/>
      <c r="V4197" s="155"/>
      <c r="W4197" s="155"/>
      <c r="X4197" s="155"/>
      <c r="Y4197" s="155"/>
      <c r="Z4197" s="155"/>
      <c r="AA4197" s="155"/>
      <c r="AB4197" s="155"/>
      <c r="AC4197" s="155"/>
      <c r="AD4197" s="155"/>
      <c r="AE4197" s="155"/>
      <c r="AF4197" s="155"/>
      <c r="AG4197" s="155"/>
    </row>
    <row r="4198" spans="1:33" x14ac:dyDescent="0.3">
      <c r="A4198" s="155"/>
      <c r="B4198" s="155"/>
      <c r="C4198" s="155"/>
      <c r="D4198" s="155"/>
      <c r="E4198" s="155"/>
      <c r="F4198" s="155"/>
      <c r="G4198" s="155"/>
      <c r="H4198" s="155"/>
      <c r="I4198" s="155"/>
      <c r="J4198" s="155"/>
      <c r="K4198" s="155"/>
      <c r="L4198" s="155"/>
      <c r="M4198" s="155"/>
      <c r="N4198" s="155"/>
      <c r="O4198" s="155"/>
      <c r="P4198" s="155"/>
      <c r="Q4198" s="155"/>
      <c r="R4198" s="155"/>
      <c r="S4198" s="155"/>
      <c r="T4198" s="155"/>
      <c r="U4198" s="155"/>
      <c r="V4198" s="155"/>
      <c r="W4198" s="155"/>
      <c r="X4198" s="155"/>
      <c r="Y4198" s="155"/>
      <c r="Z4198" s="155"/>
      <c r="AA4198" s="155"/>
      <c r="AB4198" s="155"/>
      <c r="AC4198" s="155"/>
      <c r="AD4198" s="155"/>
      <c r="AE4198" s="155"/>
      <c r="AF4198" s="155"/>
      <c r="AG4198" s="155"/>
    </row>
    <row r="4199" spans="1:33" x14ac:dyDescent="0.3">
      <c r="A4199" s="155"/>
      <c r="B4199" s="155"/>
      <c r="C4199" s="155"/>
      <c r="D4199" s="155"/>
      <c r="E4199" s="155"/>
      <c r="F4199" s="155"/>
      <c r="G4199" s="155"/>
      <c r="H4199" s="155"/>
      <c r="I4199" s="155"/>
      <c r="J4199" s="155"/>
      <c r="K4199" s="155"/>
      <c r="L4199" s="155"/>
      <c r="M4199" s="155"/>
      <c r="N4199" s="155"/>
      <c r="O4199" s="155"/>
      <c r="P4199" s="155"/>
      <c r="Q4199" s="155"/>
      <c r="R4199" s="155"/>
      <c r="S4199" s="155"/>
      <c r="T4199" s="155"/>
      <c r="U4199" s="155"/>
      <c r="V4199" s="155"/>
      <c r="W4199" s="155"/>
      <c r="X4199" s="155"/>
      <c r="Y4199" s="155"/>
      <c r="Z4199" s="155"/>
      <c r="AA4199" s="155"/>
      <c r="AB4199" s="155"/>
      <c r="AC4199" s="155"/>
      <c r="AD4199" s="155"/>
      <c r="AE4199" s="155"/>
      <c r="AF4199" s="155"/>
      <c r="AG4199" s="155"/>
    </row>
    <row r="4200" spans="1:33" x14ac:dyDescent="0.3">
      <c r="A4200" s="155"/>
      <c r="B4200" s="155"/>
      <c r="C4200" s="155"/>
      <c r="D4200" s="155"/>
      <c r="E4200" s="155"/>
      <c r="F4200" s="155"/>
      <c r="G4200" s="155"/>
      <c r="H4200" s="155"/>
      <c r="I4200" s="155"/>
      <c r="J4200" s="155"/>
      <c r="K4200" s="155"/>
      <c r="L4200" s="155"/>
      <c r="M4200" s="155"/>
      <c r="N4200" s="155"/>
      <c r="O4200" s="155"/>
      <c r="P4200" s="155"/>
      <c r="Q4200" s="155"/>
      <c r="R4200" s="155"/>
      <c r="S4200" s="155"/>
      <c r="T4200" s="155"/>
      <c r="U4200" s="155"/>
      <c r="V4200" s="155"/>
      <c r="W4200" s="155"/>
      <c r="X4200" s="155"/>
      <c r="Y4200" s="155"/>
      <c r="Z4200" s="155"/>
      <c r="AA4200" s="155"/>
      <c r="AB4200" s="155"/>
      <c r="AC4200" s="155"/>
      <c r="AD4200" s="155"/>
      <c r="AE4200" s="155"/>
      <c r="AF4200" s="155"/>
      <c r="AG4200" s="155"/>
    </row>
    <row r="4201" spans="1:33" x14ac:dyDescent="0.3">
      <c r="A4201" s="155"/>
      <c r="B4201" s="155"/>
      <c r="C4201" s="155"/>
      <c r="D4201" s="155"/>
      <c r="E4201" s="155"/>
      <c r="F4201" s="155"/>
      <c r="G4201" s="155"/>
      <c r="H4201" s="155"/>
      <c r="I4201" s="155"/>
      <c r="J4201" s="155"/>
      <c r="K4201" s="155"/>
      <c r="L4201" s="155"/>
      <c r="M4201" s="155"/>
      <c r="N4201" s="155"/>
      <c r="O4201" s="155"/>
      <c r="P4201" s="155"/>
      <c r="Q4201" s="155"/>
      <c r="R4201" s="155"/>
      <c r="S4201" s="155"/>
      <c r="T4201" s="155"/>
      <c r="U4201" s="155"/>
      <c r="V4201" s="155"/>
      <c r="W4201" s="155"/>
      <c r="X4201" s="155"/>
      <c r="Y4201" s="155"/>
      <c r="Z4201" s="155"/>
      <c r="AA4201" s="155"/>
      <c r="AB4201" s="155"/>
      <c r="AC4201" s="155"/>
      <c r="AD4201" s="155"/>
      <c r="AE4201" s="155"/>
      <c r="AF4201" s="155"/>
      <c r="AG4201" s="155"/>
    </row>
    <row r="4202" spans="1:33" x14ac:dyDescent="0.3">
      <c r="A4202" s="155"/>
      <c r="B4202" s="155"/>
      <c r="C4202" s="155"/>
      <c r="D4202" s="155"/>
      <c r="E4202" s="155"/>
      <c r="F4202" s="155"/>
      <c r="G4202" s="155"/>
      <c r="H4202" s="155"/>
      <c r="I4202" s="155"/>
      <c r="J4202" s="155"/>
      <c r="K4202" s="155"/>
      <c r="L4202" s="155"/>
      <c r="M4202" s="155"/>
      <c r="N4202" s="155"/>
      <c r="O4202" s="155"/>
      <c r="P4202" s="155"/>
      <c r="Q4202" s="155"/>
      <c r="R4202" s="155"/>
      <c r="S4202" s="155"/>
      <c r="T4202" s="155"/>
      <c r="U4202" s="155"/>
      <c r="V4202" s="155"/>
      <c r="W4202" s="155"/>
      <c r="X4202" s="155"/>
      <c r="Y4202" s="155"/>
      <c r="Z4202" s="155"/>
      <c r="AA4202" s="155"/>
      <c r="AB4202" s="155"/>
      <c r="AC4202" s="155"/>
      <c r="AD4202" s="155"/>
      <c r="AE4202" s="155"/>
      <c r="AF4202" s="155"/>
      <c r="AG4202" s="155"/>
    </row>
    <row r="4203" spans="1:33" x14ac:dyDescent="0.3">
      <c r="A4203" s="155"/>
      <c r="B4203" s="155"/>
      <c r="C4203" s="155"/>
      <c r="D4203" s="155"/>
      <c r="E4203" s="155"/>
      <c r="F4203" s="155"/>
      <c r="G4203" s="155"/>
      <c r="H4203" s="155"/>
      <c r="I4203" s="155"/>
      <c r="J4203" s="155"/>
      <c r="K4203" s="155"/>
      <c r="L4203" s="155"/>
      <c r="M4203" s="155"/>
      <c r="N4203" s="155"/>
      <c r="O4203" s="155"/>
      <c r="P4203" s="155"/>
      <c r="Q4203" s="155"/>
      <c r="R4203" s="155"/>
      <c r="S4203" s="155"/>
      <c r="T4203" s="155"/>
      <c r="U4203" s="155"/>
      <c r="V4203" s="155"/>
      <c r="W4203" s="155"/>
      <c r="X4203" s="155"/>
      <c r="Y4203" s="155"/>
      <c r="Z4203" s="155"/>
      <c r="AA4203" s="155"/>
      <c r="AB4203" s="155"/>
      <c r="AC4203" s="155"/>
      <c r="AD4203" s="155"/>
      <c r="AE4203" s="155"/>
      <c r="AF4203" s="155"/>
      <c r="AG4203" s="155"/>
    </row>
    <row r="4204" spans="1:33" x14ac:dyDescent="0.3">
      <c r="A4204" s="155"/>
      <c r="B4204" s="155"/>
      <c r="C4204" s="155"/>
      <c r="D4204" s="155"/>
      <c r="E4204" s="155"/>
      <c r="F4204" s="155"/>
      <c r="G4204" s="155"/>
      <c r="H4204" s="155"/>
      <c r="I4204" s="155"/>
      <c r="J4204" s="155"/>
      <c r="K4204" s="155"/>
      <c r="L4204" s="155"/>
      <c r="M4204" s="155"/>
      <c r="N4204" s="155"/>
      <c r="O4204" s="155"/>
      <c r="P4204" s="155"/>
      <c r="Q4204" s="155"/>
      <c r="R4204" s="155"/>
      <c r="S4204" s="155"/>
      <c r="T4204" s="155"/>
      <c r="U4204" s="155"/>
      <c r="V4204" s="155"/>
      <c r="W4204" s="155"/>
      <c r="X4204" s="155"/>
      <c r="Y4204" s="155"/>
      <c r="Z4204" s="155"/>
      <c r="AA4204" s="155"/>
      <c r="AB4204" s="155"/>
      <c r="AC4204" s="155"/>
      <c r="AD4204" s="155"/>
      <c r="AE4204" s="155"/>
      <c r="AF4204" s="155"/>
      <c r="AG4204" s="155"/>
    </row>
    <row r="4205" spans="1:33" x14ac:dyDescent="0.3">
      <c r="A4205" s="155"/>
      <c r="B4205" s="155"/>
      <c r="C4205" s="155"/>
      <c r="D4205" s="155"/>
      <c r="E4205" s="155"/>
      <c r="F4205" s="155"/>
      <c r="G4205" s="155"/>
      <c r="H4205" s="155"/>
      <c r="I4205" s="155"/>
      <c r="J4205" s="155"/>
      <c r="K4205" s="155"/>
      <c r="L4205" s="155"/>
      <c r="M4205" s="155"/>
      <c r="N4205" s="155"/>
      <c r="O4205" s="155"/>
      <c r="P4205" s="155"/>
      <c r="Q4205" s="155"/>
      <c r="R4205" s="155"/>
      <c r="S4205" s="155"/>
      <c r="T4205" s="155"/>
      <c r="U4205" s="155"/>
      <c r="V4205" s="155"/>
      <c r="W4205" s="155"/>
      <c r="X4205" s="155"/>
      <c r="Y4205" s="155"/>
      <c r="Z4205" s="155"/>
      <c r="AA4205" s="155"/>
      <c r="AB4205" s="155"/>
      <c r="AC4205" s="155"/>
      <c r="AD4205" s="155"/>
      <c r="AE4205" s="155"/>
      <c r="AF4205" s="155"/>
      <c r="AG4205" s="155"/>
    </row>
    <row r="4206" spans="1:33" x14ac:dyDescent="0.3">
      <c r="A4206" s="155"/>
      <c r="B4206" s="155"/>
      <c r="C4206" s="155"/>
      <c r="D4206" s="155"/>
      <c r="E4206" s="155"/>
      <c r="F4206" s="155"/>
      <c r="G4206" s="155"/>
      <c r="H4206" s="155"/>
      <c r="I4206" s="155"/>
      <c r="J4206" s="155"/>
      <c r="K4206" s="155"/>
      <c r="L4206" s="155"/>
      <c r="M4206" s="155"/>
      <c r="N4206" s="155"/>
      <c r="O4206" s="155"/>
      <c r="P4206" s="155"/>
      <c r="Q4206" s="155"/>
      <c r="R4206" s="155"/>
      <c r="S4206" s="155"/>
      <c r="T4206" s="155"/>
      <c r="U4206" s="155"/>
      <c r="V4206" s="155"/>
      <c r="W4206" s="155"/>
      <c r="X4206" s="155"/>
      <c r="Y4206" s="155"/>
      <c r="Z4206" s="155"/>
      <c r="AA4206" s="155"/>
      <c r="AB4206" s="155"/>
      <c r="AC4206" s="155"/>
      <c r="AD4206" s="155"/>
      <c r="AE4206" s="155"/>
      <c r="AF4206" s="155"/>
      <c r="AG4206" s="155"/>
    </row>
    <row r="4207" spans="1:33" x14ac:dyDescent="0.3">
      <c r="A4207" s="155"/>
      <c r="B4207" s="155"/>
      <c r="C4207" s="155"/>
      <c r="D4207" s="155"/>
      <c r="E4207" s="155"/>
      <c r="F4207" s="155"/>
      <c r="G4207" s="155"/>
      <c r="H4207" s="155"/>
      <c r="I4207" s="155"/>
      <c r="J4207" s="155"/>
      <c r="K4207" s="155"/>
      <c r="L4207" s="155"/>
      <c r="M4207" s="155"/>
      <c r="N4207" s="155"/>
      <c r="O4207" s="155"/>
      <c r="P4207" s="155"/>
      <c r="Q4207" s="155"/>
      <c r="R4207" s="155"/>
      <c r="S4207" s="155"/>
      <c r="T4207" s="155"/>
      <c r="U4207" s="155"/>
      <c r="V4207" s="155"/>
      <c r="W4207" s="155"/>
      <c r="X4207" s="155"/>
      <c r="Y4207" s="155"/>
      <c r="Z4207" s="155"/>
      <c r="AA4207" s="155"/>
      <c r="AB4207" s="155"/>
      <c r="AC4207" s="155"/>
      <c r="AD4207" s="155"/>
      <c r="AE4207" s="155"/>
      <c r="AF4207" s="155"/>
      <c r="AG4207" s="155"/>
    </row>
    <row r="4208" spans="1:33" x14ac:dyDescent="0.3">
      <c r="A4208" s="155"/>
      <c r="B4208" s="155"/>
      <c r="C4208" s="155"/>
      <c r="D4208" s="155"/>
      <c r="E4208" s="155"/>
      <c r="F4208" s="155"/>
      <c r="G4208" s="155"/>
      <c r="H4208" s="155"/>
      <c r="I4208" s="155"/>
      <c r="J4208" s="155"/>
      <c r="K4208" s="155"/>
      <c r="L4208" s="155"/>
      <c r="M4208" s="155"/>
      <c r="N4208" s="155"/>
      <c r="O4208" s="155"/>
      <c r="P4208" s="155"/>
      <c r="Q4208" s="155"/>
      <c r="R4208" s="155"/>
      <c r="S4208" s="155"/>
      <c r="T4208" s="155"/>
      <c r="U4208" s="155"/>
      <c r="V4208" s="155"/>
      <c r="W4208" s="155"/>
      <c r="X4208" s="155"/>
      <c r="Y4208" s="155"/>
      <c r="Z4208" s="155"/>
      <c r="AA4208" s="155"/>
      <c r="AB4208" s="155"/>
      <c r="AC4208" s="155"/>
      <c r="AD4208" s="155"/>
      <c r="AE4208" s="155"/>
      <c r="AF4208" s="155"/>
      <c r="AG4208" s="155"/>
    </row>
    <row r="4209" spans="1:33" x14ac:dyDescent="0.3">
      <c r="A4209" s="155"/>
      <c r="B4209" s="155"/>
      <c r="C4209" s="155"/>
      <c r="D4209" s="155"/>
      <c r="E4209" s="155"/>
      <c r="F4209" s="155"/>
      <c r="G4209" s="155"/>
      <c r="H4209" s="155"/>
      <c r="I4209" s="155"/>
      <c r="J4209" s="155"/>
      <c r="K4209" s="155"/>
      <c r="L4209" s="155"/>
      <c r="M4209" s="155"/>
      <c r="N4209" s="155"/>
      <c r="O4209" s="155"/>
      <c r="P4209" s="155"/>
      <c r="Q4209" s="155"/>
      <c r="R4209" s="155"/>
      <c r="S4209" s="155"/>
      <c r="T4209" s="155"/>
      <c r="U4209" s="155"/>
      <c r="V4209" s="155"/>
      <c r="W4209" s="155"/>
      <c r="X4209" s="155"/>
      <c r="Y4209" s="155"/>
      <c r="Z4209" s="155"/>
      <c r="AA4209" s="155"/>
      <c r="AB4209" s="155"/>
      <c r="AC4209" s="155"/>
      <c r="AD4209" s="155"/>
      <c r="AE4209" s="155"/>
      <c r="AF4209" s="155"/>
      <c r="AG4209" s="155"/>
    </row>
    <row r="4210" spans="1:33" x14ac:dyDescent="0.3">
      <c r="A4210" s="155"/>
      <c r="B4210" s="155"/>
      <c r="C4210" s="155"/>
      <c r="D4210" s="155"/>
      <c r="E4210" s="155"/>
      <c r="F4210" s="155"/>
      <c r="G4210" s="155"/>
      <c r="H4210" s="155"/>
      <c r="I4210" s="155"/>
      <c r="J4210" s="155"/>
      <c r="K4210" s="155"/>
      <c r="L4210" s="155"/>
      <c r="M4210" s="155"/>
      <c r="N4210" s="155"/>
      <c r="O4210" s="155"/>
      <c r="P4210" s="155"/>
      <c r="Q4210" s="155"/>
      <c r="R4210" s="155"/>
      <c r="S4210" s="155"/>
      <c r="T4210" s="155"/>
      <c r="U4210" s="155"/>
      <c r="V4210" s="155"/>
      <c r="W4210" s="155"/>
      <c r="X4210" s="155"/>
      <c r="Y4210" s="155"/>
      <c r="Z4210" s="155"/>
      <c r="AA4210" s="155"/>
      <c r="AB4210" s="155"/>
      <c r="AC4210" s="155"/>
      <c r="AD4210" s="155"/>
      <c r="AE4210" s="155"/>
      <c r="AF4210" s="155"/>
      <c r="AG4210" s="155"/>
    </row>
    <row r="4211" spans="1:33" x14ac:dyDescent="0.3">
      <c r="A4211" s="155"/>
      <c r="B4211" s="155"/>
      <c r="C4211" s="155"/>
      <c r="D4211" s="155"/>
      <c r="E4211" s="155"/>
      <c r="F4211" s="155"/>
      <c r="G4211" s="155"/>
      <c r="H4211" s="155"/>
      <c r="I4211" s="155"/>
      <c r="J4211" s="155"/>
      <c r="K4211" s="155"/>
      <c r="L4211" s="155"/>
      <c r="M4211" s="155"/>
      <c r="N4211" s="155"/>
      <c r="O4211" s="155"/>
      <c r="P4211" s="155"/>
      <c r="Q4211" s="155"/>
      <c r="R4211" s="155"/>
      <c r="S4211" s="155"/>
      <c r="T4211" s="155"/>
      <c r="U4211" s="155"/>
      <c r="V4211" s="155"/>
      <c r="W4211" s="155"/>
      <c r="X4211" s="155"/>
      <c r="Y4211" s="155"/>
      <c r="Z4211" s="155"/>
      <c r="AA4211" s="155"/>
      <c r="AB4211" s="155"/>
      <c r="AC4211" s="155"/>
      <c r="AD4211" s="155"/>
      <c r="AE4211" s="155"/>
      <c r="AF4211" s="155"/>
      <c r="AG4211" s="155"/>
    </row>
    <row r="4212" spans="1:33" x14ac:dyDescent="0.3">
      <c r="A4212" s="155"/>
      <c r="B4212" s="155"/>
      <c r="C4212" s="155"/>
      <c r="D4212" s="155"/>
      <c r="E4212" s="155"/>
      <c r="F4212" s="155"/>
      <c r="G4212" s="155"/>
      <c r="H4212" s="155"/>
      <c r="I4212" s="155"/>
      <c r="J4212" s="155"/>
      <c r="K4212" s="155"/>
      <c r="L4212" s="155"/>
      <c r="M4212" s="155"/>
      <c r="N4212" s="155"/>
      <c r="O4212" s="155"/>
      <c r="P4212" s="155"/>
      <c r="Q4212" s="155"/>
      <c r="R4212" s="155"/>
      <c r="S4212" s="155"/>
      <c r="T4212" s="155"/>
      <c r="U4212" s="155"/>
      <c r="V4212" s="155"/>
      <c r="W4212" s="155"/>
      <c r="X4212" s="155"/>
      <c r="Y4212" s="155"/>
      <c r="Z4212" s="155"/>
      <c r="AA4212" s="155"/>
      <c r="AB4212" s="155"/>
      <c r="AC4212" s="155"/>
      <c r="AD4212" s="155"/>
      <c r="AE4212" s="155"/>
      <c r="AF4212" s="155"/>
      <c r="AG4212" s="155"/>
    </row>
    <row r="4213" spans="1:33" x14ac:dyDescent="0.3">
      <c r="A4213" s="155"/>
      <c r="B4213" s="155"/>
      <c r="C4213" s="155"/>
      <c r="D4213" s="155"/>
      <c r="E4213" s="155"/>
      <c r="F4213" s="155"/>
      <c r="G4213" s="155"/>
      <c r="H4213" s="155"/>
      <c r="I4213" s="155"/>
      <c r="J4213" s="155"/>
      <c r="K4213" s="155"/>
      <c r="L4213" s="155"/>
      <c r="M4213" s="155"/>
      <c r="N4213" s="155"/>
      <c r="O4213" s="155"/>
      <c r="P4213" s="155"/>
      <c r="Q4213" s="155"/>
      <c r="R4213" s="155"/>
      <c r="S4213" s="155"/>
      <c r="T4213" s="155"/>
      <c r="U4213" s="155"/>
      <c r="V4213" s="155"/>
      <c r="W4213" s="155"/>
      <c r="X4213" s="155"/>
      <c r="Y4213" s="155"/>
      <c r="Z4213" s="155"/>
      <c r="AA4213" s="155"/>
      <c r="AB4213" s="155"/>
      <c r="AC4213" s="155"/>
      <c r="AD4213" s="155"/>
      <c r="AE4213" s="155"/>
      <c r="AF4213" s="155"/>
      <c r="AG4213" s="155"/>
    </row>
    <row r="4214" spans="1:33" x14ac:dyDescent="0.3">
      <c r="A4214" s="155"/>
      <c r="B4214" s="155"/>
      <c r="C4214" s="155"/>
      <c r="D4214" s="155"/>
      <c r="E4214" s="155"/>
      <c r="F4214" s="155"/>
      <c r="G4214" s="155"/>
      <c r="H4214" s="155"/>
      <c r="I4214" s="155"/>
      <c r="J4214" s="155"/>
      <c r="K4214" s="155"/>
      <c r="L4214" s="155"/>
      <c r="M4214" s="155"/>
      <c r="N4214" s="155"/>
      <c r="O4214" s="155"/>
      <c r="P4214" s="155"/>
      <c r="Q4214" s="155"/>
      <c r="R4214" s="155"/>
      <c r="S4214" s="155"/>
      <c r="T4214" s="155"/>
      <c r="U4214" s="155"/>
      <c r="V4214" s="155"/>
      <c r="W4214" s="155"/>
      <c r="X4214" s="155"/>
      <c r="Y4214" s="155"/>
      <c r="Z4214" s="155"/>
      <c r="AA4214" s="155"/>
      <c r="AB4214" s="155"/>
      <c r="AC4214" s="155"/>
      <c r="AD4214" s="155"/>
      <c r="AE4214" s="155"/>
      <c r="AF4214" s="155"/>
      <c r="AG4214" s="155"/>
    </row>
    <row r="4215" spans="1:33" x14ac:dyDescent="0.3">
      <c r="A4215" s="155"/>
      <c r="B4215" s="155"/>
      <c r="C4215" s="155"/>
      <c r="D4215" s="155"/>
      <c r="E4215" s="155"/>
      <c r="F4215" s="155"/>
      <c r="G4215" s="155"/>
      <c r="H4215" s="155"/>
      <c r="I4215" s="155"/>
      <c r="J4215" s="155"/>
      <c r="K4215" s="155"/>
      <c r="L4215" s="155"/>
      <c r="M4215" s="155"/>
      <c r="N4215" s="155"/>
      <c r="O4215" s="155"/>
      <c r="P4215" s="155"/>
      <c r="Q4215" s="155"/>
      <c r="R4215" s="155"/>
      <c r="S4215" s="155"/>
      <c r="T4215" s="155"/>
      <c r="U4215" s="155"/>
      <c r="V4215" s="155"/>
      <c r="W4215" s="155"/>
      <c r="X4215" s="155"/>
      <c r="Y4215" s="155"/>
      <c r="Z4215" s="155"/>
      <c r="AA4215" s="155"/>
      <c r="AB4215" s="155"/>
      <c r="AC4215" s="155"/>
      <c r="AD4215" s="155"/>
      <c r="AE4215" s="155"/>
      <c r="AF4215" s="155"/>
      <c r="AG4215" s="155"/>
    </row>
    <row r="4216" spans="1:33" x14ac:dyDescent="0.3">
      <c r="A4216" s="155"/>
      <c r="B4216" s="155"/>
      <c r="C4216" s="155"/>
      <c r="D4216" s="155"/>
      <c r="E4216" s="155"/>
      <c r="F4216" s="155"/>
      <c r="G4216" s="155"/>
      <c r="H4216" s="155"/>
      <c r="I4216" s="155"/>
      <c r="J4216" s="155"/>
      <c r="K4216" s="155"/>
      <c r="L4216" s="155"/>
      <c r="M4216" s="155"/>
      <c r="N4216" s="155"/>
      <c r="O4216" s="155"/>
      <c r="P4216" s="155"/>
      <c r="Q4216" s="155"/>
      <c r="R4216" s="155"/>
      <c r="S4216" s="155"/>
      <c r="T4216" s="155"/>
      <c r="U4216" s="155"/>
      <c r="V4216" s="155"/>
      <c r="W4216" s="155"/>
      <c r="X4216" s="155"/>
      <c r="Y4216" s="155"/>
      <c r="Z4216" s="155"/>
      <c r="AA4216" s="155"/>
      <c r="AB4216" s="155"/>
      <c r="AC4216" s="155"/>
      <c r="AD4216" s="155"/>
      <c r="AE4216" s="155"/>
      <c r="AF4216" s="155"/>
      <c r="AG4216" s="155"/>
    </row>
    <row r="4217" spans="1:33" x14ac:dyDescent="0.3">
      <c r="A4217" s="155"/>
      <c r="B4217" s="155"/>
      <c r="C4217" s="155"/>
      <c r="D4217" s="155"/>
      <c r="E4217" s="155"/>
      <c r="F4217" s="155"/>
      <c r="G4217" s="155"/>
      <c r="H4217" s="155"/>
      <c r="I4217" s="155"/>
      <c r="J4217" s="155"/>
      <c r="K4217" s="155"/>
      <c r="L4217" s="155"/>
      <c r="M4217" s="155"/>
      <c r="N4217" s="155"/>
      <c r="O4217" s="155"/>
      <c r="P4217" s="155"/>
      <c r="Q4217" s="155"/>
      <c r="R4217" s="155"/>
      <c r="S4217" s="155"/>
      <c r="T4217" s="155"/>
      <c r="U4217" s="155"/>
      <c r="V4217" s="155"/>
      <c r="W4217" s="155"/>
      <c r="X4217" s="155"/>
      <c r="Y4217" s="155"/>
      <c r="Z4217" s="155"/>
      <c r="AA4217" s="155"/>
      <c r="AB4217" s="155"/>
      <c r="AC4217" s="155"/>
      <c r="AD4217" s="155"/>
      <c r="AE4217" s="155"/>
      <c r="AF4217" s="155"/>
      <c r="AG4217" s="155"/>
    </row>
    <row r="4218" spans="1:33" x14ac:dyDescent="0.3">
      <c r="A4218" s="155"/>
      <c r="B4218" s="155"/>
      <c r="C4218" s="155"/>
      <c r="D4218" s="155"/>
      <c r="E4218" s="155"/>
      <c r="F4218" s="155"/>
      <c r="G4218" s="155"/>
      <c r="H4218" s="155"/>
      <c r="I4218" s="155"/>
      <c r="J4218" s="155"/>
      <c r="K4218" s="155"/>
      <c r="L4218" s="155"/>
      <c r="M4218" s="155"/>
      <c r="N4218" s="155"/>
      <c r="O4218" s="155"/>
      <c r="P4218" s="155"/>
      <c r="Q4218" s="155"/>
      <c r="R4218" s="155"/>
      <c r="S4218" s="155"/>
      <c r="T4218" s="155"/>
      <c r="U4218" s="155"/>
      <c r="V4218" s="155"/>
      <c r="W4218" s="155"/>
      <c r="X4218" s="155"/>
      <c r="Y4218" s="155"/>
      <c r="Z4218" s="155"/>
      <c r="AA4218" s="155"/>
      <c r="AB4218" s="155"/>
      <c r="AC4218" s="155"/>
      <c r="AD4218" s="155"/>
      <c r="AE4218" s="155"/>
      <c r="AF4218" s="155"/>
      <c r="AG4218" s="155"/>
    </row>
    <row r="4219" spans="1:33" x14ac:dyDescent="0.3">
      <c r="A4219" s="155"/>
      <c r="B4219" s="155"/>
      <c r="C4219" s="155"/>
      <c r="D4219" s="155"/>
      <c r="E4219" s="155"/>
      <c r="F4219" s="155"/>
      <c r="G4219" s="155"/>
      <c r="H4219" s="155"/>
      <c r="I4219" s="155"/>
      <c r="J4219" s="155"/>
      <c r="K4219" s="155"/>
      <c r="L4219" s="155"/>
      <c r="M4219" s="155"/>
      <c r="N4219" s="155"/>
      <c r="O4219" s="155"/>
      <c r="P4219" s="155"/>
      <c r="Q4219" s="155"/>
      <c r="R4219" s="155"/>
      <c r="S4219" s="155"/>
      <c r="T4219" s="155"/>
      <c r="U4219" s="155"/>
      <c r="V4219" s="155"/>
      <c r="W4219" s="155"/>
      <c r="X4219" s="155"/>
      <c r="Y4219" s="155"/>
      <c r="Z4219" s="155"/>
      <c r="AA4219" s="155"/>
      <c r="AB4219" s="155"/>
      <c r="AC4219" s="155"/>
      <c r="AD4219" s="155"/>
      <c r="AE4219" s="155"/>
      <c r="AF4219" s="155"/>
      <c r="AG4219" s="155"/>
    </row>
    <row r="4220" spans="1:33" x14ac:dyDescent="0.3">
      <c r="A4220" s="155"/>
      <c r="B4220" s="155"/>
      <c r="C4220" s="155"/>
      <c r="D4220" s="155"/>
      <c r="E4220" s="155"/>
      <c r="F4220" s="155"/>
      <c r="G4220" s="155"/>
      <c r="H4220" s="155"/>
      <c r="I4220" s="155"/>
      <c r="J4220" s="155"/>
      <c r="K4220" s="155"/>
      <c r="L4220" s="155"/>
      <c r="M4220" s="155"/>
      <c r="N4220" s="155"/>
      <c r="O4220" s="155"/>
      <c r="P4220" s="155"/>
      <c r="Q4220" s="155"/>
      <c r="R4220" s="155"/>
      <c r="S4220" s="155"/>
      <c r="T4220" s="155"/>
      <c r="U4220" s="155"/>
      <c r="V4220" s="155"/>
      <c r="W4220" s="155"/>
      <c r="X4220" s="155"/>
      <c r="Y4220" s="155"/>
      <c r="Z4220" s="155"/>
      <c r="AA4220" s="155"/>
      <c r="AB4220" s="155"/>
      <c r="AC4220" s="155"/>
      <c r="AD4220" s="155"/>
      <c r="AE4220" s="155"/>
      <c r="AF4220" s="155"/>
      <c r="AG4220" s="155"/>
    </row>
    <row r="4221" spans="1:33" x14ac:dyDescent="0.3">
      <c r="A4221" s="155"/>
      <c r="B4221" s="155"/>
      <c r="C4221" s="155"/>
      <c r="D4221" s="155"/>
      <c r="E4221" s="155"/>
      <c r="F4221" s="155"/>
      <c r="G4221" s="155"/>
      <c r="H4221" s="155"/>
      <c r="I4221" s="155"/>
      <c r="J4221" s="155"/>
      <c r="K4221" s="155"/>
      <c r="L4221" s="155"/>
      <c r="M4221" s="155"/>
      <c r="N4221" s="155"/>
      <c r="O4221" s="155"/>
      <c r="P4221" s="155"/>
      <c r="Q4221" s="155"/>
      <c r="R4221" s="155"/>
      <c r="S4221" s="155"/>
      <c r="T4221" s="155"/>
      <c r="U4221" s="155"/>
      <c r="V4221" s="155"/>
      <c r="W4221" s="155"/>
      <c r="X4221" s="155"/>
      <c r="Y4221" s="155"/>
      <c r="Z4221" s="155"/>
      <c r="AA4221" s="155"/>
      <c r="AB4221" s="155"/>
      <c r="AC4221" s="155"/>
      <c r="AD4221" s="155"/>
      <c r="AE4221" s="155"/>
      <c r="AF4221" s="155"/>
      <c r="AG4221" s="155"/>
    </row>
    <row r="4222" spans="1:33" x14ac:dyDescent="0.3">
      <c r="A4222" s="155"/>
      <c r="B4222" s="155"/>
      <c r="C4222" s="155"/>
      <c r="D4222" s="155"/>
      <c r="E4222" s="155"/>
      <c r="F4222" s="155"/>
      <c r="G4222" s="155"/>
      <c r="H4222" s="155"/>
      <c r="I4222" s="155"/>
      <c r="J4222" s="155"/>
      <c r="K4222" s="155"/>
      <c r="L4222" s="155"/>
      <c r="M4222" s="155"/>
      <c r="N4222" s="155"/>
      <c r="O4222" s="155"/>
      <c r="P4222" s="155"/>
      <c r="Q4222" s="155"/>
      <c r="R4222" s="155"/>
      <c r="S4222" s="155"/>
      <c r="T4222" s="155"/>
      <c r="U4222" s="155"/>
      <c r="V4222" s="155"/>
      <c r="W4222" s="155"/>
      <c r="X4222" s="155"/>
      <c r="Y4222" s="155"/>
      <c r="Z4222" s="155"/>
      <c r="AA4222" s="155"/>
      <c r="AB4222" s="155"/>
      <c r="AC4222" s="155"/>
      <c r="AD4222" s="155"/>
      <c r="AE4222" s="155"/>
      <c r="AF4222" s="155"/>
      <c r="AG4222" s="155"/>
    </row>
    <row r="4223" spans="1:33" x14ac:dyDescent="0.3">
      <c r="A4223" s="155"/>
      <c r="B4223" s="155"/>
      <c r="C4223" s="155"/>
      <c r="D4223" s="155"/>
      <c r="E4223" s="155"/>
      <c r="F4223" s="155"/>
      <c r="G4223" s="155"/>
      <c r="H4223" s="155"/>
      <c r="I4223" s="155"/>
      <c r="J4223" s="155"/>
      <c r="K4223" s="155"/>
      <c r="L4223" s="155"/>
      <c r="M4223" s="155"/>
      <c r="N4223" s="155"/>
      <c r="O4223" s="155"/>
      <c r="P4223" s="155"/>
      <c r="Q4223" s="155"/>
      <c r="R4223" s="155"/>
      <c r="S4223" s="155"/>
      <c r="T4223" s="155"/>
      <c r="U4223" s="155"/>
      <c r="V4223" s="155"/>
      <c r="W4223" s="155"/>
      <c r="X4223" s="155"/>
      <c r="Y4223" s="155"/>
      <c r="Z4223" s="155"/>
      <c r="AA4223" s="155"/>
      <c r="AB4223" s="155"/>
      <c r="AC4223" s="155"/>
      <c r="AD4223" s="155"/>
      <c r="AE4223" s="155"/>
      <c r="AF4223" s="155"/>
      <c r="AG4223" s="155"/>
    </row>
    <row r="4224" spans="1:33" x14ac:dyDescent="0.3">
      <c r="A4224" s="155"/>
      <c r="B4224" s="155"/>
      <c r="C4224" s="155"/>
      <c r="D4224" s="155"/>
      <c r="E4224" s="155"/>
      <c r="F4224" s="155"/>
      <c r="G4224" s="155"/>
      <c r="H4224" s="155"/>
      <c r="I4224" s="155"/>
      <c r="J4224" s="155"/>
      <c r="K4224" s="155"/>
      <c r="L4224" s="155"/>
      <c r="M4224" s="155"/>
      <c r="N4224" s="155"/>
      <c r="O4224" s="155"/>
      <c r="P4224" s="155"/>
      <c r="Q4224" s="155"/>
      <c r="R4224" s="155"/>
      <c r="S4224" s="155"/>
      <c r="T4224" s="155"/>
      <c r="U4224" s="155"/>
      <c r="V4224" s="155"/>
      <c r="W4224" s="155"/>
      <c r="X4224" s="155"/>
      <c r="Y4224" s="155"/>
      <c r="Z4224" s="155"/>
      <c r="AA4224" s="155"/>
      <c r="AB4224" s="155"/>
      <c r="AC4224" s="155"/>
      <c r="AD4224" s="155"/>
      <c r="AE4224" s="155"/>
      <c r="AF4224" s="155"/>
      <c r="AG4224" s="155"/>
    </row>
    <row r="4225" spans="1:33" x14ac:dyDescent="0.3">
      <c r="A4225" s="155"/>
      <c r="B4225" s="155"/>
      <c r="C4225" s="155"/>
      <c r="D4225" s="155"/>
      <c r="E4225" s="155"/>
      <c r="F4225" s="155"/>
      <c r="G4225" s="155"/>
      <c r="H4225" s="155"/>
      <c r="I4225" s="155"/>
      <c r="J4225" s="155"/>
      <c r="K4225" s="155"/>
      <c r="L4225" s="155"/>
      <c r="M4225" s="155"/>
      <c r="N4225" s="155"/>
      <c r="O4225" s="155"/>
      <c r="P4225" s="155"/>
      <c r="Q4225" s="155"/>
      <c r="R4225" s="155"/>
      <c r="S4225" s="155"/>
      <c r="T4225" s="155"/>
      <c r="U4225" s="155"/>
      <c r="V4225" s="155"/>
      <c r="W4225" s="155"/>
      <c r="X4225" s="155"/>
      <c r="Y4225" s="155"/>
      <c r="Z4225" s="155"/>
      <c r="AA4225" s="155"/>
      <c r="AB4225" s="155"/>
      <c r="AC4225" s="155"/>
      <c r="AD4225" s="155"/>
      <c r="AE4225" s="155"/>
      <c r="AF4225" s="155"/>
      <c r="AG4225" s="155"/>
    </row>
    <row r="4226" spans="1:33" x14ac:dyDescent="0.3">
      <c r="A4226" s="155"/>
      <c r="B4226" s="155"/>
      <c r="C4226" s="155"/>
      <c r="D4226" s="155"/>
      <c r="E4226" s="155"/>
      <c r="F4226" s="155"/>
      <c r="G4226" s="155"/>
      <c r="H4226" s="155"/>
      <c r="I4226" s="155"/>
      <c r="J4226" s="155"/>
      <c r="K4226" s="155"/>
      <c r="L4226" s="155"/>
      <c r="M4226" s="155"/>
      <c r="N4226" s="155"/>
      <c r="O4226" s="155"/>
      <c r="P4226" s="155"/>
      <c r="Q4226" s="155"/>
      <c r="R4226" s="155"/>
      <c r="S4226" s="155"/>
      <c r="T4226" s="155"/>
      <c r="U4226" s="155"/>
      <c r="V4226" s="155"/>
      <c r="W4226" s="155"/>
      <c r="X4226" s="155"/>
      <c r="Y4226" s="155"/>
      <c r="Z4226" s="155"/>
      <c r="AA4226" s="155"/>
      <c r="AB4226" s="155"/>
      <c r="AC4226" s="155"/>
      <c r="AD4226" s="155"/>
      <c r="AE4226" s="155"/>
      <c r="AF4226" s="155"/>
      <c r="AG4226" s="155"/>
    </row>
    <row r="4227" spans="1:33" x14ac:dyDescent="0.3">
      <c r="A4227" s="155"/>
      <c r="B4227" s="155"/>
      <c r="C4227" s="155"/>
      <c r="D4227" s="155"/>
      <c r="E4227" s="155"/>
      <c r="F4227" s="155"/>
      <c r="G4227" s="155"/>
      <c r="H4227" s="155"/>
      <c r="I4227" s="155"/>
      <c r="J4227" s="155"/>
      <c r="K4227" s="155"/>
      <c r="L4227" s="155"/>
      <c r="M4227" s="155"/>
      <c r="N4227" s="155"/>
      <c r="O4227" s="155"/>
      <c r="P4227" s="155"/>
      <c r="Q4227" s="155"/>
      <c r="R4227" s="155"/>
      <c r="S4227" s="155"/>
      <c r="T4227" s="155"/>
      <c r="U4227" s="155"/>
      <c r="V4227" s="155"/>
      <c r="W4227" s="155"/>
      <c r="X4227" s="155"/>
      <c r="Y4227" s="155"/>
      <c r="Z4227" s="155"/>
      <c r="AA4227" s="155"/>
      <c r="AB4227" s="155"/>
      <c r="AC4227" s="155"/>
      <c r="AD4227" s="155"/>
      <c r="AE4227" s="155"/>
      <c r="AF4227" s="155"/>
      <c r="AG4227" s="155"/>
    </row>
    <row r="4228" spans="1:33" x14ac:dyDescent="0.3">
      <c r="A4228" s="155"/>
      <c r="B4228" s="155"/>
      <c r="C4228" s="155"/>
      <c r="D4228" s="155"/>
      <c r="E4228" s="155"/>
      <c r="F4228" s="155"/>
      <c r="G4228" s="155"/>
      <c r="H4228" s="155"/>
      <c r="I4228" s="155"/>
      <c r="J4228" s="155"/>
      <c r="K4228" s="155"/>
      <c r="L4228" s="155"/>
      <c r="M4228" s="155"/>
      <c r="N4228" s="155"/>
      <c r="O4228" s="155"/>
      <c r="P4228" s="155"/>
      <c r="Q4228" s="155"/>
      <c r="R4228" s="155"/>
      <c r="S4228" s="155"/>
      <c r="T4228" s="155"/>
      <c r="U4228" s="155"/>
      <c r="V4228" s="155"/>
      <c r="W4228" s="155"/>
      <c r="X4228" s="155"/>
      <c r="Y4228" s="155"/>
      <c r="Z4228" s="155"/>
      <c r="AA4228" s="155"/>
      <c r="AB4228" s="155"/>
      <c r="AC4228" s="155"/>
      <c r="AD4228" s="155"/>
      <c r="AE4228" s="155"/>
      <c r="AF4228" s="155"/>
      <c r="AG4228" s="155"/>
    </row>
    <row r="4229" spans="1:33" x14ac:dyDescent="0.3">
      <c r="A4229" s="155"/>
      <c r="B4229" s="155"/>
      <c r="C4229" s="155"/>
      <c r="D4229" s="155"/>
      <c r="E4229" s="155"/>
      <c r="F4229" s="155"/>
      <c r="G4229" s="155"/>
      <c r="H4229" s="155"/>
      <c r="I4229" s="155"/>
      <c r="J4229" s="155"/>
      <c r="K4229" s="155"/>
      <c r="L4229" s="155"/>
      <c r="M4229" s="155"/>
      <c r="N4229" s="155"/>
      <c r="O4229" s="155"/>
      <c r="P4229" s="155"/>
      <c r="Q4229" s="155"/>
      <c r="R4229" s="155"/>
      <c r="S4229" s="155"/>
      <c r="T4229" s="155"/>
      <c r="U4229" s="155"/>
      <c r="V4229" s="155"/>
      <c r="W4229" s="155"/>
      <c r="X4229" s="155"/>
      <c r="Y4229" s="155"/>
      <c r="Z4229" s="155"/>
      <c r="AA4229" s="155"/>
      <c r="AB4229" s="155"/>
      <c r="AC4229" s="155"/>
      <c r="AD4229" s="155"/>
      <c r="AE4229" s="155"/>
      <c r="AF4229" s="155"/>
      <c r="AG4229" s="155"/>
    </row>
    <row r="4230" spans="1:33" x14ac:dyDescent="0.3">
      <c r="A4230" s="155"/>
      <c r="B4230" s="155"/>
      <c r="C4230" s="155"/>
      <c r="D4230" s="155"/>
      <c r="E4230" s="155"/>
      <c r="F4230" s="155"/>
      <c r="G4230" s="155"/>
      <c r="H4230" s="155"/>
      <c r="I4230" s="155"/>
      <c r="J4230" s="155"/>
      <c r="K4230" s="155"/>
      <c r="L4230" s="155"/>
      <c r="M4230" s="155"/>
      <c r="N4230" s="155"/>
      <c r="O4230" s="155"/>
      <c r="P4230" s="155"/>
      <c r="Q4230" s="155"/>
      <c r="R4230" s="155"/>
      <c r="S4230" s="155"/>
      <c r="T4230" s="155"/>
      <c r="U4230" s="155"/>
      <c r="V4230" s="155"/>
      <c r="W4230" s="155"/>
      <c r="X4230" s="155"/>
      <c r="Y4230" s="155"/>
      <c r="Z4230" s="155"/>
      <c r="AA4230" s="155"/>
      <c r="AB4230" s="155"/>
      <c r="AC4230" s="155"/>
      <c r="AD4230" s="155"/>
      <c r="AE4230" s="155"/>
      <c r="AF4230" s="155"/>
      <c r="AG4230" s="155"/>
    </row>
    <row r="4231" spans="1:33" x14ac:dyDescent="0.3">
      <c r="A4231" s="155"/>
      <c r="B4231" s="155"/>
      <c r="C4231" s="155"/>
      <c r="D4231" s="155"/>
      <c r="E4231" s="155"/>
      <c r="F4231" s="155"/>
      <c r="G4231" s="155"/>
      <c r="H4231" s="155"/>
      <c r="I4231" s="155"/>
      <c r="J4231" s="155"/>
      <c r="K4231" s="155"/>
      <c r="L4231" s="155"/>
      <c r="M4231" s="155"/>
      <c r="N4231" s="155"/>
      <c r="O4231" s="155"/>
      <c r="P4231" s="155"/>
      <c r="Q4231" s="155"/>
      <c r="R4231" s="155"/>
      <c r="S4231" s="155"/>
      <c r="T4231" s="155"/>
      <c r="U4231" s="155"/>
      <c r="V4231" s="155"/>
      <c r="W4231" s="155"/>
      <c r="X4231" s="155"/>
      <c r="Y4231" s="155"/>
      <c r="Z4231" s="155"/>
      <c r="AA4231" s="155"/>
      <c r="AB4231" s="155"/>
      <c r="AC4231" s="155"/>
      <c r="AD4231" s="155"/>
      <c r="AE4231" s="155"/>
      <c r="AF4231" s="155"/>
      <c r="AG4231" s="155"/>
    </row>
    <row r="4232" spans="1:33" x14ac:dyDescent="0.3">
      <c r="A4232" s="155"/>
      <c r="B4232" s="155"/>
      <c r="C4232" s="155"/>
      <c r="D4232" s="155"/>
      <c r="E4232" s="155"/>
      <c r="F4232" s="155"/>
      <c r="G4232" s="155"/>
      <c r="H4232" s="155"/>
      <c r="I4232" s="155"/>
      <c r="J4232" s="155"/>
      <c r="K4232" s="155"/>
      <c r="L4232" s="155"/>
      <c r="M4232" s="155"/>
      <c r="N4232" s="155"/>
      <c r="O4232" s="155"/>
      <c r="P4232" s="155"/>
      <c r="Q4232" s="155"/>
      <c r="R4232" s="155"/>
      <c r="S4232" s="155"/>
      <c r="T4232" s="155"/>
      <c r="U4232" s="155"/>
      <c r="V4232" s="155"/>
      <c r="W4232" s="155"/>
      <c r="X4232" s="155"/>
      <c r="Y4232" s="155"/>
      <c r="Z4232" s="155"/>
      <c r="AA4232" s="155"/>
      <c r="AB4232" s="155"/>
      <c r="AC4232" s="155"/>
      <c r="AD4232" s="155"/>
      <c r="AE4232" s="155"/>
      <c r="AF4232" s="155"/>
      <c r="AG4232" s="155"/>
    </row>
    <row r="4233" spans="1:33" x14ac:dyDescent="0.3">
      <c r="A4233" s="155"/>
      <c r="B4233" s="155"/>
      <c r="C4233" s="155"/>
      <c r="D4233" s="155"/>
      <c r="E4233" s="155"/>
      <c r="F4233" s="155"/>
      <c r="G4233" s="155"/>
      <c r="H4233" s="155"/>
      <c r="I4233" s="155"/>
      <c r="J4233" s="155"/>
      <c r="K4233" s="155"/>
      <c r="L4233" s="155"/>
      <c r="M4233" s="155"/>
      <c r="N4233" s="155"/>
      <c r="O4233" s="155"/>
      <c r="P4233" s="155"/>
      <c r="Q4233" s="155"/>
      <c r="R4233" s="155"/>
      <c r="S4233" s="155"/>
      <c r="T4233" s="155"/>
      <c r="U4233" s="155"/>
      <c r="V4233" s="155"/>
      <c r="W4233" s="155"/>
      <c r="X4233" s="155"/>
      <c r="Y4233" s="155"/>
      <c r="Z4233" s="155"/>
      <c r="AA4233" s="155"/>
      <c r="AB4233" s="155"/>
      <c r="AC4233" s="155"/>
      <c r="AD4233" s="155"/>
      <c r="AE4233" s="155"/>
      <c r="AF4233" s="155"/>
      <c r="AG4233" s="155"/>
    </row>
    <row r="4234" spans="1:33" x14ac:dyDescent="0.3">
      <c r="A4234" s="155"/>
      <c r="B4234" s="155"/>
      <c r="C4234" s="155"/>
      <c r="D4234" s="155"/>
      <c r="E4234" s="155"/>
      <c r="F4234" s="155"/>
      <c r="G4234" s="155"/>
      <c r="H4234" s="155"/>
      <c r="I4234" s="155"/>
      <c r="J4234" s="155"/>
      <c r="K4234" s="155"/>
      <c r="L4234" s="155"/>
      <c r="M4234" s="155"/>
      <c r="N4234" s="155"/>
      <c r="O4234" s="155"/>
      <c r="P4234" s="155"/>
      <c r="Q4234" s="155"/>
      <c r="R4234" s="155"/>
      <c r="S4234" s="155"/>
      <c r="T4234" s="155"/>
      <c r="U4234" s="155"/>
      <c r="V4234" s="155"/>
      <c r="W4234" s="155"/>
      <c r="X4234" s="155"/>
      <c r="Y4234" s="155"/>
      <c r="Z4234" s="155"/>
      <c r="AA4234" s="155"/>
      <c r="AB4234" s="155"/>
      <c r="AC4234" s="155"/>
      <c r="AD4234" s="155"/>
      <c r="AE4234" s="155"/>
      <c r="AF4234" s="155"/>
      <c r="AG4234" s="155"/>
    </row>
    <row r="4235" spans="1:33" x14ac:dyDescent="0.3">
      <c r="A4235" s="155"/>
      <c r="B4235" s="155"/>
      <c r="C4235" s="155"/>
      <c r="D4235" s="155"/>
      <c r="E4235" s="155"/>
      <c r="F4235" s="155"/>
      <c r="G4235" s="155"/>
      <c r="H4235" s="155"/>
      <c r="I4235" s="155"/>
      <c r="J4235" s="155"/>
      <c r="K4235" s="155"/>
      <c r="L4235" s="155"/>
      <c r="M4235" s="155"/>
      <c r="N4235" s="155"/>
      <c r="O4235" s="155"/>
      <c r="P4235" s="155"/>
      <c r="Q4235" s="155"/>
      <c r="R4235" s="155"/>
      <c r="S4235" s="155"/>
      <c r="T4235" s="155"/>
      <c r="U4235" s="155"/>
      <c r="V4235" s="155"/>
      <c r="W4235" s="155"/>
      <c r="X4235" s="155"/>
      <c r="Y4235" s="155"/>
      <c r="Z4235" s="155"/>
      <c r="AA4235" s="155"/>
      <c r="AB4235" s="155"/>
      <c r="AC4235" s="155"/>
      <c r="AD4235" s="155"/>
      <c r="AE4235" s="155"/>
      <c r="AF4235" s="155"/>
      <c r="AG4235" s="155"/>
    </row>
    <row r="4236" spans="1:33" x14ac:dyDescent="0.3">
      <c r="A4236" s="155"/>
      <c r="B4236" s="155"/>
      <c r="C4236" s="155"/>
      <c r="D4236" s="155"/>
      <c r="E4236" s="155"/>
      <c r="F4236" s="155"/>
      <c r="G4236" s="155"/>
      <c r="H4236" s="155"/>
      <c r="I4236" s="155"/>
      <c r="J4236" s="155"/>
      <c r="K4236" s="155"/>
      <c r="L4236" s="155"/>
      <c r="M4236" s="155"/>
      <c r="N4236" s="155"/>
      <c r="O4236" s="155"/>
      <c r="P4236" s="155"/>
      <c r="Q4236" s="155"/>
      <c r="R4236" s="155"/>
      <c r="S4236" s="155"/>
      <c r="T4236" s="155"/>
      <c r="U4236" s="155"/>
      <c r="V4236" s="155"/>
      <c r="W4236" s="155"/>
      <c r="X4236" s="155"/>
      <c r="Y4236" s="155"/>
      <c r="Z4236" s="155"/>
      <c r="AA4236" s="155"/>
      <c r="AB4236" s="155"/>
      <c r="AC4236" s="155"/>
      <c r="AD4236" s="155"/>
      <c r="AE4236" s="155"/>
      <c r="AF4236" s="155"/>
      <c r="AG4236" s="155"/>
    </row>
    <row r="4237" spans="1:33" x14ac:dyDescent="0.3">
      <c r="A4237" s="155"/>
      <c r="B4237" s="155"/>
      <c r="C4237" s="155"/>
      <c r="D4237" s="155"/>
      <c r="E4237" s="155"/>
      <c r="F4237" s="155"/>
      <c r="G4237" s="155"/>
      <c r="H4237" s="155"/>
      <c r="I4237" s="155"/>
      <c r="J4237" s="155"/>
      <c r="K4237" s="155"/>
      <c r="L4237" s="155"/>
      <c r="M4237" s="155"/>
      <c r="N4237" s="155"/>
      <c r="O4237" s="155"/>
      <c r="P4237" s="155"/>
      <c r="Q4237" s="155"/>
      <c r="R4237" s="155"/>
      <c r="S4237" s="155"/>
      <c r="T4237" s="155"/>
      <c r="U4237" s="155"/>
      <c r="V4237" s="155"/>
      <c r="W4237" s="155"/>
      <c r="X4237" s="155"/>
      <c r="Y4237" s="155"/>
      <c r="Z4237" s="155"/>
      <c r="AA4237" s="155"/>
      <c r="AB4237" s="155"/>
      <c r="AC4237" s="155"/>
      <c r="AD4237" s="155"/>
      <c r="AE4237" s="155"/>
      <c r="AF4237" s="155"/>
      <c r="AG4237" s="155"/>
    </row>
    <row r="4238" spans="1:33" x14ac:dyDescent="0.3">
      <c r="A4238" s="155"/>
      <c r="B4238" s="155"/>
      <c r="C4238" s="155"/>
      <c r="D4238" s="155"/>
      <c r="E4238" s="155"/>
      <c r="F4238" s="155"/>
      <c r="G4238" s="155"/>
      <c r="H4238" s="155"/>
      <c r="I4238" s="155"/>
      <c r="J4238" s="155"/>
      <c r="K4238" s="155"/>
      <c r="L4238" s="155"/>
      <c r="M4238" s="155"/>
      <c r="N4238" s="155"/>
      <c r="O4238" s="155"/>
      <c r="P4238" s="155"/>
      <c r="Q4238" s="155"/>
      <c r="R4238" s="155"/>
      <c r="S4238" s="155"/>
      <c r="T4238" s="155"/>
      <c r="U4238" s="155"/>
      <c r="V4238" s="155"/>
      <c r="W4238" s="155"/>
      <c r="X4238" s="155"/>
      <c r="Y4238" s="155"/>
      <c r="Z4238" s="155"/>
      <c r="AA4238" s="155"/>
      <c r="AB4238" s="155"/>
      <c r="AC4238" s="155"/>
      <c r="AD4238" s="155"/>
      <c r="AE4238" s="155"/>
      <c r="AF4238" s="155"/>
      <c r="AG4238" s="155"/>
    </row>
    <row r="4239" spans="1:33" x14ac:dyDescent="0.3">
      <c r="A4239" s="155"/>
      <c r="B4239" s="155"/>
      <c r="C4239" s="155"/>
      <c r="D4239" s="155"/>
      <c r="E4239" s="155"/>
      <c r="F4239" s="155"/>
      <c r="G4239" s="155"/>
      <c r="H4239" s="155"/>
      <c r="I4239" s="155"/>
      <c r="J4239" s="155"/>
      <c r="K4239" s="155"/>
      <c r="L4239" s="155"/>
      <c r="M4239" s="155"/>
      <c r="N4239" s="155"/>
      <c r="O4239" s="155"/>
      <c r="P4239" s="155"/>
      <c r="Q4239" s="155"/>
      <c r="R4239" s="155"/>
      <c r="S4239" s="155"/>
      <c r="T4239" s="155"/>
      <c r="U4239" s="155"/>
      <c r="V4239" s="155"/>
      <c r="W4239" s="155"/>
      <c r="X4239" s="155"/>
      <c r="Y4239" s="155"/>
      <c r="Z4239" s="155"/>
      <c r="AA4239" s="155"/>
      <c r="AB4239" s="155"/>
      <c r="AC4239" s="155"/>
      <c r="AD4239" s="155"/>
      <c r="AE4239" s="155"/>
      <c r="AF4239" s="155"/>
      <c r="AG4239" s="155"/>
    </row>
    <row r="4240" spans="1:33" x14ac:dyDescent="0.3">
      <c r="A4240" s="155"/>
      <c r="B4240" s="155"/>
      <c r="C4240" s="155"/>
      <c r="D4240" s="155"/>
      <c r="E4240" s="155"/>
      <c r="F4240" s="155"/>
      <c r="G4240" s="155"/>
      <c r="H4240" s="155"/>
      <c r="I4240" s="155"/>
      <c r="J4240" s="155"/>
      <c r="K4240" s="155"/>
      <c r="L4240" s="155"/>
      <c r="M4240" s="155"/>
      <c r="N4240" s="155"/>
      <c r="O4240" s="155"/>
      <c r="P4240" s="155"/>
      <c r="Q4240" s="155"/>
      <c r="R4240" s="155"/>
      <c r="S4240" s="155"/>
      <c r="T4240" s="155"/>
      <c r="U4240" s="155"/>
      <c r="V4240" s="155"/>
      <c r="W4240" s="155"/>
      <c r="X4240" s="155"/>
      <c r="Y4240" s="155"/>
      <c r="Z4240" s="155"/>
      <c r="AA4240" s="155"/>
      <c r="AB4240" s="155"/>
      <c r="AC4240" s="155"/>
      <c r="AD4240" s="155"/>
      <c r="AE4240" s="155"/>
      <c r="AF4240" s="155"/>
      <c r="AG4240" s="155"/>
    </row>
    <row r="4241" spans="1:33" x14ac:dyDescent="0.3">
      <c r="A4241" s="155"/>
      <c r="B4241" s="155"/>
      <c r="C4241" s="155"/>
      <c r="D4241" s="155"/>
      <c r="E4241" s="155"/>
      <c r="F4241" s="155"/>
      <c r="G4241" s="155"/>
      <c r="H4241" s="155"/>
      <c r="I4241" s="155"/>
      <c r="J4241" s="155"/>
      <c r="K4241" s="155"/>
      <c r="L4241" s="155"/>
      <c r="M4241" s="155"/>
      <c r="N4241" s="155"/>
      <c r="O4241" s="155"/>
      <c r="P4241" s="155"/>
      <c r="Q4241" s="155"/>
      <c r="R4241" s="155"/>
      <c r="S4241" s="155"/>
      <c r="T4241" s="155"/>
      <c r="U4241" s="155"/>
      <c r="V4241" s="155"/>
      <c r="W4241" s="155"/>
      <c r="X4241" s="155"/>
      <c r="Y4241" s="155"/>
      <c r="Z4241" s="155"/>
      <c r="AA4241" s="155"/>
      <c r="AB4241" s="155"/>
      <c r="AC4241" s="155"/>
      <c r="AD4241" s="155"/>
      <c r="AE4241" s="155"/>
      <c r="AF4241" s="155"/>
      <c r="AG4241" s="155"/>
    </row>
    <row r="4242" spans="1:33" x14ac:dyDescent="0.3">
      <c r="A4242" s="155"/>
      <c r="B4242" s="155"/>
      <c r="C4242" s="155"/>
      <c r="D4242" s="155"/>
      <c r="E4242" s="155"/>
      <c r="F4242" s="155"/>
      <c r="G4242" s="155"/>
      <c r="H4242" s="155"/>
      <c r="I4242" s="155"/>
      <c r="J4242" s="155"/>
      <c r="K4242" s="155"/>
      <c r="L4242" s="155"/>
      <c r="M4242" s="155"/>
      <c r="N4242" s="155"/>
      <c r="O4242" s="155"/>
      <c r="P4242" s="155"/>
      <c r="Q4242" s="155"/>
      <c r="R4242" s="155"/>
      <c r="S4242" s="155"/>
      <c r="T4242" s="155"/>
      <c r="U4242" s="155"/>
      <c r="V4242" s="155"/>
      <c r="W4242" s="155"/>
      <c r="X4242" s="155"/>
      <c r="Y4242" s="155"/>
      <c r="Z4242" s="155"/>
      <c r="AA4242" s="155"/>
      <c r="AB4242" s="155"/>
      <c r="AC4242" s="155"/>
      <c r="AD4242" s="155"/>
      <c r="AE4242" s="155"/>
      <c r="AF4242" s="155"/>
      <c r="AG4242" s="155"/>
    </row>
    <row r="4243" spans="1:33" x14ac:dyDescent="0.3">
      <c r="A4243" s="155"/>
      <c r="B4243" s="155"/>
      <c r="C4243" s="155"/>
      <c r="D4243" s="155"/>
      <c r="E4243" s="155"/>
      <c r="F4243" s="155"/>
      <c r="G4243" s="155"/>
      <c r="H4243" s="155"/>
      <c r="I4243" s="155"/>
      <c r="J4243" s="155"/>
      <c r="K4243" s="155"/>
      <c r="L4243" s="155"/>
      <c r="M4243" s="155"/>
      <c r="N4243" s="155"/>
      <c r="O4243" s="155"/>
      <c r="P4243" s="155"/>
      <c r="Q4243" s="155"/>
      <c r="R4243" s="155"/>
      <c r="S4243" s="155"/>
      <c r="T4243" s="155"/>
      <c r="U4243" s="155"/>
      <c r="V4243" s="155"/>
      <c r="W4243" s="155"/>
      <c r="X4243" s="155"/>
      <c r="Y4243" s="155"/>
      <c r="Z4243" s="155"/>
      <c r="AA4243" s="155"/>
      <c r="AB4243" s="155"/>
      <c r="AC4243" s="155"/>
      <c r="AD4243" s="155"/>
      <c r="AE4243" s="155"/>
      <c r="AF4243" s="155"/>
      <c r="AG4243" s="155"/>
    </row>
    <row r="4244" spans="1:33" x14ac:dyDescent="0.3">
      <c r="A4244" s="155"/>
      <c r="B4244" s="155"/>
      <c r="C4244" s="155"/>
      <c r="D4244" s="155"/>
      <c r="E4244" s="155"/>
      <c r="F4244" s="155"/>
      <c r="G4244" s="155"/>
      <c r="H4244" s="155"/>
      <c r="I4244" s="155"/>
      <c r="J4244" s="155"/>
      <c r="K4244" s="155"/>
      <c r="L4244" s="155"/>
      <c r="M4244" s="155"/>
      <c r="N4244" s="155"/>
      <c r="O4244" s="155"/>
      <c r="P4244" s="155"/>
      <c r="Q4244" s="155"/>
      <c r="R4244" s="155"/>
      <c r="S4244" s="155"/>
      <c r="T4244" s="155"/>
      <c r="U4244" s="155"/>
      <c r="V4244" s="155"/>
      <c r="W4244" s="155"/>
      <c r="X4244" s="155"/>
      <c r="Y4244" s="155"/>
      <c r="Z4244" s="155"/>
      <c r="AA4244" s="155"/>
      <c r="AB4244" s="155"/>
      <c r="AC4244" s="155"/>
      <c r="AD4244" s="155"/>
      <c r="AE4244" s="155"/>
      <c r="AF4244" s="155"/>
      <c r="AG4244" s="155"/>
    </row>
    <row r="4245" spans="1:33" x14ac:dyDescent="0.3">
      <c r="A4245" s="155"/>
      <c r="B4245" s="155"/>
      <c r="C4245" s="155"/>
      <c r="D4245" s="155"/>
      <c r="E4245" s="155"/>
      <c r="F4245" s="155"/>
      <c r="G4245" s="155"/>
      <c r="H4245" s="155"/>
      <c r="I4245" s="155"/>
      <c r="J4245" s="155"/>
      <c r="K4245" s="155"/>
      <c r="L4245" s="155"/>
      <c r="M4245" s="155"/>
      <c r="N4245" s="155"/>
      <c r="O4245" s="155"/>
      <c r="P4245" s="155"/>
      <c r="Q4245" s="155"/>
      <c r="R4245" s="155"/>
      <c r="S4245" s="155"/>
      <c r="T4245" s="155"/>
      <c r="U4245" s="155"/>
      <c r="V4245" s="155"/>
      <c r="W4245" s="155"/>
      <c r="X4245" s="155"/>
      <c r="Y4245" s="155"/>
      <c r="Z4245" s="155"/>
      <c r="AA4245" s="155"/>
      <c r="AB4245" s="155"/>
      <c r="AC4245" s="155"/>
      <c r="AD4245" s="155"/>
      <c r="AE4245" s="155"/>
      <c r="AF4245" s="155"/>
      <c r="AG4245" s="155"/>
    </row>
    <row r="4246" spans="1:33" x14ac:dyDescent="0.3">
      <c r="A4246" s="155"/>
      <c r="B4246" s="155"/>
      <c r="C4246" s="155"/>
      <c r="D4246" s="155"/>
      <c r="E4246" s="155"/>
      <c r="F4246" s="155"/>
      <c r="G4246" s="155"/>
      <c r="H4246" s="155"/>
      <c r="I4246" s="155"/>
      <c r="J4246" s="155"/>
      <c r="K4246" s="155"/>
      <c r="L4246" s="155"/>
      <c r="M4246" s="155"/>
      <c r="N4246" s="155"/>
      <c r="O4246" s="155"/>
      <c r="P4246" s="155"/>
      <c r="Q4246" s="155"/>
      <c r="R4246" s="155"/>
      <c r="S4246" s="155"/>
      <c r="T4246" s="155"/>
      <c r="U4246" s="155"/>
      <c r="V4246" s="155"/>
      <c r="W4246" s="155"/>
      <c r="X4246" s="155"/>
      <c r="Y4246" s="155"/>
      <c r="Z4246" s="155"/>
      <c r="AA4246" s="155"/>
      <c r="AB4246" s="155"/>
      <c r="AC4246" s="155"/>
      <c r="AD4246" s="155"/>
      <c r="AE4246" s="155"/>
      <c r="AF4246" s="155"/>
      <c r="AG4246" s="155"/>
    </row>
    <row r="4247" spans="1:33" x14ac:dyDescent="0.3">
      <c r="A4247" s="155"/>
      <c r="B4247" s="155"/>
      <c r="C4247" s="155"/>
      <c r="D4247" s="155"/>
      <c r="E4247" s="155"/>
      <c r="F4247" s="155"/>
      <c r="G4247" s="155"/>
      <c r="H4247" s="155"/>
      <c r="I4247" s="155"/>
      <c r="J4247" s="155"/>
      <c r="K4247" s="155"/>
      <c r="L4247" s="155"/>
      <c r="M4247" s="155"/>
      <c r="N4247" s="155"/>
      <c r="O4247" s="155"/>
      <c r="P4247" s="155"/>
      <c r="Q4247" s="155"/>
      <c r="R4247" s="155"/>
      <c r="S4247" s="155"/>
      <c r="T4247" s="155"/>
      <c r="U4247" s="155"/>
      <c r="V4247" s="155"/>
      <c r="W4247" s="155"/>
      <c r="X4247" s="155"/>
      <c r="Y4247" s="155"/>
      <c r="Z4247" s="155"/>
      <c r="AA4247" s="155"/>
      <c r="AB4247" s="155"/>
      <c r="AC4247" s="155"/>
      <c r="AD4247" s="155"/>
      <c r="AE4247" s="155"/>
      <c r="AF4247" s="155"/>
      <c r="AG4247" s="155"/>
    </row>
    <row r="4248" spans="1:33" x14ac:dyDescent="0.3">
      <c r="A4248" s="155"/>
      <c r="B4248" s="155"/>
      <c r="C4248" s="155"/>
      <c r="D4248" s="155"/>
      <c r="E4248" s="155"/>
      <c r="F4248" s="155"/>
      <c r="G4248" s="155"/>
      <c r="H4248" s="155"/>
      <c r="I4248" s="155"/>
      <c r="J4248" s="155"/>
      <c r="K4248" s="155"/>
      <c r="L4248" s="155"/>
      <c r="M4248" s="155"/>
      <c r="N4248" s="155"/>
      <c r="O4248" s="155"/>
      <c r="P4248" s="155"/>
      <c r="Q4248" s="155"/>
      <c r="R4248" s="155"/>
      <c r="S4248" s="155"/>
      <c r="T4248" s="155"/>
      <c r="U4248" s="155"/>
      <c r="V4248" s="155"/>
      <c r="W4248" s="155"/>
      <c r="X4248" s="155"/>
      <c r="Y4248" s="155"/>
      <c r="Z4248" s="155"/>
      <c r="AA4248" s="155"/>
      <c r="AB4248" s="155"/>
      <c r="AC4248" s="155"/>
      <c r="AD4248" s="155"/>
      <c r="AE4248" s="155"/>
      <c r="AF4248" s="155"/>
      <c r="AG4248" s="155"/>
    </row>
    <row r="4249" spans="1:33" x14ac:dyDescent="0.3">
      <c r="A4249" s="155"/>
      <c r="B4249" s="155"/>
      <c r="C4249" s="155"/>
      <c r="D4249" s="155"/>
      <c r="E4249" s="155"/>
      <c r="F4249" s="155"/>
      <c r="G4249" s="155"/>
      <c r="H4249" s="155"/>
      <c r="I4249" s="155"/>
      <c r="J4249" s="155"/>
      <c r="K4249" s="155"/>
      <c r="L4249" s="155"/>
      <c r="M4249" s="155"/>
      <c r="N4249" s="155"/>
      <c r="O4249" s="155"/>
      <c r="P4249" s="155"/>
      <c r="Q4249" s="155"/>
      <c r="R4249" s="155"/>
      <c r="S4249" s="155"/>
      <c r="T4249" s="155"/>
      <c r="U4249" s="155"/>
      <c r="V4249" s="155"/>
      <c r="W4249" s="155"/>
      <c r="X4249" s="155"/>
      <c r="Y4249" s="155"/>
      <c r="Z4249" s="155"/>
      <c r="AA4249" s="155"/>
      <c r="AB4249" s="155"/>
      <c r="AC4249" s="155"/>
      <c r="AD4249" s="155"/>
      <c r="AE4249" s="155"/>
      <c r="AF4249" s="155"/>
      <c r="AG4249" s="155"/>
    </row>
    <row r="4250" spans="1:33" x14ac:dyDescent="0.3">
      <c r="A4250" s="155"/>
      <c r="B4250" s="155"/>
      <c r="C4250" s="155"/>
      <c r="D4250" s="155"/>
      <c r="E4250" s="155"/>
      <c r="F4250" s="155"/>
      <c r="G4250" s="155"/>
      <c r="H4250" s="155"/>
      <c r="I4250" s="155"/>
      <c r="J4250" s="155"/>
      <c r="K4250" s="155"/>
      <c r="L4250" s="155"/>
      <c r="M4250" s="155"/>
      <c r="N4250" s="155"/>
      <c r="O4250" s="155"/>
      <c r="P4250" s="155"/>
      <c r="Q4250" s="155"/>
      <c r="R4250" s="155"/>
      <c r="S4250" s="155"/>
      <c r="T4250" s="155"/>
      <c r="U4250" s="155"/>
      <c r="V4250" s="155"/>
      <c r="W4250" s="155"/>
      <c r="X4250" s="155"/>
      <c r="Y4250" s="155"/>
      <c r="Z4250" s="155"/>
      <c r="AA4250" s="155"/>
      <c r="AB4250" s="155"/>
      <c r="AC4250" s="155"/>
      <c r="AD4250" s="155"/>
      <c r="AE4250" s="155"/>
      <c r="AF4250" s="155"/>
      <c r="AG4250" s="155"/>
    </row>
    <row r="4251" spans="1:33" x14ac:dyDescent="0.3">
      <c r="A4251" s="155"/>
      <c r="B4251" s="155"/>
      <c r="C4251" s="155"/>
      <c r="D4251" s="155"/>
      <c r="E4251" s="155"/>
      <c r="F4251" s="155"/>
      <c r="G4251" s="155"/>
      <c r="H4251" s="155"/>
      <c r="I4251" s="155"/>
      <c r="J4251" s="155"/>
      <c r="K4251" s="155"/>
      <c r="L4251" s="155"/>
      <c r="M4251" s="155"/>
      <c r="N4251" s="155"/>
      <c r="O4251" s="155"/>
      <c r="P4251" s="155"/>
      <c r="Q4251" s="155"/>
      <c r="R4251" s="155"/>
      <c r="S4251" s="155"/>
      <c r="T4251" s="155"/>
      <c r="U4251" s="155"/>
      <c r="V4251" s="155"/>
      <c r="W4251" s="155"/>
      <c r="X4251" s="155"/>
      <c r="Y4251" s="155"/>
      <c r="Z4251" s="155"/>
      <c r="AA4251" s="155"/>
      <c r="AB4251" s="155"/>
      <c r="AC4251" s="155"/>
      <c r="AD4251" s="155"/>
      <c r="AE4251" s="155"/>
      <c r="AF4251" s="155"/>
      <c r="AG4251" s="155"/>
    </row>
    <row r="4252" spans="1:33" x14ac:dyDescent="0.3">
      <c r="A4252" s="155"/>
      <c r="B4252" s="155"/>
      <c r="C4252" s="155"/>
      <c r="D4252" s="155"/>
      <c r="E4252" s="155"/>
      <c r="F4252" s="155"/>
      <c r="G4252" s="155"/>
      <c r="H4252" s="155"/>
      <c r="I4252" s="155"/>
      <c r="J4252" s="155"/>
      <c r="K4252" s="155"/>
      <c r="L4252" s="155"/>
      <c r="M4252" s="155"/>
      <c r="N4252" s="155"/>
      <c r="O4252" s="155"/>
      <c r="P4252" s="155"/>
      <c r="Q4252" s="155"/>
      <c r="R4252" s="155"/>
      <c r="S4252" s="155"/>
      <c r="T4252" s="155"/>
      <c r="U4252" s="155"/>
      <c r="V4252" s="155"/>
      <c r="W4252" s="155"/>
      <c r="X4252" s="155"/>
      <c r="Y4252" s="155"/>
      <c r="Z4252" s="155"/>
      <c r="AA4252" s="155"/>
      <c r="AB4252" s="155"/>
      <c r="AC4252" s="155"/>
      <c r="AD4252" s="155"/>
      <c r="AE4252" s="155"/>
      <c r="AF4252" s="155"/>
      <c r="AG4252" s="155"/>
    </row>
    <row r="4253" spans="1:33" x14ac:dyDescent="0.3">
      <c r="A4253" s="155"/>
      <c r="B4253" s="155"/>
      <c r="C4253" s="155"/>
      <c r="D4253" s="155"/>
      <c r="E4253" s="155"/>
      <c r="F4253" s="155"/>
      <c r="G4253" s="155"/>
      <c r="H4253" s="155"/>
      <c r="I4253" s="155"/>
      <c r="J4253" s="155"/>
      <c r="K4253" s="155"/>
      <c r="L4253" s="155"/>
      <c r="M4253" s="155"/>
      <c r="N4253" s="155"/>
      <c r="O4253" s="155"/>
      <c r="P4253" s="155"/>
      <c r="Q4253" s="155"/>
      <c r="R4253" s="155"/>
      <c r="S4253" s="155"/>
      <c r="T4253" s="155"/>
      <c r="U4253" s="155"/>
      <c r="V4253" s="155"/>
      <c r="W4253" s="155"/>
      <c r="X4253" s="155"/>
      <c r="Y4253" s="155"/>
      <c r="Z4253" s="155"/>
      <c r="AA4253" s="155"/>
      <c r="AB4253" s="155"/>
      <c r="AC4253" s="155"/>
      <c r="AD4253" s="155"/>
      <c r="AE4253" s="155"/>
      <c r="AF4253" s="155"/>
      <c r="AG4253" s="155"/>
    </row>
    <row r="4254" spans="1:33" x14ac:dyDescent="0.3">
      <c r="A4254" s="155"/>
      <c r="B4254" s="155"/>
      <c r="C4254" s="155"/>
      <c r="D4254" s="155"/>
      <c r="E4254" s="155"/>
      <c r="F4254" s="155"/>
      <c r="G4254" s="155"/>
      <c r="H4254" s="155"/>
      <c r="I4254" s="155"/>
      <c r="J4254" s="155"/>
      <c r="K4254" s="155"/>
      <c r="L4254" s="155"/>
      <c r="M4254" s="155"/>
      <c r="N4254" s="155"/>
      <c r="O4254" s="155"/>
      <c r="P4254" s="155"/>
      <c r="Q4254" s="155"/>
      <c r="R4254" s="155"/>
      <c r="S4254" s="155"/>
      <c r="T4254" s="155"/>
      <c r="U4254" s="155"/>
      <c r="V4254" s="155"/>
      <c r="W4254" s="155"/>
      <c r="X4254" s="155"/>
      <c r="Y4254" s="155"/>
      <c r="Z4254" s="155"/>
      <c r="AA4254" s="155"/>
      <c r="AB4254" s="155"/>
      <c r="AC4254" s="155"/>
      <c r="AD4254" s="155"/>
      <c r="AE4254" s="155"/>
      <c r="AF4254" s="155"/>
      <c r="AG4254" s="155"/>
    </row>
    <row r="4255" spans="1:33" x14ac:dyDescent="0.3">
      <c r="A4255" s="155"/>
      <c r="B4255" s="155"/>
      <c r="C4255" s="155"/>
      <c r="D4255" s="155"/>
      <c r="E4255" s="155"/>
      <c r="F4255" s="155"/>
      <c r="G4255" s="155"/>
      <c r="H4255" s="155"/>
      <c r="I4255" s="155"/>
      <c r="J4255" s="155"/>
      <c r="K4255" s="155"/>
      <c r="L4255" s="155"/>
      <c r="M4255" s="155"/>
      <c r="N4255" s="155"/>
      <c r="O4255" s="155"/>
      <c r="P4255" s="155"/>
      <c r="Q4255" s="155"/>
      <c r="R4255" s="155"/>
      <c r="S4255" s="155"/>
      <c r="T4255" s="155"/>
      <c r="U4255" s="155"/>
      <c r="V4255" s="155"/>
      <c r="W4255" s="155"/>
      <c r="X4255" s="155"/>
      <c r="Y4255" s="155"/>
      <c r="Z4255" s="155"/>
      <c r="AA4255" s="155"/>
      <c r="AB4255" s="155"/>
      <c r="AC4255" s="155"/>
      <c r="AD4255" s="155"/>
      <c r="AE4255" s="155"/>
      <c r="AF4255" s="155"/>
      <c r="AG4255" s="155"/>
    </row>
    <row r="4256" spans="1:33" x14ac:dyDescent="0.3">
      <c r="A4256" s="155"/>
      <c r="B4256" s="155"/>
      <c r="C4256" s="155"/>
      <c r="D4256" s="155"/>
      <c r="E4256" s="155"/>
      <c r="F4256" s="155"/>
      <c r="G4256" s="155"/>
      <c r="H4256" s="155"/>
      <c r="I4256" s="155"/>
      <c r="J4256" s="155"/>
      <c r="K4256" s="155"/>
      <c r="L4256" s="155"/>
      <c r="M4256" s="155"/>
      <c r="N4256" s="155"/>
      <c r="O4256" s="155"/>
      <c r="P4256" s="155"/>
      <c r="Q4256" s="155"/>
      <c r="R4256" s="155"/>
      <c r="S4256" s="155"/>
      <c r="T4256" s="155"/>
      <c r="U4256" s="155"/>
      <c r="V4256" s="155"/>
      <c r="W4256" s="155"/>
      <c r="X4256" s="155"/>
      <c r="Y4256" s="155"/>
      <c r="Z4256" s="155"/>
      <c r="AA4256" s="155"/>
      <c r="AB4256" s="155"/>
      <c r="AC4256" s="155"/>
      <c r="AD4256" s="155"/>
      <c r="AE4256" s="155"/>
      <c r="AF4256" s="155"/>
      <c r="AG4256" s="155"/>
    </row>
    <row r="4257" spans="1:33" x14ac:dyDescent="0.3">
      <c r="A4257" s="155"/>
      <c r="B4257" s="155"/>
      <c r="C4257" s="155"/>
      <c r="D4257" s="155"/>
      <c r="E4257" s="155"/>
      <c r="F4257" s="155"/>
      <c r="G4257" s="155"/>
      <c r="H4257" s="155"/>
      <c r="I4257" s="155"/>
      <c r="J4257" s="155"/>
      <c r="K4257" s="155"/>
      <c r="L4257" s="155"/>
      <c r="M4257" s="155"/>
      <c r="N4257" s="155"/>
      <c r="O4257" s="155"/>
      <c r="P4257" s="155"/>
      <c r="Q4257" s="155"/>
      <c r="R4257" s="155"/>
      <c r="S4257" s="155"/>
      <c r="T4257" s="155"/>
      <c r="U4257" s="155"/>
      <c r="V4257" s="155"/>
      <c r="W4257" s="155"/>
      <c r="X4257" s="155"/>
      <c r="Y4257" s="155"/>
      <c r="Z4257" s="155"/>
      <c r="AA4257" s="155"/>
      <c r="AB4257" s="155"/>
      <c r="AC4257" s="155"/>
      <c r="AD4257" s="155"/>
      <c r="AE4257" s="155"/>
      <c r="AF4257" s="155"/>
      <c r="AG4257" s="155"/>
    </row>
    <row r="4258" spans="1:33" x14ac:dyDescent="0.3">
      <c r="A4258" s="155"/>
      <c r="B4258" s="155"/>
      <c r="C4258" s="155"/>
      <c r="D4258" s="155"/>
      <c r="E4258" s="155"/>
      <c r="F4258" s="155"/>
      <c r="G4258" s="155"/>
      <c r="H4258" s="155"/>
      <c r="I4258" s="155"/>
      <c r="J4258" s="155"/>
      <c r="K4258" s="155"/>
      <c r="L4258" s="155"/>
      <c r="M4258" s="155"/>
      <c r="N4258" s="155"/>
      <c r="O4258" s="155"/>
      <c r="P4258" s="155"/>
      <c r="Q4258" s="155"/>
      <c r="R4258" s="155"/>
      <c r="S4258" s="155"/>
      <c r="T4258" s="155"/>
      <c r="U4258" s="155"/>
      <c r="V4258" s="155"/>
      <c r="W4258" s="155"/>
      <c r="X4258" s="155"/>
      <c r="Y4258" s="155"/>
      <c r="Z4258" s="155"/>
      <c r="AA4258" s="155"/>
      <c r="AB4258" s="155"/>
      <c r="AC4258" s="155"/>
      <c r="AD4258" s="155"/>
      <c r="AE4258" s="155"/>
      <c r="AF4258" s="155"/>
      <c r="AG4258" s="155"/>
    </row>
    <row r="4259" spans="1:33" x14ac:dyDescent="0.3">
      <c r="A4259" s="155"/>
      <c r="B4259" s="155"/>
      <c r="C4259" s="155"/>
      <c r="D4259" s="155"/>
      <c r="E4259" s="155"/>
      <c r="F4259" s="155"/>
      <c r="G4259" s="155"/>
      <c r="H4259" s="155"/>
      <c r="I4259" s="155"/>
      <c r="J4259" s="155"/>
      <c r="K4259" s="155"/>
      <c r="L4259" s="155"/>
      <c r="M4259" s="155"/>
      <c r="N4259" s="155"/>
      <c r="O4259" s="155"/>
      <c r="P4259" s="155"/>
      <c r="Q4259" s="155"/>
      <c r="R4259" s="155"/>
      <c r="S4259" s="155"/>
      <c r="T4259" s="155"/>
      <c r="U4259" s="155"/>
      <c r="V4259" s="155"/>
      <c r="W4259" s="155"/>
      <c r="X4259" s="155"/>
      <c r="Y4259" s="155"/>
      <c r="Z4259" s="155"/>
      <c r="AA4259" s="155"/>
      <c r="AB4259" s="155"/>
      <c r="AC4259" s="155"/>
      <c r="AD4259" s="155"/>
      <c r="AE4259" s="155"/>
      <c r="AF4259" s="155"/>
      <c r="AG4259" s="155"/>
    </row>
    <row r="4260" spans="1:33" x14ac:dyDescent="0.3">
      <c r="A4260" s="155"/>
      <c r="B4260" s="155"/>
      <c r="C4260" s="155"/>
      <c r="D4260" s="155"/>
      <c r="E4260" s="155"/>
      <c r="F4260" s="155"/>
      <c r="G4260" s="155"/>
      <c r="H4260" s="155"/>
      <c r="I4260" s="155"/>
      <c r="J4260" s="155"/>
      <c r="K4260" s="155"/>
      <c r="L4260" s="155"/>
      <c r="M4260" s="155"/>
      <c r="N4260" s="155"/>
      <c r="O4260" s="155"/>
      <c r="P4260" s="155"/>
      <c r="Q4260" s="155"/>
      <c r="R4260" s="155"/>
      <c r="S4260" s="155"/>
      <c r="T4260" s="155"/>
      <c r="U4260" s="155"/>
      <c r="V4260" s="155"/>
      <c r="W4260" s="155"/>
      <c r="X4260" s="155"/>
      <c r="Y4260" s="155"/>
      <c r="Z4260" s="155"/>
      <c r="AA4260" s="155"/>
      <c r="AB4260" s="155"/>
      <c r="AC4260" s="155"/>
      <c r="AD4260" s="155"/>
      <c r="AE4260" s="155"/>
      <c r="AF4260" s="155"/>
      <c r="AG4260" s="155"/>
    </row>
    <row r="4261" spans="1:33" x14ac:dyDescent="0.3">
      <c r="A4261" s="155"/>
      <c r="B4261" s="155"/>
      <c r="C4261" s="155"/>
      <c r="D4261" s="155"/>
      <c r="E4261" s="155"/>
      <c r="F4261" s="155"/>
      <c r="G4261" s="155"/>
      <c r="H4261" s="155"/>
      <c r="I4261" s="155"/>
      <c r="J4261" s="155"/>
      <c r="K4261" s="155"/>
      <c r="L4261" s="155"/>
      <c r="M4261" s="155"/>
      <c r="N4261" s="155"/>
      <c r="O4261" s="155"/>
      <c r="P4261" s="155"/>
      <c r="Q4261" s="155"/>
      <c r="R4261" s="155"/>
      <c r="S4261" s="155"/>
      <c r="T4261" s="155"/>
      <c r="U4261" s="155"/>
      <c r="V4261" s="155"/>
      <c r="W4261" s="155"/>
      <c r="X4261" s="155"/>
      <c r="Y4261" s="155"/>
      <c r="Z4261" s="155"/>
      <c r="AA4261" s="155"/>
      <c r="AB4261" s="155"/>
      <c r="AC4261" s="155"/>
      <c r="AD4261" s="155"/>
      <c r="AE4261" s="155"/>
      <c r="AF4261" s="155"/>
      <c r="AG4261" s="155"/>
    </row>
    <row r="4262" spans="1:33" x14ac:dyDescent="0.3">
      <c r="A4262" s="155"/>
      <c r="B4262" s="155"/>
      <c r="C4262" s="155"/>
      <c r="D4262" s="155"/>
      <c r="E4262" s="155"/>
      <c r="F4262" s="155"/>
      <c r="G4262" s="155"/>
      <c r="H4262" s="155"/>
      <c r="I4262" s="155"/>
      <c r="J4262" s="155"/>
      <c r="K4262" s="155"/>
      <c r="L4262" s="155"/>
      <c r="M4262" s="155"/>
      <c r="N4262" s="155"/>
      <c r="O4262" s="155"/>
      <c r="P4262" s="155"/>
      <c r="Q4262" s="155"/>
      <c r="R4262" s="155"/>
      <c r="S4262" s="155"/>
      <c r="T4262" s="155"/>
      <c r="U4262" s="155"/>
      <c r="V4262" s="155"/>
      <c r="W4262" s="155"/>
      <c r="X4262" s="155"/>
      <c r="Y4262" s="155"/>
      <c r="Z4262" s="155"/>
      <c r="AA4262" s="155"/>
      <c r="AB4262" s="155"/>
      <c r="AC4262" s="155"/>
      <c r="AD4262" s="155"/>
      <c r="AE4262" s="155"/>
      <c r="AF4262" s="155"/>
      <c r="AG4262" s="155"/>
    </row>
    <row r="4263" spans="1:33" x14ac:dyDescent="0.3">
      <c r="A4263" s="155"/>
      <c r="B4263" s="155"/>
      <c r="C4263" s="155"/>
      <c r="D4263" s="155"/>
      <c r="E4263" s="155"/>
      <c r="F4263" s="155"/>
      <c r="G4263" s="155"/>
      <c r="H4263" s="155"/>
      <c r="I4263" s="155"/>
      <c r="J4263" s="155"/>
      <c r="K4263" s="155"/>
      <c r="L4263" s="155"/>
      <c r="M4263" s="155"/>
      <c r="N4263" s="155"/>
      <c r="O4263" s="155"/>
      <c r="P4263" s="155"/>
      <c r="Q4263" s="155"/>
      <c r="R4263" s="155"/>
      <c r="S4263" s="155"/>
      <c r="T4263" s="155"/>
      <c r="U4263" s="155"/>
      <c r="V4263" s="155"/>
      <c r="W4263" s="155"/>
      <c r="X4263" s="155"/>
      <c r="Y4263" s="155"/>
      <c r="Z4263" s="155"/>
      <c r="AA4263" s="155"/>
      <c r="AB4263" s="155"/>
      <c r="AC4263" s="155"/>
      <c r="AD4263" s="155"/>
      <c r="AE4263" s="155"/>
      <c r="AF4263" s="155"/>
      <c r="AG4263" s="155"/>
    </row>
    <row r="4264" spans="1:33" x14ac:dyDescent="0.3">
      <c r="A4264" s="155"/>
      <c r="B4264" s="155"/>
      <c r="C4264" s="155"/>
      <c r="D4264" s="155"/>
      <c r="E4264" s="155"/>
      <c r="F4264" s="155"/>
      <c r="G4264" s="155"/>
      <c r="H4264" s="155"/>
      <c r="I4264" s="155"/>
      <c r="J4264" s="155"/>
      <c r="K4264" s="155"/>
      <c r="L4264" s="155"/>
      <c r="M4264" s="155"/>
      <c r="N4264" s="155"/>
      <c r="O4264" s="155"/>
      <c r="P4264" s="155"/>
      <c r="Q4264" s="155"/>
      <c r="R4264" s="155"/>
      <c r="S4264" s="155"/>
      <c r="T4264" s="155"/>
      <c r="U4264" s="155"/>
      <c r="V4264" s="155"/>
      <c r="W4264" s="155"/>
      <c r="X4264" s="155"/>
      <c r="Y4264" s="155"/>
      <c r="Z4264" s="155"/>
      <c r="AA4264" s="155"/>
      <c r="AB4264" s="155"/>
      <c r="AC4264" s="155"/>
      <c r="AD4264" s="155"/>
      <c r="AE4264" s="155"/>
      <c r="AF4264" s="155"/>
      <c r="AG4264" s="155"/>
    </row>
    <row r="4265" spans="1:33" x14ac:dyDescent="0.3">
      <c r="A4265" s="155"/>
      <c r="B4265" s="155"/>
      <c r="C4265" s="155"/>
      <c r="D4265" s="155"/>
      <c r="E4265" s="155"/>
      <c r="F4265" s="155"/>
      <c r="G4265" s="155"/>
      <c r="H4265" s="155"/>
      <c r="I4265" s="155"/>
      <c r="J4265" s="155"/>
      <c r="K4265" s="155"/>
      <c r="L4265" s="155"/>
      <c r="M4265" s="155"/>
      <c r="N4265" s="155"/>
      <c r="O4265" s="155"/>
      <c r="P4265" s="155"/>
      <c r="Q4265" s="155"/>
      <c r="R4265" s="155"/>
      <c r="S4265" s="155"/>
      <c r="T4265" s="155"/>
      <c r="U4265" s="155"/>
      <c r="V4265" s="155"/>
      <c r="W4265" s="155"/>
      <c r="X4265" s="155"/>
      <c r="Y4265" s="155"/>
      <c r="Z4265" s="155"/>
      <c r="AA4265" s="155"/>
      <c r="AB4265" s="155"/>
      <c r="AC4265" s="155"/>
      <c r="AD4265" s="155"/>
      <c r="AE4265" s="155"/>
      <c r="AF4265" s="155"/>
      <c r="AG4265" s="155"/>
    </row>
    <row r="4266" spans="1:33" x14ac:dyDescent="0.3">
      <c r="A4266" s="155"/>
      <c r="B4266" s="155"/>
      <c r="C4266" s="155"/>
      <c r="D4266" s="155"/>
      <c r="E4266" s="155"/>
      <c r="F4266" s="155"/>
      <c r="G4266" s="155"/>
      <c r="H4266" s="155"/>
      <c r="I4266" s="155"/>
      <c r="J4266" s="155"/>
      <c r="K4266" s="155"/>
      <c r="L4266" s="155"/>
      <c r="M4266" s="155"/>
      <c r="N4266" s="155"/>
      <c r="O4266" s="155"/>
      <c r="P4266" s="155"/>
      <c r="Q4266" s="155"/>
      <c r="R4266" s="155"/>
      <c r="S4266" s="155"/>
      <c r="T4266" s="155"/>
      <c r="U4266" s="155"/>
      <c r="V4266" s="155"/>
      <c r="W4266" s="155"/>
      <c r="X4266" s="155"/>
      <c r="Y4266" s="155"/>
      <c r="Z4266" s="155"/>
      <c r="AA4266" s="155"/>
      <c r="AB4266" s="155"/>
      <c r="AC4266" s="155"/>
      <c r="AD4266" s="155"/>
      <c r="AE4266" s="155"/>
      <c r="AF4266" s="155"/>
      <c r="AG4266" s="155"/>
    </row>
    <row r="4267" spans="1:33" x14ac:dyDescent="0.3">
      <c r="A4267" s="155"/>
      <c r="B4267" s="155"/>
      <c r="C4267" s="155"/>
      <c r="D4267" s="155"/>
      <c r="E4267" s="155"/>
      <c r="F4267" s="155"/>
      <c r="G4267" s="155"/>
      <c r="H4267" s="155"/>
      <c r="I4267" s="155"/>
      <c r="J4267" s="155"/>
      <c r="K4267" s="155"/>
      <c r="L4267" s="155"/>
      <c r="M4267" s="155"/>
      <c r="N4267" s="155"/>
      <c r="O4267" s="155"/>
      <c r="P4267" s="155"/>
      <c r="Q4267" s="155"/>
      <c r="R4267" s="155"/>
      <c r="S4267" s="155"/>
      <c r="T4267" s="155"/>
      <c r="U4267" s="155"/>
      <c r="V4267" s="155"/>
      <c r="W4267" s="155"/>
      <c r="X4267" s="155"/>
      <c r="Y4267" s="155"/>
      <c r="Z4267" s="155"/>
      <c r="AA4267" s="155"/>
      <c r="AB4267" s="155"/>
      <c r="AC4267" s="155"/>
      <c r="AD4267" s="155"/>
      <c r="AE4267" s="155"/>
      <c r="AF4267" s="155"/>
      <c r="AG4267" s="155"/>
    </row>
    <row r="4268" spans="1:33" x14ac:dyDescent="0.3">
      <c r="A4268" s="155"/>
      <c r="B4268" s="155"/>
      <c r="C4268" s="155"/>
      <c r="D4268" s="155"/>
      <c r="E4268" s="155"/>
      <c r="F4268" s="155"/>
      <c r="G4268" s="155"/>
      <c r="H4268" s="155"/>
      <c r="I4268" s="155"/>
      <c r="J4268" s="155"/>
      <c r="K4268" s="155"/>
      <c r="L4268" s="155"/>
      <c r="M4268" s="155"/>
      <c r="N4268" s="155"/>
      <c r="O4268" s="155"/>
      <c r="P4268" s="155"/>
      <c r="Q4268" s="155"/>
      <c r="R4268" s="155"/>
      <c r="S4268" s="155"/>
      <c r="T4268" s="155"/>
      <c r="U4268" s="155"/>
      <c r="V4268" s="155"/>
      <c r="W4268" s="155"/>
      <c r="X4268" s="155"/>
      <c r="Y4268" s="155"/>
      <c r="Z4268" s="155"/>
      <c r="AA4268" s="155"/>
      <c r="AB4268" s="155"/>
      <c r="AC4268" s="155"/>
      <c r="AD4268" s="155"/>
      <c r="AE4268" s="155"/>
      <c r="AF4268" s="155"/>
      <c r="AG4268" s="155"/>
    </row>
    <row r="4269" spans="1:33" x14ac:dyDescent="0.3">
      <c r="A4269" s="155"/>
      <c r="B4269" s="155"/>
      <c r="C4269" s="155"/>
      <c r="D4269" s="155"/>
      <c r="E4269" s="155"/>
      <c r="F4269" s="155"/>
      <c r="G4269" s="155"/>
      <c r="H4269" s="155"/>
      <c r="I4269" s="155"/>
      <c r="J4269" s="155"/>
      <c r="K4269" s="155"/>
      <c r="L4269" s="155"/>
      <c r="M4269" s="155"/>
      <c r="N4269" s="155"/>
      <c r="O4269" s="155"/>
      <c r="P4269" s="155"/>
      <c r="Q4269" s="155"/>
      <c r="R4269" s="155"/>
      <c r="S4269" s="155"/>
      <c r="T4269" s="155"/>
      <c r="U4269" s="155"/>
      <c r="V4269" s="155"/>
      <c r="W4269" s="155"/>
      <c r="X4269" s="155"/>
      <c r="Y4269" s="155"/>
      <c r="Z4269" s="155"/>
      <c r="AA4269" s="155"/>
      <c r="AB4269" s="155"/>
      <c r="AC4269" s="155"/>
      <c r="AD4269" s="155"/>
      <c r="AE4269" s="155"/>
      <c r="AF4269" s="155"/>
      <c r="AG4269" s="155"/>
    </row>
    <row r="4270" spans="1:33" x14ac:dyDescent="0.3">
      <c r="A4270" s="155"/>
      <c r="B4270" s="155"/>
      <c r="C4270" s="155"/>
      <c r="D4270" s="155"/>
      <c r="E4270" s="155"/>
      <c r="F4270" s="155"/>
      <c r="G4270" s="155"/>
      <c r="H4270" s="155"/>
      <c r="I4270" s="155"/>
      <c r="J4270" s="155"/>
      <c r="K4270" s="155"/>
      <c r="L4270" s="155"/>
      <c r="M4270" s="155"/>
      <c r="N4270" s="155"/>
      <c r="O4270" s="155"/>
      <c r="P4270" s="155"/>
      <c r="Q4270" s="155"/>
      <c r="R4270" s="155"/>
      <c r="S4270" s="155"/>
      <c r="T4270" s="155"/>
      <c r="U4270" s="155"/>
      <c r="V4270" s="155"/>
      <c r="W4270" s="155"/>
      <c r="X4270" s="155"/>
      <c r="Y4270" s="155"/>
      <c r="Z4270" s="155"/>
      <c r="AA4270" s="155"/>
      <c r="AB4270" s="155"/>
      <c r="AC4270" s="155"/>
      <c r="AD4270" s="155"/>
      <c r="AE4270" s="155"/>
      <c r="AF4270" s="155"/>
      <c r="AG4270" s="155"/>
    </row>
    <row r="4271" spans="1:33" x14ac:dyDescent="0.3">
      <c r="A4271" s="155"/>
      <c r="B4271" s="155"/>
      <c r="C4271" s="155"/>
      <c r="D4271" s="155"/>
      <c r="E4271" s="155"/>
      <c r="F4271" s="155"/>
      <c r="G4271" s="155"/>
      <c r="H4271" s="155"/>
      <c r="I4271" s="155"/>
      <c r="J4271" s="155"/>
      <c r="K4271" s="155"/>
      <c r="L4271" s="155"/>
      <c r="M4271" s="155"/>
      <c r="N4271" s="155"/>
      <c r="O4271" s="155"/>
      <c r="P4271" s="155"/>
      <c r="Q4271" s="155"/>
      <c r="R4271" s="155"/>
      <c r="S4271" s="155"/>
      <c r="T4271" s="155"/>
      <c r="U4271" s="155"/>
      <c r="V4271" s="155"/>
      <c r="W4271" s="155"/>
      <c r="X4271" s="155"/>
      <c r="Y4271" s="155"/>
      <c r="Z4271" s="155"/>
      <c r="AA4271" s="155"/>
      <c r="AB4271" s="155"/>
      <c r="AC4271" s="155"/>
      <c r="AD4271" s="155"/>
      <c r="AE4271" s="155"/>
      <c r="AF4271" s="155"/>
      <c r="AG4271" s="155"/>
    </row>
    <row r="4272" spans="1:33" x14ac:dyDescent="0.3">
      <c r="A4272" s="155"/>
      <c r="B4272" s="155"/>
      <c r="C4272" s="155"/>
      <c r="D4272" s="155"/>
      <c r="E4272" s="155"/>
      <c r="F4272" s="155"/>
      <c r="G4272" s="155"/>
      <c r="H4272" s="155"/>
      <c r="I4272" s="155"/>
      <c r="J4272" s="155"/>
      <c r="K4272" s="155"/>
      <c r="L4272" s="155"/>
      <c r="M4272" s="155"/>
      <c r="N4272" s="155"/>
      <c r="O4272" s="155"/>
      <c r="P4272" s="155"/>
      <c r="Q4272" s="155"/>
      <c r="R4272" s="155"/>
      <c r="S4272" s="155"/>
      <c r="T4272" s="155"/>
      <c r="U4272" s="155"/>
      <c r="V4272" s="155"/>
      <c r="W4272" s="155"/>
      <c r="X4272" s="155"/>
      <c r="Y4272" s="155"/>
      <c r="Z4272" s="155"/>
      <c r="AA4272" s="155"/>
      <c r="AB4272" s="155"/>
      <c r="AC4272" s="155"/>
      <c r="AD4272" s="155"/>
      <c r="AE4272" s="155"/>
      <c r="AF4272" s="155"/>
      <c r="AG4272" s="155"/>
    </row>
    <row r="4273" spans="1:33" x14ac:dyDescent="0.3">
      <c r="A4273" s="155"/>
      <c r="B4273" s="155"/>
      <c r="C4273" s="155"/>
      <c r="D4273" s="155"/>
      <c r="E4273" s="155"/>
      <c r="F4273" s="155"/>
      <c r="G4273" s="155"/>
      <c r="H4273" s="155"/>
      <c r="I4273" s="155"/>
      <c r="J4273" s="155"/>
      <c r="K4273" s="155"/>
      <c r="L4273" s="155"/>
      <c r="M4273" s="155"/>
      <c r="N4273" s="155"/>
      <c r="O4273" s="155"/>
      <c r="P4273" s="155"/>
      <c r="Q4273" s="155"/>
      <c r="R4273" s="155"/>
      <c r="S4273" s="155"/>
      <c r="T4273" s="155"/>
      <c r="U4273" s="155"/>
      <c r="V4273" s="155"/>
      <c r="W4273" s="155"/>
      <c r="X4273" s="155"/>
      <c r="Y4273" s="155"/>
      <c r="Z4273" s="155"/>
      <c r="AA4273" s="155"/>
      <c r="AB4273" s="155"/>
      <c r="AC4273" s="155"/>
      <c r="AD4273" s="155"/>
      <c r="AE4273" s="155"/>
      <c r="AF4273" s="155"/>
      <c r="AG4273" s="155"/>
    </row>
    <row r="4274" spans="1:33" x14ac:dyDescent="0.3">
      <c r="A4274" s="155"/>
      <c r="B4274" s="155"/>
      <c r="C4274" s="155"/>
      <c r="D4274" s="155"/>
      <c r="E4274" s="155"/>
      <c r="F4274" s="155"/>
      <c r="G4274" s="155"/>
      <c r="H4274" s="155"/>
      <c r="I4274" s="155"/>
      <c r="J4274" s="155"/>
      <c r="K4274" s="155"/>
      <c r="L4274" s="155"/>
      <c r="M4274" s="155"/>
      <c r="N4274" s="155"/>
      <c r="O4274" s="155"/>
      <c r="P4274" s="155"/>
      <c r="Q4274" s="155"/>
      <c r="R4274" s="155"/>
      <c r="S4274" s="155"/>
      <c r="T4274" s="155"/>
      <c r="U4274" s="155"/>
      <c r="V4274" s="155"/>
      <c r="W4274" s="155"/>
      <c r="X4274" s="155"/>
      <c r="Y4274" s="155"/>
      <c r="Z4274" s="155"/>
      <c r="AA4274" s="155"/>
      <c r="AB4274" s="155"/>
      <c r="AC4274" s="155"/>
      <c r="AD4274" s="155"/>
      <c r="AE4274" s="155"/>
      <c r="AF4274" s="155"/>
      <c r="AG4274" s="155"/>
    </row>
    <row r="4275" spans="1:33" x14ac:dyDescent="0.3">
      <c r="A4275" s="155"/>
      <c r="B4275" s="155"/>
      <c r="C4275" s="155"/>
      <c r="D4275" s="155"/>
      <c r="E4275" s="155"/>
      <c r="F4275" s="155"/>
      <c r="G4275" s="155"/>
      <c r="H4275" s="155"/>
      <c r="I4275" s="155"/>
      <c r="J4275" s="155"/>
      <c r="K4275" s="155"/>
      <c r="L4275" s="155"/>
      <c r="M4275" s="155"/>
      <c r="N4275" s="155"/>
      <c r="O4275" s="155"/>
      <c r="P4275" s="155"/>
      <c r="Q4275" s="155"/>
      <c r="R4275" s="155"/>
      <c r="S4275" s="155"/>
      <c r="T4275" s="155"/>
      <c r="U4275" s="155"/>
      <c r="V4275" s="155"/>
      <c r="W4275" s="155"/>
      <c r="X4275" s="155"/>
      <c r="Y4275" s="155"/>
      <c r="Z4275" s="155"/>
      <c r="AA4275" s="155"/>
      <c r="AB4275" s="155"/>
      <c r="AC4275" s="155"/>
      <c r="AD4275" s="155"/>
      <c r="AE4275" s="155"/>
      <c r="AF4275" s="155"/>
      <c r="AG4275" s="155"/>
    </row>
    <row r="4276" spans="1:33" x14ac:dyDescent="0.3">
      <c r="A4276" s="155"/>
      <c r="B4276" s="155"/>
      <c r="C4276" s="155"/>
      <c r="D4276" s="155"/>
      <c r="E4276" s="155"/>
      <c r="F4276" s="155"/>
      <c r="G4276" s="155"/>
      <c r="H4276" s="155"/>
      <c r="I4276" s="155"/>
      <c r="J4276" s="155"/>
      <c r="K4276" s="155"/>
      <c r="L4276" s="155"/>
      <c r="M4276" s="155"/>
      <c r="N4276" s="155"/>
      <c r="O4276" s="155"/>
      <c r="P4276" s="155"/>
      <c r="Q4276" s="155"/>
      <c r="R4276" s="155"/>
      <c r="S4276" s="155"/>
      <c r="T4276" s="155"/>
      <c r="U4276" s="155"/>
      <c r="V4276" s="155"/>
      <c r="W4276" s="155"/>
      <c r="X4276" s="155"/>
      <c r="Y4276" s="155"/>
      <c r="Z4276" s="155"/>
      <c r="AA4276" s="155"/>
      <c r="AB4276" s="155"/>
      <c r="AC4276" s="155"/>
      <c r="AD4276" s="155"/>
      <c r="AE4276" s="155"/>
      <c r="AF4276" s="155"/>
      <c r="AG4276" s="155"/>
    </row>
    <row r="4277" spans="1:33" x14ac:dyDescent="0.3">
      <c r="A4277" s="155"/>
      <c r="B4277" s="155"/>
      <c r="C4277" s="155"/>
      <c r="D4277" s="155"/>
      <c r="E4277" s="155"/>
      <c r="F4277" s="155"/>
      <c r="G4277" s="155"/>
      <c r="H4277" s="155"/>
      <c r="I4277" s="155"/>
      <c r="J4277" s="155"/>
      <c r="K4277" s="155"/>
      <c r="L4277" s="155"/>
      <c r="M4277" s="155"/>
      <c r="N4277" s="155"/>
      <c r="O4277" s="155"/>
      <c r="P4277" s="155"/>
      <c r="Q4277" s="155"/>
      <c r="R4277" s="155"/>
      <c r="S4277" s="155"/>
      <c r="T4277" s="155"/>
      <c r="U4277" s="155"/>
      <c r="V4277" s="155"/>
      <c r="W4277" s="155"/>
      <c r="X4277" s="155"/>
      <c r="Y4277" s="155"/>
      <c r="Z4277" s="155"/>
      <c r="AA4277" s="155"/>
      <c r="AB4277" s="155"/>
      <c r="AC4277" s="155"/>
      <c r="AD4277" s="155"/>
      <c r="AE4277" s="155"/>
      <c r="AF4277" s="155"/>
      <c r="AG4277" s="155"/>
    </row>
    <row r="4278" spans="1:33" x14ac:dyDescent="0.3">
      <c r="A4278" s="155"/>
      <c r="B4278" s="155"/>
      <c r="C4278" s="155"/>
      <c r="D4278" s="155"/>
      <c r="E4278" s="155"/>
      <c r="F4278" s="155"/>
      <c r="G4278" s="155"/>
      <c r="H4278" s="155"/>
      <c r="I4278" s="155"/>
      <c r="J4278" s="155"/>
      <c r="K4278" s="155"/>
      <c r="L4278" s="155"/>
      <c r="M4278" s="155"/>
      <c r="N4278" s="155"/>
      <c r="O4278" s="155"/>
      <c r="P4278" s="155"/>
      <c r="Q4278" s="155"/>
      <c r="R4278" s="155"/>
      <c r="S4278" s="155"/>
      <c r="T4278" s="155"/>
      <c r="U4278" s="155"/>
      <c r="V4278" s="155"/>
      <c r="W4278" s="155"/>
      <c r="X4278" s="155"/>
      <c r="Y4278" s="155"/>
      <c r="Z4278" s="155"/>
      <c r="AA4278" s="155"/>
      <c r="AB4278" s="155"/>
      <c r="AC4278" s="155"/>
      <c r="AD4278" s="155"/>
      <c r="AE4278" s="155"/>
      <c r="AF4278" s="155"/>
      <c r="AG4278" s="155"/>
    </row>
    <row r="4279" spans="1:33" x14ac:dyDescent="0.3">
      <c r="A4279" s="155"/>
      <c r="B4279" s="155"/>
      <c r="C4279" s="155"/>
      <c r="D4279" s="155"/>
      <c r="E4279" s="155"/>
      <c r="F4279" s="155"/>
      <c r="G4279" s="155"/>
      <c r="H4279" s="155"/>
      <c r="I4279" s="155"/>
      <c r="J4279" s="155"/>
      <c r="K4279" s="155"/>
      <c r="L4279" s="155"/>
      <c r="M4279" s="155"/>
      <c r="N4279" s="155"/>
      <c r="O4279" s="155"/>
      <c r="P4279" s="155"/>
      <c r="Q4279" s="155"/>
      <c r="R4279" s="155"/>
      <c r="S4279" s="155"/>
      <c r="T4279" s="155"/>
      <c r="U4279" s="155"/>
      <c r="V4279" s="155"/>
      <c r="W4279" s="155"/>
      <c r="X4279" s="155"/>
      <c r="Y4279" s="155"/>
      <c r="Z4279" s="155"/>
      <c r="AA4279" s="155"/>
      <c r="AB4279" s="155"/>
      <c r="AC4279" s="155"/>
      <c r="AD4279" s="155"/>
      <c r="AE4279" s="155"/>
      <c r="AF4279" s="155"/>
      <c r="AG4279" s="155"/>
    </row>
    <row r="4280" spans="1:33" x14ac:dyDescent="0.3">
      <c r="A4280" s="155"/>
      <c r="B4280" s="155"/>
      <c r="C4280" s="155"/>
      <c r="D4280" s="155"/>
      <c r="E4280" s="155"/>
      <c r="F4280" s="155"/>
      <c r="G4280" s="155"/>
      <c r="H4280" s="155"/>
      <c r="I4280" s="155"/>
      <c r="J4280" s="155"/>
      <c r="K4280" s="155"/>
      <c r="L4280" s="155"/>
      <c r="M4280" s="155"/>
      <c r="N4280" s="155"/>
      <c r="O4280" s="155"/>
      <c r="P4280" s="155"/>
      <c r="Q4280" s="155"/>
      <c r="R4280" s="155"/>
      <c r="S4280" s="155"/>
      <c r="T4280" s="155"/>
      <c r="U4280" s="155"/>
      <c r="V4280" s="155"/>
      <c r="W4280" s="155"/>
      <c r="X4280" s="155"/>
      <c r="Y4280" s="155"/>
      <c r="Z4280" s="155"/>
      <c r="AA4280" s="155"/>
      <c r="AB4280" s="155"/>
      <c r="AC4280" s="155"/>
      <c r="AD4280" s="155"/>
      <c r="AE4280" s="155"/>
      <c r="AF4280" s="155"/>
      <c r="AG4280" s="155"/>
    </row>
    <row r="4281" spans="1:33" x14ac:dyDescent="0.3">
      <c r="A4281" s="155"/>
      <c r="B4281" s="155"/>
      <c r="C4281" s="155"/>
      <c r="D4281" s="155"/>
      <c r="E4281" s="155"/>
      <c r="F4281" s="155"/>
      <c r="G4281" s="155"/>
      <c r="H4281" s="155"/>
      <c r="I4281" s="155"/>
      <c r="J4281" s="155"/>
      <c r="K4281" s="155"/>
      <c r="L4281" s="155"/>
      <c r="M4281" s="155"/>
      <c r="N4281" s="155"/>
      <c r="O4281" s="155"/>
      <c r="P4281" s="155"/>
      <c r="Q4281" s="155"/>
      <c r="R4281" s="155"/>
      <c r="S4281" s="155"/>
      <c r="T4281" s="155"/>
      <c r="U4281" s="155"/>
      <c r="V4281" s="155"/>
      <c r="W4281" s="155"/>
      <c r="X4281" s="155"/>
      <c r="Y4281" s="155"/>
      <c r="Z4281" s="155"/>
      <c r="AA4281" s="155"/>
      <c r="AB4281" s="155"/>
      <c r="AC4281" s="155"/>
      <c r="AD4281" s="155"/>
      <c r="AE4281" s="155"/>
      <c r="AF4281" s="155"/>
      <c r="AG4281" s="155"/>
    </row>
    <row r="4282" spans="1:33" x14ac:dyDescent="0.3">
      <c r="A4282" s="155"/>
      <c r="B4282" s="155"/>
      <c r="C4282" s="155"/>
      <c r="D4282" s="155"/>
      <c r="E4282" s="155"/>
      <c r="F4282" s="155"/>
      <c r="G4282" s="155"/>
      <c r="H4282" s="155"/>
      <c r="I4282" s="155"/>
      <c r="J4282" s="155"/>
      <c r="K4282" s="155"/>
      <c r="L4282" s="155"/>
      <c r="M4282" s="155"/>
      <c r="N4282" s="155"/>
      <c r="O4282" s="155"/>
      <c r="P4282" s="155"/>
      <c r="Q4282" s="155"/>
      <c r="R4282" s="155"/>
      <c r="S4282" s="155"/>
      <c r="T4282" s="155"/>
      <c r="U4282" s="155"/>
      <c r="V4282" s="155"/>
      <c r="W4282" s="155"/>
      <c r="X4282" s="155"/>
      <c r="Y4282" s="155"/>
      <c r="Z4282" s="155"/>
      <c r="AA4282" s="155"/>
      <c r="AB4282" s="155"/>
      <c r="AC4282" s="155"/>
      <c r="AD4282" s="155"/>
      <c r="AE4282" s="155"/>
      <c r="AF4282" s="155"/>
      <c r="AG4282" s="155"/>
    </row>
    <row r="4283" spans="1:33" x14ac:dyDescent="0.3">
      <c r="A4283" s="155"/>
      <c r="B4283" s="155"/>
      <c r="C4283" s="155"/>
      <c r="D4283" s="155"/>
      <c r="E4283" s="155"/>
      <c r="F4283" s="155"/>
      <c r="G4283" s="155"/>
      <c r="H4283" s="155"/>
      <c r="I4283" s="155"/>
      <c r="J4283" s="155"/>
      <c r="K4283" s="155"/>
      <c r="L4283" s="155"/>
      <c r="M4283" s="155"/>
      <c r="N4283" s="155"/>
      <c r="O4283" s="155"/>
      <c r="P4283" s="155"/>
      <c r="Q4283" s="155"/>
      <c r="R4283" s="155"/>
      <c r="S4283" s="155"/>
      <c r="T4283" s="155"/>
      <c r="U4283" s="155"/>
      <c r="V4283" s="155"/>
      <c r="W4283" s="155"/>
      <c r="X4283" s="155"/>
      <c r="Y4283" s="155"/>
      <c r="Z4283" s="155"/>
      <c r="AA4283" s="155"/>
      <c r="AB4283" s="155"/>
      <c r="AC4283" s="155"/>
      <c r="AD4283" s="155"/>
      <c r="AE4283" s="155"/>
      <c r="AF4283" s="155"/>
      <c r="AG4283" s="155"/>
    </row>
    <row r="4284" spans="1:33" x14ac:dyDescent="0.3">
      <c r="A4284" s="155"/>
      <c r="B4284" s="155"/>
      <c r="C4284" s="155"/>
      <c r="D4284" s="155"/>
      <c r="E4284" s="155"/>
      <c r="F4284" s="155"/>
      <c r="G4284" s="155"/>
      <c r="H4284" s="155"/>
      <c r="I4284" s="155"/>
      <c r="J4284" s="155"/>
      <c r="K4284" s="155"/>
      <c r="L4284" s="155"/>
      <c r="M4284" s="155"/>
      <c r="N4284" s="155"/>
      <c r="O4284" s="155"/>
      <c r="P4284" s="155"/>
      <c r="Q4284" s="155"/>
      <c r="R4284" s="155"/>
      <c r="S4284" s="155"/>
      <c r="T4284" s="155"/>
      <c r="U4284" s="155"/>
      <c r="V4284" s="155"/>
      <c r="W4284" s="155"/>
      <c r="X4284" s="155"/>
      <c r="Y4284" s="155"/>
      <c r="Z4284" s="155"/>
      <c r="AA4284" s="155"/>
      <c r="AB4284" s="155"/>
      <c r="AC4284" s="155"/>
      <c r="AD4284" s="155"/>
      <c r="AE4284" s="155"/>
      <c r="AF4284" s="155"/>
      <c r="AG4284" s="155"/>
    </row>
    <row r="4285" spans="1:33" x14ac:dyDescent="0.3">
      <c r="A4285" s="155"/>
      <c r="B4285" s="155"/>
      <c r="C4285" s="155"/>
      <c r="D4285" s="155"/>
      <c r="E4285" s="155"/>
      <c r="F4285" s="155"/>
      <c r="G4285" s="155"/>
      <c r="H4285" s="155"/>
      <c r="I4285" s="155"/>
      <c r="J4285" s="155"/>
      <c r="K4285" s="155"/>
      <c r="L4285" s="155"/>
      <c r="M4285" s="155"/>
      <c r="N4285" s="155"/>
      <c r="O4285" s="155"/>
      <c r="P4285" s="155"/>
      <c r="Q4285" s="155"/>
      <c r="R4285" s="155"/>
      <c r="S4285" s="155"/>
      <c r="T4285" s="155"/>
      <c r="U4285" s="155"/>
      <c r="V4285" s="155"/>
      <c r="W4285" s="155"/>
      <c r="X4285" s="155"/>
      <c r="Y4285" s="155"/>
      <c r="Z4285" s="155"/>
      <c r="AA4285" s="155"/>
      <c r="AB4285" s="155"/>
      <c r="AC4285" s="155"/>
      <c r="AD4285" s="155"/>
      <c r="AE4285" s="155"/>
      <c r="AF4285" s="155"/>
      <c r="AG4285" s="155"/>
    </row>
    <row r="4286" spans="1:33" x14ac:dyDescent="0.3">
      <c r="A4286" s="155"/>
      <c r="B4286" s="155"/>
      <c r="C4286" s="155"/>
      <c r="D4286" s="155"/>
      <c r="E4286" s="155"/>
      <c r="F4286" s="155"/>
      <c r="G4286" s="155"/>
      <c r="H4286" s="155"/>
      <c r="I4286" s="155"/>
      <c r="J4286" s="155"/>
      <c r="K4286" s="155"/>
      <c r="L4286" s="155"/>
      <c r="M4286" s="155"/>
      <c r="N4286" s="155"/>
      <c r="O4286" s="155"/>
      <c r="P4286" s="155"/>
      <c r="Q4286" s="155"/>
      <c r="R4286" s="155"/>
      <c r="S4286" s="155"/>
      <c r="T4286" s="155"/>
      <c r="U4286" s="155"/>
      <c r="V4286" s="155"/>
      <c r="W4286" s="155"/>
      <c r="X4286" s="155"/>
      <c r="Y4286" s="155"/>
      <c r="Z4286" s="155"/>
      <c r="AA4286" s="155"/>
      <c r="AB4286" s="155"/>
      <c r="AC4286" s="155"/>
      <c r="AD4286" s="155"/>
      <c r="AE4286" s="155"/>
      <c r="AF4286" s="155"/>
      <c r="AG4286" s="155"/>
    </row>
    <row r="4287" spans="1:33" x14ac:dyDescent="0.3">
      <c r="A4287" s="155"/>
      <c r="B4287" s="155"/>
      <c r="C4287" s="155"/>
      <c r="D4287" s="155"/>
      <c r="E4287" s="155"/>
      <c r="F4287" s="155"/>
      <c r="G4287" s="155"/>
      <c r="H4287" s="155"/>
      <c r="I4287" s="155"/>
      <c r="J4287" s="155"/>
      <c r="K4287" s="155"/>
      <c r="L4287" s="155"/>
      <c r="M4287" s="155"/>
      <c r="N4287" s="155"/>
      <c r="O4287" s="155"/>
      <c r="P4287" s="155"/>
      <c r="Q4287" s="155"/>
      <c r="R4287" s="155"/>
      <c r="S4287" s="155"/>
      <c r="T4287" s="155"/>
      <c r="U4287" s="155"/>
      <c r="V4287" s="155"/>
      <c r="W4287" s="155"/>
      <c r="X4287" s="155"/>
      <c r="Y4287" s="155"/>
      <c r="Z4287" s="155"/>
      <c r="AA4287" s="155"/>
      <c r="AB4287" s="155"/>
      <c r="AC4287" s="155"/>
      <c r="AD4287" s="155"/>
      <c r="AE4287" s="155"/>
      <c r="AF4287" s="155"/>
      <c r="AG4287" s="155"/>
    </row>
    <row r="4288" spans="1:33" x14ac:dyDescent="0.3">
      <c r="A4288" s="155"/>
      <c r="B4288" s="155"/>
      <c r="C4288" s="155"/>
      <c r="D4288" s="155"/>
      <c r="E4288" s="155"/>
      <c r="F4288" s="155"/>
      <c r="G4288" s="155"/>
      <c r="H4288" s="155"/>
      <c r="I4288" s="155"/>
      <c r="J4288" s="155"/>
      <c r="K4288" s="155"/>
      <c r="L4288" s="155"/>
      <c r="M4288" s="155"/>
      <c r="N4288" s="155"/>
      <c r="O4288" s="155"/>
      <c r="P4288" s="155"/>
      <c r="Q4288" s="155"/>
      <c r="R4288" s="155"/>
      <c r="S4288" s="155"/>
      <c r="T4288" s="155"/>
      <c r="U4288" s="155"/>
      <c r="V4288" s="155"/>
      <c r="W4288" s="155"/>
      <c r="X4288" s="155"/>
      <c r="Y4288" s="155"/>
      <c r="Z4288" s="155"/>
      <c r="AA4288" s="155"/>
      <c r="AB4288" s="155"/>
      <c r="AC4288" s="155"/>
      <c r="AD4288" s="155"/>
      <c r="AE4288" s="155"/>
      <c r="AF4288" s="155"/>
      <c r="AG4288" s="155"/>
    </row>
    <row r="4289" spans="1:33" x14ac:dyDescent="0.3">
      <c r="A4289" s="155"/>
      <c r="B4289" s="155"/>
      <c r="C4289" s="155"/>
      <c r="D4289" s="155"/>
      <c r="E4289" s="155"/>
      <c r="F4289" s="155"/>
      <c r="G4289" s="155"/>
      <c r="H4289" s="155"/>
      <c r="I4289" s="155"/>
      <c r="J4289" s="155"/>
      <c r="K4289" s="155"/>
      <c r="L4289" s="155"/>
      <c r="M4289" s="155"/>
      <c r="N4289" s="155"/>
      <c r="O4289" s="155"/>
      <c r="P4289" s="155"/>
      <c r="Q4289" s="155"/>
      <c r="R4289" s="155"/>
      <c r="S4289" s="155"/>
      <c r="T4289" s="155"/>
      <c r="U4289" s="155"/>
      <c r="V4289" s="155"/>
      <c r="W4289" s="155"/>
      <c r="X4289" s="155"/>
      <c r="Y4289" s="155"/>
      <c r="Z4289" s="155"/>
      <c r="AA4289" s="155"/>
      <c r="AB4289" s="155"/>
      <c r="AC4289" s="155"/>
      <c r="AD4289" s="155"/>
      <c r="AE4289" s="155"/>
      <c r="AF4289" s="155"/>
      <c r="AG4289" s="155"/>
    </row>
    <row r="4290" spans="1:33" x14ac:dyDescent="0.3">
      <c r="A4290" s="155"/>
      <c r="B4290" s="155"/>
      <c r="C4290" s="155"/>
      <c r="D4290" s="155"/>
      <c r="E4290" s="155"/>
      <c r="F4290" s="155"/>
      <c r="G4290" s="155"/>
      <c r="H4290" s="155"/>
      <c r="I4290" s="155"/>
      <c r="J4290" s="155"/>
      <c r="K4290" s="155"/>
      <c r="L4290" s="155"/>
      <c r="M4290" s="155"/>
      <c r="N4290" s="155"/>
      <c r="O4290" s="155"/>
      <c r="P4290" s="155"/>
      <c r="Q4290" s="155"/>
      <c r="R4290" s="155"/>
      <c r="S4290" s="155"/>
      <c r="T4290" s="155"/>
      <c r="U4290" s="155"/>
      <c r="V4290" s="155"/>
      <c r="W4290" s="155"/>
      <c r="X4290" s="155"/>
      <c r="Y4290" s="155"/>
      <c r="Z4290" s="155"/>
      <c r="AA4290" s="155"/>
      <c r="AB4290" s="155"/>
      <c r="AC4290" s="155"/>
      <c r="AD4290" s="155"/>
      <c r="AE4290" s="155"/>
      <c r="AF4290" s="155"/>
      <c r="AG4290" s="155"/>
    </row>
    <row r="4291" spans="1:33" x14ac:dyDescent="0.3">
      <c r="A4291" s="155"/>
      <c r="B4291" s="155"/>
      <c r="C4291" s="155"/>
      <c r="D4291" s="155"/>
      <c r="E4291" s="155"/>
      <c r="F4291" s="155"/>
      <c r="G4291" s="155"/>
      <c r="H4291" s="155"/>
      <c r="I4291" s="155"/>
      <c r="J4291" s="155"/>
      <c r="K4291" s="155"/>
      <c r="L4291" s="155"/>
      <c r="M4291" s="155"/>
      <c r="N4291" s="155"/>
      <c r="O4291" s="155"/>
      <c r="P4291" s="155"/>
      <c r="Q4291" s="155"/>
      <c r="R4291" s="155"/>
      <c r="S4291" s="155"/>
      <c r="T4291" s="155"/>
      <c r="U4291" s="155"/>
      <c r="V4291" s="155"/>
      <c r="W4291" s="155"/>
      <c r="X4291" s="155"/>
      <c r="Y4291" s="155"/>
      <c r="Z4291" s="155"/>
      <c r="AA4291" s="155"/>
      <c r="AB4291" s="155"/>
      <c r="AC4291" s="155"/>
      <c r="AD4291" s="155"/>
      <c r="AE4291" s="155"/>
      <c r="AF4291" s="155"/>
      <c r="AG4291" s="155"/>
    </row>
    <row r="4292" spans="1:33" x14ac:dyDescent="0.3">
      <c r="A4292" s="155"/>
      <c r="B4292" s="155"/>
      <c r="C4292" s="155"/>
      <c r="D4292" s="155"/>
      <c r="E4292" s="155"/>
      <c r="F4292" s="155"/>
      <c r="G4292" s="155"/>
      <c r="H4292" s="155"/>
      <c r="I4292" s="155"/>
      <c r="J4292" s="155"/>
      <c r="K4292" s="155"/>
      <c r="L4292" s="155"/>
      <c r="M4292" s="155"/>
      <c r="N4292" s="155"/>
      <c r="O4292" s="155"/>
      <c r="P4292" s="155"/>
      <c r="Q4292" s="155"/>
      <c r="R4292" s="155"/>
      <c r="S4292" s="155"/>
      <c r="T4292" s="155"/>
      <c r="U4292" s="155"/>
      <c r="V4292" s="155"/>
      <c r="W4292" s="155"/>
      <c r="X4292" s="155"/>
      <c r="Y4292" s="155"/>
      <c r="Z4292" s="155"/>
      <c r="AA4292" s="155"/>
      <c r="AB4292" s="155"/>
      <c r="AC4292" s="155"/>
      <c r="AD4292" s="155"/>
      <c r="AE4292" s="155"/>
      <c r="AF4292" s="155"/>
      <c r="AG4292" s="155"/>
    </row>
    <row r="4293" spans="1:33" x14ac:dyDescent="0.3">
      <c r="A4293" s="155"/>
      <c r="B4293" s="155"/>
      <c r="C4293" s="155"/>
      <c r="D4293" s="155"/>
      <c r="E4293" s="155"/>
      <c r="F4293" s="155"/>
      <c r="G4293" s="155"/>
      <c r="H4293" s="155"/>
      <c r="I4293" s="155"/>
      <c r="J4293" s="155"/>
      <c r="K4293" s="155"/>
      <c r="L4293" s="155"/>
      <c r="M4293" s="155"/>
      <c r="N4293" s="155"/>
      <c r="O4293" s="155"/>
      <c r="P4293" s="155"/>
      <c r="Q4293" s="155"/>
      <c r="R4293" s="155"/>
      <c r="S4293" s="155"/>
      <c r="T4293" s="155"/>
      <c r="U4293" s="155"/>
      <c r="V4293" s="155"/>
      <c r="W4293" s="155"/>
      <c r="X4293" s="155"/>
      <c r="Y4293" s="155"/>
      <c r="Z4293" s="155"/>
      <c r="AA4293" s="155"/>
      <c r="AB4293" s="155"/>
      <c r="AC4293" s="155"/>
      <c r="AD4293" s="155"/>
      <c r="AE4293" s="155"/>
      <c r="AF4293" s="155"/>
      <c r="AG4293" s="155"/>
    </row>
    <row r="4294" spans="1:33" x14ac:dyDescent="0.3">
      <c r="A4294" s="155"/>
      <c r="B4294" s="155"/>
      <c r="C4294" s="155"/>
      <c r="D4294" s="155"/>
      <c r="E4294" s="155"/>
      <c r="F4294" s="155"/>
      <c r="G4294" s="155"/>
      <c r="H4294" s="155"/>
      <c r="I4294" s="155"/>
      <c r="J4294" s="155"/>
      <c r="K4294" s="155"/>
      <c r="L4294" s="155"/>
      <c r="M4294" s="155"/>
      <c r="N4294" s="155"/>
      <c r="O4294" s="155"/>
      <c r="P4294" s="155"/>
      <c r="Q4294" s="155"/>
      <c r="R4294" s="155"/>
      <c r="S4294" s="155"/>
      <c r="T4294" s="155"/>
      <c r="U4294" s="155"/>
      <c r="V4294" s="155"/>
      <c r="W4294" s="155"/>
      <c r="X4294" s="155"/>
      <c r="Y4294" s="155"/>
      <c r="Z4294" s="155"/>
      <c r="AA4294" s="155"/>
      <c r="AB4294" s="155"/>
      <c r="AC4294" s="155"/>
      <c r="AD4294" s="155"/>
      <c r="AE4294" s="155"/>
      <c r="AF4294" s="155"/>
      <c r="AG4294" s="155"/>
    </row>
    <row r="4295" spans="1:33" x14ac:dyDescent="0.3">
      <c r="A4295" s="155"/>
      <c r="B4295" s="155"/>
      <c r="C4295" s="155"/>
      <c r="D4295" s="155"/>
      <c r="E4295" s="155"/>
      <c r="F4295" s="155"/>
      <c r="G4295" s="155"/>
      <c r="H4295" s="155"/>
      <c r="I4295" s="155"/>
      <c r="J4295" s="155"/>
      <c r="K4295" s="155"/>
      <c r="L4295" s="155"/>
      <c r="M4295" s="155"/>
      <c r="N4295" s="155"/>
      <c r="O4295" s="155"/>
      <c r="P4295" s="155"/>
      <c r="Q4295" s="155"/>
      <c r="R4295" s="155"/>
      <c r="S4295" s="155"/>
      <c r="T4295" s="155"/>
      <c r="U4295" s="155"/>
      <c r="V4295" s="155"/>
      <c r="W4295" s="155"/>
      <c r="X4295" s="155"/>
      <c r="Y4295" s="155"/>
      <c r="Z4295" s="155"/>
      <c r="AA4295" s="155"/>
      <c r="AB4295" s="155"/>
      <c r="AC4295" s="155"/>
      <c r="AD4295" s="155"/>
      <c r="AE4295" s="155"/>
      <c r="AF4295" s="155"/>
      <c r="AG4295" s="155"/>
    </row>
    <row r="4296" spans="1:33" x14ac:dyDescent="0.3">
      <c r="A4296" s="155"/>
      <c r="B4296" s="155"/>
      <c r="C4296" s="155"/>
      <c r="D4296" s="155"/>
      <c r="E4296" s="155"/>
      <c r="F4296" s="155"/>
      <c r="G4296" s="155"/>
      <c r="H4296" s="155"/>
      <c r="I4296" s="155"/>
      <c r="J4296" s="155"/>
      <c r="K4296" s="155"/>
      <c r="L4296" s="155"/>
      <c r="M4296" s="155"/>
      <c r="N4296" s="155"/>
      <c r="O4296" s="155"/>
      <c r="P4296" s="155"/>
      <c r="Q4296" s="155"/>
      <c r="R4296" s="155"/>
      <c r="S4296" s="155"/>
      <c r="T4296" s="155"/>
      <c r="U4296" s="155"/>
      <c r="V4296" s="155"/>
      <c r="W4296" s="155"/>
      <c r="X4296" s="155"/>
      <c r="Y4296" s="155"/>
      <c r="Z4296" s="155"/>
      <c r="AA4296" s="155"/>
      <c r="AB4296" s="155"/>
      <c r="AC4296" s="155"/>
      <c r="AD4296" s="155"/>
      <c r="AE4296" s="155"/>
      <c r="AF4296" s="155"/>
      <c r="AG4296" s="155"/>
    </row>
    <row r="4297" spans="1:33" x14ac:dyDescent="0.3">
      <c r="A4297" s="155"/>
      <c r="B4297" s="155"/>
      <c r="C4297" s="155"/>
      <c r="D4297" s="155"/>
      <c r="E4297" s="155"/>
      <c r="F4297" s="155"/>
      <c r="G4297" s="155"/>
      <c r="H4297" s="155"/>
      <c r="I4297" s="155"/>
      <c r="J4297" s="155"/>
      <c r="K4297" s="155"/>
      <c r="L4297" s="155"/>
      <c r="M4297" s="155"/>
      <c r="N4297" s="155"/>
      <c r="O4297" s="155"/>
      <c r="P4297" s="155"/>
      <c r="Q4297" s="155"/>
      <c r="R4297" s="155"/>
      <c r="S4297" s="155"/>
      <c r="T4297" s="155"/>
      <c r="U4297" s="155"/>
      <c r="V4297" s="155"/>
      <c r="W4297" s="155"/>
      <c r="X4297" s="155"/>
      <c r="Y4297" s="155"/>
      <c r="Z4297" s="155"/>
      <c r="AA4297" s="155"/>
      <c r="AB4297" s="155"/>
      <c r="AC4297" s="155"/>
      <c r="AD4297" s="155"/>
      <c r="AE4297" s="155"/>
      <c r="AF4297" s="155"/>
      <c r="AG4297" s="155"/>
    </row>
    <row r="4298" spans="1:33" x14ac:dyDescent="0.3">
      <c r="A4298" s="155"/>
      <c r="B4298" s="155"/>
      <c r="C4298" s="155"/>
      <c r="D4298" s="155"/>
      <c r="E4298" s="155"/>
      <c r="F4298" s="155"/>
      <c r="G4298" s="155"/>
      <c r="H4298" s="155"/>
      <c r="I4298" s="155"/>
      <c r="J4298" s="155"/>
      <c r="K4298" s="155"/>
      <c r="L4298" s="155"/>
      <c r="M4298" s="155"/>
      <c r="N4298" s="155"/>
      <c r="O4298" s="155"/>
      <c r="P4298" s="155"/>
      <c r="Q4298" s="155"/>
      <c r="R4298" s="155"/>
      <c r="S4298" s="155"/>
      <c r="T4298" s="155"/>
      <c r="U4298" s="155"/>
      <c r="V4298" s="155"/>
      <c r="W4298" s="155"/>
      <c r="X4298" s="155"/>
      <c r="Y4298" s="155"/>
      <c r="Z4298" s="155"/>
      <c r="AA4298" s="155"/>
      <c r="AB4298" s="155"/>
      <c r="AC4298" s="155"/>
      <c r="AD4298" s="155"/>
      <c r="AE4298" s="155"/>
      <c r="AF4298" s="155"/>
      <c r="AG4298" s="155"/>
    </row>
    <row r="4299" spans="1:33" x14ac:dyDescent="0.3">
      <c r="A4299" s="155"/>
      <c r="B4299" s="155"/>
      <c r="C4299" s="155"/>
      <c r="D4299" s="155"/>
      <c r="E4299" s="155"/>
      <c r="F4299" s="155"/>
      <c r="G4299" s="155"/>
      <c r="H4299" s="155"/>
      <c r="I4299" s="155"/>
      <c r="J4299" s="155"/>
      <c r="K4299" s="155"/>
      <c r="L4299" s="155"/>
      <c r="M4299" s="155"/>
      <c r="N4299" s="155"/>
      <c r="O4299" s="155"/>
      <c r="P4299" s="155"/>
      <c r="Q4299" s="155"/>
      <c r="R4299" s="155"/>
      <c r="S4299" s="155"/>
      <c r="T4299" s="155"/>
      <c r="U4299" s="155"/>
      <c r="V4299" s="155"/>
      <c r="W4299" s="155"/>
      <c r="X4299" s="155"/>
      <c r="Y4299" s="155"/>
      <c r="Z4299" s="155"/>
      <c r="AA4299" s="155"/>
      <c r="AB4299" s="155"/>
      <c r="AC4299" s="155"/>
      <c r="AD4299" s="155"/>
      <c r="AE4299" s="155"/>
      <c r="AF4299" s="155"/>
      <c r="AG4299" s="155"/>
    </row>
    <row r="4300" spans="1:33" x14ac:dyDescent="0.3">
      <c r="A4300" s="155"/>
      <c r="B4300" s="155"/>
      <c r="C4300" s="155"/>
      <c r="D4300" s="155"/>
      <c r="E4300" s="155"/>
      <c r="F4300" s="155"/>
      <c r="G4300" s="155"/>
      <c r="H4300" s="155"/>
      <c r="I4300" s="155"/>
      <c r="J4300" s="155"/>
      <c r="K4300" s="155"/>
      <c r="L4300" s="155"/>
      <c r="M4300" s="155"/>
      <c r="N4300" s="155"/>
      <c r="O4300" s="155"/>
      <c r="P4300" s="155"/>
      <c r="Q4300" s="155"/>
      <c r="R4300" s="155"/>
      <c r="S4300" s="155"/>
      <c r="T4300" s="155"/>
      <c r="U4300" s="155"/>
      <c r="V4300" s="155"/>
      <c r="W4300" s="155"/>
      <c r="X4300" s="155"/>
      <c r="Y4300" s="155"/>
      <c r="Z4300" s="155"/>
      <c r="AA4300" s="155"/>
      <c r="AB4300" s="155"/>
      <c r="AC4300" s="155"/>
      <c r="AD4300" s="155"/>
      <c r="AE4300" s="155"/>
      <c r="AF4300" s="155"/>
      <c r="AG4300" s="155"/>
    </row>
    <row r="4301" spans="1:33" x14ac:dyDescent="0.3">
      <c r="A4301" s="155"/>
      <c r="B4301" s="155"/>
      <c r="C4301" s="155"/>
      <c r="D4301" s="155"/>
      <c r="E4301" s="155"/>
      <c r="F4301" s="155"/>
      <c r="G4301" s="155"/>
      <c r="H4301" s="155"/>
      <c r="I4301" s="155"/>
      <c r="J4301" s="155"/>
      <c r="K4301" s="155"/>
      <c r="L4301" s="155"/>
      <c r="M4301" s="155"/>
      <c r="N4301" s="155"/>
      <c r="O4301" s="155"/>
      <c r="P4301" s="155"/>
      <c r="Q4301" s="155"/>
      <c r="R4301" s="155"/>
      <c r="S4301" s="155"/>
      <c r="T4301" s="155"/>
      <c r="U4301" s="155"/>
      <c r="V4301" s="155"/>
      <c r="W4301" s="155"/>
      <c r="X4301" s="155"/>
      <c r="Y4301" s="155"/>
      <c r="Z4301" s="155"/>
      <c r="AA4301" s="155"/>
      <c r="AB4301" s="155"/>
      <c r="AC4301" s="155"/>
      <c r="AD4301" s="155"/>
      <c r="AE4301" s="155"/>
      <c r="AF4301" s="155"/>
      <c r="AG4301" s="155"/>
    </row>
    <row r="4302" spans="1:33" x14ac:dyDescent="0.3">
      <c r="A4302" s="155"/>
      <c r="B4302" s="155"/>
      <c r="C4302" s="155"/>
      <c r="D4302" s="155"/>
      <c r="E4302" s="155"/>
      <c r="F4302" s="155"/>
      <c r="G4302" s="155"/>
      <c r="H4302" s="155"/>
      <c r="I4302" s="155"/>
      <c r="J4302" s="155"/>
      <c r="K4302" s="155"/>
      <c r="L4302" s="155"/>
      <c r="M4302" s="155"/>
      <c r="N4302" s="155"/>
      <c r="O4302" s="155"/>
      <c r="P4302" s="155"/>
      <c r="Q4302" s="155"/>
      <c r="R4302" s="155"/>
      <c r="S4302" s="155"/>
      <c r="T4302" s="155"/>
      <c r="U4302" s="155"/>
      <c r="V4302" s="155"/>
      <c r="W4302" s="155"/>
      <c r="X4302" s="155"/>
      <c r="Y4302" s="155"/>
      <c r="Z4302" s="155"/>
      <c r="AA4302" s="155"/>
      <c r="AB4302" s="155"/>
      <c r="AC4302" s="155"/>
      <c r="AD4302" s="155"/>
      <c r="AE4302" s="155"/>
      <c r="AF4302" s="155"/>
      <c r="AG4302" s="155"/>
    </row>
    <row r="4303" spans="1:33" x14ac:dyDescent="0.3">
      <c r="A4303" s="155"/>
      <c r="B4303" s="155"/>
      <c r="C4303" s="155"/>
      <c r="D4303" s="155"/>
      <c r="E4303" s="155"/>
      <c r="F4303" s="155"/>
      <c r="G4303" s="155"/>
      <c r="H4303" s="155"/>
      <c r="I4303" s="155"/>
      <c r="J4303" s="155"/>
      <c r="K4303" s="155"/>
      <c r="L4303" s="155"/>
      <c r="M4303" s="155"/>
      <c r="N4303" s="155"/>
      <c r="O4303" s="155"/>
      <c r="P4303" s="155"/>
      <c r="Q4303" s="155"/>
      <c r="R4303" s="155"/>
      <c r="S4303" s="155"/>
      <c r="T4303" s="155"/>
      <c r="U4303" s="155"/>
      <c r="V4303" s="155"/>
      <c r="W4303" s="155"/>
      <c r="X4303" s="155"/>
      <c r="Y4303" s="155"/>
      <c r="Z4303" s="155"/>
      <c r="AA4303" s="155"/>
      <c r="AB4303" s="155"/>
      <c r="AC4303" s="155"/>
      <c r="AD4303" s="155"/>
      <c r="AE4303" s="155"/>
      <c r="AF4303" s="155"/>
      <c r="AG4303" s="155"/>
    </row>
    <row r="4304" spans="1:33" x14ac:dyDescent="0.3">
      <c r="A4304" s="155"/>
      <c r="B4304" s="155"/>
      <c r="C4304" s="155"/>
      <c r="D4304" s="155"/>
      <c r="E4304" s="155"/>
      <c r="F4304" s="155"/>
      <c r="G4304" s="155"/>
      <c r="H4304" s="155"/>
      <c r="I4304" s="155"/>
      <c r="J4304" s="155"/>
      <c r="K4304" s="155"/>
      <c r="L4304" s="155"/>
      <c r="M4304" s="155"/>
      <c r="N4304" s="155"/>
      <c r="O4304" s="155"/>
      <c r="P4304" s="155"/>
      <c r="Q4304" s="155"/>
      <c r="R4304" s="155"/>
      <c r="S4304" s="155"/>
      <c r="T4304" s="155"/>
      <c r="U4304" s="155"/>
      <c r="V4304" s="155"/>
      <c r="W4304" s="155"/>
      <c r="X4304" s="155"/>
      <c r="Y4304" s="155"/>
      <c r="Z4304" s="155"/>
      <c r="AA4304" s="155"/>
      <c r="AB4304" s="155"/>
      <c r="AC4304" s="155"/>
      <c r="AD4304" s="155"/>
      <c r="AE4304" s="155"/>
      <c r="AF4304" s="155"/>
      <c r="AG4304" s="155"/>
    </row>
    <row r="4305" spans="1:33" x14ac:dyDescent="0.3">
      <c r="A4305" s="155"/>
      <c r="B4305" s="155"/>
      <c r="C4305" s="155"/>
      <c r="D4305" s="155"/>
      <c r="E4305" s="155"/>
      <c r="F4305" s="155"/>
      <c r="G4305" s="155"/>
      <c r="H4305" s="155"/>
      <c r="I4305" s="155"/>
      <c r="J4305" s="155"/>
      <c r="K4305" s="155"/>
      <c r="L4305" s="155"/>
      <c r="M4305" s="155"/>
      <c r="N4305" s="155"/>
      <c r="O4305" s="155"/>
      <c r="P4305" s="155"/>
      <c r="Q4305" s="155"/>
      <c r="R4305" s="155"/>
      <c r="S4305" s="155"/>
      <c r="T4305" s="155"/>
      <c r="U4305" s="155"/>
      <c r="V4305" s="155"/>
      <c r="W4305" s="155"/>
      <c r="X4305" s="155"/>
      <c r="Y4305" s="155"/>
      <c r="Z4305" s="155"/>
      <c r="AA4305" s="155"/>
      <c r="AB4305" s="155"/>
      <c r="AC4305" s="155"/>
      <c r="AD4305" s="155"/>
      <c r="AE4305" s="155"/>
      <c r="AF4305" s="155"/>
      <c r="AG4305" s="155"/>
    </row>
    <row r="4306" spans="1:33" x14ac:dyDescent="0.3">
      <c r="A4306" s="155"/>
      <c r="B4306" s="155"/>
      <c r="C4306" s="155"/>
      <c r="D4306" s="155"/>
      <c r="E4306" s="155"/>
      <c r="F4306" s="155"/>
      <c r="G4306" s="155"/>
      <c r="H4306" s="155"/>
      <c r="I4306" s="155"/>
      <c r="J4306" s="155"/>
      <c r="K4306" s="155"/>
      <c r="L4306" s="155"/>
      <c r="M4306" s="155"/>
      <c r="N4306" s="155"/>
      <c r="O4306" s="155"/>
      <c r="P4306" s="155"/>
      <c r="Q4306" s="155"/>
      <c r="R4306" s="155"/>
      <c r="S4306" s="155"/>
      <c r="T4306" s="155"/>
      <c r="U4306" s="155"/>
      <c r="V4306" s="155"/>
      <c r="W4306" s="155"/>
      <c r="X4306" s="155"/>
      <c r="Y4306" s="155"/>
      <c r="Z4306" s="155"/>
      <c r="AA4306" s="155"/>
      <c r="AB4306" s="155"/>
      <c r="AC4306" s="155"/>
      <c r="AD4306" s="155"/>
      <c r="AE4306" s="155"/>
      <c r="AF4306" s="155"/>
      <c r="AG4306" s="155"/>
    </row>
    <row r="4307" spans="1:33" x14ac:dyDescent="0.3">
      <c r="A4307" s="155"/>
      <c r="B4307" s="155"/>
      <c r="C4307" s="155"/>
      <c r="D4307" s="155"/>
      <c r="E4307" s="155"/>
      <c r="F4307" s="155"/>
      <c r="G4307" s="155"/>
      <c r="H4307" s="155"/>
      <c r="I4307" s="155"/>
      <c r="J4307" s="155"/>
      <c r="K4307" s="155"/>
      <c r="L4307" s="155"/>
      <c r="M4307" s="155"/>
      <c r="N4307" s="155"/>
      <c r="O4307" s="155"/>
      <c r="P4307" s="155"/>
      <c r="Q4307" s="155"/>
      <c r="R4307" s="155"/>
      <c r="S4307" s="155"/>
      <c r="T4307" s="155"/>
      <c r="U4307" s="155"/>
      <c r="V4307" s="155"/>
      <c r="W4307" s="155"/>
      <c r="X4307" s="155"/>
      <c r="Y4307" s="155"/>
      <c r="Z4307" s="155"/>
      <c r="AA4307" s="155"/>
      <c r="AB4307" s="155"/>
      <c r="AC4307" s="155"/>
      <c r="AD4307" s="155"/>
      <c r="AE4307" s="155"/>
      <c r="AF4307" s="155"/>
      <c r="AG4307" s="155"/>
    </row>
    <row r="4308" spans="1:33" x14ac:dyDescent="0.3">
      <c r="A4308" s="155"/>
      <c r="B4308" s="155"/>
      <c r="C4308" s="155"/>
      <c r="D4308" s="155"/>
      <c r="E4308" s="155"/>
      <c r="F4308" s="155"/>
      <c r="G4308" s="155"/>
      <c r="H4308" s="155"/>
      <c r="I4308" s="155"/>
      <c r="J4308" s="155"/>
      <c r="K4308" s="155"/>
      <c r="L4308" s="155"/>
      <c r="M4308" s="155"/>
      <c r="N4308" s="155"/>
      <c r="O4308" s="155"/>
      <c r="P4308" s="155"/>
      <c r="Q4308" s="155"/>
      <c r="R4308" s="155"/>
      <c r="S4308" s="155"/>
      <c r="T4308" s="155"/>
      <c r="U4308" s="155"/>
      <c r="V4308" s="155"/>
      <c r="W4308" s="155"/>
      <c r="X4308" s="155"/>
      <c r="Y4308" s="155"/>
      <c r="Z4308" s="155"/>
      <c r="AA4308" s="155"/>
      <c r="AB4308" s="155"/>
      <c r="AC4308" s="155"/>
      <c r="AD4308" s="155"/>
      <c r="AE4308" s="155"/>
      <c r="AF4308" s="155"/>
      <c r="AG4308" s="155"/>
    </row>
    <row r="4309" spans="1:33" x14ac:dyDescent="0.3">
      <c r="A4309" s="155"/>
      <c r="B4309" s="155"/>
      <c r="C4309" s="155"/>
      <c r="D4309" s="155"/>
      <c r="E4309" s="155"/>
      <c r="F4309" s="155"/>
      <c r="G4309" s="155"/>
      <c r="H4309" s="155"/>
      <c r="I4309" s="155"/>
      <c r="J4309" s="155"/>
      <c r="K4309" s="155"/>
      <c r="L4309" s="155"/>
      <c r="M4309" s="155"/>
      <c r="N4309" s="155"/>
      <c r="O4309" s="155"/>
      <c r="P4309" s="155"/>
      <c r="Q4309" s="155"/>
      <c r="R4309" s="155"/>
      <c r="S4309" s="155"/>
      <c r="T4309" s="155"/>
      <c r="U4309" s="155"/>
      <c r="V4309" s="155"/>
      <c r="W4309" s="155"/>
      <c r="X4309" s="155"/>
      <c r="Y4309" s="155"/>
      <c r="Z4309" s="155"/>
      <c r="AA4309" s="155"/>
      <c r="AB4309" s="155"/>
      <c r="AC4309" s="155"/>
      <c r="AD4309" s="155"/>
      <c r="AE4309" s="155"/>
      <c r="AF4309" s="155"/>
      <c r="AG4309" s="155"/>
    </row>
    <row r="4310" spans="1:33" x14ac:dyDescent="0.3">
      <c r="A4310" s="155"/>
      <c r="B4310" s="155"/>
      <c r="C4310" s="155"/>
      <c r="D4310" s="155"/>
      <c r="E4310" s="155"/>
      <c r="F4310" s="155"/>
      <c r="G4310" s="155"/>
      <c r="H4310" s="155"/>
      <c r="I4310" s="155"/>
      <c r="J4310" s="155"/>
      <c r="K4310" s="155"/>
      <c r="L4310" s="155"/>
      <c r="M4310" s="155"/>
      <c r="N4310" s="155"/>
      <c r="O4310" s="155"/>
      <c r="P4310" s="155"/>
      <c r="Q4310" s="155"/>
      <c r="R4310" s="155"/>
      <c r="S4310" s="155"/>
      <c r="T4310" s="155"/>
      <c r="U4310" s="155"/>
      <c r="V4310" s="155"/>
      <c r="W4310" s="155"/>
      <c r="X4310" s="155"/>
      <c r="Y4310" s="155"/>
      <c r="Z4310" s="155"/>
      <c r="AA4310" s="155"/>
      <c r="AB4310" s="155"/>
      <c r="AC4310" s="155"/>
      <c r="AD4310" s="155"/>
      <c r="AE4310" s="155"/>
      <c r="AF4310" s="155"/>
      <c r="AG4310" s="155"/>
    </row>
    <row r="4311" spans="1:33" x14ac:dyDescent="0.3">
      <c r="A4311" s="155"/>
      <c r="B4311" s="155"/>
      <c r="C4311" s="155"/>
      <c r="D4311" s="155"/>
      <c r="E4311" s="155"/>
      <c r="F4311" s="155"/>
      <c r="G4311" s="155"/>
      <c r="H4311" s="155"/>
      <c r="I4311" s="155"/>
      <c r="J4311" s="155"/>
      <c r="K4311" s="155"/>
      <c r="L4311" s="155"/>
      <c r="M4311" s="155"/>
      <c r="N4311" s="155"/>
      <c r="O4311" s="155"/>
      <c r="P4311" s="155"/>
      <c r="Q4311" s="155"/>
      <c r="R4311" s="155"/>
      <c r="S4311" s="155"/>
      <c r="T4311" s="155"/>
      <c r="U4311" s="155"/>
      <c r="V4311" s="155"/>
      <c r="W4311" s="155"/>
      <c r="X4311" s="155"/>
      <c r="Y4311" s="155"/>
      <c r="Z4311" s="155"/>
      <c r="AA4311" s="155"/>
      <c r="AB4311" s="155"/>
      <c r="AC4311" s="155"/>
      <c r="AD4311" s="155"/>
      <c r="AE4311" s="155"/>
      <c r="AF4311" s="155"/>
      <c r="AG4311" s="155"/>
    </row>
    <row r="4312" spans="1:33" x14ac:dyDescent="0.3">
      <c r="A4312" s="155"/>
      <c r="B4312" s="155"/>
      <c r="C4312" s="155"/>
      <c r="D4312" s="155"/>
      <c r="E4312" s="155"/>
      <c r="F4312" s="155"/>
      <c r="G4312" s="155"/>
      <c r="H4312" s="155"/>
      <c r="I4312" s="155"/>
      <c r="J4312" s="155"/>
      <c r="K4312" s="155"/>
      <c r="L4312" s="155"/>
      <c r="M4312" s="155"/>
      <c r="N4312" s="155"/>
      <c r="O4312" s="155"/>
      <c r="P4312" s="155"/>
      <c r="Q4312" s="155"/>
      <c r="R4312" s="155"/>
      <c r="S4312" s="155"/>
      <c r="T4312" s="155"/>
      <c r="U4312" s="155"/>
      <c r="V4312" s="155"/>
      <c r="W4312" s="155"/>
      <c r="X4312" s="155"/>
      <c r="Y4312" s="155"/>
      <c r="Z4312" s="155"/>
      <c r="AA4312" s="155"/>
      <c r="AB4312" s="155"/>
      <c r="AC4312" s="155"/>
      <c r="AD4312" s="155"/>
      <c r="AE4312" s="155"/>
      <c r="AF4312" s="155"/>
      <c r="AG4312" s="155"/>
    </row>
    <row r="4313" spans="1:33" x14ac:dyDescent="0.3">
      <c r="A4313" s="155"/>
      <c r="B4313" s="155"/>
      <c r="C4313" s="155"/>
      <c r="D4313" s="155"/>
      <c r="E4313" s="155"/>
      <c r="F4313" s="155"/>
      <c r="G4313" s="155"/>
      <c r="H4313" s="155"/>
      <c r="I4313" s="155"/>
      <c r="J4313" s="155"/>
      <c r="K4313" s="155"/>
      <c r="L4313" s="155"/>
      <c r="M4313" s="155"/>
      <c r="N4313" s="155"/>
      <c r="O4313" s="155"/>
      <c r="P4313" s="155"/>
      <c r="Q4313" s="155"/>
      <c r="R4313" s="155"/>
      <c r="S4313" s="155"/>
      <c r="T4313" s="155"/>
      <c r="U4313" s="155"/>
      <c r="V4313" s="155"/>
      <c r="W4313" s="155"/>
      <c r="X4313" s="155"/>
      <c r="Y4313" s="155"/>
      <c r="Z4313" s="155"/>
      <c r="AA4313" s="155"/>
      <c r="AB4313" s="155"/>
      <c r="AC4313" s="155"/>
      <c r="AD4313" s="155"/>
      <c r="AE4313" s="155"/>
      <c r="AF4313" s="155"/>
      <c r="AG4313" s="155"/>
    </row>
    <row r="4314" spans="1:33" x14ac:dyDescent="0.3">
      <c r="A4314" s="155"/>
      <c r="B4314" s="155"/>
      <c r="C4314" s="155"/>
      <c r="D4314" s="155"/>
      <c r="E4314" s="155"/>
      <c r="F4314" s="155"/>
      <c r="G4314" s="155"/>
      <c r="H4314" s="155"/>
      <c r="I4314" s="155"/>
      <c r="J4314" s="155"/>
      <c r="K4314" s="155"/>
      <c r="L4314" s="155"/>
      <c r="M4314" s="155"/>
      <c r="N4314" s="155"/>
      <c r="O4314" s="155"/>
      <c r="P4314" s="155"/>
      <c r="Q4314" s="155"/>
      <c r="R4314" s="155"/>
      <c r="S4314" s="155"/>
      <c r="T4314" s="155"/>
      <c r="U4314" s="155"/>
      <c r="V4314" s="155"/>
      <c r="W4314" s="155"/>
      <c r="X4314" s="155"/>
      <c r="Y4314" s="155"/>
      <c r="Z4314" s="155"/>
      <c r="AA4314" s="155"/>
      <c r="AB4314" s="155"/>
      <c r="AC4314" s="155"/>
      <c r="AD4314" s="155"/>
      <c r="AE4314" s="155"/>
      <c r="AF4314" s="155"/>
      <c r="AG4314" s="155"/>
    </row>
    <row r="4315" spans="1:33" x14ac:dyDescent="0.3">
      <c r="A4315" s="155"/>
      <c r="B4315" s="155"/>
      <c r="C4315" s="155"/>
      <c r="D4315" s="155"/>
      <c r="E4315" s="155"/>
      <c r="F4315" s="155"/>
      <c r="G4315" s="155"/>
      <c r="H4315" s="155"/>
      <c r="I4315" s="155"/>
      <c r="J4315" s="155"/>
      <c r="K4315" s="155"/>
      <c r="L4315" s="155"/>
      <c r="M4315" s="155"/>
      <c r="N4315" s="155"/>
      <c r="O4315" s="155"/>
      <c r="P4315" s="155"/>
      <c r="Q4315" s="155"/>
      <c r="R4315" s="155"/>
      <c r="S4315" s="155"/>
      <c r="T4315" s="155"/>
      <c r="U4315" s="155"/>
      <c r="V4315" s="155"/>
      <c r="W4315" s="155"/>
      <c r="X4315" s="155"/>
      <c r="Y4315" s="155"/>
      <c r="Z4315" s="155"/>
      <c r="AA4315" s="155"/>
      <c r="AB4315" s="155"/>
      <c r="AC4315" s="155"/>
      <c r="AD4315" s="155"/>
      <c r="AE4315" s="155"/>
      <c r="AF4315" s="155"/>
      <c r="AG4315" s="155"/>
    </row>
    <row r="4316" spans="1:33" x14ac:dyDescent="0.3">
      <c r="A4316" s="155"/>
      <c r="B4316" s="155"/>
      <c r="C4316" s="155"/>
      <c r="D4316" s="155"/>
      <c r="E4316" s="155"/>
      <c r="F4316" s="155"/>
      <c r="G4316" s="155"/>
      <c r="H4316" s="155"/>
      <c r="I4316" s="155"/>
      <c r="J4316" s="155"/>
      <c r="K4316" s="155"/>
      <c r="L4316" s="155"/>
      <c r="M4316" s="155"/>
      <c r="N4316" s="155"/>
      <c r="O4316" s="155"/>
      <c r="P4316" s="155"/>
      <c r="Q4316" s="155"/>
      <c r="R4316" s="155"/>
      <c r="S4316" s="155"/>
      <c r="T4316" s="155"/>
      <c r="U4316" s="155"/>
      <c r="V4316" s="155"/>
      <c r="W4316" s="155"/>
      <c r="X4316" s="155"/>
      <c r="Y4316" s="155"/>
      <c r="Z4316" s="155"/>
      <c r="AA4316" s="155"/>
      <c r="AB4316" s="155"/>
      <c r="AC4316" s="155"/>
      <c r="AD4316" s="155"/>
      <c r="AE4316" s="155"/>
      <c r="AF4316" s="155"/>
      <c r="AG4316" s="155"/>
    </row>
    <row r="4317" spans="1:33" x14ac:dyDescent="0.3">
      <c r="A4317" s="155"/>
      <c r="B4317" s="155"/>
      <c r="C4317" s="155"/>
      <c r="D4317" s="155"/>
      <c r="E4317" s="155"/>
      <c r="F4317" s="155"/>
      <c r="G4317" s="155"/>
      <c r="H4317" s="155"/>
      <c r="I4317" s="155"/>
      <c r="J4317" s="155"/>
      <c r="K4317" s="155"/>
      <c r="L4317" s="155"/>
      <c r="M4317" s="155"/>
      <c r="N4317" s="155"/>
      <c r="O4317" s="155"/>
      <c r="P4317" s="155"/>
      <c r="Q4317" s="155"/>
      <c r="R4317" s="155"/>
      <c r="S4317" s="155"/>
      <c r="T4317" s="155"/>
      <c r="U4317" s="155"/>
      <c r="V4317" s="155"/>
      <c r="W4317" s="155"/>
      <c r="X4317" s="155"/>
      <c r="Y4317" s="155"/>
      <c r="Z4317" s="155"/>
      <c r="AA4317" s="155"/>
      <c r="AB4317" s="155"/>
      <c r="AC4317" s="155"/>
      <c r="AD4317" s="155"/>
      <c r="AE4317" s="155"/>
      <c r="AF4317" s="155"/>
      <c r="AG4317" s="155"/>
    </row>
    <row r="4318" spans="1:33" x14ac:dyDescent="0.3">
      <c r="A4318" s="155"/>
      <c r="B4318" s="155"/>
      <c r="C4318" s="155"/>
      <c r="D4318" s="155"/>
      <c r="E4318" s="155"/>
      <c r="F4318" s="155"/>
      <c r="G4318" s="155"/>
      <c r="H4318" s="155"/>
      <c r="I4318" s="155"/>
      <c r="J4318" s="155"/>
      <c r="K4318" s="155"/>
      <c r="L4318" s="155"/>
      <c r="M4318" s="155"/>
      <c r="N4318" s="155"/>
      <c r="O4318" s="155"/>
      <c r="P4318" s="155"/>
      <c r="Q4318" s="155"/>
      <c r="R4318" s="155"/>
      <c r="S4318" s="155"/>
      <c r="T4318" s="155"/>
      <c r="U4318" s="155"/>
      <c r="V4318" s="155"/>
      <c r="W4318" s="155"/>
      <c r="X4318" s="155"/>
      <c r="Y4318" s="155"/>
      <c r="Z4318" s="155"/>
      <c r="AA4318" s="155"/>
      <c r="AB4318" s="155"/>
      <c r="AC4318" s="155"/>
      <c r="AD4318" s="155"/>
      <c r="AE4318" s="155"/>
      <c r="AF4318" s="155"/>
      <c r="AG4318" s="155"/>
    </row>
    <row r="4319" spans="1:33" x14ac:dyDescent="0.3">
      <c r="A4319" s="155"/>
      <c r="B4319" s="155"/>
      <c r="C4319" s="155"/>
      <c r="D4319" s="155"/>
      <c r="E4319" s="155"/>
      <c r="F4319" s="155"/>
      <c r="G4319" s="155"/>
      <c r="H4319" s="155"/>
      <c r="I4319" s="155"/>
      <c r="J4319" s="155"/>
      <c r="K4319" s="155"/>
      <c r="L4319" s="155"/>
      <c r="M4319" s="155"/>
      <c r="N4319" s="155"/>
      <c r="O4319" s="155"/>
      <c r="P4319" s="155"/>
      <c r="Q4319" s="155"/>
      <c r="R4319" s="155"/>
      <c r="S4319" s="155"/>
      <c r="T4319" s="155"/>
      <c r="U4319" s="155"/>
      <c r="V4319" s="155"/>
      <c r="W4319" s="155"/>
      <c r="X4319" s="155"/>
      <c r="Y4319" s="155"/>
      <c r="Z4319" s="155"/>
      <c r="AA4319" s="155"/>
      <c r="AB4319" s="155"/>
      <c r="AC4319" s="155"/>
      <c r="AD4319" s="155"/>
      <c r="AE4319" s="155"/>
      <c r="AF4319" s="155"/>
      <c r="AG4319" s="155"/>
    </row>
    <row r="4320" spans="1:33" x14ac:dyDescent="0.3">
      <c r="A4320" s="155"/>
      <c r="B4320" s="155"/>
      <c r="C4320" s="155"/>
      <c r="D4320" s="155"/>
      <c r="E4320" s="155"/>
      <c r="F4320" s="155"/>
      <c r="G4320" s="155"/>
      <c r="H4320" s="155"/>
      <c r="I4320" s="155"/>
      <c r="J4320" s="155"/>
      <c r="K4320" s="155"/>
      <c r="L4320" s="155"/>
      <c r="M4320" s="155"/>
      <c r="N4320" s="155"/>
      <c r="O4320" s="155"/>
      <c r="P4320" s="155"/>
      <c r="Q4320" s="155"/>
      <c r="R4320" s="155"/>
      <c r="S4320" s="155"/>
      <c r="T4320" s="155"/>
      <c r="U4320" s="155"/>
      <c r="V4320" s="155"/>
      <c r="W4320" s="155"/>
      <c r="X4320" s="155"/>
      <c r="Y4320" s="155"/>
      <c r="Z4320" s="155"/>
      <c r="AA4320" s="155"/>
      <c r="AB4320" s="155"/>
      <c r="AC4320" s="155"/>
      <c r="AD4320" s="155"/>
      <c r="AE4320" s="155"/>
      <c r="AF4320" s="155"/>
      <c r="AG4320" s="155"/>
    </row>
    <row r="4321" spans="1:33" x14ac:dyDescent="0.3">
      <c r="A4321" s="155"/>
      <c r="B4321" s="155"/>
      <c r="C4321" s="155"/>
      <c r="D4321" s="155"/>
      <c r="E4321" s="155"/>
      <c r="F4321" s="155"/>
      <c r="G4321" s="155"/>
      <c r="H4321" s="155"/>
      <c r="I4321" s="155"/>
      <c r="J4321" s="155"/>
      <c r="K4321" s="155"/>
      <c r="L4321" s="155"/>
      <c r="M4321" s="155"/>
      <c r="N4321" s="155"/>
      <c r="O4321" s="155"/>
      <c r="P4321" s="155"/>
      <c r="Q4321" s="155"/>
      <c r="R4321" s="155"/>
      <c r="S4321" s="155"/>
      <c r="T4321" s="155"/>
      <c r="U4321" s="155"/>
      <c r="V4321" s="155"/>
      <c r="W4321" s="155"/>
      <c r="X4321" s="155"/>
      <c r="Y4321" s="155"/>
      <c r="Z4321" s="155"/>
      <c r="AA4321" s="155"/>
      <c r="AB4321" s="155"/>
      <c r="AC4321" s="155"/>
      <c r="AD4321" s="155"/>
      <c r="AE4321" s="155"/>
      <c r="AF4321" s="155"/>
      <c r="AG4321" s="155"/>
    </row>
    <row r="4322" spans="1:33" x14ac:dyDescent="0.3">
      <c r="A4322" s="155"/>
      <c r="B4322" s="155"/>
      <c r="C4322" s="155"/>
      <c r="D4322" s="155"/>
      <c r="E4322" s="155"/>
      <c r="F4322" s="155"/>
      <c r="G4322" s="155"/>
      <c r="H4322" s="155"/>
      <c r="I4322" s="155"/>
      <c r="J4322" s="155"/>
      <c r="K4322" s="155"/>
      <c r="L4322" s="155"/>
      <c r="M4322" s="155"/>
      <c r="N4322" s="155"/>
      <c r="O4322" s="155"/>
      <c r="P4322" s="155"/>
      <c r="Q4322" s="155"/>
      <c r="R4322" s="155"/>
      <c r="S4322" s="155"/>
      <c r="T4322" s="155"/>
      <c r="U4322" s="155"/>
      <c r="V4322" s="155"/>
      <c r="W4322" s="155"/>
      <c r="X4322" s="155"/>
      <c r="Y4322" s="155"/>
      <c r="Z4322" s="155"/>
      <c r="AA4322" s="155"/>
      <c r="AB4322" s="155"/>
      <c r="AC4322" s="155"/>
      <c r="AD4322" s="155"/>
      <c r="AE4322" s="155"/>
      <c r="AF4322" s="155"/>
      <c r="AG4322" s="155"/>
    </row>
    <row r="4323" spans="1:33" x14ac:dyDescent="0.3">
      <c r="A4323" s="155"/>
      <c r="B4323" s="155"/>
      <c r="C4323" s="155"/>
      <c r="D4323" s="155"/>
      <c r="E4323" s="155"/>
      <c r="F4323" s="155"/>
      <c r="G4323" s="155"/>
      <c r="H4323" s="155"/>
      <c r="I4323" s="155"/>
      <c r="J4323" s="155"/>
      <c r="K4323" s="155"/>
      <c r="L4323" s="155"/>
      <c r="M4323" s="155"/>
      <c r="N4323" s="155"/>
      <c r="O4323" s="155"/>
      <c r="P4323" s="155"/>
      <c r="Q4323" s="155"/>
      <c r="R4323" s="155"/>
      <c r="S4323" s="155"/>
      <c r="T4323" s="155"/>
      <c r="U4323" s="155"/>
      <c r="V4323" s="155"/>
      <c r="W4323" s="155"/>
      <c r="X4323" s="155"/>
      <c r="Y4323" s="155"/>
      <c r="Z4323" s="155"/>
      <c r="AA4323" s="155"/>
      <c r="AB4323" s="155"/>
      <c r="AC4323" s="155"/>
      <c r="AD4323" s="155"/>
      <c r="AE4323" s="155"/>
      <c r="AF4323" s="155"/>
      <c r="AG4323" s="155"/>
    </row>
    <row r="4324" spans="1:33" x14ac:dyDescent="0.3">
      <c r="A4324" s="155"/>
      <c r="B4324" s="155"/>
      <c r="C4324" s="155"/>
      <c r="D4324" s="155"/>
      <c r="E4324" s="155"/>
      <c r="F4324" s="155"/>
      <c r="G4324" s="155"/>
      <c r="H4324" s="155"/>
      <c r="I4324" s="155"/>
      <c r="J4324" s="155"/>
      <c r="K4324" s="155"/>
      <c r="L4324" s="155"/>
      <c r="M4324" s="155"/>
      <c r="N4324" s="155"/>
      <c r="O4324" s="155"/>
      <c r="P4324" s="155"/>
      <c r="Q4324" s="155"/>
      <c r="R4324" s="155"/>
      <c r="S4324" s="155"/>
      <c r="T4324" s="155"/>
      <c r="U4324" s="155"/>
      <c r="V4324" s="155"/>
      <c r="W4324" s="155"/>
      <c r="X4324" s="155"/>
      <c r="Y4324" s="155"/>
      <c r="Z4324" s="155"/>
      <c r="AA4324" s="155"/>
      <c r="AB4324" s="155"/>
      <c r="AC4324" s="155"/>
      <c r="AD4324" s="155"/>
      <c r="AE4324" s="155"/>
      <c r="AF4324" s="155"/>
      <c r="AG4324" s="155"/>
    </row>
    <row r="4325" spans="1:33" x14ac:dyDescent="0.3">
      <c r="A4325" s="155"/>
      <c r="B4325" s="155"/>
      <c r="C4325" s="155"/>
      <c r="D4325" s="155"/>
      <c r="E4325" s="155"/>
      <c r="F4325" s="155"/>
      <c r="G4325" s="155"/>
      <c r="H4325" s="155"/>
      <c r="I4325" s="155"/>
      <c r="J4325" s="155"/>
      <c r="K4325" s="155"/>
      <c r="L4325" s="155"/>
      <c r="M4325" s="155"/>
      <c r="N4325" s="155"/>
      <c r="O4325" s="155"/>
      <c r="P4325" s="155"/>
      <c r="Q4325" s="155"/>
      <c r="R4325" s="155"/>
      <c r="S4325" s="155"/>
      <c r="T4325" s="155"/>
      <c r="U4325" s="155"/>
      <c r="V4325" s="155"/>
      <c r="W4325" s="155"/>
      <c r="X4325" s="155"/>
      <c r="Y4325" s="155"/>
      <c r="Z4325" s="155"/>
      <c r="AA4325" s="155"/>
      <c r="AB4325" s="155"/>
      <c r="AC4325" s="155"/>
      <c r="AD4325" s="155"/>
      <c r="AE4325" s="155"/>
      <c r="AF4325" s="155"/>
      <c r="AG4325" s="155"/>
    </row>
    <row r="4326" spans="1:33" x14ac:dyDescent="0.3">
      <c r="A4326" s="155"/>
      <c r="B4326" s="155"/>
      <c r="C4326" s="155"/>
      <c r="D4326" s="155"/>
      <c r="E4326" s="155"/>
      <c r="F4326" s="155"/>
      <c r="G4326" s="155"/>
      <c r="H4326" s="155"/>
      <c r="I4326" s="155"/>
      <c r="J4326" s="155"/>
      <c r="K4326" s="155"/>
      <c r="L4326" s="155"/>
      <c r="M4326" s="155"/>
      <c r="N4326" s="155"/>
      <c r="O4326" s="155"/>
      <c r="P4326" s="155"/>
      <c r="Q4326" s="155"/>
      <c r="R4326" s="155"/>
      <c r="S4326" s="155"/>
      <c r="T4326" s="155"/>
      <c r="U4326" s="155"/>
      <c r="V4326" s="155"/>
      <c r="W4326" s="155"/>
      <c r="X4326" s="155"/>
      <c r="Y4326" s="155"/>
      <c r="Z4326" s="155"/>
      <c r="AA4326" s="155"/>
      <c r="AB4326" s="155"/>
      <c r="AC4326" s="155"/>
      <c r="AD4326" s="155"/>
      <c r="AE4326" s="155"/>
      <c r="AF4326" s="155"/>
      <c r="AG4326" s="155"/>
    </row>
    <row r="4327" spans="1:33" x14ac:dyDescent="0.3">
      <c r="A4327" s="155"/>
      <c r="B4327" s="155"/>
      <c r="C4327" s="155"/>
      <c r="D4327" s="155"/>
      <c r="E4327" s="155"/>
      <c r="F4327" s="155"/>
      <c r="G4327" s="155"/>
      <c r="H4327" s="155"/>
      <c r="I4327" s="155"/>
      <c r="J4327" s="155"/>
      <c r="K4327" s="155"/>
      <c r="L4327" s="155"/>
      <c r="M4327" s="155"/>
      <c r="N4327" s="155"/>
      <c r="O4327" s="155"/>
      <c r="P4327" s="155"/>
      <c r="Q4327" s="155"/>
      <c r="R4327" s="155"/>
      <c r="S4327" s="155"/>
      <c r="T4327" s="155"/>
      <c r="U4327" s="155"/>
      <c r="V4327" s="155"/>
      <c r="W4327" s="155"/>
      <c r="X4327" s="155"/>
      <c r="Y4327" s="155"/>
      <c r="Z4327" s="155"/>
      <c r="AA4327" s="155"/>
      <c r="AB4327" s="155"/>
      <c r="AC4327" s="155"/>
      <c r="AD4327" s="155"/>
      <c r="AE4327" s="155"/>
      <c r="AF4327" s="155"/>
      <c r="AG4327" s="155"/>
    </row>
    <row r="4328" spans="1:33" x14ac:dyDescent="0.3">
      <c r="A4328" s="155"/>
      <c r="B4328" s="155"/>
      <c r="C4328" s="155"/>
      <c r="D4328" s="155"/>
      <c r="E4328" s="155"/>
      <c r="F4328" s="155"/>
      <c r="G4328" s="155"/>
      <c r="H4328" s="155"/>
      <c r="I4328" s="155"/>
      <c r="J4328" s="155"/>
      <c r="K4328" s="155"/>
      <c r="L4328" s="155"/>
      <c r="M4328" s="155"/>
      <c r="N4328" s="155"/>
      <c r="O4328" s="155"/>
      <c r="P4328" s="155"/>
      <c r="Q4328" s="155"/>
      <c r="R4328" s="155"/>
      <c r="S4328" s="155"/>
      <c r="T4328" s="155"/>
      <c r="U4328" s="155"/>
      <c r="V4328" s="155"/>
      <c r="W4328" s="155"/>
      <c r="X4328" s="155"/>
      <c r="Y4328" s="155"/>
      <c r="Z4328" s="155"/>
      <c r="AA4328" s="155"/>
      <c r="AB4328" s="155"/>
      <c r="AC4328" s="155"/>
      <c r="AD4328" s="155"/>
      <c r="AE4328" s="155"/>
      <c r="AF4328" s="155"/>
      <c r="AG4328" s="155"/>
    </row>
    <row r="4329" spans="1:33" x14ac:dyDescent="0.3">
      <c r="A4329" s="155"/>
      <c r="B4329" s="155"/>
      <c r="C4329" s="155"/>
      <c r="D4329" s="155"/>
      <c r="E4329" s="155"/>
      <c r="F4329" s="155"/>
      <c r="G4329" s="155"/>
      <c r="H4329" s="155"/>
      <c r="I4329" s="155"/>
      <c r="J4329" s="155"/>
      <c r="K4329" s="155"/>
      <c r="L4329" s="155"/>
      <c r="M4329" s="155"/>
      <c r="N4329" s="155"/>
      <c r="O4329" s="155"/>
      <c r="P4329" s="155"/>
      <c r="Q4329" s="155"/>
      <c r="R4329" s="155"/>
      <c r="S4329" s="155"/>
      <c r="T4329" s="155"/>
      <c r="U4329" s="155"/>
      <c r="V4329" s="155"/>
      <c r="W4329" s="155"/>
      <c r="X4329" s="155"/>
      <c r="Y4329" s="155"/>
      <c r="Z4329" s="155"/>
      <c r="AA4329" s="155"/>
      <c r="AB4329" s="155"/>
      <c r="AC4329" s="155"/>
      <c r="AD4329" s="155"/>
      <c r="AE4329" s="155"/>
      <c r="AF4329" s="155"/>
      <c r="AG4329" s="155"/>
    </row>
    <row r="4330" spans="1:33" x14ac:dyDescent="0.3">
      <c r="A4330" s="155"/>
      <c r="B4330" s="155"/>
      <c r="C4330" s="155"/>
      <c r="D4330" s="155"/>
      <c r="E4330" s="155"/>
      <c r="F4330" s="155"/>
      <c r="G4330" s="155"/>
      <c r="H4330" s="155"/>
      <c r="I4330" s="155"/>
      <c r="J4330" s="155"/>
      <c r="K4330" s="155"/>
      <c r="L4330" s="155"/>
      <c r="M4330" s="155"/>
      <c r="N4330" s="155"/>
      <c r="O4330" s="155"/>
      <c r="P4330" s="155"/>
      <c r="Q4330" s="155"/>
      <c r="R4330" s="155"/>
      <c r="S4330" s="155"/>
      <c r="T4330" s="155"/>
      <c r="U4330" s="155"/>
      <c r="V4330" s="155"/>
      <c r="W4330" s="155"/>
      <c r="X4330" s="155"/>
      <c r="Y4330" s="155"/>
      <c r="Z4330" s="155"/>
      <c r="AA4330" s="155"/>
      <c r="AB4330" s="155"/>
      <c r="AC4330" s="155"/>
      <c r="AD4330" s="155"/>
      <c r="AE4330" s="155"/>
      <c r="AF4330" s="155"/>
      <c r="AG4330" s="155"/>
    </row>
    <row r="4331" spans="1:33" x14ac:dyDescent="0.3">
      <c r="A4331" s="155"/>
      <c r="B4331" s="155"/>
      <c r="C4331" s="155"/>
      <c r="D4331" s="155"/>
      <c r="E4331" s="155"/>
      <c r="F4331" s="155"/>
      <c r="G4331" s="155"/>
      <c r="H4331" s="155"/>
      <c r="I4331" s="155"/>
      <c r="J4331" s="155"/>
      <c r="K4331" s="155"/>
      <c r="L4331" s="155"/>
      <c r="M4331" s="155"/>
      <c r="N4331" s="155"/>
      <c r="O4331" s="155"/>
      <c r="P4331" s="155"/>
      <c r="Q4331" s="155"/>
      <c r="R4331" s="155"/>
      <c r="S4331" s="155"/>
      <c r="T4331" s="155"/>
      <c r="U4331" s="155"/>
      <c r="V4331" s="155"/>
      <c r="W4331" s="155"/>
      <c r="X4331" s="155"/>
      <c r="Y4331" s="155"/>
      <c r="Z4331" s="155"/>
      <c r="AA4331" s="155"/>
      <c r="AB4331" s="155"/>
      <c r="AC4331" s="155"/>
      <c r="AD4331" s="155"/>
      <c r="AE4331" s="155"/>
      <c r="AF4331" s="155"/>
      <c r="AG4331" s="155"/>
    </row>
    <row r="4332" spans="1:33" x14ac:dyDescent="0.3">
      <c r="A4332" s="155"/>
      <c r="B4332" s="155"/>
      <c r="C4332" s="155"/>
      <c r="D4332" s="155"/>
      <c r="E4332" s="155"/>
      <c r="F4332" s="155"/>
      <c r="G4332" s="155"/>
      <c r="H4332" s="155"/>
      <c r="I4332" s="155"/>
      <c r="J4332" s="155"/>
      <c r="K4332" s="155"/>
      <c r="L4332" s="155"/>
      <c r="M4332" s="155"/>
      <c r="N4332" s="155"/>
      <c r="O4332" s="155"/>
      <c r="P4332" s="155"/>
      <c r="Q4332" s="155"/>
      <c r="R4332" s="155"/>
      <c r="S4332" s="155"/>
      <c r="T4332" s="155"/>
      <c r="U4332" s="155"/>
      <c r="V4332" s="155"/>
      <c r="W4332" s="155"/>
      <c r="X4332" s="155"/>
      <c r="Y4332" s="155"/>
      <c r="Z4332" s="155"/>
      <c r="AA4332" s="155"/>
      <c r="AB4332" s="155"/>
      <c r="AC4332" s="155"/>
      <c r="AD4332" s="155"/>
      <c r="AE4332" s="155"/>
      <c r="AF4332" s="155"/>
      <c r="AG4332" s="155"/>
    </row>
    <row r="4333" spans="1:33" x14ac:dyDescent="0.3">
      <c r="A4333" s="155"/>
      <c r="B4333" s="155"/>
      <c r="C4333" s="155"/>
      <c r="D4333" s="155"/>
      <c r="E4333" s="155"/>
      <c r="F4333" s="155"/>
      <c r="G4333" s="155"/>
      <c r="H4333" s="155"/>
      <c r="I4333" s="155"/>
      <c r="J4333" s="155"/>
      <c r="K4333" s="155"/>
      <c r="L4333" s="155"/>
      <c r="M4333" s="155"/>
      <c r="N4333" s="155"/>
      <c r="O4333" s="155"/>
      <c r="P4333" s="155"/>
      <c r="Q4333" s="155"/>
      <c r="R4333" s="155"/>
      <c r="S4333" s="155"/>
      <c r="T4333" s="155"/>
      <c r="U4333" s="155"/>
      <c r="V4333" s="155"/>
      <c r="W4333" s="155"/>
      <c r="X4333" s="155"/>
      <c r="Y4333" s="155"/>
      <c r="Z4333" s="155"/>
      <c r="AA4333" s="155"/>
      <c r="AB4333" s="155"/>
      <c r="AC4333" s="155"/>
      <c r="AD4333" s="155"/>
      <c r="AE4333" s="155"/>
      <c r="AF4333" s="155"/>
      <c r="AG4333" s="155"/>
    </row>
    <row r="4334" spans="1:33" x14ac:dyDescent="0.3">
      <c r="A4334" s="155"/>
      <c r="B4334" s="155"/>
      <c r="C4334" s="155"/>
      <c r="D4334" s="155"/>
      <c r="E4334" s="155"/>
      <c r="F4334" s="155"/>
      <c r="G4334" s="155"/>
      <c r="H4334" s="155"/>
      <c r="I4334" s="155"/>
      <c r="J4334" s="155"/>
      <c r="K4334" s="155"/>
      <c r="L4334" s="155"/>
      <c r="M4334" s="155"/>
      <c r="N4334" s="155"/>
      <c r="O4334" s="155"/>
      <c r="P4334" s="155"/>
      <c r="Q4334" s="155"/>
      <c r="R4334" s="155"/>
      <c r="S4334" s="155"/>
      <c r="T4334" s="155"/>
      <c r="U4334" s="155"/>
      <c r="V4334" s="155"/>
      <c r="W4334" s="155"/>
      <c r="X4334" s="155"/>
      <c r="Y4334" s="155"/>
      <c r="Z4334" s="155"/>
      <c r="AA4334" s="155"/>
      <c r="AB4334" s="155"/>
      <c r="AC4334" s="155"/>
      <c r="AD4334" s="155"/>
      <c r="AE4334" s="155"/>
      <c r="AF4334" s="155"/>
      <c r="AG4334" s="155"/>
    </row>
    <row r="4335" spans="1:33" x14ac:dyDescent="0.3">
      <c r="A4335" s="155"/>
      <c r="B4335" s="155"/>
      <c r="C4335" s="155"/>
      <c r="D4335" s="155"/>
      <c r="E4335" s="155"/>
      <c r="F4335" s="155"/>
      <c r="G4335" s="155"/>
      <c r="H4335" s="155"/>
      <c r="I4335" s="155"/>
      <c r="J4335" s="155"/>
      <c r="K4335" s="155"/>
      <c r="L4335" s="155"/>
      <c r="M4335" s="155"/>
      <c r="N4335" s="155"/>
      <c r="O4335" s="155"/>
      <c r="P4335" s="155"/>
      <c r="Q4335" s="155"/>
      <c r="R4335" s="155"/>
      <c r="S4335" s="155"/>
      <c r="T4335" s="155"/>
      <c r="U4335" s="155"/>
      <c r="V4335" s="155"/>
      <c r="W4335" s="155"/>
      <c r="X4335" s="155"/>
      <c r="Y4335" s="155"/>
      <c r="Z4335" s="155"/>
      <c r="AA4335" s="155"/>
      <c r="AB4335" s="155"/>
      <c r="AC4335" s="155"/>
      <c r="AD4335" s="155"/>
      <c r="AE4335" s="155"/>
      <c r="AF4335" s="155"/>
      <c r="AG4335" s="155"/>
    </row>
    <row r="4336" spans="1:33" x14ac:dyDescent="0.3">
      <c r="A4336" s="155"/>
      <c r="B4336" s="155"/>
      <c r="C4336" s="155"/>
      <c r="D4336" s="155"/>
      <c r="E4336" s="155"/>
      <c r="F4336" s="155"/>
      <c r="G4336" s="155"/>
      <c r="H4336" s="155"/>
      <c r="I4336" s="155"/>
      <c r="J4336" s="155"/>
      <c r="K4336" s="155"/>
      <c r="L4336" s="155"/>
      <c r="M4336" s="155"/>
      <c r="N4336" s="155"/>
      <c r="O4336" s="155"/>
      <c r="P4336" s="155"/>
      <c r="Q4336" s="155"/>
      <c r="R4336" s="155"/>
      <c r="S4336" s="155"/>
      <c r="T4336" s="155"/>
      <c r="U4336" s="155"/>
      <c r="V4336" s="155"/>
      <c r="W4336" s="155"/>
      <c r="X4336" s="155"/>
      <c r="Y4336" s="155"/>
      <c r="Z4336" s="155"/>
      <c r="AA4336" s="155"/>
      <c r="AB4336" s="155"/>
      <c r="AC4336" s="155"/>
      <c r="AD4336" s="155"/>
      <c r="AE4336" s="155"/>
      <c r="AF4336" s="155"/>
      <c r="AG4336" s="155"/>
    </row>
    <row r="4337" spans="1:33" x14ac:dyDescent="0.3">
      <c r="A4337" s="155"/>
      <c r="B4337" s="155"/>
      <c r="C4337" s="155"/>
      <c r="D4337" s="155"/>
      <c r="E4337" s="155"/>
      <c r="F4337" s="155"/>
      <c r="G4337" s="155"/>
      <c r="H4337" s="155"/>
      <c r="I4337" s="155"/>
      <c r="J4337" s="155"/>
      <c r="K4337" s="155"/>
      <c r="L4337" s="155"/>
      <c r="M4337" s="155"/>
      <c r="N4337" s="155"/>
      <c r="O4337" s="155"/>
      <c r="P4337" s="155"/>
      <c r="Q4337" s="155"/>
      <c r="R4337" s="155"/>
      <c r="S4337" s="155"/>
      <c r="T4337" s="155"/>
      <c r="U4337" s="155"/>
      <c r="V4337" s="155"/>
      <c r="W4337" s="155"/>
      <c r="X4337" s="155"/>
      <c r="Y4337" s="155"/>
      <c r="Z4337" s="155"/>
      <c r="AA4337" s="155"/>
      <c r="AB4337" s="155"/>
      <c r="AC4337" s="155"/>
      <c r="AD4337" s="155"/>
      <c r="AE4337" s="155"/>
      <c r="AF4337" s="155"/>
      <c r="AG4337" s="155"/>
    </row>
    <row r="4338" spans="1:33" x14ac:dyDescent="0.3">
      <c r="A4338" s="155"/>
      <c r="B4338" s="155"/>
      <c r="C4338" s="155"/>
      <c r="D4338" s="155"/>
      <c r="E4338" s="155"/>
      <c r="F4338" s="155"/>
      <c r="G4338" s="155"/>
      <c r="H4338" s="155"/>
      <c r="I4338" s="155"/>
      <c r="J4338" s="155"/>
      <c r="K4338" s="155"/>
      <c r="L4338" s="155"/>
      <c r="M4338" s="155"/>
      <c r="N4338" s="155"/>
      <c r="O4338" s="155"/>
      <c r="P4338" s="155"/>
      <c r="Q4338" s="155"/>
      <c r="R4338" s="155"/>
      <c r="S4338" s="155"/>
      <c r="T4338" s="155"/>
      <c r="U4338" s="155"/>
      <c r="V4338" s="155"/>
      <c r="W4338" s="155"/>
      <c r="X4338" s="155"/>
      <c r="Y4338" s="155"/>
      <c r="Z4338" s="155"/>
      <c r="AA4338" s="155"/>
      <c r="AB4338" s="155"/>
      <c r="AC4338" s="155"/>
      <c r="AD4338" s="155"/>
      <c r="AE4338" s="155"/>
      <c r="AF4338" s="155"/>
      <c r="AG4338" s="155"/>
    </row>
    <row r="4339" spans="1:33" x14ac:dyDescent="0.3">
      <c r="A4339" s="155"/>
      <c r="B4339" s="155"/>
      <c r="C4339" s="155"/>
      <c r="D4339" s="155"/>
      <c r="E4339" s="155"/>
      <c r="F4339" s="155"/>
      <c r="G4339" s="155"/>
      <c r="H4339" s="155"/>
      <c r="I4339" s="155"/>
      <c r="J4339" s="155"/>
      <c r="K4339" s="155"/>
      <c r="L4339" s="155"/>
      <c r="M4339" s="155"/>
      <c r="N4339" s="155"/>
      <c r="O4339" s="155"/>
      <c r="P4339" s="155"/>
      <c r="Q4339" s="155"/>
      <c r="R4339" s="155"/>
      <c r="S4339" s="155"/>
      <c r="T4339" s="155"/>
      <c r="U4339" s="155"/>
      <c r="V4339" s="155"/>
      <c r="W4339" s="155"/>
      <c r="X4339" s="155"/>
      <c r="Y4339" s="155"/>
      <c r="Z4339" s="155"/>
      <c r="AA4339" s="155"/>
      <c r="AB4339" s="155"/>
      <c r="AC4339" s="155"/>
      <c r="AD4339" s="155"/>
      <c r="AE4339" s="155"/>
      <c r="AF4339" s="155"/>
      <c r="AG4339" s="155"/>
    </row>
    <row r="4340" spans="1:33" x14ac:dyDescent="0.3">
      <c r="A4340" s="155"/>
      <c r="B4340" s="155"/>
      <c r="C4340" s="155"/>
      <c r="D4340" s="155"/>
      <c r="E4340" s="155"/>
      <c r="F4340" s="155"/>
      <c r="G4340" s="155"/>
      <c r="H4340" s="155"/>
      <c r="I4340" s="155"/>
      <c r="J4340" s="155"/>
      <c r="K4340" s="155"/>
      <c r="L4340" s="155"/>
      <c r="M4340" s="155"/>
      <c r="N4340" s="155"/>
      <c r="O4340" s="155"/>
      <c r="P4340" s="155"/>
      <c r="Q4340" s="155"/>
      <c r="R4340" s="155"/>
      <c r="S4340" s="155"/>
      <c r="T4340" s="155"/>
      <c r="U4340" s="155"/>
      <c r="V4340" s="155"/>
      <c r="W4340" s="155"/>
      <c r="X4340" s="155"/>
      <c r="Y4340" s="155"/>
      <c r="Z4340" s="155"/>
      <c r="AA4340" s="155"/>
      <c r="AB4340" s="155"/>
      <c r="AC4340" s="155"/>
      <c r="AD4340" s="155"/>
      <c r="AE4340" s="155"/>
      <c r="AF4340" s="155"/>
      <c r="AG4340" s="155"/>
    </row>
    <row r="4341" spans="1:33" x14ac:dyDescent="0.3">
      <c r="A4341" s="155"/>
      <c r="B4341" s="155"/>
      <c r="C4341" s="155"/>
      <c r="D4341" s="155"/>
      <c r="E4341" s="155"/>
      <c r="F4341" s="155"/>
      <c r="G4341" s="155"/>
      <c r="H4341" s="155"/>
      <c r="I4341" s="155"/>
      <c r="J4341" s="155"/>
      <c r="K4341" s="155"/>
      <c r="L4341" s="155"/>
      <c r="M4341" s="155"/>
      <c r="N4341" s="155"/>
      <c r="O4341" s="155"/>
      <c r="P4341" s="155"/>
      <c r="Q4341" s="155"/>
      <c r="R4341" s="155"/>
      <c r="S4341" s="155"/>
      <c r="T4341" s="155"/>
      <c r="U4341" s="155"/>
      <c r="V4341" s="155"/>
      <c r="W4341" s="155"/>
      <c r="X4341" s="155"/>
      <c r="Y4341" s="155"/>
      <c r="Z4341" s="155"/>
      <c r="AA4341" s="155"/>
      <c r="AB4341" s="155"/>
      <c r="AC4341" s="155"/>
      <c r="AD4341" s="155"/>
      <c r="AE4341" s="155"/>
      <c r="AF4341" s="155"/>
      <c r="AG4341" s="155"/>
    </row>
    <row r="4342" spans="1:33" x14ac:dyDescent="0.3">
      <c r="A4342" s="155"/>
      <c r="B4342" s="155"/>
      <c r="C4342" s="155"/>
      <c r="D4342" s="155"/>
      <c r="E4342" s="155"/>
      <c r="F4342" s="155"/>
      <c r="G4342" s="155"/>
      <c r="H4342" s="155"/>
      <c r="I4342" s="155"/>
      <c r="J4342" s="155"/>
      <c r="K4342" s="155"/>
      <c r="L4342" s="155"/>
      <c r="M4342" s="155"/>
      <c r="N4342" s="155"/>
      <c r="O4342" s="155"/>
      <c r="P4342" s="155"/>
      <c r="Q4342" s="155"/>
      <c r="R4342" s="155"/>
      <c r="S4342" s="155"/>
      <c r="T4342" s="155"/>
      <c r="U4342" s="155"/>
      <c r="V4342" s="155"/>
      <c r="W4342" s="155"/>
      <c r="X4342" s="155"/>
      <c r="Y4342" s="155"/>
      <c r="Z4342" s="155"/>
      <c r="AA4342" s="155"/>
      <c r="AB4342" s="155"/>
      <c r="AC4342" s="155"/>
      <c r="AD4342" s="155"/>
      <c r="AE4342" s="155"/>
      <c r="AF4342" s="155"/>
      <c r="AG4342" s="155"/>
    </row>
    <row r="4343" spans="1:33" x14ac:dyDescent="0.3">
      <c r="A4343" s="155"/>
      <c r="B4343" s="155"/>
      <c r="C4343" s="155"/>
      <c r="D4343" s="155"/>
      <c r="E4343" s="155"/>
      <c r="F4343" s="155"/>
      <c r="G4343" s="155"/>
      <c r="H4343" s="155"/>
      <c r="I4343" s="155"/>
      <c r="J4343" s="155"/>
      <c r="K4343" s="155"/>
      <c r="L4343" s="155"/>
      <c r="M4343" s="155"/>
      <c r="N4343" s="155"/>
      <c r="O4343" s="155"/>
      <c r="P4343" s="155"/>
      <c r="Q4343" s="155"/>
      <c r="R4343" s="155"/>
      <c r="S4343" s="155"/>
      <c r="T4343" s="155"/>
      <c r="U4343" s="155"/>
      <c r="V4343" s="155"/>
      <c r="W4343" s="155"/>
      <c r="X4343" s="155"/>
      <c r="Y4343" s="155"/>
      <c r="Z4343" s="155"/>
      <c r="AA4343" s="155"/>
      <c r="AB4343" s="155"/>
      <c r="AC4343" s="155"/>
      <c r="AD4343" s="155"/>
      <c r="AE4343" s="155"/>
      <c r="AF4343" s="155"/>
      <c r="AG4343" s="155"/>
    </row>
    <row r="4344" spans="1:33" x14ac:dyDescent="0.3">
      <c r="A4344" s="155"/>
      <c r="B4344" s="155"/>
      <c r="C4344" s="155"/>
      <c r="D4344" s="155"/>
      <c r="E4344" s="155"/>
      <c r="F4344" s="155"/>
      <c r="G4344" s="155"/>
      <c r="H4344" s="155"/>
      <c r="I4344" s="155"/>
      <c r="J4344" s="155"/>
      <c r="K4344" s="155"/>
      <c r="L4344" s="155"/>
      <c r="M4344" s="155"/>
      <c r="N4344" s="155"/>
      <c r="O4344" s="155"/>
      <c r="P4344" s="155"/>
      <c r="Q4344" s="155"/>
      <c r="R4344" s="155"/>
      <c r="S4344" s="155"/>
      <c r="T4344" s="155"/>
      <c r="U4344" s="155"/>
      <c r="V4344" s="155"/>
      <c r="W4344" s="155"/>
      <c r="X4344" s="155"/>
      <c r="Y4344" s="155"/>
      <c r="Z4344" s="155"/>
      <c r="AA4344" s="155"/>
      <c r="AB4344" s="155"/>
      <c r="AC4344" s="155"/>
      <c r="AD4344" s="155"/>
      <c r="AE4344" s="155"/>
      <c r="AF4344" s="155"/>
      <c r="AG4344" s="155"/>
    </row>
    <row r="4345" spans="1:33" x14ac:dyDescent="0.3">
      <c r="A4345" s="155"/>
      <c r="B4345" s="155"/>
      <c r="C4345" s="155"/>
      <c r="D4345" s="155"/>
      <c r="E4345" s="155"/>
      <c r="F4345" s="155"/>
      <c r="G4345" s="155"/>
      <c r="H4345" s="155"/>
      <c r="I4345" s="155"/>
      <c r="J4345" s="155"/>
      <c r="K4345" s="155"/>
      <c r="L4345" s="155"/>
      <c r="M4345" s="155"/>
      <c r="N4345" s="155"/>
      <c r="O4345" s="155"/>
      <c r="P4345" s="155"/>
      <c r="Q4345" s="155"/>
      <c r="R4345" s="155"/>
      <c r="S4345" s="155"/>
      <c r="T4345" s="155"/>
      <c r="U4345" s="155"/>
      <c r="V4345" s="155"/>
      <c r="W4345" s="155"/>
      <c r="X4345" s="155"/>
      <c r="Y4345" s="155"/>
      <c r="Z4345" s="155"/>
      <c r="AA4345" s="155"/>
      <c r="AB4345" s="155"/>
      <c r="AC4345" s="155"/>
      <c r="AD4345" s="155"/>
      <c r="AE4345" s="155"/>
      <c r="AF4345" s="155"/>
      <c r="AG4345" s="155"/>
    </row>
    <row r="4346" spans="1:33" x14ac:dyDescent="0.3">
      <c r="A4346" s="155"/>
      <c r="B4346" s="155"/>
      <c r="C4346" s="155"/>
      <c r="D4346" s="155"/>
      <c r="E4346" s="155"/>
      <c r="F4346" s="155"/>
      <c r="G4346" s="155"/>
      <c r="H4346" s="155"/>
      <c r="I4346" s="155"/>
      <c r="J4346" s="155"/>
      <c r="K4346" s="155"/>
      <c r="L4346" s="155"/>
      <c r="M4346" s="155"/>
      <c r="N4346" s="155"/>
      <c r="O4346" s="155"/>
      <c r="P4346" s="155"/>
      <c r="Q4346" s="155"/>
      <c r="R4346" s="155"/>
      <c r="S4346" s="155"/>
      <c r="T4346" s="155"/>
      <c r="U4346" s="155"/>
      <c r="V4346" s="155"/>
      <c r="W4346" s="155"/>
      <c r="X4346" s="155"/>
      <c r="Y4346" s="155"/>
      <c r="Z4346" s="155"/>
      <c r="AA4346" s="155"/>
      <c r="AB4346" s="155"/>
      <c r="AC4346" s="155"/>
      <c r="AD4346" s="155"/>
      <c r="AE4346" s="155"/>
      <c r="AF4346" s="155"/>
      <c r="AG4346" s="155"/>
    </row>
    <row r="4347" spans="1:33" x14ac:dyDescent="0.3">
      <c r="A4347" s="155"/>
      <c r="B4347" s="155"/>
      <c r="C4347" s="155"/>
      <c r="D4347" s="155"/>
      <c r="E4347" s="155"/>
      <c r="F4347" s="155"/>
      <c r="G4347" s="155"/>
      <c r="H4347" s="155"/>
      <c r="I4347" s="155"/>
      <c r="J4347" s="155"/>
      <c r="K4347" s="155"/>
      <c r="L4347" s="155"/>
      <c r="M4347" s="155"/>
      <c r="N4347" s="155"/>
      <c r="O4347" s="155"/>
      <c r="P4347" s="155"/>
      <c r="Q4347" s="155"/>
      <c r="R4347" s="155"/>
      <c r="S4347" s="155"/>
      <c r="T4347" s="155"/>
      <c r="U4347" s="155"/>
      <c r="V4347" s="155"/>
      <c r="W4347" s="155"/>
      <c r="X4347" s="155"/>
      <c r="Y4347" s="155"/>
      <c r="Z4347" s="155"/>
      <c r="AA4347" s="155"/>
      <c r="AB4347" s="155"/>
      <c r="AC4347" s="155"/>
      <c r="AD4347" s="155"/>
      <c r="AE4347" s="155"/>
      <c r="AF4347" s="155"/>
      <c r="AG4347" s="155"/>
    </row>
    <row r="4348" spans="1:33" x14ac:dyDescent="0.3">
      <c r="A4348" s="155"/>
      <c r="B4348" s="155"/>
      <c r="C4348" s="155"/>
      <c r="D4348" s="155"/>
      <c r="E4348" s="155"/>
      <c r="F4348" s="155"/>
      <c r="G4348" s="155"/>
      <c r="H4348" s="155"/>
      <c r="I4348" s="155"/>
      <c r="J4348" s="155"/>
      <c r="K4348" s="155"/>
      <c r="L4348" s="155"/>
      <c r="M4348" s="155"/>
      <c r="N4348" s="155"/>
      <c r="O4348" s="155"/>
      <c r="P4348" s="155"/>
      <c r="Q4348" s="155"/>
      <c r="R4348" s="155"/>
      <c r="S4348" s="155"/>
      <c r="T4348" s="155"/>
      <c r="U4348" s="155"/>
      <c r="V4348" s="155"/>
      <c r="W4348" s="155"/>
      <c r="X4348" s="155"/>
      <c r="Y4348" s="155"/>
      <c r="Z4348" s="155"/>
      <c r="AA4348" s="155"/>
      <c r="AB4348" s="155"/>
      <c r="AC4348" s="155"/>
      <c r="AD4348" s="155"/>
      <c r="AE4348" s="155"/>
      <c r="AF4348" s="155"/>
      <c r="AG4348" s="155"/>
    </row>
    <row r="4349" spans="1:33" x14ac:dyDescent="0.3">
      <c r="A4349" s="155"/>
      <c r="B4349" s="155"/>
      <c r="C4349" s="155"/>
      <c r="D4349" s="155"/>
      <c r="E4349" s="155"/>
      <c r="F4349" s="155"/>
      <c r="G4349" s="155"/>
      <c r="H4349" s="155"/>
      <c r="I4349" s="155"/>
      <c r="J4349" s="155"/>
      <c r="K4349" s="155"/>
      <c r="L4349" s="155"/>
      <c r="M4349" s="155"/>
      <c r="N4349" s="155"/>
      <c r="O4349" s="155"/>
      <c r="P4349" s="155"/>
      <c r="Q4349" s="155"/>
      <c r="R4349" s="155"/>
      <c r="S4349" s="155"/>
      <c r="T4349" s="155"/>
      <c r="U4349" s="155"/>
      <c r="V4349" s="155"/>
      <c r="W4349" s="155"/>
      <c r="X4349" s="155"/>
      <c r="Y4349" s="155"/>
      <c r="Z4349" s="155"/>
      <c r="AA4349" s="155"/>
      <c r="AB4349" s="155"/>
      <c r="AC4349" s="155"/>
      <c r="AD4349" s="155"/>
      <c r="AE4349" s="155"/>
      <c r="AF4349" s="155"/>
      <c r="AG4349" s="155"/>
    </row>
    <row r="4350" spans="1:33" x14ac:dyDescent="0.3">
      <c r="A4350" s="155"/>
      <c r="B4350" s="155"/>
      <c r="C4350" s="155"/>
      <c r="D4350" s="155"/>
      <c r="E4350" s="155"/>
      <c r="F4350" s="155"/>
      <c r="G4350" s="155"/>
      <c r="H4350" s="155"/>
      <c r="I4350" s="155"/>
      <c r="J4350" s="155"/>
      <c r="K4350" s="155"/>
      <c r="L4350" s="155"/>
      <c r="M4350" s="155"/>
      <c r="N4350" s="155"/>
      <c r="O4350" s="155"/>
      <c r="P4350" s="155"/>
      <c r="Q4350" s="155"/>
      <c r="R4350" s="155"/>
      <c r="S4350" s="155"/>
      <c r="T4350" s="155"/>
      <c r="U4350" s="155"/>
      <c r="V4350" s="155"/>
      <c r="W4350" s="155"/>
      <c r="X4350" s="155"/>
      <c r="Y4350" s="155"/>
      <c r="Z4350" s="155"/>
      <c r="AA4350" s="155"/>
      <c r="AB4350" s="155"/>
      <c r="AC4350" s="155"/>
      <c r="AD4350" s="155"/>
      <c r="AE4350" s="155"/>
      <c r="AF4350" s="155"/>
      <c r="AG4350" s="155"/>
    </row>
    <row r="4351" spans="1:33" x14ac:dyDescent="0.3">
      <c r="A4351" s="155"/>
      <c r="B4351" s="155"/>
      <c r="C4351" s="155"/>
      <c r="D4351" s="155"/>
      <c r="E4351" s="155"/>
      <c r="F4351" s="155"/>
      <c r="G4351" s="155"/>
      <c r="H4351" s="155"/>
      <c r="I4351" s="155"/>
      <c r="J4351" s="155"/>
      <c r="K4351" s="155"/>
      <c r="L4351" s="155"/>
      <c r="M4351" s="155"/>
      <c r="N4351" s="155"/>
      <c r="O4351" s="155"/>
      <c r="P4351" s="155"/>
      <c r="Q4351" s="155"/>
      <c r="R4351" s="155"/>
      <c r="S4351" s="155"/>
      <c r="T4351" s="155"/>
      <c r="U4351" s="155"/>
      <c r="V4351" s="155"/>
      <c r="W4351" s="155"/>
      <c r="X4351" s="155"/>
      <c r="Y4351" s="155"/>
      <c r="Z4351" s="155"/>
      <c r="AA4351" s="155"/>
      <c r="AB4351" s="155"/>
      <c r="AC4351" s="155"/>
      <c r="AD4351" s="155"/>
      <c r="AE4351" s="155"/>
      <c r="AF4351" s="155"/>
      <c r="AG4351" s="155"/>
    </row>
    <row r="4352" spans="1:33" x14ac:dyDescent="0.3">
      <c r="A4352" s="155"/>
      <c r="B4352" s="155"/>
      <c r="C4352" s="155"/>
      <c r="D4352" s="155"/>
      <c r="E4352" s="155"/>
      <c r="F4352" s="155"/>
      <c r="G4352" s="155"/>
      <c r="H4352" s="155"/>
      <c r="I4352" s="155"/>
      <c r="J4352" s="155"/>
      <c r="K4352" s="155"/>
      <c r="L4352" s="155"/>
      <c r="M4352" s="155"/>
      <c r="N4352" s="155"/>
      <c r="O4352" s="155"/>
      <c r="P4352" s="155"/>
      <c r="Q4352" s="155"/>
      <c r="R4352" s="155"/>
      <c r="S4352" s="155"/>
      <c r="T4352" s="155"/>
      <c r="U4352" s="155"/>
      <c r="V4352" s="155"/>
      <c r="W4352" s="155"/>
      <c r="X4352" s="155"/>
      <c r="Y4352" s="155"/>
      <c r="Z4352" s="155"/>
      <c r="AA4352" s="155"/>
      <c r="AB4352" s="155"/>
      <c r="AC4352" s="155"/>
      <c r="AD4352" s="155"/>
      <c r="AE4352" s="155"/>
      <c r="AF4352" s="155"/>
      <c r="AG4352" s="155"/>
    </row>
    <row r="4353" spans="1:33" x14ac:dyDescent="0.3">
      <c r="A4353" s="155"/>
      <c r="B4353" s="155"/>
      <c r="C4353" s="155"/>
      <c r="D4353" s="155"/>
      <c r="E4353" s="155"/>
      <c r="F4353" s="155"/>
      <c r="G4353" s="155"/>
      <c r="H4353" s="155"/>
      <c r="I4353" s="155"/>
      <c r="J4353" s="155"/>
      <c r="K4353" s="155"/>
      <c r="L4353" s="155"/>
      <c r="M4353" s="155"/>
      <c r="N4353" s="155"/>
      <c r="O4353" s="155"/>
      <c r="P4353" s="155"/>
      <c r="Q4353" s="155"/>
      <c r="R4353" s="155"/>
      <c r="S4353" s="155"/>
      <c r="T4353" s="155"/>
      <c r="U4353" s="155"/>
      <c r="V4353" s="155"/>
      <c r="W4353" s="155"/>
      <c r="X4353" s="155"/>
      <c r="Y4353" s="155"/>
      <c r="Z4353" s="155"/>
      <c r="AA4353" s="155"/>
      <c r="AB4353" s="155"/>
      <c r="AC4353" s="155"/>
      <c r="AD4353" s="155"/>
      <c r="AE4353" s="155"/>
      <c r="AF4353" s="155"/>
      <c r="AG4353" s="155"/>
    </row>
    <row r="4354" spans="1:33" x14ac:dyDescent="0.3">
      <c r="A4354" s="155"/>
      <c r="B4354" s="155"/>
      <c r="C4354" s="155"/>
      <c r="D4354" s="155"/>
      <c r="E4354" s="155"/>
      <c r="F4354" s="155"/>
      <c r="G4354" s="155"/>
      <c r="H4354" s="155"/>
      <c r="I4354" s="155"/>
      <c r="J4354" s="155"/>
      <c r="K4354" s="155"/>
      <c r="L4354" s="155"/>
      <c r="M4354" s="155"/>
      <c r="N4354" s="155"/>
      <c r="O4354" s="155"/>
      <c r="P4354" s="155"/>
      <c r="Q4354" s="155"/>
      <c r="R4354" s="155"/>
      <c r="S4354" s="155"/>
      <c r="T4354" s="155"/>
      <c r="U4354" s="155"/>
      <c r="V4354" s="155"/>
      <c r="W4354" s="155"/>
      <c r="X4354" s="155"/>
      <c r="Y4354" s="155"/>
      <c r="Z4354" s="155"/>
      <c r="AA4354" s="155"/>
      <c r="AB4354" s="155"/>
      <c r="AC4354" s="155"/>
      <c r="AD4354" s="155"/>
      <c r="AE4354" s="155"/>
      <c r="AF4354" s="155"/>
      <c r="AG4354" s="155"/>
    </row>
    <row r="4355" spans="1:33" x14ac:dyDescent="0.3">
      <c r="A4355" s="155"/>
      <c r="B4355" s="155"/>
      <c r="C4355" s="155"/>
      <c r="D4355" s="155"/>
      <c r="E4355" s="155"/>
      <c r="F4355" s="155"/>
      <c r="G4355" s="155"/>
      <c r="H4355" s="155"/>
      <c r="I4355" s="155"/>
      <c r="J4355" s="155"/>
      <c r="K4355" s="155"/>
      <c r="L4355" s="155"/>
      <c r="M4355" s="155"/>
      <c r="N4355" s="155"/>
      <c r="O4355" s="155"/>
      <c r="P4355" s="155"/>
      <c r="Q4355" s="155"/>
      <c r="R4355" s="155"/>
      <c r="S4355" s="155"/>
      <c r="T4355" s="155"/>
      <c r="U4355" s="155"/>
      <c r="V4355" s="155"/>
      <c r="W4355" s="155"/>
      <c r="X4355" s="155"/>
      <c r="Y4355" s="155"/>
      <c r="Z4355" s="155"/>
      <c r="AA4355" s="155"/>
      <c r="AB4355" s="155"/>
      <c r="AC4355" s="155"/>
      <c r="AD4355" s="155"/>
      <c r="AE4355" s="155"/>
      <c r="AF4355" s="155"/>
      <c r="AG4355" s="155"/>
    </row>
    <row r="4356" spans="1:33" x14ac:dyDescent="0.3">
      <c r="A4356" s="155"/>
      <c r="B4356" s="155"/>
      <c r="C4356" s="155"/>
      <c r="D4356" s="155"/>
      <c r="E4356" s="155"/>
      <c r="F4356" s="155"/>
      <c r="G4356" s="155"/>
      <c r="H4356" s="155"/>
      <c r="I4356" s="155"/>
      <c r="J4356" s="155"/>
      <c r="K4356" s="155"/>
      <c r="L4356" s="155"/>
      <c r="M4356" s="155"/>
      <c r="N4356" s="155"/>
      <c r="O4356" s="155"/>
      <c r="P4356" s="155"/>
      <c r="Q4356" s="155"/>
      <c r="R4356" s="155"/>
      <c r="S4356" s="155"/>
      <c r="T4356" s="155"/>
      <c r="U4356" s="155"/>
      <c r="V4356" s="155"/>
      <c r="W4356" s="155"/>
      <c r="X4356" s="155"/>
      <c r="Y4356" s="155"/>
      <c r="Z4356" s="155"/>
      <c r="AA4356" s="155"/>
      <c r="AB4356" s="155"/>
      <c r="AC4356" s="155"/>
      <c r="AD4356" s="155"/>
      <c r="AE4356" s="155"/>
      <c r="AF4356" s="155"/>
      <c r="AG4356" s="155"/>
    </row>
    <row r="4357" spans="1:33" x14ac:dyDescent="0.3">
      <c r="A4357" s="155"/>
      <c r="B4357" s="155"/>
      <c r="C4357" s="155"/>
      <c r="D4357" s="155"/>
      <c r="E4357" s="155"/>
      <c r="F4357" s="155"/>
      <c r="G4357" s="155"/>
      <c r="H4357" s="155"/>
      <c r="I4357" s="155"/>
      <c r="J4357" s="155"/>
      <c r="K4357" s="155"/>
      <c r="L4357" s="155"/>
      <c r="M4357" s="155"/>
      <c r="N4357" s="155"/>
      <c r="O4357" s="155"/>
      <c r="P4357" s="155"/>
      <c r="Q4357" s="155"/>
      <c r="R4357" s="155"/>
      <c r="S4357" s="155"/>
      <c r="T4357" s="155"/>
      <c r="U4357" s="155"/>
      <c r="V4357" s="155"/>
      <c r="W4357" s="155"/>
      <c r="X4357" s="155"/>
      <c r="Y4357" s="155"/>
      <c r="Z4357" s="155"/>
      <c r="AA4357" s="155"/>
      <c r="AB4357" s="155"/>
      <c r="AC4357" s="155"/>
      <c r="AD4357" s="155"/>
      <c r="AE4357" s="155"/>
      <c r="AF4357" s="155"/>
      <c r="AG4357" s="155"/>
    </row>
    <row r="4358" spans="1:33" x14ac:dyDescent="0.3">
      <c r="A4358" s="155"/>
      <c r="B4358" s="155"/>
      <c r="C4358" s="155"/>
      <c r="D4358" s="155"/>
      <c r="E4358" s="155"/>
      <c r="F4358" s="155"/>
      <c r="G4358" s="155"/>
      <c r="H4358" s="155"/>
      <c r="I4358" s="155"/>
      <c r="J4358" s="155"/>
      <c r="K4358" s="155"/>
      <c r="L4358" s="155"/>
      <c r="M4358" s="155"/>
      <c r="N4358" s="155"/>
      <c r="O4358" s="155"/>
      <c r="P4358" s="155"/>
      <c r="Q4358" s="155"/>
      <c r="R4358" s="155"/>
      <c r="S4358" s="155"/>
      <c r="T4358" s="155"/>
      <c r="U4358" s="155"/>
      <c r="V4358" s="155"/>
      <c r="W4358" s="155"/>
      <c r="X4358" s="155"/>
      <c r="Y4358" s="155"/>
      <c r="Z4358" s="155"/>
      <c r="AA4358" s="155"/>
      <c r="AB4358" s="155"/>
      <c r="AC4358" s="155"/>
      <c r="AD4358" s="155"/>
      <c r="AE4358" s="155"/>
      <c r="AF4358" s="155"/>
      <c r="AG4358" s="155"/>
    </row>
    <row r="4359" spans="1:33" x14ac:dyDescent="0.3">
      <c r="A4359" s="155"/>
      <c r="B4359" s="155"/>
      <c r="C4359" s="155"/>
      <c r="D4359" s="155"/>
      <c r="E4359" s="155"/>
      <c r="F4359" s="155"/>
      <c r="G4359" s="155"/>
      <c r="H4359" s="155"/>
      <c r="I4359" s="155"/>
      <c r="J4359" s="155"/>
      <c r="K4359" s="155"/>
      <c r="L4359" s="155"/>
      <c r="M4359" s="155"/>
      <c r="N4359" s="155"/>
      <c r="O4359" s="155"/>
      <c r="P4359" s="155"/>
      <c r="Q4359" s="155"/>
      <c r="R4359" s="155"/>
      <c r="S4359" s="155"/>
      <c r="T4359" s="155"/>
      <c r="U4359" s="155"/>
      <c r="V4359" s="155"/>
      <c r="W4359" s="155"/>
      <c r="X4359" s="155"/>
      <c r="Y4359" s="155"/>
      <c r="Z4359" s="155"/>
      <c r="AA4359" s="155"/>
      <c r="AB4359" s="155"/>
      <c r="AC4359" s="155"/>
      <c r="AD4359" s="155"/>
      <c r="AE4359" s="155"/>
      <c r="AF4359" s="155"/>
      <c r="AG4359" s="155"/>
    </row>
    <row r="4360" spans="1:33" x14ac:dyDescent="0.3">
      <c r="A4360" s="155"/>
      <c r="B4360" s="155"/>
      <c r="C4360" s="155"/>
      <c r="D4360" s="155"/>
      <c r="E4360" s="155"/>
      <c r="F4360" s="155"/>
      <c r="G4360" s="155"/>
      <c r="H4360" s="155"/>
      <c r="I4360" s="155"/>
      <c r="J4360" s="155"/>
      <c r="K4360" s="155"/>
      <c r="L4360" s="155"/>
      <c r="M4360" s="155"/>
      <c r="N4360" s="155"/>
      <c r="O4360" s="155"/>
      <c r="P4360" s="155"/>
      <c r="Q4360" s="155"/>
      <c r="R4360" s="155"/>
      <c r="S4360" s="155"/>
      <c r="T4360" s="155"/>
      <c r="U4360" s="155"/>
      <c r="V4360" s="155"/>
      <c r="W4360" s="155"/>
      <c r="X4360" s="155"/>
      <c r="Y4360" s="155"/>
      <c r="Z4360" s="155"/>
      <c r="AA4360" s="155"/>
      <c r="AB4360" s="155"/>
      <c r="AC4360" s="155"/>
      <c r="AD4360" s="155"/>
      <c r="AE4360" s="155"/>
      <c r="AF4360" s="155"/>
      <c r="AG4360" s="155"/>
    </row>
    <row r="4361" spans="1:33" x14ac:dyDescent="0.3">
      <c r="A4361" s="155"/>
      <c r="B4361" s="155"/>
      <c r="C4361" s="155"/>
      <c r="D4361" s="155"/>
      <c r="E4361" s="155"/>
      <c r="F4361" s="155"/>
      <c r="G4361" s="155"/>
      <c r="H4361" s="155"/>
      <c r="I4361" s="155"/>
      <c r="J4361" s="155"/>
      <c r="K4361" s="155"/>
      <c r="L4361" s="155"/>
      <c r="M4361" s="155"/>
      <c r="N4361" s="155"/>
      <c r="O4361" s="155"/>
      <c r="P4361" s="155"/>
      <c r="Q4361" s="155"/>
      <c r="R4361" s="155"/>
      <c r="S4361" s="155"/>
      <c r="T4361" s="155"/>
      <c r="U4361" s="155"/>
      <c r="V4361" s="155"/>
      <c r="W4361" s="155"/>
      <c r="X4361" s="155"/>
      <c r="Y4361" s="155"/>
      <c r="Z4361" s="155"/>
      <c r="AA4361" s="155"/>
      <c r="AB4361" s="155"/>
      <c r="AC4361" s="155"/>
      <c r="AD4361" s="155"/>
      <c r="AE4361" s="155"/>
      <c r="AF4361" s="155"/>
      <c r="AG4361" s="155"/>
    </row>
    <row r="4362" spans="1:33" x14ac:dyDescent="0.3">
      <c r="A4362" s="155"/>
      <c r="B4362" s="155"/>
      <c r="C4362" s="155"/>
      <c r="D4362" s="155"/>
      <c r="E4362" s="155"/>
      <c r="F4362" s="155"/>
      <c r="G4362" s="155"/>
      <c r="H4362" s="155"/>
      <c r="I4362" s="155"/>
      <c r="J4362" s="155"/>
      <c r="K4362" s="155"/>
      <c r="L4362" s="155"/>
      <c r="M4362" s="155"/>
      <c r="N4362" s="155"/>
      <c r="O4362" s="155"/>
      <c r="P4362" s="155"/>
      <c r="Q4362" s="155"/>
      <c r="R4362" s="155"/>
      <c r="S4362" s="155"/>
      <c r="T4362" s="155"/>
      <c r="U4362" s="155"/>
      <c r="V4362" s="155"/>
      <c r="W4362" s="155"/>
      <c r="X4362" s="155"/>
      <c r="Y4362" s="155"/>
      <c r="Z4362" s="155"/>
      <c r="AA4362" s="155"/>
      <c r="AB4362" s="155"/>
      <c r="AC4362" s="155"/>
      <c r="AD4362" s="155"/>
      <c r="AE4362" s="155"/>
      <c r="AF4362" s="155"/>
      <c r="AG4362" s="155"/>
    </row>
    <row r="4363" spans="1:33" x14ac:dyDescent="0.3">
      <c r="A4363" s="155"/>
      <c r="B4363" s="155"/>
      <c r="C4363" s="155"/>
      <c r="D4363" s="155"/>
      <c r="E4363" s="155"/>
      <c r="F4363" s="155"/>
      <c r="G4363" s="155"/>
      <c r="H4363" s="155"/>
      <c r="I4363" s="155"/>
      <c r="J4363" s="155"/>
      <c r="K4363" s="155"/>
      <c r="L4363" s="155"/>
      <c r="M4363" s="155"/>
      <c r="N4363" s="155"/>
      <c r="O4363" s="155"/>
      <c r="P4363" s="155"/>
      <c r="Q4363" s="155"/>
      <c r="R4363" s="155"/>
      <c r="S4363" s="155"/>
      <c r="T4363" s="155"/>
      <c r="U4363" s="155"/>
      <c r="V4363" s="155"/>
      <c r="W4363" s="155"/>
      <c r="X4363" s="155"/>
      <c r="Y4363" s="155"/>
      <c r="Z4363" s="155"/>
      <c r="AA4363" s="155"/>
      <c r="AB4363" s="155"/>
      <c r="AC4363" s="155"/>
      <c r="AD4363" s="155"/>
      <c r="AE4363" s="155"/>
      <c r="AF4363" s="155"/>
      <c r="AG4363" s="155"/>
    </row>
    <row r="4364" spans="1:33" x14ac:dyDescent="0.3">
      <c r="A4364" s="155"/>
      <c r="B4364" s="155"/>
      <c r="C4364" s="155"/>
      <c r="D4364" s="155"/>
      <c r="E4364" s="155"/>
      <c r="F4364" s="155"/>
      <c r="G4364" s="155"/>
      <c r="H4364" s="155"/>
      <c r="I4364" s="155"/>
      <c r="J4364" s="155"/>
      <c r="K4364" s="155"/>
      <c r="L4364" s="155"/>
      <c r="M4364" s="155"/>
      <c r="N4364" s="155"/>
      <c r="O4364" s="155"/>
      <c r="P4364" s="155"/>
      <c r="Q4364" s="155"/>
      <c r="R4364" s="155"/>
      <c r="S4364" s="155"/>
      <c r="T4364" s="155"/>
      <c r="U4364" s="155"/>
      <c r="V4364" s="155"/>
      <c r="W4364" s="155"/>
      <c r="X4364" s="155"/>
      <c r="Y4364" s="155"/>
      <c r="Z4364" s="155"/>
      <c r="AA4364" s="155"/>
      <c r="AB4364" s="155"/>
      <c r="AC4364" s="155"/>
      <c r="AD4364" s="155"/>
      <c r="AE4364" s="155"/>
      <c r="AF4364" s="155"/>
      <c r="AG4364" s="155"/>
    </row>
    <row r="4365" spans="1:33" x14ac:dyDescent="0.3">
      <c r="A4365" s="155"/>
      <c r="B4365" s="155"/>
      <c r="C4365" s="155"/>
      <c r="D4365" s="155"/>
      <c r="E4365" s="155"/>
      <c r="F4365" s="155"/>
      <c r="G4365" s="155"/>
      <c r="H4365" s="155"/>
      <c r="I4365" s="155"/>
      <c r="J4365" s="155"/>
      <c r="K4365" s="155"/>
      <c r="L4365" s="155"/>
      <c r="M4365" s="155"/>
      <c r="N4365" s="155"/>
      <c r="O4365" s="155"/>
      <c r="P4365" s="155"/>
      <c r="Q4365" s="155"/>
      <c r="R4365" s="155"/>
      <c r="S4365" s="155"/>
      <c r="T4365" s="155"/>
      <c r="U4365" s="155"/>
      <c r="V4365" s="155"/>
      <c r="W4365" s="155"/>
      <c r="X4365" s="155"/>
      <c r="Y4365" s="155"/>
      <c r="Z4365" s="155"/>
      <c r="AA4365" s="155"/>
      <c r="AB4365" s="155"/>
      <c r="AC4365" s="155"/>
      <c r="AD4365" s="155"/>
      <c r="AE4365" s="155"/>
      <c r="AF4365" s="155"/>
      <c r="AG4365" s="155"/>
    </row>
    <row r="4366" spans="1:33" x14ac:dyDescent="0.3">
      <c r="A4366" s="155"/>
      <c r="B4366" s="155"/>
      <c r="C4366" s="155"/>
      <c r="D4366" s="155"/>
      <c r="E4366" s="155"/>
      <c r="F4366" s="155"/>
      <c r="G4366" s="155"/>
      <c r="H4366" s="155"/>
      <c r="I4366" s="155"/>
      <c r="J4366" s="155"/>
      <c r="K4366" s="155"/>
      <c r="L4366" s="155"/>
      <c r="M4366" s="155"/>
      <c r="N4366" s="155"/>
      <c r="O4366" s="155"/>
      <c r="P4366" s="155"/>
      <c r="Q4366" s="155"/>
      <c r="R4366" s="155"/>
      <c r="S4366" s="155"/>
      <c r="T4366" s="155"/>
      <c r="U4366" s="155"/>
      <c r="V4366" s="155"/>
      <c r="W4366" s="155"/>
      <c r="X4366" s="155"/>
      <c r="Y4366" s="155"/>
      <c r="Z4366" s="155"/>
      <c r="AA4366" s="155"/>
      <c r="AB4366" s="155"/>
      <c r="AC4366" s="155"/>
      <c r="AD4366" s="155"/>
      <c r="AE4366" s="155"/>
      <c r="AF4366" s="155"/>
      <c r="AG4366" s="155"/>
    </row>
    <row r="4367" spans="1:33" x14ac:dyDescent="0.3">
      <c r="A4367" s="155"/>
      <c r="B4367" s="155"/>
      <c r="C4367" s="155"/>
      <c r="D4367" s="155"/>
      <c r="E4367" s="155"/>
      <c r="F4367" s="155"/>
      <c r="G4367" s="155"/>
      <c r="H4367" s="155"/>
      <c r="I4367" s="155"/>
      <c r="J4367" s="155"/>
      <c r="K4367" s="155"/>
      <c r="L4367" s="155"/>
      <c r="M4367" s="155"/>
      <c r="N4367" s="155"/>
      <c r="O4367" s="155"/>
      <c r="P4367" s="155"/>
      <c r="Q4367" s="155"/>
      <c r="R4367" s="155"/>
      <c r="S4367" s="155"/>
      <c r="T4367" s="155"/>
      <c r="U4367" s="155"/>
      <c r="V4367" s="155"/>
      <c r="W4367" s="155"/>
      <c r="X4367" s="155"/>
      <c r="Y4367" s="155"/>
      <c r="Z4367" s="155"/>
      <c r="AA4367" s="155"/>
      <c r="AB4367" s="155"/>
      <c r="AC4367" s="155"/>
      <c r="AD4367" s="155"/>
      <c r="AE4367" s="155"/>
      <c r="AF4367" s="155"/>
      <c r="AG4367" s="155"/>
    </row>
    <row r="4368" spans="1:33" x14ac:dyDescent="0.3">
      <c r="A4368" s="155"/>
      <c r="B4368" s="155"/>
      <c r="C4368" s="155"/>
      <c r="D4368" s="155"/>
      <c r="E4368" s="155"/>
      <c r="F4368" s="155"/>
      <c r="G4368" s="155"/>
      <c r="H4368" s="155"/>
      <c r="I4368" s="155"/>
      <c r="J4368" s="155"/>
      <c r="K4368" s="155"/>
      <c r="L4368" s="155"/>
      <c r="M4368" s="155"/>
      <c r="N4368" s="155"/>
      <c r="O4368" s="155"/>
      <c r="P4368" s="155"/>
      <c r="Q4368" s="155"/>
      <c r="R4368" s="155"/>
      <c r="S4368" s="155"/>
      <c r="T4368" s="155"/>
      <c r="U4368" s="155"/>
      <c r="V4368" s="155"/>
      <c r="W4368" s="155"/>
      <c r="X4368" s="155"/>
      <c r="Y4368" s="155"/>
      <c r="Z4368" s="155"/>
      <c r="AA4368" s="155"/>
      <c r="AB4368" s="155"/>
      <c r="AC4368" s="155"/>
      <c r="AD4368" s="155"/>
      <c r="AE4368" s="155"/>
      <c r="AF4368" s="155"/>
      <c r="AG4368" s="155"/>
    </row>
    <row r="4369" spans="1:33" x14ac:dyDescent="0.3">
      <c r="A4369" s="155"/>
      <c r="B4369" s="155"/>
      <c r="C4369" s="155"/>
      <c r="D4369" s="155"/>
      <c r="E4369" s="155"/>
      <c r="F4369" s="155"/>
      <c r="G4369" s="155"/>
      <c r="H4369" s="155"/>
      <c r="I4369" s="155"/>
      <c r="J4369" s="155"/>
      <c r="K4369" s="155"/>
      <c r="L4369" s="155"/>
      <c r="M4369" s="155"/>
      <c r="N4369" s="155"/>
      <c r="O4369" s="155"/>
      <c r="P4369" s="155"/>
      <c r="Q4369" s="155"/>
      <c r="R4369" s="155"/>
      <c r="S4369" s="155"/>
      <c r="T4369" s="155"/>
      <c r="U4369" s="155"/>
      <c r="V4369" s="155"/>
      <c r="W4369" s="155"/>
      <c r="X4369" s="155"/>
      <c r="Y4369" s="155"/>
      <c r="Z4369" s="155"/>
      <c r="AA4369" s="155"/>
      <c r="AB4369" s="155"/>
      <c r="AC4369" s="155"/>
      <c r="AD4369" s="155"/>
      <c r="AE4369" s="155"/>
      <c r="AF4369" s="155"/>
      <c r="AG4369" s="155"/>
    </row>
    <row r="4370" spans="1:33" x14ac:dyDescent="0.3">
      <c r="A4370" s="155"/>
      <c r="B4370" s="155"/>
      <c r="C4370" s="155"/>
      <c r="D4370" s="155"/>
      <c r="E4370" s="155"/>
      <c r="F4370" s="155"/>
      <c r="G4370" s="155"/>
      <c r="H4370" s="155"/>
      <c r="I4370" s="155"/>
      <c r="J4370" s="155"/>
      <c r="K4370" s="155"/>
      <c r="L4370" s="155"/>
      <c r="M4370" s="155"/>
      <c r="N4370" s="155"/>
      <c r="O4370" s="155"/>
      <c r="P4370" s="155"/>
      <c r="Q4370" s="155"/>
      <c r="R4370" s="155"/>
      <c r="S4370" s="155"/>
      <c r="T4370" s="155"/>
      <c r="U4370" s="155"/>
      <c r="V4370" s="155"/>
      <c r="W4370" s="155"/>
      <c r="X4370" s="155"/>
      <c r="Y4370" s="155"/>
      <c r="Z4370" s="155"/>
      <c r="AA4370" s="155"/>
      <c r="AB4370" s="155"/>
      <c r="AC4370" s="155"/>
      <c r="AD4370" s="155"/>
      <c r="AE4370" s="155"/>
      <c r="AF4370" s="155"/>
      <c r="AG4370" s="155"/>
    </row>
    <row r="4371" spans="1:33" x14ac:dyDescent="0.3">
      <c r="A4371" s="155"/>
      <c r="B4371" s="155"/>
      <c r="C4371" s="155"/>
      <c r="D4371" s="155"/>
      <c r="E4371" s="155"/>
      <c r="F4371" s="155"/>
      <c r="G4371" s="155"/>
      <c r="H4371" s="155"/>
      <c r="I4371" s="155"/>
      <c r="J4371" s="155"/>
      <c r="K4371" s="155"/>
      <c r="L4371" s="155"/>
      <c r="M4371" s="155"/>
      <c r="N4371" s="155"/>
      <c r="O4371" s="155"/>
      <c r="P4371" s="155"/>
      <c r="Q4371" s="155"/>
      <c r="R4371" s="155"/>
      <c r="S4371" s="155"/>
      <c r="T4371" s="155"/>
      <c r="U4371" s="155"/>
      <c r="V4371" s="155"/>
      <c r="W4371" s="155"/>
      <c r="X4371" s="155"/>
      <c r="Y4371" s="155"/>
      <c r="Z4371" s="155"/>
      <c r="AA4371" s="155"/>
      <c r="AB4371" s="155"/>
      <c r="AC4371" s="155"/>
      <c r="AD4371" s="155"/>
      <c r="AE4371" s="155"/>
      <c r="AF4371" s="155"/>
      <c r="AG4371" s="155"/>
    </row>
    <row r="4372" spans="1:33" x14ac:dyDescent="0.3">
      <c r="A4372" s="155"/>
      <c r="B4372" s="155"/>
      <c r="C4372" s="155"/>
      <c r="D4372" s="155"/>
      <c r="E4372" s="155"/>
      <c r="F4372" s="155"/>
      <c r="G4372" s="155"/>
      <c r="H4372" s="155"/>
      <c r="I4372" s="155"/>
      <c r="J4372" s="155"/>
      <c r="K4372" s="155"/>
      <c r="L4372" s="155"/>
      <c r="M4372" s="155"/>
      <c r="N4372" s="155"/>
      <c r="O4372" s="155"/>
      <c r="P4372" s="155"/>
      <c r="Q4372" s="155"/>
      <c r="R4372" s="155"/>
      <c r="S4372" s="155"/>
      <c r="T4372" s="155"/>
      <c r="U4372" s="155"/>
      <c r="V4372" s="155"/>
      <c r="W4372" s="155"/>
      <c r="X4372" s="155"/>
      <c r="Y4372" s="155"/>
      <c r="Z4372" s="155"/>
      <c r="AA4372" s="155"/>
      <c r="AB4372" s="155"/>
      <c r="AC4372" s="155"/>
      <c r="AD4372" s="155"/>
      <c r="AE4372" s="155"/>
      <c r="AF4372" s="155"/>
      <c r="AG4372" s="155"/>
    </row>
    <row r="4373" spans="1:33" x14ac:dyDescent="0.3">
      <c r="A4373" s="155"/>
      <c r="B4373" s="155"/>
      <c r="C4373" s="155"/>
      <c r="D4373" s="155"/>
      <c r="E4373" s="155"/>
      <c r="F4373" s="155"/>
      <c r="G4373" s="155"/>
      <c r="H4373" s="155"/>
      <c r="I4373" s="155"/>
      <c r="J4373" s="155"/>
      <c r="K4373" s="155"/>
      <c r="L4373" s="155"/>
      <c r="M4373" s="155"/>
      <c r="N4373" s="155"/>
      <c r="O4373" s="155"/>
      <c r="P4373" s="155"/>
      <c r="Q4373" s="155"/>
      <c r="R4373" s="155"/>
      <c r="S4373" s="155"/>
      <c r="T4373" s="155"/>
      <c r="U4373" s="155"/>
      <c r="V4373" s="155"/>
      <c r="W4373" s="155"/>
      <c r="X4373" s="155"/>
      <c r="Y4373" s="155"/>
      <c r="Z4373" s="155"/>
      <c r="AA4373" s="155"/>
      <c r="AB4373" s="155"/>
      <c r="AC4373" s="155"/>
      <c r="AD4373" s="155"/>
      <c r="AE4373" s="155"/>
      <c r="AF4373" s="155"/>
      <c r="AG4373" s="155"/>
    </row>
    <row r="4374" spans="1:33" x14ac:dyDescent="0.3">
      <c r="A4374" s="155"/>
      <c r="B4374" s="155"/>
      <c r="C4374" s="155"/>
      <c r="D4374" s="155"/>
      <c r="E4374" s="155"/>
      <c r="F4374" s="155"/>
      <c r="G4374" s="155"/>
      <c r="H4374" s="155"/>
      <c r="I4374" s="155"/>
      <c r="J4374" s="155"/>
      <c r="K4374" s="155"/>
      <c r="L4374" s="155"/>
      <c r="M4374" s="155"/>
      <c r="N4374" s="155"/>
      <c r="O4374" s="155"/>
      <c r="P4374" s="155"/>
      <c r="Q4374" s="155"/>
      <c r="R4374" s="155"/>
      <c r="S4374" s="155"/>
      <c r="T4374" s="155"/>
      <c r="U4374" s="155"/>
      <c r="V4374" s="155"/>
      <c r="W4374" s="155"/>
      <c r="X4374" s="155"/>
      <c r="Y4374" s="155"/>
      <c r="Z4374" s="155"/>
      <c r="AA4374" s="155"/>
      <c r="AB4374" s="155"/>
      <c r="AC4374" s="155"/>
      <c r="AD4374" s="155"/>
      <c r="AE4374" s="155"/>
      <c r="AF4374" s="155"/>
      <c r="AG4374" s="155"/>
    </row>
    <row r="4375" spans="1:33" x14ac:dyDescent="0.3">
      <c r="A4375" s="155"/>
      <c r="B4375" s="155"/>
      <c r="C4375" s="155"/>
      <c r="D4375" s="155"/>
      <c r="E4375" s="155"/>
      <c r="F4375" s="155"/>
      <c r="G4375" s="155"/>
      <c r="H4375" s="155"/>
      <c r="I4375" s="155"/>
      <c r="J4375" s="155"/>
      <c r="K4375" s="155"/>
      <c r="L4375" s="155"/>
      <c r="M4375" s="155"/>
      <c r="N4375" s="155"/>
      <c r="O4375" s="155"/>
      <c r="P4375" s="155"/>
      <c r="Q4375" s="155"/>
      <c r="R4375" s="155"/>
      <c r="S4375" s="155"/>
      <c r="T4375" s="155"/>
      <c r="U4375" s="155"/>
      <c r="V4375" s="155"/>
      <c r="W4375" s="155"/>
      <c r="X4375" s="155"/>
      <c r="Y4375" s="155"/>
      <c r="Z4375" s="155"/>
      <c r="AA4375" s="155"/>
      <c r="AB4375" s="155"/>
      <c r="AC4375" s="155"/>
      <c r="AD4375" s="155"/>
      <c r="AE4375" s="155"/>
      <c r="AF4375" s="155"/>
      <c r="AG4375" s="155"/>
    </row>
    <row r="4376" spans="1:33" x14ac:dyDescent="0.3">
      <c r="A4376" s="155"/>
      <c r="B4376" s="155"/>
      <c r="C4376" s="155"/>
      <c r="D4376" s="155"/>
      <c r="E4376" s="155"/>
      <c r="F4376" s="155"/>
      <c r="G4376" s="155"/>
      <c r="H4376" s="155"/>
      <c r="I4376" s="155"/>
      <c r="J4376" s="155"/>
      <c r="K4376" s="155"/>
      <c r="L4376" s="155"/>
      <c r="M4376" s="155"/>
      <c r="N4376" s="155"/>
      <c r="O4376" s="155"/>
      <c r="P4376" s="155"/>
      <c r="Q4376" s="155"/>
      <c r="R4376" s="155"/>
      <c r="S4376" s="155"/>
      <c r="T4376" s="155"/>
      <c r="U4376" s="155"/>
      <c r="V4376" s="155"/>
      <c r="W4376" s="155"/>
      <c r="X4376" s="155"/>
      <c r="Y4376" s="155"/>
      <c r="Z4376" s="155"/>
      <c r="AA4376" s="155"/>
      <c r="AB4376" s="155"/>
      <c r="AC4376" s="155"/>
      <c r="AD4376" s="155"/>
      <c r="AE4376" s="155"/>
      <c r="AF4376" s="155"/>
      <c r="AG4376" s="155"/>
    </row>
    <row r="4377" spans="1:33" x14ac:dyDescent="0.3">
      <c r="A4377" s="155"/>
      <c r="B4377" s="155"/>
      <c r="C4377" s="155"/>
      <c r="D4377" s="155"/>
      <c r="E4377" s="155"/>
      <c r="F4377" s="155"/>
      <c r="G4377" s="155"/>
      <c r="H4377" s="155"/>
      <c r="I4377" s="155"/>
      <c r="J4377" s="155"/>
      <c r="K4377" s="155"/>
      <c r="L4377" s="155"/>
      <c r="M4377" s="155"/>
      <c r="N4377" s="155"/>
      <c r="O4377" s="155"/>
      <c r="P4377" s="155"/>
      <c r="Q4377" s="155"/>
      <c r="R4377" s="155"/>
      <c r="S4377" s="155"/>
      <c r="T4377" s="155"/>
      <c r="U4377" s="155"/>
      <c r="V4377" s="155"/>
      <c r="W4377" s="155"/>
      <c r="X4377" s="155"/>
      <c r="Y4377" s="155"/>
      <c r="Z4377" s="155"/>
      <c r="AA4377" s="155"/>
      <c r="AB4377" s="155"/>
      <c r="AC4377" s="155"/>
      <c r="AD4377" s="155"/>
      <c r="AE4377" s="155"/>
      <c r="AF4377" s="155"/>
      <c r="AG4377" s="155"/>
    </row>
    <row r="4378" spans="1:33" x14ac:dyDescent="0.3">
      <c r="A4378" s="155"/>
      <c r="B4378" s="155"/>
      <c r="C4378" s="155"/>
      <c r="D4378" s="155"/>
      <c r="E4378" s="155"/>
      <c r="F4378" s="155"/>
      <c r="G4378" s="155"/>
      <c r="H4378" s="155"/>
      <c r="I4378" s="155"/>
      <c r="J4378" s="155"/>
      <c r="K4378" s="155"/>
      <c r="L4378" s="155"/>
      <c r="M4378" s="155"/>
      <c r="N4378" s="155"/>
      <c r="O4378" s="155"/>
      <c r="P4378" s="155"/>
      <c r="Q4378" s="155"/>
      <c r="R4378" s="155"/>
      <c r="S4378" s="155"/>
      <c r="T4378" s="155"/>
      <c r="U4378" s="155"/>
      <c r="V4378" s="155"/>
      <c r="W4378" s="155"/>
      <c r="X4378" s="155"/>
      <c r="Y4378" s="155"/>
      <c r="Z4378" s="155"/>
      <c r="AA4378" s="155"/>
      <c r="AB4378" s="155"/>
      <c r="AC4378" s="155"/>
      <c r="AD4378" s="155"/>
      <c r="AE4378" s="155"/>
      <c r="AF4378" s="155"/>
      <c r="AG4378" s="155"/>
    </row>
    <row r="4379" spans="1:33" x14ac:dyDescent="0.3">
      <c r="A4379" s="155"/>
      <c r="B4379" s="155"/>
      <c r="C4379" s="155"/>
      <c r="D4379" s="155"/>
      <c r="E4379" s="155"/>
      <c r="F4379" s="155"/>
      <c r="G4379" s="155"/>
      <c r="H4379" s="155"/>
      <c r="I4379" s="155"/>
      <c r="J4379" s="155"/>
      <c r="K4379" s="155"/>
      <c r="L4379" s="155"/>
      <c r="M4379" s="155"/>
      <c r="N4379" s="155"/>
      <c r="O4379" s="155"/>
      <c r="P4379" s="155"/>
      <c r="Q4379" s="155"/>
      <c r="R4379" s="155"/>
      <c r="S4379" s="155"/>
      <c r="T4379" s="155"/>
      <c r="U4379" s="155"/>
      <c r="V4379" s="155"/>
      <c r="W4379" s="155"/>
      <c r="X4379" s="155"/>
      <c r="Y4379" s="155"/>
      <c r="Z4379" s="155"/>
      <c r="AA4379" s="155"/>
      <c r="AB4379" s="155"/>
      <c r="AC4379" s="155"/>
      <c r="AD4379" s="155"/>
      <c r="AE4379" s="155"/>
      <c r="AF4379" s="155"/>
      <c r="AG4379" s="155"/>
    </row>
    <row r="4380" spans="1:33" x14ac:dyDescent="0.3">
      <c r="A4380" s="155"/>
      <c r="B4380" s="155"/>
      <c r="C4380" s="155"/>
      <c r="D4380" s="155"/>
      <c r="E4380" s="155"/>
      <c r="F4380" s="155"/>
      <c r="G4380" s="155"/>
      <c r="H4380" s="155"/>
      <c r="I4380" s="155"/>
      <c r="J4380" s="155"/>
      <c r="K4380" s="155"/>
      <c r="L4380" s="155"/>
      <c r="M4380" s="155"/>
      <c r="N4380" s="155"/>
      <c r="O4380" s="155"/>
      <c r="P4380" s="155"/>
      <c r="Q4380" s="155"/>
      <c r="R4380" s="155"/>
      <c r="S4380" s="155"/>
      <c r="T4380" s="155"/>
      <c r="U4380" s="155"/>
      <c r="V4380" s="155"/>
      <c r="W4380" s="155"/>
      <c r="X4380" s="155"/>
      <c r="Y4380" s="155"/>
      <c r="Z4380" s="155"/>
      <c r="AA4380" s="155"/>
      <c r="AB4380" s="155"/>
      <c r="AC4380" s="155"/>
      <c r="AD4380" s="155"/>
      <c r="AE4380" s="155"/>
      <c r="AF4380" s="155"/>
      <c r="AG4380" s="155"/>
    </row>
    <row r="4381" spans="1:33" x14ac:dyDescent="0.3">
      <c r="A4381" s="155"/>
      <c r="B4381" s="155"/>
      <c r="C4381" s="155"/>
      <c r="D4381" s="155"/>
      <c r="E4381" s="155"/>
      <c r="F4381" s="155"/>
      <c r="G4381" s="155"/>
      <c r="H4381" s="155"/>
      <c r="I4381" s="155"/>
      <c r="J4381" s="155"/>
      <c r="K4381" s="155"/>
      <c r="L4381" s="155"/>
      <c r="M4381" s="155"/>
      <c r="N4381" s="155"/>
      <c r="O4381" s="155"/>
      <c r="P4381" s="155"/>
      <c r="Q4381" s="155"/>
      <c r="R4381" s="155"/>
      <c r="S4381" s="155"/>
      <c r="T4381" s="155"/>
      <c r="U4381" s="155"/>
      <c r="V4381" s="155"/>
      <c r="W4381" s="155"/>
      <c r="X4381" s="155"/>
      <c r="Y4381" s="155"/>
      <c r="Z4381" s="155"/>
      <c r="AA4381" s="155"/>
      <c r="AB4381" s="155"/>
      <c r="AC4381" s="155"/>
      <c r="AD4381" s="155"/>
      <c r="AE4381" s="155"/>
      <c r="AF4381" s="155"/>
      <c r="AG4381" s="155"/>
    </row>
    <row r="4382" spans="1:33" x14ac:dyDescent="0.3">
      <c r="A4382" s="155"/>
      <c r="B4382" s="155"/>
      <c r="C4382" s="155"/>
      <c r="D4382" s="155"/>
      <c r="E4382" s="155"/>
      <c r="F4382" s="155"/>
      <c r="G4382" s="155"/>
      <c r="H4382" s="155"/>
      <c r="I4382" s="155"/>
      <c r="J4382" s="155"/>
      <c r="K4382" s="155"/>
      <c r="L4382" s="155"/>
      <c r="M4382" s="155"/>
      <c r="N4382" s="155"/>
      <c r="O4382" s="155"/>
      <c r="P4382" s="155"/>
      <c r="Q4382" s="155"/>
      <c r="R4382" s="155"/>
      <c r="S4382" s="155"/>
      <c r="T4382" s="155"/>
      <c r="U4382" s="155"/>
      <c r="V4382" s="155"/>
      <c r="W4382" s="155"/>
      <c r="X4382" s="155"/>
      <c r="Y4382" s="155"/>
      <c r="Z4382" s="155"/>
      <c r="AA4382" s="155"/>
      <c r="AB4382" s="155"/>
      <c r="AC4382" s="155"/>
      <c r="AD4382" s="155"/>
      <c r="AE4382" s="155"/>
      <c r="AF4382" s="155"/>
      <c r="AG4382" s="155"/>
    </row>
    <row r="4383" spans="1:33" x14ac:dyDescent="0.3">
      <c r="A4383" s="155"/>
      <c r="B4383" s="155"/>
      <c r="C4383" s="155"/>
      <c r="D4383" s="155"/>
      <c r="E4383" s="155"/>
      <c r="F4383" s="155"/>
      <c r="G4383" s="155"/>
      <c r="H4383" s="155"/>
      <c r="I4383" s="155"/>
      <c r="J4383" s="155"/>
      <c r="K4383" s="155"/>
      <c r="L4383" s="155"/>
      <c r="M4383" s="155"/>
      <c r="N4383" s="155"/>
      <c r="O4383" s="155"/>
      <c r="P4383" s="155"/>
      <c r="Q4383" s="155"/>
      <c r="R4383" s="155"/>
      <c r="S4383" s="155"/>
      <c r="T4383" s="155"/>
      <c r="U4383" s="155"/>
      <c r="V4383" s="155"/>
      <c r="W4383" s="155"/>
      <c r="X4383" s="155"/>
      <c r="Y4383" s="155"/>
      <c r="Z4383" s="155"/>
      <c r="AA4383" s="155"/>
      <c r="AB4383" s="155"/>
      <c r="AC4383" s="155"/>
      <c r="AD4383" s="155"/>
      <c r="AE4383" s="155"/>
      <c r="AF4383" s="155"/>
      <c r="AG4383" s="155"/>
    </row>
    <row r="4384" spans="1:33" x14ac:dyDescent="0.3">
      <c r="A4384" s="155"/>
      <c r="B4384" s="155"/>
      <c r="C4384" s="155"/>
      <c r="D4384" s="155"/>
      <c r="E4384" s="155"/>
      <c r="F4384" s="155"/>
      <c r="G4384" s="155"/>
      <c r="H4384" s="155"/>
      <c r="I4384" s="155"/>
      <c r="J4384" s="155"/>
      <c r="K4384" s="155"/>
      <c r="L4384" s="155"/>
      <c r="M4384" s="155"/>
      <c r="N4384" s="155"/>
      <c r="O4384" s="155"/>
      <c r="P4384" s="155"/>
      <c r="Q4384" s="155"/>
      <c r="R4384" s="155"/>
      <c r="S4384" s="155"/>
      <c r="T4384" s="155"/>
      <c r="U4384" s="155"/>
      <c r="V4384" s="155"/>
      <c r="W4384" s="155"/>
      <c r="X4384" s="155"/>
      <c r="Y4384" s="155"/>
      <c r="Z4384" s="155"/>
      <c r="AA4384" s="155"/>
      <c r="AB4384" s="155"/>
      <c r="AC4384" s="155"/>
      <c r="AD4384" s="155"/>
      <c r="AE4384" s="155"/>
      <c r="AF4384" s="155"/>
      <c r="AG4384" s="155"/>
    </row>
    <row r="4385" spans="1:33" x14ac:dyDescent="0.3">
      <c r="A4385" s="155"/>
      <c r="B4385" s="155"/>
      <c r="C4385" s="155"/>
      <c r="D4385" s="155"/>
      <c r="E4385" s="155"/>
      <c r="F4385" s="155"/>
      <c r="G4385" s="155"/>
      <c r="H4385" s="155"/>
      <c r="I4385" s="155"/>
      <c r="J4385" s="155"/>
      <c r="K4385" s="155"/>
      <c r="L4385" s="155"/>
      <c r="M4385" s="155"/>
      <c r="N4385" s="155"/>
      <c r="O4385" s="155"/>
      <c r="P4385" s="155"/>
      <c r="Q4385" s="155"/>
      <c r="R4385" s="155"/>
      <c r="S4385" s="155"/>
      <c r="T4385" s="155"/>
      <c r="U4385" s="155"/>
      <c r="V4385" s="155"/>
      <c r="W4385" s="155"/>
      <c r="X4385" s="155"/>
      <c r="Y4385" s="155"/>
      <c r="Z4385" s="155"/>
      <c r="AA4385" s="155"/>
      <c r="AB4385" s="155"/>
      <c r="AC4385" s="155"/>
      <c r="AD4385" s="155"/>
      <c r="AE4385" s="155"/>
      <c r="AF4385" s="155"/>
      <c r="AG4385" s="155"/>
    </row>
    <row r="4386" spans="1:33" x14ac:dyDescent="0.3">
      <c r="A4386" s="155"/>
      <c r="B4386" s="155"/>
      <c r="C4386" s="155"/>
      <c r="D4386" s="155"/>
      <c r="E4386" s="155"/>
      <c r="F4386" s="155"/>
      <c r="G4386" s="155"/>
      <c r="H4386" s="155"/>
      <c r="I4386" s="155"/>
      <c r="J4386" s="155"/>
      <c r="K4386" s="155"/>
      <c r="L4386" s="155"/>
      <c r="M4386" s="155"/>
      <c r="N4386" s="155"/>
      <c r="O4386" s="155"/>
      <c r="P4386" s="155"/>
      <c r="Q4386" s="155"/>
      <c r="R4386" s="155"/>
      <c r="S4386" s="155"/>
      <c r="T4386" s="155"/>
      <c r="U4386" s="155"/>
      <c r="V4386" s="155"/>
      <c r="W4386" s="155"/>
      <c r="X4386" s="155"/>
      <c r="Y4386" s="155"/>
      <c r="Z4386" s="155"/>
      <c r="AA4386" s="155"/>
      <c r="AB4386" s="155"/>
      <c r="AC4386" s="155"/>
      <c r="AD4386" s="155"/>
      <c r="AE4386" s="155"/>
      <c r="AF4386" s="155"/>
      <c r="AG4386" s="155"/>
    </row>
    <row r="4387" spans="1:33" x14ac:dyDescent="0.3">
      <c r="A4387" s="155"/>
      <c r="B4387" s="155"/>
      <c r="C4387" s="155"/>
      <c r="D4387" s="155"/>
      <c r="E4387" s="155"/>
      <c r="F4387" s="155"/>
      <c r="G4387" s="155"/>
      <c r="H4387" s="155"/>
      <c r="I4387" s="155"/>
      <c r="J4387" s="155"/>
      <c r="K4387" s="155"/>
      <c r="L4387" s="155"/>
      <c r="M4387" s="155"/>
      <c r="N4387" s="155"/>
      <c r="O4387" s="155"/>
      <c r="P4387" s="155"/>
      <c r="Q4387" s="155"/>
      <c r="R4387" s="155"/>
      <c r="S4387" s="155"/>
      <c r="T4387" s="155"/>
      <c r="U4387" s="155"/>
      <c r="V4387" s="155"/>
      <c r="W4387" s="155"/>
      <c r="X4387" s="155"/>
      <c r="Y4387" s="155"/>
      <c r="Z4387" s="155"/>
      <c r="AA4387" s="155"/>
      <c r="AB4387" s="155"/>
      <c r="AC4387" s="155"/>
      <c r="AD4387" s="155"/>
      <c r="AE4387" s="155"/>
      <c r="AF4387" s="155"/>
      <c r="AG4387" s="155"/>
    </row>
    <row r="4388" spans="1:33" x14ac:dyDescent="0.3">
      <c r="A4388" s="155"/>
      <c r="B4388" s="155"/>
      <c r="C4388" s="155"/>
      <c r="D4388" s="155"/>
      <c r="E4388" s="155"/>
      <c r="F4388" s="155"/>
      <c r="G4388" s="155"/>
      <c r="H4388" s="155"/>
      <c r="I4388" s="155"/>
      <c r="J4388" s="155"/>
      <c r="K4388" s="155"/>
      <c r="L4388" s="155"/>
      <c r="M4388" s="155"/>
      <c r="N4388" s="155"/>
      <c r="O4388" s="155"/>
      <c r="P4388" s="155"/>
      <c r="Q4388" s="155"/>
      <c r="R4388" s="155"/>
      <c r="S4388" s="155"/>
      <c r="T4388" s="155"/>
      <c r="U4388" s="155"/>
      <c r="V4388" s="155"/>
      <c r="W4388" s="155"/>
      <c r="X4388" s="155"/>
      <c r="Y4388" s="155"/>
      <c r="Z4388" s="155"/>
      <c r="AA4388" s="155"/>
      <c r="AB4388" s="155"/>
      <c r="AC4388" s="155"/>
      <c r="AD4388" s="155"/>
      <c r="AE4388" s="155"/>
      <c r="AF4388" s="155"/>
      <c r="AG4388" s="155"/>
    </row>
    <row r="4389" spans="1:33" x14ac:dyDescent="0.3">
      <c r="A4389" s="155"/>
      <c r="B4389" s="155"/>
      <c r="C4389" s="155"/>
      <c r="D4389" s="155"/>
      <c r="E4389" s="155"/>
      <c r="F4389" s="155"/>
      <c r="G4389" s="155"/>
      <c r="H4389" s="155"/>
      <c r="I4389" s="155"/>
      <c r="J4389" s="155"/>
      <c r="K4389" s="155"/>
      <c r="L4389" s="155"/>
      <c r="M4389" s="155"/>
      <c r="N4389" s="155"/>
      <c r="O4389" s="155"/>
      <c r="P4389" s="155"/>
      <c r="Q4389" s="155"/>
      <c r="R4389" s="155"/>
      <c r="S4389" s="155"/>
      <c r="T4389" s="155"/>
      <c r="U4389" s="155"/>
      <c r="V4389" s="155"/>
      <c r="W4389" s="155"/>
      <c r="X4389" s="155"/>
      <c r="Y4389" s="155"/>
      <c r="Z4389" s="155"/>
      <c r="AA4389" s="155"/>
      <c r="AB4389" s="155"/>
      <c r="AC4389" s="155"/>
      <c r="AD4389" s="155"/>
      <c r="AE4389" s="155"/>
      <c r="AF4389" s="155"/>
      <c r="AG4389" s="155"/>
    </row>
    <row r="4390" spans="1:33" x14ac:dyDescent="0.3">
      <c r="A4390" s="155"/>
      <c r="B4390" s="155"/>
      <c r="C4390" s="155"/>
      <c r="D4390" s="155"/>
      <c r="E4390" s="155"/>
      <c r="F4390" s="155"/>
      <c r="G4390" s="155"/>
      <c r="H4390" s="155"/>
      <c r="I4390" s="155"/>
      <c r="J4390" s="155"/>
      <c r="K4390" s="155"/>
      <c r="L4390" s="155"/>
      <c r="M4390" s="155"/>
      <c r="N4390" s="155"/>
      <c r="O4390" s="155"/>
      <c r="P4390" s="155"/>
      <c r="Q4390" s="155"/>
      <c r="R4390" s="155"/>
      <c r="S4390" s="155"/>
      <c r="T4390" s="155"/>
      <c r="U4390" s="155"/>
      <c r="V4390" s="155"/>
      <c r="W4390" s="155"/>
      <c r="X4390" s="155"/>
      <c r="Y4390" s="155"/>
      <c r="Z4390" s="155"/>
      <c r="AA4390" s="155"/>
      <c r="AB4390" s="155"/>
      <c r="AC4390" s="155"/>
      <c r="AD4390" s="155"/>
      <c r="AE4390" s="155"/>
      <c r="AF4390" s="155"/>
      <c r="AG4390" s="155"/>
    </row>
    <row r="4391" spans="1:33" x14ac:dyDescent="0.3">
      <c r="A4391" s="155"/>
      <c r="B4391" s="155"/>
      <c r="C4391" s="155"/>
      <c r="D4391" s="155"/>
      <c r="E4391" s="155"/>
      <c r="F4391" s="155"/>
      <c r="G4391" s="155"/>
      <c r="H4391" s="155"/>
      <c r="I4391" s="155"/>
      <c r="J4391" s="155"/>
      <c r="K4391" s="155"/>
      <c r="L4391" s="155"/>
      <c r="M4391" s="155"/>
      <c r="N4391" s="155"/>
      <c r="O4391" s="155"/>
      <c r="P4391" s="155"/>
      <c r="Q4391" s="155"/>
      <c r="R4391" s="155"/>
      <c r="S4391" s="155"/>
      <c r="T4391" s="155"/>
      <c r="U4391" s="155"/>
      <c r="V4391" s="155"/>
      <c r="W4391" s="155"/>
      <c r="X4391" s="155"/>
      <c r="Y4391" s="155"/>
      <c r="Z4391" s="155"/>
      <c r="AA4391" s="155"/>
      <c r="AB4391" s="155"/>
      <c r="AC4391" s="155"/>
      <c r="AD4391" s="155"/>
      <c r="AE4391" s="155"/>
      <c r="AF4391" s="155"/>
      <c r="AG4391" s="155"/>
    </row>
    <row r="4392" spans="1:33" x14ac:dyDescent="0.3">
      <c r="A4392" s="155"/>
      <c r="B4392" s="155"/>
      <c r="C4392" s="155"/>
      <c r="D4392" s="155"/>
      <c r="E4392" s="155"/>
      <c r="F4392" s="155"/>
      <c r="G4392" s="155"/>
      <c r="H4392" s="155"/>
      <c r="I4392" s="155"/>
      <c r="J4392" s="155"/>
      <c r="K4392" s="155"/>
      <c r="L4392" s="155"/>
      <c r="M4392" s="155"/>
      <c r="N4392" s="155"/>
      <c r="O4392" s="155"/>
      <c r="P4392" s="155"/>
      <c r="Q4392" s="155"/>
      <c r="R4392" s="155"/>
      <c r="S4392" s="155"/>
      <c r="T4392" s="155"/>
      <c r="U4392" s="155"/>
      <c r="V4392" s="155"/>
      <c r="W4392" s="155"/>
      <c r="X4392" s="155"/>
      <c r="Y4392" s="155"/>
      <c r="Z4392" s="155"/>
      <c r="AA4392" s="155"/>
      <c r="AB4392" s="155"/>
      <c r="AC4392" s="155"/>
      <c r="AD4392" s="155"/>
      <c r="AE4392" s="155"/>
      <c r="AF4392" s="155"/>
      <c r="AG4392" s="155"/>
    </row>
    <row r="4393" spans="1:33" x14ac:dyDescent="0.3">
      <c r="A4393" s="155"/>
      <c r="B4393" s="155"/>
      <c r="C4393" s="155"/>
      <c r="D4393" s="155"/>
      <c r="E4393" s="155"/>
      <c r="F4393" s="155"/>
      <c r="G4393" s="155"/>
      <c r="H4393" s="155"/>
      <c r="I4393" s="155"/>
      <c r="J4393" s="155"/>
      <c r="K4393" s="155"/>
      <c r="L4393" s="155"/>
      <c r="M4393" s="155"/>
      <c r="N4393" s="155"/>
      <c r="O4393" s="155"/>
      <c r="P4393" s="155"/>
      <c r="Q4393" s="155"/>
      <c r="R4393" s="155"/>
      <c r="S4393" s="155"/>
      <c r="T4393" s="155"/>
      <c r="U4393" s="155"/>
      <c r="V4393" s="155"/>
      <c r="W4393" s="155"/>
      <c r="X4393" s="155"/>
      <c r="Y4393" s="155"/>
      <c r="Z4393" s="155"/>
      <c r="AA4393" s="155"/>
      <c r="AB4393" s="155"/>
      <c r="AC4393" s="155"/>
      <c r="AD4393" s="155"/>
      <c r="AE4393" s="155"/>
      <c r="AF4393" s="155"/>
      <c r="AG4393" s="155"/>
    </row>
    <row r="4394" spans="1:33" x14ac:dyDescent="0.3">
      <c r="A4394" s="155"/>
      <c r="B4394" s="155"/>
      <c r="C4394" s="155"/>
      <c r="D4394" s="155"/>
      <c r="E4394" s="155"/>
      <c r="F4394" s="155"/>
      <c r="G4394" s="155"/>
      <c r="H4394" s="155"/>
      <c r="I4394" s="155"/>
      <c r="J4394" s="155"/>
      <c r="K4394" s="155"/>
      <c r="L4394" s="155"/>
      <c r="M4394" s="155"/>
      <c r="N4394" s="155"/>
      <c r="O4394" s="155"/>
      <c r="P4394" s="155"/>
      <c r="Q4394" s="155"/>
      <c r="R4394" s="155"/>
      <c r="S4394" s="155"/>
      <c r="T4394" s="155"/>
      <c r="U4394" s="155"/>
      <c r="V4394" s="155"/>
      <c r="W4394" s="155"/>
      <c r="X4394" s="155"/>
      <c r="Y4394" s="155"/>
      <c r="Z4394" s="155"/>
      <c r="AA4394" s="155"/>
      <c r="AB4394" s="155"/>
      <c r="AC4394" s="155"/>
      <c r="AD4394" s="155"/>
      <c r="AE4394" s="155"/>
      <c r="AF4394" s="155"/>
      <c r="AG4394" s="155"/>
    </row>
    <row r="4395" spans="1:33" x14ac:dyDescent="0.3">
      <c r="A4395" s="155"/>
      <c r="B4395" s="155"/>
      <c r="C4395" s="155"/>
      <c r="D4395" s="155"/>
      <c r="E4395" s="155"/>
      <c r="F4395" s="155"/>
      <c r="G4395" s="155"/>
      <c r="H4395" s="155"/>
      <c r="I4395" s="155"/>
      <c r="J4395" s="155"/>
      <c r="K4395" s="155"/>
      <c r="L4395" s="155"/>
      <c r="M4395" s="155"/>
      <c r="N4395" s="155"/>
      <c r="O4395" s="155"/>
      <c r="P4395" s="155"/>
      <c r="Q4395" s="155"/>
      <c r="R4395" s="155"/>
      <c r="S4395" s="155"/>
      <c r="T4395" s="155"/>
      <c r="U4395" s="155"/>
      <c r="V4395" s="155"/>
      <c r="W4395" s="155"/>
      <c r="X4395" s="155"/>
      <c r="Y4395" s="155"/>
      <c r="Z4395" s="155"/>
      <c r="AA4395" s="155"/>
      <c r="AB4395" s="155"/>
      <c r="AC4395" s="155"/>
      <c r="AD4395" s="155"/>
      <c r="AE4395" s="155"/>
      <c r="AF4395" s="155"/>
      <c r="AG4395" s="155"/>
    </row>
    <row r="4396" spans="1:33" x14ac:dyDescent="0.3">
      <c r="A4396" s="155"/>
      <c r="B4396" s="155"/>
      <c r="C4396" s="155"/>
      <c r="D4396" s="155"/>
      <c r="E4396" s="155"/>
      <c r="F4396" s="155"/>
      <c r="G4396" s="155"/>
      <c r="H4396" s="155"/>
      <c r="I4396" s="155"/>
      <c r="J4396" s="155"/>
      <c r="K4396" s="155"/>
      <c r="L4396" s="155"/>
      <c r="M4396" s="155"/>
      <c r="N4396" s="155"/>
      <c r="O4396" s="155"/>
      <c r="P4396" s="155"/>
      <c r="Q4396" s="155"/>
      <c r="R4396" s="155"/>
      <c r="S4396" s="155"/>
      <c r="T4396" s="155"/>
      <c r="U4396" s="155"/>
      <c r="V4396" s="155"/>
      <c r="W4396" s="155"/>
      <c r="X4396" s="155"/>
      <c r="Y4396" s="155"/>
      <c r="Z4396" s="155"/>
      <c r="AA4396" s="155"/>
      <c r="AB4396" s="155"/>
      <c r="AC4396" s="155"/>
      <c r="AD4396" s="155"/>
      <c r="AE4396" s="155"/>
      <c r="AF4396" s="155"/>
      <c r="AG4396" s="155"/>
    </row>
    <row r="4397" spans="1:33" x14ac:dyDescent="0.3">
      <c r="A4397" s="155"/>
      <c r="B4397" s="155"/>
      <c r="C4397" s="155"/>
      <c r="D4397" s="155"/>
      <c r="E4397" s="155"/>
      <c r="F4397" s="155"/>
      <c r="G4397" s="155"/>
      <c r="H4397" s="155"/>
      <c r="I4397" s="155"/>
      <c r="J4397" s="155"/>
      <c r="K4397" s="155"/>
      <c r="L4397" s="155"/>
      <c r="M4397" s="155"/>
      <c r="N4397" s="155"/>
      <c r="O4397" s="155"/>
      <c r="P4397" s="155"/>
      <c r="Q4397" s="155"/>
      <c r="R4397" s="155"/>
      <c r="S4397" s="155"/>
      <c r="T4397" s="155"/>
      <c r="U4397" s="155"/>
      <c r="V4397" s="155"/>
      <c r="W4397" s="155"/>
      <c r="X4397" s="155"/>
      <c r="Y4397" s="155"/>
      <c r="Z4397" s="155"/>
      <c r="AA4397" s="155"/>
      <c r="AB4397" s="155"/>
      <c r="AC4397" s="155"/>
      <c r="AD4397" s="155"/>
      <c r="AE4397" s="155"/>
      <c r="AF4397" s="155"/>
      <c r="AG4397" s="155"/>
    </row>
    <row r="4398" spans="1:33" x14ac:dyDescent="0.3">
      <c r="A4398" s="155"/>
      <c r="B4398" s="155"/>
      <c r="C4398" s="155"/>
      <c r="D4398" s="155"/>
      <c r="E4398" s="155"/>
      <c r="F4398" s="155"/>
      <c r="G4398" s="155"/>
      <c r="H4398" s="155"/>
      <c r="I4398" s="155"/>
      <c r="J4398" s="155"/>
      <c r="K4398" s="155"/>
      <c r="L4398" s="155"/>
      <c r="M4398" s="155"/>
      <c r="N4398" s="155"/>
      <c r="O4398" s="155"/>
      <c r="P4398" s="155"/>
      <c r="Q4398" s="155"/>
      <c r="R4398" s="155"/>
      <c r="S4398" s="155"/>
      <c r="T4398" s="155"/>
      <c r="U4398" s="155"/>
      <c r="V4398" s="155"/>
      <c r="W4398" s="155"/>
      <c r="X4398" s="155"/>
      <c r="Y4398" s="155"/>
      <c r="Z4398" s="155"/>
      <c r="AA4398" s="155"/>
      <c r="AB4398" s="155"/>
      <c r="AC4398" s="155"/>
      <c r="AD4398" s="155"/>
      <c r="AE4398" s="155"/>
      <c r="AF4398" s="155"/>
      <c r="AG4398" s="155"/>
    </row>
    <row r="4399" spans="1:33" x14ac:dyDescent="0.3">
      <c r="A4399" s="155"/>
      <c r="B4399" s="155"/>
      <c r="C4399" s="155"/>
      <c r="D4399" s="155"/>
      <c r="E4399" s="155"/>
      <c r="F4399" s="155"/>
      <c r="G4399" s="155"/>
      <c r="H4399" s="155"/>
      <c r="I4399" s="155"/>
      <c r="J4399" s="155"/>
      <c r="K4399" s="155"/>
      <c r="L4399" s="155"/>
      <c r="M4399" s="155"/>
      <c r="N4399" s="155"/>
      <c r="O4399" s="155"/>
      <c r="P4399" s="155"/>
      <c r="Q4399" s="155"/>
      <c r="R4399" s="155"/>
      <c r="S4399" s="155"/>
      <c r="T4399" s="155"/>
      <c r="U4399" s="155"/>
      <c r="V4399" s="155"/>
      <c r="W4399" s="155"/>
      <c r="X4399" s="155"/>
      <c r="Y4399" s="155"/>
      <c r="Z4399" s="155"/>
      <c r="AA4399" s="155"/>
      <c r="AB4399" s="155"/>
      <c r="AC4399" s="155"/>
      <c r="AD4399" s="155"/>
      <c r="AE4399" s="155"/>
      <c r="AF4399" s="155"/>
      <c r="AG4399" s="155"/>
    </row>
    <row r="4400" spans="1:33" x14ac:dyDescent="0.3">
      <c r="A4400" s="155"/>
      <c r="B4400" s="155"/>
      <c r="C4400" s="155"/>
      <c r="D4400" s="155"/>
      <c r="E4400" s="155"/>
      <c r="F4400" s="155"/>
      <c r="G4400" s="155"/>
      <c r="H4400" s="155"/>
      <c r="I4400" s="155"/>
      <c r="J4400" s="155"/>
      <c r="K4400" s="155"/>
      <c r="L4400" s="155"/>
      <c r="M4400" s="155"/>
      <c r="N4400" s="155"/>
      <c r="O4400" s="155"/>
      <c r="P4400" s="155"/>
      <c r="Q4400" s="155"/>
      <c r="R4400" s="155"/>
      <c r="S4400" s="155"/>
      <c r="T4400" s="155"/>
      <c r="U4400" s="155"/>
      <c r="V4400" s="155"/>
      <c r="W4400" s="155"/>
      <c r="X4400" s="155"/>
      <c r="Y4400" s="155"/>
      <c r="Z4400" s="155"/>
      <c r="AA4400" s="155"/>
      <c r="AB4400" s="155"/>
      <c r="AC4400" s="155"/>
      <c r="AD4400" s="155"/>
      <c r="AE4400" s="155"/>
      <c r="AF4400" s="155"/>
      <c r="AG4400" s="155"/>
    </row>
    <row r="4401" spans="1:33" x14ac:dyDescent="0.3">
      <c r="A4401" s="155"/>
      <c r="B4401" s="155"/>
      <c r="C4401" s="155"/>
      <c r="D4401" s="155"/>
      <c r="E4401" s="155"/>
      <c r="F4401" s="155"/>
      <c r="G4401" s="155"/>
      <c r="H4401" s="155"/>
      <c r="I4401" s="155"/>
      <c r="J4401" s="155"/>
      <c r="K4401" s="155"/>
      <c r="L4401" s="155"/>
      <c r="M4401" s="155"/>
      <c r="N4401" s="155"/>
      <c r="O4401" s="155"/>
      <c r="P4401" s="155"/>
      <c r="Q4401" s="155"/>
      <c r="R4401" s="155"/>
      <c r="S4401" s="155"/>
      <c r="T4401" s="155"/>
      <c r="U4401" s="155"/>
      <c r="V4401" s="155"/>
      <c r="W4401" s="155"/>
      <c r="X4401" s="155"/>
      <c r="Y4401" s="155"/>
      <c r="Z4401" s="155"/>
      <c r="AA4401" s="155"/>
      <c r="AB4401" s="155"/>
      <c r="AC4401" s="155"/>
      <c r="AD4401" s="155"/>
      <c r="AE4401" s="155"/>
      <c r="AF4401" s="155"/>
      <c r="AG4401" s="155"/>
    </row>
    <row r="4402" spans="1:33" x14ac:dyDescent="0.3">
      <c r="A4402" s="155"/>
      <c r="B4402" s="155"/>
      <c r="C4402" s="155"/>
      <c r="D4402" s="155"/>
      <c r="E4402" s="155"/>
      <c r="F4402" s="155"/>
      <c r="G4402" s="155"/>
      <c r="H4402" s="155"/>
      <c r="I4402" s="155"/>
      <c r="J4402" s="155"/>
      <c r="K4402" s="155"/>
      <c r="L4402" s="155"/>
      <c r="M4402" s="155"/>
      <c r="N4402" s="155"/>
      <c r="O4402" s="155"/>
      <c r="P4402" s="155"/>
      <c r="Q4402" s="155"/>
      <c r="R4402" s="155"/>
      <c r="S4402" s="155"/>
      <c r="T4402" s="155"/>
      <c r="U4402" s="155"/>
      <c r="V4402" s="155"/>
      <c r="W4402" s="155"/>
      <c r="X4402" s="155"/>
      <c r="Y4402" s="155"/>
      <c r="Z4402" s="155"/>
      <c r="AA4402" s="155"/>
      <c r="AB4402" s="155"/>
      <c r="AC4402" s="155"/>
      <c r="AD4402" s="155"/>
      <c r="AE4402" s="155"/>
      <c r="AF4402" s="155"/>
      <c r="AG4402" s="155"/>
    </row>
    <row r="4403" spans="1:33" x14ac:dyDescent="0.3">
      <c r="A4403" s="155"/>
      <c r="B4403" s="155"/>
      <c r="C4403" s="155"/>
      <c r="D4403" s="155"/>
      <c r="E4403" s="155"/>
      <c r="F4403" s="155"/>
      <c r="G4403" s="155"/>
      <c r="H4403" s="155"/>
      <c r="I4403" s="155"/>
      <c r="J4403" s="155"/>
      <c r="K4403" s="155"/>
      <c r="L4403" s="155"/>
      <c r="M4403" s="155"/>
      <c r="N4403" s="155"/>
      <c r="O4403" s="155"/>
      <c r="P4403" s="155"/>
      <c r="Q4403" s="155"/>
      <c r="R4403" s="155"/>
      <c r="S4403" s="155"/>
      <c r="T4403" s="155"/>
      <c r="U4403" s="155"/>
      <c r="V4403" s="155"/>
      <c r="W4403" s="155"/>
      <c r="X4403" s="155"/>
      <c r="Y4403" s="155"/>
      <c r="Z4403" s="155"/>
      <c r="AA4403" s="155"/>
      <c r="AB4403" s="155"/>
      <c r="AC4403" s="155"/>
      <c r="AD4403" s="155"/>
      <c r="AE4403" s="155"/>
      <c r="AF4403" s="155"/>
      <c r="AG4403" s="155"/>
    </row>
    <row r="4404" spans="1:33" x14ac:dyDescent="0.3">
      <c r="A4404" s="155"/>
      <c r="B4404" s="155"/>
      <c r="C4404" s="155"/>
      <c r="D4404" s="155"/>
      <c r="E4404" s="155"/>
      <c r="F4404" s="155"/>
      <c r="G4404" s="155"/>
      <c r="H4404" s="155"/>
      <c r="I4404" s="155"/>
      <c r="J4404" s="155"/>
      <c r="K4404" s="155"/>
      <c r="L4404" s="155"/>
      <c r="M4404" s="155"/>
      <c r="N4404" s="155"/>
      <c r="O4404" s="155"/>
      <c r="P4404" s="155"/>
      <c r="Q4404" s="155"/>
      <c r="R4404" s="155"/>
      <c r="S4404" s="155"/>
      <c r="T4404" s="155"/>
      <c r="U4404" s="155"/>
      <c r="V4404" s="155"/>
      <c r="W4404" s="155"/>
      <c r="X4404" s="155"/>
      <c r="Y4404" s="155"/>
      <c r="Z4404" s="155"/>
      <c r="AA4404" s="155"/>
      <c r="AB4404" s="155"/>
      <c r="AC4404" s="155"/>
      <c r="AD4404" s="155"/>
      <c r="AE4404" s="155"/>
      <c r="AF4404" s="155"/>
      <c r="AG4404" s="155"/>
    </row>
    <row r="4405" spans="1:33" x14ac:dyDescent="0.3">
      <c r="A4405" s="155"/>
      <c r="B4405" s="155"/>
      <c r="C4405" s="155"/>
      <c r="D4405" s="155"/>
      <c r="E4405" s="155"/>
      <c r="F4405" s="155"/>
      <c r="G4405" s="155"/>
      <c r="H4405" s="155"/>
      <c r="I4405" s="155"/>
      <c r="J4405" s="155"/>
      <c r="K4405" s="155"/>
      <c r="L4405" s="155"/>
      <c r="M4405" s="155"/>
      <c r="N4405" s="155"/>
      <c r="O4405" s="155"/>
      <c r="P4405" s="155"/>
      <c r="Q4405" s="155"/>
      <c r="R4405" s="155"/>
      <c r="S4405" s="155"/>
      <c r="T4405" s="155"/>
      <c r="U4405" s="155"/>
      <c r="V4405" s="155"/>
      <c r="W4405" s="155"/>
      <c r="X4405" s="155"/>
      <c r="Y4405" s="155"/>
      <c r="Z4405" s="155"/>
      <c r="AA4405" s="155"/>
      <c r="AB4405" s="155"/>
      <c r="AC4405" s="155"/>
      <c r="AD4405" s="155"/>
      <c r="AE4405" s="155"/>
      <c r="AF4405" s="155"/>
      <c r="AG4405" s="155"/>
    </row>
    <row r="4406" spans="1:33" x14ac:dyDescent="0.3">
      <c r="A4406" s="155"/>
      <c r="B4406" s="155"/>
      <c r="C4406" s="155"/>
      <c r="D4406" s="155"/>
      <c r="E4406" s="155"/>
      <c r="F4406" s="155"/>
      <c r="G4406" s="155"/>
      <c r="H4406" s="155"/>
      <c r="I4406" s="155"/>
      <c r="J4406" s="155"/>
      <c r="K4406" s="155"/>
      <c r="L4406" s="155"/>
      <c r="M4406" s="155"/>
      <c r="N4406" s="155"/>
      <c r="O4406" s="155"/>
      <c r="P4406" s="155"/>
      <c r="Q4406" s="155"/>
      <c r="R4406" s="155"/>
      <c r="S4406" s="155"/>
      <c r="T4406" s="155"/>
      <c r="U4406" s="155"/>
      <c r="V4406" s="155"/>
      <c r="W4406" s="155"/>
      <c r="X4406" s="155"/>
      <c r="Y4406" s="155"/>
      <c r="Z4406" s="155"/>
      <c r="AA4406" s="155"/>
      <c r="AB4406" s="155"/>
      <c r="AC4406" s="155"/>
      <c r="AD4406" s="155"/>
      <c r="AE4406" s="155"/>
      <c r="AF4406" s="155"/>
      <c r="AG4406" s="155"/>
    </row>
    <row r="4407" spans="1:33" x14ac:dyDescent="0.3">
      <c r="A4407" s="155"/>
      <c r="B4407" s="155"/>
      <c r="C4407" s="155"/>
      <c r="D4407" s="155"/>
      <c r="E4407" s="155"/>
      <c r="F4407" s="155"/>
      <c r="G4407" s="155"/>
      <c r="H4407" s="155"/>
      <c r="I4407" s="155"/>
      <c r="J4407" s="155"/>
      <c r="K4407" s="155"/>
      <c r="L4407" s="155"/>
      <c r="M4407" s="155"/>
      <c r="N4407" s="155"/>
      <c r="O4407" s="155"/>
      <c r="P4407" s="155"/>
      <c r="Q4407" s="155"/>
      <c r="R4407" s="155"/>
      <c r="S4407" s="155"/>
      <c r="T4407" s="155"/>
      <c r="U4407" s="155"/>
      <c r="V4407" s="155"/>
      <c r="W4407" s="155"/>
      <c r="X4407" s="155"/>
      <c r="Y4407" s="155"/>
      <c r="Z4407" s="155"/>
      <c r="AA4407" s="155"/>
      <c r="AB4407" s="155"/>
      <c r="AC4407" s="155"/>
      <c r="AD4407" s="155"/>
      <c r="AE4407" s="155"/>
      <c r="AF4407" s="155"/>
      <c r="AG4407" s="155"/>
    </row>
    <row r="4408" spans="1:33" x14ac:dyDescent="0.3">
      <c r="A4408" s="155"/>
      <c r="B4408" s="155"/>
      <c r="C4408" s="155"/>
      <c r="D4408" s="155"/>
      <c r="E4408" s="155"/>
      <c r="F4408" s="155"/>
      <c r="G4408" s="155"/>
      <c r="H4408" s="155"/>
      <c r="I4408" s="155"/>
      <c r="J4408" s="155"/>
      <c r="K4408" s="155"/>
      <c r="L4408" s="155"/>
      <c r="M4408" s="155"/>
      <c r="N4408" s="155"/>
      <c r="O4408" s="155"/>
      <c r="P4408" s="155"/>
      <c r="Q4408" s="155"/>
      <c r="R4408" s="155"/>
      <c r="S4408" s="155"/>
      <c r="T4408" s="155"/>
      <c r="U4408" s="155"/>
      <c r="V4408" s="155"/>
      <c r="W4408" s="155"/>
      <c r="X4408" s="155"/>
      <c r="Y4408" s="155"/>
      <c r="Z4408" s="155"/>
      <c r="AA4408" s="155"/>
      <c r="AB4408" s="155"/>
      <c r="AC4408" s="155"/>
      <c r="AD4408" s="155"/>
      <c r="AE4408" s="155"/>
      <c r="AF4408" s="155"/>
      <c r="AG4408" s="155"/>
    </row>
    <row r="4409" spans="1:33" x14ac:dyDescent="0.3">
      <c r="A4409" s="155"/>
      <c r="B4409" s="155"/>
      <c r="C4409" s="155"/>
      <c r="D4409" s="155"/>
      <c r="E4409" s="155"/>
      <c r="F4409" s="155"/>
      <c r="G4409" s="155"/>
      <c r="H4409" s="155"/>
      <c r="I4409" s="155"/>
      <c r="J4409" s="155"/>
      <c r="K4409" s="155"/>
      <c r="L4409" s="155"/>
      <c r="M4409" s="155"/>
      <c r="N4409" s="155"/>
      <c r="O4409" s="155"/>
      <c r="P4409" s="155"/>
      <c r="Q4409" s="155"/>
      <c r="R4409" s="155"/>
      <c r="S4409" s="155"/>
      <c r="T4409" s="155"/>
      <c r="U4409" s="155"/>
      <c r="V4409" s="155"/>
      <c r="W4409" s="155"/>
      <c r="X4409" s="155"/>
      <c r="Y4409" s="155"/>
      <c r="Z4409" s="155"/>
      <c r="AA4409" s="155"/>
      <c r="AB4409" s="155"/>
      <c r="AC4409" s="155"/>
      <c r="AD4409" s="155"/>
      <c r="AE4409" s="155"/>
      <c r="AF4409" s="155"/>
      <c r="AG4409" s="155"/>
    </row>
    <row r="4410" spans="1:33" x14ac:dyDescent="0.3">
      <c r="A4410" s="155"/>
      <c r="B4410" s="155"/>
      <c r="C4410" s="155"/>
      <c r="D4410" s="155"/>
      <c r="E4410" s="155"/>
      <c r="F4410" s="155"/>
      <c r="G4410" s="155"/>
      <c r="H4410" s="155"/>
      <c r="I4410" s="155"/>
      <c r="J4410" s="155"/>
      <c r="K4410" s="155"/>
      <c r="L4410" s="155"/>
      <c r="M4410" s="155"/>
      <c r="N4410" s="155"/>
      <c r="O4410" s="155"/>
      <c r="P4410" s="155"/>
      <c r="Q4410" s="155"/>
      <c r="R4410" s="155"/>
      <c r="S4410" s="155"/>
      <c r="T4410" s="155"/>
      <c r="U4410" s="155"/>
      <c r="V4410" s="155"/>
      <c r="W4410" s="155"/>
      <c r="X4410" s="155"/>
      <c r="Y4410" s="155"/>
      <c r="Z4410" s="155"/>
      <c r="AA4410" s="155"/>
      <c r="AB4410" s="155"/>
      <c r="AC4410" s="155"/>
      <c r="AD4410" s="155"/>
      <c r="AE4410" s="155"/>
      <c r="AF4410" s="155"/>
      <c r="AG4410" s="155"/>
    </row>
    <row r="4411" spans="1:33" x14ac:dyDescent="0.3">
      <c r="A4411" s="155"/>
      <c r="B4411" s="155"/>
      <c r="C4411" s="155"/>
      <c r="D4411" s="155"/>
      <c r="E4411" s="155"/>
      <c r="F4411" s="155"/>
      <c r="G4411" s="155"/>
      <c r="H4411" s="155"/>
      <c r="I4411" s="155"/>
      <c r="J4411" s="155"/>
      <c r="K4411" s="155"/>
      <c r="L4411" s="155"/>
      <c r="M4411" s="155"/>
      <c r="N4411" s="155"/>
      <c r="O4411" s="155"/>
      <c r="P4411" s="155"/>
      <c r="Q4411" s="155"/>
      <c r="R4411" s="155"/>
      <c r="S4411" s="155"/>
      <c r="T4411" s="155"/>
      <c r="U4411" s="155"/>
      <c r="V4411" s="155"/>
      <c r="W4411" s="155"/>
      <c r="X4411" s="155"/>
      <c r="Y4411" s="155"/>
      <c r="Z4411" s="155"/>
      <c r="AA4411" s="155"/>
      <c r="AB4411" s="155"/>
      <c r="AC4411" s="155"/>
      <c r="AD4411" s="155"/>
      <c r="AE4411" s="155"/>
      <c r="AF4411" s="155"/>
      <c r="AG4411" s="155"/>
    </row>
    <row r="4412" spans="1:33" x14ac:dyDescent="0.3">
      <c r="A4412" s="155"/>
      <c r="B4412" s="155"/>
      <c r="C4412" s="155"/>
      <c r="D4412" s="155"/>
      <c r="E4412" s="155"/>
      <c r="F4412" s="155"/>
      <c r="G4412" s="155"/>
      <c r="H4412" s="155"/>
      <c r="I4412" s="155"/>
      <c r="J4412" s="155"/>
      <c r="K4412" s="155"/>
      <c r="L4412" s="155"/>
      <c r="M4412" s="155"/>
      <c r="N4412" s="155"/>
      <c r="O4412" s="155"/>
      <c r="P4412" s="155"/>
      <c r="Q4412" s="155"/>
      <c r="R4412" s="155"/>
      <c r="S4412" s="155"/>
      <c r="T4412" s="155"/>
      <c r="U4412" s="155"/>
      <c r="V4412" s="155"/>
      <c r="W4412" s="155"/>
      <c r="X4412" s="155"/>
      <c r="Y4412" s="155"/>
      <c r="Z4412" s="155"/>
      <c r="AA4412" s="155"/>
      <c r="AB4412" s="155"/>
      <c r="AC4412" s="155"/>
      <c r="AD4412" s="155"/>
      <c r="AE4412" s="155"/>
      <c r="AF4412" s="155"/>
      <c r="AG4412" s="155"/>
    </row>
    <row r="4413" spans="1:33" x14ac:dyDescent="0.3">
      <c r="A4413" s="155"/>
      <c r="B4413" s="155"/>
      <c r="C4413" s="155"/>
      <c r="D4413" s="155"/>
      <c r="E4413" s="155"/>
      <c r="F4413" s="155"/>
      <c r="G4413" s="155"/>
      <c r="H4413" s="155"/>
      <c r="I4413" s="155"/>
      <c r="J4413" s="155"/>
      <c r="K4413" s="155"/>
      <c r="L4413" s="155"/>
      <c r="M4413" s="155"/>
      <c r="N4413" s="155"/>
      <c r="O4413" s="155"/>
      <c r="P4413" s="155"/>
      <c r="Q4413" s="155"/>
      <c r="R4413" s="155"/>
      <c r="S4413" s="155"/>
      <c r="T4413" s="155"/>
      <c r="U4413" s="155"/>
      <c r="V4413" s="155"/>
      <c r="W4413" s="155"/>
      <c r="X4413" s="155"/>
      <c r="Y4413" s="155"/>
      <c r="Z4413" s="155"/>
      <c r="AA4413" s="155"/>
      <c r="AB4413" s="155"/>
      <c r="AC4413" s="155"/>
      <c r="AD4413" s="155"/>
      <c r="AE4413" s="155"/>
      <c r="AF4413" s="155"/>
      <c r="AG4413" s="155"/>
    </row>
    <row r="4414" spans="1:33" x14ac:dyDescent="0.3">
      <c r="A4414" s="155"/>
      <c r="B4414" s="155"/>
      <c r="C4414" s="155"/>
      <c r="D4414" s="155"/>
      <c r="E4414" s="155"/>
      <c r="F4414" s="155"/>
      <c r="G4414" s="155"/>
      <c r="H4414" s="155"/>
      <c r="I4414" s="155"/>
      <c r="J4414" s="155"/>
      <c r="K4414" s="155"/>
      <c r="L4414" s="155"/>
      <c r="M4414" s="155"/>
      <c r="N4414" s="155"/>
      <c r="O4414" s="155"/>
      <c r="P4414" s="155"/>
      <c r="Q4414" s="155"/>
      <c r="R4414" s="155"/>
      <c r="S4414" s="155"/>
      <c r="T4414" s="155"/>
      <c r="U4414" s="155"/>
      <c r="V4414" s="155"/>
      <c r="W4414" s="155"/>
      <c r="X4414" s="155"/>
      <c r="Y4414" s="155"/>
      <c r="Z4414" s="155"/>
      <c r="AA4414" s="155"/>
      <c r="AB4414" s="155"/>
      <c r="AC4414" s="155"/>
      <c r="AD4414" s="155"/>
      <c r="AE4414" s="155"/>
      <c r="AF4414" s="155"/>
      <c r="AG4414" s="155"/>
    </row>
    <row r="4415" spans="1:33" x14ac:dyDescent="0.3">
      <c r="A4415" s="155"/>
      <c r="B4415" s="155"/>
      <c r="C4415" s="155"/>
      <c r="D4415" s="155"/>
      <c r="E4415" s="155"/>
      <c r="F4415" s="155"/>
      <c r="G4415" s="155"/>
      <c r="H4415" s="155"/>
      <c r="I4415" s="155"/>
      <c r="J4415" s="155"/>
      <c r="K4415" s="155"/>
      <c r="L4415" s="155"/>
      <c r="M4415" s="155"/>
      <c r="N4415" s="155"/>
      <c r="O4415" s="155"/>
      <c r="P4415" s="155"/>
      <c r="Q4415" s="155"/>
      <c r="R4415" s="155"/>
      <c r="S4415" s="155"/>
      <c r="T4415" s="155"/>
      <c r="U4415" s="155"/>
      <c r="V4415" s="155"/>
      <c r="W4415" s="155"/>
      <c r="X4415" s="155"/>
      <c r="Y4415" s="155"/>
      <c r="Z4415" s="155"/>
      <c r="AA4415" s="155"/>
      <c r="AB4415" s="155"/>
      <c r="AC4415" s="155"/>
      <c r="AD4415" s="155"/>
      <c r="AE4415" s="155"/>
      <c r="AF4415" s="155"/>
      <c r="AG4415" s="155"/>
    </row>
    <row r="4416" spans="1:33" x14ac:dyDescent="0.3">
      <c r="A4416" s="155"/>
      <c r="B4416" s="155"/>
      <c r="C4416" s="155"/>
      <c r="D4416" s="155"/>
      <c r="E4416" s="155"/>
      <c r="F4416" s="155"/>
      <c r="G4416" s="155"/>
      <c r="H4416" s="155"/>
      <c r="I4416" s="155"/>
      <c r="J4416" s="155"/>
      <c r="K4416" s="155"/>
      <c r="L4416" s="155"/>
      <c r="M4416" s="155"/>
      <c r="N4416" s="155"/>
      <c r="O4416" s="155"/>
      <c r="P4416" s="155"/>
      <c r="Q4416" s="155"/>
      <c r="R4416" s="155"/>
      <c r="S4416" s="155"/>
      <c r="T4416" s="155"/>
      <c r="U4416" s="155"/>
      <c r="V4416" s="155"/>
      <c r="W4416" s="155"/>
      <c r="X4416" s="155"/>
      <c r="Y4416" s="155"/>
      <c r="Z4416" s="155"/>
      <c r="AA4416" s="155"/>
      <c r="AB4416" s="155"/>
      <c r="AC4416" s="155"/>
      <c r="AD4416" s="155"/>
      <c r="AE4416" s="155"/>
      <c r="AF4416" s="155"/>
      <c r="AG4416" s="155"/>
    </row>
    <row r="4417" spans="1:33" x14ac:dyDescent="0.3">
      <c r="A4417" s="155"/>
      <c r="B4417" s="155"/>
      <c r="C4417" s="155"/>
      <c r="D4417" s="155"/>
      <c r="E4417" s="155"/>
      <c r="F4417" s="155"/>
      <c r="G4417" s="155"/>
      <c r="H4417" s="155"/>
      <c r="I4417" s="155"/>
      <c r="J4417" s="155"/>
      <c r="K4417" s="155"/>
      <c r="L4417" s="155"/>
      <c r="M4417" s="155"/>
      <c r="N4417" s="155"/>
      <c r="O4417" s="155"/>
      <c r="P4417" s="155"/>
      <c r="Q4417" s="155"/>
      <c r="R4417" s="155"/>
      <c r="S4417" s="155"/>
      <c r="T4417" s="155"/>
      <c r="U4417" s="155"/>
      <c r="V4417" s="155"/>
      <c r="W4417" s="155"/>
      <c r="X4417" s="155"/>
      <c r="Y4417" s="155"/>
      <c r="Z4417" s="155"/>
      <c r="AA4417" s="155"/>
      <c r="AB4417" s="155"/>
      <c r="AC4417" s="155"/>
      <c r="AD4417" s="155"/>
      <c r="AE4417" s="155"/>
      <c r="AF4417" s="155"/>
      <c r="AG4417" s="155"/>
    </row>
    <row r="4418" spans="1:33" x14ac:dyDescent="0.3">
      <c r="A4418" s="155"/>
      <c r="B4418" s="155"/>
      <c r="C4418" s="155"/>
      <c r="D4418" s="155"/>
      <c r="E4418" s="155"/>
      <c r="F4418" s="155"/>
      <c r="G4418" s="155"/>
      <c r="H4418" s="155"/>
      <c r="I4418" s="155"/>
      <c r="J4418" s="155"/>
      <c r="K4418" s="155"/>
      <c r="L4418" s="155"/>
      <c r="M4418" s="155"/>
      <c r="N4418" s="155"/>
      <c r="O4418" s="155"/>
      <c r="P4418" s="155"/>
      <c r="Q4418" s="155"/>
      <c r="R4418" s="155"/>
      <c r="S4418" s="155"/>
      <c r="T4418" s="155"/>
      <c r="U4418" s="155"/>
      <c r="V4418" s="155"/>
      <c r="W4418" s="155"/>
      <c r="X4418" s="155"/>
      <c r="Y4418" s="155"/>
      <c r="Z4418" s="155"/>
      <c r="AA4418" s="155"/>
      <c r="AB4418" s="155"/>
      <c r="AC4418" s="155"/>
      <c r="AD4418" s="155"/>
      <c r="AE4418" s="155"/>
      <c r="AF4418" s="155"/>
      <c r="AG4418" s="155"/>
    </row>
    <row r="4419" spans="1:33" x14ac:dyDescent="0.3">
      <c r="A4419" s="155"/>
      <c r="B4419" s="155"/>
      <c r="C4419" s="155"/>
      <c r="D4419" s="155"/>
      <c r="E4419" s="155"/>
      <c r="F4419" s="155"/>
      <c r="G4419" s="155"/>
      <c r="H4419" s="155"/>
      <c r="I4419" s="155"/>
      <c r="J4419" s="155"/>
      <c r="K4419" s="155"/>
      <c r="L4419" s="155"/>
      <c r="M4419" s="155"/>
      <c r="N4419" s="155"/>
      <c r="O4419" s="155"/>
      <c r="P4419" s="155"/>
      <c r="Q4419" s="155"/>
      <c r="R4419" s="155"/>
      <c r="S4419" s="155"/>
      <c r="T4419" s="155"/>
      <c r="U4419" s="155"/>
      <c r="V4419" s="155"/>
      <c r="W4419" s="155"/>
      <c r="X4419" s="155"/>
      <c r="Y4419" s="155"/>
      <c r="Z4419" s="155"/>
      <c r="AA4419" s="155"/>
      <c r="AB4419" s="155"/>
      <c r="AC4419" s="155"/>
      <c r="AD4419" s="155"/>
      <c r="AE4419" s="155"/>
      <c r="AF4419" s="155"/>
      <c r="AG4419" s="155"/>
    </row>
    <row r="4420" spans="1:33" x14ac:dyDescent="0.3">
      <c r="A4420" s="155"/>
      <c r="B4420" s="155"/>
      <c r="C4420" s="155"/>
      <c r="D4420" s="155"/>
      <c r="E4420" s="155"/>
      <c r="F4420" s="155"/>
      <c r="G4420" s="155"/>
      <c r="H4420" s="155"/>
      <c r="I4420" s="155"/>
      <c r="J4420" s="155"/>
      <c r="K4420" s="155"/>
      <c r="L4420" s="155"/>
      <c r="M4420" s="155"/>
      <c r="N4420" s="155"/>
      <c r="O4420" s="155"/>
      <c r="P4420" s="155"/>
      <c r="Q4420" s="155"/>
      <c r="R4420" s="155"/>
      <c r="S4420" s="155"/>
      <c r="T4420" s="155"/>
      <c r="U4420" s="155"/>
      <c r="V4420" s="155"/>
      <c r="W4420" s="155"/>
      <c r="X4420" s="155"/>
      <c r="Y4420" s="155"/>
      <c r="Z4420" s="155"/>
      <c r="AA4420" s="155"/>
      <c r="AB4420" s="155"/>
      <c r="AC4420" s="155"/>
      <c r="AD4420" s="155"/>
      <c r="AE4420" s="155"/>
      <c r="AF4420" s="155"/>
      <c r="AG4420" s="155"/>
    </row>
    <row r="4421" spans="1:33" x14ac:dyDescent="0.3">
      <c r="A4421" s="155"/>
      <c r="B4421" s="155"/>
      <c r="C4421" s="155"/>
      <c r="D4421" s="155"/>
      <c r="E4421" s="155"/>
      <c r="F4421" s="155"/>
      <c r="G4421" s="155"/>
      <c r="H4421" s="155"/>
      <c r="I4421" s="155"/>
      <c r="J4421" s="155"/>
      <c r="K4421" s="155"/>
      <c r="L4421" s="155"/>
      <c r="M4421" s="155"/>
      <c r="N4421" s="155"/>
      <c r="O4421" s="155"/>
      <c r="P4421" s="155"/>
      <c r="Q4421" s="155"/>
      <c r="R4421" s="155"/>
      <c r="S4421" s="155"/>
      <c r="T4421" s="155"/>
      <c r="U4421" s="155"/>
      <c r="V4421" s="155"/>
      <c r="W4421" s="155"/>
      <c r="X4421" s="155"/>
      <c r="Y4421" s="155"/>
      <c r="Z4421" s="155"/>
      <c r="AA4421" s="155"/>
      <c r="AB4421" s="155"/>
      <c r="AC4421" s="155"/>
      <c r="AD4421" s="155"/>
      <c r="AE4421" s="155"/>
      <c r="AF4421" s="155"/>
      <c r="AG4421" s="155"/>
    </row>
    <row r="4422" spans="1:33" x14ac:dyDescent="0.3">
      <c r="A4422" s="155"/>
      <c r="B4422" s="155"/>
      <c r="C4422" s="155"/>
      <c r="D4422" s="155"/>
      <c r="E4422" s="155"/>
      <c r="F4422" s="155"/>
      <c r="G4422" s="155"/>
      <c r="H4422" s="155"/>
      <c r="I4422" s="155"/>
      <c r="J4422" s="155"/>
      <c r="K4422" s="155"/>
      <c r="L4422" s="155"/>
      <c r="M4422" s="155"/>
      <c r="N4422" s="155"/>
      <c r="O4422" s="155"/>
      <c r="P4422" s="155"/>
      <c r="Q4422" s="155"/>
      <c r="R4422" s="155"/>
      <c r="S4422" s="155"/>
      <c r="T4422" s="155"/>
      <c r="U4422" s="155"/>
      <c r="V4422" s="155"/>
      <c r="W4422" s="155"/>
      <c r="X4422" s="155"/>
      <c r="Y4422" s="155"/>
      <c r="Z4422" s="155"/>
      <c r="AA4422" s="155"/>
      <c r="AB4422" s="155"/>
      <c r="AC4422" s="155"/>
      <c r="AD4422" s="155"/>
      <c r="AE4422" s="155"/>
      <c r="AF4422" s="155"/>
      <c r="AG4422" s="155"/>
    </row>
    <row r="4423" spans="1:33" x14ac:dyDescent="0.3">
      <c r="A4423" s="155"/>
      <c r="B4423" s="155"/>
      <c r="C4423" s="155"/>
      <c r="D4423" s="155"/>
      <c r="E4423" s="155"/>
      <c r="F4423" s="155"/>
      <c r="G4423" s="155"/>
      <c r="H4423" s="155"/>
      <c r="I4423" s="155"/>
      <c r="J4423" s="155"/>
      <c r="K4423" s="155"/>
      <c r="L4423" s="155"/>
      <c r="M4423" s="155"/>
      <c r="N4423" s="155"/>
      <c r="O4423" s="155"/>
      <c r="P4423" s="155"/>
      <c r="Q4423" s="155"/>
      <c r="R4423" s="155"/>
      <c r="S4423" s="155"/>
      <c r="T4423" s="155"/>
      <c r="U4423" s="155"/>
      <c r="V4423" s="155"/>
      <c r="W4423" s="155"/>
      <c r="X4423" s="155"/>
      <c r="Y4423" s="155"/>
      <c r="Z4423" s="155"/>
      <c r="AA4423" s="155"/>
      <c r="AB4423" s="155"/>
      <c r="AC4423" s="155"/>
      <c r="AD4423" s="155"/>
      <c r="AE4423" s="155"/>
      <c r="AF4423" s="155"/>
      <c r="AG4423" s="155"/>
    </row>
    <row r="4424" spans="1:33" x14ac:dyDescent="0.3">
      <c r="A4424" s="155"/>
      <c r="B4424" s="155"/>
      <c r="C4424" s="155"/>
      <c r="D4424" s="155"/>
      <c r="E4424" s="155"/>
      <c r="F4424" s="155"/>
      <c r="G4424" s="155"/>
      <c r="H4424" s="155"/>
      <c r="I4424" s="155"/>
      <c r="J4424" s="155"/>
      <c r="K4424" s="155"/>
      <c r="L4424" s="155"/>
      <c r="M4424" s="155"/>
      <c r="N4424" s="155"/>
      <c r="O4424" s="155"/>
      <c r="P4424" s="155"/>
      <c r="Q4424" s="155"/>
      <c r="R4424" s="155"/>
      <c r="S4424" s="155"/>
      <c r="T4424" s="155"/>
      <c r="U4424" s="155"/>
      <c r="V4424" s="155"/>
      <c r="W4424" s="155"/>
      <c r="X4424" s="155"/>
      <c r="Y4424" s="155"/>
      <c r="Z4424" s="155"/>
      <c r="AA4424" s="155"/>
      <c r="AB4424" s="155"/>
      <c r="AC4424" s="155"/>
      <c r="AD4424" s="155"/>
      <c r="AE4424" s="155"/>
      <c r="AF4424" s="155"/>
      <c r="AG4424" s="155"/>
    </row>
    <row r="4425" spans="1:33" x14ac:dyDescent="0.3">
      <c r="A4425" s="155"/>
      <c r="B4425" s="155"/>
      <c r="C4425" s="155"/>
      <c r="D4425" s="155"/>
      <c r="E4425" s="155"/>
      <c r="F4425" s="155"/>
      <c r="G4425" s="155"/>
      <c r="H4425" s="155"/>
      <c r="I4425" s="155"/>
      <c r="J4425" s="155"/>
      <c r="K4425" s="155"/>
      <c r="L4425" s="155"/>
      <c r="M4425" s="155"/>
      <c r="N4425" s="155"/>
      <c r="O4425" s="155"/>
      <c r="P4425" s="155"/>
      <c r="Q4425" s="155"/>
      <c r="R4425" s="155"/>
      <c r="S4425" s="155"/>
      <c r="T4425" s="155"/>
      <c r="U4425" s="155"/>
      <c r="V4425" s="155"/>
      <c r="W4425" s="155"/>
      <c r="X4425" s="155"/>
      <c r="Y4425" s="155"/>
      <c r="Z4425" s="155"/>
      <c r="AA4425" s="155"/>
      <c r="AB4425" s="155"/>
      <c r="AC4425" s="155"/>
      <c r="AD4425" s="155"/>
      <c r="AE4425" s="155"/>
      <c r="AF4425" s="155"/>
      <c r="AG4425" s="155"/>
    </row>
    <row r="4426" spans="1:33" x14ac:dyDescent="0.3">
      <c r="A4426" s="155"/>
      <c r="B4426" s="155"/>
      <c r="C4426" s="155"/>
      <c r="D4426" s="155"/>
      <c r="E4426" s="155"/>
      <c r="F4426" s="155"/>
      <c r="G4426" s="155"/>
      <c r="H4426" s="155"/>
      <c r="I4426" s="155"/>
      <c r="J4426" s="155"/>
      <c r="K4426" s="155"/>
      <c r="L4426" s="155"/>
      <c r="M4426" s="155"/>
      <c r="N4426" s="155"/>
      <c r="O4426" s="155"/>
      <c r="P4426" s="155"/>
      <c r="Q4426" s="155"/>
      <c r="R4426" s="155"/>
      <c r="S4426" s="155"/>
      <c r="T4426" s="155"/>
      <c r="U4426" s="155"/>
      <c r="V4426" s="155"/>
      <c r="W4426" s="155"/>
      <c r="X4426" s="155"/>
      <c r="Y4426" s="155"/>
      <c r="Z4426" s="155"/>
      <c r="AA4426" s="155"/>
      <c r="AB4426" s="155"/>
      <c r="AC4426" s="155"/>
      <c r="AD4426" s="155"/>
      <c r="AE4426" s="155"/>
      <c r="AF4426" s="155"/>
      <c r="AG4426" s="155"/>
    </row>
    <row r="4427" spans="1:33" x14ac:dyDescent="0.3">
      <c r="A4427" s="155"/>
      <c r="B4427" s="155"/>
      <c r="C4427" s="155"/>
      <c r="D4427" s="155"/>
      <c r="E4427" s="155"/>
      <c r="F4427" s="155"/>
      <c r="G4427" s="155"/>
      <c r="H4427" s="155"/>
      <c r="I4427" s="155"/>
      <c r="J4427" s="155"/>
      <c r="K4427" s="155"/>
      <c r="L4427" s="155"/>
      <c r="M4427" s="155"/>
      <c r="N4427" s="155"/>
      <c r="O4427" s="155"/>
      <c r="P4427" s="155"/>
      <c r="Q4427" s="155"/>
      <c r="R4427" s="155"/>
      <c r="S4427" s="155"/>
      <c r="T4427" s="155"/>
      <c r="U4427" s="155"/>
      <c r="V4427" s="155"/>
      <c r="W4427" s="155"/>
      <c r="X4427" s="155"/>
      <c r="Y4427" s="155"/>
      <c r="Z4427" s="155"/>
      <c r="AA4427" s="155"/>
      <c r="AB4427" s="155"/>
      <c r="AC4427" s="155"/>
      <c r="AD4427" s="155"/>
      <c r="AE4427" s="155"/>
      <c r="AF4427" s="155"/>
      <c r="AG4427" s="155"/>
    </row>
    <row r="4428" spans="1:33" x14ac:dyDescent="0.3">
      <c r="A4428" s="155"/>
      <c r="B4428" s="155"/>
      <c r="C4428" s="155"/>
      <c r="D4428" s="155"/>
      <c r="E4428" s="155"/>
      <c r="F4428" s="155"/>
      <c r="G4428" s="155"/>
      <c r="H4428" s="155"/>
      <c r="I4428" s="155"/>
      <c r="J4428" s="155"/>
      <c r="K4428" s="155"/>
      <c r="L4428" s="155"/>
      <c r="M4428" s="155"/>
      <c r="N4428" s="155"/>
      <c r="O4428" s="155"/>
      <c r="P4428" s="155"/>
      <c r="Q4428" s="155"/>
      <c r="R4428" s="155"/>
      <c r="S4428" s="155"/>
      <c r="T4428" s="155"/>
      <c r="U4428" s="155"/>
      <c r="V4428" s="155"/>
      <c r="W4428" s="155"/>
      <c r="X4428" s="155"/>
      <c r="Y4428" s="155"/>
      <c r="Z4428" s="155"/>
      <c r="AA4428" s="155"/>
      <c r="AB4428" s="155"/>
      <c r="AC4428" s="155"/>
      <c r="AD4428" s="155"/>
      <c r="AE4428" s="155"/>
      <c r="AF4428" s="155"/>
      <c r="AG4428" s="155"/>
    </row>
    <row r="4429" spans="1:33" x14ac:dyDescent="0.3">
      <c r="A4429" s="155"/>
      <c r="B4429" s="155"/>
      <c r="C4429" s="155"/>
      <c r="D4429" s="155"/>
      <c r="E4429" s="155"/>
      <c r="F4429" s="155"/>
      <c r="G4429" s="155"/>
      <c r="H4429" s="155"/>
      <c r="I4429" s="155"/>
      <c r="J4429" s="155"/>
      <c r="K4429" s="155"/>
      <c r="L4429" s="155"/>
      <c r="M4429" s="155"/>
      <c r="N4429" s="155"/>
      <c r="O4429" s="155"/>
      <c r="P4429" s="155"/>
      <c r="Q4429" s="155"/>
      <c r="R4429" s="155"/>
      <c r="S4429" s="155"/>
      <c r="T4429" s="155"/>
      <c r="U4429" s="155"/>
      <c r="V4429" s="155"/>
      <c r="W4429" s="155"/>
      <c r="X4429" s="155"/>
      <c r="Y4429" s="155"/>
      <c r="Z4429" s="155"/>
      <c r="AA4429" s="155"/>
      <c r="AB4429" s="155"/>
      <c r="AC4429" s="155"/>
      <c r="AD4429" s="155"/>
      <c r="AE4429" s="155"/>
      <c r="AF4429" s="155"/>
      <c r="AG4429" s="155"/>
    </row>
    <row r="4430" spans="1:33" x14ac:dyDescent="0.3">
      <c r="A4430" s="155"/>
      <c r="B4430" s="155"/>
      <c r="C4430" s="155"/>
      <c r="D4430" s="155"/>
      <c r="E4430" s="155"/>
      <c r="F4430" s="155"/>
      <c r="G4430" s="155"/>
      <c r="H4430" s="155"/>
      <c r="I4430" s="155"/>
      <c r="J4430" s="155"/>
      <c r="K4430" s="155"/>
      <c r="L4430" s="155"/>
      <c r="M4430" s="155"/>
      <c r="N4430" s="155"/>
      <c r="O4430" s="155"/>
      <c r="P4430" s="155"/>
      <c r="Q4430" s="155"/>
      <c r="R4430" s="155"/>
      <c r="S4430" s="155"/>
      <c r="T4430" s="155"/>
      <c r="U4430" s="155"/>
      <c r="V4430" s="155"/>
      <c r="W4430" s="155"/>
      <c r="X4430" s="155"/>
      <c r="Y4430" s="155"/>
      <c r="Z4430" s="155"/>
      <c r="AA4430" s="155"/>
      <c r="AB4430" s="155"/>
      <c r="AC4430" s="155"/>
      <c r="AD4430" s="155"/>
      <c r="AE4430" s="155"/>
      <c r="AF4430" s="155"/>
      <c r="AG4430" s="155"/>
    </row>
    <row r="4431" spans="1:33" x14ac:dyDescent="0.3">
      <c r="A4431" s="155"/>
      <c r="B4431" s="155"/>
      <c r="C4431" s="155"/>
      <c r="D4431" s="155"/>
      <c r="E4431" s="155"/>
      <c r="F4431" s="155"/>
      <c r="G4431" s="155"/>
      <c r="H4431" s="155"/>
      <c r="I4431" s="155"/>
      <c r="J4431" s="155"/>
      <c r="K4431" s="155"/>
      <c r="L4431" s="155"/>
      <c r="M4431" s="155"/>
      <c r="N4431" s="155"/>
      <c r="O4431" s="155"/>
      <c r="P4431" s="155"/>
      <c r="Q4431" s="155"/>
      <c r="R4431" s="155"/>
      <c r="S4431" s="155"/>
      <c r="T4431" s="155"/>
      <c r="U4431" s="155"/>
      <c r="V4431" s="155"/>
      <c r="W4431" s="155"/>
      <c r="X4431" s="155"/>
      <c r="Y4431" s="155"/>
      <c r="Z4431" s="155"/>
      <c r="AA4431" s="155"/>
      <c r="AB4431" s="155"/>
      <c r="AC4431" s="155"/>
      <c r="AD4431" s="155"/>
      <c r="AE4431" s="155"/>
      <c r="AF4431" s="155"/>
      <c r="AG4431" s="155"/>
    </row>
    <row r="4432" spans="1:33" x14ac:dyDescent="0.3">
      <c r="A4432" s="155"/>
      <c r="B4432" s="155"/>
      <c r="C4432" s="155"/>
      <c r="D4432" s="155"/>
      <c r="E4432" s="155"/>
      <c r="F4432" s="155"/>
      <c r="G4432" s="155"/>
      <c r="H4432" s="155"/>
      <c r="I4432" s="155"/>
      <c r="J4432" s="155"/>
      <c r="K4432" s="155"/>
      <c r="L4432" s="155"/>
      <c r="M4432" s="155"/>
      <c r="N4432" s="155"/>
      <c r="O4432" s="155"/>
      <c r="P4432" s="155"/>
      <c r="Q4432" s="155"/>
      <c r="R4432" s="155"/>
      <c r="S4432" s="155"/>
      <c r="T4432" s="155"/>
      <c r="U4432" s="155"/>
      <c r="V4432" s="155"/>
      <c r="W4432" s="155"/>
      <c r="X4432" s="155"/>
      <c r="Y4432" s="155"/>
      <c r="Z4432" s="155"/>
      <c r="AA4432" s="155"/>
      <c r="AB4432" s="155"/>
      <c r="AC4432" s="155"/>
      <c r="AD4432" s="155"/>
      <c r="AE4432" s="155"/>
      <c r="AF4432" s="155"/>
      <c r="AG4432" s="155"/>
    </row>
    <row r="4433" spans="1:33" x14ac:dyDescent="0.3">
      <c r="A4433" s="155"/>
      <c r="B4433" s="155"/>
      <c r="C4433" s="155"/>
      <c r="D4433" s="155"/>
      <c r="E4433" s="155"/>
      <c r="F4433" s="155"/>
      <c r="G4433" s="155"/>
      <c r="H4433" s="155"/>
      <c r="I4433" s="155"/>
      <c r="J4433" s="155"/>
      <c r="K4433" s="155"/>
      <c r="L4433" s="155"/>
      <c r="M4433" s="155"/>
      <c r="N4433" s="155"/>
      <c r="O4433" s="155"/>
      <c r="P4433" s="155"/>
      <c r="Q4433" s="155"/>
      <c r="R4433" s="155"/>
      <c r="S4433" s="155"/>
      <c r="T4433" s="155"/>
      <c r="U4433" s="155"/>
      <c r="V4433" s="155"/>
      <c r="W4433" s="155"/>
      <c r="X4433" s="155"/>
      <c r="Y4433" s="155"/>
      <c r="Z4433" s="155"/>
      <c r="AA4433" s="155"/>
      <c r="AB4433" s="155"/>
      <c r="AC4433" s="155"/>
      <c r="AD4433" s="155"/>
      <c r="AE4433" s="155"/>
      <c r="AF4433" s="155"/>
      <c r="AG4433" s="155"/>
    </row>
    <row r="4434" spans="1:33" x14ac:dyDescent="0.3">
      <c r="A4434" s="155"/>
      <c r="B4434" s="155"/>
      <c r="C4434" s="155"/>
      <c r="D4434" s="155"/>
      <c r="E4434" s="155"/>
      <c r="F4434" s="155"/>
      <c r="G4434" s="155"/>
      <c r="H4434" s="155"/>
      <c r="I4434" s="155"/>
      <c r="J4434" s="155"/>
      <c r="K4434" s="155"/>
      <c r="L4434" s="155"/>
      <c r="M4434" s="155"/>
      <c r="N4434" s="155"/>
      <c r="O4434" s="155"/>
      <c r="P4434" s="155"/>
      <c r="Q4434" s="155"/>
      <c r="R4434" s="155"/>
      <c r="S4434" s="155"/>
      <c r="T4434" s="155"/>
      <c r="U4434" s="155"/>
      <c r="V4434" s="155"/>
      <c r="W4434" s="155"/>
      <c r="X4434" s="155"/>
      <c r="Y4434" s="155"/>
      <c r="Z4434" s="155"/>
      <c r="AA4434" s="155"/>
      <c r="AB4434" s="155"/>
      <c r="AC4434" s="155"/>
      <c r="AD4434" s="155"/>
      <c r="AE4434" s="155"/>
      <c r="AF4434" s="155"/>
      <c r="AG4434" s="155"/>
    </row>
    <row r="4435" spans="1:33" x14ac:dyDescent="0.3">
      <c r="A4435" s="155"/>
      <c r="B4435" s="155"/>
      <c r="C4435" s="155"/>
      <c r="D4435" s="155"/>
      <c r="E4435" s="155"/>
      <c r="F4435" s="155"/>
      <c r="G4435" s="155"/>
      <c r="H4435" s="155"/>
      <c r="I4435" s="155"/>
      <c r="J4435" s="155"/>
      <c r="K4435" s="155"/>
      <c r="L4435" s="155"/>
      <c r="M4435" s="155"/>
      <c r="N4435" s="155"/>
      <c r="O4435" s="155"/>
      <c r="P4435" s="155"/>
      <c r="Q4435" s="155"/>
      <c r="R4435" s="155"/>
      <c r="S4435" s="155"/>
      <c r="T4435" s="155"/>
      <c r="U4435" s="155"/>
      <c r="V4435" s="155"/>
      <c r="W4435" s="155"/>
      <c r="X4435" s="155"/>
      <c r="Y4435" s="155"/>
      <c r="Z4435" s="155"/>
      <c r="AA4435" s="155"/>
      <c r="AB4435" s="155"/>
      <c r="AC4435" s="155"/>
      <c r="AD4435" s="155"/>
      <c r="AE4435" s="155"/>
      <c r="AF4435" s="155"/>
      <c r="AG4435" s="155"/>
    </row>
    <row r="4436" spans="1:33" x14ac:dyDescent="0.3">
      <c r="A4436" s="155"/>
      <c r="B4436" s="155"/>
      <c r="C4436" s="155"/>
      <c r="D4436" s="155"/>
      <c r="E4436" s="155"/>
      <c r="F4436" s="155"/>
      <c r="G4436" s="155"/>
      <c r="H4436" s="155"/>
      <c r="I4436" s="155"/>
      <c r="J4436" s="155"/>
      <c r="K4436" s="155"/>
      <c r="L4436" s="155"/>
      <c r="M4436" s="155"/>
      <c r="N4436" s="155"/>
      <c r="O4436" s="155"/>
      <c r="P4436" s="155"/>
      <c r="Q4436" s="155"/>
      <c r="R4436" s="155"/>
      <c r="S4436" s="155"/>
      <c r="T4436" s="155"/>
      <c r="U4436" s="155"/>
      <c r="V4436" s="155"/>
      <c r="W4436" s="155"/>
      <c r="X4436" s="155"/>
      <c r="Y4436" s="155"/>
      <c r="Z4436" s="155"/>
      <c r="AA4436" s="155"/>
      <c r="AB4436" s="155"/>
      <c r="AC4436" s="155"/>
      <c r="AD4436" s="155"/>
      <c r="AE4436" s="155"/>
      <c r="AF4436" s="155"/>
      <c r="AG4436" s="155"/>
    </row>
    <row r="4437" spans="1:33" x14ac:dyDescent="0.3">
      <c r="A4437" s="155"/>
      <c r="B4437" s="155"/>
      <c r="C4437" s="155"/>
      <c r="D4437" s="155"/>
      <c r="E4437" s="155"/>
      <c r="F4437" s="155"/>
      <c r="G4437" s="155"/>
      <c r="H4437" s="155"/>
      <c r="I4437" s="155"/>
      <c r="J4437" s="155"/>
      <c r="K4437" s="155"/>
      <c r="L4437" s="155"/>
      <c r="M4437" s="155"/>
      <c r="N4437" s="155"/>
      <c r="O4437" s="155"/>
      <c r="P4437" s="155"/>
      <c r="Q4437" s="155"/>
      <c r="R4437" s="155"/>
      <c r="S4437" s="155"/>
      <c r="T4437" s="155"/>
      <c r="U4437" s="155"/>
      <c r="V4437" s="155"/>
      <c r="W4437" s="155"/>
      <c r="X4437" s="155"/>
      <c r="Y4437" s="155"/>
      <c r="Z4437" s="155"/>
      <c r="AA4437" s="155"/>
      <c r="AB4437" s="155"/>
      <c r="AC4437" s="155"/>
      <c r="AD4437" s="155"/>
      <c r="AE4437" s="155"/>
      <c r="AF4437" s="155"/>
      <c r="AG4437" s="155"/>
    </row>
    <row r="4438" spans="1:33" x14ac:dyDescent="0.3">
      <c r="A4438" s="155"/>
      <c r="B4438" s="155"/>
      <c r="C4438" s="155"/>
      <c r="D4438" s="155"/>
      <c r="E4438" s="155"/>
      <c r="F4438" s="155"/>
      <c r="G4438" s="155"/>
      <c r="H4438" s="155"/>
      <c r="I4438" s="155"/>
      <c r="J4438" s="155"/>
      <c r="K4438" s="155"/>
      <c r="L4438" s="155"/>
      <c r="M4438" s="155"/>
      <c r="N4438" s="155"/>
      <c r="O4438" s="155"/>
      <c r="P4438" s="155"/>
      <c r="Q4438" s="155"/>
      <c r="R4438" s="155"/>
      <c r="S4438" s="155"/>
      <c r="T4438" s="155"/>
      <c r="U4438" s="155"/>
      <c r="V4438" s="155"/>
      <c r="W4438" s="155"/>
      <c r="X4438" s="155"/>
      <c r="Y4438" s="155"/>
      <c r="Z4438" s="155"/>
      <c r="AA4438" s="155"/>
      <c r="AB4438" s="155"/>
      <c r="AC4438" s="155"/>
      <c r="AD4438" s="155"/>
      <c r="AE4438" s="155"/>
      <c r="AF4438" s="155"/>
      <c r="AG4438" s="155"/>
    </row>
    <row r="4439" spans="1:33" x14ac:dyDescent="0.3">
      <c r="A4439" s="155"/>
      <c r="B4439" s="155"/>
      <c r="C4439" s="155"/>
      <c r="D4439" s="155"/>
      <c r="E4439" s="155"/>
      <c r="F4439" s="155"/>
      <c r="G4439" s="155"/>
      <c r="H4439" s="155"/>
      <c r="I4439" s="155"/>
      <c r="J4439" s="155"/>
      <c r="K4439" s="155"/>
      <c r="L4439" s="155"/>
      <c r="M4439" s="155"/>
      <c r="N4439" s="155"/>
      <c r="O4439" s="155"/>
      <c r="P4439" s="155"/>
      <c r="Q4439" s="155"/>
      <c r="R4439" s="155"/>
      <c r="S4439" s="155"/>
      <c r="T4439" s="155"/>
      <c r="U4439" s="155"/>
      <c r="V4439" s="155"/>
      <c r="W4439" s="155"/>
      <c r="X4439" s="155"/>
      <c r="Y4439" s="155"/>
      <c r="Z4439" s="155"/>
      <c r="AA4439" s="155"/>
      <c r="AB4439" s="155"/>
      <c r="AC4439" s="155"/>
      <c r="AD4439" s="155"/>
      <c r="AE4439" s="155"/>
      <c r="AF4439" s="155"/>
      <c r="AG4439" s="155"/>
    </row>
    <row r="4440" spans="1:33" x14ac:dyDescent="0.3">
      <c r="A4440" s="155"/>
      <c r="B4440" s="155"/>
      <c r="C4440" s="155"/>
      <c r="D4440" s="155"/>
      <c r="E4440" s="155"/>
      <c r="F4440" s="155"/>
      <c r="G4440" s="155"/>
      <c r="H4440" s="155"/>
      <c r="I4440" s="155"/>
      <c r="J4440" s="155"/>
      <c r="K4440" s="155"/>
      <c r="L4440" s="155"/>
      <c r="M4440" s="155"/>
      <c r="N4440" s="155"/>
      <c r="O4440" s="155"/>
      <c r="P4440" s="155"/>
      <c r="Q4440" s="155"/>
      <c r="R4440" s="155"/>
      <c r="S4440" s="155"/>
      <c r="T4440" s="155"/>
      <c r="U4440" s="155"/>
      <c r="V4440" s="155"/>
      <c r="W4440" s="155"/>
      <c r="X4440" s="155"/>
      <c r="Y4440" s="155"/>
      <c r="Z4440" s="155"/>
      <c r="AA4440" s="155"/>
      <c r="AB4440" s="155"/>
      <c r="AC4440" s="155"/>
      <c r="AD4440" s="155"/>
      <c r="AE4440" s="155"/>
      <c r="AF4440" s="155"/>
      <c r="AG4440" s="155"/>
    </row>
    <row r="4441" spans="1:33" x14ac:dyDescent="0.3">
      <c r="A4441" s="155"/>
      <c r="B4441" s="155"/>
      <c r="C4441" s="155"/>
      <c r="D4441" s="155"/>
      <c r="E4441" s="155"/>
      <c r="F4441" s="155"/>
      <c r="G4441" s="155"/>
      <c r="H4441" s="155"/>
      <c r="I4441" s="155"/>
      <c r="J4441" s="155"/>
      <c r="K4441" s="155"/>
      <c r="L4441" s="155"/>
      <c r="M4441" s="155"/>
      <c r="N4441" s="155"/>
      <c r="O4441" s="155"/>
      <c r="P4441" s="155"/>
      <c r="Q4441" s="155"/>
      <c r="R4441" s="155"/>
      <c r="S4441" s="155"/>
      <c r="T4441" s="155"/>
      <c r="U4441" s="155"/>
      <c r="V4441" s="155"/>
      <c r="W4441" s="155"/>
      <c r="X4441" s="155"/>
      <c r="Y4441" s="155"/>
      <c r="Z4441" s="155"/>
      <c r="AA4441" s="155"/>
      <c r="AB4441" s="155"/>
      <c r="AC4441" s="155"/>
      <c r="AD4441" s="155"/>
      <c r="AE4441" s="155"/>
      <c r="AF4441" s="155"/>
      <c r="AG4441" s="155"/>
    </row>
    <row r="4442" spans="1:33" x14ac:dyDescent="0.3">
      <c r="A4442" s="155"/>
      <c r="B4442" s="155"/>
      <c r="C4442" s="155"/>
      <c r="D4442" s="155"/>
      <c r="E4442" s="155"/>
      <c r="F4442" s="155"/>
      <c r="G4442" s="155"/>
      <c r="H4442" s="155"/>
      <c r="I4442" s="155"/>
      <c r="J4442" s="155"/>
      <c r="K4442" s="155"/>
      <c r="L4442" s="155"/>
      <c r="M4442" s="155"/>
      <c r="N4442" s="155"/>
      <c r="O4442" s="155"/>
      <c r="P4442" s="155"/>
      <c r="Q4442" s="155"/>
      <c r="R4442" s="155"/>
      <c r="S4442" s="155"/>
      <c r="T4442" s="155"/>
      <c r="U4442" s="155"/>
      <c r="V4442" s="155"/>
      <c r="W4442" s="155"/>
      <c r="X4442" s="155"/>
      <c r="Y4442" s="155"/>
      <c r="Z4442" s="155"/>
      <c r="AA4442" s="155"/>
      <c r="AB4442" s="155"/>
      <c r="AC4442" s="155"/>
      <c r="AD4442" s="155"/>
      <c r="AE4442" s="155"/>
      <c r="AF4442" s="155"/>
      <c r="AG4442" s="155"/>
    </row>
    <row r="4443" spans="1:33" x14ac:dyDescent="0.3">
      <c r="A4443" s="155"/>
      <c r="B4443" s="155"/>
      <c r="C4443" s="155"/>
      <c r="D4443" s="155"/>
      <c r="E4443" s="155"/>
      <c r="F4443" s="155"/>
      <c r="G4443" s="155"/>
      <c r="H4443" s="155"/>
      <c r="I4443" s="155"/>
      <c r="J4443" s="155"/>
      <c r="K4443" s="155"/>
      <c r="L4443" s="155"/>
      <c r="M4443" s="155"/>
      <c r="N4443" s="155"/>
      <c r="O4443" s="155"/>
      <c r="P4443" s="155"/>
      <c r="Q4443" s="155"/>
      <c r="R4443" s="155"/>
      <c r="S4443" s="155"/>
      <c r="T4443" s="155"/>
      <c r="U4443" s="155"/>
      <c r="V4443" s="155"/>
      <c r="W4443" s="155"/>
      <c r="X4443" s="155"/>
      <c r="Y4443" s="155"/>
      <c r="Z4443" s="155"/>
      <c r="AA4443" s="155"/>
      <c r="AB4443" s="155"/>
      <c r="AC4443" s="155"/>
      <c r="AD4443" s="155"/>
      <c r="AE4443" s="155"/>
      <c r="AF4443" s="155"/>
      <c r="AG4443" s="155"/>
    </row>
    <row r="4444" spans="1:33" x14ac:dyDescent="0.3">
      <c r="A4444" s="155"/>
      <c r="B4444" s="155"/>
      <c r="C4444" s="155"/>
      <c r="D4444" s="155"/>
      <c r="E4444" s="155"/>
      <c r="F4444" s="155"/>
      <c r="G4444" s="155"/>
      <c r="H4444" s="155"/>
      <c r="I4444" s="155"/>
      <c r="J4444" s="155"/>
      <c r="K4444" s="155"/>
      <c r="L4444" s="155"/>
      <c r="M4444" s="155"/>
      <c r="N4444" s="155"/>
      <c r="O4444" s="155"/>
      <c r="P4444" s="155"/>
      <c r="Q4444" s="155"/>
      <c r="R4444" s="155"/>
      <c r="S4444" s="155"/>
      <c r="T4444" s="155"/>
      <c r="U4444" s="155"/>
      <c r="V4444" s="155"/>
      <c r="W4444" s="155"/>
      <c r="X4444" s="155"/>
      <c r="Y4444" s="155"/>
      <c r="Z4444" s="155"/>
      <c r="AA4444" s="155"/>
      <c r="AB4444" s="155"/>
      <c r="AC4444" s="155"/>
      <c r="AD4444" s="155"/>
      <c r="AE4444" s="155"/>
      <c r="AF4444" s="155"/>
      <c r="AG4444" s="155"/>
    </row>
    <row r="4445" spans="1:33" x14ac:dyDescent="0.3">
      <c r="A4445" s="155"/>
      <c r="B4445" s="155"/>
      <c r="C4445" s="155"/>
      <c r="D4445" s="155"/>
      <c r="E4445" s="155"/>
      <c r="F4445" s="155"/>
      <c r="G4445" s="155"/>
      <c r="H4445" s="155"/>
      <c r="I4445" s="155"/>
      <c r="J4445" s="155"/>
      <c r="K4445" s="155"/>
      <c r="L4445" s="155"/>
      <c r="M4445" s="155"/>
      <c r="N4445" s="155"/>
      <c r="O4445" s="155"/>
      <c r="P4445" s="155"/>
      <c r="Q4445" s="155"/>
      <c r="R4445" s="155"/>
      <c r="S4445" s="155"/>
      <c r="T4445" s="155"/>
      <c r="U4445" s="155"/>
      <c r="V4445" s="155"/>
      <c r="W4445" s="155"/>
      <c r="X4445" s="155"/>
      <c r="Y4445" s="155"/>
      <c r="Z4445" s="155"/>
      <c r="AA4445" s="155"/>
      <c r="AB4445" s="155"/>
      <c r="AC4445" s="155"/>
      <c r="AD4445" s="155"/>
      <c r="AE4445" s="155"/>
      <c r="AF4445" s="155"/>
      <c r="AG4445" s="155"/>
    </row>
    <row r="4446" spans="1:33" x14ac:dyDescent="0.3">
      <c r="A4446" s="155"/>
      <c r="B4446" s="155"/>
      <c r="C4446" s="155"/>
      <c r="D4446" s="155"/>
      <c r="E4446" s="155"/>
      <c r="F4446" s="155"/>
      <c r="G4446" s="155"/>
      <c r="H4446" s="155"/>
      <c r="I4446" s="155"/>
      <c r="J4446" s="155"/>
      <c r="K4446" s="155"/>
      <c r="L4446" s="155"/>
      <c r="M4446" s="155"/>
      <c r="N4446" s="155"/>
      <c r="O4446" s="155"/>
      <c r="P4446" s="155"/>
      <c r="Q4446" s="155"/>
      <c r="R4446" s="155"/>
      <c r="S4446" s="155"/>
      <c r="T4446" s="155"/>
      <c r="U4446" s="155"/>
      <c r="V4446" s="155"/>
      <c r="W4446" s="155"/>
      <c r="X4446" s="155"/>
      <c r="Y4446" s="155"/>
      <c r="Z4446" s="155"/>
      <c r="AA4446" s="155"/>
      <c r="AB4446" s="155"/>
      <c r="AC4446" s="155"/>
      <c r="AD4446" s="155"/>
      <c r="AE4446" s="155"/>
      <c r="AF4446" s="155"/>
      <c r="AG4446" s="155"/>
    </row>
    <row r="4447" spans="1:33" x14ac:dyDescent="0.3">
      <c r="A4447" s="155"/>
      <c r="B4447" s="155"/>
      <c r="C4447" s="155"/>
      <c r="D4447" s="155"/>
      <c r="E4447" s="155"/>
      <c r="F4447" s="155"/>
      <c r="G4447" s="155"/>
      <c r="H4447" s="155"/>
      <c r="I4447" s="155"/>
      <c r="J4447" s="155"/>
      <c r="K4447" s="155"/>
      <c r="L4447" s="155"/>
      <c r="M4447" s="155"/>
      <c r="N4447" s="155"/>
      <c r="O4447" s="155"/>
      <c r="P4447" s="155"/>
      <c r="Q4447" s="155"/>
      <c r="R4447" s="155"/>
      <c r="S4447" s="155"/>
      <c r="T4447" s="155"/>
      <c r="U4447" s="155"/>
      <c r="V4447" s="155"/>
      <c r="W4447" s="155"/>
      <c r="X4447" s="155"/>
      <c r="Y4447" s="155"/>
      <c r="Z4447" s="155"/>
      <c r="AA4447" s="155"/>
      <c r="AB4447" s="155"/>
      <c r="AC4447" s="155"/>
      <c r="AD4447" s="155"/>
      <c r="AE4447" s="155"/>
      <c r="AF4447" s="155"/>
      <c r="AG4447" s="155"/>
    </row>
    <row r="4448" spans="1:33" x14ac:dyDescent="0.3">
      <c r="A4448" s="155"/>
      <c r="B4448" s="155"/>
      <c r="C4448" s="155"/>
      <c r="D4448" s="155"/>
      <c r="E4448" s="155"/>
      <c r="F4448" s="155"/>
      <c r="G4448" s="155"/>
      <c r="H4448" s="155"/>
      <c r="I4448" s="155"/>
      <c r="J4448" s="155"/>
      <c r="K4448" s="155"/>
      <c r="L4448" s="155"/>
      <c r="M4448" s="155"/>
      <c r="N4448" s="155"/>
      <c r="O4448" s="155"/>
      <c r="P4448" s="155"/>
      <c r="Q4448" s="155"/>
      <c r="R4448" s="155"/>
      <c r="S4448" s="155"/>
      <c r="T4448" s="155"/>
      <c r="U4448" s="155"/>
      <c r="V4448" s="155"/>
      <c r="W4448" s="155"/>
      <c r="X4448" s="155"/>
      <c r="Y4448" s="155"/>
      <c r="Z4448" s="155"/>
      <c r="AA4448" s="155"/>
      <c r="AB4448" s="155"/>
      <c r="AC4448" s="155"/>
      <c r="AD4448" s="155"/>
      <c r="AE4448" s="155"/>
      <c r="AF4448" s="155"/>
      <c r="AG4448" s="155"/>
    </row>
    <row r="4449" spans="1:33" x14ac:dyDescent="0.3">
      <c r="A4449" s="155"/>
      <c r="B4449" s="155"/>
      <c r="C4449" s="155"/>
      <c r="D4449" s="155"/>
      <c r="E4449" s="155"/>
      <c r="F4449" s="155"/>
      <c r="G4449" s="155"/>
      <c r="H4449" s="155"/>
      <c r="I4449" s="155"/>
      <c r="J4449" s="155"/>
      <c r="K4449" s="155"/>
      <c r="L4449" s="155"/>
      <c r="M4449" s="155"/>
      <c r="N4449" s="155"/>
      <c r="O4449" s="155"/>
      <c r="P4449" s="155"/>
      <c r="Q4449" s="155"/>
      <c r="R4449" s="155"/>
      <c r="S4449" s="155"/>
      <c r="T4449" s="155"/>
      <c r="U4449" s="155"/>
      <c r="V4449" s="155"/>
      <c r="W4449" s="155"/>
      <c r="X4449" s="155"/>
      <c r="Y4449" s="155"/>
      <c r="Z4449" s="155"/>
      <c r="AA4449" s="155"/>
      <c r="AB4449" s="155"/>
      <c r="AC4449" s="155"/>
      <c r="AD4449" s="155"/>
      <c r="AE4449" s="155"/>
      <c r="AF4449" s="155"/>
      <c r="AG4449" s="155"/>
    </row>
    <row r="4450" spans="1:33" x14ac:dyDescent="0.3">
      <c r="A4450" s="155"/>
      <c r="B4450" s="155"/>
      <c r="C4450" s="155"/>
      <c r="D4450" s="155"/>
      <c r="E4450" s="155"/>
      <c r="F4450" s="155"/>
      <c r="G4450" s="155"/>
      <c r="H4450" s="155"/>
      <c r="I4450" s="155"/>
      <c r="J4450" s="155"/>
      <c r="K4450" s="155"/>
      <c r="L4450" s="155"/>
      <c r="M4450" s="155"/>
      <c r="N4450" s="155"/>
      <c r="O4450" s="155"/>
      <c r="P4450" s="155"/>
      <c r="Q4450" s="155"/>
      <c r="R4450" s="155"/>
      <c r="S4450" s="155"/>
      <c r="T4450" s="155"/>
      <c r="U4450" s="155"/>
      <c r="V4450" s="155"/>
      <c r="W4450" s="155"/>
      <c r="X4450" s="155"/>
      <c r="Y4450" s="155"/>
      <c r="Z4450" s="155"/>
      <c r="AA4450" s="155"/>
      <c r="AB4450" s="155"/>
      <c r="AC4450" s="155"/>
      <c r="AD4450" s="155"/>
      <c r="AE4450" s="155"/>
      <c r="AF4450" s="155"/>
      <c r="AG4450" s="155"/>
    </row>
    <row r="4451" spans="1:33" x14ac:dyDescent="0.3">
      <c r="A4451" s="155"/>
      <c r="B4451" s="155"/>
      <c r="C4451" s="155"/>
      <c r="D4451" s="155"/>
      <c r="E4451" s="155"/>
      <c r="F4451" s="155"/>
      <c r="G4451" s="155"/>
      <c r="H4451" s="155"/>
      <c r="I4451" s="155"/>
      <c r="J4451" s="155"/>
      <c r="K4451" s="155"/>
      <c r="L4451" s="155"/>
      <c r="M4451" s="155"/>
      <c r="N4451" s="155"/>
      <c r="O4451" s="155"/>
      <c r="P4451" s="155"/>
      <c r="Q4451" s="155"/>
      <c r="R4451" s="155"/>
      <c r="S4451" s="155"/>
      <c r="T4451" s="155"/>
      <c r="U4451" s="155"/>
      <c r="V4451" s="155"/>
      <c r="W4451" s="155"/>
      <c r="X4451" s="155"/>
      <c r="Y4451" s="155"/>
      <c r="Z4451" s="155"/>
      <c r="AA4451" s="155"/>
      <c r="AB4451" s="155"/>
      <c r="AC4451" s="155"/>
      <c r="AD4451" s="155"/>
      <c r="AE4451" s="155"/>
      <c r="AF4451" s="155"/>
      <c r="AG4451" s="155"/>
    </row>
    <row r="4452" spans="1:33" x14ac:dyDescent="0.3">
      <c r="A4452" s="155"/>
      <c r="B4452" s="155"/>
      <c r="C4452" s="155"/>
      <c r="D4452" s="155"/>
      <c r="E4452" s="155"/>
      <c r="F4452" s="155"/>
      <c r="G4452" s="155"/>
      <c r="H4452" s="155"/>
      <c r="I4452" s="155"/>
      <c r="J4452" s="155"/>
      <c r="K4452" s="155"/>
      <c r="L4452" s="155"/>
      <c r="M4452" s="155"/>
      <c r="N4452" s="155"/>
      <c r="O4452" s="155"/>
      <c r="P4452" s="155"/>
      <c r="Q4452" s="155"/>
      <c r="R4452" s="155"/>
      <c r="S4452" s="155"/>
      <c r="T4452" s="155"/>
      <c r="U4452" s="155"/>
      <c r="V4452" s="155"/>
      <c r="W4452" s="155"/>
      <c r="X4452" s="155"/>
      <c r="Y4452" s="155"/>
      <c r="Z4452" s="155"/>
      <c r="AA4452" s="155"/>
      <c r="AB4452" s="155"/>
      <c r="AC4452" s="155"/>
      <c r="AD4452" s="155"/>
      <c r="AE4452" s="155"/>
      <c r="AF4452" s="155"/>
      <c r="AG4452" s="155"/>
    </row>
    <row r="4453" spans="1:33" x14ac:dyDescent="0.3">
      <c r="A4453" s="155"/>
      <c r="B4453" s="155"/>
      <c r="C4453" s="155"/>
      <c r="D4453" s="155"/>
      <c r="E4453" s="155"/>
      <c r="F4453" s="155"/>
      <c r="G4453" s="155"/>
      <c r="H4453" s="155"/>
      <c r="I4453" s="155"/>
      <c r="J4453" s="155"/>
      <c r="K4453" s="155"/>
      <c r="L4453" s="155"/>
      <c r="M4453" s="155"/>
      <c r="N4453" s="155"/>
      <c r="O4453" s="155"/>
      <c r="P4453" s="155"/>
      <c r="Q4453" s="155"/>
      <c r="R4453" s="155"/>
      <c r="S4453" s="155"/>
      <c r="T4453" s="155"/>
      <c r="U4453" s="155"/>
      <c r="V4453" s="155"/>
      <c r="W4453" s="155"/>
      <c r="X4453" s="155"/>
      <c r="Y4453" s="155"/>
      <c r="Z4453" s="155"/>
      <c r="AA4453" s="155"/>
      <c r="AB4453" s="155"/>
      <c r="AC4453" s="155"/>
      <c r="AD4453" s="155"/>
      <c r="AE4453" s="155"/>
      <c r="AF4453" s="155"/>
      <c r="AG4453" s="155"/>
    </row>
    <row r="4454" spans="1:33" x14ac:dyDescent="0.3">
      <c r="A4454" s="155"/>
      <c r="B4454" s="155"/>
      <c r="C4454" s="155"/>
      <c r="D4454" s="155"/>
      <c r="E4454" s="155"/>
      <c r="F4454" s="155"/>
      <c r="G4454" s="155"/>
      <c r="H4454" s="155"/>
      <c r="I4454" s="155"/>
      <c r="J4454" s="155"/>
      <c r="K4454" s="155"/>
      <c r="L4454" s="155"/>
      <c r="M4454" s="155"/>
      <c r="N4454" s="155"/>
      <c r="O4454" s="155"/>
      <c r="P4454" s="155"/>
      <c r="Q4454" s="155"/>
      <c r="R4454" s="155"/>
      <c r="S4454" s="155"/>
      <c r="T4454" s="155"/>
      <c r="U4454" s="155"/>
      <c r="V4454" s="155"/>
      <c r="W4454" s="155"/>
      <c r="X4454" s="155"/>
      <c r="Y4454" s="155"/>
      <c r="Z4454" s="155"/>
      <c r="AA4454" s="155"/>
      <c r="AB4454" s="155"/>
      <c r="AC4454" s="155"/>
      <c r="AD4454" s="155"/>
      <c r="AE4454" s="155"/>
      <c r="AF4454" s="155"/>
      <c r="AG4454" s="155"/>
    </row>
    <row r="4455" spans="1:33" x14ac:dyDescent="0.3">
      <c r="A4455" s="155"/>
      <c r="B4455" s="155"/>
      <c r="C4455" s="155"/>
      <c r="D4455" s="155"/>
      <c r="E4455" s="155"/>
      <c r="F4455" s="155"/>
      <c r="G4455" s="155"/>
      <c r="H4455" s="155"/>
      <c r="I4455" s="155"/>
      <c r="J4455" s="155"/>
      <c r="K4455" s="155"/>
      <c r="L4455" s="155"/>
      <c r="M4455" s="155"/>
      <c r="N4455" s="155"/>
      <c r="O4455" s="155"/>
      <c r="P4455" s="155"/>
      <c r="Q4455" s="155"/>
      <c r="R4455" s="155"/>
      <c r="S4455" s="155"/>
      <c r="T4455" s="155"/>
      <c r="U4455" s="155"/>
      <c r="V4455" s="155"/>
      <c r="W4455" s="155"/>
      <c r="X4455" s="155"/>
      <c r="Y4455" s="155"/>
      <c r="Z4455" s="155"/>
      <c r="AA4455" s="155"/>
      <c r="AB4455" s="155"/>
      <c r="AC4455" s="155"/>
      <c r="AD4455" s="155"/>
      <c r="AE4455" s="155"/>
      <c r="AF4455" s="155"/>
      <c r="AG4455" s="155"/>
    </row>
    <row r="4456" spans="1:33" x14ac:dyDescent="0.3">
      <c r="A4456" s="155"/>
      <c r="B4456" s="155"/>
      <c r="C4456" s="155"/>
      <c r="D4456" s="155"/>
      <c r="E4456" s="155"/>
      <c r="F4456" s="155"/>
      <c r="G4456" s="155"/>
      <c r="H4456" s="155"/>
      <c r="I4456" s="155"/>
      <c r="J4456" s="155"/>
      <c r="K4456" s="155"/>
      <c r="L4456" s="155"/>
      <c r="M4456" s="155"/>
      <c r="N4456" s="155"/>
      <c r="O4456" s="155"/>
      <c r="P4456" s="155"/>
      <c r="Q4456" s="155"/>
      <c r="R4456" s="155"/>
      <c r="S4456" s="155"/>
      <c r="T4456" s="155"/>
      <c r="U4456" s="155"/>
      <c r="V4456" s="155"/>
      <c r="W4456" s="155"/>
      <c r="X4456" s="155"/>
      <c r="Y4456" s="155"/>
      <c r="Z4456" s="155"/>
      <c r="AA4456" s="155"/>
      <c r="AB4456" s="155"/>
      <c r="AC4456" s="155"/>
      <c r="AD4456" s="155"/>
      <c r="AE4456" s="155"/>
      <c r="AF4456" s="155"/>
      <c r="AG4456" s="155"/>
    </row>
    <row r="4457" spans="1:33" x14ac:dyDescent="0.3">
      <c r="A4457" s="155"/>
      <c r="B4457" s="155"/>
      <c r="C4457" s="155"/>
      <c r="D4457" s="155"/>
      <c r="E4457" s="155"/>
      <c r="F4457" s="155"/>
      <c r="G4457" s="155"/>
      <c r="H4457" s="155"/>
      <c r="I4457" s="155"/>
      <c r="J4457" s="155"/>
      <c r="K4457" s="155"/>
      <c r="L4457" s="155"/>
      <c r="M4457" s="155"/>
      <c r="N4457" s="155"/>
      <c r="O4457" s="155"/>
      <c r="P4457" s="155"/>
      <c r="Q4457" s="155"/>
      <c r="R4457" s="155"/>
      <c r="S4457" s="155"/>
      <c r="T4457" s="155"/>
      <c r="U4457" s="155"/>
      <c r="V4457" s="155"/>
      <c r="W4457" s="155"/>
      <c r="X4457" s="155"/>
      <c r="Y4457" s="155"/>
      <c r="Z4457" s="155"/>
      <c r="AA4457" s="155"/>
      <c r="AB4457" s="155"/>
      <c r="AC4457" s="155"/>
      <c r="AD4457" s="155"/>
      <c r="AE4457" s="155"/>
      <c r="AF4457" s="155"/>
      <c r="AG4457" s="155"/>
    </row>
    <row r="4458" spans="1:33" x14ac:dyDescent="0.3">
      <c r="A4458" s="155"/>
      <c r="B4458" s="155"/>
      <c r="C4458" s="155"/>
      <c r="D4458" s="155"/>
      <c r="E4458" s="155"/>
      <c r="F4458" s="155"/>
      <c r="G4458" s="155"/>
      <c r="H4458" s="155"/>
      <c r="I4458" s="155"/>
      <c r="J4458" s="155"/>
      <c r="K4458" s="155"/>
      <c r="L4458" s="155"/>
      <c r="M4458" s="155"/>
      <c r="N4458" s="155"/>
      <c r="O4458" s="155"/>
      <c r="P4458" s="155"/>
      <c r="Q4458" s="155"/>
      <c r="R4458" s="155"/>
      <c r="S4458" s="155"/>
      <c r="T4458" s="155"/>
      <c r="U4458" s="155"/>
      <c r="V4458" s="155"/>
      <c r="W4458" s="155"/>
      <c r="X4458" s="155"/>
      <c r="Y4458" s="155"/>
      <c r="Z4458" s="155"/>
      <c r="AA4458" s="155"/>
      <c r="AB4458" s="155"/>
      <c r="AC4458" s="155"/>
      <c r="AD4458" s="155"/>
      <c r="AE4458" s="155"/>
      <c r="AF4458" s="155"/>
      <c r="AG4458" s="155"/>
    </row>
    <row r="4459" spans="1:33" x14ac:dyDescent="0.3">
      <c r="A4459" s="155"/>
      <c r="B4459" s="155"/>
      <c r="C4459" s="155"/>
      <c r="D4459" s="155"/>
      <c r="E4459" s="155"/>
      <c r="F4459" s="155"/>
      <c r="G4459" s="155"/>
      <c r="H4459" s="155"/>
      <c r="I4459" s="155"/>
      <c r="J4459" s="155"/>
      <c r="K4459" s="155"/>
      <c r="L4459" s="155"/>
      <c r="M4459" s="155"/>
      <c r="N4459" s="155"/>
      <c r="O4459" s="155"/>
      <c r="P4459" s="155"/>
      <c r="Q4459" s="155"/>
      <c r="R4459" s="155"/>
      <c r="S4459" s="155"/>
      <c r="T4459" s="155"/>
      <c r="U4459" s="155"/>
      <c r="V4459" s="155"/>
      <c r="W4459" s="155"/>
      <c r="X4459" s="155"/>
      <c r="Y4459" s="155"/>
      <c r="Z4459" s="155"/>
      <c r="AA4459" s="155"/>
      <c r="AB4459" s="155"/>
      <c r="AC4459" s="155"/>
      <c r="AD4459" s="155"/>
      <c r="AE4459" s="155"/>
      <c r="AF4459" s="155"/>
      <c r="AG4459" s="155"/>
    </row>
    <row r="4460" spans="1:33" x14ac:dyDescent="0.3">
      <c r="A4460" s="155"/>
      <c r="B4460" s="155"/>
      <c r="C4460" s="155"/>
      <c r="D4460" s="155"/>
      <c r="E4460" s="155"/>
      <c r="F4460" s="155"/>
      <c r="G4460" s="155"/>
      <c r="H4460" s="155"/>
      <c r="I4460" s="155"/>
      <c r="J4460" s="155"/>
      <c r="K4460" s="155"/>
      <c r="L4460" s="155"/>
      <c r="M4460" s="155"/>
      <c r="N4460" s="155"/>
      <c r="O4460" s="155"/>
      <c r="P4460" s="155"/>
      <c r="Q4460" s="155"/>
      <c r="R4460" s="155"/>
      <c r="S4460" s="155"/>
      <c r="T4460" s="155"/>
      <c r="U4460" s="155"/>
      <c r="V4460" s="155"/>
      <c r="W4460" s="155"/>
      <c r="X4460" s="155"/>
      <c r="Y4460" s="155"/>
      <c r="Z4460" s="155"/>
      <c r="AA4460" s="155"/>
      <c r="AB4460" s="155"/>
      <c r="AC4460" s="155"/>
      <c r="AD4460" s="155"/>
      <c r="AE4460" s="155"/>
      <c r="AF4460" s="155"/>
      <c r="AG4460" s="155"/>
    </row>
    <row r="4461" spans="1:33" x14ac:dyDescent="0.3">
      <c r="A4461" s="155"/>
      <c r="B4461" s="155"/>
      <c r="C4461" s="155"/>
      <c r="D4461" s="155"/>
      <c r="E4461" s="155"/>
      <c r="F4461" s="155"/>
      <c r="G4461" s="155"/>
      <c r="H4461" s="155"/>
      <c r="I4461" s="155"/>
      <c r="J4461" s="155"/>
      <c r="K4461" s="155"/>
      <c r="L4461" s="155"/>
      <c r="M4461" s="155"/>
      <c r="N4461" s="155"/>
      <c r="O4461" s="155"/>
      <c r="P4461" s="155"/>
      <c r="Q4461" s="155"/>
      <c r="R4461" s="155"/>
      <c r="S4461" s="155"/>
      <c r="T4461" s="155"/>
      <c r="U4461" s="155"/>
      <c r="V4461" s="155"/>
      <c r="W4461" s="155"/>
      <c r="X4461" s="155"/>
      <c r="Y4461" s="155"/>
      <c r="Z4461" s="155"/>
      <c r="AA4461" s="155"/>
      <c r="AB4461" s="155"/>
      <c r="AC4461" s="155"/>
      <c r="AD4461" s="155"/>
      <c r="AE4461" s="155"/>
      <c r="AF4461" s="155"/>
      <c r="AG4461" s="155"/>
    </row>
    <row r="4462" spans="1:33" x14ac:dyDescent="0.3">
      <c r="A4462" s="155"/>
      <c r="B4462" s="155"/>
      <c r="C4462" s="155"/>
      <c r="D4462" s="155"/>
      <c r="E4462" s="155"/>
      <c r="F4462" s="155"/>
      <c r="G4462" s="155"/>
      <c r="H4462" s="155"/>
      <c r="I4462" s="155"/>
      <c r="J4462" s="155"/>
      <c r="K4462" s="155"/>
      <c r="L4462" s="155"/>
      <c r="M4462" s="155"/>
      <c r="N4462" s="155"/>
      <c r="O4462" s="155"/>
      <c r="P4462" s="155"/>
      <c r="Q4462" s="155"/>
      <c r="R4462" s="155"/>
      <c r="S4462" s="155"/>
      <c r="T4462" s="155"/>
      <c r="U4462" s="155"/>
      <c r="V4462" s="155"/>
      <c r="W4462" s="155"/>
      <c r="X4462" s="155"/>
      <c r="Y4462" s="155"/>
      <c r="Z4462" s="155"/>
      <c r="AA4462" s="155"/>
      <c r="AB4462" s="155"/>
      <c r="AC4462" s="155"/>
      <c r="AD4462" s="155"/>
      <c r="AE4462" s="155"/>
      <c r="AF4462" s="155"/>
      <c r="AG4462" s="155"/>
    </row>
    <row r="4463" spans="1:33" x14ac:dyDescent="0.3">
      <c r="A4463" s="155"/>
      <c r="B4463" s="155"/>
      <c r="C4463" s="155"/>
      <c r="D4463" s="155"/>
      <c r="E4463" s="155"/>
      <c r="F4463" s="155"/>
      <c r="G4463" s="155"/>
      <c r="H4463" s="155"/>
      <c r="I4463" s="155"/>
      <c r="J4463" s="155"/>
      <c r="K4463" s="155"/>
      <c r="L4463" s="155"/>
      <c r="M4463" s="155"/>
      <c r="N4463" s="155"/>
      <c r="O4463" s="155"/>
      <c r="P4463" s="155"/>
      <c r="Q4463" s="155"/>
      <c r="R4463" s="155"/>
      <c r="S4463" s="155"/>
      <c r="T4463" s="155"/>
      <c r="U4463" s="155"/>
      <c r="V4463" s="155"/>
      <c r="W4463" s="155"/>
      <c r="X4463" s="155"/>
      <c r="Y4463" s="155"/>
      <c r="Z4463" s="155"/>
      <c r="AA4463" s="155"/>
      <c r="AB4463" s="155"/>
      <c r="AC4463" s="155"/>
      <c r="AD4463" s="155"/>
      <c r="AE4463" s="155"/>
      <c r="AF4463" s="155"/>
      <c r="AG4463" s="155"/>
    </row>
    <row r="4464" spans="1:33" x14ac:dyDescent="0.3">
      <c r="A4464" s="155"/>
      <c r="B4464" s="155"/>
      <c r="C4464" s="155"/>
      <c r="D4464" s="155"/>
      <c r="E4464" s="155"/>
      <c r="F4464" s="155"/>
      <c r="G4464" s="155"/>
      <c r="H4464" s="155"/>
      <c r="I4464" s="155"/>
      <c r="J4464" s="155"/>
      <c r="K4464" s="155"/>
      <c r="L4464" s="155"/>
      <c r="M4464" s="155"/>
      <c r="N4464" s="155"/>
      <c r="O4464" s="155"/>
      <c r="P4464" s="155"/>
      <c r="Q4464" s="155"/>
      <c r="R4464" s="155"/>
      <c r="S4464" s="155"/>
      <c r="T4464" s="155"/>
      <c r="U4464" s="155"/>
      <c r="V4464" s="155"/>
      <c r="W4464" s="155"/>
      <c r="X4464" s="155"/>
      <c r="Y4464" s="155"/>
      <c r="Z4464" s="155"/>
      <c r="AA4464" s="155"/>
      <c r="AB4464" s="155"/>
      <c r="AC4464" s="155"/>
      <c r="AD4464" s="155"/>
      <c r="AE4464" s="155"/>
      <c r="AF4464" s="155"/>
      <c r="AG4464" s="155"/>
    </row>
    <row r="4465" spans="1:33" x14ac:dyDescent="0.3">
      <c r="A4465" s="155"/>
      <c r="B4465" s="155"/>
      <c r="C4465" s="155"/>
      <c r="D4465" s="155"/>
      <c r="E4465" s="155"/>
      <c r="F4465" s="155"/>
      <c r="G4465" s="155"/>
      <c r="H4465" s="155"/>
      <c r="I4465" s="155"/>
      <c r="J4465" s="155"/>
      <c r="K4465" s="155"/>
      <c r="L4465" s="155"/>
      <c r="M4465" s="155"/>
      <c r="N4465" s="155"/>
      <c r="O4465" s="155"/>
      <c r="P4465" s="155"/>
      <c r="Q4465" s="155"/>
      <c r="R4465" s="155"/>
      <c r="S4465" s="155"/>
      <c r="T4465" s="155"/>
      <c r="U4465" s="155"/>
      <c r="V4465" s="155"/>
      <c r="W4465" s="155"/>
      <c r="X4465" s="155"/>
      <c r="Y4465" s="155"/>
      <c r="Z4465" s="155"/>
      <c r="AA4465" s="155"/>
      <c r="AB4465" s="155"/>
      <c r="AC4465" s="155"/>
      <c r="AD4465" s="155"/>
      <c r="AE4465" s="155"/>
      <c r="AF4465" s="155"/>
      <c r="AG4465" s="155"/>
    </row>
    <row r="4466" spans="1:33" x14ac:dyDescent="0.3">
      <c r="A4466" s="155"/>
      <c r="B4466" s="155"/>
      <c r="C4466" s="155"/>
      <c r="D4466" s="155"/>
      <c r="E4466" s="155"/>
      <c r="F4466" s="155"/>
      <c r="G4466" s="155"/>
      <c r="H4466" s="155"/>
      <c r="I4466" s="155"/>
      <c r="J4466" s="155"/>
      <c r="K4466" s="155"/>
      <c r="L4466" s="155"/>
      <c r="M4466" s="155"/>
      <c r="N4466" s="155"/>
      <c r="O4466" s="155"/>
      <c r="P4466" s="155"/>
      <c r="Q4466" s="155"/>
      <c r="R4466" s="155"/>
      <c r="S4466" s="155"/>
      <c r="T4466" s="155"/>
      <c r="U4466" s="155"/>
      <c r="V4466" s="155"/>
      <c r="W4466" s="155"/>
      <c r="X4466" s="155"/>
      <c r="Y4466" s="155"/>
      <c r="Z4466" s="155"/>
      <c r="AA4466" s="155"/>
      <c r="AB4466" s="155"/>
      <c r="AC4466" s="155"/>
      <c r="AD4466" s="155"/>
      <c r="AE4466" s="155"/>
      <c r="AF4466" s="155"/>
      <c r="AG4466" s="155"/>
    </row>
    <row r="4467" spans="1:33" x14ac:dyDescent="0.3">
      <c r="A4467" s="155"/>
      <c r="B4467" s="155"/>
      <c r="C4467" s="155"/>
      <c r="D4467" s="155"/>
      <c r="E4467" s="155"/>
      <c r="F4467" s="155"/>
      <c r="G4467" s="155"/>
      <c r="H4467" s="155"/>
      <c r="I4467" s="155"/>
      <c r="J4467" s="155"/>
      <c r="K4467" s="155"/>
      <c r="L4467" s="155"/>
      <c r="M4467" s="155"/>
      <c r="N4467" s="155"/>
      <c r="O4467" s="155"/>
      <c r="P4467" s="155"/>
      <c r="Q4467" s="155"/>
      <c r="R4467" s="155"/>
      <c r="S4467" s="155"/>
      <c r="T4467" s="155"/>
      <c r="U4467" s="155"/>
      <c r="V4467" s="155"/>
      <c r="W4467" s="155"/>
      <c r="X4467" s="155"/>
      <c r="Y4467" s="155"/>
      <c r="Z4467" s="155"/>
      <c r="AA4467" s="155"/>
      <c r="AB4467" s="155"/>
      <c r="AC4467" s="155"/>
      <c r="AD4467" s="155"/>
      <c r="AE4467" s="155"/>
      <c r="AF4467" s="155"/>
      <c r="AG4467" s="155"/>
    </row>
    <row r="4468" spans="1:33" x14ac:dyDescent="0.3">
      <c r="A4468" s="155"/>
      <c r="B4468" s="155"/>
      <c r="C4468" s="155"/>
      <c r="D4468" s="155"/>
      <c r="E4468" s="155"/>
      <c r="F4468" s="155"/>
      <c r="G4468" s="155"/>
      <c r="H4468" s="155"/>
      <c r="I4468" s="155"/>
      <c r="J4468" s="155"/>
      <c r="K4468" s="155"/>
      <c r="L4468" s="155"/>
      <c r="M4468" s="155"/>
      <c r="N4468" s="155"/>
      <c r="O4468" s="155"/>
      <c r="P4468" s="155"/>
      <c r="Q4468" s="155"/>
      <c r="R4468" s="155"/>
      <c r="S4468" s="155"/>
      <c r="T4468" s="155"/>
      <c r="U4468" s="155"/>
      <c r="V4468" s="155"/>
      <c r="W4468" s="155"/>
      <c r="X4468" s="155"/>
      <c r="Y4468" s="155"/>
      <c r="Z4468" s="155"/>
      <c r="AA4468" s="155"/>
      <c r="AB4468" s="155"/>
      <c r="AC4468" s="155"/>
      <c r="AD4468" s="155"/>
      <c r="AE4468" s="155"/>
      <c r="AF4468" s="155"/>
      <c r="AG4468" s="155"/>
    </row>
    <row r="4469" spans="1:33" x14ac:dyDescent="0.3">
      <c r="A4469" s="155"/>
      <c r="B4469" s="155"/>
      <c r="C4469" s="155"/>
      <c r="D4469" s="155"/>
      <c r="E4469" s="155"/>
      <c r="F4469" s="155"/>
      <c r="G4469" s="155"/>
      <c r="H4469" s="155"/>
      <c r="I4469" s="155"/>
      <c r="J4469" s="155"/>
      <c r="K4469" s="155"/>
      <c r="L4469" s="155"/>
      <c r="M4469" s="155"/>
      <c r="N4469" s="155"/>
      <c r="O4469" s="155"/>
      <c r="P4469" s="155"/>
      <c r="Q4469" s="155"/>
      <c r="R4469" s="155"/>
      <c r="S4469" s="155"/>
      <c r="T4469" s="155"/>
      <c r="U4469" s="155"/>
      <c r="V4469" s="155"/>
      <c r="W4469" s="155"/>
      <c r="X4469" s="155"/>
      <c r="Y4469" s="155"/>
      <c r="Z4469" s="155"/>
      <c r="AA4469" s="155"/>
      <c r="AB4469" s="155"/>
      <c r="AC4469" s="155"/>
      <c r="AD4469" s="155"/>
      <c r="AE4469" s="155"/>
      <c r="AF4469" s="155"/>
      <c r="AG4469" s="155"/>
    </row>
    <row r="4470" spans="1:33" x14ac:dyDescent="0.3">
      <c r="A4470" s="155"/>
      <c r="B4470" s="155"/>
      <c r="C4470" s="155"/>
      <c r="D4470" s="155"/>
      <c r="E4470" s="155"/>
      <c r="F4470" s="155"/>
      <c r="G4470" s="155"/>
      <c r="H4470" s="155"/>
      <c r="I4470" s="155"/>
      <c r="J4470" s="155"/>
      <c r="K4470" s="155"/>
      <c r="L4470" s="155"/>
      <c r="M4470" s="155"/>
      <c r="N4470" s="155"/>
      <c r="O4470" s="155"/>
      <c r="P4470" s="155"/>
      <c r="Q4470" s="155"/>
      <c r="R4470" s="155"/>
      <c r="S4470" s="155"/>
      <c r="T4470" s="155"/>
      <c r="U4470" s="155"/>
      <c r="V4470" s="155"/>
      <c r="W4470" s="155"/>
      <c r="X4470" s="155"/>
      <c r="Y4470" s="155"/>
      <c r="Z4470" s="155"/>
      <c r="AA4470" s="155"/>
      <c r="AB4470" s="155"/>
      <c r="AC4470" s="155"/>
      <c r="AD4470" s="155"/>
      <c r="AE4470" s="155"/>
      <c r="AF4470" s="155"/>
      <c r="AG4470" s="155"/>
    </row>
    <row r="4471" spans="1:33" x14ac:dyDescent="0.3">
      <c r="A4471" s="155"/>
      <c r="B4471" s="155"/>
      <c r="C4471" s="155"/>
      <c r="D4471" s="155"/>
      <c r="E4471" s="155"/>
      <c r="F4471" s="155"/>
      <c r="G4471" s="155"/>
      <c r="H4471" s="155"/>
      <c r="I4471" s="155"/>
      <c r="J4471" s="155"/>
      <c r="K4471" s="155"/>
      <c r="L4471" s="155"/>
      <c r="M4471" s="155"/>
      <c r="N4471" s="155"/>
      <c r="O4471" s="155"/>
      <c r="P4471" s="155"/>
      <c r="Q4471" s="155"/>
      <c r="R4471" s="155"/>
      <c r="S4471" s="155"/>
      <c r="T4471" s="155"/>
      <c r="U4471" s="155"/>
      <c r="V4471" s="155"/>
      <c r="W4471" s="155"/>
      <c r="X4471" s="155"/>
      <c r="Y4471" s="155"/>
      <c r="Z4471" s="155"/>
      <c r="AA4471" s="155"/>
      <c r="AB4471" s="155"/>
      <c r="AC4471" s="155"/>
      <c r="AD4471" s="155"/>
      <c r="AE4471" s="155"/>
      <c r="AF4471" s="155"/>
      <c r="AG4471" s="155"/>
    </row>
    <row r="4472" spans="1:33" x14ac:dyDescent="0.3">
      <c r="A4472" s="155"/>
      <c r="B4472" s="155"/>
      <c r="C4472" s="155"/>
      <c r="D4472" s="155"/>
      <c r="E4472" s="155"/>
      <c r="F4472" s="155"/>
      <c r="G4472" s="155"/>
      <c r="H4472" s="155"/>
      <c r="I4472" s="155"/>
      <c r="J4472" s="155"/>
      <c r="K4472" s="155"/>
      <c r="L4472" s="155"/>
      <c r="M4472" s="155"/>
      <c r="N4472" s="155"/>
      <c r="O4472" s="155"/>
      <c r="P4472" s="155"/>
      <c r="Q4472" s="155"/>
      <c r="R4472" s="155"/>
      <c r="S4472" s="155"/>
      <c r="T4472" s="155"/>
      <c r="U4472" s="155"/>
      <c r="V4472" s="155"/>
      <c r="W4472" s="155"/>
      <c r="X4472" s="155"/>
      <c r="Y4472" s="155"/>
      <c r="Z4472" s="155"/>
      <c r="AA4472" s="155"/>
      <c r="AB4472" s="155"/>
      <c r="AC4472" s="155"/>
      <c r="AD4472" s="155"/>
      <c r="AE4472" s="155"/>
      <c r="AF4472" s="155"/>
      <c r="AG4472" s="155"/>
    </row>
    <row r="4473" spans="1:33" x14ac:dyDescent="0.3">
      <c r="A4473" s="155"/>
      <c r="B4473" s="155"/>
      <c r="C4473" s="155"/>
      <c r="D4473" s="155"/>
      <c r="E4473" s="155"/>
      <c r="F4473" s="155"/>
      <c r="G4473" s="155"/>
      <c r="H4473" s="155"/>
      <c r="I4473" s="155"/>
      <c r="J4473" s="155"/>
      <c r="K4473" s="155"/>
      <c r="L4473" s="155"/>
      <c r="M4473" s="155"/>
      <c r="N4473" s="155"/>
      <c r="O4473" s="155"/>
      <c r="P4473" s="155"/>
      <c r="Q4473" s="155"/>
      <c r="R4473" s="155"/>
      <c r="S4473" s="155"/>
      <c r="T4473" s="155"/>
      <c r="U4473" s="155"/>
      <c r="V4473" s="155"/>
      <c r="W4473" s="155"/>
      <c r="X4473" s="155"/>
      <c r="Y4473" s="155"/>
      <c r="Z4473" s="155"/>
      <c r="AA4473" s="155"/>
      <c r="AB4473" s="155"/>
      <c r="AC4473" s="155"/>
      <c r="AD4473" s="155"/>
      <c r="AE4473" s="155"/>
      <c r="AF4473" s="155"/>
      <c r="AG4473" s="155"/>
    </row>
    <row r="4474" spans="1:33" x14ac:dyDescent="0.3">
      <c r="A4474" s="155"/>
      <c r="B4474" s="155"/>
      <c r="C4474" s="155"/>
      <c r="D4474" s="155"/>
      <c r="E4474" s="155"/>
      <c r="F4474" s="155"/>
      <c r="G4474" s="155"/>
      <c r="H4474" s="155"/>
      <c r="I4474" s="155"/>
      <c r="J4474" s="155"/>
      <c r="K4474" s="155"/>
      <c r="L4474" s="155"/>
      <c r="M4474" s="155"/>
      <c r="N4474" s="155"/>
      <c r="O4474" s="155"/>
      <c r="P4474" s="155"/>
      <c r="Q4474" s="155"/>
      <c r="R4474" s="155"/>
      <c r="S4474" s="155"/>
      <c r="T4474" s="155"/>
      <c r="U4474" s="155"/>
      <c r="V4474" s="155"/>
      <c r="W4474" s="155"/>
      <c r="X4474" s="155"/>
      <c r="Y4474" s="155"/>
      <c r="Z4474" s="155"/>
      <c r="AA4474" s="155"/>
      <c r="AB4474" s="155"/>
      <c r="AC4474" s="155"/>
      <c r="AD4474" s="155"/>
      <c r="AE4474" s="155"/>
      <c r="AF4474" s="155"/>
      <c r="AG4474" s="155"/>
    </row>
    <row r="4475" spans="1:33" x14ac:dyDescent="0.3">
      <c r="A4475" s="155"/>
      <c r="B4475" s="155"/>
      <c r="C4475" s="155"/>
      <c r="D4475" s="155"/>
      <c r="E4475" s="155"/>
      <c r="F4475" s="155"/>
      <c r="G4475" s="155"/>
      <c r="H4475" s="155"/>
      <c r="I4475" s="155"/>
      <c r="J4475" s="155"/>
      <c r="K4475" s="155"/>
      <c r="L4475" s="155"/>
      <c r="M4475" s="155"/>
      <c r="N4475" s="155"/>
      <c r="O4475" s="155"/>
      <c r="P4475" s="155"/>
      <c r="Q4475" s="155"/>
      <c r="R4475" s="155"/>
      <c r="S4475" s="155"/>
      <c r="T4475" s="155"/>
      <c r="U4475" s="155"/>
      <c r="V4475" s="155"/>
      <c r="W4475" s="155"/>
      <c r="X4475" s="155"/>
      <c r="Y4475" s="155"/>
      <c r="Z4475" s="155"/>
      <c r="AA4475" s="155"/>
      <c r="AB4475" s="155"/>
      <c r="AC4475" s="155"/>
      <c r="AD4475" s="155"/>
      <c r="AE4475" s="155"/>
      <c r="AF4475" s="155"/>
      <c r="AG4475" s="155"/>
    </row>
    <row r="4476" spans="1:33" x14ac:dyDescent="0.3">
      <c r="A4476" s="155"/>
      <c r="B4476" s="155"/>
      <c r="C4476" s="155"/>
      <c r="D4476" s="155"/>
      <c r="E4476" s="155"/>
      <c r="F4476" s="155"/>
      <c r="G4476" s="155"/>
      <c r="H4476" s="155"/>
      <c r="I4476" s="155"/>
      <c r="J4476" s="155"/>
      <c r="K4476" s="155"/>
      <c r="L4476" s="155"/>
      <c r="M4476" s="155"/>
      <c r="N4476" s="155"/>
      <c r="O4476" s="155"/>
      <c r="P4476" s="155"/>
      <c r="Q4476" s="155"/>
      <c r="R4476" s="155"/>
      <c r="S4476" s="155"/>
      <c r="T4476" s="155"/>
      <c r="U4476" s="155"/>
      <c r="V4476" s="155"/>
      <c r="W4476" s="155"/>
      <c r="X4476" s="155"/>
      <c r="Y4476" s="155"/>
      <c r="Z4476" s="155"/>
      <c r="AA4476" s="155"/>
      <c r="AB4476" s="155"/>
      <c r="AC4476" s="155"/>
      <c r="AD4476" s="155"/>
      <c r="AE4476" s="155"/>
      <c r="AF4476" s="155"/>
      <c r="AG4476" s="155"/>
    </row>
    <row r="4477" spans="1:33" x14ac:dyDescent="0.3">
      <c r="A4477" s="155"/>
      <c r="B4477" s="155"/>
      <c r="C4477" s="155"/>
      <c r="D4477" s="155"/>
      <c r="E4477" s="155"/>
      <c r="F4477" s="155"/>
      <c r="G4477" s="155"/>
      <c r="H4477" s="155"/>
      <c r="I4477" s="155"/>
      <c r="J4477" s="155"/>
      <c r="K4477" s="155"/>
      <c r="L4477" s="155"/>
      <c r="M4477" s="155"/>
      <c r="N4477" s="155"/>
      <c r="O4477" s="155"/>
      <c r="P4477" s="155"/>
      <c r="Q4477" s="155"/>
      <c r="R4477" s="155"/>
      <c r="S4477" s="155"/>
      <c r="T4477" s="155"/>
      <c r="U4477" s="155"/>
      <c r="V4477" s="155"/>
      <c r="W4477" s="155"/>
      <c r="X4477" s="155"/>
      <c r="Y4477" s="155"/>
      <c r="Z4477" s="155"/>
      <c r="AA4477" s="155"/>
      <c r="AB4477" s="155"/>
      <c r="AC4477" s="155"/>
      <c r="AD4477" s="155"/>
      <c r="AE4477" s="155"/>
      <c r="AF4477" s="155"/>
      <c r="AG4477" s="155"/>
    </row>
    <row r="4478" spans="1:33" x14ac:dyDescent="0.3">
      <c r="A4478" s="155"/>
      <c r="B4478" s="155"/>
      <c r="C4478" s="155"/>
      <c r="D4478" s="155"/>
      <c r="E4478" s="155"/>
      <c r="F4478" s="155"/>
      <c r="G4478" s="155"/>
      <c r="H4478" s="155"/>
      <c r="I4478" s="155"/>
      <c r="J4478" s="155"/>
      <c r="K4478" s="155"/>
      <c r="L4478" s="155"/>
      <c r="M4478" s="155"/>
      <c r="N4478" s="155"/>
      <c r="O4478" s="155"/>
      <c r="P4478" s="155"/>
      <c r="Q4478" s="155"/>
      <c r="R4478" s="155"/>
      <c r="S4478" s="155"/>
      <c r="T4478" s="155"/>
      <c r="U4478" s="155"/>
      <c r="V4478" s="155"/>
      <c r="W4478" s="155"/>
      <c r="X4478" s="155"/>
      <c r="Y4478" s="155"/>
      <c r="Z4478" s="155"/>
      <c r="AA4478" s="155"/>
      <c r="AB4478" s="155"/>
      <c r="AC4478" s="155"/>
      <c r="AD4478" s="155"/>
      <c r="AE4478" s="155"/>
      <c r="AF4478" s="155"/>
      <c r="AG4478" s="155"/>
    </row>
    <row r="4479" spans="1:33" x14ac:dyDescent="0.3">
      <c r="A4479" s="155"/>
      <c r="B4479" s="155"/>
      <c r="C4479" s="155"/>
      <c r="D4479" s="155"/>
      <c r="E4479" s="155"/>
      <c r="F4479" s="155"/>
      <c r="G4479" s="155"/>
      <c r="H4479" s="155"/>
      <c r="I4479" s="155"/>
      <c r="J4479" s="155"/>
      <c r="K4479" s="155"/>
      <c r="L4479" s="155"/>
      <c r="M4479" s="155"/>
      <c r="N4479" s="155"/>
      <c r="O4479" s="155"/>
      <c r="P4479" s="155"/>
      <c r="Q4479" s="155"/>
      <c r="R4479" s="155"/>
      <c r="S4479" s="155"/>
      <c r="T4479" s="155"/>
      <c r="U4479" s="155"/>
      <c r="V4479" s="155"/>
      <c r="W4479" s="155"/>
      <c r="X4479" s="155"/>
      <c r="Y4479" s="155"/>
      <c r="Z4479" s="155"/>
      <c r="AA4479" s="155"/>
      <c r="AB4479" s="155"/>
      <c r="AC4479" s="155"/>
      <c r="AD4479" s="155"/>
      <c r="AE4479" s="155"/>
      <c r="AF4479" s="155"/>
      <c r="AG4479" s="155"/>
    </row>
    <row r="4480" spans="1:33" x14ac:dyDescent="0.3">
      <c r="A4480" s="155"/>
      <c r="B4480" s="155"/>
      <c r="C4480" s="155"/>
      <c r="D4480" s="155"/>
      <c r="E4480" s="155"/>
      <c r="F4480" s="155"/>
      <c r="G4480" s="155"/>
      <c r="H4480" s="155"/>
      <c r="I4480" s="155"/>
      <c r="J4480" s="155"/>
      <c r="K4480" s="155"/>
      <c r="L4480" s="155"/>
      <c r="M4480" s="155"/>
      <c r="N4480" s="155"/>
      <c r="O4480" s="155"/>
      <c r="P4480" s="155"/>
      <c r="Q4480" s="155"/>
      <c r="R4480" s="155"/>
      <c r="S4480" s="155"/>
      <c r="T4480" s="155"/>
      <c r="U4480" s="155"/>
      <c r="V4480" s="155"/>
      <c r="W4480" s="155"/>
      <c r="X4480" s="155"/>
      <c r="Y4480" s="155"/>
      <c r="Z4480" s="155"/>
      <c r="AA4480" s="155"/>
      <c r="AB4480" s="155"/>
      <c r="AC4480" s="155"/>
      <c r="AD4480" s="155"/>
      <c r="AE4480" s="155"/>
      <c r="AF4480" s="155"/>
      <c r="AG4480" s="155"/>
    </row>
    <row r="4481" spans="1:33" x14ac:dyDescent="0.3">
      <c r="A4481" s="155"/>
      <c r="B4481" s="155"/>
      <c r="C4481" s="155"/>
      <c r="D4481" s="155"/>
      <c r="E4481" s="155"/>
      <c r="F4481" s="155"/>
      <c r="G4481" s="155"/>
      <c r="H4481" s="155"/>
      <c r="I4481" s="155"/>
      <c r="J4481" s="155"/>
      <c r="K4481" s="155"/>
      <c r="L4481" s="155"/>
      <c r="M4481" s="155"/>
      <c r="N4481" s="155"/>
      <c r="O4481" s="155"/>
      <c r="P4481" s="155"/>
      <c r="Q4481" s="155"/>
      <c r="R4481" s="155"/>
      <c r="S4481" s="155"/>
      <c r="T4481" s="155"/>
      <c r="U4481" s="155"/>
      <c r="V4481" s="155"/>
      <c r="W4481" s="155"/>
      <c r="X4481" s="155"/>
      <c r="Y4481" s="155"/>
      <c r="Z4481" s="155"/>
      <c r="AA4481" s="155"/>
      <c r="AB4481" s="155"/>
      <c r="AC4481" s="155"/>
      <c r="AD4481" s="155"/>
      <c r="AE4481" s="155"/>
      <c r="AF4481" s="155"/>
      <c r="AG4481" s="155"/>
    </row>
    <row r="4482" spans="1:33" x14ac:dyDescent="0.3">
      <c r="A4482" s="155"/>
      <c r="B4482" s="155"/>
      <c r="C4482" s="155"/>
      <c r="D4482" s="155"/>
      <c r="E4482" s="155"/>
      <c r="F4482" s="155"/>
      <c r="G4482" s="155"/>
      <c r="H4482" s="155"/>
      <c r="I4482" s="155"/>
      <c r="J4482" s="155"/>
      <c r="K4482" s="155"/>
      <c r="L4482" s="155"/>
      <c r="M4482" s="155"/>
      <c r="N4482" s="155"/>
      <c r="O4482" s="155"/>
      <c r="P4482" s="155"/>
      <c r="Q4482" s="155"/>
      <c r="R4482" s="155"/>
      <c r="S4482" s="155"/>
      <c r="T4482" s="155"/>
      <c r="U4482" s="155"/>
      <c r="V4482" s="155"/>
      <c r="W4482" s="155"/>
      <c r="X4482" s="155"/>
      <c r="Y4482" s="155"/>
      <c r="Z4482" s="155"/>
      <c r="AA4482" s="155"/>
      <c r="AB4482" s="155"/>
      <c r="AC4482" s="155"/>
      <c r="AD4482" s="155"/>
      <c r="AE4482" s="155"/>
      <c r="AF4482" s="155"/>
      <c r="AG4482" s="155"/>
    </row>
    <row r="4483" spans="1:33" x14ac:dyDescent="0.3">
      <c r="A4483" s="155"/>
      <c r="B4483" s="155"/>
      <c r="C4483" s="155"/>
      <c r="D4483" s="155"/>
      <c r="E4483" s="155"/>
      <c r="F4483" s="155"/>
      <c r="G4483" s="155"/>
      <c r="H4483" s="155"/>
      <c r="I4483" s="155"/>
      <c r="J4483" s="155"/>
      <c r="K4483" s="155"/>
      <c r="L4483" s="155"/>
      <c r="M4483" s="155"/>
      <c r="N4483" s="155"/>
      <c r="O4483" s="155"/>
      <c r="P4483" s="155"/>
      <c r="Q4483" s="155"/>
      <c r="R4483" s="155"/>
      <c r="S4483" s="155"/>
      <c r="T4483" s="155"/>
      <c r="U4483" s="155"/>
      <c r="V4483" s="155"/>
      <c r="W4483" s="155"/>
      <c r="X4483" s="155"/>
      <c r="Y4483" s="155"/>
      <c r="Z4483" s="155"/>
      <c r="AA4483" s="155"/>
      <c r="AB4483" s="155"/>
      <c r="AC4483" s="155"/>
      <c r="AD4483" s="155"/>
      <c r="AE4483" s="155"/>
      <c r="AF4483" s="155"/>
      <c r="AG4483" s="155"/>
    </row>
    <row r="4484" spans="1:33" x14ac:dyDescent="0.3">
      <c r="A4484" s="155"/>
      <c r="B4484" s="155"/>
      <c r="C4484" s="155"/>
      <c r="D4484" s="155"/>
      <c r="E4484" s="155"/>
      <c r="F4484" s="155"/>
      <c r="G4484" s="155"/>
      <c r="H4484" s="155"/>
      <c r="I4484" s="155"/>
      <c r="J4484" s="155"/>
      <c r="K4484" s="155"/>
      <c r="L4484" s="155"/>
      <c r="M4484" s="155"/>
      <c r="N4484" s="155"/>
      <c r="O4484" s="155"/>
      <c r="P4484" s="155"/>
      <c r="Q4484" s="155"/>
      <c r="R4484" s="155"/>
      <c r="S4484" s="155"/>
      <c r="T4484" s="155"/>
      <c r="U4484" s="155"/>
      <c r="V4484" s="155"/>
      <c r="W4484" s="155"/>
      <c r="X4484" s="155"/>
      <c r="Y4484" s="155"/>
      <c r="Z4484" s="155"/>
      <c r="AA4484" s="155"/>
      <c r="AB4484" s="155"/>
      <c r="AC4484" s="155"/>
      <c r="AD4484" s="155"/>
      <c r="AE4484" s="155"/>
      <c r="AF4484" s="155"/>
      <c r="AG4484" s="155"/>
    </row>
    <row r="4485" spans="1:33" x14ac:dyDescent="0.3">
      <c r="A4485" s="155"/>
      <c r="B4485" s="155"/>
      <c r="C4485" s="155"/>
      <c r="D4485" s="155"/>
      <c r="E4485" s="155"/>
      <c r="F4485" s="155"/>
      <c r="G4485" s="155"/>
      <c r="H4485" s="155"/>
      <c r="I4485" s="155"/>
      <c r="J4485" s="155"/>
      <c r="K4485" s="155"/>
      <c r="L4485" s="155"/>
      <c r="M4485" s="155"/>
      <c r="N4485" s="155"/>
      <c r="O4485" s="155"/>
      <c r="P4485" s="155"/>
      <c r="Q4485" s="155"/>
      <c r="R4485" s="155"/>
      <c r="S4485" s="155"/>
      <c r="T4485" s="155"/>
      <c r="U4485" s="155"/>
      <c r="V4485" s="155"/>
      <c r="W4485" s="155"/>
      <c r="X4485" s="155"/>
      <c r="Y4485" s="155"/>
      <c r="Z4485" s="155"/>
      <c r="AA4485" s="155"/>
      <c r="AB4485" s="155"/>
      <c r="AC4485" s="155"/>
      <c r="AD4485" s="155"/>
      <c r="AE4485" s="155"/>
      <c r="AF4485" s="155"/>
      <c r="AG4485" s="155"/>
    </row>
    <row r="4486" spans="1:33" x14ac:dyDescent="0.3">
      <c r="A4486" s="155"/>
      <c r="B4486" s="155"/>
      <c r="C4486" s="155"/>
      <c r="D4486" s="155"/>
      <c r="E4486" s="155"/>
      <c r="F4486" s="155"/>
      <c r="G4486" s="155"/>
      <c r="H4486" s="155"/>
      <c r="I4486" s="155"/>
      <c r="J4486" s="155"/>
      <c r="K4486" s="155"/>
      <c r="L4486" s="155"/>
      <c r="M4486" s="155"/>
      <c r="N4486" s="155"/>
      <c r="O4486" s="155"/>
      <c r="P4486" s="155"/>
      <c r="Q4486" s="155"/>
      <c r="R4486" s="155"/>
      <c r="S4486" s="155"/>
      <c r="T4486" s="155"/>
      <c r="U4486" s="155"/>
      <c r="V4486" s="155"/>
      <c r="W4486" s="155"/>
      <c r="X4486" s="155"/>
      <c r="Y4486" s="155"/>
      <c r="Z4486" s="155"/>
      <c r="AA4486" s="155"/>
      <c r="AB4486" s="155"/>
      <c r="AC4486" s="155"/>
      <c r="AD4486" s="155"/>
      <c r="AE4486" s="155"/>
      <c r="AF4486" s="155"/>
      <c r="AG4486" s="155"/>
    </row>
    <row r="4487" spans="1:33" x14ac:dyDescent="0.3">
      <c r="A4487" s="155"/>
      <c r="B4487" s="155"/>
      <c r="C4487" s="155"/>
      <c r="D4487" s="155"/>
      <c r="E4487" s="155"/>
      <c r="F4487" s="155"/>
      <c r="G4487" s="155"/>
      <c r="H4487" s="155"/>
      <c r="I4487" s="155"/>
      <c r="J4487" s="155"/>
      <c r="K4487" s="155"/>
      <c r="L4487" s="155"/>
      <c r="M4487" s="155"/>
      <c r="N4487" s="155"/>
      <c r="O4487" s="155"/>
      <c r="P4487" s="155"/>
      <c r="Q4487" s="155"/>
      <c r="R4487" s="155"/>
      <c r="S4487" s="155"/>
      <c r="T4487" s="155"/>
      <c r="U4487" s="155"/>
      <c r="V4487" s="155"/>
      <c r="W4487" s="155"/>
      <c r="X4487" s="155"/>
      <c r="Y4487" s="155"/>
      <c r="Z4487" s="155"/>
      <c r="AA4487" s="155"/>
      <c r="AB4487" s="155"/>
      <c r="AC4487" s="155"/>
      <c r="AD4487" s="155"/>
      <c r="AE4487" s="155"/>
      <c r="AF4487" s="155"/>
      <c r="AG4487" s="155"/>
    </row>
    <row r="4488" spans="1:33" x14ac:dyDescent="0.3">
      <c r="A4488" s="155"/>
      <c r="B4488" s="155"/>
      <c r="C4488" s="155"/>
      <c r="D4488" s="155"/>
      <c r="E4488" s="155"/>
      <c r="F4488" s="155"/>
      <c r="G4488" s="155"/>
      <c r="H4488" s="155"/>
      <c r="I4488" s="155"/>
      <c r="J4488" s="155"/>
      <c r="K4488" s="155"/>
      <c r="L4488" s="155"/>
      <c r="M4488" s="155"/>
      <c r="N4488" s="155"/>
      <c r="O4488" s="155"/>
      <c r="P4488" s="155"/>
      <c r="Q4488" s="155"/>
      <c r="R4488" s="155"/>
      <c r="S4488" s="155"/>
      <c r="T4488" s="155"/>
      <c r="U4488" s="155"/>
      <c r="V4488" s="155"/>
      <c r="W4488" s="155"/>
      <c r="X4488" s="155"/>
      <c r="Y4488" s="155"/>
      <c r="Z4488" s="155"/>
      <c r="AA4488" s="155"/>
      <c r="AB4488" s="155"/>
      <c r="AC4488" s="155"/>
      <c r="AD4488" s="155"/>
      <c r="AE4488" s="155"/>
      <c r="AF4488" s="155"/>
      <c r="AG4488" s="155"/>
    </row>
    <row r="4489" spans="1:33" x14ac:dyDescent="0.3">
      <c r="A4489" s="155"/>
      <c r="B4489" s="155"/>
      <c r="C4489" s="155"/>
      <c r="D4489" s="155"/>
      <c r="E4489" s="155"/>
      <c r="F4489" s="155"/>
      <c r="G4489" s="155"/>
      <c r="H4489" s="155"/>
      <c r="I4489" s="155"/>
      <c r="J4489" s="155"/>
      <c r="K4489" s="155"/>
      <c r="L4489" s="155"/>
      <c r="M4489" s="155"/>
      <c r="N4489" s="155"/>
      <c r="O4489" s="155"/>
      <c r="P4489" s="155"/>
      <c r="Q4489" s="155"/>
      <c r="R4489" s="155"/>
      <c r="S4489" s="155"/>
      <c r="T4489" s="155"/>
      <c r="U4489" s="155"/>
      <c r="V4489" s="155"/>
      <c r="W4489" s="155"/>
      <c r="X4489" s="155"/>
      <c r="Y4489" s="155"/>
      <c r="Z4489" s="155"/>
      <c r="AA4489" s="155"/>
      <c r="AB4489" s="155"/>
      <c r="AC4489" s="155"/>
      <c r="AD4489" s="155"/>
      <c r="AE4489" s="155"/>
      <c r="AF4489" s="155"/>
      <c r="AG4489" s="155"/>
    </row>
    <row r="4490" spans="1:33" x14ac:dyDescent="0.3">
      <c r="A4490" s="155"/>
      <c r="B4490" s="155"/>
      <c r="C4490" s="155"/>
      <c r="D4490" s="155"/>
      <c r="E4490" s="155"/>
      <c r="F4490" s="155"/>
      <c r="G4490" s="155"/>
      <c r="H4490" s="155"/>
      <c r="I4490" s="155"/>
      <c r="J4490" s="155"/>
      <c r="K4490" s="155"/>
      <c r="L4490" s="155"/>
      <c r="M4490" s="155"/>
      <c r="N4490" s="155"/>
      <c r="O4490" s="155"/>
      <c r="P4490" s="155"/>
      <c r="Q4490" s="155"/>
      <c r="R4490" s="155"/>
      <c r="S4490" s="155"/>
      <c r="T4490" s="155"/>
      <c r="U4490" s="155"/>
      <c r="V4490" s="155"/>
      <c r="W4490" s="155"/>
      <c r="X4490" s="155"/>
      <c r="Y4490" s="155"/>
      <c r="Z4490" s="155"/>
      <c r="AA4490" s="155"/>
      <c r="AB4490" s="155"/>
      <c r="AC4490" s="155"/>
      <c r="AD4490" s="155"/>
      <c r="AE4490" s="155"/>
      <c r="AF4490" s="155"/>
      <c r="AG4490" s="155"/>
    </row>
    <row r="4491" spans="1:33" x14ac:dyDescent="0.3">
      <c r="A4491" s="155"/>
      <c r="B4491" s="155"/>
      <c r="C4491" s="155"/>
      <c r="D4491" s="155"/>
      <c r="E4491" s="155"/>
      <c r="F4491" s="155"/>
      <c r="G4491" s="155"/>
      <c r="H4491" s="155"/>
      <c r="I4491" s="155"/>
      <c r="J4491" s="155"/>
      <c r="K4491" s="155"/>
      <c r="L4491" s="155"/>
      <c r="M4491" s="155"/>
      <c r="N4491" s="155"/>
      <c r="O4491" s="155"/>
      <c r="P4491" s="155"/>
      <c r="Q4491" s="155"/>
      <c r="R4491" s="155"/>
      <c r="S4491" s="155"/>
      <c r="T4491" s="155"/>
      <c r="U4491" s="155"/>
      <c r="V4491" s="155"/>
      <c r="W4491" s="155"/>
      <c r="X4491" s="155"/>
      <c r="Y4491" s="155"/>
      <c r="Z4491" s="155"/>
      <c r="AA4491" s="155"/>
      <c r="AB4491" s="155"/>
      <c r="AC4491" s="155"/>
      <c r="AD4491" s="155"/>
      <c r="AE4491" s="155"/>
      <c r="AF4491" s="155"/>
      <c r="AG4491" s="155"/>
    </row>
    <row r="4492" spans="1:33" x14ac:dyDescent="0.3">
      <c r="A4492" s="155"/>
      <c r="B4492" s="155"/>
      <c r="C4492" s="155"/>
      <c r="D4492" s="155"/>
      <c r="E4492" s="155"/>
      <c r="F4492" s="155"/>
      <c r="G4492" s="155"/>
      <c r="H4492" s="155"/>
      <c r="I4492" s="155"/>
      <c r="J4492" s="155"/>
      <c r="K4492" s="155"/>
      <c r="L4492" s="155"/>
      <c r="M4492" s="155"/>
      <c r="N4492" s="155"/>
      <c r="O4492" s="155"/>
      <c r="P4492" s="155"/>
      <c r="Q4492" s="155"/>
      <c r="R4492" s="155"/>
      <c r="S4492" s="155"/>
      <c r="T4492" s="155"/>
      <c r="U4492" s="155"/>
      <c r="V4492" s="155"/>
      <c r="W4492" s="155"/>
      <c r="X4492" s="155"/>
      <c r="Y4492" s="155"/>
      <c r="Z4492" s="155"/>
      <c r="AA4492" s="155"/>
      <c r="AB4492" s="155"/>
      <c r="AC4492" s="155"/>
      <c r="AD4492" s="155"/>
      <c r="AE4492" s="155"/>
      <c r="AF4492" s="155"/>
      <c r="AG4492" s="155"/>
    </row>
    <row r="4493" spans="1:33" x14ac:dyDescent="0.3">
      <c r="A4493" s="155"/>
      <c r="B4493" s="155"/>
      <c r="C4493" s="155"/>
      <c r="D4493" s="155"/>
      <c r="E4493" s="155"/>
      <c r="F4493" s="155"/>
      <c r="G4493" s="155"/>
      <c r="H4493" s="155"/>
      <c r="I4493" s="155"/>
      <c r="J4493" s="155"/>
      <c r="K4493" s="155"/>
      <c r="L4493" s="155"/>
      <c r="M4493" s="155"/>
      <c r="N4493" s="155"/>
      <c r="O4493" s="155"/>
      <c r="P4493" s="155"/>
      <c r="Q4493" s="155"/>
      <c r="R4493" s="155"/>
      <c r="S4493" s="155"/>
      <c r="T4493" s="155"/>
      <c r="U4493" s="155"/>
      <c r="V4493" s="155"/>
      <c r="W4493" s="155"/>
      <c r="X4493" s="155"/>
      <c r="Y4493" s="155"/>
      <c r="Z4493" s="155"/>
      <c r="AA4493" s="155"/>
      <c r="AB4493" s="155"/>
      <c r="AC4493" s="155"/>
      <c r="AD4493" s="155"/>
      <c r="AE4493" s="155"/>
      <c r="AF4493" s="155"/>
      <c r="AG4493" s="155"/>
    </row>
    <row r="4494" spans="1:33" x14ac:dyDescent="0.3">
      <c r="A4494" s="155"/>
      <c r="B4494" s="155"/>
      <c r="C4494" s="155"/>
      <c r="D4494" s="155"/>
      <c r="E4494" s="155"/>
      <c r="F4494" s="155"/>
      <c r="G4494" s="155"/>
      <c r="H4494" s="155"/>
      <c r="I4494" s="155"/>
      <c r="J4494" s="155"/>
      <c r="K4494" s="155"/>
      <c r="L4494" s="155"/>
      <c r="M4494" s="155"/>
      <c r="N4494" s="155"/>
      <c r="O4494" s="155"/>
      <c r="P4494" s="155"/>
      <c r="Q4494" s="155"/>
      <c r="R4494" s="155"/>
      <c r="S4494" s="155"/>
      <c r="T4494" s="155"/>
      <c r="U4494" s="155"/>
      <c r="V4494" s="155"/>
      <c r="W4494" s="155"/>
      <c r="X4494" s="155"/>
      <c r="Y4494" s="155"/>
      <c r="Z4494" s="155"/>
      <c r="AA4494" s="155"/>
      <c r="AB4494" s="155"/>
      <c r="AC4494" s="155"/>
      <c r="AD4494" s="155"/>
      <c r="AE4494" s="155"/>
      <c r="AF4494" s="155"/>
      <c r="AG4494" s="155"/>
    </row>
    <row r="4495" spans="1:33" x14ac:dyDescent="0.3">
      <c r="A4495" s="155"/>
      <c r="B4495" s="155"/>
      <c r="C4495" s="155"/>
      <c r="D4495" s="155"/>
      <c r="E4495" s="155"/>
      <c r="F4495" s="155"/>
      <c r="G4495" s="155"/>
      <c r="H4495" s="155"/>
      <c r="I4495" s="155"/>
      <c r="J4495" s="155"/>
      <c r="K4495" s="155"/>
      <c r="L4495" s="155"/>
      <c r="M4495" s="155"/>
      <c r="N4495" s="155"/>
      <c r="O4495" s="155"/>
      <c r="P4495" s="155"/>
      <c r="Q4495" s="155"/>
      <c r="R4495" s="155"/>
      <c r="S4495" s="155"/>
      <c r="T4495" s="155"/>
      <c r="U4495" s="155"/>
      <c r="V4495" s="155"/>
      <c r="W4495" s="155"/>
      <c r="X4495" s="155"/>
      <c r="Y4495" s="155"/>
      <c r="Z4495" s="155"/>
      <c r="AA4495" s="155"/>
      <c r="AB4495" s="155"/>
      <c r="AC4495" s="155"/>
      <c r="AD4495" s="155"/>
      <c r="AE4495" s="155"/>
      <c r="AF4495" s="155"/>
      <c r="AG4495" s="155"/>
    </row>
    <row r="4496" spans="1:33" x14ac:dyDescent="0.3">
      <c r="A4496" s="155"/>
      <c r="B4496" s="155"/>
      <c r="C4496" s="155"/>
      <c r="D4496" s="155"/>
      <c r="E4496" s="155"/>
      <c r="F4496" s="155"/>
      <c r="G4496" s="155"/>
      <c r="H4496" s="155"/>
      <c r="I4496" s="155"/>
      <c r="J4496" s="155"/>
      <c r="K4496" s="155"/>
      <c r="L4496" s="155"/>
      <c r="M4496" s="155"/>
      <c r="N4496" s="155"/>
      <c r="O4496" s="155"/>
      <c r="P4496" s="155"/>
      <c r="Q4496" s="155"/>
      <c r="R4496" s="155"/>
      <c r="S4496" s="155"/>
      <c r="T4496" s="155"/>
      <c r="U4496" s="155"/>
      <c r="V4496" s="155"/>
      <c r="W4496" s="155"/>
      <c r="X4496" s="155"/>
      <c r="Y4496" s="155"/>
      <c r="Z4496" s="155"/>
      <c r="AA4496" s="155"/>
      <c r="AB4496" s="155"/>
      <c r="AC4496" s="155"/>
      <c r="AD4496" s="155"/>
      <c r="AE4496" s="155"/>
      <c r="AF4496" s="155"/>
      <c r="AG4496" s="155"/>
    </row>
    <row r="4497" spans="1:33" x14ac:dyDescent="0.3">
      <c r="A4497" s="155"/>
      <c r="B4497" s="155"/>
      <c r="C4497" s="155"/>
      <c r="D4497" s="155"/>
      <c r="E4497" s="155"/>
      <c r="F4497" s="155"/>
      <c r="G4497" s="155"/>
      <c r="H4497" s="155"/>
      <c r="I4497" s="155"/>
      <c r="J4497" s="155"/>
      <c r="K4497" s="155"/>
      <c r="L4497" s="155"/>
      <c r="M4497" s="155"/>
      <c r="N4497" s="155"/>
      <c r="O4497" s="155"/>
      <c r="P4497" s="155"/>
      <c r="Q4497" s="155"/>
      <c r="R4497" s="155"/>
      <c r="S4497" s="155"/>
      <c r="T4497" s="155"/>
      <c r="U4497" s="155"/>
      <c r="V4497" s="155"/>
      <c r="W4497" s="155"/>
      <c r="X4497" s="155"/>
      <c r="Y4497" s="155"/>
      <c r="Z4497" s="155"/>
      <c r="AA4497" s="155"/>
      <c r="AB4497" s="155"/>
      <c r="AC4497" s="155"/>
      <c r="AD4497" s="155"/>
      <c r="AE4497" s="155"/>
      <c r="AF4497" s="155"/>
      <c r="AG4497" s="155"/>
    </row>
    <row r="4498" spans="1:33" x14ac:dyDescent="0.3">
      <c r="A4498" s="155"/>
      <c r="B4498" s="155"/>
      <c r="C4498" s="155"/>
      <c r="D4498" s="155"/>
      <c r="E4498" s="155"/>
      <c r="F4498" s="155"/>
      <c r="G4498" s="155"/>
      <c r="H4498" s="155"/>
      <c r="I4498" s="155"/>
      <c r="J4498" s="155"/>
      <c r="K4498" s="155"/>
      <c r="L4498" s="155"/>
      <c r="M4498" s="155"/>
      <c r="N4498" s="155"/>
      <c r="O4498" s="155"/>
      <c r="P4498" s="155"/>
      <c r="Q4498" s="155"/>
      <c r="R4498" s="155"/>
      <c r="S4498" s="155"/>
      <c r="T4498" s="155"/>
      <c r="U4498" s="155"/>
      <c r="V4498" s="155"/>
      <c r="W4498" s="155"/>
      <c r="X4498" s="155"/>
      <c r="Y4498" s="155"/>
      <c r="Z4498" s="155"/>
      <c r="AA4498" s="155"/>
      <c r="AB4498" s="155"/>
      <c r="AC4498" s="155"/>
      <c r="AD4498" s="155"/>
      <c r="AE4498" s="155"/>
      <c r="AF4498" s="155"/>
      <c r="AG4498" s="155"/>
    </row>
    <row r="4499" spans="1:33" x14ac:dyDescent="0.3">
      <c r="A4499" s="155"/>
      <c r="B4499" s="155"/>
      <c r="C4499" s="155"/>
      <c r="D4499" s="155"/>
      <c r="E4499" s="155"/>
      <c r="F4499" s="155"/>
      <c r="G4499" s="155"/>
      <c r="H4499" s="155"/>
      <c r="I4499" s="155"/>
      <c r="J4499" s="155"/>
      <c r="K4499" s="155"/>
      <c r="L4499" s="155"/>
      <c r="M4499" s="155"/>
      <c r="N4499" s="155"/>
      <c r="O4499" s="155"/>
      <c r="P4499" s="155"/>
      <c r="Q4499" s="155"/>
      <c r="R4499" s="155"/>
      <c r="S4499" s="155"/>
      <c r="T4499" s="155"/>
      <c r="U4499" s="155"/>
      <c r="V4499" s="155"/>
      <c r="W4499" s="155"/>
      <c r="X4499" s="155"/>
      <c r="Y4499" s="155"/>
      <c r="Z4499" s="155"/>
      <c r="AA4499" s="155"/>
      <c r="AB4499" s="155"/>
      <c r="AC4499" s="155"/>
      <c r="AD4499" s="155"/>
      <c r="AE4499" s="155"/>
      <c r="AF4499" s="155"/>
      <c r="AG4499" s="155"/>
    </row>
    <row r="4500" spans="1:33" x14ac:dyDescent="0.3">
      <c r="A4500" s="155"/>
      <c r="B4500" s="155"/>
      <c r="C4500" s="155"/>
      <c r="D4500" s="155"/>
      <c r="E4500" s="155"/>
      <c r="F4500" s="155"/>
      <c r="G4500" s="155"/>
      <c r="H4500" s="155"/>
      <c r="I4500" s="155"/>
      <c r="J4500" s="155"/>
      <c r="K4500" s="155"/>
      <c r="L4500" s="155"/>
      <c r="M4500" s="155"/>
      <c r="N4500" s="155"/>
      <c r="O4500" s="155"/>
      <c r="P4500" s="155"/>
      <c r="Q4500" s="155"/>
      <c r="R4500" s="155"/>
      <c r="S4500" s="155"/>
      <c r="T4500" s="155"/>
      <c r="U4500" s="155"/>
      <c r="V4500" s="155"/>
      <c r="W4500" s="155"/>
      <c r="X4500" s="155"/>
      <c r="Y4500" s="155"/>
      <c r="Z4500" s="155"/>
      <c r="AA4500" s="155"/>
      <c r="AB4500" s="155"/>
      <c r="AC4500" s="155"/>
      <c r="AD4500" s="155"/>
      <c r="AE4500" s="155"/>
      <c r="AF4500" s="155"/>
      <c r="AG4500" s="155"/>
    </row>
    <row r="4501" spans="1:33" x14ac:dyDescent="0.3">
      <c r="A4501" s="155"/>
      <c r="B4501" s="155"/>
      <c r="C4501" s="155"/>
      <c r="D4501" s="155"/>
      <c r="E4501" s="155"/>
      <c r="F4501" s="155"/>
      <c r="G4501" s="155"/>
      <c r="H4501" s="155"/>
      <c r="I4501" s="155"/>
      <c r="J4501" s="155"/>
      <c r="K4501" s="155"/>
      <c r="L4501" s="155"/>
      <c r="M4501" s="155"/>
      <c r="N4501" s="155"/>
      <c r="O4501" s="155"/>
      <c r="P4501" s="155"/>
      <c r="Q4501" s="155"/>
      <c r="R4501" s="155"/>
      <c r="S4501" s="155"/>
      <c r="T4501" s="155"/>
      <c r="U4501" s="155"/>
      <c r="V4501" s="155"/>
      <c r="W4501" s="155"/>
      <c r="X4501" s="155"/>
      <c r="Y4501" s="155"/>
      <c r="Z4501" s="155"/>
      <c r="AA4501" s="155"/>
      <c r="AB4501" s="155"/>
      <c r="AC4501" s="155"/>
      <c r="AD4501" s="155"/>
      <c r="AE4501" s="155"/>
      <c r="AF4501" s="155"/>
      <c r="AG4501" s="155"/>
    </row>
    <row r="4502" spans="1:33" x14ac:dyDescent="0.3">
      <c r="A4502" s="155"/>
      <c r="B4502" s="155"/>
      <c r="C4502" s="155"/>
      <c r="D4502" s="155"/>
      <c r="E4502" s="155"/>
      <c r="F4502" s="155"/>
      <c r="G4502" s="155"/>
      <c r="H4502" s="155"/>
      <c r="I4502" s="155"/>
      <c r="J4502" s="155"/>
      <c r="K4502" s="155"/>
      <c r="L4502" s="155"/>
      <c r="M4502" s="155"/>
      <c r="N4502" s="155"/>
      <c r="O4502" s="155"/>
      <c r="P4502" s="155"/>
      <c r="Q4502" s="155"/>
      <c r="R4502" s="155"/>
      <c r="S4502" s="155"/>
      <c r="T4502" s="155"/>
      <c r="U4502" s="155"/>
      <c r="V4502" s="155"/>
      <c r="W4502" s="155"/>
      <c r="X4502" s="155"/>
      <c r="Y4502" s="155"/>
      <c r="Z4502" s="155"/>
      <c r="AA4502" s="155"/>
      <c r="AB4502" s="155"/>
      <c r="AC4502" s="155"/>
      <c r="AD4502" s="155"/>
      <c r="AE4502" s="155"/>
      <c r="AF4502" s="155"/>
      <c r="AG4502" s="155"/>
    </row>
    <row r="4503" spans="1:33" x14ac:dyDescent="0.3">
      <c r="A4503" s="155"/>
      <c r="B4503" s="155"/>
      <c r="C4503" s="155"/>
      <c r="D4503" s="155"/>
      <c r="E4503" s="155"/>
      <c r="F4503" s="155"/>
      <c r="G4503" s="155"/>
      <c r="H4503" s="155"/>
      <c r="I4503" s="155"/>
      <c r="J4503" s="155"/>
      <c r="K4503" s="155"/>
      <c r="L4503" s="155"/>
      <c r="M4503" s="155"/>
      <c r="N4503" s="155"/>
      <c r="O4503" s="155"/>
      <c r="P4503" s="155"/>
      <c r="Q4503" s="155"/>
      <c r="R4503" s="155"/>
      <c r="S4503" s="155"/>
      <c r="T4503" s="155"/>
      <c r="U4503" s="155"/>
      <c r="V4503" s="155"/>
      <c r="W4503" s="155"/>
      <c r="X4503" s="155"/>
      <c r="Y4503" s="155"/>
      <c r="Z4503" s="155"/>
      <c r="AA4503" s="155"/>
      <c r="AB4503" s="155"/>
      <c r="AC4503" s="155"/>
      <c r="AD4503" s="155"/>
      <c r="AE4503" s="155"/>
      <c r="AF4503" s="155"/>
      <c r="AG4503" s="155"/>
    </row>
    <row r="4504" spans="1:33" x14ac:dyDescent="0.3">
      <c r="A4504" s="155"/>
      <c r="B4504" s="155"/>
      <c r="C4504" s="155"/>
      <c r="D4504" s="155"/>
      <c r="E4504" s="155"/>
      <c r="F4504" s="155"/>
      <c r="G4504" s="155"/>
      <c r="H4504" s="155"/>
      <c r="I4504" s="155"/>
      <c r="J4504" s="155"/>
      <c r="K4504" s="155"/>
      <c r="L4504" s="155"/>
      <c r="M4504" s="155"/>
      <c r="N4504" s="155"/>
      <c r="O4504" s="155"/>
      <c r="P4504" s="155"/>
      <c r="Q4504" s="155"/>
      <c r="R4504" s="155"/>
      <c r="S4504" s="155"/>
      <c r="T4504" s="155"/>
      <c r="U4504" s="155"/>
      <c r="V4504" s="155"/>
      <c r="W4504" s="155"/>
      <c r="X4504" s="155"/>
      <c r="Y4504" s="155"/>
      <c r="Z4504" s="155"/>
      <c r="AA4504" s="155"/>
      <c r="AB4504" s="155"/>
      <c r="AC4504" s="155"/>
      <c r="AD4504" s="155"/>
      <c r="AE4504" s="155"/>
      <c r="AF4504" s="155"/>
      <c r="AG4504" s="155"/>
    </row>
    <row r="4505" spans="1:33" x14ac:dyDescent="0.3">
      <c r="A4505" s="155"/>
      <c r="B4505" s="155"/>
      <c r="C4505" s="155"/>
      <c r="D4505" s="155"/>
      <c r="E4505" s="155"/>
      <c r="F4505" s="155"/>
      <c r="G4505" s="155"/>
      <c r="H4505" s="155"/>
      <c r="I4505" s="155"/>
      <c r="J4505" s="155"/>
      <c r="K4505" s="155"/>
      <c r="L4505" s="155"/>
      <c r="M4505" s="155"/>
      <c r="N4505" s="155"/>
      <c r="O4505" s="155"/>
      <c r="P4505" s="155"/>
      <c r="Q4505" s="155"/>
      <c r="R4505" s="155"/>
      <c r="S4505" s="155"/>
      <c r="T4505" s="155"/>
      <c r="U4505" s="155"/>
      <c r="V4505" s="155"/>
      <c r="W4505" s="155"/>
      <c r="X4505" s="155"/>
      <c r="Y4505" s="155"/>
      <c r="Z4505" s="155"/>
      <c r="AA4505" s="155"/>
      <c r="AB4505" s="155"/>
      <c r="AC4505" s="155"/>
      <c r="AD4505" s="155"/>
      <c r="AE4505" s="155"/>
      <c r="AF4505" s="155"/>
      <c r="AG4505" s="155"/>
    </row>
    <row r="4506" spans="1:33" x14ac:dyDescent="0.3">
      <c r="A4506" s="155"/>
      <c r="B4506" s="155"/>
      <c r="C4506" s="155"/>
      <c r="D4506" s="155"/>
      <c r="E4506" s="155"/>
      <c r="F4506" s="155"/>
      <c r="G4506" s="155"/>
      <c r="H4506" s="155"/>
      <c r="I4506" s="155"/>
      <c r="J4506" s="155"/>
      <c r="K4506" s="155"/>
      <c r="L4506" s="155"/>
      <c r="M4506" s="155"/>
      <c r="N4506" s="155"/>
      <c r="O4506" s="155"/>
      <c r="P4506" s="155"/>
      <c r="Q4506" s="155"/>
      <c r="R4506" s="155"/>
      <c r="S4506" s="155"/>
      <c r="T4506" s="155"/>
      <c r="U4506" s="155"/>
      <c r="V4506" s="155"/>
      <c r="W4506" s="155"/>
      <c r="X4506" s="155"/>
      <c r="Y4506" s="155"/>
      <c r="Z4506" s="155"/>
      <c r="AA4506" s="155"/>
      <c r="AB4506" s="155"/>
      <c r="AC4506" s="155"/>
      <c r="AD4506" s="155"/>
      <c r="AE4506" s="155"/>
      <c r="AF4506" s="155"/>
      <c r="AG4506" s="155"/>
    </row>
    <row r="4507" spans="1:33" x14ac:dyDescent="0.3">
      <c r="A4507" s="155"/>
      <c r="B4507" s="155"/>
      <c r="C4507" s="155"/>
      <c r="D4507" s="155"/>
      <c r="E4507" s="155"/>
      <c r="F4507" s="155"/>
      <c r="G4507" s="155"/>
      <c r="H4507" s="155"/>
      <c r="I4507" s="155"/>
      <c r="J4507" s="155"/>
      <c r="K4507" s="155"/>
      <c r="L4507" s="155"/>
      <c r="M4507" s="155"/>
      <c r="N4507" s="155"/>
      <c r="O4507" s="155"/>
      <c r="P4507" s="155"/>
      <c r="Q4507" s="155"/>
      <c r="R4507" s="155"/>
      <c r="S4507" s="155"/>
      <c r="T4507" s="155"/>
      <c r="U4507" s="155"/>
      <c r="V4507" s="155"/>
      <c r="W4507" s="155"/>
      <c r="X4507" s="155"/>
      <c r="Y4507" s="155"/>
      <c r="Z4507" s="155"/>
      <c r="AA4507" s="155"/>
      <c r="AB4507" s="155"/>
      <c r="AC4507" s="155"/>
      <c r="AD4507" s="155"/>
      <c r="AE4507" s="155"/>
      <c r="AF4507" s="155"/>
      <c r="AG4507" s="155"/>
    </row>
    <row r="4508" spans="1:33" x14ac:dyDescent="0.3">
      <c r="A4508" s="155"/>
      <c r="B4508" s="155"/>
      <c r="C4508" s="155"/>
      <c r="D4508" s="155"/>
      <c r="E4508" s="155"/>
      <c r="F4508" s="155"/>
      <c r="G4508" s="155"/>
      <c r="H4508" s="155"/>
      <c r="I4508" s="155"/>
      <c r="J4508" s="155"/>
      <c r="K4508" s="155"/>
      <c r="L4508" s="155"/>
      <c r="M4508" s="155"/>
      <c r="N4508" s="155"/>
      <c r="O4508" s="155"/>
      <c r="P4508" s="155"/>
      <c r="Q4508" s="155"/>
      <c r="R4508" s="155"/>
      <c r="S4508" s="155"/>
      <c r="T4508" s="155"/>
      <c r="U4508" s="155"/>
      <c r="V4508" s="155"/>
      <c r="W4508" s="155"/>
      <c r="X4508" s="155"/>
      <c r="Y4508" s="155"/>
      <c r="Z4508" s="155"/>
      <c r="AA4508" s="155"/>
      <c r="AB4508" s="155"/>
      <c r="AC4508" s="155"/>
      <c r="AD4508" s="155"/>
      <c r="AE4508" s="155"/>
      <c r="AF4508" s="155"/>
      <c r="AG4508" s="155"/>
    </row>
    <row r="4509" spans="1:33" x14ac:dyDescent="0.3">
      <c r="A4509" s="155"/>
      <c r="B4509" s="155"/>
      <c r="C4509" s="155"/>
      <c r="D4509" s="155"/>
      <c r="E4509" s="155"/>
      <c r="F4509" s="155"/>
      <c r="G4509" s="155"/>
      <c r="H4509" s="155"/>
      <c r="I4509" s="155"/>
      <c r="J4509" s="155"/>
      <c r="K4509" s="155"/>
      <c r="L4509" s="155"/>
      <c r="M4509" s="155"/>
      <c r="N4509" s="155"/>
      <c r="O4509" s="155"/>
      <c r="P4509" s="155"/>
      <c r="Q4509" s="155"/>
      <c r="R4509" s="155"/>
      <c r="S4509" s="155"/>
      <c r="T4509" s="155"/>
      <c r="U4509" s="155"/>
      <c r="V4509" s="155"/>
      <c r="W4509" s="155"/>
      <c r="X4509" s="155"/>
      <c r="Y4509" s="155"/>
      <c r="Z4509" s="155"/>
      <c r="AA4509" s="155"/>
      <c r="AB4509" s="155"/>
      <c r="AC4509" s="155"/>
      <c r="AD4509" s="155"/>
      <c r="AE4509" s="155"/>
      <c r="AF4509" s="155"/>
      <c r="AG4509" s="155"/>
    </row>
    <row r="4510" spans="1:33" x14ac:dyDescent="0.3">
      <c r="A4510" s="155"/>
      <c r="B4510" s="155"/>
      <c r="C4510" s="155"/>
      <c r="D4510" s="155"/>
      <c r="E4510" s="155"/>
      <c r="F4510" s="155"/>
      <c r="G4510" s="155"/>
      <c r="H4510" s="155"/>
      <c r="I4510" s="155"/>
      <c r="J4510" s="155"/>
      <c r="K4510" s="155"/>
      <c r="L4510" s="155"/>
      <c r="M4510" s="155"/>
      <c r="N4510" s="155"/>
      <c r="O4510" s="155"/>
      <c r="P4510" s="155"/>
      <c r="Q4510" s="155"/>
      <c r="R4510" s="155"/>
      <c r="S4510" s="155"/>
      <c r="T4510" s="155"/>
      <c r="U4510" s="155"/>
      <c r="V4510" s="155"/>
      <c r="W4510" s="155"/>
      <c r="X4510" s="155"/>
      <c r="Y4510" s="155"/>
      <c r="Z4510" s="155"/>
      <c r="AA4510" s="155"/>
      <c r="AB4510" s="155"/>
      <c r="AC4510" s="155"/>
      <c r="AD4510" s="155"/>
      <c r="AE4510" s="155"/>
      <c r="AF4510" s="155"/>
      <c r="AG4510" s="155"/>
    </row>
    <row r="4511" spans="1:33" x14ac:dyDescent="0.3">
      <c r="A4511" s="155"/>
      <c r="B4511" s="155"/>
      <c r="C4511" s="155"/>
      <c r="D4511" s="155"/>
      <c r="E4511" s="155"/>
      <c r="F4511" s="155"/>
      <c r="G4511" s="155"/>
      <c r="H4511" s="155"/>
      <c r="I4511" s="155"/>
      <c r="J4511" s="155"/>
      <c r="K4511" s="155"/>
      <c r="L4511" s="155"/>
      <c r="M4511" s="155"/>
      <c r="N4511" s="155"/>
      <c r="O4511" s="155"/>
      <c r="P4511" s="155"/>
      <c r="Q4511" s="155"/>
      <c r="R4511" s="155"/>
      <c r="S4511" s="155"/>
      <c r="T4511" s="155"/>
      <c r="U4511" s="155"/>
      <c r="V4511" s="155"/>
      <c r="W4511" s="155"/>
      <c r="X4511" s="155"/>
      <c r="Y4511" s="155"/>
      <c r="Z4511" s="155"/>
      <c r="AA4511" s="155"/>
      <c r="AB4511" s="155"/>
      <c r="AC4511" s="155"/>
      <c r="AD4511" s="155"/>
      <c r="AE4511" s="155"/>
      <c r="AF4511" s="155"/>
      <c r="AG4511" s="155"/>
    </row>
    <row r="4512" spans="1:33" x14ac:dyDescent="0.3">
      <c r="A4512" s="155"/>
      <c r="B4512" s="155"/>
      <c r="C4512" s="155"/>
      <c r="D4512" s="155"/>
      <c r="E4512" s="155"/>
      <c r="F4512" s="155"/>
      <c r="G4512" s="155"/>
      <c r="H4512" s="155"/>
      <c r="I4512" s="155"/>
      <c r="J4512" s="155"/>
      <c r="K4512" s="155"/>
      <c r="L4512" s="155"/>
      <c r="M4512" s="155"/>
      <c r="N4512" s="155"/>
      <c r="O4512" s="155"/>
      <c r="P4512" s="155"/>
      <c r="Q4512" s="155"/>
      <c r="R4512" s="155"/>
      <c r="S4512" s="155"/>
      <c r="T4512" s="155"/>
      <c r="U4512" s="155"/>
      <c r="V4512" s="155"/>
      <c r="W4512" s="155"/>
      <c r="X4512" s="155"/>
      <c r="Y4512" s="155"/>
      <c r="Z4512" s="155"/>
      <c r="AA4512" s="155"/>
      <c r="AB4512" s="155"/>
      <c r="AC4512" s="155"/>
      <c r="AD4512" s="155"/>
      <c r="AE4512" s="155"/>
      <c r="AF4512" s="155"/>
      <c r="AG4512" s="155"/>
    </row>
    <row r="4513" spans="1:33" x14ac:dyDescent="0.3">
      <c r="A4513" s="155"/>
      <c r="B4513" s="155"/>
      <c r="C4513" s="155"/>
      <c r="D4513" s="155"/>
      <c r="E4513" s="155"/>
      <c r="F4513" s="155"/>
      <c r="G4513" s="155"/>
      <c r="H4513" s="155"/>
      <c r="I4513" s="155"/>
      <c r="J4513" s="155"/>
      <c r="K4513" s="155"/>
      <c r="L4513" s="155"/>
      <c r="M4513" s="155"/>
      <c r="N4513" s="155"/>
      <c r="O4513" s="155"/>
      <c r="P4513" s="155"/>
      <c r="Q4513" s="155"/>
      <c r="R4513" s="155"/>
      <c r="S4513" s="155"/>
      <c r="T4513" s="155"/>
      <c r="U4513" s="155"/>
      <c r="V4513" s="155"/>
      <c r="W4513" s="155"/>
      <c r="X4513" s="155"/>
      <c r="Y4513" s="155"/>
      <c r="Z4513" s="155"/>
      <c r="AA4513" s="155"/>
      <c r="AB4513" s="155"/>
      <c r="AC4513" s="155"/>
      <c r="AD4513" s="155"/>
      <c r="AE4513" s="155"/>
      <c r="AF4513" s="155"/>
      <c r="AG4513" s="155"/>
    </row>
    <row r="4514" spans="1:33" x14ac:dyDescent="0.3">
      <c r="A4514" s="155"/>
      <c r="B4514" s="155"/>
      <c r="C4514" s="155"/>
      <c r="D4514" s="155"/>
      <c r="E4514" s="155"/>
      <c r="F4514" s="155"/>
      <c r="G4514" s="155"/>
      <c r="H4514" s="155"/>
      <c r="I4514" s="155"/>
      <c r="J4514" s="155"/>
      <c r="K4514" s="155"/>
      <c r="L4514" s="155"/>
      <c r="M4514" s="155"/>
      <c r="N4514" s="155"/>
      <c r="O4514" s="155"/>
      <c r="P4514" s="155"/>
      <c r="Q4514" s="155"/>
      <c r="R4514" s="155"/>
      <c r="S4514" s="155"/>
      <c r="T4514" s="155"/>
      <c r="U4514" s="155"/>
      <c r="V4514" s="155"/>
      <c r="W4514" s="155"/>
      <c r="X4514" s="155"/>
      <c r="Y4514" s="155"/>
      <c r="Z4514" s="155"/>
      <c r="AA4514" s="155"/>
      <c r="AB4514" s="155"/>
      <c r="AC4514" s="155"/>
      <c r="AD4514" s="155"/>
      <c r="AE4514" s="155"/>
      <c r="AF4514" s="155"/>
      <c r="AG4514" s="155"/>
    </row>
    <row r="4515" spans="1:33" x14ac:dyDescent="0.3">
      <c r="A4515" s="155"/>
      <c r="B4515" s="155"/>
      <c r="C4515" s="155"/>
      <c r="D4515" s="155"/>
      <c r="E4515" s="155"/>
      <c r="F4515" s="155"/>
      <c r="G4515" s="155"/>
      <c r="H4515" s="155"/>
      <c r="I4515" s="155"/>
      <c r="J4515" s="155"/>
      <c r="K4515" s="155"/>
      <c r="L4515" s="155"/>
      <c r="M4515" s="155"/>
      <c r="N4515" s="155"/>
      <c r="O4515" s="155"/>
      <c r="P4515" s="155"/>
      <c r="Q4515" s="155"/>
      <c r="R4515" s="155"/>
      <c r="S4515" s="155"/>
      <c r="T4515" s="155"/>
      <c r="U4515" s="155"/>
      <c r="V4515" s="155"/>
      <c r="W4515" s="155"/>
      <c r="X4515" s="155"/>
      <c r="Y4515" s="155"/>
      <c r="Z4515" s="155"/>
      <c r="AA4515" s="155"/>
      <c r="AB4515" s="155"/>
      <c r="AC4515" s="155"/>
      <c r="AD4515" s="155"/>
      <c r="AE4515" s="155"/>
      <c r="AF4515" s="155"/>
      <c r="AG4515" s="155"/>
    </row>
    <row r="4516" spans="1:33" x14ac:dyDescent="0.3">
      <c r="A4516" s="155"/>
      <c r="B4516" s="155"/>
      <c r="C4516" s="155"/>
      <c r="D4516" s="155"/>
      <c r="E4516" s="155"/>
      <c r="F4516" s="155"/>
      <c r="G4516" s="155"/>
      <c r="H4516" s="155"/>
      <c r="I4516" s="155"/>
      <c r="J4516" s="155"/>
      <c r="K4516" s="155"/>
      <c r="L4516" s="155"/>
      <c r="M4516" s="155"/>
      <c r="N4516" s="155"/>
      <c r="O4516" s="155"/>
      <c r="P4516" s="155"/>
      <c r="Q4516" s="155"/>
      <c r="R4516" s="155"/>
      <c r="S4516" s="155"/>
      <c r="T4516" s="155"/>
      <c r="U4516" s="155"/>
      <c r="V4516" s="155"/>
      <c r="W4516" s="155"/>
      <c r="X4516" s="155"/>
      <c r="Y4516" s="155"/>
      <c r="Z4516" s="155"/>
      <c r="AA4516" s="155"/>
      <c r="AB4516" s="155"/>
      <c r="AC4516" s="155"/>
      <c r="AD4516" s="155"/>
      <c r="AE4516" s="155"/>
      <c r="AF4516" s="155"/>
      <c r="AG4516" s="155"/>
    </row>
    <row r="4517" spans="1:33" x14ac:dyDescent="0.3">
      <c r="A4517" s="155"/>
      <c r="B4517" s="155"/>
      <c r="C4517" s="155"/>
      <c r="D4517" s="155"/>
      <c r="E4517" s="155"/>
      <c r="F4517" s="155"/>
      <c r="G4517" s="155"/>
      <c r="H4517" s="155"/>
      <c r="I4517" s="155"/>
      <c r="J4517" s="155"/>
      <c r="K4517" s="155"/>
      <c r="L4517" s="155"/>
      <c r="M4517" s="155"/>
      <c r="N4517" s="155"/>
      <c r="O4517" s="155"/>
      <c r="P4517" s="155"/>
      <c r="Q4517" s="155"/>
      <c r="R4517" s="155"/>
      <c r="S4517" s="155"/>
      <c r="T4517" s="155"/>
      <c r="U4517" s="155"/>
      <c r="V4517" s="155"/>
      <c r="W4517" s="155"/>
      <c r="X4517" s="155"/>
      <c r="Y4517" s="155"/>
      <c r="Z4517" s="155"/>
      <c r="AA4517" s="155"/>
      <c r="AB4517" s="155"/>
      <c r="AC4517" s="155"/>
      <c r="AD4517" s="155"/>
      <c r="AE4517" s="155"/>
      <c r="AF4517" s="155"/>
      <c r="AG4517" s="155"/>
    </row>
    <row r="4518" spans="1:33" x14ac:dyDescent="0.3">
      <c r="A4518" s="155"/>
      <c r="B4518" s="155"/>
      <c r="C4518" s="155"/>
      <c r="D4518" s="155"/>
      <c r="E4518" s="155"/>
      <c r="F4518" s="155"/>
      <c r="G4518" s="155"/>
      <c r="H4518" s="155"/>
      <c r="I4518" s="155"/>
      <c r="J4518" s="155"/>
      <c r="K4518" s="155"/>
      <c r="L4518" s="155"/>
      <c r="M4518" s="155"/>
      <c r="N4518" s="155"/>
      <c r="O4518" s="155"/>
      <c r="P4518" s="155"/>
      <c r="Q4518" s="155"/>
      <c r="R4518" s="155"/>
      <c r="S4518" s="155"/>
      <c r="T4518" s="155"/>
      <c r="U4518" s="155"/>
      <c r="V4518" s="155"/>
      <c r="W4518" s="155"/>
      <c r="X4518" s="155"/>
      <c r="Y4518" s="155"/>
      <c r="Z4518" s="155"/>
      <c r="AA4518" s="155"/>
      <c r="AB4518" s="155"/>
      <c r="AC4518" s="155"/>
      <c r="AD4518" s="155"/>
      <c r="AE4518" s="155"/>
      <c r="AF4518" s="155"/>
      <c r="AG4518" s="155"/>
    </row>
    <row r="4519" spans="1:33" x14ac:dyDescent="0.3">
      <c r="A4519" s="155"/>
      <c r="B4519" s="155"/>
      <c r="C4519" s="155"/>
      <c r="D4519" s="155"/>
      <c r="E4519" s="155"/>
      <c r="F4519" s="155"/>
      <c r="G4519" s="155"/>
      <c r="H4519" s="155"/>
      <c r="I4519" s="155"/>
      <c r="J4519" s="155"/>
      <c r="K4519" s="155"/>
      <c r="L4519" s="155"/>
      <c r="M4519" s="155"/>
      <c r="N4519" s="155"/>
      <c r="O4519" s="155"/>
      <c r="P4519" s="155"/>
      <c r="Q4519" s="155"/>
      <c r="R4519" s="155"/>
      <c r="S4519" s="155"/>
      <c r="T4519" s="155"/>
      <c r="U4519" s="155"/>
      <c r="V4519" s="155"/>
      <c r="W4519" s="155"/>
      <c r="X4519" s="155"/>
      <c r="Y4519" s="155"/>
      <c r="Z4519" s="155"/>
      <c r="AA4519" s="155"/>
      <c r="AB4519" s="155"/>
      <c r="AC4519" s="155"/>
      <c r="AD4519" s="155"/>
      <c r="AE4519" s="155"/>
      <c r="AF4519" s="155"/>
      <c r="AG4519" s="155"/>
    </row>
    <row r="4520" spans="1:33" x14ac:dyDescent="0.3">
      <c r="A4520" s="155"/>
      <c r="B4520" s="155"/>
      <c r="C4520" s="155"/>
      <c r="D4520" s="155"/>
      <c r="E4520" s="155"/>
      <c r="F4520" s="155"/>
      <c r="G4520" s="155"/>
      <c r="H4520" s="155"/>
      <c r="I4520" s="155"/>
      <c r="J4520" s="155"/>
      <c r="K4520" s="155"/>
      <c r="L4520" s="155"/>
      <c r="M4520" s="155"/>
      <c r="N4520" s="155"/>
      <c r="O4520" s="155"/>
      <c r="P4520" s="155"/>
      <c r="Q4520" s="155"/>
      <c r="R4520" s="155"/>
      <c r="S4520" s="155"/>
      <c r="T4520" s="155"/>
      <c r="U4520" s="155"/>
      <c r="V4520" s="155"/>
      <c r="W4520" s="155"/>
      <c r="X4520" s="155"/>
      <c r="Y4520" s="155"/>
      <c r="Z4520" s="155"/>
      <c r="AA4520" s="155"/>
      <c r="AB4520" s="155"/>
      <c r="AC4520" s="155"/>
      <c r="AD4520" s="155"/>
      <c r="AE4520" s="155"/>
      <c r="AF4520" s="155"/>
      <c r="AG4520" s="155"/>
    </row>
    <row r="4521" spans="1:33" x14ac:dyDescent="0.3">
      <c r="A4521" s="155"/>
      <c r="B4521" s="155"/>
      <c r="C4521" s="155"/>
      <c r="D4521" s="155"/>
      <c r="E4521" s="155"/>
      <c r="F4521" s="155"/>
      <c r="G4521" s="155"/>
      <c r="H4521" s="155"/>
      <c r="I4521" s="155"/>
      <c r="J4521" s="155"/>
      <c r="K4521" s="155"/>
      <c r="L4521" s="155"/>
      <c r="M4521" s="155"/>
      <c r="N4521" s="155"/>
      <c r="O4521" s="155"/>
      <c r="P4521" s="155"/>
      <c r="Q4521" s="155"/>
      <c r="R4521" s="155"/>
      <c r="S4521" s="155"/>
      <c r="T4521" s="155"/>
      <c r="U4521" s="155"/>
      <c r="V4521" s="155"/>
      <c r="W4521" s="155"/>
      <c r="X4521" s="155"/>
      <c r="Y4521" s="155"/>
      <c r="Z4521" s="155"/>
      <c r="AA4521" s="155"/>
      <c r="AB4521" s="155"/>
      <c r="AC4521" s="155"/>
      <c r="AD4521" s="155"/>
      <c r="AE4521" s="155"/>
      <c r="AF4521" s="155"/>
      <c r="AG4521" s="155"/>
    </row>
    <row r="4522" spans="1:33" x14ac:dyDescent="0.3">
      <c r="A4522" s="155"/>
      <c r="B4522" s="155"/>
      <c r="C4522" s="155"/>
      <c r="D4522" s="155"/>
      <c r="E4522" s="155"/>
      <c r="F4522" s="155"/>
      <c r="G4522" s="155"/>
      <c r="H4522" s="155"/>
      <c r="I4522" s="155"/>
      <c r="J4522" s="155"/>
      <c r="K4522" s="155"/>
      <c r="L4522" s="155"/>
      <c r="M4522" s="155"/>
      <c r="N4522" s="155"/>
      <c r="O4522" s="155"/>
      <c r="P4522" s="155"/>
      <c r="Q4522" s="155"/>
      <c r="R4522" s="155"/>
      <c r="S4522" s="155"/>
      <c r="T4522" s="155"/>
      <c r="U4522" s="155"/>
      <c r="V4522" s="155"/>
      <c r="W4522" s="155"/>
      <c r="X4522" s="155"/>
      <c r="Y4522" s="155"/>
      <c r="Z4522" s="155"/>
      <c r="AA4522" s="155"/>
      <c r="AB4522" s="155"/>
      <c r="AC4522" s="155"/>
      <c r="AD4522" s="155"/>
      <c r="AE4522" s="155"/>
      <c r="AF4522" s="155"/>
      <c r="AG4522" s="155"/>
    </row>
    <row r="4523" spans="1:33" x14ac:dyDescent="0.3">
      <c r="A4523" s="155"/>
      <c r="B4523" s="155"/>
      <c r="C4523" s="155"/>
      <c r="D4523" s="155"/>
      <c r="E4523" s="155"/>
      <c r="F4523" s="155"/>
      <c r="G4523" s="155"/>
      <c r="H4523" s="155"/>
      <c r="I4523" s="155"/>
      <c r="J4523" s="155"/>
      <c r="K4523" s="155"/>
      <c r="L4523" s="155"/>
      <c r="M4523" s="155"/>
      <c r="N4523" s="155"/>
      <c r="O4523" s="155"/>
      <c r="P4523" s="155"/>
      <c r="Q4523" s="155"/>
      <c r="R4523" s="155"/>
      <c r="S4523" s="155"/>
      <c r="T4523" s="155"/>
      <c r="U4523" s="155"/>
      <c r="V4523" s="155"/>
      <c r="W4523" s="155"/>
      <c r="X4523" s="155"/>
      <c r="Y4523" s="155"/>
      <c r="Z4523" s="155"/>
      <c r="AA4523" s="155"/>
      <c r="AB4523" s="155"/>
      <c r="AC4523" s="155"/>
      <c r="AD4523" s="155"/>
      <c r="AE4523" s="155"/>
      <c r="AF4523" s="155"/>
      <c r="AG4523" s="155"/>
    </row>
    <row r="4524" spans="1:33" x14ac:dyDescent="0.3">
      <c r="A4524" s="155"/>
      <c r="B4524" s="155"/>
      <c r="C4524" s="155"/>
      <c r="D4524" s="155"/>
      <c r="E4524" s="155"/>
      <c r="F4524" s="155"/>
      <c r="G4524" s="155"/>
      <c r="H4524" s="155"/>
      <c r="I4524" s="155"/>
      <c r="J4524" s="155"/>
      <c r="K4524" s="155"/>
      <c r="L4524" s="155"/>
      <c r="M4524" s="155"/>
      <c r="N4524" s="155"/>
      <c r="O4524" s="155"/>
      <c r="P4524" s="155"/>
      <c r="Q4524" s="155"/>
      <c r="R4524" s="155"/>
      <c r="S4524" s="155"/>
      <c r="T4524" s="155"/>
      <c r="U4524" s="155"/>
      <c r="V4524" s="155"/>
      <c r="W4524" s="155"/>
      <c r="X4524" s="155"/>
      <c r="Y4524" s="155"/>
      <c r="Z4524" s="155"/>
      <c r="AA4524" s="155"/>
      <c r="AB4524" s="155"/>
      <c r="AC4524" s="155"/>
      <c r="AD4524" s="155"/>
      <c r="AE4524" s="155"/>
      <c r="AF4524" s="155"/>
      <c r="AG4524" s="155"/>
    </row>
    <row r="4525" spans="1:33" x14ac:dyDescent="0.3">
      <c r="A4525" s="155"/>
      <c r="B4525" s="155"/>
      <c r="C4525" s="155"/>
      <c r="D4525" s="155"/>
      <c r="E4525" s="155"/>
      <c r="F4525" s="155"/>
      <c r="G4525" s="155"/>
      <c r="H4525" s="155"/>
      <c r="I4525" s="155"/>
      <c r="J4525" s="155"/>
      <c r="K4525" s="155"/>
      <c r="L4525" s="155"/>
      <c r="M4525" s="155"/>
      <c r="N4525" s="155"/>
      <c r="O4525" s="155"/>
      <c r="P4525" s="155"/>
      <c r="Q4525" s="155"/>
      <c r="R4525" s="155"/>
      <c r="S4525" s="155"/>
      <c r="T4525" s="155"/>
      <c r="U4525" s="155"/>
      <c r="V4525" s="155"/>
      <c r="W4525" s="155"/>
      <c r="X4525" s="155"/>
      <c r="Y4525" s="155"/>
      <c r="Z4525" s="155"/>
      <c r="AA4525" s="155"/>
      <c r="AB4525" s="155"/>
      <c r="AC4525" s="155"/>
      <c r="AD4525" s="155"/>
      <c r="AE4525" s="155"/>
      <c r="AF4525" s="155"/>
      <c r="AG4525" s="155"/>
    </row>
    <row r="4526" spans="1:33" x14ac:dyDescent="0.3">
      <c r="A4526" s="155"/>
      <c r="B4526" s="155"/>
      <c r="C4526" s="155"/>
      <c r="D4526" s="155"/>
      <c r="E4526" s="155"/>
      <c r="F4526" s="155"/>
      <c r="G4526" s="155"/>
      <c r="H4526" s="155"/>
      <c r="I4526" s="155"/>
      <c r="J4526" s="155"/>
      <c r="K4526" s="155"/>
      <c r="L4526" s="155"/>
      <c r="M4526" s="155"/>
      <c r="N4526" s="155"/>
      <c r="O4526" s="155"/>
      <c r="P4526" s="155"/>
      <c r="Q4526" s="155"/>
      <c r="R4526" s="155"/>
      <c r="S4526" s="155"/>
      <c r="T4526" s="155"/>
      <c r="U4526" s="155"/>
      <c r="V4526" s="155"/>
      <c r="W4526" s="155"/>
      <c r="X4526" s="155"/>
      <c r="Y4526" s="155"/>
      <c r="Z4526" s="155"/>
      <c r="AA4526" s="155"/>
      <c r="AB4526" s="155"/>
      <c r="AC4526" s="155"/>
      <c r="AD4526" s="155"/>
      <c r="AE4526" s="155"/>
      <c r="AF4526" s="155"/>
      <c r="AG4526" s="155"/>
    </row>
    <row r="4527" spans="1:33" x14ac:dyDescent="0.3">
      <c r="A4527" s="155"/>
      <c r="B4527" s="155"/>
      <c r="C4527" s="155"/>
      <c r="D4527" s="155"/>
      <c r="E4527" s="155"/>
      <c r="F4527" s="155"/>
      <c r="G4527" s="155"/>
      <c r="H4527" s="155"/>
      <c r="I4527" s="155"/>
      <c r="J4527" s="155"/>
      <c r="K4527" s="155"/>
      <c r="L4527" s="155"/>
      <c r="M4527" s="155"/>
      <c r="N4527" s="155"/>
      <c r="O4527" s="155"/>
      <c r="P4527" s="155"/>
      <c r="Q4527" s="155"/>
      <c r="R4527" s="155"/>
      <c r="S4527" s="155"/>
      <c r="T4527" s="155"/>
      <c r="U4527" s="155"/>
      <c r="V4527" s="155"/>
      <c r="W4527" s="155"/>
      <c r="X4527" s="155"/>
      <c r="Y4527" s="155"/>
      <c r="Z4527" s="155"/>
      <c r="AA4527" s="155"/>
      <c r="AB4527" s="155"/>
      <c r="AC4527" s="155"/>
      <c r="AD4527" s="155"/>
      <c r="AE4527" s="155"/>
      <c r="AF4527" s="155"/>
      <c r="AG4527" s="155"/>
    </row>
    <row r="4528" spans="1:33" x14ac:dyDescent="0.3">
      <c r="A4528" s="155"/>
      <c r="B4528" s="155"/>
      <c r="C4528" s="155"/>
      <c r="D4528" s="155"/>
      <c r="E4528" s="155"/>
      <c r="F4528" s="155"/>
      <c r="G4528" s="155"/>
      <c r="H4528" s="155"/>
      <c r="I4528" s="155"/>
      <c r="J4528" s="155"/>
      <c r="K4528" s="155"/>
      <c r="L4528" s="155"/>
      <c r="M4528" s="155"/>
      <c r="N4528" s="155"/>
      <c r="O4528" s="155"/>
      <c r="P4528" s="155"/>
      <c r="Q4528" s="155"/>
      <c r="R4528" s="155"/>
      <c r="S4528" s="155"/>
      <c r="T4528" s="155"/>
      <c r="U4528" s="155"/>
      <c r="V4528" s="155"/>
      <c r="W4528" s="155"/>
      <c r="X4528" s="155"/>
      <c r="Y4528" s="155"/>
      <c r="Z4528" s="155"/>
      <c r="AA4528" s="155"/>
      <c r="AB4528" s="155"/>
      <c r="AC4528" s="155"/>
      <c r="AD4528" s="155"/>
      <c r="AE4528" s="155"/>
      <c r="AF4528" s="155"/>
      <c r="AG4528" s="155"/>
    </row>
    <row r="4529" spans="1:33" x14ac:dyDescent="0.3">
      <c r="A4529" s="155"/>
      <c r="B4529" s="155"/>
      <c r="C4529" s="155"/>
      <c r="D4529" s="155"/>
      <c r="E4529" s="155"/>
      <c r="F4529" s="155"/>
      <c r="G4529" s="155"/>
      <c r="H4529" s="155"/>
      <c r="I4529" s="155"/>
      <c r="J4529" s="155"/>
      <c r="K4529" s="155"/>
      <c r="L4529" s="155"/>
      <c r="M4529" s="155"/>
      <c r="N4529" s="155"/>
      <c r="O4529" s="155"/>
      <c r="P4529" s="155"/>
      <c r="Q4529" s="155"/>
      <c r="R4529" s="155"/>
      <c r="S4529" s="155"/>
      <c r="T4529" s="155"/>
      <c r="U4529" s="155"/>
      <c r="V4529" s="155"/>
      <c r="W4529" s="155"/>
      <c r="X4529" s="155"/>
      <c r="Y4529" s="155"/>
      <c r="Z4529" s="155"/>
      <c r="AA4529" s="155"/>
      <c r="AB4529" s="155"/>
      <c r="AC4529" s="155"/>
      <c r="AD4529" s="155"/>
      <c r="AE4529" s="155"/>
      <c r="AF4529" s="155"/>
      <c r="AG4529" s="155"/>
    </row>
    <row r="4530" spans="1:33" x14ac:dyDescent="0.3">
      <c r="A4530" s="155"/>
      <c r="B4530" s="155"/>
      <c r="C4530" s="155"/>
      <c r="D4530" s="155"/>
      <c r="E4530" s="155"/>
      <c r="F4530" s="155"/>
      <c r="G4530" s="155"/>
      <c r="H4530" s="155"/>
      <c r="I4530" s="155"/>
      <c r="J4530" s="155"/>
      <c r="K4530" s="155"/>
      <c r="L4530" s="155"/>
      <c r="M4530" s="155"/>
      <c r="N4530" s="155"/>
      <c r="O4530" s="155"/>
      <c r="P4530" s="155"/>
      <c r="Q4530" s="155"/>
      <c r="R4530" s="155"/>
      <c r="S4530" s="155"/>
      <c r="T4530" s="155"/>
      <c r="U4530" s="155"/>
      <c r="V4530" s="155"/>
      <c r="W4530" s="155"/>
      <c r="X4530" s="155"/>
      <c r="Y4530" s="155"/>
      <c r="Z4530" s="155"/>
      <c r="AA4530" s="155"/>
      <c r="AB4530" s="155"/>
      <c r="AC4530" s="155"/>
      <c r="AD4530" s="155"/>
      <c r="AE4530" s="155"/>
      <c r="AF4530" s="155"/>
      <c r="AG4530" s="155"/>
    </row>
    <row r="4531" spans="1:33" x14ac:dyDescent="0.3">
      <c r="A4531" s="155"/>
      <c r="B4531" s="155"/>
      <c r="C4531" s="155"/>
      <c r="D4531" s="155"/>
      <c r="E4531" s="155"/>
      <c r="F4531" s="155"/>
      <c r="G4531" s="155"/>
      <c r="H4531" s="155"/>
      <c r="I4531" s="155"/>
      <c r="J4531" s="155"/>
      <c r="K4531" s="155"/>
      <c r="L4531" s="155"/>
      <c r="M4531" s="155"/>
      <c r="N4531" s="155"/>
      <c r="O4531" s="155"/>
      <c r="P4531" s="155"/>
      <c r="Q4531" s="155"/>
      <c r="R4531" s="155"/>
      <c r="S4531" s="155"/>
      <c r="T4531" s="155"/>
      <c r="U4531" s="155"/>
      <c r="V4531" s="155"/>
      <c r="W4531" s="155"/>
      <c r="X4531" s="155"/>
      <c r="Y4531" s="155"/>
      <c r="Z4531" s="155"/>
      <c r="AA4531" s="155"/>
      <c r="AB4531" s="155"/>
      <c r="AC4531" s="155"/>
      <c r="AD4531" s="155"/>
      <c r="AE4531" s="155"/>
      <c r="AF4531" s="155"/>
      <c r="AG4531" s="155"/>
    </row>
    <row r="4532" spans="1:33" x14ac:dyDescent="0.3">
      <c r="A4532" s="155"/>
      <c r="B4532" s="155"/>
      <c r="C4532" s="155"/>
      <c r="D4532" s="155"/>
      <c r="E4532" s="155"/>
      <c r="F4532" s="155"/>
      <c r="G4532" s="155"/>
      <c r="H4532" s="155"/>
      <c r="I4532" s="155"/>
      <c r="J4532" s="155"/>
      <c r="K4532" s="155"/>
      <c r="L4532" s="155"/>
      <c r="M4532" s="155"/>
      <c r="N4532" s="155"/>
      <c r="O4532" s="155"/>
      <c r="P4532" s="155"/>
      <c r="Q4532" s="155"/>
      <c r="R4532" s="155"/>
      <c r="S4532" s="155"/>
      <c r="T4532" s="155"/>
      <c r="U4532" s="155"/>
      <c r="V4532" s="155"/>
      <c r="W4532" s="155"/>
      <c r="X4532" s="155"/>
      <c r="Y4532" s="155"/>
      <c r="Z4532" s="155"/>
      <c r="AA4532" s="155"/>
      <c r="AB4532" s="155"/>
      <c r="AC4532" s="155"/>
      <c r="AD4532" s="155"/>
      <c r="AE4532" s="155"/>
      <c r="AF4532" s="155"/>
      <c r="AG4532" s="155"/>
    </row>
    <row r="4533" spans="1:33" x14ac:dyDescent="0.3">
      <c r="A4533" s="155"/>
      <c r="B4533" s="155"/>
      <c r="C4533" s="155"/>
      <c r="D4533" s="155"/>
      <c r="E4533" s="155"/>
      <c r="F4533" s="155"/>
      <c r="G4533" s="155"/>
      <c r="H4533" s="155"/>
      <c r="I4533" s="155"/>
      <c r="J4533" s="155"/>
      <c r="K4533" s="155"/>
      <c r="L4533" s="155"/>
      <c r="M4533" s="155"/>
      <c r="N4533" s="155"/>
      <c r="O4533" s="155"/>
      <c r="P4533" s="155"/>
      <c r="Q4533" s="155"/>
      <c r="R4533" s="155"/>
      <c r="S4533" s="155"/>
      <c r="T4533" s="155"/>
      <c r="U4533" s="155"/>
      <c r="V4533" s="155"/>
      <c r="W4533" s="155"/>
      <c r="X4533" s="155"/>
      <c r="Y4533" s="155"/>
      <c r="Z4533" s="155"/>
      <c r="AA4533" s="155"/>
      <c r="AB4533" s="155"/>
      <c r="AC4533" s="155"/>
      <c r="AD4533" s="155"/>
      <c r="AE4533" s="155"/>
      <c r="AF4533" s="155"/>
      <c r="AG4533" s="155"/>
    </row>
    <row r="4534" spans="1:33" x14ac:dyDescent="0.3">
      <c r="A4534" s="155"/>
      <c r="B4534" s="155"/>
      <c r="C4534" s="155"/>
      <c r="D4534" s="155"/>
      <c r="E4534" s="155"/>
      <c r="F4534" s="155"/>
      <c r="G4534" s="155"/>
      <c r="H4534" s="155"/>
      <c r="I4534" s="155"/>
      <c r="J4534" s="155"/>
      <c r="K4534" s="155"/>
      <c r="L4534" s="155"/>
      <c r="M4534" s="155"/>
      <c r="N4534" s="155"/>
      <c r="O4534" s="155"/>
      <c r="P4534" s="155"/>
      <c r="Q4534" s="155"/>
      <c r="R4534" s="155"/>
      <c r="S4534" s="155"/>
      <c r="T4534" s="155"/>
      <c r="U4534" s="155"/>
      <c r="V4534" s="155"/>
      <c r="W4534" s="155"/>
      <c r="X4534" s="155"/>
      <c r="Y4534" s="155"/>
      <c r="Z4534" s="155"/>
      <c r="AA4534" s="155"/>
      <c r="AB4534" s="155"/>
      <c r="AC4534" s="155"/>
      <c r="AD4534" s="155"/>
      <c r="AE4534" s="155"/>
      <c r="AF4534" s="155"/>
      <c r="AG4534" s="155"/>
    </row>
    <row r="4535" spans="1:33" x14ac:dyDescent="0.3">
      <c r="A4535" s="155"/>
      <c r="B4535" s="155"/>
      <c r="C4535" s="155"/>
      <c r="D4535" s="155"/>
      <c r="E4535" s="155"/>
      <c r="F4535" s="155"/>
      <c r="G4535" s="155"/>
      <c r="H4535" s="155"/>
      <c r="I4535" s="155"/>
      <c r="J4535" s="155"/>
      <c r="K4535" s="155"/>
      <c r="L4535" s="155"/>
      <c r="M4535" s="155"/>
      <c r="N4535" s="155"/>
      <c r="O4535" s="155"/>
      <c r="P4535" s="155"/>
      <c r="Q4535" s="155"/>
      <c r="R4535" s="155"/>
      <c r="S4535" s="155"/>
      <c r="T4535" s="155"/>
      <c r="U4535" s="155"/>
      <c r="V4535" s="155"/>
      <c r="W4535" s="155"/>
      <c r="X4535" s="155"/>
      <c r="Y4535" s="155"/>
      <c r="Z4535" s="155"/>
      <c r="AA4535" s="155"/>
      <c r="AB4535" s="155"/>
      <c r="AC4535" s="155"/>
      <c r="AD4535" s="155"/>
      <c r="AE4535" s="155"/>
      <c r="AF4535" s="155"/>
      <c r="AG4535" s="155"/>
    </row>
    <row r="4536" spans="1:33" x14ac:dyDescent="0.3">
      <c r="A4536" s="155"/>
      <c r="B4536" s="155"/>
      <c r="C4536" s="155"/>
      <c r="D4536" s="155"/>
      <c r="E4536" s="155"/>
      <c r="F4536" s="155"/>
      <c r="G4536" s="155"/>
      <c r="H4536" s="155"/>
      <c r="I4536" s="155"/>
      <c r="J4536" s="155"/>
      <c r="K4536" s="155"/>
      <c r="L4536" s="155"/>
      <c r="M4536" s="155"/>
      <c r="N4536" s="155"/>
      <c r="O4536" s="155"/>
      <c r="P4536" s="155"/>
      <c r="Q4536" s="155"/>
      <c r="R4536" s="155"/>
      <c r="S4536" s="155"/>
      <c r="T4536" s="155"/>
      <c r="U4536" s="155"/>
      <c r="V4536" s="155"/>
      <c r="W4536" s="155"/>
      <c r="X4536" s="155"/>
      <c r="Y4536" s="155"/>
      <c r="Z4536" s="155"/>
      <c r="AA4536" s="155"/>
      <c r="AB4536" s="155"/>
      <c r="AC4536" s="155"/>
      <c r="AD4536" s="155"/>
      <c r="AE4536" s="155"/>
      <c r="AF4536" s="155"/>
      <c r="AG4536" s="155"/>
    </row>
    <row r="4537" spans="1:33" x14ac:dyDescent="0.3">
      <c r="A4537" s="155"/>
      <c r="B4537" s="155"/>
      <c r="C4537" s="155"/>
      <c r="D4537" s="155"/>
      <c r="E4537" s="155"/>
      <c r="F4537" s="155"/>
      <c r="G4537" s="155"/>
      <c r="H4537" s="155"/>
      <c r="I4537" s="155"/>
      <c r="J4537" s="155"/>
      <c r="K4537" s="155"/>
      <c r="L4537" s="155"/>
      <c r="M4537" s="155"/>
      <c r="N4537" s="155"/>
      <c r="O4537" s="155"/>
      <c r="P4537" s="155"/>
      <c r="Q4537" s="155"/>
      <c r="R4537" s="155"/>
      <c r="S4537" s="155"/>
      <c r="T4537" s="155"/>
      <c r="U4537" s="155"/>
      <c r="V4537" s="155"/>
      <c r="W4537" s="155"/>
      <c r="X4537" s="155"/>
      <c r="Y4537" s="155"/>
      <c r="Z4537" s="155"/>
      <c r="AA4537" s="155"/>
      <c r="AB4537" s="155"/>
      <c r="AC4537" s="155"/>
      <c r="AD4537" s="155"/>
      <c r="AE4537" s="155"/>
      <c r="AF4537" s="155"/>
      <c r="AG4537" s="155"/>
    </row>
    <row r="4538" spans="1:33" x14ac:dyDescent="0.3">
      <c r="A4538" s="155"/>
      <c r="B4538" s="155"/>
      <c r="C4538" s="155"/>
      <c r="D4538" s="155"/>
      <c r="E4538" s="155"/>
      <c r="F4538" s="155"/>
      <c r="G4538" s="155"/>
      <c r="H4538" s="155"/>
      <c r="I4538" s="155"/>
      <c r="J4538" s="155"/>
      <c r="K4538" s="155"/>
      <c r="L4538" s="155"/>
      <c r="M4538" s="155"/>
      <c r="N4538" s="155"/>
      <c r="O4538" s="155"/>
      <c r="P4538" s="155"/>
      <c r="Q4538" s="155"/>
      <c r="R4538" s="155"/>
      <c r="S4538" s="155"/>
      <c r="T4538" s="155"/>
      <c r="U4538" s="155"/>
      <c r="V4538" s="155"/>
      <c r="W4538" s="155"/>
      <c r="X4538" s="155"/>
      <c r="Y4538" s="155"/>
      <c r="Z4538" s="155"/>
      <c r="AA4538" s="155"/>
      <c r="AB4538" s="155"/>
      <c r="AC4538" s="155"/>
      <c r="AD4538" s="155"/>
      <c r="AE4538" s="155"/>
      <c r="AF4538" s="155"/>
      <c r="AG4538" s="155"/>
    </row>
    <row r="4539" spans="1:33" x14ac:dyDescent="0.3">
      <c r="A4539" s="155"/>
      <c r="B4539" s="155"/>
      <c r="C4539" s="155"/>
      <c r="D4539" s="155"/>
      <c r="E4539" s="155"/>
      <c r="F4539" s="155"/>
      <c r="G4539" s="155"/>
      <c r="H4539" s="155"/>
      <c r="I4539" s="155"/>
      <c r="J4539" s="155"/>
      <c r="K4539" s="155"/>
      <c r="L4539" s="155"/>
      <c r="M4539" s="155"/>
      <c r="N4539" s="155"/>
      <c r="O4539" s="155"/>
      <c r="P4539" s="155"/>
      <c r="Q4539" s="155"/>
      <c r="R4539" s="155"/>
      <c r="S4539" s="155"/>
      <c r="T4539" s="155"/>
      <c r="U4539" s="155"/>
      <c r="V4539" s="155"/>
      <c r="W4539" s="155"/>
      <c r="X4539" s="155"/>
      <c r="Y4539" s="155"/>
      <c r="Z4539" s="155"/>
      <c r="AA4539" s="155"/>
      <c r="AB4539" s="155"/>
      <c r="AC4539" s="155"/>
      <c r="AD4539" s="155"/>
      <c r="AE4539" s="155"/>
      <c r="AF4539" s="155"/>
      <c r="AG4539" s="155"/>
    </row>
    <row r="4540" spans="1:33" x14ac:dyDescent="0.3">
      <c r="A4540" s="155"/>
      <c r="B4540" s="155"/>
      <c r="C4540" s="155"/>
      <c r="D4540" s="155"/>
      <c r="E4540" s="155"/>
      <c r="F4540" s="155"/>
      <c r="G4540" s="155"/>
      <c r="H4540" s="155"/>
      <c r="I4540" s="155"/>
      <c r="J4540" s="155"/>
      <c r="K4540" s="155"/>
      <c r="L4540" s="155"/>
      <c r="M4540" s="155"/>
      <c r="N4540" s="155"/>
      <c r="O4540" s="155"/>
      <c r="P4540" s="155"/>
      <c r="Q4540" s="155"/>
      <c r="R4540" s="155"/>
      <c r="S4540" s="155"/>
      <c r="T4540" s="155"/>
      <c r="U4540" s="155"/>
      <c r="V4540" s="155"/>
      <c r="W4540" s="155"/>
      <c r="X4540" s="155"/>
      <c r="Y4540" s="155"/>
      <c r="Z4540" s="155"/>
      <c r="AA4540" s="155"/>
      <c r="AB4540" s="155"/>
      <c r="AC4540" s="155"/>
      <c r="AD4540" s="155"/>
      <c r="AE4540" s="155"/>
      <c r="AF4540" s="155"/>
      <c r="AG4540" s="155"/>
    </row>
    <row r="4541" spans="1:33" x14ac:dyDescent="0.3">
      <c r="A4541" s="155"/>
      <c r="B4541" s="155"/>
      <c r="C4541" s="155"/>
      <c r="D4541" s="155"/>
      <c r="E4541" s="155"/>
      <c r="F4541" s="155"/>
      <c r="G4541" s="155"/>
      <c r="H4541" s="155"/>
      <c r="I4541" s="155"/>
      <c r="J4541" s="155"/>
      <c r="K4541" s="155"/>
      <c r="L4541" s="155"/>
      <c r="M4541" s="155"/>
      <c r="N4541" s="155"/>
      <c r="O4541" s="155"/>
      <c r="P4541" s="155"/>
      <c r="Q4541" s="155"/>
      <c r="R4541" s="155"/>
      <c r="S4541" s="155"/>
      <c r="T4541" s="155"/>
      <c r="U4541" s="155"/>
      <c r="V4541" s="155"/>
      <c r="W4541" s="155"/>
      <c r="X4541" s="155"/>
      <c r="Y4541" s="155"/>
      <c r="Z4541" s="155"/>
      <c r="AA4541" s="155"/>
      <c r="AB4541" s="155"/>
      <c r="AC4541" s="155"/>
      <c r="AD4541" s="155"/>
      <c r="AE4541" s="155"/>
      <c r="AF4541" s="155"/>
      <c r="AG4541" s="155"/>
    </row>
    <row r="4542" spans="1:33" x14ac:dyDescent="0.3">
      <c r="A4542" s="155"/>
      <c r="B4542" s="155"/>
      <c r="C4542" s="155"/>
      <c r="D4542" s="155"/>
      <c r="E4542" s="155"/>
      <c r="F4542" s="155"/>
      <c r="G4542" s="155"/>
      <c r="H4542" s="155"/>
      <c r="I4542" s="155"/>
      <c r="J4542" s="155"/>
      <c r="K4542" s="155"/>
      <c r="L4542" s="155"/>
      <c r="M4542" s="155"/>
      <c r="N4542" s="155"/>
      <c r="O4542" s="155"/>
      <c r="P4542" s="155"/>
      <c r="Q4542" s="155"/>
      <c r="R4542" s="155"/>
      <c r="S4542" s="155"/>
      <c r="T4542" s="155"/>
      <c r="U4542" s="155"/>
      <c r="V4542" s="155"/>
      <c r="W4542" s="155"/>
      <c r="X4542" s="155"/>
      <c r="Y4542" s="155"/>
      <c r="Z4542" s="155"/>
      <c r="AA4542" s="155"/>
      <c r="AB4542" s="155"/>
      <c r="AC4542" s="155"/>
      <c r="AD4542" s="155"/>
      <c r="AE4542" s="155"/>
      <c r="AF4542" s="155"/>
      <c r="AG4542" s="155"/>
    </row>
    <row r="4543" spans="1:33" x14ac:dyDescent="0.3">
      <c r="A4543" s="155"/>
      <c r="B4543" s="155"/>
      <c r="C4543" s="155"/>
      <c r="D4543" s="155"/>
      <c r="E4543" s="155"/>
      <c r="F4543" s="155"/>
      <c r="G4543" s="155"/>
      <c r="H4543" s="155"/>
      <c r="I4543" s="155"/>
      <c r="J4543" s="155"/>
      <c r="K4543" s="155"/>
      <c r="L4543" s="155"/>
      <c r="M4543" s="155"/>
      <c r="N4543" s="155"/>
      <c r="O4543" s="155"/>
      <c r="P4543" s="155"/>
      <c r="Q4543" s="155"/>
      <c r="R4543" s="155"/>
      <c r="S4543" s="155"/>
      <c r="T4543" s="155"/>
      <c r="U4543" s="155"/>
      <c r="V4543" s="155"/>
      <c r="W4543" s="155"/>
      <c r="X4543" s="155"/>
      <c r="Y4543" s="155"/>
      <c r="Z4543" s="155"/>
      <c r="AA4543" s="155"/>
      <c r="AB4543" s="155"/>
      <c r="AC4543" s="155"/>
      <c r="AD4543" s="155"/>
      <c r="AE4543" s="155"/>
      <c r="AF4543" s="155"/>
      <c r="AG4543" s="155"/>
    </row>
    <row r="4544" spans="1:33" x14ac:dyDescent="0.3">
      <c r="A4544" s="155"/>
      <c r="B4544" s="155"/>
      <c r="C4544" s="155"/>
      <c r="D4544" s="155"/>
      <c r="E4544" s="155"/>
      <c r="F4544" s="155"/>
      <c r="G4544" s="155"/>
      <c r="H4544" s="155"/>
      <c r="I4544" s="155"/>
      <c r="J4544" s="155"/>
      <c r="K4544" s="155"/>
      <c r="L4544" s="155"/>
      <c r="M4544" s="155"/>
      <c r="N4544" s="155"/>
      <c r="O4544" s="155"/>
      <c r="P4544" s="155"/>
      <c r="Q4544" s="155"/>
      <c r="R4544" s="155"/>
      <c r="S4544" s="155"/>
      <c r="T4544" s="155"/>
      <c r="U4544" s="155"/>
      <c r="V4544" s="155"/>
      <c r="W4544" s="155"/>
      <c r="X4544" s="155"/>
      <c r="Y4544" s="155"/>
      <c r="Z4544" s="155"/>
      <c r="AA4544" s="155"/>
      <c r="AB4544" s="155"/>
      <c r="AC4544" s="155"/>
      <c r="AD4544" s="155"/>
      <c r="AE4544" s="155"/>
      <c r="AF4544" s="155"/>
      <c r="AG4544" s="155"/>
    </row>
    <row r="4545" spans="1:33" x14ac:dyDescent="0.3">
      <c r="A4545" s="155"/>
      <c r="B4545" s="155"/>
      <c r="C4545" s="155"/>
      <c r="D4545" s="155"/>
      <c r="E4545" s="155"/>
      <c r="F4545" s="155"/>
      <c r="G4545" s="155"/>
      <c r="H4545" s="155"/>
      <c r="I4545" s="155"/>
      <c r="J4545" s="155"/>
      <c r="K4545" s="155"/>
      <c r="L4545" s="155"/>
      <c r="M4545" s="155"/>
      <c r="N4545" s="155"/>
      <c r="O4545" s="155"/>
      <c r="P4545" s="155"/>
      <c r="Q4545" s="155"/>
      <c r="R4545" s="155"/>
      <c r="S4545" s="155"/>
      <c r="T4545" s="155"/>
      <c r="U4545" s="155"/>
      <c r="V4545" s="155"/>
      <c r="W4545" s="155"/>
      <c r="X4545" s="155"/>
      <c r="Y4545" s="155"/>
      <c r="Z4545" s="155"/>
      <c r="AA4545" s="155"/>
      <c r="AB4545" s="155"/>
      <c r="AC4545" s="155"/>
      <c r="AD4545" s="155"/>
      <c r="AE4545" s="155"/>
      <c r="AF4545" s="155"/>
      <c r="AG4545" s="155"/>
    </row>
    <row r="4546" spans="1:33" x14ac:dyDescent="0.3">
      <c r="A4546" s="155"/>
      <c r="B4546" s="155"/>
      <c r="C4546" s="155"/>
      <c r="D4546" s="155"/>
      <c r="E4546" s="155"/>
      <c r="F4546" s="155"/>
      <c r="G4546" s="155"/>
      <c r="H4546" s="155"/>
      <c r="I4546" s="155"/>
      <c r="J4546" s="155"/>
      <c r="K4546" s="155"/>
      <c r="L4546" s="155"/>
      <c r="M4546" s="155"/>
      <c r="N4546" s="155"/>
      <c r="O4546" s="155"/>
      <c r="P4546" s="155"/>
      <c r="Q4546" s="155"/>
      <c r="R4546" s="155"/>
      <c r="S4546" s="155"/>
      <c r="T4546" s="155"/>
      <c r="U4546" s="155"/>
      <c r="V4546" s="155"/>
      <c r="W4546" s="155"/>
      <c r="X4546" s="155"/>
      <c r="Y4546" s="155"/>
      <c r="Z4546" s="155"/>
      <c r="AA4546" s="155"/>
      <c r="AB4546" s="155"/>
      <c r="AC4546" s="155"/>
      <c r="AD4546" s="155"/>
      <c r="AE4546" s="155"/>
      <c r="AF4546" s="155"/>
      <c r="AG4546" s="155"/>
    </row>
    <row r="4547" spans="1:33" x14ac:dyDescent="0.3">
      <c r="A4547" s="155"/>
      <c r="B4547" s="155"/>
      <c r="C4547" s="155"/>
      <c r="D4547" s="155"/>
      <c r="E4547" s="155"/>
      <c r="F4547" s="155"/>
      <c r="G4547" s="155"/>
      <c r="H4547" s="155"/>
      <c r="I4547" s="155"/>
      <c r="J4547" s="155"/>
      <c r="K4547" s="155"/>
      <c r="L4547" s="155"/>
      <c r="M4547" s="155"/>
      <c r="N4547" s="155"/>
      <c r="O4547" s="155"/>
      <c r="P4547" s="155"/>
      <c r="Q4547" s="155"/>
      <c r="R4547" s="155"/>
      <c r="S4547" s="155"/>
      <c r="T4547" s="155"/>
      <c r="U4547" s="155"/>
      <c r="V4547" s="155"/>
      <c r="W4547" s="155"/>
      <c r="X4547" s="155"/>
      <c r="Y4547" s="155"/>
      <c r="Z4547" s="155"/>
      <c r="AA4547" s="155"/>
      <c r="AB4547" s="155"/>
      <c r="AC4547" s="155"/>
      <c r="AD4547" s="155"/>
      <c r="AE4547" s="155"/>
      <c r="AF4547" s="155"/>
      <c r="AG4547" s="155"/>
    </row>
    <row r="4548" spans="1:33" x14ac:dyDescent="0.3">
      <c r="A4548" s="155"/>
      <c r="B4548" s="155"/>
      <c r="C4548" s="155"/>
      <c r="D4548" s="155"/>
      <c r="E4548" s="155"/>
      <c r="F4548" s="155"/>
      <c r="G4548" s="155"/>
      <c r="H4548" s="155"/>
      <c r="I4548" s="155"/>
      <c r="J4548" s="155"/>
      <c r="K4548" s="155"/>
      <c r="L4548" s="155"/>
      <c r="M4548" s="155"/>
      <c r="N4548" s="155"/>
      <c r="O4548" s="155"/>
      <c r="P4548" s="155"/>
      <c r="Q4548" s="155"/>
      <c r="R4548" s="155"/>
      <c r="S4548" s="155"/>
      <c r="T4548" s="155"/>
      <c r="U4548" s="155"/>
      <c r="V4548" s="155"/>
      <c r="W4548" s="155"/>
      <c r="X4548" s="155"/>
      <c r="Y4548" s="155"/>
      <c r="Z4548" s="155"/>
      <c r="AA4548" s="155"/>
      <c r="AB4548" s="155"/>
      <c r="AC4548" s="155"/>
      <c r="AD4548" s="155"/>
      <c r="AE4548" s="155"/>
      <c r="AF4548" s="155"/>
      <c r="AG4548" s="155"/>
    </row>
    <row r="4549" spans="1:33" x14ac:dyDescent="0.3">
      <c r="A4549" s="155"/>
      <c r="B4549" s="155"/>
      <c r="C4549" s="155"/>
      <c r="D4549" s="155"/>
      <c r="E4549" s="155"/>
      <c r="F4549" s="155"/>
      <c r="G4549" s="155"/>
      <c r="H4549" s="155"/>
      <c r="I4549" s="155"/>
      <c r="J4549" s="155"/>
      <c r="K4549" s="155"/>
      <c r="L4549" s="155"/>
      <c r="M4549" s="155"/>
      <c r="N4549" s="155"/>
      <c r="O4549" s="155"/>
      <c r="P4549" s="155"/>
      <c r="Q4549" s="155"/>
      <c r="R4549" s="155"/>
      <c r="S4549" s="155"/>
      <c r="T4549" s="155"/>
      <c r="U4549" s="155"/>
      <c r="V4549" s="155"/>
      <c r="W4549" s="155"/>
      <c r="X4549" s="155"/>
      <c r="Y4549" s="155"/>
      <c r="Z4549" s="155"/>
      <c r="AA4549" s="155"/>
      <c r="AB4549" s="155"/>
      <c r="AC4549" s="155"/>
      <c r="AD4549" s="155"/>
      <c r="AE4549" s="155"/>
      <c r="AF4549" s="155"/>
      <c r="AG4549" s="155"/>
    </row>
    <row r="4550" spans="1:33" x14ac:dyDescent="0.3">
      <c r="A4550" s="155"/>
      <c r="B4550" s="155"/>
      <c r="C4550" s="155"/>
      <c r="D4550" s="155"/>
      <c r="E4550" s="155"/>
      <c r="F4550" s="155"/>
      <c r="G4550" s="155"/>
      <c r="H4550" s="155"/>
      <c r="I4550" s="155"/>
      <c r="J4550" s="155"/>
      <c r="K4550" s="155"/>
      <c r="L4550" s="155"/>
      <c r="M4550" s="155"/>
      <c r="N4550" s="155"/>
      <c r="O4550" s="155"/>
      <c r="P4550" s="155"/>
      <c r="Q4550" s="155"/>
      <c r="R4550" s="155"/>
      <c r="S4550" s="155"/>
      <c r="T4550" s="155"/>
      <c r="U4550" s="155"/>
      <c r="V4550" s="155"/>
      <c r="W4550" s="155"/>
      <c r="X4550" s="155"/>
      <c r="Y4550" s="155"/>
      <c r="Z4550" s="155"/>
      <c r="AA4550" s="155"/>
      <c r="AB4550" s="155"/>
      <c r="AC4550" s="155"/>
      <c r="AD4550" s="155"/>
      <c r="AE4550" s="155"/>
      <c r="AF4550" s="155"/>
      <c r="AG4550" s="155"/>
    </row>
    <row r="4551" spans="1:33" x14ac:dyDescent="0.3">
      <c r="A4551" s="155"/>
      <c r="B4551" s="155"/>
      <c r="C4551" s="155"/>
      <c r="D4551" s="155"/>
      <c r="E4551" s="155"/>
      <c r="F4551" s="155"/>
      <c r="G4551" s="155"/>
      <c r="H4551" s="155"/>
      <c r="I4551" s="155"/>
      <c r="J4551" s="155"/>
      <c r="K4551" s="155"/>
      <c r="L4551" s="155"/>
      <c r="M4551" s="155"/>
      <c r="N4551" s="155"/>
      <c r="O4551" s="155"/>
      <c r="P4551" s="155"/>
      <c r="Q4551" s="155"/>
      <c r="R4551" s="155"/>
      <c r="S4551" s="155"/>
      <c r="T4551" s="155"/>
      <c r="U4551" s="155"/>
      <c r="V4551" s="155"/>
      <c r="W4551" s="155"/>
      <c r="X4551" s="155"/>
      <c r="Y4551" s="155"/>
      <c r="Z4551" s="155"/>
      <c r="AA4551" s="155"/>
      <c r="AB4551" s="155"/>
      <c r="AC4551" s="155"/>
      <c r="AD4551" s="155"/>
      <c r="AE4551" s="155"/>
      <c r="AF4551" s="155"/>
      <c r="AG4551" s="155"/>
    </row>
    <row r="4552" spans="1:33" x14ac:dyDescent="0.3">
      <c r="A4552" s="155"/>
      <c r="B4552" s="155"/>
      <c r="C4552" s="155"/>
      <c r="D4552" s="155"/>
      <c r="E4552" s="155"/>
      <c r="F4552" s="155"/>
      <c r="G4552" s="155"/>
      <c r="H4552" s="155"/>
      <c r="I4552" s="155"/>
      <c r="J4552" s="155"/>
      <c r="K4552" s="155"/>
      <c r="L4552" s="155"/>
      <c r="M4552" s="155"/>
      <c r="N4552" s="155"/>
      <c r="O4552" s="155"/>
      <c r="P4552" s="155"/>
      <c r="Q4552" s="155"/>
      <c r="R4552" s="155"/>
      <c r="S4552" s="155"/>
      <c r="T4552" s="155"/>
      <c r="U4552" s="155"/>
      <c r="V4552" s="155"/>
      <c r="W4552" s="155"/>
      <c r="X4552" s="155"/>
      <c r="Y4552" s="155"/>
      <c r="Z4552" s="155"/>
      <c r="AA4552" s="155"/>
      <c r="AB4552" s="155"/>
      <c r="AC4552" s="155"/>
      <c r="AD4552" s="155"/>
      <c r="AE4552" s="155"/>
      <c r="AF4552" s="155"/>
      <c r="AG4552" s="155"/>
    </row>
    <row r="4553" spans="1:33" x14ac:dyDescent="0.3">
      <c r="A4553" s="155"/>
      <c r="B4553" s="155"/>
      <c r="C4553" s="155"/>
      <c r="D4553" s="155"/>
      <c r="E4553" s="155"/>
      <c r="F4553" s="155"/>
      <c r="G4553" s="155"/>
      <c r="H4553" s="155"/>
      <c r="I4553" s="155"/>
      <c r="J4553" s="155"/>
      <c r="K4553" s="155"/>
      <c r="L4553" s="155"/>
      <c r="M4553" s="155"/>
      <c r="N4553" s="155"/>
      <c r="O4553" s="155"/>
      <c r="P4553" s="155"/>
      <c r="Q4553" s="155"/>
      <c r="R4553" s="155"/>
      <c r="S4553" s="155"/>
      <c r="T4553" s="155"/>
      <c r="U4553" s="155"/>
      <c r="V4553" s="155"/>
      <c r="W4553" s="155"/>
      <c r="X4553" s="155"/>
      <c r="Y4553" s="155"/>
      <c r="Z4553" s="155"/>
      <c r="AA4553" s="155"/>
      <c r="AB4553" s="155"/>
      <c r="AC4553" s="155"/>
      <c r="AD4553" s="155"/>
      <c r="AE4553" s="155"/>
      <c r="AF4553" s="155"/>
      <c r="AG4553" s="155"/>
    </row>
    <row r="4554" spans="1:33" x14ac:dyDescent="0.3">
      <c r="A4554" s="155"/>
      <c r="B4554" s="155"/>
      <c r="C4554" s="155"/>
      <c r="D4554" s="155"/>
      <c r="E4554" s="155"/>
      <c r="F4554" s="155"/>
      <c r="G4554" s="155"/>
      <c r="H4554" s="155"/>
      <c r="I4554" s="155"/>
      <c r="J4554" s="155"/>
      <c r="K4554" s="155"/>
      <c r="L4554" s="155"/>
      <c r="M4554" s="155"/>
      <c r="N4554" s="155"/>
      <c r="O4554" s="155"/>
      <c r="P4554" s="155"/>
      <c r="Q4554" s="155"/>
      <c r="R4554" s="155"/>
      <c r="S4554" s="155"/>
      <c r="T4554" s="155"/>
      <c r="U4554" s="155"/>
      <c r="V4554" s="155"/>
      <c r="W4554" s="155"/>
      <c r="X4554" s="155"/>
      <c r="Y4554" s="155"/>
      <c r="Z4554" s="155"/>
      <c r="AA4554" s="155"/>
      <c r="AB4554" s="155"/>
      <c r="AC4554" s="155"/>
      <c r="AD4554" s="155"/>
      <c r="AE4554" s="155"/>
      <c r="AF4554" s="155"/>
      <c r="AG4554" s="155"/>
    </row>
    <row r="4555" spans="1:33" x14ac:dyDescent="0.3">
      <c r="A4555" s="155"/>
      <c r="B4555" s="155"/>
      <c r="C4555" s="155"/>
      <c r="D4555" s="155"/>
      <c r="E4555" s="155"/>
      <c r="F4555" s="155"/>
      <c r="G4555" s="155"/>
      <c r="H4555" s="155"/>
      <c r="I4555" s="155"/>
      <c r="J4555" s="155"/>
      <c r="K4555" s="155"/>
      <c r="L4555" s="155"/>
      <c r="M4555" s="155"/>
      <c r="N4555" s="155"/>
      <c r="O4555" s="155"/>
      <c r="P4555" s="155"/>
      <c r="Q4555" s="155"/>
      <c r="R4555" s="155"/>
      <c r="S4555" s="155"/>
      <c r="T4555" s="155"/>
      <c r="U4555" s="155"/>
      <c r="V4555" s="155"/>
      <c r="W4555" s="155"/>
      <c r="X4555" s="155"/>
      <c r="Y4555" s="155"/>
      <c r="Z4555" s="155"/>
      <c r="AA4555" s="155"/>
      <c r="AB4555" s="155"/>
      <c r="AC4555" s="155"/>
      <c r="AD4555" s="155"/>
      <c r="AE4555" s="155"/>
      <c r="AF4555" s="155"/>
      <c r="AG4555" s="155"/>
    </row>
    <row r="4556" spans="1:33" x14ac:dyDescent="0.3">
      <c r="A4556" s="155"/>
      <c r="B4556" s="155"/>
      <c r="C4556" s="155"/>
      <c r="D4556" s="155"/>
      <c r="E4556" s="155"/>
      <c r="F4556" s="155"/>
      <c r="G4556" s="155"/>
      <c r="H4556" s="155"/>
      <c r="I4556" s="155"/>
      <c r="J4556" s="155"/>
      <c r="K4556" s="155"/>
      <c r="L4556" s="155"/>
      <c r="M4556" s="155"/>
      <c r="N4556" s="155"/>
      <c r="O4556" s="155"/>
      <c r="P4556" s="155"/>
      <c r="Q4556" s="155"/>
      <c r="R4556" s="155"/>
      <c r="S4556" s="155"/>
      <c r="T4556" s="155"/>
      <c r="U4556" s="155"/>
      <c r="V4556" s="155"/>
      <c r="W4556" s="155"/>
      <c r="X4556" s="155"/>
      <c r="Y4556" s="155"/>
      <c r="Z4556" s="155"/>
      <c r="AA4556" s="155"/>
      <c r="AB4556" s="155"/>
      <c r="AC4556" s="155"/>
      <c r="AD4556" s="155"/>
      <c r="AE4556" s="155"/>
      <c r="AF4556" s="155"/>
      <c r="AG4556" s="155"/>
    </row>
    <row r="4557" spans="1:33" x14ac:dyDescent="0.3">
      <c r="A4557" s="155"/>
      <c r="B4557" s="155"/>
      <c r="C4557" s="155"/>
      <c r="D4557" s="155"/>
      <c r="E4557" s="155"/>
      <c r="F4557" s="155"/>
      <c r="G4557" s="155"/>
      <c r="H4557" s="155"/>
      <c r="I4557" s="155"/>
      <c r="J4557" s="155"/>
      <c r="K4557" s="155"/>
      <c r="L4557" s="155"/>
      <c r="M4557" s="155"/>
      <c r="N4557" s="155"/>
      <c r="O4557" s="155"/>
      <c r="P4557" s="155"/>
      <c r="Q4557" s="155"/>
      <c r="R4557" s="155"/>
      <c r="S4557" s="155"/>
      <c r="T4557" s="155"/>
      <c r="U4557" s="155"/>
      <c r="V4557" s="155"/>
      <c r="W4557" s="155"/>
      <c r="X4557" s="155"/>
      <c r="Y4557" s="155"/>
      <c r="Z4557" s="155"/>
      <c r="AA4557" s="155"/>
      <c r="AB4557" s="155"/>
      <c r="AC4557" s="155"/>
      <c r="AD4557" s="155"/>
      <c r="AE4557" s="155"/>
      <c r="AF4557" s="155"/>
      <c r="AG4557" s="155"/>
    </row>
    <row r="4558" spans="1:33" x14ac:dyDescent="0.3">
      <c r="A4558" s="155"/>
      <c r="B4558" s="155"/>
      <c r="C4558" s="155"/>
      <c r="D4558" s="155"/>
      <c r="E4558" s="155"/>
      <c r="F4558" s="155"/>
      <c r="G4558" s="155"/>
      <c r="H4558" s="155"/>
      <c r="I4558" s="155"/>
      <c r="J4558" s="155"/>
      <c r="K4558" s="155"/>
      <c r="L4558" s="155"/>
      <c r="M4558" s="155"/>
      <c r="N4558" s="155"/>
      <c r="O4558" s="155"/>
      <c r="P4558" s="155"/>
      <c r="Q4558" s="155"/>
      <c r="R4558" s="155"/>
      <c r="S4558" s="155"/>
      <c r="T4558" s="155"/>
      <c r="U4558" s="155"/>
      <c r="V4558" s="155"/>
      <c r="W4558" s="155"/>
      <c r="X4558" s="155"/>
      <c r="Y4558" s="155"/>
      <c r="Z4558" s="155"/>
      <c r="AA4558" s="155"/>
      <c r="AB4558" s="155"/>
      <c r="AC4558" s="155"/>
      <c r="AD4558" s="155"/>
      <c r="AE4558" s="155"/>
      <c r="AF4558" s="155"/>
      <c r="AG4558" s="155"/>
    </row>
    <row r="4559" spans="1:33" x14ac:dyDescent="0.3">
      <c r="A4559" s="155"/>
      <c r="B4559" s="155"/>
      <c r="C4559" s="155"/>
      <c r="D4559" s="155"/>
      <c r="E4559" s="155"/>
      <c r="F4559" s="155"/>
      <c r="G4559" s="155"/>
      <c r="H4559" s="155"/>
      <c r="I4559" s="155"/>
      <c r="J4559" s="155"/>
      <c r="K4559" s="155"/>
      <c r="L4559" s="155"/>
      <c r="M4559" s="155"/>
      <c r="N4559" s="155"/>
      <c r="O4559" s="155"/>
      <c r="P4559" s="155"/>
      <c r="Q4559" s="155"/>
      <c r="R4559" s="155"/>
      <c r="S4559" s="155"/>
      <c r="T4559" s="155"/>
      <c r="U4559" s="155"/>
      <c r="V4559" s="155"/>
      <c r="W4559" s="155"/>
      <c r="X4559" s="155"/>
      <c r="Y4559" s="155"/>
      <c r="Z4559" s="155"/>
      <c r="AA4559" s="155"/>
      <c r="AB4559" s="155"/>
      <c r="AC4559" s="155"/>
      <c r="AD4559" s="155"/>
      <c r="AE4559" s="155"/>
      <c r="AF4559" s="155"/>
      <c r="AG4559" s="155"/>
    </row>
    <row r="4560" spans="1:33" x14ac:dyDescent="0.3">
      <c r="A4560" s="155"/>
      <c r="B4560" s="155"/>
      <c r="C4560" s="155"/>
      <c r="D4560" s="155"/>
      <c r="E4560" s="155"/>
      <c r="F4560" s="155"/>
      <c r="G4560" s="155"/>
      <c r="H4560" s="155"/>
      <c r="I4560" s="155"/>
      <c r="J4560" s="155"/>
      <c r="K4560" s="155"/>
      <c r="L4560" s="155"/>
      <c r="M4560" s="155"/>
      <c r="N4560" s="155"/>
      <c r="O4560" s="155"/>
      <c r="P4560" s="155"/>
      <c r="Q4560" s="155"/>
      <c r="R4560" s="155"/>
      <c r="S4560" s="155"/>
      <c r="T4560" s="155"/>
      <c r="U4560" s="155"/>
      <c r="V4560" s="155"/>
      <c r="W4560" s="155"/>
      <c r="X4560" s="155"/>
      <c r="Y4560" s="155"/>
      <c r="Z4560" s="155"/>
      <c r="AA4560" s="155"/>
      <c r="AB4560" s="155"/>
      <c r="AC4560" s="155"/>
      <c r="AD4560" s="155"/>
      <c r="AE4560" s="155"/>
      <c r="AF4560" s="155"/>
      <c r="AG4560" s="155"/>
    </row>
    <row r="4561" spans="1:33" x14ac:dyDescent="0.3">
      <c r="A4561" s="155"/>
      <c r="B4561" s="155"/>
      <c r="C4561" s="155"/>
      <c r="D4561" s="155"/>
      <c r="E4561" s="155"/>
      <c r="F4561" s="155"/>
      <c r="G4561" s="155"/>
      <c r="H4561" s="155"/>
      <c r="I4561" s="155"/>
      <c r="J4561" s="155"/>
      <c r="K4561" s="155"/>
      <c r="L4561" s="155"/>
      <c r="M4561" s="155"/>
      <c r="N4561" s="155"/>
      <c r="O4561" s="155"/>
      <c r="P4561" s="155"/>
      <c r="Q4561" s="155"/>
      <c r="R4561" s="155"/>
      <c r="S4561" s="155"/>
      <c r="T4561" s="155"/>
      <c r="U4561" s="155"/>
      <c r="V4561" s="155"/>
      <c r="W4561" s="155"/>
      <c r="X4561" s="155"/>
      <c r="Y4561" s="155"/>
      <c r="Z4561" s="155"/>
      <c r="AA4561" s="155"/>
      <c r="AB4561" s="155"/>
      <c r="AC4561" s="155"/>
      <c r="AD4561" s="155"/>
      <c r="AE4561" s="155"/>
      <c r="AF4561" s="155"/>
      <c r="AG4561" s="155"/>
    </row>
    <row r="4562" spans="1:33" x14ac:dyDescent="0.3">
      <c r="A4562" s="155"/>
      <c r="B4562" s="155"/>
      <c r="C4562" s="155"/>
      <c r="D4562" s="155"/>
      <c r="E4562" s="155"/>
      <c r="F4562" s="155"/>
      <c r="G4562" s="155"/>
      <c r="H4562" s="155"/>
      <c r="I4562" s="155"/>
      <c r="J4562" s="155"/>
      <c r="K4562" s="155"/>
      <c r="L4562" s="155"/>
      <c r="M4562" s="155"/>
      <c r="N4562" s="155"/>
      <c r="O4562" s="155"/>
      <c r="P4562" s="155"/>
      <c r="Q4562" s="155"/>
      <c r="R4562" s="155"/>
      <c r="S4562" s="155"/>
      <c r="T4562" s="155"/>
      <c r="U4562" s="155"/>
      <c r="V4562" s="155"/>
      <c r="W4562" s="155"/>
      <c r="X4562" s="155"/>
      <c r="Y4562" s="155"/>
      <c r="Z4562" s="155"/>
      <c r="AA4562" s="155"/>
      <c r="AB4562" s="155"/>
      <c r="AC4562" s="155"/>
      <c r="AD4562" s="155"/>
      <c r="AE4562" s="155"/>
      <c r="AF4562" s="155"/>
      <c r="AG4562" s="155"/>
    </row>
    <row r="4563" spans="1:33" x14ac:dyDescent="0.3">
      <c r="A4563" s="155"/>
      <c r="B4563" s="155"/>
      <c r="C4563" s="155"/>
      <c r="D4563" s="155"/>
      <c r="E4563" s="155"/>
      <c r="F4563" s="155"/>
      <c r="G4563" s="155"/>
      <c r="H4563" s="155"/>
      <c r="I4563" s="155"/>
      <c r="J4563" s="155"/>
      <c r="K4563" s="155"/>
      <c r="L4563" s="155"/>
      <c r="M4563" s="155"/>
      <c r="N4563" s="155"/>
      <c r="O4563" s="155"/>
      <c r="P4563" s="155"/>
      <c r="Q4563" s="155"/>
      <c r="R4563" s="155"/>
      <c r="S4563" s="155"/>
      <c r="T4563" s="155"/>
      <c r="U4563" s="155"/>
      <c r="V4563" s="155"/>
      <c r="W4563" s="155"/>
      <c r="X4563" s="155"/>
      <c r="Y4563" s="155"/>
      <c r="Z4563" s="155"/>
      <c r="AA4563" s="155"/>
      <c r="AB4563" s="155"/>
      <c r="AC4563" s="155"/>
      <c r="AD4563" s="155"/>
      <c r="AE4563" s="155"/>
      <c r="AF4563" s="155"/>
      <c r="AG4563" s="155"/>
    </row>
    <row r="4564" spans="1:33" x14ac:dyDescent="0.3">
      <c r="A4564" s="155"/>
      <c r="B4564" s="155"/>
      <c r="C4564" s="155"/>
      <c r="D4564" s="155"/>
      <c r="E4564" s="155"/>
      <c r="F4564" s="155"/>
      <c r="G4564" s="155"/>
      <c r="H4564" s="155"/>
      <c r="I4564" s="155"/>
      <c r="J4564" s="155"/>
      <c r="K4564" s="155"/>
      <c r="L4564" s="155"/>
      <c r="M4564" s="155"/>
      <c r="N4564" s="155"/>
      <c r="O4564" s="155"/>
      <c r="P4564" s="155"/>
      <c r="Q4564" s="155"/>
      <c r="R4564" s="155"/>
      <c r="S4564" s="155"/>
      <c r="T4564" s="155"/>
      <c r="U4564" s="155"/>
      <c r="V4564" s="155"/>
      <c r="W4564" s="155"/>
      <c r="X4564" s="155"/>
      <c r="Y4564" s="155"/>
      <c r="Z4564" s="155"/>
      <c r="AA4564" s="155"/>
      <c r="AB4564" s="155"/>
      <c r="AC4564" s="155"/>
      <c r="AD4564" s="155"/>
      <c r="AE4564" s="155"/>
      <c r="AF4564" s="155"/>
      <c r="AG4564" s="155"/>
    </row>
    <row r="4565" spans="1:33" x14ac:dyDescent="0.3">
      <c r="A4565" s="155"/>
      <c r="B4565" s="155"/>
      <c r="C4565" s="155"/>
      <c r="D4565" s="155"/>
      <c r="E4565" s="155"/>
      <c r="F4565" s="155"/>
      <c r="G4565" s="155"/>
      <c r="H4565" s="155"/>
      <c r="I4565" s="155"/>
      <c r="J4565" s="155"/>
      <c r="K4565" s="155"/>
      <c r="L4565" s="155"/>
      <c r="M4565" s="155"/>
      <c r="N4565" s="155"/>
      <c r="O4565" s="155"/>
      <c r="P4565" s="155"/>
      <c r="Q4565" s="155"/>
      <c r="R4565" s="155"/>
      <c r="S4565" s="155"/>
      <c r="T4565" s="155"/>
      <c r="U4565" s="155"/>
      <c r="V4565" s="155"/>
      <c r="W4565" s="155"/>
      <c r="X4565" s="155"/>
      <c r="Y4565" s="155"/>
      <c r="Z4565" s="155"/>
      <c r="AA4565" s="155"/>
      <c r="AB4565" s="155"/>
      <c r="AC4565" s="155"/>
      <c r="AD4565" s="155"/>
      <c r="AE4565" s="155"/>
      <c r="AF4565" s="155"/>
      <c r="AG4565" s="155"/>
    </row>
    <row r="4566" spans="1:33" x14ac:dyDescent="0.3">
      <c r="A4566" s="155"/>
      <c r="B4566" s="155"/>
      <c r="C4566" s="155"/>
      <c r="D4566" s="155"/>
      <c r="E4566" s="155"/>
      <c r="F4566" s="155"/>
      <c r="G4566" s="155"/>
      <c r="H4566" s="155"/>
      <c r="I4566" s="155"/>
      <c r="J4566" s="155"/>
      <c r="K4566" s="155"/>
      <c r="L4566" s="155"/>
      <c r="M4566" s="155"/>
      <c r="N4566" s="155"/>
      <c r="O4566" s="155"/>
      <c r="P4566" s="155"/>
      <c r="Q4566" s="155"/>
      <c r="R4566" s="155"/>
      <c r="S4566" s="155"/>
      <c r="T4566" s="155"/>
      <c r="U4566" s="155"/>
      <c r="V4566" s="155"/>
      <c r="W4566" s="155"/>
      <c r="X4566" s="155"/>
      <c r="Y4566" s="155"/>
      <c r="Z4566" s="155"/>
      <c r="AA4566" s="155"/>
      <c r="AB4566" s="155"/>
      <c r="AC4566" s="155"/>
      <c r="AD4566" s="155"/>
      <c r="AE4566" s="155"/>
      <c r="AF4566" s="155"/>
      <c r="AG4566" s="155"/>
    </row>
    <row r="4567" spans="1:33" x14ac:dyDescent="0.3">
      <c r="A4567" s="155"/>
      <c r="B4567" s="155"/>
      <c r="C4567" s="155"/>
      <c r="D4567" s="155"/>
      <c r="E4567" s="155"/>
      <c r="F4567" s="155"/>
      <c r="G4567" s="155"/>
      <c r="H4567" s="155"/>
      <c r="I4567" s="155"/>
      <c r="J4567" s="155"/>
      <c r="K4567" s="155"/>
      <c r="L4567" s="155"/>
      <c r="M4567" s="155"/>
      <c r="N4567" s="155"/>
      <c r="O4567" s="155"/>
      <c r="P4567" s="155"/>
      <c r="Q4567" s="155"/>
      <c r="R4567" s="155"/>
      <c r="S4567" s="155"/>
      <c r="T4567" s="155"/>
      <c r="U4567" s="155"/>
      <c r="V4567" s="155"/>
      <c r="W4567" s="155"/>
      <c r="X4567" s="155"/>
      <c r="Y4567" s="155"/>
      <c r="Z4567" s="155"/>
      <c r="AA4567" s="155"/>
      <c r="AB4567" s="155"/>
      <c r="AC4567" s="155"/>
      <c r="AD4567" s="155"/>
      <c r="AE4567" s="155"/>
      <c r="AF4567" s="155"/>
      <c r="AG4567" s="155"/>
    </row>
    <row r="4568" spans="1:33" x14ac:dyDescent="0.3">
      <c r="A4568" s="155"/>
      <c r="B4568" s="155"/>
      <c r="C4568" s="155"/>
      <c r="D4568" s="155"/>
      <c r="E4568" s="155"/>
      <c r="F4568" s="155"/>
      <c r="G4568" s="155"/>
      <c r="H4568" s="155"/>
      <c r="I4568" s="155"/>
      <c r="J4568" s="155"/>
      <c r="K4568" s="155"/>
      <c r="L4568" s="155"/>
      <c r="M4568" s="155"/>
      <c r="N4568" s="155"/>
      <c r="O4568" s="155"/>
      <c r="P4568" s="155"/>
      <c r="Q4568" s="155"/>
      <c r="R4568" s="155"/>
      <c r="S4568" s="155"/>
      <c r="T4568" s="155"/>
      <c r="U4568" s="155"/>
      <c r="V4568" s="155"/>
      <c r="W4568" s="155"/>
      <c r="X4568" s="155"/>
      <c r="Y4568" s="155"/>
      <c r="Z4568" s="155"/>
      <c r="AA4568" s="155"/>
      <c r="AB4568" s="155"/>
      <c r="AC4568" s="155"/>
      <c r="AD4568" s="155"/>
      <c r="AE4568" s="155"/>
      <c r="AF4568" s="155"/>
      <c r="AG4568" s="155"/>
    </row>
    <row r="4569" spans="1:33" x14ac:dyDescent="0.3">
      <c r="A4569" s="155"/>
      <c r="B4569" s="155"/>
      <c r="C4569" s="155"/>
      <c r="D4569" s="155"/>
      <c r="E4569" s="155"/>
      <c r="F4569" s="155"/>
      <c r="G4569" s="155"/>
      <c r="H4569" s="155"/>
      <c r="I4569" s="155"/>
      <c r="J4569" s="155"/>
      <c r="K4569" s="155"/>
      <c r="L4569" s="155"/>
      <c r="M4569" s="155"/>
      <c r="N4569" s="155"/>
      <c r="O4569" s="155"/>
      <c r="P4569" s="155"/>
      <c r="Q4569" s="155"/>
      <c r="R4569" s="155"/>
      <c r="S4569" s="155"/>
      <c r="T4569" s="155"/>
      <c r="U4569" s="155"/>
      <c r="V4569" s="155"/>
      <c r="W4569" s="155"/>
      <c r="X4569" s="155"/>
      <c r="Y4569" s="155"/>
      <c r="Z4569" s="155"/>
      <c r="AA4569" s="155"/>
      <c r="AB4569" s="155"/>
      <c r="AC4569" s="155"/>
      <c r="AD4569" s="155"/>
      <c r="AE4569" s="155"/>
      <c r="AF4569" s="155"/>
      <c r="AG4569" s="155"/>
    </row>
    <row r="4570" spans="1:33" x14ac:dyDescent="0.3">
      <c r="A4570" s="155"/>
      <c r="B4570" s="155"/>
      <c r="C4570" s="155"/>
      <c r="D4570" s="155"/>
      <c r="E4570" s="155"/>
      <c r="F4570" s="155"/>
      <c r="G4570" s="155"/>
      <c r="H4570" s="155"/>
      <c r="I4570" s="155"/>
      <c r="J4570" s="155"/>
      <c r="K4570" s="155"/>
      <c r="L4570" s="155"/>
      <c r="M4570" s="155"/>
      <c r="N4570" s="155"/>
      <c r="O4570" s="155"/>
      <c r="P4570" s="155"/>
      <c r="Q4570" s="155"/>
      <c r="R4570" s="155"/>
      <c r="S4570" s="155"/>
      <c r="T4570" s="155"/>
      <c r="U4570" s="155"/>
      <c r="V4570" s="155"/>
      <c r="W4570" s="155"/>
      <c r="X4570" s="155"/>
      <c r="Y4570" s="155"/>
      <c r="Z4570" s="155"/>
      <c r="AA4570" s="155"/>
      <c r="AB4570" s="155"/>
      <c r="AC4570" s="155"/>
      <c r="AD4570" s="155"/>
      <c r="AE4570" s="155"/>
      <c r="AF4570" s="155"/>
      <c r="AG4570" s="155"/>
    </row>
    <row r="4571" spans="1:33" x14ac:dyDescent="0.3">
      <c r="A4571" s="155"/>
      <c r="B4571" s="155"/>
      <c r="C4571" s="155"/>
      <c r="D4571" s="155"/>
      <c r="E4571" s="155"/>
      <c r="F4571" s="155"/>
      <c r="G4571" s="155"/>
      <c r="H4571" s="155"/>
      <c r="I4571" s="155"/>
      <c r="J4571" s="155"/>
      <c r="K4571" s="155"/>
      <c r="L4571" s="155"/>
      <c r="M4571" s="155"/>
      <c r="N4571" s="155"/>
      <c r="O4571" s="155"/>
      <c r="P4571" s="155"/>
      <c r="Q4571" s="155"/>
      <c r="R4571" s="155"/>
      <c r="S4571" s="155"/>
      <c r="T4571" s="155"/>
      <c r="U4571" s="155"/>
      <c r="V4571" s="155"/>
      <c r="W4571" s="155"/>
      <c r="X4571" s="155"/>
      <c r="Y4571" s="155"/>
      <c r="Z4571" s="155"/>
      <c r="AA4571" s="155"/>
      <c r="AB4571" s="155"/>
      <c r="AC4571" s="155"/>
      <c r="AD4571" s="155"/>
      <c r="AE4571" s="155"/>
      <c r="AF4571" s="155"/>
      <c r="AG4571" s="155"/>
    </row>
    <row r="4572" spans="1:33" x14ac:dyDescent="0.3">
      <c r="A4572" s="155"/>
      <c r="B4572" s="155"/>
      <c r="C4572" s="155"/>
      <c r="D4572" s="155"/>
      <c r="E4572" s="155"/>
      <c r="F4572" s="155"/>
      <c r="G4572" s="155"/>
      <c r="H4572" s="155"/>
      <c r="I4572" s="155"/>
      <c r="J4572" s="155"/>
      <c r="K4572" s="155"/>
      <c r="L4572" s="155"/>
      <c r="M4572" s="155"/>
      <c r="N4572" s="155"/>
      <c r="O4572" s="155"/>
      <c r="P4572" s="155"/>
      <c r="Q4572" s="155"/>
      <c r="R4572" s="155"/>
      <c r="S4572" s="155"/>
      <c r="T4572" s="155"/>
      <c r="U4572" s="155"/>
      <c r="V4572" s="155"/>
      <c r="W4572" s="155"/>
      <c r="X4572" s="155"/>
      <c r="Y4572" s="155"/>
      <c r="Z4572" s="155"/>
      <c r="AA4572" s="155"/>
      <c r="AB4572" s="155"/>
      <c r="AC4572" s="155"/>
      <c r="AD4572" s="155"/>
      <c r="AE4572" s="155"/>
      <c r="AF4572" s="155"/>
      <c r="AG4572" s="155"/>
    </row>
    <row r="4573" spans="1:33" x14ac:dyDescent="0.3">
      <c r="A4573" s="155"/>
      <c r="B4573" s="155"/>
      <c r="C4573" s="155"/>
      <c r="D4573" s="155"/>
      <c r="E4573" s="155"/>
      <c r="F4573" s="155"/>
      <c r="G4573" s="155"/>
      <c r="H4573" s="155"/>
      <c r="I4573" s="155"/>
      <c r="J4573" s="155"/>
      <c r="K4573" s="155"/>
      <c r="L4573" s="155"/>
      <c r="M4573" s="155"/>
      <c r="N4573" s="155"/>
      <c r="O4573" s="155"/>
      <c r="P4573" s="155"/>
      <c r="Q4573" s="155"/>
      <c r="R4573" s="155"/>
      <c r="S4573" s="155"/>
      <c r="T4573" s="155"/>
      <c r="U4573" s="155"/>
      <c r="V4573" s="155"/>
      <c r="W4573" s="155"/>
      <c r="X4573" s="155"/>
      <c r="Y4573" s="155"/>
      <c r="Z4573" s="155"/>
      <c r="AA4573" s="155"/>
      <c r="AB4573" s="155"/>
      <c r="AC4573" s="155"/>
      <c r="AD4573" s="155"/>
      <c r="AE4573" s="155"/>
      <c r="AF4573" s="155"/>
      <c r="AG4573" s="155"/>
    </row>
    <row r="4574" spans="1:33" x14ac:dyDescent="0.3">
      <c r="A4574" s="155"/>
      <c r="B4574" s="155"/>
      <c r="C4574" s="155"/>
      <c r="D4574" s="155"/>
      <c r="E4574" s="155"/>
      <c r="F4574" s="155"/>
      <c r="G4574" s="155"/>
      <c r="H4574" s="155"/>
      <c r="I4574" s="155"/>
      <c r="J4574" s="155"/>
      <c r="K4574" s="155"/>
      <c r="L4574" s="155"/>
      <c r="M4574" s="155"/>
      <c r="N4574" s="155"/>
      <c r="O4574" s="155"/>
      <c r="P4574" s="155"/>
      <c r="Q4574" s="155"/>
      <c r="R4574" s="155"/>
      <c r="S4574" s="155"/>
      <c r="T4574" s="155"/>
      <c r="U4574" s="155"/>
      <c r="V4574" s="155"/>
      <c r="W4574" s="155"/>
      <c r="X4574" s="155"/>
      <c r="Y4574" s="155"/>
      <c r="Z4574" s="155"/>
      <c r="AA4574" s="155"/>
      <c r="AB4574" s="155"/>
      <c r="AC4574" s="155"/>
      <c r="AD4574" s="155"/>
      <c r="AE4574" s="155"/>
      <c r="AF4574" s="155"/>
      <c r="AG4574" s="155"/>
    </row>
    <row r="4575" spans="1:33" x14ac:dyDescent="0.3">
      <c r="A4575" s="155"/>
      <c r="B4575" s="155"/>
      <c r="C4575" s="155"/>
      <c r="D4575" s="155"/>
      <c r="E4575" s="155"/>
      <c r="F4575" s="155"/>
      <c r="G4575" s="155"/>
      <c r="H4575" s="155"/>
      <c r="I4575" s="155"/>
      <c r="J4575" s="155"/>
      <c r="K4575" s="155"/>
      <c r="L4575" s="155"/>
      <c r="M4575" s="155"/>
      <c r="N4575" s="155"/>
      <c r="O4575" s="155"/>
      <c r="P4575" s="155"/>
      <c r="Q4575" s="155"/>
      <c r="R4575" s="155"/>
      <c r="S4575" s="155"/>
      <c r="T4575" s="155"/>
      <c r="U4575" s="155"/>
      <c r="V4575" s="155"/>
      <c r="W4575" s="155"/>
      <c r="X4575" s="155"/>
      <c r="Y4575" s="155"/>
      <c r="Z4575" s="155"/>
      <c r="AA4575" s="155"/>
      <c r="AB4575" s="155"/>
      <c r="AC4575" s="155"/>
      <c r="AD4575" s="155"/>
      <c r="AE4575" s="155"/>
      <c r="AF4575" s="155"/>
      <c r="AG4575" s="155"/>
    </row>
    <row r="4576" spans="1:33" x14ac:dyDescent="0.3">
      <c r="A4576" s="155"/>
      <c r="B4576" s="155"/>
      <c r="C4576" s="155"/>
      <c r="D4576" s="155"/>
      <c r="E4576" s="155"/>
      <c r="F4576" s="155"/>
      <c r="G4576" s="155"/>
      <c r="H4576" s="155"/>
      <c r="I4576" s="155"/>
      <c r="J4576" s="155"/>
      <c r="K4576" s="155"/>
      <c r="L4576" s="155"/>
      <c r="M4576" s="155"/>
      <c r="N4576" s="155"/>
      <c r="O4576" s="155"/>
      <c r="P4576" s="155"/>
      <c r="Q4576" s="155"/>
      <c r="R4576" s="155"/>
      <c r="S4576" s="155"/>
      <c r="T4576" s="155"/>
      <c r="U4576" s="155"/>
      <c r="V4576" s="155"/>
      <c r="W4576" s="155"/>
      <c r="X4576" s="155"/>
      <c r="Y4576" s="155"/>
      <c r="Z4576" s="155"/>
      <c r="AA4576" s="155"/>
      <c r="AB4576" s="155"/>
      <c r="AC4576" s="155"/>
      <c r="AD4576" s="155"/>
      <c r="AE4576" s="155"/>
      <c r="AF4576" s="155"/>
      <c r="AG4576" s="155"/>
    </row>
    <row r="4577" spans="1:33" x14ac:dyDescent="0.3">
      <c r="A4577" s="155"/>
      <c r="B4577" s="155"/>
      <c r="C4577" s="155"/>
      <c r="D4577" s="155"/>
      <c r="E4577" s="155"/>
      <c r="F4577" s="155"/>
      <c r="G4577" s="155"/>
      <c r="H4577" s="155"/>
      <c r="I4577" s="155"/>
      <c r="J4577" s="155"/>
      <c r="K4577" s="155"/>
      <c r="L4577" s="155"/>
      <c r="M4577" s="155"/>
      <c r="N4577" s="155"/>
      <c r="O4577" s="155"/>
      <c r="P4577" s="155"/>
      <c r="Q4577" s="155"/>
      <c r="R4577" s="155"/>
      <c r="S4577" s="155"/>
      <c r="T4577" s="155"/>
      <c r="U4577" s="155"/>
      <c r="V4577" s="155"/>
      <c r="W4577" s="155"/>
      <c r="X4577" s="155"/>
      <c r="Y4577" s="155"/>
      <c r="Z4577" s="155"/>
      <c r="AA4577" s="155"/>
      <c r="AB4577" s="155"/>
      <c r="AC4577" s="155"/>
      <c r="AD4577" s="155"/>
      <c r="AE4577" s="155"/>
      <c r="AF4577" s="155"/>
      <c r="AG4577" s="155"/>
    </row>
    <row r="4578" spans="1:33" x14ac:dyDescent="0.3">
      <c r="A4578" s="155"/>
      <c r="B4578" s="155"/>
      <c r="C4578" s="155"/>
      <c r="D4578" s="155"/>
      <c r="E4578" s="155"/>
      <c r="F4578" s="155"/>
      <c r="G4578" s="155"/>
      <c r="H4578" s="155"/>
      <c r="I4578" s="155"/>
      <c r="J4578" s="155"/>
      <c r="K4578" s="155"/>
      <c r="L4578" s="155"/>
      <c r="M4578" s="155"/>
      <c r="N4578" s="155"/>
      <c r="O4578" s="155"/>
      <c r="P4578" s="155"/>
      <c r="Q4578" s="155"/>
      <c r="R4578" s="155"/>
      <c r="S4578" s="155"/>
      <c r="T4578" s="155"/>
      <c r="U4578" s="155"/>
      <c r="V4578" s="155"/>
      <c r="W4578" s="155"/>
      <c r="X4578" s="155"/>
      <c r="Y4578" s="155"/>
      <c r="Z4578" s="155"/>
      <c r="AA4578" s="155"/>
      <c r="AB4578" s="155"/>
      <c r="AC4578" s="155"/>
      <c r="AD4578" s="155"/>
      <c r="AE4578" s="155"/>
      <c r="AF4578" s="155"/>
      <c r="AG4578" s="155"/>
    </row>
    <row r="4579" spans="1:33" x14ac:dyDescent="0.3">
      <c r="A4579" s="155"/>
      <c r="B4579" s="155"/>
      <c r="C4579" s="155"/>
      <c r="D4579" s="155"/>
      <c r="E4579" s="155"/>
      <c r="F4579" s="155"/>
      <c r="G4579" s="155"/>
      <c r="H4579" s="155"/>
      <c r="I4579" s="155"/>
      <c r="J4579" s="155"/>
      <c r="K4579" s="155"/>
      <c r="L4579" s="155"/>
      <c r="M4579" s="155"/>
      <c r="N4579" s="155"/>
      <c r="O4579" s="155"/>
      <c r="P4579" s="155"/>
      <c r="Q4579" s="155"/>
      <c r="R4579" s="155"/>
      <c r="S4579" s="155"/>
      <c r="T4579" s="155"/>
      <c r="U4579" s="155"/>
      <c r="V4579" s="155"/>
      <c r="W4579" s="155"/>
      <c r="X4579" s="155"/>
      <c r="Y4579" s="155"/>
      <c r="Z4579" s="155"/>
      <c r="AA4579" s="155"/>
      <c r="AB4579" s="155"/>
      <c r="AC4579" s="155"/>
      <c r="AD4579" s="155"/>
      <c r="AE4579" s="155"/>
      <c r="AF4579" s="155"/>
      <c r="AG4579" s="155"/>
    </row>
    <row r="4580" spans="1:33" x14ac:dyDescent="0.3">
      <c r="A4580" s="155"/>
      <c r="B4580" s="155"/>
      <c r="C4580" s="155"/>
      <c r="D4580" s="155"/>
      <c r="E4580" s="155"/>
      <c r="F4580" s="155"/>
      <c r="G4580" s="155"/>
      <c r="H4580" s="155"/>
      <c r="I4580" s="155"/>
      <c r="J4580" s="155"/>
      <c r="K4580" s="155"/>
      <c r="L4580" s="155"/>
      <c r="M4580" s="155"/>
      <c r="N4580" s="155"/>
      <c r="O4580" s="155"/>
      <c r="P4580" s="155"/>
      <c r="Q4580" s="155"/>
      <c r="R4580" s="155"/>
      <c r="S4580" s="155"/>
      <c r="T4580" s="155"/>
      <c r="U4580" s="155"/>
      <c r="V4580" s="155"/>
      <c r="W4580" s="155"/>
      <c r="X4580" s="155"/>
      <c r="Y4580" s="155"/>
      <c r="Z4580" s="155"/>
      <c r="AA4580" s="155"/>
      <c r="AB4580" s="155"/>
      <c r="AC4580" s="155"/>
      <c r="AD4580" s="155"/>
      <c r="AE4580" s="155"/>
      <c r="AF4580" s="155"/>
      <c r="AG4580" s="155"/>
    </row>
    <row r="4581" spans="1:33" x14ac:dyDescent="0.3">
      <c r="A4581" s="155"/>
      <c r="B4581" s="155"/>
      <c r="C4581" s="155"/>
      <c r="D4581" s="155"/>
      <c r="E4581" s="155"/>
      <c r="F4581" s="155"/>
      <c r="G4581" s="155"/>
      <c r="H4581" s="155"/>
      <c r="I4581" s="155"/>
      <c r="J4581" s="155"/>
      <c r="K4581" s="155"/>
      <c r="L4581" s="155"/>
      <c r="M4581" s="155"/>
      <c r="N4581" s="155"/>
      <c r="O4581" s="155"/>
      <c r="P4581" s="155"/>
      <c r="Q4581" s="155"/>
      <c r="R4581" s="155"/>
      <c r="S4581" s="155"/>
      <c r="T4581" s="155"/>
      <c r="U4581" s="155"/>
      <c r="V4581" s="155"/>
      <c r="W4581" s="155"/>
      <c r="X4581" s="155"/>
      <c r="Y4581" s="155"/>
      <c r="Z4581" s="155"/>
      <c r="AA4581" s="155"/>
      <c r="AB4581" s="155"/>
      <c r="AC4581" s="155"/>
      <c r="AD4581" s="155"/>
      <c r="AE4581" s="155"/>
      <c r="AF4581" s="155"/>
      <c r="AG4581" s="155"/>
    </row>
    <row r="4582" spans="1:33" x14ac:dyDescent="0.3">
      <c r="A4582" s="155"/>
      <c r="B4582" s="155"/>
      <c r="C4582" s="155"/>
      <c r="D4582" s="155"/>
      <c r="E4582" s="155"/>
      <c r="F4582" s="155"/>
      <c r="G4582" s="155"/>
      <c r="H4582" s="155"/>
      <c r="I4582" s="155"/>
      <c r="J4582" s="155"/>
      <c r="K4582" s="155"/>
      <c r="L4582" s="155"/>
      <c r="M4582" s="155"/>
      <c r="N4582" s="155"/>
      <c r="O4582" s="155"/>
      <c r="P4582" s="155"/>
      <c r="Q4582" s="155"/>
      <c r="R4582" s="155"/>
      <c r="S4582" s="155"/>
      <c r="T4582" s="155"/>
      <c r="U4582" s="155"/>
      <c r="V4582" s="155"/>
      <c r="W4582" s="155"/>
      <c r="X4582" s="155"/>
      <c r="Y4582" s="155"/>
      <c r="Z4582" s="155"/>
      <c r="AA4582" s="155"/>
      <c r="AB4582" s="155"/>
      <c r="AC4582" s="155"/>
      <c r="AD4582" s="155"/>
      <c r="AE4582" s="155"/>
      <c r="AF4582" s="155"/>
      <c r="AG4582" s="155"/>
    </row>
    <row r="4583" spans="1:33" x14ac:dyDescent="0.3">
      <c r="A4583" s="155"/>
      <c r="B4583" s="155"/>
      <c r="C4583" s="155"/>
      <c r="D4583" s="155"/>
      <c r="E4583" s="155"/>
      <c r="F4583" s="155"/>
      <c r="G4583" s="155"/>
      <c r="H4583" s="155"/>
      <c r="I4583" s="155"/>
      <c r="J4583" s="155"/>
      <c r="K4583" s="155"/>
      <c r="L4583" s="155"/>
      <c r="M4583" s="155"/>
      <c r="N4583" s="155"/>
      <c r="O4583" s="155"/>
      <c r="P4583" s="155"/>
      <c r="Q4583" s="155"/>
      <c r="R4583" s="155"/>
      <c r="S4583" s="155"/>
      <c r="T4583" s="155"/>
      <c r="U4583" s="155"/>
      <c r="V4583" s="155"/>
      <c r="W4583" s="155"/>
      <c r="X4583" s="155"/>
      <c r="Y4583" s="155"/>
      <c r="Z4583" s="155"/>
      <c r="AA4583" s="155"/>
      <c r="AB4583" s="155"/>
      <c r="AC4583" s="155"/>
      <c r="AD4583" s="155"/>
      <c r="AE4583" s="155"/>
      <c r="AF4583" s="155"/>
      <c r="AG4583" s="155"/>
    </row>
    <row r="4584" spans="1:33" x14ac:dyDescent="0.3">
      <c r="A4584" s="155"/>
      <c r="B4584" s="155"/>
      <c r="C4584" s="155"/>
      <c r="D4584" s="155"/>
      <c r="E4584" s="155"/>
      <c r="F4584" s="155"/>
      <c r="G4584" s="155"/>
      <c r="H4584" s="155"/>
      <c r="I4584" s="155"/>
      <c r="J4584" s="155"/>
      <c r="K4584" s="155"/>
      <c r="L4584" s="155"/>
      <c r="M4584" s="155"/>
      <c r="N4584" s="155"/>
      <c r="O4584" s="155"/>
      <c r="P4584" s="155"/>
      <c r="Q4584" s="155"/>
      <c r="R4584" s="155"/>
      <c r="S4584" s="155"/>
      <c r="T4584" s="155"/>
      <c r="U4584" s="155"/>
      <c r="V4584" s="155"/>
      <c r="W4584" s="155"/>
      <c r="X4584" s="155"/>
      <c r="Y4584" s="155"/>
      <c r="Z4584" s="155"/>
      <c r="AA4584" s="155"/>
      <c r="AB4584" s="155"/>
      <c r="AC4584" s="155"/>
      <c r="AD4584" s="155"/>
      <c r="AE4584" s="155"/>
      <c r="AF4584" s="155"/>
      <c r="AG4584" s="155"/>
    </row>
    <row r="4585" spans="1:33" x14ac:dyDescent="0.3">
      <c r="A4585" s="155"/>
      <c r="B4585" s="155"/>
      <c r="C4585" s="155"/>
      <c r="D4585" s="155"/>
      <c r="E4585" s="155"/>
      <c r="F4585" s="155"/>
      <c r="G4585" s="155"/>
      <c r="H4585" s="155"/>
      <c r="I4585" s="155"/>
      <c r="J4585" s="155"/>
      <c r="K4585" s="155"/>
      <c r="L4585" s="155"/>
      <c r="M4585" s="155"/>
      <c r="N4585" s="155"/>
      <c r="O4585" s="155"/>
      <c r="P4585" s="155"/>
      <c r="Q4585" s="155"/>
      <c r="R4585" s="155"/>
      <c r="S4585" s="155"/>
      <c r="T4585" s="155"/>
      <c r="U4585" s="155"/>
      <c r="V4585" s="155"/>
      <c r="W4585" s="155"/>
      <c r="X4585" s="155"/>
      <c r="Y4585" s="155"/>
      <c r="Z4585" s="155"/>
      <c r="AA4585" s="155"/>
      <c r="AB4585" s="155"/>
      <c r="AC4585" s="155"/>
      <c r="AD4585" s="155"/>
      <c r="AE4585" s="155"/>
      <c r="AF4585" s="155"/>
      <c r="AG4585" s="155"/>
    </row>
    <row r="4586" spans="1:33" x14ac:dyDescent="0.3">
      <c r="A4586" s="155"/>
      <c r="B4586" s="155"/>
      <c r="C4586" s="155"/>
      <c r="D4586" s="155"/>
      <c r="E4586" s="155"/>
      <c r="F4586" s="155"/>
      <c r="G4586" s="155"/>
      <c r="H4586" s="155"/>
      <c r="I4586" s="155"/>
      <c r="J4586" s="155"/>
      <c r="K4586" s="155"/>
      <c r="L4586" s="155"/>
      <c r="M4586" s="155"/>
      <c r="N4586" s="155"/>
      <c r="O4586" s="155"/>
      <c r="P4586" s="155"/>
      <c r="Q4586" s="155"/>
      <c r="R4586" s="155"/>
      <c r="S4586" s="155"/>
      <c r="T4586" s="155"/>
      <c r="U4586" s="155"/>
      <c r="V4586" s="155"/>
      <c r="W4586" s="155"/>
      <c r="X4586" s="155"/>
      <c r="Y4586" s="155"/>
      <c r="Z4586" s="155"/>
      <c r="AA4586" s="155"/>
      <c r="AB4586" s="155"/>
      <c r="AC4586" s="155"/>
      <c r="AD4586" s="155"/>
      <c r="AE4586" s="155"/>
      <c r="AF4586" s="155"/>
      <c r="AG4586" s="155"/>
    </row>
    <row r="4587" spans="1:33" x14ac:dyDescent="0.3">
      <c r="A4587" s="155"/>
      <c r="B4587" s="155"/>
      <c r="C4587" s="155"/>
      <c r="D4587" s="155"/>
      <c r="E4587" s="155"/>
      <c r="F4587" s="155"/>
      <c r="G4587" s="155"/>
      <c r="H4587" s="155"/>
      <c r="I4587" s="155"/>
      <c r="J4587" s="155"/>
      <c r="K4587" s="155"/>
      <c r="L4587" s="155"/>
      <c r="M4587" s="155"/>
      <c r="N4587" s="155"/>
      <c r="O4587" s="155"/>
      <c r="P4587" s="155"/>
      <c r="Q4587" s="155"/>
      <c r="R4587" s="155"/>
      <c r="S4587" s="155"/>
      <c r="T4587" s="155"/>
      <c r="U4587" s="155"/>
      <c r="V4587" s="155"/>
      <c r="W4587" s="155"/>
      <c r="X4587" s="155"/>
      <c r="Y4587" s="155"/>
      <c r="Z4587" s="155"/>
      <c r="AA4587" s="155"/>
      <c r="AB4587" s="155"/>
      <c r="AC4587" s="155"/>
      <c r="AD4587" s="155"/>
      <c r="AE4587" s="155"/>
      <c r="AF4587" s="155"/>
      <c r="AG4587" s="155"/>
    </row>
    <row r="4588" spans="1:33" x14ac:dyDescent="0.3">
      <c r="A4588" s="155"/>
      <c r="B4588" s="155"/>
      <c r="C4588" s="155"/>
      <c r="D4588" s="155"/>
      <c r="E4588" s="155"/>
      <c r="F4588" s="155"/>
      <c r="G4588" s="155"/>
      <c r="H4588" s="155"/>
      <c r="I4588" s="155"/>
      <c r="J4588" s="155"/>
      <c r="K4588" s="155"/>
      <c r="L4588" s="155"/>
      <c r="M4588" s="155"/>
      <c r="N4588" s="155"/>
      <c r="O4588" s="155"/>
      <c r="P4588" s="155"/>
      <c r="Q4588" s="155"/>
      <c r="R4588" s="155"/>
      <c r="S4588" s="155"/>
      <c r="T4588" s="155"/>
      <c r="U4588" s="155"/>
      <c r="V4588" s="155"/>
      <c r="W4588" s="155"/>
      <c r="X4588" s="155"/>
      <c r="Y4588" s="155"/>
      <c r="Z4588" s="155"/>
      <c r="AA4588" s="155"/>
      <c r="AB4588" s="155"/>
      <c r="AC4588" s="155"/>
      <c r="AD4588" s="155"/>
      <c r="AE4588" s="155"/>
      <c r="AF4588" s="155"/>
      <c r="AG4588" s="155"/>
    </row>
    <row r="4589" spans="1:33" x14ac:dyDescent="0.3">
      <c r="A4589" s="155"/>
      <c r="B4589" s="155"/>
      <c r="C4589" s="155"/>
      <c r="D4589" s="155"/>
      <c r="E4589" s="155"/>
      <c r="F4589" s="155"/>
      <c r="G4589" s="155"/>
      <c r="H4589" s="155"/>
      <c r="I4589" s="155"/>
      <c r="J4589" s="155"/>
      <c r="K4589" s="155"/>
      <c r="L4589" s="155"/>
      <c r="M4589" s="155"/>
      <c r="N4589" s="155"/>
      <c r="O4589" s="155"/>
      <c r="P4589" s="155"/>
      <c r="Q4589" s="155"/>
      <c r="R4589" s="155"/>
      <c r="S4589" s="155"/>
      <c r="T4589" s="155"/>
      <c r="U4589" s="155"/>
      <c r="V4589" s="155"/>
      <c r="W4589" s="155"/>
      <c r="X4589" s="155"/>
      <c r="Y4589" s="155"/>
      <c r="Z4589" s="155"/>
      <c r="AA4589" s="155"/>
      <c r="AB4589" s="155"/>
      <c r="AC4589" s="155"/>
      <c r="AD4589" s="155"/>
      <c r="AE4589" s="155"/>
      <c r="AF4589" s="155"/>
      <c r="AG4589" s="155"/>
    </row>
    <row r="4590" spans="1:33" x14ac:dyDescent="0.3">
      <c r="A4590" s="155"/>
      <c r="B4590" s="155"/>
      <c r="C4590" s="155"/>
      <c r="D4590" s="155"/>
      <c r="E4590" s="155"/>
      <c r="F4590" s="155"/>
      <c r="G4590" s="155"/>
      <c r="H4590" s="155"/>
      <c r="I4590" s="155"/>
      <c r="J4590" s="155"/>
      <c r="K4590" s="155"/>
      <c r="L4590" s="155"/>
      <c r="M4590" s="155"/>
      <c r="N4590" s="155"/>
      <c r="O4590" s="155"/>
      <c r="P4590" s="155"/>
      <c r="Q4590" s="155"/>
      <c r="R4590" s="155"/>
      <c r="S4590" s="155"/>
      <c r="T4590" s="155"/>
      <c r="U4590" s="155"/>
      <c r="V4590" s="155"/>
      <c r="W4590" s="155"/>
      <c r="X4590" s="155"/>
      <c r="Y4590" s="155"/>
      <c r="Z4590" s="155"/>
      <c r="AA4590" s="155"/>
      <c r="AB4590" s="155"/>
      <c r="AC4590" s="155"/>
      <c r="AD4590" s="155"/>
      <c r="AE4590" s="155"/>
      <c r="AF4590" s="155"/>
      <c r="AG4590" s="155"/>
    </row>
    <row r="4591" spans="1:33" x14ac:dyDescent="0.3">
      <c r="A4591" s="155"/>
      <c r="B4591" s="155"/>
      <c r="C4591" s="155"/>
      <c r="D4591" s="155"/>
      <c r="E4591" s="155"/>
      <c r="F4591" s="155"/>
      <c r="G4591" s="155"/>
      <c r="H4591" s="155"/>
      <c r="I4591" s="155"/>
      <c r="J4591" s="155"/>
      <c r="K4591" s="155"/>
      <c r="L4591" s="155"/>
      <c r="M4591" s="155"/>
      <c r="N4591" s="155"/>
      <c r="O4591" s="155"/>
      <c r="P4591" s="155"/>
      <c r="Q4591" s="155"/>
      <c r="R4591" s="155"/>
      <c r="S4591" s="155"/>
      <c r="T4591" s="155"/>
      <c r="U4591" s="155"/>
      <c r="V4591" s="155"/>
      <c r="W4591" s="155"/>
      <c r="X4591" s="155"/>
      <c r="Y4591" s="155"/>
      <c r="Z4591" s="155"/>
      <c r="AA4591" s="155"/>
      <c r="AB4591" s="155"/>
      <c r="AC4591" s="155"/>
      <c r="AD4591" s="155"/>
      <c r="AE4591" s="155"/>
      <c r="AF4591" s="155"/>
      <c r="AG4591" s="155"/>
    </row>
    <row r="4592" spans="1:33" x14ac:dyDescent="0.3">
      <c r="A4592" s="155"/>
      <c r="B4592" s="155"/>
      <c r="C4592" s="155"/>
      <c r="D4592" s="155"/>
      <c r="E4592" s="155"/>
      <c r="F4592" s="155"/>
      <c r="G4592" s="155"/>
      <c r="H4592" s="155"/>
      <c r="I4592" s="155"/>
      <c r="J4592" s="155"/>
      <c r="K4592" s="155"/>
      <c r="L4592" s="155"/>
      <c r="M4592" s="155"/>
      <c r="N4592" s="155"/>
      <c r="O4592" s="155"/>
      <c r="P4592" s="155"/>
      <c r="Q4592" s="155"/>
      <c r="R4592" s="155"/>
      <c r="S4592" s="155"/>
      <c r="T4592" s="155"/>
      <c r="U4592" s="155"/>
      <c r="V4592" s="155"/>
      <c r="W4592" s="155"/>
      <c r="X4592" s="155"/>
      <c r="Y4592" s="155"/>
      <c r="Z4592" s="155"/>
      <c r="AA4592" s="155"/>
      <c r="AB4592" s="155"/>
      <c r="AC4592" s="155"/>
      <c r="AD4592" s="155"/>
      <c r="AE4592" s="155"/>
      <c r="AF4592" s="155"/>
      <c r="AG4592" s="155"/>
    </row>
    <row r="4593" spans="1:33" x14ac:dyDescent="0.3">
      <c r="A4593" s="155"/>
      <c r="B4593" s="155"/>
      <c r="C4593" s="155"/>
      <c r="D4593" s="155"/>
      <c r="E4593" s="155"/>
      <c r="F4593" s="155"/>
      <c r="G4593" s="155"/>
      <c r="H4593" s="155"/>
      <c r="I4593" s="155"/>
      <c r="J4593" s="155"/>
      <c r="K4593" s="155"/>
      <c r="L4593" s="155"/>
      <c r="M4593" s="155"/>
      <c r="N4593" s="155"/>
      <c r="O4593" s="155"/>
      <c r="P4593" s="155"/>
      <c r="Q4593" s="155"/>
      <c r="R4593" s="155"/>
      <c r="S4593" s="155"/>
      <c r="T4593" s="155"/>
      <c r="U4593" s="155"/>
      <c r="V4593" s="155"/>
      <c r="W4593" s="155"/>
      <c r="X4593" s="155"/>
      <c r="Y4593" s="155"/>
      <c r="Z4593" s="155"/>
      <c r="AA4593" s="155"/>
      <c r="AB4593" s="155"/>
      <c r="AC4593" s="155"/>
      <c r="AD4593" s="155"/>
      <c r="AE4593" s="155"/>
      <c r="AF4593" s="155"/>
      <c r="AG4593" s="155"/>
    </row>
    <row r="4594" spans="1:33" x14ac:dyDescent="0.3">
      <c r="A4594" s="155"/>
      <c r="B4594" s="155"/>
      <c r="C4594" s="155"/>
      <c r="D4594" s="155"/>
      <c r="E4594" s="155"/>
      <c r="F4594" s="155"/>
      <c r="G4594" s="155"/>
      <c r="H4594" s="155"/>
      <c r="I4594" s="155"/>
      <c r="J4594" s="155"/>
      <c r="K4594" s="155"/>
      <c r="L4594" s="155"/>
      <c r="M4594" s="155"/>
      <c r="N4594" s="155"/>
      <c r="O4594" s="155"/>
      <c r="P4594" s="155"/>
      <c r="Q4594" s="155"/>
      <c r="R4594" s="155"/>
      <c r="S4594" s="155"/>
      <c r="T4594" s="155"/>
      <c r="U4594" s="155"/>
      <c r="V4594" s="155"/>
      <c r="W4594" s="155"/>
      <c r="X4594" s="155"/>
      <c r="Y4594" s="155"/>
      <c r="Z4594" s="155"/>
      <c r="AA4594" s="155"/>
      <c r="AB4594" s="155"/>
      <c r="AC4594" s="155"/>
      <c r="AD4594" s="155"/>
      <c r="AE4594" s="155"/>
      <c r="AF4594" s="155"/>
      <c r="AG4594" s="155"/>
    </row>
    <row r="4595" spans="1:33" x14ac:dyDescent="0.3">
      <c r="A4595" s="155"/>
      <c r="B4595" s="155"/>
      <c r="C4595" s="155"/>
      <c r="D4595" s="155"/>
      <c r="E4595" s="155"/>
      <c r="F4595" s="155"/>
      <c r="G4595" s="155"/>
      <c r="H4595" s="155"/>
      <c r="I4595" s="155"/>
      <c r="J4595" s="155"/>
      <c r="K4595" s="155"/>
      <c r="L4595" s="155"/>
      <c r="M4595" s="155"/>
      <c r="N4595" s="155"/>
      <c r="O4595" s="155"/>
      <c r="P4595" s="155"/>
      <c r="Q4595" s="155"/>
      <c r="R4595" s="155"/>
      <c r="S4595" s="155"/>
      <c r="T4595" s="155"/>
      <c r="U4595" s="155"/>
      <c r="V4595" s="155"/>
      <c r="W4595" s="155"/>
      <c r="X4595" s="155"/>
      <c r="Y4595" s="155"/>
      <c r="Z4595" s="155"/>
      <c r="AA4595" s="155"/>
      <c r="AB4595" s="155"/>
      <c r="AC4595" s="155"/>
      <c r="AD4595" s="155"/>
      <c r="AE4595" s="155"/>
      <c r="AF4595" s="155"/>
      <c r="AG4595" s="155"/>
    </row>
    <row r="4596" spans="1:33" x14ac:dyDescent="0.3">
      <c r="A4596" s="155"/>
      <c r="B4596" s="155"/>
      <c r="C4596" s="155"/>
      <c r="D4596" s="155"/>
      <c r="E4596" s="155"/>
      <c r="F4596" s="155"/>
      <c r="G4596" s="155"/>
      <c r="H4596" s="155"/>
      <c r="I4596" s="155"/>
      <c r="J4596" s="155"/>
      <c r="K4596" s="155"/>
      <c r="L4596" s="155"/>
      <c r="M4596" s="155"/>
      <c r="N4596" s="155"/>
      <c r="O4596" s="155"/>
      <c r="P4596" s="155"/>
      <c r="Q4596" s="155"/>
      <c r="R4596" s="155"/>
      <c r="S4596" s="155"/>
      <c r="T4596" s="155"/>
      <c r="U4596" s="155"/>
      <c r="V4596" s="155"/>
      <c r="W4596" s="155"/>
      <c r="X4596" s="155"/>
      <c r="Y4596" s="155"/>
      <c r="Z4596" s="155"/>
      <c r="AA4596" s="155"/>
      <c r="AB4596" s="155"/>
      <c r="AC4596" s="155"/>
      <c r="AD4596" s="155"/>
      <c r="AE4596" s="155"/>
      <c r="AF4596" s="155"/>
      <c r="AG4596" s="155"/>
    </row>
    <row r="4597" spans="1:33" x14ac:dyDescent="0.3">
      <c r="A4597" s="155"/>
      <c r="B4597" s="155"/>
      <c r="C4597" s="155"/>
      <c r="D4597" s="155"/>
      <c r="E4597" s="155"/>
      <c r="F4597" s="155"/>
      <c r="G4597" s="155"/>
      <c r="H4597" s="155"/>
      <c r="I4597" s="155"/>
      <c r="J4597" s="155"/>
      <c r="K4597" s="155"/>
      <c r="L4597" s="155"/>
      <c r="M4597" s="155"/>
      <c r="N4597" s="155"/>
      <c r="O4597" s="155"/>
      <c r="P4597" s="155"/>
      <c r="Q4597" s="155"/>
      <c r="R4597" s="155"/>
      <c r="S4597" s="155"/>
      <c r="T4597" s="155"/>
      <c r="U4597" s="155"/>
      <c r="V4597" s="155"/>
      <c r="W4597" s="155"/>
      <c r="X4597" s="155"/>
      <c r="Y4597" s="155"/>
      <c r="Z4597" s="155"/>
      <c r="AA4597" s="155"/>
      <c r="AB4597" s="155"/>
      <c r="AC4597" s="155"/>
      <c r="AD4597" s="155"/>
      <c r="AE4597" s="155"/>
      <c r="AF4597" s="155"/>
      <c r="AG4597" s="155"/>
    </row>
    <row r="4598" spans="1:33" x14ac:dyDescent="0.3">
      <c r="A4598" s="155"/>
      <c r="B4598" s="155"/>
      <c r="C4598" s="155"/>
      <c r="D4598" s="155"/>
      <c r="E4598" s="155"/>
      <c r="F4598" s="155"/>
      <c r="G4598" s="155"/>
      <c r="H4598" s="155"/>
      <c r="I4598" s="155"/>
      <c r="J4598" s="155"/>
      <c r="K4598" s="155"/>
      <c r="L4598" s="155"/>
      <c r="M4598" s="155"/>
      <c r="N4598" s="155"/>
      <c r="O4598" s="155"/>
      <c r="P4598" s="155"/>
      <c r="Q4598" s="155"/>
      <c r="R4598" s="155"/>
      <c r="S4598" s="155"/>
      <c r="T4598" s="155"/>
      <c r="U4598" s="155"/>
      <c r="V4598" s="155"/>
      <c r="W4598" s="155"/>
      <c r="X4598" s="155"/>
      <c r="Y4598" s="155"/>
      <c r="Z4598" s="155"/>
      <c r="AA4598" s="155"/>
      <c r="AB4598" s="155"/>
      <c r="AC4598" s="155"/>
      <c r="AD4598" s="155"/>
      <c r="AE4598" s="155"/>
      <c r="AF4598" s="155"/>
      <c r="AG4598" s="155"/>
    </row>
    <row r="4599" spans="1:33" x14ac:dyDescent="0.3">
      <c r="A4599" s="155"/>
      <c r="B4599" s="155"/>
      <c r="C4599" s="155"/>
      <c r="D4599" s="155"/>
      <c r="E4599" s="155"/>
      <c r="F4599" s="155"/>
      <c r="G4599" s="155"/>
      <c r="H4599" s="155"/>
      <c r="I4599" s="155"/>
      <c r="J4599" s="155"/>
      <c r="K4599" s="155"/>
      <c r="L4599" s="155"/>
      <c r="M4599" s="155"/>
      <c r="N4599" s="155"/>
      <c r="O4599" s="155"/>
      <c r="P4599" s="155"/>
      <c r="Q4599" s="155"/>
      <c r="R4599" s="155"/>
      <c r="S4599" s="155"/>
      <c r="T4599" s="155"/>
      <c r="U4599" s="155"/>
      <c r="V4599" s="155"/>
      <c r="W4599" s="155"/>
      <c r="X4599" s="155"/>
      <c r="Y4599" s="155"/>
      <c r="Z4599" s="155"/>
      <c r="AA4599" s="155"/>
      <c r="AB4599" s="155"/>
      <c r="AC4599" s="155"/>
      <c r="AD4599" s="155"/>
      <c r="AE4599" s="155"/>
      <c r="AF4599" s="155"/>
      <c r="AG4599" s="155"/>
    </row>
    <row r="4600" spans="1:33" x14ac:dyDescent="0.3">
      <c r="A4600" s="155"/>
      <c r="B4600" s="155"/>
      <c r="C4600" s="155"/>
      <c r="D4600" s="155"/>
      <c r="E4600" s="155"/>
      <c r="F4600" s="155"/>
      <c r="G4600" s="155"/>
      <c r="H4600" s="155"/>
      <c r="I4600" s="155"/>
      <c r="J4600" s="155"/>
      <c r="K4600" s="155"/>
      <c r="L4600" s="155"/>
      <c r="M4600" s="155"/>
      <c r="N4600" s="155"/>
      <c r="O4600" s="155"/>
      <c r="P4600" s="155"/>
      <c r="Q4600" s="155"/>
      <c r="R4600" s="155"/>
      <c r="S4600" s="155"/>
      <c r="T4600" s="155"/>
      <c r="U4600" s="155"/>
      <c r="V4600" s="155"/>
      <c r="W4600" s="155"/>
      <c r="X4600" s="155"/>
      <c r="Y4600" s="155"/>
      <c r="Z4600" s="155"/>
      <c r="AA4600" s="155"/>
      <c r="AB4600" s="155"/>
      <c r="AC4600" s="155"/>
      <c r="AD4600" s="155"/>
      <c r="AE4600" s="155"/>
      <c r="AF4600" s="155"/>
      <c r="AG4600" s="155"/>
    </row>
    <row r="4601" spans="1:33" x14ac:dyDescent="0.3">
      <c r="A4601" s="155"/>
      <c r="B4601" s="155"/>
      <c r="C4601" s="155"/>
      <c r="D4601" s="155"/>
      <c r="E4601" s="155"/>
      <c r="F4601" s="155"/>
      <c r="G4601" s="155"/>
      <c r="H4601" s="155"/>
      <c r="I4601" s="155"/>
      <c r="J4601" s="155"/>
      <c r="K4601" s="155"/>
      <c r="L4601" s="155"/>
      <c r="M4601" s="155"/>
      <c r="N4601" s="155"/>
      <c r="O4601" s="155"/>
      <c r="P4601" s="155"/>
      <c r="Q4601" s="155"/>
      <c r="R4601" s="155"/>
      <c r="S4601" s="155"/>
      <c r="T4601" s="155"/>
      <c r="U4601" s="155"/>
      <c r="V4601" s="155"/>
      <c r="W4601" s="155"/>
      <c r="X4601" s="155"/>
      <c r="Y4601" s="155"/>
      <c r="Z4601" s="155"/>
      <c r="AA4601" s="155"/>
      <c r="AB4601" s="155"/>
      <c r="AC4601" s="155"/>
      <c r="AD4601" s="155"/>
      <c r="AE4601" s="155"/>
      <c r="AF4601" s="155"/>
      <c r="AG4601" s="155"/>
    </row>
    <row r="4602" spans="1:33" x14ac:dyDescent="0.3">
      <c r="A4602" s="155"/>
      <c r="B4602" s="155"/>
      <c r="C4602" s="155"/>
      <c r="D4602" s="155"/>
      <c r="E4602" s="155"/>
      <c r="F4602" s="155"/>
      <c r="G4602" s="155"/>
      <c r="H4602" s="155"/>
      <c r="I4602" s="155"/>
      <c r="J4602" s="155"/>
      <c r="K4602" s="155"/>
      <c r="L4602" s="155"/>
      <c r="M4602" s="155"/>
      <c r="N4602" s="155"/>
      <c r="O4602" s="155"/>
      <c r="P4602" s="155"/>
      <c r="Q4602" s="155"/>
      <c r="R4602" s="155"/>
      <c r="S4602" s="155"/>
      <c r="T4602" s="155"/>
      <c r="U4602" s="155"/>
      <c r="V4602" s="155"/>
      <c r="W4602" s="155"/>
      <c r="X4602" s="155"/>
      <c r="Y4602" s="155"/>
      <c r="Z4602" s="155"/>
      <c r="AA4602" s="155"/>
      <c r="AB4602" s="155"/>
      <c r="AC4602" s="155"/>
      <c r="AD4602" s="155"/>
      <c r="AE4602" s="155"/>
      <c r="AF4602" s="155"/>
      <c r="AG4602" s="155"/>
    </row>
    <row r="4603" spans="1:33" x14ac:dyDescent="0.3">
      <c r="A4603" s="155"/>
      <c r="B4603" s="155"/>
      <c r="C4603" s="155"/>
      <c r="D4603" s="155"/>
      <c r="E4603" s="155"/>
      <c r="F4603" s="155"/>
      <c r="G4603" s="155"/>
      <c r="H4603" s="155"/>
      <c r="I4603" s="155"/>
      <c r="J4603" s="155"/>
      <c r="K4603" s="155"/>
      <c r="L4603" s="155"/>
      <c r="M4603" s="155"/>
      <c r="N4603" s="155"/>
      <c r="O4603" s="155"/>
      <c r="P4603" s="155"/>
      <c r="Q4603" s="155"/>
      <c r="R4603" s="155"/>
      <c r="S4603" s="155"/>
      <c r="T4603" s="155"/>
      <c r="U4603" s="155"/>
      <c r="V4603" s="155"/>
      <c r="W4603" s="155"/>
      <c r="X4603" s="155"/>
      <c r="Y4603" s="155"/>
      <c r="Z4603" s="155"/>
      <c r="AA4603" s="155"/>
      <c r="AB4603" s="155"/>
      <c r="AC4603" s="155"/>
      <c r="AD4603" s="155"/>
      <c r="AE4603" s="155"/>
      <c r="AF4603" s="155"/>
      <c r="AG4603" s="155"/>
    </row>
    <row r="4604" spans="1:33" x14ac:dyDescent="0.3">
      <c r="A4604" s="155"/>
      <c r="B4604" s="155"/>
      <c r="C4604" s="155"/>
      <c r="D4604" s="155"/>
      <c r="E4604" s="155"/>
      <c r="F4604" s="155"/>
      <c r="G4604" s="155"/>
      <c r="H4604" s="155"/>
      <c r="I4604" s="155"/>
      <c r="J4604" s="155"/>
      <c r="K4604" s="155"/>
      <c r="L4604" s="155"/>
      <c r="M4604" s="155"/>
      <c r="N4604" s="155"/>
      <c r="O4604" s="155"/>
      <c r="P4604" s="155"/>
      <c r="Q4604" s="155"/>
      <c r="R4604" s="155"/>
      <c r="S4604" s="155"/>
      <c r="T4604" s="155"/>
      <c r="U4604" s="155"/>
      <c r="V4604" s="155"/>
      <c r="W4604" s="155"/>
      <c r="X4604" s="155"/>
      <c r="Y4604" s="155"/>
      <c r="Z4604" s="155"/>
      <c r="AA4604" s="155"/>
      <c r="AB4604" s="155"/>
      <c r="AC4604" s="155"/>
      <c r="AD4604" s="155"/>
      <c r="AE4604" s="155"/>
      <c r="AF4604" s="155"/>
      <c r="AG4604" s="155"/>
    </row>
    <row r="4605" spans="1:33" x14ac:dyDescent="0.3">
      <c r="A4605" s="155"/>
      <c r="B4605" s="155"/>
      <c r="C4605" s="155"/>
      <c r="D4605" s="155"/>
      <c r="E4605" s="155"/>
      <c r="F4605" s="155"/>
      <c r="G4605" s="155"/>
      <c r="H4605" s="155"/>
      <c r="I4605" s="155"/>
      <c r="J4605" s="155"/>
      <c r="K4605" s="155"/>
      <c r="L4605" s="155"/>
      <c r="M4605" s="155"/>
      <c r="N4605" s="155"/>
      <c r="O4605" s="155"/>
      <c r="P4605" s="155"/>
      <c r="Q4605" s="155"/>
      <c r="R4605" s="155"/>
      <c r="S4605" s="155"/>
      <c r="T4605" s="155"/>
      <c r="U4605" s="155"/>
      <c r="V4605" s="155"/>
      <c r="W4605" s="155"/>
      <c r="X4605" s="155"/>
      <c r="Y4605" s="155"/>
      <c r="Z4605" s="155"/>
      <c r="AA4605" s="155"/>
      <c r="AB4605" s="155"/>
      <c r="AC4605" s="155"/>
      <c r="AD4605" s="155"/>
      <c r="AE4605" s="155"/>
      <c r="AF4605" s="155"/>
      <c r="AG4605" s="155"/>
    </row>
    <row r="4606" spans="1:33" x14ac:dyDescent="0.3">
      <c r="A4606" s="155"/>
      <c r="B4606" s="155"/>
      <c r="C4606" s="155"/>
      <c r="D4606" s="155"/>
      <c r="E4606" s="155"/>
      <c r="F4606" s="155"/>
      <c r="G4606" s="155"/>
      <c r="H4606" s="155"/>
      <c r="I4606" s="155"/>
      <c r="J4606" s="155"/>
      <c r="K4606" s="155"/>
      <c r="L4606" s="155"/>
      <c r="M4606" s="155"/>
      <c r="N4606" s="155"/>
      <c r="O4606" s="155"/>
      <c r="P4606" s="155"/>
      <c r="Q4606" s="155"/>
      <c r="R4606" s="155"/>
      <c r="S4606" s="155"/>
      <c r="T4606" s="155"/>
      <c r="U4606" s="155"/>
      <c r="V4606" s="155"/>
      <c r="W4606" s="155"/>
      <c r="X4606" s="155"/>
      <c r="Y4606" s="155"/>
      <c r="Z4606" s="155"/>
      <c r="AA4606" s="155"/>
      <c r="AB4606" s="155"/>
      <c r="AC4606" s="155"/>
      <c r="AD4606" s="155"/>
      <c r="AE4606" s="155"/>
      <c r="AF4606" s="155"/>
      <c r="AG4606" s="155"/>
    </row>
    <row r="4607" spans="1:33" x14ac:dyDescent="0.3">
      <c r="A4607" s="155"/>
      <c r="B4607" s="155"/>
      <c r="C4607" s="155"/>
      <c r="D4607" s="155"/>
      <c r="E4607" s="155"/>
      <c r="F4607" s="155"/>
      <c r="G4607" s="155"/>
      <c r="H4607" s="155"/>
      <c r="I4607" s="155"/>
      <c r="J4607" s="155"/>
      <c r="K4607" s="155"/>
      <c r="L4607" s="155"/>
      <c r="M4607" s="155"/>
      <c r="N4607" s="155"/>
      <c r="O4607" s="155"/>
      <c r="P4607" s="155"/>
      <c r="Q4607" s="155"/>
      <c r="R4607" s="155"/>
      <c r="S4607" s="155"/>
      <c r="T4607" s="155"/>
      <c r="U4607" s="155"/>
      <c r="V4607" s="155"/>
      <c r="W4607" s="155"/>
      <c r="X4607" s="155"/>
      <c r="Y4607" s="155"/>
      <c r="Z4607" s="155"/>
      <c r="AA4607" s="155"/>
      <c r="AB4607" s="155"/>
      <c r="AC4607" s="155"/>
      <c r="AD4607" s="155"/>
      <c r="AE4607" s="155"/>
      <c r="AF4607" s="155"/>
      <c r="AG4607" s="155"/>
    </row>
    <row r="4608" spans="1:33" x14ac:dyDescent="0.3">
      <c r="A4608" s="155"/>
      <c r="B4608" s="155"/>
      <c r="C4608" s="155"/>
      <c r="D4608" s="155"/>
      <c r="E4608" s="155"/>
      <c r="F4608" s="155"/>
      <c r="G4608" s="155"/>
      <c r="H4608" s="155"/>
      <c r="I4608" s="155"/>
      <c r="J4608" s="155"/>
      <c r="K4608" s="155"/>
      <c r="L4608" s="155"/>
      <c r="M4608" s="155"/>
      <c r="N4608" s="155"/>
      <c r="O4608" s="155"/>
      <c r="P4608" s="155"/>
      <c r="Q4608" s="155"/>
      <c r="R4608" s="155"/>
      <c r="S4608" s="155"/>
      <c r="T4608" s="155"/>
      <c r="U4608" s="155"/>
      <c r="V4608" s="155"/>
      <c r="W4608" s="155"/>
      <c r="X4608" s="155"/>
      <c r="Y4608" s="155"/>
      <c r="Z4608" s="155"/>
      <c r="AA4608" s="155"/>
      <c r="AB4608" s="155"/>
      <c r="AC4608" s="155"/>
      <c r="AD4608" s="155"/>
      <c r="AE4608" s="155"/>
      <c r="AF4608" s="155"/>
      <c r="AG4608" s="155"/>
    </row>
    <row r="4609" spans="1:33" x14ac:dyDescent="0.3">
      <c r="A4609" s="155"/>
      <c r="B4609" s="155"/>
      <c r="C4609" s="155"/>
      <c r="D4609" s="155"/>
      <c r="E4609" s="155"/>
      <c r="F4609" s="155"/>
      <c r="G4609" s="155"/>
      <c r="H4609" s="155"/>
      <c r="I4609" s="155"/>
      <c r="J4609" s="155"/>
      <c r="K4609" s="155"/>
      <c r="L4609" s="155"/>
      <c r="M4609" s="155"/>
      <c r="N4609" s="155"/>
      <c r="O4609" s="155"/>
      <c r="P4609" s="155"/>
      <c r="Q4609" s="155"/>
      <c r="R4609" s="155"/>
      <c r="S4609" s="155"/>
      <c r="T4609" s="155"/>
      <c r="U4609" s="155"/>
      <c r="V4609" s="155"/>
      <c r="W4609" s="155"/>
      <c r="X4609" s="155"/>
      <c r="Y4609" s="155"/>
      <c r="Z4609" s="155"/>
      <c r="AA4609" s="155"/>
      <c r="AB4609" s="155"/>
      <c r="AC4609" s="155"/>
      <c r="AD4609" s="155"/>
      <c r="AE4609" s="155"/>
      <c r="AF4609" s="155"/>
      <c r="AG4609" s="155"/>
    </row>
    <row r="4610" spans="1:33" x14ac:dyDescent="0.3">
      <c r="A4610" s="155"/>
      <c r="B4610" s="155"/>
      <c r="C4610" s="155"/>
      <c r="D4610" s="155"/>
      <c r="E4610" s="155"/>
      <c r="F4610" s="155"/>
      <c r="G4610" s="155"/>
      <c r="H4610" s="155"/>
      <c r="I4610" s="155"/>
      <c r="J4610" s="155"/>
      <c r="K4610" s="155"/>
      <c r="L4610" s="155"/>
      <c r="M4610" s="155"/>
      <c r="N4610" s="155"/>
      <c r="O4610" s="155"/>
      <c r="P4610" s="155"/>
      <c r="Q4610" s="155"/>
      <c r="R4610" s="155"/>
      <c r="S4610" s="155"/>
      <c r="T4610" s="155"/>
      <c r="U4610" s="155"/>
      <c r="V4610" s="155"/>
      <c r="W4610" s="155"/>
      <c r="X4610" s="155"/>
      <c r="Y4610" s="155"/>
      <c r="Z4610" s="155"/>
      <c r="AA4610" s="155"/>
      <c r="AB4610" s="155"/>
      <c r="AC4610" s="155"/>
      <c r="AD4610" s="155"/>
      <c r="AE4610" s="155"/>
      <c r="AF4610" s="155"/>
      <c r="AG4610" s="155"/>
    </row>
    <row r="4611" spans="1:33" x14ac:dyDescent="0.3">
      <c r="A4611" s="155"/>
      <c r="B4611" s="155"/>
      <c r="C4611" s="155"/>
      <c r="D4611" s="155"/>
      <c r="E4611" s="155"/>
      <c r="F4611" s="155"/>
      <c r="G4611" s="155"/>
      <c r="H4611" s="155"/>
      <c r="I4611" s="155"/>
      <c r="J4611" s="155"/>
      <c r="K4611" s="155"/>
      <c r="L4611" s="155"/>
      <c r="M4611" s="155"/>
      <c r="N4611" s="155"/>
      <c r="O4611" s="155"/>
      <c r="P4611" s="155"/>
      <c r="Q4611" s="155"/>
      <c r="R4611" s="155"/>
      <c r="S4611" s="155"/>
      <c r="T4611" s="155"/>
      <c r="U4611" s="155"/>
      <c r="V4611" s="155"/>
      <c r="W4611" s="155"/>
      <c r="X4611" s="155"/>
      <c r="Y4611" s="155"/>
      <c r="Z4611" s="155"/>
      <c r="AA4611" s="155"/>
      <c r="AB4611" s="155"/>
      <c r="AC4611" s="155"/>
      <c r="AD4611" s="155"/>
      <c r="AE4611" s="155"/>
      <c r="AF4611" s="155"/>
      <c r="AG4611" s="155"/>
    </row>
    <row r="4612" spans="1:33" x14ac:dyDescent="0.3">
      <c r="A4612" s="155"/>
      <c r="B4612" s="155"/>
      <c r="C4612" s="155"/>
      <c r="D4612" s="155"/>
      <c r="E4612" s="155"/>
      <c r="F4612" s="155"/>
      <c r="G4612" s="155"/>
      <c r="H4612" s="155"/>
      <c r="I4612" s="155"/>
      <c r="J4612" s="155"/>
      <c r="K4612" s="155"/>
      <c r="L4612" s="155"/>
      <c r="M4612" s="155"/>
      <c r="N4612" s="155"/>
      <c r="O4612" s="155"/>
      <c r="P4612" s="155"/>
      <c r="Q4612" s="155"/>
      <c r="R4612" s="155"/>
      <c r="S4612" s="155"/>
      <c r="T4612" s="155"/>
      <c r="U4612" s="155"/>
      <c r="V4612" s="155"/>
      <c r="W4612" s="155"/>
      <c r="X4612" s="155"/>
      <c r="Y4612" s="155"/>
      <c r="Z4612" s="155"/>
      <c r="AA4612" s="155"/>
      <c r="AB4612" s="155"/>
      <c r="AC4612" s="155"/>
      <c r="AD4612" s="155"/>
      <c r="AE4612" s="155"/>
      <c r="AF4612" s="155"/>
      <c r="AG4612" s="155"/>
    </row>
    <row r="4613" spans="1:33" x14ac:dyDescent="0.3">
      <c r="A4613" s="155"/>
      <c r="B4613" s="155"/>
      <c r="C4613" s="155"/>
      <c r="D4613" s="155"/>
      <c r="E4613" s="155"/>
      <c r="F4613" s="155"/>
      <c r="G4613" s="155"/>
      <c r="H4613" s="155"/>
      <c r="I4613" s="155"/>
      <c r="J4613" s="155"/>
      <c r="K4613" s="155"/>
      <c r="L4613" s="155"/>
      <c r="M4613" s="155"/>
      <c r="N4613" s="155"/>
      <c r="O4613" s="155"/>
      <c r="P4613" s="155"/>
      <c r="Q4613" s="155"/>
      <c r="R4613" s="155"/>
      <c r="S4613" s="155"/>
      <c r="T4613" s="155"/>
      <c r="U4613" s="155"/>
      <c r="V4613" s="155"/>
      <c r="W4613" s="155"/>
      <c r="X4613" s="155"/>
      <c r="Y4613" s="155"/>
      <c r="Z4613" s="155"/>
      <c r="AA4613" s="155"/>
      <c r="AB4613" s="155"/>
      <c r="AC4613" s="155"/>
      <c r="AD4613" s="155"/>
      <c r="AE4613" s="155"/>
      <c r="AF4613" s="155"/>
      <c r="AG4613" s="155"/>
    </row>
    <row r="4614" spans="1:33" x14ac:dyDescent="0.3">
      <c r="A4614" s="155"/>
      <c r="B4614" s="155"/>
      <c r="C4614" s="155"/>
      <c r="D4614" s="155"/>
      <c r="E4614" s="155"/>
      <c r="F4614" s="155"/>
      <c r="G4614" s="155"/>
      <c r="H4614" s="155"/>
      <c r="I4614" s="155"/>
      <c r="J4614" s="155"/>
      <c r="K4614" s="155"/>
      <c r="L4614" s="155"/>
      <c r="M4614" s="155"/>
      <c r="N4614" s="155"/>
      <c r="O4614" s="155"/>
      <c r="P4614" s="155"/>
      <c r="Q4614" s="155"/>
      <c r="R4614" s="155"/>
      <c r="S4614" s="155"/>
      <c r="T4614" s="155"/>
      <c r="U4614" s="155"/>
      <c r="V4614" s="155"/>
      <c r="W4614" s="155"/>
      <c r="X4614" s="155"/>
      <c r="Y4614" s="155"/>
      <c r="Z4614" s="155"/>
      <c r="AA4614" s="155"/>
      <c r="AB4614" s="155"/>
      <c r="AC4614" s="155"/>
      <c r="AD4614" s="155"/>
      <c r="AE4614" s="155"/>
      <c r="AF4614" s="155"/>
      <c r="AG4614" s="155"/>
    </row>
    <row r="4615" spans="1:33" x14ac:dyDescent="0.3">
      <c r="A4615" s="155"/>
      <c r="B4615" s="155"/>
      <c r="C4615" s="155"/>
      <c r="D4615" s="155"/>
      <c r="E4615" s="155"/>
      <c r="F4615" s="155"/>
      <c r="G4615" s="155"/>
      <c r="H4615" s="155"/>
      <c r="I4615" s="155"/>
      <c r="J4615" s="155"/>
      <c r="K4615" s="155"/>
      <c r="L4615" s="155"/>
      <c r="M4615" s="155"/>
      <c r="N4615" s="155"/>
      <c r="O4615" s="155"/>
      <c r="P4615" s="155"/>
      <c r="Q4615" s="155"/>
      <c r="R4615" s="155"/>
      <c r="S4615" s="155"/>
      <c r="T4615" s="155"/>
      <c r="U4615" s="155"/>
      <c r="V4615" s="155"/>
      <c r="W4615" s="155"/>
      <c r="X4615" s="155"/>
      <c r="Y4615" s="155"/>
      <c r="Z4615" s="155"/>
      <c r="AA4615" s="155"/>
      <c r="AB4615" s="155"/>
      <c r="AC4615" s="155"/>
      <c r="AD4615" s="155"/>
      <c r="AE4615" s="155"/>
      <c r="AF4615" s="155"/>
      <c r="AG4615" s="155"/>
    </row>
    <row r="4616" spans="1:33" x14ac:dyDescent="0.3">
      <c r="A4616" s="155"/>
      <c r="B4616" s="155"/>
      <c r="C4616" s="155"/>
      <c r="D4616" s="155"/>
      <c r="E4616" s="155"/>
      <c r="F4616" s="155"/>
      <c r="G4616" s="155"/>
      <c r="H4616" s="155"/>
      <c r="I4616" s="155"/>
      <c r="J4616" s="155"/>
      <c r="K4616" s="155"/>
      <c r="L4616" s="155"/>
      <c r="M4616" s="155"/>
      <c r="N4616" s="155"/>
      <c r="O4616" s="155"/>
      <c r="P4616" s="155"/>
      <c r="Q4616" s="155"/>
      <c r="R4616" s="155"/>
      <c r="S4616" s="155"/>
      <c r="T4616" s="155"/>
      <c r="U4616" s="155"/>
      <c r="V4616" s="155"/>
      <c r="W4616" s="155"/>
      <c r="X4616" s="155"/>
      <c r="Y4616" s="155"/>
      <c r="Z4616" s="155"/>
      <c r="AA4616" s="155"/>
      <c r="AB4616" s="155"/>
      <c r="AC4616" s="155"/>
      <c r="AD4616" s="155"/>
      <c r="AE4616" s="155"/>
      <c r="AF4616" s="155"/>
      <c r="AG4616" s="155"/>
    </row>
    <row r="4617" spans="1:33" x14ac:dyDescent="0.3">
      <c r="A4617" s="155"/>
      <c r="B4617" s="155"/>
      <c r="C4617" s="155"/>
      <c r="D4617" s="155"/>
      <c r="E4617" s="155"/>
      <c r="F4617" s="155"/>
      <c r="G4617" s="155"/>
      <c r="H4617" s="155"/>
      <c r="I4617" s="155"/>
      <c r="J4617" s="155"/>
      <c r="K4617" s="155"/>
      <c r="L4617" s="155"/>
      <c r="M4617" s="155"/>
      <c r="N4617" s="155"/>
      <c r="O4617" s="155"/>
      <c r="P4617" s="155"/>
      <c r="Q4617" s="155"/>
      <c r="R4617" s="155"/>
      <c r="S4617" s="155"/>
      <c r="T4617" s="155"/>
      <c r="U4617" s="155"/>
      <c r="V4617" s="155"/>
      <c r="W4617" s="155"/>
      <c r="X4617" s="155"/>
      <c r="Y4617" s="155"/>
      <c r="Z4617" s="155"/>
      <c r="AA4617" s="155"/>
      <c r="AB4617" s="155"/>
      <c r="AC4617" s="155"/>
      <c r="AD4617" s="155"/>
      <c r="AE4617" s="155"/>
      <c r="AF4617" s="155"/>
      <c r="AG4617" s="155"/>
    </row>
    <row r="4618" spans="1:33" x14ac:dyDescent="0.3">
      <c r="A4618" s="155"/>
      <c r="B4618" s="155"/>
      <c r="C4618" s="155"/>
      <c r="D4618" s="155"/>
      <c r="E4618" s="155"/>
      <c r="F4618" s="155"/>
      <c r="G4618" s="155"/>
      <c r="H4618" s="155"/>
      <c r="I4618" s="155"/>
      <c r="J4618" s="155"/>
      <c r="K4618" s="155"/>
      <c r="L4618" s="155"/>
      <c r="M4618" s="155"/>
      <c r="N4618" s="155"/>
      <c r="O4618" s="155"/>
      <c r="P4618" s="155"/>
      <c r="Q4618" s="155"/>
      <c r="R4618" s="155"/>
      <c r="S4618" s="155"/>
      <c r="T4618" s="155"/>
      <c r="U4618" s="155"/>
      <c r="V4618" s="155"/>
      <c r="W4618" s="155"/>
      <c r="X4618" s="155"/>
      <c r="Y4618" s="155"/>
      <c r="Z4618" s="155"/>
      <c r="AA4618" s="155"/>
      <c r="AB4618" s="155"/>
      <c r="AC4618" s="155"/>
      <c r="AD4618" s="155"/>
      <c r="AE4618" s="155"/>
      <c r="AF4618" s="155"/>
      <c r="AG4618" s="155"/>
    </row>
    <row r="4619" spans="1:33" x14ac:dyDescent="0.3">
      <c r="A4619" s="155"/>
      <c r="B4619" s="155"/>
      <c r="C4619" s="155"/>
      <c r="D4619" s="155"/>
      <c r="E4619" s="155"/>
      <c r="F4619" s="155"/>
      <c r="G4619" s="155"/>
      <c r="H4619" s="155"/>
      <c r="I4619" s="155"/>
      <c r="J4619" s="155"/>
      <c r="K4619" s="155"/>
      <c r="L4619" s="155"/>
      <c r="M4619" s="155"/>
      <c r="N4619" s="155"/>
      <c r="O4619" s="155"/>
      <c r="P4619" s="155"/>
      <c r="Q4619" s="155"/>
      <c r="R4619" s="155"/>
      <c r="S4619" s="155"/>
      <c r="T4619" s="155"/>
      <c r="U4619" s="155"/>
      <c r="V4619" s="155"/>
      <c r="W4619" s="155"/>
      <c r="X4619" s="155"/>
      <c r="Y4619" s="155"/>
      <c r="Z4619" s="155"/>
      <c r="AA4619" s="155"/>
      <c r="AB4619" s="155"/>
      <c r="AC4619" s="155"/>
      <c r="AD4619" s="155"/>
      <c r="AE4619" s="155"/>
      <c r="AF4619" s="155"/>
      <c r="AG4619" s="155"/>
    </row>
    <row r="4620" spans="1:33" x14ac:dyDescent="0.3">
      <c r="A4620" s="155"/>
      <c r="B4620" s="155"/>
      <c r="C4620" s="155"/>
      <c r="D4620" s="155"/>
      <c r="E4620" s="155"/>
      <c r="F4620" s="155"/>
      <c r="G4620" s="155"/>
      <c r="H4620" s="155"/>
      <c r="I4620" s="155"/>
      <c r="J4620" s="155"/>
      <c r="K4620" s="155"/>
      <c r="L4620" s="155"/>
      <c r="M4620" s="155"/>
      <c r="N4620" s="155"/>
      <c r="O4620" s="155"/>
      <c r="P4620" s="155"/>
      <c r="Q4620" s="155"/>
      <c r="R4620" s="155"/>
      <c r="S4620" s="155"/>
      <c r="T4620" s="155"/>
      <c r="U4620" s="155"/>
      <c r="V4620" s="155"/>
      <c r="W4620" s="155"/>
      <c r="X4620" s="155"/>
      <c r="Y4620" s="155"/>
      <c r="Z4620" s="155"/>
      <c r="AA4620" s="155"/>
      <c r="AB4620" s="155"/>
      <c r="AC4620" s="155"/>
      <c r="AD4620" s="155"/>
      <c r="AE4620" s="155"/>
      <c r="AF4620" s="155"/>
      <c r="AG4620" s="155"/>
    </row>
    <row r="4621" spans="1:33" x14ac:dyDescent="0.3">
      <c r="A4621" s="155"/>
      <c r="B4621" s="155"/>
      <c r="C4621" s="155"/>
      <c r="D4621" s="155"/>
      <c r="E4621" s="155"/>
      <c r="F4621" s="155"/>
      <c r="G4621" s="155"/>
      <c r="H4621" s="155"/>
      <c r="I4621" s="155"/>
      <c r="J4621" s="155"/>
      <c r="K4621" s="155"/>
      <c r="L4621" s="155"/>
      <c r="M4621" s="155"/>
      <c r="N4621" s="155"/>
      <c r="O4621" s="155"/>
      <c r="P4621" s="155"/>
      <c r="Q4621" s="155"/>
      <c r="R4621" s="155"/>
      <c r="S4621" s="155"/>
      <c r="T4621" s="155"/>
      <c r="U4621" s="155"/>
      <c r="V4621" s="155"/>
      <c r="W4621" s="155"/>
      <c r="X4621" s="155"/>
      <c r="Y4621" s="155"/>
      <c r="Z4621" s="155"/>
      <c r="AA4621" s="155"/>
      <c r="AB4621" s="155"/>
      <c r="AC4621" s="155"/>
      <c r="AD4621" s="155"/>
      <c r="AE4621" s="155"/>
      <c r="AF4621" s="155"/>
      <c r="AG4621" s="155"/>
    </row>
    <row r="4622" spans="1:33" x14ac:dyDescent="0.3">
      <c r="A4622" s="155"/>
      <c r="B4622" s="155"/>
      <c r="C4622" s="155"/>
      <c r="D4622" s="155"/>
      <c r="E4622" s="155"/>
      <c r="F4622" s="155"/>
      <c r="G4622" s="155"/>
      <c r="H4622" s="155"/>
      <c r="I4622" s="155"/>
      <c r="J4622" s="155"/>
      <c r="K4622" s="155"/>
      <c r="L4622" s="155"/>
      <c r="M4622" s="155"/>
      <c r="N4622" s="155"/>
      <c r="O4622" s="155"/>
      <c r="P4622" s="155"/>
      <c r="Q4622" s="155"/>
      <c r="R4622" s="155"/>
      <c r="S4622" s="155"/>
      <c r="T4622" s="155"/>
      <c r="U4622" s="155"/>
      <c r="V4622" s="155"/>
      <c r="W4622" s="155"/>
      <c r="X4622" s="155"/>
      <c r="Y4622" s="155"/>
      <c r="Z4622" s="155"/>
      <c r="AA4622" s="155"/>
      <c r="AB4622" s="155"/>
      <c r="AC4622" s="155"/>
      <c r="AD4622" s="155"/>
      <c r="AE4622" s="155"/>
      <c r="AF4622" s="155"/>
      <c r="AG4622" s="155"/>
    </row>
    <row r="4623" spans="1:33" x14ac:dyDescent="0.3">
      <c r="A4623" s="155"/>
      <c r="B4623" s="155"/>
      <c r="C4623" s="155"/>
      <c r="D4623" s="155"/>
      <c r="E4623" s="155"/>
      <c r="F4623" s="155"/>
      <c r="G4623" s="155"/>
      <c r="H4623" s="155"/>
      <c r="I4623" s="155"/>
      <c r="J4623" s="155"/>
      <c r="K4623" s="155"/>
      <c r="L4623" s="155"/>
      <c r="M4623" s="155"/>
      <c r="N4623" s="155"/>
      <c r="O4623" s="155"/>
      <c r="P4623" s="155"/>
      <c r="Q4623" s="155"/>
      <c r="R4623" s="155"/>
      <c r="S4623" s="155"/>
      <c r="T4623" s="155"/>
      <c r="U4623" s="155"/>
      <c r="V4623" s="155"/>
      <c r="W4623" s="155"/>
      <c r="X4623" s="155"/>
      <c r="Y4623" s="155"/>
      <c r="Z4623" s="155"/>
      <c r="AA4623" s="155"/>
      <c r="AB4623" s="155"/>
      <c r="AC4623" s="155"/>
      <c r="AD4623" s="155"/>
      <c r="AE4623" s="155"/>
      <c r="AF4623" s="155"/>
      <c r="AG4623" s="155"/>
    </row>
    <row r="4624" spans="1:33" x14ac:dyDescent="0.3">
      <c r="A4624" s="155"/>
      <c r="B4624" s="155"/>
      <c r="C4624" s="155"/>
      <c r="D4624" s="155"/>
      <c r="E4624" s="155"/>
      <c r="F4624" s="155"/>
      <c r="G4624" s="155"/>
      <c r="H4624" s="155"/>
      <c r="I4624" s="155"/>
      <c r="J4624" s="155"/>
      <c r="K4624" s="155"/>
      <c r="L4624" s="155"/>
      <c r="M4624" s="155"/>
      <c r="N4624" s="155"/>
      <c r="O4624" s="155"/>
      <c r="P4624" s="155"/>
      <c r="Q4624" s="155"/>
      <c r="R4624" s="155"/>
      <c r="S4624" s="155"/>
      <c r="T4624" s="155"/>
      <c r="U4624" s="155"/>
      <c r="V4624" s="155"/>
      <c r="W4624" s="155"/>
      <c r="X4624" s="155"/>
      <c r="Y4624" s="155"/>
      <c r="Z4624" s="155"/>
      <c r="AA4624" s="155"/>
      <c r="AB4624" s="155"/>
      <c r="AC4624" s="155"/>
      <c r="AD4624" s="155"/>
      <c r="AE4624" s="155"/>
      <c r="AF4624" s="155"/>
      <c r="AG4624" s="155"/>
    </row>
    <row r="4625" spans="1:33" x14ac:dyDescent="0.3">
      <c r="A4625" s="155"/>
      <c r="B4625" s="155"/>
      <c r="C4625" s="155"/>
      <c r="D4625" s="155"/>
      <c r="E4625" s="155"/>
      <c r="F4625" s="155"/>
      <c r="G4625" s="155"/>
      <c r="H4625" s="155"/>
      <c r="I4625" s="155"/>
      <c r="J4625" s="155"/>
      <c r="K4625" s="155"/>
      <c r="L4625" s="155"/>
      <c r="M4625" s="155"/>
      <c r="N4625" s="155"/>
      <c r="O4625" s="155"/>
      <c r="P4625" s="155"/>
      <c r="Q4625" s="155"/>
      <c r="R4625" s="155"/>
      <c r="S4625" s="155"/>
      <c r="T4625" s="155"/>
      <c r="U4625" s="155"/>
      <c r="V4625" s="155"/>
      <c r="W4625" s="155"/>
      <c r="X4625" s="155"/>
      <c r="Y4625" s="155"/>
      <c r="Z4625" s="155"/>
      <c r="AA4625" s="155"/>
      <c r="AB4625" s="155"/>
      <c r="AC4625" s="155"/>
      <c r="AD4625" s="155"/>
      <c r="AE4625" s="155"/>
      <c r="AF4625" s="155"/>
      <c r="AG4625" s="155"/>
    </row>
    <row r="4626" spans="1:33" x14ac:dyDescent="0.3">
      <c r="A4626" s="155"/>
      <c r="B4626" s="155"/>
      <c r="C4626" s="155"/>
      <c r="D4626" s="155"/>
      <c r="E4626" s="155"/>
      <c r="F4626" s="155"/>
      <c r="G4626" s="155"/>
      <c r="H4626" s="155"/>
      <c r="I4626" s="155"/>
      <c r="J4626" s="155"/>
      <c r="K4626" s="155"/>
      <c r="L4626" s="155"/>
      <c r="M4626" s="155"/>
      <c r="N4626" s="155"/>
      <c r="O4626" s="155"/>
      <c r="P4626" s="155"/>
      <c r="Q4626" s="155"/>
      <c r="R4626" s="155"/>
      <c r="S4626" s="155"/>
      <c r="T4626" s="155"/>
      <c r="U4626" s="155"/>
      <c r="V4626" s="155"/>
      <c r="W4626" s="155"/>
      <c r="X4626" s="155"/>
      <c r="Y4626" s="155"/>
      <c r="Z4626" s="155"/>
      <c r="AA4626" s="155"/>
      <c r="AB4626" s="155"/>
      <c r="AC4626" s="155"/>
      <c r="AD4626" s="155"/>
      <c r="AE4626" s="155"/>
      <c r="AF4626" s="155"/>
      <c r="AG4626" s="155"/>
    </row>
    <row r="4627" spans="1:33" x14ac:dyDescent="0.3">
      <c r="A4627" s="155"/>
      <c r="B4627" s="155"/>
      <c r="C4627" s="155"/>
      <c r="D4627" s="155"/>
      <c r="E4627" s="155"/>
      <c r="F4627" s="155"/>
      <c r="G4627" s="155"/>
      <c r="H4627" s="155"/>
      <c r="I4627" s="155"/>
      <c r="J4627" s="155"/>
      <c r="K4627" s="155"/>
      <c r="L4627" s="155"/>
      <c r="M4627" s="155"/>
      <c r="N4627" s="155"/>
      <c r="O4627" s="155"/>
      <c r="P4627" s="155"/>
      <c r="Q4627" s="155"/>
      <c r="R4627" s="155"/>
      <c r="S4627" s="155"/>
      <c r="T4627" s="155"/>
      <c r="U4627" s="155"/>
      <c r="V4627" s="155"/>
      <c r="W4627" s="155"/>
      <c r="X4627" s="155"/>
      <c r="Y4627" s="155"/>
      <c r="Z4627" s="155"/>
      <c r="AA4627" s="155"/>
      <c r="AB4627" s="155"/>
      <c r="AC4627" s="155"/>
      <c r="AD4627" s="155"/>
      <c r="AE4627" s="155"/>
      <c r="AF4627" s="155"/>
      <c r="AG4627" s="155"/>
    </row>
    <row r="4628" spans="1:33" x14ac:dyDescent="0.3">
      <c r="A4628" s="155"/>
      <c r="B4628" s="155"/>
      <c r="C4628" s="155"/>
      <c r="D4628" s="155"/>
      <c r="E4628" s="155"/>
      <c r="F4628" s="155"/>
      <c r="G4628" s="155"/>
      <c r="H4628" s="155"/>
      <c r="I4628" s="155"/>
      <c r="J4628" s="155"/>
      <c r="K4628" s="155"/>
      <c r="L4628" s="155"/>
      <c r="M4628" s="155"/>
      <c r="N4628" s="155"/>
      <c r="O4628" s="155"/>
      <c r="P4628" s="155"/>
      <c r="Q4628" s="155"/>
      <c r="R4628" s="155"/>
      <c r="S4628" s="155"/>
      <c r="T4628" s="155"/>
      <c r="U4628" s="155"/>
      <c r="V4628" s="155"/>
      <c r="W4628" s="155"/>
      <c r="X4628" s="155"/>
      <c r="Y4628" s="155"/>
      <c r="Z4628" s="155"/>
      <c r="AA4628" s="155"/>
      <c r="AB4628" s="155"/>
      <c r="AC4628" s="155"/>
      <c r="AD4628" s="155"/>
      <c r="AE4628" s="155"/>
      <c r="AF4628" s="155"/>
      <c r="AG4628" s="155"/>
    </row>
    <row r="4629" spans="1:33" x14ac:dyDescent="0.3">
      <c r="A4629" s="155"/>
      <c r="B4629" s="155"/>
      <c r="C4629" s="155"/>
      <c r="D4629" s="155"/>
      <c r="E4629" s="155"/>
      <c r="F4629" s="155"/>
      <c r="G4629" s="155"/>
      <c r="H4629" s="155"/>
      <c r="I4629" s="155"/>
      <c r="J4629" s="155"/>
      <c r="K4629" s="155"/>
      <c r="L4629" s="155"/>
      <c r="M4629" s="155"/>
      <c r="N4629" s="155"/>
      <c r="O4629" s="155"/>
      <c r="P4629" s="155"/>
      <c r="Q4629" s="155"/>
      <c r="R4629" s="155"/>
      <c r="S4629" s="155"/>
      <c r="T4629" s="155"/>
      <c r="U4629" s="155"/>
      <c r="V4629" s="155"/>
      <c r="W4629" s="155"/>
      <c r="X4629" s="155"/>
      <c r="Y4629" s="155"/>
      <c r="Z4629" s="155"/>
      <c r="AA4629" s="155"/>
      <c r="AB4629" s="155"/>
      <c r="AC4629" s="155"/>
      <c r="AD4629" s="155"/>
      <c r="AE4629" s="155"/>
      <c r="AF4629" s="155"/>
      <c r="AG4629" s="155"/>
    </row>
    <row r="4630" spans="1:33" x14ac:dyDescent="0.3">
      <c r="A4630" s="155"/>
      <c r="B4630" s="155"/>
      <c r="C4630" s="155"/>
      <c r="D4630" s="155"/>
      <c r="E4630" s="155"/>
      <c r="F4630" s="155"/>
      <c r="G4630" s="155"/>
      <c r="H4630" s="155"/>
      <c r="I4630" s="155"/>
      <c r="J4630" s="155"/>
      <c r="K4630" s="155"/>
      <c r="L4630" s="155"/>
      <c r="M4630" s="155"/>
      <c r="N4630" s="155"/>
      <c r="O4630" s="155"/>
      <c r="P4630" s="155"/>
      <c r="Q4630" s="155"/>
      <c r="R4630" s="155"/>
      <c r="S4630" s="155"/>
      <c r="T4630" s="155"/>
      <c r="U4630" s="155"/>
      <c r="V4630" s="155"/>
      <c r="W4630" s="155"/>
      <c r="X4630" s="155"/>
      <c r="Y4630" s="155"/>
      <c r="Z4630" s="155"/>
      <c r="AA4630" s="155"/>
      <c r="AB4630" s="155"/>
      <c r="AC4630" s="155"/>
      <c r="AD4630" s="155"/>
      <c r="AE4630" s="155"/>
      <c r="AF4630" s="155"/>
      <c r="AG4630" s="155"/>
    </row>
    <row r="4631" spans="1:33" x14ac:dyDescent="0.3">
      <c r="A4631" s="155"/>
      <c r="B4631" s="155"/>
      <c r="C4631" s="155"/>
      <c r="D4631" s="155"/>
      <c r="E4631" s="155"/>
      <c r="F4631" s="155"/>
      <c r="G4631" s="155"/>
      <c r="H4631" s="155"/>
      <c r="I4631" s="155"/>
      <c r="J4631" s="155"/>
      <c r="K4631" s="155"/>
      <c r="L4631" s="155"/>
      <c r="M4631" s="155"/>
      <c r="N4631" s="155"/>
      <c r="O4631" s="155"/>
      <c r="P4631" s="155"/>
      <c r="Q4631" s="155"/>
      <c r="R4631" s="155"/>
      <c r="S4631" s="155"/>
      <c r="T4631" s="155"/>
      <c r="U4631" s="155"/>
      <c r="V4631" s="155"/>
      <c r="W4631" s="155"/>
      <c r="X4631" s="155"/>
      <c r="Y4631" s="155"/>
      <c r="Z4631" s="155"/>
      <c r="AA4631" s="155"/>
      <c r="AB4631" s="155"/>
      <c r="AC4631" s="155"/>
      <c r="AD4631" s="155"/>
      <c r="AE4631" s="155"/>
      <c r="AF4631" s="155"/>
      <c r="AG4631" s="155"/>
    </row>
    <row r="4632" spans="1:33" x14ac:dyDescent="0.3">
      <c r="A4632" s="155"/>
      <c r="B4632" s="155"/>
      <c r="C4632" s="155"/>
      <c r="D4632" s="155"/>
      <c r="E4632" s="155"/>
      <c r="F4632" s="155"/>
      <c r="G4632" s="155"/>
      <c r="H4632" s="155"/>
      <c r="I4632" s="155"/>
      <c r="J4632" s="155"/>
      <c r="K4632" s="155"/>
      <c r="L4632" s="155"/>
      <c r="M4632" s="155"/>
      <c r="N4632" s="155"/>
      <c r="O4632" s="155"/>
      <c r="P4632" s="155"/>
      <c r="Q4632" s="155"/>
      <c r="R4632" s="155"/>
      <c r="S4632" s="155"/>
      <c r="T4632" s="155"/>
      <c r="U4632" s="155"/>
      <c r="V4632" s="155"/>
      <c r="W4632" s="155"/>
      <c r="X4632" s="155"/>
      <c r="Y4632" s="155"/>
      <c r="Z4632" s="155"/>
      <c r="AA4632" s="155"/>
      <c r="AB4632" s="155"/>
      <c r="AC4632" s="155"/>
      <c r="AD4632" s="155"/>
      <c r="AE4632" s="155"/>
      <c r="AF4632" s="155"/>
      <c r="AG4632" s="155"/>
    </row>
    <row r="4633" spans="1:33" x14ac:dyDescent="0.3">
      <c r="A4633" s="155"/>
      <c r="B4633" s="155"/>
      <c r="C4633" s="155"/>
      <c r="D4633" s="155"/>
      <c r="E4633" s="155"/>
      <c r="F4633" s="155"/>
      <c r="G4633" s="155"/>
      <c r="H4633" s="155"/>
      <c r="I4633" s="155"/>
      <c r="J4633" s="155"/>
      <c r="K4633" s="155"/>
      <c r="L4633" s="155"/>
      <c r="M4633" s="155"/>
      <c r="N4633" s="155"/>
      <c r="O4633" s="155"/>
      <c r="P4633" s="155"/>
      <c r="Q4633" s="155"/>
      <c r="R4633" s="155"/>
      <c r="S4633" s="155"/>
      <c r="T4633" s="155"/>
      <c r="U4633" s="155"/>
      <c r="V4633" s="155"/>
      <c r="W4633" s="155"/>
      <c r="X4633" s="155"/>
      <c r="Y4633" s="155"/>
      <c r="Z4633" s="155"/>
      <c r="AA4633" s="155"/>
      <c r="AB4633" s="155"/>
      <c r="AC4633" s="155"/>
      <c r="AD4633" s="155"/>
      <c r="AE4633" s="155"/>
      <c r="AF4633" s="155"/>
      <c r="AG4633" s="155"/>
    </row>
    <row r="4634" spans="1:33" x14ac:dyDescent="0.3">
      <c r="A4634" s="155"/>
      <c r="B4634" s="155"/>
      <c r="C4634" s="155"/>
      <c r="D4634" s="155"/>
      <c r="E4634" s="155"/>
      <c r="F4634" s="155"/>
      <c r="G4634" s="155"/>
      <c r="H4634" s="155"/>
      <c r="I4634" s="155"/>
      <c r="J4634" s="155"/>
      <c r="K4634" s="155"/>
      <c r="L4634" s="155"/>
      <c r="M4634" s="155"/>
      <c r="N4634" s="155"/>
      <c r="O4634" s="155"/>
      <c r="P4634" s="155"/>
      <c r="Q4634" s="155"/>
      <c r="R4634" s="155"/>
      <c r="S4634" s="155"/>
      <c r="T4634" s="155"/>
      <c r="U4634" s="155"/>
      <c r="V4634" s="155"/>
      <c r="W4634" s="155"/>
      <c r="X4634" s="155"/>
      <c r="Y4634" s="155"/>
      <c r="Z4634" s="155"/>
      <c r="AA4634" s="155"/>
      <c r="AB4634" s="155"/>
      <c r="AC4634" s="155"/>
      <c r="AD4634" s="155"/>
      <c r="AE4634" s="155"/>
      <c r="AF4634" s="155"/>
      <c r="AG4634" s="155"/>
    </row>
    <row r="4635" spans="1:33" x14ac:dyDescent="0.3">
      <c r="A4635" s="155"/>
      <c r="B4635" s="155"/>
      <c r="C4635" s="155"/>
      <c r="D4635" s="155"/>
      <c r="E4635" s="155"/>
      <c r="F4635" s="155"/>
      <c r="G4635" s="155"/>
      <c r="H4635" s="155"/>
      <c r="I4635" s="155"/>
      <c r="J4635" s="155"/>
      <c r="K4635" s="155"/>
      <c r="L4635" s="155"/>
      <c r="M4635" s="155"/>
      <c r="N4635" s="155"/>
      <c r="O4635" s="155"/>
      <c r="P4635" s="155"/>
      <c r="Q4635" s="155"/>
      <c r="R4635" s="155"/>
      <c r="S4635" s="155"/>
      <c r="T4635" s="155"/>
      <c r="U4635" s="155"/>
      <c r="V4635" s="155"/>
      <c r="W4635" s="155"/>
      <c r="X4635" s="155"/>
      <c r="Y4635" s="155"/>
      <c r="Z4635" s="155"/>
      <c r="AA4635" s="155"/>
      <c r="AB4635" s="155"/>
      <c r="AC4635" s="155"/>
      <c r="AD4635" s="155"/>
      <c r="AE4635" s="155"/>
      <c r="AF4635" s="155"/>
      <c r="AG4635" s="155"/>
    </row>
    <row r="4636" spans="1:33" x14ac:dyDescent="0.3">
      <c r="A4636" s="155"/>
      <c r="B4636" s="155"/>
      <c r="C4636" s="155"/>
      <c r="D4636" s="155"/>
      <c r="E4636" s="155"/>
      <c r="F4636" s="155"/>
      <c r="G4636" s="155"/>
      <c r="H4636" s="155"/>
      <c r="I4636" s="155"/>
      <c r="J4636" s="155"/>
      <c r="K4636" s="155"/>
      <c r="L4636" s="155"/>
      <c r="M4636" s="155"/>
      <c r="N4636" s="155"/>
      <c r="O4636" s="155"/>
      <c r="P4636" s="155"/>
      <c r="Q4636" s="155"/>
      <c r="R4636" s="155"/>
      <c r="S4636" s="155"/>
      <c r="T4636" s="155"/>
      <c r="U4636" s="155"/>
      <c r="V4636" s="155"/>
      <c r="W4636" s="155"/>
      <c r="X4636" s="155"/>
      <c r="Y4636" s="155"/>
      <c r="Z4636" s="155"/>
      <c r="AA4636" s="155"/>
      <c r="AB4636" s="155"/>
      <c r="AC4636" s="155"/>
      <c r="AD4636" s="155"/>
      <c r="AE4636" s="155"/>
      <c r="AF4636" s="155"/>
      <c r="AG4636" s="155"/>
    </row>
    <row r="4637" spans="1:33" x14ac:dyDescent="0.3">
      <c r="A4637" s="155"/>
      <c r="B4637" s="155"/>
      <c r="C4637" s="155"/>
      <c r="D4637" s="155"/>
      <c r="E4637" s="155"/>
      <c r="F4637" s="155"/>
      <c r="G4637" s="155"/>
      <c r="H4637" s="155"/>
      <c r="I4637" s="155"/>
      <c r="J4637" s="155"/>
      <c r="K4637" s="155"/>
      <c r="L4637" s="155"/>
      <c r="M4637" s="155"/>
      <c r="N4637" s="155"/>
      <c r="O4637" s="155"/>
      <c r="P4637" s="155"/>
      <c r="Q4637" s="155"/>
      <c r="R4637" s="155"/>
      <c r="S4637" s="155"/>
      <c r="T4637" s="155"/>
      <c r="U4637" s="155"/>
      <c r="V4637" s="155"/>
      <c r="W4637" s="155"/>
      <c r="X4637" s="155"/>
      <c r="Y4637" s="155"/>
      <c r="Z4637" s="155"/>
      <c r="AA4637" s="155"/>
      <c r="AB4637" s="155"/>
      <c r="AC4637" s="155"/>
      <c r="AD4637" s="155"/>
      <c r="AE4637" s="155"/>
      <c r="AF4637" s="155"/>
      <c r="AG4637" s="155"/>
    </row>
    <row r="4638" spans="1:33" x14ac:dyDescent="0.3">
      <c r="A4638" s="155"/>
      <c r="B4638" s="155"/>
      <c r="C4638" s="155"/>
      <c r="D4638" s="155"/>
      <c r="E4638" s="155"/>
      <c r="F4638" s="155"/>
      <c r="G4638" s="155"/>
      <c r="H4638" s="155"/>
      <c r="I4638" s="155"/>
      <c r="J4638" s="155"/>
      <c r="K4638" s="155"/>
      <c r="L4638" s="155"/>
      <c r="M4638" s="155"/>
      <c r="N4638" s="155"/>
      <c r="O4638" s="155"/>
      <c r="P4638" s="155"/>
      <c r="Q4638" s="155"/>
      <c r="R4638" s="155"/>
      <c r="S4638" s="155"/>
      <c r="T4638" s="155"/>
      <c r="U4638" s="155"/>
      <c r="V4638" s="155"/>
      <c r="W4638" s="155"/>
      <c r="X4638" s="155"/>
      <c r="Y4638" s="155"/>
      <c r="Z4638" s="155"/>
      <c r="AA4638" s="155"/>
      <c r="AB4638" s="155"/>
      <c r="AC4638" s="155"/>
      <c r="AD4638" s="155"/>
      <c r="AE4638" s="155"/>
      <c r="AF4638" s="155"/>
      <c r="AG4638" s="155"/>
    </row>
    <row r="4639" spans="1:33" x14ac:dyDescent="0.3">
      <c r="A4639" s="155"/>
      <c r="B4639" s="155"/>
      <c r="C4639" s="155"/>
      <c r="D4639" s="155"/>
      <c r="E4639" s="155"/>
      <c r="F4639" s="155"/>
      <c r="G4639" s="155"/>
      <c r="H4639" s="155"/>
      <c r="I4639" s="155"/>
      <c r="J4639" s="155"/>
      <c r="K4639" s="155"/>
      <c r="L4639" s="155"/>
      <c r="M4639" s="155"/>
      <c r="N4639" s="155"/>
      <c r="O4639" s="155"/>
      <c r="P4639" s="155"/>
      <c r="Q4639" s="155"/>
      <c r="R4639" s="155"/>
      <c r="S4639" s="155"/>
      <c r="T4639" s="155"/>
      <c r="U4639" s="155"/>
      <c r="V4639" s="155"/>
      <c r="W4639" s="155"/>
      <c r="X4639" s="155"/>
      <c r="Y4639" s="155"/>
      <c r="Z4639" s="155"/>
      <c r="AA4639" s="155"/>
      <c r="AB4639" s="155"/>
      <c r="AC4639" s="155"/>
      <c r="AD4639" s="155"/>
      <c r="AE4639" s="155"/>
      <c r="AF4639" s="155"/>
      <c r="AG4639" s="155"/>
    </row>
    <row r="4640" spans="1:33" x14ac:dyDescent="0.3">
      <c r="A4640" s="155"/>
      <c r="B4640" s="155"/>
      <c r="C4640" s="155"/>
      <c r="D4640" s="155"/>
      <c r="E4640" s="155"/>
      <c r="F4640" s="155"/>
      <c r="G4640" s="155"/>
      <c r="H4640" s="155"/>
      <c r="I4640" s="155"/>
      <c r="J4640" s="155"/>
      <c r="K4640" s="155"/>
      <c r="L4640" s="155"/>
      <c r="M4640" s="155"/>
      <c r="N4640" s="155"/>
      <c r="O4640" s="155"/>
      <c r="P4640" s="155"/>
      <c r="Q4640" s="155"/>
      <c r="R4640" s="155"/>
      <c r="S4640" s="155"/>
      <c r="T4640" s="155"/>
      <c r="U4640" s="155"/>
      <c r="V4640" s="155"/>
      <c r="W4640" s="155"/>
      <c r="X4640" s="155"/>
      <c r="Y4640" s="155"/>
      <c r="Z4640" s="155"/>
      <c r="AA4640" s="155"/>
      <c r="AB4640" s="155"/>
      <c r="AC4640" s="155"/>
      <c r="AD4640" s="155"/>
      <c r="AE4640" s="155"/>
      <c r="AF4640" s="155"/>
      <c r="AG4640" s="155"/>
    </row>
    <row r="4641" spans="1:33" x14ac:dyDescent="0.3">
      <c r="A4641" s="155"/>
      <c r="B4641" s="155"/>
      <c r="C4641" s="155"/>
      <c r="D4641" s="155"/>
      <c r="E4641" s="155"/>
      <c r="F4641" s="155"/>
      <c r="G4641" s="155"/>
      <c r="H4641" s="155"/>
      <c r="I4641" s="155"/>
      <c r="J4641" s="155"/>
      <c r="K4641" s="155"/>
      <c r="L4641" s="155"/>
      <c r="M4641" s="155"/>
      <c r="N4641" s="155"/>
      <c r="O4641" s="155"/>
      <c r="P4641" s="155"/>
      <c r="Q4641" s="155"/>
      <c r="R4641" s="155"/>
      <c r="S4641" s="155"/>
      <c r="T4641" s="155"/>
      <c r="U4641" s="155"/>
      <c r="V4641" s="155"/>
      <c r="W4641" s="155"/>
      <c r="X4641" s="155"/>
      <c r="Y4641" s="155"/>
      <c r="Z4641" s="155"/>
      <c r="AA4641" s="155"/>
      <c r="AB4641" s="155"/>
      <c r="AC4641" s="155"/>
      <c r="AD4641" s="155"/>
      <c r="AE4641" s="155"/>
      <c r="AF4641" s="155"/>
      <c r="AG4641" s="155"/>
    </row>
    <row r="4642" spans="1:33" x14ac:dyDescent="0.3">
      <c r="A4642" s="155"/>
      <c r="B4642" s="155"/>
      <c r="C4642" s="155"/>
      <c r="D4642" s="155"/>
      <c r="E4642" s="155"/>
      <c r="F4642" s="155"/>
      <c r="G4642" s="155"/>
      <c r="H4642" s="155"/>
      <c r="I4642" s="155"/>
      <c r="J4642" s="155"/>
      <c r="K4642" s="155"/>
      <c r="L4642" s="155"/>
      <c r="M4642" s="155"/>
      <c r="N4642" s="155"/>
      <c r="O4642" s="155"/>
      <c r="P4642" s="155"/>
      <c r="Q4642" s="155"/>
      <c r="R4642" s="155"/>
      <c r="S4642" s="155"/>
      <c r="T4642" s="155"/>
      <c r="U4642" s="155"/>
      <c r="V4642" s="155"/>
      <c r="W4642" s="155"/>
      <c r="X4642" s="155"/>
      <c r="Y4642" s="155"/>
      <c r="Z4642" s="155"/>
      <c r="AA4642" s="155"/>
      <c r="AB4642" s="155"/>
      <c r="AC4642" s="155"/>
      <c r="AD4642" s="155"/>
      <c r="AE4642" s="155"/>
      <c r="AF4642" s="155"/>
      <c r="AG4642" s="155"/>
    </row>
    <row r="4643" spans="1:33" x14ac:dyDescent="0.3">
      <c r="A4643" s="155"/>
      <c r="B4643" s="155"/>
      <c r="C4643" s="155"/>
      <c r="D4643" s="155"/>
      <c r="E4643" s="155"/>
      <c r="F4643" s="155"/>
      <c r="G4643" s="155"/>
      <c r="H4643" s="155"/>
      <c r="I4643" s="155"/>
      <c r="J4643" s="155"/>
      <c r="K4643" s="155"/>
      <c r="L4643" s="155"/>
      <c r="M4643" s="155"/>
      <c r="N4643" s="155"/>
      <c r="O4643" s="155"/>
      <c r="P4643" s="155"/>
      <c r="Q4643" s="155"/>
      <c r="R4643" s="155"/>
      <c r="S4643" s="155"/>
      <c r="T4643" s="155"/>
      <c r="U4643" s="155"/>
      <c r="V4643" s="155"/>
      <c r="W4643" s="155"/>
      <c r="X4643" s="155"/>
      <c r="Y4643" s="155"/>
      <c r="Z4643" s="155"/>
      <c r="AA4643" s="155"/>
      <c r="AB4643" s="155"/>
      <c r="AC4643" s="155"/>
      <c r="AD4643" s="155"/>
      <c r="AE4643" s="155"/>
      <c r="AF4643" s="155"/>
      <c r="AG4643" s="155"/>
    </row>
    <row r="4644" spans="1:33" x14ac:dyDescent="0.3">
      <c r="A4644" s="155"/>
      <c r="B4644" s="155"/>
      <c r="C4644" s="155"/>
      <c r="D4644" s="155"/>
      <c r="E4644" s="155"/>
      <c r="F4644" s="155"/>
      <c r="G4644" s="155"/>
      <c r="H4644" s="155"/>
      <c r="I4644" s="155"/>
      <c r="J4644" s="155"/>
      <c r="K4644" s="155"/>
      <c r="L4644" s="155"/>
      <c r="M4644" s="155"/>
      <c r="N4644" s="155"/>
      <c r="O4644" s="155"/>
      <c r="P4644" s="155"/>
      <c r="Q4644" s="155"/>
      <c r="R4644" s="155"/>
      <c r="S4644" s="155"/>
      <c r="T4644" s="155"/>
      <c r="U4644" s="155"/>
      <c r="V4644" s="155"/>
      <c r="W4644" s="155"/>
      <c r="X4644" s="155"/>
      <c r="Y4644" s="155"/>
      <c r="Z4644" s="155"/>
      <c r="AA4644" s="155"/>
      <c r="AB4644" s="155"/>
      <c r="AC4644" s="155"/>
      <c r="AD4644" s="155"/>
      <c r="AE4644" s="155"/>
      <c r="AF4644" s="155"/>
      <c r="AG4644" s="155"/>
    </row>
    <row r="4645" spans="1:33" x14ac:dyDescent="0.3">
      <c r="A4645" s="155"/>
      <c r="B4645" s="155"/>
      <c r="C4645" s="155"/>
      <c r="D4645" s="155"/>
      <c r="E4645" s="155"/>
      <c r="F4645" s="155"/>
      <c r="G4645" s="155"/>
      <c r="H4645" s="155"/>
      <c r="I4645" s="155"/>
      <c r="J4645" s="155"/>
      <c r="K4645" s="155"/>
      <c r="L4645" s="155"/>
      <c r="M4645" s="155"/>
      <c r="N4645" s="155"/>
      <c r="O4645" s="155"/>
      <c r="P4645" s="155"/>
      <c r="Q4645" s="155"/>
      <c r="R4645" s="155"/>
      <c r="S4645" s="155"/>
      <c r="T4645" s="155"/>
      <c r="U4645" s="155"/>
      <c r="V4645" s="155"/>
      <c r="W4645" s="155"/>
      <c r="X4645" s="155"/>
      <c r="Y4645" s="155"/>
      <c r="Z4645" s="155"/>
      <c r="AA4645" s="155"/>
      <c r="AB4645" s="155"/>
      <c r="AC4645" s="155"/>
      <c r="AD4645" s="155"/>
      <c r="AE4645" s="155"/>
      <c r="AF4645" s="155"/>
      <c r="AG4645" s="155"/>
    </row>
    <row r="4646" spans="1:33" x14ac:dyDescent="0.3">
      <c r="A4646" s="155"/>
      <c r="B4646" s="155"/>
      <c r="C4646" s="155"/>
      <c r="D4646" s="155"/>
      <c r="E4646" s="155"/>
      <c r="F4646" s="155"/>
      <c r="G4646" s="155"/>
      <c r="H4646" s="155"/>
      <c r="I4646" s="155"/>
      <c r="J4646" s="155"/>
      <c r="K4646" s="155"/>
      <c r="L4646" s="155"/>
      <c r="M4646" s="155"/>
      <c r="N4646" s="155"/>
      <c r="O4646" s="155"/>
      <c r="P4646" s="155"/>
      <c r="Q4646" s="155"/>
      <c r="R4646" s="155"/>
      <c r="S4646" s="155"/>
      <c r="T4646" s="155"/>
      <c r="U4646" s="155"/>
      <c r="V4646" s="155"/>
      <c r="W4646" s="155"/>
      <c r="X4646" s="155"/>
      <c r="Y4646" s="155"/>
      <c r="Z4646" s="155"/>
      <c r="AA4646" s="155"/>
      <c r="AB4646" s="155"/>
      <c r="AC4646" s="155"/>
      <c r="AD4646" s="155"/>
      <c r="AE4646" s="155"/>
      <c r="AF4646" s="155"/>
      <c r="AG4646" s="155"/>
    </row>
    <row r="4647" spans="1:33" x14ac:dyDescent="0.3">
      <c r="A4647" s="155"/>
      <c r="B4647" s="155"/>
      <c r="C4647" s="155"/>
      <c r="D4647" s="155"/>
      <c r="E4647" s="155"/>
      <c r="F4647" s="155"/>
      <c r="G4647" s="155"/>
      <c r="H4647" s="155"/>
      <c r="I4647" s="155"/>
      <c r="J4647" s="155"/>
      <c r="K4647" s="155"/>
      <c r="L4647" s="155"/>
      <c r="M4647" s="155"/>
      <c r="N4647" s="155"/>
      <c r="O4647" s="155"/>
      <c r="P4647" s="155"/>
      <c r="Q4647" s="155"/>
      <c r="R4647" s="155"/>
      <c r="S4647" s="155"/>
      <c r="T4647" s="155"/>
      <c r="U4647" s="155"/>
      <c r="V4647" s="155"/>
      <c r="W4647" s="155"/>
      <c r="X4647" s="155"/>
      <c r="Y4647" s="155"/>
      <c r="Z4647" s="155"/>
      <c r="AA4647" s="155"/>
      <c r="AB4647" s="155"/>
      <c r="AC4647" s="155"/>
      <c r="AD4647" s="155"/>
      <c r="AE4647" s="155"/>
      <c r="AF4647" s="155"/>
      <c r="AG4647" s="155"/>
    </row>
    <row r="4648" spans="1:33" x14ac:dyDescent="0.3">
      <c r="A4648" s="155"/>
      <c r="B4648" s="155"/>
      <c r="C4648" s="155"/>
      <c r="D4648" s="155"/>
      <c r="E4648" s="155"/>
      <c r="F4648" s="155"/>
      <c r="G4648" s="155"/>
      <c r="H4648" s="155"/>
      <c r="I4648" s="155"/>
      <c r="J4648" s="155"/>
      <c r="K4648" s="155"/>
      <c r="L4648" s="155"/>
      <c r="M4648" s="155"/>
      <c r="N4648" s="155"/>
      <c r="O4648" s="155"/>
      <c r="P4648" s="155"/>
      <c r="Q4648" s="155"/>
      <c r="R4648" s="155"/>
      <c r="S4648" s="155"/>
      <c r="T4648" s="155"/>
      <c r="U4648" s="155"/>
      <c r="V4648" s="155"/>
      <c r="W4648" s="155"/>
      <c r="X4648" s="155"/>
      <c r="Y4648" s="155"/>
      <c r="Z4648" s="155"/>
      <c r="AA4648" s="155"/>
      <c r="AB4648" s="155"/>
      <c r="AC4648" s="155"/>
      <c r="AD4648" s="155"/>
      <c r="AE4648" s="155"/>
      <c r="AF4648" s="155"/>
      <c r="AG4648" s="155"/>
    </row>
    <row r="4649" spans="1:33" x14ac:dyDescent="0.3">
      <c r="A4649" s="155"/>
      <c r="B4649" s="155"/>
      <c r="C4649" s="155"/>
      <c r="D4649" s="155"/>
      <c r="E4649" s="155"/>
      <c r="F4649" s="155"/>
      <c r="G4649" s="155"/>
      <c r="H4649" s="155"/>
      <c r="I4649" s="155"/>
      <c r="J4649" s="155"/>
      <c r="K4649" s="155"/>
      <c r="L4649" s="155"/>
      <c r="M4649" s="155"/>
      <c r="N4649" s="155"/>
      <c r="O4649" s="155"/>
      <c r="P4649" s="155"/>
      <c r="Q4649" s="155"/>
      <c r="R4649" s="155"/>
      <c r="S4649" s="155"/>
      <c r="T4649" s="155"/>
      <c r="U4649" s="155"/>
      <c r="V4649" s="155"/>
      <c r="W4649" s="155"/>
      <c r="X4649" s="155"/>
      <c r="Y4649" s="155"/>
      <c r="Z4649" s="155"/>
      <c r="AA4649" s="155"/>
      <c r="AB4649" s="155"/>
      <c r="AC4649" s="155"/>
      <c r="AD4649" s="155"/>
      <c r="AE4649" s="155"/>
      <c r="AF4649" s="155"/>
      <c r="AG4649" s="155"/>
    </row>
    <row r="4650" spans="1:33" x14ac:dyDescent="0.3">
      <c r="A4650" s="155"/>
      <c r="B4650" s="155"/>
      <c r="C4650" s="155"/>
      <c r="D4650" s="155"/>
      <c r="E4650" s="155"/>
      <c r="F4650" s="155"/>
      <c r="G4650" s="155"/>
      <c r="H4650" s="155"/>
      <c r="I4650" s="155"/>
      <c r="J4650" s="155"/>
      <c r="K4650" s="155"/>
      <c r="L4650" s="155"/>
      <c r="M4650" s="155"/>
      <c r="N4650" s="155"/>
      <c r="O4650" s="155"/>
      <c r="P4650" s="155"/>
      <c r="Q4650" s="155"/>
      <c r="R4650" s="155"/>
      <c r="S4650" s="155"/>
      <c r="T4650" s="155"/>
      <c r="U4650" s="155"/>
      <c r="V4650" s="155"/>
      <c r="W4650" s="155"/>
      <c r="X4650" s="155"/>
      <c r="Y4650" s="155"/>
      <c r="Z4650" s="155"/>
      <c r="AA4650" s="155"/>
      <c r="AB4650" s="155"/>
      <c r="AC4650" s="155"/>
      <c r="AD4650" s="155"/>
      <c r="AE4650" s="155"/>
      <c r="AF4650" s="155"/>
      <c r="AG4650" s="155"/>
    </row>
    <row r="4651" spans="1:33" x14ac:dyDescent="0.3">
      <c r="A4651" s="155"/>
      <c r="B4651" s="155"/>
      <c r="C4651" s="155"/>
      <c r="D4651" s="155"/>
      <c r="E4651" s="155"/>
      <c r="F4651" s="155"/>
      <c r="G4651" s="155"/>
      <c r="H4651" s="155"/>
      <c r="I4651" s="155"/>
      <c r="J4651" s="155"/>
      <c r="K4651" s="155"/>
      <c r="L4651" s="155"/>
      <c r="M4651" s="155"/>
      <c r="N4651" s="155"/>
      <c r="O4651" s="155"/>
      <c r="P4651" s="155"/>
      <c r="Q4651" s="155"/>
      <c r="R4651" s="155"/>
      <c r="S4651" s="155"/>
      <c r="T4651" s="155"/>
      <c r="U4651" s="155"/>
      <c r="V4651" s="155"/>
      <c r="W4651" s="155"/>
      <c r="X4651" s="155"/>
      <c r="Y4651" s="155"/>
      <c r="Z4651" s="155"/>
      <c r="AA4651" s="155"/>
      <c r="AB4651" s="155"/>
      <c r="AC4651" s="155"/>
      <c r="AD4651" s="155"/>
      <c r="AE4651" s="155"/>
      <c r="AF4651" s="155"/>
      <c r="AG4651" s="155"/>
    </row>
    <row r="4652" spans="1:33" x14ac:dyDescent="0.3">
      <c r="A4652" s="155"/>
      <c r="B4652" s="155"/>
      <c r="C4652" s="155"/>
      <c r="D4652" s="155"/>
      <c r="E4652" s="155"/>
      <c r="F4652" s="155"/>
      <c r="G4652" s="155"/>
      <c r="H4652" s="155"/>
      <c r="I4652" s="155"/>
      <c r="J4652" s="155"/>
      <c r="K4652" s="155"/>
      <c r="L4652" s="155"/>
      <c r="M4652" s="155"/>
      <c r="N4652" s="155"/>
      <c r="O4652" s="155"/>
      <c r="P4652" s="155"/>
      <c r="Q4652" s="155"/>
      <c r="R4652" s="155"/>
      <c r="S4652" s="155"/>
      <c r="T4652" s="155"/>
      <c r="U4652" s="155"/>
      <c r="V4652" s="155"/>
      <c r="W4652" s="155"/>
      <c r="X4652" s="155"/>
      <c r="Y4652" s="155"/>
      <c r="Z4652" s="155"/>
      <c r="AA4652" s="155"/>
      <c r="AB4652" s="155"/>
      <c r="AC4652" s="155"/>
      <c r="AD4652" s="155"/>
      <c r="AE4652" s="155"/>
      <c r="AF4652" s="155"/>
      <c r="AG4652" s="155"/>
    </row>
    <row r="4653" spans="1:33" x14ac:dyDescent="0.3">
      <c r="A4653" s="155"/>
      <c r="B4653" s="155"/>
      <c r="C4653" s="155"/>
      <c r="D4653" s="155"/>
      <c r="E4653" s="155"/>
      <c r="F4653" s="155"/>
      <c r="G4653" s="155"/>
      <c r="H4653" s="155"/>
      <c r="I4653" s="155"/>
      <c r="J4653" s="155"/>
      <c r="K4653" s="155"/>
      <c r="L4653" s="155"/>
      <c r="M4653" s="155"/>
      <c r="N4653" s="155"/>
      <c r="O4653" s="155"/>
      <c r="P4653" s="155"/>
      <c r="Q4653" s="155"/>
      <c r="R4653" s="155"/>
      <c r="S4653" s="155"/>
      <c r="T4653" s="155"/>
      <c r="U4653" s="155"/>
      <c r="V4653" s="155"/>
      <c r="W4653" s="155"/>
      <c r="X4653" s="155"/>
      <c r="Y4653" s="155"/>
      <c r="Z4653" s="155"/>
      <c r="AA4653" s="155"/>
      <c r="AB4653" s="155"/>
      <c r="AC4653" s="155"/>
      <c r="AD4653" s="155"/>
      <c r="AE4653" s="155"/>
      <c r="AF4653" s="155"/>
      <c r="AG4653" s="155"/>
    </row>
    <row r="4654" spans="1:33" x14ac:dyDescent="0.3">
      <c r="A4654" s="155"/>
      <c r="B4654" s="155"/>
      <c r="C4654" s="155"/>
      <c r="D4654" s="155"/>
      <c r="E4654" s="155"/>
      <c r="F4654" s="155"/>
      <c r="G4654" s="155"/>
      <c r="H4654" s="155"/>
      <c r="I4654" s="155"/>
      <c r="J4654" s="155"/>
      <c r="K4654" s="155"/>
      <c r="L4654" s="155"/>
      <c r="M4654" s="155"/>
      <c r="N4654" s="155"/>
      <c r="O4654" s="155"/>
      <c r="P4654" s="155"/>
      <c r="Q4654" s="155"/>
      <c r="R4654" s="155"/>
      <c r="S4654" s="155"/>
      <c r="T4654" s="155"/>
      <c r="U4654" s="155"/>
      <c r="V4654" s="155"/>
      <c r="W4654" s="155"/>
      <c r="X4654" s="155"/>
      <c r="Y4654" s="155"/>
      <c r="Z4654" s="155"/>
      <c r="AA4654" s="155"/>
      <c r="AB4654" s="155"/>
      <c r="AC4654" s="155"/>
      <c r="AD4654" s="155"/>
      <c r="AE4654" s="155"/>
      <c r="AF4654" s="155"/>
      <c r="AG4654" s="155"/>
    </row>
    <row r="4655" spans="1:33" x14ac:dyDescent="0.3">
      <c r="A4655" s="155"/>
      <c r="B4655" s="155"/>
      <c r="C4655" s="155"/>
      <c r="D4655" s="155"/>
      <c r="E4655" s="155"/>
      <c r="F4655" s="155"/>
      <c r="G4655" s="155"/>
      <c r="H4655" s="155"/>
      <c r="I4655" s="155"/>
      <c r="J4655" s="155"/>
      <c r="K4655" s="155"/>
      <c r="L4655" s="155"/>
      <c r="M4655" s="155"/>
      <c r="N4655" s="155"/>
      <c r="O4655" s="155"/>
      <c r="P4655" s="155"/>
      <c r="Q4655" s="155"/>
      <c r="R4655" s="155"/>
      <c r="S4655" s="155"/>
      <c r="T4655" s="155"/>
      <c r="U4655" s="155"/>
      <c r="V4655" s="155"/>
      <c r="W4655" s="155"/>
      <c r="X4655" s="155"/>
      <c r="Y4655" s="155"/>
      <c r="Z4655" s="155"/>
      <c r="AA4655" s="155"/>
      <c r="AB4655" s="155"/>
      <c r="AC4655" s="155"/>
      <c r="AD4655" s="155"/>
      <c r="AE4655" s="155"/>
      <c r="AF4655" s="155"/>
      <c r="AG4655" s="155"/>
    </row>
    <row r="4656" spans="1:33" x14ac:dyDescent="0.3">
      <c r="A4656" s="155"/>
      <c r="B4656" s="155"/>
      <c r="C4656" s="155"/>
      <c r="D4656" s="155"/>
      <c r="E4656" s="155"/>
      <c r="F4656" s="155"/>
      <c r="G4656" s="155"/>
      <c r="H4656" s="155"/>
      <c r="I4656" s="155"/>
      <c r="J4656" s="155"/>
      <c r="K4656" s="155"/>
      <c r="L4656" s="155"/>
      <c r="M4656" s="155"/>
      <c r="N4656" s="155"/>
      <c r="O4656" s="155"/>
      <c r="P4656" s="155"/>
      <c r="Q4656" s="155"/>
      <c r="R4656" s="155"/>
      <c r="S4656" s="155"/>
      <c r="T4656" s="155"/>
      <c r="U4656" s="155"/>
      <c r="V4656" s="155"/>
      <c r="W4656" s="155"/>
      <c r="X4656" s="155"/>
      <c r="Y4656" s="155"/>
      <c r="Z4656" s="155"/>
      <c r="AA4656" s="155"/>
      <c r="AB4656" s="155"/>
      <c r="AC4656" s="155"/>
      <c r="AD4656" s="155"/>
      <c r="AE4656" s="155"/>
      <c r="AF4656" s="155"/>
      <c r="AG4656" s="155"/>
    </row>
    <row r="4657" spans="1:33" x14ac:dyDescent="0.3">
      <c r="A4657" s="155"/>
      <c r="B4657" s="155"/>
      <c r="C4657" s="155"/>
      <c r="D4657" s="155"/>
      <c r="E4657" s="155"/>
      <c r="F4657" s="155"/>
      <c r="G4657" s="155"/>
      <c r="H4657" s="155"/>
      <c r="I4657" s="155"/>
      <c r="J4657" s="155"/>
      <c r="K4657" s="155"/>
      <c r="L4657" s="155"/>
      <c r="M4657" s="155"/>
      <c r="N4657" s="155"/>
      <c r="O4657" s="155"/>
      <c r="P4657" s="155"/>
      <c r="Q4657" s="155"/>
      <c r="R4657" s="155"/>
      <c r="S4657" s="155"/>
      <c r="T4657" s="155"/>
      <c r="U4657" s="155"/>
      <c r="V4657" s="155"/>
      <c r="W4657" s="155"/>
      <c r="X4657" s="155"/>
      <c r="Y4657" s="155"/>
      <c r="Z4657" s="155"/>
      <c r="AA4657" s="155"/>
      <c r="AB4657" s="155"/>
      <c r="AC4657" s="155"/>
      <c r="AD4657" s="155"/>
      <c r="AE4657" s="155"/>
      <c r="AF4657" s="155"/>
      <c r="AG4657" s="155"/>
    </row>
    <row r="4658" spans="1:33" x14ac:dyDescent="0.3">
      <c r="A4658" s="155"/>
      <c r="B4658" s="155"/>
      <c r="C4658" s="155"/>
      <c r="D4658" s="155"/>
      <c r="E4658" s="155"/>
      <c r="F4658" s="155"/>
      <c r="G4658" s="155"/>
      <c r="H4658" s="155"/>
      <c r="I4658" s="155"/>
      <c r="J4658" s="155"/>
      <c r="K4658" s="155"/>
      <c r="L4658" s="155"/>
      <c r="M4658" s="155"/>
      <c r="N4658" s="155"/>
      <c r="O4658" s="155"/>
      <c r="P4658" s="155"/>
      <c r="Q4658" s="155"/>
      <c r="R4658" s="155"/>
      <c r="S4658" s="155"/>
      <c r="T4658" s="155"/>
      <c r="U4658" s="155"/>
      <c r="V4658" s="155"/>
      <c r="W4658" s="155"/>
      <c r="X4658" s="155"/>
      <c r="Y4658" s="155"/>
      <c r="Z4658" s="155"/>
      <c r="AA4658" s="155"/>
      <c r="AB4658" s="155"/>
      <c r="AC4658" s="155"/>
      <c r="AD4658" s="155"/>
      <c r="AE4658" s="155"/>
      <c r="AF4658" s="155"/>
      <c r="AG4658" s="155"/>
    </row>
    <row r="4659" spans="1:33" x14ac:dyDescent="0.3">
      <c r="A4659" s="155"/>
      <c r="B4659" s="155"/>
      <c r="C4659" s="155"/>
      <c r="D4659" s="155"/>
      <c r="E4659" s="155"/>
      <c r="F4659" s="155"/>
      <c r="G4659" s="155"/>
      <c r="H4659" s="155"/>
      <c r="I4659" s="155"/>
      <c r="J4659" s="155"/>
      <c r="K4659" s="155"/>
      <c r="L4659" s="155"/>
      <c r="M4659" s="155"/>
      <c r="N4659" s="155"/>
      <c r="O4659" s="155"/>
      <c r="P4659" s="155"/>
      <c r="Q4659" s="155"/>
      <c r="R4659" s="155"/>
      <c r="S4659" s="155"/>
      <c r="T4659" s="155"/>
      <c r="U4659" s="155"/>
      <c r="V4659" s="155"/>
      <c r="W4659" s="155"/>
      <c r="X4659" s="155"/>
      <c r="Y4659" s="155"/>
      <c r="Z4659" s="155"/>
      <c r="AA4659" s="155"/>
      <c r="AB4659" s="155"/>
      <c r="AC4659" s="155"/>
      <c r="AD4659" s="155"/>
      <c r="AE4659" s="155"/>
      <c r="AF4659" s="155"/>
      <c r="AG4659" s="155"/>
    </row>
    <row r="4660" spans="1:33" x14ac:dyDescent="0.3">
      <c r="A4660" s="155"/>
      <c r="B4660" s="155"/>
      <c r="C4660" s="155"/>
      <c r="D4660" s="155"/>
      <c r="E4660" s="155"/>
      <c r="F4660" s="155"/>
      <c r="G4660" s="155"/>
      <c r="H4660" s="155"/>
      <c r="I4660" s="155"/>
      <c r="J4660" s="155"/>
      <c r="K4660" s="155"/>
      <c r="L4660" s="155"/>
      <c r="M4660" s="155"/>
      <c r="N4660" s="155"/>
      <c r="O4660" s="155"/>
      <c r="P4660" s="155"/>
      <c r="Q4660" s="155"/>
      <c r="R4660" s="155"/>
      <c r="S4660" s="155"/>
      <c r="T4660" s="155"/>
      <c r="U4660" s="155"/>
      <c r="V4660" s="155"/>
      <c r="W4660" s="155"/>
      <c r="X4660" s="155"/>
      <c r="Y4660" s="155"/>
      <c r="Z4660" s="155"/>
      <c r="AA4660" s="155"/>
      <c r="AB4660" s="155"/>
      <c r="AC4660" s="155"/>
      <c r="AD4660" s="155"/>
      <c r="AE4660" s="155"/>
      <c r="AF4660" s="155"/>
      <c r="AG4660" s="155"/>
    </row>
    <row r="4661" spans="1:33" x14ac:dyDescent="0.3">
      <c r="A4661" s="155"/>
      <c r="B4661" s="155"/>
      <c r="C4661" s="155"/>
      <c r="D4661" s="155"/>
      <c r="E4661" s="155"/>
      <c r="F4661" s="155"/>
      <c r="G4661" s="155"/>
      <c r="H4661" s="155"/>
      <c r="I4661" s="155"/>
      <c r="J4661" s="155"/>
      <c r="K4661" s="155"/>
      <c r="L4661" s="155"/>
      <c r="M4661" s="155"/>
      <c r="N4661" s="155"/>
      <c r="O4661" s="155"/>
      <c r="P4661" s="155"/>
      <c r="Q4661" s="155"/>
      <c r="R4661" s="155"/>
      <c r="S4661" s="155"/>
      <c r="T4661" s="155"/>
      <c r="U4661" s="155"/>
      <c r="V4661" s="155"/>
      <c r="W4661" s="155"/>
      <c r="X4661" s="155"/>
      <c r="Y4661" s="155"/>
      <c r="Z4661" s="155"/>
      <c r="AA4661" s="155"/>
      <c r="AB4661" s="155"/>
      <c r="AC4661" s="155"/>
      <c r="AD4661" s="155"/>
      <c r="AE4661" s="155"/>
      <c r="AF4661" s="155"/>
      <c r="AG4661" s="155"/>
    </row>
    <row r="4662" spans="1:33" x14ac:dyDescent="0.3">
      <c r="A4662" s="155"/>
      <c r="B4662" s="155"/>
      <c r="C4662" s="155"/>
      <c r="D4662" s="155"/>
      <c r="E4662" s="155"/>
      <c r="F4662" s="155"/>
      <c r="G4662" s="155"/>
      <c r="H4662" s="155"/>
      <c r="I4662" s="155"/>
      <c r="J4662" s="155"/>
      <c r="K4662" s="155"/>
      <c r="L4662" s="155"/>
      <c r="M4662" s="155"/>
      <c r="N4662" s="155"/>
      <c r="O4662" s="155"/>
      <c r="P4662" s="155"/>
      <c r="Q4662" s="155"/>
      <c r="R4662" s="155"/>
      <c r="S4662" s="155"/>
      <c r="T4662" s="155"/>
      <c r="U4662" s="155"/>
      <c r="V4662" s="155"/>
      <c r="W4662" s="155"/>
      <c r="X4662" s="155"/>
      <c r="Y4662" s="155"/>
      <c r="Z4662" s="155"/>
      <c r="AA4662" s="155"/>
      <c r="AB4662" s="155"/>
      <c r="AC4662" s="155"/>
      <c r="AD4662" s="155"/>
      <c r="AE4662" s="155"/>
      <c r="AF4662" s="155"/>
      <c r="AG4662" s="155"/>
    </row>
    <row r="4663" spans="1:33" x14ac:dyDescent="0.3">
      <c r="A4663" s="155"/>
      <c r="B4663" s="155"/>
      <c r="C4663" s="155"/>
      <c r="D4663" s="155"/>
      <c r="E4663" s="155"/>
      <c r="F4663" s="155"/>
      <c r="G4663" s="155"/>
      <c r="H4663" s="155"/>
      <c r="I4663" s="155"/>
      <c r="J4663" s="155"/>
      <c r="K4663" s="155"/>
      <c r="L4663" s="155"/>
      <c r="M4663" s="155"/>
      <c r="N4663" s="155"/>
      <c r="O4663" s="155"/>
      <c r="P4663" s="155"/>
      <c r="Q4663" s="155"/>
      <c r="R4663" s="155"/>
      <c r="S4663" s="155"/>
      <c r="T4663" s="155"/>
      <c r="U4663" s="155"/>
      <c r="V4663" s="155"/>
      <c r="W4663" s="155"/>
      <c r="X4663" s="155"/>
      <c r="Y4663" s="155"/>
      <c r="Z4663" s="155"/>
      <c r="AA4663" s="155"/>
      <c r="AB4663" s="155"/>
      <c r="AC4663" s="155"/>
      <c r="AD4663" s="155"/>
      <c r="AE4663" s="155"/>
      <c r="AF4663" s="155"/>
      <c r="AG4663" s="155"/>
    </row>
    <row r="4664" spans="1:33" x14ac:dyDescent="0.3">
      <c r="A4664" s="155"/>
      <c r="B4664" s="155"/>
      <c r="C4664" s="155"/>
      <c r="D4664" s="155"/>
      <c r="E4664" s="155"/>
      <c r="F4664" s="155"/>
      <c r="G4664" s="155"/>
      <c r="H4664" s="155"/>
      <c r="I4664" s="155"/>
      <c r="J4664" s="155"/>
      <c r="K4664" s="155"/>
      <c r="L4664" s="155"/>
      <c r="M4664" s="155"/>
      <c r="N4664" s="155"/>
      <c r="O4664" s="155"/>
      <c r="P4664" s="155"/>
      <c r="Q4664" s="155"/>
      <c r="R4664" s="155"/>
      <c r="S4664" s="155"/>
      <c r="T4664" s="155"/>
      <c r="U4664" s="155"/>
      <c r="V4664" s="155"/>
      <c r="W4664" s="155"/>
      <c r="X4664" s="155"/>
      <c r="Y4664" s="155"/>
      <c r="Z4664" s="155"/>
      <c r="AA4664" s="155"/>
      <c r="AB4664" s="155"/>
      <c r="AC4664" s="155"/>
      <c r="AD4664" s="155"/>
      <c r="AE4664" s="155"/>
      <c r="AF4664" s="155"/>
      <c r="AG4664" s="155"/>
    </row>
    <row r="4665" spans="1:33" x14ac:dyDescent="0.3">
      <c r="A4665" s="155"/>
      <c r="B4665" s="155"/>
      <c r="C4665" s="155"/>
      <c r="D4665" s="155"/>
      <c r="E4665" s="155"/>
      <c r="F4665" s="155"/>
      <c r="G4665" s="155"/>
      <c r="H4665" s="155"/>
      <c r="I4665" s="155"/>
      <c r="J4665" s="155"/>
      <c r="K4665" s="155"/>
      <c r="L4665" s="155"/>
      <c r="M4665" s="155"/>
      <c r="N4665" s="155"/>
      <c r="O4665" s="155"/>
      <c r="P4665" s="155"/>
      <c r="Q4665" s="155"/>
      <c r="R4665" s="155"/>
      <c r="S4665" s="155"/>
      <c r="T4665" s="155"/>
      <c r="U4665" s="155"/>
      <c r="V4665" s="155"/>
      <c r="W4665" s="155"/>
      <c r="X4665" s="155"/>
      <c r="Y4665" s="155"/>
      <c r="Z4665" s="155"/>
      <c r="AA4665" s="155"/>
      <c r="AB4665" s="155"/>
      <c r="AC4665" s="155"/>
      <c r="AD4665" s="155"/>
      <c r="AE4665" s="155"/>
      <c r="AF4665" s="155"/>
      <c r="AG4665" s="155"/>
    </row>
    <row r="4666" spans="1:33" x14ac:dyDescent="0.3">
      <c r="A4666" s="155"/>
      <c r="B4666" s="155"/>
      <c r="C4666" s="155"/>
      <c r="D4666" s="155"/>
      <c r="E4666" s="155"/>
      <c r="F4666" s="155"/>
      <c r="G4666" s="155"/>
      <c r="H4666" s="155"/>
      <c r="I4666" s="155"/>
      <c r="J4666" s="155"/>
      <c r="K4666" s="155"/>
      <c r="L4666" s="155"/>
      <c r="M4666" s="155"/>
      <c r="N4666" s="155"/>
      <c r="O4666" s="155"/>
      <c r="P4666" s="155"/>
      <c r="Q4666" s="155"/>
      <c r="R4666" s="155"/>
      <c r="S4666" s="155"/>
      <c r="T4666" s="155"/>
      <c r="U4666" s="155"/>
      <c r="V4666" s="155"/>
      <c r="W4666" s="155"/>
      <c r="X4666" s="155"/>
      <c r="Y4666" s="155"/>
      <c r="Z4666" s="155"/>
      <c r="AA4666" s="155"/>
      <c r="AB4666" s="155"/>
      <c r="AC4666" s="155"/>
      <c r="AD4666" s="155"/>
      <c r="AE4666" s="155"/>
      <c r="AF4666" s="155"/>
      <c r="AG4666" s="155"/>
    </row>
    <row r="4667" spans="1:33" x14ac:dyDescent="0.3">
      <c r="A4667" s="155"/>
      <c r="B4667" s="155"/>
      <c r="C4667" s="155"/>
      <c r="D4667" s="155"/>
      <c r="E4667" s="155"/>
      <c r="F4667" s="155"/>
      <c r="G4667" s="155"/>
      <c r="H4667" s="155"/>
      <c r="I4667" s="155"/>
      <c r="J4667" s="155"/>
      <c r="K4667" s="155"/>
      <c r="L4667" s="155"/>
      <c r="M4667" s="155"/>
      <c r="N4667" s="155"/>
      <c r="O4667" s="155"/>
      <c r="P4667" s="155"/>
      <c r="Q4667" s="155"/>
      <c r="R4667" s="155"/>
      <c r="S4667" s="155"/>
      <c r="T4667" s="155"/>
      <c r="U4667" s="155"/>
      <c r="V4667" s="155"/>
      <c r="W4667" s="155"/>
      <c r="X4667" s="155"/>
      <c r="Y4667" s="155"/>
      <c r="Z4667" s="155"/>
      <c r="AA4667" s="155"/>
      <c r="AB4667" s="155"/>
      <c r="AC4667" s="155"/>
      <c r="AD4667" s="155"/>
      <c r="AE4667" s="155"/>
      <c r="AF4667" s="155"/>
      <c r="AG4667" s="155"/>
    </row>
    <row r="4668" spans="1:33" x14ac:dyDescent="0.3">
      <c r="A4668" s="155"/>
      <c r="B4668" s="155"/>
      <c r="C4668" s="155"/>
      <c r="D4668" s="155"/>
      <c r="E4668" s="155"/>
      <c r="F4668" s="155"/>
      <c r="G4668" s="155"/>
      <c r="H4668" s="155"/>
      <c r="I4668" s="155"/>
      <c r="J4668" s="155"/>
      <c r="K4668" s="155"/>
      <c r="L4668" s="155"/>
      <c r="M4668" s="155"/>
      <c r="N4668" s="155"/>
      <c r="O4668" s="155"/>
      <c r="P4668" s="155"/>
      <c r="Q4668" s="155"/>
      <c r="R4668" s="155"/>
      <c r="S4668" s="155"/>
      <c r="T4668" s="155"/>
      <c r="U4668" s="155"/>
      <c r="V4668" s="155"/>
      <c r="W4668" s="155"/>
      <c r="X4668" s="155"/>
      <c r="Y4668" s="155"/>
      <c r="Z4668" s="155"/>
      <c r="AA4668" s="155"/>
      <c r="AB4668" s="155"/>
      <c r="AC4668" s="155"/>
      <c r="AD4668" s="155"/>
      <c r="AE4668" s="155"/>
      <c r="AF4668" s="155"/>
      <c r="AG4668" s="155"/>
    </row>
    <row r="4669" spans="1:33" x14ac:dyDescent="0.3">
      <c r="A4669" s="155"/>
      <c r="B4669" s="155"/>
      <c r="C4669" s="155"/>
      <c r="D4669" s="155"/>
      <c r="E4669" s="155"/>
      <c r="F4669" s="155"/>
      <c r="G4669" s="155"/>
      <c r="H4669" s="155"/>
      <c r="I4669" s="155"/>
      <c r="J4669" s="155"/>
      <c r="K4669" s="155"/>
      <c r="L4669" s="155"/>
      <c r="M4669" s="155"/>
      <c r="N4669" s="155"/>
      <c r="O4669" s="155"/>
      <c r="P4669" s="155"/>
      <c r="Q4669" s="155"/>
      <c r="R4669" s="155"/>
      <c r="S4669" s="155"/>
      <c r="T4669" s="155"/>
      <c r="U4669" s="155"/>
      <c r="V4669" s="155"/>
      <c r="W4669" s="155"/>
      <c r="X4669" s="155"/>
      <c r="Y4669" s="155"/>
      <c r="Z4669" s="155"/>
      <c r="AA4669" s="155"/>
      <c r="AB4669" s="155"/>
      <c r="AC4669" s="155"/>
      <c r="AD4669" s="155"/>
      <c r="AE4669" s="155"/>
      <c r="AF4669" s="155"/>
      <c r="AG4669" s="155"/>
    </row>
    <row r="4670" spans="1:33" x14ac:dyDescent="0.3">
      <c r="A4670" s="155"/>
      <c r="B4670" s="155"/>
      <c r="C4670" s="155"/>
      <c r="D4670" s="155"/>
      <c r="E4670" s="155"/>
      <c r="F4670" s="155"/>
      <c r="G4670" s="155"/>
      <c r="H4670" s="155"/>
      <c r="I4670" s="155"/>
      <c r="J4670" s="155"/>
      <c r="K4670" s="155"/>
      <c r="L4670" s="155"/>
      <c r="M4670" s="155"/>
      <c r="N4670" s="155"/>
      <c r="O4670" s="155"/>
      <c r="P4670" s="155"/>
      <c r="Q4670" s="155"/>
      <c r="R4670" s="155"/>
      <c r="S4670" s="155"/>
      <c r="T4670" s="155"/>
      <c r="U4670" s="155"/>
      <c r="V4670" s="155"/>
      <c r="W4670" s="155"/>
      <c r="X4670" s="155"/>
      <c r="Y4670" s="155"/>
      <c r="Z4670" s="155"/>
      <c r="AA4670" s="155"/>
      <c r="AB4670" s="155"/>
      <c r="AC4670" s="155"/>
      <c r="AD4670" s="155"/>
      <c r="AE4670" s="155"/>
      <c r="AF4670" s="155"/>
      <c r="AG4670" s="155"/>
    </row>
    <row r="4671" spans="1:33" x14ac:dyDescent="0.3">
      <c r="A4671" s="155"/>
      <c r="B4671" s="155"/>
      <c r="C4671" s="155"/>
      <c r="D4671" s="155"/>
      <c r="E4671" s="155"/>
      <c r="F4671" s="155"/>
      <c r="G4671" s="155"/>
      <c r="H4671" s="155"/>
      <c r="I4671" s="155"/>
      <c r="J4671" s="155"/>
      <c r="K4671" s="155"/>
      <c r="L4671" s="155"/>
      <c r="M4671" s="155"/>
      <c r="N4671" s="155"/>
      <c r="O4671" s="155"/>
      <c r="P4671" s="155"/>
      <c r="Q4671" s="155"/>
      <c r="R4671" s="155"/>
      <c r="S4671" s="155"/>
      <c r="T4671" s="155"/>
      <c r="U4671" s="155"/>
      <c r="V4671" s="155"/>
      <c r="W4671" s="155"/>
      <c r="X4671" s="155"/>
      <c r="Y4671" s="155"/>
      <c r="Z4671" s="155"/>
      <c r="AA4671" s="155"/>
      <c r="AB4671" s="155"/>
      <c r="AC4671" s="155"/>
      <c r="AD4671" s="155"/>
      <c r="AE4671" s="155"/>
      <c r="AF4671" s="155"/>
      <c r="AG4671" s="155"/>
    </row>
    <row r="4672" spans="1:33" x14ac:dyDescent="0.3">
      <c r="A4672" s="155"/>
      <c r="B4672" s="155"/>
      <c r="C4672" s="155"/>
      <c r="D4672" s="155"/>
      <c r="E4672" s="155"/>
      <c r="F4672" s="155"/>
      <c r="G4672" s="155"/>
      <c r="H4672" s="155"/>
      <c r="I4672" s="155"/>
      <c r="J4672" s="155"/>
      <c r="K4672" s="155"/>
      <c r="L4672" s="155"/>
      <c r="M4672" s="155"/>
      <c r="N4672" s="155"/>
      <c r="O4672" s="155"/>
      <c r="P4672" s="155"/>
      <c r="Q4672" s="155"/>
      <c r="R4672" s="155"/>
      <c r="S4672" s="155"/>
      <c r="T4672" s="155"/>
      <c r="U4672" s="155"/>
      <c r="V4672" s="155"/>
      <c r="W4672" s="155"/>
      <c r="X4672" s="155"/>
      <c r="Y4672" s="155"/>
      <c r="Z4672" s="155"/>
      <c r="AA4672" s="155"/>
      <c r="AB4672" s="155"/>
      <c r="AC4672" s="155"/>
      <c r="AD4672" s="155"/>
      <c r="AE4672" s="155"/>
      <c r="AF4672" s="155"/>
      <c r="AG4672" s="155"/>
    </row>
    <row r="4673" spans="1:33" x14ac:dyDescent="0.3">
      <c r="A4673" s="155"/>
      <c r="B4673" s="155"/>
      <c r="C4673" s="155"/>
      <c r="D4673" s="155"/>
      <c r="E4673" s="155"/>
      <c r="F4673" s="155"/>
      <c r="G4673" s="155"/>
      <c r="H4673" s="155"/>
      <c r="I4673" s="155"/>
      <c r="J4673" s="155"/>
      <c r="K4673" s="155"/>
      <c r="L4673" s="155"/>
      <c r="M4673" s="155"/>
      <c r="N4673" s="155"/>
      <c r="O4673" s="155"/>
      <c r="P4673" s="155"/>
      <c r="Q4673" s="155"/>
      <c r="R4673" s="155"/>
      <c r="S4673" s="155"/>
      <c r="T4673" s="155"/>
      <c r="U4673" s="155"/>
      <c r="V4673" s="155"/>
      <c r="W4673" s="155"/>
      <c r="X4673" s="155"/>
      <c r="Y4673" s="155"/>
      <c r="Z4673" s="155"/>
      <c r="AA4673" s="155"/>
      <c r="AB4673" s="155"/>
      <c r="AC4673" s="155"/>
      <c r="AD4673" s="155"/>
      <c r="AE4673" s="155"/>
      <c r="AF4673" s="155"/>
      <c r="AG4673" s="155"/>
    </row>
    <row r="4674" spans="1:33" x14ac:dyDescent="0.3">
      <c r="A4674" s="155"/>
      <c r="B4674" s="155"/>
      <c r="C4674" s="155"/>
      <c r="D4674" s="155"/>
      <c r="E4674" s="155"/>
      <c r="F4674" s="155"/>
      <c r="G4674" s="155"/>
      <c r="H4674" s="155"/>
      <c r="I4674" s="155"/>
      <c r="J4674" s="155"/>
      <c r="K4674" s="155"/>
      <c r="L4674" s="155"/>
      <c r="M4674" s="155"/>
      <c r="N4674" s="155"/>
      <c r="O4674" s="155"/>
      <c r="P4674" s="155"/>
      <c r="Q4674" s="155"/>
      <c r="R4674" s="155"/>
      <c r="S4674" s="155"/>
      <c r="T4674" s="155"/>
      <c r="U4674" s="155"/>
      <c r="V4674" s="155"/>
      <c r="W4674" s="155"/>
      <c r="X4674" s="155"/>
      <c r="Y4674" s="155"/>
      <c r="Z4674" s="155"/>
      <c r="AA4674" s="155"/>
      <c r="AB4674" s="155"/>
      <c r="AC4674" s="155"/>
      <c r="AD4674" s="155"/>
      <c r="AE4674" s="155"/>
      <c r="AF4674" s="155"/>
      <c r="AG4674" s="155"/>
    </row>
    <row r="4675" spans="1:33" x14ac:dyDescent="0.3">
      <c r="A4675" s="155"/>
      <c r="B4675" s="155"/>
      <c r="C4675" s="155"/>
      <c r="D4675" s="155"/>
      <c r="E4675" s="155"/>
      <c r="F4675" s="155"/>
      <c r="G4675" s="155"/>
      <c r="H4675" s="155"/>
      <c r="I4675" s="155"/>
      <c r="J4675" s="155"/>
      <c r="K4675" s="155"/>
      <c r="L4675" s="155"/>
      <c r="M4675" s="155"/>
      <c r="N4675" s="155"/>
      <c r="O4675" s="155"/>
      <c r="P4675" s="155"/>
      <c r="Q4675" s="155"/>
      <c r="R4675" s="155"/>
      <c r="S4675" s="155"/>
      <c r="T4675" s="155"/>
      <c r="U4675" s="155"/>
      <c r="V4675" s="155"/>
      <c r="W4675" s="155"/>
      <c r="X4675" s="155"/>
      <c r="Y4675" s="155"/>
      <c r="Z4675" s="155"/>
      <c r="AA4675" s="155"/>
      <c r="AB4675" s="155"/>
      <c r="AC4675" s="155"/>
      <c r="AD4675" s="155"/>
      <c r="AE4675" s="155"/>
      <c r="AF4675" s="155"/>
      <c r="AG4675" s="155"/>
    </row>
    <row r="4676" spans="1:33" x14ac:dyDescent="0.3">
      <c r="A4676" s="155"/>
      <c r="B4676" s="155"/>
      <c r="C4676" s="155"/>
      <c r="D4676" s="155"/>
      <c r="E4676" s="155"/>
      <c r="F4676" s="155"/>
      <c r="G4676" s="155"/>
      <c r="H4676" s="155"/>
      <c r="I4676" s="155"/>
      <c r="J4676" s="155"/>
      <c r="K4676" s="155"/>
      <c r="L4676" s="155"/>
      <c r="M4676" s="155"/>
      <c r="N4676" s="155"/>
      <c r="O4676" s="155"/>
      <c r="P4676" s="155"/>
      <c r="Q4676" s="155"/>
      <c r="R4676" s="155"/>
      <c r="S4676" s="155"/>
      <c r="T4676" s="155"/>
      <c r="U4676" s="155"/>
      <c r="V4676" s="155"/>
      <c r="W4676" s="155"/>
      <c r="X4676" s="155"/>
      <c r="Y4676" s="155"/>
      <c r="Z4676" s="155"/>
      <c r="AA4676" s="155"/>
      <c r="AB4676" s="155"/>
      <c r="AC4676" s="155"/>
      <c r="AD4676" s="155"/>
      <c r="AE4676" s="155"/>
      <c r="AF4676" s="155"/>
      <c r="AG4676" s="155"/>
    </row>
    <row r="4677" spans="1:33" x14ac:dyDescent="0.3">
      <c r="A4677" s="155"/>
      <c r="B4677" s="155"/>
      <c r="C4677" s="155"/>
      <c r="D4677" s="155"/>
      <c r="E4677" s="155"/>
      <c r="F4677" s="155"/>
      <c r="G4677" s="155"/>
      <c r="H4677" s="155"/>
      <c r="I4677" s="155"/>
      <c r="J4677" s="155"/>
      <c r="K4677" s="155"/>
      <c r="L4677" s="155"/>
      <c r="M4677" s="155"/>
      <c r="N4677" s="155"/>
      <c r="O4677" s="155"/>
      <c r="P4677" s="155"/>
      <c r="Q4677" s="155"/>
      <c r="R4677" s="155"/>
      <c r="S4677" s="155"/>
      <c r="T4677" s="155"/>
      <c r="U4677" s="155"/>
      <c r="V4677" s="155"/>
      <c r="W4677" s="155"/>
      <c r="X4677" s="155"/>
      <c r="Y4677" s="155"/>
      <c r="Z4677" s="155"/>
      <c r="AA4677" s="155"/>
      <c r="AB4677" s="155"/>
      <c r="AC4677" s="155"/>
      <c r="AD4677" s="155"/>
      <c r="AE4677" s="155"/>
      <c r="AF4677" s="155"/>
      <c r="AG4677" s="155"/>
    </row>
    <row r="4678" spans="1:33" x14ac:dyDescent="0.3">
      <c r="A4678" s="155"/>
      <c r="B4678" s="155"/>
      <c r="C4678" s="155"/>
      <c r="D4678" s="155"/>
      <c r="E4678" s="155"/>
      <c r="F4678" s="155"/>
      <c r="G4678" s="155"/>
      <c r="H4678" s="155"/>
      <c r="I4678" s="155"/>
      <c r="J4678" s="155"/>
      <c r="K4678" s="155"/>
      <c r="L4678" s="155"/>
      <c r="M4678" s="155"/>
      <c r="N4678" s="155"/>
      <c r="O4678" s="155"/>
      <c r="P4678" s="155"/>
      <c r="Q4678" s="155"/>
      <c r="R4678" s="155"/>
      <c r="S4678" s="155"/>
      <c r="T4678" s="155"/>
      <c r="U4678" s="155"/>
      <c r="V4678" s="155"/>
      <c r="W4678" s="155"/>
      <c r="X4678" s="155"/>
      <c r="Y4678" s="155"/>
      <c r="Z4678" s="155"/>
      <c r="AA4678" s="155"/>
      <c r="AB4678" s="155"/>
      <c r="AC4678" s="155"/>
      <c r="AD4678" s="155"/>
      <c r="AE4678" s="155"/>
      <c r="AF4678" s="155"/>
      <c r="AG4678" s="155"/>
    </row>
    <row r="4679" spans="1:33" x14ac:dyDescent="0.3">
      <c r="A4679" s="155"/>
      <c r="B4679" s="155"/>
      <c r="C4679" s="155"/>
      <c r="D4679" s="155"/>
      <c r="E4679" s="155"/>
      <c r="F4679" s="155"/>
      <c r="G4679" s="155"/>
      <c r="H4679" s="155"/>
      <c r="I4679" s="155"/>
      <c r="J4679" s="155"/>
      <c r="K4679" s="155"/>
      <c r="L4679" s="155"/>
      <c r="M4679" s="155"/>
      <c r="N4679" s="155"/>
      <c r="O4679" s="155"/>
      <c r="P4679" s="155"/>
      <c r="Q4679" s="155"/>
      <c r="R4679" s="155"/>
      <c r="S4679" s="155"/>
      <c r="T4679" s="155"/>
      <c r="U4679" s="155"/>
      <c r="V4679" s="155"/>
      <c r="W4679" s="155"/>
      <c r="X4679" s="155"/>
      <c r="Y4679" s="155"/>
      <c r="Z4679" s="155"/>
      <c r="AA4679" s="155"/>
      <c r="AB4679" s="155"/>
      <c r="AC4679" s="155"/>
      <c r="AD4679" s="155"/>
      <c r="AE4679" s="155"/>
      <c r="AF4679" s="155"/>
      <c r="AG4679" s="155"/>
    </row>
    <row r="4680" spans="1:33" x14ac:dyDescent="0.3">
      <c r="A4680" s="155"/>
      <c r="B4680" s="155"/>
      <c r="C4680" s="155"/>
      <c r="D4680" s="155"/>
      <c r="E4680" s="155"/>
      <c r="F4680" s="155"/>
      <c r="G4680" s="155"/>
      <c r="H4680" s="155"/>
      <c r="I4680" s="155"/>
      <c r="J4680" s="155"/>
      <c r="K4680" s="155"/>
      <c r="L4680" s="155"/>
      <c r="M4680" s="155"/>
      <c r="N4680" s="155"/>
      <c r="O4680" s="155"/>
      <c r="P4680" s="155"/>
      <c r="Q4680" s="155"/>
      <c r="R4680" s="155"/>
      <c r="S4680" s="155"/>
      <c r="T4680" s="155"/>
      <c r="U4680" s="155"/>
      <c r="V4680" s="155"/>
      <c r="W4680" s="155"/>
      <c r="X4680" s="155"/>
      <c r="Y4680" s="155"/>
      <c r="Z4680" s="155"/>
      <c r="AA4680" s="155"/>
      <c r="AB4680" s="155"/>
      <c r="AC4680" s="155"/>
      <c r="AD4680" s="155"/>
      <c r="AE4680" s="155"/>
      <c r="AF4680" s="155"/>
      <c r="AG4680" s="155"/>
    </row>
    <row r="4681" spans="1:33" x14ac:dyDescent="0.3">
      <c r="A4681" s="155"/>
      <c r="B4681" s="155"/>
      <c r="C4681" s="155"/>
      <c r="D4681" s="155"/>
      <c r="E4681" s="155"/>
      <c r="F4681" s="155"/>
      <c r="G4681" s="155"/>
      <c r="H4681" s="155"/>
      <c r="I4681" s="155"/>
      <c r="J4681" s="155"/>
      <c r="K4681" s="155"/>
      <c r="L4681" s="155"/>
      <c r="M4681" s="155"/>
      <c r="N4681" s="155"/>
      <c r="O4681" s="155"/>
      <c r="P4681" s="155"/>
      <c r="Q4681" s="155"/>
      <c r="R4681" s="155"/>
      <c r="S4681" s="155"/>
      <c r="T4681" s="155"/>
      <c r="U4681" s="155"/>
      <c r="V4681" s="155"/>
      <c r="W4681" s="155"/>
      <c r="X4681" s="155"/>
      <c r="Y4681" s="155"/>
      <c r="Z4681" s="155"/>
      <c r="AA4681" s="155"/>
      <c r="AB4681" s="155"/>
      <c r="AC4681" s="155"/>
      <c r="AD4681" s="155"/>
      <c r="AE4681" s="155"/>
      <c r="AF4681" s="155"/>
      <c r="AG4681" s="155"/>
    </row>
    <row r="4682" spans="1:33" x14ac:dyDescent="0.3">
      <c r="A4682" s="155"/>
      <c r="B4682" s="155"/>
      <c r="C4682" s="155"/>
      <c r="D4682" s="155"/>
      <c r="E4682" s="155"/>
      <c r="F4682" s="155"/>
      <c r="G4682" s="155"/>
      <c r="H4682" s="155"/>
      <c r="I4682" s="155"/>
      <c r="J4682" s="155"/>
      <c r="K4682" s="155"/>
      <c r="L4682" s="155"/>
      <c r="M4682" s="155"/>
      <c r="N4682" s="155"/>
      <c r="O4682" s="155"/>
      <c r="P4682" s="155"/>
      <c r="Q4682" s="155"/>
      <c r="R4682" s="155"/>
      <c r="S4682" s="155"/>
      <c r="T4682" s="155"/>
      <c r="U4682" s="155"/>
      <c r="V4682" s="155"/>
      <c r="W4682" s="155"/>
      <c r="X4682" s="155"/>
      <c r="Y4682" s="155"/>
      <c r="Z4682" s="155"/>
      <c r="AA4682" s="155"/>
      <c r="AB4682" s="155"/>
      <c r="AC4682" s="155"/>
      <c r="AD4682" s="155"/>
      <c r="AE4682" s="155"/>
      <c r="AF4682" s="155"/>
      <c r="AG4682" s="155"/>
    </row>
    <row r="4683" spans="1:33" x14ac:dyDescent="0.3">
      <c r="A4683" s="155"/>
      <c r="B4683" s="155"/>
      <c r="C4683" s="155"/>
      <c r="D4683" s="155"/>
      <c r="E4683" s="155"/>
      <c r="F4683" s="155"/>
      <c r="G4683" s="155"/>
      <c r="H4683" s="155"/>
      <c r="I4683" s="155"/>
      <c r="J4683" s="155"/>
      <c r="K4683" s="155"/>
      <c r="L4683" s="155"/>
      <c r="M4683" s="155"/>
      <c r="N4683" s="155"/>
      <c r="O4683" s="155"/>
      <c r="P4683" s="155"/>
      <c r="Q4683" s="155"/>
      <c r="R4683" s="155"/>
      <c r="S4683" s="155"/>
      <c r="T4683" s="155"/>
      <c r="U4683" s="155"/>
      <c r="V4683" s="155"/>
      <c r="W4683" s="155"/>
      <c r="X4683" s="155"/>
      <c r="Y4683" s="155"/>
      <c r="Z4683" s="155"/>
      <c r="AA4683" s="155"/>
      <c r="AB4683" s="155"/>
      <c r="AC4683" s="155"/>
      <c r="AD4683" s="155"/>
      <c r="AE4683" s="155"/>
      <c r="AF4683" s="155"/>
      <c r="AG4683" s="155"/>
    </row>
    <row r="4684" spans="1:33" x14ac:dyDescent="0.3">
      <c r="A4684" s="155"/>
      <c r="B4684" s="155"/>
      <c r="C4684" s="155"/>
      <c r="D4684" s="155"/>
      <c r="E4684" s="155"/>
      <c r="F4684" s="155"/>
      <c r="G4684" s="155"/>
      <c r="H4684" s="155"/>
      <c r="I4684" s="155"/>
      <c r="J4684" s="155"/>
      <c r="K4684" s="155"/>
      <c r="L4684" s="155"/>
      <c r="M4684" s="155"/>
      <c r="N4684" s="155"/>
      <c r="O4684" s="155"/>
      <c r="P4684" s="155"/>
      <c r="Q4684" s="155"/>
      <c r="R4684" s="155"/>
      <c r="S4684" s="155"/>
      <c r="T4684" s="155"/>
      <c r="U4684" s="155"/>
      <c r="V4684" s="155"/>
      <c r="W4684" s="155"/>
      <c r="X4684" s="155"/>
      <c r="Y4684" s="155"/>
      <c r="Z4684" s="155"/>
      <c r="AA4684" s="155"/>
      <c r="AB4684" s="155"/>
      <c r="AC4684" s="155"/>
      <c r="AD4684" s="155"/>
      <c r="AE4684" s="155"/>
      <c r="AF4684" s="155"/>
      <c r="AG4684" s="155"/>
    </row>
    <row r="4685" spans="1:33" x14ac:dyDescent="0.3">
      <c r="A4685" s="155"/>
      <c r="B4685" s="155"/>
      <c r="C4685" s="155"/>
      <c r="D4685" s="155"/>
      <c r="E4685" s="155"/>
      <c r="F4685" s="155"/>
      <c r="G4685" s="155"/>
      <c r="H4685" s="155"/>
      <c r="I4685" s="155"/>
      <c r="J4685" s="155"/>
      <c r="K4685" s="155"/>
      <c r="L4685" s="155"/>
      <c r="M4685" s="155"/>
      <c r="N4685" s="155"/>
      <c r="O4685" s="155"/>
      <c r="P4685" s="155"/>
      <c r="Q4685" s="155"/>
      <c r="R4685" s="155"/>
      <c r="S4685" s="155"/>
      <c r="T4685" s="155"/>
      <c r="U4685" s="155"/>
      <c r="V4685" s="155"/>
      <c r="W4685" s="155"/>
      <c r="X4685" s="155"/>
      <c r="Y4685" s="155"/>
      <c r="Z4685" s="155"/>
      <c r="AA4685" s="155"/>
      <c r="AB4685" s="155"/>
      <c r="AC4685" s="155"/>
      <c r="AD4685" s="155"/>
      <c r="AE4685" s="155"/>
      <c r="AF4685" s="155"/>
      <c r="AG4685" s="155"/>
    </row>
    <row r="4686" spans="1:33" x14ac:dyDescent="0.3">
      <c r="A4686" s="155"/>
      <c r="B4686" s="155"/>
      <c r="C4686" s="155"/>
      <c r="D4686" s="155"/>
      <c r="E4686" s="155"/>
      <c r="F4686" s="155"/>
      <c r="G4686" s="155"/>
      <c r="H4686" s="155"/>
      <c r="I4686" s="155"/>
      <c r="J4686" s="155"/>
      <c r="K4686" s="155"/>
      <c r="L4686" s="155"/>
      <c r="M4686" s="155"/>
      <c r="N4686" s="155"/>
      <c r="O4686" s="155"/>
      <c r="P4686" s="155"/>
      <c r="Q4686" s="155"/>
      <c r="R4686" s="155"/>
      <c r="S4686" s="155"/>
      <c r="T4686" s="155"/>
      <c r="U4686" s="155"/>
      <c r="V4686" s="155"/>
      <c r="W4686" s="155"/>
      <c r="X4686" s="155"/>
      <c r="Y4686" s="155"/>
      <c r="Z4686" s="155"/>
      <c r="AA4686" s="155"/>
      <c r="AB4686" s="155"/>
      <c r="AC4686" s="155"/>
      <c r="AD4686" s="155"/>
      <c r="AE4686" s="155"/>
      <c r="AF4686" s="155"/>
      <c r="AG4686" s="155"/>
    </row>
    <row r="4687" spans="1:33" x14ac:dyDescent="0.3">
      <c r="A4687" s="155"/>
      <c r="B4687" s="155"/>
      <c r="C4687" s="155"/>
      <c r="D4687" s="155"/>
      <c r="E4687" s="155"/>
      <c r="F4687" s="155"/>
      <c r="G4687" s="155"/>
      <c r="H4687" s="155"/>
      <c r="I4687" s="155"/>
      <c r="J4687" s="155"/>
      <c r="K4687" s="155"/>
      <c r="L4687" s="155"/>
      <c r="M4687" s="155"/>
      <c r="N4687" s="155"/>
      <c r="O4687" s="155"/>
      <c r="P4687" s="155"/>
      <c r="Q4687" s="155"/>
      <c r="R4687" s="155"/>
      <c r="S4687" s="155"/>
      <c r="T4687" s="155"/>
      <c r="U4687" s="155"/>
      <c r="V4687" s="155"/>
      <c r="W4687" s="155"/>
      <c r="X4687" s="155"/>
      <c r="Y4687" s="155"/>
      <c r="Z4687" s="155"/>
      <c r="AA4687" s="155"/>
      <c r="AB4687" s="155"/>
      <c r="AC4687" s="155"/>
      <c r="AD4687" s="155"/>
      <c r="AE4687" s="155"/>
      <c r="AF4687" s="155"/>
      <c r="AG4687" s="155"/>
    </row>
    <row r="4688" spans="1:33" x14ac:dyDescent="0.3">
      <c r="A4688" s="155"/>
      <c r="B4688" s="155"/>
      <c r="C4688" s="155"/>
      <c r="D4688" s="155"/>
      <c r="E4688" s="155"/>
      <c r="F4688" s="155"/>
      <c r="G4688" s="155"/>
      <c r="H4688" s="155"/>
      <c r="I4688" s="155"/>
      <c r="J4688" s="155"/>
      <c r="K4688" s="155"/>
      <c r="L4688" s="155"/>
      <c r="M4688" s="155"/>
      <c r="N4688" s="155"/>
      <c r="O4688" s="155"/>
      <c r="P4688" s="155"/>
      <c r="Q4688" s="155"/>
      <c r="R4688" s="155"/>
      <c r="S4688" s="155"/>
      <c r="T4688" s="155"/>
      <c r="U4688" s="155"/>
      <c r="V4688" s="155"/>
      <c r="W4688" s="155"/>
      <c r="X4688" s="155"/>
      <c r="Y4688" s="155"/>
      <c r="Z4688" s="155"/>
      <c r="AA4688" s="155"/>
      <c r="AB4688" s="155"/>
      <c r="AC4688" s="155"/>
      <c r="AD4688" s="155"/>
      <c r="AE4688" s="155"/>
      <c r="AF4688" s="155"/>
      <c r="AG4688" s="155"/>
    </row>
    <row r="4689" spans="1:33" x14ac:dyDescent="0.3">
      <c r="A4689" s="155"/>
      <c r="B4689" s="155"/>
      <c r="C4689" s="155"/>
      <c r="D4689" s="155"/>
      <c r="E4689" s="155"/>
      <c r="F4689" s="155"/>
      <c r="G4689" s="155"/>
      <c r="H4689" s="155"/>
      <c r="I4689" s="155"/>
      <c r="J4689" s="155"/>
      <c r="K4689" s="155"/>
      <c r="L4689" s="155"/>
      <c r="M4689" s="155"/>
      <c r="N4689" s="155"/>
      <c r="O4689" s="155"/>
      <c r="P4689" s="155"/>
      <c r="Q4689" s="155"/>
      <c r="R4689" s="155"/>
      <c r="S4689" s="155"/>
      <c r="T4689" s="155"/>
      <c r="U4689" s="155"/>
      <c r="V4689" s="155"/>
      <c r="W4689" s="155"/>
      <c r="X4689" s="155"/>
      <c r="Y4689" s="155"/>
      <c r="Z4689" s="155"/>
      <c r="AA4689" s="155"/>
      <c r="AB4689" s="155"/>
      <c r="AC4689" s="155"/>
      <c r="AD4689" s="155"/>
      <c r="AE4689" s="155"/>
      <c r="AF4689" s="155"/>
      <c r="AG4689" s="155"/>
    </row>
    <row r="4690" spans="1:33" x14ac:dyDescent="0.3">
      <c r="A4690" s="155"/>
      <c r="B4690" s="155"/>
      <c r="C4690" s="155"/>
      <c r="D4690" s="155"/>
      <c r="E4690" s="155"/>
      <c r="F4690" s="155"/>
      <c r="G4690" s="155"/>
      <c r="H4690" s="155"/>
      <c r="I4690" s="155"/>
      <c r="J4690" s="155"/>
      <c r="K4690" s="155"/>
      <c r="L4690" s="155"/>
      <c r="M4690" s="155"/>
      <c r="N4690" s="155"/>
      <c r="O4690" s="155"/>
      <c r="P4690" s="155"/>
      <c r="Q4690" s="155"/>
      <c r="R4690" s="155"/>
      <c r="S4690" s="155"/>
      <c r="T4690" s="155"/>
      <c r="U4690" s="155"/>
      <c r="V4690" s="155"/>
      <c r="W4690" s="155"/>
      <c r="X4690" s="155"/>
      <c r="Y4690" s="155"/>
      <c r="Z4690" s="155"/>
      <c r="AA4690" s="155"/>
      <c r="AB4690" s="155"/>
      <c r="AC4690" s="155"/>
      <c r="AD4690" s="155"/>
      <c r="AE4690" s="155"/>
      <c r="AF4690" s="155"/>
      <c r="AG4690" s="155"/>
    </row>
    <row r="4691" spans="1:33" x14ac:dyDescent="0.3">
      <c r="A4691" s="155"/>
      <c r="B4691" s="155"/>
      <c r="C4691" s="155"/>
      <c r="D4691" s="155"/>
      <c r="E4691" s="155"/>
      <c r="F4691" s="155"/>
      <c r="G4691" s="155"/>
      <c r="H4691" s="155"/>
      <c r="I4691" s="155"/>
      <c r="J4691" s="155"/>
      <c r="K4691" s="155"/>
      <c r="L4691" s="155"/>
      <c r="M4691" s="155"/>
      <c r="N4691" s="155"/>
      <c r="O4691" s="155"/>
      <c r="P4691" s="155"/>
      <c r="Q4691" s="155"/>
      <c r="R4691" s="155"/>
      <c r="S4691" s="155"/>
      <c r="T4691" s="155"/>
      <c r="U4691" s="155"/>
      <c r="V4691" s="155"/>
      <c r="W4691" s="155"/>
      <c r="X4691" s="155"/>
      <c r="Y4691" s="155"/>
      <c r="Z4691" s="155"/>
      <c r="AA4691" s="155"/>
      <c r="AB4691" s="155"/>
      <c r="AC4691" s="155"/>
      <c r="AD4691" s="155"/>
      <c r="AE4691" s="155"/>
      <c r="AF4691" s="155"/>
      <c r="AG4691" s="155"/>
    </row>
    <row r="4692" spans="1:33" x14ac:dyDescent="0.3">
      <c r="A4692" s="155"/>
      <c r="B4692" s="155"/>
      <c r="C4692" s="155"/>
      <c r="D4692" s="155"/>
      <c r="E4692" s="155"/>
      <c r="F4692" s="155"/>
      <c r="G4692" s="155"/>
      <c r="H4692" s="155"/>
      <c r="I4692" s="155"/>
      <c r="J4692" s="155"/>
      <c r="K4692" s="155"/>
      <c r="L4692" s="155"/>
      <c r="M4692" s="155"/>
      <c r="N4692" s="155"/>
      <c r="O4692" s="155"/>
      <c r="P4692" s="155"/>
      <c r="Q4692" s="155"/>
      <c r="R4692" s="155"/>
      <c r="S4692" s="155"/>
      <c r="T4692" s="155"/>
      <c r="U4692" s="155"/>
      <c r="V4692" s="155"/>
      <c r="W4692" s="155"/>
      <c r="X4692" s="155"/>
      <c r="Y4692" s="155"/>
      <c r="Z4692" s="155"/>
      <c r="AA4692" s="155"/>
      <c r="AB4692" s="155"/>
      <c r="AC4692" s="155"/>
      <c r="AD4692" s="155"/>
      <c r="AE4692" s="155"/>
      <c r="AF4692" s="155"/>
      <c r="AG4692" s="155"/>
    </row>
    <row r="4693" spans="1:33" x14ac:dyDescent="0.3">
      <c r="A4693" s="155"/>
      <c r="B4693" s="155"/>
      <c r="C4693" s="155"/>
      <c r="D4693" s="155"/>
      <c r="E4693" s="155"/>
      <c r="F4693" s="155"/>
      <c r="G4693" s="155"/>
      <c r="H4693" s="155"/>
      <c r="I4693" s="155"/>
      <c r="J4693" s="155"/>
      <c r="K4693" s="155"/>
      <c r="L4693" s="155"/>
      <c r="M4693" s="155"/>
      <c r="N4693" s="155"/>
      <c r="O4693" s="155"/>
      <c r="P4693" s="155"/>
      <c r="Q4693" s="155"/>
      <c r="R4693" s="155"/>
      <c r="S4693" s="155"/>
      <c r="T4693" s="155"/>
      <c r="U4693" s="155"/>
      <c r="V4693" s="155"/>
      <c r="W4693" s="155"/>
      <c r="X4693" s="155"/>
      <c r="Y4693" s="155"/>
      <c r="Z4693" s="155"/>
      <c r="AA4693" s="155"/>
      <c r="AB4693" s="155"/>
      <c r="AC4693" s="155"/>
      <c r="AD4693" s="155"/>
      <c r="AE4693" s="155"/>
      <c r="AF4693" s="155"/>
      <c r="AG4693" s="155"/>
    </row>
    <row r="4694" spans="1:33" x14ac:dyDescent="0.3">
      <c r="A4694" s="155"/>
      <c r="B4694" s="155"/>
      <c r="C4694" s="155"/>
      <c r="D4694" s="155"/>
      <c r="E4694" s="155"/>
      <c r="F4694" s="155"/>
      <c r="G4694" s="155"/>
      <c r="H4694" s="155"/>
      <c r="I4694" s="155"/>
      <c r="J4694" s="155"/>
      <c r="K4694" s="155"/>
      <c r="L4694" s="155"/>
      <c r="M4694" s="155"/>
      <c r="N4694" s="155"/>
      <c r="O4694" s="155"/>
      <c r="P4694" s="155"/>
      <c r="Q4694" s="155"/>
      <c r="R4694" s="155"/>
      <c r="S4694" s="155"/>
      <c r="T4694" s="155"/>
      <c r="U4694" s="155"/>
      <c r="V4694" s="155"/>
      <c r="W4694" s="155"/>
      <c r="X4694" s="155"/>
      <c r="Y4694" s="155"/>
      <c r="Z4694" s="155"/>
      <c r="AA4694" s="155"/>
      <c r="AB4694" s="155"/>
      <c r="AC4694" s="155"/>
      <c r="AD4694" s="155"/>
      <c r="AE4694" s="155"/>
      <c r="AF4694" s="155"/>
      <c r="AG4694" s="155"/>
    </row>
    <row r="4695" spans="1:33" x14ac:dyDescent="0.3">
      <c r="A4695" s="155"/>
      <c r="B4695" s="155"/>
      <c r="C4695" s="155"/>
      <c r="D4695" s="155"/>
      <c r="E4695" s="155"/>
      <c r="F4695" s="155"/>
      <c r="G4695" s="155"/>
      <c r="H4695" s="155"/>
      <c r="I4695" s="155"/>
      <c r="J4695" s="155"/>
      <c r="K4695" s="155"/>
      <c r="L4695" s="155"/>
      <c r="M4695" s="155"/>
      <c r="N4695" s="155"/>
      <c r="O4695" s="155"/>
      <c r="P4695" s="155"/>
      <c r="Q4695" s="155"/>
      <c r="R4695" s="155"/>
      <c r="S4695" s="155"/>
      <c r="T4695" s="155"/>
      <c r="U4695" s="155"/>
      <c r="V4695" s="155"/>
      <c r="W4695" s="155"/>
      <c r="X4695" s="155"/>
      <c r="Y4695" s="155"/>
      <c r="Z4695" s="155"/>
      <c r="AA4695" s="155"/>
      <c r="AB4695" s="155"/>
      <c r="AC4695" s="155"/>
      <c r="AD4695" s="155"/>
      <c r="AE4695" s="155"/>
      <c r="AF4695" s="155"/>
      <c r="AG4695" s="155"/>
    </row>
    <row r="4696" spans="1:33" x14ac:dyDescent="0.3">
      <c r="A4696" s="155"/>
      <c r="B4696" s="155"/>
      <c r="C4696" s="155"/>
      <c r="D4696" s="155"/>
      <c r="E4696" s="155"/>
      <c r="F4696" s="155"/>
      <c r="G4696" s="155"/>
      <c r="H4696" s="155"/>
      <c r="I4696" s="155"/>
      <c r="J4696" s="155"/>
      <c r="K4696" s="155"/>
      <c r="L4696" s="155"/>
      <c r="M4696" s="155"/>
      <c r="N4696" s="155"/>
      <c r="O4696" s="155"/>
      <c r="P4696" s="155"/>
      <c r="Q4696" s="155"/>
      <c r="R4696" s="155"/>
      <c r="S4696" s="155"/>
      <c r="T4696" s="155"/>
      <c r="U4696" s="155"/>
      <c r="V4696" s="155"/>
      <c r="W4696" s="155"/>
      <c r="X4696" s="155"/>
      <c r="Y4696" s="155"/>
      <c r="Z4696" s="155"/>
      <c r="AA4696" s="155"/>
      <c r="AB4696" s="155"/>
      <c r="AC4696" s="155"/>
      <c r="AD4696" s="155"/>
      <c r="AE4696" s="155"/>
      <c r="AF4696" s="155"/>
      <c r="AG4696" s="155"/>
    </row>
    <row r="4697" spans="1:33" x14ac:dyDescent="0.3">
      <c r="A4697" s="155"/>
      <c r="B4697" s="155"/>
      <c r="C4697" s="155"/>
      <c r="D4697" s="155"/>
      <c r="E4697" s="155"/>
      <c r="F4697" s="155"/>
      <c r="G4697" s="155"/>
      <c r="H4697" s="155"/>
      <c r="I4697" s="155"/>
      <c r="J4697" s="155"/>
      <c r="K4697" s="155"/>
      <c r="L4697" s="155"/>
      <c r="M4697" s="155"/>
      <c r="N4697" s="155"/>
      <c r="O4697" s="155"/>
      <c r="P4697" s="155"/>
      <c r="Q4697" s="155"/>
      <c r="R4697" s="155"/>
      <c r="S4697" s="155"/>
      <c r="T4697" s="155"/>
      <c r="U4697" s="155"/>
      <c r="V4697" s="155"/>
      <c r="W4697" s="155"/>
      <c r="X4697" s="155"/>
      <c r="Y4697" s="155"/>
      <c r="Z4697" s="155"/>
      <c r="AA4697" s="155"/>
      <c r="AB4697" s="155"/>
      <c r="AC4697" s="155"/>
      <c r="AD4697" s="155"/>
      <c r="AE4697" s="155"/>
      <c r="AF4697" s="155"/>
      <c r="AG4697" s="155"/>
    </row>
    <row r="4698" spans="1:33" x14ac:dyDescent="0.3">
      <c r="A4698" s="155"/>
      <c r="B4698" s="155"/>
      <c r="C4698" s="155"/>
      <c r="D4698" s="155"/>
      <c r="E4698" s="155"/>
      <c r="F4698" s="155"/>
      <c r="G4698" s="155"/>
      <c r="H4698" s="155"/>
      <c r="I4698" s="155"/>
      <c r="J4698" s="155"/>
      <c r="K4698" s="155"/>
      <c r="L4698" s="155"/>
      <c r="M4698" s="155"/>
      <c r="N4698" s="155"/>
      <c r="O4698" s="155"/>
      <c r="P4698" s="155"/>
      <c r="Q4698" s="155"/>
      <c r="R4698" s="155"/>
      <c r="S4698" s="155"/>
      <c r="T4698" s="155"/>
      <c r="U4698" s="155"/>
      <c r="V4698" s="155"/>
      <c r="W4698" s="155"/>
      <c r="X4698" s="155"/>
      <c r="Y4698" s="155"/>
      <c r="Z4698" s="155"/>
      <c r="AA4698" s="155"/>
      <c r="AB4698" s="155"/>
      <c r="AC4698" s="155"/>
      <c r="AD4698" s="155"/>
      <c r="AE4698" s="155"/>
      <c r="AF4698" s="155"/>
      <c r="AG4698" s="155"/>
    </row>
    <row r="4699" spans="1:33" x14ac:dyDescent="0.3">
      <c r="A4699" s="155"/>
      <c r="B4699" s="155"/>
      <c r="C4699" s="155"/>
      <c r="D4699" s="155"/>
      <c r="E4699" s="155"/>
      <c r="F4699" s="155"/>
      <c r="G4699" s="155"/>
      <c r="H4699" s="155"/>
      <c r="I4699" s="155"/>
      <c r="J4699" s="155"/>
      <c r="K4699" s="155"/>
      <c r="L4699" s="155"/>
      <c r="M4699" s="155"/>
      <c r="N4699" s="155"/>
      <c r="O4699" s="155"/>
      <c r="P4699" s="155"/>
      <c r="Q4699" s="155"/>
      <c r="R4699" s="155"/>
      <c r="S4699" s="155"/>
      <c r="T4699" s="155"/>
      <c r="U4699" s="155"/>
      <c r="V4699" s="155"/>
      <c r="W4699" s="155"/>
      <c r="X4699" s="155"/>
      <c r="Y4699" s="155"/>
      <c r="Z4699" s="155"/>
      <c r="AA4699" s="155"/>
      <c r="AB4699" s="155"/>
      <c r="AC4699" s="155"/>
      <c r="AD4699" s="155"/>
      <c r="AE4699" s="155"/>
      <c r="AF4699" s="155"/>
      <c r="AG4699" s="155"/>
    </row>
    <row r="4700" spans="1:33" x14ac:dyDescent="0.3">
      <c r="A4700" s="155"/>
      <c r="B4700" s="155"/>
      <c r="C4700" s="155"/>
      <c r="D4700" s="155"/>
      <c r="E4700" s="155"/>
      <c r="F4700" s="155"/>
      <c r="G4700" s="155"/>
      <c r="H4700" s="155"/>
      <c r="I4700" s="155"/>
      <c r="J4700" s="155"/>
      <c r="K4700" s="155"/>
      <c r="L4700" s="155"/>
      <c r="M4700" s="155"/>
      <c r="N4700" s="155"/>
      <c r="O4700" s="155"/>
      <c r="P4700" s="155"/>
      <c r="Q4700" s="155"/>
      <c r="R4700" s="155"/>
      <c r="S4700" s="155"/>
      <c r="T4700" s="155"/>
      <c r="U4700" s="155"/>
      <c r="V4700" s="155"/>
      <c r="W4700" s="155"/>
      <c r="X4700" s="155"/>
      <c r="Y4700" s="155"/>
      <c r="Z4700" s="155"/>
      <c r="AA4700" s="155"/>
      <c r="AB4700" s="155"/>
      <c r="AC4700" s="155"/>
      <c r="AD4700" s="155"/>
      <c r="AE4700" s="155"/>
      <c r="AF4700" s="155"/>
      <c r="AG4700" s="155"/>
    </row>
    <row r="4701" spans="1:33" x14ac:dyDescent="0.3">
      <c r="A4701" s="155"/>
      <c r="B4701" s="155"/>
      <c r="C4701" s="155"/>
      <c r="D4701" s="155"/>
      <c r="E4701" s="155"/>
      <c r="F4701" s="155"/>
      <c r="G4701" s="155"/>
      <c r="H4701" s="155"/>
      <c r="I4701" s="155"/>
      <c r="J4701" s="155"/>
      <c r="K4701" s="155"/>
      <c r="L4701" s="155"/>
      <c r="M4701" s="155"/>
      <c r="N4701" s="155"/>
      <c r="O4701" s="155"/>
      <c r="P4701" s="155"/>
      <c r="Q4701" s="155"/>
      <c r="R4701" s="155"/>
      <c r="S4701" s="155"/>
      <c r="T4701" s="155"/>
      <c r="U4701" s="155"/>
      <c r="V4701" s="155"/>
      <c r="W4701" s="155"/>
      <c r="X4701" s="155"/>
      <c r="Y4701" s="155"/>
      <c r="Z4701" s="155"/>
      <c r="AA4701" s="155"/>
      <c r="AB4701" s="155"/>
      <c r="AC4701" s="155"/>
      <c r="AD4701" s="155"/>
      <c r="AE4701" s="155"/>
      <c r="AF4701" s="155"/>
      <c r="AG4701" s="155"/>
    </row>
    <row r="4702" spans="1:33" x14ac:dyDescent="0.3">
      <c r="A4702" s="155"/>
      <c r="B4702" s="155"/>
      <c r="C4702" s="155"/>
      <c r="D4702" s="155"/>
      <c r="E4702" s="155"/>
      <c r="F4702" s="155"/>
      <c r="G4702" s="155"/>
      <c r="H4702" s="155"/>
      <c r="I4702" s="155"/>
      <c r="J4702" s="155"/>
      <c r="K4702" s="155"/>
      <c r="L4702" s="155"/>
      <c r="M4702" s="155"/>
      <c r="N4702" s="155"/>
      <c r="O4702" s="155"/>
      <c r="P4702" s="155"/>
      <c r="Q4702" s="155"/>
      <c r="R4702" s="155"/>
      <c r="S4702" s="155"/>
      <c r="T4702" s="155"/>
      <c r="U4702" s="155"/>
      <c r="V4702" s="155"/>
      <c r="W4702" s="155"/>
      <c r="X4702" s="155"/>
      <c r="Y4702" s="155"/>
      <c r="Z4702" s="155"/>
      <c r="AA4702" s="155"/>
      <c r="AB4702" s="155"/>
      <c r="AC4702" s="155"/>
      <c r="AD4702" s="155"/>
      <c r="AE4702" s="155"/>
      <c r="AF4702" s="155"/>
      <c r="AG4702" s="155"/>
    </row>
    <row r="4703" spans="1:33" x14ac:dyDescent="0.3">
      <c r="A4703" s="155"/>
      <c r="B4703" s="155"/>
      <c r="C4703" s="155"/>
      <c r="D4703" s="155"/>
      <c r="E4703" s="155"/>
      <c r="F4703" s="155"/>
      <c r="G4703" s="155"/>
      <c r="H4703" s="155"/>
      <c r="I4703" s="155"/>
      <c r="J4703" s="155"/>
      <c r="K4703" s="155"/>
      <c r="L4703" s="155"/>
      <c r="M4703" s="155"/>
      <c r="N4703" s="155"/>
      <c r="O4703" s="155"/>
      <c r="P4703" s="155"/>
      <c r="Q4703" s="155"/>
      <c r="R4703" s="155"/>
      <c r="S4703" s="155"/>
      <c r="T4703" s="155"/>
      <c r="U4703" s="155"/>
      <c r="V4703" s="155"/>
      <c r="W4703" s="155"/>
      <c r="X4703" s="155"/>
      <c r="Y4703" s="155"/>
      <c r="Z4703" s="155"/>
      <c r="AA4703" s="155"/>
      <c r="AB4703" s="155"/>
      <c r="AC4703" s="155"/>
      <c r="AD4703" s="155"/>
      <c r="AE4703" s="155"/>
      <c r="AF4703" s="155"/>
      <c r="AG4703" s="155"/>
    </row>
    <row r="4704" spans="1:33" x14ac:dyDescent="0.3">
      <c r="A4704" s="155"/>
      <c r="B4704" s="155"/>
      <c r="C4704" s="155"/>
      <c r="D4704" s="155"/>
      <c r="E4704" s="155"/>
      <c r="F4704" s="155"/>
      <c r="G4704" s="155"/>
      <c r="H4704" s="155"/>
      <c r="I4704" s="155"/>
      <c r="J4704" s="155"/>
      <c r="K4704" s="155"/>
      <c r="L4704" s="155"/>
      <c r="M4704" s="155"/>
      <c r="N4704" s="155"/>
      <c r="O4704" s="155"/>
      <c r="P4704" s="155"/>
      <c r="Q4704" s="155"/>
      <c r="R4704" s="155"/>
      <c r="S4704" s="155"/>
      <c r="T4704" s="155"/>
      <c r="U4704" s="155"/>
      <c r="V4704" s="155"/>
      <c r="W4704" s="155"/>
      <c r="X4704" s="155"/>
      <c r="Y4704" s="155"/>
      <c r="Z4704" s="155"/>
      <c r="AA4704" s="155"/>
      <c r="AB4704" s="155"/>
      <c r="AC4704" s="155"/>
      <c r="AD4704" s="155"/>
      <c r="AE4704" s="155"/>
      <c r="AF4704" s="155"/>
      <c r="AG4704" s="155"/>
    </row>
    <row r="4705" spans="1:33" x14ac:dyDescent="0.3">
      <c r="A4705" s="155"/>
      <c r="B4705" s="155"/>
      <c r="C4705" s="155"/>
      <c r="D4705" s="155"/>
      <c r="E4705" s="155"/>
      <c r="F4705" s="155"/>
      <c r="G4705" s="155"/>
      <c r="H4705" s="155"/>
      <c r="I4705" s="155"/>
      <c r="J4705" s="155"/>
      <c r="K4705" s="155"/>
      <c r="L4705" s="155"/>
      <c r="M4705" s="155"/>
      <c r="N4705" s="155"/>
      <c r="O4705" s="155"/>
      <c r="P4705" s="155"/>
      <c r="Q4705" s="155"/>
      <c r="R4705" s="155"/>
      <c r="S4705" s="155"/>
      <c r="T4705" s="155"/>
      <c r="U4705" s="155"/>
      <c r="V4705" s="155"/>
      <c r="W4705" s="155"/>
      <c r="X4705" s="155"/>
      <c r="Y4705" s="155"/>
      <c r="Z4705" s="155"/>
      <c r="AA4705" s="155"/>
      <c r="AB4705" s="155"/>
      <c r="AC4705" s="155"/>
      <c r="AD4705" s="155"/>
      <c r="AE4705" s="155"/>
      <c r="AF4705" s="155"/>
      <c r="AG4705" s="155"/>
    </row>
    <row r="4706" spans="1:33" x14ac:dyDescent="0.3">
      <c r="A4706" s="155"/>
      <c r="B4706" s="155"/>
      <c r="C4706" s="155"/>
      <c r="D4706" s="155"/>
      <c r="E4706" s="155"/>
      <c r="F4706" s="155"/>
      <c r="G4706" s="155"/>
      <c r="H4706" s="155"/>
      <c r="I4706" s="155"/>
      <c r="J4706" s="155"/>
      <c r="K4706" s="155"/>
      <c r="L4706" s="155"/>
      <c r="M4706" s="155"/>
      <c r="N4706" s="155"/>
      <c r="O4706" s="155"/>
      <c r="P4706" s="155"/>
      <c r="Q4706" s="155"/>
      <c r="R4706" s="155"/>
      <c r="S4706" s="155"/>
      <c r="T4706" s="155"/>
      <c r="U4706" s="155"/>
      <c r="V4706" s="155"/>
      <c r="W4706" s="155"/>
      <c r="X4706" s="155"/>
      <c r="Y4706" s="155"/>
      <c r="Z4706" s="155"/>
      <c r="AA4706" s="155"/>
      <c r="AB4706" s="155"/>
      <c r="AC4706" s="155"/>
      <c r="AD4706" s="155"/>
      <c r="AE4706" s="155"/>
      <c r="AF4706" s="155"/>
      <c r="AG4706" s="155"/>
    </row>
    <row r="4707" spans="1:33" x14ac:dyDescent="0.3">
      <c r="A4707" s="155"/>
      <c r="B4707" s="155"/>
      <c r="C4707" s="155"/>
      <c r="D4707" s="155"/>
      <c r="E4707" s="155"/>
      <c r="F4707" s="155"/>
      <c r="G4707" s="155"/>
      <c r="H4707" s="155"/>
      <c r="I4707" s="155"/>
      <c r="J4707" s="155"/>
      <c r="K4707" s="155"/>
      <c r="L4707" s="155"/>
      <c r="M4707" s="155"/>
      <c r="N4707" s="155"/>
      <c r="O4707" s="155"/>
      <c r="P4707" s="155"/>
      <c r="Q4707" s="155"/>
      <c r="R4707" s="155"/>
      <c r="S4707" s="155"/>
      <c r="T4707" s="155"/>
      <c r="U4707" s="155"/>
      <c r="V4707" s="155"/>
      <c r="W4707" s="155"/>
      <c r="X4707" s="155"/>
      <c r="Y4707" s="155"/>
      <c r="Z4707" s="155"/>
      <c r="AA4707" s="155"/>
      <c r="AB4707" s="155"/>
      <c r="AC4707" s="155"/>
      <c r="AD4707" s="155"/>
      <c r="AE4707" s="155"/>
      <c r="AF4707" s="155"/>
      <c r="AG4707" s="155"/>
    </row>
    <row r="4708" spans="1:33" x14ac:dyDescent="0.3">
      <c r="A4708" s="155"/>
      <c r="B4708" s="155"/>
      <c r="C4708" s="155"/>
      <c r="D4708" s="155"/>
      <c r="E4708" s="155"/>
      <c r="F4708" s="155"/>
      <c r="G4708" s="155"/>
      <c r="H4708" s="155"/>
      <c r="I4708" s="155"/>
      <c r="J4708" s="155"/>
      <c r="K4708" s="155"/>
      <c r="L4708" s="155"/>
      <c r="M4708" s="155"/>
      <c r="N4708" s="155"/>
      <c r="O4708" s="155"/>
      <c r="P4708" s="155"/>
      <c r="Q4708" s="155"/>
      <c r="R4708" s="155"/>
      <c r="S4708" s="155"/>
      <c r="T4708" s="155"/>
      <c r="U4708" s="155"/>
      <c r="V4708" s="155"/>
      <c r="W4708" s="155"/>
      <c r="X4708" s="155"/>
      <c r="Y4708" s="155"/>
      <c r="Z4708" s="155"/>
      <c r="AA4708" s="155"/>
      <c r="AB4708" s="155"/>
      <c r="AC4708" s="155"/>
      <c r="AD4708" s="155"/>
      <c r="AE4708" s="155"/>
      <c r="AF4708" s="155"/>
      <c r="AG4708" s="155"/>
    </row>
    <row r="4709" spans="1:33" x14ac:dyDescent="0.3">
      <c r="A4709" s="155"/>
      <c r="B4709" s="155"/>
      <c r="C4709" s="155"/>
      <c r="D4709" s="155"/>
      <c r="E4709" s="155"/>
      <c r="F4709" s="155"/>
      <c r="G4709" s="155"/>
      <c r="H4709" s="155"/>
      <c r="I4709" s="155"/>
      <c r="J4709" s="155"/>
      <c r="K4709" s="155"/>
      <c r="L4709" s="155"/>
      <c r="M4709" s="155"/>
      <c r="N4709" s="155"/>
      <c r="O4709" s="155"/>
      <c r="P4709" s="155"/>
      <c r="Q4709" s="155"/>
      <c r="R4709" s="155"/>
      <c r="S4709" s="155"/>
      <c r="T4709" s="155"/>
      <c r="U4709" s="155"/>
      <c r="V4709" s="155"/>
      <c r="W4709" s="155"/>
      <c r="X4709" s="155"/>
      <c r="Y4709" s="155"/>
      <c r="Z4709" s="155"/>
      <c r="AA4709" s="155"/>
      <c r="AB4709" s="155"/>
      <c r="AC4709" s="155"/>
      <c r="AD4709" s="155"/>
      <c r="AE4709" s="155"/>
      <c r="AF4709" s="155"/>
      <c r="AG4709" s="155"/>
    </row>
    <row r="4710" spans="1:33" x14ac:dyDescent="0.3">
      <c r="A4710" s="155"/>
      <c r="B4710" s="155"/>
      <c r="C4710" s="155"/>
      <c r="D4710" s="155"/>
      <c r="E4710" s="155"/>
      <c r="F4710" s="155"/>
      <c r="G4710" s="155"/>
      <c r="H4710" s="155"/>
      <c r="I4710" s="155"/>
      <c r="J4710" s="155"/>
      <c r="K4710" s="155"/>
      <c r="L4710" s="155"/>
      <c r="M4710" s="155"/>
      <c r="N4710" s="155"/>
      <c r="O4710" s="155"/>
      <c r="P4710" s="155"/>
      <c r="Q4710" s="155"/>
      <c r="R4710" s="155"/>
      <c r="S4710" s="155"/>
      <c r="T4710" s="155"/>
      <c r="U4710" s="155"/>
      <c r="V4710" s="155"/>
      <c r="W4710" s="155"/>
      <c r="X4710" s="155"/>
      <c r="Y4710" s="155"/>
      <c r="Z4710" s="155"/>
      <c r="AA4710" s="155"/>
      <c r="AB4710" s="155"/>
      <c r="AC4710" s="155"/>
      <c r="AD4710" s="155"/>
      <c r="AE4710" s="155"/>
      <c r="AF4710" s="155"/>
      <c r="AG4710" s="155"/>
    </row>
    <row r="4711" spans="1:33" x14ac:dyDescent="0.3">
      <c r="A4711" s="155"/>
      <c r="B4711" s="155"/>
      <c r="C4711" s="155"/>
      <c r="D4711" s="155"/>
      <c r="E4711" s="155"/>
      <c r="F4711" s="155"/>
      <c r="G4711" s="155"/>
      <c r="H4711" s="155"/>
      <c r="I4711" s="155"/>
      <c r="J4711" s="155"/>
      <c r="K4711" s="155"/>
      <c r="L4711" s="155"/>
      <c r="M4711" s="155"/>
      <c r="N4711" s="155"/>
      <c r="O4711" s="155"/>
      <c r="P4711" s="155"/>
      <c r="Q4711" s="155"/>
      <c r="R4711" s="155"/>
      <c r="S4711" s="155"/>
      <c r="T4711" s="155"/>
      <c r="U4711" s="155"/>
      <c r="V4711" s="155"/>
      <c r="W4711" s="155"/>
      <c r="X4711" s="155"/>
      <c r="Y4711" s="155"/>
      <c r="Z4711" s="155"/>
      <c r="AA4711" s="155"/>
      <c r="AB4711" s="155"/>
      <c r="AC4711" s="155"/>
      <c r="AD4711" s="155"/>
      <c r="AE4711" s="155"/>
      <c r="AF4711" s="155"/>
      <c r="AG4711" s="155"/>
    </row>
    <row r="4712" spans="1:33" x14ac:dyDescent="0.3">
      <c r="A4712" s="155"/>
      <c r="B4712" s="155"/>
      <c r="C4712" s="155"/>
      <c r="D4712" s="155"/>
      <c r="E4712" s="155"/>
      <c r="F4712" s="155"/>
      <c r="G4712" s="155"/>
      <c r="H4712" s="155"/>
      <c r="I4712" s="155"/>
      <c r="J4712" s="155"/>
      <c r="K4712" s="155"/>
      <c r="L4712" s="155"/>
      <c r="M4712" s="155"/>
      <c r="N4712" s="155"/>
      <c r="O4712" s="155"/>
      <c r="P4712" s="155"/>
      <c r="Q4712" s="155"/>
      <c r="R4712" s="155"/>
      <c r="S4712" s="155"/>
      <c r="T4712" s="155"/>
      <c r="U4712" s="155"/>
      <c r="V4712" s="155"/>
      <c r="W4712" s="155"/>
      <c r="X4712" s="155"/>
      <c r="Y4712" s="155"/>
      <c r="Z4712" s="155"/>
      <c r="AA4712" s="155"/>
      <c r="AB4712" s="155"/>
      <c r="AC4712" s="155"/>
      <c r="AD4712" s="155"/>
      <c r="AE4712" s="155"/>
      <c r="AF4712" s="155"/>
      <c r="AG4712" s="155"/>
    </row>
    <row r="4713" spans="1:33" x14ac:dyDescent="0.3">
      <c r="A4713" s="155"/>
      <c r="B4713" s="155"/>
      <c r="C4713" s="155"/>
      <c r="D4713" s="155"/>
      <c r="E4713" s="155"/>
      <c r="F4713" s="155"/>
      <c r="G4713" s="155"/>
      <c r="H4713" s="155"/>
      <c r="I4713" s="155"/>
      <c r="J4713" s="155"/>
      <c r="K4713" s="155"/>
      <c r="L4713" s="155"/>
      <c r="M4713" s="155"/>
      <c r="N4713" s="155"/>
      <c r="O4713" s="155"/>
      <c r="P4713" s="155"/>
      <c r="Q4713" s="155"/>
      <c r="R4713" s="155"/>
      <c r="S4713" s="155"/>
      <c r="T4713" s="155"/>
      <c r="U4713" s="155"/>
      <c r="V4713" s="155"/>
      <c r="W4713" s="155"/>
      <c r="X4713" s="155"/>
      <c r="Y4713" s="155"/>
      <c r="Z4713" s="155"/>
      <c r="AA4713" s="155"/>
      <c r="AB4713" s="155"/>
      <c r="AC4713" s="155"/>
      <c r="AD4713" s="155"/>
      <c r="AE4713" s="155"/>
      <c r="AF4713" s="155"/>
      <c r="AG4713" s="155"/>
    </row>
    <row r="4714" spans="1:33" x14ac:dyDescent="0.3">
      <c r="A4714" s="155"/>
      <c r="B4714" s="155"/>
      <c r="C4714" s="155"/>
      <c r="D4714" s="155"/>
      <c r="E4714" s="155"/>
      <c r="F4714" s="155"/>
      <c r="G4714" s="155"/>
      <c r="H4714" s="155"/>
      <c r="I4714" s="155"/>
      <c r="J4714" s="155"/>
      <c r="K4714" s="155"/>
      <c r="L4714" s="155"/>
      <c r="M4714" s="155"/>
      <c r="N4714" s="155"/>
      <c r="O4714" s="155"/>
      <c r="P4714" s="155"/>
      <c r="Q4714" s="155"/>
      <c r="R4714" s="155"/>
      <c r="S4714" s="155"/>
      <c r="T4714" s="155"/>
      <c r="U4714" s="155"/>
      <c r="V4714" s="155"/>
      <c r="W4714" s="155"/>
      <c r="X4714" s="155"/>
      <c r="Y4714" s="155"/>
      <c r="Z4714" s="155"/>
      <c r="AA4714" s="155"/>
      <c r="AB4714" s="155"/>
      <c r="AC4714" s="155"/>
      <c r="AD4714" s="155"/>
      <c r="AE4714" s="155"/>
      <c r="AF4714" s="155"/>
      <c r="AG4714" s="155"/>
    </row>
    <row r="4715" spans="1:33" x14ac:dyDescent="0.3">
      <c r="A4715" s="155"/>
      <c r="B4715" s="155"/>
      <c r="C4715" s="155"/>
      <c r="D4715" s="155"/>
      <c r="E4715" s="155"/>
      <c r="F4715" s="155"/>
      <c r="G4715" s="155"/>
      <c r="H4715" s="155"/>
      <c r="I4715" s="155"/>
      <c r="J4715" s="155"/>
      <c r="K4715" s="155"/>
      <c r="L4715" s="155"/>
      <c r="M4715" s="155"/>
      <c r="N4715" s="155"/>
      <c r="O4715" s="155"/>
      <c r="P4715" s="155"/>
      <c r="Q4715" s="155"/>
      <c r="R4715" s="155"/>
      <c r="S4715" s="155"/>
      <c r="T4715" s="155"/>
      <c r="U4715" s="155"/>
      <c r="V4715" s="155"/>
      <c r="W4715" s="155"/>
      <c r="X4715" s="155"/>
      <c r="Y4715" s="155"/>
      <c r="Z4715" s="155"/>
      <c r="AA4715" s="155"/>
      <c r="AB4715" s="155"/>
      <c r="AC4715" s="155"/>
      <c r="AD4715" s="155"/>
      <c r="AE4715" s="155"/>
      <c r="AF4715" s="155"/>
      <c r="AG4715" s="155"/>
    </row>
    <row r="4716" spans="1:33" x14ac:dyDescent="0.3">
      <c r="A4716" s="155"/>
      <c r="B4716" s="155"/>
      <c r="C4716" s="155"/>
      <c r="D4716" s="155"/>
      <c r="E4716" s="155"/>
      <c r="F4716" s="155"/>
      <c r="G4716" s="155"/>
      <c r="H4716" s="155"/>
      <c r="I4716" s="155"/>
      <c r="J4716" s="155"/>
      <c r="K4716" s="155"/>
      <c r="L4716" s="155"/>
      <c r="M4716" s="155"/>
      <c r="N4716" s="155"/>
      <c r="O4716" s="155"/>
      <c r="P4716" s="155"/>
      <c r="Q4716" s="155"/>
      <c r="R4716" s="155"/>
      <c r="S4716" s="155"/>
      <c r="T4716" s="155"/>
      <c r="U4716" s="155"/>
      <c r="V4716" s="155"/>
      <c r="W4716" s="155"/>
      <c r="X4716" s="155"/>
      <c r="Y4716" s="155"/>
      <c r="Z4716" s="155"/>
      <c r="AA4716" s="155"/>
      <c r="AB4716" s="155"/>
      <c r="AC4716" s="155"/>
      <c r="AD4716" s="155"/>
      <c r="AE4716" s="155"/>
      <c r="AF4716" s="155"/>
      <c r="AG4716" s="155"/>
    </row>
    <row r="4717" spans="1:33" x14ac:dyDescent="0.3">
      <c r="A4717" s="155"/>
      <c r="B4717" s="155"/>
      <c r="C4717" s="155"/>
      <c r="D4717" s="155"/>
      <c r="E4717" s="155"/>
      <c r="F4717" s="155"/>
      <c r="G4717" s="155"/>
      <c r="H4717" s="155"/>
      <c r="I4717" s="155"/>
      <c r="J4717" s="155"/>
      <c r="K4717" s="155"/>
      <c r="L4717" s="155"/>
      <c r="M4717" s="155"/>
      <c r="N4717" s="155"/>
      <c r="O4717" s="155"/>
      <c r="P4717" s="155"/>
      <c r="Q4717" s="155"/>
      <c r="R4717" s="155"/>
      <c r="S4717" s="155"/>
      <c r="T4717" s="155"/>
      <c r="U4717" s="155"/>
      <c r="V4717" s="155"/>
      <c r="W4717" s="155"/>
      <c r="X4717" s="155"/>
      <c r="Y4717" s="155"/>
      <c r="Z4717" s="155"/>
      <c r="AA4717" s="155"/>
      <c r="AB4717" s="155"/>
      <c r="AC4717" s="155"/>
      <c r="AD4717" s="155"/>
      <c r="AE4717" s="155"/>
      <c r="AF4717" s="155"/>
      <c r="AG4717" s="155"/>
    </row>
    <row r="4718" spans="1:33" x14ac:dyDescent="0.3">
      <c r="A4718" s="155"/>
      <c r="B4718" s="155"/>
      <c r="C4718" s="155"/>
      <c r="D4718" s="155"/>
      <c r="E4718" s="155"/>
      <c r="F4718" s="155"/>
      <c r="G4718" s="155"/>
      <c r="H4718" s="155"/>
      <c r="I4718" s="155"/>
      <c r="J4718" s="155"/>
      <c r="K4718" s="155"/>
      <c r="L4718" s="155"/>
      <c r="M4718" s="155"/>
      <c r="N4718" s="155"/>
      <c r="O4718" s="155"/>
      <c r="P4718" s="155"/>
      <c r="Q4718" s="155"/>
      <c r="R4718" s="155"/>
      <c r="S4718" s="155"/>
      <c r="T4718" s="155"/>
      <c r="U4718" s="155"/>
      <c r="V4718" s="155"/>
      <c r="W4718" s="155"/>
      <c r="X4718" s="155"/>
      <c r="Y4718" s="155"/>
      <c r="Z4718" s="155"/>
      <c r="AA4718" s="155"/>
      <c r="AB4718" s="155"/>
      <c r="AC4718" s="155"/>
      <c r="AD4718" s="155"/>
      <c r="AE4718" s="155"/>
      <c r="AF4718" s="155"/>
      <c r="AG4718" s="155"/>
    </row>
    <row r="4719" spans="1:33" x14ac:dyDescent="0.3">
      <c r="A4719" s="155"/>
      <c r="B4719" s="155"/>
      <c r="C4719" s="155"/>
      <c r="D4719" s="155"/>
      <c r="E4719" s="155"/>
      <c r="F4719" s="155"/>
      <c r="G4719" s="155"/>
      <c r="H4719" s="155"/>
      <c r="I4719" s="155"/>
      <c r="J4719" s="155"/>
      <c r="K4719" s="155"/>
      <c r="L4719" s="155"/>
      <c r="M4719" s="155"/>
      <c r="N4719" s="155"/>
      <c r="O4719" s="155"/>
      <c r="P4719" s="155"/>
      <c r="Q4719" s="155"/>
      <c r="R4719" s="155"/>
      <c r="S4719" s="155"/>
      <c r="T4719" s="155"/>
      <c r="U4719" s="155"/>
      <c r="V4719" s="155"/>
      <c r="W4719" s="155"/>
      <c r="X4719" s="155"/>
      <c r="Y4719" s="155"/>
      <c r="Z4719" s="155"/>
      <c r="AA4719" s="155"/>
      <c r="AB4719" s="155"/>
      <c r="AC4719" s="155"/>
      <c r="AD4719" s="155"/>
      <c r="AE4719" s="155"/>
      <c r="AF4719" s="155"/>
      <c r="AG4719" s="155"/>
    </row>
    <row r="4720" spans="1:33" x14ac:dyDescent="0.3">
      <c r="A4720" s="155"/>
      <c r="B4720" s="155"/>
      <c r="C4720" s="155"/>
      <c r="D4720" s="155"/>
      <c r="E4720" s="155"/>
      <c r="F4720" s="155"/>
      <c r="G4720" s="155"/>
      <c r="H4720" s="155"/>
      <c r="I4720" s="155"/>
      <c r="J4720" s="155"/>
      <c r="K4720" s="155"/>
      <c r="L4720" s="155"/>
      <c r="M4720" s="155"/>
      <c r="N4720" s="155"/>
      <c r="O4720" s="155"/>
      <c r="P4720" s="155"/>
      <c r="Q4720" s="155"/>
      <c r="R4720" s="155"/>
      <c r="S4720" s="155"/>
      <c r="T4720" s="155"/>
      <c r="U4720" s="155"/>
      <c r="V4720" s="155"/>
      <c r="W4720" s="155"/>
      <c r="X4720" s="155"/>
      <c r="Y4720" s="155"/>
      <c r="Z4720" s="155"/>
      <c r="AA4720" s="155"/>
      <c r="AB4720" s="155"/>
      <c r="AC4720" s="155"/>
      <c r="AD4720" s="155"/>
      <c r="AE4720" s="155"/>
      <c r="AF4720" s="155"/>
      <c r="AG4720" s="155"/>
    </row>
    <row r="4721" spans="1:33" x14ac:dyDescent="0.3">
      <c r="A4721" s="155"/>
      <c r="B4721" s="155"/>
      <c r="C4721" s="155"/>
      <c r="D4721" s="155"/>
      <c r="E4721" s="155"/>
      <c r="F4721" s="155"/>
      <c r="G4721" s="155"/>
      <c r="H4721" s="155"/>
      <c r="I4721" s="155"/>
      <c r="J4721" s="155"/>
      <c r="K4721" s="155"/>
      <c r="L4721" s="155"/>
      <c r="M4721" s="155"/>
      <c r="N4721" s="155"/>
      <c r="O4721" s="155"/>
      <c r="P4721" s="155"/>
      <c r="Q4721" s="155"/>
      <c r="R4721" s="155"/>
      <c r="S4721" s="155"/>
      <c r="T4721" s="155"/>
      <c r="U4721" s="155"/>
      <c r="V4721" s="155"/>
      <c r="W4721" s="155"/>
      <c r="X4721" s="155"/>
      <c r="Y4721" s="155"/>
      <c r="Z4721" s="155"/>
      <c r="AA4721" s="155"/>
      <c r="AB4721" s="155"/>
      <c r="AC4721" s="155"/>
      <c r="AD4721" s="155"/>
      <c r="AE4721" s="155"/>
      <c r="AF4721" s="155"/>
      <c r="AG4721" s="155"/>
    </row>
    <row r="4722" spans="1:33" x14ac:dyDescent="0.3">
      <c r="A4722" s="155"/>
      <c r="B4722" s="155"/>
      <c r="C4722" s="155"/>
      <c r="D4722" s="155"/>
      <c r="E4722" s="155"/>
      <c r="F4722" s="155"/>
      <c r="G4722" s="155"/>
      <c r="H4722" s="155"/>
      <c r="I4722" s="155"/>
      <c r="J4722" s="155"/>
      <c r="K4722" s="155"/>
      <c r="L4722" s="155"/>
      <c r="M4722" s="155"/>
      <c r="N4722" s="155"/>
      <c r="O4722" s="155"/>
      <c r="P4722" s="155"/>
      <c r="Q4722" s="155"/>
      <c r="R4722" s="155"/>
      <c r="S4722" s="155"/>
      <c r="T4722" s="155"/>
      <c r="U4722" s="155"/>
      <c r="V4722" s="155"/>
      <c r="W4722" s="155"/>
      <c r="X4722" s="155"/>
      <c r="Y4722" s="155"/>
      <c r="Z4722" s="155"/>
      <c r="AA4722" s="155"/>
      <c r="AB4722" s="155"/>
      <c r="AC4722" s="155"/>
      <c r="AD4722" s="155"/>
      <c r="AE4722" s="155"/>
      <c r="AF4722" s="155"/>
      <c r="AG4722" s="155"/>
    </row>
    <row r="4723" spans="1:33" x14ac:dyDescent="0.3">
      <c r="A4723" s="155"/>
      <c r="B4723" s="155"/>
      <c r="C4723" s="155"/>
      <c r="D4723" s="155"/>
      <c r="E4723" s="155"/>
      <c r="F4723" s="155"/>
      <c r="G4723" s="155"/>
      <c r="H4723" s="155"/>
      <c r="I4723" s="155"/>
      <c r="J4723" s="155"/>
      <c r="K4723" s="155"/>
      <c r="L4723" s="155"/>
      <c r="M4723" s="155"/>
      <c r="N4723" s="155"/>
      <c r="O4723" s="155"/>
      <c r="P4723" s="155"/>
      <c r="Q4723" s="155"/>
      <c r="R4723" s="155"/>
      <c r="S4723" s="155"/>
      <c r="T4723" s="155"/>
      <c r="U4723" s="155"/>
      <c r="V4723" s="155"/>
      <c r="W4723" s="155"/>
      <c r="X4723" s="155"/>
      <c r="Y4723" s="155"/>
      <c r="Z4723" s="155"/>
      <c r="AA4723" s="155"/>
      <c r="AB4723" s="155"/>
      <c r="AC4723" s="155"/>
      <c r="AD4723" s="155"/>
      <c r="AE4723" s="155"/>
      <c r="AF4723" s="155"/>
      <c r="AG4723" s="155"/>
    </row>
    <row r="4724" spans="1:33" x14ac:dyDescent="0.3">
      <c r="A4724" s="155"/>
      <c r="B4724" s="155"/>
      <c r="C4724" s="155"/>
      <c r="D4724" s="155"/>
      <c r="E4724" s="155"/>
      <c r="F4724" s="155"/>
      <c r="G4724" s="155"/>
      <c r="H4724" s="155"/>
      <c r="I4724" s="155"/>
      <c r="J4724" s="155"/>
      <c r="K4724" s="155"/>
      <c r="L4724" s="155"/>
      <c r="M4724" s="155"/>
      <c r="N4724" s="155"/>
      <c r="O4724" s="155"/>
      <c r="P4724" s="155"/>
      <c r="Q4724" s="155"/>
      <c r="R4724" s="155"/>
      <c r="S4724" s="155"/>
      <c r="T4724" s="155"/>
      <c r="U4724" s="155"/>
      <c r="V4724" s="155"/>
      <c r="W4724" s="155"/>
      <c r="X4724" s="155"/>
      <c r="Y4724" s="155"/>
      <c r="Z4724" s="155"/>
      <c r="AA4724" s="155"/>
      <c r="AB4724" s="155"/>
      <c r="AC4724" s="155"/>
      <c r="AD4724" s="155"/>
      <c r="AE4724" s="155"/>
      <c r="AF4724" s="155"/>
      <c r="AG4724" s="155"/>
    </row>
    <row r="4725" spans="1:33" x14ac:dyDescent="0.3">
      <c r="A4725" s="155"/>
      <c r="B4725" s="155"/>
      <c r="C4725" s="155"/>
      <c r="D4725" s="155"/>
      <c r="E4725" s="155"/>
      <c r="F4725" s="155"/>
      <c r="G4725" s="155"/>
      <c r="H4725" s="155"/>
      <c r="I4725" s="155"/>
      <c r="J4725" s="155"/>
      <c r="K4725" s="155"/>
      <c r="L4725" s="155"/>
      <c r="M4725" s="155"/>
      <c r="N4725" s="155"/>
      <c r="O4725" s="155"/>
      <c r="P4725" s="155"/>
      <c r="Q4725" s="155"/>
      <c r="R4725" s="155"/>
      <c r="S4725" s="155"/>
      <c r="T4725" s="155"/>
      <c r="U4725" s="155"/>
      <c r="V4725" s="155"/>
      <c r="W4725" s="155"/>
      <c r="X4725" s="155"/>
      <c r="Y4725" s="155"/>
      <c r="Z4725" s="155"/>
      <c r="AA4725" s="155"/>
      <c r="AB4725" s="155"/>
      <c r="AC4725" s="155"/>
      <c r="AD4725" s="155"/>
      <c r="AE4725" s="155"/>
      <c r="AF4725" s="155"/>
      <c r="AG4725" s="155"/>
    </row>
    <row r="4726" spans="1:33" x14ac:dyDescent="0.3">
      <c r="A4726" s="155"/>
      <c r="B4726" s="155"/>
      <c r="C4726" s="155"/>
      <c r="D4726" s="155"/>
      <c r="E4726" s="155"/>
      <c r="F4726" s="155"/>
      <c r="G4726" s="155"/>
      <c r="H4726" s="155"/>
      <c r="I4726" s="155"/>
      <c r="J4726" s="155"/>
      <c r="K4726" s="155"/>
      <c r="L4726" s="155"/>
      <c r="M4726" s="155"/>
      <c r="N4726" s="155"/>
      <c r="O4726" s="155"/>
      <c r="P4726" s="155"/>
      <c r="Q4726" s="155"/>
      <c r="R4726" s="155"/>
      <c r="S4726" s="155"/>
      <c r="T4726" s="155"/>
      <c r="U4726" s="155"/>
      <c r="V4726" s="155"/>
      <c r="W4726" s="155"/>
      <c r="X4726" s="155"/>
      <c r="Y4726" s="155"/>
      <c r="Z4726" s="155"/>
      <c r="AA4726" s="155"/>
      <c r="AB4726" s="155"/>
      <c r="AC4726" s="155"/>
      <c r="AD4726" s="155"/>
      <c r="AE4726" s="155"/>
      <c r="AF4726" s="155"/>
      <c r="AG4726" s="155"/>
    </row>
    <row r="4727" spans="1:33" x14ac:dyDescent="0.3">
      <c r="A4727" s="155"/>
      <c r="B4727" s="155"/>
      <c r="C4727" s="155"/>
      <c r="D4727" s="155"/>
      <c r="E4727" s="155"/>
      <c r="F4727" s="155"/>
      <c r="G4727" s="155"/>
      <c r="H4727" s="155"/>
      <c r="I4727" s="155"/>
      <c r="J4727" s="155"/>
      <c r="K4727" s="155"/>
      <c r="L4727" s="155"/>
      <c r="M4727" s="155"/>
      <c r="N4727" s="155"/>
      <c r="O4727" s="155"/>
      <c r="P4727" s="155"/>
      <c r="Q4727" s="155"/>
      <c r="R4727" s="155"/>
      <c r="S4727" s="155"/>
      <c r="T4727" s="155"/>
      <c r="U4727" s="155"/>
      <c r="V4727" s="155"/>
      <c r="W4727" s="155"/>
      <c r="X4727" s="155"/>
      <c r="Y4727" s="155"/>
      <c r="Z4727" s="155"/>
      <c r="AA4727" s="155"/>
      <c r="AB4727" s="155"/>
      <c r="AC4727" s="155"/>
      <c r="AD4727" s="155"/>
      <c r="AE4727" s="155"/>
      <c r="AF4727" s="155"/>
      <c r="AG4727" s="155"/>
    </row>
    <row r="4728" spans="1:33" x14ac:dyDescent="0.3">
      <c r="A4728" s="155"/>
      <c r="B4728" s="155"/>
      <c r="C4728" s="155"/>
      <c r="D4728" s="155"/>
      <c r="E4728" s="155"/>
      <c r="F4728" s="155"/>
      <c r="G4728" s="155"/>
      <c r="H4728" s="155"/>
      <c r="I4728" s="155"/>
      <c r="J4728" s="155"/>
      <c r="K4728" s="155"/>
      <c r="L4728" s="155"/>
      <c r="M4728" s="155"/>
      <c r="N4728" s="155"/>
      <c r="O4728" s="155"/>
      <c r="P4728" s="155"/>
      <c r="Q4728" s="155"/>
      <c r="R4728" s="155"/>
      <c r="S4728" s="155"/>
      <c r="T4728" s="155"/>
      <c r="U4728" s="155"/>
      <c r="V4728" s="155"/>
      <c r="W4728" s="155"/>
      <c r="X4728" s="155"/>
      <c r="Y4728" s="155"/>
      <c r="Z4728" s="155"/>
      <c r="AA4728" s="155"/>
      <c r="AB4728" s="155"/>
      <c r="AC4728" s="155"/>
      <c r="AD4728" s="155"/>
      <c r="AE4728" s="155"/>
      <c r="AF4728" s="155"/>
      <c r="AG4728" s="155"/>
    </row>
    <row r="4729" spans="1:33" x14ac:dyDescent="0.3">
      <c r="A4729" s="155"/>
      <c r="B4729" s="155"/>
      <c r="C4729" s="155"/>
      <c r="D4729" s="155"/>
      <c r="E4729" s="155"/>
      <c r="F4729" s="155"/>
      <c r="G4729" s="155"/>
      <c r="H4729" s="155"/>
      <c r="I4729" s="155"/>
      <c r="J4729" s="155"/>
      <c r="K4729" s="155"/>
      <c r="L4729" s="155"/>
      <c r="M4729" s="155"/>
      <c r="N4729" s="155"/>
      <c r="O4729" s="155"/>
      <c r="P4729" s="155"/>
      <c r="Q4729" s="155"/>
      <c r="R4729" s="155"/>
      <c r="S4729" s="155"/>
      <c r="T4729" s="155"/>
      <c r="U4729" s="155"/>
      <c r="V4729" s="155"/>
      <c r="W4729" s="155"/>
      <c r="X4729" s="155"/>
      <c r="Y4729" s="155"/>
      <c r="Z4729" s="155"/>
      <c r="AA4729" s="155"/>
      <c r="AB4729" s="155"/>
      <c r="AC4729" s="155"/>
      <c r="AD4729" s="155"/>
      <c r="AE4729" s="155"/>
      <c r="AF4729" s="155"/>
      <c r="AG4729" s="155"/>
    </row>
    <row r="4730" spans="1:33" x14ac:dyDescent="0.3">
      <c r="A4730" s="155"/>
      <c r="B4730" s="155"/>
      <c r="C4730" s="155"/>
      <c r="D4730" s="155"/>
      <c r="E4730" s="155"/>
      <c r="F4730" s="155"/>
      <c r="G4730" s="155"/>
      <c r="H4730" s="155"/>
      <c r="I4730" s="155"/>
      <c r="J4730" s="155"/>
      <c r="K4730" s="155"/>
      <c r="L4730" s="155"/>
      <c r="M4730" s="155"/>
      <c r="N4730" s="155"/>
      <c r="O4730" s="155"/>
      <c r="P4730" s="155"/>
      <c r="Q4730" s="155"/>
      <c r="R4730" s="155"/>
      <c r="S4730" s="155"/>
      <c r="T4730" s="155"/>
      <c r="U4730" s="155"/>
      <c r="V4730" s="155"/>
      <c r="W4730" s="155"/>
      <c r="X4730" s="155"/>
      <c r="Y4730" s="155"/>
      <c r="Z4730" s="155"/>
      <c r="AA4730" s="155"/>
      <c r="AB4730" s="155"/>
      <c r="AC4730" s="155"/>
      <c r="AD4730" s="155"/>
      <c r="AE4730" s="155"/>
      <c r="AF4730" s="155"/>
      <c r="AG4730" s="155"/>
    </row>
    <row r="4731" spans="1:33" x14ac:dyDescent="0.3">
      <c r="A4731" s="155"/>
      <c r="B4731" s="155"/>
      <c r="C4731" s="155"/>
      <c r="D4731" s="155"/>
      <c r="E4731" s="155"/>
      <c r="F4731" s="155"/>
      <c r="G4731" s="155"/>
      <c r="H4731" s="155"/>
      <c r="I4731" s="155"/>
      <c r="J4731" s="155"/>
      <c r="K4731" s="155"/>
      <c r="L4731" s="155"/>
      <c r="M4731" s="155"/>
      <c r="N4731" s="155"/>
      <c r="O4731" s="155"/>
      <c r="P4731" s="155"/>
      <c r="Q4731" s="155"/>
      <c r="R4731" s="155"/>
      <c r="S4731" s="155"/>
      <c r="T4731" s="155"/>
      <c r="U4731" s="155"/>
      <c r="V4731" s="155"/>
      <c r="W4731" s="155"/>
      <c r="X4731" s="155"/>
      <c r="Y4731" s="155"/>
      <c r="Z4731" s="155"/>
      <c r="AA4731" s="155"/>
      <c r="AB4731" s="155"/>
      <c r="AC4731" s="155"/>
      <c r="AD4731" s="155"/>
      <c r="AE4731" s="155"/>
      <c r="AF4731" s="155"/>
      <c r="AG4731" s="155"/>
    </row>
    <row r="4732" spans="1:33" x14ac:dyDescent="0.3">
      <c r="A4732" s="155"/>
      <c r="B4732" s="155"/>
      <c r="C4732" s="155"/>
      <c r="D4732" s="155"/>
      <c r="E4732" s="155"/>
      <c r="F4732" s="155"/>
      <c r="G4732" s="155"/>
      <c r="H4732" s="155"/>
      <c r="I4732" s="155"/>
      <c r="J4732" s="155"/>
      <c r="K4732" s="155"/>
      <c r="L4732" s="155"/>
      <c r="M4732" s="155"/>
      <c r="N4732" s="155"/>
      <c r="O4732" s="155"/>
      <c r="P4732" s="155"/>
      <c r="Q4732" s="155"/>
      <c r="R4732" s="155"/>
      <c r="S4732" s="155"/>
      <c r="T4732" s="155"/>
      <c r="U4732" s="155"/>
      <c r="V4732" s="155"/>
      <c r="W4732" s="155"/>
      <c r="X4732" s="155"/>
      <c r="Y4732" s="155"/>
      <c r="Z4732" s="155"/>
      <c r="AA4732" s="155"/>
      <c r="AB4732" s="155"/>
      <c r="AC4732" s="155"/>
      <c r="AD4732" s="155"/>
      <c r="AE4732" s="155"/>
      <c r="AF4732" s="155"/>
      <c r="AG4732" s="155"/>
    </row>
    <row r="4733" spans="1:33" x14ac:dyDescent="0.3">
      <c r="A4733" s="155"/>
      <c r="B4733" s="155"/>
      <c r="C4733" s="155"/>
      <c r="D4733" s="155"/>
      <c r="E4733" s="155"/>
      <c r="F4733" s="155"/>
      <c r="G4733" s="155"/>
      <c r="H4733" s="155"/>
      <c r="I4733" s="155"/>
      <c r="J4733" s="155"/>
      <c r="K4733" s="155"/>
      <c r="L4733" s="155"/>
      <c r="M4733" s="155"/>
      <c r="N4733" s="155"/>
      <c r="O4733" s="155"/>
      <c r="P4733" s="155"/>
      <c r="Q4733" s="155"/>
      <c r="R4733" s="155"/>
      <c r="S4733" s="155"/>
      <c r="T4733" s="155"/>
      <c r="U4733" s="155"/>
      <c r="V4733" s="155"/>
      <c r="W4733" s="155"/>
      <c r="X4733" s="155"/>
      <c r="Y4733" s="155"/>
      <c r="Z4733" s="155"/>
      <c r="AA4733" s="155"/>
      <c r="AB4733" s="155"/>
      <c r="AC4733" s="155"/>
      <c r="AD4733" s="155"/>
      <c r="AE4733" s="155"/>
      <c r="AF4733" s="155"/>
      <c r="AG4733" s="155"/>
    </row>
    <row r="4734" spans="1:33" x14ac:dyDescent="0.3">
      <c r="A4734" s="155"/>
      <c r="B4734" s="155"/>
      <c r="C4734" s="155"/>
      <c r="D4734" s="155"/>
      <c r="E4734" s="155"/>
      <c r="F4734" s="155"/>
      <c r="G4734" s="155"/>
      <c r="H4734" s="155"/>
      <c r="I4734" s="155"/>
      <c r="J4734" s="155"/>
      <c r="K4734" s="155"/>
      <c r="L4734" s="155"/>
      <c r="M4734" s="155"/>
      <c r="N4734" s="155"/>
      <c r="O4734" s="155"/>
      <c r="P4734" s="155"/>
      <c r="Q4734" s="155"/>
      <c r="R4734" s="155"/>
      <c r="S4734" s="155"/>
      <c r="T4734" s="155"/>
      <c r="U4734" s="155"/>
      <c r="V4734" s="155"/>
      <c r="W4734" s="155"/>
      <c r="X4734" s="155"/>
      <c r="Y4734" s="155"/>
      <c r="Z4734" s="155"/>
      <c r="AA4734" s="155"/>
      <c r="AB4734" s="155"/>
      <c r="AC4734" s="155"/>
      <c r="AD4734" s="155"/>
      <c r="AE4734" s="155"/>
      <c r="AF4734" s="155"/>
      <c r="AG4734" s="155"/>
    </row>
    <row r="4735" spans="1:33" x14ac:dyDescent="0.3">
      <c r="A4735" s="155"/>
      <c r="B4735" s="155"/>
      <c r="C4735" s="155"/>
      <c r="D4735" s="155"/>
      <c r="E4735" s="155"/>
      <c r="F4735" s="155"/>
      <c r="G4735" s="155"/>
      <c r="H4735" s="155"/>
      <c r="I4735" s="155"/>
      <c r="J4735" s="155"/>
      <c r="K4735" s="155"/>
      <c r="L4735" s="155"/>
      <c r="M4735" s="155"/>
      <c r="N4735" s="155"/>
      <c r="O4735" s="155"/>
      <c r="P4735" s="155"/>
      <c r="Q4735" s="155"/>
      <c r="R4735" s="155"/>
      <c r="S4735" s="155"/>
      <c r="T4735" s="155"/>
      <c r="U4735" s="155"/>
      <c r="V4735" s="155"/>
      <c r="W4735" s="155"/>
      <c r="X4735" s="155"/>
      <c r="Y4735" s="155"/>
      <c r="Z4735" s="155"/>
      <c r="AA4735" s="155"/>
      <c r="AB4735" s="155"/>
      <c r="AC4735" s="155"/>
      <c r="AD4735" s="155"/>
      <c r="AE4735" s="155"/>
      <c r="AF4735" s="155"/>
      <c r="AG4735" s="155"/>
    </row>
    <row r="4736" spans="1:33" x14ac:dyDescent="0.3">
      <c r="A4736" s="155"/>
      <c r="B4736" s="155"/>
      <c r="C4736" s="155"/>
      <c r="D4736" s="155"/>
      <c r="E4736" s="155"/>
      <c r="F4736" s="155"/>
      <c r="G4736" s="155"/>
      <c r="H4736" s="155"/>
      <c r="I4736" s="155"/>
      <c r="J4736" s="155"/>
      <c r="K4736" s="155"/>
      <c r="L4736" s="155"/>
      <c r="M4736" s="155"/>
      <c r="N4736" s="155"/>
      <c r="O4736" s="155"/>
      <c r="P4736" s="155"/>
      <c r="Q4736" s="155"/>
      <c r="R4736" s="155"/>
      <c r="S4736" s="155"/>
      <c r="T4736" s="155"/>
      <c r="U4736" s="155"/>
      <c r="V4736" s="155"/>
      <c r="W4736" s="155"/>
      <c r="X4736" s="155"/>
      <c r="Y4736" s="155"/>
      <c r="Z4736" s="155"/>
      <c r="AA4736" s="155"/>
      <c r="AB4736" s="155"/>
      <c r="AC4736" s="155"/>
      <c r="AD4736" s="155"/>
      <c r="AE4736" s="155"/>
      <c r="AF4736" s="155"/>
      <c r="AG4736" s="155"/>
    </row>
    <row r="4737" spans="1:33" x14ac:dyDescent="0.3">
      <c r="A4737" s="155"/>
      <c r="B4737" s="155"/>
      <c r="C4737" s="155"/>
      <c r="D4737" s="155"/>
      <c r="E4737" s="155"/>
      <c r="F4737" s="155"/>
      <c r="G4737" s="155"/>
      <c r="H4737" s="155"/>
      <c r="I4737" s="155"/>
      <c r="J4737" s="155"/>
      <c r="K4737" s="155"/>
      <c r="L4737" s="155"/>
      <c r="M4737" s="155"/>
      <c r="N4737" s="155"/>
      <c r="O4737" s="155"/>
      <c r="P4737" s="155"/>
      <c r="Q4737" s="155"/>
      <c r="R4737" s="155"/>
      <c r="S4737" s="155"/>
      <c r="T4737" s="155"/>
      <c r="U4737" s="155"/>
      <c r="V4737" s="155"/>
      <c r="W4737" s="155"/>
      <c r="X4737" s="155"/>
      <c r="Y4737" s="155"/>
      <c r="Z4737" s="155"/>
      <c r="AA4737" s="155"/>
      <c r="AB4737" s="155"/>
      <c r="AC4737" s="155"/>
      <c r="AD4737" s="155"/>
      <c r="AE4737" s="155"/>
      <c r="AF4737" s="155"/>
      <c r="AG4737" s="155"/>
    </row>
    <row r="4738" spans="1:33" x14ac:dyDescent="0.3">
      <c r="A4738" s="155"/>
      <c r="B4738" s="155"/>
      <c r="C4738" s="155"/>
      <c r="D4738" s="155"/>
      <c r="E4738" s="155"/>
      <c r="F4738" s="155"/>
      <c r="G4738" s="155"/>
      <c r="H4738" s="155"/>
      <c r="I4738" s="155"/>
      <c r="J4738" s="155"/>
      <c r="K4738" s="155"/>
      <c r="L4738" s="155"/>
      <c r="M4738" s="155"/>
      <c r="N4738" s="155"/>
      <c r="O4738" s="155"/>
      <c r="P4738" s="155"/>
      <c r="Q4738" s="155"/>
      <c r="R4738" s="155"/>
      <c r="S4738" s="155"/>
      <c r="T4738" s="155"/>
      <c r="U4738" s="155"/>
      <c r="V4738" s="155"/>
      <c r="W4738" s="155"/>
      <c r="X4738" s="155"/>
      <c r="Y4738" s="155"/>
      <c r="Z4738" s="155"/>
      <c r="AA4738" s="155"/>
      <c r="AB4738" s="155"/>
      <c r="AC4738" s="155"/>
      <c r="AD4738" s="155"/>
      <c r="AE4738" s="155"/>
      <c r="AF4738" s="155"/>
      <c r="AG4738" s="155"/>
    </row>
    <row r="4739" spans="1:33" x14ac:dyDescent="0.3">
      <c r="A4739" s="155"/>
      <c r="B4739" s="155"/>
      <c r="C4739" s="155"/>
      <c r="D4739" s="155"/>
      <c r="E4739" s="155"/>
      <c r="F4739" s="155"/>
      <c r="G4739" s="155"/>
      <c r="H4739" s="155"/>
      <c r="I4739" s="155"/>
      <c r="J4739" s="155"/>
      <c r="K4739" s="155"/>
      <c r="L4739" s="155"/>
      <c r="M4739" s="155"/>
      <c r="N4739" s="155"/>
      <c r="O4739" s="155"/>
      <c r="P4739" s="155"/>
      <c r="Q4739" s="155"/>
      <c r="R4739" s="155"/>
      <c r="S4739" s="155"/>
      <c r="T4739" s="155"/>
      <c r="U4739" s="155"/>
      <c r="V4739" s="155"/>
      <c r="W4739" s="155"/>
      <c r="X4739" s="155"/>
      <c r="Y4739" s="155"/>
      <c r="Z4739" s="155"/>
      <c r="AA4739" s="155"/>
      <c r="AB4739" s="155"/>
      <c r="AC4739" s="155"/>
      <c r="AD4739" s="155"/>
      <c r="AE4739" s="155"/>
      <c r="AF4739" s="155"/>
      <c r="AG4739" s="155"/>
    </row>
    <row r="4740" spans="1:33" x14ac:dyDescent="0.3">
      <c r="A4740" s="155"/>
      <c r="B4740" s="155"/>
      <c r="C4740" s="155"/>
      <c r="D4740" s="155"/>
      <c r="E4740" s="155"/>
      <c r="F4740" s="155"/>
      <c r="G4740" s="155"/>
      <c r="H4740" s="155"/>
      <c r="I4740" s="155"/>
      <c r="J4740" s="155"/>
      <c r="K4740" s="155"/>
      <c r="L4740" s="155"/>
      <c r="M4740" s="155"/>
      <c r="N4740" s="155"/>
      <c r="O4740" s="155"/>
      <c r="P4740" s="155"/>
      <c r="Q4740" s="155"/>
      <c r="R4740" s="155"/>
      <c r="S4740" s="155"/>
      <c r="T4740" s="155"/>
      <c r="U4740" s="155"/>
      <c r="V4740" s="155"/>
      <c r="W4740" s="155"/>
      <c r="X4740" s="155"/>
      <c r="Y4740" s="155"/>
      <c r="Z4740" s="155"/>
      <c r="AA4740" s="155"/>
      <c r="AB4740" s="155"/>
      <c r="AC4740" s="155"/>
      <c r="AD4740" s="155"/>
      <c r="AE4740" s="155"/>
      <c r="AF4740" s="155"/>
      <c r="AG4740" s="155"/>
    </row>
    <row r="4741" spans="1:33" x14ac:dyDescent="0.3">
      <c r="A4741" s="155"/>
      <c r="B4741" s="155"/>
      <c r="C4741" s="155"/>
      <c r="D4741" s="155"/>
      <c r="E4741" s="155"/>
      <c r="F4741" s="155"/>
      <c r="G4741" s="155"/>
      <c r="H4741" s="155"/>
      <c r="I4741" s="155"/>
      <c r="J4741" s="155"/>
      <c r="K4741" s="155"/>
      <c r="L4741" s="155"/>
      <c r="M4741" s="155"/>
      <c r="N4741" s="155"/>
      <c r="O4741" s="155"/>
      <c r="P4741" s="155"/>
      <c r="Q4741" s="155"/>
      <c r="R4741" s="155"/>
      <c r="S4741" s="155"/>
      <c r="T4741" s="155"/>
      <c r="U4741" s="155"/>
      <c r="V4741" s="155"/>
      <c r="W4741" s="155"/>
      <c r="X4741" s="155"/>
      <c r="Y4741" s="155"/>
      <c r="Z4741" s="155"/>
      <c r="AA4741" s="155"/>
      <c r="AB4741" s="155"/>
      <c r="AC4741" s="155"/>
      <c r="AD4741" s="155"/>
      <c r="AE4741" s="155"/>
      <c r="AF4741" s="155"/>
      <c r="AG4741" s="155"/>
    </row>
    <row r="4742" spans="1:33" x14ac:dyDescent="0.3">
      <c r="A4742" s="155"/>
      <c r="B4742" s="155"/>
      <c r="C4742" s="155"/>
      <c r="D4742" s="155"/>
      <c r="E4742" s="155"/>
      <c r="F4742" s="155"/>
      <c r="G4742" s="155"/>
      <c r="H4742" s="155"/>
      <c r="I4742" s="155"/>
      <c r="J4742" s="155"/>
      <c r="K4742" s="155"/>
      <c r="L4742" s="155"/>
      <c r="M4742" s="155"/>
      <c r="N4742" s="155"/>
      <c r="O4742" s="155"/>
      <c r="P4742" s="155"/>
      <c r="Q4742" s="155"/>
      <c r="R4742" s="155"/>
      <c r="S4742" s="155"/>
      <c r="T4742" s="155"/>
      <c r="U4742" s="155"/>
      <c r="V4742" s="155"/>
      <c r="W4742" s="155"/>
      <c r="X4742" s="155"/>
      <c r="Y4742" s="155"/>
      <c r="Z4742" s="155"/>
      <c r="AA4742" s="155"/>
      <c r="AB4742" s="155"/>
      <c r="AC4742" s="155"/>
      <c r="AD4742" s="155"/>
      <c r="AE4742" s="155"/>
      <c r="AF4742" s="155"/>
      <c r="AG4742" s="155"/>
    </row>
    <row r="4743" spans="1:33" x14ac:dyDescent="0.3">
      <c r="A4743" s="155"/>
      <c r="B4743" s="155"/>
      <c r="C4743" s="155"/>
      <c r="D4743" s="155"/>
      <c r="E4743" s="155"/>
      <c r="F4743" s="155"/>
      <c r="G4743" s="155"/>
      <c r="H4743" s="155"/>
      <c r="I4743" s="155"/>
      <c r="J4743" s="155"/>
      <c r="K4743" s="155"/>
      <c r="L4743" s="155"/>
      <c r="M4743" s="155"/>
      <c r="N4743" s="155"/>
      <c r="O4743" s="155"/>
      <c r="P4743" s="155"/>
      <c r="Q4743" s="155"/>
      <c r="R4743" s="155"/>
      <c r="S4743" s="155"/>
      <c r="T4743" s="155"/>
      <c r="U4743" s="155"/>
      <c r="V4743" s="155"/>
      <c r="W4743" s="155"/>
      <c r="X4743" s="155"/>
      <c r="Y4743" s="155"/>
      <c r="Z4743" s="155"/>
      <c r="AA4743" s="155"/>
      <c r="AB4743" s="155"/>
      <c r="AC4743" s="155"/>
      <c r="AD4743" s="155"/>
      <c r="AE4743" s="155"/>
      <c r="AF4743" s="155"/>
      <c r="AG4743" s="155"/>
    </row>
    <row r="4744" spans="1:33" x14ac:dyDescent="0.3">
      <c r="A4744" s="155"/>
      <c r="B4744" s="155"/>
      <c r="C4744" s="155"/>
      <c r="D4744" s="155"/>
      <c r="E4744" s="155"/>
      <c r="F4744" s="155"/>
      <c r="G4744" s="155"/>
      <c r="H4744" s="155"/>
      <c r="I4744" s="155"/>
      <c r="J4744" s="155"/>
      <c r="K4744" s="155"/>
      <c r="L4744" s="155"/>
      <c r="M4744" s="155"/>
      <c r="N4744" s="155"/>
      <c r="O4744" s="155"/>
      <c r="P4744" s="155"/>
      <c r="Q4744" s="155"/>
      <c r="R4744" s="155"/>
      <c r="S4744" s="155"/>
      <c r="T4744" s="155"/>
      <c r="U4744" s="155"/>
      <c r="V4744" s="155"/>
      <c r="W4744" s="155"/>
      <c r="X4744" s="155"/>
      <c r="Y4744" s="155"/>
      <c r="Z4744" s="155"/>
      <c r="AA4744" s="155"/>
      <c r="AB4744" s="155"/>
      <c r="AC4744" s="155"/>
      <c r="AD4744" s="155"/>
      <c r="AE4744" s="155"/>
      <c r="AF4744" s="155"/>
      <c r="AG4744" s="155"/>
    </row>
    <row r="4745" spans="1:33" x14ac:dyDescent="0.3">
      <c r="A4745" s="155"/>
      <c r="B4745" s="155"/>
      <c r="C4745" s="155"/>
      <c r="D4745" s="155"/>
      <c r="E4745" s="155"/>
      <c r="F4745" s="155"/>
      <c r="G4745" s="155"/>
      <c r="H4745" s="155"/>
      <c r="I4745" s="155"/>
      <c r="J4745" s="155"/>
      <c r="K4745" s="155"/>
      <c r="L4745" s="155"/>
      <c r="M4745" s="155"/>
      <c r="N4745" s="155"/>
      <c r="O4745" s="155"/>
      <c r="P4745" s="155"/>
      <c r="Q4745" s="155"/>
      <c r="R4745" s="155"/>
      <c r="S4745" s="155"/>
      <c r="T4745" s="155"/>
      <c r="U4745" s="155"/>
      <c r="V4745" s="155"/>
      <c r="W4745" s="155"/>
      <c r="X4745" s="155"/>
      <c r="Y4745" s="155"/>
      <c r="Z4745" s="155"/>
      <c r="AA4745" s="155"/>
      <c r="AB4745" s="155"/>
      <c r="AC4745" s="155"/>
      <c r="AD4745" s="155"/>
      <c r="AE4745" s="155"/>
      <c r="AF4745" s="155"/>
      <c r="AG4745" s="155"/>
    </row>
    <row r="4746" spans="1:33" x14ac:dyDescent="0.3">
      <c r="A4746" s="155"/>
      <c r="B4746" s="155"/>
      <c r="C4746" s="155"/>
      <c r="D4746" s="155"/>
      <c r="E4746" s="155"/>
      <c r="F4746" s="155"/>
      <c r="G4746" s="155"/>
      <c r="H4746" s="155"/>
      <c r="I4746" s="155"/>
      <c r="J4746" s="155"/>
      <c r="K4746" s="155"/>
      <c r="L4746" s="155"/>
      <c r="M4746" s="155"/>
      <c r="N4746" s="155"/>
      <c r="O4746" s="155"/>
      <c r="P4746" s="155"/>
      <c r="Q4746" s="155"/>
      <c r="R4746" s="155"/>
      <c r="S4746" s="155"/>
      <c r="T4746" s="155"/>
      <c r="U4746" s="155"/>
      <c r="V4746" s="155"/>
      <c r="W4746" s="155"/>
      <c r="X4746" s="155"/>
      <c r="Y4746" s="155"/>
      <c r="Z4746" s="155"/>
      <c r="AA4746" s="155"/>
      <c r="AB4746" s="155"/>
      <c r="AC4746" s="155"/>
      <c r="AD4746" s="155"/>
      <c r="AE4746" s="155"/>
      <c r="AF4746" s="155"/>
      <c r="AG4746" s="155"/>
    </row>
    <row r="4747" spans="1:33" x14ac:dyDescent="0.3">
      <c r="A4747" s="155"/>
      <c r="B4747" s="155"/>
      <c r="C4747" s="155"/>
      <c r="D4747" s="155"/>
      <c r="E4747" s="155"/>
      <c r="F4747" s="155"/>
      <c r="G4747" s="155"/>
      <c r="H4747" s="155"/>
      <c r="I4747" s="155"/>
      <c r="J4747" s="155"/>
      <c r="K4747" s="155"/>
      <c r="L4747" s="155"/>
      <c r="M4747" s="155"/>
      <c r="N4747" s="155"/>
      <c r="O4747" s="155"/>
      <c r="P4747" s="155"/>
      <c r="Q4747" s="155"/>
      <c r="R4747" s="155"/>
      <c r="S4747" s="155"/>
      <c r="T4747" s="155"/>
      <c r="U4747" s="155"/>
      <c r="V4747" s="155"/>
      <c r="W4747" s="155"/>
      <c r="X4747" s="155"/>
      <c r="Y4747" s="155"/>
      <c r="Z4747" s="155"/>
      <c r="AA4747" s="155"/>
      <c r="AB4747" s="155"/>
      <c r="AC4747" s="155"/>
      <c r="AD4747" s="155"/>
      <c r="AE4747" s="155"/>
      <c r="AF4747" s="155"/>
      <c r="AG4747" s="155"/>
    </row>
    <row r="4748" spans="1:33" x14ac:dyDescent="0.3">
      <c r="A4748" s="155"/>
      <c r="B4748" s="155"/>
      <c r="C4748" s="155"/>
      <c r="D4748" s="155"/>
      <c r="E4748" s="155"/>
      <c r="F4748" s="155"/>
      <c r="G4748" s="155"/>
      <c r="H4748" s="155"/>
      <c r="I4748" s="155"/>
      <c r="J4748" s="155"/>
      <c r="K4748" s="155"/>
      <c r="L4748" s="155"/>
      <c r="M4748" s="155"/>
      <c r="N4748" s="155"/>
      <c r="O4748" s="155"/>
      <c r="P4748" s="155"/>
      <c r="Q4748" s="155"/>
      <c r="R4748" s="155"/>
      <c r="S4748" s="155"/>
      <c r="T4748" s="155"/>
      <c r="U4748" s="155"/>
      <c r="V4748" s="155"/>
      <c r="W4748" s="155"/>
      <c r="X4748" s="155"/>
      <c r="Y4748" s="155"/>
      <c r="Z4748" s="155"/>
      <c r="AA4748" s="155"/>
      <c r="AB4748" s="155"/>
      <c r="AC4748" s="155"/>
      <c r="AD4748" s="155"/>
      <c r="AE4748" s="155"/>
      <c r="AF4748" s="155"/>
      <c r="AG4748" s="155"/>
    </row>
    <row r="4749" spans="1:33" x14ac:dyDescent="0.3">
      <c r="A4749" s="155"/>
      <c r="B4749" s="155"/>
      <c r="C4749" s="155"/>
      <c r="D4749" s="155"/>
      <c r="E4749" s="155"/>
      <c r="F4749" s="155"/>
      <c r="G4749" s="155"/>
      <c r="H4749" s="155"/>
      <c r="I4749" s="155"/>
      <c r="J4749" s="155"/>
      <c r="K4749" s="155"/>
      <c r="L4749" s="155"/>
      <c r="M4749" s="155"/>
      <c r="N4749" s="155"/>
      <c r="O4749" s="155"/>
      <c r="P4749" s="155"/>
      <c r="Q4749" s="155"/>
      <c r="R4749" s="155"/>
      <c r="S4749" s="155"/>
      <c r="T4749" s="155"/>
      <c r="U4749" s="155"/>
      <c r="V4749" s="155"/>
      <c r="W4749" s="155"/>
      <c r="X4749" s="155"/>
      <c r="Y4749" s="155"/>
      <c r="Z4749" s="155"/>
      <c r="AA4749" s="155"/>
      <c r="AB4749" s="155"/>
      <c r="AC4749" s="155"/>
      <c r="AD4749" s="155"/>
      <c r="AE4749" s="155"/>
      <c r="AF4749" s="155"/>
      <c r="AG4749" s="155"/>
    </row>
    <row r="4750" spans="1:33" x14ac:dyDescent="0.3">
      <c r="A4750" s="155"/>
      <c r="B4750" s="155"/>
      <c r="C4750" s="155"/>
      <c r="D4750" s="155"/>
      <c r="E4750" s="155"/>
      <c r="F4750" s="155"/>
      <c r="G4750" s="155"/>
      <c r="H4750" s="155"/>
      <c r="I4750" s="155"/>
      <c r="J4750" s="155"/>
      <c r="K4750" s="155"/>
      <c r="L4750" s="155"/>
      <c r="M4750" s="155"/>
      <c r="N4750" s="155"/>
      <c r="O4750" s="155"/>
      <c r="P4750" s="155"/>
      <c r="Q4750" s="155"/>
      <c r="R4750" s="155"/>
      <c r="S4750" s="155"/>
      <c r="T4750" s="155"/>
      <c r="U4750" s="155"/>
      <c r="V4750" s="155"/>
      <c r="W4750" s="155"/>
      <c r="X4750" s="155"/>
      <c r="Y4750" s="155"/>
      <c r="Z4750" s="155"/>
      <c r="AA4750" s="155"/>
      <c r="AB4750" s="155"/>
      <c r="AC4750" s="155"/>
      <c r="AD4750" s="155"/>
      <c r="AE4750" s="155"/>
      <c r="AF4750" s="155"/>
      <c r="AG4750" s="155"/>
    </row>
    <row r="4751" spans="1:33" x14ac:dyDescent="0.3">
      <c r="A4751" s="155"/>
      <c r="B4751" s="155"/>
      <c r="C4751" s="155"/>
      <c r="D4751" s="155"/>
      <c r="E4751" s="155"/>
      <c r="F4751" s="155"/>
      <c r="G4751" s="155"/>
      <c r="H4751" s="155"/>
      <c r="I4751" s="155"/>
      <c r="J4751" s="155"/>
      <c r="K4751" s="155"/>
      <c r="L4751" s="155"/>
      <c r="M4751" s="155"/>
      <c r="N4751" s="155"/>
      <c r="O4751" s="155"/>
      <c r="P4751" s="155"/>
      <c r="Q4751" s="155"/>
      <c r="R4751" s="155"/>
      <c r="S4751" s="155"/>
      <c r="T4751" s="155"/>
      <c r="U4751" s="155"/>
      <c r="V4751" s="155"/>
      <c r="W4751" s="155"/>
      <c r="X4751" s="155"/>
      <c r="Y4751" s="155"/>
      <c r="Z4751" s="155"/>
      <c r="AA4751" s="155"/>
      <c r="AB4751" s="155"/>
      <c r="AC4751" s="155"/>
      <c r="AD4751" s="155"/>
      <c r="AE4751" s="155"/>
      <c r="AF4751" s="155"/>
      <c r="AG4751" s="155"/>
    </row>
    <row r="4752" spans="1:33" x14ac:dyDescent="0.3">
      <c r="A4752" s="155"/>
      <c r="B4752" s="155"/>
      <c r="C4752" s="155"/>
      <c r="D4752" s="155"/>
      <c r="E4752" s="155"/>
      <c r="F4752" s="155"/>
      <c r="G4752" s="155"/>
      <c r="H4752" s="155"/>
      <c r="I4752" s="155"/>
      <c r="J4752" s="155"/>
      <c r="K4752" s="155"/>
      <c r="L4752" s="155"/>
      <c r="M4752" s="155"/>
      <c r="N4752" s="155"/>
      <c r="O4752" s="155"/>
      <c r="P4752" s="155"/>
      <c r="Q4752" s="155"/>
      <c r="R4752" s="155"/>
      <c r="S4752" s="155"/>
      <c r="T4752" s="155"/>
      <c r="U4752" s="155"/>
      <c r="V4752" s="155"/>
      <c r="W4752" s="155"/>
      <c r="X4752" s="155"/>
      <c r="Y4752" s="155"/>
      <c r="Z4752" s="155"/>
      <c r="AA4752" s="155"/>
      <c r="AB4752" s="155"/>
      <c r="AC4752" s="155"/>
      <c r="AD4752" s="155"/>
      <c r="AE4752" s="155"/>
      <c r="AF4752" s="155"/>
      <c r="AG4752" s="155"/>
    </row>
    <row r="4753" spans="1:33" x14ac:dyDescent="0.3">
      <c r="A4753" s="155"/>
      <c r="B4753" s="155"/>
      <c r="C4753" s="155"/>
      <c r="D4753" s="155"/>
      <c r="E4753" s="155"/>
      <c r="F4753" s="155"/>
      <c r="G4753" s="155"/>
      <c r="H4753" s="155"/>
      <c r="I4753" s="155"/>
      <c r="J4753" s="155"/>
      <c r="K4753" s="155"/>
      <c r="L4753" s="155"/>
      <c r="M4753" s="155"/>
      <c r="N4753" s="155"/>
      <c r="O4753" s="155"/>
      <c r="P4753" s="155"/>
      <c r="Q4753" s="155"/>
      <c r="R4753" s="155"/>
      <c r="S4753" s="155"/>
      <c r="T4753" s="155"/>
      <c r="U4753" s="155"/>
      <c r="V4753" s="155"/>
      <c r="W4753" s="155"/>
      <c r="X4753" s="155"/>
      <c r="Y4753" s="155"/>
      <c r="Z4753" s="155"/>
      <c r="AA4753" s="155"/>
      <c r="AB4753" s="155"/>
      <c r="AC4753" s="155"/>
      <c r="AD4753" s="155"/>
      <c r="AE4753" s="155"/>
      <c r="AF4753" s="155"/>
      <c r="AG4753" s="155"/>
    </row>
    <row r="4754" spans="1:33" x14ac:dyDescent="0.3">
      <c r="A4754" s="155"/>
      <c r="B4754" s="155"/>
      <c r="C4754" s="155"/>
      <c r="D4754" s="155"/>
      <c r="E4754" s="155"/>
      <c r="F4754" s="155"/>
      <c r="G4754" s="155"/>
      <c r="H4754" s="155"/>
      <c r="I4754" s="155"/>
      <c r="J4754" s="155"/>
      <c r="K4754" s="155"/>
      <c r="L4754" s="155"/>
      <c r="M4754" s="155"/>
      <c r="N4754" s="155"/>
      <c r="O4754" s="155"/>
      <c r="P4754" s="155"/>
      <c r="Q4754" s="155"/>
      <c r="R4754" s="155"/>
      <c r="S4754" s="155"/>
      <c r="T4754" s="155"/>
      <c r="U4754" s="155"/>
      <c r="V4754" s="155"/>
      <c r="W4754" s="155"/>
      <c r="X4754" s="155"/>
      <c r="Y4754" s="155"/>
      <c r="Z4754" s="155"/>
      <c r="AA4754" s="155"/>
      <c r="AB4754" s="155"/>
      <c r="AC4754" s="155"/>
      <c r="AD4754" s="155"/>
      <c r="AE4754" s="155"/>
      <c r="AF4754" s="155"/>
      <c r="AG4754" s="155"/>
    </row>
    <row r="4755" spans="1:33" x14ac:dyDescent="0.3">
      <c r="A4755" s="155"/>
      <c r="B4755" s="155"/>
      <c r="C4755" s="155"/>
      <c r="D4755" s="155"/>
      <c r="E4755" s="155"/>
      <c r="F4755" s="155"/>
      <c r="G4755" s="155"/>
      <c r="H4755" s="155"/>
      <c r="I4755" s="155"/>
      <c r="J4755" s="155"/>
      <c r="K4755" s="155"/>
      <c r="L4755" s="155"/>
      <c r="M4755" s="155"/>
      <c r="N4755" s="155"/>
      <c r="O4755" s="155"/>
      <c r="P4755" s="155"/>
      <c r="Q4755" s="155"/>
      <c r="R4755" s="155"/>
      <c r="S4755" s="155"/>
      <c r="T4755" s="155"/>
      <c r="U4755" s="155"/>
      <c r="V4755" s="155"/>
      <c r="W4755" s="155"/>
      <c r="X4755" s="155"/>
      <c r="Y4755" s="155"/>
      <c r="Z4755" s="155"/>
      <c r="AA4755" s="155"/>
      <c r="AB4755" s="155"/>
      <c r="AC4755" s="155"/>
      <c r="AD4755" s="155"/>
      <c r="AE4755" s="155"/>
      <c r="AF4755" s="155"/>
      <c r="AG4755" s="155"/>
    </row>
    <row r="4756" spans="1:33" x14ac:dyDescent="0.3">
      <c r="A4756" s="155"/>
      <c r="B4756" s="155"/>
      <c r="C4756" s="155"/>
      <c r="D4756" s="155"/>
      <c r="E4756" s="155"/>
      <c r="F4756" s="155"/>
      <c r="G4756" s="155"/>
      <c r="H4756" s="155"/>
      <c r="I4756" s="155"/>
      <c r="J4756" s="155"/>
      <c r="K4756" s="155"/>
      <c r="L4756" s="155"/>
      <c r="M4756" s="155"/>
      <c r="N4756" s="155"/>
      <c r="O4756" s="155"/>
      <c r="P4756" s="155"/>
      <c r="Q4756" s="155"/>
      <c r="R4756" s="155"/>
      <c r="S4756" s="155"/>
      <c r="T4756" s="155"/>
      <c r="U4756" s="155"/>
      <c r="V4756" s="155"/>
      <c r="W4756" s="155"/>
      <c r="X4756" s="155"/>
      <c r="Y4756" s="155"/>
      <c r="Z4756" s="155"/>
      <c r="AA4756" s="155"/>
      <c r="AB4756" s="155"/>
      <c r="AC4756" s="155"/>
      <c r="AD4756" s="155"/>
      <c r="AE4756" s="155"/>
      <c r="AF4756" s="155"/>
      <c r="AG4756" s="155"/>
    </row>
    <row r="4757" spans="1:33" x14ac:dyDescent="0.3">
      <c r="A4757" s="155"/>
      <c r="B4757" s="155"/>
      <c r="C4757" s="155"/>
      <c r="D4757" s="155"/>
      <c r="E4757" s="155"/>
      <c r="F4757" s="155"/>
      <c r="G4757" s="155"/>
      <c r="H4757" s="155"/>
      <c r="I4757" s="155"/>
      <c r="J4757" s="155"/>
      <c r="K4757" s="155"/>
      <c r="L4757" s="155"/>
      <c r="M4757" s="155"/>
      <c r="N4757" s="155"/>
      <c r="O4757" s="155"/>
      <c r="P4757" s="155"/>
      <c r="Q4757" s="155"/>
      <c r="R4757" s="155"/>
      <c r="S4757" s="155"/>
      <c r="T4757" s="155"/>
      <c r="U4757" s="155"/>
      <c r="V4757" s="155"/>
      <c r="W4757" s="155"/>
      <c r="X4757" s="155"/>
      <c r="Y4757" s="155"/>
      <c r="Z4757" s="155"/>
      <c r="AA4757" s="155"/>
      <c r="AB4757" s="155"/>
      <c r="AC4757" s="155"/>
      <c r="AD4757" s="155"/>
      <c r="AE4757" s="155"/>
      <c r="AF4757" s="155"/>
      <c r="AG4757" s="155"/>
    </row>
    <row r="4758" spans="1:33" x14ac:dyDescent="0.3">
      <c r="A4758" s="155"/>
      <c r="B4758" s="155"/>
      <c r="C4758" s="155"/>
      <c r="D4758" s="155"/>
      <c r="E4758" s="155"/>
      <c r="F4758" s="155"/>
      <c r="G4758" s="155"/>
      <c r="H4758" s="155"/>
      <c r="I4758" s="155"/>
      <c r="J4758" s="155"/>
      <c r="K4758" s="155"/>
      <c r="L4758" s="155"/>
      <c r="M4758" s="155"/>
      <c r="N4758" s="155"/>
      <c r="O4758" s="155"/>
      <c r="P4758" s="155"/>
      <c r="Q4758" s="155"/>
      <c r="R4758" s="155"/>
      <c r="S4758" s="155"/>
      <c r="T4758" s="155"/>
      <c r="U4758" s="155"/>
      <c r="V4758" s="155"/>
      <c r="W4758" s="155"/>
      <c r="X4758" s="155"/>
      <c r="Y4758" s="155"/>
      <c r="Z4758" s="155"/>
      <c r="AA4758" s="155"/>
      <c r="AB4758" s="155"/>
      <c r="AC4758" s="155"/>
      <c r="AD4758" s="155"/>
      <c r="AE4758" s="155"/>
      <c r="AF4758" s="155"/>
      <c r="AG4758" s="155"/>
    </row>
    <row r="4759" spans="1:33" x14ac:dyDescent="0.3">
      <c r="A4759" s="155"/>
      <c r="B4759" s="155"/>
      <c r="C4759" s="155"/>
      <c r="D4759" s="155"/>
      <c r="E4759" s="155"/>
      <c r="F4759" s="155"/>
      <c r="G4759" s="155"/>
      <c r="H4759" s="155"/>
      <c r="I4759" s="155"/>
      <c r="J4759" s="155"/>
      <c r="K4759" s="155"/>
      <c r="L4759" s="155"/>
      <c r="M4759" s="155"/>
      <c r="N4759" s="155"/>
      <c r="O4759" s="155"/>
      <c r="P4759" s="155"/>
      <c r="Q4759" s="155"/>
      <c r="R4759" s="155"/>
      <c r="S4759" s="155"/>
      <c r="T4759" s="155"/>
      <c r="U4759" s="155"/>
      <c r="V4759" s="155"/>
      <c r="W4759" s="155"/>
      <c r="X4759" s="155"/>
      <c r="Y4759" s="155"/>
      <c r="Z4759" s="155"/>
      <c r="AA4759" s="155"/>
      <c r="AB4759" s="155"/>
      <c r="AC4759" s="155"/>
      <c r="AD4759" s="155"/>
      <c r="AE4759" s="155"/>
      <c r="AF4759" s="155"/>
      <c r="AG4759" s="155"/>
    </row>
    <row r="4760" spans="1:33" x14ac:dyDescent="0.3">
      <c r="A4760" s="155"/>
      <c r="B4760" s="155"/>
      <c r="C4760" s="155"/>
      <c r="D4760" s="155"/>
      <c r="E4760" s="155"/>
      <c r="F4760" s="155"/>
      <c r="G4760" s="155"/>
      <c r="H4760" s="155"/>
      <c r="I4760" s="155"/>
      <c r="J4760" s="155"/>
      <c r="K4760" s="155"/>
      <c r="L4760" s="155"/>
      <c r="M4760" s="155"/>
      <c r="N4760" s="155"/>
      <c r="O4760" s="155"/>
      <c r="P4760" s="155"/>
      <c r="Q4760" s="155"/>
      <c r="R4760" s="155"/>
      <c r="S4760" s="155"/>
      <c r="T4760" s="155"/>
      <c r="U4760" s="155"/>
      <c r="V4760" s="155"/>
      <c r="W4760" s="155"/>
      <c r="X4760" s="155"/>
      <c r="Y4760" s="155"/>
      <c r="Z4760" s="155"/>
      <c r="AA4760" s="155"/>
      <c r="AB4760" s="155"/>
      <c r="AC4760" s="155"/>
      <c r="AD4760" s="155"/>
      <c r="AE4760" s="155"/>
      <c r="AF4760" s="155"/>
      <c r="AG4760" s="155"/>
    </row>
    <row r="4761" spans="1:33" x14ac:dyDescent="0.3">
      <c r="A4761" s="155"/>
      <c r="B4761" s="155"/>
      <c r="C4761" s="155"/>
      <c r="D4761" s="155"/>
      <c r="E4761" s="155"/>
      <c r="F4761" s="155"/>
      <c r="G4761" s="155"/>
      <c r="H4761" s="155"/>
      <c r="I4761" s="155"/>
      <c r="J4761" s="155"/>
      <c r="K4761" s="155"/>
      <c r="L4761" s="155"/>
      <c r="M4761" s="155"/>
      <c r="N4761" s="155"/>
      <c r="O4761" s="155"/>
      <c r="P4761" s="155"/>
      <c r="Q4761" s="155"/>
      <c r="R4761" s="155"/>
      <c r="S4761" s="155"/>
      <c r="T4761" s="155"/>
      <c r="U4761" s="155"/>
      <c r="V4761" s="155"/>
      <c r="W4761" s="155"/>
      <c r="X4761" s="155"/>
      <c r="Y4761" s="155"/>
      <c r="Z4761" s="155"/>
      <c r="AA4761" s="155"/>
      <c r="AB4761" s="155"/>
      <c r="AC4761" s="155"/>
      <c r="AD4761" s="155"/>
      <c r="AE4761" s="155"/>
      <c r="AF4761" s="155"/>
      <c r="AG4761" s="155"/>
    </row>
    <row r="4762" spans="1:33" x14ac:dyDescent="0.3">
      <c r="A4762" s="155"/>
      <c r="B4762" s="155"/>
      <c r="C4762" s="155"/>
      <c r="D4762" s="155"/>
      <c r="E4762" s="155"/>
      <c r="F4762" s="155"/>
      <c r="G4762" s="155"/>
      <c r="H4762" s="155"/>
      <c r="I4762" s="155"/>
      <c r="J4762" s="155"/>
      <c r="K4762" s="155"/>
      <c r="L4762" s="155"/>
      <c r="M4762" s="155"/>
      <c r="N4762" s="155"/>
      <c r="O4762" s="155"/>
      <c r="P4762" s="155"/>
      <c r="Q4762" s="155"/>
      <c r="R4762" s="155"/>
      <c r="S4762" s="155"/>
      <c r="T4762" s="155"/>
      <c r="U4762" s="155"/>
      <c r="V4762" s="155"/>
      <c r="W4762" s="155"/>
      <c r="X4762" s="155"/>
      <c r="Y4762" s="155"/>
      <c r="Z4762" s="155"/>
      <c r="AA4762" s="155"/>
      <c r="AB4762" s="155"/>
      <c r="AC4762" s="155"/>
      <c r="AD4762" s="155"/>
      <c r="AE4762" s="155"/>
      <c r="AF4762" s="155"/>
      <c r="AG4762" s="155"/>
    </row>
    <row r="4763" spans="1:33" x14ac:dyDescent="0.3">
      <c r="A4763" s="155"/>
      <c r="B4763" s="155"/>
      <c r="C4763" s="155"/>
      <c r="D4763" s="155"/>
      <c r="E4763" s="155"/>
      <c r="F4763" s="155"/>
      <c r="G4763" s="155"/>
      <c r="H4763" s="155"/>
      <c r="I4763" s="155"/>
      <c r="J4763" s="155"/>
      <c r="K4763" s="155"/>
      <c r="L4763" s="155"/>
      <c r="M4763" s="155"/>
      <c r="N4763" s="155"/>
      <c r="O4763" s="155"/>
      <c r="P4763" s="155"/>
      <c r="Q4763" s="155"/>
      <c r="R4763" s="155"/>
      <c r="S4763" s="155"/>
      <c r="T4763" s="155"/>
      <c r="U4763" s="155"/>
      <c r="V4763" s="155"/>
      <c r="W4763" s="155"/>
      <c r="X4763" s="155"/>
      <c r="Y4763" s="155"/>
      <c r="Z4763" s="155"/>
      <c r="AA4763" s="155"/>
      <c r="AB4763" s="155"/>
      <c r="AC4763" s="155"/>
      <c r="AD4763" s="155"/>
      <c r="AE4763" s="155"/>
      <c r="AF4763" s="155"/>
      <c r="AG4763" s="155"/>
    </row>
    <row r="4764" spans="1:33" x14ac:dyDescent="0.3">
      <c r="A4764" s="155"/>
      <c r="B4764" s="155"/>
      <c r="C4764" s="155"/>
      <c r="D4764" s="155"/>
      <c r="E4764" s="155"/>
      <c r="F4764" s="155"/>
      <c r="G4764" s="155"/>
      <c r="H4764" s="155"/>
      <c r="I4764" s="155"/>
      <c r="J4764" s="155"/>
      <c r="K4764" s="155"/>
      <c r="L4764" s="155"/>
      <c r="M4764" s="155"/>
      <c r="N4764" s="155"/>
      <c r="O4764" s="155"/>
      <c r="P4764" s="155"/>
      <c r="Q4764" s="155"/>
      <c r="R4764" s="155"/>
      <c r="S4764" s="155"/>
      <c r="T4764" s="155"/>
      <c r="U4764" s="155"/>
      <c r="V4764" s="155"/>
      <c r="W4764" s="155"/>
      <c r="X4764" s="155"/>
      <c r="Y4764" s="155"/>
      <c r="Z4764" s="155"/>
      <c r="AA4764" s="155"/>
      <c r="AB4764" s="155"/>
      <c r="AC4764" s="155"/>
      <c r="AD4764" s="155"/>
      <c r="AE4764" s="155"/>
      <c r="AF4764" s="155"/>
      <c r="AG4764" s="155"/>
    </row>
    <row r="4765" spans="1:33" x14ac:dyDescent="0.3">
      <c r="A4765" s="155"/>
      <c r="B4765" s="155"/>
      <c r="C4765" s="155"/>
      <c r="D4765" s="155"/>
      <c r="E4765" s="155"/>
      <c r="F4765" s="155"/>
      <c r="G4765" s="155"/>
      <c r="H4765" s="155"/>
      <c r="I4765" s="155"/>
      <c r="J4765" s="155"/>
      <c r="K4765" s="155"/>
      <c r="L4765" s="155"/>
      <c r="M4765" s="155"/>
      <c r="N4765" s="155"/>
      <c r="O4765" s="155"/>
      <c r="P4765" s="155"/>
      <c r="Q4765" s="155"/>
      <c r="R4765" s="155"/>
      <c r="S4765" s="155"/>
      <c r="T4765" s="155"/>
      <c r="U4765" s="155"/>
      <c r="V4765" s="155"/>
      <c r="W4765" s="155"/>
      <c r="X4765" s="155"/>
      <c r="Y4765" s="155"/>
      <c r="Z4765" s="155"/>
      <c r="AA4765" s="155"/>
      <c r="AB4765" s="155"/>
      <c r="AC4765" s="155"/>
      <c r="AD4765" s="155"/>
      <c r="AE4765" s="155"/>
      <c r="AF4765" s="155"/>
      <c r="AG4765" s="155"/>
    </row>
    <row r="4766" spans="1:33" x14ac:dyDescent="0.3">
      <c r="A4766" s="155"/>
      <c r="B4766" s="155"/>
      <c r="C4766" s="155"/>
      <c r="D4766" s="155"/>
      <c r="E4766" s="155"/>
      <c r="F4766" s="155"/>
      <c r="G4766" s="155"/>
      <c r="H4766" s="155"/>
      <c r="I4766" s="155"/>
      <c r="J4766" s="155"/>
      <c r="K4766" s="155"/>
      <c r="L4766" s="155"/>
      <c r="M4766" s="155"/>
      <c r="N4766" s="155"/>
      <c r="O4766" s="155"/>
      <c r="P4766" s="155"/>
      <c r="Q4766" s="155"/>
      <c r="R4766" s="155"/>
      <c r="S4766" s="155"/>
      <c r="T4766" s="155"/>
      <c r="U4766" s="155"/>
      <c r="V4766" s="155"/>
      <c r="W4766" s="155"/>
      <c r="X4766" s="155"/>
      <c r="Y4766" s="155"/>
      <c r="Z4766" s="155"/>
      <c r="AA4766" s="155"/>
      <c r="AB4766" s="155"/>
      <c r="AC4766" s="155"/>
      <c r="AD4766" s="155"/>
      <c r="AE4766" s="155"/>
      <c r="AF4766" s="155"/>
      <c r="AG4766" s="155"/>
    </row>
    <row r="4767" spans="1:33" x14ac:dyDescent="0.3">
      <c r="A4767" s="155"/>
      <c r="B4767" s="155"/>
      <c r="C4767" s="155"/>
      <c r="D4767" s="155"/>
      <c r="E4767" s="155"/>
      <c r="F4767" s="155"/>
      <c r="G4767" s="155"/>
      <c r="H4767" s="155"/>
      <c r="I4767" s="155"/>
      <c r="J4767" s="155"/>
      <c r="K4767" s="155"/>
      <c r="L4767" s="155"/>
      <c r="M4767" s="155"/>
      <c r="N4767" s="155"/>
      <c r="O4767" s="155"/>
      <c r="P4767" s="155"/>
      <c r="Q4767" s="155"/>
      <c r="R4767" s="155"/>
      <c r="S4767" s="155"/>
      <c r="T4767" s="155"/>
      <c r="U4767" s="155"/>
      <c r="V4767" s="155"/>
      <c r="W4767" s="155"/>
      <c r="X4767" s="155"/>
      <c r="Y4767" s="155"/>
      <c r="Z4767" s="155"/>
      <c r="AA4767" s="155"/>
      <c r="AB4767" s="155"/>
      <c r="AC4767" s="155"/>
      <c r="AD4767" s="155"/>
      <c r="AE4767" s="155"/>
      <c r="AF4767" s="155"/>
      <c r="AG4767" s="155"/>
    </row>
    <row r="4768" spans="1:33" x14ac:dyDescent="0.3">
      <c r="A4768" s="155"/>
      <c r="B4768" s="155"/>
      <c r="C4768" s="155"/>
      <c r="D4768" s="155"/>
      <c r="E4768" s="155"/>
      <c r="F4768" s="155"/>
      <c r="G4768" s="155"/>
      <c r="H4768" s="155"/>
      <c r="I4768" s="155"/>
      <c r="J4768" s="155"/>
      <c r="K4768" s="155"/>
      <c r="L4768" s="155"/>
      <c r="M4768" s="155"/>
      <c r="N4768" s="155"/>
      <c r="O4768" s="155"/>
      <c r="P4768" s="155"/>
      <c r="Q4768" s="155"/>
      <c r="R4768" s="155"/>
      <c r="S4768" s="155"/>
      <c r="T4768" s="155"/>
      <c r="U4768" s="155"/>
      <c r="V4768" s="155"/>
      <c r="W4768" s="155"/>
      <c r="X4768" s="155"/>
      <c r="Y4768" s="155"/>
      <c r="Z4768" s="155"/>
      <c r="AA4768" s="155"/>
      <c r="AB4768" s="155"/>
      <c r="AC4768" s="155"/>
      <c r="AD4768" s="155"/>
      <c r="AE4768" s="155"/>
      <c r="AF4768" s="155"/>
      <c r="AG4768" s="155"/>
    </row>
    <row r="4769" spans="1:33" x14ac:dyDescent="0.3">
      <c r="A4769" s="155"/>
      <c r="B4769" s="155"/>
      <c r="C4769" s="155"/>
      <c r="D4769" s="155"/>
      <c r="E4769" s="155"/>
      <c r="F4769" s="155"/>
      <c r="G4769" s="155"/>
      <c r="H4769" s="155"/>
      <c r="I4769" s="155"/>
      <c r="J4769" s="155"/>
      <c r="K4769" s="155"/>
      <c r="L4769" s="155"/>
      <c r="M4769" s="155"/>
      <c r="N4769" s="155"/>
      <c r="O4769" s="155"/>
      <c r="P4769" s="155"/>
      <c r="Q4769" s="155"/>
      <c r="R4769" s="155"/>
      <c r="S4769" s="155"/>
      <c r="T4769" s="155"/>
      <c r="U4769" s="155"/>
      <c r="V4769" s="155"/>
      <c r="W4769" s="155"/>
      <c r="X4769" s="155"/>
      <c r="Y4769" s="155"/>
      <c r="Z4769" s="155"/>
      <c r="AA4769" s="155"/>
      <c r="AB4769" s="155"/>
      <c r="AC4769" s="155"/>
      <c r="AD4769" s="155"/>
      <c r="AE4769" s="155"/>
      <c r="AF4769" s="155"/>
      <c r="AG4769" s="155"/>
    </row>
    <row r="4770" spans="1:33" x14ac:dyDescent="0.3">
      <c r="A4770" s="155"/>
      <c r="B4770" s="155"/>
      <c r="C4770" s="155"/>
      <c r="D4770" s="155"/>
      <c r="E4770" s="155"/>
      <c r="F4770" s="155"/>
      <c r="G4770" s="155"/>
      <c r="H4770" s="155"/>
      <c r="I4770" s="155"/>
      <c r="J4770" s="155"/>
      <c r="K4770" s="155"/>
      <c r="L4770" s="155"/>
      <c r="M4770" s="155"/>
      <c r="N4770" s="155"/>
      <c r="O4770" s="155"/>
      <c r="P4770" s="155"/>
      <c r="Q4770" s="155"/>
      <c r="R4770" s="155"/>
      <c r="S4770" s="155"/>
      <c r="T4770" s="155"/>
      <c r="U4770" s="155"/>
      <c r="V4770" s="155"/>
      <c r="W4770" s="155"/>
      <c r="X4770" s="155"/>
      <c r="Y4770" s="155"/>
      <c r="Z4770" s="155"/>
      <c r="AA4770" s="155"/>
      <c r="AB4770" s="155"/>
      <c r="AC4770" s="155"/>
      <c r="AD4770" s="155"/>
      <c r="AE4770" s="155"/>
      <c r="AF4770" s="155"/>
      <c r="AG4770" s="155"/>
    </row>
    <row r="4771" spans="1:33" x14ac:dyDescent="0.3">
      <c r="A4771" s="155"/>
      <c r="B4771" s="155"/>
      <c r="C4771" s="155"/>
      <c r="D4771" s="155"/>
      <c r="E4771" s="155"/>
      <c r="F4771" s="155"/>
      <c r="G4771" s="155"/>
      <c r="H4771" s="155"/>
      <c r="I4771" s="155"/>
      <c r="J4771" s="155"/>
      <c r="K4771" s="155"/>
      <c r="L4771" s="155"/>
      <c r="M4771" s="155"/>
      <c r="N4771" s="155"/>
      <c r="O4771" s="155"/>
      <c r="P4771" s="155"/>
      <c r="Q4771" s="155"/>
      <c r="R4771" s="155"/>
      <c r="S4771" s="155"/>
      <c r="T4771" s="155"/>
      <c r="U4771" s="155"/>
      <c r="V4771" s="155"/>
      <c r="W4771" s="155"/>
      <c r="X4771" s="155"/>
      <c r="Y4771" s="155"/>
      <c r="Z4771" s="155"/>
      <c r="AA4771" s="155"/>
      <c r="AB4771" s="155"/>
      <c r="AC4771" s="155"/>
      <c r="AD4771" s="155"/>
      <c r="AE4771" s="155"/>
      <c r="AF4771" s="155"/>
      <c r="AG4771" s="155"/>
    </row>
    <row r="4772" spans="1:33" x14ac:dyDescent="0.3">
      <c r="A4772" s="155"/>
      <c r="B4772" s="155"/>
      <c r="C4772" s="155"/>
      <c r="D4772" s="155"/>
      <c r="E4772" s="155"/>
      <c r="F4772" s="155"/>
      <c r="G4772" s="155"/>
      <c r="H4772" s="155"/>
      <c r="I4772" s="155"/>
      <c r="J4772" s="155"/>
      <c r="K4772" s="155"/>
      <c r="L4772" s="155"/>
      <c r="M4772" s="155"/>
      <c r="N4772" s="155"/>
      <c r="O4772" s="155"/>
      <c r="P4772" s="155"/>
      <c r="Q4772" s="155"/>
      <c r="R4772" s="155"/>
      <c r="S4772" s="155"/>
      <c r="T4772" s="155"/>
      <c r="U4772" s="155"/>
      <c r="V4772" s="155"/>
      <c r="W4772" s="155"/>
      <c r="X4772" s="155"/>
      <c r="Y4772" s="155"/>
      <c r="Z4772" s="155"/>
      <c r="AA4772" s="155"/>
      <c r="AB4772" s="155"/>
      <c r="AC4772" s="155"/>
      <c r="AD4772" s="155"/>
      <c r="AE4772" s="155"/>
      <c r="AF4772" s="155"/>
      <c r="AG4772" s="155"/>
    </row>
    <row r="4773" spans="1:33" x14ac:dyDescent="0.3">
      <c r="A4773" s="155"/>
      <c r="B4773" s="155"/>
      <c r="C4773" s="155"/>
      <c r="D4773" s="155"/>
      <c r="E4773" s="155"/>
      <c r="F4773" s="155"/>
      <c r="G4773" s="155"/>
      <c r="H4773" s="155"/>
      <c r="I4773" s="155"/>
      <c r="J4773" s="155"/>
      <c r="K4773" s="155"/>
      <c r="L4773" s="155"/>
      <c r="M4773" s="155"/>
      <c r="N4773" s="155"/>
      <c r="O4773" s="155"/>
      <c r="P4773" s="155"/>
      <c r="Q4773" s="155"/>
      <c r="R4773" s="155"/>
      <c r="S4773" s="155"/>
      <c r="T4773" s="155"/>
      <c r="U4773" s="155"/>
      <c r="V4773" s="155"/>
      <c r="W4773" s="155"/>
      <c r="X4773" s="155"/>
      <c r="Y4773" s="155"/>
      <c r="Z4773" s="155"/>
      <c r="AA4773" s="155"/>
      <c r="AB4773" s="155"/>
      <c r="AC4773" s="155"/>
      <c r="AD4773" s="155"/>
      <c r="AE4773" s="155"/>
      <c r="AF4773" s="155"/>
      <c r="AG4773" s="155"/>
    </row>
    <row r="4774" spans="1:33" x14ac:dyDescent="0.3">
      <c r="A4774" s="155"/>
      <c r="B4774" s="155"/>
      <c r="C4774" s="155"/>
      <c r="D4774" s="155"/>
      <c r="E4774" s="155"/>
      <c r="F4774" s="155"/>
      <c r="G4774" s="155"/>
      <c r="H4774" s="155"/>
      <c r="I4774" s="155"/>
      <c r="J4774" s="155"/>
      <c r="K4774" s="155"/>
      <c r="L4774" s="155"/>
      <c r="M4774" s="155"/>
      <c r="N4774" s="155"/>
      <c r="O4774" s="155"/>
      <c r="P4774" s="155"/>
      <c r="Q4774" s="155"/>
      <c r="R4774" s="155"/>
      <c r="S4774" s="155"/>
      <c r="T4774" s="155"/>
      <c r="U4774" s="155"/>
      <c r="V4774" s="155"/>
      <c r="W4774" s="155"/>
      <c r="X4774" s="155"/>
      <c r="Y4774" s="155"/>
      <c r="Z4774" s="155"/>
      <c r="AA4774" s="155"/>
      <c r="AB4774" s="155"/>
      <c r="AC4774" s="155"/>
      <c r="AD4774" s="155"/>
      <c r="AE4774" s="155"/>
      <c r="AF4774" s="155"/>
      <c r="AG4774" s="155"/>
    </row>
    <row r="4775" spans="1:33" x14ac:dyDescent="0.3">
      <c r="A4775" s="155"/>
      <c r="B4775" s="155"/>
      <c r="C4775" s="155"/>
      <c r="D4775" s="155"/>
      <c r="E4775" s="155"/>
      <c r="F4775" s="155"/>
      <c r="G4775" s="155"/>
      <c r="H4775" s="155"/>
      <c r="I4775" s="155"/>
      <c r="J4775" s="155"/>
      <c r="K4775" s="155"/>
      <c r="L4775" s="155"/>
      <c r="M4775" s="155"/>
      <c r="N4775" s="155"/>
      <c r="O4775" s="155"/>
      <c r="P4775" s="155"/>
      <c r="Q4775" s="155"/>
      <c r="R4775" s="155"/>
      <c r="S4775" s="155"/>
      <c r="T4775" s="155"/>
      <c r="U4775" s="155"/>
      <c r="V4775" s="155"/>
      <c r="W4775" s="155"/>
      <c r="X4775" s="155"/>
      <c r="Y4775" s="155"/>
      <c r="Z4775" s="155"/>
      <c r="AA4775" s="155"/>
      <c r="AB4775" s="155"/>
      <c r="AC4775" s="155"/>
      <c r="AD4775" s="155"/>
      <c r="AE4775" s="155"/>
      <c r="AF4775" s="155"/>
      <c r="AG4775" s="155"/>
    </row>
    <row r="4776" spans="1:33" x14ac:dyDescent="0.3">
      <c r="A4776" s="155"/>
      <c r="B4776" s="155"/>
      <c r="C4776" s="155"/>
      <c r="D4776" s="155"/>
      <c r="E4776" s="155"/>
      <c r="F4776" s="155"/>
      <c r="G4776" s="155"/>
      <c r="H4776" s="155"/>
      <c r="I4776" s="155"/>
      <c r="J4776" s="155"/>
      <c r="K4776" s="155"/>
      <c r="L4776" s="155"/>
      <c r="M4776" s="155"/>
      <c r="N4776" s="155"/>
      <c r="O4776" s="155"/>
      <c r="P4776" s="155"/>
      <c r="Q4776" s="155"/>
      <c r="R4776" s="155"/>
      <c r="S4776" s="155"/>
      <c r="T4776" s="155"/>
      <c r="U4776" s="155"/>
      <c r="V4776" s="155"/>
      <c r="W4776" s="155"/>
      <c r="X4776" s="155"/>
      <c r="Y4776" s="155"/>
      <c r="Z4776" s="155"/>
      <c r="AA4776" s="155"/>
      <c r="AB4776" s="155"/>
      <c r="AC4776" s="155"/>
      <c r="AD4776" s="155"/>
      <c r="AE4776" s="155"/>
      <c r="AF4776" s="155"/>
      <c r="AG4776" s="155"/>
    </row>
    <row r="4777" spans="1:33" x14ac:dyDescent="0.3">
      <c r="A4777" s="155"/>
      <c r="B4777" s="155"/>
      <c r="C4777" s="155"/>
      <c r="D4777" s="155"/>
      <c r="E4777" s="155"/>
      <c r="F4777" s="155"/>
      <c r="G4777" s="155"/>
      <c r="H4777" s="155"/>
      <c r="I4777" s="155"/>
      <c r="J4777" s="155"/>
      <c r="K4777" s="155"/>
      <c r="L4777" s="155"/>
      <c r="M4777" s="155"/>
      <c r="N4777" s="155"/>
      <c r="O4777" s="155"/>
      <c r="P4777" s="155"/>
      <c r="Q4777" s="155"/>
      <c r="R4777" s="155"/>
      <c r="S4777" s="155"/>
      <c r="T4777" s="155"/>
      <c r="U4777" s="155"/>
      <c r="V4777" s="155"/>
      <c r="W4777" s="155"/>
      <c r="X4777" s="155"/>
      <c r="Y4777" s="155"/>
      <c r="Z4777" s="155"/>
      <c r="AA4777" s="155"/>
      <c r="AB4777" s="155"/>
      <c r="AC4777" s="155"/>
      <c r="AD4777" s="155"/>
      <c r="AE4777" s="155"/>
      <c r="AF4777" s="155"/>
      <c r="AG4777" s="155"/>
    </row>
    <row r="4778" spans="1:33" x14ac:dyDescent="0.3">
      <c r="A4778" s="155"/>
      <c r="B4778" s="155"/>
      <c r="C4778" s="155"/>
      <c r="D4778" s="155"/>
      <c r="E4778" s="155"/>
      <c r="F4778" s="155"/>
      <c r="G4778" s="155"/>
      <c r="H4778" s="155"/>
      <c r="I4778" s="155"/>
      <c r="J4778" s="155"/>
      <c r="K4778" s="155"/>
      <c r="L4778" s="155"/>
      <c r="M4778" s="155"/>
      <c r="N4778" s="155"/>
      <c r="O4778" s="155"/>
      <c r="P4778" s="155"/>
      <c r="Q4778" s="155"/>
      <c r="R4778" s="155"/>
      <c r="S4778" s="155"/>
      <c r="T4778" s="155"/>
      <c r="U4778" s="155"/>
      <c r="V4778" s="155"/>
      <c r="W4778" s="155"/>
      <c r="X4778" s="155"/>
      <c r="Y4778" s="155"/>
      <c r="Z4778" s="155"/>
      <c r="AA4778" s="155"/>
      <c r="AB4778" s="155"/>
      <c r="AC4778" s="155"/>
      <c r="AD4778" s="155"/>
      <c r="AE4778" s="155"/>
      <c r="AF4778" s="155"/>
      <c r="AG4778" s="155"/>
    </row>
    <row r="4779" spans="1:33" x14ac:dyDescent="0.3">
      <c r="A4779" s="155"/>
      <c r="B4779" s="155"/>
      <c r="C4779" s="155"/>
      <c r="D4779" s="155"/>
      <c r="E4779" s="155"/>
      <c r="F4779" s="155"/>
      <c r="G4779" s="155"/>
      <c r="H4779" s="155"/>
      <c r="I4779" s="155"/>
      <c r="J4779" s="155"/>
      <c r="K4779" s="155"/>
      <c r="L4779" s="155"/>
      <c r="M4779" s="155"/>
      <c r="N4779" s="155"/>
      <c r="O4779" s="155"/>
      <c r="P4779" s="155"/>
      <c r="Q4779" s="155"/>
      <c r="R4779" s="155"/>
      <c r="S4779" s="155"/>
      <c r="T4779" s="155"/>
      <c r="U4779" s="155"/>
      <c r="V4779" s="155"/>
      <c r="W4779" s="155"/>
      <c r="X4779" s="155"/>
      <c r="Y4779" s="155"/>
      <c r="Z4779" s="155"/>
      <c r="AA4779" s="155"/>
      <c r="AB4779" s="155"/>
      <c r="AC4779" s="155"/>
      <c r="AD4779" s="155"/>
      <c r="AE4779" s="155"/>
      <c r="AF4779" s="155"/>
      <c r="AG4779" s="155"/>
    </row>
    <row r="4780" spans="1:33" x14ac:dyDescent="0.3">
      <c r="A4780" s="155"/>
      <c r="B4780" s="155"/>
      <c r="C4780" s="155"/>
      <c r="D4780" s="155"/>
      <c r="E4780" s="155"/>
      <c r="F4780" s="155"/>
      <c r="G4780" s="155"/>
      <c r="H4780" s="155"/>
      <c r="I4780" s="155"/>
      <c r="J4780" s="155"/>
      <c r="K4780" s="155"/>
      <c r="L4780" s="155"/>
      <c r="M4780" s="155"/>
      <c r="N4780" s="155"/>
      <c r="O4780" s="155"/>
      <c r="P4780" s="155"/>
      <c r="Q4780" s="155"/>
      <c r="R4780" s="155"/>
      <c r="S4780" s="155"/>
      <c r="T4780" s="155"/>
      <c r="U4780" s="155"/>
      <c r="V4780" s="155"/>
      <c r="W4780" s="155"/>
      <c r="X4780" s="155"/>
      <c r="Y4780" s="155"/>
      <c r="Z4780" s="155"/>
      <c r="AA4780" s="155"/>
      <c r="AB4780" s="155"/>
      <c r="AC4780" s="155"/>
      <c r="AD4780" s="155"/>
      <c r="AE4780" s="155"/>
      <c r="AF4780" s="155"/>
      <c r="AG4780" s="155"/>
    </row>
    <row r="4781" spans="1:33" x14ac:dyDescent="0.3">
      <c r="A4781" s="155"/>
      <c r="B4781" s="155"/>
      <c r="C4781" s="155"/>
      <c r="D4781" s="155"/>
      <c r="E4781" s="155"/>
      <c r="F4781" s="155"/>
      <c r="G4781" s="155"/>
      <c r="H4781" s="155"/>
      <c r="I4781" s="155"/>
      <c r="J4781" s="155"/>
      <c r="K4781" s="155"/>
      <c r="L4781" s="155"/>
      <c r="M4781" s="155"/>
      <c r="N4781" s="155"/>
      <c r="O4781" s="155"/>
      <c r="P4781" s="155"/>
      <c r="Q4781" s="155"/>
      <c r="R4781" s="155"/>
      <c r="S4781" s="155"/>
      <c r="T4781" s="155"/>
      <c r="U4781" s="155"/>
      <c r="V4781" s="155"/>
      <c r="W4781" s="155"/>
      <c r="X4781" s="155"/>
      <c r="Y4781" s="155"/>
      <c r="Z4781" s="155"/>
      <c r="AA4781" s="155"/>
      <c r="AB4781" s="155"/>
      <c r="AC4781" s="155"/>
      <c r="AD4781" s="155"/>
      <c r="AE4781" s="155"/>
      <c r="AF4781" s="155"/>
      <c r="AG4781" s="155"/>
    </row>
    <row r="4782" spans="1:33" x14ac:dyDescent="0.3">
      <c r="A4782" s="155"/>
      <c r="B4782" s="155"/>
      <c r="C4782" s="155"/>
      <c r="D4782" s="155"/>
      <c r="E4782" s="155"/>
      <c r="F4782" s="155"/>
      <c r="G4782" s="155"/>
      <c r="H4782" s="155"/>
      <c r="I4782" s="155"/>
      <c r="J4782" s="155"/>
      <c r="K4782" s="155"/>
      <c r="L4782" s="155"/>
      <c r="M4782" s="155"/>
      <c r="N4782" s="155"/>
      <c r="O4782" s="155"/>
      <c r="P4782" s="155"/>
      <c r="Q4782" s="155"/>
      <c r="R4782" s="155"/>
      <c r="S4782" s="155"/>
      <c r="T4782" s="155"/>
      <c r="U4782" s="155"/>
      <c r="V4782" s="155"/>
      <c r="W4782" s="155"/>
      <c r="X4782" s="155"/>
      <c r="Y4782" s="155"/>
      <c r="Z4782" s="155"/>
      <c r="AA4782" s="155"/>
      <c r="AB4782" s="155"/>
      <c r="AC4782" s="155"/>
      <c r="AD4782" s="155"/>
      <c r="AE4782" s="155"/>
      <c r="AF4782" s="155"/>
      <c r="AG4782" s="155"/>
    </row>
    <row r="4783" spans="1:33" x14ac:dyDescent="0.3">
      <c r="A4783" s="155"/>
      <c r="B4783" s="155"/>
      <c r="C4783" s="155"/>
      <c r="D4783" s="155"/>
      <c r="E4783" s="155"/>
      <c r="F4783" s="155"/>
      <c r="G4783" s="155"/>
      <c r="H4783" s="155"/>
      <c r="I4783" s="155"/>
      <c r="J4783" s="155"/>
      <c r="K4783" s="155"/>
      <c r="L4783" s="155"/>
      <c r="M4783" s="155"/>
      <c r="N4783" s="155"/>
      <c r="O4783" s="155"/>
      <c r="P4783" s="155"/>
      <c r="Q4783" s="155"/>
      <c r="R4783" s="155"/>
      <c r="S4783" s="155"/>
      <c r="T4783" s="155"/>
      <c r="U4783" s="155"/>
      <c r="V4783" s="155"/>
      <c r="W4783" s="155"/>
      <c r="X4783" s="155"/>
      <c r="Y4783" s="155"/>
      <c r="Z4783" s="155"/>
      <c r="AA4783" s="155"/>
      <c r="AB4783" s="155"/>
      <c r="AC4783" s="155"/>
      <c r="AD4783" s="155"/>
      <c r="AE4783" s="155"/>
      <c r="AF4783" s="155"/>
      <c r="AG4783" s="155"/>
    </row>
    <row r="4784" spans="1:33" x14ac:dyDescent="0.3">
      <c r="A4784" s="155"/>
      <c r="B4784" s="155"/>
      <c r="C4784" s="155"/>
      <c r="D4784" s="155"/>
      <c r="E4784" s="155"/>
      <c r="F4784" s="155"/>
      <c r="G4784" s="155"/>
      <c r="H4784" s="155"/>
      <c r="I4784" s="155"/>
      <c r="J4784" s="155"/>
      <c r="K4784" s="155"/>
      <c r="L4784" s="155"/>
      <c r="M4784" s="155"/>
      <c r="N4784" s="155"/>
      <c r="O4784" s="155"/>
      <c r="P4784" s="155"/>
      <c r="Q4784" s="155"/>
      <c r="R4784" s="155"/>
      <c r="S4784" s="155"/>
      <c r="T4784" s="155"/>
      <c r="U4784" s="155"/>
      <c r="V4784" s="155"/>
      <c r="W4784" s="155"/>
      <c r="X4784" s="155"/>
      <c r="Y4784" s="155"/>
      <c r="Z4784" s="155"/>
      <c r="AA4784" s="155"/>
      <c r="AB4784" s="155"/>
      <c r="AC4784" s="155"/>
      <c r="AD4784" s="155"/>
      <c r="AE4784" s="155"/>
      <c r="AF4784" s="155"/>
      <c r="AG4784" s="155"/>
    </row>
    <row r="4785" spans="1:33" x14ac:dyDescent="0.3">
      <c r="A4785" s="155"/>
      <c r="B4785" s="155"/>
      <c r="C4785" s="155"/>
      <c r="D4785" s="155"/>
      <c r="E4785" s="155"/>
      <c r="F4785" s="155"/>
      <c r="G4785" s="155"/>
      <c r="H4785" s="155"/>
      <c r="I4785" s="155"/>
      <c r="J4785" s="155"/>
      <c r="K4785" s="155"/>
      <c r="L4785" s="155"/>
      <c r="M4785" s="155"/>
      <c r="N4785" s="155"/>
      <c r="O4785" s="155"/>
      <c r="P4785" s="155"/>
      <c r="Q4785" s="155"/>
      <c r="R4785" s="155"/>
      <c r="S4785" s="155"/>
      <c r="T4785" s="155"/>
      <c r="U4785" s="155"/>
      <c r="V4785" s="155"/>
      <c r="W4785" s="155"/>
      <c r="X4785" s="155"/>
      <c r="Y4785" s="155"/>
      <c r="Z4785" s="155"/>
      <c r="AA4785" s="155"/>
      <c r="AB4785" s="155"/>
      <c r="AC4785" s="155"/>
      <c r="AD4785" s="155"/>
      <c r="AE4785" s="155"/>
      <c r="AF4785" s="155"/>
      <c r="AG4785" s="155"/>
    </row>
    <row r="4786" spans="1:33" x14ac:dyDescent="0.3">
      <c r="A4786" s="155"/>
      <c r="B4786" s="155"/>
      <c r="C4786" s="155"/>
      <c r="D4786" s="155"/>
      <c r="E4786" s="155"/>
      <c r="F4786" s="155"/>
      <c r="G4786" s="155"/>
      <c r="H4786" s="155"/>
      <c r="I4786" s="155"/>
      <c r="J4786" s="155"/>
      <c r="K4786" s="155"/>
      <c r="L4786" s="155"/>
      <c r="M4786" s="155"/>
      <c r="N4786" s="155"/>
      <c r="O4786" s="155"/>
      <c r="P4786" s="155"/>
      <c r="Q4786" s="155"/>
      <c r="R4786" s="155"/>
      <c r="S4786" s="155"/>
      <c r="T4786" s="155"/>
      <c r="U4786" s="155"/>
      <c r="V4786" s="155"/>
      <c r="W4786" s="155"/>
      <c r="X4786" s="155"/>
      <c r="Y4786" s="155"/>
      <c r="Z4786" s="155"/>
      <c r="AA4786" s="155"/>
      <c r="AB4786" s="155"/>
      <c r="AC4786" s="155"/>
      <c r="AD4786" s="155"/>
      <c r="AE4786" s="155"/>
      <c r="AF4786" s="155"/>
      <c r="AG4786" s="155"/>
    </row>
    <row r="4787" spans="1:33" x14ac:dyDescent="0.3">
      <c r="A4787" s="155"/>
      <c r="B4787" s="155"/>
      <c r="C4787" s="155"/>
      <c r="D4787" s="155"/>
      <c r="E4787" s="155"/>
      <c r="F4787" s="155"/>
      <c r="G4787" s="155"/>
      <c r="H4787" s="155"/>
      <c r="I4787" s="155"/>
      <c r="J4787" s="155"/>
      <c r="K4787" s="155"/>
      <c r="L4787" s="155"/>
      <c r="M4787" s="155"/>
      <c r="N4787" s="155"/>
      <c r="O4787" s="155"/>
      <c r="P4787" s="155"/>
      <c r="Q4787" s="155"/>
      <c r="R4787" s="155"/>
      <c r="S4787" s="155"/>
      <c r="T4787" s="155"/>
      <c r="U4787" s="155"/>
      <c r="V4787" s="155"/>
      <c r="W4787" s="155"/>
      <c r="X4787" s="155"/>
      <c r="Y4787" s="155"/>
      <c r="Z4787" s="155"/>
      <c r="AA4787" s="155"/>
      <c r="AB4787" s="155"/>
      <c r="AC4787" s="155"/>
      <c r="AD4787" s="155"/>
      <c r="AE4787" s="155"/>
      <c r="AF4787" s="155"/>
      <c r="AG4787" s="155"/>
    </row>
    <row r="4788" spans="1:33" x14ac:dyDescent="0.3">
      <c r="A4788" s="155"/>
      <c r="B4788" s="155"/>
      <c r="C4788" s="155"/>
      <c r="D4788" s="155"/>
      <c r="E4788" s="155"/>
      <c r="F4788" s="155"/>
      <c r="G4788" s="155"/>
      <c r="H4788" s="155"/>
      <c r="I4788" s="155"/>
      <c r="J4788" s="155"/>
      <c r="K4788" s="155"/>
      <c r="L4788" s="155"/>
      <c r="M4788" s="155"/>
      <c r="N4788" s="155"/>
      <c r="O4788" s="155"/>
      <c r="P4788" s="155"/>
      <c r="Q4788" s="155"/>
      <c r="R4788" s="155"/>
      <c r="S4788" s="155"/>
      <c r="T4788" s="155"/>
      <c r="U4788" s="155"/>
      <c r="V4788" s="155"/>
      <c r="W4788" s="155"/>
      <c r="X4788" s="155"/>
      <c r="Y4788" s="155"/>
      <c r="Z4788" s="155"/>
      <c r="AA4788" s="155"/>
      <c r="AB4788" s="155"/>
      <c r="AC4788" s="155"/>
      <c r="AD4788" s="155"/>
      <c r="AE4788" s="155"/>
      <c r="AF4788" s="155"/>
      <c r="AG4788" s="155"/>
    </row>
    <row r="4789" spans="1:33" x14ac:dyDescent="0.3">
      <c r="A4789" s="155"/>
      <c r="B4789" s="155"/>
      <c r="C4789" s="155"/>
      <c r="D4789" s="155"/>
      <c r="E4789" s="155"/>
      <c r="F4789" s="155"/>
      <c r="G4789" s="155"/>
      <c r="H4789" s="155"/>
      <c r="I4789" s="155"/>
      <c r="J4789" s="155"/>
      <c r="K4789" s="155"/>
      <c r="L4789" s="155"/>
      <c r="M4789" s="155"/>
      <c r="N4789" s="155"/>
      <c r="O4789" s="155"/>
      <c r="P4789" s="155"/>
      <c r="Q4789" s="155"/>
      <c r="R4789" s="155"/>
      <c r="S4789" s="155"/>
      <c r="T4789" s="155"/>
      <c r="U4789" s="155"/>
      <c r="V4789" s="155"/>
      <c r="W4789" s="155"/>
      <c r="X4789" s="155"/>
      <c r="Y4789" s="155"/>
      <c r="Z4789" s="155"/>
      <c r="AA4789" s="155"/>
      <c r="AB4789" s="155"/>
      <c r="AC4789" s="155"/>
      <c r="AD4789" s="155"/>
      <c r="AE4789" s="155"/>
      <c r="AF4789" s="155"/>
      <c r="AG4789" s="155"/>
    </row>
    <row r="4790" spans="1:33" x14ac:dyDescent="0.3">
      <c r="A4790" s="155"/>
      <c r="B4790" s="155"/>
      <c r="C4790" s="155"/>
      <c r="D4790" s="155"/>
      <c r="E4790" s="155"/>
      <c r="F4790" s="155"/>
      <c r="G4790" s="155"/>
      <c r="H4790" s="155"/>
      <c r="I4790" s="155"/>
      <c r="J4790" s="155"/>
      <c r="K4790" s="155"/>
      <c r="L4790" s="155"/>
      <c r="M4790" s="155"/>
      <c r="N4790" s="155"/>
      <c r="O4790" s="155"/>
      <c r="P4790" s="155"/>
      <c r="Q4790" s="155"/>
      <c r="R4790" s="155"/>
      <c r="S4790" s="155"/>
      <c r="T4790" s="155"/>
      <c r="U4790" s="155"/>
      <c r="V4790" s="155"/>
      <c r="W4790" s="155"/>
      <c r="X4790" s="155"/>
      <c r="Y4790" s="155"/>
      <c r="Z4790" s="155"/>
      <c r="AA4790" s="155"/>
      <c r="AB4790" s="155"/>
      <c r="AC4790" s="155"/>
      <c r="AD4790" s="155"/>
      <c r="AE4790" s="155"/>
      <c r="AF4790" s="155"/>
      <c r="AG4790" s="155"/>
    </row>
    <row r="4791" spans="1:33" x14ac:dyDescent="0.3">
      <c r="A4791" s="155"/>
      <c r="B4791" s="155"/>
      <c r="C4791" s="155"/>
      <c r="D4791" s="155"/>
      <c r="E4791" s="155"/>
      <c r="F4791" s="155"/>
      <c r="G4791" s="155"/>
      <c r="H4791" s="155"/>
      <c r="I4791" s="155"/>
      <c r="J4791" s="155"/>
      <c r="K4791" s="155"/>
      <c r="L4791" s="155"/>
      <c r="M4791" s="155"/>
      <c r="N4791" s="155"/>
      <c r="O4791" s="155"/>
      <c r="P4791" s="155"/>
      <c r="Q4791" s="155"/>
      <c r="R4791" s="155"/>
      <c r="S4791" s="155"/>
      <c r="T4791" s="155"/>
      <c r="U4791" s="155"/>
      <c r="V4791" s="155"/>
      <c r="W4791" s="155"/>
      <c r="X4791" s="155"/>
      <c r="Y4791" s="155"/>
      <c r="Z4791" s="155"/>
      <c r="AA4791" s="155"/>
      <c r="AB4791" s="155"/>
      <c r="AC4791" s="155"/>
      <c r="AD4791" s="155"/>
      <c r="AE4791" s="155"/>
      <c r="AF4791" s="155"/>
      <c r="AG4791" s="155"/>
    </row>
    <row r="4792" spans="1:33" x14ac:dyDescent="0.3">
      <c r="A4792" s="155"/>
      <c r="B4792" s="155"/>
      <c r="C4792" s="155"/>
      <c r="D4792" s="155"/>
      <c r="E4792" s="155"/>
      <c r="F4792" s="155"/>
      <c r="G4792" s="155"/>
      <c r="H4792" s="155"/>
      <c r="I4792" s="155"/>
      <c r="J4792" s="155"/>
      <c r="K4792" s="155"/>
      <c r="L4792" s="155"/>
      <c r="M4792" s="155"/>
      <c r="N4792" s="155"/>
      <c r="O4792" s="155"/>
      <c r="P4792" s="155"/>
      <c r="Q4792" s="155"/>
      <c r="R4792" s="155"/>
      <c r="S4792" s="155"/>
      <c r="T4792" s="155"/>
      <c r="U4792" s="155"/>
      <c r="V4792" s="155"/>
      <c r="W4792" s="155"/>
      <c r="X4792" s="155"/>
      <c r="Y4792" s="155"/>
      <c r="Z4792" s="155"/>
      <c r="AA4792" s="155"/>
      <c r="AB4792" s="155"/>
      <c r="AC4792" s="155"/>
      <c r="AD4792" s="155"/>
      <c r="AE4792" s="155"/>
      <c r="AF4792" s="155"/>
      <c r="AG4792" s="155"/>
    </row>
    <row r="4793" spans="1:33" x14ac:dyDescent="0.3">
      <c r="A4793" s="155"/>
      <c r="B4793" s="155"/>
      <c r="C4793" s="155"/>
      <c r="D4793" s="155"/>
      <c r="E4793" s="155"/>
      <c r="F4793" s="155"/>
      <c r="G4793" s="155"/>
      <c r="H4793" s="155"/>
      <c r="I4793" s="155"/>
      <c r="J4793" s="155"/>
      <c r="K4793" s="155"/>
      <c r="L4793" s="155"/>
      <c r="M4793" s="155"/>
      <c r="N4793" s="155"/>
      <c r="O4793" s="155"/>
      <c r="P4793" s="155"/>
      <c r="Q4793" s="155"/>
      <c r="R4793" s="155"/>
      <c r="S4793" s="155"/>
      <c r="T4793" s="155"/>
      <c r="U4793" s="155"/>
      <c r="V4793" s="155"/>
      <c r="W4793" s="155"/>
      <c r="X4793" s="155"/>
      <c r="Y4793" s="155"/>
      <c r="Z4793" s="155"/>
      <c r="AA4793" s="155"/>
      <c r="AB4793" s="155"/>
      <c r="AC4793" s="155"/>
      <c r="AD4793" s="155"/>
      <c r="AE4793" s="155"/>
      <c r="AF4793" s="155"/>
      <c r="AG4793" s="155"/>
    </row>
    <row r="4794" spans="1:33" x14ac:dyDescent="0.3">
      <c r="A4794" s="155"/>
      <c r="B4794" s="155"/>
      <c r="C4794" s="155"/>
      <c r="D4794" s="155"/>
      <c r="E4794" s="155"/>
      <c r="F4794" s="155"/>
      <c r="G4794" s="155"/>
      <c r="H4794" s="155"/>
      <c r="I4794" s="155"/>
      <c r="J4794" s="155"/>
      <c r="K4794" s="155"/>
      <c r="L4794" s="155"/>
      <c r="M4794" s="155"/>
      <c r="N4794" s="155"/>
      <c r="O4794" s="155"/>
      <c r="P4794" s="155"/>
      <c r="Q4794" s="155"/>
      <c r="R4794" s="155"/>
      <c r="S4794" s="155"/>
      <c r="T4794" s="155"/>
      <c r="U4794" s="155"/>
      <c r="V4794" s="155"/>
      <c r="W4794" s="155"/>
      <c r="X4794" s="155"/>
      <c r="Y4794" s="155"/>
      <c r="Z4794" s="155"/>
      <c r="AA4794" s="155"/>
      <c r="AB4794" s="155"/>
      <c r="AC4794" s="155"/>
      <c r="AD4794" s="155"/>
      <c r="AE4794" s="155"/>
      <c r="AF4794" s="155"/>
      <c r="AG4794" s="155"/>
    </row>
    <row r="4795" spans="1:33" x14ac:dyDescent="0.3">
      <c r="A4795" s="155"/>
      <c r="B4795" s="155"/>
      <c r="C4795" s="155"/>
      <c r="D4795" s="155"/>
      <c r="E4795" s="155"/>
      <c r="F4795" s="155"/>
      <c r="G4795" s="155"/>
      <c r="H4795" s="155"/>
      <c r="I4795" s="155"/>
      <c r="J4795" s="155"/>
      <c r="K4795" s="155"/>
      <c r="L4795" s="155"/>
      <c r="M4795" s="155"/>
      <c r="N4795" s="155"/>
      <c r="O4795" s="155"/>
      <c r="P4795" s="155"/>
      <c r="Q4795" s="155"/>
      <c r="R4795" s="155"/>
      <c r="S4795" s="155"/>
      <c r="T4795" s="155"/>
      <c r="U4795" s="155"/>
      <c r="V4795" s="155"/>
      <c r="W4795" s="155"/>
      <c r="X4795" s="155"/>
      <c r="Y4795" s="155"/>
      <c r="Z4795" s="155"/>
      <c r="AA4795" s="155"/>
      <c r="AB4795" s="155"/>
      <c r="AC4795" s="155"/>
      <c r="AD4795" s="155"/>
      <c r="AE4795" s="155"/>
      <c r="AF4795" s="155"/>
      <c r="AG4795" s="155"/>
    </row>
    <row r="4796" spans="1:33" x14ac:dyDescent="0.3">
      <c r="A4796" s="155"/>
      <c r="B4796" s="155"/>
      <c r="C4796" s="155"/>
      <c r="D4796" s="155"/>
      <c r="E4796" s="155"/>
      <c r="F4796" s="155"/>
      <c r="G4796" s="155"/>
      <c r="H4796" s="155"/>
      <c r="I4796" s="155"/>
      <c r="J4796" s="155"/>
      <c r="K4796" s="155"/>
      <c r="L4796" s="155"/>
      <c r="M4796" s="155"/>
      <c r="N4796" s="155"/>
      <c r="O4796" s="155"/>
      <c r="P4796" s="155"/>
      <c r="Q4796" s="155"/>
      <c r="R4796" s="155"/>
      <c r="S4796" s="155"/>
      <c r="T4796" s="155"/>
      <c r="U4796" s="155"/>
      <c r="V4796" s="155"/>
      <c r="W4796" s="155"/>
      <c r="X4796" s="155"/>
      <c r="Y4796" s="155"/>
      <c r="Z4796" s="155"/>
      <c r="AA4796" s="155"/>
      <c r="AB4796" s="155"/>
      <c r="AC4796" s="155"/>
      <c r="AD4796" s="155"/>
      <c r="AE4796" s="155"/>
      <c r="AF4796" s="155"/>
      <c r="AG4796" s="155"/>
    </row>
    <row r="4797" spans="1:33" x14ac:dyDescent="0.3">
      <c r="A4797" s="155"/>
      <c r="B4797" s="155"/>
      <c r="C4797" s="155"/>
      <c r="D4797" s="155"/>
      <c r="E4797" s="155"/>
      <c r="F4797" s="155"/>
      <c r="G4797" s="155"/>
      <c r="H4797" s="155"/>
      <c r="I4797" s="155"/>
      <c r="J4797" s="155"/>
      <c r="K4797" s="155"/>
      <c r="L4797" s="155"/>
      <c r="M4797" s="155"/>
      <c r="N4797" s="155"/>
      <c r="O4797" s="155"/>
      <c r="P4797" s="155"/>
      <c r="Q4797" s="155"/>
      <c r="R4797" s="155"/>
      <c r="S4797" s="155"/>
      <c r="T4797" s="155"/>
      <c r="U4797" s="155"/>
      <c r="V4797" s="155"/>
      <c r="W4797" s="155"/>
      <c r="X4797" s="155"/>
      <c r="Y4797" s="155"/>
      <c r="Z4797" s="155"/>
      <c r="AA4797" s="155"/>
      <c r="AB4797" s="155"/>
      <c r="AC4797" s="155"/>
      <c r="AD4797" s="155"/>
      <c r="AE4797" s="155"/>
      <c r="AF4797" s="155"/>
      <c r="AG4797" s="155"/>
    </row>
    <row r="4798" spans="1:33" x14ac:dyDescent="0.3">
      <c r="A4798" s="155"/>
      <c r="B4798" s="155"/>
      <c r="C4798" s="155"/>
      <c r="D4798" s="155"/>
      <c r="E4798" s="155"/>
      <c r="F4798" s="155"/>
      <c r="G4798" s="155"/>
      <c r="H4798" s="155"/>
      <c r="I4798" s="155"/>
      <c r="J4798" s="155"/>
      <c r="K4798" s="155"/>
      <c r="L4798" s="155"/>
      <c r="M4798" s="155"/>
      <c r="N4798" s="155"/>
      <c r="O4798" s="155"/>
      <c r="P4798" s="155"/>
      <c r="Q4798" s="155"/>
      <c r="R4798" s="155"/>
      <c r="S4798" s="155"/>
      <c r="T4798" s="155"/>
      <c r="U4798" s="155"/>
      <c r="V4798" s="155"/>
      <c r="W4798" s="155"/>
      <c r="X4798" s="155"/>
      <c r="Y4798" s="155"/>
      <c r="Z4798" s="155"/>
      <c r="AA4798" s="155"/>
      <c r="AB4798" s="155"/>
      <c r="AC4798" s="155"/>
      <c r="AD4798" s="155"/>
      <c r="AE4798" s="155"/>
      <c r="AF4798" s="155"/>
      <c r="AG4798" s="155"/>
    </row>
    <row r="4799" spans="1:33" x14ac:dyDescent="0.3">
      <c r="A4799" s="155"/>
      <c r="B4799" s="155"/>
      <c r="C4799" s="155"/>
      <c r="D4799" s="155"/>
      <c r="E4799" s="155"/>
      <c r="F4799" s="155"/>
      <c r="G4799" s="155"/>
      <c r="H4799" s="155"/>
      <c r="I4799" s="155"/>
      <c r="J4799" s="155"/>
      <c r="K4799" s="155"/>
      <c r="L4799" s="155"/>
      <c r="M4799" s="155"/>
      <c r="N4799" s="155"/>
      <c r="O4799" s="155"/>
      <c r="P4799" s="155"/>
      <c r="Q4799" s="155"/>
      <c r="R4799" s="155"/>
      <c r="S4799" s="155"/>
      <c r="T4799" s="155"/>
      <c r="U4799" s="155"/>
      <c r="V4799" s="155"/>
      <c r="W4799" s="155"/>
      <c r="X4799" s="155"/>
      <c r="Y4799" s="155"/>
      <c r="Z4799" s="155"/>
      <c r="AA4799" s="155"/>
      <c r="AB4799" s="155"/>
      <c r="AC4799" s="155"/>
      <c r="AD4799" s="155"/>
      <c r="AE4799" s="155"/>
      <c r="AF4799" s="155"/>
      <c r="AG4799" s="155"/>
    </row>
    <row r="4800" spans="1:33" x14ac:dyDescent="0.3">
      <c r="A4800" s="155"/>
      <c r="B4800" s="155"/>
      <c r="C4800" s="155"/>
      <c r="D4800" s="155"/>
      <c r="E4800" s="155"/>
      <c r="F4800" s="155"/>
      <c r="G4800" s="155"/>
      <c r="H4800" s="155"/>
      <c r="I4800" s="155"/>
      <c r="J4800" s="155"/>
      <c r="K4800" s="155"/>
      <c r="L4800" s="155"/>
      <c r="M4800" s="155"/>
      <c r="N4800" s="155"/>
      <c r="O4800" s="155"/>
      <c r="P4800" s="155"/>
      <c r="Q4800" s="155"/>
      <c r="R4800" s="155"/>
      <c r="S4800" s="155"/>
      <c r="T4800" s="155"/>
      <c r="U4800" s="155"/>
      <c r="V4800" s="155"/>
      <c r="W4800" s="155"/>
      <c r="X4800" s="155"/>
      <c r="Y4800" s="155"/>
      <c r="Z4800" s="155"/>
      <c r="AA4800" s="155"/>
      <c r="AB4800" s="155"/>
      <c r="AC4800" s="155"/>
      <c r="AD4800" s="155"/>
      <c r="AE4800" s="155"/>
      <c r="AF4800" s="155"/>
      <c r="AG4800" s="155"/>
    </row>
    <row r="4801" spans="1:33" x14ac:dyDescent="0.3">
      <c r="A4801" s="155"/>
      <c r="B4801" s="155"/>
      <c r="C4801" s="155"/>
      <c r="D4801" s="155"/>
      <c r="E4801" s="155"/>
      <c r="F4801" s="155"/>
      <c r="G4801" s="155"/>
      <c r="H4801" s="155"/>
      <c r="I4801" s="155"/>
      <c r="J4801" s="155"/>
      <c r="K4801" s="155"/>
      <c r="L4801" s="155"/>
      <c r="M4801" s="155"/>
      <c r="N4801" s="155"/>
      <c r="O4801" s="155"/>
      <c r="P4801" s="155"/>
      <c r="Q4801" s="155"/>
      <c r="R4801" s="155"/>
      <c r="S4801" s="155"/>
      <c r="T4801" s="155"/>
      <c r="U4801" s="155"/>
      <c r="V4801" s="155"/>
      <c r="W4801" s="155"/>
      <c r="X4801" s="155"/>
      <c r="Y4801" s="155"/>
      <c r="Z4801" s="155"/>
      <c r="AA4801" s="155"/>
      <c r="AB4801" s="155"/>
      <c r="AC4801" s="155"/>
      <c r="AD4801" s="155"/>
      <c r="AE4801" s="155"/>
      <c r="AF4801" s="155"/>
      <c r="AG4801" s="155"/>
    </row>
    <row r="4802" spans="1:33" x14ac:dyDescent="0.3">
      <c r="A4802" s="155"/>
      <c r="B4802" s="155"/>
      <c r="C4802" s="155"/>
      <c r="D4802" s="155"/>
      <c r="E4802" s="155"/>
      <c r="F4802" s="155"/>
      <c r="G4802" s="155"/>
      <c r="H4802" s="155"/>
      <c r="I4802" s="155"/>
      <c r="J4802" s="155"/>
      <c r="K4802" s="155"/>
      <c r="L4802" s="155"/>
      <c r="M4802" s="155"/>
      <c r="N4802" s="155"/>
      <c r="O4802" s="155"/>
      <c r="P4802" s="155"/>
      <c r="Q4802" s="155"/>
      <c r="R4802" s="155"/>
      <c r="S4802" s="155"/>
      <c r="T4802" s="155"/>
      <c r="U4802" s="155"/>
      <c r="V4802" s="155"/>
      <c r="W4802" s="155"/>
      <c r="X4802" s="155"/>
      <c r="Y4802" s="155"/>
      <c r="Z4802" s="155"/>
      <c r="AA4802" s="155"/>
      <c r="AB4802" s="155"/>
      <c r="AC4802" s="155"/>
      <c r="AD4802" s="155"/>
      <c r="AE4802" s="155"/>
      <c r="AF4802" s="155"/>
      <c r="AG4802" s="155"/>
    </row>
    <row r="4803" spans="1:33" x14ac:dyDescent="0.3">
      <c r="A4803" s="155"/>
      <c r="B4803" s="155"/>
      <c r="C4803" s="155"/>
      <c r="D4803" s="155"/>
      <c r="E4803" s="155"/>
      <c r="F4803" s="155"/>
      <c r="G4803" s="155"/>
      <c r="H4803" s="155"/>
      <c r="I4803" s="155"/>
      <c r="J4803" s="155"/>
      <c r="K4803" s="155"/>
      <c r="L4803" s="155"/>
      <c r="M4803" s="155"/>
      <c r="N4803" s="155"/>
      <c r="O4803" s="155"/>
      <c r="P4803" s="155"/>
      <c r="Q4803" s="155"/>
      <c r="R4803" s="155"/>
      <c r="S4803" s="155"/>
      <c r="T4803" s="155"/>
      <c r="U4803" s="155"/>
      <c r="V4803" s="155"/>
      <c r="W4803" s="155"/>
      <c r="X4803" s="155"/>
      <c r="Y4803" s="155"/>
      <c r="Z4803" s="155"/>
      <c r="AA4803" s="155"/>
      <c r="AB4803" s="155"/>
      <c r="AC4803" s="155"/>
      <c r="AD4803" s="155"/>
      <c r="AE4803" s="155"/>
      <c r="AF4803" s="155"/>
      <c r="AG4803" s="155"/>
    </row>
    <row r="4804" spans="1:33" x14ac:dyDescent="0.3">
      <c r="A4804" s="155"/>
      <c r="B4804" s="155"/>
      <c r="C4804" s="155"/>
      <c r="D4804" s="155"/>
      <c r="E4804" s="155"/>
      <c r="F4804" s="155"/>
      <c r="G4804" s="155"/>
      <c r="H4804" s="155"/>
      <c r="I4804" s="155"/>
      <c r="J4804" s="155"/>
      <c r="K4804" s="155"/>
      <c r="L4804" s="155"/>
      <c r="M4804" s="155"/>
      <c r="N4804" s="155"/>
      <c r="O4804" s="155"/>
      <c r="P4804" s="155"/>
      <c r="Q4804" s="155"/>
      <c r="R4804" s="155"/>
      <c r="S4804" s="155"/>
      <c r="T4804" s="155"/>
      <c r="U4804" s="155"/>
      <c r="V4804" s="155"/>
      <c r="W4804" s="155"/>
      <c r="X4804" s="155"/>
      <c r="Y4804" s="155"/>
      <c r="Z4804" s="155"/>
      <c r="AA4804" s="155"/>
      <c r="AB4804" s="155"/>
      <c r="AC4804" s="155"/>
      <c r="AD4804" s="155"/>
      <c r="AE4804" s="155"/>
      <c r="AF4804" s="155"/>
      <c r="AG4804" s="155"/>
    </row>
    <row r="4805" spans="1:33" x14ac:dyDescent="0.3">
      <c r="A4805" s="155"/>
      <c r="B4805" s="155"/>
      <c r="C4805" s="155"/>
      <c r="D4805" s="155"/>
      <c r="E4805" s="155"/>
      <c r="F4805" s="155"/>
      <c r="G4805" s="155"/>
      <c r="H4805" s="155"/>
      <c r="I4805" s="155"/>
      <c r="J4805" s="155"/>
      <c r="K4805" s="155"/>
      <c r="L4805" s="155"/>
      <c r="M4805" s="155"/>
      <c r="N4805" s="155"/>
      <c r="O4805" s="155"/>
      <c r="P4805" s="155"/>
      <c r="Q4805" s="155"/>
      <c r="R4805" s="155"/>
      <c r="S4805" s="155"/>
      <c r="T4805" s="155"/>
      <c r="U4805" s="155"/>
      <c r="V4805" s="155"/>
      <c r="W4805" s="155"/>
      <c r="X4805" s="155"/>
      <c r="Y4805" s="155"/>
      <c r="Z4805" s="155"/>
      <c r="AA4805" s="155"/>
      <c r="AB4805" s="155"/>
      <c r="AC4805" s="155"/>
      <c r="AD4805" s="155"/>
      <c r="AE4805" s="155"/>
      <c r="AF4805" s="155"/>
      <c r="AG4805" s="155"/>
    </row>
    <row r="4806" spans="1:33" x14ac:dyDescent="0.3">
      <c r="A4806" s="155"/>
      <c r="B4806" s="155"/>
      <c r="C4806" s="155"/>
      <c r="D4806" s="155"/>
      <c r="E4806" s="155"/>
      <c r="F4806" s="155"/>
      <c r="G4806" s="155"/>
      <c r="H4806" s="155"/>
      <c r="I4806" s="155"/>
      <c r="J4806" s="155"/>
      <c r="K4806" s="155"/>
      <c r="L4806" s="155"/>
      <c r="M4806" s="155"/>
      <c r="N4806" s="155"/>
      <c r="O4806" s="155"/>
      <c r="P4806" s="155"/>
      <c r="Q4806" s="155"/>
      <c r="R4806" s="155"/>
      <c r="S4806" s="155"/>
      <c r="T4806" s="155"/>
      <c r="U4806" s="155"/>
      <c r="V4806" s="155"/>
      <c r="W4806" s="155"/>
      <c r="X4806" s="155"/>
      <c r="Y4806" s="155"/>
      <c r="Z4806" s="155"/>
      <c r="AA4806" s="155"/>
      <c r="AB4806" s="155"/>
      <c r="AC4806" s="155"/>
      <c r="AD4806" s="155"/>
      <c r="AE4806" s="155"/>
      <c r="AF4806" s="155"/>
      <c r="AG4806" s="155"/>
    </row>
    <row r="4807" spans="1:33" x14ac:dyDescent="0.3">
      <c r="A4807" s="155"/>
      <c r="B4807" s="155"/>
      <c r="C4807" s="155"/>
      <c r="D4807" s="155"/>
      <c r="E4807" s="155"/>
      <c r="F4807" s="155"/>
      <c r="G4807" s="155"/>
      <c r="H4807" s="155"/>
      <c r="I4807" s="155"/>
      <c r="J4807" s="155"/>
      <c r="K4807" s="155"/>
      <c r="L4807" s="155"/>
      <c r="M4807" s="155"/>
      <c r="N4807" s="155"/>
      <c r="O4807" s="155"/>
      <c r="P4807" s="155"/>
      <c r="Q4807" s="155"/>
      <c r="R4807" s="155"/>
      <c r="S4807" s="155"/>
      <c r="T4807" s="155"/>
      <c r="U4807" s="155"/>
      <c r="V4807" s="155"/>
      <c r="W4807" s="155"/>
      <c r="X4807" s="155"/>
      <c r="Y4807" s="155"/>
      <c r="Z4807" s="155"/>
      <c r="AA4807" s="155"/>
      <c r="AB4807" s="155"/>
      <c r="AC4807" s="155"/>
      <c r="AD4807" s="155"/>
      <c r="AE4807" s="155"/>
      <c r="AF4807" s="155"/>
      <c r="AG4807" s="155"/>
    </row>
    <row r="4808" spans="1:33" x14ac:dyDescent="0.3">
      <c r="A4808" s="155"/>
      <c r="B4808" s="155"/>
      <c r="C4808" s="155"/>
      <c r="D4808" s="155"/>
      <c r="E4808" s="155"/>
      <c r="F4808" s="155"/>
      <c r="G4808" s="155"/>
      <c r="H4808" s="155"/>
      <c r="I4808" s="155"/>
      <c r="J4808" s="155"/>
      <c r="K4808" s="155"/>
      <c r="L4808" s="155"/>
      <c r="M4808" s="155"/>
      <c r="N4808" s="155"/>
      <c r="O4808" s="155"/>
      <c r="P4808" s="155"/>
      <c r="Q4808" s="155"/>
      <c r="R4808" s="155"/>
      <c r="S4808" s="155"/>
      <c r="T4808" s="155"/>
      <c r="U4808" s="155"/>
      <c r="V4808" s="155"/>
      <c r="W4808" s="155"/>
      <c r="X4808" s="155"/>
      <c r="Y4808" s="155"/>
      <c r="Z4808" s="155"/>
      <c r="AA4808" s="155"/>
      <c r="AB4808" s="155"/>
      <c r="AC4808" s="155"/>
      <c r="AD4808" s="155"/>
      <c r="AE4808" s="155"/>
      <c r="AF4808" s="155"/>
      <c r="AG4808" s="155"/>
    </row>
    <row r="4809" spans="1:33" x14ac:dyDescent="0.3">
      <c r="A4809" s="155"/>
      <c r="B4809" s="155"/>
      <c r="C4809" s="155"/>
      <c r="D4809" s="155"/>
      <c r="E4809" s="155"/>
      <c r="F4809" s="155"/>
      <c r="G4809" s="155"/>
      <c r="H4809" s="155"/>
      <c r="I4809" s="155"/>
      <c r="J4809" s="155"/>
      <c r="K4809" s="155"/>
      <c r="L4809" s="155"/>
      <c r="M4809" s="155"/>
      <c r="N4809" s="155"/>
      <c r="O4809" s="155"/>
      <c r="P4809" s="155"/>
      <c r="Q4809" s="155"/>
      <c r="R4809" s="155"/>
      <c r="S4809" s="155"/>
      <c r="T4809" s="155"/>
      <c r="U4809" s="155"/>
      <c r="V4809" s="155"/>
      <c r="W4809" s="155"/>
      <c r="X4809" s="155"/>
      <c r="Y4809" s="155"/>
      <c r="Z4809" s="155"/>
      <c r="AA4809" s="155"/>
      <c r="AB4809" s="155"/>
      <c r="AC4809" s="155"/>
      <c r="AD4809" s="155"/>
      <c r="AE4809" s="155"/>
      <c r="AF4809" s="155"/>
      <c r="AG4809" s="155"/>
    </row>
    <row r="4810" spans="1:33" x14ac:dyDescent="0.3">
      <c r="A4810" s="155"/>
      <c r="B4810" s="155"/>
      <c r="C4810" s="155"/>
      <c r="D4810" s="155"/>
      <c r="E4810" s="155"/>
      <c r="F4810" s="155"/>
      <c r="G4810" s="155"/>
      <c r="H4810" s="155"/>
      <c r="I4810" s="155"/>
      <c r="J4810" s="155"/>
      <c r="K4810" s="155"/>
      <c r="L4810" s="155"/>
      <c r="M4810" s="155"/>
      <c r="N4810" s="155"/>
      <c r="O4810" s="155"/>
      <c r="P4810" s="155"/>
      <c r="Q4810" s="155"/>
      <c r="R4810" s="155"/>
      <c r="S4810" s="155"/>
      <c r="T4810" s="155"/>
      <c r="U4810" s="155"/>
      <c r="V4810" s="155"/>
      <c r="W4810" s="155"/>
      <c r="X4810" s="155"/>
      <c r="Y4810" s="155"/>
      <c r="Z4810" s="155"/>
      <c r="AA4810" s="155"/>
      <c r="AB4810" s="155"/>
      <c r="AC4810" s="155"/>
      <c r="AD4810" s="155"/>
      <c r="AE4810" s="155"/>
      <c r="AF4810" s="155"/>
      <c r="AG4810" s="155"/>
    </row>
    <row r="4811" spans="1:33" x14ac:dyDescent="0.3">
      <c r="A4811" s="155"/>
      <c r="B4811" s="155"/>
      <c r="C4811" s="155"/>
      <c r="D4811" s="155"/>
      <c r="E4811" s="155"/>
      <c r="F4811" s="155"/>
      <c r="G4811" s="155"/>
      <c r="H4811" s="155"/>
      <c r="I4811" s="155"/>
      <c r="J4811" s="155"/>
      <c r="K4811" s="155"/>
      <c r="L4811" s="155"/>
      <c r="M4811" s="155"/>
      <c r="N4811" s="155"/>
      <c r="O4811" s="155"/>
      <c r="P4811" s="155"/>
      <c r="Q4811" s="155"/>
      <c r="R4811" s="155"/>
      <c r="S4811" s="155"/>
      <c r="T4811" s="155"/>
      <c r="U4811" s="155"/>
      <c r="V4811" s="155"/>
      <c r="W4811" s="155"/>
      <c r="X4811" s="155"/>
      <c r="Y4811" s="155"/>
      <c r="Z4811" s="155"/>
      <c r="AA4811" s="155"/>
      <c r="AB4811" s="155"/>
      <c r="AC4811" s="155"/>
      <c r="AD4811" s="155"/>
      <c r="AE4811" s="155"/>
      <c r="AF4811" s="155"/>
      <c r="AG4811" s="155"/>
    </row>
    <row r="4812" spans="1:33" x14ac:dyDescent="0.3">
      <c r="A4812" s="155"/>
      <c r="B4812" s="155"/>
      <c r="C4812" s="155"/>
      <c r="D4812" s="155"/>
      <c r="E4812" s="155"/>
      <c r="F4812" s="155"/>
      <c r="G4812" s="155"/>
      <c r="H4812" s="155"/>
      <c r="I4812" s="155"/>
      <c r="J4812" s="155"/>
      <c r="K4812" s="155"/>
      <c r="L4812" s="155"/>
      <c r="M4812" s="155"/>
      <c r="N4812" s="155"/>
      <c r="O4812" s="155"/>
      <c r="P4812" s="155"/>
      <c r="Q4812" s="155"/>
      <c r="R4812" s="155"/>
      <c r="S4812" s="155"/>
      <c r="T4812" s="155"/>
      <c r="U4812" s="155"/>
      <c r="V4812" s="155"/>
      <c r="W4812" s="155"/>
      <c r="X4812" s="155"/>
      <c r="Y4812" s="155"/>
      <c r="Z4812" s="155"/>
      <c r="AA4812" s="155"/>
      <c r="AB4812" s="155"/>
      <c r="AC4812" s="155"/>
      <c r="AD4812" s="155"/>
      <c r="AE4812" s="155"/>
      <c r="AF4812" s="155"/>
      <c r="AG4812" s="155"/>
    </row>
    <row r="4813" spans="1:33" x14ac:dyDescent="0.3">
      <c r="A4813" s="155"/>
      <c r="B4813" s="155"/>
      <c r="C4813" s="155"/>
      <c r="D4813" s="155"/>
      <c r="E4813" s="155"/>
      <c r="F4813" s="155"/>
      <c r="G4813" s="155"/>
      <c r="H4813" s="155"/>
      <c r="I4813" s="155"/>
      <c r="J4813" s="155"/>
      <c r="K4813" s="155"/>
      <c r="L4813" s="155"/>
      <c r="M4813" s="155"/>
      <c r="N4813" s="155"/>
      <c r="O4813" s="155"/>
      <c r="P4813" s="155"/>
      <c r="Q4813" s="155"/>
      <c r="R4813" s="155"/>
      <c r="S4813" s="155"/>
      <c r="T4813" s="155"/>
      <c r="U4813" s="155"/>
      <c r="V4813" s="155"/>
      <c r="W4813" s="155"/>
      <c r="X4813" s="155"/>
      <c r="Y4813" s="155"/>
      <c r="Z4813" s="155"/>
      <c r="AA4813" s="155"/>
      <c r="AB4813" s="155"/>
      <c r="AC4813" s="155"/>
      <c r="AD4813" s="155"/>
      <c r="AE4813" s="155"/>
      <c r="AF4813" s="155"/>
      <c r="AG4813" s="155"/>
    </row>
    <row r="4814" spans="1:33" x14ac:dyDescent="0.3">
      <c r="A4814" s="155"/>
      <c r="B4814" s="155"/>
      <c r="C4814" s="155"/>
      <c r="D4814" s="155"/>
      <c r="E4814" s="155"/>
      <c r="F4814" s="155"/>
      <c r="G4814" s="155"/>
      <c r="H4814" s="155"/>
      <c r="I4814" s="155"/>
      <c r="J4814" s="155"/>
      <c r="K4814" s="155"/>
      <c r="L4814" s="155"/>
      <c r="M4814" s="155"/>
      <c r="N4814" s="155"/>
      <c r="O4814" s="155"/>
      <c r="P4814" s="155"/>
      <c r="Q4814" s="155"/>
      <c r="R4814" s="155"/>
      <c r="S4814" s="155"/>
      <c r="T4814" s="155"/>
      <c r="U4814" s="155"/>
      <c r="V4814" s="155"/>
      <c r="W4814" s="155"/>
      <c r="X4814" s="155"/>
      <c r="Y4814" s="155"/>
      <c r="Z4814" s="155"/>
      <c r="AA4814" s="155"/>
      <c r="AB4814" s="155"/>
      <c r="AC4814" s="155"/>
      <c r="AD4814" s="155"/>
      <c r="AE4814" s="155"/>
      <c r="AF4814" s="155"/>
      <c r="AG4814" s="155"/>
    </row>
    <row r="4815" spans="1:33" x14ac:dyDescent="0.3">
      <c r="A4815" s="155"/>
      <c r="B4815" s="155"/>
      <c r="C4815" s="155"/>
      <c r="D4815" s="155"/>
      <c r="E4815" s="155"/>
      <c r="F4815" s="155"/>
      <c r="G4815" s="155"/>
      <c r="H4815" s="155"/>
      <c r="I4815" s="155"/>
      <c r="J4815" s="155"/>
      <c r="K4815" s="155"/>
      <c r="L4815" s="155"/>
      <c r="M4815" s="155"/>
      <c r="N4815" s="155"/>
      <c r="O4815" s="155"/>
      <c r="P4815" s="155"/>
      <c r="Q4815" s="155"/>
      <c r="R4815" s="155"/>
      <c r="S4815" s="155"/>
      <c r="T4815" s="155"/>
      <c r="U4815" s="155"/>
      <c r="V4815" s="155"/>
      <c r="W4815" s="155"/>
      <c r="X4815" s="155"/>
      <c r="Y4815" s="155"/>
      <c r="Z4815" s="155"/>
      <c r="AA4815" s="155"/>
      <c r="AB4815" s="155"/>
      <c r="AC4815" s="155"/>
      <c r="AD4815" s="155"/>
      <c r="AE4815" s="155"/>
      <c r="AF4815" s="155"/>
      <c r="AG4815" s="155"/>
    </row>
    <row r="4816" spans="1:33" x14ac:dyDescent="0.3">
      <c r="A4816" s="155"/>
      <c r="B4816" s="155"/>
      <c r="C4816" s="155"/>
      <c r="D4816" s="155"/>
      <c r="E4816" s="155"/>
      <c r="F4816" s="155"/>
      <c r="G4816" s="155"/>
      <c r="H4816" s="155"/>
      <c r="I4816" s="155"/>
      <c r="J4816" s="155"/>
      <c r="K4816" s="155"/>
      <c r="L4816" s="155"/>
      <c r="M4816" s="155"/>
      <c r="N4816" s="155"/>
      <c r="O4816" s="155"/>
      <c r="P4816" s="155"/>
      <c r="Q4816" s="155"/>
      <c r="R4816" s="155"/>
      <c r="S4816" s="155"/>
      <c r="T4816" s="155"/>
      <c r="U4816" s="155"/>
      <c r="V4816" s="155"/>
      <c r="W4816" s="155"/>
      <c r="X4816" s="155"/>
      <c r="Y4816" s="155"/>
      <c r="Z4816" s="155"/>
      <c r="AA4816" s="155"/>
      <c r="AB4816" s="155"/>
      <c r="AC4816" s="155"/>
      <c r="AD4816" s="155"/>
      <c r="AE4816" s="155"/>
      <c r="AF4816" s="155"/>
      <c r="AG4816" s="155"/>
    </row>
    <row r="4817" spans="1:33" x14ac:dyDescent="0.3">
      <c r="A4817" s="155"/>
      <c r="B4817" s="155"/>
      <c r="C4817" s="155"/>
      <c r="D4817" s="155"/>
      <c r="E4817" s="155"/>
      <c r="F4817" s="155"/>
      <c r="G4817" s="155"/>
      <c r="H4817" s="155"/>
      <c r="I4817" s="155"/>
      <c r="J4817" s="155"/>
      <c r="K4817" s="155"/>
      <c r="L4817" s="155"/>
      <c r="M4817" s="155"/>
      <c r="N4817" s="155"/>
      <c r="O4817" s="155"/>
      <c r="P4817" s="155"/>
      <c r="Q4817" s="155"/>
      <c r="R4817" s="155"/>
      <c r="S4817" s="155"/>
      <c r="T4817" s="155"/>
      <c r="U4817" s="155"/>
      <c r="V4817" s="155"/>
      <c r="W4817" s="155"/>
      <c r="X4817" s="155"/>
      <c r="Y4817" s="155"/>
      <c r="Z4817" s="155"/>
      <c r="AA4817" s="155"/>
      <c r="AB4817" s="155"/>
      <c r="AC4817" s="155"/>
      <c r="AD4817" s="155"/>
      <c r="AE4817" s="155"/>
      <c r="AF4817" s="155"/>
      <c r="AG4817" s="155"/>
    </row>
    <row r="4818" spans="1:33" x14ac:dyDescent="0.3">
      <c r="A4818" s="155"/>
      <c r="B4818" s="155"/>
      <c r="C4818" s="155"/>
      <c r="D4818" s="155"/>
      <c r="E4818" s="155"/>
      <c r="F4818" s="155"/>
      <c r="G4818" s="155"/>
      <c r="H4818" s="155"/>
      <c r="I4818" s="155"/>
      <c r="J4818" s="155"/>
      <c r="K4818" s="155"/>
      <c r="L4818" s="155"/>
      <c r="M4818" s="155"/>
      <c r="N4818" s="155"/>
      <c r="O4818" s="155"/>
      <c r="P4818" s="155"/>
      <c r="Q4818" s="155"/>
      <c r="R4818" s="155"/>
      <c r="S4818" s="155"/>
      <c r="T4818" s="155"/>
      <c r="U4818" s="155"/>
      <c r="V4818" s="155"/>
      <c r="W4818" s="155"/>
      <c r="X4818" s="155"/>
      <c r="Y4818" s="155"/>
      <c r="Z4818" s="155"/>
      <c r="AA4818" s="155"/>
      <c r="AB4818" s="155"/>
      <c r="AC4818" s="155"/>
      <c r="AD4818" s="155"/>
      <c r="AE4818" s="155"/>
      <c r="AF4818" s="155"/>
      <c r="AG4818" s="155"/>
    </row>
    <row r="4819" spans="1:33" x14ac:dyDescent="0.3">
      <c r="A4819" s="155"/>
      <c r="B4819" s="155"/>
      <c r="C4819" s="155"/>
      <c r="D4819" s="155"/>
      <c r="E4819" s="155"/>
      <c r="F4819" s="155"/>
      <c r="G4819" s="155"/>
      <c r="H4819" s="155"/>
      <c r="I4819" s="155"/>
      <c r="J4819" s="155"/>
      <c r="K4819" s="155"/>
      <c r="L4819" s="155"/>
      <c r="M4819" s="155"/>
      <c r="N4819" s="155"/>
      <c r="O4819" s="155"/>
      <c r="P4819" s="155"/>
      <c r="Q4819" s="155"/>
      <c r="R4819" s="155"/>
      <c r="S4819" s="155"/>
      <c r="T4819" s="155"/>
      <c r="U4819" s="155"/>
      <c r="V4819" s="155"/>
      <c r="W4819" s="155"/>
      <c r="X4819" s="155"/>
      <c r="Y4819" s="155"/>
      <c r="Z4819" s="155"/>
      <c r="AA4819" s="155"/>
      <c r="AB4819" s="155"/>
      <c r="AC4819" s="155"/>
      <c r="AD4819" s="155"/>
      <c r="AE4819" s="155"/>
      <c r="AF4819" s="155"/>
      <c r="AG4819" s="155"/>
    </row>
    <row r="4820" spans="1:33" x14ac:dyDescent="0.3">
      <c r="A4820" s="155"/>
      <c r="B4820" s="155"/>
      <c r="C4820" s="155"/>
      <c r="D4820" s="155"/>
      <c r="E4820" s="155"/>
      <c r="F4820" s="155"/>
      <c r="G4820" s="155"/>
      <c r="H4820" s="155"/>
      <c r="I4820" s="155"/>
      <c r="J4820" s="155"/>
      <c r="K4820" s="155"/>
      <c r="L4820" s="155"/>
      <c r="M4820" s="155"/>
      <c r="N4820" s="155"/>
      <c r="O4820" s="155"/>
      <c r="P4820" s="155"/>
      <c r="Q4820" s="155"/>
      <c r="R4820" s="155"/>
      <c r="S4820" s="155"/>
      <c r="T4820" s="155"/>
      <c r="U4820" s="155"/>
      <c r="V4820" s="155"/>
      <c r="W4820" s="155"/>
      <c r="X4820" s="155"/>
      <c r="Y4820" s="155"/>
      <c r="Z4820" s="155"/>
      <c r="AA4820" s="155"/>
      <c r="AB4820" s="155"/>
      <c r="AC4820" s="155"/>
      <c r="AD4820" s="155"/>
      <c r="AE4820" s="155"/>
      <c r="AF4820" s="155"/>
      <c r="AG4820" s="155"/>
    </row>
    <row r="4821" spans="1:33" x14ac:dyDescent="0.3">
      <c r="A4821" s="155"/>
      <c r="B4821" s="155"/>
      <c r="C4821" s="155"/>
      <c r="D4821" s="155"/>
      <c r="E4821" s="155"/>
      <c r="F4821" s="155"/>
      <c r="G4821" s="155"/>
      <c r="H4821" s="155"/>
      <c r="I4821" s="155"/>
      <c r="J4821" s="155"/>
      <c r="K4821" s="155"/>
      <c r="L4821" s="155"/>
      <c r="M4821" s="155"/>
      <c r="N4821" s="155"/>
      <c r="O4821" s="155"/>
      <c r="P4821" s="155"/>
      <c r="Q4821" s="155"/>
      <c r="R4821" s="155"/>
      <c r="S4821" s="155"/>
      <c r="T4821" s="155"/>
      <c r="U4821" s="155"/>
      <c r="V4821" s="155"/>
      <c r="W4821" s="155"/>
      <c r="X4821" s="155"/>
      <c r="Y4821" s="155"/>
      <c r="Z4821" s="155"/>
      <c r="AA4821" s="155"/>
      <c r="AB4821" s="155"/>
      <c r="AC4821" s="155"/>
      <c r="AD4821" s="155"/>
      <c r="AE4821" s="155"/>
      <c r="AF4821" s="155"/>
      <c r="AG4821" s="155"/>
    </row>
    <row r="4822" spans="1:33" x14ac:dyDescent="0.3">
      <c r="A4822" s="155"/>
      <c r="B4822" s="155"/>
      <c r="C4822" s="155"/>
      <c r="D4822" s="155"/>
      <c r="E4822" s="155"/>
      <c r="F4822" s="155"/>
      <c r="G4822" s="155"/>
      <c r="H4822" s="155"/>
      <c r="I4822" s="155"/>
      <c r="J4822" s="155"/>
      <c r="K4822" s="155"/>
      <c r="L4822" s="155"/>
      <c r="M4822" s="155"/>
      <c r="N4822" s="155"/>
      <c r="O4822" s="155"/>
      <c r="P4822" s="155"/>
      <c r="Q4822" s="155"/>
      <c r="R4822" s="155"/>
      <c r="S4822" s="155"/>
      <c r="T4822" s="155"/>
      <c r="U4822" s="155"/>
      <c r="V4822" s="155"/>
      <c r="W4822" s="155"/>
      <c r="X4822" s="155"/>
      <c r="Y4822" s="155"/>
      <c r="Z4822" s="155"/>
      <c r="AA4822" s="155"/>
      <c r="AB4822" s="155"/>
      <c r="AC4822" s="155"/>
      <c r="AD4822" s="155"/>
      <c r="AE4822" s="155"/>
      <c r="AF4822" s="155"/>
      <c r="AG4822" s="155"/>
    </row>
    <row r="4823" spans="1:33" x14ac:dyDescent="0.3">
      <c r="A4823" s="155"/>
      <c r="B4823" s="155"/>
      <c r="C4823" s="155"/>
      <c r="D4823" s="155"/>
      <c r="E4823" s="155"/>
      <c r="F4823" s="155"/>
      <c r="G4823" s="155"/>
      <c r="H4823" s="155"/>
      <c r="I4823" s="155"/>
      <c r="J4823" s="155"/>
      <c r="K4823" s="155"/>
      <c r="L4823" s="155"/>
      <c r="M4823" s="155"/>
      <c r="N4823" s="155"/>
      <c r="O4823" s="155"/>
      <c r="P4823" s="155"/>
      <c r="Q4823" s="155"/>
      <c r="R4823" s="155"/>
      <c r="S4823" s="155"/>
      <c r="T4823" s="155"/>
      <c r="U4823" s="155"/>
      <c r="V4823" s="155"/>
      <c r="W4823" s="155"/>
      <c r="X4823" s="155"/>
      <c r="Y4823" s="155"/>
      <c r="Z4823" s="155"/>
      <c r="AA4823" s="155"/>
      <c r="AB4823" s="155"/>
      <c r="AC4823" s="155"/>
      <c r="AD4823" s="155"/>
      <c r="AE4823" s="155"/>
      <c r="AF4823" s="155"/>
      <c r="AG4823" s="155"/>
    </row>
    <row r="4824" spans="1:33" x14ac:dyDescent="0.3">
      <c r="A4824" s="155"/>
      <c r="B4824" s="155"/>
      <c r="C4824" s="155"/>
      <c r="D4824" s="155"/>
      <c r="E4824" s="155"/>
      <c r="F4824" s="155"/>
      <c r="G4824" s="155"/>
      <c r="H4824" s="155"/>
      <c r="I4824" s="155"/>
      <c r="J4824" s="155"/>
      <c r="K4824" s="155"/>
      <c r="L4824" s="155"/>
      <c r="M4824" s="155"/>
      <c r="N4824" s="155"/>
      <c r="O4824" s="155"/>
      <c r="P4824" s="155"/>
      <c r="Q4824" s="155"/>
      <c r="R4824" s="155"/>
      <c r="S4824" s="155"/>
      <c r="T4824" s="155"/>
      <c r="U4824" s="155"/>
      <c r="V4824" s="155"/>
      <c r="W4824" s="155"/>
      <c r="X4824" s="155"/>
      <c r="Y4824" s="155"/>
      <c r="Z4824" s="155"/>
      <c r="AA4824" s="155"/>
      <c r="AB4824" s="155"/>
      <c r="AC4824" s="155"/>
      <c r="AD4824" s="155"/>
      <c r="AE4824" s="155"/>
      <c r="AF4824" s="155"/>
      <c r="AG4824" s="155"/>
    </row>
    <row r="4825" spans="1:33" x14ac:dyDescent="0.3">
      <c r="A4825" s="155"/>
      <c r="B4825" s="155"/>
      <c r="C4825" s="155"/>
      <c r="D4825" s="155"/>
      <c r="E4825" s="155"/>
      <c r="F4825" s="155"/>
      <c r="G4825" s="155"/>
      <c r="H4825" s="155"/>
      <c r="I4825" s="155"/>
      <c r="J4825" s="155"/>
      <c r="K4825" s="155"/>
      <c r="L4825" s="155"/>
      <c r="M4825" s="155"/>
      <c r="N4825" s="155"/>
      <c r="O4825" s="155"/>
      <c r="P4825" s="155"/>
      <c r="Q4825" s="155"/>
      <c r="R4825" s="155"/>
      <c r="S4825" s="155"/>
      <c r="T4825" s="155"/>
      <c r="U4825" s="155"/>
      <c r="V4825" s="155"/>
      <c r="W4825" s="155"/>
      <c r="X4825" s="155"/>
      <c r="Y4825" s="155"/>
      <c r="Z4825" s="155"/>
      <c r="AA4825" s="155"/>
      <c r="AB4825" s="155"/>
      <c r="AC4825" s="155"/>
      <c r="AD4825" s="155"/>
      <c r="AE4825" s="155"/>
      <c r="AF4825" s="155"/>
      <c r="AG4825" s="155"/>
    </row>
    <row r="4826" spans="1:33" x14ac:dyDescent="0.3">
      <c r="A4826" s="155"/>
      <c r="B4826" s="155"/>
      <c r="C4826" s="155"/>
      <c r="D4826" s="155"/>
      <c r="E4826" s="155"/>
      <c r="F4826" s="155"/>
      <c r="G4826" s="155"/>
      <c r="H4826" s="155"/>
      <c r="I4826" s="155"/>
      <c r="J4826" s="155"/>
      <c r="K4826" s="155"/>
      <c r="L4826" s="155"/>
      <c r="M4826" s="155"/>
      <c r="N4826" s="155"/>
      <c r="O4826" s="155"/>
      <c r="P4826" s="155"/>
      <c r="Q4826" s="155"/>
      <c r="R4826" s="155"/>
      <c r="S4826" s="155"/>
      <c r="T4826" s="155"/>
      <c r="U4826" s="155"/>
      <c r="V4826" s="155"/>
      <c r="W4826" s="155"/>
      <c r="X4826" s="155"/>
      <c r="Y4826" s="155"/>
      <c r="Z4826" s="155"/>
      <c r="AA4826" s="155"/>
      <c r="AB4826" s="155"/>
      <c r="AC4826" s="155"/>
      <c r="AD4826" s="155"/>
      <c r="AE4826" s="155"/>
      <c r="AF4826" s="155"/>
      <c r="AG4826" s="155"/>
    </row>
    <row r="4827" spans="1:33" x14ac:dyDescent="0.3">
      <c r="A4827" s="155"/>
      <c r="B4827" s="155"/>
      <c r="C4827" s="155"/>
      <c r="D4827" s="155"/>
      <c r="E4827" s="155"/>
      <c r="F4827" s="155"/>
      <c r="G4827" s="155"/>
      <c r="H4827" s="155"/>
      <c r="I4827" s="155"/>
      <c r="J4827" s="155"/>
      <c r="K4827" s="155"/>
      <c r="L4827" s="155"/>
      <c r="M4827" s="155"/>
      <c r="N4827" s="155"/>
      <c r="O4827" s="155"/>
      <c r="P4827" s="155"/>
      <c r="Q4827" s="155"/>
      <c r="R4827" s="155"/>
      <c r="S4827" s="155"/>
      <c r="T4827" s="155"/>
      <c r="U4827" s="155"/>
      <c r="V4827" s="155"/>
      <c r="W4827" s="155"/>
      <c r="X4827" s="155"/>
      <c r="Y4827" s="155"/>
      <c r="Z4827" s="155"/>
      <c r="AA4827" s="155"/>
      <c r="AB4827" s="155"/>
      <c r="AC4827" s="155"/>
      <c r="AD4827" s="155"/>
      <c r="AE4827" s="155"/>
      <c r="AF4827" s="155"/>
      <c r="AG4827" s="155"/>
    </row>
    <row r="4828" spans="1:33" x14ac:dyDescent="0.3">
      <c r="A4828" s="155"/>
      <c r="B4828" s="155"/>
      <c r="C4828" s="155"/>
      <c r="D4828" s="155"/>
      <c r="E4828" s="155"/>
      <c r="F4828" s="155"/>
      <c r="G4828" s="155"/>
      <c r="H4828" s="155"/>
      <c r="I4828" s="155"/>
      <c r="J4828" s="155"/>
      <c r="K4828" s="155"/>
      <c r="L4828" s="155"/>
      <c r="M4828" s="155"/>
      <c r="N4828" s="155"/>
      <c r="O4828" s="155"/>
      <c r="P4828" s="155"/>
      <c r="Q4828" s="155"/>
      <c r="R4828" s="155"/>
      <c r="S4828" s="155"/>
      <c r="T4828" s="155"/>
      <c r="U4828" s="155"/>
      <c r="V4828" s="155"/>
      <c r="W4828" s="155"/>
      <c r="X4828" s="155"/>
      <c r="Y4828" s="155"/>
      <c r="Z4828" s="155"/>
      <c r="AA4828" s="155"/>
      <c r="AB4828" s="155"/>
      <c r="AC4828" s="155"/>
      <c r="AD4828" s="155"/>
      <c r="AE4828" s="155"/>
      <c r="AF4828" s="155"/>
      <c r="AG4828" s="155"/>
    </row>
    <row r="4829" spans="1:33" x14ac:dyDescent="0.3">
      <c r="A4829" s="155"/>
      <c r="B4829" s="155"/>
      <c r="C4829" s="155"/>
      <c r="D4829" s="155"/>
      <c r="E4829" s="155"/>
      <c r="F4829" s="155"/>
      <c r="G4829" s="155"/>
      <c r="H4829" s="155"/>
      <c r="I4829" s="155"/>
      <c r="J4829" s="155"/>
      <c r="K4829" s="155"/>
      <c r="L4829" s="155"/>
      <c r="M4829" s="155"/>
      <c r="N4829" s="155"/>
      <c r="O4829" s="155"/>
      <c r="P4829" s="155"/>
      <c r="Q4829" s="155"/>
      <c r="R4829" s="155"/>
      <c r="S4829" s="155"/>
      <c r="T4829" s="155"/>
      <c r="U4829" s="155"/>
      <c r="V4829" s="155"/>
      <c r="W4829" s="155"/>
      <c r="X4829" s="155"/>
      <c r="Y4829" s="155"/>
      <c r="Z4829" s="155"/>
      <c r="AA4829" s="155"/>
      <c r="AB4829" s="155"/>
      <c r="AC4829" s="155"/>
      <c r="AD4829" s="155"/>
      <c r="AE4829" s="155"/>
      <c r="AF4829" s="155"/>
      <c r="AG4829" s="155"/>
    </row>
    <row r="4830" spans="1:33" x14ac:dyDescent="0.3">
      <c r="A4830" s="155"/>
      <c r="B4830" s="155"/>
      <c r="C4830" s="155"/>
      <c r="D4830" s="155"/>
      <c r="E4830" s="155"/>
      <c r="F4830" s="155"/>
      <c r="G4830" s="155"/>
      <c r="H4830" s="155"/>
      <c r="I4830" s="155"/>
      <c r="J4830" s="155"/>
      <c r="K4830" s="155"/>
      <c r="L4830" s="155"/>
      <c r="M4830" s="155"/>
      <c r="N4830" s="155"/>
      <c r="O4830" s="155"/>
      <c r="P4830" s="155"/>
      <c r="Q4830" s="155"/>
      <c r="R4830" s="155"/>
      <c r="S4830" s="155"/>
      <c r="T4830" s="155"/>
      <c r="U4830" s="155"/>
      <c r="V4830" s="155"/>
      <c r="W4830" s="155"/>
      <c r="X4830" s="155"/>
      <c r="Y4830" s="155"/>
      <c r="Z4830" s="155"/>
      <c r="AA4830" s="155"/>
      <c r="AB4830" s="155"/>
      <c r="AC4830" s="155"/>
      <c r="AD4830" s="155"/>
      <c r="AE4830" s="155"/>
      <c r="AF4830" s="155"/>
      <c r="AG4830" s="155"/>
    </row>
    <row r="4831" spans="1:33" x14ac:dyDescent="0.3">
      <c r="A4831" s="155"/>
      <c r="B4831" s="155"/>
      <c r="C4831" s="155"/>
      <c r="D4831" s="155"/>
      <c r="E4831" s="155"/>
      <c r="F4831" s="155"/>
      <c r="G4831" s="155"/>
      <c r="H4831" s="155"/>
      <c r="I4831" s="155"/>
      <c r="J4831" s="155"/>
      <c r="K4831" s="155"/>
      <c r="L4831" s="155"/>
      <c r="M4831" s="155"/>
      <c r="N4831" s="155"/>
      <c r="O4831" s="155"/>
      <c r="P4831" s="155"/>
      <c r="Q4831" s="155"/>
      <c r="R4831" s="155"/>
      <c r="S4831" s="155"/>
      <c r="T4831" s="155"/>
      <c r="U4831" s="155"/>
      <c r="V4831" s="155"/>
      <c r="W4831" s="155"/>
      <c r="X4831" s="155"/>
      <c r="Y4831" s="155"/>
      <c r="Z4831" s="155"/>
      <c r="AA4831" s="155"/>
      <c r="AB4831" s="155"/>
      <c r="AC4831" s="155"/>
      <c r="AD4831" s="155"/>
      <c r="AE4831" s="155"/>
      <c r="AF4831" s="155"/>
      <c r="AG4831" s="155"/>
    </row>
    <row r="4832" spans="1:33" x14ac:dyDescent="0.3">
      <c r="A4832" s="155"/>
      <c r="B4832" s="155"/>
      <c r="C4832" s="155"/>
      <c r="D4832" s="155"/>
      <c r="E4832" s="155"/>
      <c r="F4832" s="155"/>
      <c r="G4832" s="155"/>
      <c r="H4832" s="155"/>
      <c r="I4832" s="155"/>
      <c r="J4832" s="155"/>
      <c r="K4832" s="155"/>
      <c r="L4832" s="155"/>
      <c r="M4832" s="155"/>
      <c r="N4832" s="155"/>
      <c r="O4832" s="155"/>
      <c r="P4832" s="155"/>
      <c r="Q4832" s="155"/>
      <c r="R4832" s="155"/>
      <c r="S4832" s="155"/>
      <c r="T4832" s="155"/>
      <c r="U4832" s="155"/>
      <c r="V4832" s="155"/>
      <c r="W4832" s="155"/>
      <c r="X4832" s="155"/>
      <c r="Y4832" s="155"/>
      <c r="Z4832" s="155"/>
      <c r="AA4832" s="155"/>
      <c r="AB4832" s="155"/>
      <c r="AC4832" s="155"/>
      <c r="AD4832" s="155"/>
      <c r="AE4832" s="155"/>
      <c r="AF4832" s="155"/>
      <c r="AG4832" s="155"/>
    </row>
    <row r="4833" spans="1:33" x14ac:dyDescent="0.3">
      <c r="A4833" s="155"/>
      <c r="B4833" s="155"/>
      <c r="C4833" s="155"/>
      <c r="D4833" s="155"/>
      <c r="E4833" s="155"/>
      <c r="F4833" s="155"/>
      <c r="G4833" s="155"/>
      <c r="H4833" s="155"/>
      <c r="I4833" s="155"/>
      <c r="J4833" s="155"/>
      <c r="K4833" s="155"/>
      <c r="L4833" s="155"/>
      <c r="M4833" s="155"/>
      <c r="N4833" s="155"/>
      <c r="O4833" s="155"/>
      <c r="P4833" s="155"/>
      <c r="Q4833" s="155"/>
      <c r="R4833" s="155"/>
      <c r="S4833" s="155"/>
      <c r="T4833" s="155"/>
      <c r="U4833" s="155"/>
      <c r="V4833" s="155"/>
      <c r="W4833" s="155"/>
      <c r="X4833" s="155"/>
      <c r="Y4833" s="155"/>
      <c r="Z4833" s="155"/>
      <c r="AA4833" s="155"/>
      <c r="AB4833" s="155"/>
      <c r="AC4833" s="155"/>
      <c r="AD4833" s="155"/>
      <c r="AE4833" s="155"/>
      <c r="AF4833" s="155"/>
      <c r="AG4833" s="155"/>
    </row>
    <row r="4834" spans="1:33" x14ac:dyDescent="0.3">
      <c r="A4834" s="155"/>
      <c r="B4834" s="155"/>
      <c r="C4834" s="155"/>
      <c r="D4834" s="155"/>
      <c r="E4834" s="155"/>
      <c r="F4834" s="155"/>
      <c r="G4834" s="155"/>
      <c r="H4834" s="155"/>
      <c r="I4834" s="155"/>
      <c r="J4834" s="155"/>
      <c r="K4834" s="155"/>
      <c r="L4834" s="155"/>
      <c r="M4834" s="155"/>
      <c r="N4834" s="155"/>
      <c r="O4834" s="155"/>
      <c r="P4834" s="155"/>
      <c r="Q4834" s="155"/>
      <c r="R4834" s="155"/>
      <c r="S4834" s="155"/>
      <c r="T4834" s="155"/>
      <c r="U4834" s="155"/>
      <c r="V4834" s="155"/>
      <c r="W4834" s="155"/>
      <c r="X4834" s="155"/>
      <c r="Y4834" s="155"/>
      <c r="Z4834" s="155"/>
      <c r="AA4834" s="155"/>
      <c r="AB4834" s="155"/>
      <c r="AC4834" s="155"/>
      <c r="AD4834" s="155"/>
      <c r="AE4834" s="155"/>
      <c r="AF4834" s="155"/>
      <c r="AG4834" s="155"/>
    </row>
    <row r="4835" spans="1:33" x14ac:dyDescent="0.3">
      <c r="A4835" s="155"/>
      <c r="B4835" s="155"/>
      <c r="C4835" s="155"/>
      <c r="D4835" s="155"/>
      <c r="E4835" s="155"/>
      <c r="F4835" s="155"/>
      <c r="G4835" s="155"/>
      <c r="H4835" s="155"/>
      <c r="I4835" s="155"/>
      <c r="J4835" s="155"/>
      <c r="K4835" s="155"/>
      <c r="L4835" s="155"/>
      <c r="M4835" s="155"/>
      <c r="N4835" s="155"/>
      <c r="O4835" s="155"/>
      <c r="P4835" s="155"/>
      <c r="Q4835" s="155"/>
      <c r="R4835" s="155"/>
      <c r="S4835" s="155"/>
      <c r="T4835" s="155"/>
      <c r="U4835" s="155"/>
      <c r="V4835" s="155"/>
      <c r="W4835" s="155"/>
      <c r="X4835" s="155"/>
      <c r="Y4835" s="155"/>
      <c r="Z4835" s="155"/>
      <c r="AA4835" s="155"/>
      <c r="AB4835" s="155"/>
      <c r="AC4835" s="155"/>
      <c r="AD4835" s="155"/>
      <c r="AE4835" s="155"/>
      <c r="AF4835" s="155"/>
      <c r="AG4835" s="155"/>
    </row>
    <row r="4836" spans="1:33" x14ac:dyDescent="0.3">
      <c r="A4836" s="155"/>
      <c r="B4836" s="155"/>
      <c r="C4836" s="155"/>
      <c r="D4836" s="155"/>
      <c r="E4836" s="155"/>
      <c r="F4836" s="155"/>
      <c r="G4836" s="155"/>
      <c r="H4836" s="155"/>
      <c r="I4836" s="155"/>
      <c r="J4836" s="155"/>
      <c r="K4836" s="155"/>
      <c r="L4836" s="155"/>
      <c r="M4836" s="155"/>
      <c r="N4836" s="155"/>
      <c r="O4836" s="155"/>
      <c r="P4836" s="155"/>
      <c r="Q4836" s="155"/>
      <c r="R4836" s="155"/>
      <c r="S4836" s="155"/>
      <c r="T4836" s="155"/>
      <c r="U4836" s="155"/>
      <c r="V4836" s="155"/>
      <c r="W4836" s="155"/>
      <c r="X4836" s="155"/>
      <c r="Y4836" s="155"/>
      <c r="Z4836" s="155"/>
      <c r="AA4836" s="155"/>
      <c r="AB4836" s="155"/>
      <c r="AC4836" s="155"/>
      <c r="AD4836" s="155"/>
      <c r="AE4836" s="155"/>
      <c r="AF4836" s="155"/>
      <c r="AG4836" s="155"/>
    </row>
    <row r="4837" spans="1:33" x14ac:dyDescent="0.3">
      <c r="A4837" s="155"/>
      <c r="B4837" s="155"/>
      <c r="C4837" s="155"/>
      <c r="D4837" s="155"/>
      <c r="E4837" s="155"/>
      <c r="F4837" s="155"/>
      <c r="G4837" s="155"/>
      <c r="H4837" s="155"/>
      <c r="I4837" s="155"/>
      <c r="J4837" s="155"/>
      <c r="K4837" s="155"/>
      <c r="L4837" s="155"/>
      <c r="M4837" s="155"/>
      <c r="N4837" s="155"/>
      <c r="O4837" s="155"/>
      <c r="P4837" s="155"/>
      <c r="Q4837" s="155"/>
      <c r="R4837" s="155"/>
      <c r="S4837" s="155"/>
      <c r="T4837" s="155"/>
      <c r="U4837" s="155"/>
      <c r="V4837" s="155"/>
      <c r="W4837" s="155"/>
      <c r="X4837" s="155"/>
      <c r="Y4837" s="155"/>
      <c r="Z4837" s="155"/>
      <c r="AA4837" s="155"/>
      <c r="AB4837" s="155"/>
      <c r="AC4837" s="155"/>
      <c r="AD4837" s="155"/>
      <c r="AE4837" s="155"/>
      <c r="AF4837" s="155"/>
      <c r="AG4837" s="155"/>
    </row>
    <row r="4838" spans="1:33" x14ac:dyDescent="0.3">
      <c r="A4838" s="155"/>
      <c r="B4838" s="155"/>
      <c r="C4838" s="155"/>
      <c r="D4838" s="155"/>
      <c r="E4838" s="155"/>
      <c r="F4838" s="155"/>
      <c r="G4838" s="155"/>
      <c r="H4838" s="155"/>
      <c r="I4838" s="155"/>
      <c r="J4838" s="155"/>
      <c r="K4838" s="155"/>
      <c r="L4838" s="155"/>
      <c r="M4838" s="155"/>
      <c r="N4838" s="155"/>
      <c r="O4838" s="155"/>
      <c r="P4838" s="155"/>
      <c r="Q4838" s="155"/>
      <c r="R4838" s="155"/>
      <c r="S4838" s="155"/>
      <c r="T4838" s="155"/>
      <c r="U4838" s="155"/>
      <c r="V4838" s="155"/>
      <c r="W4838" s="155"/>
      <c r="X4838" s="155"/>
      <c r="Y4838" s="155"/>
      <c r="Z4838" s="155"/>
      <c r="AA4838" s="155"/>
      <c r="AB4838" s="155"/>
      <c r="AC4838" s="155"/>
      <c r="AD4838" s="155"/>
      <c r="AE4838" s="155"/>
      <c r="AF4838" s="155"/>
      <c r="AG4838" s="155"/>
    </row>
    <row r="4839" spans="1:33" x14ac:dyDescent="0.3">
      <c r="A4839" s="155"/>
      <c r="B4839" s="155"/>
      <c r="C4839" s="155"/>
      <c r="D4839" s="155"/>
      <c r="E4839" s="155"/>
      <c r="F4839" s="155"/>
      <c r="G4839" s="155"/>
      <c r="H4839" s="155"/>
      <c r="I4839" s="155"/>
      <c r="J4839" s="155"/>
      <c r="K4839" s="155"/>
      <c r="L4839" s="155"/>
      <c r="M4839" s="155"/>
      <c r="N4839" s="155"/>
      <c r="O4839" s="155"/>
      <c r="P4839" s="155"/>
      <c r="Q4839" s="155"/>
      <c r="R4839" s="155"/>
      <c r="S4839" s="155"/>
      <c r="T4839" s="155"/>
      <c r="U4839" s="155"/>
      <c r="V4839" s="155"/>
      <c r="W4839" s="155"/>
      <c r="X4839" s="155"/>
      <c r="Y4839" s="155"/>
      <c r="Z4839" s="155"/>
      <c r="AA4839" s="155"/>
      <c r="AB4839" s="155"/>
      <c r="AC4839" s="155"/>
      <c r="AD4839" s="155"/>
      <c r="AE4839" s="155"/>
      <c r="AF4839" s="155"/>
      <c r="AG4839" s="155"/>
    </row>
    <row r="4840" spans="1:33" x14ac:dyDescent="0.3">
      <c r="A4840" s="155"/>
      <c r="B4840" s="155"/>
      <c r="C4840" s="155"/>
      <c r="D4840" s="155"/>
      <c r="E4840" s="155"/>
      <c r="F4840" s="155"/>
      <c r="G4840" s="155"/>
      <c r="H4840" s="155"/>
      <c r="I4840" s="155"/>
      <c r="J4840" s="155"/>
      <c r="K4840" s="155"/>
      <c r="L4840" s="155"/>
      <c r="M4840" s="155"/>
      <c r="N4840" s="155"/>
      <c r="O4840" s="155"/>
      <c r="P4840" s="155"/>
      <c r="Q4840" s="155"/>
      <c r="R4840" s="155"/>
      <c r="S4840" s="155"/>
      <c r="T4840" s="155"/>
      <c r="U4840" s="155"/>
      <c r="V4840" s="155"/>
      <c r="W4840" s="155"/>
      <c r="X4840" s="155"/>
      <c r="Y4840" s="155"/>
      <c r="Z4840" s="155"/>
      <c r="AA4840" s="155"/>
      <c r="AB4840" s="155"/>
      <c r="AC4840" s="155"/>
      <c r="AD4840" s="155"/>
      <c r="AE4840" s="155"/>
      <c r="AF4840" s="155"/>
      <c r="AG4840" s="155"/>
    </row>
    <row r="4841" spans="1:33" x14ac:dyDescent="0.3">
      <c r="A4841" s="155"/>
      <c r="B4841" s="155"/>
      <c r="C4841" s="155"/>
      <c r="D4841" s="155"/>
      <c r="E4841" s="155"/>
      <c r="F4841" s="155"/>
      <c r="G4841" s="155"/>
      <c r="H4841" s="155"/>
      <c r="I4841" s="155"/>
      <c r="J4841" s="155"/>
      <c r="K4841" s="155"/>
      <c r="L4841" s="155"/>
      <c r="M4841" s="155"/>
      <c r="N4841" s="155"/>
      <c r="O4841" s="155"/>
      <c r="P4841" s="155"/>
      <c r="Q4841" s="155"/>
      <c r="R4841" s="155"/>
      <c r="S4841" s="155"/>
      <c r="T4841" s="155"/>
      <c r="U4841" s="155"/>
      <c r="V4841" s="155"/>
      <c r="W4841" s="155"/>
      <c r="X4841" s="155"/>
      <c r="Y4841" s="155"/>
      <c r="Z4841" s="155"/>
      <c r="AA4841" s="155"/>
      <c r="AB4841" s="155"/>
      <c r="AC4841" s="155"/>
      <c r="AD4841" s="155"/>
      <c r="AE4841" s="155"/>
      <c r="AF4841" s="155"/>
      <c r="AG4841" s="155"/>
    </row>
    <row r="4842" spans="1:33" x14ac:dyDescent="0.3">
      <c r="A4842" s="155"/>
      <c r="B4842" s="155"/>
      <c r="C4842" s="155"/>
      <c r="D4842" s="155"/>
      <c r="E4842" s="155"/>
      <c r="F4842" s="155"/>
      <c r="G4842" s="155"/>
      <c r="H4842" s="155"/>
      <c r="I4842" s="155"/>
      <c r="J4842" s="155"/>
      <c r="K4842" s="155"/>
      <c r="L4842" s="155"/>
      <c r="M4842" s="155"/>
      <c r="N4842" s="155"/>
      <c r="O4842" s="155"/>
      <c r="P4842" s="155"/>
      <c r="Q4842" s="155"/>
      <c r="R4842" s="155"/>
      <c r="S4842" s="155"/>
      <c r="T4842" s="155"/>
      <c r="U4842" s="155"/>
      <c r="V4842" s="155"/>
      <c r="W4842" s="155"/>
      <c r="X4842" s="155"/>
      <c r="Y4842" s="155"/>
      <c r="Z4842" s="155"/>
      <c r="AA4842" s="155"/>
      <c r="AB4842" s="155"/>
      <c r="AC4842" s="155"/>
      <c r="AD4842" s="155"/>
      <c r="AE4842" s="155"/>
      <c r="AF4842" s="155"/>
      <c r="AG4842" s="155"/>
    </row>
    <row r="4843" spans="1:33" x14ac:dyDescent="0.3">
      <c r="A4843" s="155"/>
      <c r="B4843" s="155"/>
      <c r="C4843" s="155"/>
      <c r="D4843" s="155"/>
      <c r="E4843" s="155"/>
      <c r="F4843" s="155"/>
      <c r="G4843" s="155"/>
      <c r="H4843" s="155"/>
      <c r="I4843" s="155"/>
      <c r="J4843" s="155"/>
      <c r="K4843" s="155"/>
      <c r="L4843" s="155"/>
      <c r="M4843" s="155"/>
      <c r="N4843" s="155"/>
      <c r="O4843" s="155"/>
      <c r="P4843" s="155"/>
      <c r="Q4843" s="155"/>
      <c r="R4843" s="155"/>
      <c r="S4843" s="155"/>
      <c r="T4843" s="155"/>
      <c r="U4843" s="155"/>
      <c r="V4843" s="155"/>
      <c r="W4843" s="155"/>
      <c r="X4843" s="155"/>
      <c r="Y4843" s="155"/>
      <c r="Z4843" s="155"/>
      <c r="AA4843" s="155"/>
      <c r="AB4843" s="155"/>
      <c r="AC4843" s="155"/>
      <c r="AD4843" s="155"/>
      <c r="AE4843" s="155"/>
      <c r="AF4843" s="155"/>
      <c r="AG4843" s="155"/>
    </row>
    <row r="4844" spans="1:33" x14ac:dyDescent="0.3">
      <c r="A4844" s="155"/>
      <c r="B4844" s="155"/>
      <c r="C4844" s="155"/>
      <c r="D4844" s="155"/>
      <c r="E4844" s="155"/>
      <c r="F4844" s="155"/>
      <c r="G4844" s="155"/>
      <c r="H4844" s="155"/>
      <c r="I4844" s="155"/>
      <c r="J4844" s="155"/>
      <c r="K4844" s="155"/>
      <c r="L4844" s="155"/>
      <c r="M4844" s="155"/>
      <c r="N4844" s="155"/>
      <c r="O4844" s="155"/>
      <c r="P4844" s="155"/>
      <c r="Q4844" s="155"/>
      <c r="R4844" s="155"/>
      <c r="S4844" s="155"/>
      <c r="T4844" s="155"/>
      <c r="U4844" s="155"/>
      <c r="V4844" s="155"/>
      <c r="W4844" s="155"/>
      <c r="X4844" s="155"/>
      <c r="Y4844" s="155"/>
      <c r="Z4844" s="155"/>
      <c r="AA4844" s="155"/>
      <c r="AB4844" s="155"/>
      <c r="AC4844" s="155"/>
      <c r="AD4844" s="155"/>
      <c r="AE4844" s="155"/>
      <c r="AF4844" s="155"/>
      <c r="AG4844" s="155"/>
    </row>
    <row r="4845" spans="1:33" x14ac:dyDescent="0.3">
      <c r="A4845" s="155"/>
      <c r="B4845" s="155"/>
      <c r="C4845" s="155"/>
      <c r="D4845" s="155"/>
      <c r="E4845" s="155"/>
      <c r="F4845" s="155"/>
      <c r="G4845" s="155"/>
      <c r="H4845" s="155"/>
      <c r="I4845" s="155"/>
      <c r="J4845" s="155"/>
      <c r="K4845" s="155"/>
      <c r="L4845" s="155"/>
      <c r="M4845" s="155"/>
      <c r="N4845" s="155"/>
      <c r="O4845" s="155"/>
      <c r="P4845" s="155"/>
      <c r="Q4845" s="155"/>
      <c r="R4845" s="155"/>
      <c r="S4845" s="155"/>
      <c r="T4845" s="155"/>
      <c r="U4845" s="155"/>
      <c r="V4845" s="155"/>
      <c r="W4845" s="155"/>
      <c r="X4845" s="155"/>
      <c r="Y4845" s="155"/>
      <c r="Z4845" s="155"/>
      <c r="AA4845" s="155"/>
      <c r="AB4845" s="155"/>
      <c r="AC4845" s="155"/>
      <c r="AD4845" s="155"/>
      <c r="AE4845" s="155"/>
      <c r="AF4845" s="155"/>
      <c r="AG4845" s="155"/>
    </row>
    <row r="4846" spans="1:33" x14ac:dyDescent="0.3">
      <c r="A4846" s="155"/>
      <c r="B4846" s="155"/>
      <c r="C4846" s="155"/>
      <c r="D4846" s="155"/>
      <c r="E4846" s="155"/>
      <c r="F4846" s="155"/>
      <c r="G4846" s="155"/>
      <c r="H4846" s="155"/>
      <c r="I4846" s="155"/>
      <c r="J4846" s="155"/>
      <c r="K4846" s="155"/>
      <c r="L4846" s="155"/>
      <c r="M4846" s="155"/>
      <c r="N4846" s="155"/>
      <c r="O4846" s="155"/>
      <c r="P4846" s="155"/>
      <c r="Q4846" s="155"/>
      <c r="R4846" s="155"/>
      <c r="S4846" s="155"/>
      <c r="T4846" s="155"/>
      <c r="U4846" s="155"/>
      <c r="V4846" s="155"/>
      <c r="W4846" s="155"/>
      <c r="X4846" s="155"/>
      <c r="Y4846" s="155"/>
      <c r="Z4846" s="155"/>
      <c r="AA4846" s="155"/>
      <c r="AB4846" s="155"/>
      <c r="AC4846" s="155"/>
      <c r="AD4846" s="155"/>
      <c r="AE4846" s="155"/>
      <c r="AF4846" s="155"/>
      <c r="AG4846" s="155"/>
    </row>
    <row r="4847" spans="1:33" x14ac:dyDescent="0.3">
      <c r="A4847" s="155"/>
      <c r="B4847" s="155"/>
      <c r="C4847" s="155"/>
      <c r="D4847" s="155"/>
      <c r="E4847" s="155"/>
      <c r="F4847" s="155"/>
      <c r="G4847" s="155"/>
      <c r="H4847" s="155"/>
      <c r="I4847" s="155"/>
      <c r="J4847" s="155"/>
      <c r="K4847" s="155"/>
      <c r="L4847" s="155"/>
      <c r="M4847" s="155"/>
      <c r="N4847" s="155"/>
      <c r="O4847" s="155"/>
      <c r="P4847" s="155"/>
      <c r="Q4847" s="155"/>
      <c r="R4847" s="155"/>
      <c r="S4847" s="155"/>
      <c r="T4847" s="155"/>
      <c r="U4847" s="155"/>
      <c r="V4847" s="155"/>
      <c r="W4847" s="155"/>
      <c r="X4847" s="155"/>
      <c r="Y4847" s="155"/>
      <c r="Z4847" s="155"/>
      <c r="AA4847" s="155"/>
      <c r="AB4847" s="155"/>
      <c r="AC4847" s="155"/>
      <c r="AD4847" s="155"/>
      <c r="AE4847" s="155"/>
      <c r="AF4847" s="155"/>
      <c r="AG4847" s="155"/>
    </row>
    <row r="4848" spans="1:33" x14ac:dyDescent="0.3">
      <c r="A4848" s="155"/>
      <c r="B4848" s="155"/>
      <c r="C4848" s="155"/>
      <c r="D4848" s="155"/>
      <c r="E4848" s="155"/>
      <c r="F4848" s="155"/>
      <c r="G4848" s="155"/>
      <c r="H4848" s="155"/>
      <c r="I4848" s="155"/>
      <c r="J4848" s="155"/>
      <c r="K4848" s="155"/>
      <c r="L4848" s="155"/>
      <c r="M4848" s="155"/>
      <c r="N4848" s="155"/>
      <c r="O4848" s="155"/>
      <c r="P4848" s="155"/>
      <c r="Q4848" s="155"/>
      <c r="R4848" s="155"/>
      <c r="S4848" s="155"/>
      <c r="T4848" s="155"/>
      <c r="U4848" s="155"/>
      <c r="V4848" s="155"/>
      <c r="W4848" s="155"/>
      <c r="X4848" s="155"/>
      <c r="Y4848" s="155"/>
      <c r="Z4848" s="155"/>
      <c r="AA4848" s="155"/>
      <c r="AB4848" s="155"/>
      <c r="AC4848" s="155"/>
      <c r="AD4848" s="155"/>
      <c r="AE4848" s="155"/>
      <c r="AF4848" s="155"/>
      <c r="AG4848" s="155"/>
    </row>
    <row r="4849" spans="1:33" x14ac:dyDescent="0.3">
      <c r="A4849" s="155"/>
      <c r="B4849" s="155"/>
      <c r="C4849" s="155"/>
      <c r="D4849" s="155"/>
      <c r="E4849" s="155"/>
      <c r="F4849" s="155"/>
      <c r="G4849" s="155"/>
      <c r="H4849" s="155"/>
      <c r="I4849" s="155"/>
      <c r="J4849" s="155"/>
      <c r="K4849" s="155"/>
      <c r="L4849" s="155"/>
      <c r="M4849" s="155"/>
      <c r="N4849" s="155"/>
      <c r="O4849" s="155"/>
      <c r="P4849" s="155"/>
      <c r="Q4849" s="155"/>
      <c r="R4849" s="155"/>
      <c r="S4849" s="155"/>
      <c r="T4849" s="155"/>
      <c r="U4849" s="155"/>
      <c r="V4849" s="155"/>
      <c r="W4849" s="155"/>
      <c r="X4849" s="155"/>
      <c r="Y4849" s="155"/>
      <c r="Z4849" s="155"/>
      <c r="AA4849" s="155"/>
      <c r="AB4849" s="155"/>
      <c r="AC4849" s="155"/>
      <c r="AD4849" s="155"/>
      <c r="AE4849" s="155"/>
      <c r="AF4849" s="155"/>
      <c r="AG4849" s="155"/>
    </row>
    <row r="4850" spans="1:33" x14ac:dyDescent="0.3">
      <c r="A4850" s="155"/>
      <c r="B4850" s="155"/>
      <c r="C4850" s="155"/>
      <c r="D4850" s="155"/>
      <c r="E4850" s="155"/>
      <c r="F4850" s="155"/>
      <c r="G4850" s="155"/>
      <c r="H4850" s="155"/>
      <c r="I4850" s="155"/>
      <c r="J4850" s="155"/>
      <c r="K4850" s="155"/>
      <c r="L4850" s="155"/>
      <c r="M4850" s="155"/>
      <c r="N4850" s="155"/>
      <c r="O4850" s="155"/>
      <c r="P4850" s="155"/>
      <c r="Q4850" s="155"/>
      <c r="R4850" s="155"/>
      <c r="S4850" s="155"/>
      <c r="T4850" s="155"/>
      <c r="U4850" s="155"/>
      <c r="V4850" s="155"/>
      <c r="W4850" s="155"/>
      <c r="X4850" s="155"/>
      <c r="Y4850" s="155"/>
      <c r="Z4850" s="155"/>
      <c r="AA4850" s="155"/>
      <c r="AB4850" s="155"/>
      <c r="AC4850" s="155"/>
      <c r="AD4850" s="155"/>
      <c r="AE4850" s="155"/>
      <c r="AF4850" s="155"/>
      <c r="AG4850" s="155"/>
    </row>
    <row r="4851" spans="1:33" x14ac:dyDescent="0.3">
      <c r="A4851" s="155"/>
      <c r="B4851" s="155"/>
      <c r="C4851" s="155"/>
      <c r="D4851" s="155"/>
      <c r="E4851" s="155"/>
      <c r="F4851" s="155"/>
      <c r="G4851" s="155"/>
      <c r="H4851" s="155"/>
      <c r="I4851" s="155"/>
      <c r="J4851" s="155"/>
      <c r="K4851" s="155"/>
      <c r="L4851" s="155"/>
      <c r="M4851" s="155"/>
      <c r="N4851" s="155"/>
      <c r="O4851" s="155"/>
      <c r="P4851" s="155"/>
      <c r="Q4851" s="155"/>
      <c r="R4851" s="155"/>
      <c r="S4851" s="155"/>
      <c r="T4851" s="155"/>
      <c r="U4851" s="155"/>
      <c r="V4851" s="155"/>
      <c r="W4851" s="155"/>
      <c r="X4851" s="155"/>
      <c r="Y4851" s="155"/>
      <c r="Z4851" s="155"/>
      <c r="AA4851" s="155"/>
      <c r="AB4851" s="155"/>
      <c r="AC4851" s="155"/>
      <c r="AD4851" s="155"/>
      <c r="AE4851" s="155"/>
      <c r="AF4851" s="155"/>
      <c r="AG4851" s="155"/>
    </row>
    <row r="4852" spans="1:33" x14ac:dyDescent="0.3">
      <c r="A4852" s="155"/>
      <c r="B4852" s="155"/>
      <c r="C4852" s="155"/>
      <c r="D4852" s="155"/>
      <c r="E4852" s="155"/>
      <c r="F4852" s="155"/>
      <c r="G4852" s="155"/>
      <c r="H4852" s="155"/>
      <c r="I4852" s="155"/>
      <c r="J4852" s="155"/>
      <c r="K4852" s="155"/>
      <c r="L4852" s="155"/>
      <c r="M4852" s="155"/>
      <c r="N4852" s="155"/>
      <c r="O4852" s="155"/>
      <c r="P4852" s="155"/>
      <c r="Q4852" s="155"/>
      <c r="R4852" s="155"/>
      <c r="S4852" s="155"/>
      <c r="T4852" s="155"/>
      <c r="U4852" s="155"/>
      <c r="V4852" s="155"/>
      <c r="W4852" s="155"/>
      <c r="X4852" s="155"/>
      <c r="Y4852" s="155"/>
      <c r="Z4852" s="155"/>
      <c r="AA4852" s="155"/>
      <c r="AB4852" s="155"/>
      <c r="AC4852" s="155"/>
      <c r="AD4852" s="155"/>
      <c r="AE4852" s="155"/>
      <c r="AF4852" s="155"/>
      <c r="AG4852" s="155"/>
    </row>
    <row r="4853" spans="1:33" x14ac:dyDescent="0.3">
      <c r="A4853" s="155"/>
      <c r="B4853" s="155"/>
      <c r="C4853" s="155"/>
      <c r="D4853" s="155"/>
      <c r="E4853" s="155"/>
      <c r="F4853" s="155"/>
      <c r="G4853" s="155"/>
      <c r="H4853" s="155"/>
      <c r="I4853" s="155"/>
      <c r="J4853" s="155"/>
      <c r="K4853" s="155"/>
      <c r="L4853" s="155"/>
      <c r="M4853" s="155"/>
      <c r="N4853" s="155"/>
      <c r="O4853" s="155"/>
      <c r="P4853" s="155"/>
      <c r="Q4853" s="155"/>
      <c r="R4853" s="155"/>
      <c r="S4853" s="155"/>
      <c r="T4853" s="155"/>
      <c r="U4853" s="155"/>
      <c r="V4853" s="155"/>
      <c r="W4853" s="155"/>
      <c r="X4853" s="155"/>
      <c r="Y4853" s="155"/>
      <c r="Z4853" s="155"/>
      <c r="AA4853" s="155"/>
      <c r="AB4853" s="155"/>
      <c r="AC4853" s="155"/>
      <c r="AD4853" s="155"/>
      <c r="AE4853" s="155"/>
      <c r="AF4853" s="155"/>
      <c r="AG4853" s="155"/>
    </row>
    <row r="4854" spans="1:33" x14ac:dyDescent="0.3">
      <c r="A4854" s="155"/>
      <c r="B4854" s="155"/>
      <c r="C4854" s="155"/>
      <c r="D4854" s="155"/>
      <c r="E4854" s="155"/>
      <c r="F4854" s="155"/>
      <c r="G4854" s="155"/>
      <c r="H4854" s="155"/>
      <c r="I4854" s="155"/>
      <c r="J4854" s="155"/>
      <c r="K4854" s="155"/>
      <c r="L4854" s="155"/>
      <c r="M4854" s="155"/>
      <c r="N4854" s="155"/>
      <c r="O4854" s="155"/>
      <c r="P4854" s="155"/>
      <c r="Q4854" s="155"/>
      <c r="R4854" s="155"/>
      <c r="S4854" s="155"/>
      <c r="T4854" s="155"/>
      <c r="U4854" s="155"/>
      <c r="V4854" s="155"/>
      <c r="W4854" s="155"/>
      <c r="X4854" s="155"/>
      <c r="Y4854" s="155"/>
      <c r="Z4854" s="155"/>
      <c r="AA4854" s="155"/>
      <c r="AB4854" s="155"/>
      <c r="AC4854" s="155"/>
      <c r="AD4854" s="155"/>
      <c r="AE4854" s="155"/>
      <c r="AF4854" s="155"/>
      <c r="AG4854" s="155"/>
    </row>
    <row r="4855" spans="1:33" x14ac:dyDescent="0.3">
      <c r="A4855" s="155"/>
      <c r="B4855" s="155"/>
      <c r="C4855" s="155"/>
      <c r="D4855" s="155"/>
      <c r="E4855" s="155"/>
      <c r="F4855" s="155"/>
      <c r="G4855" s="155"/>
      <c r="H4855" s="155"/>
      <c r="I4855" s="155"/>
      <c r="J4855" s="155"/>
      <c r="K4855" s="155"/>
      <c r="L4855" s="155"/>
      <c r="M4855" s="155"/>
      <c r="N4855" s="155"/>
      <c r="O4855" s="155"/>
      <c r="P4855" s="155"/>
      <c r="Q4855" s="155"/>
      <c r="R4855" s="155"/>
      <c r="S4855" s="155"/>
      <c r="T4855" s="155"/>
      <c r="U4855" s="155"/>
      <c r="V4855" s="155"/>
      <c r="W4855" s="155"/>
      <c r="X4855" s="155"/>
      <c r="Y4855" s="155"/>
      <c r="Z4855" s="155"/>
      <c r="AA4855" s="155"/>
      <c r="AB4855" s="155"/>
      <c r="AC4855" s="155"/>
      <c r="AD4855" s="155"/>
      <c r="AE4855" s="155"/>
      <c r="AF4855" s="155"/>
      <c r="AG4855" s="155"/>
    </row>
    <row r="4856" spans="1:33" x14ac:dyDescent="0.3">
      <c r="A4856" s="155"/>
      <c r="B4856" s="155"/>
      <c r="C4856" s="155"/>
      <c r="D4856" s="155"/>
      <c r="E4856" s="155"/>
      <c r="F4856" s="155"/>
      <c r="G4856" s="155"/>
      <c r="H4856" s="155"/>
      <c r="I4856" s="155"/>
      <c r="J4856" s="155"/>
      <c r="K4856" s="155"/>
      <c r="L4856" s="155"/>
      <c r="M4856" s="155"/>
      <c r="N4856" s="155"/>
      <c r="O4856" s="155"/>
      <c r="P4856" s="155"/>
      <c r="Q4856" s="155"/>
      <c r="R4856" s="155"/>
      <c r="S4856" s="155"/>
      <c r="T4856" s="155"/>
      <c r="U4856" s="155"/>
      <c r="V4856" s="155"/>
      <c r="W4856" s="155"/>
      <c r="X4856" s="155"/>
      <c r="Y4856" s="155"/>
      <c r="Z4856" s="155"/>
      <c r="AA4856" s="155"/>
      <c r="AB4856" s="155"/>
      <c r="AC4856" s="155"/>
      <c r="AD4856" s="155"/>
      <c r="AE4856" s="155"/>
      <c r="AF4856" s="155"/>
      <c r="AG4856" s="155"/>
    </row>
    <row r="4857" spans="1:33" x14ac:dyDescent="0.3">
      <c r="A4857" s="155"/>
      <c r="B4857" s="155"/>
      <c r="C4857" s="155"/>
      <c r="D4857" s="155"/>
      <c r="E4857" s="155"/>
      <c r="F4857" s="155"/>
      <c r="G4857" s="155"/>
      <c r="H4857" s="155"/>
      <c r="I4857" s="155"/>
      <c r="J4857" s="155"/>
      <c r="K4857" s="155"/>
      <c r="L4857" s="155"/>
      <c r="M4857" s="155"/>
      <c r="N4857" s="155"/>
      <c r="O4857" s="155"/>
      <c r="P4857" s="155"/>
      <c r="Q4857" s="155"/>
      <c r="R4857" s="155"/>
      <c r="S4857" s="155"/>
      <c r="T4857" s="155"/>
      <c r="U4857" s="155"/>
      <c r="V4857" s="155"/>
      <c r="W4857" s="155"/>
      <c r="X4857" s="155"/>
      <c r="Y4857" s="155"/>
      <c r="Z4857" s="155"/>
      <c r="AA4857" s="155"/>
      <c r="AB4857" s="155"/>
      <c r="AC4857" s="155"/>
      <c r="AD4857" s="155"/>
      <c r="AE4857" s="155"/>
      <c r="AF4857" s="155"/>
      <c r="AG4857" s="155"/>
    </row>
    <row r="4858" spans="1:33" x14ac:dyDescent="0.3">
      <c r="A4858" s="155"/>
      <c r="B4858" s="155"/>
      <c r="C4858" s="155"/>
      <c r="D4858" s="155"/>
      <c r="E4858" s="155"/>
      <c r="F4858" s="155"/>
      <c r="G4858" s="155"/>
      <c r="H4858" s="155"/>
      <c r="I4858" s="155"/>
      <c r="J4858" s="155"/>
      <c r="K4858" s="155"/>
      <c r="L4858" s="155"/>
      <c r="M4858" s="155"/>
      <c r="N4858" s="155"/>
      <c r="O4858" s="155"/>
      <c r="P4858" s="155"/>
      <c r="Q4858" s="155"/>
      <c r="R4858" s="155"/>
      <c r="S4858" s="155"/>
      <c r="T4858" s="155"/>
      <c r="U4858" s="155"/>
      <c r="V4858" s="155"/>
      <c r="W4858" s="155"/>
      <c r="X4858" s="155"/>
      <c r="Y4858" s="155"/>
      <c r="Z4858" s="155"/>
      <c r="AA4858" s="155"/>
      <c r="AB4858" s="155"/>
      <c r="AC4858" s="155"/>
      <c r="AD4858" s="155"/>
      <c r="AE4858" s="155"/>
      <c r="AF4858" s="155"/>
      <c r="AG4858" s="155"/>
    </row>
    <row r="4859" spans="1:33" x14ac:dyDescent="0.3">
      <c r="A4859" s="155"/>
      <c r="B4859" s="155"/>
      <c r="C4859" s="155"/>
      <c r="D4859" s="155"/>
      <c r="E4859" s="155"/>
      <c r="F4859" s="155"/>
      <c r="G4859" s="155"/>
      <c r="H4859" s="155"/>
      <c r="I4859" s="155"/>
      <c r="J4859" s="155"/>
      <c r="K4859" s="155"/>
      <c r="L4859" s="155"/>
      <c r="M4859" s="155"/>
      <c r="N4859" s="155"/>
      <c r="O4859" s="155"/>
      <c r="P4859" s="155"/>
      <c r="Q4859" s="155"/>
      <c r="R4859" s="155"/>
      <c r="S4859" s="155"/>
      <c r="T4859" s="155"/>
      <c r="U4859" s="155"/>
      <c r="V4859" s="155"/>
      <c r="W4859" s="155"/>
      <c r="X4859" s="155"/>
      <c r="Y4859" s="155"/>
      <c r="Z4859" s="155"/>
      <c r="AA4859" s="155"/>
      <c r="AB4859" s="155"/>
      <c r="AC4859" s="155"/>
      <c r="AD4859" s="155"/>
      <c r="AE4859" s="155"/>
      <c r="AF4859" s="155"/>
      <c r="AG4859" s="155"/>
    </row>
    <row r="4860" spans="1:33" x14ac:dyDescent="0.3">
      <c r="A4860" s="155"/>
      <c r="B4860" s="155"/>
      <c r="C4860" s="155"/>
      <c r="D4860" s="155"/>
      <c r="E4860" s="155"/>
      <c r="F4860" s="155"/>
      <c r="G4860" s="155"/>
      <c r="H4860" s="155"/>
      <c r="I4860" s="155"/>
      <c r="J4860" s="155"/>
      <c r="K4860" s="155"/>
      <c r="L4860" s="155"/>
      <c r="M4860" s="155"/>
      <c r="N4860" s="155"/>
      <c r="O4860" s="155"/>
      <c r="P4860" s="155"/>
      <c r="Q4860" s="155"/>
      <c r="R4860" s="155"/>
      <c r="S4860" s="155"/>
      <c r="T4860" s="155"/>
      <c r="U4860" s="155"/>
      <c r="V4860" s="155"/>
      <c r="W4860" s="155"/>
      <c r="X4860" s="155"/>
      <c r="Y4860" s="155"/>
      <c r="Z4860" s="155"/>
      <c r="AA4860" s="155"/>
      <c r="AB4860" s="155"/>
      <c r="AC4860" s="155"/>
      <c r="AD4860" s="155"/>
      <c r="AE4860" s="155"/>
      <c r="AF4860" s="155"/>
      <c r="AG4860" s="155"/>
    </row>
    <row r="4861" spans="1:33" x14ac:dyDescent="0.3">
      <c r="A4861" s="155"/>
      <c r="B4861" s="155"/>
      <c r="C4861" s="155"/>
      <c r="D4861" s="155"/>
      <c r="E4861" s="155"/>
      <c r="F4861" s="155"/>
      <c r="G4861" s="155"/>
      <c r="H4861" s="155"/>
      <c r="I4861" s="155"/>
      <c r="J4861" s="155"/>
      <c r="K4861" s="155"/>
      <c r="L4861" s="155"/>
      <c r="M4861" s="155"/>
      <c r="N4861" s="155"/>
      <c r="O4861" s="155"/>
      <c r="P4861" s="155"/>
      <c r="Q4861" s="155"/>
      <c r="R4861" s="155"/>
      <c r="S4861" s="155"/>
      <c r="T4861" s="155"/>
      <c r="U4861" s="155"/>
      <c r="V4861" s="155"/>
      <c r="W4861" s="155"/>
      <c r="X4861" s="155"/>
      <c r="Y4861" s="155"/>
      <c r="Z4861" s="155"/>
      <c r="AA4861" s="155"/>
      <c r="AB4861" s="155"/>
      <c r="AC4861" s="155"/>
      <c r="AD4861" s="155"/>
      <c r="AE4861" s="155"/>
      <c r="AF4861" s="155"/>
      <c r="AG4861" s="155"/>
    </row>
    <row r="4862" spans="1:33" x14ac:dyDescent="0.3">
      <c r="A4862" s="155"/>
      <c r="B4862" s="155"/>
      <c r="C4862" s="155"/>
      <c r="D4862" s="155"/>
      <c r="E4862" s="155"/>
      <c r="F4862" s="155"/>
      <c r="G4862" s="155"/>
      <c r="H4862" s="155"/>
      <c r="I4862" s="155"/>
      <c r="J4862" s="155"/>
      <c r="K4862" s="155"/>
      <c r="L4862" s="155"/>
      <c r="M4862" s="155"/>
      <c r="N4862" s="155"/>
      <c r="O4862" s="155"/>
      <c r="P4862" s="155"/>
      <c r="Q4862" s="155"/>
      <c r="R4862" s="155"/>
      <c r="S4862" s="155"/>
      <c r="T4862" s="155"/>
      <c r="U4862" s="155"/>
      <c r="V4862" s="155"/>
      <c r="W4862" s="155"/>
      <c r="X4862" s="155"/>
      <c r="Y4862" s="155"/>
      <c r="Z4862" s="155"/>
      <c r="AA4862" s="155"/>
      <c r="AB4862" s="155"/>
      <c r="AC4862" s="155"/>
      <c r="AD4862" s="155"/>
      <c r="AE4862" s="155"/>
      <c r="AF4862" s="155"/>
      <c r="AG4862" s="155"/>
    </row>
    <row r="4863" spans="1:33" x14ac:dyDescent="0.3">
      <c r="A4863" s="155"/>
      <c r="B4863" s="155"/>
      <c r="C4863" s="155"/>
      <c r="D4863" s="155"/>
      <c r="E4863" s="155"/>
      <c r="F4863" s="155"/>
      <c r="G4863" s="155"/>
      <c r="H4863" s="155"/>
      <c r="I4863" s="155"/>
      <c r="J4863" s="155"/>
      <c r="K4863" s="155"/>
      <c r="L4863" s="155"/>
      <c r="M4863" s="155"/>
      <c r="N4863" s="155"/>
      <c r="O4863" s="155"/>
      <c r="P4863" s="155"/>
      <c r="Q4863" s="155"/>
      <c r="R4863" s="155"/>
      <c r="S4863" s="155"/>
      <c r="T4863" s="155"/>
      <c r="U4863" s="155"/>
      <c r="V4863" s="155"/>
      <c r="W4863" s="155"/>
      <c r="X4863" s="155"/>
      <c r="Y4863" s="155"/>
      <c r="Z4863" s="155"/>
      <c r="AA4863" s="155"/>
      <c r="AB4863" s="155"/>
      <c r="AC4863" s="155"/>
      <c r="AD4863" s="155"/>
      <c r="AE4863" s="155"/>
      <c r="AF4863" s="155"/>
      <c r="AG4863" s="155"/>
    </row>
    <row r="4864" spans="1:33" x14ac:dyDescent="0.3">
      <c r="A4864" s="155"/>
      <c r="B4864" s="155"/>
      <c r="C4864" s="155"/>
      <c r="D4864" s="155"/>
      <c r="E4864" s="155"/>
      <c r="F4864" s="155"/>
      <c r="G4864" s="155"/>
      <c r="H4864" s="155"/>
      <c r="I4864" s="155"/>
      <c r="J4864" s="155"/>
      <c r="K4864" s="155"/>
      <c r="L4864" s="155"/>
      <c r="M4864" s="155"/>
      <c r="N4864" s="155"/>
      <c r="O4864" s="155"/>
      <c r="P4864" s="155"/>
      <c r="Q4864" s="155"/>
      <c r="R4864" s="155"/>
      <c r="S4864" s="155"/>
      <c r="T4864" s="155"/>
      <c r="U4864" s="155"/>
      <c r="V4864" s="155"/>
      <c r="W4864" s="155"/>
      <c r="X4864" s="155"/>
      <c r="Y4864" s="155"/>
      <c r="Z4864" s="155"/>
      <c r="AA4864" s="155"/>
      <c r="AB4864" s="155"/>
      <c r="AC4864" s="155"/>
      <c r="AD4864" s="155"/>
      <c r="AE4864" s="155"/>
      <c r="AF4864" s="155"/>
      <c r="AG4864" s="155"/>
    </row>
    <row r="4865" spans="1:33" x14ac:dyDescent="0.3">
      <c r="A4865" s="155"/>
      <c r="B4865" s="155"/>
      <c r="C4865" s="155"/>
      <c r="D4865" s="155"/>
      <c r="E4865" s="155"/>
      <c r="F4865" s="155"/>
      <c r="G4865" s="155"/>
      <c r="H4865" s="155"/>
      <c r="I4865" s="155"/>
      <c r="J4865" s="155"/>
      <c r="K4865" s="155"/>
      <c r="L4865" s="155"/>
      <c r="M4865" s="155"/>
      <c r="N4865" s="155"/>
      <c r="O4865" s="155"/>
      <c r="P4865" s="155"/>
      <c r="Q4865" s="155"/>
      <c r="R4865" s="155"/>
      <c r="S4865" s="155"/>
      <c r="T4865" s="155"/>
      <c r="U4865" s="155"/>
      <c r="V4865" s="155"/>
      <c r="W4865" s="155"/>
      <c r="X4865" s="155"/>
      <c r="Y4865" s="155"/>
      <c r="Z4865" s="155"/>
      <c r="AA4865" s="155"/>
      <c r="AB4865" s="155"/>
      <c r="AC4865" s="155"/>
      <c r="AD4865" s="155"/>
      <c r="AE4865" s="155"/>
      <c r="AF4865" s="155"/>
      <c r="AG4865" s="155"/>
    </row>
    <row r="4866" spans="1:33" x14ac:dyDescent="0.3">
      <c r="A4866" s="155"/>
      <c r="B4866" s="155"/>
      <c r="C4866" s="155"/>
      <c r="D4866" s="155"/>
      <c r="E4866" s="155"/>
      <c r="F4866" s="155"/>
      <c r="G4866" s="155"/>
      <c r="H4866" s="155"/>
      <c r="I4866" s="155"/>
      <c r="J4866" s="155"/>
      <c r="K4866" s="155"/>
      <c r="L4866" s="155"/>
      <c r="M4866" s="155"/>
      <c r="N4866" s="155"/>
      <c r="O4866" s="155"/>
      <c r="P4866" s="155"/>
      <c r="Q4866" s="155"/>
      <c r="R4866" s="155"/>
      <c r="S4866" s="155"/>
      <c r="T4866" s="155"/>
      <c r="U4866" s="155"/>
      <c r="V4866" s="155"/>
      <c r="W4866" s="155"/>
      <c r="X4866" s="155"/>
      <c r="Y4866" s="155"/>
      <c r="Z4866" s="155"/>
      <c r="AA4866" s="155"/>
      <c r="AB4866" s="155"/>
      <c r="AC4866" s="155"/>
      <c r="AD4866" s="155"/>
      <c r="AE4866" s="155"/>
      <c r="AF4866" s="155"/>
      <c r="AG4866" s="155"/>
    </row>
    <row r="4867" spans="1:33" x14ac:dyDescent="0.3">
      <c r="A4867" s="155"/>
      <c r="B4867" s="155"/>
      <c r="C4867" s="155"/>
      <c r="D4867" s="155"/>
      <c r="E4867" s="155"/>
      <c r="F4867" s="155"/>
      <c r="G4867" s="155"/>
      <c r="H4867" s="155"/>
      <c r="I4867" s="155"/>
      <c r="J4867" s="155"/>
      <c r="K4867" s="155"/>
      <c r="L4867" s="155"/>
      <c r="M4867" s="155"/>
      <c r="N4867" s="155"/>
      <c r="O4867" s="155"/>
      <c r="P4867" s="155"/>
      <c r="Q4867" s="155"/>
      <c r="R4867" s="155"/>
      <c r="S4867" s="155"/>
      <c r="T4867" s="155"/>
      <c r="U4867" s="155"/>
      <c r="V4867" s="155"/>
      <c r="W4867" s="155"/>
      <c r="X4867" s="155"/>
      <c r="Y4867" s="155"/>
      <c r="Z4867" s="155"/>
      <c r="AA4867" s="155"/>
      <c r="AB4867" s="155"/>
      <c r="AC4867" s="155"/>
      <c r="AD4867" s="155"/>
      <c r="AE4867" s="155"/>
      <c r="AF4867" s="155"/>
      <c r="AG4867" s="155"/>
    </row>
    <row r="4868" spans="1:33" x14ac:dyDescent="0.3">
      <c r="A4868" s="155"/>
      <c r="B4868" s="155"/>
      <c r="C4868" s="155"/>
      <c r="D4868" s="155"/>
      <c r="E4868" s="155"/>
      <c r="F4868" s="155"/>
      <c r="G4868" s="155"/>
      <c r="H4868" s="155"/>
      <c r="I4868" s="155"/>
      <c r="J4868" s="155"/>
      <c r="K4868" s="155"/>
      <c r="L4868" s="155"/>
      <c r="M4868" s="155"/>
      <c r="N4868" s="155"/>
      <c r="O4868" s="155"/>
      <c r="P4868" s="155"/>
      <c r="Q4868" s="155"/>
      <c r="R4868" s="155"/>
      <c r="S4868" s="155"/>
      <c r="T4868" s="155"/>
      <c r="U4868" s="155"/>
      <c r="V4868" s="155"/>
      <c r="W4868" s="155"/>
      <c r="X4868" s="155"/>
      <c r="Y4868" s="155"/>
      <c r="Z4868" s="155"/>
      <c r="AA4868" s="155"/>
      <c r="AB4868" s="155"/>
      <c r="AC4868" s="155"/>
      <c r="AD4868" s="155"/>
      <c r="AE4868" s="155"/>
      <c r="AF4868" s="155"/>
      <c r="AG4868" s="155"/>
    </row>
    <row r="4869" spans="1:33" x14ac:dyDescent="0.3">
      <c r="A4869" s="155"/>
      <c r="B4869" s="155"/>
      <c r="C4869" s="155"/>
      <c r="D4869" s="155"/>
      <c r="E4869" s="155"/>
      <c r="F4869" s="155"/>
      <c r="G4869" s="155"/>
      <c r="H4869" s="155"/>
      <c r="I4869" s="155"/>
      <c r="J4869" s="155"/>
      <c r="K4869" s="155"/>
      <c r="L4869" s="155"/>
      <c r="M4869" s="155"/>
      <c r="N4869" s="155"/>
      <c r="O4869" s="155"/>
      <c r="P4869" s="155"/>
      <c r="Q4869" s="155"/>
      <c r="R4869" s="155"/>
      <c r="S4869" s="155"/>
      <c r="T4869" s="155"/>
      <c r="U4869" s="155"/>
      <c r="V4869" s="155"/>
      <c r="W4869" s="155"/>
      <c r="X4869" s="155"/>
      <c r="Y4869" s="155"/>
      <c r="Z4869" s="155"/>
      <c r="AA4869" s="155"/>
      <c r="AB4869" s="155"/>
      <c r="AC4869" s="155"/>
      <c r="AD4869" s="155"/>
      <c r="AE4869" s="155"/>
      <c r="AF4869" s="155"/>
      <c r="AG4869" s="155"/>
    </row>
    <row r="4870" spans="1:33" x14ac:dyDescent="0.3">
      <c r="A4870" s="155"/>
      <c r="B4870" s="155"/>
      <c r="C4870" s="155"/>
      <c r="D4870" s="155"/>
      <c r="E4870" s="155"/>
      <c r="F4870" s="155"/>
      <c r="G4870" s="155"/>
      <c r="H4870" s="155"/>
      <c r="I4870" s="155"/>
      <c r="J4870" s="155"/>
      <c r="K4870" s="155"/>
      <c r="L4870" s="155"/>
      <c r="M4870" s="155"/>
      <c r="N4870" s="155"/>
      <c r="O4870" s="155"/>
      <c r="P4870" s="155"/>
      <c r="Q4870" s="155"/>
      <c r="R4870" s="155"/>
      <c r="S4870" s="155"/>
      <c r="T4870" s="155"/>
      <c r="U4870" s="155"/>
      <c r="V4870" s="155"/>
      <c r="W4870" s="155"/>
      <c r="X4870" s="155"/>
      <c r="Y4870" s="155"/>
      <c r="Z4870" s="155"/>
      <c r="AA4870" s="155"/>
      <c r="AB4870" s="155"/>
      <c r="AC4870" s="155"/>
      <c r="AD4870" s="155"/>
      <c r="AE4870" s="155"/>
      <c r="AF4870" s="155"/>
      <c r="AG4870" s="155"/>
    </row>
    <row r="4871" spans="1:33" x14ac:dyDescent="0.3">
      <c r="A4871" s="155"/>
      <c r="B4871" s="155"/>
      <c r="C4871" s="155"/>
      <c r="D4871" s="155"/>
      <c r="E4871" s="155"/>
      <c r="F4871" s="155"/>
      <c r="G4871" s="155"/>
      <c r="H4871" s="155"/>
      <c r="I4871" s="155"/>
      <c r="J4871" s="155"/>
      <c r="K4871" s="155"/>
      <c r="L4871" s="155"/>
      <c r="M4871" s="155"/>
      <c r="N4871" s="155"/>
      <c r="O4871" s="155"/>
      <c r="P4871" s="155"/>
      <c r="Q4871" s="155"/>
      <c r="R4871" s="155"/>
      <c r="S4871" s="155"/>
      <c r="T4871" s="155"/>
      <c r="U4871" s="155"/>
      <c r="V4871" s="155"/>
      <c r="W4871" s="155"/>
      <c r="X4871" s="155"/>
      <c r="Y4871" s="155"/>
      <c r="Z4871" s="155"/>
      <c r="AA4871" s="155"/>
      <c r="AB4871" s="155"/>
      <c r="AC4871" s="155"/>
      <c r="AD4871" s="155"/>
      <c r="AE4871" s="155"/>
      <c r="AF4871" s="155"/>
      <c r="AG4871" s="155"/>
    </row>
    <row r="4872" spans="1:33" x14ac:dyDescent="0.3">
      <c r="A4872" s="155"/>
      <c r="B4872" s="155"/>
      <c r="C4872" s="155"/>
      <c r="D4872" s="155"/>
      <c r="E4872" s="155"/>
      <c r="F4872" s="155"/>
      <c r="G4872" s="155"/>
      <c r="H4872" s="155"/>
      <c r="I4872" s="155"/>
      <c r="J4872" s="155"/>
      <c r="K4872" s="155"/>
      <c r="L4872" s="155"/>
      <c r="M4872" s="155"/>
      <c r="N4872" s="155"/>
      <c r="O4872" s="155"/>
      <c r="P4872" s="155"/>
      <c r="Q4872" s="155"/>
      <c r="R4872" s="155"/>
      <c r="S4872" s="155"/>
      <c r="T4872" s="155"/>
      <c r="U4872" s="155"/>
      <c r="V4872" s="155"/>
      <c r="W4872" s="155"/>
      <c r="X4872" s="155"/>
      <c r="Y4872" s="155"/>
      <c r="Z4872" s="155"/>
      <c r="AA4872" s="155"/>
      <c r="AB4872" s="155"/>
      <c r="AC4872" s="155"/>
      <c r="AD4872" s="155"/>
      <c r="AE4872" s="155"/>
      <c r="AF4872" s="155"/>
      <c r="AG4872" s="155"/>
    </row>
    <row r="4873" spans="1:33" x14ac:dyDescent="0.3">
      <c r="A4873" s="155"/>
      <c r="B4873" s="155"/>
      <c r="C4873" s="155"/>
      <c r="D4873" s="155"/>
      <c r="E4873" s="155"/>
      <c r="F4873" s="155"/>
      <c r="G4873" s="155"/>
      <c r="H4873" s="155"/>
      <c r="I4873" s="155"/>
      <c r="J4873" s="155"/>
      <c r="K4873" s="155"/>
      <c r="L4873" s="155"/>
      <c r="M4873" s="155"/>
      <c r="N4873" s="155"/>
      <c r="O4873" s="155"/>
      <c r="P4873" s="155"/>
      <c r="Q4873" s="155"/>
      <c r="R4873" s="155"/>
      <c r="S4873" s="155"/>
      <c r="T4873" s="155"/>
      <c r="U4873" s="155"/>
      <c r="V4873" s="155"/>
      <c r="W4873" s="155"/>
      <c r="X4873" s="155"/>
      <c r="Y4873" s="155"/>
      <c r="Z4873" s="155"/>
      <c r="AA4873" s="155"/>
      <c r="AB4873" s="155"/>
      <c r="AC4873" s="155"/>
      <c r="AD4873" s="155"/>
      <c r="AE4873" s="155"/>
      <c r="AF4873" s="155"/>
      <c r="AG4873" s="155"/>
    </row>
    <row r="4874" spans="1:33" x14ac:dyDescent="0.3">
      <c r="A4874" s="155"/>
      <c r="B4874" s="155"/>
      <c r="C4874" s="155"/>
      <c r="D4874" s="155"/>
      <c r="E4874" s="155"/>
      <c r="F4874" s="155"/>
      <c r="G4874" s="155"/>
      <c r="H4874" s="155"/>
      <c r="I4874" s="155"/>
      <c r="J4874" s="155"/>
      <c r="K4874" s="155"/>
      <c r="L4874" s="155"/>
      <c r="M4874" s="155"/>
      <c r="N4874" s="155"/>
      <c r="O4874" s="155"/>
      <c r="P4874" s="155"/>
      <c r="Q4874" s="155"/>
      <c r="R4874" s="155"/>
      <c r="S4874" s="155"/>
      <c r="T4874" s="155"/>
      <c r="U4874" s="155"/>
      <c r="V4874" s="155"/>
      <c r="W4874" s="155"/>
      <c r="X4874" s="155"/>
      <c r="Y4874" s="155"/>
      <c r="Z4874" s="155"/>
      <c r="AA4874" s="155"/>
      <c r="AB4874" s="155"/>
      <c r="AC4874" s="155"/>
      <c r="AD4874" s="155"/>
      <c r="AE4874" s="155"/>
      <c r="AF4874" s="155"/>
      <c r="AG4874" s="155"/>
    </row>
    <row r="4875" spans="1:33" x14ac:dyDescent="0.3">
      <c r="A4875" s="155"/>
      <c r="B4875" s="155"/>
      <c r="C4875" s="155"/>
      <c r="D4875" s="155"/>
      <c r="E4875" s="155"/>
      <c r="F4875" s="155"/>
      <c r="G4875" s="155"/>
      <c r="H4875" s="155"/>
      <c r="I4875" s="155"/>
      <c r="J4875" s="155"/>
      <c r="K4875" s="155"/>
      <c r="L4875" s="155"/>
      <c r="M4875" s="155"/>
      <c r="N4875" s="155"/>
      <c r="O4875" s="155"/>
      <c r="P4875" s="155"/>
      <c r="Q4875" s="155"/>
      <c r="R4875" s="155"/>
      <c r="S4875" s="155"/>
      <c r="T4875" s="155"/>
      <c r="U4875" s="155"/>
      <c r="V4875" s="155"/>
      <c r="W4875" s="155"/>
      <c r="X4875" s="155"/>
      <c r="Y4875" s="155"/>
      <c r="Z4875" s="155"/>
      <c r="AA4875" s="155"/>
      <c r="AB4875" s="155"/>
      <c r="AC4875" s="155"/>
      <c r="AD4875" s="155"/>
      <c r="AE4875" s="155"/>
      <c r="AF4875" s="155"/>
      <c r="AG4875" s="155"/>
    </row>
    <row r="4876" spans="1:33" x14ac:dyDescent="0.3">
      <c r="A4876" s="155"/>
      <c r="B4876" s="155"/>
      <c r="C4876" s="155"/>
      <c r="D4876" s="155"/>
      <c r="E4876" s="155"/>
      <c r="F4876" s="155"/>
      <c r="G4876" s="155"/>
      <c r="H4876" s="155"/>
      <c r="I4876" s="155"/>
      <c r="J4876" s="155"/>
      <c r="K4876" s="155"/>
      <c r="L4876" s="155"/>
      <c r="M4876" s="155"/>
      <c r="N4876" s="155"/>
      <c r="O4876" s="155"/>
      <c r="P4876" s="155"/>
      <c r="Q4876" s="155"/>
      <c r="R4876" s="155"/>
      <c r="S4876" s="155"/>
      <c r="T4876" s="155"/>
      <c r="U4876" s="155"/>
      <c r="V4876" s="155"/>
      <c r="W4876" s="155"/>
      <c r="X4876" s="155"/>
      <c r="Y4876" s="155"/>
      <c r="Z4876" s="155"/>
      <c r="AA4876" s="155"/>
      <c r="AB4876" s="155"/>
      <c r="AC4876" s="155"/>
      <c r="AD4876" s="155"/>
      <c r="AE4876" s="155"/>
      <c r="AF4876" s="155"/>
      <c r="AG4876" s="155"/>
    </row>
    <row r="4877" spans="1:33" x14ac:dyDescent="0.3">
      <c r="A4877" s="155"/>
      <c r="B4877" s="155"/>
      <c r="C4877" s="155"/>
      <c r="D4877" s="155"/>
      <c r="E4877" s="155"/>
      <c r="F4877" s="155"/>
      <c r="G4877" s="155"/>
      <c r="H4877" s="155"/>
      <c r="I4877" s="155"/>
      <c r="J4877" s="155"/>
      <c r="K4877" s="155"/>
      <c r="L4877" s="155"/>
      <c r="M4877" s="155"/>
      <c r="N4877" s="155"/>
      <c r="O4877" s="155"/>
      <c r="P4877" s="155"/>
      <c r="Q4877" s="155"/>
      <c r="R4877" s="155"/>
      <c r="S4877" s="155"/>
      <c r="T4877" s="155"/>
      <c r="U4877" s="155"/>
      <c r="V4877" s="155"/>
      <c r="W4877" s="155"/>
      <c r="X4877" s="155"/>
      <c r="Y4877" s="155"/>
      <c r="Z4877" s="155"/>
      <c r="AA4877" s="155"/>
      <c r="AB4877" s="155"/>
      <c r="AC4877" s="155"/>
      <c r="AD4877" s="155"/>
      <c r="AE4877" s="155"/>
      <c r="AF4877" s="155"/>
      <c r="AG4877" s="155"/>
    </row>
    <row r="4878" spans="1:33" x14ac:dyDescent="0.3">
      <c r="A4878" s="155"/>
      <c r="B4878" s="155"/>
      <c r="C4878" s="155"/>
      <c r="D4878" s="155"/>
      <c r="E4878" s="155"/>
      <c r="F4878" s="155"/>
      <c r="G4878" s="155"/>
      <c r="H4878" s="155"/>
      <c r="I4878" s="155"/>
      <c r="J4878" s="155"/>
      <c r="K4878" s="155"/>
      <c r="L4878" s="155"/>
      <c r="M4878" s="155"/>
      <c r="N4878" s="155"/>
      <c r="O4878" s="155"/>
      <c r="P4878" s="155"/>
      <c r="Q4878" s="155"/>
      <c r="R4878" s="155"/>
      <c r="S4878" s="155"/>
      <c r="T4878" s="155"/>
      <c r="U4878" s="155"/>
      <c r="V4878" s="155"/>
      <c r="W4878" s="155"/>
      <c r="X4878" s="155"/>
      <c r="Y4878" s="155"/>
      <c r="Z4878" s="155"/>
      <c r="AA4878" s="155"/>
      <c r="AB4878" s="155"/>
      <c r="AC4878" s="155"/>
      <c r="AD4878" s="155"/>
      <c r="AE4878" s="155"/>
      <c r="AF4878" s="155"/>
      <c r="AG4878" s="155"/>
    </row>
    <row r="4879" spans="1:33" x14ac:dyDescent="0.3">
      <c r="A4879" s="155"/>
      <c r="B4879" s="155"/>
      <c r="C4879" s="155"/>
      <c r="D4879" s="155"/>
      <c r="E4879" s="155"/>
      <c r="F4879" s="155"/>
      <c r="G4879" s="155"/>
      <c r="H4879" s="155"/>
      <c r="I4879" s="155"/>
      <c r="J4879" s="155"/>
      <c r="K4879" s="155"/>
      <c r="L4879" s="155"/>
      <c r="M4879" s="155"/>
      <c r="N4879" s="155"/>
      <c r="O4879" s="155"/>
      <c r="P4879" s="155"/>
      <c r="Q4879" s="155"/>
      <c r="R4879" s="155"/>
      <c r="S4879" s="155"/>
      <c r="T4879" s="155"/>
      <c r="U4879" s="155"/>
      <c r="V4879" s="155"/>
      <c r="W4879" s="155"/>
      <c r="X4879" s="155"/>
      <c r="Y4879" s="155"/>
      <c r="Z4879" s="155"/>
      <c r="AA4879" s="155"/>
      <c r="AB4879" s="155"/>
      <c r="AC4879" s="155"/>
      <c r="AD4879" s="155"/>
      <c r="AE4879" s="155"/>
      <c r="AF4879" s="155"/>
      <c r="AG4879" s="155"/>
    </row>
    <row r="4880" spans="1:33" x14ac:dyDescent="0.3">
      <c r="A4880" s="155"/>
      <c r="B4880" s="155"/>
      <c r="C4880" s="155"/>
      <c r="D4880" s="155"/>
      <c r="E4880" s="155"/>
      <c r="F4880" s="155"/>
      <c r="G4880" s="155"/>
      <c r="H4880" s="155"/>
      <c r="I4880" s="155"/>
      <c r="J4880" s="155"/>
      <c r="K4880" s="155"/>
      <c r="L4880" s="155"/>
      <c r="M4880" s="155"/>
      <c r="N4880" s="155"/>
      <c r="O4880" s="155"/>
      <c r="P4880" s="155"/>
      <c r="Q4880" s="155"/>
      <c r="R4880" s="155"/>
      <c r="S4880" s="155"/>
      <c r="T4880" s="155"/>
      <c r="U4880" s="155"/>
      <c r="V4880" s="155"/>
      <c r="W4880" s="155"/>
      <c r="X4880" s="155"/>
      <c r="Y4880" s="155"/>
      <c r="Z4880" s="155"/>
      <c r="AA4880" s="155"/>
      <c r="AB4880" s="155"/>
      <c r="AC4880" s="155"/>
      <c r="AD4880" s="155"/>
      <c r="AE4880" s="155"/>
      <c r="AF4880" s="155"/>
      <c r="AG4880" s="155"/>
    </row>
    <row r="4881" spans="1:33" x14ac:dyDescent="0.3">
      <c r="A4881" s="155"/>
      <c r="B4881" s="155"/>
      <c r="C4881" s="155"/>
      <c r="D4881" s="155"/>
      <c r="E4881" s="155"/>
      <c r="F4881" s="155"/>
      <c r="G4881" s="155"/>
      <c r="H4881" s="155"/>
      <c r="I4881" s="155"/>
      <c r="J4881" s="155"/>
      <c r="K4881" s="155"/>
      <c r="L4881" s="155"/>
      <c r="M4881" s="155"/>
      <c r="N4881" s="155"/>
      <c r="O4881" s="155"/>
      <c r="P4881" s="155"/>
      <c r="Q4881" s="155"/>
      <c r="R4881" s="155"/>
      <c r="S4881" s="155"/>
      <c r="T4881" s="155"/>
      <c r="U4881" s="155"/>
      <c r="V4881" s="155"/>
      <c r="W4881" s="155"/>
      <c r="X4881" s="155"/>
      <c r="Y4881" s="155"/>
      <c r="Z4881" s="155"/>
      <c r="AA4881" s="155"/>
      <c r="AB4881" s="155"/>
      <c r="AC4881" s="155"/>
      <c r="AD4881" s="155"/>
      <c r="AE4881" s="155"/>
      <c r="AF4881" s="155"/>
      <c r="AG4881" s="155"/>
    </row>
    <row r="4882" spans="1:33" x14ac:dyDescent="0.3">
      <c r="A4882" s="155"/>
      <c r="B4882" s="155"/>
      <c r="C4882" s="155"/>
      <c r="D4882" s="155"/>
      <c r="E4882" s="155"/>
      <c r="F4882" s="155"/>
      <c r="G4882" s="155"/>
      <c r="H4882" s="155"/>
      <c r="I4882" s="155"/>
      <c r="J4882" s="155"/>
      <c r="K4882" s="155"/>
      <c r="L4882" s="155"/>
      <c r="M4882" s="155"/>
      <c r="N4882" s="155"/>
      <c r="O4882" s="155"/>
      <c r="P4882" s="155"/>
      <c r="Q4882" s="155"/>
      <c r="R4882" s="155"/>
      <c r="S4882" s="155"/>
      <c r="T4882" s="155"/>
      <c r="U4882" s="155"/>
      <c r="V4882" s="155"/>
      <c r="W4882" s="155"/>
      <c r="X4882" s="155"/>
      <c r="Y4882" s="155"/>
      <c r="Z4882" s="155"/>
      <c r="AA4882" s="155"/>
      <c r="AB4882" s="155"/>
      <c r="AC4882" s="155"/>
      <c r="AD4882" s="155"/>
      <c r="AE4882" s="155"/>
      <c r="AF4882" s="155"/>
      <c r="AG4882" s="155"/>
    </row>
    <row r="4883" spans="1:33" x14ac:dyDescent="0.3">
      <c r="A4883" s="155"/>
      <c r="B4883" s="155"/>
      <c r="C4883" s="155"/>
      <c r="D4883" s="155"/>
      <c r="E4883" s="155"/>
      <c r="F4883" s="155"/>
      <c r="G4883" s="155"/>
      <c r="H4883" s="155"/>
      <c r="I4883" s="155"/>
      <c r="J4883" s="155"/>
      <c r="K4883" s="155"/>
      <c r="L4883" s="155"/>
      <c r="M4883" s="155"/>
      <c r="N4883" s="155"/>
      <c r="O4883" s="155"/>
      <c r="P4883" s="155"/>
      <c r="Q4883" s="155"/>
      <c r="R4883" s="155"/>
      <c r="S4883" s="155"/>
      <c r="T4883" s="155"/>
      <c r="U4883" s="155"/>
      <c r="V4883" s="155"/>
      <c r="W4883" s="155"/>
      <c r="X4883" s="155"/>
      <c r="Y4883" s="155"/>
      <c r="Z4883" s="155"/>
      <c r="AA4883" s="155"/>
      <c r="AB4883" s="155"/>
      <c r="AC4883" s="155"/>
      <c r="AD4883" s="155"/>
      <c r="AE4883" s="155"/>
      <c r="AF4883" s="155"/>
      <c r="AG4883" s="155"/>
    </row>
    <row r="4884" spans="1:33" x14ac:dyDescent="0.3">
      <c r="A4884" s="155"/>
      <c r="B4884" s="155"/>
      <c r="C4884" s="155"/>
      <c r="D4884" s="155"/>
      <c r="E4884" s="155"/>
      <c r="F4884" s="155"/>
      <c r="G4884" s="155"/>
      <c r="H4884" s="155"/>
      <c r="I4884" s="155"/>
      <c r="J4884" s="155"/>
      <c r="K4884" s="155"/>
      <c r="L4884" s="155"/>
      <c r="M4884" s="155"/>
      <c r="N4884" s="155"/>
      <c r="O4884" s="155"/>
      <c r="P4884" s="155"/>
      <c r="Q4884" s="155"/>
      <c r="R4884" s="155"/>
      <c r="S4884" s="155"/>
      <c r="T4884" s="155"/>
      <c r="U4884" s="155"/>
      <c r="V4884" s="155"/>
      <c r="W4884" s="155"/>
      <c r="X4884" s="155"/>
      <c r="Y4884" s="155"/>
      <c r="Z4884" s="155"/>
      <c r="AA4884" s="155"/>
      <c r="AB4884" s="155"/>
      <c r="AC4884" s="155"/>
      <c r="AD4884" s="155"/>
      <c r="AE4884" s="155"/>
      <c r="AF4884" s="155"/>
      <c r="AG4884" s="155"/>
    </row>
    <row r="4885" spans="1:33" x14ac:dyDescent="0.3">
      <c r="A4885" s="155"/>
      <c r="B4885" s="155"/>
      <c r="C4885" s="155"/>
      <c r="D4885" s="155"/>
      <c r="E4885" s="155"/>
      <c r="F4885" s="155"/>
      <c r="G4885" s="155"/>
      <c r="H4885" s="155"/>
      <c r="I4885" s="155"/>
      <c r="J4885" s="155"/>
      <c r="K4885" s="155"/>
      <c r="L4885" s="155"/>
      <c r="M4885" s="155"/>
      <c r="N4885" s="155"/>
      <c r="O4885" s="155"/>
      <c r="P4885" s="155"/>
      <c r="Q4885" s="155"/>
      <c r="R4885" s="155"/>
      <c r="S4885" s="155"/>
      <c r="T4885" s="155"/>
      <c r="U4885" s="155"/>
      <c r="V4885" s="155"/>
      <c r="W4885" s="155"/>
      <c r="X4885" s="155"/>
      <c r="Y4885" s="155"/>
      <c r="Z4885" s="155"/>
      <c r="AA4885" s="155"/>
      <c r="AB4885" s="155"/>
      <c r="AC4885" s="155"/>
      <c r="AD4885" s="155"/>
      <c r="AE4885" s="155"/>
      <c r="AF4885" s="155"/>
      <c r="AG4885" s="155"/>
    </row>
    <row r="4886" spans="1:33" x14ac:dyDescent="0.3">
      <c r="A4886" s="155"/>
      <c r="B4886" s="155"/>
      <c r="C4886" s="155"/>
      <c r="D4886" s="155"/>
      <c r="E4886" s="155"/>
      <c r="F4886" s="155"/>
      <c r="G4886" s="155"/>
      <c r="H4886" s="155"/>
      <c r="I4886" s="155"/>
      <c r="J4886" s="155"/>
      <c r="K4886" s="155"/>
      <c r="L4886" s="155"/>
      <c r="M4886" s="155"/>
      <c r="N4886" s="155"/>
      <c r="O4886" s="155"/>
      <c r="P4886" s="155"/>
      <c r="Q4886" s="155"/>
      <c r="R4886" s="155"/>
      <c r="S4886" s="155"/>
      <c r="T4886" s="155"/>
      <c r="U4886" s="155"/>
      <c r="V4886" s="155"/>
      <c r="W4886" s="155"/>
      <c r="X4886" s="155"/>
      <c r="Y4886" s="155"/>
      <c r="Z4886" s="155"/>
      <c r="AA4886" s="155"/>
      <c r="AB4886" s="155"/>
      <c r="AC4886" s="155"/>
      <c r="AD4886" s="155"/>
      <c r="AE4886" s="155"/>
      <c r="AF4886" s="155"/>
      <c r="AG4886" s="155"/>
    </row>
    <row r="4887" spans="1:33" x14ac:dyDescent="0.3">
      <c r="A4887" s="155"/>
      <c r="B4887" s="155"/>
      <c r="C4887" s="155"/>
      <c r="D4887" s="155"/>
      <c r="E4887" s="155"/>
      <c r="F4887" s="155"/>
      <c r="G4887" s="155"/>
      <c r="H4887" s="155"/>
      <c r="I4887" s="155"/>
      <c r="J4887" s="155"/>
      <c r="K4887" s="155"/>
      <c r="L4887" s="155"/>
      <c r="M4887" s="155"/>
      <c r="N4887" s="155"/>
      <c r="O4887" s="155"/>
      <c r="P4887" s="155"/>
      <c r="Q4887" s="155"/>
      <c r="R4887" s="155"/>
      <c r="S4887" s="155"/>
      <c r="T4887" s="155"/>
      <c r="U4887" s="155"/>
      <c r="V4887" s="155"/>
      <c r="W4887" s="155"/>
      <c r="X4887" s="155"/>
      <c r="Y4887" s="155"/>
      <c r="Z4887" s="155"/>
      <c r="AA4887" s="155"/>
      <c r="AB4887" s="155"/>
      <c r="AC4887" s="155"/>
      <c r="AD4887" s="155"/>
      <c r="AE4887" s="155"/>
      <c r="AF4887" s="155"/>
      <c r="AG4887" s="155"/>
    </row>
    <row r="4888" spans="1:33" x14ac:dyDescent="0.3">
      <c r="A4888" s="155"/>
      <c r="B4888" s="155"/>
      <c r="C4888" s="155"/>
      <c r="D4888" s="155"/>
      <c r="E4888" s="155"/>
      <c r="F4888" s="155"/>
      <c r="G4888" s="155"/>
      <c r="H4888" s="155"/>
      <c r="I4888" s="155"/>
      <c r="J4888" s="155"/>
      <c r="K4888" s="155"/>
      <c r="L4888" s="155"/>
      <c r="M4888" s="155"/>
      <c r="N4888" s="155"/>
      <c r="O4888" s="155"/>
      <c r="P4888" s="155"/>
      <c r="Q4888" s="155"/>
      <c r="R4888" s="155"/>
      <c r="S4888" s="155"/>
      <c r="T4888" s="155"/>
      <c r="U4888" s="155"/>
      <c r="V4888" s="155"/>
      <c r="W4888" s="155"/>
      <c r="X4888" s="155"/>
      <c r="Y4888" s="155"/>
      <c r="Z4888" s="155"/>
      <c r="AA4888" s="155"/>
      <c r="AB4888" s="155"/>
      <c r="AC4888" s="155"/>
      <c r="AD4888" s="155"/>
      <c r="AE4888" s="155"/>
      <c r="AF4888" s="155"/>
      <c r="AG4888" s="155"/>
    </row>
    <row r="4889" spans="1:33" x14ac:dyDescent="0.3">
      <c r="A4889" s="155"/>
      <c r="B4889" s="155"/>
      <c r="C4889" s="155"/>
      <c r="D4889" s="155"/>
      <c r="E4889" s="155"/>
      <c r="F4889" s="155"/>
      <c r="G4889" s="155"/>
      <c r="H4889" s="155"/>
      <c r="I4889" s="155"/>
      <c r="J4889" s="155"/>
      <c r="K4889" s="155"/>
      <c r="L4889" s="155"/>
      <c r="M4889" s="155"/>
      <c r="N4889" s="155"/>
      <c r="O4889" s="155"/>
      <c r="P4889" s="155"/>
      <c r="Q4889" s="155"/>
      <c r="R4889" s="155"/>
      <c r="S4889" s="155"/>
      <c r="T4889" s="155"/>
      <c r="U4889" s="155"/>
      <c r="V4889" s="155"/>
      <c r="W4889" s="155"/>
      <c r="X4889" s="155"/>
      <c r="Y4889" s="155"/>
      <c r="Z4889" s="155"/>
      <c r="AA4889" s="155"/>
      <c r="AB4889" s="155"/>
      <c r="AC4889" s="155"/>
      <c r="AD4889" s="155"/>
      <c r="AE4889" s="155"/>
      <c r="AF4889" s="155"/>
      <c r="AG4889" s="155"/>
    </row>
    <row r="4890" spans="1:33" x14ac:dyDescent="0.3">
      <c r="A4890" s="155"/>
      <c r="B4890" s="155"/>
      <c r="C4890" s="155"/>
      <c r="D4890" s="155"/>
      <c r="E4890" s="155"/>
      <c r="F4890" s="155"/>
      <c r="G4890" s="155"/>
      <c r="H4890" s="155"/>
      <c r="I4890" s="155"/>
      <c r="J4890" s="155"/>
      <c r="K4890" s="155"/>
      <c r="L4890" s="155"/>
      <c r="M4890" s="155"/>
      <c r="N4890" s="155"/>
      <c r="O4890" s="155"/>
      <c r="P4890" s="155"/>
      <c r="Q4890" s="155"/>
      <c r="R4890" s="155"/>
      <c r="S4890" s="155"/>
      <c r="T4890" s="155"/>
      <c r="U4890" s="155"/>
      <c r="V4890" s="155"/>
      <c r="W4890" s="155"/>
      <c r="X4890" s="155"/>
      <c r="Y4890" s="155"/>
      <c r="Z4890" s="155"/>
      <c r="AA4890" s="155"/>
      <c r="AB4890" s="155"/>
      <c r="AC4890" s="155"/>
      <c r="AD4890" s="155"/>
      <c r="AE4890" s="155"/>
      <c r="AF4890" s="155"/>
      <c r="AG4890" s="155"/>
    </row>
    <row r="4891" spans="1:33" x14ac:dyDescent="0.3">
      <c r="A4891" s="155"/>
      <c r="B4891" s="155"/>
      <c r="C4891" s="155"/>
      <c r="D4891" s="155"/>
      <c r="E4891" s="155"/>
      <c r="F4891" s="155"/>
      <c r="G4891" s="155"/>
      <c r="H4891" s="155"/>
      <c r="I4891" s="155"/>
      <c r="J4891" s="155"/>
      <c r="K4891" s="155"/>
      <c r="L4891" s="155"/>
      <c r="M4891" s="155"/>
      <c r="N4891" s="155"/>
      <c r="O4891" s="155"/>
      <c r="P4891" s="155"/>
      <c r="Q4891" s="155"/>
      <c r="R4891" s="155"/>
      <c r="S4891" s="155"/>
      <c r="T4891" s="155"/>
      <c r="U4891" s="155"/>
      <c r="V4891" s="155"/>
      <c r="W4891" s="155"/>
      <c r="X4891" s="155"/>
      <c r="Y4891" s="155"/>
      <c r="Z4891" s="155"/>
      <c r="AA4891" s="155"/>
      <c r="AB4891" s="155"/>
      <c r="AC4891" s="155"/>
      <c r="AD4891" s="155"/>
      <c r="AE4891" s="155"/>
      <c r="AF4891" s="155"/>
      <c r="AG4891" s="155"/>
    </row>
    <row r="4892" spans="1:33" x14ac:dyDescent="0.3">
      <c r="A4892" s="155"/>
      <c r="B4892" s="155"/>
      <c r="C4892" s="155"/>
      <c r="D4892" s="155"/>
      <c r="E4892" s="155"/>
      <c r="F4892" s="155"/>
      <c r="G4892" s="155"/>
      <c r="H4892" s="155"/>
      <c r="I4892" s="155"/>
      <c r="J4892" s="155"/>
      <c r="K4892" s="155"/>
      <c r="L4892" s="155"/>
      <c r="M4892" s="155"/>
      <c r="N4892" s="155"/>
      <c r="O4892" s="155"/>
      <c r="P4892" s="155"/>
      <c r="Q4892" s="155"/>
      <c r="R4892" s="155"/>
      <c r="S4892" s="155"/>
      <c r="T4892" s="155"/>
      <c r="U4892" s="155"/>
      <c r="V4892" s="155"/>
      <c r="W4892" s="155"/>
      <c r="X4892" s="155"/>
      <c r="Y4892" s="155"/>
      <c r="Z4892" s="155"/>
      <c r="AA4892" s="155"/>
      <c r="AB4892" s="155"/>
      <c r="AC4892" s="155"/>
      <c r="AD4892" s="155"/>
      <c r="AE4892" s="155"/>
      <c r="AF4892" s="155"/>
      <c r="AG4892" s="155"/>
    </row>
    <row r="4893" spans="1:33" x14ac:dyDescent="0.3">
      <c r="A4893" s="155"/>
      <c r="B4893" s="155"/>
      <c r="C4893" s="155"/>
      <c r="D4893" s="155"/>
      <c r="E4893" s="155"/>
      <c r="F4893" s="155"/>
      <c r="G4893" s="155"/>
      <c r="H4893" s="155"/>
      <c r="I4893" s="155"/>
      <c r="J4893" s="155"/>
      <c r="K4893" s="155"/>
      <c r="L4893" s="155"/>
      <c r="M4893" s="155"/>
      <c r="N4893" s="155"/>
      <c r="O4893" s="155"/>
      <c r="P4893" s="155"/>
      <c r="Q4893" s="155"/>
      <c r="R4893" s="155"/>
      <c r="S4893" s="155"/>
      <c r="T4893" s="155"/>
      <c r="U4893" s="155"/>
      <c r="V4893" s="155"/>
      <c r="W4893" s="155"/>
      <c r="X4893" s="155"/>
      <c r="Y4893" s="155"/>
      <c r="Z4893" s="155"/>
      <c r="AA4893" s="155"/>
      <c r="AB4893" s="155"/>
      <c r="AC4893" s="155"/>
      <c r="AD4893" s="155"/>
      <c r="AE4893" s="155"/>
      <c r="AF4893" s="155"/>
      <c r="AG4893" s="155"/>
    </row>
    <row r="4894" spans="1:33" x14ac:dyDescent="0.3">
      <c r="A4894" s="155"/>
      <c r="B4894" s="155"/>
      <c r="C4894" s="155"/>
      <c r="D4894" s="155"/>
      <c r="E4894" s="155"/>
      <c r="F4894" s="155"/>
      <c r="G4894" s="155"/>
      <c r="H4894" s="155"/>
      <c r="I4894" s="155"/>
      <c r="J4894" s="155"/>
      <c r="K4894" s="155"/>
      <c r="L4894" s="155"/>
      <c r="M4894" s="155"/>
      <c r="N4894" s="155"/>
      <c r="O4894" s="155"/>
      <c r="P4894" s="155"/>
      <c r="Q4894" s="155"/>
      <c r="R4894" s="155"/>
      <c r="S4894" s="155"/>
      <c r="T4894" s="155"/>
      <c r="U4894" s="155"/>
      <c r="V4894" s="155"/>
      <c r="W4894" s="155"/>
      <c r="X4894" s="155"/>
      <c r="Y4894" s="155"/>
      <c r="Z4894" s="155"/>
      <c r="AA4894" s="155"/>
      <c r="AB4894" s="155"/>
      <c r="AC4894" s="155"/>
      <c r="AD4894" s="155"/>
      <c r="AE4894" s="155"/>
      <c r="AF4894" s="155"/>
      <c r="AG4894" s="155"/>
    </row>
    <row r="4895" spans="1:33" x14ac:dyDescent="0.3">
      <c r="A4895" s="155"/>
      <c r="B4895" s="155"/>
      <c r="C4895" s="155"/>
      <c r="D4895" s="155"/>
      <c r="E4895" s="155"/>
      <c r="F4895" s="155"/>
      <c r="G4895" s="155"/>
      <c r="H4895" s="155"/>
      <c r="I4895" s="155"/>
      <c r="J4895" s="155"/>
      <c r="K4895" s="155"/>
      <c r="L4895" s="155"/>
      <c r="M4895" s="155"/>
      <c r="N4895" s="155"/>
      <c r="O4895" s="155"/>
      <c r="P4895" s="155"/>
      <c r="Q4895" s="155"/>
      <c r="R4895" s="155"/>
      <c r="S4895" s="155"/>
      <c r="T4895" s="155"/>
      <c r="U4895" s="155"/>
      <c r="V4895" s="155"/>
      <c r="W4895" s="155"/>
      <c r="X4895" s="155"/>
      <c r="Y4895" s="155"/>
      <c r="Z4895" s="155"/>
      <c r="AA4895" s="155"/>
      <c r="AB4895" s="155"/>
      <c r="AC4895" s="155"/>
      <c r="AD4895" s="155"/>
      <c r="AE4895" s="155"/>
      <c r="AF4895" s="155"/>
      <c r="AG4895" s="155"/>
    </row>
    <row r="4896" spans="1:33" x14ac:dyDescent="0.3">
      <c r="A4896" s="155"/>
      <c r="B4896" s="155"/>
      <c r="C4896" s="155"/>
      <c r="D4896" s="155"/>
      <c r="E4896" s="155"/>
      <c r="F4896" s="155"/>
      <c r="G4896" s="155"/>
      <c r="H4896" s="155"/>
      <c r="I4896" s="155"/>
      <c r="J4896" s="155"/>
      <c r="K4896" s="155"/>
      <c r="L4896" s="155"/>
      <c r="M4896" s="155"/>
      <c r="N4896" s="155"/>
      <c r="O4896" s="155"/>
      <c r="P4896" s="155"/>
      <c r="Q4896" s="155"/>
      <c r="R4896" s="155"/>
      <c r="S4896" s="155"/>
      <c r="T4896" s="155"/>
      <c r="U4896" s="155"/>
      <c r="V4896" s="155"/>
      <c r="W4896" s="155"/>
      <c r="X4896" s="155"/>
      <c r="Y4896" s="155"/>
      <c r="Z4896" s="155"/>
      <c r="AA4896" s="155"/>
      <c r="AB4896" s="155"/>
      <c r="AC4896" s="155"/>
      <c r="AD4896" s="155"/>
      <c r="AE4896" s="155"/>
      <c r="AF4896" s="155"/>
      <c r="AG4896" s="155"/>
    </row>
    <row r="4897" spans="1:33" x14ac:dyDescent="0.3">
      <c r="A4897" s="155"/>
      <c r="B4897" s="155"/>
      <c r="C4897" s="155"/>
      <c r="D4897" s="155"/>
      <c r="E4897" s="155"/>
      <c r="F4897" s="155"/>
      <c r="G4897" s="155"/>
      <c r="H4897" s="155"/>
      <c r="I4897" s="155"/>
      <c r="J4897" s="155"/>
      <c r="K4897" s="155"/>
      <c r="L4897" s="155"/>
      <c r="M4897" s="155"/>
      <c r="N4897" s="155"/>
      <c r="O4897" s="155"/>
      <c r="P4897" s="155"/>
      <c r="Q4897" s="155"/>
      <c r="R4897" s="155"/>
      <c r="S4897" s="155"/>
      <c r="T4897" s="155"/>
      <c r="U4897" s="155"/>
      <c r="V4897" s="155"/>
      <c r="W4897" s="155"/>
      <c r="X4897" s="155"/>
      <c r="Y4897" s="155"/>
      <c r="Z4897" s="155"/>
      <c r="AA4897" s="155"/>
      <c r="AB4897" s="155"/>
      <c r="AC4897" s="155"/>
      <c r="AD4897" s="155"/>
      <c r="AE4897" s="155"/>
      <c r="AF4897" s="155"/>
      <c r="AG4897" s="155"/>
    </row>
    <row r="4898" spans="1:33" x14ac:dyDescent="0.3">
      <c r="A4898" s="155"/>
      <c r="B4898" s="155"/>
      <c r="C4898" s="155"/>
      <c r="D4898" s="155"/>
      <c r="E4898" s="155"/>
      <c r="F4898" s="155"/>
      <c r="G4898" s="155"/>
      <c r="H4898" s="155"/>
      <c r="I4898" s="155"/>
      <c r="J4898" s="155"/>
      <c r="K4898" s="155"/>
      <c r="L4898" s="155"/>
      <c r="M4898" s="155"/>
      <c r="N4898" s="155"/>
      <c r="O4898" s="155"/>
      <c r="P4898" s="155"/>
      <c r="Q4898" s="155"/>
      <c r="R4898" s="155"/>
      <c r="S4898" s="155"/>
      <c r="T4898" s="155"/>
      <c r="U4898" s="155"/>
      <c r="V4898" s="155"/>
      <c r="W4898" s="155"/>
      <c r="X4898" s="155"/>
      <c r="Y4898" s="155"/>
      <c r="Z4898" s="155"/>
      <c r="AA4898" s="155"/>
      <c r="AB4898" s="155"/>
      <c r="AC4898" s="155"/>
      <c r="AD4898" s="155"/>
      <c r="AE4898" s="155"/>
      <c r="AF4898" s="155"/>
      <c r="AG4898" s="155"/>
    </row>
    <row r="4899" spans="1:33" x14ac:dyDescent="0.3">
      <c r="A4899" s="155"/>
      <c r="B4899" s="155"/>
      <c r="C4899" s="155"/>
      <c r="D4899" s="155"/>
      <c r="E4899" s="155"/>
      <c r="F4899" s="155"/>
      <c r="G4899" s="155"/>
      <c r="H4899" s="155"/>
      <c r="I4899" s="155"/>
      <c r="J4899" s="155"/>
      <c r="K4899" s="155"/>
      <c r="L4899" s="155"/>
      <c r="M4899" s="155"/>
      <c r="N4899" s="155"/>
      <c r="O4899" s="155"/>
      <c r="P4899" s="155"/>
      <c r="Q4899" s="155"/>
      <c r="R4899" s="155"/>
      <c r="S4899" s="155"/>
      <c r="T4899" s="155"/>
      <c r="U4899" s="155"/>
      <c r="V4899" s="155"/>
      <c r="W4899" s="155"/>
      <c r="X4899" s="155"/>
      <c r="Y4899" s="155"/>
      <c r="Z4899" s="155"/>
      <c r="AA4899" s="155"/>
      <c r="AB4899" s="155"/>
      <c r="AC4899" s="155"/>
      <c r="AD4899" s="155"/>
      <c r="AE4899" s="155"/>
      <c r="AF4899" s="155"/>
      <c r="AG4899" s="155"/>
    </row>
    <row r="4900" spans="1:33" x14ac:dyDescent="0.3">
      <c r="A4900" s="155"/>
      <c r="B4900" s="155"/>
      <c r="C4900" s="155"/>
      <c r="D4900" s="155"/>
      <c r="E4900" s="155"/>
      <c r="F4900" s="155"/>
      <c r="G4900" s="155"/>
      <c r="H4900" s="155"/>
      <c r="I4900" s="155"/>
      <c r="J4900" s="155"/>
      <c r="K4900" s="155"/>
      <c r="L4900" s="155"/>
      <c r="M4900" s="155"/>
      <c r="N4900" s="155"/>
      <c r="O4900" s="155"/>
      <c r="P4900" s="155"/>
      <c r="Q4900" s="155"/>
      <c r="R4900" s="155"/>
      <c r="S4900" s="155"/>
      <c r="T4900" s="155"/>
      <c r="U4900" s="155"/>
      <c r="V4900" s="155"/>
      <c r="W4900" s="155"/>
      <c r="X4900" s="155"/>
      <c r="Y4900" s="155"/>
      <c r="Z4900" s="155"/>
      <c r="AA4900" s="155"/>
      <c r="AB4900" s="155"/>
      <c r="AC4900" s="155"/>
      <c r="AD4900" s="155"/>
      <c r="AE4900" s="155"/>
      <c r="AF4900" s="155"/>
      <c r="AG4900" s="155"/>
    </row>
    <row r="4901" spans="1:33" x14ac:dyDescent="0.3">
      <c r="A4901" s="155"/>
      <c r="B4901" s="155"/>
      <c r="C4901" s="155"/>
      <c r="D4901" s="155"/>
      <c r="E4901" s="155"/>
      <c r="F4901" s="155"/>
      <c r="G4901" s="155"/>
      <c r="H4901" s="155"/>
      <c r="I4901" s="155"/>
      <c r="J4901" s="155"/>
      <c r="K4901" s="155"/>
      <c r="L4901" s="155"/>
      <c r="M4901" s="155"/>
      <c r="N4901" s="155"/>
      <c r="O4901" s="155"/>
      <c r="P4901" s="155"/>
      <c r="Q4901" s="155"/>
      <c r="R4901" s="155"/>
      <c r="S4901" s="155"/>
      <c r="T4901" s="155"/>
      <c r="U4901" s="155"/>
      <c r="V4901" s="155"/>
      <c r="W4901" s="155"/>
      <c r="X4901" s="155"/>
      <c r="Y4901" s="155"/>
      <c r="Z4901" s="155"/>
      <c r="AA4901" s="155"/>
      <c r="AB4901" s="155"/>
      <c r="AC4901" s="155"/>
      <c r="AD4901" s="155"/>
      <c r="AE4901" s="155"/>
      <c r="AF4901" s="155"/>
      <c r="AG4901" s="155"/>
    </row>
    <row r="4902" spans="1:33" x14ac:dyDescent="0.3">
      <c r="A4902" s="155"/>
      <c r="B4902" s="155"/>
      <c r="C4902" s="155"/>
      <c r="D4902" s="155"/>
      <c r="E4902" s="155"/>
      <c r="F4902" s="155"/>
      <c r="G4902" s="155"/>
      <c r="H4902" s="155"/>
      <c r="I4902" s="155"/>
      <c r="J4902" s="155"/>
      <c r="K4902" s="155"/>
      <c r="L4902" s="155"/>
      <c r="M4902" s="155"/>
      <c r="N4902" s="155"/>
      <c r="O4902" s="155"/>
      <c r="P4902" s="155"/>
      <c r="Q4902" s="155"/>
      <c r="R4902" s="155"/>
      <c r="S4902" s="155"/>
      <c r="T4902" s="155"/>
      <c r="U4902" s="155"/>
      <c r="V4902" s="155"/>
      <c r="W4902" s="155"/>
      <c r="X4902" s="155"/>
      <c r="Y4902" s="155"/>
      <c r="Z4902" s="155"/>
      <c r="AA4902" s="155"/>
      <c r="AB4902" s="155"/>
      <c r="AC4902" s="155"/>
      <c r="AD4902" s="155"/>
      <c r="AE4902" s="155"/>
      <c r="AF4902" s="155"/>
      <c r="AG4902" s="155"/>
    </row>
    <row r="4903" spans="1:33" x14ac:dyDescent="0.3">
      <c r="A4903" s="155"/>
      <c r="B4903" s="155"/>
      <c r="C4903" s="155"/>
      <c r="D4903" s="155"/>
      <c r="E4903" s="155"/>
      <c r="F4903" s="155"/>
      <c r="G4903" s="155"/>
      <c r="H4903" s="155"/>
      <c r="I4903" s="155"/>
      <c r="J4903" s="155"/>
      <c r="K4903" s="155"/>
      <c r="L4903" s="155"/>
      <c r="M4903" s="155"/>
      <c r="N4903" s="155"/>
      <c r="O4903" s="155"/>
      <c r="P4903" s="155"/>
      <c r="Q4903" s="155"/>
      <c r="R4903" s="155"/>
      <c r="S4903" s="155"/>
      <c r="T4903" s="155"/>
      <c r="U4903" s="155"/>
      <c r="V4903" s="155"/>
      <c r="W4903" s="155"/>
      <c r="X4903" s="155"/>
      <c r="Y4903" s="155"/>
      <c r="Z4903" s="155"/>
      <c r="AA4903" s="155"/>
      <c r="AB4903" s="155"/>
      <c r="AC4903" s="155"/>
      <c r="AD4903" s="155"/>
      <c r="AE4903" s="155"/>
      <c r="AF4903" s="155"/>
      <c r="AG4903" s="155"/>
    </row>
    <row r="4904" spans="1:33" x14ac:dyDescent="0.3">
      <c r="A4904" s="155"/>
      <c r="B4904" s="155"/>
      <c r="C4904" s="155"/>
      <c r="D4904" s="155"/>
      <c r="E4904" s="155"/>
      <c r="F4904" s="155"/>
      <c r="G4904" s="155"/>
      <c r="H4904" s="155"/>
      <c r="I4904" s="155"/>
      <c r="J4904" s="155"/>
      <c r="K4904" s="155"/>
      <c r="L4904" s="155"/>
      <c r="M4904" s="155"/>
      <c r="N4904" s="155"/>
      <c r="O4904" s="155"/>
      <c r="P4904" s="155"/>
      <c r="Q4904" s="155"/>
      <c r="R4904" s="155"/>
      <c r="S4904" s="155"/>
      <c r="T4904" s="155"/>
      <c r="U4904" s="155"/>
      <c r="V4904" s="155"/>
      <c r="W4904" s="155"/>
      <c r="X4904" s="155"/>
      <c r="Y4904" s="155"/>
      <c r="Z4904" s="155"/>
      <c r="AA4904" s="155"/>
      <c r="AB4904" s="155"/>
      <c r="AC4904" s="155"/>
      <c r="AD4904" s="155"/>
      <c r="AE4904" s="155"/>
      <c r="AF4904" s="155"/>
      <c r="AG4904" s="155"/>
    </row>
    <row r="4905" spans="1:33" x14ac:dyDescent="0.3">
      <c r="A4905" s="155"/>
      <c r="B4905" s="155"/>
      <c r="C4905" s="155"/>
      <c r="D4905" s="155"/>
      <c r="E4905" s="155"/>
      <c r="F4905" s="155"/>
      <c r="G4905" s="155"/>
      <c r="H4905" s="155"/>
      <c r="I4905" s="155"/>
      <c r="J4905" s="155"/>
      <c r="K4905" s="155"/>
      <c r="L4905" s="155"/>
      <c r="M4905" s="155"/>
      <c r="N4905" s="155"/>
      <c r="O4905" s="155"/>
      <c r="P4905" s="155"/>
      <c r="Q4905" s="155"/>
      <c r="R4905" s="155"/>
      <c r="S4905" s="155"/>
      <c r="T4905" s="155"/>
      <c r="U4905" s="155"/>
      <c r="V4905" s="155"/>
      <c r="W4905" s="155"/>
      <c r="X4905" s="155"/>
      <c r="Y4905" s="155"/>
      <c r="Z4905" s="155"/>
      <c r="AA4905" s="155"/>
      <c r="AB4905" s="155"/>
      <c r="AC4905" s="155"/>
      <c r="AD4905" s="155"/>
      <c r="AE4905" s="155"/>
      <c r="AF4905" s="155"/>
      <c r="AG4905" s="155"/>
    </row>
    <row r="4906" spans="1:33" x14ac:dyDescent="0.3">
      <c r="A4906" s="155"/>
      <c r="B4906" s="155"/>
      <c r="C4906" s="155"/>
      <c r="D4906" s="155"/>
      <c r="E4906" s="155"/>
      <c r="F4906" s="155"/>
      <c r="G4906" s="155"/>
      <c r="H4906" s="155"/>
      <c r="I4906" s="155"/>
      <c r="J4906" s="155"/>
      <c r="K4906" s="155"/>
      <c r="L4906" s="155"/>
      <c r="M4906" s="155"/>
      <c r="N4906" s="155"/>
      <c r="O4906" s="155"/>
      <c r="P4906" s="155"/>
      <c r="Q4906" s="155"/>
      <c r="R4906" s="155"/>
      <c r="S4906" s="155"/>
      <c r="T4906" s="155"/>
      <c r="U4906" s="155"/>
      <c r="V4906" s="155"/>
      <c r="W4906" s="155"/>
      <c r="X4906" s="155"/>
      <c r="Y4906" s="155"/>
      <c r="Z4906" s="155"/>
      <c r="AA4906" s="155"/>
      <c r="AB4906" s="155"/>
      <c r="AC4906" s="155"/>
      <c r="AD4906" s="155"/>
      <c r="AE4906" s="155"/>
      <c r="AF4906" s="155"/>
      <c r="AG4906" s="155"/>
    </row>
    <row r="4907" spans="1:33" x14ac:dyDescent="0.3">
      <c r="A4907" s="155"/>
      <c r="B4907" s="155"/>
      <c r="C4907" s="155"/>
      <c r="D4907" s="155"/>
      <c r="E4907" s="155"/>
      <c r="F4907" s="155"/>
      <c r="G4907" s="155"/>
      <c r="H4907" s="155"/>
      <c r="I4907" s="155"/>
      <c r="J4907" s="155"/>
      <c r="K4907" s="155"/>
      <c r="L4907" s="155"/>
      <c r="M4907" s="155"/>
      <c r="N4907" s="155"/>
      <c r="O4907" s="155"/>
      <c r="P4907" s="155"/>
      <c r="Q4907" s="155"/>
      <c r="R4907" s="155"/>
      <c r="S4907" s="155"/>
      <c r="T4907" s="155"/>
      <c r="U4907" s="155"/>
      <c r="V4907" s="155"/>
      <c r="W4907" s="155"/>
      <c r="X4907" s="155"/>
      <c r="Y4907" s="155"/>
      <c r="Z4907" s="155"/>
      <c r="AA4907" s="155"/>
      <c r="AB4907" s="155"/>
      <c r="AC4907" s="155"/>
      <c r="AD4907" s="155"/>
      <c r="AE4907" s="155"/>
      <c r="AF4907" s="155"/>
      <c r="AG4907" s="155"/>
    </row>
    <row r="4908" spans="1:33" x14ac:dyDescent="0.3">
      <c r="A4908" s="155"/>
      <c r="B4908" s="155"/>
      <c r="C4908" s="155"/>
      <c r="D4908" s="155"/>
      <c r="E4908" s="155"/>
      <c r="F4908" s="155"/>
      <c r="G4908" s="155"/>
      <c r="H4908" s="155"/>
      <c r="I4908" s="155"/>
      <c r="J4908" s="155"/>
      <c r="K4908" s="155"/>
      <c r="L4908" s="155"/>
      <c r="M4908" s="155"/>
      <c r="N4908" s="155"/>
      <c r="O4908" s="155"/>
      <c r="P4908" s="155"/>
      <c r="Q4908" s="155"/>
      <c r="R4908" s="155"/>
      <c r="S4908" s="155"/>
      <c r="T4908" s="155"/>
      <c r="U4908" s="155"/>
      <c r="V4908" s="155"/>
      <c r="W4908" s="155"/>
      <c r="X4908" s="155"/>
      <c r="Y4908" s="155"/>
      <c r="Z4908" s="155"/>
      <c r="AA4908" s="155"/>
      <c r="AB4908" s="155"/>
      <c r="AC4908" s="155"/>
      <c r="AD4908" s="155"/>
      <c r="AE4908" s="155"/>
      <c r="AF4908" s="155"/>
      <c r="AG4908" s="155"/>
    </row>
    <row r="4909" spans="1:33" x14ac:dyDescent="0.3">
      <c r="A4909" s="155"/>
      <c r="B4909" s="155"/>
      <c r="C4909" s="155"/>
      <c r="D4909" s="155"/>
      <c r="E4909" s="155"/>
      <c r="F4909" s="155"/>
      <c r="G4909" s="155"/>
      <c r="H4909" s="155"/>
      <c r="I4909" s="155"/>
      <c r="J4909" s="155"/>
      <c r="K4909" s="155"/>
      <c r="L4909" s="155"/>
      <c r="M4909" s="155"/>
      <c r="N4909" s="155"/>
      <c r="O4909" s="155"/>
      <c r="P4909" s="155"/>
      <c r="Q4909" s="155"/>
      <c r="R4909" s="155"/>
      <c r="S4909" s="155"/>
      <c r="T4909" s="155"/>
      <c r="U4909" s="155"/>
      <c r="V4909" s="155"/>
      <c r="W4909" s="155"/>
      <c r="X4909" s="155"/>
      <c r="Y4909" s="155"/>
      <c r="Z4909" s="155"/>
      <c r="AA4909" s="155"/>
      <c r="AB4909" s="155"/>
      <c r="AC4909" s="155"/>
      <c r="AD4909" s="155"/>
      <c r="AE4909" s="155"/>
      <c r="AF4909" s="155"/>
      <c r="AG4909" s="155"/>
    </row>
    <row r="4910" spans="1:33" x14ac:dyDescent="0.3">
      <c r="A4910" s="155"/>
      <c r="B4910" s="155"/>
      <c r="C4910" s="155"/>
      <c r="D4910" s="155"/>
      <c r="E4910" s="155"/>
      <c r="F4910" s="155"/>
      <c r="G4910" s="155"/>
      <c r="H4910" s="155"/>
      <c r="I4910" s="155"/>
      <c r="J4910" s="155"/>
      <c r="K4910" s="155"/>
      <c r="L4910" s="155"/>
      <c r="M4910" s="155"/>
      <c r="N4910" s="155"/>
      <c r="O4910" s="155"/>
      <c r="P4910" s="155"/>
      <c r="Q4910" s="155"/>
      <c r="R4910" s="155"/>
      <c r="S4910" s="155"/>
      <c r="T4910" s="155"/>
      <c r="U4910" s="155"/>
      <c r="V4910" s="155"/>
      <c r="W4910" s="155"/>
      <c r="X4910" s="155"/>
      <c r="Y4910" s="155"/>
      <c r="Z4910" s="155"/>
      <c r="AA4910" s="155"/>
      <c r="AB4910" s="155"/>
      <c r="AC4910" s="155"/>
      <c r="AD4910" s="155"/>
      <c r="AE4910" s="155"/>
      <c r="AF4910" s="155"/>
      <c r="AG4910" s="155"/>
    </row>
    <row r="4911" spans="1:33" x14ac:dyDescent="0.3">
      <c r="A4911" s="155"/>
      <c r="B4911" s="155"/>
      <c r="C4911" s="155"/>
      <c r="D4911" s="155"/>
      <c r="E4911" s="155"/>
      <c r="F4911" s="155"/>
      <c r="G4911" s="155"/>
      <c r="H4911" s="155"/>
      <c r="I4911" s="155"/>
      <c r="J4911" s="155"/>
      <c r="K4911" s="155"/>
      <c r="L4911" s="155"/>
      <c r="M4911" s="155"/>
      <c r="N4911" s="155"/>
      <c r="O4911" s="155"/>
      <c r="P4911" s="155"/>
      <c r="Q4911" s="155"/>
      <c r="R4911" s="155"/>
      <c r="S4911" s="155"/>
      <c r="T4911" s="155"/>
      <c r="U4911" s="155"/>
      <c r="V4911" s="155"/>
      <c r="W4911" s="155"/>
      <c r="X4911" s="155"/>
      <c r="Y4911" s="155"/>
      <c r="Z4911" s="155"/>
      <c r="AA4911" s="155"/>
      <c r="AB4911" s="155"/>
      <c r="AC4911" s="155"/>
      <c r="AD4911" s="155"/>
      <c r="AE4911" s="155"/>
      <c r="AF4911" s="155"/>
      <c r="AG4911" s="155"/>
    </row>
    <row r="4912" spans="1:33" x14ac:dyDescent="0.3">
      <c r="A4912" s="155"/>
      <c r="B4912" s="155"/>
      <c r="C4912" s="155"/>
      <c r="D4912" s="155"/>
      <c r="E4912" s="155"/>
      <c r="F4912" s="155"/>
      <c r="G4912" s="155"/>
      <c r="H4912" s="155"/>
      <c r="I4912" s="155"/>
      <c r="J4912" s="155"/>
      <c r="K4912" s="155"/>
      <c r="L4912" s="155"/>
      <c r="M4912" s="155"/>
      <c r="N4912" s="155"/>
      <c r="O4912" s="155"/>
      <c r="P4912" s="155"/>
      <c r="Q4912" s="155"/>
      <c r="R4912" s="155"/>
      <c r="S4912" s="155"/>
      <c r="T4912" s="155"/>
      <c r="U4912" s="155"/>
      <c r="V4912" s="155"/>
      <c r="W4912" s="155"/>
      <c r="X4912" s="155"/>
      <c r="Y4912" s="155"/>
      <c r="Z4912" s="155"/>
      <c r="AA4912" s="155"/>
      <c r="AB4912" s="155"/>
      <c r="AC4912" s="155"/>
      <c r="AD4912" s="155"/>
      <c r="AE4912" s="155"/>
      <c r="AF4912" s="155"/>
      <c r="AG4912" s="155"/>
    </row>
    <row r="4913" spans="1:33" x14ac:dyDescent="0.3">
      <c r="A4913" s="155"/>
      <c r="B4913" s="155"/>
      <c r="C4913" s="155"/>
      <c r="D4913" s="155"/>
      <c r="E4913" s="155"/>
      <c r="F4913" s="155"/>
      <c r="G4913" s="155"/>
      <c r="H4913" s="155"/>
      <c r="I4913" s="155"/>
      <c r="J4913" s="155"/>
      <c r="K4913" s="155"/>
      <c r="L4913" s="155"/>
      <c r="M4913" s="155"/>
      <c r="N4913" s="155"/>
      <c r="O4913" s="155"/>
      <c r="P4913" s="155"/>
      <c r="Q4913" s="155"/>
      <c r="R4913" s="155"/>
      <c r="S4913" s="155"/>
      <c r="T4913" s="155"/>
      <c r="U4913" s="155"/>
      <c r="V4913" s="155"/>
      <c r="W4913" s="155"/>
      <c r="X4913" s="155"/>
      <c r="Y4913" s="155"/>
      <c r="Z4913" s="155"/>
      <c r="AA4913" s="155"/>
      <c r="AB4913" s="155"/>
      <c r="AC4913" s="155"/>
      <c r="AD4913" s="155"/>
      <c r="AE4913" s="155"/>
      <c r="AF4913" s="155"/>
      <c r="AG4913" s="155"/>
    </row>
    <row r="4914" spans="1:33" x14ac:dyDescent="0.3">
      <c r="A4914" s="155"/>
      <c r="B4914" s="155"/>
      <c r="C4914" s="155"/>
      <c r="D4914" s="155"/>
      <c r="E4914" s="155"/>
      <c r="F4914" s="155"/>
      <c r="G4914" s="155"/>
      <c r="H4914" s="155"/>
      <c r="I4914" s="155"/>
      <c r="J4914" s="155"/>
      <c r="K4914" s="155"/>
      <c r="L4914" s="155"/>
      <c r="M4914" s="155"/>
      <c r="N4914" s="155"/>
      <c r="O4914" s="155"/>
      <c r="P4914" s="155"/>
      <c r="Q4914" s="155"/>
      <c r="R4914" s="155"/>
      <c r="S4914" s="155"/>
      <c r="T4914" s="155"/>
      <c r="U4914" s="155"/>
      <c r="V4914" s="155"/>
      <c r="W4914" s="155"/>
      <c r="X4914" s="155"/>
      <c r="Y4914" s="155"/>
      <c r="Z4914" s="155"/>
      <c r="AA4914" s="155"/>
      <c r="AB4914" s="155"/>
      <c r="AC4914" s="155"/>
      <c r="AD4914" s="155"/>
      <c r="AE4914" s="155"/>
      <c r="AF4914" s="155"/>
      <c r="AG4914" s="155"/>
    </row>
    <row r="4915" spans="1:33" x14ac:dyDescent="0.3">
      <c r="A4915" s="155"/>
      <c r="B4915" s="155"/>
      <c r="C4915" s="155"/>
      <c r="D4915" s="155"/>
      <c r="E4915" s="155"/>
      <c r="F4915" s="155"/>
      <c r="G4915" s="155"/>
      <c r="H4915" s="155"/>
      <c r="I4915" s="155"/>
      <c r="J4915" s="155"/>
      <c r="K4915" s="155"/>
      <c r="L4915" s="155"/>
      <c r="M4915" s="155"/>
      <c r="N4915" s="155"/>
      <c r="O4915" s="155"/>
      <c r="P4915" s="155"/>
      <c r="Q4915" s="155"/>
      <c r="R4915" s="155"/>
      <c r="S4915" s="155"/>
      <c r="T4915" s="155"/>
      <c r="U4915" s="155"/>
      <c r="V4915" s="155"/>
      <c r="W4915" s="155"/>
      <c r="X4915" s="155"/>
      <c r="Y4915" s="155"/>
      <c r="Z4915" s="155"/>
      <c r="AA4915" s="155"/>
      <c r="AB4915" s="155"/>
      <c r="AC4915" s="155"/>
      <c r="AD4915" s="155"/>
      <c r="AE4915" s="155"/>
      <c r="AF4915" s="155"/>
      <c r="AG4915" s="155"/>
    </row>
    <row r="4916" spans="1:33" x14ac:dyDescent="0.3">
      <c r="A4916" s="155"/>
      <c r="B4916" s="155"/>
      <c r="C4916" s="155"/>
      <c r="D4916" s="155"/>
      <c r="E4916" s="155"/>
      <c r="F4916" s="155"/>
      <c r="G4916" s="155"/>
      <c r="H4916" s="155"/>
      <c r="I4916" s="155"/>
      <c r="J4916" s="155"/>
      <c r="K4916" s="155"/>
      <c r="L4916" s="155"/>
      <c r="M4916" s="155"/>
      <c r="N4916" s="155"/>
      <c r="O4916" s="155"/>
      <c r="P4916" s="155"/>
      <c r="Q4916" s="155"/>
      <c r="R4916" s="155"/>
      <c r="S4916" s="155"/>
      <c r="T4916" s="155"/>
      <c r="U4916" s="155"/>
      <c r="V4916" s="155"/>
      <c r="W4916" s="155"/>
      <c r="X4916" s="155"/>
      <c r="Y4916" s="155"/>
      <c r="Z4916" s="155"/>
      <c r="AA4916" s="155"/>
      <c r="AB4916" s="155"/>
      <c r="AC4916" s="155"/>
      <c r="AD4916" s="155"/>
      <c r="AE4916" s="155"/>
      <c r="AF4916" s="155"/>
      <c r="AG4916" s="155"/>
    </row>
    <row r="4917" spans="1:33" x14ac:dyDescent="0.3">
      <c r="A4917" s="155"/>
      <c r="B4917" s="155"/>
      <c r="C4917" s="155"/>
      <c r="D4917" s="155"/>
      <c r="E4917" s="155"/>
      <c r="F4917" s="155"/>
      <c r="G4917" s="155"/>
      <c r="H4917" s="155"/>
      <c r="I4917" s="155"/>
      <c r="J4917" s="155"/>
      <c r="K4917" s="155"/>
      <c r="L4917" s="155"/>
      <c r="M4917" s="155"/>
      <c r="N4917" s="155"/>
      <c r="O4917" s="155"/>
      <c r="P4917" s="155"/>
      <c r="Q4917" s="155"/>
      <c r="R4917" s="155"/>
      <c r="S4917" s="155"/>
      <c r="T4917" s="155"/>
      <c r="U4917" s="155"/>
      <c r="V4917" s="155"/>
      <c r="W4917" s="155"/>
      <c r="X4917" s="155"/>
      <c r="Y4917" s="155"/>
      <c r="Z4917" s="155"/>
      <c r="AA4917" s="155"/>
      <c r="AB4917" s="155"/>
      <c r="AC4917" s="155"/>
      <c r="AD4917" s="155"/>
      <c r="AE4917" s="155"/>
      <c r="AF4917" s="155"/>
      <c r="AG4917" s="155"/>
    </row>
    <row r="4918" spans="1:33" x14ac:dyDescent="0.3">
      <c r="A4918" s="155"/>
      <c r="B4918" s="155"/>
      <c r="C4918" s="155"/>
      <c r="D4918" s="155"/>
      <c r="E4918" s="155"/>
      <c r="F4918" s="155"/>
      <c r="G4918" s="155"/>
      <c r="H4918" s="155"/>
      <c r="I4918" s="155"/>
      <c r="J4918" s="155"/>
      <c r="K4918" s="155"/>
      <c r="L4918" s="155"/>
      <c r="M4918" s="155"/>
      <c r="N4918" s="155"/>
      <c r="O4918" s="155"/>
      <c r="P4918" s="155"/>
      <c r="Q4918" s="155"/>
      <c r="R4918" s="155"/>
      <c r="S4918" s="155"/>
      <c r="T4918" s="155"/>
      <c r="U4918" s="155"/>
      <c r="V4918" s="155"/>
      <c r="W4918" s="155"/>
      <c r="X4918" s="155"/>
      <c r="Y4918" s="155"/>
      <c r="Z4918" s="155"/>
      <c r="AA4918" s="155"/>
      <c r="AB4918" s="155"/>
      <c r="AC4918" s="155"/>
      <c r="AD4918" s="155"/>
      <c r="AE4918" s="155"/>
      <c r="AF4918" s="155"/>
      <c r="AG4918" s="155"/>
    </row>
    <row r="4919" spans="1:33" x14ac:dyDescent="0.3">
      <c r="A4919" s="155"/>
      <c r="B4919" s="155"/>
      <c r="C4919" s="155"/>
      <c r="D4919" s="155"/>
      <c r="E4919" s="155"/>
      <c r="F4919" s="155"/>
      <c r="G4919" s="155"/>
      <c r="H4919" s="155"/>
      <c r="I4919" s="155"/>
      <c r="J4919" s="155"/>
      <c r="K4919" s="155"/>
      <c r="L4919" s="155"/>
      <c r="M4919" s="155"/>
      <c r="N4919" s="155"/>
      <c r="O4919" s="155"/>
      <c r="P4919" s="155"/>
      <c r="Q4919" s="155"/>
      <c r="R4919" s="155"/>
      <c r="S4919" s="155"/>
      <c r="T4919" s="155"/>
      <c r="U4919" s="155"/>
      <c r="V4919" s="155"/>
      <c r="W4919" s="155"/>
      <c r="X4919" s="155"/>
      <c r="Y4919" s="155"/>
      <c r="Z4919" s="155"/>
      <c r="AA4919" s="155"/>
      <c r="AB4919" s="155"/>
      <c r="AC4919" s="155"/>
      <c r="AD4919" s="155"/>
      <c r="AE4919" s="155"/>
      <c r="AF4919" s="155"/>
      <c r="AG4919" s="155"/>
    </row>
    <row r="4920" spans="1:33" x14ac:dyDescent="0.3">
      <c r="A4920" s="155"/>
      <c r="B4920" s="155"/>
      <c r="C4920" s="155"/>
      <c r="D4920" s="155"/>
      <c r="E4920" s="155"/>
      <c r="F4920" s="155"/>
      <c r="G4920" s="155"/>
      <c r="H4920" s="155"/>
      <c r="I4920" s="155"/>
      <c r="J4920" s="155"/>
      <c r="K4920" s="155"/>
      <c r="L4920" s="155"/>
      <c r="M4920" s="155"/>
      <c r="N4920" s="155"/>
      <c r="O4920" s="155"/>
      <c r="P4920" s="155"/>
      <c r="Q4920" s="155"/>
      <c r="R4920" s="155"/>
      <c r="S4920" s="155"/>
      <c r="T4920" s="155"/>
      <c r="U4920" s="155"/>
      <c r="V4920" s="155"/>
      <c r="W4920" s="155"/>
      <c r="X4920" s="155"/>
      <c r="Y4920" s="155"/>
      <c r="Z4920" s="155"/>
      <c r="AA4920" s="155"/>
      <c r="AB4920" s="155"/>
      <c r="AC4920" s="155"/>
      <c r="AD4920" s="155"/>
      <c r="AE4920" s="155"/>
      <c r="AF4920" s="155"/>
      <c r="AG4920" s="155"/>
    </row>
    <row r="4921" spans="1:33" x14ac:dyDescent="0.3">
      <c r="A4921" s="155"/>
      <c r="B4921" s="155"/>
      <c r="C4921" s="155"/>
      <c r="D4921" s="155"/>
      <c r="E4921" s="155"/>
      <c r="F4921" s="155"/>
      <c r="G4921" s="155"/>
      <c r="H4921" s="155"/>
      <c r="I4921" s="155"/>
      <c r="J4921" s="155"/>
      <c r="K4921" s="155"/>
      <c r="L4921" s="155"/>
      <c r="M4921" s="155"/>
      <c r="N4921" s="155"/>
      <c r="O4921" s="155"/>
      <c r="P4921" s="155"/>
      <c r="Q4921" s="155"/>
      <c r="R4921" s="155"/>
      <c r="S4921" s="155"/>
      <c r="T4921" s="155"/>
      <c r="U4921" s="155"/>
      <c r="V4921" s="155"/>
      <c r="W4921" s="155"/>
      <c r="X4921" s="155"/>
      <c r="Y4921" s="155"/>
      <c r="Z4921" s="155"/>
      <c r="AA4921" s="155"/>
      <c r="AB4921" s="155"/>
      <c r="AC4921" s="155"/>
      <c r="AD4921" s="155"/>
      <c r="AE4921" s="155"/>
      <c r="AF4921" s="155"/>
      <c r="AG4921" s="155"/>
    </row>
    <row r="4922" spans="1:33" x14ac:dyDescent="0.3">
      <c r="A4922" s="155"/>
      <c r="B4922" s="155"/>
      <c r="C4922" s="155"/>
      <c r="D4922" s="155"/>
      <c r="E4922" s="155"/>
      <c r="F4922" s="155"/>
      <c r="G4922" s="155"/>
      <c r="H4922" s="155"/>
      <c r="I4922" s="155"/>
      <c r="J4922" s="155"/>
      <c r="K4922" s="155"/>
      <c r="L4922" s="155"/>
      <c r="M4922" s="155"/>
      <c r="N4922" s="155"/>
      <c r="O4922" s="155"/>
      <c r="P4922" s="155"/>
      <c r="Q4922" s="155"/>
      <c r="R4922" s="155"/>
      <c r="S4922" s="155"/>
      <c r="T4922" s="155"/>
      <c r="U4922" s="155"/>
      <c r="V4922" s="155"/>
      <c r="W4922" s="155"/>
      <c r="X4922" s="155"/>
      <c r="Y4922" s="155"/>
      <c r="Z4922" s="155"/>
      <c r="AA4922" s="155"/>
      <c r="AB4922" s="155"/>
      <c r="AC4922" s="155"/>
      <c r="AD4922" s="155"/>
      <c r="AE4922" s="155"/>
      <c r="AF4922" s="155"/>
      <c r="AG4922" s="155"/>
    </row>
    <row r="4923" spans="1:33" x14ac:dyDescent="0.3">
      <c r="A4923" s="155"/>
      <c r="B4923" s="155"/>
      <c r="C4923" s="155"/>
      <c r="D4923" s="155"/>
      <c r="E4923" s="155"/>
      <c r="F4923" s="155"/>
      <c r="G4923" s="155"/>
      <c r="H4923" s="155"/>
      <c r="I4923" s="155"/>
      <c r="J4923" s="155"/>
      <c r="K4923" s="155"/>
      <c r="L4923" s="155"/>
      <c r="M4923" s="155"/>
      <c r="N4923" s="155"/>
      <c r="O4923" s="155"/>
      <c r="P4923" s="155"/>
      <c r="Q4923" s="155"/>
      <c r="R4923" s="155"/>
      <c r="S4923" s="155"/>
      <c r="T4923" s="155"/>
      <c r="U4923" s="155"/>
      <c r="V4923" s="155"/>
      <c r="W4923" s="155"/>
      <c r="X4923" s="155"/>
      <c r="Y4923" s="155"/>
      <c r="Z4923" s="155"/>
      <c r="AA4923" s="155"/>
      <c r="AB4923" s="155"/>
      <c r="AC4923" s="155"/>
      <c r="AD4923" s="155"/>
      <c r="AE4923" s="155"/>
      <c r="AF4923" s="155"/>
      <c r="AG4923" s="155"/>
    </row>
    <row r="4924" spans="1:33" x14ac:dyDescent="0.3">
      <c r="A4924" s="155"/>
      <c r="B4924" s="155"/>
      <c r="C4924" s="155"/>
      <c r="D4924" s="155"/>
      <c r="E4924" s="155"/>
      <c r="F4924" s="155"/>
      <c r="G4924" s="155"/>
      <c r="H4924" s="155"/>
      <c r="I4924" s="155"/>
      <c r="J4924" s="155"/>
      <c r="K4924" s="155"/>
      <c r="L4924" s="155"/>
      <c r="M4924" s="155"/>
      <c r="N4924" s="155"/>
      <c r="O4924" s="155"/>
      <c r="P4924" s="155"/>
      <c r="Q4924" s="155"/>
      <c r="R4924" s="155"/>
      <c r="S4924" s="155"/>
      <c r="T4924" s="155"/>
      <c r="U4924" s="155"/>
      <c r="V4924" s="155"/>
      <c r="W4924" s="155"/>
      <c r="X4924" s="155"/>
      <c r="Y4924" s="155"/>
      <c r="Z4924" s="155"/>
      <c r="AA4924" s="155"/>
      <c r="AB4924" s="155"/>
      <c r="AC4924" s="155"/>
      <c r="AD4924" s="155"/>
      <c r="AE4924" s="155"/>
      <c r="AF4924" s="155"/>
      <c r="AG4924" s="155"/>
    </row>
    <row r="4925" spans="1:33" x14ac:dyDescent="0.3">
      <c r="A4925" s="155"/>
      <c r="B4925" s="155"/>
      <c r="C4925" s="155"/>
      <c r="D4925" s="155"/>
      <c r="E4925" s="155"/>
      <c r="F4925" s="155"/>
      <c r="G4925" s="155"/>
      <c r="H4925" s="155"/>
      <c r="I4925" s="155"/>
      <c r="J4925" s="155"/>
      <c r="K4925" s="155"/>
      <c r="L4925" s="155"/>
      <c r="M4925" s="155"/>
      <c r="N4925" s="155"/>
      <c r="O4925" s="155"/>
      <c r="P4925" s="155"/>
      <c r="Q4925" s="155"/>
      <c r="R4925" s="155"/>
      <c r="S4925" s="155"/>
      <c r="T4925" s="155"/>
      <c r="U4925" s="155"/>
      <c r="V4925" s="155"/>
      <c r="W4925" s="155"/>
      <c r="X4925" s="155"/>
      <c r="Y4925" s="155"/>
      <c r="Z4925" s="155"/>
      <c r="AA4925" s="155"/>
      <c r="AB4925" s="155"/>
      <c r="AC4925" s="155"/>
      <c r="AD4925" s="155"/>
      <c r="AE4925" s="155"/>
      <c r="AF4925" s="155"/>
      <c r="AG4925" s="155"/>
    </row>
    <row r="4926" spans="1:33" x14ac:dyDescent="0.3">
      <c r="A4926" s="155"/>
      <c r="B4926" s="155"/>
      <c r="C4926" s="155"/>
      <c r="D4926" s="155"/>
      <c r="E4926" s="155"/>
      <c r="F4926" s="155"/>
      <c r="G4926" s="155"/>
      <c r="H4926" s="155"/>
      <c r="I4926" s="155"/>
      <c r="J4926" s="155"/>
      <c r="K4926" s="155"/>
      <c r="L4926" s="155"/>
      <c r="M4926" s="155"/>
      <c r="N4926" s="155"/>
      <c r="O4926" s="155"/>
      <c r="P4926" s="155"/>
      <c r="Q4926" s="155"/>
      <c r="R4926" s="155"/>
      <c r="S4926" s="155"/>
      <c r="T4926" s="155"/>
      <c r="U4926" s="155"/>
      <c r="V4926" s="155"/>
      <c r="W4926" s="155"/>
      <c r="X4926" s="155"/>
      <c r="Y4926" s="155"/>
      <c r="Z4926" s="155"/>
      <c r="AA4926" s="155"/>
      <c r="AB4926" s="155"/>
      <c r="AC4926" s="155"/>
      <c r="AD4926" s="155"/>
      <c r="AE4926" s="155"/>
      <c r="AF4926" s="155"/>
      <c r="AG4926" s="155"/>
    </row>
    <row r="4927" spans="1:33" x14ac:dyDescent="0.3">
      <c r="A4927" s="155"/>
      <c r="B4927" s="155"/>
      <c r="C4927" s="155"/>
      <c r="D4927" s="155"/>
      <c r="E4927" s="155"/>
      <c r="F4927" s="155"/>
      <c r="G4927" s="155"/>
      <c r="H4927" s="155"/>
      <c r="I4927" s="155"/>
      <c r="J4927" s="155"/>
      <c r="K4927" s="155"/>
      <c r="L4927" s="155"/>
      <c r="M4927" s="155"/>
      <c r="N4927" s="155"/>
      <c r="O4927" s="155"/>
      <c r="P4927" s="155"/>
      <c r="Q4927" s="155"/>
      <c r="R4927" s="155"/>
      <c r="S4927" s="155"/>
      <c r="T4927" s="155"/>
      <c r="U4927" s="155"/>
      <c r="V4927" s="155"/>
      <c r="W4927" s="155"/>
      <c r="X4927" s="155"/>
      <c r="Y4927" s="155"/>
      <c r="Z4927" s="155"/>
      <c r="AA4927" s="155"/>
      <c r="AB4927" s="155"/>
      <c r="AC4927" s="155"/>
      <c r="AD4927" s="155"/>
      <c r="AE4927" s="155"/>
      <c r="AF4927" s="155"/>
      <c r="AG4927" s="155"/>
    </row>
    <row r="4928" spans="1:33" x14ac:dyDescent="0.3">
      <c r="A4928" s="155"/>
      <c r="B4928" s="155"/>
      <c r="C4928" s="155"/>
      <c r="D4928" s="155"/>
      <c r="E4928" s="155"/>
      <c r="F4928" s="155"/>
      <c r="G4928" s="155"/>
      <c r="H4928" s="155"/>
      <c r="I4928" s="155"/>
      <c r="J4928" s="155"/>
      <c r="K4928" s="155"/>
      <c r="L4928" s="155"/>
      <c r="M4928" s="155"/>
      <c r="N4928" s="155"/>
      <c r="O4928" s="155"/>
      <c r="P4928" s="155"/>
      <c r="Q4928" s="155"/>
      <c r="R4928" s="155"/>
      <c r="S4928" s="155"/>
      <c r="T4928" s="155"/>
      <c r="U4928" s="155"/>
      <c r="V4928" s="155"/>
      <c r="W4928" s="155"/>
      <c r="X4928" s="155"/>
      <c r="Y4928" s="155"/>
      <c r="Z4928" s="155"/>
      <c r="AA4928" s="155"/>
      <c r="AB4928" s="155"/>
      <c r="AC4928" s="155"/>
      <c r="AD4928" s="155"/>
      <c r="AE4928" s="155"/>
      <c r="AF4928" s="155"/>
      <c r="AG4928" s="155"/>
    </row>
    <row r="4929" spans="1:33" x14ac:dyDescent="0.3">
      <c r="A4929" s="155"/>
      <c r="B4929" s="155"/>
      <c r="C4929" s="155"/>
      <c r="D4929" s="155"/>
      <c r="E4929" s="155"/>
      <c r="F4929" s="155"/>
      <c r="G4929" s="155"/>
      <c r="H4929" s="155"/>
      <c r="I4929" s="155"/>
      <c r="J4929" s="155"/>
      <c r="K4929" s="155"/>
      <c r="L4929" s="155"/>
      <c r="M4929" s="155"/>
      <c r="N4929" s="155"/>
      <c r="O4929" s="155"/>
      <c r="P4929" s="155"/>
      <c r="Q4929" s="155"/>
      <c r="R4929" s="155"/>
      <c r="S4929" s="155"/>
      <c r="T4929" s="155"/>
      <c r="U4929" s="155"/>
      <c r="V4929" s="155"/>
      <c r="W4929" s="155"/>
      <c r="X4929" s="155"/>
      <c r="Y4929" s="155"/>
      <c r="Z4929" s="155"/>
      <c r="AA4929" s="155"/>
      <c r="AB4929" s="155"/>
      <c r="AC4929" s="155"/>
      <c r="AD4929" s="155"/>
      <c r="AE4929" s="155"/>
      <c r="AF4929" s="155"/>
      <c r="AG4929" s="155"/>
    </row>
    <row r="4930" spans="1:33" x14ac:dyDescent="0.3">
      <c r="A4930" s="155"/>
      <c r="B4930" s="155"/>
      <c r="C4930" s="155"/>
      <c r="D4930" s="155"/>
      <c r="E4930" s="155"/>
      <c r="F4930" s="155"/>
      <c r="G4930" s="155"/>
      <c r="H4930" s="155"/>
      <c r="I4930" s="155"/>
      <c r="J4930" s="155"/>
      <c r="K4930" s="155"/>
      <c r="L4930" s="155"/>
      <c r="M4930" s="155"/>
      <c r="N4930" s="155"/>
      <c r="O4930" s="155"/>
      <c r="P4930" s="155"/>
      <c r="Q4930" s="155"/>
      <c r="R4930" s="155"/>
      <c r="S4930" s="155"/>
      <c r="T4930" s="155"/>
      <c r="U4930" s="155"/>
      <c r="V4930" s="155"/>
      <c r="W4930" s="155"/>
      <c r="X4930" s="155"/>
      <c r="Y4930" s="155"/>
      <c r="Z4930" s="155"/>
      <c r="AA4930" s="155"/>
      <c r="AB4930" s="155"/>
      <c r="AC4930" s="155"/>
      <c r="AD4930" s="155"/>
      <c r="AE4930" s="155"/>
      <c r="AF4930" s="155"/>
      <c r="AG4930" s="155"/>
    </row>
    <row r="4931" spans="1:33" x14ac:dyDescent="0.3">
      <c r="A4931" s="155"/>
      <c r="B4931" s="155"/>
      <c r="C4931" s="155"/>
      <c r="D4931" s="155"/>
      <c r="E4931" s="155"/>
      <c r="F4931" s="155"/>
      <c r="G4931" s="155"/>
      <c r="H4931" s="155"/>
      <c r="I4931" s="155"/>
      <c r="J4931" s="155"/>
      <c r="K4931" s="155"/>
      <c r="L4931" s="155"/>
      <c r="M4931" s="155"/>
      <c r="N4931" s="155"/>
      <c r="O4931" s="155"/>
      <c r="P4931" s="155"/>
      <c r="Q4931" s="155"/>
      <c r="R4931" s="155"/>
      <c r="S4931" s="155"/>
      <c r="T4931" s="155"/>
      <c r="U4931" s="155"/>
      <c r="V4931" s="155"/>
      <c r="W4931" s="155"/>
      <c r="X4931" s="155"/>
      <c r="Y4931" s="155"/>
      <c r="Z4931" s="155"/>
      <c r="AA4931" s="155"/>
      <c r="AB4931" s="155"/>
      <c r="AC4931" s="155"/>
      <c r="AD4931" s="155"/>
      <c r="AE4931" s="155"/>
      <c r="AF4931" s="155"/>
      <c r="AG4931" s="155"/>
    </row>
    <row r="4932" spans="1:33" x14ac:dyDescent="0.3">
      <c r="A4932" s="155"/>
      <c r="B4932" s="155"/>
      <c r="C4932" s="155"/>
      <c r="D4932" s="155"/>
      <c r="E4932" s="155"/>
      <c r="F4932" s="155"/>
      <c r="G4932" s="155"/>
      <c r="H4932" s="155"/>
      <c r="I4932" s="155"/>
      <c r="J4932" s="155"/>
      <c r="K4932" s="155"/>
      <c r="L4932" s="155"/>
      <c r="M4932" s="155"/>
      <c r="N4932" s="155"/>
      <c r="O4932" s="155"/>
      <c r="P4932" s="155"/>
      <c r="Q4932" s="155"/>
      <c r="R4932" s="155"/>
      <c r="S4932" s="155"/>
      <c r="T4932" s="155"/>
      <c r="U4932" s="155"/>
      <c r="V4932" s="155"/>
      <c r="W4932" s="155"/>
      <c r="X4932" s="155"/>
      <c r="Y4932" s="155"/>
      <c r="Z4932" s="155"/>
      <c r="AA4932" s="155"/>
      <c r="AB4932" s="155"/>
      <c r="AC4932" s="155"/>
      <c r="AD4932" s="155"/>
      <c r="AE4932" s="155"/>
      <c r="AF4932" s="155"/>
      <c r="AG4932" s="155"/>
    </row>
    <row r="4933" spans="1:33" x14ac:dyDescent="0.3">
      <c r="A4933" s="155"/>
      <c r="B4933" s="155"/>
      <c r="C4933" s="155"/>
      <c r="D4933" s="155"/>
      <c r="E4933" s="155"/>
      <c r="F4933" s="155"/>
      <c r="G4933" s="155"/>
      <c r="H4933" s="155"/>
      <c r="I4933" s="155"/>
      <c r="J4933" s="155"/>
      <c r="K4933" s="155"/>
      <c r="L4933" s="155"/>
      <c r="M4933" s="155"/>
      <c r="N4933" s="155"/>
      <c r="O4933" s="155"/>
      <c r="P4933" s="155"/>
      <c r="Q4933" s="155"/>
      <c r="R4933" s="155"/>
      <c r="S4933" s="155"/>
      <c r="T4933" s="155"/>
      <c r="U4933" s="155"/>
      <c r="V4933" s="155"/>
      <c r="W4933" s="155"/>
      <c r="X4933" s="155"/>
      <c r="Y4933" s="155"/>
      <c r="Z4933" s="155"/>
      <c r="AA4933" s="155"/>
      <c r="AB4933" s="155"/>
      <c r="AC4933" s="155"/>
      <c r="AD4933" s="155"/>
      <c r="AE4933" s="155"/>
      <c r="AF4933" s="155"/>
      <c r="AG4933" s="155"/>
    </row>
    <row r="4934" spans="1:33" x14ac:dyDescent="0.3">
      <c r="A4934" s="155"/>
      <c r="B4934" s="155"/>
      <c r="C4934" s="155"/>
      <c r="D4934" s="155"/>
      <c r="E4934" s="155"/>
      <c r="F4934" s="155"/>
      <c r="G4934" s="155"/>
      <c r="H4934" s="155"/>
      <c r="I4934" s="155"/>
      <c r="J4934" s="155"/>
      <c r="K4934" s="155"/>
      <c r="L4934" s="155"/>
      <c r="M4934" s="155"/>
      <c r="N4934" s="155"/>
      <c r="O4934" s="155"/>
      <c r="P4934" s="155"/>
      <c r="Q4934" s="155"/>
      <c r="R4934" s="155"/>
      <c r="S4934" s="155"/>
      <c r="T4934" s="155"/>
      <c r="U4934" s="155"/>
      <c r="V4934" s="155"/>
      <c r="W4934" s="155"/>
      <c r="X4934" s="155"/>
      <c r="Y4934" s="155"/>
      <c r="Z4934" s="155"/>
      <c r="AA4934" s="155"/>
      <c r="AB4934" s="155"/>
      <c r="AC4934" s="155"/>
      <c r="AD4934" s="155"/>
      <c r="AE4934" s="155"/>
      <c r="AF4934" s="155"/>
      <c r="AG4934" s="155"/>
    </row>
    <row r="4935" spans="1:33" x14ac:dyDescent="0.3">
      <c r="A4935" s="155"/>
      <c r="B4935" s="155"/>
      <c r="C4935" s="155"/>
      <c r="D4935" s="155"/>
      <c r="E4935" s="155"/>
      <c r="F4935" s="155"/>
      <c r="G4935" s="155"/>
      <c r="H4935" s="155"/>
      <c r="I4935" s="155"/>
      <c r="J4935" s="155"/>
      <c r="K4935" s="155"/>
      <c r="L4935" s="155"/>
      <c r="M4935" s="155"/>
      <c r="N4935" s="155"/>
      <c r="O4935" s="155"/>
      <c r="P4935" s="155"/>
      <c r="Q4935" s="155"/>
      <c r="R4935" s="155"/>
      <c r="S4935" s="155"/>
      <c r="T4935" s="155"/>
      <c r="U4935" s="155"/>
      <c r="V4935" s="155"/>
      <c r="W4935" s="155"/>
      <c r="X4935" s="155"/>
      <c r="Y4935" s="155"/>
      <c r="Z4935" s="155"/>
      <c r="AA4935" s="155"/>
      <c r="AB4935" s="155"/>
      <c r="AC4935" s="155"/>
      <c r="AD4935" s="155"/>
      <c r="AE4935" s="155"/>
      <c r="AF4935" s="155"/>
      <c r="AG4935" s="155"/>
    </row>
    <row r="4936" spans="1:33" x14ac:dyDescent="0.3">
      <c r="A4936" s="155"/>
      <c r="B4936" s="155"/>
      <c r="C4936" s="155"/>
      <c r="D4936" s="155"/>
      <c r="E4936" s="155"/>
      <c r="F4936" s="155"/>
      <c r="G4936" s="155"/>
      <c r="H4936" s="155"/>
      <c r="I4936" s="155"/>
      <c r="J4936" s="155"/>
      <c r="K4936" s="155"/>
      <c r="L4936" s="155"/>
      <c r="M4936" s="155"/>
      <c r="N4936" s="155"/>
      <c r="O4936" s="155"/>
      <c r="P4936" s="155"/>
      <c r="Q4936" s="155"/>
      <c r="R4936" s="155"/>
      <c r="S4936" s="155"/>
      <c r="T4936" s="155"/>
      <c r="U4936" s="155"/>
      <c r="V4936" s="155"/>
      <c r="W4936" s="155"/>
      <c r="X4936" s="155"/>
      <c r="Y4936" s="155"/>
      <c r="Z4936" s="155"/>
      <c r="AA4936" s="155"/>
      <c r="AB4936" s="155"/>
      <c r="AC4936" s="155"/>
      <c r="AD4936" s="155"/>
      <c r="AE4936" s="155"/>
      <c r="AF4936" s="155"/>
      <c r="AG4936" s="155"/>
    </row>
    <row r="4937" spans="1:33" x14ac:dyDescent="0.3">
      <c r="A4937" s="155"/>
      <c r="B4937" s="155"/>
      <c r="C4937" s="155"/>
      <c r="D4937" s="155"/>
      <c r="E4937" s="155"/>
      <c r="F4937" s="155"/>
      <c r="G4937" s="155"/>
      <c r="H4937" s="155"/>
      <c r="I4937" s="155"/>
      <c r="J4937" s="155"/>
      <c r="K4937" s="155"/>
      <c r="L4937" s="155"/>
      <c r="M4937" s="155"/>
      <c r="N4937" s="155"/>
      <c r="O4937" s="155"/>
      <c r="P4937" s="155"/>
      <c r="Q4937" s="155"/>
      <c r="R4937" s="155"/>
      <c r="S4937" s="155"/>
      <c r="T4937" s="155"/>
      <c r="U4937" s="155"/>
      <c r="V4937" s="155"/>
      <c r="W4937" s="155"/>
      <c r="X4937" s="155"/>
      <c r="Y4937" s="155"/>
      <c r="Z4937" s="155"/>
      <c r="AA4937" s="155"/>
      <c r="AB4937" s="155"/>
      <c r="AC4937" s="155"/>
      <c r="AD4937" s="155"/>
      <c r="AE4937" s="155"/>
      <c r="AF4937" s="155"/>
      <c r="AG4937" s="155"/>
    </row>
    <row r="4938" spans="1:33" x14ac:dyDescent="0.3">
      <c r="A4938" s="155"/>
      <c r="B4938" s="155"/>
      <c r="C4938" s="155"/>
      <c r="D4938" s="155"/>
      <c r="E4938" s="155"/>
      <c r="F4938" s="155"/>
      <c r="G4938" s="155"/>
      <c r="H4938" s="155"/>
      <c r="I4938" s="155"/>
      <c r="J4938" s="155"/>
      <c r="K4938" s="155"/>
      <c r="L4938" s="155"/>
      <c r="M4938" s="155"/>
      <c r="N4938" s="155"/>
      <c r="O4938" s="155"/>
      <c r="P4938" s="155"/>
      <c r="Q4938" s="155"/>
      <c r="R4938" s="155"/>
      <c r="S4938" s="155"/>
      <c r="T4938" s="155"/>
      <c r="U4938" s="155"/>
      <c r="V4938" s="155"/>
      <c r="W4938" s="155"/>
      <c r="X4938" s="155"/>
      <c r="Y4938" s="155"/>
      <c r="Z4938" s="155"/>
      <c r="AA4938" s="155"/>
      <c r="AB4938" s="155"/>
      <c r="AC4938" s="155"/>
      <c r="AD4938" s="155"/>
      <c r="AE4938" s="155"/>
      <c r="AF4938" s="155"/>
      <c r="AG4938" s="155"/>
    </row>
    <row r="4939" spans="1:33" x14ac:dyDescent="0.3">
      <c r="A4939" s="155"/>
      <c r="B4939" s="155"/>
      <c r="C4939" s="155"/>
      <c r="D4939" s="155"/>
      <c r="E4939" s="155"/>
      <c r="F4939" s="155"/>
      <c r="G4939" s="155"/>
      <c r="H4939" s="155"/>
      <c r="I4939" s="155"/>
      <c r="J4939" s="155"/>
      <c r="K4939" s="155"/>
      <c r="L4939" s="155"/>
      <c r="M4939" s="155"/>
      <c r="N4939" s="155"/>
      <c r="O4939" s="155"/>
      <c r="P4939" s="155"/>
      <c r="Q4939" s="155"/>
      <c r="R4939" s="155"/>
      <c r="S4939" s="155"/>
      <c r="T4939" s="155"/>
      <c r="U4939" s="155"/>
      <c r="V4939" s="155"/>
      <c r="W4939" s="155"/>
      <c r="X4939" s="155"/>
      <c r="Y4939" s="155"/>
      <c r="Z4939" s="155"/>
      <c r="AA4939" s="155"/>
      <c r="AB4939" s="155"/>
      <c r="AC4939" s="155"/>
      <c r="AD4939" s="155"/>
      <c r="AE4939" s="155"/>
      <c r="AF4939" s="155"/>
      <c r="AG4939" s="155"/>
    </row>
    <row r="4940" spans="1:33" x14ac:dyDescent="0.3">
      <c r="A4940" s="155"/>
      <c r="B4940" s="155"/>
      <c r="C4940" s="155"/>
      <c r="D4940" s="155"/>
      <c r="E4940" s="155"/>
      <c r="F4940" s="155"/>
      <c r="G4940" s="155"/>
      <c r="H4940" s="155"/>
      <c r="I4940" s="155"/>
      <c r="J4940" s="155"/>
      <c r="K4940" s="155"/>
      <c r="L4940" s="155"/>
      <c r="M4940" s="155"/>
      <c r="N4940" s="155"/>
      <c r="O4940" s="155"/>
      <c r="P4940" s="155"/>
      <c r="Q4940" s="155"/>
      <c r="R4940" s="155"/>
      <c r="S4940" s="155"/>
      <c r="T4940" s="155"/>
      <c r="U4940" s="155"/>
      <c r="V4940" s="155"/>
      <c r="W4940" s="155"/>
      <c r="X4940" s="155"/>
      <c r="Y4940" s="155"/>
      <c r="Z4940" s="155"/>
      <c r="AA4940" s="155"/>
      <c r="AB4940" s="155"/>
      <c r="AC4940" s="155"/>
      <c r="AD4940" s="155"/>
      <c r="AE4940" s="155"/>
      <c r="AF4940" s="155"/>
      <c r="AG4940" s="155"/>
    </row>
    <row r="4941" spans="1:33" x14ac:dyDescent="0.3">
      <c r="A4941" s="155"/>
      <c r="B4941" s="155"/>
      <c r="C4941" s="155"/>
      <c r="D4941" s="155"/>
      <c r="E4941" s="155"/>
      <c r="F4941" s="155"/>
      <c r="G4941" s="155"/>
      <c r="H4941" s="155"/>
      <c r="I4941" s="155"/>
      <c r="J4941" s="155"/>
      <c r="K4941" s="155"/>
      <c r="L4941" s="155"/>
      <c r="M4941" s="155"/>
      <c r="N4941" s="155"/>
      <c r="O4941" s="155"/>
      <c r="P4941" s="155"/>
      <c r="Q4941" s="155"/>
      <c r="R4941" s="155"/>
      <c r="S4941" s="155"/>
      <c r="T4941" s="155"/>
      <c r="U4941" s="155"/>
      <c r="V4941" s="155"/>
      <c r="W4941" s="155"/>
      <c r="X4941" s="155"/>
      <c r="Y4941" s="155"/>
      <c r="Z4941" s="155"/>
      <c r="AA4941" s="155"/>
      <c r="AB4941" s="155"/>
      <c r="AC4941" s="155"/>
      <c r="AD4941" s="155"/>
      <c r="AE4941" s="155"/>
      <c r="AF4941" s="155"/>
      <c r="AG4941" s="155"/>
    </row>
    <row r="4942" spans="1:33" x14ac:dyDescent="0.3">
      <c r="A4942" s="155"/>
      <c r="B4942" s="155"/>
      <c r="C4942" s="155"/>
      <c r="D4942" s="155"/>
      <c r="E4942" s="155"/>
      <c r="F4942" s="155"/>
      <c r="G4942" s="155"/>
      <c r="H4942" s="155"/>
      <c r="I4942" s="155"/>
      <c r="J4942" s="155"/>
      <c r="K4942" s="155"/>
      <c r="L4942" s="155"/>
      <c r="M4942" s="155"/>
      <c r="N4942" s="155"/>
      <c r="O4942" s="155"/>
      <c r="P4942" s="155"/>
      <c r="Q4942" s="155"/>
      <c r="R4942" s="155"/>
      <c r="S4942" s="155"/>
      <c r="T4942" s="155"/>
      <c r="U4942" s="155"/>
      <c r="V4942" s="155"/>
      <c r="W4942" s="155"/>
      <c r="X4942" s="155"/>
      <c r="Y4942" s="155"/>
      <c r="Z4942" s="155"/>
      <c r="AA4942" s="155"/>
      <c r="AB4942" s="155"/>
      <c r="AC4942" s="155"/>
      <c r="AD4942" s="155"/>
      <c r="AE4942" s="155"/>
      <c r="AF4942" s="155"/>
      <c r="AG4942" s="155"/>
    </row>
    <row r="4943" spans="1:33" x14ac:dyDescent="0.3">
      <c r="A4943" s="155"/>
      <c r="B4943" s="155"/>
      <c r="C4943" s="155"/>
      <c r="D4943" s="155"/>
      <c r="E4943" s="155"/>
      <c r="F4943" s="155"/>
      <c r="G4943" s="155"/>
      <c r="H4943" s="155"/>
      <c r="I4943" s="155"/>
      <c r="J4943" s="155"/>
      <c r="K4943" s="155"/>
      <c r="L4943" s="155"/>
      <c r="M4943" s="155"/>
      <c r="N4943" s="155"/>
      <c r="O4943" s="155"/>
      <c r="P4943" s="155"/>
      <c r="Q4943" s="155"/>
      <c r="R4943" s="155"/>
      <c r="S4943" s="155"/>
      <c r="T4943" s="155"/>
      <c r="U4943" s="155"/>
      <c r="V4943" s="155"/>
      <c r="W4943" s="155"/>
      <c r="X4943" s="155"/>
      <c r="Y4943" s="155"/>
      <c r="Z4943" s="155"/>
      <c r="AA4943" s="155"/>
      <c r="AB4943" s="155"/>
      <c r="AC4943" s="155"/>
      <c r="AD4943" s="155"/>
      <c r="AE4943" s="155"/>
      <c r="AF4943" s="155"/>
      <c r="AG4943" s="155"/>
    </row>
    <row r="4944" spans="1:33" x14ac:dyDescent="0.3">
      <c r="A4944" s="155"/>
      <c r="B4944" s="155"/>
      <c r="C4944" s="155"/>
      <c r="D4944" s="155"/>
      <c r="E4944" s="155"/>
      <c r="F4944" s="155"/>
      <c r="G4944" s="155"/>
      <c r="H4944" s="155"/>
      <c r="I4944" s="155"/>
      <c r="J4944" s="155"/>
      <c r="K4944" s="155"/>
      <c r="L4944" s="155"/>
      <c r="M4944" s="155"/>
      <c r="N4944" s="155"/>
      <c r="O4944" s="155"/>
      <c r="P4944" s="155"/>
      <c r="Q4944" s="155"/>
      <c r="R4944" s="155"/>
      <c r="S4944" s="155"/>
      <c r="T4944" s="155"/>
      <c r="U4944" s="155"/>
      <c r="V4944" s="155"/>
      <c r="W4944" s="155"/>
      <c r="X4944" s="155"/>
      <c r="Y4944" s="155"/>
      <c r="Z4944" s="155"/>
      <c r="AA4944" s="155"/>
      <c r="AB4944" s="155"/>
      <c r="AC4944" s="155"/>
      <c r="AD4944" s="155"/>
      <c r="AE4944" s="155"/>
      <c r="AF4944" s="155"/>
      <c r="AG4944" s="155"/>
    </row>
    <row r="4945" spans="1:33" x14ac:dyDescent="0.3">
      <c r="A4945" s="155"/>
      <c r="B4945" s="155"/>
      <c r="C4945" s="155"/>
      <c r="D4945" s="155"/>
      <c r="E4945" s="155"/>
      <c r="F4945" s="155"/>
      <c r="G4945" s="155"/>
      <c r="H4945" s="155"/>
      <c r="I4945" s="155"/>
      <c r="J4945" s="155"/>
      <c r="K4945" s="155"/>
      <c r="L4945" s="155"/>
      <c r="M4945" s="155"/>
      <c r="N4945" s="155"/>
      <c r="O4945" s="155"/>
      <c r="P4945" s="155"/>
      <c r="Q4945" s="155"/>
      <c r="R4945" s="155"/>
      <c r="S4945" s="155"/>
      <c r="T4945" s="155"/>
      <c r="U4945" s="155"/>
      <c r="V4945" s="155"/>
      <c r="W4945" s="155"/>
      <c r="X4945" s="155"/>
      <c r="Y4945" s="155"/>
      <c r="Z4945" s="155"/>
      <c r="AA4945" s="155"/>
      <c r="AB4945" s="155"/>
      <c r="AC4945" s="155"/>
      <c r="AD4945" s="155"/>
      <c r="AE4945" s="155"/>
      <c r="AF4945" s="155"/>
      <c r="AG4945" s="155"/>
    </row>
    <row r="4946" spans="1:33" x14ac:dyDescent="0.3">
      <c r="A4946" s="155"/>
      <c r="B4946" s="155"/>
      <c r="C4946" s="155"/>
      <c r="D4946" s="155"/>
      <c r="E4946" s="155"/>
      <c r="F4946" s="155"/>
      <c r="G4946" s="155"/>
      <c r="H4946" s="155"/>
      <c r="I4946" s="155"/>
      <c r="J4946" s="155"/>
      <c r="K4946" s="155"/>
      <c r="L4946" s="155"/>
      <c r="M4946" s="155"/>
      <c r="N4946" s="155"/>
      <c r="O4946" s="155"/>
      <c r="P4946" s="155"/>
      <c r="Q4946" s="155"/>
      <c r="R4946" s="155"/>
      <c r="S4946" s="155"/>
      <c r="T4946" s="155"/>
      <c r="U4946" s="155"/>
      <c r="V4946" s="155"/>
      <c r="W4946" s="155"/>
      <c r="X4946" s="155"/>
      <c r="Y4946" s="155"/>
      <c r="Z4946" s="155"/>
      <c r="AA4946" s="155"/>
      <c r="AB4946" s="155"/>
      <c r="AC4946" s="155"/>
      <c r="AD4946" s="155"/>
      <c r="AE4946" s="155"/>
      <c r="AF4946" s="155"/>
      <c r="AG4946" s="155"/>
    </row>
    <row r="4947" spans="1:33" x14ac:dyDescent="0.3">
      <c r="A4947" s="155"/>
      <c r="B4947" s="155"/>
      <c r="C4947" s="155"/>
      <c r="D4947" s="155"/>
      <c r="E4947" s="155"/>
      <c r="F4947" s="155"/>
      <c r="G4947" s="155"/>
      <c r="H4947" s="155"/>
      <c r="I4947" s="155"/>
      <c r="J4947" s="155"/>
      <c r="K4947" s="155"/>
      <c r="L4947" s="155"/>
      <c r="M4947" s="155"/>
      <c r="N4947" s="155"/>
      <c r="O4947" s="155"/>
      <c r="P4947" s="155"/>
      <c r="Q4947" s="155"/>
      <c r="R4947" s="155"/>
      <c r="S4947" s="155"/>
      <c r="T4947" s="155"/>
      <c r="U4947" s="155"/>
      <c r="V4947" s="155"/>
      <c r="W4947" s="155"/>
      <c r="X4947" s="155"/>
      <c r="Y4947" s="155"/>
      <c r="Z4947" s="155"/>
      <c r="AA4947" s="155"/>
      <c r="AB4947" s="155"/>
      <c r="AC4947" s="155"/>
      <c r="AD4947" s="155"/>
      <c r="AE4947" s="155"/>
      <c r="AF4947" s="155"/>
      <c r="AG4947" s="155"/>
    </row>
    <row r="4948" spans="1:33" x14ac:dyDescent="0.3">
      <c r="A4948" s="155"/>
      <c r="B4948" s="155"/>
      <c r="C4948" s="155"/>
      <c r="D4948" s="155"/>
      <c r="E4948" s="155"/>
      <c r="F4948" s="155"/>
      <c r="G4948" s="155"/>
      <c r="H4948" s="155"/>
      <c r="I4948" s="155"/>
      <c r="J4948" s="155"/>
      <c r="K4948" s="155"/>
      <c r="L4948" s="155"/>
      <c r="M4948" s="155"/>
      <c r="N4948" s="155"/>
      <c r="O4948" s="155"/>
      <c r="P4948" s="155"/>
      <c r="Q4948" s="155"/>
      <c r="R4948" s="155"/>
      <c r="S4948" s="155"/>
      <c r="T4948" s="155"/>
      <c r="U4948" s="155"/>
      <c r="V4948" s="155"/>
      <c r="W4948" s="155"/>
      <c r="X4948" s="155"/>
      <c r="Y4948" s="155"/>
      <c r="Z4948" s="155"/>
      <c r="AA4948" s="155"/>
      <c r="AB4948" s="155"/>
      <c r="AC4948" s="155"/>
      <c r="AD4948" s="155"/>
      <c r="AE4948" s="155"/>
      <c r="AF4948" s="155"/>
      <c r="AG4948" s="155"/>
    </row>
    <row r="4949" spans="1:33" x14ac:dyDescent="0.3">
      <c r="A4949" s="155"/>
      <c r="B4949" s="155"/>
      <c r="C4949" s="155"/>
      <c r="D4949" s="155"/>
      <c r="E4949" s="155"/>
      <c r="F4949" s="155"/>
      <c r="G4949" s="155"/>
      <c r="H4949" s="155"/>
      <c r="I4949" s="155"/>
      <c r="J4949" s="155"/>
      <c r="K4949" s="155"/>
      <c r="L4949" s="155"/>
      <c r="M4949" s="155"/>
      <c r="N4949" s="155"/>
      <c r="O4949" s="155"/>
      <c r="P4949" s="155"/>
      <c r="Q4949" s="155"/>
      <c r="R4949" s="155"/>
      <c r="S4949" s="155"/>
      <c r="T4949" s="155"/>
      <c r="U4949" s="155"/>
      <c r="V4949" s="155"/>
      <c r="W4949" s="155"/>
      <c r="X4949" s="155"/>
      <c r="Y4949" s="155"/>
      <c r="Z4949" s="155"/>
      <c r="AA4949" s="155"/>
      <c r="AB4949" s="155"/>
      <c r="AC4949" s="155"/>
      <c r="AD4949" s="155"/>
      <c r="AE4949" s="155"/>
      <c r="AF4949" s="155"/>
      <c r="AG4949" s="155"/>
    </row>
    <row r="4950" spans="1:33" x14ac:dyDescent="0.3">
      <c r="A4950" s="155"/>
      <c r="B4950" s="155"/>
      <c r="C4950" s="155"/>
      <c r="D4950" s="155"/>
      <c r="E4950" s="155"/>
      <c r="F4950" s="155"/>
      <c r="G4950" s="155"/>
      <c r="H4950" s="155"/>
      <c r="I4950" s="155"/>
      <c r="J4950" s="155"/>
      <c r="K4950" s="155"/>
      <c r="L4950" s="155"/>
      <c r="M4950" s="155"/>
      <c r="N4950" s="155"/>
      <c r="O4950" s="155"/>
      <c r="P4950" s="155"/>
      <c r="Q4950" s="155"/>
      <c r="R4950" s="155"/>
      <c r="S4950" s="155"/>
      <c r="T4950" s="155"/>
      <c r="U4950" s="155"/>
      <c r="V4950" s="155"/>
      <c r="W4950" s="155"/>
      <c r="X4950" s="155"/>
      <c r="Y4950" s="155"/>
      <c r="Z4950" s="155"/>
      <c r="AA4950" s="155"/>
      <c r="AB4950" s="155"/>
      <c r="AC4950" s="155"/>
      <c r="AD4950" s="155"/>
      <c r="AE4950" s="155"/>
      <c r="AF4950" s="155"/>
      <c r="AG4950" s="155"/>
    </row>
    <row r="4951" spans="1:33" x14ac:dyDescent="0.3">
      <c r="A4951" s="155"/>
      <c r="B4951" s="155"/>
      <c r="C4951" s="155"/>
      <c r="D4951" s="155"/>
      <c r="E4951" s="155"/>
      <c r="F4951" s="155"/>
      <c r="G4951" s="155"/>
      <c r="H4951" s="155"/>
      <c r="I4951" s="155"/>
      <c r="J4951" s="155"/>
      <c r="K4951" s="155"/>
      <c r="L4951" s="155"/>
      <c r="M4951" s="155"/>
      <c r="N4951" s="155"/>
      <c r="O4951" s="155"/>
      <c r="P4951" s="155"/>
      <c r="Q4951" s="155"/>
      <c r="R4951" s="155"/>
      <c r="S4951" s="155"/>
      <c r="T4951" s="155"/>
      <c r="U4951" s="155"/>
      <c r="V4951" s="155"/>
      <c r="W4951" s="155"/>
      <c r="X4951" s="155"/>
      <c r="Y4951" s="155"/>
      <c r="Z4951" s="155"/>
      <c r="AA4951" s="155"/>
      <c r="AB4951" s="155"/>
      <c r="AC4951" s="155"/>
      <c r="AD4951" s="155"/>
      <c r="AE4951" s="155"/>
      <c r="AF4951" s="155"/>
      <c r="AG4951" s="155"/>
    </row>
    <row r="4952" spans="1:33" x14ac:dyDescent="0.3">
      <c r="A4952" s="155"/>
      <c r="B4952" s="155"/>
      <c r="C4952" s="155"/>
      <c r="D4952" s="155"/>
      <c r="E4952" s="155"/>
      <c r="F4952" s="155"/>
      <c r="G4952" s="155"/>
      <c r="H4952" s="155"/>
      <c r="I4952" s="155"/>
      <c r="J4952" s="155"/>
      <c r="K4952" s="155"/>
      <c r="L4952" s="155"/>
      <c r="M4952" s="155"/>
      <c r="N4952" s="155"/>
      <c r="O4952" s="155"/>
      <c r="P4952" s="155"/>
      <c r="Q4952" s="155"/>
      <c r="R4952" s="155"/>
      <c r="S4952" s="155"/>
      <c r="T4952" s="155"/>
      <c r="U4952" s="155"/>
      <c r="V4952" s="155"/>
      <c r="W4952" s="155"/>
      <c r="X4952" s="155"/>
      <c r="Y4952" s="155"/>
      <c r="Z4952" s="155"/>
      <c r="AA4952" s="155"/>
      <c r="AB4952" s="155"/>
      <c r="AC4952" s="155"/>
      <c r="AD4952" s="155"/>
      <c r="AE4952" s="155"/>
      <c r="AF4952" s="155"/>
      <c r="AG4952" s="155"/>
    </row>
    <row r="4953" spans="1:33" x14ac:dyDescent="0.3">
      <c r="A4953" s="155"/>
      <c r="B4953" s="155"/>
      <c r="C4953" s="155"/>
      <c r="D4953" s="155"/>
      <c r="E4953" s="155"/>
      <c r="F4953" s="155"/>
      <c r="G4953" s="155"/>
      <c r="H4953" s="155"/>
      <c r="I4953" s="155"/>
      <c r="J4953" s="155"/>
      <c r="K4953" s="155"/>
      <c r="L4953" s="155"/>
      <c r="M4953" s="155"/>
      <c r="N4953" s="155"/>
      <c r="O4953" s="155"/>
      <c r="P4953" s="155"/>
      <c r="Q4953" s="155"/>
      <c r="R4953" s="155"/>
      <c r="S4953" s="155"/>
      <c r="T4953" s="155"/>
      <c r="U4953" s="155"/>
      <c r="V4953" s="155"/>
      <c r="W4953" s="155"/>
      <c r="X4953" s="155"/>
      <c r="Y4953" s="155"/>
      <c r="Z4953" s="155"/>
      <c r="AA4953" s="155"/>
      <c r="AB4953" s="155"/>
      <c r="AC4953" s="155"/>
      <c r="AD4953" s="155"/>
      <c r="AE4953" s="155"/>
      <c r="AF4953" s="155"/>
      <c r="AG4953" s="155"/>
    </row>
    <row r="4954" spans="1:33" x14ac:dyDescent="0.3">
      <c r="A4954" s="155"/>
      <c r="B4954" s="155"/>
      <c r="C4954" s="155"/>
      <c r="D4954" s="155"/>
      <c r="E4954" s="155"/>
      <c r="F4954" s="155"/>
      <c r="G4954" s="155"/>
      <c r="H4954" s="155"/>
      <c r="I4954" s="155"/>
      <c r="J4954" s="155"/>
      <c r="K4954" s="155"/>
      <c r="L4954" s="155"/>
      <c r="M4954" s="155"/>
      <c r="N4954" s="155"/>
      <c r="O4954" s="155"/>
      <c r="P4954" s="155"/>
      <c r="Q4954" s="155"/>
      <c r="R4954" s="155"/>
      <c r="S4954" s="155"/>
      <c r="T4954" s="155"/>
      <c r="U4954" s="155"/>
      <c r="V4954" s="155"/>
      <c r="W4954" s="155"/>
      <c r="X4954" s="155"/>
      <c r="Y4954" s="155"/>
      <c r="Z4954" s="155"/>
      <c r="AA4954" s="155"/>
      <c r="AB4954" s="155"/>
      <c r="AC4954" s="155"/>
      <c r="AD4954" s="155"/>
      <c r="AE4954" s="155"/>
      <c r="AF4954" s="155"/>
      <c r="AG4954" s="155"/>
    </row>
    <row r="4955" spans="1:33" x14ac:dyDescent="0.3">
      <c r="A4955" s="155"/>
      <c r="B4955" s="155"/>
      <c r="C4955" s="155"/>
      <c r="D4955" s="155"/>
      <c r="E4955" s="155"/>
      <c r="F4955" s="155"/>
      <c r="G4955" s="155"/>
      <c r="H4955" s="155"/>
      <c r="I4955" s="155"/>
      <c r="J4955" s="155"/>
      <c r="K4955" s="155"/>
      <c r="L4955" s="155"/>
      <c r="M4955" s="155"/>
      <c r="N4955" s="155"/>
      <c r="O4955" s="155"/>
      <c r="P4955" s="155"/>
      <c r="Q4955" s="155"/>
      <c r="R4955" s="155"/>
      <c r="S4955" s="155"/>
      <c r="T4955" s="155"/>
      <c r="U4955" s="155"/>
      <c r="V4955" s="155"/>
      <c r="W4955" s="155"/>
      <c r="X4955" s="155"/>
      <c r="Y4955" s="155"/>
      <c r="Z4955" s="155"/>
      <c r="AA4955" s="155"/>
      <c r="AB4955" s="155"/>
      <c r="AC4955" s="155"/>
      <c r="AD4955" s="155"/>
      <c r="AE4955" s="155"/>
      <c r="AF4955" s="155"/>
      <c r="AG4955" s="155"/>
    </row>
    <row r="4956" spans="1:33" x14ac:dyDescent="0.3">
      <c r="A4956" s="155"/>
      <c r="B4956" s="155"/>
      <c r="C4956" s="155"/>
      <c r="D4956" s="155"/>
      <c r="E4956" s="155"/>
      <c r="F4956" s="155"/>
      <c r="G4956" s="155"/>
      <c r="H4956" s="155"/>
      <c r="I4956" s="155"/>
      <c r="J4956" s="155"/>
      <c r="K4956" s="155"/>
      <c r="L4956" s="155"/>
      <c r="M4956" s="155"/>
      <c r="N4956" s="155"/>
      <c r="O4956" s="155"/>
      <c r="P4956" s="155"/>
      <c r="Q4956" s="155"/>
      <c r="R4956" s="155"/>
      <c r="S4956" s="155"/>
      <c r="T4956" s="155"/>
      <c r="U4956" s="155"/>
      <c r="V4956" s="155"/>
      <c r="W4956" s="155"/>
      <c r="X4956" s="155"/>
      <c r="Y4956" s="155"/>
      <c r="Z4956" s="155"/>
      <c r="AA4956" s="155"/>
      <c r="AB4956" s="155"/>
      <c r="AC4956" s="155"/>
      <c r="AD4956" s="155"/>
      <c r="AE4956" s="155"/>
      <c r="AF4956" s="155"/>
      <c r="AG4956" s="155"/>
    </row>
    <row r="4957" spans="1:33" x14ac:dyDescent="0.3">
      <c r="A4957" s="155"/>
      <c r="B4957" s="155"/>
      <c r="C4957" s="155"/>
      <c r="D4957" s="155"/>
      <c r="E4957" s="155"/>
      <c r="F4957" s="155"/>
      <c r="G4957" s="155"/>
      <c r="H4957" s="155"/>
      <c r="I4957" s="155"/>
      <c r="J4957" s="155"/>
      <c r="K4957" s="155"/>
      <c r="L4957" s="155"/>
      <c r="M4957" s="155"/>
      <c r="N4957" s="155"/>
      <c r="O4957" s="155"/>
      <c r="P4957" s="155"/>
      <c r="Q4957" s="155"/>
      <c r="R4957" s="155"/>
      <c r="S4957" s="155"/>
      <c r="T4957" s="155"/>
      <c r="U4957" s="155"/>
      <c r="V4957" s="155"/>
      <c r="W4957" s="155"/>
      <c r="X4957" s="155"/>
      <c r="Y4957" s="155"/>
      <c r="Z4957" s="155"/>
      <c r="AA4957" s="155"/>
      <c r="AB4957" s="155"/>
      <c r="AC4957" s="155"/>
      <c r="AD4957" s="155"/>
      <c r="AE4957" s="155"/>
      <c r="AF4957" s="155"/>
      <c r="AG4957" s="155"/>
    </row>
    <row r="4958" spans="1:33" x14ac:dyDescent="0.3">
      <c r="A4958" s="155"/>
      <c r="B4958" s="155"/>
      <c r="C4958" s="155"/>
      <c r="D4958" s="155"/>
      <c r="E4958" s="155"/>
      <c r="F4958" s="155"/>
      <c r="G4958" s="155"/>
      <c r="H4958" s="155"/>
      <c r="I4958" s="155"/>
      <c r="J4958" s="155"/>
      <c r="K4958" s="155"/>
      <c r="L4958" s="155"/>
      <c r="M4958" s="155"/>
      <c r="N4958" s="155"/>
      <c r="O4958" s="155"/>
      <c r="P4958" s="155"/>
      <c r="Q4958" s="155"/>
      <c r="R4958" s="155"/>
      <c r="S4958" s="155"/>
      <c r="T4958" s="155"/>
      <c r="U4958" s="155"/>
      <c r="V4958" s="155"/>
      <c r="W4958" s="155"/>
      <c r="X4958" s="155"/>
      <c r="Y4958" s="155"/>
      <c r="Z4958" s="155"/>
      <c r="AA4958" s="155"/>
      <c r="AB4958" s="155"/>
      <c r="AC4958" s="155"/>
      <c r="AD4958" s="155"/>
      <c r="AE4958" s="155"/>
      <c r="AF4958" s="155"/>
      <c r="AG4958" s="155"/>
    </row>
    <row r="4959" spans="1:33" x14ac:dyDescent="0.3">
      <c r="A4959" s="155"/>
      <c r="B4959" s="155"/>
      <c r="C4959" s="155"/>
      <c r="D4959" s="155"/>
      <c r="E4959" s="155"/>
      <c r="F4959" s="155"/>
      <c r="G4959" s="155"/>
      <c r="H4959" s="155"/>
      <c r="I4959" s="155"/>
      <c r="J4959" s="155"/>
      <c r="K4959" s="155"/>
      <c r="L4959" s="155"/>
      <c r="M4959" s="155"/>
      <c r="N4959" s="155"/>
      <c r="O4959" s="155"/>
      <c r="P4959" s="155"/>
      <c r="Q4959" s="155"/>
      <c r="R4959" s="155"/>
      <c r="S4959" s="155"/>
      <c r="T4959" s="155"/>
      <c r="U4959" s="155"/>
      <c r="V4959" s="155"/>
      <c r="W4959" s="155"/>
      <c r="X4959" s="155"/>
      <c r="Y4959" s="155"/>
      <c r="Z4959" s="155"/>
      <c r="AA4959" s="155"/>
      <c r="AB4959" s="155"/>
      <c r="AC4959" s="155"/>
      <c r="AD4959" s="155"/>
      <c r="AE4959" s="155"/>
      <c r="AF4959" s="155"/>
      <c r="AG4959" s="155"/>
    </row>
    <row r="4960" spans="1:33" x14ac:dyDescent="0.3">
      <c r="A4960" s="155"/>
      <c r="B4960" s="155"/>
      <c r="C4960" s="155"/>
      <c r="D4960" s="155"/>
      <c r="E4960" s="155"/>
      <c r="F4960" s="155"/>
      <c r="G4960" s="155"/>
      <c r="H4960" s="155"/>
      <c r="I4960" s="155"/>
      <c r="J4960" s="155"/>
      <c r="K4960" s="155"/>
      <c r="L4960" s="155"/>
      <c r="M4960" s="155"/>
      <c r="N4960" s="155"/>
      <c r="O4960" s="155"/>
      <c r="P4960" s="155"/>
      <c r="Q4960" s="155"/>
      <c r="R4960" s="155"/>
      <c r="S4960" s="155"/>
      <c r="T4960" s="155"/>
      <c r="U4960" s="155"/>
      <c r="V4960" s="155"/>
      <c r="W4960" s="155"/>
      <c r="X4960" s="155"/>
      <c r="Y4960" s="155"/>
      <c r="Z4960" s="155"/>
      <c r="AA4960" s="155"/>
      <c r="AB4960" s="155"/>
      <c r="AC4960" s="155"/>
      <c r="AD4960" s="155"/>
      <c r="AE4960" s="155"/>
      <c r="AF4960" s="155"/>
      <c r="AG4960" s="155"/>
    </row>
    <row r="4961" spans="1:33" x14ac:dyDescent="0.3">
      <c r="A4961" s="155"/>
      <c r="B4961" s="155"/>
      <c r="C4961" s="155"/>
      <c r="D4961" s="155"/>
      <c r="E4961" s="155"/>
      <c r="F4961" s="155"/>
      <c r="G4961" s="155"/>
      <c r="H4961" s="155"/>
      <c r="I4961" s="155"/>
      <c r="J4961" s="155"/>
      <c r="K4961" s="155"/>
      <c r="L4961" s="155"/>
      <c r="M4961" s="155"/>
      <c r="N4961" s="155"/>
      <c r="O4961" s="155"/>
      <c r="P4961" s="155"/>
      <c r="Q4961" s="155"/>
      <c r="R4961" s="155"/>
      <c r="S4961" s="155"/>
      <c r="T4961" s="155"/>
      <c r="U4961" s="155"/>
      <c r="V4961" s="155"/>
      <c r="W4961" s="155"/>
      <c r="X4961" s="155"/>
      <c r="Y4961" s="155"/>
      <c r="Z4961" s="155"/>
      <c r="AA4961" s="155"/>
      <c r="AB4961" s="155"/>
      <c r="AC4961" s="155"/>
      <c r="AD4961" s="155"/>
      <c r="AE4961" s="155"/>
      <c r="AF4961" s="155"/>
      <c r="AG4961" s="155"/>
    </row>
    <row r="4962" spans="1:33" x14ac:dyDescent="0.3">
      <c r="A4962" s="155"/>
      <c r="B4962" s="155"/>
      <c r="C4962" s="155"/>
      <c r="D4962" s="155"/>
      <c r="E4962" s="155"/>
      <c r="F4962" s="155"/>
      <c r="G4962" s="155"/>
      <c r="H4962" s="155"/>
      <c r="I4962" s="155"/>
      <c r="J4962" s="155"/>
      <c r="K4962" s="155"/>
      <c r="L4962" s="155"/>
      <c r="M4962" s="155"/>
      <c r="N4962" s="155"/>
      <c r="O4962" s="155"/>
      <c r="P4962" s="155"/>
      <c r="Q4962" s="155"/>
      <c r="R4962" s="155"/>
      <c r="S4962" s="155"/>
      <c r="T4962" s="155"/>
      <c r="U4962" s="155"/>
      <c r="V4962" s="155"/>
      <c r="W4962" s="155"/>
      <c r="X4962" s="155"/>
      <c r="Y4962" s="155"/>
      <c r="Z4962" s="155"/>
      <c r="AA4962" s="155"/>
      <c r="AB4962" s="155"/>
      <c r="AC4962" s="155"/>
      <c r="AD4962" s="155"/>
      <c r="AE4962" s="155"/>
      <c r="AF4962" s="155"/>
      <c r="AG4962" s="155"/>
    </row>
    <row r="4963" spans="1:33" x14ac:dyDescent="0.3">
      <c r="A4963" s="155"/>
      <c r="B4963" s="155"/>
      <c r="C4963" s="155"/>
      <c r="D4963" s="155"/>
      <c r="E4963" s="155"/>
      <c r="F4963" s="155"/>
      <c r="G4963" s="155"/>
      <c r="H4963" s="155"/>
      <c r="I4963" s="155"/>
      <c r="J4963" s="155"/>
      <c r="K4963" s="155"/>
      <c r="L4963" s="155"/>
      <c r="M4963" s="155"/>
      <c r="N4963" s="155"/>
      <c r="O4963" s="155"/>
      <c r="P4963" s="155"/>
      <c r="Q4963" s="155"/>
      <c r="R4963" s="155"/>
      <c r="S4963" s="155"/>
      <c r="T4963" s="155"/>
      <c r="U4963" s="155"/>
      <c r="V4963" s="155"/>
      <c r="W4963" s="155"/>
      <c r="X4963" s="155"/>
      <c r="Y4963" s="155"/>
      <c r="Z4963" s="155"/>
      <c r="AA4963" s="155"/>
      <c r="AB4963" s="155"/>
      <c r="AC4963" s="155"/>
      <c r="AD4963" s="155"/>
      <c r="AE4963" s="155"/>
      <c r="AF4963" s="155"/>
      <c r="AG4963" s="155"/>
    </row>
    <row r="4964" spans="1:33" x14ac:dyDescent="0.3">
      <c r="A4964" s="155"/>
      <c r="B4964" s="155"/>
      <c r="C4964" s="155"/>
      <c r="D4964" s="155"/>
      <c r="E4964" s="155"/>
      <c r="F4964" s="155"/>
      <c r="G4964" s="155"/>
      <c r="H4964" s="155"/>
      <c r="I4964" s="155"/>
      <c r="J4964" s="155"/>
      <c r="K4964" s="155"/>
      <c r="L4964" s="155"/>
      <c r="M4964" s="155"/>
      <c r="N4964" s="155"/>
      <c r="O4964" s="155"/>
      <c r="P4964" s="155"/>
      <c r="Q4964" s="155"/>
      <c r="R4964" s="155"/>
      <c r="S4964" s="155"/>
      <c r="T4964" s="155"/>
      <c r="U4964" s="155"/>
      <c r="V4964" s="155"/>
      <c r="W4964" s="155"/>
      <c r="X4964" s="155"/>
      <c r="Y4964" s="155"/>
      <c r="Z4964" s="155"/>
      <c r="AA4964" s="155"/>
      <c r="AB4964" s="155"/>
      <c r="AC4964" s="155"/>
      <c r="AD4964" s="155"/>
      <c r="AE4964" s="155"/>
      <c r="AF4964" s="155"/>
      <c r="AG4964" s="155"/>
    </row>
    <row r="4965" spans="1:33" x14ac:dyDescent="0.3">
      <c r="A4965" s="155"/>
      <c r="B4965" s="155"/>
      <c r="C4965" s="155"/>
      <c r="D4965" s="155"/>
      <c r="E4965" s="155"/>
      <c r="F4965" s="155"/>
      <c r="G4965" s="155"/>
      <c r="H4965" s="155"/>
      <c r="I4965" s="155"/>
      <c r="J4965" s="155"/>
      <c r="K4965" s="155"/>
      <c r="L4965" s="155"/>
      <c r="M4965" s="155"/>
      <c r="N4965" s="155"/>
      <c r="O4965" s="155"/>
      <c r="P4965" s="155"/>
      <c r="Q4965" s="155"/>
      <c r="R4965" s="155"/>
      <c r="S4965" s="155"/>
      <c r="T4965" s="155"/>
      <c r="U4965" s="155"/>
      <c r="V4965" s="155"/>
      <c r="W4965" s="155"/>
      <c r="X4965" s="155"/>
      <c r="Y4965" s="155"/>
      <c r="Z4965" s="155"/>
      <c r="AA4965" s="155"/>
      <c r="AB4965" s="155"/>
      <c r="AC4965" s="155"/>
      <c r="AD4965" s="155"/>
      <c r="AE4965" s="155"/>
      <c r="AF4965" s="155"/>
      <c r="AG4965" s="155"/>
    </row>
    <row r="4966" spans="1:33" x14ac:dyDescent="0.3">
      <c r="A4966" s="155"/>
      <c r="B4966" s="155"/>
      <c r="C4966" s="155"/>
      <c r="D4966" s="155"/>
      <c r="E4966" s="155"/>
      <c r="F4966" s="155"/>
      <c r="G4966" s="155"/>
      <c r="H4966" s="155"/>
      <c r="I4966" s="155"/>
      <c r="J4966" s="155"/>
      <c r="K4966" s="155"/>
      <c r="L4966" s="155"/>
      <c r="M4966" s="155"/>
      <c r="N4966" s="155"/>
      <c r="O4966" s="155"/>
      <c r="P4966" s="155"/>
      <c r="Q4966" s="155"/>
      <c r="R4966" s="155"/>
      <c r="S4966" s="155"/>
      <c r="T4966" s="155"/>
      <c r="U4966" s="155"/>
      <c r="V4966" s="155"/>
      <c r="W4966" s="155"/>
      <c r="X4966" s="155"/>
      <c r="Y4966" s="155"/>
      <c r="Z4966" s="155"/>
      <c r="AA4966" s="155"/>
      <c r="AB4966" s="155"/>
      <c r="AC4966" s="155"/>
      <c r="AD4966" s="155"/>
      <c r="AE4966" s="155"/>
      <c r="AF4966" s="155"/>
      <c r="AG4966" s="155"/>
    </row>
    <row r="4967" spans="1:33" x14ac:dyDescent="0.3">
      <c r="A4967" s="155"/>
      <c r="B4967" s="155"/>
      <c r="C4967" s="155"/>
      <c r="D4967" s="155"/>
      <c r="E4967" s="155"/>
      <c r="F4967" s="155"/>
      <c r="G4967" s="155"/>
      <c r="H4967" s="155"/>
      <c r="I4967" s="155"/>
      <c r="J4967" s="155"/>
      <c r="K4967" s="155"/>
      <c r="L4967" s="155"/>
      <c r="M4967" s="155"/>
      <c r="N4967" s="155"/>
      <c r="O4967" s="155"/>
      <c r="P4967" s="155"/>
      <c r="Q4967" s="155"/>
      <c r="R4967" s="155"/>
      <c r="S4967" s="155"/>
      <c r="T4967" s="155"/>
      <c r="U4967" s="155"/>
      <c r="V4967" s="155"/>
      <c r="W4967" s="155"/>
      <c r="X4967" s="155"/>
      <c r="Y4967" s="155"/>
      <c r="Z4967" s="155"/>
      <c r="AA4967" s="155"/>
      <c r="AB4967" s="155"/>
      <c r="AC4967" s="155"/>
      <c r="AD4967" s="155"/>
      <c r="AE4967" s="155"/>
      <c r="AF4967" s="155"/>
      <c r="AG4967" s="155"/>
    </row>
    <row r="4968" spans="1:33" x14ac:dyDescent="0.3">
      <c r="A4968" s="155"/>
      <c r="B4968" s="155"/>
      <c r="C4968" s="155"/>
      <c r="D4968" s="155"/>
      <c r="E4968" s="155"/>
      <c r="F4968" s="155"/>
      <c r="G4968" s="155"/>
      <c r="H4968" s="155"/>
      <c r="I4968" s="155"/>
      <c r="J4968" s="155"/>
      <c r="K4968" s="155"/>
      <c r="L4968" s="155"/>
      <c r="M4968" s="155"/>
      <c r="N4968" s="155"/>
      <c r="O4968" s="155"/>
      <c r="P4968" s="155"/>
      <c r="Q4968" s="155"/>
      <c r="R4968" s="155"/>
      <c r="S4968" s="155"/>
      <c r="T4968" s="155"/>
      <c r="U4968" s="155"/>
      <c r="V4968" s="155"/>
      <c r="W4968" s="155"/>
      <c r="X4968" s="155"/>
      <c r="Y4968" s="155"/>
      <c r="Z4968" s="155"/>
      <c r="AA4968" s="155"/>
      <c r="AB4968" s="155"/>
      <c r="AC4968" s="155"/>
      <c r="AD4968" s="155"/>
      <c r="AE4968" s="155"/>
      <c r="AF4968" s="155"/>
      <c r="AG4968" s="155"/>
    </row>
    <row r="4969" spans="1:33" x14ac:dyDescent="0.3">
      <c r="A4969" s="155"/>
      <c r="B4969" s="155"/>
      <c r="C4969" s="155"/>
      <c r="D4969" s="155"/>
      <c r="E4969" s="155"/>
      <c r="F4969" s="155"/>
      <c r="G4969" s="155"/>
      <c r="H4969" s="155"/>
      <c r="I4969" s="155"/>
      <c r="J4969" s="155"/>
      <c r="K4969" s="155"/>
      <c r="L4969" s="155"/>
      <c r="M4969" s="155"/>
      <c r="N4969" s="155"/>
      <c r="O4969" s="155"/>
      <c r="P4969" s="155"/>
      <c r="Q4969" s="155"/>
      <c r="R4969" s="155"/>
      <c r="S4969" s="155"/>
      <c r="T4969" s="155"/>
      <c r="U4969" s="155"/>
      <c r="V4969" s="155"/>
      <c r="W4969" s="155"/>
      <c r="X4969" s="155"/>
      <c r="Y4969" s="155"/>
      <c r="Z4969" s="155"/>
      <c r="AA4969" s="155"/>
      <c r="AB4969" s="155"/>
      <c r="AC4969" s="155"/>
      <c r="AD4969" s="155"/>
      <c r="AE4969" s="155"/>
      <c r="AF4969" s="155"/>
      <c r="AG4969" s="155"/>
    </row>
    <row r="4970" spans="1:33" x14ac:dyDescent="0.3">
      <c r="A4970" s="155"/>
      <c r="B4970" s="155"/>
      <c r="C4970" s="155"/>
      <c r="D4970" s="155"/>
      <c r="E4970" s="155"/>
      <c r="F4970" s="155"/>
      <c r="G4970" s="155"/>
      <c r="H4970" s="155"/>
      <c r="I4970" s="155"/>
      <c r="J4970" s="155"/>
      <c r="K4970" s="155"/>
      <c r="L4970" s="155"/>
      <c r="M4970" s="155"/>
      <c r="N4970" s="155"/>
      <c r="O4970" s="155"/>
      <c r="P4970" s="155"/>
      <c r="Q4970" s="155"/>
      <c r="R4970" s="155"/>
      <c r="S4970" s="155"/>
      <c r="T4970" s="155"/>
      <c r="U4970" s="155"/>
      <c r="V4970" s="155"/>
      <c r="W4970" s="155"/>
      <c r="X4970" s="155"/>
      <c r="Y4970" s="155"/>
      <c r="Z4970" s="155"/>
      <c r="AA4970" s="155"/>
      <c r="AB4970" s="155"/>
      <c r="AC4970" s="155"/>
      <c r="AD4970" s="155"/>
      <c r="AE4970" s="155"/>
      <c r="AF4970" s="155"/>
      <c r="AG4970" s="155"/>
    </row>
    <row r="4971" spans="1:33" x14ac:dyDescent="0.3">
      <c r="A4971" s="155"/>
      <c r="B4971" s="155"/>
      <c r="C4971" s="155"/>
      <c r="D4971" s="155"/>
      <c r="E4971" s="155"/>
      <c r="F4971" s="155"/>
      <c r="G4971" s="155"/>
      <c r="H4971" s="155"/>
      <c r="I4971" s="155"/>
      <c r="J4971" s="155"/>
      <c r="K4971" s="155"/>
      <c r="L4971" s="155"/>
      <c r="M4971" s="155"/>
      <c r="N4971" s="155"/>
      <c r="O4971" s="155"/>
      <c r="P4971" s="155"/>
      <c r="Q4971" s="155"/>
      <c r="R4971" s="155"/>
      <c r="S4971" s="155"/>
      <c r="T4971" s="155"/>
      <c r="U4971" s="155"/>
      <c r="V4971" s="155"/>
      <c r="W4971" s="155"/>
      <c r="X4971" s="155"/>
      <c r="Y4971" s="155"/>
      <c r="Z4971" s="155"/>
      <c r="AA4971" s="155"/>
      <c r="AB4971" s="155"/>
      <c r="AC4971" s="155"/>
      <c r="AD4971" s="155"/>
      <c r="AE4971" s="155"/>
      <c r="AF4971" s="155"/>
      <c r="AG4971" s="155"/>
    </row>
    <row r="4972" spans="1:33" x14ac:dyDescent="0.3">
      <c r="A4972" s="155"/>
      <c r="B4972" s="155"/>
      <c r="C4972" s="155"/>
      <c r="D4972" s="155"/>
      <c r="E4972" s="155"/>
      <c r="F4972" s="155"/>
      <c r="G4972" s="155"/>
      <c r="H4972" s="155"/>
      <c r="I4972" s="155"/>
      <c r="J4972" s="155"/>
      <c r="K4972" s="155"/>
      <c r="L4972" s="155"/>
      <c r="M4972" s="155"/>
      <c r="N4972" s="155"/>
      <c r="O4972" s="155"/>
      <c r="P4972" s="155"/>
      <c r="Q4972" s="155"/>
      <c r="R4972" s="155"/>
      <c r="S4972" s="155"/>
      <c r="T4972" s="155"/>
      <c r="U4972" s="155"/>
      <c r="V4972" s="155"/>
      <c r="W4972" s="155"/>
      <c r="X4972" s="155"/>
      <c r="Y4972" s="155"/>
      <c r="Z4972" s="155"/>
      <c r="AA4972" s="155"/>
      <c r="AB4972" s="155"/>
      <c r="AC4972" s="155"/>
      <c r="AD4972" s="155"/>
      <c r="AE4972" s="155"/>
      <c r="AF4972" s="155"/>
      <c r="AG4972" s="155"/>
    </row>
    <row r="4973" spans="1:33" x14ac:dyDescent="0.3">
      <c r="A4973" s="155"/>
      <c r="B4973" s="155"/>
      <c r="C4973" s="155"/>
      <c r="D4973" s="155"/>
      <c r="E4973" s="155"/>
      <c r="F4973" s="155"/>
      <c r="G4973" s="155"/>
      <c r="H4973" s="155"/>
      <c r="I4973" s="155"/>
      <c r="J4973" s="155"/>
      <c r="K4973" s="155"/>
      <c r="L4973" s="155"/>
      <c r="M4973" s="155"/>
      <c r="N4973" s="155"/>
      <c r="O4973" s="155"/>
      <c r="P4973" s="155"/>
      <c r="Q4973" s="155"/>
      <c r="R4973" s="155"/>
      <c r="S4973" s="155"/>
      <c r="T4973" s="155"/>
      <c r="U4973" s="155"/>
      <c r="V4973" s="155"/>
      <c r="W4973" s="155"/>
      <c r="X4973" s="155"/>
      <c r="Y4973" s="155"/>
      <c r="Z4973" s="155"/>
      <c r="AA4973" s="155"/>
      <c r="AB4973" s="155"/>
      <c r="AC4973" s="155"/>
      <c r="AD4973" s="155"/>
      <c r="AE4973" s="155"/>
      <c r="AF4973" s="155"/>
      <c r="AG4973" s="155"/>
    </row>
    <row r="4974" spans="1:33" x14ac:dyDescent="0.3">
      <c r="A4974" s="155"/>
      <c r="B4974" s="155"/>
      <c r="C4974" s="155"/>
      <c r="D4974" s="155"/>
      <c r="E4974" s="155"/>
      <c r="F4974" s="155"/>
      <c r="G4974" s="155"/>
      <c r="H4974" s="155"/>
      <c r="I4974" s="155"/>
      <c r="J4974" s="155"/>
      <c r="K4974" s="155"/>
      <c r="L4974" s="155"/>
      <c r="M4974" s="155"/>
      <c r="N4974" s="155"/>
      <c r="O4974" s="155"/>
      <c r="P4974" s="155"/>
      <c r="Q4974" s="155"/>
      <c r="R4974" s="155"/>
      <c r="S4974" s="155"/>
      <c r="T4974" s="155"/>
      <c r="U4974" s="155"/>
      <c r="V4974" s="155"/>
      <c r="W4974" s="155"/>
      <c r="X4974" s="155"/>
      <c r="Y4974" s="155"/>
      <c r="Z4974" s="155"/>
      <c r="AA4974" s="155"/>
      <c r="AB4974" s="155"/>
      <c r="AC4974" s="155"/>
      <c r="AD4974" s="155"/>
      <c r="AE4974" s="155"/>
      <c r="AF4974" s="155"/>
      <c r="AG4974" s="155"/>
    </row>
    <row r="4975" spans="1:33" x14ac:dyDescent="0.3">
      <c r="A4975" s="155"/>
      <c r="B4975" s="155"/>
      <c r="C4975" s="155"/>
      <c r="D4975" s="155"/>
      <c r="E4975" s="155"/>
      <c r="F4975" s="155"/>
      <c r="G4975" s="155"/>
      <c r="H4975" s="155"/>
      <c r="I4975" s="155"/>
      <c r="J4975" s="155"/>
      <c r="K4975" s="155"/>
      <c r="L4975" s="155"/>
      <c r="M4975" s="155"/>
      <c r="N4975" s="155"/>
      <c r="O4975" s="155"/>
      <c r="P4975" s="155"/>
      <c r="Q4975" s="155"/>
      <c r="R4975" s="155"/>
      <c r="S4975" s="155"/>
      <c r="T4975" s="155"/>
      <c r="U4975" s="155"/>
      <c r="V4975" s="155"/>
      <c r="W4975" s="155"/>
      <c r="X4975" s="155"/>
      <c r="Y4975" s="155"/>
      <c r="Z4975" s="155"/>
      <c r="AA4975" s="155"/>
      <c r="AB4975" s="155"/>
      <c r="AC4975" s="155"/>
      <c r="AD4975" s="155"/>
      <c r="AE4975" s="155"/>
      <c r="AF4975" s="155"/>
      <c r="AG4975" s="155"/>
    </row>
    <row r="4976" spans="1:33" x14ac:dyDescent="0.3">
      <c r="A4976" s="155"/>
      <c r="B4976" s="155"/>
      <c r="C4976" s="155"/>
      <c r="D4976" s="155"/>
      <c r="E4976" s="155"/>
      <c r="F4976" s="155"/>
      <c r="G4976" s="155"/>
      <c r="H4976" s="155"/>
      <c r="I4976" s="155"/>
      <c r="J4976" s="155"/>
      <c r="K4976" s="155"/>
      <c r="L4976" s="155"/>
      <c r="M4976" s="155"/>
      <c r="N4976" s="155"/>
      <c r="O4976" s="155"/>
      <c r="P4976" s="155"/>
      <c r="Q4976" s="155"/>
      <c r="R4976" s="155"/>
      <c r="S4976" s="155"/>
      <c r="T4976" s="155"/>
      <c r="U4976" s="155"/>
      <c r="V4976" s="155"/>
      <c r="W4976" s="155"/>
      <c r="X4976" s="155"/>
      <c r="Y4976" s="155"/>
      <c r="Z4976" s="155"/>
      <c r="AA4976" s="155"/>
      <c r="AB4976" s="155"/>
      <c r="AC4976" s="155"/>
      <c r="AD4976" s="155"/>
      <c r="AE4976" s="155"/>
      <c r="AF4976" s="155"/>
      <c r="AG4976" s="155"/>
    </row>
    <row r="4977" spans="1:33" x14ac:dyDescent="0.3">
      <c r="A4977" s="155"/>
      <c r="B4977" s="155"/>
      <c r="C4977" s="155"/>
      <c r="D4977" s="155"/>
      <c r="E4977" s="155"/>
      <c r="F4977" s="155"/>
      <c r="G4977" s="155"/>
      <c r="H4977" s="155"/>
      <c r="I4977" s="155"/>
      <c r="J4977" s="155"/>
      <c r="K4977" s="155"/>
      <c r="L4977" s="155"/>
      <c r="M4977" s="155"/>
      <c r="N4977" s="155"/>
      <c r="O4977" s="155"/>
      <c r="P4977" s="155"/>
      <c r="Q4977" s="155"/>
      <c r="R4977" s="155"/>
      <c r="S4977" s="155"/>
      <c r="T4977" s="155"/>
      <c r="U4977" s="155"/>
      <c r="V4977" s="155"/>
      <c r="W4977" s="155"/>
      <c r="X4977" s="155"/>
      <c r="Y4977" s="155"/>
      <c r="Z4977" s="155"/>
      <c r="AA4977" s="155"/>
      <c r="AB4977" s="155"/>
      <c r="AC4977" s="155"/>
      <c r="AD4977" s="155"/>
      <c r="AE4977" s="155"/>
      <c r="AF4977" s="155"/>
      <c r="AG4977" s="155"/>
    </row>
    <row r="4978" spans="1:33" x14ac:dyDescent="0.3">
      <c r="A4978" s="155"/>
      <c r="B4978" s="155"/>
      <c r="C4978" s="155"/>
      <c r="D4978" s="155"/>
      <c r="E4978" s="155"/>
      <c r="F4978" s="155"/>
      <c r="G4978" s="155"/>
      <c r="H4978" s="155"/>
      <c r="I4978" s="155"/>
      <c r="J4978" s="155"/>
      <c r="K4978" s="155"/>
      <c r="L4978" s="155"/>
      <c r="M4978" s="155"/>
      <c r="N4978" s="155"/>
      <c r="O4978" s="155"/>
      <c r="P4978" s="155"/>
      <c r="Q4978" s="155"/>
      <c r="R4978" s="155"/>
      <c r="S4978" s="155"/>
      <c r="T4978" s="155"/>
      <c r="U4978" s="155"/>
      <c r="V4978" s="155"/>
      <c r="W4978" s="155"/>
      <c r="X4978" s="155"/>
      <c r="Y4978" s="155"/>
      <c r="Z4978" s="155"/>
      <c r="AA4978" s="155"/>
      <c r="AB4978" s="155"/>
      <c r="AC4978" s="155"/>
      <c r="AD4978" s="155"/>
      <c r="AE4978" s="155"/>
      <c r="AF4978" s="155"/>
      <c r="AG4978" s="155"/>
    </row>
    <row r="4979" spans="1:33" x14ac:dyDescent="0.3">
      <c r="A4979" s="155"/>
      <c r="B4979" s="155"/>
      <c r="C4979" s="155"/>
      <c r="D4979" s="155"/>
      <c r="E4979" s="155"/>
      <c r="F4979" s="155"/>
      <c r="G4979" s="155"/>
      <c r="H4979" s="155"/>
      <c r="I4979" s="155"/>
      <c r="J4979" s="155"/>
      <c r="K4979" s="155"/>
      <c r="L4979" s="155"/>
      <c r="M4979" s="155"/>
      <c r="N4979" s="155"/>
      <c r="O4979" s="155"/>
      <c r="P4979" s="155"/>
      <c r="Q4979" s="155"/>
      <c r="R4979" s="155"/>
      <c r="S4979" s="155"/>
      <c r="T4979" s="155"/>
      <c r="U4979" s="155"/>
      <c r="V4979" s="155"/>
      <c r="W4979" s="155"/>
      <c r="X4979" s="155"/>
      <c r="Y4979" s="155"/>
      <c r="Z4979" s="155"/>
      <c r="AA4979" s="155"/>
      <c r="AB4979" s="155"/>
      <c r="AC4979" s="155"/>
      <c r="AD4979" s="155"/>
      <c r="AE4979" s="155"/>
      <c r="AF4979" s="155"/>
      <c r="AG4979" s="155"/>
    </row>
    <row r="4980" spans="1:33" x14ac:dyDescent="0.3">
      <c r="A4980" s="155"/>
      <c r="B4980" s="155"/>
      <c r="C4980" s="155"/>
      <c r="D4980" s="155"/>
      <c r="E4980" s="155"/>
      <c r="F4980" s="155"/>
      <c r="G4980" s="155"/>
      <c r="H4980" s="155"/>
      <c r="I4980" s="155"/>
      <c r="J4980" s="155"/>
      <c r="K4980" s="155"/>
      <c r="L4980" s="155"/>
      <c r="M4980" s="155"/>
      <c r="N4980" s="155"/>
      <c r="O4980" s="155"/>
      <c r="P4980" s="155"/>
      <c r="Q4980" s="155"/>
      <c r="R4980" s="155"/>
      <c r="S4980" s="155"/>
      <c r="T4980" s="155"/>
      <c r="U4980" s="155"/>
      <c r="V4980" s="155"/>
      <c r="W4980" s="155"/>
      <c r="X4980" s="155"/>
      <c r="Y4980" s="155"/>
      <c r="Z4980" s="155"/>
      <c r="AA4980" s="155"/>
      <c r="AB4980" s="155"/>
      <c r="AC4980" s="155"/>
      <c r="AD4980" s="155"/>
      <c r="AE4980" s="155"/>
      <c r="AF4980" s="155"/>
      <c r="AG4980" s="155"/>
    </row>
    <row r="4981" spans="1:33" x14ac:dyDescent="0.3">
      <c r="A4981" s="155"/>
      <c r="B4981" s="155"/>
      <c r="C4981" s="155"/>
      <c r="D4981" s="155"/>
      <c r="E4981" s="155"/>
      <c r="F4981" s="155"/>
      <c r="G4981" s="155"/>
      <c r="H4981" s="155"/>
      <c r="I4981" s="155"/>
      <c r="J4981" s="155"/>
      <c r="K4981" s="155"/>
      <c r="L4981" s="155"/>
      <c r="M4981" s="155"/>
      <c r="N4981" s="155"/>
      <c r="O4981" s="155"/>
      <c r="P4981" s="155"/>
      <c r="Q4981" s="155"/>
      <c r="R4981" s="155"/>
      <c r="S4981" s="155"/>
      <c r="T4981" s="155"/>
      <c r="U4981" s="155"/>
      <c r="V4981" s="155"/>
      <c r="W4981" s="155"/>
      <c r="X4981" s="155"/>
      <c r="Y4981" s="155"/>
      <c r="Z4981" s="155"/>
      <c r="AA4981" s="155"/>
      <c r="AB4981" s="155"/>
      <c r="AC4981" s="155"/>
      <c r="AD4981" s="155"/>
      <c r="AE4981" s="155"/>
      <c r="AF4981" s="155"/>
      <c r="AG4981" s="155"/>
    </row>
    <row r="4982" spans="1:33" x14ac:dyDescent="0.3">
      <c r="A4982" s="155"/>
      <c r="B4982" s="155"/>
      <c r="C4982" s="155"/>
      <c r="D4982" s="155"/>
      <c r="E4982" s="155"/>
      <c r="F4982" s="155"/>
      <c r="G4982" s="155"/>
      <c r="H4982" s="155"/>
      <c r="I4982" s="155"/>
      <c r="J4982" s="155"/>
      <c r="K4982" s="155"/>
      <c r="L4982" s="155"/>
      <c r="M4982" s="155"/>
      <c r="N4982" s="155"/>
      <c r="O4982" s="155"/>
      <c r="P4982" s="155"/>
      <c r="Q4982" s="155"/>
      <c r="R4982" s="155"/>
      <c r="S4982" s="155"/>
      <c r="T4982" s="155"/>
      <c r="U4982" s="155"/>
      <c r="V4982" s="155"/>
      <c r="W4982" s="155"/>
      <c r="X4982" s="155"/>
      <c r="Y4982" s="155"/>
      <c r="Z4982" s="155"/>
      <c r="AA4982" s="155"/>
      <c r="AB4982" s="155"/>
      <c r="AC4982" s="155"/>
      <c r="AD4982" s="155"/>
      <c r="AE4982" s="155"/>
      <c r="AF4982" s="155"/>
      <c r="AG4982" s="155"/>
    </row>
    <row r="4983" spans="1:33" x14ac:dyDescent="0.3">
      <c r="A4983" s="155"/>
      <c r="B4983" s="155"/>
      <c r="C4983" s="155"/>
      <c r="D4983" s="155"/>
      <c r="E4983" s="155"/>
      <c r="F4983" s="155"/>
      <c r="G4983" s="155"/>
      <c r="H4983" s="155"/>
      <c r="I4983" s="155"/>
      <c r="J4983" s="155"/>
      <c r="K4983" s="155"/>
      <c r="L4983" s="155"/>
      <c r="M4983" s="155"/>
      <c r="N4983" s="155"/>
      <c r="O4983" s="155"/>
      <c r="P4983" s="155"/>
      <c r="Q4983" s="155"/>
      <c r="R4983" s="155"/>
      <c r="S4983" s="155"/>
      <c r="T4983" s="155"/>
      <c r="U4983" s="155"/>
      <c r="V4983" s="155"/>
      <c r="W4983" s="155"/>
      <c r="X4983" s="155"/>
      <c r="Y4983" s="155"/>
      <c r="Z4983" s="155"/>
      <c r="AA4983" s="155"/>
      <c r="AB4983" s="155"/>
      <c r="AC4983" s="155"/>
      <c r="AD4983" s="155"/>
      <c r="AE4983" s="155"/>
      <c r="AF4983" s="155"/>
      <c r="AG4983" s="155"/>
    </row>
    <row r="4984" spans="1:33" x14ac:dyDescent="0.3">
      <c r="A4984" s="155"/>
      <c r="B4984" s="155"/>
      <c r="C4984" s="155"/>
      <c r="D4984" s="155"/>
      <c r="E4984" s="155"/>
      <c r="F4984" s="155"/>
      <c r="G4984" s="155"/>
      <c r="H4984" s="155"/>
      <c r="I4984" s="155"/>
      <c r="J4984" s="155"/>
      <c r="K4984" s="155"/>
      <c r="L4984" s="155"/>
      <c r="M4984" s="155"/>
      <c r="N4984" s="155"/>
      <c r="O4984" s="155"/>
      <c r="P4984" s="155"/>
      <c r="Q4984" s="155"/>
      <c r="R4984" s="155"/>
      <c r="S4984" s="155"/>
      <c r="T4984" s="155"/>
      <c r="U4984" s="155"/>
      <c r="V4984" s="155"/>
      <c r="W4984" s="155"/>
      <c r="X4984" s="155"/>
      <c r="Y4984" s="155"/>
      <c r="Z4984" s="155"/>
      <c r="AA4984" s="155"/>
      <c r="AB4984" s="155"/>
      <c r="AC4984" s="155"/>
      <c r="AD4984" s="155"/>
      <c r="AE4984" s="155"/>
      <c r="AF4984" s="155"/>
      <c r="AG4984" s="155"/>
    </row>
    <row r="4985" spans="1:33" x14ac:dyDescent="0.3">
      <c r="A4985" s="155"/>
      <c r="B4985" s="155"/>
      <c r="C4985" s="155"/>
      <c r="D4985" s="155"/>
      <c r="E4985" s="155"/>
      <c r="F4985" s="155"/>
      <c r="G4985" s="155"/>
      <c r="H4985" s="155"/>
      <c r="I4985" s="155"/>
      <c r="J4985" s="155"/>
      <c r="K4985" s="155"/>
      <c r="L4985" s="155"/>
      <c r="M4985" s="155"/>
      <c r="N4985" s="155"/>
      <c r="O4985" s="155"/>
      <c r="P4985" s="155"/>
      <c r="Q4985" s="155"/>
      <c r="R4985" s="155"/>
      <c r="S4985" s="155"/>
      <c r="T4985" s="155"/>
      <c r="U4985" s="155"/>
      <c r="V4985" s="155"/>
      <c r="W4985" s="155"/>
      <c r="X4985" s="155"/>
      <c r="Y4985" s="155"/>
      <c r="Z4985" s="155"/>
      <c r="AA4985" s="155"/>
      <c r="AB4985" s="155"/>
      <c r="AC4985" s="155"/>
      <c r="AD4985" s="155"/>
      <c r="AE4985" s="155"/>
      <c r="AF4985" s="155"/>
      <c r="AG4985" s="155"/>
    </row>
    <row r="4986" spans="1:33" x14ac:dyDescent="0.3">
      <c r="A4986" s="155"/>
      <c r="B4986" s="155"/>
      <c r="C4986" s="155"/>
      <c r="D4986" s="155"/>
      <c r="E4986" s="155"/>
      <c r="F4986" s="155"/>
      <c r="G4986" s="155"/>
      <c r="H4986" s="155"/>
      <c r="I4986" s="155"/>
      <c r="J4986" s="155"/>
      <c r="K4986" s="155"/>
      <c r="L4986" s="155"/>
      <c r="M4986" s="155"/>
      <c r="N4986" s="155"/>
      <c r="O4986" s="155"/>
      <c r="P4986" s="155"/>
      <c r="Q4986" s="155"/>
      <c r="R4986" s="155"/>
      <c r="S4986" s="155"/>
      <c r="T4986" s="155"/>
      <c r="U4986" s="155"/>
      <c r="V4986" s="155"/>
      <c r="W4986" s="155"/>
      <c r="X4986" s="155"/>
      <c r="Y4986" s="155"/>
      <c r="Z4986" s="155"/>
      <c r="AA4986" s="155"/>
      <c r="AB4986" s="155"/>
      <c r="AC4986" s="155"/>
      <c r="AD4986" s="155"/>
      <c r="AE4986" s="155"/>
      <c r="AF4986" s="155"/>
      <c r="AG4986" s="155"/>
    </row>
    <row r="4987" spans="1:33" x14ac:dyDescent="0.3">
      <c r="A4987" s="155"/>
      <c r="B4987" s="155"/>
      <c r="C4987" s="155"/>
      <c r="D4987" s="155"/>
      <c r="E4987" s="155"/>
      <c r="F4987" s="155"/>
      <c r="G4987" s="155"/>
      <c r="H4987" s="155"/>
      <c r="I4987" s="155"/>
      <c r="J4987" s="155"/>
      <c r="K4987" s="155"/>
      <c r="L4987" s="155"/>
      <c r="M4987" s="155"/>
      <c r="N4987" s="155"/>
      <c r="O4987" s="155"/>
      <c r="P4987" s="155"/>
      <c r="Q4987" s="155"/>
      <c r="R4987" s="155"/>
      <c r="S4987" s="155"/>
      <c r="T4987" s="155"/>
      <c r="U4987" s="155"/>
      <c r="V4987" s="155"/>
      <c r="W4987" s="155"/>
      <c r="X4987" s="155"/>
      <c r="Y4987" s="155"/>
      <c r="Z4987" s="155"/>
      <c r="AA4987" s="155"/>
      <c r="AB4987" s="155"/>
      <c r="AC4987" s="155"/>
      <c r="AD4987" s="155"/>
      <c r="AE4987" s="155"/>
      <c r="AF4987" s="155"/>
      <c r="AG4987" s="155"/>
    </row>
    <row r="4988" spans="1:33" x14ac:dyDescent="0.3">
      <c r="A4988" s="155"/>
      <c r="B4988" s="155"/>
      <c r="C4988" s="155"/>
      <c r="D4988" s="155"/>
      <c r="E4988" s="155"/>
      <c r="F4988" s="155"/>
      <c r="G4988" s="155"/>
      <c r="H4988" s="155"/>
      <c r="I4988" s="155"/>
      <c r="J4988" s="155"/>
      <c r="K4988" s="155"/>
      <c r="L4988" s="155"/>
      <c r="M4988" s="155"/>
      <c r="N4988" s="155"/>
      <c r="O4988" s="155"/>
      <c r="P4988" s="155"/>
      <c r="Q4988" s="155"/>
      <c r="R4988" s="155"/>
      <c r="S4988" s="155"/>
      <c r="T4988" s="155"/>
      <c r="U4988" s="155"/>
      <c r="V4988" s="155"/>
      <c r="W4988" s="155"/>
      <c r="X4988" s="155"/>
      <c r="Y4988" s="155"/>
      <c r="Z4988" s="155"/>
      <c r="AA4988" s="155"/>
      <c r="AB4988" s="155"/>
      <c r="AC4988" s="155"/>
      <c r="AD4988" s="155"/>
      <c r="AE4988" s="155"/>
      <c r="AF4988" s="155"/>
      <c r="AG4988" s="155"/>
    </row>
    <row r="4989" spans="1:33" x14ac:dyDescent="0.3">
      <c r="A4989" s="155"/>
      <c r="B4989" s="155"/>
      <c r="C4989" s="155"/>
      <c r="D4989" s="155"/>
      <c r="E4989" s="155"/>
      <c r="F4989" s="155"/>
      <c r="G4989" s="155"/>
      <c r="H4989" s="155"/>
      <c r="I4989" s="155"/>
      <c r="J4989" s="155"/>
      <c r="K4989" s="155"/>
      <c r="L4989" s="155"/>
      <c r="M4989" s="155"/>
      <c r="N4989" s="155"/>
      <c r="O4989" s="155"/>
      <c r="P4989" s="155"/>
      <c r="Q4989" s="155"/>
      <c r="R4989" s="155"/>
      <c r="S4989" s="155"/>
      <c r="T4989" s="155"/>
      <c r="U4989" s="155"/>
      <c r="V4989" s="155"/>
      <c r="W4989" s="155"/>
      <c r="X4989" s="155"/>
      <c r="Y4989" s="155"/>
      <c r="Z4989" s="155"/>
      <c r="AA4989" s="155"/>
      <c r="AB4989" s="155"/>
      <c r="AC4989" s="155"/>
      <c r="AD4989" s="155"/>
      <c r="AE4989" s="155"/>
      <c r="AF4989" s="155"/>
      <c r="AG4989" s="155"/>
    </row>
    <row r="4990" spans="1:33" x14ac:dyDescent="0.3">
      <c r="A4990" s="155"/>
      <c r="B4990" s="155"/>
      <c r="C4990" s="155"/>
      <c r="D4990" s="155"/>
      <c r="E4990" s="155"/>
      <c r="F4990" s="155"/>
      <c r="G4990" s="155"/>
      <c r="H4990" s="155"/>
      <c r="I4990" s="155"/>
      <c r="J4990" s="155"/>
      <c r="K4990" s="155"/>
      <c r="L4990" s="155"/>
      <c r="M4990" s="155"/>
      <c r="N4990" s="155"/>
      <c r="O4990" s="155"/>
      <c r="P4990" s="155"/>
      <c r="Q4990" s="155"/>
      <c r="R4990" s="155"/>
      <c r="S4990" s="155"/>
      <c r="T4990" s="155"/>
      <c r="U4990" s="155"/>
      <c r="V4990" s="155"/>
      <c r="W4990" s="155"/>
      <c r="X4990" s="155"/>
      <c r="Y4990" s="155"/>
      <c r="Z4990" s="155"/>
      <c r="AA4990" s="155"/>
      <c r="AB4990" s="155"/>
      <c r="AC4990" s="155"/>
      <c r="AD4990" s="155"/>
      <c r="AE4990" s="155"/>
      <c r="AF4990" s="155"/>
      <c r="AG4990" s="155"/>
    </row>
    <row r="4991" spans="1:33" x14ac:dyDescent="0.3">
      <c r="A4991" s="155"/>
      <c r="B4991" s="155"/>
      <c r="C4991" s="155"/>
      <c r="D4991" s="155"/>
      <c r="E4991" s="155"/>
      <c r="F4991" s="155"/>
      <c r="G4991" s="155"/>
      <c r="H4991" s="155"/>
      <c r="I4991" s="155"/>
      <c r="J4991" s="155"/>
      <c r="K4991" s="155"/>
      <c r="L4991" s="155"/>
      <c r="M4991" s="155"/>
      <c r="N4991" s="155"/>
      <c r="O4991" s="155"/>
      <c r="P4991" s="155"/>
      <c r="Q4991" s="155"/>
      <c r="R4991" s="155"/>
      <c r="S4991" s="155"/>
      <c r="T4991" s="155"/>
      <c r="U4991" s="155"/>
      <c r="V4991" s="155"/>
      <c r="W4991" s="155"/>
      <c r="X4991" s="155"/>
      <c r="Y4991" s="155"/>
      <c r="Z4991" s="155"/>
      <c r="AA4991" s="155"/>
      <c r="AB4991" s="155"/>
      <c r="AC4991" s="155"/>
      <c r="AD4991" s="155"/>
      <c r="AE4991" s="155"/>
      <c r="AF4991" s="155"/>
      <c r="AG4991" s="155"/>
    </row>
    <row r="4992" spans="1:33" x14ac:dyDescent="0.3">
      <c r="A4992" s="155"/>
      <c r="B4992" s="155"/>
      <c r="C4992" s="155"/>
      <c r="D4992" s="155"/>
      <c r="E4992" s="155"/>
      <c r="F4992" s="155"/>
      <c r="G4992" s="155"/>
      <c r="H4992" s="155"/>
      <c r="I4992" s="155"/>
      <c r="J4992" s="155"/>
      <c r="K4992" s="155"/>
      <c r="L4992" s="155"/>
      <c r="M4992" s="155"/>
      <c r="N4992" s="155"/>
      <c r="O4992" s="155"/>
      <c r="P4992" s="155"/>
      <c r="Q4992" s="155"/>
      <c r="R4992" s="155"/>
      <c r="S4992" s="155"/>
      <c r="T4992" s="155"/>
      <c r="U4992" s="155"/>
      <c r="V4992" s="155"/>
      <c r="W4992" s="155"/>
      <c r="X4992" s="155"/>
      <c r="Y4992" s="155"/>
      <c r="Z4992" s="155"/>
      <c r="AA4992" s="155"/>
      <c r="AB4992" s="155"/>
      <c r="AC4992" s="155"/>
      <c r="AD4992" s="155"/>
      <c r="AE4992" s="155"/>
      <c r="AF4992" s="155"/>
      <c r="AG4992" s="155"/>
    </row>
    <row r="4993" spans="1:33" x14ac:dyDescent="0.3">
      <c r="A4993" s="155"/>
      <c r="B4993" s="155"/>
      <c r="C4993" s="155"/>
      <c r="D4993" s="155"/>
      <c r="E4993" s="155"/>
      <c r="F4993" s="155"/>
      <c r="G4993" s="155"/>
      <c r="H4993" s="155"/>
      <c r="I4993" s="155"/>
      <c r="J4993" s="155"/>
      <c r="K4993" s="155"/>
      <c r="L4993" s="155"/>
      <c r="M4993" s="155"/>
      <c r="N4993" s="155"/>
      <c r="O4993" s="155"/>
      <c r="P4993" s="155"/>
      <c r="Q4993" s="155"/>
      <c r="R4993" s="155"/>
      <c r="S4993" s="155"/>
      <c r="T4993" s="155"/>
      <c r="U4993" s="155"/>
      <c r="V4993" s="155"/>
      <c r="W4993" s="155"/>
      <c r="X4993" s="155"/>
      <c r="Y4993" s="155"/>
      <c r="Z4993" s="155"/>
      <c r="AA4993" s="155"/>
      <c r="AB4993" s="155"/>
      <c r="AC4993" s="155"/>
      <c r="AD4993" s="155"/>
      <c r="AE4993" s="155"/>
      <c r="AF4993" s="155"/>
      <c r="AG4993" s="155"/>
    </row>
    <row r="4994" spans="1:33" x14ac:dyDescent="0.3">
      <c r="A4994" s="155"/>
      <c r="B4994" s="155"/>
      <c r="C4994" s="155"/>
      <c r="D4994" s="155"/>
      <c r="E4994" s="155"/>
      <c r="F4994" s="155"/>
      <c r="G4994" s="155"/>
      <c r="H4994" s="155"/>
      <c r="I4994" s="155"/>
      <c r="J4994" s="155"/>
      <c r="K4994" s="155"/>
      <c r="L4994" s="155"/>
      <c r="M4994" s="155"/>
      <c r="N4994" s="155"/>
      <c r="O4994" s="155"/>
      <c r="P4994" s="155"/>
      <c r="Q4994" s="155"/>
      <c r="R4994" s="155"/>
      <c r="S4994" s="155"/>
      <c r="T4994" s="155"/>
      <c r="U4994" s="155"/>
      <c r="V4994" s="155"/>
      <c r="W4994" s="155"/>
      <c r="X4994" s="155"/>
      <c r="Y4994" s="155"/>
      <c r="Z4994" s="155"/>
      <c r="AA4994" s="155"/>
      <c r="AB4994" s="155"/>
      <c r="AC4994" s="155"/>
      <c r="AD4994" s="155"/>
      <c r="AE4994" s="155"/>
      <c r="AF4994" s="155"/>
      <c r="AG4994" s="155"/>
    </row>
    <row r="4995" spans="1:33" x14ac:dyDescent="0.3">
      <c r="A4995" s="155"/>
      <c r="B4995" s="155"/>
      <c r="C4995" s="155"/>
      <c r="D4995" s="155"/>
      <c r="E4995" s="155"/>
      <c r="F4995" s="155"/>
      <c r="G4995" s="155"/>
      <c r="H4995" s="155"/>
      <c r="I4995" s="155"/>
      <c r="J4995" s="155"/>
      <c r="K4995" s="155"/>
      <c r="L4995" s="155"/>
      <c r="M4995" s="155"/>
      <c r="N4995" s="155"/>
      <c r="O4995" s="155"/>
      <c r="P4995" s="155"/>
      <c r="Q4995" s="155"/>
      <c r="R4995" s="155"/>
      <c r="S4995" s="155"/>
      <c r="T4995" s="155"/>
      <c r="U4995" s="155"/>
      <c r="V4995" s="155"/>
      <c r="W4995" s="155"/>
      <c r="X4995" s="155"/>
      <c r="Y4995" s="155"/>
      <c r="Z4995" s="155"/>
      <c r="AA4995" s="155"/>
      <c r="AB4995" s="155"/>
      <c r="AC4995" s="155"/>
      <c r="AD4995" s="155"/>
      <c r="AE4995" s="155"/>
      <c r="AF4995" s="155"/>
      <c r="AG4995" s="155"/>
    </row>
    <row r="4996" spans="1:33" x14ac:dyDescent="0.3">
      <c r="A4996" s="155"/>
      <c r="B4996" s="155"/>
      <c r="C4996" s="155"/>
      <c r="D4996" s="155"/>
      <c r="E4996" s="155"/>
      <c r="F4996" s="155"/>
      <c r="G4996" s="155"/>
      <c r="H4996" s="155"/>
      <c r="I4996" s="155"/>
      <c r="J4996" s="155"/>
      <c r="K4996" s="155"/>
      <c r="L4996" s="155"/>
      <c r="M4996" s="155"/>
      <c r="N4996" s="155"/>
      <c r="O4996" s="155"/>
      <c r="P4996" s="155"/>
      <c r="Q4996" s="155"/>
      <c r="R4996" s="155"/>
      <c r="S4996" s="155"/>
      <c r="T4996" s="155"/>
      <c r="U4996" s="155"/>
      <c r="V4996" s="155"/>
      <c r="W4996" s="155"/>
      <c r="X4996" s="155"/>
      <c r="Y4996" s="155"/>
      <c r="Z4996" s="155"/>
      <c r="AA4996" s="155"/>
      <c r="AB4996" s="155"/>
      <c r="AC4996" s="155"/>
      <c r="AD4996" s="155"/>
      <c r="AE4996" s="155"/>
      <c r="AF4996" s="155"/>
      <c r="AG4996" s="155"/>
    </row>
    <row r="4997" spans="1:33" x14ac:dyDescent="0.3">
      <c r="A4997" s="155"/>
      <c r="B4997" s="155"/>
      <c r="C4997" s="155"/>
      <c r="D4997" s="155"/>
      <c r="E4997" s="155"/>
      <c r="F4997" s="155"/>
      <c r="G4997" s="155"/>
      <c r="H4997" s="155"/>
      <c r="I4997" s="155"/>
      <c r="J4997" s="155"/>
      <c r="K4997" s="155"/>
      <c r="L4997" s="155"/>
      <c r="M4997" s="155"/>
      <c r="N4997" s="155"/>
      <c r="O4997" s="155"/>
      <c r="P4997" s="155"/>
      <c r="Q4997" s="155"/>
      <c r="R4997" s="155"/>
      <c r="S4997" s="155"/>
      <c r="T4997" s="155"/>
      <c r="U4997" s="155"/>
      <c r="V4997" s="155"/>
      <c r="W4997" s="155"/>
      <c r="X4997" s="155"/>
      <c r="Y4997" s="155"/>
      <c r="Z4997" s="155"/>
      <c r="AA4997" s="155"/>
      <c r="AB4997" s="155"/>
      <c r="AC4997" s="155"/>
      <c r="AD4997" s="155"/>
      <c r="AE4997" s="155"/>
      <c r="AF4997" s="155"/>
      <c r="AG4997" s="155"/>
    </row>
    <row r="4998" spans="1:33" x14ac:dyDescent="0.3">
      <c r="A4998" s="155"/>
      <c r="B4998" s="155"/>
      <c r="C4998" s="155"/>
      <c r="D4998" s="155"/>
      <c r="E4998" s="155"/>
      <c r="F4998" s="155"/>
      <c r="G4998" s="155"/>
      <c r="H4998" s="155"/>
      <c r="I4998" s="155"/>
      <c r="J4998" s="155"/>
      <c r="K4998" s="155"/>
      <c r="L4998" s="155"/>
      <c r="M4998" s="155"/>
      <c r="N4998" s="155"/>
      <c r="O4998" s="155"/>
      <c r="P4998" s="155"/>
      <c r="Q4998" s="155"/>
      <c r="R4998" s="155"/>
      <c r="S4998" s="155"/>
      <c r="T4998" s="155"/>
      <c r="U4998" s="155"/>
      <c r="V4998" s="155"/>
      <c r="W4998" s="155"/>
      <c r="X4998" s="155"/>
      <c r="Y4998" s="155"/>
      <c r="Z4998" s="155"/>
      <c r="AA4998" s="155"/>
      <c r="AB4998" s="155"/>
      <c r="AC4998" s="155"/>
      <c r="AD4998" s="155"/>
      <c r="AE4998" s="155"/>
      <c r="AF4998" s="155"/>
      <c r="AG4998" s="155"/>
    </row>
    <row r="4999" spans="1:33" x14ac:dyDescent="0.3">
      <c r="A4999" s="155"/>
      <c r="B4999" s="155"/>
      <c r="C4999" s="155"/>
      <c r="D4999" s="155"/>
      <c r="E4999" s="155"/>
      <c r="F4999" s="155"/>
      <c r="G4999" s="155"/>
      <c r="H4999" s="155"/>
      <c r="I4999" s="155"/>
      <c r="J4999" s="155"/>
      <c r="K4999" s="155"/>
      <c r="L4999" s="155"/>
      <c r="M4999" s="155"/>
      <c r="N4999" s="155"/>
      <c r="O4999" s="155"/>
      <c r="P4999" s="155"/>
      <c r="Q4999" s="155"/>
      <c r="R4999" s="155"/>
      <c r="S4999" s="155"/>
      <c r="T4999" s="155"/>
      <c r="U4999" s="155"/>
      <c r="V4999" s="155"/>
      <c r="W4999" s="155"/>
      <c r="X4999" s="155"/>
      <c r="Y4999" s="155"/>
      <c r="Z4999" s="155"/>
      <c r="AA4999" s="155"/>
      <c r="AB4999" s="155"/>
      <c r="AC4999" s="155"/>
      <c r="AD4999" s="155"/>
      <c r="AE4999" s="155"/>
      <c r="AF4999" s="155"/>
      <c r="AG4999" s="155"/>
    </row>
    <row r="5000" spans="1:33" x14ac:dyDescent="0.3">
      <c r="A5000" s="155"/>
      <c r="B5000" s="155"/>
      <c r="C5000" s="155"/>
      <c r="D5000" s="155"/>
      <c r="E5000" s="155"/>
      <c r="F5000" s="155"/>
      <c r="G5000" s="155"/>
      <c r="H5000" s="155"/>
      <c r="I5000" s="155"/>
      <c r="J5000" s="155"/>
      <c r="K5000" s="155"/>
      <c r="L5000" s="155"/>
      <c r="M5000" s="155"/>
      <c r="N5000" s="155"/>
      <c r="O5000" s="155"/>
      <c r="P5000" s="155"/>
      <c r="Q5000" s="155"/>
      <c r="R5000" s="155"/>
      <c r="S5000" s="155"/>
      <c r="T5000" s="155"/>
      <c r="U5000" s="155"/>
      <c r="V5000" s="155"/>
      <c r="W5000" s="155"/>
      <c r="X5000" s="155"/>
      <c r="Y5000" s="155"/>
      <c r="Z5000" s="155"/>
      <c r="AA5000" s="155"/>
      <c r="AB5000" s="155"/>
      <c r="AC5000" s="155"/>
      <c r="AD5000" s="155"/>
      <c r="AE5000" s="155"/>
      <c r="AF5000" s="155"/>
      <c r="AG5000" s="155"/>
    </row>
    <row r="5001" spans="1:33" x14ac:dyDescent="0.3">
      <c r="A5001" s="155"/>
      <c r="B5001" s="155"/>
      <c r="C5001" s="155"/>
      <c r="D5001" s="155"/>
      <c r="E5001" s="155"/>
      <c r="F5001" s="155"/>
      <c r="G5001" s="155"/>
      <c r="H5001" s="155"/>
      <c r="I5001" s="155"/>
      <c r="J5001" s="155"/>
      <c r="K5001" s="155"/>
      <c r="L5001" s="155"/>
      <c r="M5001" s="155"/>
      <c r="N5001" s="155"/>
      <c r="O5001" s="155"/>
      <c r="P5001" s="155"/>
      <c r="Q5001" s="155"/>
      <c r="R5001" s="155"/>
      <c r="S5001" s="155"/>
      <c r="T5001" s="155"/>
      <c r="U5001" s="155"/>
      <c r="V5001" s="155"/>
      <c r="W5001" s="155"/>
      <c r="X5001" s="155"/>
      <c r="Y5001" s="155"/>
      <c r="Z5001" s="155"/>
      <c r="AA5001" s="155"/>
      <c r="AB5001" s="155"/>
      <c r="AC5001" s="155"/>
      <c r="AD5001" s="155"/>
      <c r="AE5001" s="155"/>
      <c r="AF5001" s="155"/>
      <c r="AG5001" s="155"/>
    </row>
    <row r="5002" spans="1:33" x14ac:dyDescent="0.3">
      <c r="A5002" s="155"/>
      <c r="B5002" s="155"/>
      <c r="C5002" s="155"/>
      <c r="D5002" s="155"/>
      <c r="E5002" s="155"/>
      <c r="F5002" s="155"/>
      <c r="G5002" s="155"/>
      <c r="H5002" s="155"/>
      <c r="I5002" s="155"/>
      <c r="J5002" s="155"/>
      <c r="K5002" s="155"/>
      <c r="L5002" s="155"/>
      <c r="M5002" s="155"/>
      <c r="N5002" s="155"/>
      <c r="O5002" s="155"/>
      <c r="P5002" s="155"/>
      <c r="Q5002" s="155"/>
      <c r="R5002" s="155"/>
      <c r="S5002" s="155"/>
      <c r="T5002" s="155"/>
      <c r="U5002" s="155"/>
      <c r="V5002" s="155"/>
      <c r="W5002" s="155"/>
      <c r="X5002" s="155"/>
      <c r="Y5002" s="155"/>
      <c r="Z5002" s="155"/>
      <c r="AA5002" s="155"/>
      <c r="AB5002" s="155"/>
      <c r="AC5002" s="155"/>
      <c r="AD5002" s="155"/>
      <c r="AE5002" s="155"/>
      <c r="AF5002" s="155"/>
      <c r="AG5002" s="155"/>
    </row>
    <row r="5003" spans="1:33" x14ac:dyDescent="0.3">
      <c r="A5003" s="155"/>
      <c r="B5003" s="155"/>
      <c r="C5003" s="155"/>
      <c r="D5003" s="155"/>
      <c r="E5003" s="155"/>
      <c r="F5003" s="155"/>
      <c r="G5003" s="155"/>
      <c r="H5003" s="155"/>
      <c r="I5003" s="155"/>
      <c r="J5003" s="155"/>
      <c r="K5003" s="155"/>
      <c r="L5003" s="155"/>
      <c r="M5003" s="155"/>
      <c r="N5003" s="155"/>
      <c r="O5003" s="155"/>
      <c r="P5003" s="155"/>
      <c r="Q5003" s="155"/>
      <c r="R5003" s="155"/>
      <c r="S5003" s="155"/>
      <c r="T5003" s="155"/>
      <c r="U5003" s="155"/>
      <c r="V5003" s="155"/>
      <c r="W5003" s="155"/>
      <c r="X5003" s="155"/>
      <c r="Y5003" s="155"/>
      <c r="Z5003" s="155"/>
      <c r="AA5003" s="155"/>
      <c r="AB5003" s="155"/>
      <c r="AC5003" s="155"/>
      <c r="AD5003" s="155"/>
      <c r="AE5003" s="155"/>
      <c r="AF5003" s="155"/>
      <c r="AG5003" s="155"/>
    </row>
    <row r="5004" spans="1:33" x14ac:dyDescent="0.3">
      <c r="A5004" s="155"/>
      <c r="B5004" s="155"/>
      <c r="C5004" s="155"/>
      <c r="D5004" s="155"/>
      <c r="E5004" s="155"/>
      <c r="F5004" s="155"/>
      <c r="G5004" s="155"/>
      <c r="H5004" s="155"/>
      <c r="I5004" s="155"/>
      <c r="J5004" s="155"/>
      <c r="K5004" s="155"/>
      <c r="L5004" s="155"/>
      <c r="M5004" s="155"/>
      <c r="N5004" s="155"/>
      <c r="O5004" s="155"/>
      <c r="P5004" s="155"/>
      <c r="Q5004" s="155"/>
      <c r="R5004" s="155"/>
      <c r="S5004" s="155"/>
      <c r="T5004" s="155"/>
      <c r="U5004" s="155"/>
      <c r="V5004" s="155"/>
      <c r="W5004" s="155"/>
      <c r="X5004" s="155"/>
      <c r="Y5004" s="155"/>
      <c r="Z5004" s="155"/>
      <c r="AA5004" s="155"/>
      <c r="AB5004" s="155"/>
      <c r="AC5004" s="155"/>
      <c r="AD5004" s="155"/>
      <c r="AE5004" s="155"/>
      <c r="AF5004" s="155"/>
      <c r="AG5004" s="155"/>
    </row>
    <row r="5005" spans="1:33" x14ac:dyDescent="0.3">
      <c r="A5005" s="155"/>
      <c r="B5005" s="155"/>
      <c r="C5005" s="155"/>
      <c r="D5005" s="155"/>
      <c r="E5005" s="155"/>
      <c r="F5005" s="155"/>
      <c r="G5005" s="155"/>
      <c r="H5005" s="155"/>
      <c r="I5005" s="155"/>
      <c r="J5005" s="155"/>
      <c r="K5005" s="155"/>
      <c r="L5005" s="155"/>
      <c r="M5005" s="155"/>
      <c r="N5005" s="155"/>
      <c r="O5005" s="155"/>
      <c r="P5005" s="155"/>
      <c r="Q5005" s="155"/>
      <c r="R5005" s="155"/>
      <c r="S5005" s="155"/>
      <c r="T5005" s="155"/>
      <c r="U5005" s="155"/>
      <c r="V5005" s="155"/>
      <c r="W5005" s="155"/>
      <c r="X5005" s="155"/>
      <c r="Y5005" s="155"/>
      <c r="Z5005" s="155"/>
      <c r="AA5005" s="155"/>
      <c r="AB5005" s="155"/>
      <c r="AC5005" s="155"/>
      <c r="AD5005" s="155"/>
      <c r="AE5005" s="155"/>
      <c r="AF5005" s="155"/>
      <c r="AG5005" s="155"/>
    </row>
    <row r="5006" spans="1:33" x14ac:dyDescent="0.3">
      <c r="A5006" s="155"/>
      <c r="B5006" s="155"/>
      <c r="C5006" s="155"/>
      <c r="D5006" s="155"/>
      <c r="E5006" s="155"/>
      <c r="F5006" s="155"/>
      <c r="G5006" s="155"/>
      <c r="H5006" s="155"/>
      <c r="I5006" s="155"/>
      <c r="J5006" s="155"/>
      <c r="K5006" s="155"/>
      <c r="L5006" s="155"/>
      <c r="M5006" s="155"/>
      <c r="N5006" s="155"/>
      <c r="O5006" s="155"/>
      <c r="P5006" s="155"/>
      <c r="Q5006" s="155"/>
      <c r="R5006" s="155"/>
      <c r="S5006" s="155"/>
      <c r="T5006" s="155"/>
      <c r="U5006" s="155"/>
      <c r="V5006" s="155"/>
      <c r="W5006" s="155"/>
      <c r="X5006" s="155"/>
      <c r="Y5006" s="155"/>
      <c r="Z5006" s="155"/>
      <c r="AA5006" s="155"/>
      <c r="AB5006" s="155"/>
      <c r="AC5006" s="155"/>
      <c r="AD5006" s="155"/>
      <c r="AE5006" s="155"/>
      <c r="AF5006" s="155"/>
      <c r="AG5006" s="155"/>
    </row>
    <row r="5007" spans="1:33" x14ac:dyDescent="0.3">
      <c r="A5007" s="155"/>
      <c r="B5007" s="155"/>
      <c r="C5007" s="155"/>
      <c r="D5007" s="155"/>
      <c r="E5007" s="155"/>
      <c r="F5007" s="155"/>
      <c r="G5007" s="155"/>
      <c r="H5007" s="155"/>
      <c r="I5007" s="155"/>
      <c r="J5007" s="155"/>
      <c r="K5007" s="155"/>
      <c r="L5007" s="155"/>
      <c r="M5007" s="155"/>
      <c r="N5007" s="155"/>
      <c r="O5007" s="155"/>
      <c r="P5007" s="155"/>
      <c r="Q5007" s="155"/>
      <c r="R5007" s="155"/>
      <c r="S5007" s="155"/>
      <c r="T5007" s="155"/>
      <c r="U5007" s="155"/>
      <c r="V5007" s="155"/>
      <c r="W5007" s="155"/>
      <c r="X5007" s="155"/>
      <c r="Y5007" s="155"/>
      <c r="Z5007" s="155"/>
      <c r="AA5007" s="155"/>
      <c r="AB5007" s="155"/>
      <c r="AC5007" s="155"/>
      <c r="AD5007" s="155"/>
      <c r="AE5007" s="155"/>
      <c r="AF5007" s="155"/>
      <c r="AG5007" s="155"/>
    </row>
    <row r="5008" spans="1:33" x14ac:dyDescent="0.3">
      <c r="A5008" s="155"/>
      <c r="B5008" s="155"/>
      <c r="C5008" s="155"/>
      <c r="D5008" s="155"/>
      <c r="E5008" s="155"/>
      <c r="F5008" s="155"/>
      <c r="G5008" s="155"/>
      <c r="H5008" s="155"/>
      <c r="I5008" s="155"/>
      <c r="J5008" s="155"/>
      <c r="K5008" s="155"/>
      <c r="L5008" s="155"/>
      <c r="M5008" s="155"/>
      <c r="N5008" s="155"/>
      <c r="O5008" s="155"/>
      <c r="P5008" s="155"/>
      <c r="Q5008" s="155"/>
      <c r="R5008" s="155"/>
      <c r="S5008" s="155"/>
      <c r="T5008" s="155"/>
      <c r="U5008" s="155"/>
      <c r="V5008" s="155"/>
      <c r="W5008" s="155"/>
      <c r="X5008" s="155"/>
      <c r="Y5008" s="155"/>
      <c r="Z5008" s="155"/>
      <c r="AA5008" s="155"/>
      <c r="AB5008" s="155"/>
      <c r="AC5008" s="155"/>
      <c r="AD5008" s="155"/>
      <c r="AE5008" s="155"/>
      <c r="AF5008" s="155"/>
      <c r="AG5008" s="155"/>
    </row>
    <row r="5009" spans="1:33" x14ac:dyDescent="0.3">
      <c r="A5009" s="155"/>
      <c r="B5009" s="155"/>
      <c r="C5009" s="155"/>
      <c r="D5009" s="155"/>
      <c r="E5009" s="155"/>
      <c r="F5009" s="155"/>
      <c r="G5009" s="155"/>
      <c r="H5009" s="155"/>
      <c r="I5009" s="155"/>
      <c r="J5009" s="155"/>
      <c r="K5009" s="155"/>
      <c r="L5009" s="155"/>
      <c r="M5009" s="155"/>
      <c r="N5009" s="155"/>
      <c r="O5009" s="155"/>
      <c r="P5009" s="155"/>
      <c r="Q5009" s="155"/>
      <c r="R5009" s="155"/>
      <c r="S5009" s="155"/>
      <c r="T5009" s="155"/>
      <c r="U5009" s="155"/>
      <c r="V5009" s="155"/>
      <c r="W5009" s="155"/>
      <c r="X5009" s="155"/>
      <c r="Y5009" s="155"/>
      <c r="Z5009" s="155"/>
      <c r="AA5009" s="155"/>
      <c r="AB5009" s="155"/>
      <c r="AC5009" s="155"/>
      <c r="AD5009" s="155"/>
      <c r="AE5009" s="155"/>
      <c r="AF5009" s="155"/>
      <c r="AG5009" s="155"/>
    </row>
    <row r="5010" spans="1:33" x14ac:dyDescent="0.3">
      <c r="A5010" s="155"/>
      <c r="B5010" s="155"/>
      <c r="C5010" s="155"/>
      <c r="D5010" s="155"/>
      <c r="E5010" s="155"/>
      <c r="F5010" s="155"/>
      <c r="G5010" s="155"/>
      <c r="H5010" s="155"/>
      <c r="I5010" s="155"/>
      <c r="J5010" s="155"/>
      <c r="K5010" s="155"/>
      <c r="L5010" s="155"/>
      <c r="M5010" s="155"/>
      <c r="N5010" s="155"/>
      <c r="O5010" s="155"/>
      <c r="P5010" s="155"/>
      <c r="Q5010" s="155"/>
      <c r="R5010" s="155"/>
      <c r="S5010" s="155"/>
      <c r="T5010" s="155"/>
      <c r="U5010" s="155"/>
      <c r="V5010" s="155"/>
      <c r="W5010" s="155"/>
      <c r="X5010" s="155"/>
      <c r="Y5010" s="155"/>
      <c r="Z5010" s="155"/>
      <c r="AA5010" s="155"/>
      <c r="AB5010" s="155"/>
      <c r="AC5010" s="155"/>
      <c r="AD5010" s="155"/>
      <c r="AE5010" s="155"/>
      <c r="AF5010" s="155"/>
      <c r="AG5010" s="155"/>
    </row>
    <row r="5011" spans="1:33" x14ac:dyDescent="0.3">
      <c r="A5011" s="155"/>
      <c r="B5011" s="155"/>
      <c r="C5011" s="155"/>
      <c r="D5011" s="155"/>
      <c r="E5011" s="155"/>
      <c r="F5011" s="155"/>
      <c r="G5011" s="155"/>
      <c r="H5011" s="155"/>
      <c r="I5011" s="155"/>
      <c r="J5011" s="155"/>
      <c r="K5011" s="155"/>
      <c r="L5011" s="155"/>
      <c r="M5011" s="155"/>
      <c r="N5011" s="155"/>
      <c r="O5011" s="155"/>
      <c r="P5011" s="155"/>
      <c r="Q5011" s="155"/>
      <c r="R5011" s="155"/>
      <c r="S5011" s="155"/>
      <c r="T5011" s="155"/>
      <c r="U5011" s="155"/>
      <c r="V5011" s="155"/>
      <c r="W5011" s="155"/>
      <c r="X5011" s="155"/>
      <c r="Y5011" s="155"/>
      <c r="Z5011" s="155"/>
      <c r="AA5011" s="155"/>
      <c r="AB5011" s="155"/>
      <c r="AC5011" s="155"/>
      <c r="AD5011" s="155"/>
      <c r="AE5011" s="155"/>
      <c r="AF5011" s="155"/>
      <c r="AG5011" s="155"/>
    </row>
    <row r="5012" spans="1:33" x14ac:dyDescent="0.3">
      <c r="A5012" s="155"/>
      <c r="B5012" s="155"/>
      <c r="C5012" s="155"/>
      <c r="D5012" s="155"/>
      <c r="E5012" s="155"/>
      <c r="F5012" s="155"/>
      <c r="G5012" s="155"/>
      <c r="H5012" s="155"/>
      <c r="I5012" s="155"/>
      <c r="J5012" s="155"/>
      <c r="K5012" s="155"/>
      <c r="L5012" s="155"/>
      <c r="M5012" s="155"/>
      <c r="N5012" s="155"/>
      <c r="O5012" s="155"/>
      <c r="P5012" s="155"/>
      <c r="Q5012" s="155"/>
      <c r="R5012" s="155"/>
      <c r="S5012" s="155"/>
      <c r="T5012" s="155"/>
      <c r="U5012" s="155"/>
      <c r="V5012" s="155"/>
      <c r="W5012" s="155"/>
      <c r="X5012" s="155"/>
      <c r="Y5012" s="155"/>
      <c r="Z5012" s="155"/>
      <c r="AA5012" s="155"/>
      <c r="AB5012" s="155"/>
      <c r="AC5012" s="155"/>
      <c r="AD5012" s="155"/>
      <c r="AE5012" s="155"/>
      <c r="AF5012" s="155"/>
      <c r="AG5012" s="155"/>
    </row>
    <row r="5013" spans="1:33" x14ac:dyDescent="0.3">
      <c r="A5013" s="155"/>
      <c r="B5013" s="155"/>
      <c r="C5013" s="155"/>
      <c r="D5013" s="155"/>
      <c r="E5013" s="155"/>
      <c r="F5013" s="155"/>
      <c r="G5013" s="155"/>
      <c r="H5013" s="155"/>
      <c r="I5013" s="155"/>
      <c r="J5013" s="155"/>
      <c r="K5013" s="155"/>
      <c r="L5013" s="155"/>
      <c r="M5013" s="155"/>
      <c r="N5013" s="155"/>
      <c r="O5013" s="155"/>
      <c r="P5013" s="155"/>
      <c r="Q5013" s="155"/>
      <c r="R5013" s="155"/>
      <c r="S5013" s="155"/>
      <c r="T5013" s="155"/>
      <c r="U5013" s="155"/>
      <c r="V5013" s="155"/>
      <c r="W5013" s="155"/>
      <c r="X5013" s="155"/>
      <c r="Y5013" s="155"/>
      <c r="Z5013" s="155"/>
      <c r="AA5013" s="155"/>
      <c r="AB5013" s="155"/>
      <c r="AC5013" s="155"/>
      <c r="AD5013" s="155"/>
      <c r="AE5013" s="155"/>
      <c r="AF5013" s="155"/>
      <c r="AG5013" s="155"/>
    </row>
    <row r="5014" spans="1:33" x14ac:dyDescent="0.3">
      <c r="A5014" s="155"/>
      <c r="B5014" s="155"/>
      <c r="C5014" s="155"/>
      <c r="D5014" s="155"/>
      <c r="E5014" s="155"/>
      <c r="F5014" s="155"/>
      <c r="G5014" s="155"/>
      <c r="H5014" s="155"/>
      <c r="I5014" s="155"/>
      <c r="J5014" s="155"/>
      <c r="K5014" s="155"/>
      <c r="L5014" s="155"/>
      <c r="M5014" s="155"/>
      <c r="N5014" s="155"/>
      <c r="O5014" s="155"/>
      <c r="P5014" s="155"/>
      <c r="Q5014" s="155"/>
      <c r="R5014" s="155"/>
      <c r="S5014" s="155"/>
      <c r="T5014" s="155"/>
      <c r="U5014" s="155"/>
      <c r="V5014" s="155"/>
      <c r="W5014" s="155"/>
      <c r="X5014" s="155"/>
      <c r="Y5014" s="155"/>
      <c r="Z5014" s="155"/>
      <c r="AA5014" s="155"/>
      <c r="AB5014" s="155"/>
      <c r="AC5014" s="155"/>
      <c r="AD5014" s="155"/>
      <c r="AE5014" s="155"/>
      <c r="AF5014" s="155"/>
      <c r="AG5014" s="155"/>
    </row>
    <row r="5015" spans="1:33" x14ac:dyDescent="0.3">
      <c r="A5015" s="155"/>
      <c r="B5015" s="155"/>
      <c r="C5015" s="155"/>
      <c r="D5015" s="155"/>
      <c r="E5015" s="155"/>
      <c r="F5015" s="155"/>
      <c r="G5015" s="155"/>
      <c r="H5015" s="155"/>
      <c r="I5015" s="155"/>
      <c r="J5015" s="155"/>
      <c r="K5015" s="155"/>
      <c r="L5015" s="155"/>
      <c r="M5015" s="155"/>
      <c r="N5015" s="155"/>
      <c r="O5015" s="155"/>
      <c r="P5015" s="155"/>
      <c r="Q5015" s="155"/>
      <c r="R5015" s="155"/>
      <c r="S5015" s="155"/>
      <c r="T5015" s="155"/>
      <c r="U5015" s="155"/>
      <c r="V5015" s="155"/>
      <c r="W5015" s="155"/>
      <c r="X5015" s="155"/>
      <c r="Y5015" s="155"/>
      <c r="Z5015" s="155"/>
      <c r="AA5015" s="155"/>
      <c r="AB5015" s="155"/>
      <c r="AC5015" s="155"/>
      <c r="AD5015" s="155"/>
      <c r="AE5015" s="155"/>
      <c r="AF5015" s="155"/>
      <c r="AG5015" s="155"/>
    </row>
    <row r="5016" spans="1:33" x14ac:dyDescent="0.3">
      <c r="A5016" s="155"/>
      <c r="B5016" s="155"/>
      <c r="C5016" s="155"/>
      <c r="D5016" s="155"/>
      <c r="E5016" s="155"/>
      <c r="F5016" s="155"/>
      <c r="G5016" s="155"/>
      <c r="H5016" s="155"/>
      <c r="I5016" s="155"/>
      <c r="J5016" s="155"/>
      <c r="K5016" s="155"/>
      <c r="L5016" s="155"/>
      <c r="M5016" s="155"/>
      <c r="N5016" s="155"/>
      <c r="O5016" s="155"/>
      <c r="P5016" s="155"/>
      <c r="Q5016" s="155"/>
      <c r="R5016" s="155"/>
      <c r="S5016" s="155"/>
      <c r="T5016" s="155"/>
      <c r="U5016" s="155"/>
      <c r="V5016" s="155"/>
      <c r="W5016" s="155"/>
      <c r="X5016" s="155"/>
      <c r="Y5016" s="155"/>
      <c r="Z5016" s="155"/>
      <c r="AA5016" s="155"/>
      <c r="AB5016" s="155"/>
      <c r="AC5016" s="155"/>
      <c r="AD5016" s="155"/>
      <c r="AE5016" s="155"/>
      <c r="AF5016" s="155"/>
      <c r="AG5016" s="155"/>
    </row>
    <row r="5017" spans="1:33" x14ac:dyDescent="0.3">
      <c r="A5017" s="155"/>
      <c r="B5017" s="155"/>
      <c r="C5017" s="155"/>
      <c r="D5017" s="155"/>
      <c r="E5017" s="155"/>
      <c r="F5017" s="155"/>
      <c r="G5017" s="155"/>
      <c r="H5017" s="155"/>
      <c r="I5017" s="155"/>
      <c r="J5017" s="155"/>
      <c r="K5017" s="155"/>
      <c r="L5017" s="155"/>
      <c r="M5017" s="155"/>
      <c r="N5017" s="155"/>
      <c r="O5017" s="155"/>
      <c r="P5017" s="155"/>
      <c r="Q5017" s="155"/>
      <c r="R5017" s="155"/>
      <c r="S5017" s="155"/>
      <c r="T5017" s="155"/>
      <c r="U5017" s="155"/>
      <c r="V5017" s="155"/>
      <c r="W5017" s="155"/>
      <c r="X5017" s="155"/>
      <c r="Y5017" s="155"/>
      <c r="Z5017" s="155"/>
      <c r="AA5017" s="155"/>
      <c r="AB5017" s="155"/>
      <c r="AC5017" s="155"/>
      <c r="AD5017" s="155"/>
      <c r="AE5017" s="155"/>
      <c r="AF5017" s="155"/>
      <c r="AG5017" s="155"/>
    </row>
    <row r="5018" spans="1:33" x14ac:dyDescent="0.3">
      <c r="A5018" s="155"/>
      <c r="B5018" s="155"/>
      <c r="C5018" s="155"/>
      <c r="D5018" s="155"/>
      <c r="E5018" s="155"/>
      <c r="F5018" s="155"/>
      <c r="G5018" s="155"/>
      <c r="H5018" s="155"/>
      <c r="I5018" s="155"/>
      <c r="J5018" s="155"/>
      <c r="K5018" s="155"/>
      <c r="L5018" s="155"/>
      <c r="M5018" s="155"/>
      <c r="N5018" s="155"/>
      <c r="O5018" s="155"/>
      <c r="P5018" s="155"/>
      <c r="Q5018" s="155"/>
      <c r="R5018" s="155"/>
      <c r="S5018" s="155"/>
      <c r="T5018" s="155"/>
      <c r="U5018" s="155"/>
      <c r="V5018" s="155"/>
      <c r="W5018" s="155"/>
      <c r="X5018" s="155"/>
      <c r="Y5018" s="155"/>
      <c r="Z5018" s="155"/>
      <c r="AA5018" s="155"/>
      <c r="AB5018" s="155"/>
      <c r="AC5018" s="155"/>
      <c r="AD5018" s="155"/>
      <c r="AE5018" s="155"/>
      <c r="AF5018" s="155"/>
      <c r="AG5018" s="155"/>
    </row>
    <row r="5019" spans="1:33" x14ac:dyDescent="0.3">
      <c r="A5019" s="155"/>
      <c r="B5019" s="155"/>
      <c r="C5019" s="155"/>
      <c r="D5019" s="155"/>
      <c r="E5019" s="155"/>
      <c r="F5019" s="155"/>
      <c r="G5019" s="155"/>
      <c r="H5019" s="155"/>
      <c r="I5019" s="155"/>
      <c r="J5019" s="155"/>
      <c r="K5019" s="155"/>
      <c r="L5019" s="155"/>
      <c r="M5019" s="155"/>
      <c r="N5019" s="155"/>
      <c r="O5019" s="155"/>
      <c r="P5019" s="155"/>
      <c r="Q5019" s="155"/>
      <c r="R5019" s="155"/>
      <c r="S5019" s="155"/>
      <c r="T5019" s="155"/>
      <c r="U5019" s="155"/>
      <c r="V5019" s="155"/>
      <c r="W5019" s="155"/>
      <c r="X5019" s="155"/>
      <c r="Y5019" s="155"/>
      <c r="Z5019" s="155"/>
      <c r="AA5019" s="155"/>
      <c r="AB5019" s="155"/>
      <c r="AC5019" s="155"/>
      <c r="AD5019" s="155"/>
      <c r="AE5019" s="155"/>
      <c r="AF5019" s="155"/>
      <c r="AG5019" s="155"/>
    </row>
    <row r="5020" spans="1:33" x14ac:dyDescent="0.3">
      <c r="A5020" s="155"/>
      <c r="B5020" s="155"/>
      <c r="C5020" s="155"/>
      <c r="D5020" s="155"/>
      <c r="E5020" s="155"/>
      <c r="F5020" s="155"/>
      <c r="G5020" s="155"/>
      <c r="H5020" s="155"/>
      <c r="I5020" s="155"/>
      <c r="J5020" s="155"/>
      <c r="K5020" s="155"/>
      <c r="L5020" s="155"/>
      <c r="M5020" s="155"/>
      <c r="N5020" s="155"/>
      <c r="O5020" s="155"/>
      <c r="P5020" s="155"/>
      <c r="Q5020" s="155"/>
      <c r="R5020" s="155"/>
      <c r="S5020" s="155"/>
      <c r="T5020" s="155"/>
      <c r="U5020" s="155"/>
      <c r="V5020" s="155"/>
      <c r="W5020" s="155"/>
      <c r="X5020" s="155"/>
      <c r="Y5020" s="155"/>
      <c r="Z5020" s="155"/>
      <c r="AA5020" s="155"/>
      <c r="AB5020" s="155"/>
      <c r="AC5020" s="155"/>
      <c r="AD5020" s="155"/>
      <c r="AE5020" s="155"/>
      <c r="AF5020" s="155"/>
      <c r="AG5020" s="155"/>
    </row>
    <row r="5021" spans="1:33" x14ac:dyDescent="0.3">
      <c r="A5021" s="155"/>
      <c r="B5021" s="155"/>
      <c r="C5021" s="155"/>
      <c r="D5021" s="155"/>
      <c r="E5021" s="155"/>
      <c r="F5021" s="155"/>
      <c r="G5021" s="155"/>
      <c r="H5021" s="155"/>
      <c r="I5021" s="155"/>
      <c r="J5021" s="155"/>
      <c r="K5021" s="155"/>
      <c r="L5021" s="155"/>
      <c r="M5021" s="155"/>
      <c r="N5021" s="155"/>
      <c r="O5021" s="155"/>
      <c r="P5021" s="155"/>
      <c r="Q5021" s="155"/>
      <c r="R5021" s="155"/>
      <c r="S5021" s="155"/>
      <c r="T5021" s="155"/>
      <c r="U5021" s="155"/>
      <c r="V5021" s="155"/>
      <c r="W5021" s="155"/>
      <c r="X5021" s="155"/>
      <c r="Y5021" s="155"/>
      <c r="Z5021" s="155"/>
      <c r="AA5021" s="155"/>
      <c r="AB5021" s="155"/>
      <c r="AC5021" s="155"/>
      <c r="AD5021" s="155"/>
      <c r="AE5021" s="155"/>
      <c r="AF5021" s="155"/>
      <c r="AG5021" s="155"/>
    </row>
    <row r="5022" spans="1:33" x14ac:dyDescent="0.3">
      <c r="A5022" s="155"/>
      <c r="B5022" s="155"/>
      <c r="C5022" s="155"/>
      <c r="D5022" s="155"/>
      <c r="E5022" s="155"/>
      <c r="F5022" s="155"/>
      <c r="G5022" s="155"/>
      <c r="H5022" s="155"/>
      <c r="I5022" s="155"/>
      <c r="J5022" s="155"/>
      <c r="K5022" s="155"/>
      <c r="L5022" s="155"/>
      <c r="M5022" s="155"/>
      <c r="N5022" s="155"/>
      <c r="O5022" s="155"/>
      <c r="P5022" s="155"/>
      <c r="Q5022" s="155"/>
      <c r="R5022" s="155"/>
      <c r="S5022" s="155"/>
      <c r="T5022" s="155"/>
      <c r="U5022" s="155"/>
      <c r="V5022" s="155"/>
      <c r="W5022" s="155"/>
      <c r="X5022" s="155"/>
      <c r="Y5022" s="155"/>
      <c r="Z5022" s="155"/>
      <c r="AA5022" s="155"/>
      <c r="AB5022" s="155"/>
      <c r="AC5022" s="155"/>
      <c r="AD5022" s="155"/>
      <c r="AE5022" s="155"/>
      <c r="AF5022" s="155"/>
      <c r="AG5022" s="155"/>
    </row>
    <row r="5023" spans="1:33" x14ac:dyDescent="0.3">
      <c r="A5023" s="155"/>
      <c r="B5023" s="155"/>
      <c r="C5023" s="155"/>
      <c r="D5023" s="155"/>
      <c r="E5023" s="155"/>
      <c r="F5023" s="155"/>
      <c r="G5023" s="155"/>
      <c r="H5023" s="155"/>
      <c r="I5023" s="155"/>
      <c r="J5023" s="155"/>
      <c r="K5023" s="155"/>
      <c r="L5023" s="155"/>
      <c r="M5023" s="155"/>
      <c r="N5023" s="155"/>
      <c r="O5023" s="155"/>
      <c r="P5023" s="155"/>
      <c r="Q5023" s="155"/>
      <c r="R5023" s="155"/>
      <c r="S5023" s="155"/>
      <c r="T5023" s="155"/>
      <c r="U5023" s="155"/>
      <c r="V5023" s="155"/>
      <c r="W5023" s="155"/>
      <c r="X5023" s="155"/>
      <c r="Y5023" s="155"/>
      <c r="Z5023" s="155"/>
      <c r="AA5023" s="155"/>
      <c r="AB5023" s="155"/>
      <c r="AC5023" s="155"/>
      <c r="AD5023" s="155"/>
      <c r="AE5023" s="155"/>
      <c r="AF5023" s="155"/>
      <c r="AG5023" s="155"/>
    </row>
    <row r="5024" spans="1:33" x14ac:dyDescent="0.3">
      <c r="A5024" s="155"/>
      <c r="B5024" s="155"/>
      <c r="C5024" s="155"/>
      <c r="D5024" s="155"/>
      <c r="E5024" s="155"/>
      <c r="F5024" s="155"/>
      <c r="G5024" s="155"/>
      <c r="H5024" s="155"/>
      <c r="I5024" s="155"/>
      <c r="J5024" s="155"/>
      <c r="K5024" s="155"/>
      <c r="L5024" s="155"/>
      <c r="M5024" s="155"/>
      <c r="N5024" s="155"/>
      <c r="O5024" s="155"/>
      <c r="P5024" s="155"/>
      <c r="Q5024" s="155"/>
      <c r="R5024" s="155"/>
      <c r="S5024" s="155"/>
      <c r="T5024" s="155"/>
      <c r="U5024" s="155"/>
      <c r="V5024" s="155"/>
      <c r="W5024" s="155"/>
      <c r="X5024" s="155"/>
      <c r="Y5024" s="155"/>
      <c r="Z5024" s="155"/>
      <c r="AA5024" s="155"/>
      <c r="AB5024" s="155"/>
      <c r="AC5024" s="155"/>
      <c r="AD5024" s="155"/>
      <c r="AE5024" s="155"/>
      <c r="AF5024" s="155"/>
      <c r="AG5024" s="155"/>
    </row>
    <row r="5025" spans="1:33" x14ac:dyDescent="0.3">
      <c r="A5025" s="155"/>
      <c r="B5025" s="155"/>
      <c r="C5025" s="155"/>
      <c r="D5025" s="155"/>
      <c r="E5025" s="155"/>
      <c r="F5025" s="155"/>
      <c r="G5025" s="155"/>
      <c r="H5025" s="155"/>
      <c r="I5025" s="155"/>
      <c r="J5025" s="155"/>
      <c r="K5025" s="155"/>
      <c r="L5025" s="155"/>
      <c r="M5025" s="155"/>
      <c r="N5025" s="155"/>
      <c r="O5025" s="155"/>
      <c r="P5025" s="155"/>
      <c r="Q5025" s="155"/>
      <c r="R5025" s="155"/>
      <c r="S5025" s="155"/>
      <c r="T5025" s="155"/>
      <c r="U5025" s="155"/>
      <c r="V5025" s="155"/>
      <c r="W5025" s="155"/>
      <c r="X5025" s="155"/>
      <c r="Y5025" s="155"/>
      <c r="Z5025" s="155"/>
      <c r="AA5025" s="155"/>
      <c r="AB5025" s="155"/>
      <c r="AC5025" s="155"/>
      <c r="AD5025" s="155"/>
      <c r="AE5025" s="155"/>
      <c r="AF5025" s="155"/>
      <c r="AG5025" s="155"/>
    </row>
    <row r="5026" spans="1:33" x14ac:dyDescent="0.3">
      <c r="A5026" s="155"/>
      <c r="B5026" s="155"/>
      <c r="C5026" s="155"/>
      <c r="D5026" s="155"/>
      <c r="E5026" s="155"/>
      <c r="F5026" s="155"/>
      <c r="G5026" s="155"/>
      <c r="H5026" s="155"/>
      <c r="I5026" s="155"/>
      <c r="J5026" s="155"/>
      <c r="K5026" s="155"/>
      <c r="L5026" s="155"/>
      <c r="M5026" s="155"/>
      <c r="N5026" s="155"/>
      <c r="O5026" s="155"/>
      <c r="P5026" s="155"/>
      <c r="Q5026" s="155"/>
      <c r="R5026" s="155"/>
      <c r="S5026" s="155"/>
      <c r="T5026" s="155"/>
      <c r="U5026" s="155"/>
      <c r="V5026" s="155"/>
      <c r="W5026" s="155"/>
      <c r="X5026" s="155"/>
      <c r="Y5026" s="155"/>
      <c r="Z5026" s="155"/>
      <c r="AA5026" s="155"/>
      <c r="AB5026" s="155"/>
      <c r="AC5026" s="155"/>
      <c r="AD5026" s="155"/>
      <c r="AE5026" s="155"/>
      <c r="AF5026" s="155"/>
      <c r="AG5026" s="155"/>
    </row>
    <row r="5027" spans="1:33" x14ac:dyDescent="0.3">
      <c r="A5027" s="155"/>
      <c r="B5027" s="155"/>
      <c r="C5027" s="155"/>
      <c r="D5027" s="155"/>
      <c r="E5027" s="155"/>
      <c r="F5027" s="155"/>
      <c r="G5027" s="155"/>
      <c r="H5027" s="155"/>
      <c r="I5027" s="155"/>
      <c r="J5027" s="155"/>
      <c r="K5027" s="155"/>
      <c r="L5027" s="155"/>
      <c r="M5027" s="155"/>
      <c r="N5027" s="155"/>
      <c r="O5027" s="155"/>
      <c r="P5027" s="155"/>
      <c r="Q5027" s="155"/>
      <c r="R5027" s="155"/>
      <c r="S5027" s="155"/>
      <c r="T5027" s="155"/>
      <c r="U5027" s="155"/>
      <c r="V5027" s="155"/>
      <c r="W5027" s="155"/>
      <c r="X5027" s="155"/>
      <c r="Y5027" s="155"/>
      <c r="Z5027" s="155"/>
      <c r="AA5027" s="155"/>
      <c r="AB5027" s="155"/>
      <c r="AC5027" s="155"/>
      <c r="AD5027" s="155"/>
      <c r="AE5027" s="155"/>
      <c r="AF5027" s="155"/>
      <c r="AG5027" s="155"/>
    </row>
    <row r="5028" spans="1:33" x14ac:dyDescent="0.3">
      <c r="A5028" s="155"/>
      <c r="B5028" s="155"/>
      <c r="C5028" s="155"/>
      <c r="D5028" s="155"/>
      <c r="E5028" s="155"/>
      <c r="F5028" s="155"/>
      <c r="G5028" s="155"/>
      <c r="H5028" s="155"/>
      <c r="I5028" s="155"/>
      <c r="J5028" s="155"/>
      <c r="K5028" s="155"/>
      <c r="L5028" s="155"/>
      <c r="M5028" s="155"/>
      <c r="N5028" s="155"/>
      <c r="O5028" s="155"/>
      <c r="P5028" s="155"/>
      <c r="Q5028" s="155"/>
      <c r="R5028" s="155"/>
      <c r="S5028" s="155"/>
      <c r="T5028" s="155"/>
      <c r="U5028" s="155"/>
      <c r="V5028" s="155"/>
      <c r="W5028" s="155"/>
      <c r="X5028" s="155"/>
      <c r="Y5028" s="155"/>
      <c r="Z5028" s="155"/>
      <c r="AA5028" s="155"/>
      <c r="AB5028" s="155"/>
      <c r="AC5028" s="155"/>
      <c r="AD5028" s="155"/>
      <c r="AE5028" s="155"/>
      <c r="AF5028" s="155"/>
      <c r="AG5028" s="155"/>
    </row>
    <row r="5029" spans="1:33" x14ac:dyDescent="0.3">
      <c r="A5029" s="155"/>
      <c r="B5029" s="155"/>
      <c r="C5029" s="155"/>
      <c r="D5029" s="155"/>
      <c r="E5029" s="155"/>
      <c r="F5029" s="155"/>
      <c r="G5029" s="155"/>
      <c r="H5029" s="155"/>
      <c r="I5029" s="155"/>
      <c r="J5029" s="155"/>
      <c r="K5029" s="155"/>
      <c r="L5029" s="155"/>
      <c r="M5029" s="155"/>
      <c r="N5029" s="155"/>
      <c r="O5029" s="155"/>
      <c r="P5029" s="155"/>
      <c r="Q5029" s="155"/>
      <c r="R5029" s="155"/>
      <c r="S5029" s="155"/>
      <c r="T5029" s="155"/>
      <c r="U5029" s="155"/>
      <c r="V5029" s="155"/>
      <c r="W5029" s="155"/>
      <c r="X5029" s="155"/>
      <c r="Y5029" s="155"/>
      <c r="Z5029" s="155"/>
      <c r="AA5029" s="155"/>
      <c r="AB5029" s="155"/>
      <c r="AC5029" s="155"/>
      <c r="AD5029" s="155"/>
      <c r="AE5029" s="155"/>
      <c r="AF5029" s="155"/>
      <c r="AG5029" s="155"/>
    </row>
    <row r="5030" spans="1:33" x14ac:dyDescent="0.3">
      <c r="A5030" s="155"/>
      <c r="B5030" s="155"/>
      <c r="C5030" s="155"/>
      <c r="D5030" s="155"/>
      <c r="E5030" s="155"/>
      <c r="F5030" s="155"/>
      <c r="G5030" s="155"/>
      <c r="H5030" s="155"/>
      <c r="I5030" s="155"/>
      <c r="J5030" s="155"/>
      <c r="K5030" s="155"/>
      <c r="L5030" s="155"/>
      <c r="M5030" s="155"/>
      <c r="N5030" s="155"/>
      <c r="O5030" s="155"/>
      <c r="P5030" s="155"/>
      <c r="Q5030" s="155"/>
      <c r="R5030" s="155"/>
      <c r="S5030" s="155"/>
      <c r="T5030" s="155"/>
      <c r="U5030" s="155"/>
      <c r="V5030" s="155"/>
      <c r="W5030" s="155"/>
      <c r="X5030" s="155"/>
      <c r="Y5030" s="155"/>
      <c r="Z5030" s="155"/>
      <c r="AA5030" s="155"/>
      <c r="AB5030" s="155"/>
      <c r="AC5030" s="155"/>
      <c r="AD5030" s="155"/>
      <c r="AE5030" s="155"/>
      <c r="AF5030" s="155"/>
      <c r="AG5030" s="155"/>
    </row>
    <row r="5031" spans="1:33" x14ac:dyDescent="0.3">
      <c r="A5031" s="155"/>
      <c r="B5031" s="155"/>
      <c r="C5031" s="155"/>
      <c r="D5031" s="155"/>
      <c r="E5031" s="155"/>
      <c r="F5031" s="155"/>
      <c r="G5031" s="155"/>
      <c r="H5031" s="155"/>
      <c r="I5031" s="155"/>
      <c r="J5031" s="155"/>
      <c r="K5031" s="155"/>
      <c r="L5031" s="155"/>
      <c r="M5031" s="155"/>
      <c r="N5031" s="155"/>
      <c r="O5031" s="155"/>
      <c r="P5031" s="155"/>
      <c r="Q5031" s="155"/>
      <c r="R5031" s="155"/>
      <c r="S5031" s="155"/>
      <c r="T5031" s="155"/>
      <c r="U5031" s="155"/>
      <c r="V5031" s="155"/>
      <c r="W5031" s="155"/>
      <c r="X5031" s="155"/>
      <c r="Y5031" s="155"/>
      <c r="Z5031" s="155"/>
      <c r="AA5031" s="155"/>
      <c r="AB5031" s="155"/>
      <c r="AC5031" s="155"/>
      <c r="AD5031" s="155"/>
      <c r="AE5031" s="155"/>
      <c r="AF5031" s="155"/>
      <c r="AG5031" s="155"/>
    </row>
    <row r="5032" spans="1:33" x14ac:dyDescent="0.3">
      <c r="A5032" s="155"/>
      <c r="B5032" s="155"/>
      <c r="C5032" s="155"/>
      <c r="D5032" s="155"/>
      <c r="E5032" s="155"/>
      <c r="F5032" s="155"/>
      <c r="G5032" s="155"/>
      <c r="H5032" s="155"/>
      <c r="I5032" s="155"/>
      <c r="J5032" s="155"/>
      <c r="K5032" s="155"/>
      <c r="L5032" s="155"/>
      <c r="M5032" s="155"/>
      <c r="N5032" s="155"/>
      <c r="O5032" s="155"/>
      <c r="P5032" s="155"/>
      <c r="Q5032" s="155"/>
      <c r="R5032" s="155"/>
      <c r="S5032" s="155"/>
      <c r="T5032" s="155"/>
      <c r="U5032" s="155"/>
      <c r="V5032" s="155"/>
      <c r="W5032" s="155"/>
      <c r="X5032" s="155"/>
      <c r="Y5032" s="155"/>
      <c r="Z5032" s="155"/>
      <c r="AA5032" s="155"/>
      <c r="AB5032" s="155"/>
      <c r="AC5032" s="155"/>
      <c r="AD5032" s="155"/>
      <c r="AE5032" s="155"/>
      <c r="AF5032" s="155"/>
      <c r="AG5032" s="155"/>
    </row>
    <row r="5033" spans="1:33" x14ac:dyDescent="0.3">
      <c r="A5033" s="155"/>
      <c r="B5033" s="155"/>
      <c r="C5033" s="155"/>
      <c r="D5033" s="155"/>
      <c r="E5033" s="155"/>
      <c r="F5033" s="155"/>
      <c r="G5033" s="155"/>
      <c r="H5033" s="155"/>
      <c r="I5033" s="155"/>
      <c r="J5033" s="155"/>
      <c r="K5033" s="155"/>
      <c r="L5033" s="155"/>
      <c r="M5033" s="155"/>
      <c r="N5033" s="155"/>
      <c r="O5033" s="155"/>
      <c r="P5033" s="155"/>
      <c r="Q5033" s="155"/>
      <c r="R5033" s="155"/>
      <c r="S5033" s="155"/>
      <c r="T5033" s="155"/>
      <c r="U5033" s="155"/>
      <c r="V5033" s="155"/>
      <c r="W5033" s="155"/>
      <c r="X5033" s="155"/>
      <c r="Y5033" s="155"/>
      <c r="Z5033" s="155"/>
      <c r="AA5033" s="155"/>
      <c r="AB5033" s="155"/>
      <c r="AC5033" s="155"/>
      <c r="AD5033" s="155"/>
      <c r="AE5033" s="155"/>
      <c r="AF5033" s="155"/>
      <c r="AG5033" s="155"/>
    </row>
    <row r="5034" spans="1:33" x14ac:dyDescent="0.3">
      <c r="A5034" s="155"/>
      <c r="B5034" s="155"/>
      <c r="C5034" s="155"/>
      <c r="D5034" s="155"/>
      <c r="E5034" s="155"/>
      <c r="F5034" s="155"/>
      <c r="G5034" s="155"/>
      <c r="H5034" s="155"/>
      <c r="I5034" s="155"/>
      <c r="J5034" s="155"/>
      <c r="K5034" s="155"/>
      <c r="L5034" s="155"/>
      <c r="M5034" s="155"/>
      <c r="N5034" s="155"/>
      <c r="O5034" s="155"/>
      <c r="P5034" s="155"/>
      <c r="Q5034" s="155"/>
      <c r="R5034" s="155"/>
      <c r="S5034" s="155"/>
      <c r="T5034" s="155"/>
      <c r="U5034" s="155"/>
      <c r="V5034" s="155"/>
      <c r="W5034" s="155"/>
      <c r="X5034" s="155"/>
      <c r="Y5034" s="155"/>
      <c r="Z5034" s="155"/>
      <c r="AA5034" s="155"/>
      <c r="AB5034" s="155"/>
      <c r="AC5034" s="155"/>
      <c r="AD5034" s="155"/>
      <c r="AE5034" s="155"/>
      <c r="AF5034" s="155"/>
      <c r="AG5034" s="155"/>
    </row>
    <row r="5035" spans="1:33" x14ac:dyDescent="0.3">
      <c r="A5035" s="155"/>
      <c r="B5035" s="155"/>
      <c r="C5035" s="155"/>
      <c r="D5035" s="155"/>
      <c r="E5035" s="155"/>
      <c r="F5035" s="155"/>
      <c r="G5035" s="155"/>
      <c r="H5035" s="155"/>
      <c r="I5035" s="155"/>
      <c r="J5035" s="155"/>
      <c r="K5035" s="155"/>
      <c r="L5035" s="155"/>
      <c r="M5035" s="155"/>
      <c r="N5035" s="155"/>
      <c r="O5035" s="155"/>
      <c r="P5035" s="155"/>
      <c r="Q5035" s="155"/>
      <c r="R5035" s="155"/>
      <c r="S5035" s="155"/>
      <c r="T5035" s="155"/>
      <c r="U5035" s="155"/>
      <c r="V5035" s="155"/>
      <c r="W5035" s="155"/>
      <c r="X5035" s="155"/>
      <c r="Y5035" s="155"/>
      <c r="Z5035" s="155"/>
      <c r="AA5035" s="155"/>
      <c r="AB5035" s="155"/>
      <c r="AC5035" s="155"/>
      <c r="AD5035" s="155"/>
      <c r="AE5035" s="155"/>
      <c r="AF5035" s="155"/>
      <c r="AG5035" s="155"/>
    </row>
    <row r="5036" spans="1:33" x14ac:dyDescent="0.3">
      <c r="A5036" s="155"/>
      <c r="B5036" s="155"/>
      <c r="C5036" s="155"/>
      <c r="D5036" s="155"/>
      <c r="E5036" s="155"/>
      <c r="F5036" s="155"/>
      <c r="G5036" s="155"/>
      <c r="H5036" s="155"/>
      <c r="I5036" s="155"/>
      <c r="J5036" s="155"/>
      <c r="K5036" s="155"/>
      <c r="L5036" s="155"/>
      <c r="M5036" s="155"/>
      <c r="N5036" s="155"/>
      <c r="O5036" s="155"/>
      <c r="P5036" s="155"/>
      <c r="Q5036" s="155"/>
      <c r="R5036" s="155"/>
      <c r="S5036" s="155"/>
      <c r="T5036" s="155"/>
      <c r="U5036" s="155"/>
      <c r="V5036" s="155"/>
      <c r="W5036" s="155"/>
      <c r="X5036" s="155"/>
      <c r="Y5036" s="155"/>
      <c r="Z5036" s="155"/>
      <c r="AA5036" s="155"/>
      <c r="AB5036" s="155"/>
      <c r="AC5036" s="155"/>
      <c r="AD5036" s="155"/>
      <c r="AE5036" s="155"/>
      <c r="AF5036" s="155"/>
      <c r="AG5036" s="155"/>
    </row>
    <row r="5037" spans="1:33" x14ac:dyDescent="0.3">
      <c r="A5037" s="155"/>
      <c r="B5037" s="155"/>
      <c r="C5037" s="155"/>
      <c r="D5037" s="155"/>
      <c r="E5037" s="155"/>
      <c r="F5037" s="155"/>
      <c r="G5037" s="155"/>
      <c r="H5037" s="155"/>
      <c r="I5037" s="155"/>
      <c r="J5037" s="155"/>
      <c r="K5037" s="155"/>
      <c r="L5037" s="155"/>
      <c r="M5037" s="155"/>
      <c r="N5037" s="155"/>
      <c r="O5037" s="155"/>
      <c r="P5037" s="155"/>
      <c r="Q5037" s="155"/>
      <c r="R5037" s="155"/>
      <c r="S5037" s="155"/>
      <c r="T5037" s="155"/>
      <c r="U5037" s="155"/>
      <c r="V5037" s="155"/>
      <c r="W5037" s="155"/>
      <c r="X5037" s="155"/>
      <c r="Y5037" s="155"/>
      <c r="Z5037" s="155"/>
      <c r="AA5037" s="155"/>
      <c r="AB5037" s="155"/>
      <c r="AC5037" s="155"/>
      <c r="AD5037" s="155"/>
      <c r="AE5037" s="155"/>
      <c r="AF5037" s="155"/>
      <c r="AG5037" s="155"/>
    </row>
    <row r="5038" spans="1:33" x14ac:dyDescent="0.3">
      <c r="A5038" s="155"/>
      <c r="B5038" s="155"/>
      <c r="C5038" s="155"/>
      <c r="D5038" s="155"/>
      <c r="E5038" s="155"/>
      <c r="F5038" s="155"/>
      <c r="G5038" s="155"/>
      <c r="H5038" s="155"/>
      <c r="I5038" s="155"/>
      <c r="J5038" s="155"/>
      <c r="K5038" s="155"/>
      <c r="L5038" s="155"/>
      <c r="M5038" s="155"/>
      <c r="N5038" s="155"/>
      <c r="O5038" s="155"/>
      <c r="P5038" s="155"/>
      <c r="Q5038" s="155"/>
      <c r="R5038" s="155"/>
      <c r="S5038" s="155"/>
      <c r="T5038" s="155"/>
      <c r="U5038" s="155"/>
      <c r="V5038" s="155"/>
      <c r="W5038" s="155"/>
      <c r="X5038" s="155"/>
      <c r="Y5038" s="155"/>
      <c r="Z5038" s="155"/>
      <c r="AA5038" s="155"/>
      <c r="AB5038" s="155"/>
      <c r="AC5038" s="155"/>
      <c r="AD5038" s="155"/>
      <c r="AE5038" s="155"/>
      <c r="AF5038" s="155"/>
      <c r="AG5038" s="155"/>
    </row>
    <row r="5039" spans="1:33" x14ac:dyDescent="0.3">
      <c r="A5039" s="155"/>
      <c r="B5039" s="155"/>
      <c r="C5039" s="155"/>
      <c r="D5039" s="155"/>
      <c r="E5039" s="155"/>
      <c r="F5039" s="155"/>
      <c r="G5039" s="155"/>
      <c r="H5039" s="155"/>
      <c r="I5039" s="155"/>
      <c r="J5039" s="155"/>
      <c r="K5039" s="155"/>
      <c r="L5039" s="155"/>
      <c r="M5039" s="155"/>
      <c r="N5039" s="155"/>
      <c r="O5039" s="155"/>
      <c r="P5039" s="155"/>
      <c r="Q5039" s="155"/>
      <c r="R5039" s="155"/>
      <c r="S5039" s="155"/>
      <c r="T5039" s="155"/>
      <c r="U5039" s="155"/>
      <c r="V5039" s="155"/>
      <c r="W5039" s="155"/>
      <c r="X5039" s="155"/>
      <c r="Y5039" s="155"/>
      <c r="Z5039" s="155"/>
      <c r="AA5039" s="155"/>
      <c r="AB5039" s="155"/>
      <c r="AC5039" s="155"/>
      <c r="AD5039" s="155"/>
      <c r="AE5039" s="155"/>
      <c r="AF5039" s="155"/>
      <c r="AG5039" s="155"/>
    </row>
    <row r="5040" spans="1:33" x14ac:dyDescent="0.3">
      <c r="A5040" s="155"/>
      <c r="B5040" s="155"/>
      <c r="C5040" s="155"/>
      <c r="D5040" s="155"/>
      <c r="E5040" s="155"/>
      <c r="F5040" s="155"/>
      <c r="G5040" s="155"/>
      <c r="H5040" s="155"/>
      <c r="I5040" s="155"/>
      <c r="J5040" s="155"/>
      <c r="K5040" s="155"/>
      <c r="L5040" s="155"/>
      <c r="M5040" s="155"/>
      <c r="N5040" s="155"/>
      <c r="O5040" s="155"/>
      <c r="P5040" s="155"/>
      <c r="Q5040" s="155"/>
      <c r="R5040" s="155"/>
      <c r="S5040" s="155"/>
      <c r="T5040" s="155"/>
      <c r="U5040" s="155"/>
      <c r="V5040" s="155"/>
      <c r="W5040" s="155"/>
      <c r="X5040" s="155"/>
      <c r="Y5040" s="155"/>
      <c r="Z5040" s="155"/>
      <c r="AA5040" s="155"/>
      <c r="AB5040" s="155"/>
      <c r="AC5040" s="155"/>
      <c r="AD5040" s="155"/>
      <c r="AE5040" s="155"/>
      <c r="AF5040" s="155"/>
      <c r="AG5040" s="155"/>
    </row>
    <row r="5041" spans="1:33" x14ac:dyDescent="0.3">
      <c r="A5041" s="155"/>
      <c r="B5041" s="155"/>
      <c r="C5041" s="155"/>
      <c r="D5041" s="155"/>
      <c r="E5041" s="155"/>
      <c r="F5041" s="155"/>
      <c r="G5041" s="155"/>
      <c r="H5041" s="155"/>
      <c r="I5041" s="155"/>
      <c r="J5041" s="155"/>
      <c r="K5041" s="155"/>
      <c r="L5041" s="155"/>
      <c r="M5041" s="155"/>
      <c r="N5041" s="155"/>
      <c r="O5041" s="155"/>
      <c r="P5041" s="155"/>
      <c r="Q5041" s="155"/>
      <c r="R5041" s="155"/>
      <c r="S5041" s="155"/>
      <c r="T5041" s="155"/>
      <c r="U5041" s="155"/>
      <c r="V5041" s="155"/>
      <c r="W5041" s="155"/>
      <c r="X5041" s="155"/>
      <c r="Y5041" s="155"/>
      <c r="Z5041" s="155"/>
      <c r="AA5041" s="155"/>
      <c r="AB5041" s="155"/>
      <c r="AC5041" s="155"/>
      <c r="AD5041" s="155"/>
      <c r="AE5041" s="155"/>
      <c r="AF5041" s="155"/>
      <c r="AG5041" s="155"/>
    </row>
    <row r="5042" spans="1:33" x14ac:dyDescent="0.3">
      <c r="A5042" s="155"/>
      <c r="B5042" s="155"/>
      <c r="C5042" s="155"/>
      <c r="D5042" s="155"/>
      <c r="E5042" s="155"/>
      <c r="F5042" s="155"/>
      <c r="G5042" s="155"/>
      <c r="H5042" s="155"/>
      <c r="I5042" s="155"/>
      <c r="J5042" s="155"/>
      <c r="K5042" s="155"/>
      <c r="L5042" s="155"/>
      <c r="M5042" s="155"/>
      <c r="N5042" s="155"/>
      <c r="O5042" s="155"/>
      <c r="P5042" s="155"/>
      <c r="Q5042" s="155"/>
      <c r="R5042" s="155"/>
      <c r="S5042" s="155"/>
      <c r="T5042" s="155"/>
      <c r="U5042" s="155"/>
      <c r="V5042" s="155"/>
      <c r="W5042" s="155"/>
      <c r="X5042" s="155"/>
      <c r="Y5042" s="155"/>
      <c r="Z5042" s="155"/>
      <c r="AA5042" s="155"/>
      <c r="AB5042" s="155"/>
      <c r="AC5042" s="155"/>
      <c r="AD5042" s="155"/>
      <c r="AE5042" s="155"/>
      <c r="AF5042" s="155"/>
      <c r="AG5042" s="155"/>
    </row>
    <row r="5043" spans="1:33" x14ac:dyDescent="0.3">
      <c r="A5043" s="155"/>
      <c r="B5043" s="155"/>
      <c r="C5043" s="155"/>
      <c r="D5043" s="155"/>
      <c r="E5043" s="155"/>
      <c r="F5043" s="155"/>
      <c r="G5043" s="155"/>
      <c r="H5043" s="155"/>
      <c r="I5043" s="155"/>
      <c r="J5043" s="155"/>
      <c r="K5043" s="155"/>
      <c r="L5043" s="155"/>
      <c r="M5043" s="155"/>
      <c r="N5043" s="155"/>
      <c r="O5043" s="155"/>
      <c r="P5043" s="155"/>
      <c r="Q5043" s="155"/>
      <c r="R5043" s="155"/>
      <c r="S5043" s="155"/>
      <c r="T5043" s="155"/>
      <c r="U5043" s="155"/>
      <c r="V5043" s="155"/>
      <c r="W5043" s="155"/>
      <c r="X5043" s="155"/>
      <c r="Y5043" s="155"/>
      <c r="Z5043" s="155"/>
      <c r="AA5043" s="155"/>
      <c r="AB5043" s="155"/>
      <c r="AC5043" s="155"/>
      <c r="AD5043" s="155"/>
      <c r="AE5043" s="155"/>
      <c r="AF5043" s="155"/>
      <c r="AG5043" s="155"/>
    </row>
    <row r="5044" spans="1:33" x14ac:dyDescent="0.3">
      <c r="A5044" s="155"/>
      <c r="B5044" s="155"/>
      <c r="C5044" s="155"/>
      <c r="D5044" s="155"/>
      <c r="E5044" s="155"/>
      <c r="F5044" s="155"/>
      <c r="G5044" s="155"/>
      <c r="H5044" s="155"/>
      <c r="I5044" s="155"/>
      <c r="J5044" s="155"/>
      <c r="K5044" s="155"/>
      <c r="L5044" s="155"/>
      <c r="M5044" s="155"/>
      <c r="N5044" s="155"/>
      <c r="O5044" s="155"/>
      <c r="P5044" s="155"/>
      <c r="Q5044" s="155"/>
      <c r="R5044" s="155"/>
      <c r="S5044" s="155"/>
      <c r="T5044" s="155"/>
      <c r="U5044" s="155"/>
      <c r="V5044" s="155"/>
      <c r="W5044" s="155"/>
      <c r="X5044" s="155"/>
      <c r="Y5044" s="155"/>
      <c r="Z5044" s="155"/>
      <c r="AA5044" s="155"/>
      <c r="AB5044" s="155"/>
      <c r="AC5044" s="155"/>
      <c r="AD5044" s="155"/>
      <c r="AE5044" s="155"/>
      <c r="AF5044" s="155"/>
      <c r="AG5044" s="155"/>
    </row>
    <row r="5045" spans="1:33" x14ac:dyDescent="0.3">
      <c r="A5045" s="155"/>
      <c r="B5045" s="155"/>
      <c r="C5045" s="155"/>
      <c r="D5045" s="155"/>
      <c r="E5045" s="155"/>
      <c r="F5045" s="155"/>
      <c r="G5045" s="155"/>
      <c r="H5045" s="155"/>
      <c r="I5045" s="155"/>
      <c r="J5045" s="155"/>
      <c r="K5045" s="155"/>
      <c r="L5045" s="155"/>
      <c r="M5045" s="155"/>
      <c r="N5045" s="155"/>
      <c r="O5045" s="155"/>
      <c r="P5045" s="155"/>
      <c r="Q5045" s="155"/>
      <c r="R5045" s="155"/>
      <c r="S5045" s="155"/>
      <c r="T5045" s="155"/>
      <c r="U5045" s="155"/>
      <c r="V5045" s="155"/>
      <c r="W5045" s="155"/>
      <c r="X5045" s="155"/>
      <c r="Y5045" s="155"/>
      <c r="Z5045" s="155"/>
      <c r="AA5045" s="155"/>
      <c r="AB5045" s="155"/>
      <c r="AC5045" s="155"/>
      <c r="AD5045" s="155"/>
      <c r="AE5045" s="155"/>
      <c r="AF5045" s="155"/>
      <c r="AG5045" s="155"/>
    </row>
    <row r="5046" spans="1:33" x14ac:dyDescent="0.3">
      <c r="A5046" s="155"/>
      <c r="B5046" s="155"/>
      <c r="C5046" s="155"/>
      <c r="D5046" s="155"/>
      <c r="E5046" s="155"/>
      <c r="F5046" s="155"/>
      <c r="G5046" s="155"/>
      <c r="H5046" s="155"/>
      <c r="I5046" s="155"/>
      <c r="J5046" s="155"/>
      <c r="K5046" s="155"/>
      <c r="L5046" s="155"/>
      <c r="M5046" s="155"/>
      <c r="N5046" s="155"/>
      <c r="O5046" s="155"/>
      <c r="P5046" s="155"/>
      <c r="Q5046" s="155"/>
      <c r="R5046" s="155"/>
      <c r="S5046" s="155"/>
      <c r="T5046" s="155"/>
      <c r="U5046" s="155"/>
      <c r="V5046" s="155"/>
      <c r="W5046" s="155"/>
      <c r="X5046" s="155"/>
      <c r="Y5046" s="155"/>
      <c r="Z5046" s="155"/>
      <c r="AA5046" s="155"/>
      <c r="AB5046" s="155"/>
      <c r="AC5046" s="155"/>
      <c r="AD5046" s="155"/>
      <c r="AE5046" s="155"/>
      <c r="AF5046" s="155"/>
      <c r="AG5046" s="155"/>
    </row>
    <row r="5047" spans="1:33" x14ac:dyDescent="0.3">
      <c r="A5047" s="155"/>
      <c r="B5047" s="155"/>
      <c r="C5047" s="155"/>
      <c r="D5047" s="155"/>
      <c r="E5047" s="155"/>
      <c r="F5047" s="155"/>
      <c r="G5047" s="155"/>
      <c r="H5047" s="155"/>
      <c r="I5047" s="155"/>
      <c r="J5047" s="155"/>
      <c r="K5047" s="155"/>
      <c r="L5047" s="155"/>
      <c r="M5047" s="155"/>
      <c r="N5047" s="155"/>
      <c r="O5047" s="155"/>
      <c r="P5047" s="155"/>
      <c r="Q5047" s="155"/>
      <c r="R5047" s="155"/>
      <c r="S5047" s="155"/>
      <c r="T5047" s="155"/>
      <c r="U5047" s="155"/>
      <c r="V5047" s="155"/>
      <c r="W5047" s="155"/>
      <c r="X5047" s="155"/>
      <c r="Y5047" s="155"/>
      <c r="Z5047" s="155"/>
      <c r="AA5047" s="155"/>
      <c r="AB5047" s="155"/>
      <c r="AC5047" s="155"/>
      <c r="AD5047" s="155"/>
      <c r="AE5047" s="155"/>
      <c r="AF5047" s="155"/>
      <c r="AG5047" s="155"/>
    </row>
    <row r="5048" spans="1:33" x14ac:dyDescent="0.3">
      <c r="A5048" s="155"/>
      <c r="B5048" s="155"/>
      <c r="C5048" s="155"/>
      <c r="D5048" s="155"/>
      <c r="E5048" s="155"/>
      <c r="F5048" s="155"/>
      <c r="G5048" s="155"/>
      <c r="H5048" s="155"/>
      <c r="I5048" s="155"/>
      <c r="J5048" s="155"/>
      <c r="K5048" s="155"/>
      <c r="L5048" s="155"/>
      <c r="M5048" s="155"/>
      <c r="N5048" s="155"/>
      <c r="O5048" s="155"/>
      <c r="P5048" s="155"/>
      <c r="Q5048" s="155"/>
      <c r="R5048" s="155"/>
      <c r="S5048" s="155"/>
      <c r="T5048" s="155"/>
      <c r="U5048" s="155"/>
      <c r="V5048" s="155"/>
      <c r="W5048" s="155"/>
      <c r="X5048" s="155"/>
      <c r="Y5048" s="155"/>
      <c r="Z5048" s="155"/>
      <c r="AA5048" s="155"/>
      <c r="AB5048" s="155"/>
      <c r="AC5048" s="155"/>
      <c r="AD5048" s="155"/>
      <c r="AE5048" s="155"/>
      <c r="AF5048" s="155"/>
      <c r="AG5048" s="155"/>
    </row>
    <row r="5049" spans="1:33" x14ac:dyDescent="0.3">
      <c r="A5049" s="155"/>
      <c r="B5049" s="155"/>
      <c r="C5049" s="155"/>
      <c r="D5049" s="155"/>
      <c r="E5049" s="155"/>
      <c r="F5049" s="155"/>
      <c r="G5049" s="155"/>
      <c r="H5049" s="155"/>
      <c r="I5049" s="155"/>
      <c r="J5049" s="155"/>
      <c r="K5049" s="155"/>
      <c r="L5049" s="155"/>
      <c r="M5049" s="155"/>
      <c r="N5049" s="155"/>
      <c r="O5049" s="155"/>
      <c r="P5049" s="155"/>
      <c r="Q5049" s="155"/>
      <c r="R5049" s="155"/>
      <c r="S5049" s="155"/>
      <c r="T5049" s="155"/>
      <c r="U5049" s="155"/>
      <c r="V5049" s="155"/>
      <c r="W5049" s="155"/>
      <c r="X5049" s="155"/>
      <c r="Y5049" s="155"/>
      <c r="Z5049" s="155"/>
      <c r="AA5049" s="155"/>
      <c r="AB5049" s="155"/>
      <c r="AC5049" s="155"/>
      <c r="AD5049" s="155"/>
      <c r="AE5049" s="155"/>
      <c r="AF5049" s="155"/>
      <c r="AG5049" s="155"/>
    </row>
    <row r="5050" spans="1:33" x14ac:dyDescent="0.3">
      <c r="A5050" s="155"/>
      <c r="B5050" s="155"/>
      <c r="C5050" s="155"/>
      <c r="D5050" s="155"/>
      <c r="E5050" s="155"/>
      <c r="F5050" s="155"/>
      <c r="G5050" s="155"/>
      <c r="H5050" s="155"/>
      <c r="I5050" s="155"/>
      <c r="J5050" s="155"/>
      <c r="K5050" s="155"/>
      <c r="L5050" s="155"/>
      <c r="M5050" s="155"/>
      <c r="N5050" s="155"/>
      <c r="O5050" s="155"/>
      <c r="P5050" s="155"/>
      <c r="Q5050" s="155"/>
      <c r="R5050" s="155"/>
      <c r="S5050" s="155"/>
      <c r="T5050" s="155"/>
      <c r="U5050" s="155"/>
      <c r="V5050" s="155"/>
      <c r="W5050" s="155"/>
      <c r="X5050" s="155"/>
      <c r="Y5050" s="155"/>
      <c r="Z5050" s="155"/>
      <c r="AA5050" s="155"/>
      <c r="AB5050" s="155"/>
      <c r="AC5050" s="155"/>
      <c r="AD5050" s="155"/>
      <c r="AE5050" s="155"/>
      <c r="AF5050" s="155"/>
      <c r="AG5050" s="155"/>
    </row>
    <row r="5051" spans="1:33" x14ac:dyDescent="0.3">
      <c r="A5051" s="155"/>
      <c r="B5051" s="155"/>
      <c r="C5051" s="155"/>
      <c r="D5051" s="155"/>
      <c r="E5051" s="155"/>
      <c r="F5051" s="155"/>
      <c r="G5051" s="155"/>
      <c r="H5051" s="155"/>
      <c r="I5051" s="155"/>
      <c r="J5051" s="155"/>
      <c r="K5051" s="155"/>
      <c r="L5051" s="155"/>
      <c r="M5051" s="155"/>
      <c r="N5051" s="155"/>
      <c r="O5051" s="155"/>
      <c r="P5051" s="155"/>
      <c r="Q5051" s="155"/>
      <c r="R5051" s="155"/>
      <c r="S5051" s="155"/>
      <c r="T5051" s="155"/>
      <c r="U5051" s="155"/>
      <c r="V5051" s="155"/>
      <c r="W5051" s="155"/>
      <c r="X5051" s="155"/>
      <c r="Y5051" s="155"/>
      <c r="Z5051" s="155"/>
      <c r="AA5051" s="155"/>
      <c r="AB5051" s="155"/>
      <c r="AC5051" s="155"/>
      <c r="AD5051" s="155"/>
      <c r="AE5051" s="155"/>
      <c r="AF5051" s="155"/>
      <c r="AG5051" s="155"/>
    </row>
    <row r="5052" spans="1:33" x14ac:dyDescent="0.3">
      <c r="A5052" s="155"/>
      <c r="B5052" s="155"/>
      <c r="C5052" s="155"/>
      <c r="D5052" s="155"/>
      <c r="E5052" s="155"/>
      <c r="F5052" s="155"/>
      <c r="G5052" s="155"/>
      <c r="H5052" s="155"/>
      <c r="I5052" s="155"/>
      <c r="J5052" s="155"/>
      <c r="K5052" s="155"/>
      <c r="L5052" s="155"/>
      <c r="M5052" s="155"/>
      <c r="N5052" s="155"/>
      <c r="O5052" s="155"/>
      <c r="P5052" s="155"/>
      <c r="Q5052" s="155"/>
      <c r="R5052" s="155"/>
      <c r="S5052" s="155"/>
      <c r="T5052" s="155"/>
      <c r="U5052" s="155"/>
      <c r="V5052" s="155"/>
      <c r="W5052" s="155"/>
      <c r="X5052" s="155"/>
      <c r="Y5052" s="155"/>
      <c r="Z5052" s="155"/>
      <c r="AA5052" s="155"/>
      <c r="AB5052" s="155"/>
      <c r="AC5052" s="155"/>
      <c r="AD5052" s="155"/>
      <c r="AE5052" s="155"/>
      <c r="AF5052" s="155"/>
      <c r="AG5052" s="155"/>
    </row>
    <row r="5053" spans="1:33" x14ac:dyDescent="0.3">
      <c r="A5053" s="155"/>
      <c r="B5053" s="155"/>
      <c r="C5053" s="155"/>
      <c r="D5053" s="155"/>
      <c r="E5053" s="155"/>
      <c r="F5053" s="155"/>
      <c r="G5053" s="155"/>
      <c r="H5053" s="155"/>
      <c r="I5053" s="155"/>
      <c r="J5053" s="155"/>
      <c r="K5053" s="155"/>
      <c r="L5053" s="155"/>
      <c r="M5053" s="155"/>
      <c r="N5053" s="155"/>
      <c r="O5053" s="155"/>
      <c r="P5053" s="155"/>
      <c r="Q5053" s="155"/>
      <c r="R5053" s="155"/>
      <c r="S5053" s="155"/>
      <c r="T5053" s="155"/>
      <c r="U5053" s="155"/>
      <c r="V5053" s="155"/>
      <c r="W5053" s="155"/>
      <c r="X5053" s="155"/>
      <c r="Y5053" s="155"/>
      <c r="Z5053" s="155"/>
      <c r="AA5053" s="155"/>
      <c r="AB5053" s="155"/>
      <c r="AC5053" s="155"/>
      <c r="AD5053" s="155"/>
      <c r="AE5053" s="155"/>
      <c r="AF5053" s="155"/>
      <c r="AG5053" s="155"/>
    </row>
    <row r="5054" spans="1:33" x14ac:dyDescent="0.3">
      <c r="A5054" s="155"/>
      <c r="B5054" s="155"/>
      <c r="C5054" s="155"/>
      <c r="D5054" s="155"/>
      <c r="E5054" s="155"/>
      <c r="F5054" s="155"/>
      <c r="G5054" s="155"/>
      <c r="H5054" s="155"/>
      <c r="I5054" s="155"/>
      <c r="J5054" s="155"/>
      <c r="K5054" s="155"/>
      <c r="L5054" s="155"/>
      <c r="M5054" s="155"/>
      <c r="N5054" s="155"/>
      <c r="O5054" s="155"/>
      <c r="P5054" s="155"/>
      <c r="Q5054" s="155"/>
      <c r="R5054" s="155"/>
      <c r="S5054" s="155"/>
      <c r="T5054" s="155"/>
      <c r="U5054" s="155"/>
      <c r="V5054" s="155"/>
      <c r="W5054" s="155"/>
      <c r="X5054" s="155"/>
      <c r="Y5054" s="155"/>
      <c r="Z5054" s="155"/>
      <c r="AA5054" s="155"/>
      <c r="AB5054" s="155"/>
      <c r="AC5054" s="155"/>
      <c r="AD5054" s="155"/>
      <c r="AE5054" s="155"/>
      <c r="AF5054" s="155"/>
      <c r="AG5054" s="155"/>
    </row>
    <row r="5055" spans="1:33" x14ac:dyDescent="0.3">
      <c r="A5055" s="155"/>
      <c r="B5055" s="155"/>
      <c r="C5055" s="155"/>
      <c r="D5055" s="155"/>
      <c r="E5055" s="155"/>
      <c r="F5055" s="155"/>
      <c r="G5055" s="155"/>
      <c r="H5055" s="155"/>
      <c r="I5055" s="155"/>
      <c r="J5055" s="155"/>
      <c r="K5055" s="155"/>
      <c r="L5055" s="155"/>
      <c r="M5055" s="155"/>
      <c r="N5055" s="155"/>
      <c r="O5055" s="155"/>
      <c r="P5055" s="155"/>
      <c r="Q5055" s="155"/>
      <c r="R5055" s="155"/>
      <c r="S5055" s="155"/>
      <c r="T5055" s="155"/>
      <c r="U5055" s="155"/>
      <c r="V5055" s="155"/>
      <c r="W5055" s="155"/>
      <c r="X5055" s="155"/>
      <c r="Y5055" s="155"/>
      <c r="Z5055" s="155"/>
      <c r="AA5055" s="155"/>
      <c r="AB5055" s="155"/>
      <c r="AC5055" s="155"/>
      <c r="AD5055" s="155"/>
      <c r="AE5055" s="155"/>
      <c r="AF5055" s="155"/>
      <c r="AG5055" s="155"/>
    </row>
    <row r="5056" spans="1:33" x14ac:dyDescent="0.3">
      <c r="A5056" s="155"/>
      <c r="B5056" s="155"/>
      <c r="C5056" s="155"/>
      <c r="D5056" s="155"/>
      <c r="E5056" s="155"/>
      <c r="F5056" s="155"/>
      <c r="G5056" s="155"/>
      <c r="H5056" s="155"/>
      <c r="I5056" s="155"/>
      <c r="J5056" s="155"/>
      <c r="K5056" s="155"/>
      <c r="L5056" s="155"/>
      <c r="M5056" s="155"/>
      <c r="N5056" s="155"/>
      <c r="O5056" s="155"/>
      <c r="P5056" s="155"/>
      <c r="Q5056" s="155"/>
      <c r="R5056" s="155"/>
      <c r="S5056" s="155"/>
      <c r="T5056" s="155"/>
      <c r="U5056" s="155"/>
      <c r="V5056" s="155"/>
      <c r="W5056" s="155"/>
      <c r="X5056" s="155"/>
      <c r="Y5056" s="155"/>
      <c r="Z5056" s="155"/>
      <c r="AA5056" s="155"/>
      <c r="AB5056" s="155"/>
      <c r="AC5056" s="155"/>
      <c r="AD5056" s="155"/>
      <c r="AE5056" s="155"/>
      <c r="AF5056" s="155"/>
      <c r="AG5056" s="155"/>
    </row>
    <row r="5057" spans="1:33" x14ac:dyDescent="0.3">
      <c r="A5057" s="155"/>
      <c r="B5057" s="155"/>
      <c r="C5057" s="155"/>
      <c r="D5057" s="155"/>
      <c r="E5057" s="155"/>
      <c r="F5057" s="155"/>
      <c r="G5057" s="155"/>
      <c r="H5057" s="155"/>
      <c r="I5057" s="155"/>
      <c r="J5057" s="155"/>
      <c r="K5057" s="155"/>
      <c r="L5057" s="155"/>
      <c r="M5057" s="155"/>
      <c r="N5057" s="155"/>
      <c r="O5057" s="155"/>
      <c r="P5057" s="155"/>
      <c r="Q5057" s="155"/>
      <c r="R5057" s="155"/>
      <c r="S5057" s="155"/>
      <c r="T5057" s="155"/>
      <c r="U5057" s="155"/>
      <c r="V5057" s="155"/>
      <c r="W5057" s="155"/>
      <c r="X5057" s="155"/>
      <c r="Y5057" s="155"/>
      <c r="Z5057" s="155"/>
      <c r="AA5057" s="155"/>
      <c r="AB5057" s="155"/>
      <c r="AC5057" s="155"/>
      <c r="AD5057" s="155"/>
      <c r="AE5057" s="155"/>
      <c r="AF5057" s="155"/>
      <c r="AG5057" s="155"/>
    </row>
    <row r="5058" spans="1:33" x14ac:dyDescent="0.3">
      <c r="A5058" s="155"/>
      <c r="B5058" s="155"/>
      <c r="C5058" s="155"/>
      <c r="D5058" s="155"/>
      <c r="E5058" s="155"/>
      <c r="F5058" s="155"/>
      <c r="G5058" s="155"/>
      <c r="H5058" s="155"/>
      <c r="I5058" s="155"/>
      <c r="J5058" s="155"/>
      <c r="K5058" s="155"/>
      <c r="L5058" s="155"/>
      <c r="M5058" s="155"/>
      <c r="N5058" s="155"/>
      <c r="O5058" s="155"/>
      <c r="P5058" s="155"/>
      <c r="Q5058" s="155"/>
      <c r="R5058" s="155"/>
      <c r="S5058" s="155"/>
      <c r="T5058" s="155"/>
      <c r="U5058" s="155"/>
      <c r="V5058" s="155"/>
      <c r="W5058" s="155"/>
      <c r="X5058" s="155"/>
      <c r="Y5058" s="155"/>
      <c r="Z5058" s="155"/>
      <c r="AA5058" s="155"/>
      <c r="AB5058" s="155"/>
      <c r="AC5058" s="155"/>
      <c r="AD5058" s="155"/>
      <c r="AE5058" s="155"/>
      <c r="AF5058" s="155"/>
      <c r="AG5058" s="155"/>
    </row>
    <row r="5059" spans="1:33" x14ac:dyDescent="0.3">
      <c r="A5059" s="155"/>
      <c r="B5059" s="155"/>
      <c r="C5059" s="155"/>
      <c r="D5059" s="155"/>
      <c r="E5059" s="155"/>
      <c r="F5059" s="155"/>
      <c r="G5059" s="155"/>
      <c r="H5059" s="155"/>
      <c r="I5059" s="155"/>
      <c r="J5059" s="155"/>
      <c r="K5059" s="155"/>
      <c r="L5059" s="155"/>
      <c r="M5059" s="155"/>
      <c r="N5059" s="155"/>
      <c r="O5059" s="155"/>
      <c r="P5059" s="155"/>
      <c r="Q5059" s="155"/>
      <c r="R5059" s="155"/>
      <c r="S5059" s="155"/>
      <c r="T5059" s="155"/>
      <c r="U5059" s="155"/>
      <c r="V5059" s="155"/>
      <c r="W5059" s="155"/>
      <c r="X5059" s="155"/>
      <c r="Y5059" s="155"/>
      <c r="Z5059" s="155"/>
      <c r="AA5059" s="155"/>
      <c r="AB5059" s="155"/>
      <c r="AC5059" s="155"/>
      <c r="AD5059" s="155"/>
      <c r="AE5059" s="155"/>
      <c r="AF5059" s="155"/>
      <c r="AG5059" s="155"/>
    </row>
    <row r="5060" spans="1:33" x14ac:dyDescent="0.3">
      <c r="A5060" s="155"/>
      <c r="B5060" s="155"/>
      <c r="C5060" s="155"/>
      <c r="D5060" s="155"/>
      <c r="E5060" s="155"/>
      <c r="F5060" s="155"/>
      <c r="G5060" s="155"/>
      <c r="H5060" s="155"/>
      <c r="I5060" s="155"/>
      <c r="J5060" s="155"/>
      <c r="K5060" s="155"/>
      <c r="L5060" s="155"/>
      <c r="M5060" s="155"/>
      <c r="N5060" s="155"/>
      <c r="O5060" s="155"/>
      <c r="P5060" s="155"/>
      <c r="Q5060" s="155"/>
      <c r="R5060" s="155"/>
      <c r="S5060" s="155"/>
      <c r="T5060" s="155"/>
      <c r="U5060" s="155"/>
      <c r="V5060" s="155"/>
      <c r="W5060" s="155"/>
      <c r="X5060" s="155"/>
      <c r="Y5060" s="155"/>
      <c r="Z5060" s="155"/>
      <c r="AA5060" s="155"/>
      <c r="AB5060" s="155"/>
      <c r="AC5060" s="155"/>
      <c r="AD5060" s="155"/>
      <c r="AE5060" s="155"/>
      <c r="AF5060" s="155"/>
      <c r="AG5060" s="155"/>
    </row>
    <row r="5061" spans="1:33" x14ac:dyDescent="0.3">
      <c r="A5061" s="155"/>
      <c r="B5061" s="155"/>
      <c r="C5061" s="155"/>
      <c r="D5061" s="155"/>
      <c r="E5061" s="155"/>
      <c r="F5061" s="155"/>
      <c r="G5061" s="155"/>
      <c r="H5061" s="155"/>
      <c r="I5061" s="155"/>
      <c r="J5061" s="155"/>
      <c r="K5061" s="155"/>
      <c r="L5061" s="155"/>
      <c r="M5061" s="155"/>
      <c r="N5061" s="155"/>
      <c r="O5061" s="155"/>
      <c r="P5061" s="155"/>
      <c r="Q5061" s="155"/>
      <c r="R5061" s="155"/>
      <c r="S5061" s="155"/>
      <c r="T5061" s="155"/>
      <c r="U5061" s="155"/>
      <c r="V5061" s="155"/>
      <c r="W5061" s="155"/>
      <c r="X5061" s="155"/>
      <c r="Y5061" s="155"/>
      <c r="Z5061" s="155"/>
      <c r="AA5061" s="155"/>
      <c r="AB5061" s="155"/>
      <c r="AC5061" s="155"/>
      <c r="AD5061" s="155"/>
      <c r="AE5061" s="155"/>
      <c r="AF5061" s="155"/>
      <c r="AG5061" s="155"/>
    </row>
    <row r="5062" spans="1:33" x14ac:dyDescent="0.3">
      <c r="A5062" s="155"/>
      <c r="B5062" s="155"/>
      <c r="C5062" s="155"/>
      <c r="D5062" s="155"/>
      <c r="E5062" s="155"/>
      <c r="F5062" s="155"/>
      <c r="G5062" s="155"/>
      <c r="H5062" s="155"/>
      <c r="I5062" s="155"/>
      <c r="J5062" s="155"/>
      <c r="K5062" s="155"/>
      <c r="L5062" s="155"/>
      <c r="M5062" s="155"/>
      <c r="N5062" s="155"/>
      <c r="O5062" s="155"/>
      <c r="P5062" s="155"/>
      <c r="Q5062" s="155"/>
      <c r="R5062" s="155"/>
      <c r="S5062" s="155"/>
      <c r="T5062" s="155"/>
      <c r="U5062" s="155"/>
      <c r="V5062" s="155"/>
      <c r="W5062" s="155"/>
      <c r="X5062" s="155"/>
      <c r="Y5062" s="155"/>
      <c r="Z5062" s="155"/>
      <c r="AA5062" s="155"/>
      <c r="AB5062" s="155"/>
      <c r="AC5062" s="155"/>
      <c r="AD5062" s="155"/>
      <c r="AE5062" s="155"/>
      <c r="AF5062" s="155"/>
      <c r="AG5062" s="155"/>
    </row>
    <row r="5063" spans="1:33" x14ac:dyDescent="0.3">
      <c r="A5063" s="155"/>
      <c r="B5063" s="155"/>
      <c r="C5063" s="155"/>
      <c r="D5063" s="155"/>
      <c r="E5063" s="155"/>
      <c r="F5063" s="155"/>
      <c r="G5063" s="155"/>
      <c r="H5063" s="155"/>
      <c r="I5063" s="155"/>
      <c r="J5063" s="155"/>
      <c r="K5063" s="155"/>
      <c r="L5063" s="155"/>
      <c r="M5063" s="155"/>
      <c r="N5063" s="155"/>
      <c r="O5063" s="155"/>
      <c r="P5063" s="155"/>
      <c r="Q5063" s="155"/>
      <c r="R5063" s="155"/>
      <c r="S5063" s="155"/>
      <c r="T5063" s="155"/>
      <c r="U5063" s="155"/>
      <c r="V5063" s="155"/>
      <c r="W5063" s="155"/>
      <c r="X5063" s="155"/>
      <c r="Y5063" s="155"/>
      <c r="Z5063" s="155"/>
      <c r="AA5063" s="155"/>
      <c r="AB5063" s="155"/>
      <c r="AC5063" s="155"/>
      <c r="AD5063" s="155"/>
      <c r="AE5063" s="155"/>
      <c r="AF5063" s="155"/>
      <c r="AG5063" s="155"/>
    </row>
    <row r="5064" spans="1:33" x14ac:dyDescent="0.3">
      <c r="A5064" s="155"/>
      <c r="B5064" s="155"/>
      <c r="C5064" s="155"/>
      <c r="D5064" s="155"/>
      <c r="E5064" s="155"/>
      <c r="F5064" s="155"/>
      <c r="G5064" s="155"/>
      <c r="H5064" s="155"/>
      <c r="I5064" s="155"/>
      <c r="J5064" s="155"/>
      <c r="K5064" s="155"/>
      <c r="L5064" s="155"/>
      <c r="M5064" s="155"/>
      <c r="N5064" s="155"/>
      <c r="O5064" s="155"/>
      <c r="P5064" s="155"/>
      <c r="Q5064" s="155"/>
      <c r="R5064" s="155"/>
      <c r="S5064" s="155"/>
      <c r="T5064" s="155"/>
      <c r="U5064" s="155"/>
      <c r="V5064" s="155"/>
      <c r="W5064" s="155"/>
      <c r="X5064" s="155"/>
      <c r="Y5064" s="155"/>
      <c r="Z5064" s="155"/>
      <c r="AA5064" s="155"/>
      <c r="AB5064" s="155"/>
      <c r="AC5064" s="155"/>
      <c r="AD5064" s="155"/>
      <c r="AE5064" s="155"/>
      <c r="AF5064" s="155"/>
      <c r="AG5064" s="155"/>
    </row>
    <row r="5065" spans="1:33" x14ac:dyDescent="0.3">
      <c r="A5065" s="155"/>
      <c r="B5065" s="155"/>
      <c r="C5065" s="155"/>
      <c r="D5065" s="155"/>
      <c r="E5065" s="155"/>
      <c r="F5065" s="155"/>
      <c r="G5065" s="155"/>
      <c r="H5065" s="155"/>
      <c r="I5065" s="155"/>
      <c r="J5065" s="155"/>
      <c r="K5065" s="155"/>
      <c r="L5065" s="155"/>
      <c r="M5065" s="155"/>
      <c r="N5065" s="155"/>
      <c r="O5065" s="155"/>
      <c r="P5065" s="155"/>
      <c r="Q5065" s="155"/>
      <c r="R5065" s="155"/>
      <c r="S5065" s="155"/>
      <c r="T5065" s="155"/>
      <c r="U5065" s="155"/>
      <c r="V5065" s="155"/>
      <c r="W5065" s="155"/>
      <c r="X5065" s="155"/>
      <c r="Y5065" s="155"/>
      <c r="Z5065" s="155"/>
      <c r="AA5065" s="155"/>
      <c r="AB5065" s="155"/>
      <c r="AC5065" s="155"/>
      <c r="AD5065" s="155"/>
      <c r="AE5065" s="155"/>
      <c r="AF5065" s="155"/>
      <c r="AG5065" s="155"/>
    </row>
    <row r="5066" spans="1:33" x14ac:dyDescent="0.3">
      <c r="A5066" s="155"/>
      <c r="B5066" s="155"/>
      <c r="C5066" s="155"/>
      <c r="D5066" s="155"/>
      <c r="E5066" s="155"/>
      <c r="F5066" s="155"/>
      <c r="G5066" s="155"/>
      <c r="H5066" s="155"/>
      <c r="I5066" s="155"/>
      <c r="J5066" s="155"/>
      <c r="K5066" s="155"/>
      <c r="L5066" s="155"/>
      <c r="M5066" s="155"/>
      <c r="N5066" s="155"/>
      <c r="O5066" s="155"/>
      <c r="P5066" s="155"/>
      <c r="Q5066" s="155"/>
      <c r="R5066" s="155"/>
      <c r="S5066" s="155"/>
      <c r="T5066" s="155"/>
      <c r="U5066" s="155"/>
      <c r="V5066" s="155"/>
      <c r="W5066" s="155"/>
      <c r="X5066" s="155"/>
      <c r="Y5066" s="155"/>
      <c r="Z5066" s="155"/>
      <c r="AA5066" s="155"/>
      <c r="AB5066" s="155"/>
      <c r="AC5066" s="155"/>
      <c r="AD5066" s="155"/>
      <c r="AE5066" s="155"/>
      <c r="AF5066" s="155"/>
      <c r="AG5066" s="155"/>
    </row>
    <row r="5067" spans="1:33" x14ac:dyDescent="0.3">
      <c r="A5067" s="155"/>
      <c r="B5067" s="155"/>
      <c r="C5067" s="155"/>
      <c r="D5067" s="155"/>
      <c r="E5067" s="155"/>
      <c r="F5067" s="155"/>
      <c r="G5067" s="155"/>
      <c r="H5067" s="155"/>
      <c r="I5067" s="155"/>
      <c r="J5067" s="155"/>
      <c r="K5067" s="155"/>
      <c r="L5067" s="155"/>
      <c r="M5067" s="155"/>
      <c r="N5067" s="155"/>
      <c r="O5067" s="155"/>
      <c r="P5067" s="155"/>
      <c r="Q5067" s="155"/>
      <c r="R5067" s="155"/>
      <c r="S5067" s="155"/>
      <c r="T5067" s="155"/>
      <c r="U5067" s="155"/>
      <c r="V5067" s="155"/>
      <c r="W5067" s="155"/>
      <c r="X5067" s="155"/>
      <c r="Y5067" s="155"/>
      <c r="Z5067" s="155"/>
      <c r="AA5067" s="155"/>
      <c r="AB5067" s="155"/>
      <c r="AC5067" s="155"/>
      <c r="AD5067" s="155"/>
      <c r="AE5067" s="155"/>
      <c r="AF5067" s="155"/>
      <c r="AG5067" s="155"/>
    </row>
    <row r="5068" spans="1:33" x14ac:dyDescent="0.3">
      <c r="A5068" s="155"/>
      <c r="B5068" s="155"/>
      <c r="C5068" s="155"/>
      <c r="D5068" s="155"/>
      <c r="E5068" s="155"/>
      <c r="F5068" s="155"/>
      <c r="G5068" s="155"/>
      <c r="H5068" s="155"/>
      <c r="I5068" s="155"/>
      <c r="J5068" s="155"/>
      <c r="K5068" s="155"/>
      <c r="L5068" s="155"/>
      <c r="M5068" s="155"/>
      <c r="N5068" s="155"/>
      <c r="O5068" s="155"/>
      <c r="P5068" s="155"/>
      <c r="Q5068" s="155"/>
      <c r="R5068" s="155"/>
      <c r="S5068" s="155"/>
      <c r="T5068" s="155"/>
      <c r="U5068" s="155"/>
      <c r="V5068" s="155"/>
      <c r="W5068" s="155"/>
      <c r="X5068" s="155"/>
      <c r="Y5068" s="155"/>
      <c r="Z5068" s="155"/>
      <c r="AA5068" s="155"/>
      <c r="AB5068" s="155"/>
      <c r="AC5068" s="155"/>
      <c r="AD5068" s="155"/>
      <c r="AE5068" s="155"/>
      <c r="AF5068" s="155"/>
      <c r="AG5068" s="155"/>
    </row>
    <row r="5069" spans="1:33" x14ac:dyDescent="0.3">
      <c r="A5069" s="155"/>
      <c r="B5069" s="155"/>
      <c r="C5069" s="155"/>
      <c r="D5069" s="155"/>
      <c r="E5069" s="155"/>
      <c r="F5069" s="155"/>
      <c r="G5069" s="155"/>
      <c r="H5069" s="155"/>
      <c r="I5069" s="155"/>
      <c r="J5069" s="155"/>
      <c r="K5069" s="155"/>
      <c r="L5069" s="155"/>
      <c r="M5069" s="155"/>
      <c r="N5069" s="155"/>
      <c r="O5069" s="155"/>
      <c r="P5069" s="155"/>
      <c r="Q5069" s="155"/>
      <c r="R5069" s="155"/>
      <c r="S5069" s="155"/>
      <c r="T5069" s="155"/>
      <c r="U5069" s="155"/>
      <c r="V5069" s="155"/>
      <c r="W5069" s="155"/>
      <c r="X5069" s="155"/>
      <c r="Y5069" s="155"/>
      <c r="Z5069" s="155"/>
      <c r="AA5069" s="155"/>
      <c r="AB5069" s="155"/>
      <c r="AC5069" s="155"/>
      <c r="AD5069" s="155"/>
      <c r="AE5069" s="155"/>
      <c r="AF5069" s="155"/>
      <c r="AG5069" s="155"/>
    </row>
    <row r="5070" spans="1:33" x14ac:dyDescent="0.3">
      <c r="A5070" s="155"/>
      <c r="B5070" s="155"/>
      <c r="C5070" s="155"/>
      <c r="D5070" s="155"/>
      <c r="E5070" s="155"/>
      <c r="F5070" s="155"/>
      <c r="G5070" s="155"/>
      <c r="H5070" s="155"/>
      <c r="I5070" s="155"/>
      <c r="J5070" s="155"/>
      <c r="K5070" s="155"/>
      <c r="L5070" s="155"/>
      <c r="M5070" s="155"/>
      <c r="N5070" s="155"/>
      <c r="O5070" s="155"/>
      <c r="P5070" s="155"/>
      <c r="Q5070" s="155"/>
      <c r="R5070" s="155"/>
      <c r="S5070" s="155"/>
      <c r="T5070" s="155"/>
      <c r="U5070" s="155"/>
      <c r="V5070" s="155"/>
      <c r="W5070" s="155"/>
      <c r="X5070" s="155"/>
      <c r="Y5070" s="155"/>
      <c r="Z5070" s="155"/>
      <c r="AA5070" s="155"/>
      <c r="AB5070" s="155"/>
      <c r="AC5070" s="155"/>
      <c r="AD5070" s="155"/>
      <c r="AE5070" s="155"/>
      <c r="AF5070" s="155"/>
      <c r="AG5070" s="155"/>
    </row>
    <row r="5071" spans="1:33" x14ac:dyDescent="0.3">
      <c r="A5071" s="155"/>
      <c r="B5071" s="155"/>
      <c r="C5071" s="155"/>
      <c r="D5071" s="155"/>
      <c r="E5071" s="155"/>
      <c r="F5071" s="155"/>
      <c r="G5071" s="155"/>
      <c r="H5071" s="155"/>
      <c r="I5071" s="155"/>
      <c r="J5071" s="155"/>
      <c r="K5071" s="155"/>
      <c r="L5071" s="155"/>
      <c r="M5071" s="155"/>
      <c r="N5071" s="155"/>
      <c r="O5071" s="155"/>
      <c r="P5071" s="155"/>
      <c r="Q5071" s="155"/>
      <c r="R5071" s="155"/>
      <c r="S5071" s="155"/>
      <c r="T5071" s="155"/>
      <c r="U5071" s="155"/>
      <c r="V5071" s="155"/>
      <c r="W5071" s="155"/>
      <c r="X5071" s="155"/>
      <c r="Y5071" s="155"/>
      <c r="Z5071" s="155"/>
      <c r="AA5071" s="155"/>
      <c r="AB5071" s="155"/>
      <c r="AC5071" s="155"/>
      <c r="AD5071" s="155"/>
      <c r="AE5071" s="155"/>
      <c r="AF5071" s="155"/>
      <c r="AG5071" s="155"/>
    </row>
    <row r="5072" spans="1:33" x14ac:dyDescent="0.3">
      <c r="A5072" s="155"/>
      <c r="B5072" s="155"/>
      <c r="C5072" s="155"/>
      <c r="D5072" s="155"/>
      <c r="E5072" s="155"/>
      <c r="F5072" s="155"/>
      <c r="G5072" s="155"/>
      <c r="H5072" s="155"/>
      <c r="I5072" s="155"/>
      <c r="J5072" s="155"/>
      <c r="K5072" s="155"/>
      <c r="L5072" s="155"/>
      <c r="M5072" s="155"/>
      <c r="N5072" s="155"/>
      <c r="O5072" s="155"/>
      <c r="P5072" s="155"/>
      <c r="Q5072" s="155"/>
      <c r="R5072" s="155"/>
      <c r="S5072" s="155"/>
      <c r="T5072" s="155"/>
      <c r="U5072" s="155"/>
      <c r="V5072" s="155"/>
      <c r="W5072" s="155"/>
      <c r="X5072" s="155"/>
      <c r="Y5072" s="155"/>
      <c r="Z5072" s="155"/>
      <c r="AA5072" s="155"/>
      <c r="AB5072" s="155"/>
      <c r="AC5072" s="155"/>
      <c r="AD5072" s="155"/>
      <c r="AE5072" s="155"/>
      <c r="AF5072" s="155"/>
      <c r="AG5072" s="155"/>
    </row>
    <row r="5073" spans="1:33" x14ac:dyDescent="0.3">
      <c r="A5073" s="155"/>
      <c r="B5073" s="155"/>
      <c r="C5073" s="155"/>
      <c r="D5073" s="155"/>
      <c r="E5073" s="155"/>
      <c r="F5073" s="155"/>
      <c r="G5073" s="155"/>
      <c r="H5073" s="155"/>
      <c r="I5073" s="155"/>
      <c r="J5073" s="155"/>
      <c r="K5073" s="155"/>
      <c r="L5073" s="155"/>
      <c r="M5073" s="155"/>
      <c r="N5073" s="155"/>
      <c r="O5073" s="155"/>
      <c r="P5073" s="155"/>
      <c r="Q5073" s="155"/>
      <c r="R5073" s="155"/>
      <c r="S5073" s="155"/>
      <c r="T5073" s="155"/>
      <c r="U5073" s="155"/>
      <c r="V5073" s="155"/>
      <c r="W5073" s="155"/>
      <c r="X5073" s="155"/>
      <c r="Y5073" s="155"/>
      <c r="Z5073" s="155"/>
      <c r="AA5073" s="155"/>
      <c r="AB5073" s="155"/>
      <c r="AC5073" s="155"/>
      <c r="AD5073" s="155"/>
      <c r="AE5073" s="155"/>
      <c r="AF5073" s="155"/>
      <c r="AG5073" s="155"/>
    </row>
    <row r="5074" spans="1:33" x14ac:dyDescent="0.3">
      <c r="A5074" s="155"/>
      <c r="B5074" s="155"/>
      <c r="C5074" s="155"/>
      <c r="D5074" s="155"/>
      <c r="E5074" s="155"/>
      <c r="F5074" s="155"/>
      <c r="G5074" s="155"/>
      <c r="H5074" s="155"/>
      <c r="I5074" s="155"/>
      <c r="J5074" s="155"/>
      <c r="K5074" s="155"/>
      <c r="L5074" s="155"/>
      <c r="M5074" s="155"/>
      <c r="N5074" s="155"/>
      <c r="O5074" s="155"/>
      <c r="P5074" s="155"/>
      <c r="Q5074" s="155"/>
      <c r="R5074" s="155"/>
      <c r="S5074" s="155"/>
      <c r="T5074" s="155"/>
      <c r="U5074" s="155"/>
      <c r="V5074" s="155"/>
      <c r="W5074" s="155"/>
      <c r="X5074" s="155"/>
      <c r="Y5074" s="155"/>
      <c r="Z5074" s="155"/>
      <c r="AA5074" s="155"/>
      <c r="AB5074" s="155"/>
      <c r="AC5074" s="155"/>
      <c r="AD5074" s="155"/>
      <c r="AE5074" s="155"/>
      <c r="AF5074" s="155"/>
      <c r="AG5074" s="155"/>
    </row>
    <row r="5075" spans="1:33" x14ac:dyDescent="0.3">
      <c r="A5075" s="155"/>
      <c r="B5075" s="155"/>
      <c r="C5075" s="155"/>
      <c r="D5075" s="155"/>
      <c r="E5075" s="155"/>
      <c r="F5075" s="155"/>
      <c r="G5075" s="155"/>
      <c r="H5075" s="155"/>
      <c r="I5075" s="155"/>
      <c r="J5075" s="155"/>
      <c r="K5075" s="155"/>
      <c r="L5075" s="155"/>
      <c r="M5075" s="155"/>
      <c r="N5075" s="155"/>
      <c r="O5075" s="155"/>
      <c r="P5075" s="155"/>
      <c r="Q5075" s="155"/>
      <c r="R5075" s="155"/>
      <c r="S5075" s="155"/>
      <c r="T5075" s="155"/>
      <c r="U5075" s="155"/>
      <c r="V5075" s="155"/>
      <c r="W5075" s="155"/>
      <c r="X5075" s="155"/>
      <c r="Y5075" s="155"/>
      <c r="Z5075" s="155"/>
      <c r="AA5075" s="155"/>
      <c r="AB5075" s="155"/>
      <c r="AC5075" s="155"/>
      <c r="AD5075" s="155"/>
      <c r="AE5075" s="155"/>
      <c r="AF5075" s="155"/>
      <c r="AG5075" s="155"/>
    </row>
    <row r="5076" spans="1:33" x14ac:dyDescent="0.3">
      <c r="A5076" s="155"/>
      <c r="B5076" s="155"/>
      <c r="C5076" s="155"/>
      <c r="D5076" s="155"/>
      <c r="E5076" s="155"/>
      <c r="F5076" s="155"/>
      <c r="G5076" s="155"/>
      <c r="H5076" s="155"/>
      <c r="I5076" s="155"/>
      <c r="J5076" s="155"/>
      <c r="K5076" s="155"/>
      <c r="L5076" s="155"/>
      <c r="M5076" s="155"/>
      <c r="N5076" s="155"/>
      <c r="O5076" s="155"/>
      <c r="P5076" s="155"/>
      <c r="Q5076" s="155"/>
      <c r="R5076" s="155"/>
      <c r="S5076" s="155"/>
      <c r="T5076" s="155"/>
      <c r="U5076" s="155"/>
      <c r="V5076" s="155"/>
      <c r="W5076" s="155"/>
      <c r="X5076" s="155"/>
      <c r="Y5076" s="155"/>
      <c r="Z5076" s="155"/>
      <c r="AA5076" s="155"/>
      <c r="AB5076" s="155"/>
      <c r="AC5076" s="155"/>
      <c r="AD5076" s="155"/>
      <c r="AE5076" s="155"/>
      <c r="AF5076" s="155"/>
      <c r="AG5076" s="155"/>
    </row>
    <row r="5077" spans="1:33" x14ac:dyDescent="0.3">
      <c r="A5077" s="155"/>
      <c r="B5077" s="155"/>
      <c r="C5077" s="155"/>
      <c r="D5077" s="155"/>
      <c r="E5077" s="155"/>
      <c r="F5077" s="155"/>
      <c r="G5077" s="155"/>
      <c r="H5077" s="155"/>
      <c r="I5077" s="155"/>
      <c r="J5077" s="155"/>
      <c r="K5077" s="155"/>
      <c r="L5077" s="155"/>
      <c r="M5077" s="155"/>
      <c r="N5077" s="155"/>
      <c r="O5077" s="155"/>
      <c r="P5077" s="155"/>
      <c r="Q5077" s="155"/>
      <c r="R5077" s="155"/>
      <c r="S5077" s="155"/>
      <c r="T5077" s="155"/>
      <c r="U5077" s="155"/>
      <c r="V5077" s="155"/>
      <c r="W5077" s="155"/>
      <c r="X5077" s="155"/>
      <c r="Y5077" s="155"/>
      <c r="Z5077" s="155"/>
      <c r="AA5077" s="155"/>
      <c r="AB5077" s="155"/>
      <c r="AC5077" s="155"/>
      <c r="AD5077" s="155"/>
      <c r="AE5077" s="155"/>
      <c r="AF5077" s="155"/>
      <c r="AG5077" s="155"/>
    </row>
    <row r="5078" spans="1:33" x14ac:dyDescent="0.3">
      <c r="A5078" s="155"/>
      <c r="B5078" s="155"/>
      <c r="C5078" s="155"/>
      <c r="D5078" s="155"/>
      <c r="E5078" s="155"/>
      <c r="F5078" s="155"/>
      <c r="G5078" s="155"/>
      <c r="H5078" s="155"/>
      <c r="I5078" s="155"/>
      <c r="J5078" s="155"/>
      <c r="K5078" s="155"/>
      <c r="L5078" s="155"/>
      <c r="M5078" s="155"/>
      <c r="N5078" s="155"/>
      <c r="O5078" s="155"/>
      <c r="P5078" s="155"/>
      <c r="Q5078" s="155"/>
      <c r="R5078" s="155"/>
      <c r="S5078" s="155"/>
      <c r="T5078" s="155"/>
      <c r="U5078" s="155"/>
      <c r="V5078" s="155"/>
      <c r="W5078" s="155"/>
      <c r="X5078" s="155"/>
      <c r="Y5078" s="155"/>
      <c r="Z5078" s="155"/>
      <c r="AA5078" s="155"/>
      <c r="AB5078" s="155"/>
      <c r="AC5078" s="155"/>
      <c r="AD5078" s="155"/>
      <c r="AE5078" s="155"/>
      <c r="AF5078" s="155"/>
      <c r="AG5078" s="155"/>
    </row>
    <row r="5079" spans="1:33" x14ac:dyDescent="0.3">
      <c r="A5079" s="155"/>
      <c r="B5079" s="155"/>
      <c r="C5079" s="155"/>
      <c r="D5079" s="155"/>
      <c r="E5079" s="155"/>
      <c r="F5079" s="155"/>
      <c r="G5079" s="155"/>
      <c r="H5079" s="155"/>
      <c r="I5079" s="155"/>
      <c r="J5079" s="155"/>
      <c r="K5079" s="155"/>
      <c r="L5079" s="155"/>
      <c r="M5079" s="155"/>
      <c r="N5079" s="155"/>
      <c r="O5079" s="155"/>
      <c r="P5079" s="155"/>
      <c r="Q5079" s="155"/>
      <c r="R5079" s="155"/>
      <c r="S5079" s="155"/>
      <c r="T5079" s="155"/>
      <c r="U5079" s="155"/>
      <c r="V5079" s="155"/>
      <c r="W5079" s="155"/>
      <c r="X5079" s="155"/>
      <c r="Y5079" s="155"/>
      <c r="Z5079" s="155"/>
      <c r="AA5079" s="155"/>
      <c r="AB5079" s="155"/>
      <c r="AC5079" s="155"/>
      <c r="AD5079" s="155"/>
      <c r="AE5079" s="155"/>
      <c r="AF5079" s="155"/>
      <c r="AG5079" s="155"/>
    </row>
    <row r="5080" spans="1:33" x14ac:dyDescent="0.3">
      <c r="A5080" s="155"/>
      <c r="B5080" s="155"/>
      <c r="C5080" s="155"/>
      <c r="D5080" s="155"/>
      <c r="E5080" s="155"/>
      <c r="F5080" s="155"/>
      <c r="G5080" s="155"/>
      <c r="H5080" s="155"/>
      <c r="I5080" s="155"/>
      <c r="J5080" s="155"/>
      <c r="K5080" s="155"/>
      <c r="L5080" s="155"/>
      <c r="M5080" s="155"/>
      <c r="N5080" s="155"/>
      <c r="O5080" s="155"/>
      <c r="P5080" s="155"/>
      <c r="Q5080" s="155"/>
      <c r="R5080" s="155"/>
      <c r="S5080" s="155"/>
      <c r="T5080" s="155"/>
      <c r="U5080" s="155"/>
      <c r="V5080" s="155"/>
      <c r="W5080" s="155"/>
      <c r="X5080" s="155"/>
      <c r="Y5080" s="155"/>
      <c r="Z5080" s="155"/>
      <c r="AA5080" s="155"/>
      <c r="AB5080" s="155"/>
      <c r="AC5080" s="155"/>
      <c r="AD5080" s="155"/>
      <c r="AE5080" s="155"/>
      <c r="AF5080" s="155"/>
      <c r="AG5080" s="155"/>
    </row>
    <row r="5081" spans="1:33" x14ac:dyDescent="0.3">
      <c r="A5081" s="155"/>
      <c r="B5081" s="155"/>
      <c r="C5081" s="155"/>
      <c r="D5081" s="155"/>
      <c r="E5081" s="155"/>
      <c r="F5081" s="155"/>
      <c r="G5081" s="155"/>
      <c r="H5081" s="155"/>
      <c r="I5081" s="155"/>
      <c r="J5081" s="155"/>
      <c r="K5081" s="155"/>
      <c r="L5081" s="155"/>
      <c r="M5081" s="155"/>
      <c r="N5081" s="155"/>
      <c r="O5081" s="155"/>
      <c r="P5081" s="155"/>
      <c r="Q5081" s="155"/>
      <c r="R5081" s="155"/>
      <c r="S5081" s="155"/>
      <c r="T5081" s="155"/>
      <c r="U5081" s="155"/>
      <c r="V5081" s="155"/>
      <c r="W5081" s="155"/>
      <c r="X5081" s="155"/>
      <c r="Y5081" s="155"/>
      <c r="Z5081" s="155"/>
      <c r="AA5081" s="155"/>
      <c r="AB5081" s="155"/>
      <c r="AC5081" s="155"/>
      <c r="AD5081" s="155"/>
      <c r="AE5081" s="155"/>
      <c r="AF5081" s="155"/>
      <c r="AG5081" s="155"/>
    </row>
    <row r="5082" spans="1:33" x14ac:dyDescent="0.3">
      <c r="A5082" s="155"/>
      <c r="B5082" s="155"/>
      <c r="C5082" s="155"/>
      <c r="D5082" s="155"/>
      <c r="E5082" s="155"/>
      <c r="F5082" s="155"/>
      <c r="G5082" s="155"/>
      <c r="H5082" s="155"/>
      <c r="I5082" s="155"/>
      <c r="J5082" s="155"/>
      <c r="K5082" s="155"/>
      <c r="L5082" s="155"/>
      <c r="M5082" s="155"/>
      <c r="N5082" s="155"/>
      <c r="O5082" s="155"/>
      <c r="P5082" s="155"/>
      <c r="Q5082" s="155"/>
      <c r="R5082" s="155"/>
      <c r="S5082" s="155"/>
      <c r="T5082" s="155"/>
      <c r="U5082" s="155"/>
      <c r="V5082" s="155"/>
      <c r="W5082" s="155"/>
      <c r="X5082" s="155"/>
      <c r="Y5082" s="155"/>
      <c r="Z5082" s="155"/>
      <c r="AA5082" s="155"/>
      <c r="AB5082" s="155"/>
      <c r="AC5082" s="155"/>
      <c r="AD5082" s="155"/>
      <c r="AE5082" s="155"/>
      <c r="AF5082" s="155"/>
      <c r="AG5082" s="155"/>
    </row>
    <row r="5083" spans="1:33" x14ac:dyDescent="0.3">
      <c r="A5083" s="155"/>
      <c r="B5083" s="155"/>
      <c r="C5083" s="155"/>
      <c r="D5083" s="155"/>
      <c r="E5083" s="155"/>
      <c r="F5083" s="155"/>
      <c r="G5083" s="155"/>
      <c r="H5083" s="155"/>
      <c r="I5083" s="155"/>
      <c r="J5083" s="155"/>
      <c r="K5083" s="155"/>
      <c r="L5083" s="155"/>
      <c r="M5083" s="155"/>
      <c r="N5083" s="155"/>
      <c r="O5083" s="155"/>
      <c r="P5083" s="155"/>
      <c r="Q5083" s="155"/>
      <c r="R5083" s="155"/>
      <c r="S5083" s="155"/>
      <c r="T5083" s="155"/>
      <c r="U5083" s="155"/>
      <c r="V5083" s="155"/>
      <c r="W5083" s="155"/>
      <c r="X5083" s="155"/>
      <c r="Y5083" s="155"/>
      <c r="Z5083" s="155"/>
      <c r="AA5083" s="155"/>
      <c r="AB5083" s="155"/>
      <c r="AC5083" s="155"/>
      <c r="AD5083" s="155"/>
      <c r="AE5083" s="155"/>
      <c r="AF5083" s="155"/>
      <c r="AG5083" s="155"/>
    </row>
    <row r="5084" spans="1:33" x14ac:dyDescent="0.3">
      <c r="A5084" s="155"/>
      <c r="B5084" s="155"/>
      <c r="C5084" s="155"/>
      <c r="D5084" s="155"/>
      <c r="E5084" s="155"/>
      <c r="F5084" s="155"/>
      <c r="G5084" s="155"/>
      <c r="H5084" s="155"/>
      <c r="I5084" s="155"/>
      <c r="J5084" s="155"/>
      <c r="K5084" s="155"/>
      <c r="L5084" s="155"/>
      <c r="M5084" s="155"/>
      <c r="N5084" s="155"/>
      <c r="O5084" s="155"/>
      <c r="P5084" s="155"/>
      <c r="Q5084" s="155"/>
      <c r="R5084" s="155"/>
      <c r="S5084" s="155"/>
      <c r="T5084" s="155"/>
      <c r="U5084" s="155"/>
      <c r="V5084" s="155"/>
      <c r="W5084" s="155"/>
      <c r="X5084" s="155"/>
      <c r="Y5084" s="155"/>
      <c r="Z5084" s="155"/>
      <c r="AA5084" s="155"/>
      <c r="AB5084" s="155"/>
      <c r="AC5084" s="155"/>
      <c r="AD5084" s="155"/>
      <c r="AE5084" s="155"/>
      <c r="AF5084" s="155"/>
      <c r="AG5084" s="155"/>
    </row>
    <row r="5085" spans="1:33" x14ac:dyDescent="0.3">
      <c r="A5085" s="155"/>
      <c r="B5085" s="155"/>
      <c r="C5085" s="155"/>
      <c r="D5085" s="155"/>
      <c r="E5085" s="155"/>
      <c r="F5085" s="155"/>
      <c r="G5085" s="155"/>
      <c r="H5085" s="155"/>
      <c r="I5085" s="155"/>
      <c r="J5085" s="155"/>
      <c r="K5085" s="155"/>
      <c r="L5085" s="155"/>
      <c r="M5085" s="155"/>
      <c r="N5085" s="155"/>
      <c r="O5085" s="155"/>
      <c r="P5085" s="155"/>
      <c r="Q5085" s="155"/>
      <c r="R5085" s="155"/>
      <c r="S5085" s="155"/>
      <c r="T5085" s="155"/>
      <c r="U5085" s="155"/>
      <c r="V5085" s="155"/>
      <c r="W5085" s="155"/>
      <c r="X5085" s="155"/>
      <c r="Y5085" s="155"/>
      <c r="Z5085" s="155"/>
      <c r="AA5085" s="155"/>
      <c r="AB5085" s="155"/>
      <c r="AC5085" s="155"/>
      <c r="AD5085" s="155"/>
      <c r="AE5085" s="155"/>
      <c r="AF5085" s="155"/>
      <c r="AG5085" s="155"/>
    </row>
    <row r="5086" spans="1:33" x14ac:dyDescent="0.3">
      <c r="A5086" s="155"/>
      <c r="B5086" s="155"/>
      <c r="C5086" s="155"/>
      <c r="D5086" s="155"/>
      <c r="E5086" s="155"/>
      <c r="F5086" s="155"/>
      <c r="G5086" s="155"/>
      <c r="H5086" s="155"/>
      <c r="I5086" s="155"/>
      <c r="J5086" s="155"/>
      <c r="K5086" s="155"/>
      <c r="L5086" s="155"/>
      <c r="M5086" s="155"/>
      <c r="N5086" s="155"/>
      <c r="O5086" s="155"/>
      <c r="P5086" s="155"/>
      <c r="Q5086" s="155"/>
      <c r="R5086" s="155"/>
      <c r="S5086" s="155"/>
      <c r="T5086" s="155"/>
      <c r="U5086" s="155"/>
      <c r="V5086" s="155"/>
      <c r="W5086" s="155"/>
      <c r="X5086" s="155"/>
      <c r="Y5086" s="155"/>
      <c r="Z5086" s="155"/>
      <c r="AA5086" s="155"/>
      <c r="AB5086" s="155"/>
      <c r="AC5086" s="155"/>
      <c r="AD5086" s="155"/>
      <c r="AE5086" s="155"/>
      <c r="AF5086" s="155"/>
      <c r="AG5086" s="155"/>
    </row>
    <row r="5087" spans="1:33" x14ac:dyDescent="0.3">
      <c r="A5087" s="155"/>
      <c r="B5087" s="155"/>
      <c r="C5087" s="155"/>
      <c r="D5087" s="155"/>
      <c r="E5087" s="155"/>
      <c r="F5087" s="155"/>
      <c r="G5087" s="155"/>
      <c r="H5087" s="155"/>
      <c r="I5087" s="155"/>
      <c r="J5087" s="155"/>
      <c r="K5087" s="155"/>
      <c r="L5087" s="155"/>
      <c r="M5087" s="155"/>
      <c r="N5087" s="155"/>
      <c r="O5087" s="155"/>
      <c r="P5087" s="155"/>
      <c r="Q5087" s="155"/>
      <c r="R5087" s="155"/>
      <c r="S5087" s="155"/>
      <c r="T5087" s="155"/>
      <c r="U5087" s="155"/>
      <c r="V5087" s="155"/>
      <c r="W5087" s="155"/>
      <c r="X5087" s="155"/>
      <c r="Y5087" s="155"/>
      <c r="Z5087" s="155"/>
      <c r="AA5087" s="155"/>
      <c r="AB5087" s="155"/>
      <c r="AC5087" s="155"/>
      <c r="AD5087" s="155"/>
      <c r="AE5087" s="155"/>
      <c r="AF5087" s="155"/>
      <c r="AG5087" s="155"/>
    </row>
    <row r="5088" spans="1:33" x14ac:dyDescent="0.3">
      <c r="A5088" s="155"/>
      <c r="B5088" s="155"/>
      <c r="C5088" s="155"/>
      <c r="D5088" s="155"/>
      <c r="E5088" s="155"/>
      <c r="F5088" s="155"/>
      <c r="G5088" s="155"/>
      <c r="H5088" s="155"/>
      <c r="I5088" s="155"/>
      <c r="J5088" s="155"/>
      <c r="K5088" s="155"/>
      <c r="L5088" s="155"/>
      <c r="M5088" s="155"/>
      <c r="N5088" s="155"/>
      <c r="O5088" s="155"/>
      <c r="P5088" s="155"/>
      <c r="Q5088" s="155"/>
      <c r="R5088" s="155"/>
      <c r="S5088" s="155"/>
      <c r="T5088" s="155"/>
      <c r="U5088" s="155"/>
      <c r="V5088" s="155"/>
      <c r="W5088" s="155"/>
      <c r="X5088" s="155"/>
      <c r="Y5088" s="155"/>
      <c r="Z5088" s="155"/>
      <c r="AA5088" s="155"/>
      <c r="AB5088" s="155"/>
      <c r="AC5088" s="155"/>
      <c r="AD5088" s="155"/>
      <c r="AE5088" s="155"/>
      <c r="AF5088" s="155"/>
      <c r="AG5088" s="155"/>
    </row>
    <row r="5089" spans="1:33" x14ac:dyDescent="0.3">
      <c r="A5089" s="155"/>
      <c r="B5089" s="155"/>
      <c r="C5089" s="155"/>
      <c r="D5089" s="155"/>
      <c r="E5089" s="155"/>
      <c r="F5089" s="155"/>
      <c r="G5089" s="155"/>
      <c r="H5089" s="155"/>
      <c r="I5089" s="155"/>
      <c r="J5089" s="155"/>
      <c r="K5089" s="155"/>
      <c r="L5089" s="155"/>
      <c r="M5089" s="155"/>
      <c r="N5089" s="155"/>
      <c r="O5089" s="155"/>
      <c r="P5089" s="155"/>
      <c r="Q5089" s="155"/>
      <c r="R5089" s="155"/>
      <c r="S5089" s="155"/>
      <c r="T5089" s="155"/>
      <c r="U5089" s="155"/>
      <c r="V5089" s="155"/>
      <c r="W5089" s="155"/>
      <c r="X5089" s="155"/>
      <c r="Y5089" s="155"/>
      <c r="Z5089" s="155"/>
      <c r="AA5089" s="155"/>
      <c r="AB5089" s="155"/>
      <c r="AC5089" s="155"/>
      <c r="AD5089" s="155"/>
      <c r="AE5089" s="155"/>
      <c r="AF5089" s="155"/>
      <c r="AG5089" s="155"/>
    </row>
    <row r="5090" spans="1:33" x14ac:dyDescent="0.3">
      <c r="A5090" s="155"/>
      <c r="B5090" s="155"/>
      <c r="C5090" s="155"/>
      <c r="D5090" s="155"/>
      <c r="E5090" s="155"/>
      <c r="F5090" s="155"/>
      <c r="G5090" s="155"/>
      <c r="H5090" s="155"/>
      <c r="I5090" s="155"/>
      <c r="J5090" s="155"/>
      <c r="K5090" s="155"/>
      <c r="L5090" s="155"/>
      <c r="M5090" s="155"/>
      <c r="N5090" s="155"/>
      <c r="O5090" s="155"/>
      <c r="P5090" s="155"/>
      <c r="Q5090" s="155"/>
      <c r="R5090" s="155"/>
      <c r="S5090" s="155"/>
      <c r="T5090" s="155"/>
      <c r="U5090" s="155"/>
      <c r="V5090" s="155"/>
      <c r="W5090" s="155"/>
      <c r="X5090" s="155"/>
      <c r="Y5090" s="155"/>
      <c r="Z5090" s="155"/>
      <c r="AA5090" s="155"/>
      <c r="AB5090" s="155"/>
      <c r="AC5090" s="155"/>
      <c r="AD5090" s="155"/>
      <c r="AE5090" s="155"/>
      <c r="AF5090" s="155"/>
      <c r="AG5090" s="155"/>
    </row>
    <row r="5091" spans="1:33" x14ac:dyDescent="0.3">
      <c r="A5091" s="155"/>
      <c r="B5091" s="155"/>
      <c r="C5091" s="155"/>
      <c r="D5091" s="155"/>
      <c r="E5091" s="155"/>
      <c r="F5091" s="155"/>
      <c r="G5091" s="155"/>
      <c r="H5091" s="155"/>
      <c r="I5091" s="155"/>
      <c r="J5091" s="155"/>
      <c r="K5091" s="155"/>
      <c r="L5091" s="155"/>
      <c r="M5091" s="155"/>
      <c r="N5091" s="155"/>
      <c r="O5091" s="155"/>
      <c r="P5091" s="155"/>
      <c r="Q5091" s="155"/>
      <c r="R5091" s="155"/>
      <c r="S5091" s="155"/>
      <c r="T5091" s="155"/>
      <c r="U5091" s="155"/>
      <c r="V5091" s="155"/>
      <c r="W5091" s="155"/>
      <c r="X5091" s="155"/>
      <c r="Y5091" s="155"/>
      <c r="Z5091" s="155"/>
      <c r="AA5091" s="155"/>
      <c r="AB5091" s="155"/>
      <c r="AC5091" s="155"/>
      <c r="AD5091" s="155"/>
      <c r="AE5091" s="155"/>
      <c r="AF5091" s="155"/>
      <c r="AG5091" s="155"/>
    </row>
    <row r="5092" spans="1:33" x14ac:dyDescent="0.3">
      <c r="A5092" s="155"/>
      <c r="B5092" s="155"/>
      <c r="C5092" s="155"/>
      <c r="D5092" s="155"/>
      <c r="E5092" s="155"/>
      <c r="F5092" s="155"/>
      <c r="G5092" s="155"/>
      <c r="H5092" s="155"/>
      <c r="I5092" s="155"/>
      <c r="J5092" s="155"/>
      <c r="K5092" s="155"/>
      <c r="L5092" s="155"/>
      <c r="M5092" s="155"/>
      <c r="N5092" s="155"/>
      <c r="O5092" s="155"/>
      <c r="P5092" s="155"/>
      <c r="Q5092" s="155"/>
      <c r="R5092" s="155"/>
      <c r="S5092" s="155"/>
      <c r="T5092" s="155"/>
      <c r="U5092" s="155"/>
      <c r="V5092" s="155"/>
      <c r="W5092" s="155"/>
      <c r="X5092" s="155"/>
      <c r="Y5092" s="155"/>
      <c r="Z5092" s="155"/>
      <c r="AA5092" s="155"/>
      <c r="AB5092" s="155"/>
      <c r="AC5092" s="155"/>
      <c r="AD5092" s="155"/>
      <c r="AE5092" s="155"/>
      <c r="AF5092" s="155"/>
      <c r="AG5092" s="155"/>
    </row>
    <row r="5093" spans="1:33" x14ac:dyDescent="0.3">
      <c r="A5093" s="155"/>
      <c r="B5093" s="155"/>
      <c r="C5093" s="155"/>
      <c r="D5093" s="155"/>
      <c r="E5093" s="155"/>
      <c r="F5093" s="155"/>
      <c r="G5093" s="155"/>
      <c r="H5093" s="155"/>
      <c r="I5093" s="155"/>
      <c r="J5093" s="155"/>
      <c r="K5093" s="155"/>
      <c r="L5093" s="155"/>
      <c r="M5093" s="155"/>
      <c r="N5093" s="155"/>
      <c r="O5093" s="155"/>
      <c r="P5093" s="155"/>
      <c r="Q5093" s="155"/>
      <c r="R5093" s="155"/>
      <c r="S5093" s="155"/>
      <c r="T5093" s="155"/>
      <c r="U5093" s="155"/>
      <c r="V5093" s="155"/>
      <c r="W5093" s="155"/>
      <c r="X5093" s="155"/>
      <c r="Y5093" s="155"/>
      <c r="Z5093" s="155"/>
      <c r="AA5093" s="155"/>
      <c r="AB5093" s="155"/>
      <c r="AC5093" s="155"/>
      <c r="AD5093" s="155"/>
      <c r="AE5093" s="155"/>
      <c r="AF5093" s="155"/>
      <c r="AG5093" s="155"/>
    </row>
    <row r="5094" spans="1:33" x14ac:dyDescent="0.3">
      <c r="A5094" s="155"/>
      <c r="B5094" s="155"/>
      <c r="C5094" s="155"/>
      <c r="D5094" s="155"/>
      <c r="E5094" s="155"/>
      <c r="F5094" s="155"/>
      <c r="G5094" s="155"/>
      <c r="H5094" s="155"/>
      <c r="I5094" s="155"/>
      <c r="J5094" s="155"/>
      <c r="K5094" s="155"/>
      <c r="L5094" s="155"/>
      <c r="M5094" s="155"/>
      <c r="N5094" s="155"/>
      <c r="O5094" s="155"/>
      <c r="P5094" s="155"/>
      <c r="Q5094" s="155"/>
      <c r="R5094" s="155"/>
      <c r="S5094" s="155"/>
      <c r="T5094" s="155"/>
      <c r="U5094" s="155"/>
      <c r="V5094" s="155"/>
      <c r="W5094" s="155"/>
      <c r="X5094" s="155"/>
      <c r="Y5094" s="155"/>
      <c r="Z5094" s="155"/>
      <c r="AA5094" s="155"/>
      <c r="AB5094" s="155"/>
      <c r="AC5094" s="155"/>
      <c r="AD5094" s="155"/>
      <c r="AE5094" s="155"/>
      <c r="AF5094" s="155"/>
      <c r="AG5094" s="155"/>
    </row>
    <row r="5095" spans="1:33" x14ac:dyDescent="0.3">
      <c r="A5095" s="155"/>
      <c r="B5095" s="155"/>
      <c r="C5095" s="155"/>
      <c r="D5095" s="155"/>
      <c r="E5095" s="155"/>
      <c r="F5095" s="155"/>
      <c r="G5095" s="155"/>
      <c r="H5095" s="155"/>
      <c r="I5095" s="155"/>
      <c r="J5095" s="155"/>
      <c r="K5095" s="155"/>
      <c r="L5095" s="155"/>
      <c r="M5095" s="155"/>
      <c r="N5095" s="155"/>
      <c r="O5095" s="155"/>
      <c r="P5095" s="155"/>
      <c r="Q5095" s="155"/>
      <c r="R5095" s="155"/>
      <c r="S5095" s="155"/>
      <c r="T5095" s="155"/>
      <c r="U5095" s="155"/>
      <c r="V5095" s="155"/>
      <c r="W5095" s="155"/>
      <c r="X5095" s="155"/>
      <c r="Y5095" s="155"/>
      <c r="Z5095" s="155"/>
      <c r="AA5095" s="155"/>
      <c r="AB5095" s="155"/>
      <c r="AC5095" s="155"/>
      <c r="AD5095" s="155"/>
      <c r="AE5095" s="155"/>
      <c r="AF5095" s="155"/>
      <c r="AG5095" s="155"/>
    </row>
    <row r="5096" spans="1:33" x14ac:dyDescent="0.3">
      <c r="A5096" s="155"/>
      <c r="B5096" s="155"/>
      <c r="C5096" s="155"/>
      <c r="D5096" s="155"/>
      <c r="E5096" s="155"/>
      <c r="F5096" s="155"/>
      <c r="G5096" s="155"/>
      <c r="H5096" s="155"/>
      <c r="I5096" s="155"/>
      <c r="J5096" s="155"/>
      <c r="K5096" s="155"/>
      <c r="L5096" s="155"/>
      <c r="M5096" s="155"/>
      <c r="N5096" s="155"/>
      <c r="O5096" s="155"/>
      <c r="P5096" s="155"/>
      <c r="Q5096" s="155"/>
      <c r="R5096" s="155"/>
      <c r="S5096" s="155"/>
      <c r="T5096" s="155"/>
      <c r="U5096" s="155"/>
      <c r="V5096" s="155"/>
      <c r="W5096" s="155"/>
      <c r="X5096" s="155"/>
      <c r="Y5096" s="155"/>
      <c r="Z5096" s="155"/>
      <c r="AA5096" s="155"/>
      <c r="AB5096" s="155"/>
      <c r="AC5096" s="155"/>
      <c r="AD5096" s="155"/>
      <c r="AE5096" s="155"/>
      <c r="AF5096" s="155"/>
      <c r="AG5096" s="155"/>
    </row>
    <row r="5097" spans="1:33" x14ac:dyDescent="0.3">
      <c r="A5097" s="155"/>
      <c r="B5097" s="155"/>
      <c r="C5097" s="155"/>
      <c r="D5097" s="155"/>
      <c r="E5097" s="155"/>
      <c r="F5097" s="155"/>
      <c r="G5097" s="155"/>
      <c r="H5097" s="155"/>
      <c r="I5097" s="155"/>
      <c r="J5097" s="155"/>
      <c r="K5097" s="155"/>
      <c r="L5097" s="155"/>
      <c r="M5097" s="155"/>
      <c r="N5097" s="155"/>
      <c r="O5097" s="155"/>
      <c r="P5097" s="155"/>
      <c r="Q5097" s="155"/>
      <c r="R5097" s="155"/>
      <c r="S5097" s="155"/>
      <c r="T5097" s="155"/>
      <c r="U5097" s="155"/>
      <c r="V5097" s="155"/>
      <c r="W5097" s="155"/>
      <c r="X5097" s="155"/>
      <c r="Y5097" s="155"/>
      <c r="Z5097" s="155"/>
      <c r="AA5097" s="155"/>
      <c r="AB5097" s="155"/>
      <c r="AC5097" s="155"/>
      <c r="AD5097" s="155"/>
      <c r="AE5097" s="155"/>
      <c r="AF5097" s="155"/>
      <c r="AG5097" s="155"/>
    </row>
    <row r="5098" spans="1:33" x14ac:dyDescent="0.3">
      <c r="A5098" s="155"/>
      <c r="B5098" s="155"/>
      <c r="C5098" s="155"/>
      <c r="D5098" s="155"/>
      <c r="E5098" s="155"/>
      <c r="F5098" s="155"/>
      <c r="G5098" s="155"/>
      <c r="H5098" s="155"/>
      <c r="I5098" s="155"/>
      <c r="J5098" s="155"/>
      <c r="K5098" s="155"/>
      <c r="L5098" s="155"/>
      <c r="M5098" s="155"/>
      <c r="N5098" s="155"/>
      <c r="O5098" s="155"/>
      <c r="P5098" s="155"/>
      <c r="Q5098" s="155"/>
      <c r="R5098" s="155"/>
      <c r="S5098" s="155"/>
      <c r="T5098" s="155"/>
      <c r="U5098" s="155"/>
      <c r="V5098" s="155"/>
      <c r="W5098" s="155"/>
      <c r="X5098" s="155"/>
      <c r="Y5098" s="155"/>
      <c r="Z5098" s="155"/>
      <c r="AA5098" s="155"/>
      <c r="AB5098" s="155"/>
      <c r="AC5098" s="155"/>
      <c r="AD5098" s="155"/>
      <c r="AE5098" s="155"/>
      <c r="AF5098" s="155"/>
      <c r="AG5098" s="155"/>
    </row>
    <row r="5099" spans="1:33" x14ac:dyDescent="0.3">
      <c r="A5099" s="155"/>
      <c r="B5099" s="155"/>
      <c r="C5099" s="155"/>
      <c r="D5099" s="155"/>
      <c r="E5099" s="155"/>
      <c r="F5099" s="155"/>
      <c r="G5099" s="155"/>
      <c r="H5099" s="155"/>
      <c r="I5099" s="155"/>
      <c r="J5099" s="155"/>
      <c r="K5099" s="155"/>
      <c r="L5099" s="155"/>
      <c r="M5099" s="155"/>
      <c r="N5099" s="155"/>
      <c r="O5099" s="155"/>
      <c r="P5099" s="155"/>
      <c r="Q5099" s="155"/>
      <c r="R5099" s="155"/>
      <c r="S5099" s="155"/>
      <c r="T5099" s="155"/>
      <c r="U5099" s="155"/>
      <c r="V5099" s="155"/>
      <c r="W5099" s="155"/>
      <c r="X5099" s="155"/>
      <c r="Y5099" s="155"/>
      <c r="Z5099" s="155"/>
      <c r="AA5099" s="155"/>
      <c r="AB5099" s="155"/>
      <c r="AC5099" s="155"/>
      <c r="AD5099" s="155"/>
      <c r="AE5099" s="155"/>
      <c r="AF5099" s="155"/>
      <c r="AG5099" s="155"/>
    </row>
    <row r="5100" spans="1:33" x14ac:dyDescent="0.3">
      <c r="A5100" s="155"/>
      <c r="B5100" s="155"/>
      <c r="C5100" s="155"/>
      <c r="D5100" s="155"/>
      <c r="E5100" s="155"/>
      <c r="F5100" s="155"/>
      <c r="G5100" s="155"/>
      <c r="H5100" s="155"/>
      <c r="I5100" s="155"/>
      <c r="J5100" s="155"/>
      <c r="K5100" s="155"/>
      <c r="L5100" s="155"/>
      <c r="M5100" s="155"/>
      <c r="N5100" s="155"/>
      <c r="O5100" s="155"/>
      <c r="P5100" s="155"/>
      <c r="Q5100" s="155"/>
      <c r="R5100" s="155"/>
      <c r="S5100" s="155"/>
      <c r="T5100" s="155"/>
      <c r="U5100" s="155"/>
      <c r="V5100" s="155"/>
      <c r="W5100" s="155"/>
      <c r="X5100" s="155"/>
      <c r="Y5100" s="155"/>
      <c r="Z5100" s="155"/>
      <c r="AA5100" s="155"/>
      <c r="AB5100" s="155"/>
      <c r="AC5100" s="155"/>
      <c r="AD5100" s="155"/>
      <c r="AE5100" s="155"/>
      <c r="AF5100" s="155"/>
      <c r="AG5100" s="155"/>
    </row>
    <row r="5101" spans="1:33" x14ac:dyDescent="0.3">
      <c r="A5101" s="155"/>
      <c r="B5101" s="155"/>
      <c r="C5101" s="155"/>
      <c r="D5101" s="155"/>
      <c r="E5101" s="155"/>
      <c r="F5101" s="155"/>
      <c r="G5101" s="155"/>
      <c r="H5101" s="155"/>
      <c r="I5101" s="155"/>
      <c r="J5101" s="155"/>
      <c r="K5101" s="155"/>
      <c r="L5101" s="155"/>
      <c r="M5101" s="155"/>
      <c r="N5101" s="155"/>
      <c r="O5101" s="155"/>
      <c r="P5101" s="155"/>
      <c r="Q5101" s="155"/>
      <c r="R5101" s="155"/>
      <c r="S5101" s="155"/>
      <c r="T5101" s="155"/>
      <c r="U5101" s="155"/>
      <c r="V5101" s="155"/>
      <c r="W5101" s="155"/>
      <c r="X5101" s="155"/>
      <c r="Y5101" s="155"/>
      <c r="Z5101" s="155"/>
      <c r="AA5101" s="155"/>
      <c r="AB5101" s="155"/>
      <c r="AC5101" s="155"/>
      <c r="AD5101" s="155"/>
      <c r="AE5101" s="155"/>
      <c r="AF5101" s="155"/>
      <c r="AG5101" s="155"/>
    </row>
    <row r="5102" spans="1:33" x14ac:dyDescent="0.3">
      <c r="A5102" s="155"/>
      <c r="B5102" s="155"/>
      <c r="C5102" s="155"/>
      <c r="D5102" s="155"/>
      <c r="E5102" s="155"/>
      <c r="F5102" s="155"/>
      <c r="G5102" s="155"/>
      <c r="H5102" s="155"/>
      <c r="I5102" s="155"/>
      <c r="J5102" s="155"/>
      <c r="K5102" s="155"/>
      <c r="L5102" s="155"/>
      <c r="M5102" s="155"/>
      <c r="N5102" s="155"/>
      <c r="O5102" s="155"/>
      <c r="P5102" s="155"/>
      <c r="Q5102" s="155"/>
      <c r="R5102" s="155"/>
      <c r="S5102" s="155"/>
      <c r="T5102" s="155"/>
      <c r="U5102" s="155"/>
      <c r="V5102" s="155"/>
      <c r="W5102" s="155"/>
      <c r="X5102" s="155"/>
      <c r="Y5102" s="155"/>
      <c r="Z5102" s="155"/>
      <c r="AA5102" s="155"/>
      <c r="AB5102" s="155"/>
      <c r="AC5102" s="155"/>
      <c r="AD5102" s="155"/>
      <c r="AE5102" s="155"/>
      <c r="AF5102" s="155"/>
      <c r="AG5102" s="155"/>
    </row>
    <row r="5103" spans="1:33" x14ac:dyDescent="0.3">
      <c r="A5103" s="155"/>
      <c r="B5103" s="155"/>
      <c r="C5103" s="155"/>
      <c r="D5103" s="155"/>
      <c r="E5103" s="155"/>
      <c r="F5103" s="155"/>
      <c r="G5103" s="155"/>
      <c r="H5103" s="155"/>
      <c r="I5103" s="155"/>
      <c r="J5103" s="155"/>
      <c r="K5103" s="155"/>
      <c r="L5103" s="155"/>
      <c r="M5103" s="155"/>
      <c r="N5103" s="155"/>
      <c r="O5103" s="155"/>
      <c r="P5103" s="155"/>
      <c r="Q5103" s="155"/>
      <c r="R5103" s="155"/>
      <c r="S5103" s="155"/>
      <c r="T5103" s="155"/>
      <c r="U5103" s="155"/>
      <c r="V5103" s="155"/>
      <c r="W5103" s="155"/>
      <c r="X5103" s="155"/>
      <c r="Y5103" s="155"/>
      <c r="Z5103" s="155"/>
      <c r="AA5103" s="155"/>
      <c r="AB5103" s="155"/>
      <c r="AC5103" s="155"/>
      <c r="AD5103" s="155"/>
      <c r="AE5103" s="155"/>
      <c r="AF5103" s="155"/>
      <c r="AG5103" s="155"/>
    </row>
    <row r="5104" spans="1:33" x14ac:dyDescent="0.3">
      <c r="A5104" s="155"/>
      <c r="B5104" s="155"/>
      <c r="C5104" s="155"/>
      <c r="D5104" s="155"/>
      <c r="E5104" s="155"/>
      <c r="F5104" s="155"/>
      <c r="G5104" s="155"/>
      <c r="H5104" s="155"/>
      <c r="I5104" s="155"/>
      <c r="J5104" s="155"/>
      <c r="K5104" s="155"/>
      <c r="L5104" s="155"/>
      <c r="M5104" s="155"/>
      <c r="N5104" s="155"/>
      <c r="O5104" s="155"/>
      <c r="P5104" s="155"/>
      <c r="Q5104" s="155"/>
      <c r="R5104" s="155"/>
      <c r="S5104" s="155"/>
      <c r="T5104" s="155"/>
      <c r="U5104" s="155"/>
      <c r="V5104" s="155"/>
      <c r="W5104" s="155"/>
      <c r="X5104" s="155"/>
      <c r="Y5104" s="155"/>
      <c r="Z5104" s="155"/>
      <c r="AA5104" s="155"/>
      <c r="AB5104" s="155"/>
      <c r="AC5104" s="155"/>
      <c r="AD5104" s="155"/>
      <c r="AE5104" s="155"/>
      <c r="AF5104" s="155"/>
      <c r="AG5104" s="155"/>
    </row>
    <row r="5105" spans="1:33" x14ac:dyDescent="0.3">
      <c r="A5105" s="155"/>
      <c r="B5105" s="155"/>
      <c r="C5105" s="155"/>
      <c r="D5105" s="155"/>
      <c r="E5105" s="155"/>
      <c r="F5105" s="155"/>
      <c r="G5105" s="155"/>
      <c r="H5105" s="155"/>
      <c r="I5105" s="155"/>
      <c r="J5105" s="155"/>
      <c r="K5105" s="155"/>
      <c r="L5105" s="155"/>
      <c r="M5105" s="155"/>
      <c r="N5105" s="155"/>
      <c r="O5105" s="155"/>
      <c r="P5105" s="155"/>
      <c r="Q5105" s="155"/>
      <c r="R5105" s="155"/>
      <c r="S5105" s="155"/>
      <c r="T5105" s="155"/>
      <c r="U5105" s="155"/>
      <c r="V5105" s="155"/>
      <c r="W5105" s="155"/>
      <c r="X5105" s="155"/>
      <c r="Y5105" s="155"/>
      <c r="Z5105" s="155"/>
      <c r="AA5105" s="155"/>
      <c r="AB5105" s="155"/>
      <c r="AC5105" s="155"/>
      <c r="AD5105" s="155"/>
      <c r="AE5105" s="155"/>
      <c r="AF5105" s="155"/>
      <c r="AG5105" s="155"/>
    </row>
    <row r="5106" spans="1:33" x14ac:dyDescent="0.3">
      <c r="A5106" s="155"/>
      <c r="B5106" s="155"/>
      <c r="C5106" s="155"/>
      <c r="D5106" s="155"/>
      <c r="E5106" s="155"/>
      <c r="F5106" s="155"/>
      <c r="G5106" s="155"/>
      <c r="H5106" s="155"/>
      <c r="I5106" s="155"/>
      <c r="J5106" s="155"/>
      <c r="K5106" s="155"/>
      <c r="L5106" s="155"/>
      <c r="M5106" s="155"/>
      <c r="N5106" s="155"/>
      <c r="O5106" s="155"/>
      <c r="P5106" s="155"/>
      <c r="Q5106" s="155"/>
      <c r="R5106" s="155"/>
      <c r="S5106" s="155"/>
      <c r="T5106" s="155"/>
      <c r="U5106" s="155"/>
      <c r="V5106" s="155"/>
      <c r="W5106" s="155"/>
      <c r="X5106" s="155"/>
      <c r="Y5106" s="155"/>
      <c r="Z5106" s="155"/>
      <c r="AA5106" s="155"/>
      <c r="AB5106" s="155"/>
      <c r="AC5106" s="155"/>
      <c r="AD5106" s="155"/>
      <c r="AE5106" s="155"/>
      <c r="AF5106" s="155"/>
      <c r="AG5106" s="155"/>
    </row>
    <row r="5107" spans="1:33" x14ac:dyDescent="0.3">
      <c r="A5107" s="155"/>
      <c r="B5107" s="155"/>
      <c r="C5107" s="155"/>
      <c r="D5107" s="155"/>
      <c r="E5107" s="155"/>
      <c r="F5107" s="155"/>
      <c r="G5107" s="155"/>
      <c r="H5107" s="155"/>
      <c r="I5107" s="155"/>
      <c r="J5107" s="155"/>
      <c r="K5107" s="155"/>
      <c r="L5107" s="155"/>
      <c r="M5107" s="155"/>
      <c r="N5107" s="155"/>
      <c r="O5107" s="155"/>
      <c r="P5107" s="155"/>
      <c r="Q5107" s="155"/>
      <c r="R5107" s="155"/>
      <c r="S5107" s="155"/>
      <c r="T5107" s="155"/>
      <c r="U5107" s="155"/>
      <c r="V5107" s="155"/>
      <c r="W5107" s="155"/>
      <c r="X5107" s="155"/>
      <c r="Y5107" s="155"/>
      <c r="Z5107" s="155"/>
      <c r="AA5107" s="155"/>
      <c r="AB5107" s="155"/>
      <c r="AC5107" s="155"/>
      <c r="AD5107" s="155"/>
      <c r="AE5107" s="155"/>
      <c r="AF5107" s="155"/>
      <c r="AG5107" s="155"/>
    </row>
    <row r="5108" spans="1:33" x14ac:dyDescent="0.3">
      <c r="A5108" s="155"/>
      <c r="B5108" s="155"/>
      <c r="C5108" s="155"/>
      <c r="D5108" s="155"/>
      <c r="E5108" s="155"/>
      <c r="F5108" s="155"/>
      <c r="G5108" s="155"/>
      <c r="H5108" s="155"/>
      <c r="I5108" s="155"/>
      <c r="J5108" s="155"/>
      <c r="K5108" s="155"/>
      <c r="L5108" s="155"/>
      <c r="M5108" s="155"/>
      <c r="N5108" s="155"/>
      <c r="O5108" s="155"/>
      <c r="P5108" s="155"/>
      <c r="Q5108" s="155"/>
      <c r="R5108" s="155"/>
      <c r="S5108" s="155"/>
      <c r="T5108" s="155"/>
      <c r="U5108" s="155"/>
      <c r="V5108" s="155"/>
      <c r="W5108" s="155"/>
      <c r="X5108" s="155"/>
      <c r="Y5108" s="155"/>
      <c r="Z5108" s="155"/>
      <c r="AA5108" s="155"/>
      <c r="AB5108" s="155"/>
      <c r="AC5108" s="155"/>
      <c r="AD5108" s="155"/>
      <c r="AE5108" s="155"/>
      <c r="AF5108" s="155"/>
      <c r="AG5108" s="155"/>
    </row>
    <row r="5109" spans="1:33" x14ac:dyDescent="0.3">
      <c r="A5109" s="155"/>
      <c r="B5109" s="155"/>
      <c r="C5109" s="155"/>
      <c r="D5109" s="155"/>
      <c r="E5109" s="155"/>
      <c r="F5109" s="155"/>
      <c r="G5109" s="155"/>
      <c r="H5109" s="155"/>
      <c r="I5109" s="155"/>
      <c r="J5109" s="155"/>
      <c r="K5109" s="155"/>
      <c r="L5109" s="155"/>
      <c r="M5109" s="155"/>
      <c r="N5109" s="155"/>
      <c r="O5109" s="155"/>
      <c r="P5109" s="155"/>
      <c r="Q5109" s="155"/>
      <c r="R5109" s="155"/>
      <c r="S5109" s="155"/>
      <c r="T5109" s="155"/>
      <c r="U5109" s="155"/>
      <c r="V5109" s="155"/>
      <c r="W5109" s="155"/>
      <c r="X5109" s="155"/>
      <c r="Y5109" s="155"/>
      <c r="Z5109" s="155"/>
      <c r="AA5109" s="155"/>
      <c r="AB5109" s="155"/>
      <c r="AC5109" s="155"/>
      <c r="AD5109" s="155"/>
      <c r="AE5109" s="155"/>
      <c r="AF5109" s="155"/>
      <c r="AG5109" s="155"/>
    </row>
    <row r="5110" spans="1:33" x14ac:dyDescent="0.3">
      <c r="A5110" s="155"/>
      <c r="B5110" s="155"/>
      <c r="C5110" s="155"/>
      <c r="D5110" s="155"/>
      <c r="E5110" s="155"/>
      <c r="F5110" s="155"/>
      <c r="G5110" s="155"/>
      <c r="H5110" s="155"/>
      <c r="I5110" s="155"/>
      <c r="J5110" s="155"/>
      <c r="K5110" s="155"/>
      <c r="L5110" s="155"/>
      <c r="M5110" s="155"/>
      <c r="N5110" s="155"/>
      <c r="O5110" s="155"/>
      <c r="P5110" s="155"/>
      <c r="Q5110" s="155"/>
      <c r="R5110" s="155"/>
      <c r="S5110" s="155"/>
      <c r="T5110" s="155"/>
      <c r="U5110" s="155"/>
      <c r="V5110" s="155"/>
      <c r="W5110" s="155"/>
      <c r="X5110" s="155"/>
      <c r="Y5110" s="155"/>
      <c r="Z5110" s="155"/>
      <c r="AA5110" s="155"/>
      <c r="AB5110" s="155"/>
      <c r="AC5110" s="155"/>
      <c r="AD5110" s="155"/>
      <c r="AE5110" s="155"/>
      <c r="AF5110" s="155"/>
      <c r="AG5110" s="155"/>
    </row>
    <row r="5111" spans="1:33" x14ac:dyDescent="0.3">
      <c r="A5111" s="155"/>
      <c r="B5111" s="155"/>
      <c r="C5111" s="155"/>
      <c r="D5111" s="155"/>
      <c r="E5111" s="155"/>
      <c r="F5111" s="155"/>
      <c r="G5111" s="155"/>
      <c r="H5111" s="155"/>
      <c r="I5111" s="155"/>
      <c r="J5111" s="155"/>
      <c r="K5111" s="155"/>
      <c r="L5111" s="155"/>
      <c r="M5111" s="155"/>
      <c r="N5111" s="155"/>
      <c r="O5111" s="155"/>
      <c r="P5111" s="155"/>
      <c r="Q5111" s="155"/>
      <c r="R5111" s="155"/>
      <c r="S5111" s="155"/>
      <c r="T5111" s="155"/>
      <c r="U5111" s="155"/>
      <c r="V5111" s="155"/>
      <c r="W5111" s="155"/>
      <c r="X5111" s="155"/>
      <c r="Y5111" s="155"/>
      <c r="Z5111" s="155"/>
      <c r="AA5111" s="155"/>
      <c r="AB5111" s="155"/>
      <c r="AC5111" s="155"/>
      <c r="AD5111" s="155"/>
      <c r="AE5111" s="155"/>
      <c r="AF5111" s="155"/>
      <c r="AG5111" s="155"/>
    </row>
    <row r="5112" spans="1:33" x14ac:dyDescent="0.3">
      <c r="A5112" s="155"/>
      <c r="B5112" s="155"/>
      <c r="C5112" s="155"/>
      <c r="D5112" s="155"/>
      <c r="E5112" s="155"/>
      <c r="F5112" s="155"/>
      <c r="G5112" s="155"/>
      <c r="H5112" s="155"/>
      <c r="I5112" s="155"/>
      <c r="J5112" s="155"/>
      <c r="K5112" s="155"/>
      <c r="L5112" s="155"/>
      <c r="M5112" s="155"/>
      <c r="N5112" s="155"/>
      <c r="O5112" s="155"/>
      <c r="P5112" s="155"/>
      <c r="Q5112" s="155"/>
      <c r="R5112" s="155"/>
      <c r="S5112" s="155"/>
      <c r="T5112" s="155"/>
      <c r="U5112" s="155"/>
      <c r="V5112" s="155"/>
      <c r="W5112" s="155"/>
      <c r="X5112" s="155"/>
      <c r="Y5112" s="155"/>
      <c r="Z5112" s="155"/>
      <c r="AA5112" s="155"/>
      <c r="AB5112" s="155"/>
      <c r="AC5112" s="155"/>
      <c r="AD5112" s="155"/>
      <c r="AE5112" s="155"/>
      <c r="AF5112" s="155"/>
      <c r="AG5112" s="155"/>
    </row>
    <row r="5113" spans="1:33" x14ac:dyDescent="0.3">
      <c r="A5113" s="155"/>
      <c r="B5113" s="155"/>
      <c r="C5113" s="155"/>
      <c r="D5113" s="155"/>
      <c r="E5113" s="155"/>
      <c r="F5113" s="155"/>
      <c r="G5113" s="155"/>
      <c r="H5113" s="155"/>
      <c r="I5113" s="155"/>
      <c r="J5113" s="155"/>
      <c r="K5113" s="155"/>
      <c r="L5113" s="155"/>
      <c r="M5113" s="155"/>
      <c r="N5113" s="155"/>
      <c r="O5113" s="155"/>
      <c r="P5113" s="155"/>
      <c r="Q5113" s="155"/>
      <c r="R5113" s="155"/>
      <c r="S5113" s="155"/>
      <c r="T5113" s="155"/>
      <c r="U5113" s="155"/>
      <c r="V5113" s="155"/>
      <c r="W5113" s="155"/>
      <c r="X5113" s="155"/>
      <c r="Y5113" s="155"/>
      <c r="Z5113" s="155"/>
      <c r="AA5113" s="155"/>
      <c r="AB5113" s="155"/>
      <c r="AC5113" s="155"/>
      <c r="AD5113" s="155"/>
      <c r="AE5113" s="155"/>
      <c r="AF5113" s="155"/>
      <c r="AG5113" s="155"/>
    </row>
    <row r="5114" spans="1:33" x14ac:dyDescent="0.3">
      <c r="A5114" s="155"/>
      <c r="B5114" s="155"/>
      <c r="C5114" s="155"/>
      <c r="D5114" s="155"/>
      <c r="E5114" s="155"/>
      <c r="F5114" s="155"/>
      <c r="G5114" s="155"/>
      <c r="H5114" s="155"/>
      <c r="I5114" s="155"/>
      <c r="J5114" s="155"/>
      <c r="K5114" s="155"/>
      <c r="L5114" s="155"/>
      <c r="M5114" s="155"/>
      <c r="N5114" s="155"/>
      <c r="O5114" s="155"/>
      <c r="P5114" s="155"/>
      <c r="Q5114" s="155"/>
      <c r="R5114" s="155"/>
      <c r="S5114" s="155"/>
      <c r="T5114" s="155"/>
      <c r="U5114" s="155"/>
      <c r="V5114" s="155"/>
      <c r="W5114" s="155"/>
      <c r="X5114" s="155"/>
      <c r="Y5114" s="155"/>
      <c r="Z5114" s="155"/>
      <c r="AA5114" s="155"/>
      <c r="AB5114" s="155"/>
      <c r="AC5114" s="155"/>
      <c r="AD5114" s="155"/>
      <c r="AE5114" s="155"/>
      <c r="AF5114" s="155"/>
      <c r="AG5114" s="155"/>
    </row>
    <row r="5115" spans="1:33" x14ac:dyDescent="0.3">
      <c r="A5115" s="155"/>
      <c r="B5115" s="155"/>
      <c r="C5115" s="155"/>
      <c r="D5115" s="155"/>
      <c r="E5115" s="155"/>
      <c r="F5115" s="155"/>
      <c r="G5115" s="155"/>
      <c r="H5115" s="155"/>
      <c r="I5115" s="155"/>
      <c r="J5115" s="155"/>
      <c r="K5115" s="155"/>
      <c r="L5115" s="155"/>
      <c r="M5115" s="155"/>
      <c r="N5115" s="155"/>
      <c r="O5115" s="155"/>
      <c r="P5115" s="155"/>
      <c r="Q5115" s="155"/>
      <c r="R5115" s="155"/>
      <c r="S5115" s="155"/>
      <c r="T5115" s="155"/>
      <c r="U5115" s="155"/>
      <c r="V5115" s="155"/>
      <c r="W5115" s="155"/>
      <c r="X5115" s="155"/>
      <c r="Y5115" s="155"/>
      <c r="Z5115" s="155"/>
      <c r="AA5115" s="155"/>
      <c r="AB5115" s="155"/>
      <c r="AC5115" s="155"/>
      <c r="AD5115" s="155"/>
      <c r="AE5115" s="155"/>
      <c r="AF5115" s="155"/>
      <c r="AG5115" s="155"/>
    </row>
    <row r="5116" spans="1:33" x14ac:dyDescent="0.3">
      <c r="A5116" s="155"/>
      <c r="B5116" s="155"/>
      <c r="C5116" s="155"/>
      <c r="D5116" s="155"/>
      <c r="E5116" s="155"/>
      <c r="F5116" s="155"/>
      <c r="G5116" s="155"/>
      <c r="H5116" s="155"/>
      <c r="I5116" s="155"/>
      <c r="J5116" s="155"/>
      <c r="K5116" s="155"/>
      <c r="L5116" s="155"/>
      <c r="M5116" s="155"/>
      <c r="N5116" s="155"/>
      <c r="O5116" s="155"/>
      <c r="P5116" s="155"/>
      <c r="Q5116" s="155"/>
      <c r="R5116" s="155"/>
      <c r="S5116" s="155"/>
      <c r="T5116" s="155"/>
      <c r="U5116" s="155"/>
      <c r="V5116" s="155"/>
      <c r="W5116" s="155"/>
      <c r="X5116" s="155"/>
      <c r="Y5116" s="155"/>
      <c r="Z5116" s="155"/>
      <c r="AA5116" s="155"/>
      <c r="AB5116" s="155"/>
      <c r="AC5116" s="155"/>
      <c r="AD5116" s="155"/>
      <c r="AE5116" s="155"/>
      <c r="AF5116" s="155"/>
      <c r="AG5116" s="155"/>
    </row>
    <row r="5117" spans="1:33" x14ac:dyDescent="0.3">
      <c r="A5117" s="155"/>
      <c r="B5117" s="155"/>
      <c r="C5117" s="155"/>
      <c r="D5117" s="155"/>
      <c r="E5117" s="155"/>
      <c r="F5117" s="155"/>
      <c r="G5117" s="155"/>
      <c r="H5117" s="155"/>
      <c r="I5117" s="155"/>
      <c r="J5117" s="155"/>
      <c r="K5117" s="155"/>
      <c r="L5117" s="155"/>
      <c r="M5117" s="155"/>
      <c r="N5117" s="155"/>
      <c r="O5117" s="155"/>
      <c r="P5117" s="155"/>
      <c r="Q5117" s="155"/>
      <c r="R5117" s="155"/>
      <c r="S5117" s="155"/>
      <c r="T5117" s="155"/>
      <c r="U5117" s="155"/>
      <c r="V5117" s="155"/>
      <c r="W5117" s="155"/>
      <c r="X5117" s="155"/>
      <c r="Y5117" s="155"/>
      <c r="Z5117" s="155"/>
      <c r="AA5117" s="155"/>
      <c r="AB5117" s="155"/>
      <c r="AC5117" s="155"/>
      <c r="AD5117" s="155"/>
      <c r="AE5117" s="155"/>
      <c r="AF5117" s="155"/>
      <c r="AG5117" s="155"/>
    </row>
    <row r="5118" spans="1:33" x14ac:dyDescent="0.3">
      <c r="A5118" s="155"/>
      <c r="B5118" s="155"/>
      <c r="C5118" s="155"/>
      <c r="D5118" s="155"/>
      <c r="E5118" s="155"/>
      <c r="F5118" s="155"/>
      <c r="G5118" s="155"/>
      <c r="H5118" s="155"/>
      <c r="I5118" s="155"/>
      <c r="J5118" s="155"/>
      <c r="K5118" s="155"/>
      <c r="L5118" s="155"/>
      <c r="M5118" s="155"/>
      <c r="N5118" s="155"/>
      <c r="O5118" s="155"/>
      <c r="P5118" s="155"/>
      <c r="Q5118" s="155"/>
      <c r="R5118" s="155"/>
      <c r="S5118" s="155"/>
      <c r="T5118" s="155"/>
      <c r="U5118" s="155"/>
      <c r="V5118" s="155"/>
      <c r="W5118" s="155"/>
      <c r="X5118" s="155"/>
      <c r="Y5118" s="155"/>
      <c r="Z5118" s="155"/>
      <c r="AA5118" s="155"/>
      <c r="AB5118" s="155"/>
      <c r="AC5118" s="155"/>
      <c r="AD5118" s="155"/>
      <c r="AE5118" s="155"/>
      <c r="AF5118" s="155"/>
      <c r="AG5118" s="155"/>
    </row>
    <row r="5119" spans="1:33" x14ac:dyDescent="0.3">
      <c r="A5119" s="155"/>
      <c r="B5119" s="155"/>
      <c r="C5119" s="155"/>
      <c r="D5119" s="155"/>
      <c r="E5119" s="155"/>
      <c r="F5119" s="155"/>
      <c r="G5119" s="155"/>
      <c r="H5119" s="155"/>
      <c r="I5119" s="155"/>
      <c r="J5119" s="155"/>
      <c r="K5119" s="155"/>
      <c r="L5119" s="155"/>
      <c r="M5119" s="155"/>
      <c r="N5119" s="155"/>
      <c r="O5119" s="155"/>
      <c r="P5119" s="155"/>
      <c r="Q5119" s="155"/>
      <c r="R5119" s="155"/>
      <c r="S5119" s="155"/>
      <c r="T5119" s="155"/>
      <c r="U5119" s="155"/>
      <c r="V5119" s="155"/>
      <c r="W5119" s="155"/>
      <c r="X5119" s="155"/>
      <c r="Y5119" s="155"/>
      <c r="Z5119" s="155"/>
      <c r="AA5119" s="155"/>
      <c r="AB5119" s="155"/>
      <c r="AC5119" s="155"/>
      <c r="AD5119" s="155"/>
      <c r="AE5119" s="155"/>
      <c r="AF5119" s="155"/>
      <c r="AG5119" s="155"/>
    </row>
    <row r="5120" spans="1:33" x14ac:dyDescent="0.3">
      <c r="A5120" s="155"/>
      <c r="B5120" s="155"/>
      <c r="C5120" s="155"/>
      <c r="D5120" s="155"/>
      <c r="E5120" s="155"/>
      <c r="F5120" s="155"/>
      <c r="G5120" s="155"/>
      <c r="H5120" s="155"/>
      <c r="I5120" s="155"/>
      <c r="J5120" s="155"/>
      <c r="K5120" s="155"/>
      <c r="L5120" s="155"/>
      <c r="M5120" s="155"/>
      <c r="N5120" s="155"/>
      <c r="O5120" s="155"/>
      <c r="P5120" s="155"/>
      <c r="Q5120" s="155"/>
      <c r="R5120" s="155"/>
      <c r="S5120" s="155"/>
      <c r="T5120" s="155"/>
      <c r="U5120" s="155"/>
      <c r="V5120" s="155"/>
      <c r="W5120" s="155"/>
      <c r="X5120" s="155"/>
      <c r="Y5120" s="155"/>
      <c r="Z5120" s="155"/>
      <c r="AA5120" s="155"/>
      <c r="AB5120" s="155"/>
      <c r="AC5120" s="155"/>
      <c r="AD5120" s="155"/>
      <c r="AE5120" s="155"/>
      <c r="AF5120" s="155"/>
      <c r="AG5120" s="155"/>
    </row>
    <row r="5121" spans="1:33" x14ac:dyDescent="0.3">
      <c r="A5121" s="155"/>
      <c r="B5121" s="155"/>
      <c r="C5121" s="155"/>
      <c r="D5121" s="155"/>
      <c r="E5121" s="155"/>
      <c r="F5121" s="155"/>
      <c r="G5121" s="155"/>
      <c r="H5121" s="155"/>
      <c r="I5121" s="155"/>
      <c r="J5121" s="155"/>
      <c r="K5121" s="155"/>
      <c r="L5121" s="155"/>
      <c r="M5121" s="155"/>
      <c r="N5121" s="155"/>
      <c r="O5121" s="155"/>
      <c r="P5121" s="155"/>
      <c r="Q5121" s="155"/>
      <c r="R5121" s="155"/>
      <c r="S5121" s="155"/>
      <c r="T5121" s="155"/>
      <c r="U5121" s="155"/>
      <c r="V5121" s="155"/>
      <c r="W5121" s="155"/>
      <c r="X5121" s="155"/>
      <c r="Y5121" s="155"/>
      <c r="Z5121" s="155"/>
      <c r="AA5121" s="155"/>
      <c r="AB5121" s="155"/>
      <c r="AC5121" s="155"/>
      <c r="AD5121" s="155"/>
      <c r="AE5121" s="155"/>
      <c r="AF5121" s="155"/>
      <c r="AG5121" s="155"/>
    </row>
    <row r="5122" spans="1:33" x14ac:dyDescent="0.3">
      <c r="A5122" s="155"/>
      <c r="B5122" s="155"/>
      <c r="C5122" s="155"/>
      <c r="D5122" s="155"/>
      <c r="E5122" s="155"/>
      <c r="F5122" s="155"/>
      <c r="G5122" s="155"/>
      <c r="H5122" s="155"/>
      <c r="I5122" s="155"/>
      <c r="J5122" s="155"/>
      <c r="K5122" s="155"/>
      <c r="L5122" s="155"/>
      <c r="M5122" s="155"/>
      <c r="N5122" s="155"/>
      <c r="O5122" s="155"/>
      <c r="P5122" s="155"/>
      <c r="Q5122" s="155"/>
      <c r="R5122" s="155"/>
      <c r="S5122" s="155"/>
      <c r="T5122" s="155"/>
      <c r="U5122" s="155"/>
      <c r="V5122" s="155"/>
      <c r="W5122" s="155"/>
      <c r="X5122" s="155"/>
      <c r="Y5122" s="155"/>
      <c r="Z5122" s="155"/>
      <c r="AA5122" s="155"/>
      <c r="AB5122" s="155"/>
      <c r="AC5122" s="155"/>
      <c r="AD5122" s="155"/>
      <c r="AE5122" s="155"/>
      <c r="AF5122" s="155"/>
      <c r="AG5122" s="155"/>
    </row>
    <row r="5123" spans="1:33" x14ac:dyDescent="0.3">
      <c r="A5123" s="155"/>
      <c r="B5123" s="155"/>
      <c r="C5123" s="155"/>
      <c r="D5123" s="155"/>
      <c r="E5123" s="155"/>
      <c r="F5123" s="155"/>
      <c r="G5123" s="155"/>
      <c r="H5123" s="155"/>
      <c r="I5123" s="155"/>
      <c r="J5123" s="155"/>
      <c r="K5123" s="155"/>
      <c r="L5123" s="155"/>
      <c r="M5123" s="155"/>
      <c r="N5123" s="155"/>
      <c r="O5123" s="155"/>
      <c r="P5123" s="155"/>
      <c r="Q5123" s="155"/>
      <c r="R5123" s="155"/>
      <c r="S5123" s="155"/>
      <c r="T5123" s="155"/>
      <c r="U5123" s="155"/>
      <c r="V5123" s="155"/>
      <c r="W5123" s="155"/>
      <c r="X5123" s="155"/>
      <c r="Y5123" s="155"/>
      <c r="Z5123" s="155"/>
      <c r="AA5123" s="155"/>
      <c r="AB5123" s="155"/>
      <c r="AC5123" s="155"/>
      <c r="AD5123" s="155"/>
      <c r="AE5123" s="155"/>
      <c r="AF5123" s="155"/>
      <c r="AG5123" s="155"/>
    </row>
    <row r="5124" spans="1:33" x14ac:dyDescent="0.3">
      <c r="A5124" s="155"/>
      <c r="B5124" s="155"/>
      <c r="C5124" s="155"/>
      <c r="D5124" s="155"/>
      <c r="E5124" s="155"/>
      <c r="F5124" s="155"/>
      <c r="G5124" s="155"/>
      <c r="H5124" s="155"/>
      <c r="I5124" s="155"/>
      <c r="J5124" s="155"/>
      <c r="K5124" s="155"/>
      <c r="L5124" s="155"/>
      <c r="M5124" s="155"/>
      <c r="N5124" s="155"/>
      <c r="O5124" s="155"/>
      <c r="P5124" s="155"/>
      <c r="Q5124" s="155"/>
      <c r="R5124" s="155"/>
      <c r="S5124" s="155"/>
      <c r="T5124" s="155"/>
      <c r="U5124" s="155"/>
      <c r="V5124" s="155"/>
      <c r="W5124" s="155"/>
      <c r="X5124" s="155"/>
      <c r="Y5124" s="155"/>
      <c r="Z5124" s="155"/>
      <c r="AA5124" s="155"/>
      <c r="AB5124" s="155"/>
      <c r="AC5124" s="155"/>
      <c r="AD5124" s="155"/>
      <c r="AE5124" s="155"/>
      <c r="AF5124" s="155"/>
      <c r="AG5124" s="155"/>
    </row>
    <row r="5125" spans="1:33" x14ac:dyDescent="0.3">
      <c r="A5125" s="155"/>
      <c r="B5125" s="155"/>
      <c r="C5125" s="155"/>
      <c r="D5125" s="155"/>
      <c r="E5125" s="155"/>
      <c r="F5125" s="155"/>
      <c r="G5125" s="155"/>
      <c r="H5125" s="155"/>
      <c r="I5125" s="155"/>
      <c r="J5125" s="155"/>
      <c r="K5125" s="155"/>
      <c r="L5125" s="155"/>
      <c r="M5125" s="155"/>
      <c r="N5125" s="155"/>
      <c r="O5125" s="155"/>
      <c r="P5125" s="155"/>
      <c r="Q5125" s="155"/>
      <c r="R5125" s="155"/>
      <c r="S5125" s="155"/>
      <c r="T5125" s="155"/>
      <c r="U5125" s="155"/>
      <c r="V5125" s="155"/>
      <c r="W5125" s="155"/>
      <c r="X5125" s="155"/>
      <c r="Y5125" s="155"/>
      <c r="Z5125" s="155"/>
      <c r="AA5125" s="155"/>
      <c r="AB5125" s="155"/>
      <c r="AC5125" s="155"/>
      <c r="AD5125" s="155"/>
      <c r="AE5125" s="155"/>
      <c r="AF5125" s="155"/>
      <c r="AG5125" s="155"/>
    </row>
    <row r="5126" spans="1:33" x14ac:dyDescent="0.3">
      <c r="A5126" s="155"/>
      <c r="B5126" s="155"/>
      <c r="C5126" s="155"/>
      <c r="D5126" s="155"/>
      <c r="E5126" s="155"/>
      <c r="F5126" s="155"/>
      <c r="G5126" s="155"/>
      <c r="H5126" s="155"/>
      <c r="I5126" s="155"/>
      <c r="J5126" s="155"/>
      <c r="K5126" s="155"/>
      <c r="L5126" s="155"/>
      <c r="M5126" s="155"/>
      <c r="N5126" s="155"/>
      <c r="O5126" s="155"/>
      <c r="P5126" s="155"/>
      <c r="Q5126" s="155"/>
      <c r="R5126" s="155"/>
      <c r="S5126" s="155"/>
      <c r="T5126" s="155"/>
      <c r="U5126" s="155"/>
      <c r="V5126" s="155"/>
      <c r="W5126" s="155"/>
      <c r="X5126" s="155"/>
      <c r="Y5126" s="155"/>
      <c r="Z5126" s="155"/>
      <c r="AA5126" s="155"/>
      <c r="AB5126" s="155"/>
      <c r="AC5126" s="155"/>
      <c r="AD5126" s="155"/>
      <c r="AE5126" s="155"/>
      <c r="AF5126" s="155"/>
      <c r="AG5126" s="155"/>
    </row>
    <row r="5127" spans="1:33" x14ac:dyDescent="0.3">
      <c r="A5127" s="155"/>
      <c r="B5127" s="155"/>
      <c r="C5127" s="155"/>
      <c r="D5127" s="155"/>
      <c r="E5127" s="155"/>
      <c r="F5127" s="155"/>
      <c r="G5127" s="155"/>
      <c r="H5127" s="155"/>
      <c r="I5127" s="155"/>
      <c r="J5127" s="155"/>
      <c r="K5127" s="155"/>
      <c r="L5127" s="155"/>
      <c r="M5127" s="155"/>
      <c r="N5127" s="155"/>
      <c r="O5127" s="155"/>
      <c r="P5127" s="155"/>
      <c r="Q5127" s="155"/>
      <c r="R5127" s="155"/>
      <c r="S5127" s="155"/>
      <c r="T5127" s="155"/>
      <c r="U5127" s="155"/>
      <c r="V5127" s="155"/>
      <c r="W5127" s="155"/>
      <c r="X5127" s="155"/>
      <c r="Y5127" s="155"/>
      <c r="Z5127" s="155"/>
      <c r="AA5127" s="155"/>
      <c r="AB5127" s="155"/>
      <c r="AC5127" s="155"/>
      <c r="AD5127" s="155"/>
      <c r="AE5127" s="155"/>
      <c r="AF5127" s="155"/>
      <c r="AG5127" s="155"/>
    </row>
    <row r="5128" spans="1:33" x14ac:dyDescent="0.3">
      <c r="A5128" s="155"/>
      <c r="B5128" s="155"/>
      <c r="C5128" s="155"/>
      <c r="D5128" s="155"/>
      <c r="E5128" s="155"/>
      <c r="F5128" s="155"/>
      <c r="G5128" s="155"/>
      <c r="H5128" s="155"/>
      <c r="I5128" s="155"/>
      <c r="J5128" s="155"/>
      <c r="K5128" s="155"/>
      <c r="L5128" s="155"/>
      <c r="M5128" s="155"/>
      <c r="N5128" s="155"/>
      <c r="O5128" s="155"/>
      <c r="P5128" s="155"/>
      <c r="Q5128" s="155"/>
      <c r="R5128" s="155"/>
      <c r="S5128" s="155"/>
      <c r="T5128" s="155"/>
      <c r="U5128" s="155"/>
      <c r="V5128" s="155"/>
      <c r="W5128" s="155"/>
      <c r="X5128" s="155"/>
      <c r="Y5128" s="155"/>
      <c r="Z5128" s="155"/>
      <c r="AA5128" s="155"/>
      <c r="AB5128" s="155"/>
      <c r="AC5128" s="155"/>
      <c r="AD5128" s="155"/>
      <c r="AE5128" s="155"/>
      <c r="AF5128" s="155"/>
      <c r="AG5128" s="155"/>
    </row>
    <row r="5129" spans="1:33" x14ac:dyDescent="0.3">
      <c r="A5129" s="155"/>
      <c r="B5129" s="155"/>
      <c r="C5129" s="155"/>
      <c r="D5129" s="155"/>
      <c r="E5129" s="155"/>
      <c r="F5129" s="155"/>
      <c r="G5129" s="155"/>
      <c r="H5129" s="155"/>
      <c r="I5129" s="155"/>
      <c r="J5129" s="155"/>
      <c r="K5129" s="155"/>
      <c r="L5129" s="155"/>
      <c r="M5129" s="155"/>
      <c r="N5129" s="155"/>
      <c r="O5129" s="155"/>
      <c r="P5129" s="155"/>
      <c r="Q5129" s="155"/>
      <c r="R5129" s="155"/>
      <c r="S5129" s="155"/>
      <c r="T5129" s="155"/>
      <c r="U5129" s="155"/>
      <c r="V5129" s="155"/>
      <c r="W5129" s="155"/>
      <c r="X5129" s="155"/>
      <c r="Y5129" s="155"/>
      <c r="Z5129" s="155"/>
      <c r="AA5129" s="155"/>
      <c r="AB5129" s="155"/>
      <c r="AC5129" s="155"/>
      <c r="AD5129" s="155"/>
      <c r="AE5129" s="155"/>
      <c r="AF5129" s="155"/>
      <c r="AG5129" s="155"/>
    </row>
    <row r="5130" spans="1:33" x14ac:dyDescent="0.3">
      <c r="A5130" s="155"/>
      <c r="B5130" s="155"/>
      <c r="C5130" s="155"/>
      <c r="D5130" s="155"/>
      <c r="E5130" s="155"/>
      <c r="F5130" s="155"/>
      <c r="G5130" s="155"/>
      <c r="H5130" s="155"/>
      <c r="I5130" s="155"/>
      <c r="J5130" s="155"/>
      <c r="K5130" s="155"/>
      <c r="L5130" s="155"/>
      <c r="M5130" s="155"/>
      <c r="N5130" s="155"/>
      <c r="O5130" s="155"/>
      <c r="P5130" s="155"/>
      <c r="Q5130" s="155"/>
      <c r="R5130" s="155"/>
      <c r="S5130" s="155"/>
      <c r="T5130" s="155"/>
      <c r="U5130" s="155"/>
      <c r="V5130" s="155"/>
      <c r="W5130" s="155"/>
      <c r="X5130" s="155"/>
      <c r="Y5130" s="155"/>
      <c r="Z5130" s="155"/>
      <c r="AA5130" s="155"/>
      <c r="AB5130" s="155"/>
      <c r="AC5130" s="155"/>
      <c r="AD5130" s="155"/>
      <c r="AE5130" s="155"/>
      <c r="AF5130" s="155"/>
      <c r="AG5130" s="155"/>
    </row>
    <row r="5131" spans="1:33" x14ac:dyDescent="0.3">
      <c r="A5131" s="155"/>
      <c r="B5131" s="155"/>
      <c r="C5131" s="155"/>
      <c r="D5131" s="155"/>
      <c r="E5131" s="155"/>
      <c r="F5131" s="155"/>
      <c r="G5131" s="155"/>
      <c r="H5131" s="155"/>
      <c r="I5131" s="155"/>
      <c r="J5131" s="155"/>
      <c r="K5131" s="155"/>
      <c r="L5131" s="155"/>
      <c r="M5131" s="155"/>
      <c r="N5131" s="155"/>
      <c r="O5131" s="155"/>
      <c r="P5131" s="155"/>
      <c r="Q5131" s="155"/>
      <c r="R5131" s="155"/>
      <c r="S5131" s="155"/>
      <c r="T5131" s="155"/>
      <c r="U5131" s="155"/>
      <c r="V5131" s="155"/>
      <c r="W5131" s="155"/>
      <c r="X5131" s="155"/>
      <c r="Y5131" s="155"/>
      <c r="Z5131" s="155"/>
      <c r="AA5131" s="155"/>
      <c r="AB5131" s="155"/>
      <c r="AC5131" s="155"/>
      <c r="AD5131" s="155"/>
      <c r="AE5131" s="155"/>
      <c r="AF5131" s="155"/>
      <c r="AG5131" s="155"/>
    </row>
    <row r="5132" spans="1:33" x14ac:dyDescent="0.3">
      <c r="A5132" s="155"/>
      <c r="B5132" s="155"/>
      <c r="C5132" s="155"/>
      <c r="D5132" s="155"/>
      <c r="E5132" s="155"/>
      <c r="F5132" s="155"/>
      <c r="G5132" s="155"/>
      <c r="H5132" s="155"/>
      <c r="I5132" s="155"/>
      <c r="J5132" s="155"/>
      <c r="K5132" s="155"/>
      <c r="L5132" s="155"/>
      <c r="M5132" s="155"/>
      <c r="N5132" s="155"/>
      <c r="O5132" s="155"/>
      <c r="P5132" s="155"/>
      <c r="Q5132" s="155"/>
      <c r="R5132" s="155"/>
      <c r="S5132" s="155"/>
      <c r="T5132" s="155"/>
      <c r="U5132" s="155"/>
      <c r="V5132" s="155"/>
      <c r="W5132" s="155"/>
      <c r="X5132" s="155"/>
      <c r="Y5132" s="155"/>
      <c r="Z5132" s="155"/>
      <c r="AA5132" s="155"/>
      <c r="AB5132" s="155"/>
      <c r="AC5132" s="155"/>
      <c r="AD5132" s="155"/>
      <c r="AE5132" s="155"/>
      <c r="AF5132" s="155"/>
      <c r="AG5132" s="155"/>
    </row>
    <row r="5133" spans="1:33" x14ac:dyDescent="0.3">
      <c r="A5133" s="155"/>
      <c r="B5133" s="155"/>
      <c r="C5133" s="155"/>
      <c r="D5133" s="155"/>
      <c r="E5133" s="155"/>
      <c r="F5133" s="155"/>
      <c r="G5133" s="155"/>
      <c r="H5133" s="155"/>
      <c r="I5133" s="155"/>
      <c r="J5133" s="155"/>
      <c r="K5133" s="155"/>
      <c r="L5133" s="155"/>
      <c r="M5133" s="155"/>
      <c r="N5133" s="155"/>
      <c r="O5133" s="155"/>
      <c r="P5133" s="155"/>
      <c r="Q5133" s="155"/>
      <c r="R5133" s="155"/>
      <c r="S5133" s="155"/>
      <c r="T5133" s="155"/>
      <c r="U5133" s="155"/>
      <c r="V5133" s="155"/>
      <c r="W5133" s="155"/>
      <c r="X5133" s="155"/>
      <c r="Y5133" s="155"/>
      <c r="Z5133" s="155"/>
      <c r="AA5133" s="155"/>
      <c r="AB5133" s="155"/>
      <c r="AC5133" s="155"/>
      <c r="AD5133" s="155"/>
      <c r="AE5133" s="155"/>
      <c r="AF5133" s="155"/>
      <c r="AG5133" s="155"/>
    </row>
    <row r="5134" spans="1:33" x14ac:dyDescent="0.3">
      <c r="A5134" s="155"/>
      <c r="B5134" s="155"/>
      <c r="C5134" s="155"/>
      <c r="D5134" s="155"/>
      <c r="E5134" s="155"/>
      <c r="F5134" s="155"/>
      <c r="G5134" s="155"/>
      <c r="H5134" s="155"/>
      <c r="I5134" s="155"/>
      <c r="J5134" s="155"/>
      <c r="K5134" s="155"/>
      <c r="L5134" s="155"/>
      <c r="M5134" s="155"/>
      <c r="N5134" s="155"/>
      <c r="O5134" s="155"/>
      <c r="P5134" s="155"/>
      <c r="Q5134" s="155"/>
      <c r="R5134" s="155"/>
      <c r="S5134" s="155"/>
      <c r="T5134" s="155"/>
      <c r="U5134" s="155"/>
      <c r="V5134" s="155"/>
      <c r="W5134" s="155"/>
      <c r="X5134" s="155"/>
      <c r="Y5134" s="155"/>
      <c r="Z5134" s="155"/>
      <c r="AA5134" s="155"/>
      <c r="AB5134" s="155"/>
      <c r="AC5134" s="155"/>
      <c r="AD5134" s="155"/>
      <c r="AE5134" s="155"/>
      <c r="AF5134" s="155"/>
      <c r="AG5134" s="155"/>
    </row>
    <row r="5135" spans="1:33" x14ac:dyDescent="0.3">
      <c r="A5135" s="155"/>
      <c r="B5135" s="155"/>
      <c r="C5135" s="155"/>
      <c r="D5135" s="155"/>
      <c r="E5135" s="155"/>
      <c r="F5135" s="155"/>
      <c r="G5135" s="155"/>
      <c r="H5135" s="155"/>
      <c r="I5135" s="155"/>
      <c r="J5135" s="155"/>
      <c r="K5135" s="155"/>
      <c r="L5135" s="155"/>
      <c r="M5135" s="155"/>
      <c r="N5135" s="155"/>
      <c r="O5135" s="155"/>
      <c r="P5135" s="155"/>
      <c r="Q5135" s="155"/>
      <c r="R5135" s="155"/>
      <c r="S5135" s="155"/>
      <c r="T5135" s="155"/>
      <c r="U5135" s="155"/>
      <c r="V5135" s="155"/>
      <c r="W5135" s="155"/>
      <c r="X5135" s="155"/>
      <c r="Y5135" s="155"/>
      <c r="Z5135" s="155"/>
      <c r="AA5135" s="155"/>
      <c r="AB5135" s="155"/>
      <c r="AC5135" s="155"/>
      <c r="AD5135" s="155"/>
      <c r="AE5135" s="155"/>
      <c r="AF5135" s="155"/>
      <c r="AG5135" s="155"/>
    </row>
    <row r="5136" spans="1:33" x14ac:dyDescent="0.3">
      <c r="A5136" s="155"/>
      <c r="B5136" s="155"/>
      <c r="C5136" s="155"/>
      <c r="D5136" s="155"/>
      <c r="E5136" s="155"/>
      <c r="F5136" s="155"/>
      <c r="G5136" s="155"/>
      <c r="H5136" s="155"/>
      <c r="I5136" s="155"/>
      <c r="J5136" s="155"/>
      <c r="K5136" s="155"/>
      <c r="L5136" s="155"/>
      <c r="M5136" s="155"/>
      <c r="N5136" s="155"/>
      <c r="O5136" s="155"/>
      <c r="P5136" s="155"/>
      <c r="Q5136" s="155"/>
      <c r="R5136" s="155"/>
      <c r="S5136" s="155"/>
      <c r="T5136" s="155"/>
      <c r="U5136" s="155"/>
      <c r="V5136" s="155"/>
      <c r="W5136" s="155"/>
      <c r="X5136" s="155"/>
      <c r="Y5136" s="155"/>
      <c r="Z5136" s="155"/>
      <c r="AA5136" s="155"/>
      <c r="AB5136" s="155"/>
      <c r="AC5136" s="155"/>
      <c r="AD5136" s="155"/>
      <c r="AE5136" s="155"/>
      <c r="AF5136" s="155"/>
      <c r="AG5136" s="155"/>
    </row>
    <row r="5137" spans="1:33" x14ac:dyDescent="0.3">
      <c r="A5137" s="155"/>
      <c r="B5137" s="155"/>
      <c r="C5137" s="155"/>
      <c r="D5137" s="155"/>
      <c r="E5137" s="155"/>
      <c r="F5137" s="155"/>
      <c r="G5137" s="155"/>
      <c r="H5137" s="155"/>
      <c r="I5137" s="155"/>
      <c r="J5137" s="155"/>
      <c r="K5137" s="155"/>
      <c r="L5137" s="155"/>
      <c r="M5137" s="155"/>
      <c r="N5137" s="155"/>
      <c r="O5137" s="155"/>
      <c r="P5137" s="155"/>
      <c r="Q5137" s="155"/>
      <c r="R5137" s="155"/>
      <c r="S5137" s="155"/>
      <c r="T5137" s="155"/>
      <c r="U5137" s="155"/>
      <c r="V5137" s="155"/>
      <c r="W5137" s="155"/>
      <c r="X5137" s="155"/>
      <c r="Y5137" s="155"/>
      <c r="Z5137" s="155"/>
      <c r="AA5137" s="155"/>
      <c r="AB5137" s="155"/>
      <c r="AC5137" s="155"/>
      <c r="AD5137" s="155"/>
      <c r="AE5137" s="155"/>
      <c r="AF5137" s="155"/>
      <c r="AG5137" s="155"/>
    </row>
    <row r="5138" spans="1:33" x14ac:dyDescent="0.3">
      <c r="A5138" s="155"/>
      <c r="B5138" s="155"/>
      <c r="C5138" s="155"/>
      <c r="D5138" s="155"/>
      <c r="E5138" s="155"/>
      <c r="F5138" s="155"/>
      <c r="G5138" s="155"/>
      <c r="H5138" s="155"/>
      <c r="I5138" s="155"/>
      <c r="J5138" s="155"/>
      <c r="K5138" s="155"/>
      <c r="L5138" s="155"/>
      <c r="M5138" s="155"/>
      <c r="N5138" s="155"/>
      <c r="O5138" s="155"/>
      <c r="P5138" s="155"/>
      <c r="Q5138" s="155"/>
      <c r="R5138" s="155"/>
      <c r="S5138" s="155"/>
      <c r="T5138" s="155"/>
      <c r="U5138" s="155"/>
      <c r="V5138" s="155"/>
      <c r="W5138" s="155"/>
      <c r="X5138" s="155"/>
      <c r="Y5138" s="155"/>
      <c r="Z5138" s="155"/>
      <c r="AA5138" s="155"/>
      <c r="AB5138" s="155"/>
      <c r="AC5138" s="155"/>
      <c r="AD5138" s="155"/>
      <c r="AE5138" s="155"/>
      <c r="AF5138" s="155"/>
      <c r="AG5138" s="155"/>
    </row>
    <row r="5139" spans="1:33" x14ac:dyDescent="0.3">
      <c r="A5139" s="155"/>
      <c r="B5139" s="155"/>
      <c r="C5139" s="155"/>
      <c r="D5139" s="155"/>
      <c r="E5139" s="155"/>
      <c r="F5139" s="155"/>
      <c r="G5139" s="155"/>
      <c r="H5139" s="155"/>
      <c r="I5139" s="155"/>
      <c r="J5139" s="155"/>
      <c r="K5139" s="155"/>
      <c r="L5139" s="155"/>
      <c r="M5139" s="155"/>
      <c r="N5139" s="155"/>
      <c r="O5139" s="155"/>
      <c r="P5139" s="155"/>
      <c r="Q5139" s="155"/>
      <c r="R5139" s="155"/>
      <c r="S5139" s="155"/>
      <c r="T5139" s="155"/>
      <c r="U5139" s="155"/>
      <c r="V5139" s="155"/>
      <c r="W5139" s="155"/>
      <c r="X5139" s="155"/>
      <c r="Y5139" s="155"/>
      <c r="Z5139" s="155"/>
      <c r="AA5139" s="155"/>
      <c r="AB5139" s="155"/>
      <c r="AC5139" s="155"/>
      <c r="AD5139" s="155"/>
      <c r="AE5139" s="155"/>
      <c r="AF5139" s="155"/>
      <c r="AG5139" s="155"/>
    </row>
    <row r="5140" spans="1:33" x14ac:dyDescent="0.3">
      <c r="A5140" s="155"/>
      <c r="B5140" s="155"/>
      <c r="C5140" s="155"/>
      <c r="D5140" s="155"/>
      <c r="E5140" s="155"/>
      <c r="F5140" s="155"/>
      <c r="G5140" s="155"/>
      <c r="H5140" s="155"/>
      <c r="I5140" s="155"/>
      <c r="J5140" s="155"/>
      <c r="K5140" s="155"/>
      <c r="L5140" s="155"/>
      <c r="M5140" s="155"/>
      <c r="N5140" s="155"/>
      <c r="O5140" s="155"/>
      <c r="P5140" s="155"/>
      <c r="Q5140" s="155"/>
      <c r="R5140" s="155"/>
      <c r="S5140" s="155"/>
      <c r="T5140" s="155"/>
      <c r="U5140" s="155"/>
      <c r="V5140" s="155"/>
      <c r="W5140" s="155"/>
      <c r="X5140" s="155"/>
      <c r="Y5140" s="155"/>
      <c r="Z5140" s="155"/>
      <c r="AA5140" s="155"/>
      <c r="AB5140" s="155"/>
      <c r="AC5140" s="155"/>
      <c r="AD5140" s="155"/>
      <c r="AE5140" s="155"/>
      <c r="AF5140" s="155"/>
      <c r="AG5140" s="155"/>
    </row>
    <row r="5141" spans="1:33" x14ac:dyDescent="0.3">
      <c r="A5141" s="155"/>
      <c r="B5141" s="155"/>
      <c r="C5141" s="155"/>
      <c r="D5141" s="155"/>
      <c r="E5141" s="155"/>
      <c r="F5141" s="155"/>
      <c r="G5141" s="155"/>
      <c r="H5141" s="155"/>
      <c r="I5141" s="155"/>
      <c r="J5141" s="155"/>
      <c r="K5141" s="155"/>
      <c r="L5141" s="155"/>
      <c r="M5141" s="155"/>
      <c r="N5141" s="155"/>
      <c r="O5141" s="155"/>
      <c r="P5141" s="155"/>
      <c r="Q5141" s="155"/>
      <c r="R5141" s="155"/>
      <c r="S5141" s="155"/>
      <c r="T5141" s="155"/>
      <c r="U5141" s="155"/>
      <c r="V5141" s="155"/>
      <c r="W5141" s="155"/>
      <c r="X5141" s="155"/>
      <c r="Y5141" s="155"/>
      <c r="Z5141" s="155"/>
      <c r="AA5141" s="155"/>
      <c r="AB5141" s="155"/>
      <c r="AC5141" s="155"/>
      <c r="AD5141" s="155"/>
      <c r="AE5141" s="155"/>
      <c r="AF5141" s="155"/>
      <c r="AG5141" s="155"/>
    </row>
    <row r="5142" spans="1:33" x14ac:dyDescent="0.3">
      <c r="A5142" s="155"/>
      <c r="B5142" s="155"/>
      <c r="C5142" s="155"/>
      <c r="D5142" s="155"/>
      <c r="E5142" s="155"/>
      <c r="F5142" s="155"/>
      <c r="G5142" s="155"/>
      <c r="H5142" s="155"/>
      <c r="I5142" s="155"/>
      <c r="J5142" s="155"/>
      <c r="K5142" s="155"/>
      <c r="L5142" s="155"/>
      <c r="M5142" s="155"/>
      <c r="N5142" s="155"/>
      <c r="O5142" s="155"/>
      <c r="P5142" s="155"/>
      <c r="Q5142" s="155"/>
      <c r="R5142" s="155"/>
      <c r="S5142" s="155"/>
      <c r="T5142" s="155"/>
      <c r="U5142" s="155"/>
      <c r="V5142" s="155"/>
      <c r="W5142" s="155"/>
      <c r="X5142" s="155"/>
      <c r="Y5142" s="155"/>
      <c r="Z5142" s="155"/>
      <c r="AA5142" s="155"/>
      <c r="AB5142" s="155"/>
      <c r="AC5142" s="155"/>
      <c r="AD5142" s="155"/>
      <c r="AE5142" s="155"/>
      <c r="AF5142" s="155"/>
      <c r="AG5142" s="155"/>
    </row>
    <row r="5143" spans="1:33" x14ac:dyDescent="0.3">
      <c r="A5143" s="155"/>
      <c r="B5143" s="155"/>
      <c r="C5143" s="155"/>
      <c r="D5143" s="155"/>
      <c r="E5143" s="155"/>
      <c r="F5143" s="155"/>
      <c r="G5143" s="155"/>
      <c r="H5143" s="155"/>
      <c r="I5143" s="155"/>
      <c r="J5143" s="155"/>
      <c r="K5143" s="155"/>
      <c r="L5143" s="155"/>
      <c r="M5143" s="155"/>
      <c r="N5143" s="155"/>
      <c r="O5143" s="155"/>
      <c r="P5143" s="155"/>
      <c r="Q5143" s="155"/>
      <c r="R5143" s="155"/>
      <c r="S5143" s="155"/>
      <c r="T5143" s="155"/>
      <c r="U5143" s="155"/>
      <c r="V5143" s="155"/>
      <c r="W5143" s="155"/>
      <c r="X5143" s="155"/>
      <c r="Y5143" s="155"/>
      <c r="Z5143" s="155"/>
      <c r="AA5143" s="155"/>
      <c r="AB5143" s="155"/>
      <c r="AC5143" s="155"/>
      <c r="AD5143" s="155"/>
      <c r="AE5143" s="155"/>
      <c r="AF5143" s="155"/>
      <c r="AG5143" s="155"/>
    </row>
    <row r="5144" spans="1:33" x14ac:dyDescent="0.3">
      <c r="A5144" s="155"/>
      <c r="B5144" s="155"/>
      <c r="C5144" s="155"/>
      <c r="D5144" s="155"/>
      <c r="E5144" s="155"/>
      <c r="F5144" s="155"/>
      <c r="G5144" s="155"/>
      <c r="H5144" s="155"/>
      <c r="I5144" s="155"/>
      <c r="J5144" s="155"/>
      <c r="K5144" s="155"/>
      <c r="L5144" s="155"/>
      <c r="M5144" s="155"/>
      <c r="N5144" s="155"/>
      <c r="O5144" s="155"/>
      <c r="P5144" s="155"/>
      <c r="Q5144" s="155"/>
      <c r="R5144" s="155"/>
      <c r="S5144" s="155"/>
      <c r="T5144" s="155"/>
      <c r="U5144" s="155"/>
      <c r="V5144" s="155"/>
      <c r="W5144" s="155"/>
      <c r="X5144" s="155"/>
      <c r="Y5144" s="155"/>
      <c r="Z5144" s="155"/>
      <c r="AA5144" s="155"/>
      <c r="AB5144" s="155"/>
      <c r="AC5144" s="155"/>
      <c r="AD5144" s="155"/>
      <c r="AE5144" s="155"/>
      <c r="AF5144" s="155"/>
      <c r="AG5144" s="155"/>
    </row>
    <row r="5145" spans="1:33" x14ac:dyDescent="0.3">
      <c r="A5145" s="155"/>
      <c r="B5145" s="155"/>
      <c r="C5145" s="155"/>
      <c r="D5145" s="155"/>
      <c r="E5145" s="155"/>
      <c r="F5145" s="155"/>
      <c r="G5145" s="155"/>
      <c r="H5145" s="155"/>
      <c r="I5145" s="155"/>
      <c r="J5145" s="155"/>
      <c r="K5145" s="155"/>
      <c r="L5145" s="155"/>
      <c r="M5145" s="155"/>
      <c r="N5145" s="155"/>
      <c r="O5145" s="155"/>
      <c r="P5145" s="155"/>
      <c r="Q5145" s="155"/>
      <c r="R5145" s="155"/>
      <c r="S5145" s="155"/>
      <c r="T5145" s="155"/>
      <c r="U5145" s="155"/>
      <c r="V5145" s="155"/>
      <c r="W5145" s="155"/>
      <c r="X5145" s="155"/>
      <c r="Y5145" s="155"/>
      <c r="Z5145" s="155"/>
      <c r="AA5145" s="155"/>
      <c r="AB5145" s="155"/>
      <c r="AC5145" s="155"/>
      <c r="AD5145" s="155"/>
      <c r="AE5145" s="155"/>
      <c r="AF5145" s="155"/>
      <c r="AG5145" s="155"/>
    </row>
    <row r="5146" spans="1:33" x14ac:dyDescent="0.3">
      <c r="A5146" s="155"/>
      <c r="B5146" s="155"/>
      <c r="C5146" s="155"/>
      <c r="D5146" s="155"/>
      <c r="E5146" s="155"/>
      <c r="F5146" s="155"/>
      <c r="G5146" s="155"/>
      <c r="H5146" s="155"/>
      <c r="I5146" s="155"/>
      <c r="J5146" s="155"/>
      <c r="K5146" s="155"/>
      <c r="L5146" s="155"/>
      <c r="M5146" s="155"/>
      <c r="N5146" s="155"/>
      <c r="O5146" s="155"/>
      <c r="P5146" s="155"/>
      <c r="Q5146" s="155"/>
      <c r="R5146" s="155"/>
      <c r="S5146" s="155"/>
      <c r="T5146" s="155"/>
      <c r="U5146" s="155"/>
      <c r="V5146" s="155"/>
      <c r="W5146" s="155"/>
      <c r="X5146" s="155"/>
      <c r="Y5146" s="155"/>
      <c r="Z5146" s="155"/>
      <c r="AA5146" s="155"/>
      <c r="AB5146" s="155"/>
      <c r="AC5146" s="155"/>
      <c r="AD5146" s="155"/>
      <c r="AE5146" s="155"/>
      <c r="AF5146" s="155"/>
      <c r="AG5146" s="155"/>
    </row>
    <row r="5147" spans="1:33" x14ac:dyDescent="0.3">
      <c r="A5147" s="155"/>
      <c r="B5147" s="155"/>
      <c r="C5147" s="155"/>
      <c r="D5147" s="155"/>
      <c r="E5147" s="155"/>
      <c r="F5147" s="155"/>
      <c r="G5147" s="155"/>
      <c r="H5147" s="155"/>
      <c r="I5147" s="155"/>
      <c r="J5147" s="155"/>
      <c r="K5147" s="155"/>
      <c r="L5147" s="155"/>
      <c r="M5147" s="155"/>
      <c r="N5147" s="155"/>
      <c r="O5147" s="155"/>
      <c r="P5147" s="155"/>
      <c r="Q5147" s="155"/>
      <c r="R5147" s="155"/>
      <c r="S5147" s="155"/>
      <c r="T5147" s="155"/>
      <c r="U5147" s="155"/>
      <c r="V5147" s="155"/>
      <c r="W5147" s="155"/>
      <c r="X5147" s="155"/>
      <c r="Y5147" s="155"/>
      <c r="Z5147" s="155"/>
      <c r="AA5147" s="155"/>
      <c r="AB5147" s="155"/>
      <c r="AC5147" s="155"/>
      <c r="AD5147" s="155"/>
      <c r="AE5147" s="155"/>
      <c r="AF5147" s="155"/>
      <c r="AG5147" s="155"/>
    </row>
    <row r="5148" spans="1:33" x14ac:dyDescent="0.3">
      <c r="A5148" s="155"/>
      <c r="B5148" s="155"/>
      <c r="C5148" s="155"/>
      <c r="D5148" s="155"/>
      <c r="E5148" s="155"/>
      <c r="F5148" s="155"/>
      <c r="G5148" s="155"/>
      <c r="H5148" s="155"/>
      <c r="I5148" s="155"/>
      <c r="J5148" s="155"/>
      <c r="K5148" s="155"/>
      <c r="L5148" s="155"/>
      <c r="M5148" s="155"/>
      <c r="N5148" s="155"/>
      <c r="O5148" s="155"/>
      <c r="P5148" s="155"/>
      <c r="Q5148" s="155"/>
      <c r="R5148" s="155"/>
      <c r="S5148" s="155"/>
      <c r="T5148" s="155"/>
      <c r="U5148" s="155"/>
      <c r="V5148" s="155"/>
      <c r="W5148" s="155"/>
      <c r="X5148" s="155"/>
      <c r="Y5148" s="155"/>
      <c r="Z5148" s="155"/>
      <c r="AA5148" s="155"/>
      <c r="AB5148" s="155"/>
      <c r="AC5148" s="155"/>
      <c r="AD5148" s="155"/>
      <c r="AE5148" s="155"/>
      <c r="AF5148" s="155"/>
      <c r="AG5148" s="155"/>
    </row>
    <row r="5149" spans="1:33" x14ac:dyDescent="0.3">
      <c r="A5149" s="155"/>
      <c r="B5149" s="155"/>
      <c r="C5149" s="155"/>
      <c r="D5149" s="155"/>
      <c r="E5149" s="155"/>
      <c r="F5149" s="155"/>
      <c r="G5149" s="155"/>
      <c r="H5149" s="155"/>
      <c r="I5149" s="155"/>
      <c r="J5149" s="155"/>
      <c r="K5149" s="155"/>
      <c r="L5149" s="155"/>
      <c r="M5149" s="155"/>
      <c r="N5149" s="155"/>
      <c r="O5149" s="155"/>
      <c r="P5149" s="155"/>
      <c r="Q5149" s="155"/>
      <c r="R5149" s="155"/>
      <c r="S5149" s="155"/>
      <c r="T5149" s="155"/>
      <c r="U5149" s="155"/>
      <c r="V5149" s="155"/>
      <c r="W5149" s="155"/>
      <c r="X5149" s="155"/>
      <c r="Y5149" s="155"/>
      <c r="Z5149" s="155"/>
      <c r="AA5149" s="155"/>
      <c r="AB5149" s="155"/>
      <c r="AC5149" s="155"/>
      <c r="AD5149" s="155"/>
      <c r="AE5149" s="155"/>
      <c r="AF5149" s="155"/>
      <c r="AG5149" s="155"/>
    </row>
    <row r="5150" spans="1:33" x14ac:dyDescent="0.3">
      <c r="A5150" s="155"/>
      <c r="B5150" s="155"/>
      <c r="C5150" s="155"/>
      <c r="D5150" s="155"/>
      <c r="E5150" s="155"/>
      <c r="F5150" s="155"/>
      <c r="G5150" s="155"/>
      <c r="H5150" s="155"/>
      <c r="I5150" s="155"/>
      <c r="J5150" s="155"/>
      <c r="K5150" s="155"/>
      <c r="L5150" s="155"/>
      <c r="M5150" s="155"/>
      <c r="N5150" s="155"/>
      <c r="O5150" s="155"/>
      <c r="P5150" s="155"/>
      <c r="Q5150" s="155"/>
      <c r="R5150" s="155"/>
      <c r="S5150" s="155"/>
      <c r="T5150" s="155"/>
      <c r="U5150" s="155"/>
      <c r="V5150" s="155"/>
      <c r="W5150" s="155"/>
      <c r="X5150" s="155"/>
      <c r="Y5150" s="155"/>
      <c r="Z5150" s="155"/>
      <c r="AA5150" s="155"/>
      <c r="AB5150" s="155"/>
      <c r="AC5150" s="155"/>
      <c r="AD5150" s="155"/>
      <c r="AE5150" s="155"/>
      <c r="AF5150" s="155"/>
      <c r="AG5150" s="155"/>
    </row>
    <row r="5151" spans="1:33" x14ac:dyDescent="0.3">
      <c r="A5151" s="155"/>
      <c r="B5151" s="155"/>
      <c r="C5151" s="155"/>
      <c r="D5151" s="155"/>
      <c r="E5151" s="155"/>
      <c r="F5151" s="155"/>
      <c r="G5151" s="155"/>
      <c r="H5151" s="155"/>
      <c r="I5151" s="155"/>
      <c r="J5151" s="155"/>
      <c r="K5151" s="155"/>
      <c r="L5151" s="155"/>
      <c r="M5151" s="155"/>
      <c r="N5151" s="155"/>
      <c r="O5151" s="155"/>
      <c r="P5151" s="155"/>
      <c r="Q5151" s="155"/>
      <c r="R5151" s="155"/>
      <c r="S5151" s="155"/>
      <c r="T5151" s="155"/>
      <c r="U5151" s="155"/>
      <c r="V5151" s="155"/>
      <c r="W5151" s="155"/>
      <c r="X5151" s="155"/>
      <c r="Y5151" s="155"/>
      <c r="Z5151" s="155"/>
      <c r="AA5151" s="155"/>
      <c r="AB5151" s="155"/>
      <c r="AC5151" s="155"/>
      <c r="AD5151" s="155"/>
      <c r="AE5151" s="155"/>
      <c r="AF5151" s="155"/>
      <c r="AG5151" s="155"/>
    </row>
    <row r="5152" spans="1:33" x14ac:dyDescent="0.3">
      <c r="A5152" s="155"/>
      <c r="B5152" s="155"/>
      <c r="C5152" s="155"/>
      <c r="D5152" s="155"/>
      <c r="E5152" s="155"/>
      <c r="F5152" s="155"/>
      <c r="G5152" s="155"/>
      <c r="H5152" s="155"/>
      <c r="I5152" s="155"/>
      <c r="J5152" s="155"/>
      <c r="K5152" s="155"/>
      <c r="L5152" s="155"/>
      <c r="M5152" s="155"/>
      <c r="N5152" s="155"/>
      <c r="O5152" s="155"/>
      <c r="P5152" s="155"/>
      <c r="Q5152" s="155"/>
      <c r="R5152" s="155"/>
      <c r="S5152" s="155"/>
      <c r="T5152" s="155"/>
      <c r="U5152" s="155"/>
      <c r="V5152" s="155"/>
      <c r="W5152" s="155"/>
      <c r="X5152" s="155"/>
      <c r="Y5152" s="155"/>
      <c r="Z5152" s="155"/>
      <c r="AA5152" s="155"/>
      <c r="AB5152" s="155"/>
      <c r="AC5152" s="155"/>
      <c r="AD5152" s="155"/>
      <c r="AE5152" s="155"/>
      <c r="AF5152" s="155"/>
      <c r="AG5152" s="155"/>
    </row>
    <row r="5153" spans="1:33" x14ac:dyDescent="0.3">
      <c r="A5153" s="155"/>
      <c r="B5153" s="155"/>
      <c r="C5153" s="155"/>
      <c r="D5153" s="155"/>
      <c r="E5153" s="155"/>
      <c r="F5153" s="155"/>
      <c r="G5153" s="155"/>
      <c r="H5153" s="155"/>
      <c r="I5153" s="155"/>
      <c r="J5153" s="155"/>
      <c r="K5153" s="155"/>
      <c r="L5153" s="155"/>
      <c r="M5153" s="155"/>
      <c r="N5153" s="155"/>
      <c r="O5153" s="155"/>
      <c r="P5153" s="155"/>
      <c r="Q5153" s="155"/>
      <c r="R5153" s="155"/>
      <c r="S5153" s="155"/>
      <c r="T5153" s="155"/>
      <c r="U5153" s="155"/>
      <c r="V5153" s="155"/>
      <c r="W5153" s="155"/>
      <c r="X5153" s="155"/>
      <c r="Y5153" s="155"/>
      <c r="Z5153" s="155"/>
      <c r="AA5153" s="155"/>
      <c r="AB5153" s="155"/>
      <c r="AC5153" s="155"/>
      <c r="AD5153" s="155"/>
      <c r="AE5153" s="155"/>
      <c r="AF5153" s="155"/>
      <c r="AG5153" s="155"/>
    </row>
    <row r="5154" spans="1:33" x14ac:dyDescent="0.3">
      <c r="A5154" s="155"/>
      <c r="B5154" s="155"/>
      <c r="C5154" s="155"/>
      <c r="D5154" s="155"/>
      <c r="E5154" s="155"/>
      <c r="F5154" s="155"/>
      <c r="G5154" s="155"/>
      <c r="H5154" s="155"/>
      <c r="I5154" s="155"/>
      <c r="J5154" s="155"/>
      <c r="K5154" s="155"/>
      <c r="L5154" s="155"/>
      <c r="M5154" s="155"/>
      <c r="N5154" s="155"/>
      <c r="O5154" s="155"/>
      <c r="P5154" s="155"/>
      <c r="Q5154" s="155"/>
      <c r="R5154" s="155"/>
      <c r="S5154" s="155"/>
      <c r="T5154" s="155"/>
      <c r="U5154" s="155"/>
      <c r="V5154" s="155"/>
      <c r="W5154" s="155"/>
      <c r="X5154" s="155"/>
      <c r="Y5154" s="155"/>
      <c r="Z5154" s="155"/>
      <c r="AA5154" s="155"/>
      <c r="AB5154" s="155"/>
      <c r="AC5154" s="155"/>
      <c r="AD5154" s="155"/>
      <c r="AE5154" s="155"/>
      <c r="AF5154" s="155"/>
      <c r="AG5154" s="155"/>
    </row>
    <row r="5155" spans="1:33" x14ac:dyDescent="0.3">
      <c r="A5155" s="155"/>
      <c r="B5155" s="155"/>
      <c r="C5155" s="155"/>
      <c r="D5155" s="155"/>
      <c r="E5155" s="155"/>
      <c r="F5155" s="155"/>
      <c r="G5155" s="155"/>
      <c r="H5155" s="155"/>
      <c r="I5155" s="155"/>
      <c r="J5155" s="155"/>
      <c r="K5155" s="155"/>
      <c r="L5155" s="155"/>
      <c r="M5155" s="155"/>
      <c r="N5155" s="155"/>
      <c r="O5155" s="155"/>
      <c r="P5155" s="155"/>
      <c r="Q5155" s="155"/>
      <c r="R5155" s="155"/>
      <c r="S5155" s="155"/>
      <c r="T5155" s="155"/>
      <c r="U5155" s="155"/>
      <c r="V5155" s="155"/>
      <c r="W5155" s="155"/>
      <c r="X5155" s="155"/>
      <c r="Y5155" s="155"/>
      <c r="Z5155" s="155"/>
      <c r="AA5155" s="155"/>
      <c r="AB5155" s="155"/>
      <c r="AC5155" s="155"/>
      <c r="AD5155" s="155"/>
      <c r="AE5155" s="155"/>
      <c r="AF5155" s="155"/>
      <c r="AG5155" s="155"/>
    </row>
    <row r="5156" spans="1:33" x14ac:dyDescent="0.3">
      <c r="A5156" s="155"/>
      <c r="B5156" s="155"/>
      <c r="C5156" s="155"/>
      <c r="D5156" s="155"/>
      <c r="E5156" s="155"/>
      <c r="F5156" s="155"/>
      <c r="G5156" s="155"/>
      <c r="H5156" s="155"/>
      <c r="I5156" s="155"/>
      <c r="J5156" s="155"/>
      <c r="K5156" s="155"/>
      <c r="L5156" s="155"/>
      <c r="M5156" s="155"/>
      <c r="N5156" s="155"/>
      <c r="O5156" s="155"/>
      <c r="P5156" s="155"/>
      <c r="Q5156" s="155"/>
      <c r="R5156" s="155"/>
      <c r="S5156" s="155"/>
      <c r="T5156" s="155"/>
      <c r="U5156" s="155"/>
      <c r="V5156" s="155"/>
      <c r="W5156" s="155"/>
      <c r="X5156" s="155"/>
      <c r="Y5156" s="155"/>
      <c r="Z5156" s="155"/>
      <c r="AA5156" s="155"/>
      <c r="AB5156" s="155"/>
      <c r="AC5156" s="155"/>
      <c r="AD5156" s="155"/>
      <c r="AE5156" s="155"/>
      <c r="AF5156" s="155"/>
      <c r="AG5156" s="155"/>
    </row>
    <row r="5157" spans="1:33" x14ac:dyDescent="0.3">
      <c r="A5157" s="155"/>
      <c r="B5157" s="155"/>
      <c r="C5157" s="155"/>
      <c r="D5157" s="155"/>
      <c r="E5157" s="155"/>
      <c r="F5157" s="155"/>
      <c r="G5157" s="155"/>
      <c r="H5157" s="155"/>
      <c r="I5157" s="155"/>
      <c r="J5157" s="155"/>
      <c r="K5157" s="155"/>
      <c r="L5157" s="155"/>
      <c r="M5157" s="155"/>
      <c r="N5157" s="155"/>
      <c r="O5157" s="155"/>
      <c r="P5157" s="155"/>
      <c r="Q5157" s="155"/>
      <c r="R5157" s="155"/>
      <c r="S5157" s="155"/>
      <c r="T5157" s="155"/>
      <c r="U5157" s="155"/>
      <c r="V5157" s="155"/>
      <c r="W5157" s="155"/>
      <c r="X5157" s="155"/>
      <c r="Y5157" s="155"/>
      <c r="Z5157" s="155"/>
      <c r="AA5157" s="155"/>
      <c r="AB5157" s="155"/>
      <c r="AC5157" s="155"/>
      <c r="AD5157" s="155"/>
      <c r="AE5157" s="155"/>
      <c r="AF5157" s="155"/>
      <c r="AG5157" s="155"/>
    </row>
    <row r="5158" spans="1:33" x14ac:dyDescent="0.3">
      <c r="A5158" s="155"/>
      <c r="B5158" s="155"/>
      <c r="C5158" s="155"/>
      <c r="D5158" s="155"/>
      <c r="E5158" s="155"/>
      <c r="F5158" s="155"/>
      <c r="G5158" s="155"/>
      <c r="H5158" s="155"/>
      <c r="I5158" s="155"/>
      <c r="J5158" s="155"/>
      <c r="K5158" s="155"/>
      <c r="L5158" s="155"/>
      <c r="M5158" s="155"/>
      <c r="N5158" s="155"/>
      <c r="O5158" s="155"/>
      <c r="P5158" s="155"/>
      <c r="Q5158" s="155"/>
      <c r="R5158" s="155"/>
      <c r="S5158" s="155"/>
      <c r="T5158" s="155"/>
      <c r="U5158" s="155"/>
      <c r="V5158" s="155"/>
      <c r="W5158" s="155"/>
      <c r="X5158" s="155"/>
      <c r="Y5158" s="155"/>
      <c r="Z5158" s="155"/>
      <c r="AA5158" s="155"/>
      <c r="AB5158" s="155"/>
      <c r="AC5158" s="155"/>
      <c r="AD5158" s="155"/>
      <c r="AE5158" s="155"/>
      <c r="AF5158" s="155"/>
      <c r="AG5158" s="155"/>
    </row>
    <row r="5159" spans="1:33" x14ac:dyDescent="0.3">
      <c r="A5159" s="155"/>
      <c r="B5159" s="155"/>
      <c r="C5159" s="155"/>
      <c r="D5159" s="155"/>
      <c r="E5159" s="155"/>
      <c r="F5159" s="155"/>
      <c r="G5159" s="155"/>
      <c r="H5159" s="155"/>
      <c r="I5159" s="155"/>
      <c r="J5159" s="155"/>
      <c r="K5159" s="155"/>
      <c r="L5159" s="155"/>
      <c r="M5159" s="155"/>
      <c r="N5159" s="155"/>
      <c r="O5159" s="155"/>
      <c r="P5159" s="155"/>
      <c r="Q5159" s="155"/>
      <c r="R5159" s="155"/>
      <c r="S5159" s="155"/>
      <c r="T5159" s="155"/>
      <c r="U5159" s="155"/>
      <c r="V5159" s="155"/>
      <c r="W5159" s="155"/>
      <c r="X5159" s="155"/>
      <c r="Y5159" s="155"/>
      <c r="Z5159" s="155"/>
      <c r="AA5159" s="155"/>
      <c r="AB5159" s="155"/>
      <c r="AC5159" s="155"/>
      <c r="AD5159" s="155"/>
      <c r="AE5159" s="155"/>
      <c r="AF5159" s="155"/>
      <c r="AG5159" s="155"/>
    </row>
    <row r="5160" spans="1:33" x14ac:dyDescent="0.3">
      <c r="A5160" s="155"/>
      <c r="B5160" s="155"/>
      <c r="C5160" s="155"/>
      <c r="D5160" s="155"/>
      <c r="E5160" s="155"/>
      <c r="F5160" s="155"/>
      <c r="G5160" s="155"/>
      <c r="H5160" s="155"/>
      <c r="I5160" s="155"/>
      <c r="J5160" s="155"/>
      <c r="K5160" s="155"/>
      <c r="L5160" s="155"/>
      <c r="M5160" s="155"/>
      <c r="N5160" s="155"/>
      <c r="O5160" s="155"/>
      <c r="P5160" s="155"/>
      <c r="Q5160" s="155"/>
      <c r="R5160" s="155"/>
      <c r="S5160" s="155"/>
      <c r="T5160" s="155"/>
      <c r="U5160" s="155"/>
      <c r="V5160" s="155"/>
      <c r="W5160" s="155"/>
      <c r="X5160" s="155"/>
      <c r="Y5160" s="155"/>
      <c r="Z5160" s="155"/>
      <c r="AA5160" s="155"/>
      <c r="AB5160" s="155"/>
      <c r="AC5160" s="155"/>
      <c r="AD5160" s="155"/>
      <c r="AE5160" s="155"/>
      <c r="AF5160" s="155"/>
      <c r="AG5160" s="155"/>
    </row>
    <row r="5161" spans="1:33" x14ac:dyDescent="0.3">
      <c r="A5161" s="155"/>
      <c r="B5161" s="155"/>
      <c r="C5161" s="155"/>
      <c r="D5161" s="155"/>
      <c r="E5161" s="155"/>
      <c r="F5161" s="155"/>
      <c r="G5161" s="155"/>
      <c r="H5161" s="155"/>
      <c r="I5161" s="155"/>
      <c r="J5161" s="155"/>
      <c r="K5161" s="155"/>
      <c r="L5161" s="155"/>
      <c r="M5161" s="155"/>
      <c r="N5161" s="155"/>
      <c r="O5161" s="155"/>
      <c r="P5161" s="155"/>
      <c r="Q5161" s="155"/>
      <c r="R5161" s="155"/>
      <c r="S5161" s="155"/>
      <c r="T5161" s="155"/>
      <c r="U5161" s="155"/>
      <c r="V5161" s="155"/>
      <c r="W5161" s="155"/>
      <c r="X5161" s="155"/>
      <c r="Y5161" s="155"/>
      <c r="Z5161" s="155"/>
      <c r="AA5161" s="155"/>
      <c r="AB5161" s="155"/>
      <c r="AC5161" s="155"/>
      <c r="AD5161" s="155"/>
      <c r="AE5161" s="155"/>
      <c r="AF5161" s="155"/>
      <c r="AG5161" s="155"/>
    </row>
    <row r="5162" spans="1:33" x14ac:dyDescent="0.3">
      <c r="A5162" s="155"/>
      <c r="B5162" s="155"/>
      <c r="C5162" s="155"/>
      <c r="D5162" s="155"/>
      <c r="E5162" s="155"/>
      <c r="F5162" s="155"/>
      <c r="G5162" s="155"/>
      <c r="H5162" s="155"/>
      <c r="I5162" s="155"/>
      <c r="J5162" s="155"/>
      <c r="K5162" s="155"/>
      <c r="L5162" s="155"/>
      <c r="M5162" s="155"/>
      <c r="N5162" s="155"/>
      <c r="O5162" s="155"/>
      <c r="P5162" s="155"/>
      <c r="Q5162" s="155"/>
      <c r="R5162" s="155"/>
      <c r="S5162" s="155"/>
      <c r="T5162" s="155"/>
      <c r="U5162" s="155"/>
      <c r="V5162" s="155"/>
      <c r="W5162" s="155"/>
      <c r="X5162" s="155"/>
      <c r="Y5162" s="155"/>
      <c r="Z5162" s="155"/>
      <c r="AA5162" s="155"/>
      <c r="AB5162" s="155"/>
      <c r="AC5162" s="155"/>
      <c r="AD5162" s="155"/>
      <c r="AE5162" s="155"/>
      <c r="AF5162" s="155"/>
      <c r="AG5162" s="155"/>
    </row>
    <row r="5163" spans="1:33" x14ac:dyDescent="0.3">
      <c r="A5163" s="155"/>
      <c r="B5163" s="155"/>
      <c r="C5163" s="155"/>
      <c r="D5163" s="155"/>
      <c r="E5163" s="155"/>
      <c r="F5163" s="155"/>
      <c r="G5163" s="155"/>
      <c r="H5163" s="155"/>
      <c r="I5163" s="155"/>
      <c r="J5163" s="155"/>
      <c r="K5163" s="155"/>
      <c r="L5163" s="155"/>
      <c r="M5163" s="155"/>
      <c r="N5163" s="155"/>
      <c r="O5163" s="155"/>
      <c r="P5163" s="155"/>
      <c r="Q5163" s="155"/>
      <c r="R5163" s="155"/>
      <c r="S5163" s="155"/>
      <c r="T5163" s="155"/>
      <c r="U5163" s="155"/>
      <c r="V5163" s="155"/>
      <c r="W5163" s="155"/>
      <c r="X5163" s="155"/>
      <c r="Y5163" s="155"/>
      <c r="Z5163" s="155"/>
      <c r="AA5163" s="155"/>
      <c r="AB5163" s="155"/>
      <c r="AC5163" s="155"/>
      <c r="AD5163" s="155"/>
      <c r="AE5163" s="155"/>
      <c r="AF5163" s="155"/>
      <c r="AG5163" s="155"/>
    </row>
    <row r="5164" spans="1:33" x14ac:dyDescent="0.3">
      <c r="A5164" s="155"/>
      <c r="B5164" s="155"/>
      <c r="C5164" s="155"/>
      <c r="D5164" s="155"/>
      <c r="E5164" s="155"/>
      <c r="F5164" s="155"/>
      <c r="G5164" s="155"/>
      <c r="H5164" s="155"/>
      <c r="I5164" s="155"/>
      <c r="J5164" s="155"/>
      <c r="K5164" s="155"/>
      <c r="L5164" s="155"/>
      <c r="M5164" s="155"/>
      <c r="N5164" s="155"/>
      <c r="O5164" s="155"/>
      <c r="P5164" s="155"/>
      <c r="Q5164" s="155"/>
      <c r="R5164" s="155"/>
      <c r="S5164" s="155"/>
      <c r="T5164" s="155"/>
      <c r="U5164" s="155"/>
      <c r="V5164" s="155"/>
      <c r="W5164" s="155"/>
      <c r="X5164" s="155"/>
      <c r="Y5164" s="155"/>
      <c r="Z5164" s="155"/>
      <c r="AA5164" s="155"/>
      <c r="AB5164" s="155"/>
      <c r="AC5164" s="155"/>
      <c r="AD5164" s="155"/>
      <c r="AE5164" s="155"/>
      <c r="AF5164" s="155"/>
      <c r="AG5164" s="155"/>
    </row>
    <row r="5165" spans="1:33" x14ac:dyDescent="0.3">
      <c r="A5165" s="155"/>
      <c r="B5165" s="155"/>
      <c r="C5165" s="155"/>
      <c r="D5165" s="155"/>
      <c r="E5165" s="155"/>
      <c r="F5165" s="155"/>
      <c r="G5165" s="155"/>
      <c r="H5165" s="155"/>
      <c r="I5165" s="155"/>
      <c r="J5165" s="155"/>
      <c r="K5165" s="155"/>
      <c r="L5165" s="155"/>
      <c r="M5165" s="155"/>
      <c r="N5165" s="155"/>
      <c r="O5165" s="155"/>
      <c r="P5165" s="155"/>
      <c r="Q5165" s="155"/>
      <c r="R5165" s="155"/>
      <c r="S5165" s="155"/>
      <c r="T5165" s="155"/>
      <c r="U5165" s="155"/>
      <c r="V5165" s="155"/>
      <c r="W5165" s="155"/>
      <c r="X5165" s="155"/>
      <c r="Y5165" s="155"/>
      <c r="Z5165" s="155"/>
      <c r="AA5165" s="155"/>
      <c r="AB5165" s="155"/>
      <c r="AC5165" s="155"/>
      <c r="AD5165" s="155"/>
      <c r="AE5165" s="155"/>
      <c r="AF5165" s="155"/>
      <c r="AG5165" s="155"/>
    </row>
    <row r="5166" spans="1:33" x14ac:dyDescent="0.3">
      <c r="A5166" s="155"/>
      <c r="B5166" s="155"/>
      <c r="C5166" s="155"/>
      <c r="D5166" s="155"/>
      <c r="E5166" s="155"/>
      <c r="F5166" s="155"/>
      <c r="G5166" s="155"/>
      <c r="H5166" s="155"/>
      <c r="I5166" s="155"/>
      <c r="J5166" s="155"/>
      <c r="K5166" s="155"/>
      <c r="L5166" s="155"/>
      <c r="M5166" s="155"/>
      <c r="N5166" s="155"/>
      <c r="O5166" s="155"/>
      <c r="P5166" s="155"/>
      <c r="Q5166" s="155"/>
      <c r="R5166" s="155"/>
      <c r="S5166" s="155"/>
      <c r="T5166" s="155"/>
      <c r="U5166" s="155"/>
      <c r="V5166" s="155"/>
      <c r="W5166" s="155"/>
      <c r="X5166" s="155"/>
      <c r="Y5166" s="155"/>
      <c r="Z5166" s="155"/>
      <c r="AA5166" s="155"/>
      <c r="AB5166" s="155"/>
      <c r="AC5166" s="155"/>
      <c r="AD5166" s="155"/>
      <c r="AE5166" s="155"/>
      <c r="AF5166" s="155"/>
      <c r="AG5166" s="155"/>
    </row>
    <row r="5167" spans="1:33" x14ac:dyDescent="0.3">
      <c r="A5167" s="155"/>
      <c r="B5167" s="155"/>
      <c r="C5167" s="155"/>
      <c r="D5167" s="155"/>
      <c r="E5167" s="155"/>
      <c r="F5167" s="155"/>
      <c r="G5167" s="155"/>
      <c r="H5167" s="155"/>
      <c r="I5167" s="155"/>
      <c r="J5167" s="155"/>
      <c r="K5167" s="155"/>
      <c r="L5167" s="155"/>
      <c r="M5167" s="155"/>
      <c r="N5167" s="155"/>
      <c r="O5167" s="155"/>
      <c r="P5167" s="155"/>
      <c r="Q5167" s="155"/>
      <c r="R5167" s="155"/>
      <c r="S5167" s="155"/>
      <c r="T5167" s="155"/>
      <c r="U5167" s="155"/>
      <c r="V5167" s="155"/>
      <c r="W5167" s="155"/>
      <c r="X5167" s="155"/>
      <c r="Y5167" s="155"/>
      <c r="Z5167" s="155"/>
      <c r="AA5167" s="155"/>
      <c r="AB5167" s="155"/>
      <c r="AC5167" s="155"/>
      <c r="AD5167" s="155"/>
      <c r="AE5167" s="155"/>
      <c r="AF5167" s="155"/>
      <c r="AG5167" s="155"/>
    </row>
    <row r="5168" spans="1:33" x14ac:dyDescent="0.3">
      <c r="A5168" s="155"/>
      <c r="B5168" s="155"/>
      <c r="C5168" s="155"/>
      <c r="D5168" s="155"/>
      <c r="E5168" s="155"/>
      <c r="F5168" s="155"/>
      <c r="G5168" s="155"/>
      <c r="H5168" s="155"/>
      <c r="I5168" s="155"/>
      <c r="J5168" s="155"/>
      <c r="K5168" s="155"/>
      <c r="L5168" s="155"/>
      <c r="M5168" s="155"/>
      <c r="N5168" s="155"/>
      <c r="O5168" s="155"/>
      <c r="P5168" s="155"/>
      <c r="Q5168" s="155"/>
      <c r="R5168" s="155"/>
      <c r="S5168" s="155"/>
      <c r="T5168" s="155"/>
      <c r="U5168" s="155"/>
      <c r="V5168" s="155"/>
      <c r="W5168" s="155"/>
      <c r="X5168" s="155"/>
      <c r="Y5168" s="155"/>
      <c r="Z5168" s="155"/>
      <c r="AA5168" s="155"/>
      <c r="AB5168" s="155"/>
      <c r="AC5168" s="155"/>
      <c r="AD5168" s="155"/>
      <c r="AE5168" s="155"/>
      <c r="AF5168" s="155"/>
      <c r="AG5168" s="155"/>
    </row>
    <row r="5169" spans="1:33" x14ac:dyDescent="0.3">
      <c r="A5169" s="155"/>
      <c r="B5169" s="155"/>
      <c r="C5169" s="155"/>
      <c r="D5169" s="155"/>
      <c r="E5169" s="155"/>
      <c r="F5169" s="155"/>
      <c r="G5169" s="155"/>
      <c r="H5169" s="155"/>
      <c r="I5169" s="155"/>
      <c r="J5169" s="155"/>
      <c r="K5169" s="155"/>
      <c r="L5169" s="155"/>
      <c r="M5169" s="155"/>
      <c r="N5169" s="155"/>
      <c r="O5169" s="155"/>
      <c r="P5169" s="155"/>
      <c r="Q5169" s="155"/>
      <c r="R5169" s="155"/>
      <c r="S5169" s="155"/>
      <c r="T5169" s="155"/>
      <c r="U5169" s="155"/>
      <c r="V5169" s="155"/>
      <c r="W5169" s="155"/>
      <c r="X5169" s="155"/>
      <c r="Y5169" s="155"/>
      <c r="Z5169" s="155"/>
      <c r="AA5169" s="155"/>
      <c r="AB5169" s="155"/>
      <c r="AC5169" s="155"/>
      <c r="AD5169" s="155"/>
      <c r="AE5169" s="155"/>
      <c r="AF5169" s="155"/>
      <c r="AG5169" s="155"/>
    </row>
    <row r="5170" spans="1:33" x14ac:dyDescent="0.3">
      <c r="A5170" s="155"/>
      <c r="B5170" s="155"/>
      <c r="C5170" s="155"/>
      <c r="D5170" s="155"/>
      <c r="E5170" s="155"/>
      <c r="F5170" s="155"/>
      <c r="G5170" s="155"/>
      <c r="H5170" s="155"/>
      <c r="I5170" s="155"/>
      <c r="J5170" s="155"/>
      <c r="K5170" s="155"/>
      <c r="L5170" s="155"/>
      <c r="M5170" s="155"/>
      <c r="N5170" s="155"/>
      <c r="O5170" s="155"/>
      <c r="P5170" s="155"/>
      <c r="Q5170" s="155"/>
      <c r="R5170" s="155"/>
      <c r="S5170" s="155"/>
      <c r="T5170" s="155"/>
      <c r="U5170" s="155"/>
      <c r="V5170" s="155"/>
      <c r="W5170" s="155"/>
      <c r="X5170" s="155"/>
      <c r="Y5170" s="155"/>
      <c r="Z5170" s="155"/>
      <c r="AA5170" s="155"/>
      <c r="AB5170" s="155"/>
      <c r="AC5170" s="155"/>
      <c r="AD5170" s="155"/>
      <c r="AE5170" s="155"/>
      <c r="AF5170" s="155"/>
      <c r="AG5170" s="155"/>
    </row>
    <row r="5171" spans="1:33" x14ac:dyDescent="0.3">
      <c r="A5171" s="155"/>
      <c r="B5171" s="155"/>
      <c r="C5171" s="155"/>
      <c r="D5171" s="155"/>
      <c r="E5171" s="155"/>
      <c r="F5171" s="155"/>
      <c r="G5171" s="155"/>
      <c r="H5171" s="155"/>
      <c r="I5171" s="155"/>
      <c r="J5171" s="155"/>
      <c r="K5171" s="155"/>
      <c r="L5171" s="155"/>
      <c r="M5171" s="155"/>
      <c r="N5171" s="155"/>
      <c r="O5171" s="155"/>
      <c r="P5171" s="155"/>
      <c r="Q5171" s="155"/>
      <c r="R5171" s="155"/>
      <c r="S5171" s="155"/>
      <c r="T5171" s="155"/>
      <c r="U5171" s="155"/>
      <c r="V5171" s="155"/>
      <c r="W5171" s="155"/>
      <c r="X5171" s="155"/>
      <c r="Y5171" s="155"/>
      <c r="Z5171" s="155"/>
      <c r="AA5171" s="155"/>
      <c r="AB5171" s="155"/>
      <c r="AC5171" s="155"/>
      <c r="AD5171" s="155"/>
      <c r="AE5171" s="155"/>
      <c r="AF5171" s="155"/>
      <c r="AG5171" s="155"/>
    </row>
    <row r="5172" spans="1:33" x14ac:dyDescent="0.3">
      <c r="A5172" s="155"/>
      <c r="B5172" s="155"/>
      <c r="C5172" s="155"/>
      <c r="D5172" s="155"/>
      <c r="E5172" s="155"/>
      <c r="F5172" s="155"/>
      <c r="G5172" s="155"/>
      <c r="H5172" s="155"/>
      <c r="I5172" s="155"/>
      <c r="J5172" s="155"/>
      <c r="K5172" s="155"/>
      <c r="L5172" s="155"/>
      <c r="M5172" s="155"/>
      <c r="N5172" s="155"/>
      <c r="O5172" s="155"/>
      <c r="P5172" s="155"/>
      <c r="Q5172" s="155"/>
      <c r="R5172" s="155"/>
      <c r="S5172" s="155"/>
      <c r="T5172" s="155"/>
      <c r="U5172" s="155"/>
      <c r="V5172" s="155"/>
      <c r="W5172" s="155"/>
      <c r="X5172" s="155"/>
      <c r="Y5172" s="155"/>
      <c r="Z5172" s="155"/>
      <c r="AA5172" s="155"/>
      <c r="AB5172" s="155"/>
      <c r="AC5172" s="155"/>
      <c r="AD5172" s="155"/>
      <c r="AE5172" s="155"/>
      <c r="AF5172" s="155"/>
      <c r="AG5172" s="155"/>
    </row>
    <row r="5173" spans="1:33" x14ac:dyDescent="0.3">
      <c r="A5173" s="155"/>
      <c r="B5173" s="155"/>
      <c r="C5173" s="155"/>
      <c r="D5173" s="155"/>
      <c r="E5173" s="155"/>
      <c r="F5173" s="155"/>
      <c r="G5173" s="155"/>
      <c r="H5173" s="155"/>
      <c r="I5173" s="155"/>
      <c r="J5173" s="155"/>
      <c r="K5173" s="155"/>
      <c r="L5173" s="155"/>
      <c r="M5173" s="155"/>
      <c r="N5173" s="155"/>
      <c r="O5173" s="155"/>
      <c r="P5173" s="155"/>
      <c r="Q5173" s="155"/>
      <c r="R5173" s="155"/>
      <c r="S5173" s="155"/>
      <c r="T5173" s="155"/>
      <c r="U5173" s="155"/>
      <c r="V5173" s="155"/>
      <c r="W5173" s="155"/>
      <c r="X5173" s="155"/>
      <c r="Y5173" s="155"/>
      <c r="Z5173" s="155"/>
      <c r="AA5173" s="155"/>
      <c r="AB5173" s="155"/>
      <c r="AC5173" s="155"/>
      <c r="AD5173" s="155"/>
      <c r="AE5173" s="155"/>
      <c r="AF5173" s="155"/>
      <c r="AG5173" s="155"/>
    </row>
    <row r="5174" spans="1:33" x14ac:dyDescent="0.3">
      <c r="A5174" s="155"/>
      <c r="B5174" s="155"/>
      <c r="C5174" s="155"/>
      <c r="D5174" s="155"/>
      <c r="E5174" s="155"/>
      <c r="F5174" s="155"/>
      <c r="G5174" s="155"/>
      <c r="H5174" s="155"/>
      <c r="I5174" s="155"/>
      <c r="J5174" s="155"/>
      <c r="K5174" s="155"/>
      <c r="L5174" s="155"/>
      <c r="M5174" s="155"/>
      <c r="N5174" s="155"/>
      <c r="O5174" s="155"/>
      <c r="P5174" s="155"/>
      <c r="Q5174" s="155"/>
      <c r="R5174" s="155"/>
      <c r="S5174" s="155"/>
      <c r="T5174" s="155"/>
      <c r="U5174" s="155"/>
      <c r="V5174" s="155"/>
      <c r="W5174" s="155"/>
      <c r="X5174" s="155"/>
      <c r="Y5174" s="155"/>
      <c r="Z5174" s="155"/>
      <c r="AA5174" s="155"/>
      <c r="AB5174" s="155"/>
      <c r="AC5174" s="155"/>
      <c r="AD5174" s="155"/>
      <c r="AE5174" s="155"/>
      <c r="AF5174" s="155"/>
      <c r="AG5174" s="155"/>
    </row>
    <row r="5175" spans="1:33" x14ac:dyDescent="0.3">
      <c r="A5175" s="155"/>
      <c r="B5175" s="155"/>
      <c r="C5175" s="155"/>
      <c r="D5175" s="155"/>
      <c r="E5175" s="155"/>
      <c r="F5175" s="155"/>
      <c r="G5175" s="155"/>
      <c r="H5175" s="155"/>
      <c r="I5175" s="155"/>
      <c r="J5175" s="155"/>
      <c r="K5175" s="155"/>
      <c r="L5175" s="155"/>
      <c r="M5175" s="155"/>
      <c r="N5175" s="155"/>
      <c r="O5175" s="155"/>
      <c r="P5175" s="155"/>
      <c r="Q5175" s="155"/>
      <c r="R5175" s="155"/>
      <c r="S5175" s="155"/>
      <c r="T5175" s="155"/>
      <c r="U5175" s="155"/>
      <c r="V5175" s="155"/>
      <c r="W5175" s="155"/>
      <c r="X5175" s="155"/>
      <c r="Y5175" s="155"/>
      <c r="Z5175" s="155"/>
      <c r="AA5175" s="155"/>
      <c r="AB5175" s="155"/>
      <c r="AC5175" s="155"/>
      <c r="AD5175" s="155"/>
      <c r="AE5175" s="155"/>
      <c r="AF5175" s="155"/>
      <c r="AG5175" s="155"/>
    </row>
    <row r="5176" spans="1:33" x14ac:dyDescent="0.3">
      <c r="A5176" s="155"/>
      <c r="B5176" s="155"/>
      <c r="C5176" s="155"/>
      <c r="D5176" s="155"/>
      <c r="E5176" s="155"/>
      <c r="F5176" s="155"/>
      <c r="G5176" s="155"/>
      <c r="H5176" s="155"/>
      <c r="I5176" s="155"/>
      <c r="J5176" s="155"/>
      <c r="K5176" s="155"/>
      <c r="L5176" s="155"/>
      <c r="M5176" s="155"/>
      <c r="N5176" s="155"/>
      <c r="O5176" s="155"/>
      <c r="P5176" s="155"/>
      <c r="Q5176" s="155"/>
      <c r="R5176" s="155"/>
      <c r="S5176" s="155"/>
      <c r="T5176" s="155"/>
      <c r="U5176" s="155"/>
      <c r="V5176" s="155"/>
      <c r="W5176" s="155"/>
      <c r="X5176" s="155"/>
      <c r="Y5176" s="155"/>
      <c r="Z5176" s="155"/>
      <c r="AA5176" s="155"/>
      <c r="AB5176" s="155"/>
      <c r="AC5176" s="155"/>
      <c r="AD5176" s="155"/>
      <c r="AE5176" s="155"/>
      <c r="AF5176" s="155"/>
      <c r="AG5176" s="155"/>
    </row>
    <row r="5177" spans="1:33" x14ac:dyDescent="0.3">
      <c r="A5177" s="155"/>
      <c r="B5177" s="155"/>
      <c r="C5177" s="155"/>
      <c r="D5177" s="155"/>
      <c r="E5177" s="155"/>
      <c r="F5177" s="155"/>
      <c r="G5177" s="155"/>
      <c r="H5177" s="155"/>
      <c r="I5177" s="155"/>
      <c r="J5177" s="155"/>
      <c r="K5177" s="155"/>
      <c r="L5177" s="155"/>
      <c r="M5177" s="155"/>
      <c r="N5177" s="155"/>
      <c r="O5177" s="155"/>
      <c r="P5177" s="155"/>
      <c r="Q5177" s="155"/>
      <c r="R5177" s="155"/>
      <c r="S5177" s="155"/>
      <c r="T5177" s="155"/>
      <c r="U5177" s="155"/>
      <c r="V5177" s="155"/>
      <c r="W5177" s="155"/>
      <c r="X5177" s="155"/>
      <c r="Y5177" s="155"/>
      <c r="Z5177" s="155"/>
      <c r="AA5177" s="155"/>
      <c r="AB5177" s="155"/>
      <c r="AC5177" s="155"/>
      <c r="AD5177" s="155"/>
      <c r="AE5177" s="155"/>
      <c r="AF5177" s="155"/>
      <c r="AG5177" s="155"/>
    </row>
    <row r="5178" spans="1:33" x14ac:dyDescent="0.3">
      <c r="A5178" s="155"/>
      <c r="B5178" s="155"/>
      <c r="C5178" s="155"/>
      <c r="D5178" s="155"/>
      <c r="E5178" s="155"/>
      <c r="F5178" s="155"/>
      <c r="G5178" s="155"/>
      <c r="H5178" s="155"/>
      <c r="I5178" s="155"/>
      <c r="J5178" s="155"/>
      <c r="K5178" s="155"/>
      <c r="L5178" s="155"/>
      <c r="M5178" s="155"/>
      <c r="N5178" s="155"/>
      <c r="O5178" s="155"/>
      <c r="P5178" s="155"/>
      <c r="Q5178" s="155"/>
      <c r="R5178" s="155"/>
      <c r="S5178" s="155"/>
      <c r="T5178" s="155"/>
      <c r="U5178" s="155"/>
      <c r="V5178" s="155"/>
      <c r="W5178" s="155"/>
      <c r="X5178" s="155"/>
      <c r="Y5178" s="155"/>
      <c r="Z5178" s="155"/>
      <c r="AA5178" s="155"/>
      <c r="AB5178" s="155"/>
      <c r="AC5178" s="155"/>
      <c r="AD5178" s="155"/>
      <c r="AE5178" s="155"/>
      <c r="AF5178" s="155"/>
      <c r="AG5178" s="155"/>
    </row>
    <row r="5179" spans="1:33" x14ac:dyDescent="0.3">
      <c r="A5179" s="155"/>
      <c r="B5179" s="155"/>
      <c r="C5179" s="155"/>
      <c r="D5179" s="155"/>
      <c r="E5179" s="155"/>
      <c r="F5179" s="155"/>
      <c r="G5179" s="155"/>
      <c r="H5179" s="155"/>
      <c r="I5179" s="155"/>
      <c r="J5179" s="155"/>
      <c r="K5179" s="155"/>
      <c r="L5179" s="155"/>
      <c r="M5179" s="155"/>
      <c r="N5179" s="155"/>
      <c r="O5179" s="155"/>
      <c r="P5179" s="155"/>
      <c r="Q5179" s="155"/>
      <c r="R5179" s="155"/>
      <c r="S5179" s="155"/>
      <c r="T5179" s="155"/>
      <c r="U5179" s="155"/>
      <c r="V5179" s="155"/>
      <c r="W5179" s="155"/>
      <c r="X5179" s="155"/>
      <c r="Y5179" s="155"/>
      <c r="Z5179" s="155"/>
      <c r="AA5179" s="155"/>
      <c r="AB5179" s="155"/>
      <c r="AC5179" s="155"/>
      <c r="AD5179" s="155"/>
      <c r="AE5179" s="155"/>
      <c r="AF5179" s="155"/>
      <c r="AG5179" s="155"/>
    </row>
    <row r="5180" spans="1:33" x14ac:dyDescent="0.3">
      <c r="A5180" s="155"/>
      <c r="B5180" s="155"/>
      <c r="C5180" s="155"/>
      <c r="D5180" s="155"/>
      <c r="E5180" s="155"/>
      <c r="F5180" s="155"/>
      <c r="G5180" s="155"/>
      <c r="H5180" s="155"/>
      <c r="I5180" s="155"/>
      <c r="J5180" s="155"/>
      <c r="K5180" s="155"/>
      <c r="L5180" s="155"/>
      <c r="M5180" s="155"/>
      <c r="N5180" s="155"/>
      <c r="O5180" s="155"/>
      <c r="P5180" s="155"/>
      <c r="Q5180" s="155"/>
      <c r="R5180" s="155"/>
      <c r="S5180" s="155"/>
      <c r="T5180" s="155"/>
      <c r="U5180" s="155"/>
      <c r="V5180" s="155"/>
      <c r="W5180" s="155"/>
      <c r="X5180" s="155"/>
      <c r="Y5180" s="155"/>
      <c r="Z5180" s="155"/>
      <c r="AA5180" s="155"/>
      <c r="AB5180" s="155"/>
      <c r="AC5180" s="155"/>
      <c r="AD5180" s="155"/>
      <c r="AE5180" s="155"/>
      <c r="AF5180" s="155"/>
      <c r="AG5180" s="155"/>
    </row>
    <row r="5181" spans="1:33" x14ac:dyDescent="0.3">
      <c r="A5181" s="155"/>
      <c r="B5181" s="155"/>
      <c r="C5181" s="155"/>
      <c r="D5181" s="155"/>
      <c r="E5181" s="155"/>
      <c r="F5181" s="155"/>
      <c r="G5181" s="155"/>
      <c r="H5181" s="155"/>
      <c r="I5181" s="155"/>
      <c r="J5181" s="155"/>
      <c r="K5181" s="155"/>
      <c r="L5181" s="155"/>
      <c r="M5181" s="155"/>
      <c r="N5181" s="155"/>
      <c r="O5181" s="155"/>
      <c r="P5181" s="155"/>
      <c r="Q5181" s="155"/>
      <c r="R5181" s="155"/>
      <c r="S5181" s="155"/>
      <c r="T5181" s="155"/>
      <c r="U5181" s="155"/>
      <c r="V5181" s="155"/>
      <c r="W5181" s="155"/>
      <c r="X5181" s="155"/>
      <c r="Y5181" s="155"/>
      <c r="Z5181" s="155"/>
      <c r="AA5181" s="155"/>
      <c r="AB5181" s="155"/>
      <c r="AC5181" s="155"/>
      <c r="AD5181" s="155"/>
      <c r="AE5181" s="155"/>
      <c r="AF5181" s="155"/>
      <c r="AG5181" s="155"/>
    </row>
    <row r="5182" spans="1:33" x14ac:dyDescent="0.3">
      <c r="A5182" s="155"/>
      <c r="B5182" s="155"/>
      <c r="C5182" s="155"/>
      <c r="D5182" s="155"/>
      <c r="E5182" s="155"/>
      <c r="F5182" s="155"/>
      <c r="G5182" s="155"/>
      <c r="H5182" s="155"/>
      <c r="I5182" s="155"/>
      <c r="J5182" s="155"/>
      <c r="K5182" s="155"/>
      <c r="L5182" s="155"/>
      <c r="M5182" s="155"/>
      <c r="N5182" s="155"/>
      <c r="O5182" s="155"/>
      <c r="P5182" s="155"/>
      <c r="Q5182" s="155"/>
      <c r="R5182" s="155"/>
      <c r="S5182" s="155"/>
      <c r="T5182" s="155"/>
      <c r="U5182" s="155"/>
      <c r="V5182" s="155"/>
      <c r="W5182" s="155"/>
      <c r="X5182" s="155"/>
      <c r="Y5182" s="155"/>
      <c r="Z5182" s="155"/>
      <c r="AA5182" s="155"/>
      <c r="AB5182" s="155"/>
      <c r="AC5182" s="155"/>
      <c r="AD5182" s="155"/>
      <c r="AE5182" s="155"/>
      <c r="AF5182" s="155"/>
      <c r="AG5182" s="155"/>
    </row>
    <row r="5183" spans="1:33" x14ac:dyDescent="0.3">
      <c r="A5183" s="155"/>
      <c r="B5183" s="155"/>
      <c r="C5183" s="155"/>
      <c r="D5183" s="155"/>
      <c r="E5183" s="155"/>
      <c r="F5183" s="155"/>
      <c r="G5183" s="155"/>
      <c r="H5183" s="155"/>
      <c r="I5183" s="155"/>
      <c r="J5183" s="155"/>
      <c r="K5183" s="155"/>
      <c r="L5183" s="155"/>
      <c r="M5183" s="155"/>
      <c r="N5183" s="155"/>
      <c r="O5183" s="155"/>
      <c r="P5183" s="155"/>
      <c r="Q5183" s="155"/>
      <c r="R5183" s="155"/>
      <c r="S5183" s="155"/>
      <c r="T5183" s="155"/>
      <c r="U5183" s="155"/>
      <c r="V5183" s="155"/>
      <c r="W5183" s="155"/>
      <c r="X5183" s="155"/>
      <c r="Y5183" s="155"/>
      <c r="Z5183" s="155"/>
      <c r="AA5183" s="155"/>
      <c r="AB5183" s="155"/>
      <c r="AC5183" s="155"/>
      <c r="AD5183" s="155"/>
      <c r="AE5183" s="155"/>
      <c r="AF5183" s="155"/>
      <c r="AG5183" s="155"/>
    </row>
    <row r="5184" spans="1:33" x14ac:dyDescent="0.3">
      <c r="A5184" s="155"/>
      <c r="B5184" s="155"/>
      <c r="C5184" s="155"/>
      <c r="D5184" s="155"/>
      <c r="E5184" s="155"/>
      <c r="F5184" s="155"/>
      <c r="G5184" s="155"/>
      <c r="H5184" s="155"/>
      <c r="I5184" s="155"/>
      <c r="J5184" s="155"/>
      <c r="K5184" s="155"/>
      <c r="L5184" s="155"/>
      <c r="M5184" s="155"/>
      <c r="N5184" s="155"/>
      <c r="O5184" s="155"/>
      <c r="P5184" s="155"/>
      <c r="Q5184" s="155"/>
      <c r="R5184" s="155"/>
      <c r="S5184" s="155"/>
      <c r="T5184" s="155"/>
      <c r="U5184" s="155"/>
      <c r="V5184" s="155"/>
      <c r="W5184" s="155"/>
      <c r="X5184" s="155"/>
      <c r="Y5184" s="155"/>
      <c r="Z5184" s="155"/>
      <c r="AA5184" s="155"/>
      <c r="AB5184" s="155"/>
      <c r="AC5184" s="155"/>
      <c r="AD5184" s="155"/>
      <c r="AE5184" s="155"/>
      <c r="AF5184" s="155"/>
      <c r="AG5184" s="155"/>
    </row>
    <row r="5185" spans="1:33" x14ac:dyDescent="0.3">
      <c r="A5185" s="155"/>
      <c r="B5185" s="155"/>
      <c r="C5185" s="155"/>
      <c r="D5185" s="155"/>
      <c r="E5185" s="155"/>
      <c r="F5185" s="155"/>
      <c r="G5185" s="155"/>
      <c r="H5185" s="155"/>
      <c r="I5185" s="155"/>
      <c r="J5185" s="155"/>
      <c r="K5185" s="155"/>
      <c r="L5185" s="155"/>
      <c r="M5185" s="155"/>
      <c r="N5185" s="155"/>
      <c r="O5185" s="155"/>
      <c r="P5185" s="155"/>
      <c r="Q5185" s="155"/>
      <c r="R5185" s="155"/>
      <c r="S5185" s="155"/>
      <c r="T5185" s="155"/>
      <c r="U5185" s="155"/>
      <c r="V5185" s="155"/>
      <c r="W5185" s="155"/>
      <c r="X5185" s="155"/>
      <c r="Y5185" s="155"/>
      <c r="Z5185" s="155"/>
      <c r="AA5185" s="155"/>
      <c r="AB5185" s="155"/>
      <c r="AC5185" s="155"/>
      <c r="AD5185" s="155"/>
      <c r="AE5185" s="155"/>
      <c r="AF5185" s="155"/>
      <c r="AG5185" s="155"/>
    </row>
    <row r="5186" spans="1:33" x14ac:dyDescent="0.3">
      <c r="A5186" s="155"/>
      <c r="B5186" s="155"/>
      <c r="C5186" s="155"/>
      <c r="D5186" s="155"/>
      <c r="E5186" s="155"/>
      <c r="F5186" s="155"/>
      <c r="G5186" s="155"/>
      <c r="H5186" s="155"/>
      <c r="I5186" s="155"/>
      <c r="J5186" s="155"/>
      <c r="K5186" s="155"/>
      <c r="L5186" s="155"/>
      <c r="M5186" s="155"/>
      <c r="N5186" s="155"/>
      <c r="O5186" s="155"/>
      <c r="P5186" s="155"/>
      <c r="Q5186" s="155"/>
      <c r="R5186" s="155"/>
      <c r="S5186" s="155"/>
      <c r="T5186" s="155"/>
      <c r="U5186" s="155"/>
      <c r="V5186" s="155"/>
      <c r="W5186" s="155"/>
      <c r="X5186" s="155"/>
      <c r="Y5186" s="155"/>
      <c r="Z5186" s="155"/>
      <c r="AA5186" s="155"/>
      <c r="AB5186" s="155"/>
      <c r="AC5186" s="155"/>
      <c r="AD5186" s="155"/>
      <c r="AE5186" s="155"/>
      <c r="AF5186" s="155"/>
      <c r="AG5186" s="155"/>
    </row>
    <row r="5187" spans="1:33" x14ac:dyDescent="0.3">
      <c r="A5187" s="155"/>
      <c r="B5187" s="155"/>
      <c r="C5187" s="155"/>
      <c r="D5187" s="155"/>
      <c r="E5187" s="155"/>
      <c r="F5187" s="155"/>
      <c r="G5187" s="155"/>
      <c r="H5187" s="155"/>
      <c r="I5187" s="155"/>
      <c r="J5187" s="155"/>
      <c r="K5187" s="155"/>
      <c r="L5187" s="155"/>
      <c r="M5187" s="155"/>
      <c r="N5187" s="155"/>
      <c r="O5187" s="155"/>
      <c r="P5187" s="155"/>
      <c r="Q5187" s="155"/>
      <c r="R5187" s="155"/>
      <c r="S5187" s="155"/>
      <c r="T5187" s="155"/>
      <c r="U5187" s="155"/>
      <c r="V5187" s="155"/>
      <c r="W5187" s="155"/>
      <c r="X5187" s="155"/>
      <c r="Y5187" s="155"/>
      <c r="Z5187" s="155"/>
      <c r="AA5187" s="155"/>
      <c r="AB5187" s="155"/>
      <c r="AC5187" s="155"/>
      <c r="AD5187" s="155"/>
      <c r="AE5187" s="155"/>
      <c r="AF5187" s="155"/>
      <c r="AG5187" s="155"/>
    </row>
    <row r="5188" spans="1:33" x14ac:dyDescent="0.3">
      <c r="A5188" s="155"/>
      <c r="B5188" s="155"/>
      <c r="C5188" s="155"/>
      <c r="D5188" s="155"/>
      <c r="E5188" s="155"/>
      <c r="F5188" s="155"/>
      <c r="G5188" s="155"/>
      <c r="H5188" s="155"/>
      <c r="I5188" s="155"/>
      <c r="J5188" s="155"/>
      <c r="K5188" s="155"/>
      <c r="L5188" s="155"/>
      <c r="M5188" s="155"/>
      <c r="N5188" s="155"/>
      <c r="O5188" s="155"/>
      <c r="P5188" s="155"/>
      <c r="Q5188" s="155"/>
      <c r="R5188" s="155"/>
      <c r="S5188" s="155"/>
      <c r="T5188" s="155"/>
      <c r="U5188" s="155"/>
      <c r="V5188" s="155"/>
      <c r="W5188" s="155"/>
      <c r="X5188" s="155"/>
      <c r="Y5188" s="155"/>
      <c r="Z5188" s="155"/>
      <c r="AA5188" s="155"/>
      <c r="AB5188" s="155"/>
      <c r="AC5188" s="155"/>
      <c r="AD5188" s="155"/>
      <c r="AE5188" s="155"/>
      <c r="AF5188" s="155"/>
      <c r="AG5188" s="155"/>
    </row>
    <row r="5189" spans="1:33" x14ac:dyDescent="0.3">
      <c r="A5189" s="155"/>
      <c r="B5189" s="155"/>
      <c r="C5189" s="155"/>
      <c r="D5189" s="155"/>
      <c r="E5189" s="155"/>
      <c r="F5189" s="155"/>
      <c r="G5189" s="155"/>
      <c r="H5189" s="155"/>
      <c r="I5189" s="155"/>
      <c r="J5189" s="155"/>
      <c r="K5189" s="155"/>
      <c r="L5189" s="155"/>
      <c r="M5189" s="155"/>
      <c r="N5189" s="155"/>
      <c r="O5189" s="155"/>
      <c r="P5189" s="155"/>
      <c r="Q5189" s="155"/>
      <c r="R5189" s="155"/>
      <c r="S5189" s="155"/>
      <c r="T5189" s="155"/>
      <c r="U5189" s="155"/>
      <c r="V5189" s="155"/>
      <c r="W5189" s="155"/>
      <c r="X5189" s="155"/>
      <c r="Y5189" s="155"/>
      <c r="Z5189" s="155"/>
      <c r="AA5189" s="155"/>
      <c r="AB5189" s="155"/>
      <c r="AC5189" s="155"/>
      <c r="AD5189" s="155"/>
      <c r="AE5189" s="155"/>
      <c r="AF5189" s="155"/>
      <c r="AG5189" s="155"/>
    </row>
    <row r="5190" spans="1:33" x14ac:dyDescent="0.3">
      <c r="A5190" s="155"/>
      <c r="B5190" s="155"/>
      <c r="C5190" s="155"/>
      <c r="D5190" s="155"/>
      <c r="E5190" s="155"/>
      <c r="F5190" s="155"/>
      <c r="G5190" s="155"/>
      <c r="H5190" s="155"/>
      <c r="I5190" s="155"/>
      <c r="J5190" s="155"/>
      <c r="K5190" s="155"/>
      <c r="L5190" s="155"/>
      <c r="M5190" s="155"/>
      <c r="N5190" s="155"/>
      <c r="O5190" s="155"/>
      <c r="P5190" s="155"/>
      <c r="Q5190" s="155"/>
      <c r="R5190" s="155"/>
      <c r="S5190" s="155"/>
      <c r="T5190" s="155"/>
      <c r="U5190" s="155"/>
      <c r="V5190" s="155"/>
      <c r="W5190" s="155"/>
      <c r="X5190" s="155"/>
      <c r="Y5190" s="155"/>
      <c r="Z5190" s="155"/>
      <c r="AA5190" s="155"/>
      <c r="AB5190" s="155"/>
      <c r="AC5190" s="155"/>
      <c r="AD5190" s="155"/>
      <c r="AE5190" s="155"/>
      <c r="AF5190" s="155"/>
      <c r="AG5190" s="155"/>
    </row>
    <row r="5191" spans="1:33" x14ac:dyDescent="0.3">
      <c r="A5191" s="155"/>
      <c r="B5191" s="155"/>
      <c r="C5191" s="155"/>
      <c r="D5191" s="155"/>
      <c r="E5191" s="155"/>
      <c r="F5191" s="155"/>
      <c r="G5191" s="155"/>
      <c r="H5191" s="155"/>
      <c r="I5191" s="155"/>
      <c r="J5191" s="155"/>
      <c r="K5191" s="155"/>
      <c r="L5191" s="155"/>
      <c r="M5191" s="155"/>
      <c r="N5191" s="155"/>
      <c r="O5191" s="155"/>
      <c r="P5191" s="155"/>
      <c r="Q5191" s="155"/>
      <c r="R5191" s="155"/>
      <c r="S5191" s="155"/>
      <c r="T5191" s="155"/>
      <c r="U5191" s="155"/>
      <c r="V5191" s="155"/>
      <c r="W5191" s="155"/>
      <c r="X5191" s="155"/>
      <c r="Y5191" s="155"/>
      <c r="Z5191" s="155"/>
      <c r="AA5191" s="155"/>
      <c r="AB5191" s="155"/>
      <c r="AC5191" s="155"/>
      <c r="AD5191" s="155"/>
      <c r="AE5191" s="155"/>
      <c r="AF5191" s="155"/>
      <c r="AG5191" s="155"/>
    </row>
    <row r="5192" spans="1:33" x14ac:dyDescent="0.3">
      <c r="A5192" s="155"/>
      <c r="B5192" s="155"/>
      <c r="C5192" s="155"/>
      <c r="D5192" s="155"/>
      <c r="E5192" s="155"/>
      <c r="F5192" s="155"/>
      <c r="G5192" s="155"/>
      <c r="H5192" s="155"/>
      <c r="I5192" s="155"/>
      <c r="J5192" s="155"/>
      <c r="K5192" s="155"/>
      <c r="L5192" s="155"/>
      <c r="M5192" s="155"/>
      <c r="N5192" s="155"/>
      <c r="O5192" s="155"/>
      <c r="P5192" s="155"/>
      <c r="Q5192" s="155"/>
      <c r="R5192" s="155"/>
      <c r="S5192" s="155"/>
      <c r="T5192" s="155"/>
      <c r="U5192" s="155"/>
      <c r="V5192" s="155"/>
      <c r="W5192" s="155"/>
      <c r="X5192" s="155"/>
      <c r="Y5192" s="155"/>
      <c r="Z5192" s="155"/>
      <c r="AA5192" s="155"/>
      <c r="AB5192" s="155"/>
      <c r="AC5192" s="155"/>
      <c r="AD5192" s="155"/>
      <c r="AE5192" s="155"/>
      <c r="AF5192" s="155"/>
      <c r="AG5192" s="155"/>
    </row>
    <row r="5193" spans="1:33" x14ac:dyDescent="0.3">
      <c r="A5193" s="155"/>
      <c r="B5193" s="155"/>
      <c r="C5193" s="155"/>
      <c r="D5193" s="155"/>
      <c r="E5193" s="155"/>
      <c r="F5193" s="155"/>
      <c r="G5193" s="155"/>
      <c r="H5193" s="155"/>
      <c r="I5193" s="155"/>
      <c r="J5193" s="155"/>
      <c r="K5193" s="155"/>
      <c r="L5193" s="155"/>
      <c r="M5193" s="155"/>
      <c r="N5193" s="155"/>
      <c r="O5193" s="155"/>
      <c r="P5193" s="155"/>
      <c r="Q5193" s="155"/>
      <c r="R5193" s="155"/>
      <c r="S5193" s="155"/>
      <c r="T5193" s="155"/>
      <c r="U5193" s="155"/>
      <c r="V5193" s="155"/>
      <c r="W5193" s="155"/>
      <c r="X5193" s="155"/>
      <c r="Y5193" s="155"/>
      <c r="Z5193" s="155"/>
      <c r="AA5193" s="155"/>
      <c r="AB5193" s="155"/>
      <c r="AC5193" s="155"/>
      <c r="AD5193" s="155"/>
      <c r="AE5193" s="155"/>
      <c r="AF5193" s="155"/>
      <c r="AG5193" s="155"/>
    </row>
    <row r="5194" spans="1:33" x14ac:dyDescent="0.3">
      <c r="A5194" s="155"/>
      <c r="B5194" s="155"/>
      <c r="C5194" s="155"/>
      <c r="D5194" s="155"/>
      <c r="E5194" s="155"/>
      <c r="F5194" s="155"/>
      <c r="G5194" s="155"/>
      <c r="H5194" s="155"/>
      <c r="I5194" s="155"/>
      <c r="J5194" s="155"/>
      <c r="K5194" s="155"/>
      <c r="L5194" s="155"/>
      <c r="M5194" s="155"/>
      <c r="N5194" s="155"/>
      <c r="O5194" s="155"/>
      <c r="P5194" s="155"/>
      <c r="Q5194" s="155"/>
      <c r="R5194" s="155"/>
      <c r="S5194" s="155"/>
      <c r="T5194" s="155"/>
      <c r="U5194" s="155"/>
      <c r="V5194" s="155"/>
      <c r="W5194" s="155"/>
      <c r="X5194" s="155"/>
      <c r="Y5194" s="155"/>
      <c r="Z5194" s="155"/>
      <c r="AA5194" s="155"/>
      <c r="AB5194" s="155"/>
      <c r="AC5194" s="155"/>
      <c r="AD5194" s="155"/>
      <c r="AE5194" s="155"/>
      <c r="AF5194" s="155"/>
      <c r="AG5194" s="155"/>
    </row>
    <row r="5195" spans="1:33" x14ac:dyDescent="0.3">
      <c r="A5195" s="155"/>
      <c r="B5195" s="155"/>
      <c r="C5195" s="155"/>
      <c r="D5195" s="155"/>
      <c r="E5195" s="155"/>
      <c r="F5195" s="155"/>
      <c r="G5195" s="155"/>
      <c r="H5195" s="155"/>
      <c r="I5195" s="155"/>
      <c r="J5195" s="155"/>
      <c r="K5195" s="155"/>
      <c r="L5195" s="155"/>
      <c r="M5195" s="155"/>
      <c r="N5195" s="155"/>
      <c r="O5195" s="155"/>
      <c r="P5195" s="155"/>
      <c r="Q5195" s="155"/>
      <c r="R5195" s="155"/>
      <c r="S5195" s="155"/>
      <c r="T5195" s="155"/>
      <c r="U5195" s="155"/>
      <c r="V5195" s="155"/>
      <c r="W5195" s="155"/>
      <c r="X5195" s="155"/>
      <c r="Y5195" s="155"/>
      <c r="Z5195" s="155"/>
      <c r="AA5195" s="155"/>
      <c r="AB5195" s="155"/>
      <c r="AC5195" s="155"/>
      <c r="AD5195" s="155"/>
      <c r="AE5195" s="155"/>
      <c r="AF5195" s="155"/>
      <c r="AG5195" s="155"/>
    </row>
    <row r="5196" spans="1:33" x14ac:dyDescent="0.3">
      <c r="A5196" s="155"/>
      <c r="B5196" s="155"/>
      <c r="C5196" s="155"/>
      <c r="D5196" s="155"/>
      <c r="E5196" s="155"/>
      <c r="F5196" s="155"/>
      <c r="G5196" s="155"/>
      <c r="H5196" s="155"/>
      <c r="I5196" s="155"/>
      <c r="J5196" s="155"/>
      <c r="K5196" s="155"/>
      <c r="L5196" s="155"/>
      <c r="M5196" s="155"/>
      <c r="N5196" s="155"/>
      <c r="O5196" s="155"/>
      <c r="P5196" s="155"/>
      <c r="Q5196" s="155"/>
      <c r="R5196" s="155"/>
      <c r="S5196" s="155"/>
      <c r="T5196" s="155"/>
      <c r="U5196" s="155"/>
      <c r="V5196" s="155"/>
      <c r="W5196" s="155"/>
      <c r="X5196" s="155"/>
      <c r="Y5196" s="155"/>
      <c r="Z5196" s="155"/>
      <c r="AA5196" s="155"/>
      <c r="AB5196" s="155"/>
      <c r="AC5196" s="155"/>
      <c r="AD5196" s="155"/>
      <c r="AE5196" s="155"/>
      <c r="AF5196" s="155"/>
      <c r="AG5196" s="155"/>
    </row>
    <row r="5197" spans="1:33" x14ac:dyDescent="0.3">
      <c r="A5197" s="155"/>
      <c r="B5197" s="155"/>
      <c r="C5197" s="155"/>
      <c r="D5197" s="155"/>
      <c r="E5197" s="155"/>
      <c r="F5197" s="155"/>
      <c r="G5197" s="155"/>
      <c r="H5197" s="155"/>
      <c r="I5197" s="155"/>
      <c r="J5197" s="155"/>
      <c r="K5197" s="155"/>
      <c r="L5197" s="155"/>
      <c r="M5197" s="155"/>
      <c r="N5197" s="155"/>
      <c r="O5197" s="155"/>
      <c r="P5197" s="155"/>
      <c r="Q5197" s="155"/>
      <c r="R5197" s="155"/>
      <c r="S5197" s="155"/>
      <c r="T5197" s="155"/>
      <c r="U5197" s="155"/>
      <c r="V5197" s="155"/>
      <c r="W5197" s="155"/>
      <c r="X5197" s="155"/>
      <c r="Y5197" s="155"/>
      <c r="Z5197" s="155"/>
      <c r="AA5197" s="155"/>
      <c r="AB5197" s="155"/>
      <c r="AC5197" s="155"/>
      <c r="AD5197" s="155"/>
      <c r="AE5197" s="155"/>
      <c r="AF5197" s="155"/>
      <c r="AG5197" s="155"/>
    </row>
    <row r="5198" spans="1:33" x14ac:dyDescent="0.3">
      <c r="A5198" s="155"/>
      <c r="B5198" s="155"/>
      <c r="C5198" s="155"/>
      <c r="D5198" s="155"/>
      <c r="E5198" s="155"/>
      <c r="F5198" s="155"/>
      <c r="G5198" s="155"/>
      <c r="H5198" s="155"/>
      <c r="I5198" s="155"/>
      <c r="J5198" s="155"/>
      <c r="K5198" s="155"/>
      <c r="L5198" s="155"/>
      <c r="M5198" s="155"/>
      <c r="N5198" s="155"/>
      <c r="O5198" s="155"/>
      <c r="P5198" s="155"/>
      <c r="Q5198" s="155"/>
      <c r="R5198" s="155"/>
      <c r="S5198" s="155"/>
      <c r="T5198" s="155"/>
      <c r="U5198" s="155"/>
      <c r="V5198" s="155"/>
      <c r="W5198" s="155"/>
      <c r="X5198" s="155"/>
      <c r="Y5198" s="155"/>
      <c r="Z5198" s="155"/>
      <c r="AA5198" s="155"/>
      <c r="AB5198" s="155"/>
      <c r="AC5198" s="155"/>
      <c r="AD5198" s="155"/>
      <c r="AE5198" s="155"/>
      <c r="AF5198" s="155"/>
      <c r="AG5198" s="155"/>
    </row>
    <row r="5199" spans="1:33" x14ac:dyDescent="0.3">
      <c r="A5199" s="155"/>
      <c r="B5199" s="155"/>
      <c r="C5199" s="155"/>
      <c r="D5199" s="155"/>
      <c r="E5199" s="155"/>
      <c r="F5199" s="155"/>
      <c r="G5199" s="155"/>
      <c r="H5199" s="155"/>
      <c r="I5199" s="155"/>
      <c r="J5199" s="155"/>
      <c r="K5199" s="155"/>
      <c r="L5199" s="155"/>
      <c r="M5199" s="155"/>
      <c r="N5199" s="155"/>
      <c r="O5199" s="155"/>
      <c r="P5199" s="155"/>
      <c r="Q5199" s="155"/>
      <c r="R5199" s="155"/>
      <c r="S5199" s="155"/>
      <c r="T5199" s="155"/>
      <c r="U5199" s="155"/>
      <c r="V5199" s="155"/>
      <c r="W5199" s="155"/>
      <c r="X5199" s="155"/>
      <c r="Y5199" s="155"/>
      <c r="Z5199" s="155"/>
      <c r="AA5199" s="155"/>
      <c r="AB5199" s="155"/>
      <c r="AC5199" s="155"/>
      <c r="AD5199" s="155"/>
      <c r="AE5199" s="155"/>
      <c r="AF5199" s="155"/>
      <c r="AG5199" s="155"/>
    </row>
    <row r="5200" spans="1:33" x14ac:dyDescent="0.3">
      <c r="A5200" s="155"/>
      <c r="B5200" s="155"/>
      <c r="C5200" s="155"/>
      <c r="D5200" s="155"/>
      <c r="E5200" s="155"/>
      <c r="F5200" s="155"/>
      <c r="G5200" s="155"/>
      <c r="H5200" s="155"/>
      <c r="I5200" s="155"/>
      <c r="J5200" s="155"/>
      <c r="K5200" s="155"/>
      <c r="L5200" s="155"/>
      <c r="M5200" s="155"/>
      <c r="N5200" s="155"/>
      <c r="O5200" s="155"/>
      <c r="P5200" s="155"/>
      <c r="Q5200" s="155"/>
      <c r="R5200" s="155"/>
      <c r="S5200" s="155"/>
      <c r="T5200" s="155"/>
      <c r="U5200" s="155"/>
      <c r="V5200" s="155"/>
      <c r="W5200" s="155"/>
      <c r="X5200" s="155"/>
      <c r="Y5200" s="155"/>
      <c r="Z5200" s="155"/>
      <c r="AA5200" s="155"/>
      <c r="AB5200" s="155"/>
      <c r="AC5200" s="155"/>
      <c r="AD5200" s="155"/>
      <c r="AE5200" s="155"/>
      <c r="AF5200" s="155"/>
      <c r="AG5200" s="155"/>
    </row>
    <row r="5201" spans="1:33" x14ac:dyDescent="0.3">
      <c r="A5201" s="155"/>
      <c r="B5201" s="155"/>
      <c r="C5201" s="155"/>
      <c r="D5201" s="155"/>
      <c r="E5201" s="155"/>
      <c r="F5201" s="155"/>
      <c r="G5201" s="155"/>
      <c r="H5201" s="155"/>
      <c r="I5201" s="155"/>
      <c r="J5201" s="155"/>
      <c r="K5201" s="155"/>
      <c r="L5201" s="155"/>
      <c r="M5201" s="155"/>
      <c r="N5201" s="155"/>
      <c r="O5201" s="155"/>
      <c r="P5201" s="155"/>
      <c r="Q5201" s="155"/>
      <c r="R5201" s="155"/>
      <c r="S5201" s="155"/>
      <c r="T5201" s="155"/>
      <c r="U5201" s="155"/>
      <c r="V5201" s="155"/>
      <c r="W5201" s="155"/>
      <c r="X5201" s="155"/>
      <c r="Y5201" s="155"/>
      <c r="Z5201" s="155"/>
      <c r="AA5201" s="155"/>
      <c r="AB5201" s="155"/>
      <c r="AC5201" s="155"/>
      <c r="AD5201" s="155"/>
      <c r="AE5201" s="155"/>
      <c r="AF5201" s="155"/>
      <c r="AG5201" s="155"/>
    </row>
    <row r="5202" spans="1:33" x14ac:dyDescent="0.3">
      <c r="A5202" s="155"/>
      <c r="B5202" s="155"/>
      <c r="C5202" s="155"/>
      <c r="D5202" s="155"/>
      <c r="E5202" s="155"/>
      <c r="F5202" s="155"/>
      <c r="G5202" s="155"/>
      <c r="H5202" s="155"/>
      <c r="I5202" s="155"/>
      <c r="J5202" s="155"/>
      <c r="K5202" s="155"/>
      <c r="L5202" s="155"/>
      <c r="M5202" s="155"/>
      <c r="N5202" s="155"/>
      <c r="O5202" s="155"/>
      <c r="P5202" s="155"/>
      <c r="Q5202" s="155"/>
      <c r="R5202" s="155"/>
      <c r="S5202" s="155"/>
      <c r="T5202" s="155"/>
      <c r="U5202" s="155"/>
      <c r="V5202" s="155"/>
      <c r="W5202" s="155"/>
      <c r="X5202" s="155"/>
      <c r="Y5202" s="155"/>
      <c r="Z5202" s="155"/>
      <c r="AA5202" s="155"/>
      <c r="AB5202" s="155"/>
      <c r="AC5202" s="155"/>
      <c r="AD5202" s="155"/>
      <c r="AE5202" s="155"/>
      <c r="AF5202" s="155"/>
      <c r="AG5202" s="155"/>
    </row>
    <row r="5203" spans="1:33" x14ac:dyDescent="0.3">
      <c r="A5203" s="155"/>
      <c r="B5203" s="155"/>
      <c r="C5203" s="155"/>
      <c r="D5203" s="155"/>
      <c r="E5203" s="155"/>
      <c r="F5203" s="155"/>
      <c r="G5203" s="155"/>
      <c r="H5203" s="155"/>
      <c r="I5203" s="155"/>
      <c r="J5203" s="155"/>
      <c r="K5203" s="155"/>
      <c r="L5203" s="155"/>
      <c r="M5203" s="155"/>
      <c r="N5203" s="155"/>
      <c r="O5203" s="155"/>
      <c r="P5203" s="155"/>
      <c r="Q5203" s="155"/>
      <c r="R5203" s="155"/>
      <c r="S5203" s="155"/>
      <c r="T5203" s="155"/>
      <c r="U5203" s="155"/>
      <c r="V5203" s="155"/>
      <c r="W5203" s="155"/>
      <c r="X5203" s="155"/>
      <c r="Y5203" s="155"/>
      <c r="Z5203" s="155"/>
      <c r="AA5203" s="155"/>
      <c r="AB5203" s="155"/>
      <c r="AC5203" s="155"/>
      <c r="AD5203" s="155"/>
      <c r="AE5203" s="155"/>
      <c r="AF5203" s="155"/>
      <c r="AG5203" s="155"/>
    </row>
    <row r="5204" spans="1:33" x14ac:dyDescent="0.3">
      <c r="A5204" s="155"/>
      <c r="B5204" s="155"/>
      <c r="C5204" s="155"/>
      <c r="D5204" s="155"/>
      <c r="E5204" s="155"/>
      <c r="F5204" s="155"/>
      <c r="G5204" s="155"/>
      <c r="H5204" s="155"/>
      <c r="I5204" s="155"/>
      <c r="J5204" s="155"/>
      <c r="K5204" s="155"/>
      <c r="L5204" s="155"/>
      <c r="M5204" s="155"/>
      <c r="N5204" s="155"/>
      <c r="O5204" s="155"/>
      <c r="P5204" s="155"/>
      <c r="Q5204" s="155"/>
      <c r="R5204" s="155"/>
      <c r="S5204" s="155"/>
      <c r="T5204" s="155"/>
      <c r="U5204" s="155"/>
      <c r="V5204" s="155"/>
      <c r="W5204" s="155"/>
      <c r="X5204" s="155"/>
      <c r="Y5204" s="155"/>
      <c r="Z5204" s="155"/>
      <c r="AA5204" s="155"/>
      <c r="AB5204" s="155"/>
      <c r="AC5204" s="155"/>
      <c r="AD5204" s="155"/>
      <c r="AE5204" s="155"/>
      <c r="AF5204" s="155"/>
      <c r="AG5204" s="155"/>
    </row>
    <row r="5205" spans="1:33" x14ac:dyDescent="0.3">
      <c r="A5205" s="155"/>
      <c r="B5205" s="155"/>
      <c r="C5205" s="155"/>
      <c r="D5205" s="155"/>
      <c r="E5205" s="155"/>
      <c r="F5205" s="155"/>
      <c r="G5205" s="155"/>
      <c r="H5205" s="155"/>
      <c r="I5205" s="155"/>
      <c r="J5205" s="155"/>
      <c r="K5205" s="155"/>
      <c r="L5205" s="155"/>
      <c r="M5205" s="155"/>
      <c r="N5205" s="155"/>
      <c r="O5205" s="155"/>
      <c r="P5205" s="155"/>
      <c r="Q5205" s="155"/>
      <c r="R5205" s="155"/>
      <c r="S5205" s="155"/>
      <c r="T5205" s="155"/>
      <c r="U5205" s="155"/>
      <c r="V5205" s="155"/>
      <c r="W5205" s="155"/>
      <c r="X5205" s="155"/>
      <c r="Y5205" s="155"/>
      <c r="Z5205" s="155"/>
      <c r="AA5205" s="155"/>
      <c r="AB5205" s="155"/>
      <c r="AC5205" s="155"/>
      <c r="AD5205" s="155"/>
      <c r="AE5205" s="155"/>
      <c r="AF5205" s="155"/>
      <c r="AG5205" s="155"/>
    </row>
    <row r="5206" spans="1:33" x14ac:dyDescent="0.3">
      <c r="A5206" s="155"/>
      <c r="B5206" s="155"/>
      <c r="C5206" s="155"/>
      <c r="D5206" s="155"/>
      <c r="E5206" s="155"/>
      <c r="F5206" s="155"/>
      <c r="G5206" s="155"/>
      <c r="H5206" s="155"/>
      <c r="I5206" s="155"/>
      <c r="J5206" s="155"/>
      <c r="K5206" s="155"/>
      <c r="L5206" s="155"/>
      <c r="M5206" s="155"/>
      <c r="N5206" s="155"/>
      <c r="O5206" s="155"/>
      <c r="P5206" s="155"/>
      <c r="Q5206" s="155"/>
      <c r="R5206" s="155"/>
      <c r="S5206" s="155"/>
      <c r="T5206" s="155"/>
      <c r="U5206" s="155"/>
      <c r="V5206" s="155"/>
      <c r="W5206" s="155"/>
      <c r="X5206" s="155"/>
      <c r="Y5206" s="155"/>
      <c r="Z5206" s="155"/>
      <c r="AA5206" s="155"/>
      <c r="AB5206" s="155"/>
      <c r="AC5206" s="155"/>
      <c r="AD5206" s="155"/>
      <c r="AE5206" s="155"/>
      <c r="AF5206" s="155"/>
      <c r="AG5206" s="155"/>
    </row>
    <row r="5207" spans="1:33" x14ac:dyDescent="0.3">
      <c r="A5207" s="155"/>
      <c r="B5207" s="155"/>
      <c r="C5207" s="155"/>
      <c r="D5207" s="155"/>
      <c r="E5207" s="155"/>
      <c r="F5207" s="155"/>
      <c r="G5207" s="155"/>
      <c r="H5207" s="155"/>
      <c r="I5207" s="155"/>
      <c r="J5207" s="155"/>
      <c r="K5207" s="155"/>
      <c r="L5207" s="155"/>
      <c r="M5207" s="155"/>
      <c r="N5207" s="155"/>
      <c r="O5207" s="155"/>
      <c r="P5207" s="155"/>
      <c r="Q5207" s="155"/>
      <c r="R5207" s="155"/>
      <c r="S5207" s="155"/>
      <c r="T5207" s="155"/>
      <c r="U5207" s="155"/>
      <c r="V5207" s="155"/>
      <c r="W5207" s="155"/>
      <c r="X5207" s="155"/>
      <c r="Y5207" s="155"/>
      <c r="Z5207" s="155"/>
      <c r="AA5207" s="155"/>
      <c r="AB5207" s="155"/>
      <c r="AC5207" s="155"/>
      <c r="AD5207" s="155"/>
      <c r="AE5207" s="155"/>
      <c r="AF5207" s="155"/>
      <c r="AG5207" s="155"/>
    </row>
    <row r="5208" spans="1:33" x14ac:dyDescent="0.3">
      <c r="A5208" s="155"/>
      <c r="B5208" s="155"/>
      <c r="C5208" s="155"/>
      <c r="D5208" s="155"/>
      <c r="E5208" s="155"/>
      <c r="F5208" s="155"/>
      <c r="G5208" s="155"/>
      <c r="H5208" s="155"/>
      <c r="I5208" s="155"/>
      <c r="J5208" s="155"/>
      <c r="K5208" s="155"/>
      <c r="L5208" s="155"/>
      <c r="M5208" s="155"/>
      <c r="N5208" s="155"/>
      <c r="O5208" s="155"/>
      <c r="P5208" s="155"/>
      <c r="Q5208" s="155"/>
      <c r="R5208" s="155"/>
      <c r="S5208" s="155"/>
      <c r="T5208" s="155"/>
      <c r="U5208" s="155"/>
      <c r="V5208" s="155"/>
      <c r="W5208" s="155"/>
      <c r="X5208" s="155"/>
      <c r="Y5208" s="155"/>
      <c r="Z5208" s="155"/>
      <c r="AA5208" s="155"/>
      <c r="AB5208" s="155"/>
      <c r="AC5208" s="155"/>
      <c r="AD5208" s="155"/>
      <c r="AE5208" s="155"/>
      <c r="AF5208" s="155"/>
      <c r="AG5208" s="155"/>
    </row>
    <row r="5209" spans="1:33" x14ac:dyDescent="0.3">
      <c r="A5209" s="155"/>
      <c r="B5209" s="155"/>
      <c r="C5209" s="155"/>
      <c r="D5209" s="155"/>
      <c r="E5209" s="155"/>
      <c r="F5209" s="155"/>
      <c r="G5209" s="155"/>
      <c r="H5209" s="155"/>
      <c r="I5209" s="155"/>
      <c r="J5209" s="155"/>
      <c r="K5209" s="155"/>
      <c r="L5209" s="155"/>
      <c r="M5209" s="155"/>
      <c r="N5209" s="155"/>
      <c r="O5209" s="155"/>
      <c r="P5209" s="155"/>
      <c r="Q5209" s="155"/>
      <c r="R5209" s="155"/>
      <c r="S5209" s="155"/>
      <c r="T5209" s="155"/>
      <c r="U5209" s="155"/>
      <c r="V5209" s="155"/>
      <c r="W5209" s="155"/>
      <c r="X5209" s="155"/>
      <c r="Y5209" s="155"/>
      <c r="Z5209" s="155"/>
      <c r="AA5209" s="155"/>
      <c r="AB5209" s="155"/>
      <c r="AC5209" s="155"/>
      <c r="AD5209" s="155"/>
      <c r="AE5209" s="155"/>
      <c r="AF5209" s="155"/>
      <c r="AG5209" s="155"/>
    </row>
    <row r="5210" spans="1:33" x14ac:dyDescent="0.3">
      <c r="A5210" s="155"/>
      <c r="B5210" s="155"/>
      <c r="C5210" s="155"/>
      <c r="D5210" s="155"/>
      <c r="E5210" s="155"/>
      <c r="F5210" s="155"/>
      <c r="G5210" s="155"/>
      <c r="H5210" s="155"/>
      <c r="I5210" s="155"/>
      <c r="J5210" s="155"/>
      <c r="K5210" s="155"/>
      <c r="L5210" s="155"/>
      <c r="M5210" s="155"/>
      <c r="N5210" s="155"/>
      <c r="O5210" s="155"/>
      <c r="P5210" s="155"/>
      <c r="Q5210" s="155"/>
      <c r="R5210" s="155"/>
      <c r="S5210" s="155"/>
      <c r="T5210" s="155"/>
      <c r="U5210" s="155"/>
      <c r="V5210" s="155"/>
      <c r="W5210" s="155"/>
      <c r="X5210" s="155"/>
      <c r="Y5210" s="155"/>
      <c r="Z5210" s="155"/>
      <c r="AA5210" s="155"/>
      <c r="AB5210" s="155"/>
      <c r="AC5210" s="155"/>
      <c r="AD5210" s="155"/>
      <c r="AE5210" s="155"/>
      <c r="AF5210" s="155"/>
      <c r="AG5210" s="155"/>
    </row>
    <row r="5211" spans="1:33" x14ac:dyDescent="0.3">
      <c r="A5211" s="155"/>
      <c r="B5211" s="155"/>
      <c r="C5211" s="155"/>
      <c r="D5211" s="155"/>
      <c r="E5211" s="155"/>
      <c r="F5211" s="155"/>
      <c r="G5211" s="155"/>
      <c r="H5211" s="155"/>
      <c r="I5211" s="155"/>
      <c r="J5211" s="155"/>
      <c r="K5211" s="155"/>
      <c r="L5211" s="155"/>
      <c r="M5211" s="155"/>
      <c r="N5211" s="155"/>
      <c r="O5211" s="155"/>
      <c r="P5211" s="155"/>
      <c r="Q5211" s="155"/>
      <c r="R5211" s="155"/>
      <c r="S5211" s="155"/>
      <c r="T5211" s="155"/>
      <c r="U5211" s="155"/>
      <c r="V5211" s="155"/>
      <c r="W5211" s="155"/>
      <c r="X5211" s="155"/>
      <c r="Y5211" s="155"/>
      <c r="Z5211" s="155"/>
      <c r="AA5211" s="155"/>
      <c r="AB5211" s="155"/>
      <c r="AC5211" s="155"/>
      <c r="AD5211" s="155"/>
      <c r="AE5211" s="155"/>
      <c r="AF5211" s="155"/>
      <c r="AG5211" s="155"/>
    </row>
    <row r="5212" spans="1:33" x14ac:dyDescent="0.3">
      <c r="A5212" s="155"/>
      <c r="B5212" s="155"/>
      <c r="C5212" s="155"/>
      <c r="D5212" s="155"/>
      <c r="E5212" s="155"/>
      <c r="F5212" s="155"/>
      <c r="G5212" s="155"/>
      <c r="H5212" s="155"/>
      <c r="I5212" s="155"/>
      <c r="J5212" s="155"/>
      <c r="K5212" s="155"/>
      <c r="L5212" s="155"/>
      <c r="M5212" s="155"/>
      <c r="N5212" s="155"/>
      <c r="O5212" s="155"/>
      <c r="P5212" s="155"/>
      <c r="Q5212" s="155"/>
      <c r="R5212" s="155"/>
      <c r="S5212" s="155"/>
      <c r="T5212" s="155"/>
      <c r="U5212" s="155"/>
      <c r="V5212" s="155"/>
      <c r="W5212" s="155"/>
      <c r="X5212" s="155"/>
      <c r="Y5212" s="155"/>
      <c r="Z5212" s="155"/>
      <c r="AA5212" s="155"/>
      <c r="AB5212" s="155"/>
      <c r="AC5212" s="155"/>
      <c r="AD5212" s="155"/>
      <c r="AE5212" s="155"/>
      <c r="AF5212" s="155"/>
      <c r="AG5212" s="155"/>
    </row>
    <row r="5213" spans="1:33" x14ac:dyDescent="0.3">
      <c r="A5213" s="155"/>
      <c r="B5213" s="155"/>
      <c r="C5213" s="155"/>
      <c r="D5213" s="155"/>
      <c r="E5213" s="155"/>
      <c r="F5213" s="155"/>
      <c r="G5213" s="155"/>
      <c r="H5213" s="155"/>
      <c r="I5213" s="155"/>
      <c r="J5213" s="155"/>
      <c r="K5213" s="155"/>
      <c r="L5213" s="155"/>
      <c r="M5213" s="155"/>
      <c r="N5213" s="155"/>
      <c r="O5213" s="155"/>
      <c r="P5213" s="155"/>
      <c r="Q5213" s="155"/>
      <c r="R5213" s="155"/>
      <c r="S5213" s="155"/>
      <c r="T5213" s="155"/>
      <c r="U5213" s="155"/>
      <c r="V5213" s="155"/>
      <c r="W5213" s="155"/>
      <c r="X5213" s="155"/>
      <c r="Y5213" s="155"/>
      <c r="Z5213" s="155"/>
      <c r="AA5213" s="155"/>
      <c r="AB5213" s="155"/>
      <c r="AC5213" s="155"/>
      <c r="AD5213" s="155"/>
      <c r="AE5213" s="155"/>
      <c r="AF5213" s="155"/>
      <c r="AG5213" s="155"/>
    </row>
    <row r="5214" spans="1:33" x14ac:dyDescent="0.3">
      <c r="A5214" s="155"/>
      <c r="B5214" s="155"/>
      <c r="C5214" s="155"/>
      <c r="D5214" s="155"/>
      <c r="E5214" s="155"/>
      <c r="F5214" s="155"/>
      <c r="G5214" s="155"/>
      <c r="H5214" s="155"/>
      <c r="I5214" s="155"/>
      <c r="J5214" s="155"/>
      <c r="K5214" s="155"/>
      <c r="L5214" s="155"/>
      <c r="M5214" s="155"/>
      <c r="N5214" s="155"/>
      <c r="O5214" s="155"/>
      <c r="P5214" s="155"/>
      <c r="Q5214" s="155"/>
      <c r="R5214" s="155"/>
      <c r="S5214" s="155"/>
      <c r="T5214" s="155"/>
      <c r="U5214" s="155"/>
      <c r="V5214" s="155"/>
      <c r="W5214" s="155"/>
      <c r="X5214" s="155"/>
      <c r="Y5214" s="155"/>
      <c r="Z5214" s="155"/>
      <c r="AA5214" s="155"/>
      <c r="AB5214" s="155"/>
      <c r="AC5214" s="155"/>
      <c r="AD5214" s="155"/>
      <c r="AE5214" s="155"/>
      <c r="AF5214" s="155"/>
      <c r="AG5214" s="155"/>
    </row>
    <row r="5215" spans="1:33" x14ac:dyDescent="0.3">
      <c r="A5215" s="155"/>
      <c r="B5215" s="155"/>
      <c r="C5215" s="155"/>
      <c r="D5215" s="155"/>
      <c r="E5215" s="155"/>
      <c r="F5215" s="155"/>
      <c r="G5215" s="155"/>
      <c r="H5215" s="155"/>
      <c r="I5215" s="155"/>
      <c r="J5215" s="155"/>
      <c r="K5215" s="155"/>
      <c r="L5215" s="155"/>
      <c r="M5215" s="155"/>
      <c r="N5215" s="155"/>
      <c r="O5215" s="155"/>
      <c r="P5215" s="155"/>
      <c r="Q5215" s="155"/>
      <c r="R5215" s="155"/>
      <c r="S5215" s="155"/>
      <c r="T5215" s="155"/>
      <c r="U5215" s="155"/>
      <c r="V5215" s="155"/>
      <c r="W5215" s="155"/>
      <c r="X5215" s="155"/>
      <c r="Y5215" s="155"/>
      <c r="Z5215" s="155"/>
      <c r="AA5215" s="155"/>
      <c r="AB5215" s="155"/>
      <c r="AC5215" s="155"/>
      <c r="AD5215" s="155"/>
      <c r="AE5215" s="155"/>
      <c r="AF5215" s="155"/>
      <c r="AG5215" s="155"/>
    </row>
    <row r="5216" spans="1:33" x14ac:dyDescent="0.3">
      <c r="A5216" s="155"/>
      <c r="B5216" s="155"/>
      <c r="C5216" s="155"/>
      <c r="D5216" s="155"/>
      <c r="E5216" s="155"/>
      <c r="F5216" s="155"/>
      <c r="G5216" s="155"/>
      <c r="H5216" s="155"/>
      <c r="I5216" s="155"/>
      <c r="J5216" s="155"/>
      <c r="K5216" s="155"/>
      <c r="L5216" s="155"/>
      <c r="M5216" s="155"/>
      <c r="N5216" s="155"/>
      <c r="O5216" s="155"/>
      <c r="P5216" s="155"/>
      <c r="Q5216" s="155"/>
      <c r="R5216" s="155"/>
      <c r="S5216" s="155"/>
      <c r="T5216" s="155"/>
      <c r="U5216" s="155"/>
      <c r="V5216" s="155"/>
      <c r="W5216" s="155"/>
      <c r="X5216" s="155"/>
      <c r="Y5216" s="155"/>
      <c r="Z5216" s="155"/>
      <c r="AA5216" s="155"/>
      <c r="AB5216" s="155"/>
      <c r="AC5216" s="155"/>
      <c r="AD5216" s="155"/>
      <c r="AE5216" s="155"/>
      <c r="AF5216" s="155"/>
      <c r="AG5216" s="155"/>
    </row>
    <row r="5217" spans="1:33" x14ac:dyDescent="0.3">
      <c r="A5217" s="155"/>
      <c r="B5217" s="155"/>
      <c r="C5217" s="155"/>
      <c r="D5217" s="155"/>
      <c r="E5217" s="155"/>
      <c r="F5217" s="155"/>
      <c r="G5217" s="155"/>
      <c r="H5217" s="155"/>
      <c r="I5217" s="155"/>
      <c r="J5217" s="155"/>
      <c r="K5217" s="155"/>
      <c r="L5217" s="155"/>
      <c r="M5217" s="155"/>
      <c r="N5217" s="155"/>
      <c r="O5217" s="155"/>
      <c r="P5217" s="155"/>
      <c r="Q5217" s="155"/>
      <c r="R5217" s="155"/>
      <c r="S5217" s="155"/>
      <c r="T5217" s="155"/>
      <c r="U5217" s="155"/>
      <c r="V5217" s="155"/>
      <c r="W5217" s="155"/>
      <c r="X5217" s="155"/>
      <c r="Y5217" s="155"/>
      <c r="Z5217" s="155"/>
      <c r="AA5217" s="155"/>
      <c r="AB5217" s="155"/>
      <c r="AC5217" s="155"/>
      <c r="AD5217" s="155"/>
      <c r="AE5217" s="155"/>
      <c r="AF5217" s="155"/>
      <c r="AG5217" s="155"/>
    </row>
    <row r="5218" spans="1:33" x14ac:dyDescent="0.3">
      <c r="A5218" s="155"/>
      <c r="B5218" s="155"/>
      <c r="C5218" s="155"/>
      <c r="D5218" s="155"/>
      <c r="E5218" s="155"/>
      <c r="F5218" s="155"/>
      <c r="G5218" s="155"/>
      <c r="H5218" s="155"/>
      <c r="I5218" s="155"/>
      <c r="J5218" s="155"/>
      <c r="K5218" s="155"/>
      <c r="L5218" s="155"/>
      <c r="M5218" s="155"/>
      <c r="N5218" s="155"/>
      <c r="O5218" s="155"/>
      <c r="P5218" s="155"/>
      <c r="Q5218" s="155"/>
      <c r="R5218" s="155"/>
      <c r="S5218" s="155"/>
      <c r="T5218" s="155"/>
      <c r="U5218" s="155"/>
      <c r="V5218" s="155"/>
      <c r="W5218" s="155"/>
      <c r="X5218" s="155"/>
      <c r="Y5218" s="155"/>
      <c r="Z5218" s="155"/>
      <c r="AA5218" s="155"/>
      <c r="AB5218" s="155"/>
      <c r="AC5218" s="155"/>
      <c r="AD5218" s="155"/>
      <c r="AE5218" s="155"/>
      <c r="AF5218" s="155"/>
      <c r="AG5218" s="155"/>
    </row>
    <row r="5219" spans="1:33" x14ac:dyDescent="0.3">
      <c r="A5219" s="155"/>
      <c r="B5219" s="155"/>
      <c r="C5219" s="155"/>
      <c r="D5219" s="155"/>
      <c r="E5219" s="155"/>
      <c r="F5219" s="155"/>
      <c r="G5219" s="155"/>
      <c r="H5219" s="155"/>
      <c r="I5219" s="155"/>
      <c r="J5219" s="155"/>
      <c r="K5219" s="155"/>
      <c r="L5219" s="155"/>
      <c r="M5219" s="155"/>
      <c r="N5219" s="155"/>
      <c r="O5219" s="155"/>
      <c r="P5219" s="155"/>
      <c r="Q5219" s="155"/>
      <c r="R5219" s="155"/>
      <c r="S5219" s="155"/>
      <c r="T5219" s="155"/>
      <c r="U5219" s="155"/>
      <c r="V5219" s="155"/>
      <c r="W5219" s="155"/>
      <c r="X5219" s="155"/>
      <c r="Y5219" s="155"/>
      <c r="Z5219" s="155"/>
      <c r="AA5219" s="155"/>
      <c r="AB5219" s="155"/>
      <c r="AC5219" s="155"/>
      <c r="AD5219" s="155"/>
      <c r="AE5219" s="155"/>
      <c r="AF5219" s="155"/>
      <c r="AG5219" s="155"/>
    </row>
    <row r="5220" spans="1:33" x14ac:dyDescent="0.3">
      <c r="A5220" s="155"/>
      <c r="B5220" s="155"/>
      <c r="C5220" s="155"/>
      <c r="D5220" s="155"/>
      <c r="E5220" s="155"/>
      <c r="F5220" s="155"/>
      <c r="G5220" s="155"/>
      <c r="H5220" s="155"/>
      <c r="I5220" s="155"/>
      <c r="J5220" s="155"/>
      <c r="K5220" s="155"/>
      <c r="L5220" s="155"/>
      <c r="M5220" s="155"/>
      <c r="N5220" s="155"/>
      <c r="O5220" s="155"/>
      <c r="P5220" s="155"/>
      <c r="Q5220" s="155"/>
      <c r="R5220" s="155"/>
      <c r="S5220" s="155"/>
      <c r="T5220" s="155"/>
      <c r="U5220" s="155"/>
      <c r="V5220" s="155"/>
      <c r="W5220" s="155"/>
      <c r="X5220" s="155"/>
      <c r="Y5220" s="155"/>
      <c r="Z5220" s="155"/>
      <c r="AA5220" s="155"/>
      <c r="AB5220" s="155"/>
      <c r="AC5220" s="155"/>
      <c r="AD5220" s="155"/>
      <c r="AE5220" s="155"/>
      <c r="AF5220" s="155"/>
      <c r="AG5220" s="155"/>
    </row>
    <row r="5221" spans="1:33" x14ac:dyDescent="0.3">
      <c r="A5221" s="155"/>
      <c r="B5221" s="155"/>
      <c r="C5221" s="155"/>
      <c r="D5221" s="155"/>
      <c r="E5221" s="155"/>
      <c r="F5221" s="155"/>
      <c r="G5221" s="155"/>
      <c r="H5221" s="155"/>
      <c r="I5221" s="155"/>
      <c r="J5221" s="155"/>
      <c r="K5221" s="155"/>
      <c r="L5221" s="155"/>
      <c r="M5221" s="155"/>
      <c r="N5221" s="155"/>
      <c r="O5221" s="155"/>
      <c r="P5221" s="155"/>
      <c r="Q5221" s="155"/>
      <c r="R5221" s="155"/>
      <c r="S5221" s="155"/>
      <c r="T5221" s="155"/>
      <c r="U5221" s="155"/>
      <c r="V5221" s="155"/>
      <c r="W5221" s="155"/>
      <c r="X5221" s="155"/>
      <c r="Y5221" s="155"/>
      <c r="Z5221" s="155"/>
      <c r="AA5221" s="155"/>
      <c r="AB5221" s="155"/>
      <c r="AC5221" s="155"/>
      <c r="AD5221" s="155"/>
      <c r="AE5221" s="155"/>
      <c r="AF5221" s="155"/>
      <c r="AG5221" s="155"/>
    </row>
    <row r="5222" spans="1:33" x14ac:dyDescent="0.3">
      <c r="A5222" s="155"/>
      <c r="B5222" s="155"/>
      <c r="C5222" s="155"/>
      <c r="D5222" s="155"/>
      <c r="E5222" s="155"/>
      <c r="F5222" s="155"/>
      <c r="G5222" s="155"/>
      <c r="H5222" s="155"/>
      <c r="I5222" s="155"/>
      <c r="J5222" s="155"/>
      <c r="K5222" s="155"/>
      <c r="L5222" s="155"/>
      <c r="M5222" s="155"/>
      <c r="N5222" s="155"/>
      <c r="O5222" s="155"/>
      <c r="P5222" s="155"/>
      <c r="Q5222" s="155"/>
      <c r="R5222" s="155"/>
      <c r="S5222" s="155"/>
      <c r="T5222" s="155"/>
      <c r="U5222" s="155"/>
      <c r="V5222" s="155"/>
      <c r="W5222" s="155"/>
      <c r="X5222" s="155"/>
      <c r="Y5222" s="155"/>
      <c r="Z5222" s="155"/>
      <c r="AA5222" s="155"/>
      <c r="AB5222" s="155"/>
      <c r="AC5222" s="155"/>
      <c r="AD5222" s="155"/>
      <c r="AE5222" s="155"/>
      <c r="AF5222" s="155"/>
      <c r="AG5222" s="155"/>
    </row>
    <row r="5223" spans="1:33" x14ac:dyDescent="0.3">
      <c r="A5223" s="155"/>
      <c r="B5223" s="155"/>
      <c r="C5223" s="155"/>
      <c r="D5223" s="155"/>
      <c r="E5223" s="155"/>
      <c r="F5223" s="155"/>
      <c r="G5223" s="155"/>
      <c r="H5223" s="155"/>
      <c r="I5223" s="155"/>
      <c r="J5223" s="155"/>
      <c r="K5223" s="155"/>
      <c r="L5223" s="155"/>
      <c r="M5223" s="155"/>
      <c r="N5223" s="155"/>
      <c r="O5223" s="155"/>
      <c r="P5223" s="155"/>
      <c r="Q5223" s="155"/>
      <c r="R5223" s="155"/>
      <c r="S5223" s="155"/>
      <c r="T5223" s="155"/>
      <c r="U5223" s="155"/>
      <c r="V5223" s="155"/>
      <c r="W5223" s="155"/>
      <c r="X5223" s="155"/>
      <c r="Y5223" s="155"/>
      <c r="Z5223" s="155"/>
      <c r="AA5223" s="155"/>
      <c r="AB5223" s="155"/>
      <c r="AC5223" s="155"/>
      <c r="AD5223" s="155"/>
      <c r="AE5223" s="155"/>
      <c r="AF5223" s="155"/>
      <c r="AG5223" s="155"/>
    </row>
    <row r="5224" spans="1:33" x14ac:dyDescent="0.3">
      <c r="A5224" s="155"/>
      <c r="B5224" s="155"/>
      <c r="C5224" s="155"/>
      <c r="D5224" s="155"/>
      <c r="E5224" s="155"/>
      <c r="F5224" s="155"/>
      <c r="G5224" s="155"/>
      <c r="H5224" s="155"/>
      <c r="I5224" s="155"/>
      <c r="J5224" s="155"/>
      <c r="K5224" s="155"/>
      <c r="L5224" s="155"/>
      <c r="M5224" s="155"/>
      <c r="N5224" s="155"/>
      <c r="O5224" s="155"/>
      <c r="P5224" s="155"/>
      <c r="Q5224" s="155"/>
      <c r="R5224" s="155"/>
      <c r="S5224" s="155"/>
      <c r="T5224" s="155"/>
      <c r="U5224" s="155"/>
      <c r="V5224" s="155"/>
      <c r="W5224" s="155"/>
      <c r="X5224" s="155"/>
      <c r="Y5224" s="155"/>
      <c r="Z5224" s="155"/>
      <c r="AA5224" s="155"/>
      <c r="AB5224" s="155"/>
      <c r="AC5224" s="155"/>
      <c r="AD5224" s="155"/>
      <c r="AE5224" s="155"/>
      <c r="AF5224" s="155"/>
      <c r="AG5224" s="155"/>
    </row>
    <row r="5225" spans="1:33" x14ac:dyDescent="0.3">
      <c r="A5225" s="155"/>
      <c r="B5225" s="155"/>
      <c r="C5225" s="155"/>
      <c r="D5225" s="155"/>
      <c r="E5225" s="155"/>
      <c r="F5225" s="155"/>
      <c r="G5225" s="155"/>
      <c r="H5225" s="155"/>
      <c r="I5225" s="155"/>
      <c r="J5225" s="155"/>
      <c r="K5225" s="155"/>
      <c r="L5225" s="155"/>
      <c r="M5225" s="155"/>
      <c r="N5225" s="155"/>
      <c r="O5225" s="155"/>
      <c r="P5225" s="155"/>
      <c r="Q5225" s="155"/>
      <c r="R5225" s="155"/>
      <c r="S5225" s="155"/>
      <c r="T5225" s="155"/>
      <c r="U5225" s="155"/>
      <c r="V5225" s="155"/>
      <c r="W5225" s="155"/>
      <c r="X5225" s="155"/>
      <c r="Y5225" s="155"/>
      <c r="Z5225" s="155"/>
      <c r="AA5225" s="155"/>
      <c r="AB5225" s="155"/>
      <c r="AC5225" s="155"/>
      <c r="AD5225" s="155"/>
      <c r="AE5225" s="155"/>
      <c r="AF5225" s="155"/>
      <c r="AG5225" s="155"/>
    </row>
    <row r="5226" spans="1:33" x14ac:dyDescent="0.3">
      <c r="A5226" s="155"/>
      <c r="B5226" s="155"/>
      <c r="C5226" s="155"/>
      <c r="D5226" s="155"/>
      <c r="E5226" s="155"/>
      <c r="F5226" s="155"/>
      <c r="G5226" s="155"/>
      <c r="H5226" s="155"/>
      <c r="I5226" s="155"/>
      <c r="J5226" s="155"/>
      <c r="K5226" s="155"/>
      <c r="L5226" s="155"/>
      <c r="M5226" s="155"/>
      <c r="N5226" s="155"/>
      <c r="O5226" s="155"/>
      <c r="P5226" s="155"/>
      <c r="Q5226" s="155"/>
      <c r="R5226" s="155"/>
      <c r="S5226" s="155"/>
      <c r="T5226" s="155"/>
      <c r="U5226" s="155"/>
      <c r="V5226" s="155"/>
      <c r="W5226" s="155"/>
      <c r="X5226" s="155"/>
      <c r="Y5226" s="155"/>
      <c r="Z5226" s="155"/>
      <c r="AA5226" s="155"/>
      <c r="AB5226" s="155"/>
      <c r="AC5226" s="155"/>
      <c r="AD5226" s="155"/>
      <c r="AE5226" s="155"/>
      <c r="AF5226" s="155"/>
      <c r="AG5226" s="155"/>
    </row>
    <row r="5227" spans="1:33" x14ac:dyDescent="0.3">
      <c r="A5227" s="155"/>
      <c r="B5227" s="155"/>
      <c r="C5227" s="155"/>
      <c r="D5227" s="155"/>
      <c r="E5227" s="155"/>
      <c r="F5227" s="155"/>
      <c r="G5227" s="155"/>
      <c r="H5227" s="155"/>
      <c r="I5227" s="155"/>
      <c r="J5227" s="155"/>
      <c r="K5227" s="155"/>
      <c r="L5227" s="155"/>
      <c r="M5227" s="155"/>
      <c r="N5227" s="155"/>
      <c r="O5227" s="155"/>
      <c r="P5227" s="155"/>
      <c r="Q5227" s="155"/>
      <c r="R5227" s="155"/>
      <c r="S5227" s="155"/>
      <c r="T5227" s="155"/>
      <c r="U5227" s="155"/>
      <c r="V5227" s="155"/>
      <c r="W5227" s="155"/>
      <c r="X5227" s="155"/>
      <c r="Y5227" s="155"/>
      <c r="Z5227" s="155"/>
      <c r="AA5227" s="155"/>
      <c r="AB5227" s="155"/>
      <c r="AC5227" s="155"/>
      <c r="AD5227" s="155"/>
      <c r="AE5227" s="155"/>
      <c r="AF5227" s="155"/>
      <c r="AG5227" s="155"/>
    </row>
    <row r="5228" spans="1:33" x14ac:dyDescent="0.3">
      <c r="A5228" s="155"/>
      <c r="B5228" s="155"/>
      <c r="C5228" s="155"/>
      <c r="D5228" s="155"/>
      <c r="E5228" s="155"/>
      <c r="F5228" s="155"/>
      <c r="G5228" s="155"/>
      <c r="H5228" s="155"/>
      <c r="I5228" s="155"/>
      <c r="J5228" s="155"/>
      <c r="K5228" s="155"/>
      <c r="L5228" s="155"/>
      <c r="M5228" s="155"/>
      <c r="N5228" s="155"/>
      <c r="O5228" s="155"/>
      <c r="P5228" s="155"/>
      <c r="Q5228" s="155"/>
      <c r="R5228" s="155"/>
      <c r="S5228" s="155"/>
      <c r="T5228" s="155"/>
      <c r="U5228" s="155"/>
      <c r="V5228" s="155"/>
      <c r="W5228" s="155"/>
      <c r="X5228" s="155"/>
      <c r="Y5228" s="155"/>
      <c r="Z5228" s="155"/>
      <c r="AA5228" s="155"/>
      <c r="AB5228" s="155"/>
      <c r="AC5228" s="155"/>
      <c r="AD5228" s="155"/>
      <c r="AE5228" s="155"/>
      <c r="AF5228" s="155"/>
      <c r="AG5228" s="155"/>
    </row>
    <row r="5229" spans="1:33" x14ac:dyDescent="0.3">
      <c r="A5229" s="155"/>
      <c r="B5229" s="155"/>
      <c r="C5229" s="155"/>
      <c r="D5229" s="155"/>
      <c r="E5229" s="155"/>
      <c r="F5229" s="155"/>
      <c r="G5229" s="155"/>
      <c r="H5229" s="155"/>
      <c r="I5229" s="155"/>
      <c r="J5229" s="155"/>
      <c r="K5229" s="155"/>
      <c r="L5229" s="155"/>
      <c r="M5229" s="155"/>
      <c r="N5229" s="155"/>
      <c r="O5229" s="155"/>
      <c r="P5229" s="155"/>
      <c r="Q5229" s="155"/>
      <c r="R5229" s="155"/>
      <c r="S5229" s="155"/>
      <c r="T5229" s="155"/>
      <c r="U5229" s="155"/>
      <c r="V5229" s="155"/>
      <c r="W5229" s="155"/>
      <c r="X5229" s="155"/>
      <c r="Y5229" s="155"/>
      <c r="Z5229" s="155"/>
      <c r="AA5229" s="155"/>
      <c r="AB5229" s="155"/>
      <c r="AC5229" s="155"/>
      <c r="AD5229" s="155"/>
      <c r="AE5229" s="155"/>
      <c r="AF5229" s="155"/>
      <c r="AG5229" s="155"/>
    </row>
    <row r="5230" spans="1:33" x14ac:dyDescent="0.3">
      <c r="A5230" s="155"/>
      <c r="B5230" s="155"/>
      <c r="C5230" s="155"/>
      <c r="D5230" s="155"/>
      <c r="E5230" s="155"/>
      <c r="F5230" s="155"/>
      <c r="G5230" s="155"/>
      <c r="H5230" s="155"/>
      <c r="I5230" s="155"/>
      <c r="J5230" s="155"/>
      <c r="K5230" s="155"/>
      <c r="L5230" s="155"/>
      <c r="M5230" s="155"/>
      <c r="N5230" s="155"/>
      <c r="O5230" s="155"/>
      <c r="P5230" s="155"/>
      <c r="Q5230" s="155"/>
      <c r="R5230" s="155"/>
      <c r="S5230" s="155"/>
      <c r="T5230" s="155"/>
      <c r="U5230" s="155"/>
      <c r="V5230" s="155"/>
      <c r="W5230" s="155"/>
      <c r="X5230" s="155"/>
      <c r="Y5230" s="155"/>
      <c r="Z5230" s="155"/>
      <c r="AA5230" s="155"/>
      <c r="AB5230" s="155"/>
      <c r="AC5230" s="155"/>
      <c r="AD5230" s="155"/>
      <c r="AE5230" s="155"/>
      <c r="AF5230" s="155"/>
      <c r="AG5230" s="155"/>
    </row>
    <row r="5231" spans="1:33" x14ac:dyDescent="0.3">
      <c r="A5231" s="155"/>
      <c r="B5231" s="155"/>
      <c r="C5231" s="155"/>
      <c r="D5231" s="155"/>
      <c r="E5231" s="155"/>
      <c r="F5231" s="155"/>
      <c r="G5231" s="155"/>
      <c r="H5231" s="155"/>
      <c r="I5231" s="155"/>
      <c r="J5231" s="155"/>
      <c r="K5231" s="155"/>
      <c r="L5231" s="155"/>
      <c r="M5231" s="155"/>
      <c r="N5231" s="155"/>
      <c r="O5231" s="155"/>
      <c r="P5231" s="155"/>
      <c r="Q5231" s="155"/>
      <c r="R5231" s="155"/>
      <c r="S5231" s="155"/>
      <c r="T5231" s="155"/>
      <c r="U5231" s="155"/>
      <c r="V5231" s="155"/>
      <c r="W5231" s="155"/>
      <c r="X5231" s="155"/>
      <c r="Y5231" s="155"/>
      <c r="Z5231" s="155"/>
      <c r="AA5231" s="155"/>
      <c r="AB5231" s="155"/>
      <c r="AC5231" s="155"/>
      <c r="AD5231" s="155"/>
      <c r="AE5231" s="155"/>
      <c r="AF5231" s="155"/>
      <c r="AG5231" s="155"/>
    </row>
    <row r="5232" spans="1:33" x14ac:dyDescent="0.3">
      <c r="A5232" s="155"/>
      <c r="B5232" s="155"/>
      <c r="C5232" s="155"/>
      <c r="D5232" s="155"/>
      <c r="E5232" s="155"/>
      <c r="F5232" s="155"/>
      <c r="G5232" s="155"/>
      <c r="H5232" s="155"/>
      <c r="I5232" s="155"/>
      <c r="J5232" s="155"/>
      <c r="K5232" s="155"/>
      <c r="L5232" s="155"/>
      <c r="M5232" s="155"/>
      <c r="N5232" s="155"/>
      <c r="O5232" s="155"/>
      <c r="P5232" s="155"/>
      <c r="Q5232" s="155"/>
      <c r="R5232" s="155"/>
      <c r="S5232" s="155"/>
      <c r="T5232" s="155"/>
      <c r="U5232" s="155"/>
      <c r="V5232" s="155"/>
      <c r="W5232" s="155"/>
      <c r="X5232" s="155"/>
      <c r="Y5232" s="155"/>
      <c r="Z5232" s="155"/>
      <c r="AA5232" s="155"/>
      <c r="AB5232" s="155"/>
      <c r="AC5232" s="155"/>
      <c r="AD5232" s="155"/>
      <c r="AE5232" s="155"/>
      <c r="AF5232" s="155"/>
      <c r="AG5232" s="155"/>
    </row>
    <row r="5233" spans="1:33" x14ac:dyDescent="0.3">
      <c r="A5233" s="155"/>
      <c r="B5233" s="155"/>
      <c r="C5233" s="155"/>
      <c r="D5233" s="155"/>
      <c r="E5233" s="155"/>
      <c r="F5233" s="155"/>
      <c r="G5233" s="155"/>
      <c r="H5233" s="155"/>
      <c r="I5233" s="155"/>
      <c r="J5233" s="155"/>
      <c r="K5233" s="155"/>
      <c r="L5233" s="155"/>
      <c r="M5233" s="155"/>
      <c r="N5233" s="155"/>
      <c r="O5233" s="155"/>
      <c r="P5233" s="155"/>
      <c r="Q5233" s="155"/>
      <c r="R5233" s="155"/>
      <c r="S5233" s="155"/>
      <c r="T5233" s="155"/>
      <c r="U5233" s="155"/>
      <c r="V5233" s="155"/>
      <c r="W5233" s="155"/>
      <c r="X5233" s="155"/>
      <c r="Y5233" s="155"/>
      <c r="Z5233" s="155"/>
      <c r="AA5233" s="155"/>
      <c r="AB5233" s="155"/>
      <c r="AC5233" s="155"/>
      <c r="AD5233" s="155"/>
      <c r="AE5233" s="155"/>
      <c r="AF5233" s="155"/>
      <c r="AG5233" s="155"/>
    </row>
    <row r="5234" spans="1:33" x14ac:dyDescent="0.3">
      <c r="A5234" s="155"/>
      <c r="B5234" s="155"/>
      <c r="C5234" s="155"/>
      <c r="D5234" s="155"/>
      <c r="E5234" s="155"/>
      <c r="F5234" s="155"/>
      <c r="G5234" s="155"/>
      <c r="H5234" s="155"/>
      <c r="I5234" s="155"/>
      <c r="J5234" s="155"/>
      <c r="K5234" s="155"/>
      <c r="L5234" s="155"/>
      <c r="M5234" s="155"/>
      <c r="N5234" s="155"/>
      <c r="O5234" s="155"/>
      <c r="P5234" s="155"/>
      <c r="Q5234" s="155"/>
      <c r="R5234" s="155"/>
      <c r="S5234" s="155"/>
      <c r="T5234" s="155"/>
      <c r="U5234" s="155"/>
      <c r="V5234" s="155"/>
      <c r="W5234" s="155"/>
      <c r="X5234" s="155"/>
      <c r="Y5234" s="155"/>
      <c r="Z5234" s="155"/>
      <c r="AA5234" s="155"/>
      <c r="AB5234" s="155"/>
      <c r="AC5234" s="155"/>
      <c r="AD5234" s="155"/>
      <c r="AE5234" s="155"/>
      <c r="AF5234" s="155"/>
      <c r="AG5234" s="155"/>
    </row>
    <row r="5235" spans="1:33" x14ac:dyDescent="0.3">
      <c r="A5235" s="155"/>
      <c r="B5235" s="155"/>
      <c r="C5235" s="155"/>
      <c r="D5235" s="155"/>
      <c r="E5235" s="155"/>
      <c r="F5235" s="155"/>
      <c r="G5235" s="155"/>
      <c r="H5235" s="155"/>
      <c r="I5235" s="155"/>
      <c r="J5235" s="155"/>
      <c r="K5235" s="155"/>
      <c r="L5235" s="155"/>
      <c r="M5235" s="155"/>
      <c r="N5235" s="155"/>
      <c r="O5235" s="155"/>
      <c r="P5235" s="155"/>
      <c r="Q5235" s="155"/>
      <c r="R5235" s="155"/>
      <c r="S5235" s="155"/>
      <c r="T5235" s="155"/>
      <c r="U5235" s="155"/>
      <c r="V5235" s="155"/>
      <c r="W5235" s="155"/>
      <c r="X5235" s="155"/>
      <c r="Y5235" s="155"/>
      <c r="Z5235" s="155"/>
      <c r="AA5235" s="155"/>
      <c r="AB5235" s="155"/>
      <c r="AC5235" s="155"/>
      <c r="AD5235" s="155"/>
      <c r="AE5235" s="155"/>
      <c r="AF5235" s="155"/>
      <c r="AG5235" s="155"/>
    </row>
    <row r="5236" spans="1:33" x14ac:dyDescent="0.3">
      <c r="A5236" s="155"/>
      <c r="B5236" s="155"/>
      <c r="C5236" s="155"/>
      <c r="D5236" s="155"/>
      <c r="E5236" s="155"/>
      <c r="F5236" s="155"/>
      <c r="G5236" s="155"/>
      <c r="H5236" s="155"/>
      <c r="I5236" s="155"/>
      <c r="J5236" s="155"/>
      <c r="K5236" s="155"/>
      <c r="L5236" s="155"/>
      <c r="M5236" s="155"/>
      <c r="N5236" s="155"/>
      <c r="O5236" s="155"/>
      <c r="P5236" s="155"/>
      <c r="Q5236" s="155"/>
      <c r="R5236" s="155"/>
      <c r="S5236" s="155"/>
      <c r="T5236" s="155"/>
      <c r="U5236" s="155"/>
      <c r="V5236" s="155"/>
      <c r="W5236" s="155"/>
      <c r="X5236" s="155"/>
      <c r="Y5236" s="155"/>
      <c r="Z5236" s="155"/>
      <c r="AA5236" s="155"/>
      <c r="AB5236" s="155"/>
      <c r="AC5236" s="155"/>
      <c r="AD5236" s="155"/>
      <c r="AE5236" s="155"/>
      <c r="AF5236" s="155"/>
      <c r="AG5236" s="155"/>
    </row>
    <row r="5237" spans="1:33" x14ac:dyDescent="0.3">
      <c r="A5237" s="155"/>
      <c r="B5237" s="155"/>
      <c r="C5237" s="155"/>
      <c r="D5237" s="155"/>
      <c r="E5237" s="155"/>
      <c r="F5237" s="155"/>
      <c r="G5237" s="155"/>
      <c r="H5237" s="155"/>
      <c r="I5237" s="155"/>
      <c r="J5237" s="155"/>
      <c r="K5237" s="155"/>
      <c r="L5237" s="155"/>
      <c r="M5237" s="155"/>
      <c r="N5237" s="155"/>
      <c r="O5237" s="155"/>
      <c r="P5237" s="155"/>
      <c r="Q5237" s="155"/>
      <c r="R5237" s="155"/>
      <c r="S5237" s="155"/>
      <c r="T5237" s="155"/>
      <c r="U5237" s="155"/>
      <c r="V5237" s="155"/>
      <c r="W5237" s="155"/>
      <c r="X5237" s="155"/>
      <c r="Y5237" s="155"/>
      <c r="Z5237" s="155"/>
      <c r="AA5237" s="155"/>
      <c r="AB5237" s="155"/>
      <c r="AC5237" s="155"/>
      <c r="AD5237" s="155"/>
      <c r="AE5237" s="155"/>
      <c r="AF5237" s="155"/>
      <c r="AG5237" s="155"/>
    </row>
    <row r="5238" spans="1:33" x14ac:dyDescent="0.3">
      <c r="A5238" s="155"/>
      <c r="B5238" s="155"/>
      <c r="C5238" s="155"/>
      <c r="D5238" s="155"/>
      <c r="E5238" s="155"/>
      <c r="F5238" s="155"/>
      <c r="G5238" s="155"/>
      <c r="H5238" s="155"/>
      <c r="I5238" s="155"/>
      <c r="J5238" s="155"/>
      <c r="K5238" s="155"/>
      <c r="L5238" s="155"/>
      <c r="M5238" s="155"/>
      <c r="N5238" s="155"/>
      <c r="O5238" s="155"/>
      <c r="P5238" s="155"/>
      <c r="Q5238" s="155"/>
      <c r="R5238" s="155"/>
      <c r="S5238" s="155"/>
      <c r="T5238" s="155"/>
      <c r="U5238" s="155"/>
      <c r="V5238" s="155"/>
      <c r="W5238" s="155"/>
      <c r="X5238" s="155"/>
      <c r="Y5238" s="155"/>
      <c r="Z5238" s="155"/>
      <c r="AA5238" s="155"/>
      <c r="AB5238" s="155"/>
      <c r="AC5238" s="155"/>
      <c r="AD5238" s="155"/>
      <c r="AE5238" s="155"/>
      <c r="AF5238" s="155"/>
      <c r="AG5238" s="155"/>
    </row>
    <row r="5239" spans="1:33" x14ac:dyDescent="0.3">
      <c r="A5239" s="155"/>
      <c r="B5239" s="155"/>
      <c r="C5239" s="155"/>
      <c r="D5239" s="155"/>
      <c r="E5239" s="155"/>
      <c r="F5239" s="155"/>
      <c r="G5239" s="155"/>
      <c r="H5239" s="155"/>
      <c r="I5239" s="155"/>
      <c r="J5239" s="155"/>
      <c r="K5239" s="155"/>
      <c r="L5239" s="155"/>
      <c r="M5239" s="155"/>
      <c r="N5239" s="155"/>
      <c r="O5239" s="155"/>
      <c r="P5239" s="155"/>
      <c r="Q5239" s="155"/>
      <c r="R5239" s="155"/>
      <c r="S5239" s="155"/>
      <c r="T5239" s="155"/>
      <c r="U5239" s="155"/>
      <c r="V5239" s="155"/>
      <c r="W5239" s="155"/>
      <c r="X5239" s="155"/>
      <c r="Y5239" s="155"/>
      <c r="Z5239" s="155"/>
      <c r="AA5239" s="155"/>
      <c r="AB5239" s="155"/>
      <c r="AC5239" s="155"/>
      <c r="AD5239" s="155"/>
      <c r="AE5239" s="155"/>
      <c r="AF5239" s="155"/>
      <c r="AG5239" s="155"/>
    </row>
    <row r="5240" spans="1:33" x14ac:dyDescent="0.3">
      <c r="A5240" s="155"/>
      <c r="B5240" s="155"/>
      <c r="C5240" s="155"/>
      <c r="D5240" s="155"/>
      <c r="E5240" s="155"/>
      <c r="F5240" s="155"/>
      <c r="G5240" s="155"/>
      <c r="H5240" s="155"/>
      <c r="I5240" s="155"/>
      <c r="J5240" s="155"/>
      <c r="K5240" s="155"/>
      <c r="L5240" s="155"/>
      <c r="M5240" s="155"/>
      <c r="N5240" s="155"/>
      <c r="O5240" s="155"/>
      <c r="P5240" s="155"/>
      <c r="Q5240" s="155"/>
      <c r="R5240" s="155"/>
      <c r="S5240" s="155"/>
      <c r="T5240" s="155"/>
      <c r="U5240" s="155"/>
      <c r="V5240" s="155"/>
      <c r="W5240" s="155"/>
      <c r="X5240" s="155"/>
      <c r="Y5240" s="155"/>
      <c r="Z5240" s="155"/>
      <c r="AA5240" s="155"/>
      <c r="AB5240" s="155"/>
      <c r="AC5240" s="155"/>
      <c r="AD5240" s="155"/>
      <c r="AE5240" s="155"/>
      <c r="AF5240" s="155"/>
      <c r="AG5240" s="155"/>
    </row>
    <row r="5241" spans="1:33" x14ac:dyDescent="0.3">
      <c r="A5241" s="155"/>
      <c r="B5241" s="155"/>
      <c r="C5241" s="155"/>
      <c r="D5241" s="155"/>
      <c r="E5241" s="155"/>
      <c r="F5241" s="155"/>
      <c r="G5241" s="155"/>
      <c r="H5241" s="155"/>
      <c r="I5241" s="155"/>
      <c r="J5241" s="155"/>
      <c r="K5241" s="155"/>
      <c r="L5241" s="155"/>
      <c r="M5241" s="155"/>
      <c r="N5241" s="155"/>
      <c r="O5241" s="155"/>
      <c r="P5241" s="155"/>
      <c r="Q5241" s="155"/>
      <c r="R5241" s="155"/>
      <c r="S5241" s="155"/>
      <c r="T5241" s="155"/>
      <c r="U5241" s="155"/>
      <c r="V5241" s="155"/>
      <c r="W5241" s="155"/>
      <c r="X5241" s="155"/>
      <c r="Y5241" s="155"/>
      <c r="Z5241" s="155"/>
      <c r="AA5241" s="155"/>
      <c r="AB5241" s="155"/>
      <c r="AC5241" s="155"/>
      <c r="AD5241" s="155"/>
      <c r="AE5241" s="155"/>
      <c r="AF5241" s="155"/>
      <c r="AG5241" s="155"/>
    </row>
    <row r="5242" spans="1:33" x14ac:dyDescent="0.3">
      <c r="A5242" s="155"/>
      <c r="B5242" s="155"/>
      <c r="C5242" s="155"/>
      <c r="D5242" s="155"/>
      <c r="E5242" s="155"/>
      <c r="F5242" s="155"/>
      <c r="G5242" s="155"/>
      <c r="H5242" s="155"/>
      <c r="I5242" s="155"/>
      <c r="J5242" s="155"/>
      <c r="K5242" s="155"/>
      <c r="L5242" s="155"/>
      <c r="M5242" s="155"/>
      <c r="N5242" s="155"/>
      <c r="O5242" s="155"/>
      <c r="P5242" s="155"/>
      <c r="Q5242" s="155"/>
      <c r="R5242" s="155"/>
      <c r="S5242" s="155"/>
      <c r="T5242" s="155"/>
      <c r="U5242" s="155"/>
      <c r="V5242" s="155"/>
      <c r="W5242" s="155"/>
      <c r="X5242" s="155"/>
      <c r="Y5242" s="155"/>
      <c r="Z5242" s="155"/>
      <c r="AA5242" s="155"/>
      <c r="AB5242" s="155"/>
      <c r="AC5242" s="155"/>
      <c r="AD5242" s="155"/>
      <c r="AE5242" s="155"/>
      <c r="AF5242" s="155"/>
      <c r="AG5242" s="155"/>
    </row>
    <row r="5243" spans="1:33" x14ac:dyDescent="0.3">
      <c r="A5243" s="155"/>
      <c r="B5243" s="155"/>
      <c r="C5243" s="155"/>
      <c r="D5243" s="155"/>
      <c r="E5243" s="155"/>
      <c r="F5243" s="155"/>
      <c r="G5243" s="155"/>
      <c r="H5243" s="155"/>
      <c r="I5243" s="155"/>
      <c r="J5243" s="155"/>
      <c r="K5243" s="155"/>
      <c r="L5243" s="155"/>
      <c r="M5243" s="155"/>
      <c r="N5243" s="155"/>
      <c r="O5243" s="155"/>
      <c r="P5243" s="155"/>
      <c r="Q5243" s="155"/>
      <c r="R5243" s="155"/>
      <c r="S5243" s="155"/>
      <c r="T5243" s="155"/>
      <c r="U5243" s="155"/>
      <c r="V5243" s="155"/>
      <c r="W5243" s="155"/>
      <c r="X5243" s="155"/>
      <c r="Y5243" s="155"/>
      <c r="Z5243" s="155"/>
      <c r="AA5243" s="155"/>
      <c r="AB5243" s="155"/>
      <c r="AC5243" s="155"/>
      <c r="AD5243" s="155"/>
      <c r="AE5243" s="155"/>
      <c r="AF5243" s="155"/>
      <c r="AG5243" s="155"/>
    </row>
    <row r="5244" spans="1:33" x14ac:dyDescent="0.3">
      <c r="A5244" s="155"/>
      <c r="B5244" s="155"/>
      <c r="C5244" s="155"/>
      <c r="D5244" s="155"/>
      <c r="E5244" s="155"/>
      <c r="F5244" s="155"/>
      <c r="G5244" s="155"/>
      <c r="H5244" s="155"/>
      <c r="I5244" s="155"/>
      <c r="J5244" s="155"/>
      <c r="K5244" s="155"/>
      <c r="L5244" s="155"/>
      <c r="M5244" s="155"/>
      <c r="N5244" s="155"/>
      <c r="O5244" s="155"/>
      <c r="P5244" s="155"/>
      <c r="Q5244" s="155"/>
      <c r="R5244" s="155"/>
      <c r="S5244" s="155"/>
      <c r="T5244" s="155"/>
      <c r="U5244" s="155"/>
      <c r="V5244" s="155"/>
      <c r="W5244" s="155"/>
      <c r="X5244" s="155"/>
      <c r="Y5244" s="155"/>
      <c r="Z5244" s="155"/>
      <c r="AA5244" s="155"/>
      <c r="AB5244" s="155"/>
      <c r="AC5244" s="155"/>
      <c r="AD5244" s="155"/>
      <c r="AE5244" s="155"/>
      <c r="AF5244" s="155"/>
      <c r="AG5244" s="155"/>
    </row>
    <row r="5245" spans="1:33" x14ac:dyDescent="0.3">
      <c r="A5245" s="155"/>
      <c r="B5245" s="155"/>
      <c r="C5245" s="155"/>
      <c r="D5245" s="155"/>
      <c r="E5245" s="155"/>
      <c r="F5245" s="155"/>
      <c r="G5245" s="155"/>
      <c r="H5245" s="155"/>
      <c r="I5245" s="155"/>
      <c r="J5245" s="155"/>
      <c r="K5245" s="155"/>
      <c r="L5245" s="155"/>
      <c r="M5245" s="155"/>
      <c r="N5245" s="155"/>
      <c r="O5245" s="155"/>
      <c r="P5245" s="155"/>
      <c r="Q5245" s="155"/>
      <c r="R5245" s="155"/>
      <c r="S5245" s="155"/>
      <c r="T5245" s="155"/>
      <c r="U5245" s="155"/>
      <c r="V5245" s="155"/>
      <c r="W5245" s="155"/>
      <c r="X5245" s="155"/>
      <c r="Y5245" s="155"/>
      <c r="Z5245" s="155"/>
      <c r="AA5245" s="155"/>
      <c r="AB5245" s="155"/>
      <c r="AC5245" s="155"/>
      <c r="AD5245" s="155"/>
      <c r="AE5245" s="155"/>
      <c r="AF5245" s="155"/>
      <c r="AG5245" s="155"/>
    </row>
    <row r="5246" spans="1:33" x14ac:dyDescent="0.3">
      <c r="A5246" s="155"/>
      <c r="B5246" s="155"/>
      <c r="C5246" s="155"/>
      <c r="D5246" s="155"/>
      <c r="E5246" s="155"/>
      <c r="F5246" s="155"/>
      <c r="G5246" s="155"/>
      <c r="H5246" s="155"/>
      <c r="I5246" s="155"/>
      <c r="J5246" s="155"/>
      <c r="K5246" s="155"/>
      <c r="L5246" s="155"/>
      <c r="M5246" s="155"/>
      <c r="N5246" s="155"/>
      <c r="O5246" s="155"/>
      <c r="P5246" s="155"/>
      <c r="Q5246" s="155"/>
      <c r="R5246" s="155"/>
      <c r="S5246" s="155"/>
      <c r="T5246" s="155"/>
      <c r="U5246" s="155"/>
      <c r="V5246" s="155"/>
      <c r="W5246" s="155"/>
      <c r="X5246" s="155"/>
      <c r="Y5246" s="155"/>
      <c r="Z5246" s="155"/>
      <c r="AA5246" s="155"/>
      <c r="AB5246" s="155"/>
      <c r="AC5246" s="155"/>
      <c r="AD5246" s="155"/>
      <c r="AE5246" s="155"/>
      <c r="AF5246" s="155"/>
      <c r="AG5246" s="155"/>
    </row>
    <row r="5247" spans="1:33" x14ac:dyDescent="0.3">
      <c r="A5247" s="155"/>
      <c r="B5247" s="155"/>
      <c r="C5247" s="155"/>
      <c r="D5247" s="155"/>
      <c r="E5247" s="155"/>
      <c r="F5247" s="155"/>
      <c r="G5247" s="155"/>
      <c r="H5247" s="155"/>
      <c r="I5247" s="155"/>
      <c r="J5247" s="155"/>
      <c r="K5247" s="155"/>
      <c r="L5247" s="155"/>
      <c r="M5247" s="155"/>
      <c r="N5247" s="155"/>
      <c r="O5247" s="155"/>
      <c r="P5247" s="155"/>
      <c r="Q5247" s="155"/>
      <c r="R5247" s="155"/>
      <c r="S5247" s="155"/>
      <c r="T5247" s="155"/>
      <c r="U5247" s="155"/>
      <c r="V5247" s="155"/>
      <c r="W5247" s="155"/>
      <c r="X5247" s="155"/>
      <c r="Y5247" s="155"/>
      <c r="Z5247" s="155"/>
      <c r="AA5247" s="155"/>
      <c r="AB5247" s="155"/>
      <c r="AC5247" s="155"/>
      <c r="AD5247" s="155"/>
      <c r="AE5247" s="155"/>
      <c r="AF5247" s="155"/>
      <c r="AG5247" s="155"/>
    </row>
    <row r="5248" spans="1:33" x14ac:dyDescent="0.3">
      <c r="A5248" s="155"/>
      <c r="B5248" s="155"/>
      <c r="C5248" s="155"/>
      <c r="D5248" s="155"/>
      <c r="E5248" s="155"/>
      <c r="F5248" s="155"/>
      <c r="G5248" s="155"/>
      <c r="H5248" s="155"/>
      <c r="I5248" s="155"/>
      <c r="J5248" s="155"/>
      <c r="K5248" s="155"/>
      <c r="L5248" s="155"/>
      <c r="M5248" s="155"/>
      <c r="N5248" s="155"/>
      <c r="O5248" s="155"/>
      <c r="P5248" s="155"/>
      <c r="Q5248" s="155"/>
      <c r="R5248" s="155"/>
      <c r="S5248" s="155"/>
      <c r="T5248" s="155"/>
      <c r="U5248" s="155"/>
      <c r="V5248" s="155"/>
      <c r="W5248" s="155"/>
      <c r="X5248" s="155"/>
      <c r="Y5248" s="155"/>
      <c r="Z5248" s="155"/>
      <c r="AA5248" s="155"/>
      <c r="AB5248" s="155"/>
      <c r="AC5248" s="155"/>
      <c r="AD5248" s="155"/>
      <c r="AE5248" s="155"/>
      <c r="AF5248" s="155"/>
      <c r="AG5248" s="155"/>
    </row>
    <row r="5249" spans="1:33" x14ac:dyDescent="0.3">
      <c r="A5249" s="155"/>
      <c r="B5249" s="155"/>
      <c r="C5249" s="155"/>
      <c r="D5249" s="155"/>
      <c r="E5249" s="155"/>
      <c r="F5249" s="155"/>
      <c r="G5249" s="155"/>
      <c r="H5249" s="155"/>
      <c r="I5249" s="155"/>
      <c r="J5249" s="155"/>
      <c r="K5249" s="155"/>
      <c r="L5249" s="155"/>
      <c r="M5249" s="155"/>
      <c r="N5249" s="155"/>
      <c r="O5249" s="155"/>
      <c r="P5249" s="155"/>
      <c r="Q5249" s="155"/>
      <c r="R5249" s="155"/>
      <c r="S5249" s="155"/>
      <c r="T5249" s="155"/>
      <c r="U5249" s="155"/>
      <c r="V5249" s="155"/>
      <c r="W5249" s="155"/>
      <c r="X5249" s="155"/>
      <c r="Y5249" s="155"/>
      <c r="Z5249" s="155"/>
      <c r="AA5249" s="155"/>
      <c r="AB5249" s="155"/>
      <c r="AC5249" s="155"/>
      <c r="AD5249" s="155"/>
      <c r="AE5249" s="155"/>
      <c r="AF5249" s="155"/>
      <c r="AG5249" s="155"/>
    </row>
    <row r="5250" spans="1:33" x14ac:dyDescent="0.3">
      <c r="A5250" s="155"/>
      <c r="B5250" s="155"/>
      <c r="C5250" s="155"/>
      <c r="D5250" s="155"/>
      <c r="E5250" s="155"/>
      <c r="F5250" s="155"/>
      <c r="G5250" s="155"/>
      <c r="H5250" s="155"/>
      <c r="I5250" s="155"/>
      <c r="J5250" s="155"/>
      <c r="K5250" s="155"/>
      <c r="L5250" s="155"/>
      <c r="M5250" s="155"/>
      <c r="N5250" s="155"/>
      <c r="O5250" s="155"/>
      <c r="P5250" s="155"/>
      <c r="Q5250" s="155"/>
      <c r="R5250" s="155"/>
      <c r="S5250" s="155"/>
      <c r="T5250" s="155"/>
      <c r="U5250" s="155"/>
      <c r="V5250" s="155"/>
      <c r="W5250" s="155"/>
      <c r="X5250" s="155"/>
      <c r="Y5250" s="155"/>
      <c r="Z5250" s="155"/>
      <c r="AA5250" s="155"/>
      <c r="AB5250" s="155"/>
      <c r="AC5250" s="155"/>
      <c r="AD5250" s="155"/>
      <c r="AE5250" s="155"/>
      <c r="AF5250" s="155"/>
      <c r="AG5250" s="155"/>
    </row>
    <row r="5251" spans="1:33" x14ac:dyDescent="0.3">
      <c r="A5251" s="155"/>
      <c r="B5251" s="155"/>
      <c r="C5251" s="155"/>
      <c r="D5251" s="155"/>
      <c r="E5251" s="155"/>
      <c r="F5251" s="155"/>
      <c r="G5251" s="155"/>
      <c r="H5251" s="155"/>
      <c r="I5251" s="155"/>
      <c r="J5251" s="155"/>
      <c r="K5251" s="155"/>
      <c r="L5251" s="155"/>
      <c r="M5251" s="155"/>
      <c r="N5251" s="155"/>
      <c r="O5251" s="155"/>
      <c r="P5251" s="155"/>
      <c r="Q5251" s="155"/>
      <c r="R5251" s="155"/>
      <c r="S5251" s="155"/>
      <c r="T5251" s="155"/>
      <c r="U5251" s="155"/>
      <c r="V5251" s="155"/>
      <c r="W5251" s="155"/>
      <c r="X5251" s="155"/>
      <c r="Y5251" s="155"/>
      <c r="Z5251" s="155"/>
      <c r="AA5251" s="155"/>
      <c r="AB5251" s="155"/>
      <c r="AC5251" s="155"/>
      <c r="AD5251" s="155"/>
      <c r="AE5251" s="155"/>
      <c r="AF5251" s="155"/>
      <c r="AG5251" s="155"/>
    </row>
    <row r="5252" spans="1:33" x14ac:dyDescent="0.3">
      <c r="A5252" s="155"/>
      <c r="B5252" s="155"/>
      <c r="C5252" s="155"/>
      <c r="D5252" s="155"/>
      <c r="E5252" s="155"/>
      <c r="F5252" s="155"/>
      <c r="G5252" s="155"/>
      <c r="H5252" s="155"/>
      <c r="I5252" s="155"/>
      <c r="J5252" s="155"/>
      <c r="K5252" s="155"/>
      <c r="L5252" s="155"/>
      <c r="M5252" s="155"/>
      <c r="N5252" s="155"/>
      <c r="O5252" s="155"/>
      <c r="P5252" s="155"/>
      <c r="Q5252" s="155"/>
      <c r="R5252" s="155"/>
      <c r="S5252" s="155"/>
      <c r="T5252" s="155"/>
      <c r="U5252" s="155"/>
      <c r="V5252" s="155"/>
      <c r="W5252" s="155"/>
      <c r="X5252" s="155"/>
      <c r="Y5252" s="155"/>
      <c r="Z5252" s="155"/>
      <c r="AA5252" s="155"/>
      <c r="AB5252" s="155"/>
      <c r="AC5252" s="155"/>
      <c r="AD5252" s="155"/>
      <c r="AE5252" s="155"/>
      <c r="AF5252" s="155"/>
      <c r="AG5252" s="155"/>
    </row>
    <row r="5253" spans="1:33" x14ac:dyDescent="0.3">
      <c r="A5253" s="155"/>
      <c r="B5253" s="155"/>
      <c r="C5253" s="155"/>
      <c r="D5253" s="155"/>
      <c r="E5253" s="155"/>
      <c r="F5253" s="155"/>
      <c r="G5253" s="155"/>
      <c r="H5253" s="155"/>
      <c r="I5253" s="155"/>
      <c r="J5253" s="155"/>
      <c r="K5253" s="155"/>
      <c r="L5253" s="155"/>
      <c r="M5253" s="155"/>
      <c r="N5253" s="155"/>
      <c r="O5253" s="155"/>
      <c r="P5253" s="155"/>
      <c r="Q5253" s="155"/>
      <c r="R5253" s="155"/>
      <c r="S5253" s="155"/>
      <c r="T5253" s="155"/>
      <c r="U5253" s="155"/>
      <c r="V5253" s="155"/>
      <c r="W5253" s="155"/>
      <c r="X5253" s="155"/>
      <c r="Y5253" s="155"/>
      <c r="Z5253" s="155"/>
      <c r="AA5253" s="155"/>
      <c r="AB5253" s="155"/>
      <c r="AC5253" s="155"/>
      <c r="AD5253" s="155"/>
      <c r="AE5253" s="155"/>
      <c r="AF5253" s="155"/>
      <c r="AG5253" s="155"/>
    </row>
    <row r="5254" spans="1:33" x14ac:dyDescent="0.3">
      <c r="A5254" s="155"/>
      <c r="B5254" s="155"/>
      <c r="C5254" s="155"/>
      <c r="D5254" s="155"/>
      <c r="E5254" s="155"/>
      <c r="F5254" s="155"/>
      <c r="G5254" s="155"/>
      <c r="H5254" s="155"/>
      <c r="I5254" s="155"/>
      <c r="J5254" s="155"/>
      <c r="K5254" s="155"/>
      <c r="L5254" s="155"/>
      <c r="M5254" s="155"/>
      <c r="N5254" s="155"/>
      <c r="O5254" s="155"/>
      <c r="P5254" s="155"/>
      <c r="Q5254" s="155"/>
      <c r="R5254" s="155"/>
      <c r="S5254" s="155"/>
      <c r="T5254" s="155"/>
      <c r="U5254" s="155"/>
      <c r="V5254" s="155"/>
      <c r="W5254" s="155"/>
      <c r="X5254" s="155"/>
      <c r="Y5254" s="155"/>
      <c r="Z5254" s="155"/>
      <c r="AA5254" s="155"/>
      <c r="AB5254" s="155"/>
      <c r="AC5254" s="155"/>
      <c r="AD5254" s="155"/>
      <c r="AE5254" s="155"/>
      <c r="AF5254" s="155"/>
      <c r="AG5254" s="155"/>
    </row>
    <row r="5255" spans="1:33" x14ac:dyDescent="0.3">
      <c r="A5255" s="155"/>
      <c r="B5255" s="155"/>
      <c r="C5255" s="155"/>
      <c r="D5255" s="155"/>
      <c r="E5255" s="155"/>
      <c r="F5255" s="155"/>
      <c r="G5255" s="155"/>
      <c r="H5255" s="155"/>
      <c r="I5255" s="155"/>
      <c r="J5255" s="155"/>
      <c r="K5255" s="155"/>
      <c r="L5255" s="155"/>
      <c r="M5255" s="155"/>
      <c r="N5255" s="155"/>
      <c r="O5255" s="155"/>
      <c r="P5255" s="155"/>
      <c r="Q5255" s="155"/>
      <c r="R5255" s="155"/>
      <c r="S5255" s="155"/>
      <c r="T5255" s="155"/>
      <c r="U5255" s="155"/>
      <c r="V5255" s="155"/>
      <c r="W5255" s="155"/>
      <c r="X5255" s="155"/>
      <c r="Y5255" s="155"/>
      <c r="Z5255" s="155"/>
      <c r="AA5255" s="155"/>
      <c r="AB5255" s="155"/>
      <c r="AC5255" s="155"/>
      <c r="AD5255" s="155"/>
      <c r="AE5255" s="155"/>
      <c r="AF5255" s="155"/>
      <c r="AG5255" s="155"/>
    </row>
    <row r="5256" spans="1:33" x14ac:dyDescent="0.3">
      <c r="A5256" s="155"/>
      <c r="B5256" s="155"/>
      <c r="C5256" s="155"/>
      <c r="D5256" s="155"/>
      <c r="E5256" s="155"/>
      <c r="F5256" s="155"/>
      <c r="G5256" s="155"/>
      <c r="H5256" s="155"/>
      <c r="I5256" s="155"/>
      <c r="J5256" s="155"/>
      <c r="K5256" s="155"/>
      <c r="L5256" s="155"/>
      <c r="M5256" s="155"/>
      <c r="N5256" s="155"/>
      <c r="O5256" s="155"/>
      <c r="P5256" s="155"/>
      <c r="Q5256" s="155"/>
      <c r="R5256" s="155"/>
      <c r="S5256" s="155"/>
      <c r="T5256" s="155"/>
      <c r="U5256" s="155"/>
      <c r="V5256" s="155"/>
      <c r="W5256" s="155"/>
      <c r="X5256" s="155"/>
      <c r="Y5256" s="155"/>
      <c r="Z5256" s="155"/>
      <c r="AA5256" s="155"/>
      <c r="AB5256" s="155"/>
      <c r="AC5256" s="155"/>
      <c r="AD5256" s="155"/>
      <c r="AE5256" s="155"/>
      <c r="AF5256" s="155"/>
      <c r="AG5256" s="155"/>
    </row>
    <row r="5257" spans="1:33" x14ac:dyDescent="0.3">
      <c r="A5257" s="155"/>
      <c r="B5257" s="155"/>
      <c r="C5257" s="155"/>
      <c r="D5257" s="155"/>
      <c r="E5257" s="155"/>
      <c r="F5257" s="155"/>
      <c r="G5257" s="155"/>
      <c r="H5257" s="155"/>
      <c r="I5257" s="155"/>
      <c r="J5257" s="155"/>
      <c r="K5257" s="155"/>
      <c r="L5257" s="155"/>
      <c r="M5257" s="155"/>
      <c r="N5257" s="155"/>
      <c r="O5257" s="155"/>
      <c r="P5257" s="155"/>
      <c r="Q5257" s="155"/>
      <c r="R5257" s="155"/>
      <c r="S5257" s="155"/>
      <c r="T5257" s="155"/>
      <c r="U5257" s="155"/>
      <c r="V5257" s="155"/>
      <c r="W5257" s="155"/>
      <c r="X5257" s="155"/>
      <c r="Y5257" s="155"/>
      <c r="Z5257" s="155"/>
      <c r="AA5257" s="155"/>
      <c r="AB5257" s="155"/>
      <c r="AC5257" s="155"/>
      <c r="AD5257" s="155"/>
      <c r="AE5257" s="155"/>
      <c r="AF5257" s="155"/>
      <c r="AG5257" s="155"/>
    </row>
    <row r="5258" spans="1:33" x14ac:dyDescent="0.3">
      <c r="A5258" s="155"/>
      <c r="B5258" s="155"/>
      <c r="C5258" s="155"/>
      <c r="D5258" s="155"/>
      <c r="E5258" s="155"/>
      <c r="F5258" s="155"/>
      <c r="G5258" s="155"/>
      <c r="H5258" s="155"/>
      <c r="I5258" s="155"/>
      <c r="J5258" s="155"/>
      <c r="K5258" s="155"/>
      <c r="L5258" s="155"/>
      <c r="M5258" s="155"/>
      <c r="N5258" s="155"/>
      <c r="O5258" s="155"/>
      <c r="P5258" s="155"/>
      <c r="Q5258" s="155"/>
      <c r="R5258" s="155"/>
      <c r="S5258" s="155"/>
      <c r="T5258" s="155"/>
      <c r="U5258" s="155"/>
      <c r="V5258" s="155"/>
      <c r="W5258" s="155"/>
      <c r="X5258" s="155"/>
      <c r="Y5258" s="155"/>
      <c r="Z5258" s="155"/>
      <c r="AA5258" s="155"/>
      <c r="AB5258" s="155"/>
      <c r="AC5258" s="155"/>
      <c r="AD5258" s="155"/>
      <c r="AE5258" s="155"/>
      <c r="AF5258" s="155"/>
      <c r="AG5258" s="155"/>
    </row>
    <row r="5259" spans="1:33" x14ac:dyDescent="0.3">
      <c r="A5259" s="155"/>
      <c r="B5259" s="155"/>
      <c r="C5259" s="155"/>
      <c r="D5259" s="155"/>
      <c r="E5259" s="155"/>
      <c r="F5259" s="155"/>
      <c r="G5259" s="155"/>
      <c r="H5259" s="155"/>
      <c r="I5259" s="155"/>
      <c r="J5259" s="155"/>
      <c r="K5259" s="155"/>
      <c r="L5259" s="155"/>
      <c r="M5259" s="155"/>
      <c r="N5259" s="155"/>
      <c r="O5259" s="155"/>
      <c r="P5259" s="155"/>
      <c r="Q5259" s="155"/>
      <c r="R5259" s="155"/>
      <c r="S5259" s="155"/>
      <c r="T5259" s="155"/>
      <c r="U5259" s="155"/>
      <c r="V5259" s="155"/>
      <c r="W5259" s="155"/>
      <c r="X5259" s="155"/>
      <c r="Y5259" s="155"/>
      <c r="Z5259" s="155"/>
      <c r="AA5259" s="155"/>
      <c r="AB5259" s="155"/>
      <c r="AC5259" s="155"/>
      <c r="AD5259" s="155"/>
      <c r="AE5259" s="155"/>
      <c r="AF5259" s="155"/>
      <c r="AG5259" s="155"/>
    </row>
    <row r="5260" spans="1:33" x14ac:dyDescent="0.3">
      <c r="A5260" s="155"/>
      <c r="B5260" s="155"/>
      <c r="C5260" s="155"/>
      <c r="D5260" s="155"/>
      <c r="E5260" s="155"/>
      <c r="F5260" s="155"/>
      <c r="G5260" s="155"/>
      <c r="H5260" s="155"/>
      <c r="I5260" s="155"/>
      <c r="J5260" s="155"/>
      <c r="K5260" s="155"/>
      <c r="L5260" s="155"/>
      <c r="M5260" s="155"/>
      <c r="N5260" s="155"/>
      <c r="O5260" s="155"/>
      <c r="P5260" s="155"/>
      <c r="Q5260" s="155"/>
      <c r="R5260" s="155"/>
      <c r="S5260" s="155"/>
      <c r="T5260" s="155"/>
      <c r="U5260" s="155"/>
      <c r="V5260" s="155"/>
      <c r="W5260" s="155"/>
      <c r="X5260" s="155"/>
      <c r="Y5260" s="155"/>
      <c r="Z5260" s="155"/>
      <c r="AA5260" s="155"/>
      <c r="AB5260" s="155"/>
      <c r="AC5260" s="155"/>
      <c r="AD5260" s="155"/>
      <c r="AE5260" s="155"/>
      <c r="AF5260" s="155"/>
      <c r="AG5260" s="155"/>
    </row>
    <row r="5261" spans="1:33" x14ac:dyDescent="0.3">
      <c r="A5261" s="155"/>
      <c r="B5261" s="155"/>
      <c r="C5261" s="155"/>
      <c r="D5261" s="155"/>
      <c r="E5261" s="155"/>
      <c r="F5261" s="155"/>
      <c r="G5261" s="155"/>
      <c r="H5261" s="155"/>
      <c r="I5261" s="155"/>
      <c r="J5261" s="155"/>
      <c r="K5261" s="155"/>
      <c r="L5261" s="155"/>
      <c r="M5261" s="155"/>
      <c r="N5261" s="155"/>
      <c r="O5261" s="155"/>
      <c r="P5261" s="155"/>
      <c r="Q5261" s="155"/>
      <c r="R5261" s="155"/>
      <c r="S5261" s="155"/>
      <c r="T5261" s="155"/>
      <c r="U5261" s="155"/>
      <c r="V5261" s="155"/>
      <c r="W5261" s="155"/>
      <c r="X5261" s="155"/>
      <c r="Y5261" s="155"/>
      <c r="Z5261" s="155"/>
      <c r="AA5261" s="155"/>
      <c r="AB5261" s="155"/>
      <c r="AC5261" s="155"/>
      <c r="AD5261" s="155"/>
      <c r="AE5261" s="155"/>
      <c r="AF5261" s="155"/>
      <c r="AG5261" s="155"/>
    </row>
    <row r="5262" spans="1:33" x14ac:dyDescent="0.3">
      <c r="A5262" s="155"/>
      <c r="B5262" s="155"/>
      <c r="C5262" s="155"/>
      <c r="D5262" s="155"/>
      <c r="E5262" s="155"/>
      <c r="F5262" s="155"/>
      <c r="G5262" s="155"/>
      <c r="H5262" s="155"/>
      <c r="I5262" s="155"/>
      <c r="J5262" s="155"/>
      <c r="K5262" s="155"/>
      <c r="L5262" s="155"/>
      <c r="M5262" s="155"/>
      <c r="N5262" s="155"/>
      <c r="O5262" s="155"/>
      <c r="P5262" s="155"/>
      <c r="Q5262" s="155"/>
      <c r="R5262" s="155"/>
      <c r="S5262" s="155"/>
      <c r="T5262" s="155"/>
      <c r="U5262" s="155"/>
      <c r="V5262" s="155"/>
      <c r="W5262" s="155"/>
      <c r="X5262" s="155"/>
      <c r="Y5262" s="155"/>
      <c r="Z5262" s="155"/>
      <c r="AA5262" s="155"/>
      <c r="AB5262" s="155"/>
      <c r="AC5262" s="155"/>
      <c r="AD5262" s="155"/>
      <c r="AE5262" s="155"/>
      <c r="AF5262" s="155"/>
      <c r="AG5262" s="155"/>
    </row>
    <row r="5263" spans="1:33" x14ac:dyDescent="0.3">
      <c r="A5263" s="155"/>
      <c r="B5263" s="155"/>
      <c r="C5263" s="155"/>
      <c r="D5263" s="155"/>
      <c r="E5263" s="155"/>
      <c r="F5263" s="155"/>
      <c r="G5263" s="155"/>
      <c r="H5263" s="155"/>
      <c r="I5263" s="155"/>
      <c r="J5263" s="155"/>
      <c r="K5263" s="155"/>
      <c r="L5263" s="155"/>
      <c r="M5263" s="155"/>
      <c r="N5263" s="155"/>
      <c r="O5263" s="155"/>
      <c r="P5263" s="155"/>
      <c r="Q5263" s="155"/>
      <c r="R5263" s="155"/>
      <c r="S5263" s="155"/>
      <c r="T5263" s="155"/>
      <c r="U5263" s="155"/>
      <c r="V5263" s="155"/>
      <c r="W5263" s="155"/>
      <c r="X5263" s="155"/>
      <c r="Y5263" s="155"/>
      <c r="Z5263" s="155"/>
      <c r="AA5263" s="155"/>
      <c r="AB5263" s="155"/>
      <c r="AC5263" s="155"/>
      <c r="AD5263" s="155"/>
      <c r="AE5263" s="155"/>
      <c r="AF5263" s="155"/>
      <c r="AG5263" s="155"/>
    </row>
    <row r="5264" spans="1:33" x14ac:dyDescent="0.3">
      <c r="A5264" s="155"/>
      <c r="B5264" s="155"/>
      <c r="C5264" s="155"/>
      <c r="D5264" s="155"/>
      <c r="E5264" s="155"/>
      <c r="F5264" s="155"/>
      <c r="G5264" s="155"/>
      <c r="H5264" s="155"/>
      <c r="I5264" s="155"/>
      <c r="J5264" s="155"/>
      <c r="K5264" s="155"/>
      <c r="L5264" s="155"/>
      <c r="M5264" s="155"/>
      <c r="N5264" s="155"/>
      <c r="O5264" s="155"/>
      <c r="P5264" s="155"/>
      <c r="Q5264" s="155"/>
      <c r="R5264" s="155"/>
      <c r="S5264" s="155"/>
      <c r="T5264" s="155"/>
      <c r="U5264" s="155"/>
      <c r="V5264" s="155"/>
      <c r="W5264" s="155"/>
      <c r="X5264" s="155"/>
      <c r="Y5264" s="155"/>
      <c r="Z5264" s="155"/>
      <c r="AA5264" s="155"/>
      <c r="AB5264" s="155"/>
      <c r="AC5264" s="155"/>
      <c r="AD5264" s="155"/>
      <c r="AE5264" s="155"/>
      <c r="AF5264" s="155"/>
      <c r="AG5264" s="155"/>
    </row>
    <row r="5265" spans="1:33" x14ac:dyDescent="0.3">
      <c r="A5265" s="155"/>
      <c r="B5265" s="155"/>
      <c r="C5265" s="155"/>
      <c r="D5265" s="155"/>
      <c r="E5265" s="155"/>
      <c r="F5265" s="155"/>
      <c r="G5265" s="155"/>
      <c r="H5265" s="155"/>
      <c r="I5265" s="155"/>
      <c r="J5265" s="155"/>
      <c r="K5265" s="155"/>
      <c r="L5265" s="155"/>
      <c r="M5265" s="155"/>
      <c r="N5265" s="155"/>
      <c r="O5265" s="155"/>
      <c r="P5265" s="155"/>
      <c r="Q5265" s="155"/>
      <c r="R5265" s="155"/>
      <c r="S5265" s="155"/>
      <c r="T5265" s="155"/>
      <c r="U5265" s="155"/>
      <c r="V5265" s="155"/>
      <c r="W5265" s="155"/>
      <c r="X5265" s="155"/>
      <c r="Y5265" s="155"/>
      <c r="Z5265" s="155"/>
      <c r="AA5265" s="155"/>
      <c r="AB5265" s="155"/>
      <c r="AC5265" s="155"/>
      <c r="AD5265" s="155"/>
      <c r="AE5265" s="155"/>
      <c r="AF5265" s="155"/>
      <c r="AG5265" s="155"/>
    </row>
    <row r="5266" spans="1:33" x14ac:dyDescent="0.3">
      <c r="A5266" s="155"/>
      <c r="B5266" s="155"/>
      <c r="C5266" s="155"/>
      <c r="D5266" s="155"/>
      <c r="E5266" s="155"/>
      <c r="F5266" s="155"/>
      <c r="G5266" s="155"/>
      <c r="H5266" s="155"/>
      <c r="I5266" s="155"/>
      <c r="J5266" s="155"/>
      <c r="K5266" s="155"/>
      <c r="L5266" s="155"/>
      <c r="M5266" s="155"/>
      <c r="N5266" s="155"/>
      <c r="O5266" s="155"/>
      <c r="P5266" s="155"/>
      <c r="Q5266" s="155"/>
      <c r="R5266" s="155"/>
      <c r="S5266" s="155"/>
      <c r="T5266" s="155"/>
      <c r="U5266" s="155"/>
      <c r="V5266" s="155"/>
      <c r="W5266" s="155"/>
      <c r="X5266" s="155"/>
      <c r="Y5266" s="155"/>
      <c r="Z5266" s="155"/>
      <c r="AA5266" s="155"/>
      <c r="AB5266" s="155"/>
      <c r="AC5266" s="155"/>
      <c r="AD5266" s="155"/>
      <c r="AE5266" s="155"/>
      <c r="AF5266" s="155"/>
      <c r="AG5266" s="155"/>
    </row>
    <row r="5267" spans="1:33" x14ac:dyDescent="0.3">
      <c r="A5267" s="155"/>
      <c r="B5267" s="155"/>
      <c r="C5267" s="155"/>
      <c r="D5267" s="155"/>
      <c r="E5267" s="155"/>
      <c r="F5267" s="155"/>
      <c r="G5267" s="155"/>
      <c r="H5267" s="155"/>
      <c r="I5267" s="155"/>
      <c r="J5267" s="155"/>
      <c r="K5267" s="155"/>
      <c r="L5267" s="155"/>
      <c r="M5267" s="155"/>
      <c r="N5267" s="155"/>
      <c r="O5267" s="155"/>
      <c r="P5267" s="155"/>
      <c r="Q5267" s="155"/>
      <c r="R5267" s="155"/>
      <c r="S5267" s="155"/>
      <c r="T5267" s="155"/>
      <c r="U5267" s="155"/>
      <c r="V5267" s="155"/>
      <c r="W5267" s="155"/>
      <c r="X5267" s="155"/>
      <c r="Y5267" s="155"/>
      <c r="Z5267" s="155"/>
      <c r="AA5267" s="155"/>
      <c r="AB5267" s="155"/>
      <c r="AC5267" s="155"/>
      <c r="AD5267" s="155"/>
      <c r="AE5267" s="155"/>
      <c r="AF5267" s="155"/>
      <c r="AG5267" s="155"/>
    </row>
    <row r="5268" spans="1:33" x14ac:dyDescent="0.3">
      <c r="A5268" s="155"/>
      <c r="B5268" s="155"/>
      <c r="C5268" s="155"/>
      <c r="D5268" s="155"/>
      <c r="E5268" s="155"/>
      <c r="F5268" s="155"/>
      <c r="G5268" s="155"/>
      <c r="H5268" s="155"/>
      <c r="I5268" s="155"/>
      <c r="J5268" s="155"/>
      <c r="K5268" s="155"/>
      <c r="L5268" s="155"/>
      <c r="M5268" s="155"/>
      <c r="N5268" s="155"/>
      <c r="O5268" s="155"/>
      <c r="P5268" s="155"/>
      <c r="Q5268" s="155"/>
      <c r="R5268" s="155"/>
      <c r="S5268" s="155"/>
      <c r="T5268" s="155"/>
      <c r="U5268" s="155"/>
      <c r="V5268" s="155"/>
      <c r="W5268" s="155"/>
      <c r="X5268" s="155"/>
      <c r="Y5268" s="155"/>
      <c r="Z5268" s="155"/>
      <c r="AA5268" s="155"/>
      <c r="AB5268" s="155"/>
      <c r="AC5268" s="155"/>
      <c r="AD5268" s="155"/>
      <c r="AE5268" s="155"/>
      <c r="AF5268" s="155"/>
      <c r="AG5268" s="155"/>
    </row>
    <row r="5269" spans="1:33" x14ac:dyDescent="0.3">
      <c r="A5269" s="155"/>
      <c r="B5269" s="155"/>
      <c r="C5269" s="155"/>
      <c r="D5269" s="155"/>
      <c r="E5269" s="155"/>
      <c r="F5269" s="155"/>
      <c r="G5269" s="155"/>
      <c r="H5269" s="155"/>
      <c r="I5269" s="155"/>
      <c r="J5269" s="155"/>
      <c r="K5269" s="155"/>
      <c r="L5269" s="155"/>
      <c r="M5269" s="155"/>
      <c r="N5269" s="155"/>
      <c r="O5269" s="155"/>
      <c r="P5269" s="155"/>
      <c r="Q5269" s="155"/>
      <c r="R5269" s="155"/>
      <c r="S5269" s="155"/>
      <c r="T5269" s="155"/>
      <c r="U5269" s="155"/>
      <c r="V5269" s="155"/>
      <c r="W5269" s="155"/>
      <c r="X5269" s="155"/>
      <c r="Y5269" s="155"/>
      <c r="Z5269" s="155"/>
      <c r="AA5269" s="155"/>
      <c r="AB5269" s="155"/>
      <c r="AC5269" s="155"/>
      <c r="AD5269" s="155"/>
      <c r="AE5269" s="155"/>
      <c r="AF5269" s="155"/>
      <c r="AG5269" s="155"/>
    </row>
    <row r="5270" spans="1:33" x14ac:dyDescent="0.3">
      <c r="A5270" s="155"/>
      <c r="B5270" s="155"/>
      <c r="C5270" s="155"/>
      <c r="D5270" s="155"/>
      <c r="E5270" s="155"/>
      <c r="F5270" s="155"/>
      <c r="G5270" s="155"/>
      <c r="H5270" s="155"/>
      <c r="I5270" s="155"/>
      <c r="J5270" s="155"/>
      <c r="K5270" s="155"/>
      <c r="L5270" s="155"/>
      <c r="M5270" s="155"/>
      <c r="N5270" s="155"/>
      <c r="O5270" s="155"/>
      <c r="P5270" s="155"/>
      <c r="Q5270" s="155"/>
      <c r="R5270" s="155"/>
      <c r="S5270" s="155"/>
      <c r="T5270" s="155"/>
      <c r="U5270" s="155"/>
      <c r="V5270" s="155"/>
      <c r="W5270" s="155"/>
      <c r="X5270" s="155"/>
      <c r="Y5270" s="155"/>
      <c r="Z5270" s="155"/>
      <c r="AA5270" s="155"/>
      <c r="AB5270" s="155"/>
      <c r="AC5270" s="155"/>
      <c r="AD5270" s="155"/>
      <c r="AE5270" s="155"/>
      <c r="AF5270" s="155"/>
      <c r="AG5270" s="155"/>
    </row>
    <row r="5271" spans="1:33" x14ac:dyDescent="0.3">
      <c r="A5271" s="155"/>
      <c r="B5271" s="155"/>
      <c r="C5271" s="155"/>
      <c r="D5271" s="155"/>
      <c r="E5271" s="155"/>
      <c r="F5271" s="155"/>
      <c r="G5271" s="155"/>
      <c r="H5271" s="155"/>
      <c r="I5271" s="155"/>
      <c r="J5271" s="155"/>
      <c r="K5271" s="155"/>
      <c r="L5271" s="155"/>
      <c r="M5271" s="155"/>
      <c r="N5271" s="155"/>
      <c r="O5271" s="155"/>
      <c r="P5271" s="155"/>
      <c r="Q5271" s="155"/>
      <c r="R5271" s="155"/>
      <c r="S5271" s="155"/>
      <c r="T5271" s="155"/>
      <c r="U5271" s="155"/>
      <c r="V5271" s="155"/>
      <c r="W5271" s="155"/>
      <c r="X5271" s="155"/>
      <c r="Y5271" s="155"/>
      <c r="Z5271" s="155"/>
      <c r="AA5271" s="155"/>
      <c r="AB5271" s="155"/>
      <c r="AC5271" s="155"/>
      <c r="AD5271" s="155"/>
      <c r="AE5271" s="155"/>
      <c r="AF5271" s="155"/>
      <c r="AG5271" s="155"/>
    </row>
    <row r="5272" spans="1:33" x14ac:dyDescent="0.3">
      <c r="A5272" s="155"/>
      <c r="B5272" s="155"/>
      <c r="C5272" s="155"/>
      <c r="D5272" s="155"/>
      <c r="E5272" s="155"/>
      <c r="F5272" s="155"/>
      <c r="G5272" s="155"/>
      <c r="H5272" s="155"/>
      <c r="I5272" s="155"/>
      <c r="J5272" s="155"/>
      <c r="K5272" s="155"/>
      <c r="L5272" s="155"/>
      <c r="M5272" s="155"/>
      <c r="N5272" s="155"/>
      <c r="O5272" s="155"/>
      <c r="P5272" s="155"/>
      <c r="Q5272" s="155"/>
      <c r="R5272" s="155"/>
      <c r="S5272" s="155"/>
      <c r="T5272" s="155"/>
      <c r="U5272" s="155"/>
      <c r="V5272" s="155"/>
      <c r="W5272" s="155"/>
      <c r="X5272" s="155"/>
      <c r="Y5272" s="155"/>
      <c r="Z5272" s="155"/>
      <c r="AA5272" s="155"/>
      <c r="AB5272" s="155"/>
      <c r="AC5272" s="155"/>
      <c r="AD5272" s="155"/>
      <c r="AE5272" s="155"/>
      <c r="AF5272" s="155"/>
      <c r="AG5272" s="155"/>
    </row>
    <row r="5273" spans="1:33" x14ac:dyDescent="0.3">
      <c r="A5273" s="155"/>
      <c r="B5273" s="155"/>
      <c r="C5273" s="155"/>
      <c r="D5273" s="155"/>
      <c r="E5273" s="155"/>
      <c r="F5273" s="155"/>
      <c r="G5273" s="155"/>
      <c r="H5273" s="155"/>
      <c r="I5273" s="155"/>
      <c r="J5273" s="155"/>
      <c r="K5273" s="155"/>
      <c r="L5273" s="155"/>
      <c r="M5273" s="155"/>
      <c r="N5273" s="155"/>
      <c r="O5273" s="155"/>
      <c r="P5273" s="155"/>
      <c r="Q5273" s="155"/>
      <c r="R5273" s="155"/>
      <c r="S5273" s="155"/>
      <c r="T5273" s="155"/>
      <c r="U5273" s="155"/>
      <c r="V5273" s="155"/>
      <c r="W5273" s="155"/>
      <c r="X5273" s="155"/>
      <c r="Y5273" s="155"/>
      <c r="Z5273" s="155"/>
      <c r="AA5273" s="155"/>
      <c r="AB5273" s="155"/>
      <c r="AC5273" s="155"/>
      <c r="AD5273" s="155"/>
      <c r="AE5273" s="155"/>
      <c r="AF5273" s="155"/>
      <c r="AG5273" s="155"/>
    </row>
    <row r="5274" spans="1:33" x14ac:dyDescent="0.3">
      <c r="A5274" s="155"/>
      <c r="B5274" s="155"/>
      <c r="C5274" s="155"/>
      <c r="D5274" s="155"/>
      <c r="E5274" s="155"/>
      <c r="F5274" s="155"/>
      <c r="G5274" s="155"/>
      <c r="H5274" s="155"/>
      <c r="I5274" s="155"/>
      <c r="J5274" s="155"/>
      <c r="K5274" s="155"/>
      <c r="L5274" s="155"/>
      <c r="M5274" s="155"/>
      <c r="N5274" s="155"/>
      <c r="O5274" s="155"/>
      <c r="P5274" s="155"/>
      <c r="Q5274" s="155"/>
      <c r="R5274" s="155"/>
      <c r="S5274" s="155"/>
      <c r="T5274" s="155"/>
      <c r="U5274" s="155"/>
      <c r="V5274" s="155"/>
      <c r="W5274" s="155"/>
      <c r="X5274" s="155"/>
      <c r="Y5274" s="155"/>
      <c r="Z5274" s="155"/>
      <c r="AA5274" s="155"/>
      <c r="AB5274" s="155"/>
      <c r="AC5274" s="155"/>
      <c r="AD5274" s="155"/>
      <c r="AE5274" s="155"/>
      <c r="AF5274" s="155"/>
      <c r="AG5274" s="155"/>
    </row>
    <row r="5275" spans="1:33" x14ac:dyDescent="0.3">
      <c r="A5275" s="155"/>
      <c r="B5275" s="155"/>
      <c r="C5275" s="155"/>
      <c r="D5275" s="155"/>
      <c r="E5275" s="155"/>
      <c r="F5275" s="155"/>
      <c r="G5275" s="155"/>
      <c r="H5275" s="155"/>
      <c r="I5275" s="155"/>
      <c r="J5275" s="155"/>
      <c r="K5275" s="155"/>
      <c r="L5275" s="155"/>
      <c r="M5275" s="155"/>
      <c r="N5275" s="155"/>
      <c r="O5275" s="155"/>
      <c r="P5275" s="155"/>
      <c r="Q5275" s="155"/>
      <c r="R5275" s="155"/>
      <c r="S5275" s="155"/>
      <c r="T5275" s="155"/>
      <c r="U5275" s="155"/>
      <c r="V5275" s="155"/>
      <c r="W5275" s="155"/>
      <c r="X5275" s="155"/>
      <c r="Y5275" s="155"/>
      <c r="Z5275" s="155"/>
      <c r="AA5275" s="155"/>
      <c r="AB5275" s="155"/>
      <c r="AC5275" s="155"/>
      <c r="AD5275" s="155"/>
      <c r="AE5275" s="155"/>
      <c r="AF5275" s="155"/>
      <c r="AG5275" s="155"/>
    </row>
    <row r="5276" spans="1:33" x14ac:dyDescent="0.3">
      <c r="A5276" s="155"/>
      <c r="B5276" s="155"/>
      <c r="C5276" s="155"/>
      <c r="D5276" s="155"/>
      <c r="E5276" s="155"/>
      <c r="F5276" s="155"/>
      <c r="G5276" s="155"/>
      <c r="H5276" s="155"/>
      <c r="I5276" s="155"/>
      <c r="J5276" s="155"/>
      <c r="K5276" s="155"/>
      <c r="L5276" s="155"/>
      <c r="M5276" s="155"/>
      <c r="N5276" s="155"/>
      <c r="O5276" s="155"/>
      <c r="P5276" s="155"/>
      <c r="Q5276" s="155"/>
      <c r="R5276" s="155"/>
      <c r="S5276" s="155"/>
      <c r="T5276" s="155"/>
      <c r="U5276" s="155"/>
      <c r="V5276" s="155"/>
      <c r="W5276" s="155"/>
      <c r="X5276" s="155"/>
      <c r="Y5276" s="155"/>
      <c r="Z5276" s="155"/>
      <c r="AA5276" s="155"/>
      <c r="AB5276" s="155"/>
      <c r="AC5276" s="155"/>
      <c r="AD5276" s="155"/>
      <c r="AE5276" s="155"/>
      <c r="AF5276" s="155"/>
      <c r="AG5276" s="155"/>
    </row>
    <row r="5277" spans="1:33" x14ac:dyDescent="0.3">
      <c r="A5277" s="155"/>
      <c r="B5277" s="155"/>
      <c r="C5277" s="155"/>
      <c r="D5277" s="155"/>
      <c r="E5277" s="155"/>
      <c r="F5277" s="155"/>
      <c r="G5277" s="155"/>
      <c r="H5277" s="155"/>
      <c r="I5277" s="155"/>
      <c r="J5277" s="155"/>
      <c r="K5277" s="155"/>
      <c r="L5277" s="155"/>
      <c r="M5277" s="155"/>
      <c r="N5277" s="155"/>
      <c r="O5277" s="155"/>
      <c r="P5277" s="155"/>
      <c r="Q5277" s="155"/>
      <c r="R5277" s="155"/>
      <c r="S5277" s="155"/>
      <c r="T5277" s="155"/>
      <c r="U5277" s="155"/>
      <c r="V5277" s="155"/>
      <c r="W5277" s="155"/>
      <c r="X5277" s="155"/>
      <c r="Y5277" s="155"/>
      <c r="Z5277" s="155"/>
      <c r="AA5277" s="155"/>
      <c r="AB5277" s="155"/>
      <c r="AC5277" s="155"/>
      <c r="AD5277" s="155"/>
      <c r="AE5277" s="155"/>
      <c r="AF5277" s="155"/>
      <c r="AG5277" s="155"/>
    </row>
    <row r="5278" spans="1:33" x14ac:dyDescent="0.3">
      <c r="A5278" s="155"/>
      <c r="B5278" s="155"/>
      <c r="C5278" s="155"/>
      <c r="D5278" s="155"/>
      <c r="E5278" s="155"/>
      <c r="F5278" s="155"/>
      <c r="G5278" s="155"/>
      <c r="H5278" s="155"/>
      <c r="I5278" s="155"/>
      <c r="J5278" s="155"/>
      <c r="K5278" s="155"/>
      <c r="L5278" s="155"/>
      <c r="M5278" s="155"/>
      <c r="N5278" s="155"/>
      <c r="O5278" s="155"/>
      <c r="P5278" s="155"/>
      <c r="Q5278" s="155"/>
      <c r="R5278" s="155"/>
      <c r="S5278" s="155"/>
      <c r="T5278" s="155"/>
      <c r="U5278" s="155"/>
      <c r="V5278" s="155"/>
      <c r="W5278" s="155"/>
      <c r="X5278" s="155"/>
      <c r="Y5278" s="155"/>
      <c r="Z5278" s="155"/>
      <c r="AA5278" s="155"/>
      <c r="AB5278" s="155"/>
      <c r="AC5278" s="155"/>
      <c r="AD5278" s="155"/>
      <c r="AE5278" s="155"/>
      <c r="AF5278" s="155"/>
      <c r="AG5278" s="155"/>
    </row>
    <row r="5279" spans="1:33" x14ac:dyDescent="0.3">
      <c r="A5279" s="155"/>
      <c r="B5279" s="155"/>
      <c r="C5279" s="155"/>
      <c r="D5279" s="155"/>
      <c r="E5279" s="155"/>
      <c r="F5279" s="155"/>
      <c r="G5279" s="155"/>
      <c r="H5279" s="155"/>
      <c r="I5279" s="155"/>
      <c r="J5279" s="155"/>
      <c r="K5279" s="155"/>
      <c r="L5279" s="155"/>
      <c r="M5279" s="155"/>
      <c r="N5279" s="155"/>
      <c r="O5279" s="155"/>
      <c r="P5279" s="155"/>
      <c r="Q5279" s="155"/>
      <c r="R5279" s="155"/>
      <c r="S5279" s="155"/>
      <c r="T5279" s="155"/>
      <c r="U5279" s="155"/>
      <c r="V5279" s="155"/>
      <c r="W5279" s="155"/>
      <c r="X5279" s="155"/>
      <c r="Y5279" s="155"/>
      <c r="Z5279" s="155"/>
      <c r="AA5279" s="155"/>
      <c r="AB5279" s="155"/>
      <c r="AC5279" s="155"/>
      <c r="AD5279" s="155"/>
      <c r="AE5279" s="155"/>
      <c r="AF5279" s="155"/>
      <c r="AG5279" s="155"/>
    </row>
    <row r="5280" spans="1:33" x14ac:dyDescent="0.3">
      <c r="A5280" s="155"/>
      <c r="B5280" s="155"/>
      <c r="C5280" s="155"/>
      <c r="D5280" s="155"/>
      <c r="E5280" s="155"/>
      <c r="F5280" s="155"/>
      <c r="G5280" s="155"/>
      <c r="H5280" s="155"/>
      <c r="I5280" s="155"/>
      <c r="J5280" s="155"/>
      <c r="K5280" s="155"/>
      <c r="L5280" s="155"/>
      <c r="M5280" s="155"/>
      <c r="N5280" s="155"/>
      <c r="O5280" s="155"/>
      <c r="P5280" s="155"/>
      <c r="Q5280" s="155"/>
      <c r="R5280" s="155"/>
      <c r="S5280" s="155"/>
      <c r="T5280" s="155"/>
      <c r="U5280" s="155"/>
      <c r="V5280" s="155"/>
      <c r="W5280" s="155"/>
      <c r="X5280" s="155"/>
      <c r="Y5280" s="155"/>
      <c r="Z5280" s="155"/>
      <c r="AA5280" s="155"/>
      <c r="AB5280" s="155"/>
      <c r="AC5280" s="155"/>
      <c r="AD5280" s="155"/>
      <c r="AE5280" s="155"/>
      <c r="AF5280" s="155"/>
      <c r="AG5280" s="155"/>
    </row>
    <row r="5281" spans="1:33" x14ac:dyDescent="0.3">
      <c r="A5281" s="155"/>
      <c r="B5281" s="155"/>
      <c r="C5281" s="155"/>
      <c r="D5281" s="155"/>
      <c r="E5281" s="155"/>
      <c r="F5281" s="155"/>
      <c r="G5281" s="155"/>
      <c r="H5281" s="155"/>
      <c r="I5281" s="155"/>
      <c r="J5281" s="155"/>
      <c r="K5281" s="155"/>
      <c r="L5281" s="155"/>
      <c r="M5281" s="155"/>
      <c r="N5281" s="155"/>
      <c r="O5281" s="155"/>
      <c r="P5281" s="155"/>
      <c r="Q5281" s="155"/>
      <c r="R5281" s="155"/>
      <c r="S5281" s="155"/>
      <c r="T5281" s="155"/>
      <c r="U5281" s="155"/>
      <c r="V5281" s="155"/>
      <c r="W5281" s="155"/>
      <c r="X5281" s="155"/>
      <c r="Y5281" s="155"/>
      <c r="Z5281" s="155"/>
      <c r="AA5281" s="155"/>
      <c r="AB5281" s="155"/>
      <c r="AC5281" s="155"/>
      <c r="AD5281" s="155"/>
      <c r="AE5281" s="155"/>
      <c r="AF5281" s="155"/>
      <c r="AG5281" s="155"/>
    </row>
    <row r="5282" spans="1:33" x14ac:dyDescent="0.3">
      <c r="A5282" s="155"/>
      <c r="B5282" s="155"/>
      <c r="C5282" s="155"/>
      <c r="D5282" s="155"/>
      <c r="E5282" s="155"/>
      <c r="F5282" s="155"/>
      <c r="G5282" s="155"/>
      <c r="H5282" s="155"/>
      <c r="I5282" s="155"/>
      <c r="J5282" s="155"/>
      <c r="K5282" s="155"/>
      <c r="L5282" s="155"/>
      <c r="M5282" s="155"/>
      <c r="N5282" s="155"/>
      <c r="O5282" s="155"/>
      <c r="P5282" s="155"/>
      <c r="Q5282" s="155"/>
      <c r="R5282" s="155"/>
      <c r="S5282" s="155"/>
      <c r="T5282" s="155"/>
      <c r="U5282" s="155"/>
      <c r="V5282" s="155"/>
      <c r="W5282" s="155"/>
      <c r="X5282" s="155"/>
      <c r="Y5282" s="155"/>
      <c r="Z5282" s="155"/>
      <c r="AA5282" s="155"/>
      <c r="AB5282" s="155"/>
      <c r="AC5282" s="155"/>
      <c r="AD5282" s="155"/>
      <c r="AE5282" s="155"/>
      <c r="AF5282" s="155"/>
      <c r="AG5282" s="155"/>
    </row>
    <row r="5283" spans="1:33" x14ac:dyDescent="0.3">
      <c r="A5283" s="155"/>
      <c r="B5283" s="155"/>
      <c r="C5283" s="155"/>
      <c r="D5283" s="155"/>
      <c r="E5283" s="155"/>
      <c r="F5283" s="155"/>
      <c r="G5283" s="155"/>
      <c r="H5283" s="155"/>
      <c r="I5283" s="155"/>
      <c r="J5283" s="155"/>
      <c r="K5283" s="155"/>
      <c r="L5283" s="155"/>
      <c r="M5283" s="155"/>
      <c r="N5283" s="155"/>
      <c r="O5283" s="155"/>
      <c r="P5283" s="155"/>
      <c r="Q5283" s="155"/>
      <c r="R5283" s="155"/>
      <c r="S5283" s="155"/>
      <c r="T5283" s="155"/>
      <c r="U5283" s="155"/>
      <c r="V5283" s="155"/>
      <c r="W5283" s="155"/>
      <c r="X5283" s="155"/>
      <c r="Y5283" s="155"/>
      <c r="Z5283" s="155"/>
      <c r="AA5283" s="155"/>
      <c r="AB5283" s="155"/>
      <c r="AC5283" s="155"/>
      <c r="AD5283" s="155"/>
      <c r="AE5283" s="155"/>
      <c r="AF5283" s="155"/>
      <c r="AG5283" s="155"/>
    </row>
    <row r="5284" spans="1:33" x14ac:dyDescent="0.3">
      <c r="A5284" s="155"/>
      <c r="B5284" s="155"/>
      <c r="C5284" s="155"/>
      <c r="D5284" s="155"/>
      <c r="E5284" s="155"/>
      <c r="F5284" s="155"/>
      <c r="G5284" s="155"/>
      <c r="H5284" s="155"/>
      <c r="I5284" s="155"/>
      <c r="J5284" s="155"/>
      <c r="K5284" s="155"/>
      <c r="L5284" s="155"/>
      <c r="M5284" s="155"/>
      <c r="N5284" s="155"/>
      <c r="O5284" s="155"/>
      <c r="P5284" s="155"/>
      <c r="Q5284" s="155"/>
      <c r="R5284" s="155"/>
      <c r="S5284" s="155"/>
      <c r="T5284" s="155"/>
      <c r="U5284" s="155"/>
      <c r="V5284" s="155"/>
      <c r="W5284" s="155"/>
      <c r="X5284" s="155"/>
      <c r="Y5284" s="155"/>
      <c r="Z5284" s="155"/>
      <c r="AA5284" s="155"/>
      <c r="AB5284" s="155"/>
      <c r="AC5284" s="155"/>
      <c r="AD5284" s="155"/>
      <c r="AE5284" s="155"/>
      <c r="AF5284" s="155"/>
      <c r="AG5284" s="155"/>
    </row>
    <row r="5285" spans="1:33" x14ac:dyDescent="0.3">
      <c r="A5285" s="155"/>
      <c r="B5285" s="155"/>
      <c r="C5285" s="155"/>
      <c r="D5285" s="155"/>
      <c r="E5285" s="155"/>
      <c r="F5285" s="155"/>
      <c r="G5285" s="155"/>
      <c r="H5285" s="155"/>
      <c r="I5285" s="155"/>
      <c r="J5285" s="155"/>
      <c r="K5285" s="155"/>
      <c r="L5285" s="155"/>
      <c r="M5285" s="155"/>
      <c r="N5285" s="155"/>
      <c r="O5285" s="155"/>
      <c r="P5285" s="155"/>
      <c r="Q5285" s="155"/>
      <c r="R5285" s="155"/>
      <c r="S5285" s="155"/>
      <c r="T5285" s="155"/>
      <c r="U5285" s="155"/>
      <c r="V5285" s="155"/>
      <c r="W5285" s="155"/>
      <c r="X5285" s="155"/>
      <c r="Y5285" s="155"/>
      <c r="Z5285" s="155"/>
      <c r="AA5285" s="155"/>
      <c r="AB5285" s="155"/>
      <c r="AC5285" s="155"/>
      <c r="AD5285" s="155"/>
      <c r="AE5285" s="155"/>
      <c r="AF5285" s="155"/>
      <c r="AG5285" s="155"/>
    </row>
    <row r="5286" spans="1:33" x14ac:dyDescent="0.3">
      <c r="A5286" s="155"/>
      <c r="B5286" s="155"/>
      <c r="C5286" s="155"/>
      <c r="D5286" s="155"/>
      <c r="E5286" s="155"/>
      <c r="F5286" s="155"/>
      <c r="G5286" s="155"/>
      <c r="H5286" s="155"/>
      <c r="I5286" s="155"/>
      <c r="J5286" s="155"/>
      <c r="K5286" s="155"/>
      <c r="L5286" s="155"/>
      <c r="M5286" s="155"/>
      <c r="N5286" s="155"/>
      <c r="O5286" s="155"/>
      <c r="P5286" s="155"/>
      <c r="Q5286" s="155"/>
      <c r="R5286" s="155"/>
      <c r="S5286" s="155"/>
      <c r="T5286" s="155"/>
      <c r="U5286" s="155"/>
      <c r="V5286" s="155"/>
      <c r="W5286" s="155"/>
      <c r="X5286" s="155"/>
      <c r="Y5286" s="155"/>
      <c r="Z5286" s="155"/>
      <c r="AA5286" s="155"/>
      <c r="AB5286" s="155"/>
      <c r="AC5286" s="155"/>
      <c r="AD5286" s="155"/>
      <c r="AE5286" s="155"/>
      <c r="AF5286" s="155"/>
      <c r="AG5286" s="155"/>
    </row>
    <row r="5287" spans="1:33" x14ac:dyDescent="0.3">
      <c r="A5287" s="155"/>
      <c r="B5287" s="155"/>
      <c r="C5287" s="155"/>
      <c r="D5287" s="155"/>
      <c r="E5287" s="155"/>
      <c r="F5287" s="155"/>
      <c r="G5287" s="155"/>
      <c r="H5287" s="155"/>
      <c r="I5287" s="155"/>
      <c r="J5287" s="155"/>
      <c r="K5287" s="155"/>
      <c r="L5287" s="155"/>
      <c r="M5287" s="155"/>
      <c r="N5287" s="155"/>
      <c r="O5287" s="155"/>
      <c r="P5287" s="155"/>
      <c r="Q5287" s="155"/>
      <c r="R5287" s="155"/>
      <c r="S5287" s="155"/>
      <c r="T5287" s="155"/>
      <c r="U5287" s="155"/>
      <c r="V5287" s="155"/>
      <c r="W5287" s="155"/>
      <c r="X5287" s="155"/>
      <c r="Y5287" s="155"/>
      <c r="Z5287" s="155"/>
      <c r="AA5287" s="155"/>
      <c r="AB5287" s="155"/>
      <c r="AC5287" s="155"/>
      <c r="AD5287" s="155"/>
      <c r="AE5287" s="155"/>
      <c r="AF5287" s="155"/>
      <c r="AG5287" s="155"/>
    </row>
    <row r="5288" spans="1:33" x14ac:dyDescent="0.3">
      <c r="A5288" s="155"/>
      <c r="B5288" s="155"/>
      <c r="C5288" s="155"/>
      <c r="D5288" s="155"/>
      <c r="E5288" s="155"/>
      <c r="F5288" s="155"/>
      <c r="G5288" s="155"/>
      <c r="H5288" s="155"/>
      <c r="I5288" s="155"/>
      <c r="J5288" s="155"/>
      <c r="K5288" s="155"/>
      <c r="L5288" s="155"/>
      <c r="M5288" s="155"/>
      <c r="N5288" s="155"/>
      <c r="O5288" s="155"/>
      <c r="P5288" s="155"/>
      <c r="Q5288" s="155"/>
      <c r="R5288" s="155"/>
      <c r="S5288" s="155"/>
      <c r="T5288" s="155"/>
      <c r="U5288" s="155"/>
      <c r="V5288" s="155"/>
      <c r="W5288" s="155"/>
      <c r="X5288" s="155"/>
      <c r="Y5288" s="155"/>
      <c r="Z5288" s="155"/>
      <c r="AA5288" s="155"/>
      <c r="AB5288" s="155"/>
      <c r="AC5288" s="155"/>
      <c r="AD5288" s="155"/>
      <c r="AE5288" s="155"/>
      <c r="AF5288" s="155"/>
      <c r="AG5288" s="155"/>
    </row>
    <row r="5289" spans="1:33" x14ac:dyDescent="0.3">
      <c r="A5289" s="155"/>
      <c r="B5289" s="155"/>
      <c r="C5289" s="155"/>
      <c r="D5289" s="155"/>
      <c r="E5289" s="155"/>
      <c r="F5289" s="155"/>
      <c r="G5289" s="155"/>
      <c r="H5289" s="155"/>
      <c r="I5289" s="155"/>
      <c r="J5289" s="155"/>
      <c r="K5289" s="155"/>
      <c r="L5289" s="155"/>
      <c r="M5289" s="155"/>
      <c r="N5289" s="155"/>
      <c r="O5289" s="155"/>
      <c r="P5289" s="155"/>
      <c r="Q5289" s="155"/>
      <c r="R5289" s="155"/>
      <c r="S5289" s="155"/>
      <c r="T5289" s="155"/>
      <c r="U5289" s="155"/>
      <c r="V5289" s="155"/>
      <c r="W5289" s="155"/>
      <c r="X5289" s="155"/>
      <c r="Y5289" s="155"/>
      <c r="Z5289" s="155"/>
      <c r="AA5289" s="155"/>
      <c r="AB5289" s="155"/>
      <c r="AC5289" s="155"/>
      <c r="AD5289" s="155"/>
      <c r="AE5289" s="155"/>
      <c r="AF5289" s="155"/>
      <c r="AG5289" s="155"/>
    </row>
    <row r="5290" spans="1:33" x14ac:dyDescent="0.3">
      <c r="A5290" s="155"/>
      <c r="B5290" s="155"/>
      <c r="C5290" s="155"/>
      <c r="D5290" s="155"/>
      <c r="E5290" s="155"/>
      <c r="F5290" s="155"/>
      <c r="G5290" s="155"/>
      <c r="H5290" s="155"/>
      <c r="I5290" s="155"/>
      <c r="J5290" s="155"/>
      <c r="K5290" s="155"/>
      <c r="L5290" s="155"/>
      <c r="M5290" s="155"/>
      <c r="N5290" s="155"/>
      <c r="O5290" s="155"/>
      <c r="P5290" s="155"/>
      <c r="Q5290" s="155"/>
      <c r="R5290" s="155"/>
      <c r="S5290" s="155"/>
      <c r="T5290" s="155"/>
      <c r="U5290" s="155"/>
      <c r="V5290" s="155"/>
      <c r="W5290" s="155"/>
      <c r="X5290" s="155"/>
      <c r="Y5290" s="155"/>
      <c r="Z5290" s="155"/>
      <c r="AA5290" s="155"/>
      <c r="AB5290" s="155"/>
      <c r="AC5290" s="155"/>
      <c r="AD5290" s="155"/>
      <c r="AE5290" s="155"/>
      <c r="AF5290" s="155"/>
      <c r="AG5290" s="155"/>
    </row>
    <row r="5291" spans="1:33" x14ac:dyDescent="0.3">
      <c r="A5291" s="155"/>
      <c r="B5291" s="155"/>
      <c r="C5291" s="155"/>
      <c r="D5291" s="155"/>
      <c r="E5291" s="155"/>
      <c r="F5291" s="155"/>
      <c r="G5291" s="155"/>
      <c r="H5291" s="155"/>
      <c r="I5291" s="155"/>
      <c r="J5291" s="155"/>
      <c r="K5291" s="155"/>
      <c r="L5291" s="155"/>
      <c r="M5291" s="155"/>
      <c r="N5291" s="155"/>
      <c r="O5291" s="155"/>
      <c r="P5291" s="155"/>
      <c r="Q5291" s="155"/>
      <c r="R5291" s="155"/>
      <c r="S5291" s="155"/>
      <c r="T5291" s="155"/>
      <c r="U5291" s="155"/>
      <c r="V5291" s="155"/>
      <c r="W5291" s="155"/>
      <c r="X5291" s="155"/>
      <c r="Y5291" s="155"/>
      <c r="Z5291" s="155"/>
      <c r="AA5291" s="155"/>
      <c r="AB5291" s="155"/>
      <c r="AC5291" s="155"/>
      <c r="AD5291" s="155"/>
      <c r="AE5291" s="155"/>
      <c r="AF5291" s="155"/>
      <c r="AG5291" s="155"/>
    </row>
    <row r="5292" spans="1:33" x14ac:dyDescent="0.3">
      <c r="A5292" s="155"/>
      <c r="B5292" s="155"/>
      <c r="C5292" s="155"/>
      <c r="D5292" s="155"/>
      <c r="E5292" s="155"/>
      <c r="F5292" s="155"/>
      <c r="G5292" s="155"/>
      <c r="H5292" s="155"/>
      <c r="I5292" s="155"/>
      <c r="J5292" s="155"/>
      <c r="K5292" s="155"/>
      <c r="L5292" s="155"/>
      <c r="M5292" s="155"/>
      <c r="N5292" s="155"/>
      <c r="O5292" s="155"/>
      <c r="P5292" s="155"/>
      <c r="Q5292" s="155"/>
      <c r="R5292" s="155"/>
      <c r="S5292" s="155"/>
      <c r="T5292" s="155"/>
      <c r="U5292" s="155"/>
      <c r="V5292" s="155"/>
      <c r="W5292" s="155"/>
      <c r="X5292" s="155"/>
      <c r="Y5292" s="155"/>
      <c r="Z5292" s="155"/>
      <c r="AA5292" s="155"/>
      <c r="AB5292" s="155"/>
      <c r="AC5292" s="155"/>
      <c r="AD5292" s="155"/>
      <c r="AE5292" s="155"/>
      <c r="AF5292" s="155"/>
      <c r="AG5292" s="155"/>
    </row>
    <row r="5293" spans="1:33" x14ac:dyDescent="0.3">
      <c r="A5293" s="155"/>
      <c r="B5293" s="155"/>
      <c r="C5293" s="155"/>
      <c r="D5293" s="155"/>
      <c r="E5293" s="155"/>
      <c r="F5293" s="155"/>
      <c r="G5293" s="155"/>
      <c r="H5293" s="155"/>
      <c r="I5293" s="155"/>
      <c r="J5293" s="155"/>
      <c r="K5293" s="155"/>
      <c r="L5293" s="155"/>
      <c r="M5293" s="155"/>
      <c r="N5293" s="155"/>
      <c r="O5293" s="155"/>
      <c r="P5293" s="155"/>
      <c r="Q5293" s="155"/>
      <c r="R5293" s="155"/>
      <c r="S5293" s="155"/>
      <c r="T5293" s="155"/>
      <c r="U5293" s="155"/>
      <c r="V5293" s="155"/>
      <c r="W5293" s="155"/>
      <c r="X5293" s="155"/>
      <c r="Y5293" s="155"/>
      <c r="Z5293" s="155"/>
      <c r="AA5293" s="155"/>
      <c r="AB5293" s="155"/>
      <c r="AC5293" s="155"/>
      <c r="AD5293" s="155"/>
      <c r="AE5293" s="155"/>
      <c r="AF5293" s="155"/>
      <c r="AG5293" s="155"/>
    </row>
    <row r="5294" spans="1:33" x14ac:dyDescent="0.3">
      <c r="A5294" s="155"/>
      <c r="B5294" s="155"/>
      <c r="C5294" s="155"/>
      <c r="D5294" s="155"/>
      <c r="E5294" s="155"/>
      <c r="F5294" s="155"/>
      <c r="G5294" s="155"/>
      <c r="H5294" s="155"/>
      <c r="I5294" s="155"/>
      <c r="J5294" s="155"/>
      <c r="K5294" s="155"/>
      <c r="L5294" s="155"/>
      <c r="M5294" s="155"/>
      <c r="N5294" s="155"/>
      <c r="O5294" s="155"/>
      <c r="P5294" s="155"/>
      <c r="Q5294" s="155"/>
      <c r="R5294" s="155"/>
      <c r="S5294" s="155"/>
      <c r="T5294" s="155"/>
      <c r="U5294" s="155"/>
      <c r="V5294" s="155"/>
      <c r="W5294" s="155"/>
      <c r="X5294" s="155"/>
      <c r="Y5294" s="155"/>
      <c r="Z5294" s="155"/>
      <c r="AA5294" s="155"/>
      <c r="AB5294" s="155"/>
      <c r="AC5294" s="155"/>
      <c r="AD5294" s="155"/>
      <c r="AE5294" s="155"/>
      <c r="AF5294" s="155"/>
      <c r="AG5294" s="155"/>
    </row>
    <row r="5295" spans="1:33" x14ac:dyDescent="0.3">
      <c r="A5295" s="155"/>
      <c r="B5295" s="155"/>
      <c r="C5295" s="155"/>
      <c r="D5295" s="155"/>
      <c r="E5295" s="155"/>
      <c r="F5295" s="155"/>
      <c r="G5295" s="155"/>
      <c r="H5295" s="155"/>
      <c r="I5295" s="155"/>
      <c r="J5295" s="155"/>
      <c r="K5295" s="155"/>
      <c r="L5295" s="155"/>
      <c r="M5295" s="155"/>
      <c r="N5295" s="155"/>
      <c r="O5295" s="155"/>
      <c r="P5295" s="155"/>
      <c r="Q5295" s="155"/>
      <c r="R5295" s="155"/>
      <c r="S5295" s="155"/>
      <c r="T5295" s="155"/>
      <c r="U5295" s="155"/>
      <c r="V5295" s="155"/>
      <c r="W5295" s="155"/>
      <c r="X5295" s="155"/>
      <c r="Y5295" s="155"/>
      <c r="Z5295" s="155"/>
      <c r="AA5295" s="155"/>
      <c r="AB5295" s="155"/>
      <c r="AC5295" s="155"/>
      <c r="AD5295" s="155"/>
      <c r="AE5295" s="155"/>
      <c r="AF5295" s="155"/>
      <c r="AG5295" s="155"/>
    </row>
    <row r="5296" spans="1:33" x14ac:dyDescent="0.3">
      <c r="A5296" s="155"/>
      <c r="B5296" s="155"/>
      <c r="C5296" s="155"/>
      <c r="D5296" s="155"/>
      <c r="E5296" s="155"/>
      <c r="F5296" s="155"/>
      <c r="G5296" s="155"/>
      <c r="H5296" s="155"/>
      <c r="I5296" s="155"/>
      <c r="J5296" s="155"/>
      <c r="K5296" s="155"/>
      <c r="L5296" s="155"/>
      <c r="M5296" s="155"/>
      <c r="N5296" s="155"/>
      <c r="O5296" s="155"/>
      <c r="P5296" s="155"/>
      <c r="Q5296" s="155"/>
      <c r="R5296" s="155"/>
      <c r="S5296" s="155"/>
      <c r="T5296" s="155"/>
      <c r="U5296" s="155"/>
      <c r="V5296" s="155"/>
      <c r="W5296" s="155"/>
      <c r="X5296" s="155"/>
      <c r="Y5296" s="155"/>
      <c r="Z5296" s="155"/>
      <c r="AA5296" s="155"/>
      <c r="AB5296" s="155"/>
      <c r="AC5296" s="155"/>
      <c r="AD5296" s="155"/>
      <c r="AE5296" s="155"/>
      <c r="AF5296" s="155"/>
      <c r="AG5296" s="155"/>
    </row>
    <row r="5297" spans="1:33" x14ac:dyDescent="0.3">
      <c r="A5297" s="155"/>
      <c r="B5297" s="155"/>
      <c r="C5297" s="155"/>
      <c r="D5297" s="155"/>
      <c r="E5297" s="155"/>
      <c r="F5297" s="155"/>
      <c r="G5297" s="155"/>
      <c r="H5297" s="155"/>
      <c r="I5297" s="155"/>
      <c r="J5297" s="155"/>
      <c r="K5297" s="155"/>
      <c r="L5297" s="155"/>
      <c r="M5297" s="155"/>
      <c r="N5297" s="155"/>
      <c r="O5297" s="155"/>
      <c r="P5297" s="155"/>
      <c r="Q5297" s="155"/>
      <c r="R5297" s="155"/>
      <c r="S5297" s="155"/>
      <c r="T5297" s="155"/>
      <c r="U5297" s="155"/>
      <c r="V5297" s="155"/>
      <c r="W5297" s="155"/>
      <c r="X5297" s="155"/>
      <c r="Y5297" s="155"/>
      <c r="Z5297" s="155"/>
      <c r="AA5297" s="155"/>
      <c r="AB5297" s="155"/>
      <c r="AC5297" s="155"/>
      <c r="AD5297" s="155"/>
      <c r="AE5297" s="155"/>
      <c r="AF5297" s="155"/>
      <c r="AG5297" s="155"/>
    </row>
    <row r="5298" spans="1:33" x14ac:dyDescent="0.3">
      <c r="A5298" s="155"/>
      <c r="B5298" s="155"/>
      <c r="C5298" s="155"/>
      <c r="D5298" s="155"/>
      <c r="E5298" s="155"/>
      <c r="F5298" s="155"/>
      <c r="G5298" s="155"/>
      <c r="H5298" s="155"/>
      <c r="I5298" s="155"/>
      <c r="J5298" s="155"/>
      <c r="K5298" s="155"/>
      <c r="L5298" s="155"/>
      <c r="M5298" s="155"/>
      <c r="N5298" s="155"/>
      <c r="O5298" s="155"/>
      <c r="P5298" s="155"/>
      <c r="Q5298" s="155"/>
      <c r="R5298" s="155"/>
      <c r="S5298" s="155"/>
      <c r="T5298" s="155"/>
      <c r="U5298" s="155"/>
      <c r="V5298" s="155"/>
      <c r="W5298" s="155"/>
      <c r="X5298" s="155"/>
      <c r="Y5298" s="155"/>
      <c r="Z5298" s="155"/>
      <c r="AA5298" s="155"/>
      <c r="AB5298" s="155"/>
      <c r="AC5298" s="155"/>
      <c r="AD5298" s="155"/>
      <c r="AE5298" s="155"/>
      <c r="AF5298" s="155"/>
      <c r="AG5298" s="155"/>
    </row>
    <row r="5299" spans="1:33" x14ac:dyDescent="0.3">
      <c r="A5299" s="155"/>
      <c r="B5299" s="155"/>
      <c r="C5299" s="155"/>
      <c r="D5299" s="155"/>
      <c r="E5299" s="155"/>
      <c r="F5299" s="155"/>
      <c r="G5299" s="155"/>
      <c r="H5299" s="155"/>
      <c r="I5299" s="155"/>
      <c r="J5299" s="155"/>
      <c r="K5299" s="155"/>
      <c r="L5299" s="155"/>
      <c r="M5299" s="155"/>
      <c r="N5299" s="155"/>
      <c r="O5299" s="155"/>
      <c r="P5299" s="155"/>
      <c r="Q5299" s="155"/>
      <c r="R5299" s="155"/>
      <c r="S5299" s="155"/>
      <c r="T5299" s="155"/>
      <c r="U5299" s="155"/>
      <c r="V5299" s="155"/>
      <c r="W5299" s="155"/>
      <c r="X5299" s="155"/>
      <c r="Y5299" s="155"/>
      <c r="Z5299" s="155"/>
      <c r="AA5299" s="155"/>
      <c r="AB5299" s="155"/>
      <c r="AC5299" s="155"/>
      <c r="AD5299" s="155"/>
      <c r="AE5299" s="155"/>
      <c r="AF5299" s="155"/>
      <c r="AG5299" s="155"/>
    </row>
    <row r="5300" spans="1:33" x14ac:dyDescent="0.3">
      <c r="A5300" s="155"/>
      <c r="B5300" s="155"/>
      <c r="C5300" s="155"/>
      <c r="D5300" s="155"/>
      <c r="E5300" s="155"/>
      <c r="F5300" s="155"/>
      <c r="G5300" s="155"/>
      <c r="H5300" s="155"/>
      <c r="I5300" s="155"/>
      <c r="J5300" s="155"/>
      <c r="K5300" s="155"/>
      <c r="L5300" s="155"/>
      <c r="M5300" s="155"/>
      <c r="N5300" s="155"/>
      <c r="O5300" s="155"/>
      <c r="P5300" s="155"/>
      <c r="Q5300" s="155"/>
      <c r="R5300" s="155"/>
      <c r="S5300" s="155"/>
      <c r="T5300" s="155"/>
      <c r="U5300" s="155"/>
      <c r="V5300" s="155"/>
      <c r="W5300" s="155"/>
      <c r="X5300" s="155"/>
      <c r="Y5300" s="155"/>
      <c r="Z5300" s="155"/>
      <c r="AA5300" s="155"/>
      <c r="AB5300" s="155"/>
      <c r="AC5300" s="155"/>
      <c r="AD5300" s="155"/>
      <c r="AE5300" s="155"/>
      <c r="AF5300" s="155"/>
      <c r="AG5300" s="155"/>
    </row>
    <row r="5301" spans="1:33" x14ac:dyDescent="0.3">
      <c r="A5301" s="155"/>
      <c r="B5301" s="155"/>
      <c r="C5301" s="155"/>
      <c r="D5301" s="155"/>
      <c r="E5301" s="155"/>
      <c r="F5301" s="155"/>
      <c r="G5301" s="155"/>
      <c r="H5301" s="155"/>
      <c r="I5301" s="155"/>
      <c r="J5301" s="155"/>
      <c r="K5301" s="155"/>
      <c r="L5301" s="155"/>
      <c r="M5301" s="155"/>
      <c r="N5301" s="155"/>
      <c r="O5301" s="155"/>
      <c r="P5301" s="155"/>
      <c r="Q5301" s="155"/>
      <c r="R5301" s="155"/>
      <c r="S5301" s="155"/>
      <c r="T5301" s="155"/>
      <c r="U5301" s="155"/>
      <c r="V5301" s="155"/>
      <c r="W5301" s="155"/>
      <c r="X5301" s="155"/>
      <c r="Y5301" s="155"/>
      <c r="Z5301" s="155"/>
      <c r="AA5301" s="155"/>
      <c r="AB5301" s="155"/>
      <c r="AC5301" s="155"/>
      <c r="AD5301" s="155"/>
      <c r="AE5301" s="155"/>
      <c r="AF5301" s="155"/>
      <c r="AG5301" s="155"/>
    </row>
    <row r="5302" spans="1:33" x14ac:dyDescent="0.3">
      <c r="A5302" s="155"/>
      <c r="B5302" s="155"/>
      <c r="C5302" s="155"/>
      <c r="D5302" s="155"/>
      <c r="E5302" s="155"/>
      <c r="F5302" s="155"/>
      <c r="G5302" s="155"/>
      <c r="H5302" s="155"/>
      <c r="I5302" s="155"/>
      <c r="J5302" s="155"/>
      <c r="K5302" s="155"/>
      <c r="L5302" s="155"/>
      <c r="M5302" s="155"/>
      <c r="N5302" s="155"/>
      <c r="O5302" s="155"/>
      <c r="P5302" s="155"/>
      <c r="Q5302" s="155"/>
      <c r="R5302" s="155"/>
      <c r="S5302" s="155"/>
      <c r="T5302" s="155"/>
      <c r="U5302" s="155"/>
      <c r="V5302" s="155"/>
      <c r="W5302" s="155"/>
      <c r="X5302" s="155"/>
      <c r="Y5302" s="155"/>
      <c r="Z5302" s="155"/>
      <c r="AA5302" s="155"/>
      <c r="AB5302" s="155"/>
      <c r="AC5302" s="155"/>
      <c r="AD5302" s="155"/>
      <c r="AE5302" s="155"/>
      <c r="AF5302" s="155"/>
      <c r="AG5302" s="155"/>
    </row>
    <row r="5303" spans="1:33" x14ac:dyDescent="0.3">
      <c r="A5303" s="155"/>
      <c r="B5303" s="155"/>
      <c r="C5303" s="155"/>
      <c r="D5303" s="155"/>
      <c r="E5303" s="155"/>
      <c r="F5303" s="155"/>
      <c r="G5303" s="155"/>
      <c r="H5303" s="155"/>
      <c r="I5303" s="155"/>
      <c r="J5303" s="155"/>
      <c r="K5303" s="155"/>
      <c r="L5303" s="155"/>
      <c r="M5303" s="155"/>
      <c r="N5303" s="155"/>
      <c r="O5303" s="155"/>
      <c r="P5303" s="155"/>
      <c r="Q5303" s="155"/>
      <c r="R5303" s="155"/>
      <c r="S5303" s="155"/>
      <c r="T5303" s="155"/>
      <c r="U5303" s="155"/>
      <c r="V5303" s="155"/>
      <c r="W5303" s="155"/>
      <c r="X5303" s="155"/>
      <c r="Y5303" s="155"/>
      <c r="Z5303" s="155"/>
      <c r="AA5303" s="155"/>
      <c r="AB5303" s="155"/>
      <c r="AC5303" s="155"/>
      <c r="AD5303" s="155"/>
      <c r="AE5303" s="155"/>
      <c r="AF5303" s="155"/>
      <c r="AG5303" s="155"/>
    </row>
    <row r="5304" spans="1:33" x14ac:dyDescent="0.3">
      <c r="A5304" s="155"/>
      <c r="B5304" s="155"/>
      <c r="C5304" s="155"/>
      <c r="D5304" s="155"/>
      <c r="E5304" s="155"/>
      <c r="F5304" s="155"/>
      <c r="G5304" s="155"/>
      <c r="H5304" s="155"/>
      <c r="I5304" s="155"/>
      <c r="J5304" s="155"/>
      <c r="K5304" s="155"/>
      <c r="L5304" s="155"/>
      <c r="M5304" s="155"/>
      <c r="N5304" s="155"/>
      <c r="O5304" s="155"/>
      <c r="P5304" s="155"/>
      <c r="Q5304" s="155"/>
      <c r="R5304" s="155"/>
      <c r="S5304" s="155"/>
      <c r="T5304" s="155"/>
      <c r="U5304" s="155"/>
      <c r="V5304" s="155"/>
      <c r="W5304" s="155"/>
      <c r="X5304" s="155"/>
      <c r="Y5304" s="155"/>
      <c r="Z5304" s="155"/>
      <c r="AA5304" s="155"/>
      <c r="AB5304" s="155"/>
      <c r="AC5304" s="155"/>
      <c r="AD5304" s="155"/>
      <c r="AE5304" s="155"/>
      <c r="AF5304" s="155"/>
      <c r="AG5304" s="155"/>
    </row>
    <row r="5305" spans="1:33" x14ac:dyDescent="0.3">
      <c r="A5305" s="155"/>
      <c r="B5305" s="155"/>
      <c r="C5305" s="155"/>
      <c r="D5305" s="155"/>
      <c r="E5305" s="155"/>
      <c r="F5305" s="155"/>
      <c r="G5305" s="155"/>
      <c r="H5305" s="155"/>
      <c r="I5305" s="155"/>
      <c r="J5305" s="155"/>
      <c r="K5305" s="155"/>
      <c r="L5305" s="155"/>
      <c r="M5305" s="155"/>
      <c r="N5305" s="155"/>
      <c r="O5305" s="155"/>
      <c r="P5305" s="155"/>
      <c r="Q5305" s="155"/>
      <c r="R5305" s="155"/>
      <c r="S5305" s="155"/>
      <c r="T5305" s="155"/>
      <c r="U5305" s="155"/>
      <c r="V5305" s="155"/>
      <c r="W5305" s="155"/>
      <c r="X5305" s="155"/>
      <c r="Y5305" s="155"/>
      <c r="Z5305" s="155"/>
      <c r="AA5305" s="155"/>
      <c r="AB5305" s="155"/>
      <c r="AC5305" s="155"/>
      <c r="AD5305" s="155"/>
      <c r="AE5305" s="155"/>
      <c r="AF5305" s="155"/>
      <c r="AG5305" s="155"/>
    </row>
    <row r="5306" spans="1:33" x14ac:dyDescent="0.3">
      <c r="A5306" s="155"/>
      <c r="B5306" s="155"/>
      <c r="C5306" s="155"/>
      <c r="D5306" s="155"/>
      <c r="E5306" s="155"/>
      <c r="F5306" s="155"/>
      <c r="G5306" s="155"/>
      <c r="H5306" s="155"/>
      <c r="I5306" s="155"/>
      <c r="J5306" s="155"/>
      <c r="K5306" s="155"/>
      <c r="L5306" s="155"/>
      <c r="M5306" s="155"/>
      <c r="N5306" s="155"/>
      <c r="O5306" s="155"/>
      <c r="P5306" s="155"/>
      <c r="Q5306" s="155"/>
      <c r="R5306" s="155"/>
      <c r="S5306" s="155"/>
      <c r="T5306" s="155"/>
      <c r="U5306" s="155"/>
      <c r="V5306" s="155"/>
      <c r="W5306" s="155"/>
      <c r="X5306" s="155"/>
      <c r="Y5306" s="155"/>
      <c r="Z5306" s="155"/>
      <c r="AA5306" s="155"/>
      <c r="AB5306" s="155"/>
      <c r="AC5306" s="155"/>
      <c r="AD5306" s="155"/>
      <c r="AE5306" s="155"/>
      <c r="AF5306" s="155"/>
      <c r="AG5306" s="155"/>
    </row>
    <row r="5307" spans="1:33" x14ac:dyDescent="0.3">
      <c r="A5307" s="155"/>
      <c r="B5307" s="155"/>
      <c r="C5307" s="155"/>
      <c r="D5307" s="155"/>
      <c r="E5307" s="155"/>
      <c r="F5307" s="155"/>
      <c r="G5307" s="155"/>
      <c r="H5307" s="155"/>
      <c r="I5307" s="155"/>
      <c r="J5307" s="155"/>
      <c r="K5307" s="155"/>
      <c r="L5307" s="155"/>
      <c r="M5307" s="155"/>
      <c r="N5307" s="155"/>
      <c r="O5307" s="155"/>
      <c r="P5307" s="155"/>
      <c r="Q5307" s="155"/>
      <c r="R5307" s="155"/>
      <c r="S5307" s="155"/>
      <c r="T5307" s="155"/>
      <c r="U5307" s="155"/>
      <c r="V5307" s="155"/>
      <c r="W5307" s="155"/>
      <c r="X5307" s="155"/>
      <c r="Y5307" s="155"/>
      <c r="Z5307" s="155"/>
      <c r="AA5307" s="155"/>
      <c r="AB5307" s="155"/>
      <c r="AC5307" s="155"/>
      <c r="AD5307" s="155"/>
      <c r="AE5307" s="155"/>
      <c r="AF5307" s="155"/>
      <c r="AG5307" s="155"/>
    </row>
    <row r="5308" spans="1:33" x14ac:dyDescent="0.3">
      <c r="A5308" s="155"/>
      <c r="B5308" s="155"/>
      <c r="C5308" s="155"/>
      <c r="D5308" s="155"/>
      <c r="E5308" s="155"/>
      <c r="F5308" s="155"/>
      <c r="G5308" s="155"/>
      <c r="H5308" s="155"/>
      <c r="I5308" s="155"/>
      <c r="J5308" s="155"/>
      <c r="K5308" s="155"/>
      <c r="L5308" s="155"/>
      <c r="M5308" s="155"/>
      <c r="N5308" s="155"/>
      <c r="O5308" s="155"/>
      <c r="P5308" s="155"/>
      <c r="Q5308" s="155"/>
      <c r="R5308" s="155"/>
      <c r="S5308" s="155"/>
      <c r="T5308" s="155"/>
      <c r="U5308" s="155"/>
      <c r="V5308" s="155"/>
      <c r="W5308" s="155"/>
      <c r="X5308" s="155"/>
      <c r="Y5308" s="155"/>
      <c r="Z5308" s="155"/>
      <c r="AA5308" s="155"/>
      <c r="AB5308" s="155"/>
      <c r="AC5308" s="155"/>
      <c r="AD5308" s="155"/>
      <c r="AE5308" s="155"/>
      <c r="AF5308" s="155"/>
      <c r="AG5308" s="155"/>
    </row>
    <row r="5309" spans="1:33" x14ac:dyDescent="0.3">
      <c r="A5309" s="155"/>
      <c r="B5309" s="155"/>
      <c r="C5309" s="155"/>
      <c r="D5309" s="155"/>
      <c r="E5309" s="155"/>
      <c r="F5309" s="155"/>
      <c r="G5309" s="155"/>
      <c r="H5309" s="155"/>
      <c r="I5309" s="155"/>
      <c r="J5309" s="155"/>
      <c r="K5309" s="155"/>
      <c r="L5309" s="155"/>
      <c r="M5309" s="155"/>
      <c r="N5309" s="155"/>
      <c r="O5309" s="155"/>
      <c r="P5309" s="155"/>
      <c r="Q5309" s="155"/>
      <c r="R5309" s="155"/>
      <c r="S5309" s="155"/>
      <c r="T5309" s="155"/>
      <c r="U5309" s="155"/>
      <c r="V5309" s="155"/>
      <c r="W5309" s="155"/>
      <c r="X5309" s="155"/>
      <c r="Y5309" s="155"/>
      <c r="Z5309" s="155"/>
      <c r="AA5309" s="155"/>
      <c r="AB5309" s="155"/>
      <c r="AC5309" s="155"/>
      <c r="AD5309" s="155"/>
      <c r="AE5309" s="155"/>
      <c r="AF5309" s="155"/>
      <c r="AG5309" s="155"/>
    </row>
    <row r="5310" spans="1:33" x14ac:dyDescent="0.3">
      <c r="A5310" s="155"/>
      <c r="B5310" s="155"/>
      <c r="C5310" s="155"/>
      <c r="D5310" s="155"/>
      <c r="E5310" s="155"/>
      <c r="F5310" s="155"/>
      <c r="G5310" s="155"/>
      <c r="H5310" s="155"/>
      <c r="I5310" s="155"/>
      <c r="J5310" s="155"/>
      <c r="K5310" s="155"/>
      <c r="L5310" s="155"/>
      <c r="M5310" s="155"/>
      <c r="N5310" s="155"/>
      <c r="O5310" s="155"/>
      <c r="P5310" s="155"/>
      <c r="Q5310" s="155"/>
      <c r="R5310" s="155"/>
      <c r="S5310" s="155"/>
      <c r="T5310" s="155"/>
      <c r="U5310" s="155"/>
      <c r="V5310" s="155"/>
      <c r="W5310" s="155"/>
      <c r="X5310" s="155"/>
      <c r="Y5310" s="155"/>
      <c r="Z5310" s="155"/>
      <c r="AA5310" s="155"/>
      <c r="AB5310" s="155"/>
      <c r="AC5310" s="155"/>
      <c r="AD5310" s="155"/>
      <c r="AE5310" s="155"/>
      <c r="AF5310" s="155"/>
      <c r="AG5310" s="155"/>
    </row>
    <row r="5311" spans="1:33" x14ac:dyDescent="0.3">
      <c r="A5311" s="155"/>
      <c r="B5311" s="155"/>
      <c r="C5311" s="155"/>
      <c r="D5311" s="155"/>
      <c r="E5311" s="155"/>
      <c r="F5311" s="155"/>
      <c r="G5311" s="155"/>
      <c r="H5311" s="155"/>
      <c r="I5311" s="155"/>
      <c r="J5311" s="155"/>
      <c r="K5311" s="155"/>
      <c r="L5311" s="155"/>
      <c r="M5311" s="155"/>
      <c r="N5311" s="155"/>
      <c r="O5311" s="155"/>
      <c r="P5311" s="155"/>
      <c r="Q5311" s="155"/>
      <c r="R5311" s="155"/>
      <c r="S5311" s="155"/>
      <c r="T5311" s="155"/>
      <c r="U5311" s="155"/>
      <c r="V5311" s="155"/>
      <c r="W5311" s="155"/>
      <c r="X5311" s="155"/>
      <c r="Y5311" s="155"/>
      <c r="Z5311" s="155"/>
      <c r="AA5311" s="155"/>
      <c r="AB5311" s="155"/>
      <c r="AC5311" s="155"/>
      <c r="AD5311" s="155"/>
      <c r="AE5311" s="155"/>
      <c r="AF5311" s="155"/>
      <c r="AG5311" s="155"/>
    </row>
    <row r="5312" spans="1:33" x14ac:dyDescent="0.3">
      <c r="A5312" s="155"/>
      <c r="B5312" s="155"/>
      <c r="C5312" s="155"/>
      <c r="D5312" s="155"/>
      <c r="E5312" s="155"/>
      <c r="F5312" s="155"/>
      <c r="G5312" s="155"/>
      <c r="H5312" s="155"/>
      <c r="I5312" s="155"/>
      <c r="J5312" s="155"/>
      <c r="K5312" s="155"/>
      <c r="L5312" s="155"/>
      <c r="M5312" s="155"/>
      <c r="N5312" s="155"/>
      <c r="O5312" s="155"/>
      <c r="P5312" s="155"/>
      <c r="Q5312" s="155"/>
      <c r="R5312" s="155"/>
      <c r="S5312" s="155"/>
      <c r="T5312" s="155"/>
      <c r="U5312" s="155"/>
      <c r="V5312" s="155"/>
      <c r="W5312" s="155"/>
      <c r="X5312" s="155"/>
      <c r="Y5312" s="155"/>
      <c r="Z5312" s="155"/>
      <c r="AA5312" s="155"/>
      <c r="AB5312" s="155"/>
      <c r="AC5312" s="155"/>
      <c r="AD5312" s="155"/>
      <c r="AE5312" s="155"/>
      <c r="AF5312" s="155"/>
      <c r="AG5312" s="155"/>
    </row>
    <row r="5313" spans="1:33" x14ac:dyDescent="0.3">
      <c r="A5313" s="155"/>
      <c r="B5313" s="155"/>
      <c r="C5313" s="155"/>
      <c r="D5313" s="155"/>
      <c r="E5313" s="155"/>
      <c r="F5313" s="155"/>
      <c r="G5313" s="155"/>
      <c r="H5313" s="155"/>
      <c r="I5313" s="155"/>
      <c r="J5313" s="155"/>
      <c r="K5313" s="155"/>
      <c r="L5313" s="155"/>
      <c r="M5313" s="155"/>
      <c r="N5313" s="155"/>
      <c r="O5313" s="155"/>
      <c r="P5313" s="155"/>
      <c r="Q5313" s="155"/>
      <c r="R5313" s="155"/>
      <c r="S5313" s="155"/>
      <c r="T5313" s="155"/>
      <c r="U5313" s="155"/>
      <c r="V5313" s="155"/>
      <c r="W5313" s="155"/>
      <c r="X5313" s="155"/>
      <c r="Y5313" s="155"/>
      <c r="Z5313" s="155"/>
      <c r="AA5313" s="155"/>
      <c r="AB5313" s="155"/>
      <c r="AC5313" s="155"/>
      <c r="AD5313" s="155"/>
      <c r="AE5313" s="155"/>
      <c r="AF5313" s="155"/>
      <c r="AG5313" s="155"/>
    </row>
    <row r="5314" spans="1:33" x14ac:dyDescent="0.3">
      <c r="A5314" s="155"/>
      <c r="B5314" s="155"/>
      <c r="C5314" s="155"/>
      <c r="D5314" s="155"/>
      <c r="E5314" s="155"/>
      <c r="F5314" s="155"/>
      <c r="G5314" s="155"/>
      <c r="H5314" s="155"/>
      <c r="I5314" s="155"/>
      <c r="J5314" s="155"/>
      <c r="K5314" s="155"/>
      <c r="L5314" s="155"/>
      <c r="M5314" s="155"/>
      <c r="N5314" s="155"/>
      <c r="O5314" s="155"/>
      <c r="P5314" s="155"/>
      <c r="Q5314" s="155"/>
      <c r="R5314" s="155"/>
      <c r="S5314" s="155"/>
      <c r="T5314" s="155"/>
      <c r="U5314" s="155"/>
      <c r="V5314" s="155"/>
      <c r="W5314" s="155"/>
      <c r="X5314" s="155"/>
      <c r="Y5314" s="155"/>
      <c r="Z5314" s="155"/>
      <c r="AA5314" s="155"/>
      <c r="AB5314" s="155"/>
      <c r="AC5314" s="155"/>
      <c r="AD5314" s="155"/>
      <c r="AE5314" s="155"/>
      <c r="AF5314" s="155"/>
      <c r="AG5314" s="155"/>
    </row>
    <row r="5315" spans="1:33" x14ac:dyDescent="0.3">
      <c r="A5315" s="155"/>
      <c r="B5315" s="155"/>
      <c r="C5315" s="155"/>
      <c r="D5315" s="155"/>
      <c r="E5315" s="155"/>
      <c r="F5315" s="155"/>
      <c r="G5315" s="155"/>
      <c r="H5315" s="155"/>
      <c r="I5315" s="155"/>
      <c r="J5315" s="155"/>
      <c r="K5315" s="155"/>
      <c r="L5315" s="155"/>
      <c r="M5315" s="155"/>
      <c r="N5315" s="155"/>
      <c r="O5315" s="155"/>
      <c r="P5315" s="155"/>
      <c r="Q5315" s="155"/>
      <c r="R5315" s="155"/>
      <c r="S5315" s="155"/>
      <c r="T5315" s="155"/>
      <c r="U5315" s="155"/>
      <c r="V5315" s="155"/>
      <c r="W5315" s="155"/>
      <c r="X5315" s="155"/>
      <c r="Y5315" s="155"/>
      <c r="Z5315" s="155"/>
      <c r="AA5315" s="155"/>
      <c r="AB5315" s="155"/>
      <c r="AC5315" s="155"/>
      <c r="AD5315" s="155"/>
      <c r="AE5315" s="155"/>
      <c r="AF5315" s="155"/>
      <c r="AG5315" s="155"/>
    </row>
    <row r="5316" spans="1:33" x14ac:dyDescent="0.3">
      <c r="A5316" s="155"/>
      <c r="B5316" s="155"/>
      <c r="C5316" s="155"/>
      <c r="D5316" s="155"/>
      <c r="E5316" s="155"/>
      <c r="F5316" s="155"/>
      <c r="G5316" s="155"/>
      <c r="H5316" s="155"/>
      <c r="I5316" s="155"/>
      <c r="J5316" s="155"/>
      <c r="K5316" s="155"/>
      <c r="L5316" s="155"/>
      <c r="M5316" s="155"/>
      <c r="N5316" s="155"/>
      <c r="O5316" s="155"/>
      <c r="P5316" s="155"/>
      <c r="Q5316" s="155"/>
      <c r="R5316" s="155"/>
      <c r="S5316" s="155"/>
      <c r="T5316" s="155"/>
      <c r="U5316" s="155"/>
      <c r="V5316" s="155"/>
      <c r="W5316" s="155"/>
      <c r="X5316" s="155"/>
      <c r="Y5316" s="155"/>
      <c r="Z5316" s="155"/>
      <c r="AA5316" s="155"/>
      <c r="AB5316" s="155"/>
      <c r="AC5316" s="155"/>
      <c r="AD5316" s="155"/>
      <c r="AE5316" s="155"/>
      <c r="AF5316" s="155"/>
      <c r="AG5316" s="155"/>
    </row>
    <row r="5317" spans="1:33" x14ac:dyDescent="0.3">
      <c r="A5317" s="155"/>
      <c r="B5317" s="155"/>
      <c r="C5317" s="155"/>
      <c r="D5317" s="155"/>
      <c r="E5317" s="155"/>
      <c r="F5317" s="155"/>
      <c r="G5317" s="155"/>
      <c r="H5317" s="155"/>
      <c r="I5317" s="155"/>
      <c r="J5317" s="155"/>
      <c r="K5317" s="155"/>
      <c r="L5317" s="155"/>
      <c r="M5317" s="155"/>
      <c r="N5317" s="155"/>
      <c r="O5317" s="155"/>
      <c r="P5317" s="155"/>
      <c r="Q5317" s="155"/>
      <c r="R5317" s="155"/>
      <c r="S5317" s="155"/>
      <c r="T5317" s="155"/>
      <c r="U5317" s="155"/>
      <c r="V5317" s="155"/>
      <c r="W5317" s="155"/>
      <c r="X5317" s="155"/>
      <c r="Y5317" s="155"/>
      <c r="Z5317" s="155"/>
      <c r="AA5317" s="155"/>
      <c r="AB5317" s="155"/>
      <c r="AC5317" s="155"/>
      <c r="AD5317" s="155"/>
      <c r="AE5317" s="155"/>
      <c r="AF5317" s="155"/>
      <c r="AG5317" s="155"/>
    </row>
    <row r="5318" spans="1:33" x14ac:dyDescent="0.3">
      <c r="A5318" s="155"/>
      <c r="B5318" s="155"/>
      <c r="C5318" s="155"/>
      <c r="D5318" s="155"/>
      <c r="E5318" s="155"/>
      <c r="F5318" s="155"/>
      <c r="G5318" s="155"/>
      <c r="H5318" s="155"/>
      <c r="I5318" s="155"/>
      <c r="J5318" s="155"/>
      <c r="K5318" s="155"/>
      <c r="L5318" s="155"/>
      <c r="M5318" s="155"/>
      <c r="N5318" s="155"/>
      <c r="O5318" s="155"/>
      <c r="P5318" s="155"/>
      <c r="Q5318" s="155"/>
      <c r="R5318" s="155"/>
      <c r="S5318" s="155"/>
      <c r="T5318" s="155"/>
      <c r="U5318" s="155"/>
      <c r="V5318" s="155"/>
      <c r="W5318" s="155"/>
      <c r="X5318" s="155"/>
      <c r="Y5318" s="155"/>
      <c r="Z5318" s="155"/>
      <c r="AA5318" s="155"/>
      <c r="AB5318" s="155"/>
      <c r="AC5318" s="155"/>
      <c r="AD5318" s="155"/>
      <c r="AE5318" s="155"/>
      <c r="AF5318" s="155"/>
      <c r="AG5318" s="155"/>
    </row>
    <row r="5319" spans="1:33" x14ac:dyDescent="0.3">
      <c r="A5319" s="155"/>
      <c r="B5319" s="155"/>
      <c r="C5319" s="155"/>
      <c r="D5319" s="155"/>
      <c r="E5319" s="155"/>
      <c r="F5319" s="155"/>
      <c r="G5319" s="155"/>
      <c r="H5319" s="155"/>
      <c r="I5319" s="155"/>
      <c r="J5319" s="155"/>
      <c r="K5319" s="155"/>
      <c r="L5319" s="155"/>
      <c r="M5319" s="155"/>
      <c r="N5319" s="155"/>
      <c r="O5319" s="155"/>
      <c r="P5319" s="155"/>
      <c r="Q5319" s="155"/>
      <c r="R5319" s="155"/>
      <c r="S5319" s="155"/>
      <c r="T5319" s="155"/>
      <c r="U5319" s="155"/>
      <c r="V5319" s="155"/>
      <c r="W5319" s="155"/>
      <c r="X5319" s="155"/>
      <c r="Y5319" s="155"/>
      <c r="Z5319" s="155"/>
      <c r="AA5319" s="155"/>
      <c r="AB5319" s="155"/>
      <c r="AC5319" s="155"/>
      <c r="AD5319" s="155"/>
      <c r="AE5319" s="155"/>
      <c r="AF5319" s="155"/>
      <c r="AG5319" s="155"/>
    </row>
    <row r="5320" spans="1:33" x14ac:dyDescent="0.3">
      <c r="A5320" s="155"/>
      <c r="B5320" s="155"/>
      <c r="C5320" s="155"/>
      <c r="D5320" s="155"/>
      <c r="E5320" s="155"/>
      <c r="F5320" s="155"/>
      <c r="G5320" s="155"/>
      <c r="H5320" s="155"/>
      <c r="I5320" s="155"/>
      <c r="J5320" s="155"/>
      <c r="K5320" s="155"/>
      <c r="L5320" s="155"/>
      <c r="M5320" s="155"/>
      <c r="N5320" s="155"/>
      <c r="O5320" s="155"/>
      <c r="P5320" s="155"/>
      <c r="Q5320" s="155"/>
      <c r="R5320" s="155"/>
      <c r="S5320" s="155"/>
      <c r="T5320" s="155"/>
      <c r="U5320" s="155"/>
      <c r="V5320" s="155"/>
      <c r="W5320" s="155"/>
      <c r="X5320" s="155"/>
      <c r="Y5320" s="155"/>
      <c r="Z5320" s="155"/>
      <c r="AA5320" s="155"/>
      <c r="AB5320" s="155"/>
      <c r="AC5320" s="155"/>
      <c r="AD5320" s="155"/>
      <c r="AE5320" s="155"/>
      <c r="AF5320" s="155"/>
      <c r="AG5320" s="155"/>
    </row>
    <row r="5321" spans="1:33" x14ac:dyDescent="0.3">
      <c r="A5321" s="155"/>
      <c r="B5321" s="155"/>
      <c r="C5321" s="155"/>
      <c r="D5321" s="155"/>
      <c r="E5321" s="155"/>
      <c r="F5321" s="155"/>
      <c r="G5321" s="155"/>
      <c r="H5321" s="155"/>
      <c r="I5321" s="155"/>
      <c r="J5321" s="155"/>
      <c r="K5321" s="155"/>
      <c r="L5321" s="155"/>
      <c r="M5321" s="155"/>
      <c r="N5321" s="155"/>
      <c r="O5321" s="155"/>
      <c r="P5321" s="155"/>
      <c r="Q5321" s="155"/>
      <c r="R5321" s="155"/>
      <c r="S5321" s="155"/>
      <c r="T5321" s="155"/>
      <c r="U5321" s="155"/>
      <c r="V5321" s="155"/>
      <c r="W5321" s="155"/>
      <c r="X5321" s="155"/>
      <c r="Y5321" s="155"/>
      <c r="Z5321" s="155"/>
      <c r="AA5321" s="155"/>
      <c r="AB5321" s="155"/>
      <c r="AC5321" s="155"/>
      <c r="AD5321" s="155"/>
      <c r="AE5321" s="155"/>
      <c r="AF5321" s="155"/>
      <c r="AG5321" s="155"/>
    </row>
    <row r="5322" spans="1:33" x14ac:dyDescent="0.3">
      <c r="A5322" s="155"/>
      <c r="B5322" s="155"/>
      <c r="C5322" s="155"/>
      <c r="D5322" s="155"/>
      <c r="E5322" s="155"/>
      <c r="F5322" s="155"/>
      <c r="G5322" s="155"/>
      <c r="H5322" s="155"/>
      <c r="I5322" s="155"/>
      <c r="J5322" s="155"/>
      <c r="K5322" s="155"/>
      <c r="L5322" s="155"/>
      <c r="M5322" s="155"/>
      <c r="N5322" s="155"/>
      <c r="O5322" s="155"/>
      <c r="P5322" s="155"/>
      <c r="Q5322" s="155"/>
      <c r="R5322" s="155"/>
      <c r="S5322" s="155"/>
      <c r="T5322" s="155"/>
      <c r="U5322" s="155"/>
      <c r="V5322" s="155"/>
      <c r="W5322" s="155"/>
      <c r="X5322" s="155"/>
      <c r="Y5322" s="155"/>
      <c r="Z5322" s="155"/>
      <c r="AA5322" s="155"/>
      <c r="AB5322" s="155"/>
      <c r="AC5322" s="155"/>
      <c r="AD5322" s="155"/>
      <c r="AE5322" s="155"/>
      <c r="AF5322" s="155"/>
      <c r="AG5322" s="155"/>
    </row>
    <row r="5323" spans="1:33" x14ac:dyDescent="0.3">
      <c r="A5323" s="155"/>
      <c r="B5323" s="155"/>
      <c r="C5323" s="155"/>
      <c r="D5323" s="155"/>
      <c r="E5323" s="155"/>
      <c r="F5323" s="155"/>
      <c r="G5323" s="155"/>
      <c r="H5323" s="155"/>
      <c r="I5323" s="155"/>
      <c r="J5323" s="155"/>
      <c r="K5323" s="155"/>
      <c r="L5323" s="155"/>
      <c r="M5323" s="155"/>
      <c r="N5323" s="155"/>
      <c r="O5323" s="155"/>
      <c r="P5323" s="155"/>
      <c r="Q5323" s="155"/>
      <c r="R5323" s="155"/>
      <c r="S5323" s="155"/>
      <c r="T5323" s="155"/>
      <c r="U5323" s="155"/>
      <c r="V5323" s="155"/>
      <c r="W5323" s="155"/>
      <c r="X5323" s="155"/>
      <c r="Y5323" s="155"/>
      <c r="Z5323" s="155"/>
      <c r="AA5323" s="155"/>
      <c r="AB5323" s="155"/>
      <c r="AC5323" s="155"/>
      <c r="AD5323" s="155"/>
      <c r="AE5323" s="155"/>
      <c r="AF5323" s="155"/>
      <c r="AG5323" s="155"/>
    </row>
    <row r="5324" spans="1:33" x14ac:dyDescent="0.3">
      <c r="A5324" s="155"/>
      <c r="B5324" s="155"/>
      <c r="C5324" s="155"/>
      <c r="D5324" s="155"/>
      <c r="E5324" s="155"/>
      <c r="F5324" s="155"/>
      <c r="G5324" s="155"/>
      <c r="H5324" s="155"/>
      <c r="I5324" s="155"/>
      <c r="J5324" s="155"/>
      <c r="K5324" s="155"/>
      <c r="L5324" s="155"/>
      <c r="M5324" s="155"/>
      <c r="N5324" s="155"/>
      <c r="O5324" s="155"/>
      <c r="P5324" s="155"/>
      <c r="Q5324" s="155"/>
      <c r="R5324" s="155"/>
      <c r="S5324" s="155"/>
      <c r="T5324" s="155"/>
      <c r="U5324" s="155"/>
      <c r="V5324" s="155"/>
      <c r="W5324" s="155"/>
      <c r="X5324" s="155"/>
      <c r="Y5324" s="155"/>
      <c r="Z5324" s="155"/>
      <c r="AA5324" s="155"/>
      <c r="AB5324" s="155"/>
      <c r="AC5324" s="155"/>
      <c r="AD5324" s="155"/>
      <c r="AE5324" s="155"/>
      <c r="AF5324" s="155"/>
      <c r="AG5324" s="155"/>
    </row>
    <row r="5325" spans="1:33" x14ac:dyDescent="0.3">
      <c r="A5325" s="155"/>
      <c r="B5325" s="155"/>
      <c r="C5325" s="155"/>
      <c r="D5325" s="155"/>
      <c r="E5325" s="155"/>
      <c r="F5325" s="155"/>
      <c r="G5325" s="155"/>
      <c r="H5325" s="155"/>
      <c r="I5325" s="155"/>
      <c r="J5325" s="155"/>
      <c r="K5325" s="155"/>
      <c r="L5325" s="155"/>
      <c r="M5325" s="155"/>
      <c r="N5325" s="155"/>
      <c r="O5325" s="155"/>
      <c r="P5325" s="155"/>
      <c r="Q5325" s="155"/>
      <c r="R5325" s="155"/>
      <c r="S5325" s="155"/>
      <c r="T5325" s="155"/>
      <c r="U5325" s="155"/>
      <c r="V5325" s="155"/>
      <c r="W5325" s="155"/>
      <c r="X5325" s="155"/>
      <c r="Y5325" s="155"/>
      <c r="Z5325" s="155"/>
      <c r="AA5325" s="155"/>
      <c r="AB5325" s="155"/>
      <c r="AC5325" s="155"/>
      <c r="AD5325" s="155"/>
      <c r="AE5325" s="155"/>
      <c r="AF5325" s="155"/>
      <c r="AG5325" s="155"/>
    </row>
    <row r="5326" spans="1:33" x14ac:dyDescent="0.3">
      <c r="A5326" s="155"/>
      <c r="B5326" s="155"/>
      <c r="C5326" s="155"/>
      <c r="D5326" s="155"/>
      <c r="E5326" s="155"/>
      <c r="F5326" s="155"/>
      <c r="G5326" s="155"/>
      <c r="H5326" s="155"/>
      <c r="I5326" s="155"/>
      <c r="J5326" s="155"/>
      <c r="K5326" s="155"/>
      <c r="L5326" s="155"/>
      <c r="M5326" s="155"/>
      <c r="N5326" s="155"/>
      <c r="O5326" s="155"/>
      <c r="P5326" s="155"/>
      <c r="Q5326" s="155"/>
      <c r="R5326" s="155"/>
      <c r="S5326" s="155"/>
      <c r="T5326" s="155"/>
      <c r="U5326" s="155"/>
      <c r="V5326" s="155"/>
      <c r="W5326" s="155"/>
      <c r="X5326" s="155"/>
      <c r="Y5326" s="155"/>
      <c r="Z5326" s="155"/>
      <c r="AA5326" s="155"/>
      <c r="AB5326" s="155"/>
      <c r="AC5326" s="155"/>
      <c r="AD5326" s="155"/>
      <c r="AE5326" s="155"/>
      <c r="AF5326" s="155"/>
      <c r="AG5326" s="155"/>
    </row>
    <row r="5327" spans="1:33" x14ac:dyDescent="0.3">
      <c r="A5327" s="155"/>
      <c r="B5327" s="155"/>
      <c r="C5327" s="155"/>
      <c r="D5327" s="155"/>
      <c r="E5327" s="155"/>
      <c r="F5327" s="155"/>
      <c r="G5327" s="155"/>
      <c r="H5327" s="155"/>
      <c r="I5327" s="155"/>
      <c r="J5327" s="155"/>
      <c r="K5327" s="155"/>
      <c r="L5327" s="155"/>
      <c r="M5327" s="155"/>
      <c r="N5327" s="155"/>
      <c r="O5327" s="155"/>
      <c r="P5327" s="155"/>
      <c r="Q5327" s="155"/>
      <c r="R5327" s="155"/>
      <c r="S5327" s="155"/>
      <c r="T5327" s="155"/>
      <c r="U5327" s="155"/>
      <c r="V5327" s="155"/>
      <c r="W5327" s="155"/>
      <c r="X5327" s="155"/>
      <c r="Y5327" s="155"/>
      <c r="Z5327" s="155"/>
      <c r="AA5327" s="155"/>
      <c r="AB5327" s="155"/>
      <c r="AC5327" s="155"/>
      <c r="AD5327" s="155"/>
      <c r="AE5327" s="155"/>
      <c r="AF5327" s="155"/>
      <c r="AG5327" s="155"/>
    </row>
    <row r="5328" spans="1:33" x14ac:dyDescent="0.3">
      <c r="A5328" s="155"/>
      <c r="B5328" s="155"/>
      <c r="C5328" s="155"/>
      <c r="D5328" s="155"/>
      <c r="E5328" s="155"/>
      <c r="F5328" s="155"/>
      <c r="G5328" s="155"/>
      <c r="H5328" s="155"/>
      <c r="I5328" s="155"/>
      <c r="J5328" s="155"/>
      <c r="K5328" s="155"/>
      <c r="L5328" s="155"/>
      <c r="M5328" s="155"/>
      <c r="N5328" s="155"/>
      <c r="O5328" s="155"/>
      <c r="P5328" s="155"/>
      <c r="Q5328" s="155"/>
      <c r="R5328" s="155"/>
      <c r="S5328" s="155"/>
      <c r="T5328" s="155"/>
      <c r="U5328" s="155"/>
      <c r="V5328" s="155"/>
      <c r="W5328" s="155"/>
      <c r="X5328" s="155"/>
      <c r="Y5328" s="155"/>
      <c r="Z5328" s="155"/>
      <c r="AA5328" s="155"/>
      <c r="AB5328" s="155"/>
      <c r="AC5328" s="155"/>
      <c r="AD5328" s="155"/>
      <c r="AE5328" s="155"/>
      <c r="AF5328" s="155"/>
      <c r="AG5328" s="155"/>
    </row>
    <row r="5329" spans="1:33" x14ac:dyDescent="0.3">
      <c r="A5329" s="155"/>
      <c r="B5329" s="155"/>
      <c r="C5329" s="155"/>
      <c r="D5329" s="155"/>
      <c r="E5329" s="155"/>
      <c r="F5329" s="155"/>
      <c r="G5329" s="155"/>
      <c r="H5329" s="155"/>
      <c r="I5329" s="155"/>
      <c r="J5329" s="155"/>
      <c r="K5329" s="155"/>
      <c r="L5329" s="155"/>
      <c r="M5329" s="155"/>
      <c r="N5329" s="155"/>
      <c r="O5329" s="155"/>
      <c r="P5329" s="155"/>
      <c r="Q5329" s="155"/>
      <c r="R5329" s="155"/>
      <c r="S5329" s="155"/>
      <c r="T5329" s="155"/>
      <c r="U5329" s="155"/>
      <c r="V5329" s="155"/>
      <c r="W5329" s="155"/>
      <c r="X5329" s="155"/>
      <c r="Y5329" s="155"/>
      <c r="Z5329" s="155"/>
      <c r="AA5329" s="155"/>
      <c r="AB5329" s="155"/>
      <c r="AC5329" s="155"/>
      <c r="AD5329" s="155"/>
      <c r="AE5329" s="155"/>
      <c r="AF5329" s="155"/>
      <c r="AG5329" s="155"/>
    </row>
    <row r="5330" spans="1:33" x14ac:dyDescent="0.3">
      <c r="A5330" s="155"/>
      <c r="B5330" s="155"/>
      <c r="C5330" s="155"/>
      <c r="D5330" s="155"/>
      <c r="E5330" s="155"/>
      <c r="F5330" s="155"/>
      <c r="G5330" s="155"/>
      <c r="H5330" s="155"/>
      <c r="I5330" s="155"/>
      <c r="J5330" s="155"/>
      <c r="K5330" s="155"/>
      <c r="L5330" s="155"/>
      <c r="M5330" s="155"/>
      <c r="N5330" s="155"/>
      <c r="O5330" s="155"/>
      <c r="P5330" s="155"/>
      <c r="Q5330" s="155"/>
      <c r="R5330" s="155"/>
      <c r="S5330" s="155"/>
      <c r="T5330" s="155"/>
      <c r="U5330" s="155"/>
      <c r="V5330" s="155"/>
      <c r="W5330" s="155"/>
      <c r="X5330" s="155"/>
      <c r="Y5330" s="155"/>
      <c r="Z5330" s="155"/>
      <c r="AA5330" s="155"/>
      <c r="AB5330" s="155"/>
      <c r="AC5330" s="155"/>
      <c r="AD5330" s="155"/>
      <c r="AE5330" s="155"/>
      <c r="AF5330" s="155"/>
      <c r="AG5330" s="155"/>
    </row>
    <row r="5331" spans="1:33" x14ac:dyDescent="0.3">
      <c r="A5331" s="155"/>
      <c r="B5331" s="155"/>
      <c r="C5331" s="155"/>
      <c r="D5331" s="155"/>
      <c r="E5331" s="155"/>
      <c r="F5331" s="155"/>
      <c r="G5331" s="155"/>
      <c r="H5331" s="155"/>
      <c r="I5331" s="155"/>
      <c r="J5331" s="155"/>
      <c r="K5331" s="155"/>
      <c r="L5331" s="155"/>
      <c r="M5331" s="155"/>
      <c r="N5331" s="155"/>
      <c r="O5331" s="155"/>
      <c r="P5331" s="155"/>
      <c r="Q5331" s="155"/>
      <c r="R5331" s="155"/>
      <c r="S5331" s="155"/>
      <c r="T5331" s="155"/>
      <c r="U5331" s="155"/>
      <c r="V5331" s="155"/>
      <c r="W5331" s="155"/>
      <c r="X5331" s="155"/>
      <c r="Y5331" s="155"/>
      <c r="Z5331" s="155"/>
      <c r="AA5331" s="155"/>
      <c r="AB5331" s="155"/>
      <c r="AC5331" s="155"/>
      <c r="AD5331" s="155"/>
      <c r="AE5331" s="155"/>
      <c r="AF5331" s="155"/>
      <c r="AG5331" s="155"/>
    </row>
    <row r="5332" spans="1:33" x14ac:dyDescent="0.3">
      <c r="A5332" s="155"/>
      <c r="B5332" s="155"/>
      <c r="C5332" s="155"/>
      <c r="D5332" s="155"/>
      <c r="E5332" s="155"/>
      <c r="F5332" s="155"/>
      <c r="G5332" s="155"/>
      <c r="H5332" s="155"/>
      <c r="I5332" s="155"/>
      <c r="J5332" s="155"/>
      <c r="K5332" s="155"/>
      <c r="L5332" s="155"/>
      <c r="M5332" s="155"/>
      <c r="N5332" s="155"/>
      <c r="O5332" s="155"/>
      <c r="P5332" s="155"/>
      <c r="Q5332" s="155"/>
      <c r="R5332" s="155"/>
      <c r="S5332" s="155"/>
      <c r="T5332" s="155"/>
      <c r="U5332" s="155"/>
      <c r="V5332" s="155"/>
      <c r="W5332" s="155"/>
      <c r="X5332" s="155"/>
      <c r="Y5332" s="155"/>
      <c r="Z5332" s="155"/>
      <c r="AA5332" s="155"/>
      <c r="AB5332" s="155"/>
      <c r="AC5332" s="155"/>
      <c r="AD5332" s="155"/>
      <c r="AE5332" s="155"/>
      <c r="AF5332" s="155"/>
      <c r="AG5332" s="155"/>
    </row>
    <row r="5333" spans="1:33" x14ac:dyDescent="0.3">
      <c r="A5333" s="155"/>
      <c r="B5333" s="155"/>
      <c r="C5333" s="155"/>
      <c r="D5333" s="155"/>
      <c r="E5333" s="155"/>
      <c r="F5333" s="155"/>
      <c r="G5333" s="155"/>
      <c r="H5333" s="155"/>
      <c r="I5333" s="155"/>
      <c r="J5333" s="155"/>
      <c r="K5333" s="155"/>
      <c r="L5333" s="155"/>
      <c r="M5333" s="155"/>
      <c r="N5333" s="155"/>
      <c r="O5333" s="155"/>
      <c r="P5333" s="155"/>
      <c r="Q5333" s="155"/>
      <c r="R5333" s="155"/>
      <c r="S5333" s="155"/>
      <c r="T5333" s="155"/>
      <c r="U5333" s="155"/>
      <c r="V5333" s="155"/>
      <c r="W5333" s="155"/>
      <c r="X5333" s="155"/>
      <c r="Y5333" s="155"/>
      <c r="Z5333" s="155"/>
      <c r="AA5333" s="155"/>
      <c r="AB5333" s="155"/>
      <c r="AC5333" s="155"/>
      <c r="AD5333" s="155"/>
      <c r="AE5333" s="155"/>
      <c r="AF5333" s="155"/>
      <c r="AG5333" s="155"/>
    </row>
    <row r="5334" spans="1:33" x14ac:dyDescent="0.3">
      <c r="A5334" s="155"/>
      <c r="B5334" s="155"/>
      <c r="C5334" s="155"/>
      <c r="D5334" s="155"/>
      <c r="E5334" s="155"/>
      <c r="F5334" s="155"/>
      <c r="G5334" s="155"/>
      <c r="H5334" s="155"/>
      <c r="I5334" s="155"/>
      <c r="J5334" s="155"/>
      <c r="K5334" s="155"/>
      <c r="L5334" s="155"/>
      <c r="M5334" s="155"/>
      <c r="N5334" s="155"/>
      <c r="O5334" s="155"/>
      <c r="P5334" s="155"/>
      <c r="Q5334" s="155"/>
      <c r="R5334" s="155"/>
      <c r="S5334" s="155"/>
      <c r="T5334" s="155"/>
      <c r="U5334" s="155"/>
      <c r="V5334" s="155"/>
      <c r="W5334" s="155"/>
      <c r="X5334" s="155"/>
      <c r="Y5334" s="155"/>
      <c r="Z5334" s="155"/>
      <c r="AA5334" s="155"/>
      <c r="AB5334" s="155"/>
      <c r="AC5334" s="155"/>
      <c r="AD5334" s="155"/>
      <c r="AE5334" s="155"/>
      <c r="AF5334" s="155"/>
      <c r="AG5334" s="155"/>
    </row>
    <row r="5335" spans="1:33" x14ac:dyDescent="0.3">
      <c r="A5335" s="155"/>
      <c r="B5335" s="155"/>
      <c r="C5335" s="155"/>
      <c r="D5335" s="155"/>
      <c r="E5335" s="155"/>
      <c r="F5335" s="155"/>
      <c r="G5335" s="155"/>
      <c r="H5335" s="155"/>
      <c r="I5335" s="155"/>
      <c r="J5335" s="155"/>
      <c r="K5335" s="155"/>
      <c r="L5335" s="155"/>
      <c r="M5335" s="155"/>
      <c r="N5335" s="155"/>
      <c r="O5335" s="155"/>
      <c r="P5335" s="155"/>
      <c r="Q5335" s="155"/>
      <c r="R5335" s="155"/>
      <c r="S5335" s="155"/>
      <c r="T5335" s="155"/>
      <c r="U5335" s="155"/>
      <c r="V5335" s="155"/>
      <c r="W5335" s="155"/>
      <c r="X5335" s="155"/>
      <c r="Y5335" s="155"/>
      <c r="Z5335" s="155"/>
      <c r="AA5335" s="155"/>
      <c r="AB5335" s="155"/>
      <c r="AC5335" s="155"/>
      <c r="AD5335" s="155"/>
      <c r="AE5335" s="155"/>
      <c r="AF5335" s="155"/>
      <c r="AG5335" s="155"/>
    </row>
    <row r="5336" spans="1:33" x14ac:dyDescent="0.3">
      <c r="A5336" s="155"/>
      <c r="B5336" s="155"/>
      <c r="C5336" s="155"/>
      <c r="D5336" s="155"/>
      <c r="E5336" s="155"/>
      <c r="F5336" s="155"/>
      <c r="G5336" s="155"/>
      <c r="H5336" s="155"/>
      <c r="I5336" s="155"/>
      <c r="J5336" s="155"/>
      <c r="K5336" s="155"/>
      <c r="L5336" s="155"/>
      <c r="M5336" s="155"/>
      <c r="N5336" s="155"/>
      <c r="O5336" s="155"/>
      <c r="P5336" s="155"/>
      <c r="Q5336" s="155"/>
      <c r="R5336" s="155"/>
      <c r="S5336" s="155"/>
      <c r="T5336" s="155"/>
      <c r="U5336" s="155"/>
      <c r="V5336" s="155"/>
      <c r="W5336" s="155"/>
      <c r="X5336" s="155"/>
      <c r="Y5336" s="155"/>
      <c r="Z5336" s="155"/>
      <c r="AA5336" s="155"/>
      <c r="AB5336" s="155"/>
      <c r="AC5336" s="155"/>
      <c r="AD5336" s="155"/>
      <c r="AE5336" s="155"/>
      <c r="AF5336" s="155"/>
      <c r="AG5336" s="155"/>
    </row>
    <row r="5337" spans="1:33" x14ac:dyDescent="0.3">
      <c r="A5337" s="155"/>
      <c r="B5337" s="155"/>
      <c r="C5337" s="155"/>
      <c r="D5337" s="155"/>
      <c r="E5337" s="155"/>
      <c r="F5337" s="155"/>
      <c r="G5337" s="155"/>
      <c r="H5337" s="155"/>
      <c r="I5337" s="155"/>
      <c r="J5337" s="155"/>
      <c r="K5337" s="155"/>
      <c r="L5337" s="155"/>
      <c r="M5337" s="155"/>
      <c r="N5337" s="155"/>
      <c r="O5337" s="155"/>
      <c r="P5337" s="155"/>
      <c r="Q5337" s="155"/>
      <c r="R5337" s="155"/>
      <c r="S5337" s="155"/>
      <c r="T5337" s="155"/>
      <c r="U5337" s="155"/>
      <c r="V5337" s="155"/>
      <c r="W5337" s="155"/>
      <c r="X5337" s="155"/>
      <c r="Y5337" s="155"/>
      <c r="Z5337" s="155"/>
      <c r="AA5337" s="155"/>
      <c r="AB5337" s="155"/>
      <c r="AC5337" s="155"/>
      <c r="AD5337" s="155"/>
      <c r="AE5337" s="155"/>
      <c r="AF5337" s="155"/>
      <c r="AG5337" s="155"/>
    </row>
    <row r="5338" spans="1:33" x14ac:dyDescent="0.3">
      <c r="A5338" s="155"/>
      <c r="B5338" s="155"/>
      <c r="C5338" s="155"/>
      <c r="D5338" s="155"/>
      <c r="E5338" s="155"/>
      <c r="F5338" s="155"/>
      <c r="G5338" s="155"/>
      <c r="H5338" s="155"/>
      <c r="I5338" s="155"/>
      <c r="J5338" s="155"/>
      <c r="K5338" s="155"/>
      <c r="L5338" s="155"/>
      <c r="M5338" s="155"/>
      <c r="N5338" s="155"/>
      <c r="O5338" s="155"/>
      <c r="P5338" s="155"/>
      <c r="Q5338" s="155"/>
      <c r="R5338" s="155"/>
      <c r="S5338" s="155"/>
      <c r="T5338" s="155"/>
      <c r="U5338" s="155"/>
      <c r="V5338" s="155"/>
      <c r="W5338" s="155"/>
      <c r="X5338" s="155"/>
      <c r="Y5338" s="155"/>
      <c r="Z5338" s="155"/>
      <c r="AA5338" s="155"/>
      <c r="AB5338" s="155"/>
      <c r="AC5338" s="155"/>
      <c r="AD5338" s="155"/>
      <c r="AE5338" s="155"/>
      <c r="AF5338" s="155"/>
      <c r="AG5338" s="155"/>
    </row>
    <row r="5339" spans="1:33" x14ac:dyDescent="0.3">
      <c r="A5339" s="155"/>
      <c r="B5339" s="155"/>
      <c r="C5339" s="155"/>
      <c r="D5339" s="155"/>
      <c r="E5339" s="155"/>
      <c r="F5339" s="155"/>
      <c r="G5339" s="155"/>
      <c r="H5339" s="155"/>
      <c r="I5339" s="155"/>
      <c r="J5339" s="155"/>
      <c r="K5339" s="155"/>
      <c r="L5339" s="155"/>
      <c r="M5339" s="155"/>
      <c r="N5339" s="155"/>
      <c r="O5339" s="155"/>
      <c r="P5339" s="155"/>
      <c r="Q5339" s="155"/>
      <c r="R5339" s="155"/>
      <c r="S5339" s="155"/>
      <c r="T5339" s="155"/>
      <c r="U5339" s="155"/>
      <c r="V5339" s="155"/>
      <c r="W5339" s="155"/>
      <c r="X5339" s="155"/>
      <c r="Y5339" s="155"/>
      <c r="Z5339" s="155"/>
      <c r="AA5339" s="155"/>
      <c r="AB5339" s="155"/>
      <c r="AC5339" s="155"/>
      <c r="AD5339" s="155"/>
      <c r="AE5339" s="155"/>
      <c r="AF5339" s="155"/>
      <c r="AG5339" s="155"/>
    </row>
    <row r="5340" spans="1:33" x14ac:dyDescent="0.3">
      <c r="A5340" s="155"/>
      <c r="B5340" s="155"/>
      <c r="C5340" s="155"/>
      <c r="D5340" s="155"/>
      <c r="E5340" s="155"/>
      <c r="F5340" s="155"/>
      <c r="G5340" s="155"/>
      <c r="H5340" s="155"/>
      <c r="I5340" s="155"/>
      <c r="J5340" s="155"/>
      <c r="K5340" s="155"/>
      <c r="L5340" s="155"/>
      <c r="M5340" s="155"/>
      <c r="N5340" s="155"/>
      <c r="O5340" s="155"/>
      <c r="P5340" s="155"/>
      <c r="Q5340" s="155"/>
      <c r="R5340" s="155"/>
      <c r="S5340" s="155"/>
      <c r="T5340" s="155"/>
      <c r="U5340" s="155"/>
      <c r="V5340" s="155"/>
      <c r="W5340" s="155"/>
      <c r="X5340" s="155"/>
      <c r="Y5340" s="155"/>
      <c r="Z5340" s="155"/>
      <c r="AA5340" s="155"/>
      <c r="AB5340" s="155"/>
      <c r="AC5340" s="155"/>
      <c r="AD5340" s="155"/>
      <c r="AE5340" s="155"/>
      <c r="AF5340" s="155"/>
      <c r="AG5340" s="155"/>
    </row>
    <row r="5341" spans="1:33" x14ac:dyDescent="0.3">
      <c r="A5341" s="155"/>
      <c r="B5341" s="155"/>
      <c r="C5341" s="155"/>
      <c r="D5341" s="155"/>
      <c r="E5341" s="155"/>
      <c r="F5341" s="155"/>
      <c r="G5341" s="155"/>
      <c r="H5341" s="155"/>
      <c r="I5341" s="155"/>
      <c r="J5341" s="155"/>
      <c r="K5341" s="155"/>
      <c r="L5341" s="155"/>
      <c r="M5341" s="155"/>
      <c r="N5341" s="155"/>
      <c r="O5341" s="155"/>
      <c r="P5341" s="155"/>
      <c r="Q5341" s="155"/>
      <c r="R5341" s="155"/>
      <c r="S5341" s="155"/>
      <c r="T5341" s="155"/>
      <c r="U5341" s="155"/>
      <c r="V5341" s="155"/>
      <c r="W5341" s="155"/>
      <c r="X5341" s="155"/>
      <c r="Y5341" s="155"/>
      <c r="Z5341" s="155"/>
      <c r="AA5341" s="155"/>
      <c r="AB5341" s="155"/>
      <c r="AC5341" s="155"/>
      <c r="AD5341" s="155"/>
      <c r="AE5341" s="155"/>
      <c r="AF5341" s="155"/>
      <c r="AG5341" s="155"/>
    </row>
    <row r="5342" spans="1:33" x14ac:dyDescent="0.3">
      <c r="A5342" s="155"/>
      <c r="B5342" s="155"/>
      <c r="C5342" s="155"/>
      <c r="D5342" s="155"/>
      <c r="E5342" s="155"/>
      <c r="F5342" s="155"/>
      <c r="G5342" s="155"/>
      <c r="H5342" s="155"/>
      <c r="I5342" s="155"/>
      <c r="J5342" s="155"/>
      <c r="K5342" s="155"/>
      <c r="L5342" s="155"/>
      <c r="M5342" s="155"/>
      <c r="N5342" s="155"/>
      <c r="O5342" s="155"/>
      <c r="P5342" s="155"/>
      <c r="Q5342" s="155"/>
      <c r="R5342" s="155"/>
      <c r="S5342" s="155"/>
      <c r="T5342" s="155"/>
      <c r="U5342" s="155"/>
      <c r="V5342" s="155"/>
      <c r="W5342" s="155"/>
      <c r="X5342" s="155"/>
      <c r="Y5342" s="155"/>
      <c r="Z5342" s="155"/>
      <c r="AA5342" s="155"/>
      <c r="AB5342" s="155"/>
      <c r="AC5342" s="155"/>
      <c r="AD5342" s="155"/>
      <c r="AE5342" s="155"/>
      <c r="AF5342" s="155"/>
      <c r="AG5342" s="155"/>
    </row>
    <row r="5343" spans="1:33" x14ac:dyDescent="0.3">
      <c r="A5343" s="155"/>
      <c r="B5343" s="155"/>
      <c r="C5343" s="155"/>
      <c r="D5343" s="155"/>
      <c r="E5343" s="155"/>
      <c r="F5343" s="155"/>
      <c r="G5343" s="155"/>
      <c r="H5343" s="155"/>
      <c r="I5343" s="155"/>
      <c r="J5343" s="155"/>
      <c r="K5343" s="155"/>
      <c r="L5343" s="155"/>
      <c r="M5343" s="155"/>
      <c r="N5343" s="155"/>
      <c r="O5343" s="155"/>
      <c r="P5343" s="155"/>
      <c r="Q5343" s="155"/>
      <c r="R5343" s="155"/>
      <c r="S5343" s="155"/>
      <c r="T5343" s="155"/>
      <c r="U5343" s="155"/>
      <c r="V5343" s="155"/>
      <c r="W5343" s="155"/>
      <c r="X5343" s="155"/>
      <c r="Y5343" s="155"/>
      <c r="Z5343" s="155"/>
      <c r="AA5343" s="155"/>
      <c r="AB5343" s="155"/>
      <c r="AC5343" s="155"/>
      <c r="AD5343" s="155"/>
      <c r="AE5343" s="155"/>
      <c r="AF5343" s="155"/>
      <c r="AG5343" s="155"/>
    </row>
    <row r="5344" spans="1:33" x14ac:dyDescent="0.3">
      <c r="A5344" s="155"/>
      <c r="B5344" s="155"/>
      <c r="C5344" s="155"/>
      <c r="D5344" s="155"/>
      <c r="E5344" s="155"/>
      <c r="F5344" s="155"/>
      <c r="G5344" s="155"/>
      <c r="H5344" s="155"/>
      <c r="I5344" s="155"/>
      <c r="J5344" s="155"/>
      <c r="K5344" s="155"/>
      <c r="L5344" s="155"/>
      <c r="M5344" s="155"/>
      <c r="N5344" s="155"/>
      <c r="O5344" s="155"/>
      <c r="P5344" s="155"/>
      <c r="Q5344" s="155"/>
      <c r="R5344" s="155"/>
      <c r="S5344" s="155"/>
      <c r="T5344" s="155"/>
      <c r="U5344" s="155"/>
      <c r="V5344" s="155"/>
      <c r="W5344" s="155"/>
      <c r="X5344" s="155"/>
      <c r="Y5344" s="155"/>
      <c r="Z5344" s="155"/>
      <c r="AA5344" s="155"/>
      <c r="AB5344" s="155"/>
      <c r="AC5344" s="155"/>
      <c r="AD5344" s="155"/>
      <c r="AE5344" s="155"/>
      <c r="AF5344" s="155"/>
      <c r="AG5344" s="155"/>
    </row>
    <row r="5345" spans="1:33" x14ac:dyDescent="0.3">
      <c r="A5345" s="155"/>
      <c r="B5345" s="155"/>
      <c r="C5345" s="155"/>
      <c r="D5345" s="155"/>
      <c r="E5345" s="155"/>
      <c r="F5345" s="155"/>
      <c r="G5345" s="155"/>
      <c r="H5345" s="155"/>
      <c r="I5345" s="155"/>
      <c r="J5345" s="155"/>
      <c r="K5345" s="155"/>
      <c r="L5345" s="155"/>
      <c r="M5345" s="155"/>
      <c r="N5345" s="155"/>
      <c r="O5345" s="155"/>
      <c r="P5345" s="155"/>
      <c r="Q5345" s="155"/>
      <c r="R5345" s="155"/>
      <c r="S5345" s="155"/>
      <c r="T5345" s="155"/>
      <c r="U5345" s="155"/>
      <c r="V5345" s="155"/>
      <c r="W5345" s="155"/>
      <c r="X5345" s="155"/>
      <c r="Y5345" s="155"/>
      <c r="Z5345" s="155"/>
      <c r="AA5345" s="155"/>
      <c r="AB5345" s="155"/>
      <c r="AC5345" s="155"/>
      <c r="AD5345" s="155"/>
      <c r="AE5345" s="155"/>
      <c r="AF5345" s="155"/>
      <c r="AG5345" s="155"/>
    </row>
    <row r="5346" spans="1:33" x14ac:dyDescent="0.3">
      <c r="A5346" s="155"/>
      <c r="B5346" s="155"/>
      <c r="C5346" s="155"/>
      <c r="D5346" s="155"/>
      <c r="E5346" s="155"/>
      <c r="F5346" s="155"/>
      <c r="G5346" s="155"/>
      <c r="H5346" s="155"/>
      <c r="I5346" s="155"/>
      <c r="J5346" s="155"/>
      <c r="K5346" s="155"/>
      <c r="L5346" s="155"/>
      <c r="M5346" s="155"/>
      <c r="N5346" s="155"/>
      <c r="O5346" s="155"/>
      <c r="P5346" s="155"/>
      <c r="Q5346" s="155"/>
      <c r="R5346" s="155"/>
      <c r="S5346" s="155"/>
      <c r="T5346" s="155"/>
      <c r="U5346" s="155"/>
      <c r="V5346" s="155"/>
      <c r="W5346" s="155"/>
      <c r="X5346" s="155"/>
      <c r="Y5346" s="155"/>
      <c r="Z5346" s="155"/>
      <c r="AA5346" s="155"/>
      <c r="AB5346" s="155"/>
      <c r="AC5346" s="155"/>
      <c r="AD5346" s="155"/>
      <c r="AE5346" s="155"/>
      <c r="AF5346" s="155"/>
      <c r="AG5346" s="155"/>
    </row>
    <row r="5347" spans="1:33" x14ac:dyDescent="0.3">
      <c r="A5347" s="155"/>
      <c r="B5347" s="155"/>
      <c r="C5347" s="155"/>
      <c r="D5347" s="155"/>
      <c r="E5347" s="155"/>
      <c r="F5347" s="155"/>
      <c r="G5347" s="155"/>
      <c r="H5347" s="155"/>
      <c r="I5347" s="155"/>
      <c r="J5347" s="155"/>
      <c r="K5347" s="155"/>
      <c r="L5347" s="155"/>
      <c r="M5347" s="155"/>
      <c r="N5347" s="155"/>
      <c r="O5347" s="155"/>
      <c r="P5347" s="155"/>
      <c r="Q5347" s="155"/>
      <c r="R5347" s="155"/>
      <c r="S5347" s="155"/>
      <c r="T5347" s="155"/>
      <c r="U5347" s="155"/>
      <c r="V5347" s="155"/>
      <c r="W5347" s="155"/>
      <c r="X5347" s="155"/>
      <c r="Y5347" s="155"/>
      <c r="Z5347" s="155"/>
      <c r="AA5347" s="155"/>
      <c r="AB5347" s="155"/>
      <c r="AC5347" s="155"/>
      <c r="AD5347" s="155"/>
      <c r="AE5347" s="155"/>
      <c r="AF5347" s="155"/>
      <c r="AG5347" s="155"/>
    </row>
    <row r="5348" spans="1:33" x14ac:dyDescent="0.3">
      <c r="A5348" s="155"/>
      <c r="B5348" s="155"/>
      <c r="C5348" s="155"/>
      <c r="D5348" s="155"/>
      <c r="E5348" s="155"/>
      <c r="F5348" s="155"/>
      <c r="G5348" s="155"/>
      <c r="H5348" s="155"/>
      <c r="I5348" s="155"/>
      <c r="J5348" s="155"/>
      <c r="K5348" s="155"/>
      <c r="L5348" s="155"/>
      <c r="M5348" s="155"/>
      <c r="N5348" s="155"/>
      <c r="O5348" s="155"/>
      <c r="P5348" s="155"/>
      <c r="Q5348" s="155"/>
      <c r="R5348" s="155"/>
      <c r="S5348" s="155"/>
      <c r="T5348" s="155"/>
      <c r="U5348" s="155"/>
      <c r="V5348" s="155"/>
      <c r="W5348" s="155"/>
      <c r="X5348" s="155"/>
      <c r="Y5348" s="155"/>
      <c r="Z5348" s="155"/>
      <c r="AA5348" s="155"/>
      <c r="AB5348" s="155"/>
      <c r="AC5348" s="155"/>
      <c r="AD5348" s="155"/>
      <c r="AE5348" s="155"/>
      <c r="AF5348" s="155"/>
      <c r="AG5348" s="155"/>
    </row>
    <row r="5349" spans="1:33" x14ac:dyDescent="0.3">
      <c r="A5349" s="155"/>
      <c r="B5349" s="155"/>
      <c r="C5349" s="155"/>
      <c r="D5349" s="155"/>
      <c r="E5349" s="155"/>
      <c r="F5349" s="155"/>
      <c r="G5349" s="155"/>
      <c r="H5349" s="155"/>
      <c r="I5349" s="155"/>
      <c r="J5349" s="155"/>
      <c r="K5349" s="155"/>
      <c r="L5349" s="155"/>
      <c r="M5349" s="155"/>
      <c r="N5349" s="155"/>
      <c r="O5349" s="155"/>
      <c r="P5349" s="155"/>
      <c r="Q5349" s="155"/>
      <c r="R5349" s="155"/>
      <c r="S5349" s="155"/>
      <c r="T5349" s="155"/>
      <c r="U5349" s="155"/>
      <c r="V5349" s="155"/>
      <c r="W5349" s="155"/>
      <c r="X5349" s="155"/>
      <c r="Y5349" s="155"/>
      <c r="Z5349" s="155"/>
      <c r="AA5349" s="155"/>
      <c r="AB5349" s="155"/>
      <c r="AC5349" s="155"/>
      <c r="AD5349" s="155"/>
      <c r="AE5349" s="155"/>
      <c r="AF5349" s="155"/>
      <c r="AG5349" s="155"/>
    </row>
    <row r="5350" spans="1:33" x14ac:dyDescent="0.3">
      <c r="A5350" s="155"/>
      <c r="B5350" s="155"/>
      <c r="C5350" s="155"/>
      <c r="D5350" s="155"/>
      <c r="E5350" s="155"/>
      <c r="F5350" s="155"/>
      <c r="G5350" s="155"/>
      <c r="H5350" s="155"/>
      <c r="I5350" s="155"/>
      <c r="J5350" s="155"/>
      <c r="K5350" s="155"/>
      <c r="L5350" s="155"/>
      <c r="M5350" s="155"/>
      <c r="N5350" s="155"/>
      <c r="O5350" s="155"/>
      <c r="P5350" s="155"/>
      <c r="Q5350" s="155"/>
      <c r="R5350" s="155"/>
      <c r="S5350" s="155"/>
      <c r="T5350" s="155"/>
      <c r="U5350" s="155"/>
      <c r="V5350" s="155"/>
      <c r="W5350" s="155"/>
      <c r="X5350" s="155"/>
      <c r="Y5350" s="155"/>
      <c r="Z5350" s="155"/>
      <c r="AA5350" s="155"/>
      <c r="AB5350" s="155"/>
      <c r="AC5350" s="155"/>
      <c r="AD5350" s="155"/>
      <c r="AE5350" s="155"/>
      <c r="AF5350" s="155"/>
      <c r="AG5350" s="155"/>
    </row>
    <row r="5351" spans="1:33" x14ac:dyDescent="0.3">
      <c r="A5351" s="155"/>
      <c r="B5351" s="155"/>
      <c r="C5351" s="155"/>
      <c r="D5351" s="155"/>
      <c r="E5351" s="155"/>
      <c r="F5351" s="155"/>
      <c r="G5351" s="155"/>
      <c r="H5351" s="155"/>
      <c r="I5351" s="155"/>
      <c r="J5351" s="155"/>
      <c r="K5351" s="155"/>
      <c r="L5351" s="155"/>
      <c r="M5351" s="155"/>
      <c r="N5351" s="155"/>
      <c r="O5351" s="155"/>
      <c r="P5351" s="155"/>
      <c r="Q5351" s="155"/>
      <c r="R5351" s="155"/>
      <c r="S5351" s="155"/>
      <c r="T5351" s="155"/>
      <c r="U5351" s="155"/>
      <c r="V5351" s="155"/>
      <c r="W5351" s="155"/>
      <c r="X5351" s="155"/>
      <c r="Y5351" s="155"/>
      <c r="Z5351" s="155"/>
      <c r="AA5351" s="155"/>
      <c r="AB5351" s="155"/>
      <c r="AC5351" s="155"/>
      <c r="AD5351" s="155"/>
      <c r="AE5351" s="155"/>
      <c r="AF5351" s="155"/>
      <c r="AG5351" s="155"/>
    </row>
    <row r="5352" spans="1:33" x14ac:dyDescent="0.3">
      <c r="A5352" s="155"/>
      <c r="B5352" s="155"/>
      <c r="C5352" s="155"/>
      <c r="D5352" s="155"/>
      <c r="E5352" s="155"/>
      <c r="F5352" s="155"/>
      <c r="G5352" s="155"/>
      <c r="H5352" s="155"/>
      <c r="I5352" s="155"/>
      <c r="J5352" s="155"/>
      <c r="K5352" s="155"/>
      <c r="L5352" s="155"/>
      <c r="M5352" s="155"/>
      <c r="N5352" s="155"/>
      <c r="O5352" s="155"/>
      <c r="P5352" s="155"/>
      <c r="Q5352" s="155"/>
      <c r="R5352" s="155"/>
      <c r="S5352" s="155"/>
      <c r="T5352" s="155"/>
      <c r="U5352" s="155"/>
      <c r="V5352" s="155"/>
      <c r="W5352" s="155"/>
      <c r="X5352" s="155"/>
      <c r="Y5352" s="155"/>
      <c r="Z5352" s="155"/>
      <c r="AA5352" s="155"/>
      <c r="AB5352" s="155"/>
      <c r="AC5352" s="155"/>
      <c r="AD5352" s="155"/>
      <c r="AE5352" s="155"/>
      <c r="AF5352" s="155"/>
      <c r="AG5352" s="155"/>
    </row>
    <row r="5353" spans="1:33" x14ac:dyDescent="0.3">
      <c r="A5353" s="155"/>
      <c r="B5353" s="155"/>
      <c r="C5353" s="155"/>
      <c r="D5353" s="155"/>
      <c r="E5353" s="155"/>
      <c r="F5353" s="155"/>
      <c r="G5353" s="155"/>
      <c r="H5353" s="155"/>
      <c r="I5353" s="155"/>
      <c r="J5353" s="155"/>
      <c r="K5353" s="155"/>
      <c r="L5353" s="155"/>
      <c r="M5353" s="155"/>
      <c r="N5353" s="155"/>
      <c r="O5353" s="155"/>
      <c r="P5353" s="155"/>
      <c r="Q5353" s="155"/>
      <c r="R5353" s="155"/>
      <c r="S5353" s="155"/>
      <c r="T5353" s="155"/>
      <c r="U5353" s="155"/>
      <c r="V5353" s="155"/>
      <c r="W5353" s="155"/>
      <c r="X5353" s="155"/>
      <c r="Y5353" s="155"/>
      <c r="Z5353" s="155"/>
      <c r="AA5353" s="155"/>
      <c r="AB5353" s="155"/>
      <c r="AC5353" s="155"/>
      <c r="AD5353" s="155"/>
      <c r="AE5353" s="155"/>
      <c r="AF5353" s="155"/>
      <c r="AG5353" s="155"/>
    </row>
    <row r="5354" spans="1:33" x14ac:dyDescent="0.3">
      <c r="A5354" s="155"/>
      <c r="B5354" s="155"/>
      <c r="C5354" s="155"/>
      <c r="D5354" s="155"/>
      <c r="E5354" s="155"/>
      <c r="F5354" s="155"/>
      <c r="G5354" s="155"/>
      <c r="H5354" s="155"/>
      <c r="I5354" s="155"/>
      <c r="J5354" s="155"/>
      <c r="K5354" s="155"/>
      <c r="L5354" s="155"/>
      <c r="M5354" s="155"/>
      <c r="N5354" s="155"/>
      <c r="O5354" s="155"/>
      <c r="P5354" s="155"/>
      <c r="Q5354" s="155"/>
      <c r="R5354" s="155"/>
      <c r="S5354" s="155"/>
      <c r="T5354" s="155"/>
      <c r="U5354" s="155"/>
      <c r="V5354" s="155"/>
      <c r="W5354" s="155"/>
      <c r="X5354" s="155"/>
      <c r="Y5354" s="155"/>
      <c r="Z5354" s="155"/>
      <c r="AA5354" s="155"/>
      <c r="AB5354" s="155"/>
      <c r="AC5354" s="155"/>
      <c r="AD5354" s="155"/>
      <c r="AE5354" s="155"/>
      <c r="AF5354" s="155"/>
      <c r="AG5354" s="155"/>
    </row>
    <row r="5355" spans="1:33" x14ac:dyDescent="0.3">
      <c r="A5355" s="155"/>
      <c r="B5355" s="155"/>
      <c r="C5355" s="155"/>
      <c r="D5355" s="155"/>
      <c r="E5355" s="155"/>
      <c r="F5355" s="155"/>
      <c r="G5355" s="155"/>
      <c r="H5355" s="155"/>
      <c r="I5355" s="155"/>
      <c r="J5355" s="155"/>
      <c r="K5355" s="155"/>
      <c r="L5355" s="155"/>
      <c r="M5355" s="155"/>
      <c r="N5355" s="155"/>
      <c r="O5355" s="155"/>
      <c r="P5355" s="155"/>
      <c r="Q5355" s="155"/>
      <c r="R5355" s="155"/>
      <c r="S5355" s="155"/>
      <c r="T5355" s="155"/>
      <c r="U5355" s="155"/>
      <c r="V5355" s="155"/>
      <c r="W5355" s="155"/>
      <c r="X5355" s="155"/>
      <c r="Y5355" s="155"/>
      <c r="Z5355" s="155"/>
      <c r="AA5355" s="155"/>
      <c r="AB5355" s="155"/>
      <c r="AC5355" s="155"/>
      <c r="AD5355" s="155"/>
      <c r="AE5355" s="155"/>
      <c r="AF5355" s="155"/>
      <c r="AG5355" s="155"/>
    </row>
    <row r="5356" spans="1:33" x14ac:dyDescent="0.3">
      <c r="A5356" s="155"/>
      <c r="B5356" s="155"/>
      <c r="C5356" s="155"/>
      <c r="D5356" s="155"/>
      <c r="E5356" s="155"/>
      <c r="F5356" s="155"/>
      <c r="G5356" s="155"/>
      <c r="H5356" s="155"/>
      <c r="I5356" s="155"/>
      <c r="J5356" s="155"/>
      <c r="K5356" s="155"/>
      <c r="L5356" s="155"/>
      <c r="M5356" s="155"/>
      <c r="N5356" s="155"/>
      <c r="O5356" s="155"/>
      <c r="P5356" s="155"/>
      <c r="Q5356" s="155"/>
      <c r="R5356" s="155"/>
      <c r="S5356" s="155"/>
      <c r="T5356" s="155"/>
      <c r="U5356" s="155"/>
      <c r="V5356" s="155"/>
      <c r="W5356" s="155"/>
      <c r="X5356" s="155"/>
      <c r="Y5356" s="155"/>
      <c r="Z5356" s="155"/>
      <c r="AA5356" s="155"/>
      <c r="AB5356" s="155"/>
      <c r="AC5356" s="155"/>
      <c r="AD5356" s="155"/>
      <c r="AE5356" s="155"/>
      <c r="AF5356" s="155"/>
      <c r="AG5356" s="155"/>
    </row>
    <row r="5357" spans="1:33" x14ac:dyDescent="0.3">
      <c r="A5357" s="155"/>
      <c r="B5357" s="155"/>
      <c r="C5357" s="155"/>
      <c r="D5357" s="155"/>
      <c r="E5357" s="155"/>
      <c r="F5357" s="155"/>
      <c r="G5357" s="155"/>
      <c r="H5357" s="155"/>
      <c r="I5357" s="155"/>
      <c r="J5357" s="155"/>
      <c r="K5357" s="155"/>
      <c r="L5357" s="155"/>
      <c r="M5357" s="155"/>
      <c r="N5357" s="155"/>
      <c r="O5357" s="155"/>
      <c r="P5357" s="155"/>
      <c r="Q5357" s="155"/>
      <c r="R5357" s="155"/>
      <c r="S5357" s="155"/>
      <c r="T5357" s="155"/>
      <c r="U5357" s="155"/>
      <c r="V5357" s="155"/>
      <c r="W5357" s="155"/>
      <c r="X5357" s="155"/>
      <c r="Y5357" s="155"/>
      <c r="Z5357" s="155"/>
      <c r="AA5357" s="155"/>
      <c r="AB5357" s="155"/>
      <c r="AC5357" s="155"/>
      <c r="AD5357" s="155"/>
      <c r="AE5357" s="155"/>
      <c r="AF5357" s="155"/>
      <c r="AG5357" s="155"/>
    </row>
    <row r="5358" spans="1:33" x14ac:dyDescent="0.3">
      <c r="A5358" s="155"/>
      <c r="B5358" s="155"/>
      <c r="C5358" s="155"/>
      <c r="D5358" s="155"/>
      <c r="E5358" s="155"/>
      <c r="F5358" s="155"/>
      <c r="G5358" s="155"/>
      <c r="H5358" s="155"/>
      <c r="I5358" s="155"/>
      <c r="J5358" s="155"/>
      <c r="K5358" s="155"/>
      <c r="L5358" s="155"/>
      <c r="M5358" s="155"/>
      <c r="N5358" s="155"/>
      <c r="O5358" s="155"/>
      <c r="P5358" s="155"/>
      <c r="Q5358" s="155"/>
      <c r="R5358" s="155"/>
      <c r="S5358" s="155"/>
      <c r="T5358" s="155"/>
      <c r="U5358" s="155"/>
      <c r="V5358" s="155"/>
      <c r="W5358" s="155"/>
      <c r="X5358" s="155"/>
      <c r="Y5358" s="155"/>
      <c r="Z5358" s="155"/>
      <c r="AA5358" s="155"/>
      <c r="AB5358" s="155"/>
      <c r="AC5358" s="155"/>
      <c r="AD5358" s="155"/>
      <c r="AE5358" s="155"/>
      <c r="AF5358" s="155"/>
      <c r="AG5358" s="155"/>
    </row>
    <row r="5359" spans="1:33" x14ac:dyDescent="0.3">
      <c r="A5359" s="155"/>
      <c r="B5359" s="155"/>
      <c r="C5359" s="155"/>
      <c r="D5359" s="155"/>
      <c r="E5359" s="155"/>
      <c r="F5359" s="155"/>
      <c r="G5359" s="155"/>
      <c r="H5359" s="155"/>
      <c r="I5359" s="155"/>
      <c r="J5359" s="155"/>
      <c r="K5359" s="155"/>
      <c r="L5359" s="155"/>
      <c r="M5359" s="155"/>
      <c r="N5359" s="155"/>
      <c r="O5359" s="155"/>
      <c r="P5359" s="155"/>
      <c r="Q5359" s="155"/>
      <c r="R5359" s="155"/>
      <c r="S5359" s="155"/>
      <c r="T5359" s="155"/>
      <c r="U5359" s="155"/>
      <c r="V5359" s="155"/>
      <c r="W5359" s="155"/>
      <c r="X5359" s="155"/>
      <c r="Y5359" s="155"/>
      <c r="Z5359" s="155"/>
      <c r="AA5359" s="155"/>
      <c r="AB5359" s="155"/>
      <c r="AC5359" s="155"/>
      <c r="AD5359" s="155"/>
      <c r="AE5359" s="155"/>
      <c r="AF5359" s="155"/>
      <c r="AG5359" s="155"/>
    </row>
    <row r="5360" spans="1:33" x14ac:dyDescent="0.3">
      <c r="A5360" s="155"/>
      <c r="B5360" s="155"/>
      <c r="C5360" s="155"/>
      <c r="D5360" s="155"/>
      <c r="E5360" s="155"/>
      <c r="F5360" s="155"/>
      <c r="G5360" s="155"/>
      <c r="H5360" s="155"/>
      <c r="I5360" s="155"/>
      <c r="J5360" s="155"/>
      <c r="K5360" s="155"/>
      <c r="L5360" s="155"/>
      <c r="M5360" s="155"/>
      <c r="N5360" s="155"/>
      <c r="O5360" s="155"/>
      <c r="P5360" s="155"/>
      <c r="Q5360" s="155"/>
      <c r="R5360" s="155"/>
      <c r="S5360" s="155"/>
      <c r="T5360" s="155"/>
      <c r="U5360" s="155"/>
      <c r="V5360" s="155"/>
      <c r="W5360" s="155"/>
      <c r="X5360" s="155"/>
      <c r="Y5360" s="155"/>
      <c r="Z5360" s="155"/>
      <c r="AA5360" s="155"/>
      <c r="AB5360" s="155"/>
      <c r="AC5360" s="155"/>
      <c r="AD5360" s="155"/>
      <c r="AE5360" s="155"/>
      <c r="AF5360" s="155"/>
      <c r="AG5360" s="155"/>
    </row>
    <row r="5361" spans="1:33" x14ac:dyDescent="0.3">
      <c r="A5361" s="155"/>
      <c r="B5361" s="155"/>
      <c r="C5361" s="155"/>
      <c r="D5361" s="155"/>
      <c r="E5361" s="155"/>
      <c r="F5361" s="155"/>
      <c r="G5361" s="155"/>
      <c r="H5361" s="155"/>
      <c r="I5361" s="155"/>
      <c r="J5361" s="155"/>
      <c r="K5361" s="155"/>
      <c r="L5361" s="155"/>
      <c r="M5361" s="155"/>
      <c r="N5361" s="155"/>
      <c r="O5361" s="155"/>
      <c r="P5361" s="155"/>
      <c r="Q5361" s="155"/>
      <c r="R5361" s="155"/>
      <c r="S5361" s="155"/>
      <c r="T5361" s="155"/>
      <c r="U5361" s="155"/>
      <c r="V5361" s="155"/>
      <c r="W5361" s="155"/>
      <c r="X5361" s="155"/>
      <c r="Y5361" s="155"/>
      <c r="Z5361" s="155"/>
      <c r="AA5361" s="155"/>
      <c r="AB5361" s="155"/>
      <c r="AC5361" s="155"/>
      <c r="AD5361" s="155"/>
      <c r="AE5361" s="155"/>
      <c r="AF5361" s="155"/>
      <c r="AG5361" s="155"/>
    </row>
    <row r="5362" spans="1:33" x14ac:dyDescent="0.3">
      <c r="A5362" s="155"/>
      <c r="B5362" s="155"/>
      <c r="C5362" s="155"/>
      <c r="D5362" s="155"/>
      <c r="E5362" s="155"/>
      <c r="F5362" s="155"/>
      <c r="G5362" s="155"/>
      <c r="H5362" s="155"/>
      <c r="I5362" s="155"/>
      <c r="J5362" s="155"/>
      <c r="K5362" s="155"/>
      <c r="L5362" s="155"/>
      <c r="M5362" s="155"/>
      <c r="N5362" s="155"/>
      <c r="O5362" s="155"/>
      <c r="P5362" s="155"/>
      <c r="Q5362" s="155"/>
      <c r="R5362" s="155"/>
      <c r="S5362" s="155"/>
      <c r="T5362" s="155"/>
      <c r="U5362" s="155"/>
      <c r="V5362" s="155"/>
      <c r="W5362" s="155"/>
      <c r="X5362" s="155"/>
      <c r="Y5362" s="155"/>
      <c r="Z5362" s="155"/>
      <c r="AA5362" s="155"/>
      <c r="AB5362" s="155"/>
      <c r="AC5362" s="155"/>
      <c r="AD5362" s="155"/>
      <c r="AE5362" s="155"/>
      <c r="AF5362" s="155"/>
      <c r="AG5362" s="155"/>
    </row>
    <row r="5363" spans="1:33" x14ac:dyDescent="0.3">
      <c r="A5363" s="155"/>
      <c r="B5363" s="155"/>
      <c r="C5363" s="155"/>
      <c r="D5363" s="155"/>
      <c r="E5363" s="155"/>
      <c r="F5363" s="155"/>
      <c r="G5363" s="155"/>
      <c r="H5363" s="155"/>
      <c r="I5363" s="155"/>
      <c r="J5363" s="155"/>
      <c r="K5363" s="155"/>
      <c r="L5363" s="155"/>
      <c r="M5363" s="155"/>
      <c r="N5363" s="155"/>
      <c r="O5363" s="155"/>
      <c r="P5363" s="155"/>
      <c r="Q5363" s="155"/>
      <c r="R5363" s="155"/>
      <c r="S5363" s="155"/>
      <c r="T5363" s="155"/>
      <c r="U5363" s="155"/>
      <c r="V5363" s="155"/>
      <c r="W5363" s="155"/>
      <c r="X5363" s="155"/>
      <c r="Y5363" s="155"/>
      <c r="Z5363" s="155"/>
      <c r="AA5363" s="155"/>
      <c r="AB5363" s="155"/>
      <c r="AC5363" s="155"/>
      <c r="AD5363" s="155"/>
      <c r="AE5363" s="155"/>
      <c r="AF5363" s="155"/>
      <c r="AG5363" s="155"/>
    </row>
    <row r="5364" spans="1:33" x14ac:dyDescent="0.3">
      <c r="A5364" s="155"/>
      <c r="B5364" s="155"/>
      <c r="C5364" s="155"/>
      <c r="D5364" s="155"/>
      <c r="E5364" s="155"/>
      <c r="F5364" s="155"/>
      <c r="G5364" s="155"/>
      <c r="H5364" s="155"/>
      <c r="I5364" s="155"/>
      <c r="J5364" s="155"/>
      <c r="K5364" s="155"/>
      <c r="L5364" s="155"/>
      <c r="M5364" s="155"/>
      <c r="N5364" s="155"/>
      <c r="O5364" s="155"/>
      <c r="P5364" s="155"/>
      <c r="Q5364" s="155"/>
      <c r="R5364" s="155"/>
      <c r="S5364" s="155"/>
      <c r="T5364" s="155"/>
      <c r="U5364" s="155"/>
      <c r="V5364" s="155"/>
      <c r="W5364" s="155"/>
      <c r="X5364" s="155"/>
      <c r="Y5364" s="155"/>
      <c r="Z5364" s="155"/>
      <c r="AA5364" s="155"/>
      <c r="AB5364" s="155"/>
      <c r="AC5364" s="155"/>
      <c r="AD5364" s="155"/>
      <c r="AE5364" s="155"/>
      <c r="AF5364" s="155"/>
      <c r="AG5364" s="155"/>
    </row>
    <row r="5365" spans="1:33" x14ac:dyDescent="0.3">
      <c r="A5365" s="155"/>
      <c r="B5365" s="155"/>
      <c r="C5365" s="155"/>
      <c r="D5365" s="155"/>
      <c r="E5365" s="155"/>
      <c r="F5365" s="155"/>
      <c r="G5365" s="155"/>
      <c r="H5365" s="155"/>
      <c r="I5365" s="155"/>
      <c r="J5365" s="155"/>
      <c r="K5365" s="155"/>
      <c r="L5365" s="155"/>
      <c r="M5365" s="155"/>
      <c r="N5365" s="155"/>
      <c r="O5365" s="155"/>
      <c r="P5365" s="155"/>
      <c r="Q5365" s="155"/>
      <c r="R5365" s="155"/>
      <c r="S5365" s="155"/>
      <c r="T5365" s="155"/>
      <c r="U5365" s="155"/>
      <c r="V5365" s="155"/>
      <c r="W5365" s="155"/>
      <c r="X5365" s="155"/>
      <c r="Y5365" s="155"/>
      <c r="Z5365" s="155"/>
      <c r="AA5365" s="155"/>
      <c r="AB5365" s="155"/>
      <c r="AC5365" s="155"/>
      <c r="AD5365" s="155"/>
      <c r="AE5365" s="155"/>
      <c r="AF5365" s="155"/>
      <c r="AG5365" s="155"/>
    </row>
    <row r="5366" spans="1:33" x14ac:dyDescent="0.3">
      <c r="A5366" s="155"/>
      <c r="B5366" s="155"/>
      <c r="C5366" s="155"/>
      <c r="D5366" s="155"/>
      <c r="E5366" s="155"/>
      <c r="F5366" s="155"/>
      <c r="G5366" s="155"/>
      <c r="H5366" s="155"/>
      <c r="I5366" s="155"/>
      <c r="J5366" s="155"/>
      <c r="K5366" s="155"/>
      <c r="L5366" s="155"/>
      <c r="M5366" s="155"/>
      <c r="N5366" s="155"/>
      <c r="O5366" s="155"/>
      <c r="P5366" s="155"/>
      <c r="Q5366" s="155"/>
      <c r="R5366" s="155"/>
      <c r="S5366" s="155"/>
      <c r="T5366" s="155"/>
      <c r="U5366" s="155"/>
      <c r="V5366" s="155"/>
      <c r="W5366" s="155"/>
      <c r="X5366" s="155"/>
      <c r="Y5366" s="155"/>
      <c r="Z5366" s="155"/>
      <c r="AA5366" s="155"/>
      <c r="AB5366" s="155"/>
      <c r="AC5366" s="155"/>
      <c r="AD5366" s="155"/>
      <c r="AE5366" s="155"/>
      <c r="AF5366" s="155"/>
      <c r="AG5366" s="155"/>
    </row>
    <row r="5367" spans="1:33" x14ac:dyDescent="0.3">
      <c r="A5367" s="155"/>
      <c r="B5367" s="155"/>
      <c r="C5367" s="155"/>
      <c r="D5367" s="155"/>
      <c r="E5367" s="155"/>
      <c r="F5367" s="155"/>
      <c r="G5367" s="155"/>
      <c r="H5367" s="155"/>
      <c r="I5367" s="155"/>
      <c r="J5367" s="155"/>
      <c r="K5367" s="155"/>
      <c r="L5367" s="155"/>
      <c r="M5367" s="155"/>
      <c r="N5367" s="155"/>
      <c r="O5367" s="155"/>
      <c r="P5367" s="155"/>
      <c r="Q5367" s="155"/>
      <c r="R5367" s="155"/>
      <c r="S5367" s="155"/>
      <c r="T5367" s="155"/>
      <c r="U5367" s="155"/>
      <c r="V5367" s="155"/>
      <c r="W5367" s="155"/>
      <c r="X5367" s="155"/>
      <c r="Y5367" s="155"/>
      <c r="Z5367" s="155"/>
      <c r="AA5367" s="155"/>
      <c r="AB5367" s="155"/>
      <c r="AC5367" s="155"/>
      <c r="AD5367" s="155"/>
      <c r="AE5367" s="155"/>
      <c r="AF5367" s="155"/>
      <c r="AG5367" s="155"/>
    </row>
    <row r="5368" spans="1:33" x14ac:dyDescent="0.3">
      <c r="A5368" s="155"/>
      <c r="B5368" s="155"/>
      <c r="C5368" s="155"/>
      <c r="D5368" s="155"/>
      <c r="E5368" s="155"/>
      <c r="F5368" s="155"/>
      <c r="G5368" s="155"/>
      <c r="H5368" s="155"/>
      <c r="I5368" s="155"/>
      <c r="J5368" s="155"/>
      <c r="K5368" s="155"/>
      <c r="L5368" s="155"/>
      <c r="M5368" s="155"/>
      <c r="N5368" s="155"/>
      <c r="O5368" s="155"/>
      <c r="P5368" s="155"/>
      <c r="Q5368" s="155"/>
      <c r="R5368" s="155"/>
      <c r="S5368" s="155"/>
      <c r="T5368" s="155"/>
      <c r="U5368" s="155"/>
      <c r="V5368" s="155"/>
      <c r="W5368" s="155"/>
      <c r="X5368" s="155"/>
      <c r="Y5368" s="155"/>
      <c r="Z5368" s="155"/>
      <c r="AA5368" s="155"/>
      <c r="AB5368" s="155"/>
      <c r="AC5368" s="155"/>
      <c r="AD5368" s="155"/>
      <c r="AE5368" s="155"/>
      <c r="AF5368" s="155"/>
      <c r="AG5368" s="155"/>
    </row>
    <row r="5369" spans="1:33" x14ac:dyDescent="0.3">
      <c r="A5369" s="155"/>
      <c r="B5369" s="155"/>
      <c r="C5369" s="155"/>
      <c r="D5369" s="155"/>
      <c r="E5369" s="155"/>
      <c r="F5369" s="155"/>
      <c r="G5369" s="155"/>
      <c r="H5369" s="155"/>
      <c r="I5369" s="155"/>
      <c r="J5369" s="155"/>
      <c r="K5369" s="155"/>
      <c r="L5369" s="155"/>
      <c r="M5369" s="155"/>
      <c r="N5369" s="155"/>
      <c r="O5369" s="155"/>
      <c r="P5369" s="155"/>
      <c r="Q5369" s="155"/>
      <c r="R5369" s="155"/>
      <c r="S5369" s="155"/>
      <c r="T5369" s="155"/>
      <c r="U5369" s="155"/>
      <c r="V5369" s="155"/>
      <c r="W5369" s="155"/>
      <c r="X5369" s="155"/>
      <c r="Y5369" s="155"/>
      <c r="Z5369" s="155"/>
      <c r="AA5369" s="155"/>
      <c r="AB5369" s="155"/>
      <c r="AC5369" s="155"/>
      <c r="AD5369" s="155"/>
      <c r="AE5369" s="155"/>
      <c r="AF5369" s="155"/>
      <c r="AG5369" s="155"/>
    </row>
    <row r="5370" spans="1:33" x14ac:dyDescent="0.3">
      <c r="A5370" s="155"/>
      <c r="B5370" s="155"/>
      <c r="C5370" s="155"/>
      <c r="D5370" s="155"/>
      <c r="E5370" s="155"/>
      <c r="F5370" s="155"/>
      <c r="G5370" s="155"/>
      <c r="H5370" s="155"/>
      <c r="I5370" s="155"/>
      <c r="J5370" s="155"/>
      <c r="K5370" s="155"/>
      <c r="L5370" s="155"/>
      <c r="M5370" s="155"/>
      <c r="N5370" s="155"/>
      <c r="O5370" s="155"/>
      <c r="P5370" s="155"/>
      <c r="Q5370" s="155"/>
      <c r="R5370" s="155"/>
      <c r="S5370" s="155"/>
      <c r="T5370" s="155"/>
      <c r="U5370" s="155"/>
      <c r="V5370" s="155"/>
      <c r="W5370" s="155"/>
      <c r="X5370" s="155"/>
      <c r="Y5370" s="155"/>
      <c r="Z5370" s="155"/>
      <c r="AA5370" s="155"/>
      <c r="AB5370" s="155"/>
      <c r="AC5370" s="155"/>
      <c r="AD5370" s="155"/>
      <c r="AE5370" s="155"/>
      <c r="AF5370" s="155"/>
      <c r="AG5370" s="155"/>
    </row>
    <row r="5371" spans="1:33" x14ac:dyDescent="0.3">
      <c r="A5371" s="155"/>
      <c r="B5371" s="155"/>
      <c r="C5371" s="155"/>
      <c r="D5371" s="155"/>
      <c r="E5371" s="155"/>
      <c r="F5371" s="155"/>
      <c r="G5371" s="155"/>
      <c r="H5371" s="155"/>
      <c r="I5371" s="155"/>
      <c r="J5371" s="155"/>
      <c r="K5371" s="155"/>
      <c r="L5371" s="155"/>
      <c r="M5371" s="155"/>
      <c r="N5371" s="155"/>
      <c r="O5371" s="155"/>
      <c r="P5371" s="155"/>
      <c r="Q5371" s="155"/>
      <c r="R5371" s="155"/>
      <c r="S5371" s="155"/>
      <c r="T5371" s="155"/>
      <c r="U5371" s="155"/>
      <c r="V5371" s="155"/>
      <c r="W5371" s="155"/>
      <c r="X5371" s="155"/>
      <c r="Y5371" s="155"/>
      <c r="Z5371" s="155"/>
      <c r="AA5371" s="155"/>
      <c r="AB5371" s="155"/>
      <c r="AC5371" s="155"/>
      <c r="AD5371" s="155"/>
      <c r="AE5371" s="155"/>
      <c r="AF5371" s="155"/>
      <c r="AG5371" s="155"/>
    </row>
    <row r="5372" spans="1:33" x14ac:dyDescent="0.3">
      <c r="A5372" s="155"/>
      <c r="B5372" s="155"/>
      <c r="C5372" s="155"/>
      <c r="D5372" s="155"/>
      <c r="E5372" s="155"/>
      <c r="F5372" s="155"/>
      <c r="G5372" s="155"/>
      <c r="H5372" s="155"/>
      <c r="I5372" s="155"/>
      <c r="J5372" s="155"/>
      <c r="K5372" s="155"/>
      <c r="L5372" s="155"/>
      <c r="M5372" s="155"/>
      <c r="N5372" s="155"/>
      <c r="O5372" s="155"/>
      <c r="P5372" s="155"/>
      <c r="Q5372" s="155"/>
      <c r="R5372" s="155"/>
      <c r="S5372" s="155"/>
      <c r="T5372" s="155"/>
      <c r="U5372" s="155"/>
      <c r="V5372" s="155"/>
      <c r="W5372" s="155"/>
      <c r="X5372" s="155"/>
      <c r="Y5372" s="155"/>
      <c r="Z5372" s="155"/>
      <c r="AA5372" s="155"/>
      <c r="AB5372" s="155"/>
      <c r="AC5372" s="155"/>
      <c r="AD5372" s="155"/>
      <c r="AE5372" s="155"/>
      <c r="AF5372" s="155"/>
      <c r="AG5372" s="155"/>
    </row>
    <row r="5373" spans="1:33" x14ac:dyDescent="0.3">
      <c r="A5373" s="155"/>
      <c r="B5373" s="155"/>
      <c r="C5373" s="155"/>
      <c r="D5373" s="155"/>
      <c r="E5373" s="155"/>
      <c r="F5373" s="155"/>
      <c r="G5373" s="155"/>
      <c r="H5373" s="155"/>
      <c r="I5373" s="155"/>
      <c r="J5373" s="155"/>
      <c r="K5373" s="155"/>
      <c r="L5373" s="155"/>
      <c r="M5373" s="155"/>
      <c r="N5373" s="155"/>
      <c r="O5373" s="155"/>
      <c r="P5373" s="155"/>
      <c r="Q5373" s="155"/>
      <c r="R5373" s="155"/>
      <c r="S5373" s="155"/>
      <c r="T5373" s="155"/>
      <c r="U5373" s="155"/>
      <c r="V5373" s="155"/>
      <c r="W5373" s="155"/>
      <c r="X5373" s="155"/>
      <c r="Y5373" s="155"/>
      <c r="Z5373" s="155"/>
      <c r="AA5373" s="155"/>
      <c r="AB5373" s="155"/>
      <c r="AC5373" s="155"/>
      <c r="AD5373" s="155"/>
      <c r="AE5373" s="155"/>
      <c r="AF5373" s="155"/>
      <c r="AG5373" s="155"/>
    </row>
    <row r="5374" spans="1:33" x14ac:dyDescent="0.3">
      <c r="A5374" s="155"/>
      <c r="B5374" s="155"/>
      <c r="C5374" s="155"/>
      <c r="D5374" s="155"/>
      <c r="E5374" s="155"/>
      <c r="F5374" s="155"/>
      <c r="G5374" s="155"/>
      <c r="H5374" s="155"/>
      <c r="I5374" s="155"/>
      <c r="J5374" s="155"/>
      <c r="K5374" s="155"/>
      <c r="L5374" s="155"/>
      <c r="M5374" s="155"/>
      <c r="N5374" s="155"/>
      <c r="O5374" s="155"/>
      <c r="P5374" s="155"/>
      <c r="Q5374" s="155"/>
      <c r="R5374" s="155"/>
      <c r="S5374" s="155"/>
      <c r="T5374" s="155"/>
      <c r="U5374" s="155"/>
      <c r="V5374" s="155"/>
      <c r="W5374" s="155"/>
      <c r="X5374" s="155"/>
      <c r="Y5374" s="155"/>
      <c r="Z5374" s="155"/>
      <c r="AA5374" s="155"/>
      <c r="AB5374" s="155"/>
      <c r="AC5374" s="155"/>
      <c r="AD5374" s="155"/>
      <c r="AE5374" s="155"/>
      <c r="AF5374" s="155"/>
      <c r="AG5374" s="155"/>
    </row>
    <row r="5375" spans="1:33" x14ac:dyDescent="0.3">
      <c r="A5375" s="155"/>
      <c r="B5375" s="155"/>
      <c r="C5375" s="155"/>
      <c r="D5375" s="155"/>
      <c r="E5375" s="155"/>
      <c r="F5375" s="155"/>
      <c r="G5375" s="155"/>
      <c r="H5375" s="155"/>
      <c r="I5375" s="155"/>
      <c r="J5375" s="155"/>
      <c r="K5375" s="155"/>
      <c r="L5375" s="155"/>
      <c r="M5375" s="155"/>
      <c r="N5375" s="155"/>
      <c r="O5375" s="155"/>
      <c r="P5375" s="155"/>
      <c r="Q5375" s="155"/>
      <c r="R5375" s="155"/>
      <c r="S5375" s="155"/>
      <c r="T5375" s="155"/>
      <c r="U5375" s="155"/>
      <c r="V5375" s="155"/>
      <c r="W5375" s="155"/>
      <c r="X5375" s="155"/>
      <c r="Y5375" s="155"/>
      <c r="Z5375" s="155"/>
      <c r="AA5375" s="155"/>
      <c r="AB5375" s="155"/>
      <c r="AC5375" s="155"/>
      <c r="AD5375" s="155"/>
      <c r="AE5375" s="155"/>
      <c r="AF5375" s="155"/>
      <c r="AG5375" s="155"/>
    </row>
    <row r="5376" spans="1:33" x14ac:dyDescent="0.3">
      <c r="A5376" s="155"/>
      <c r="B5376" s="155"/>
      <c r="C5376" s="155"/>
      <c r="D5376" s="155"/>
      <c r="E5376" s="155"/>
      <c r="F5376" s="155"/>
      <c r="G5376" s="155"/>
      <c r="H5376" s="155"/>
      <c r="I5376" s="155"/>
      <c r="J5376" s="155"/>
      <c r="K5376" s="155"/>
      <c r="L5376" s="155"/>
      <c r="M5376" s="155"/>
      <c r="N5376" s="155"/>
      <c r="O5376" s="155"/>
      <c r="P5376" s="155"/>
      <c r="Q5376" s="155"/>
      <c r="R5376" s="155"/>
      <c r="S5376" s="155"/>
      <c r="T5376" s="155"/>
      <c r="U5376" s="155"/>
      <c r="V5376" s="155"/>
      <c r="W5376" s="155"/>
      <c r="X5376" s="155"/>
      <c r="Y5376" s="155"/>
      <c r="Z5376" s="155"/>
      <c r="AA5376" s="155"/>
      <c r="AB5376" s="155"/>
      <c r="AC5376" s="155"/>
      <c r="AD5376" s="155"/>
      <c r="AE5376" s="155"/>
      <c r="AF5376" s="155"/>
      <c r="AG5376" s="155"/>
    </row>
    <row r="5377" spans="1:33" x14ac:dyDescent="0.3">
      <c r="A5377" s="155"/>
      <c r="B5377" s="155"/>
      <c r="C5377" s="155"/>
      <c r="D5377" s="155"/>
      <c r="E5377" s="155"/>
      <c r="F5377" s="155"/>
      <c r="G5377" s="155"/>
      <c r="H5377" s="155"/>
      <c r="I5377" s="155"/>
      <c r="J5377" s="155"/>
      <c r="K5377" s="155"/>
      <c r="L5377" s="155"/>
      <c r="M5377" s="155"/>
      <c r="N5377" s="155"/>
      <c r="O5377" s="155"/>
      <c r="P5377" s="155"/>
      <c r="Q5377" s="155"/>
      <c r="R5377" s="155"/>
      <c r="S5377" s="155"/>
      <c r="T5377" s="155"/>
      <c r="U5377" s="155"/>
      <c r="V5377" s="155"/>
      <c r="W5377" s="155"/>
      <c r="X5377" s="155"/>
      <c r="Y5377" s="155"/>
      <c r="Z5377" s="155"/>
      <c r="AA5377" s="155"/>
      <c r="AB5377" s="155"/>
      <c r="AC5377" s="155"/>
      <c r="AD5377" s="155"/>
      <c r="AE5377" s="155"/>
      <c r="AF5377" s="155"/>
      <c r="AG5377" s="155"/>
    </row>
    <row r="5378" spans="1:33" x14ac:dyDescent="0.3">
      <c r="A5378" s="155"/>
      <c r="B5378" s="155"/>
      <c r="C5378" s="155"/>
      <c r="D5378" s="155"/>
      <c r="E5378" s="155"/>
      <c r="F5378" s="155"/>
      <c r="G5378" s="155"/>
      <c r="H5378" s="155"/>
      <c r="I5378" s="155"/>
      <c r="J5378" s="155"/>
      <c r="K5378" s="155"/>
      <c r="L5378" s="155"/>
      <c r="M5378" s="155"/>
      <c r="N5378" s="155"/>
      <c r="O5378" s="155"/>
      <c r="P5378" s="155"/>
      <c r="Q5378" s="155"/>
      <c r="R5378" s="155"/>
      <c r="S5378" s="155"/>
      <c r="T5378" s="155"/>
      <c r="U5378" s="155"/>
      <c r="V5378" s="155"/>
      <c r="W5378" s="155"/>
      <c r="X5378" s="155"/>
      <c r="Y5378" s="155"/>
      <c r="Z5378" s="155"/>
      <c r="AA5378" s="155"/>
      <c r="AB5378" s="155"/>
      <c r="AC5378" s="155"/>
      <c r="AD5378" s="155"/>
      <c r="AE5378" s="155"/>
      <c r="AF5378" s="155"/>
      <c r="AG5378" s="155"/>
    </row>
    <row r="5379" spans="1:33" x14ac:dyDescent="0.3">
      <c r="A5379" s="155"/>
      <c r="B5379" s="155"/>
      <c r="C5379" s="155"/>
      <c r="D5379" s="155"/>
      <c r="E5379" s="155"/>
      <c r="F5379" s="155"/>
      <c r="G5379" s="155"/>
      <c r="H5379" s="155"/>
      <c r="I5379" s="155"/>
      <c r="J5379" s="155"/>
      <c r="K5379" s="155"/>
      <c r="L5379" s="155"/>
      <c r="M5379" s="155"/>
      <c r="N5379" s="155"/>
      <c r="O5379" s="155"/>
      <c r="P5379" s="155"/>
      <c r="Q5379" s="155"/>
      <c r="R5379" s="155"/>
      <c r="S5379" s="155"/>
      <c r="T5379" s="155"/>
      <c r="U5379" s="155"/>
      <c r="V5379" s="155"/>
      <c r="W5379" s="155"/>
      <c r="X5379" s="155"/>
      <c r="Y5379" s="155"/>
      <c r="Z5379" s="155"/>
      <c r="AA5379" s="155"/>
      <c r="AB5379" s="155"/>
      <c r="AC5379" s="155"/>
      <c r="AD5379" s="155"/>
      <c r="AE5379" s="155"/>
      <c r="AF5379" s="155"/>
      <c r="AG5379" s="155"/>
    </row>
    <row r="5380" spans="1:33" x14ac:dyDescent="0.3">
      <c r="A5380" s="155"/>
      <c r="B5380" s="155"/>
      <c r="C5380" s="155"/>
      <c r="D5380" s="155"/>
      <c r="E5380" s="155"/>
      <c r="F5380" s="155"/>
      <c r="G5380" s="155"/>
      <c r="H5380" s="155"/>
      <c r="I5380" s="155"/>
      <c r="J5380" s="155"/>
      <c r="K5380" s="155"/>
      <c r="L5380" s="155"/>
      <c r="M5380" s="155"/>
      <c r="N5380" s="155"/>
      <c r="O5380" s="155"/>
      <c r="P5380" s="155"/>
      <c r="Q5380" s="155"/>
      <c r="R5380" s="155"/>
      <c r="S5380" s="155"/>
      <c r="T5380" s="155"/>
      <c r="U5380" s="155"/>
      <c r="V5380" s="155"/>
      <c r="W5380" s="155"/>
      <c r="X5380" s="155"/>
      <c r="Y5380" s="155"/>
      <c r="Z5380" s="155"/>
      <c r="AA5380" s="155"/>
      <c r="AB5380" s="155"/>
      <c r="AC5380" s="155"/>
      <c r="AD5380" s="155"/>
      <c r="AE5380" s="155"/>
      <c r="AF5380" s="155"/>
      <c r="AG5380" s="155"/>
    </row>
    <row r="5381" spans="1:33" x14ac:dyDescent="0.3">
      <c r="A5381" s="155"/>
      <c r="B5381" s="155"/>
      <c r="C5381" s="155"/>
      <c r="D5381" s="155"/>
      <c r="E5381" s="155"/>
      <c r="F5381" s="155"/>
      <c r="G5381" s="155"/>
      <c r="H5381" s="155"/>
      <c r="I5381" s="155"/>
      <c r="J5381" s="155"/>
      <c r="K5381" s="155"/>
      <c r="L5381" s="155"/>
      <c r="M5381" s="155"/>
      <c r="N5381" s="155"/>
      <c r="O5381" s="155"/>
      <c r="P5381" s="155"/>
      <c r="Q5381" s="155"/>
      <c r="R5381" s="155"/>
      <c r="S5381" s="155"/>
      <c r="T5381" s="155"/>
      <c r="U5381" s="155"/>
      <c r="V5381" s="155"/>
      <c r="W5381" s="155"/>
      <c r="X5381" s="155"/>
      <c r="Y5381" s="155"/>
      <c r="Z5381" s="155"/>
      <c r="AA5381" s="155"/>
      <c r="AB5381" s="155"/>
      <c r="AC5381" s="155"/>
      <c r="AD5381" s="155"/>
      <c r="AE5381" s="155"/>
      <c r="AF5381" s="155"/>
      <c r="AG5381" s="155"/>
    </row>
    <row r="5382" spans="1:33" x14ac:dyDescent="0.3">
      <c r="A5382" s="155"/>
      <c r="B5382" s="155"/>
      <c r="C5382" s="155"/>
      <c r="D5382" s="155"/>
      <c r="E5382" s="155"/>
      <c r="F5382" s="155"/>
      <c r="G5382" s="155"/>
      <c r="H5382" s="155"/>
      <c r="I5382" s="155"/>
      <c r="J5382" s="155"/>
      <c r="K5382" s="155"/>
      <c r="L5382" s="155"/>
      <c r="M5382" s="155"/>
      <c r="N5382" s="155"/>
      <c r="O5382" s="155"/>
      <c r="P5382" s="155"/>
      <c r="Q5382" s="155"/>
      <c r="R5382" s="155"/>
      <c r="S5382" s="155"/>
      <c r="T5382" s="155"/>
      <c r="U5382" s="155"/>
      <c r="V5382" s="155"/>
      <c r="W5382" s="155"/>
      <c r="X5382" s="155"/>
      <c r="Y5382" s="155"/>
      <c r="Z5382" s="155"/>
      <c r="AA5382" s="155"/>
      <c r="AB5382" s="155"/>
      <c r="AC5382" s="155"/>
      <c r="AD5382" s="155"/>
      <c r="AE5382" s="155"/>
      <c r="AF5382" s="155"/>
      <c r="AG5382" s="155"/>
    </row>
    <row r="5383" spans="1:33" x14ac:dyDescent="0.3">
      <c r="A5383" s="155"/>
      <c r="B5383" s="155"/>
      <c r="C5383" s="155"/>
      <c r="D5383" s="155"/>
      <c r="E5383" s="155"/>
      <c r="F5383" s="155"/>
      <c r="G5383" s="155"/>
      <c r="H5383" s="155"/>
      <c r="I5383" s="155"/>
      <c r="J5383" s="155"/>
      <c r="K5383" s="155"/>
      <c r="L5383" s="155"/>
      <c r="M5383" s="155"/>
      <c r="N5383" s="155"/>
      <c r="O5383" s="155"/>
      <c r="P5383" s="155"/>
      <c r="Q5383" s="155"/>
      <c r="R5383" s="155"/>
      <c r="S5383" s="155"/>
      <c r="T5383" s="155"/>
      <c r="U5383" s="155"/>
      <c r="V5383" s="155"/>
      <c r="W5383" s="155"/>
      <c r="X5383" s="155"/>
      <c r="Y5383" s="155"/>
      <c r="Z5383" s="155"/>
      <c r="AA5383" s="155"/>
      <c r="AB5383" s="155"/>
      <c r="AC5383" s="155"/>
      <c r="AD5383" s="155"/>
      <c r="AE5383" s="155"/>
      <c r="AF5383" s="155"/>
      <c r="AG5383" s="155"/>
    </row>
    <row r="5384" spans="1:33" x14ac:dyDescent="0.3">
      <c r="A5384" s="155"/>
      <c r="B5384" s="155"/>
      <c r="C5384" s="155"/>
      <c r="D5384" s="155"/>
      <c r="E5384" s="155"/>
      <c r="F5384" s="155"/>
      <c r="G5384" s="155"/>
      <c r="H5384" s="155"/>
      <c r="I5384" s="155"/>
      <c r="J5384" s="155"/>
      <c r="K5384" s="155"/>
      <c r="L5384" s="155"/>
      <c r="M5384" s="155"/>
      <c r="N5384" s="155"/>
      <c r="O5384" s="155"/>
      <c r="P5384" s="155"/>
      <c r="Q5384" s="155"/>
      <c r="R5384" s="155"/>
      <c r="S5384" s="155"/>
      <c r="T5384" s="155"/>
      <c r="U5384" s="155"/>
      <c r="V5384" s="155"/>
      <c r="W5384" s="155"/>
      <c r="X5384" s="155"/>
      <c r="Y5384" s="155"/>
      <c r="Z5384" s="155"/>
      <c r="AA5384" s="155"/>
      <c r="AB5384" s="155"/>
      <c r="AC5384" s="155"/>
      <c r="AD5384" s="155"/>
      <c r="AE5384" s="155"/>
      <c r="AF5384" s="155"/>
      <c r="AG5384" s="155"/>
    </row>
    <row r="5385" spans="1:33" x14ac:dyDescent="0.3">
      <c r="A5385" s="155"/>
      <c r="B5385" s="155"/>
      <c r="C5385" s="155"/>
      <c r="D5385" s="155"/>
      <c r="E5385" s="155"/>
      <c r="F5385" s="155"/>
      <c r="G5385" s="155"/>
      <c r="H5385" s="155"/>
      <c r="I5385" s="155"/>
      <c r="J5385" s="155"/>
      <c r="K5385" s="155"/>
      <c r="L5385" s="155"/>
      <c r="M5385" s="155"/>
      <c r="N5385" s="155"/>
      <c r="O5385" s="155"/>
      <c r="P5385" s="155"/>
      <c r="Q5385" s="155"/>
      <c r="R5385" s="155"/>
      <c r="S5385" s="155"/>
      <c r="T5385" s="155"/>
      <c r="U5385" s="155"/>
      <c r="V5385" s="155"/>
      <c r="W5385" s="155"/>
      <c r="X5385" s="155"/>
      <c r="Y5385" s="155"/>
      <c r="Z5385" s="155"/>
      <c r="AA5385" s="155"/>
      <c r="AB5385" s="155"/>
      <c r="AC5385" s="155"/>
      <c r="AD5385" s="155"/>
      <c r="AE5385" s="155"/>
      <c r="AF5385" s="155"/>
      <c r="AG5385" s="155"/>
    </row>
    <row r="5386" spans="1:33" x14ac:dyDescent="0.3">
      <c r="A5386" s="155"/>
      <c r="B5386" s="155"/>
      <c r="C5386" s="155"/>
      <c r="D5386" s="155"/>
      <c r="E5386" s="155"/>
      <c r="F5386" s="155"/>
      <c r="G5386" s="155"/>
      <c r="H5386" s="155"/>
      <c r="I5386" s="155"/>
      <c r="J5386" s="155"/>
      <c r="K5386" s="155"/>
      <c r="L5386" s="155"/>
      <c r="M5386" s="155"/>
      <c r="N5386" s="155"/>
      <c r="O5386" s="155"/>
      <c r="P5386" s="155"/>
      <c r="Q5386" s="155"/>
      <c r="R5386" s="155"/>
      <c r="S5386" s="155"/>
      <c r="T5386" s="155"/>
      <c r="U5386" s="155"/>
      <c r="V5386" s="155"/>
      <c r="W5386" s="155"/>
      <c r="X5386" s="155"/>
      <c r="Y5386" s="155"/>
      <c r="Z5386" s="155"/>
      <c r="AA5386" s="155"/>
      <c r="AB5386" s="155"/>
      <c r="AC5386" s="155"/>
      <c r="AD5386" s="155"/>
      <c r="AE5386" s="155"/>
      <c r="AF5386" s="155"/>
      <c r="AG5386" s="155"/>
    </row>
    <row r="5387" spans="1:33" x14ac:dyDescent="0.3">
      <c r="A5387" s="155"/>
      <c r="B5387" s="155"/>
      <c r="C5387" s="155"/>
      <c r="D5387" s="155"/>
      <c r="E5387" s="155"/>
      <c r="F5387" s="155"/>
      <c r="G5387" s="155"/>
      <c r="H5387" s="155"/>
      <c r="I5387" s="155"/>
      <c r="J5387" s="155"/>
      <c r="K5387" s="155"/>
      <c r="L5387" s="155"/>
      <c r="M5387" s="155"/>
      <c r="N5387" s="155"/>
      <c r="O5387" s="155"/>
      <c r="P5387" s="155"/>
      <c r="Q5387" s="155"/>
      <c r="R5387" s="155"/>
      <c r="S5387" s="155"/>
      <c r="T5387" s="155"/>
      <c r="U5387" s="155"/>
      <c r="V5387" s="155"/>
      <c r="W5387" s="155"/>
      <c r="X5387" s="155"/>
      <c r="Y5387" s="155"/>
      <c r="Z5387" s="155"/>
      <c r="AA5387" s="155"/>
      <c r="AB5387" s="155"/>
      <c r="AC5387" s="155"/>
      <c r="AD5387" s="155"/>
      <c r="AE5387" s="155"/>
      <c r="AF5387" s="155"/>
      <c r="AG5387" s="155"/>
    </row>
    <row r="5388" spans="1:33" x14ac:dyDescent="0.3">
      <c r="A5388" s="155"/>
      <c r="B5388" s="155"/>
      <c r="C5388" s="155"/>
      <c r="D5388" s="155"/>
      <c r="E5388" s="155"/>
      <c r="F5388" s="155"/>
      <c r="G5388" s="155"/>
      <c r="H5388" s="155"/>
      <c r="I5388" s="155"/>
      <c r="J5388" s="155"/>
      <c r="K5388" s="155"/>
      <c r="L5388" s="155"/>
      <c r="M5388" s="155"/>
      <c r="N5388" s="155"/>
      <c r="O5388" s="155"/>
      <c r="P5388" s="155"/>
      <c r="Q5388" s="155"/>
      <c r="R5388" s="155"/>
      <c r="S5388" s="155"/>
      <c r="T5388" s="155"/>
      <c r="U5388" s="155"/>
      <c r="V5388" s="155"/>
      <c r="W5388" s="155"/>
      <c r="X5388" s="155"/>
      <c r="Y5388" s="155"/>
      <c r="Z5388" s="155"/>
      <c r="AA5388" s="155"/>
      <c r="AB5388" s="155"/>
      <c r="AC5388" s="155"/>
      <c r="AD5388" s="155"/>
      <c r="AE5388" s="155"/>
      <c r="AF5388" s="155"/>
      <c r="AG5388" s="155"/>
    </row>
    <row r="5389" spans="1:33" x14ac:dyDescent="0.3">
      <c r="A5389" s="155"/>
      <c r="B5389" s="155"/>
      <c r="C5389" s="155"/>
      <c r="D5389" s="155"/>
      <c r="E5389" s="155"/>
      <c r="F5389" s="155"/>
      <c r="G5389" s="155"/>
      <c r="H5389" s="155"/>
      <c r="I5389" s="155"/>
      <c r="J5389" s="155"/>
      <c r="K5389" s="155"/>
      <c r="L5389" s="155"/>
      <c r="M5389" s="155"/>
      <c r="N5389" s="155"/>
      <c r="O5389" s="155"/>
      <c r="P5389" s="155"/>
      <c r="Q5389" s="155"/>
      <c r="R5389" s="155"/>
      <c r="S5389" s="155"/>
      <c r="T5389" s="155"/>
      <c r="U5389" s="155"/>
      <c r="V5389" s="155"/>
      <c r="W5389" s="155"/>
      <c r="X5389" s="155"/>
      <c r="Y5389" s="155"/>
      <c r="Z5389" s="155"/>
      <c r="AA5389" s="155"/>
      <c r="AB5389" s="155"/>
      <c r="AC5389" s="155"/>
      <c r="AD5389" s="155"/>
      <c r="AE5389" s="155"/>
      <c r="AF5389" s="155"/>
      <c r="AG5389" s="155"/>
    </row>
    <row r="5390" spans="1:33" x14ac:dyDescent="0.3">
      <c r="A5390" s="155"/>
      <c r="B5390" s="155"/>
      <c r="C5390" s="155"/>
      <c r="D5390" s="155"/>
      <c r="E5390" s="155"/>
      <c r="F5390" s="155"/>
      <c r="G5390" s="155"/>
      <c r="H5390" s="155"/>
      <c r="I5390" s="155"/>
      <c r="J5390" s="155"/>
      <c r="K5390" s="155"/>
      <c r="L5390" s="155"/>
      <c r="M5390" s="155"/>
      <c r="N5390" s="155"/>
      <c r="O5390" s="155"/>
      <c r="P5390" s="155"/>
      <c r="Q5390" s="155"/>
      <c r="R5390" s="155"/>
      <c r="S5390" s="155"/>
      <c r="T5390" s="155"/>
      <c r="U5390" s="155"/>
      <c r="V5390" s="155"/>
      <c r="W5390" s="155"/>
      <c r="X5390" s="155"/>
      <c r="Y5390" s="155"/>
      <c r="Z5390" s="155"/>
      <c r="AA5390" s="155"/>
      <c r="AB5390" s="155"/>
      <c r="AC5390" s="155"/>
      <c r="AD5390" s="155"/>
      <c r="AE5390" s="155"/>
      <c r="AF5390" s="155"/>
      <c r="AG5390" s="155"/>
    </row>
    <row r="5391" spans="1:33" x14ac:dyDescent="0.3">
      <c r="A5391" s="155"/>
      <c r="B5391" s="155"/>
      <c r="C5391" s="155"/>
      <c r="D5391" s="155"/>
      <c r="E5391" s="155"/>
      <c r="F5391" s="155"/>
      <c r="G5391" s="155"/>
      <c r="H5391" s="155"/>
      <c r="I5391" s="155"/>
      <c r="J5391" s="155"/>
      <c r="K5391" s="155"/>
      <c r="L5391" s="155"/>
      <c r="M5391" s="155"/>
      <c r="N5391" s="155"/>
      <c r="O5391" s="155"/>
      <c r="P5391" s="155"/>
      <c r="Q5391" s="155"/>
      <c r="R5391" s="155"/>
      <c r="S5391" s="155"/>
      <c r="T5391" s="155"/>
      <c r="U5391" s="155"/>
      <c r="V5391" s="155"/>
      <c r="W5391" s="155"/>
      <c r="X5391" s="155"/>
      <c r="Y5391" s="155"/>
      <c r="Z5391" s="155"/>
      <c r="AA5391" s="155"/>
      <c r="AB5391" s="155"/>
      <c r="AC5391" s="155"/>
      <c r="AD5391" s="155"/>
      <c r="AE5391" s="155"/>
      <c r="AF5391" s="155"/>
      <c r="AG5391" s="155"/>
    </row>
    <row r="5392" spans="1:33" x14ac:dyDescent="0.3">
      <c r="A5392" s="155"/>
      <c r="B5392" s="155"/>
      <c r="C5392" s="155"/>
      <c r="D5392" s="155"/>
      <c r="E5392" s="155"/>
      <c r="F5392" s="155"/>
      <c r="G5392" s="155"/>
      <c r="H5392" s="155"/>
      <c r="I5392" s="155"/>
      <c r="J5392" s="155"/>
      <c r="K5392" s="155"/>
      <c r="L5392" s="155"/>
      <c r="M5392" s="155"/>
      <c r="N5392" s="155"/>
      <c r="O5392" s="155"/>
      <c r="P5392" s="155"/>
      <c r="Q5392" s="155"/>
      <c r="R5392" s="155"/>
      <c r="S5392" s="155"/>
      <c r="T5392" s="155"/>
      <c r="U5392" s="155"/>
      <c r="V5392" s="155"/>
      <c r="W5392" s="155"/>
      <c r="X5392" s="155"/>
      <c r="Y5392" s="155"/>
      <c r="Z5392" s="155"/>
      <c r="AA5392" s="155"/>
      <c r="AB5392" s="155"/>
      <c r="AC5392" s="155"/>
      <c r="AD5392" s="155"/>
      <c r="AE5392" s="155"/>
      <c r="AF5392" s="155"/>
      <c r="AG5392" s="155"/>
    </row>
    <row r="5393" spans="1:33" x14ac:dyDescent="0.3">
      <c r="A5393" s="155"/>
      <c r="B5393" s="155"/>
      <c r="C5393" s="155"/>
      <c r="D5393" s="155"/>
      <c r="E5393" s="155"/>
      <c r="F5393" s="155"/>
      <c r="G5393" s="155"/>
      <c r="H5393" s="155"/>
      <c r="I5393" s="155"/>
      <c r="J5393" s="155"/>
      <c r="K5393" s="155"/>
      <c r="L5393" s="155"/>
      <c r="M5393" s="155"/>
      <c r="N5393" s="155"/>
      <c r="O5393" s="155"/>
      <c r="P5393" s="155"/>
      <c r="Q5393" s="155"/>
      <c r="R5393" s="155"/>
      <c r="S5393" s="155"/>
      <c r="T5393" s="155"/>
      <c r="U5393" s="155"/>
      <c r="V5393" s="155"/>
      <c r="W5393" s="155"/>
      <c r="X5393" s="155"/>
      <c r="Y5393" s="155"/>
      <c r="Z5393" s="155"/>
      <c r="AA5393" s="155"/>
      <c r="AB5393" s="155"/>
      <c r="AC5393" s="155"/>
      <c r="AD5393" s="155"/>
      <c r="AE5393" s="155"/>
      <c r="AF5393" s="155"/>
      <c r="AG5393" s="155"/>
    </row>
    <row r="5394" spans="1:33" x14ac:dyDescent="0.3">
      <c r="A5394" s="155"/>
      <c r="B5394" s="155"/>
      <c r="C5394" s="155"/>
      <c r="D5394" s="155"/>
      <c r="E5394" s="155"/>
      <c r="F5394" s="155"/>
      <c r="G5394" s="155"/>
      <c r="H5394" s="155"/>
      <c r="I5394" s="155"/>
      <c r="J5394" s="155"/>
      <c r="K5394" s="155"/>
      <c r="L5394" s="155"/>
      <c r="M5394" s="155"/>
      <c r="N5394" s="155"/>
      <c r="O5394" s="155"/>
      <c r="P5394" s="155"/>
      <c r="Q5394" s="155"/>
      <c r="R5394" s="155"/>
      <c r="S5394" s="155"/>
      <c r="T5394" s="155"/>
      <c r="U5394" s="155"/>
      <c r="V5394" s="155"/>
      <c r="W5394" s="155"/>
      <c r="X5394" s="155"/>
      <c r="Y5394" s="155"/>
      <c r="Z5394" s="155"/>
      <c r="AA5394" s="155"/>
      <c r="AB5394" s="155"/>
      <c r="AC5394" s="155"/>
      <c r="AD5394" s="155"/>
      <c r="AE5394" s="155"/>
      <c r="AF5394" s="155"/>
      <c r="AG5394" s="155"/>
    </row>
    <row r="5395" spans="1:33" x14ac:dyDescent="0.3">
      <c r="A5395" s="155"/>
      <c r="B5395" s="155"/>
      <c r="C5395" s="155"/>
      <c r="D5395" s="155"/>
      <c r="E5395" s="155"/>
      <c r="F5395" s="155"/>
      <c r="G5395" s="155"/>
      <c r="H5395" s="155"/>
      <c r="I5395" s="155"/>
      <c r="J5395" s="155"/>
      <c r="K5395" s="155"/>
      <c r="L5395" s="155"/>
      <c r="M5395" s="155"/>
      <c r="N5395" s="155"/>
      <c r="O5395" s="155"/>
      <c r="P5395" s="155"/>
      <c r="Q5395" s="155"/>
      <c r="R5395" s="155"/>
      <c r="S5395" s="155"/>
      <c r="T5395" s="155"/>
      <c r="U5395" s="155"/>
      <c r="V5395" s="155"/>
      <c r="W5395" s="155"/>
      <c r="X5395" s="155"/>
      <c r="Y5395" s="155"/>
      <c r="Z5395" s="155"/>
      <c r="AA5395" s="155"/>
      <c r="AB5395" s="155"/>
      <c r="AC5395" s="155"/>
      <c r="AD5395" s="155"/>
      <c r="AE5395" s="155"/>
      <c r="AF5395" s="155"/>
      <c r="AG5395" s="155"/>
    </row>
    <row r="5396" spans="1:33" x14ac:dyDescent="0.3">
      <c r="A5396" s="155"/>
      <c r="B5396" s="155"/>
      <c r="C5396" s="155"/>
      <c r="D5396" s="155"/>
      <c r="E5396" s="155"/>
      <c r="F5396" s="155"/>
      <c r="G5396" s="155"/>
      <c r="H5396" s="155"/>
      <c r="I5396" s="155"/>
      <c r="J5396" s="155"/>
      <c r="K5396" s="155"/>
      <c r="L5396" s="155"/>
      <c r="M5396" s="155"/>
      <c r="N5396" s="155"/>
      <c r="O5396" s="155"/>
      <c r="P5396" s="155"/>
      <c r="Q5396" s="155"/>
      <c r="R5396" s="155"/>
      <c r="S5396" s="155"/>
      <c r="T5396" s="155"/>
      <c r="U5396" s="155"/>
      <c r="V5396" s="155"/>
      <c r="W5396" s="155"/>
      <c r="X5396" s="155"/>
      <c r="Y5396" s="155"/>
      <c r="Z5396" s="155"/>
      <c r="AA5396" s="155"/>
      <c r="AB5396" s="155"/>
      <c r="AC5396" s="155"/>
      <c r="AD5396" s="155"/>
      <c r="AE5396" s="155"/>
      <c r="AF5396" s="155"/>
      <c r="AG5396" s="155"/>
    </row>
    <row r="5397" spans="1:33" x14ac:dyDescent="0.3">
      <c r="A5397" s="155"/>
      <c r="B5397" s="155"/>
      <c r="C5397" s="155"/>
      <c r="D5397" s="155"/>
      <c r="E5397" s="155"/>
      <c r="F5397" s="155"/>
      <c r="G5397" s="155"/>
      <c r="H5397" s="155"/>
      <c r="I5397" s="155"/>
      <c r="J5397" s="155"/>
      <c r="K5397" s="155"/>
      <c r="L5397" s="155"/>
      <c r="M5397" s="155"/>
      <c r="N5397" s="155"/>
      <c r="O5397" s="155"/>
      <c r="P5397" s="155"/>
      <c r="Q5397" s="155"/>
      <c r="R5397" s="155"/>
      <c r="S5397" s="155"/>
      <c r="T5397" s="155"/>
      <c r="U5397" s="155"/>
      <c r="V5397" s="155"/>
      <c r="W5397" s="155"/>
      <c r="X5397" s="155"/>
      <c r="Y5397" s="155"/>
      <c r="Z5397" s="155"/>
      <c r="AA5397" s="155"/>
      <c r="AB5397" s="155"/>
      <c r="AC5397" s="155"/>
      <c r="AD5397" s="155"/>
      <c r="AE5397" s="155"/>
      <c r="AF5397" s="155"/>
      <c r="AG5397" s="155"/>
    </row>
    <row r="5398" spans="1:33" x14ac:dyDescent="0.3">
      <c r="A5398" s="155"/>
      <c r="B5398" s="155"/>
      <c r="C5398" s="155"/>
      <c r="D5398" s="155"/>
      <c r="E5398" s="155"/>
      <c r="F5398" s="155"/>
      <c r="G5398" s="155"/>
      <c r="H5398" s="155"/>
      <c r="I5398" s="155"/>
      <c r="J5398" s="155"/>
      <c r="K5398" s="155"/>
      <c r="L5398" s="155"/>
      <c r="M5398" s="155"/>
      <c r="N5398" s="155"/>
      <c r="O5398" s="155"/>
      <c r="P5398" s="155"/>
      <c r="Q5398" s="155"/>
      <c r="R5398" s="155"/>
      <c r="S5398" s="155"/>
      <c r="T5398" s="155"/>
      <c r="U5398" s="155"/>
      <c r="V5398" s="155"/>
      <c r="W5398" s="155"/>
      <c r="X5398" s="155"/>
      <c r="Y5398" s="155"/>
      <c r="Z5398" s="155"/>
      <c r="AA5398" s="155"/>
      <c r="AB5398" s="155"/>
      <c r="AC5398" s="155"/>
      <c r="AD5398" s="155"/>
      <c r="AE5398" s="155"/>
      <c r="AF5398" s="155"/>
      <c r="AG5398" s="155"/>
    </row>
    <row r="5399" spans="1:33" x14ac:dyDescent="0.3">
      <c r="A5399" s="155"/>
      <c r="B5399" s="155"/>
      <c r="C5399" s="155"/>
      <c r="D5399" s="155"/>
      <c r="E5399" s="155"/>
      <c r="F5399" s="155"/>
      <c r="G5399" s="155"/>
      <c r="H5399" s="155"/>
      <c r="I5399" s="155"/>
      <c r="J5399" s="155"/>
      <c r="K5399" s="155"/>
      <c r="L5399" s="155"/>
      <c r="M5399" s="155"/>
      <c r="N5399" s="155"/>
      <c r="O5399" s="155"/>
      <c r="P5399" s="155"/>
      <c r="Q5399" s="155"/>
      <c r="R5399" s="155"/>
      <c r="S5399" s="155"/>
      <c r="T5399" s="155"/>
      <c r="U5399" s="155"/>
      <c r="V5399" s="155"/>
      <c r="W5399" s="155"/>
      <c r="X5399" s="155"/>
      <c r="Y5399" s="155"/>
      <c r="Z5399" s="155"/>
      <c r="AA5399" s="155"/>
      <c r="AB5399" s="155"/>
      <c r="AC5399" s="155"/>
      <c r="AD5399" s="155"/>
      <c r="AE5399" s="155"/>
      <c r="AF5399" s="155"/>
      <c r="AG5399" s="155"/>
    </row>
    <row r="5400" spans="1:33" x14ac:dyDescent="0.3">
      <c r="A5400" s="155"/>
      <c r="B5400" s="155"/>
      <c r="C5400" s="155"/>
      <c r="D5400" s="155"/>
      <c r="E5400" s="155"/>
      <c r="F5400" s="155"/>
      <c r="G5400" s="155"/>
      <c r="H5400" s="155"/>
      <c r="I5400" s="155"/>
      <c r="J5400" s="155"/>
      <c r="K5400" s="155"/>
      <c r="L5400" s="155"/>
      <c r="M5400" s="155"/>
      <c r="N5400" s="155"/>
      <c r="O5400" s="155"/>
      <c r="P5400" s="155"/>
      <c r="Q5400" s="155"/>
      <c r="R5400" s="155"/>
      <c r="S5400" s="155"/>
      <c r="T5400" s="155"/>
      <c r="U5400" s="155"/>
      <c r="V5400" s="155"/>
      <c r="W5400" s="155"/>
      <c r="X5400" s="155"/>
      <c r="Y5400" s="155"/>
      <c r="Z5400" s="155"/>
      <c r="AA5400" s="155"/>
      <c r="AB5400" s="155"/>
      <c r="AC5400" s="155"/>
      <c r="AD5400" s="155"/>
      <c r="AE5400" s="155"/>
      <c r="AF5400" s="155"/>
      <c r="AG5400" s="155"/>
    </row>
    <row r="5401" spans="1:33" x14ac:dyDescent="0.3">
      <c r="A5401" s="155"/>
      <c r="B5401" s="155"/>
      <c r="C5401" s="155"/>
      <c r="D5401" s="155"/>
      <c r="E5401" s="155"/>
      <c r="F5401" s="155"/>
      <c r="G5401" s="155"/>
      <c r="H5401" s="155"/>
      <c r="I5401" s="155"/>
      <c r="J5401" s="155"/>
      <c r="K5401" s="155"/>
      <c r="L5401" s="155"/>
      <c r="M5401" s="155"/>
      <c r="N5401" s="155"/>
      <c r="O5401" s="155"/>
      <c r="P5401" s="155"/>
      <c r="Q5401" s="155"/>
      <c r="R5401" s="155"/>
      <c r="S5401" s="155"/>
      <c r="T5401" s="155"/>
      <c r="U5401" s="155"/>
      <c r="V5401" s="155"/>
      <c r="W5401" s="155"/>
      <c r="X5401" s="155"/>
      <c r="Y5401" s="155"/>
      <c r="Z5401" s="155"/>
      <c r="AA5401" s="155"/>
      <c r="AB5401" s="155"/>
      <c r="AC5401" s="155"/>
      <c r="AD5401" s="155"/>
      <c r="AE5401" s="155"/>
      <c r="AF5401" s="155"/>
      <c r="AG5401" s="155"/>
    </row>
    <row r="5402" spans="1:33" x14ac:dyDescent="0.3">
      <c r="A5402" s="155"/>
      <c r="B5402" s="155"/>
      <c r="C5402" s="155"/>
      <c r="D5402" s="155"/>
      <c r="E5402" s="155"/>
      <c r="F5402" s="155"/>
      <c r="G5402" s="155"/>
      <c r="H5402" s="155"/>
      <c r="I5402" s="155"/>
      <c r="J5402" s="155"/>
      <c r="K5402" s="155"/>
      <c r="L5402" s="155"/>
      <c r="M5402" s="155"/>
      <c r="N5402" s="155"/>
      <c r="O5402" s="155"/>
      <c r="P5402" s="155"/>
      <c r="Q5402" s="155"/>
      <c r="R5402" s="155"/>
      <c r="S5402" s="155"/>
      <c r="T5402" s="155"/>
      <c r="U5402" s="155"/>
      <c r="V5402" s="155"/>
      <c r="W5402" s="155"/>
      <c r="X5402" s="155"/>
      <c r="Y5402" s="155"/>
      <c r="Z5402" s="155"/>
      <c r="AA5402" s="155"/>
      <c r="AB5402" s="155"/>
      <c r="AC5402" s="155"/>
      <c r="AD5402" s="155"/>
      <c r="AE5402" s="155"/>
      <c r="AF5402" s="155"/>
      <c r="AG5402" s="155"/>
    </row>
    <row r="5403" spans="1:33" x14ac:dyDescent="0.3">
      <c r="A5403" s="155"/>
      <c r="B5403" s="155"/>
      <c r="C5403" s="155"/>
      <c r="D5403" s="155"/>
      <c r="E5403" s="155"/>
      <c r="F5403" s="155"/>
      <c r="G5403" s="155"/>
      <c r="H5403" s="155"/>
      <c r="I5403" s="155"/>
      <c r="J5403" s="155"/>
      <c r="K5403" s="155"/>
      <c r="L5403" s="155"/>
      <c r="M5403" s="155"/>
      <c r="N5403" s="155"/>
      <c r="O5403" s="155"/>
      <c r="P5403" s="155"/>
      <c r="Q5403" s="155"/>
      <c r="R5403" s="155"/>
      <c r="S5403" s="155"/>
      <c r="T5403" s="155"/>
      <c r="U5403" s="155"/>
      <c r="V5403" s="155"/>
      <c r="W5403" s="155"/>
      <c r="X5403" s="155"/>
      <c r="Y5403" s="155"/>
      <c r="Z5403" s="155"/>
      <c r="AA5403" s="155"/>
      <c r="AB5403" s="155"/>
      <c r="AC5403" s="155"/>
      <c r="AD5403" s="155"/>
      <c r="AE5403" s="155"/>
      <c r="AF5403" s="155"/>
      <c r="AG5403" s="155"/>
    </row>
    <row r="5404" spans="1:33" x14ac:dyDescent="0.3">
      <c r="A5404" s="155"/>
      <c r="B5404" s="155"/>
      <c r="C5404" s="155"/>
      <c r="D5404" s="155"/>
      <c r="E5404" s="155"/>
      <c r="F5404" s="155"/>
      <c r="G5404" s="155"/>
      <c r="H5404" s="155"/>
      <c r="I5404" s="155"/>
      <c r="J5404" s="155"/>
      <c r="K5404" s="155"/>
      <c r="L5404" s="155"/>
      <c r="M5404" s="155"/>
      <c r="N5404" s="155"/>
      <c r="O5404" s="155"/>
      <c r="P5404" s="155"/>
      <c r="Q5404" s="155"/>
      <c r="R5404" s="155"/>
      <c r="S5404" s="155"/>
      <c r="T5404" s="155"/>
      <c r="U5404" s="155"/>
      <c r="V5404" s="155"/>
      <c r="W5404" s="155"/>
      <c r="X5404" s="155"/>
      <c r="Y5404" s="155"/>
      <c r="Z5404" s="155"/>
      <c r="AA5404" s="155"/>
      <c r="AB5404" s="155"/>
      <c r="AC5404" s="155"/>
      <c r="AD5404" s="155"/>
      <c r="AE5404" s="155"/>
      <c r="AF5404" s="155"/>
      <c r="AG5404" s="155"/>
    </row>
    <row r="5405" spans="1:33" x14ac:dyDescent="0.3">
      <c r="A5405" s="155"/>
      <c r="B5405" s="155"/>
      <c r="C5405" s="155"/>
      <c r="D5405" s="155"/>
      <c r="E5405" s="155"/>
      <c r="F5405" s="155"/>
      <c r="G5405" s="155"/>
      <c r="H5405" s="155"/>
      <c r="I5405" s="155"/>
      <c r="J5405" s="155"/>
      <c r="K5405" s="155"/>
      <c r="L5405" s="155"/>
      <c r="M5405" s="155"/>
      <c r="N5405" s="155"/>
      <c r="O5405" s="155"/>
      <c r="P5405" s="155"/>
      <c r="Q5405" s="155"/>
      <c r="R5405" s="155"/>
      <c r="S5405" s="155"/>
      <c r="T5405" s="155"/>
      <c r="U5405" s="155"/>
      <c r="V5405" s="155"/>
      <c r="W5405" s="155"/>
      <c r="X5405" s="155"/>
      <c r="Y5405" s="155"/>
      <c r="Z5405" s="155"/>
      <c r="AA5405" s="155"/>
      <c r="AB5405" s="155"/>
      <c r="AC5405" s="155"/>
      <c r="AD5405" s="155"/>
      <c r="AE5405" s="155"/>
      <c r="AF5405" s="155"/>
      <c r="AG5405" s="155"/>
    </row>
    <row r="5406" spans="1:33" x14ac:dyDescent="0.3">
      <c r="A5406" s="155"/>
      <c r="B5406" s="155"/>
      <c r="C5406" s="155"/>
      <c r="D5406" s="155"/>
      <c r="E5406" s="155"/>
      <c r="F5406" s="155"/>
      <c r="G5406" s="155"/>
      <c r="H5406" s="155"/>
      <c r="I5406" s="155"/>
      <c r="J5406" s="155"/>
      <c r="K5406" s="155"/>
      <c r="L5406" s="155"/>
      <c r="M5406" s="155"/>
      <c r="N5406" s="155"/>
      <c r="O5406" s="155"/>
      <c r="P5406" s="155"/>
      <c r="Q5406" s="155"/>
      <c r="R5406" s="155"/>
      <c r="S5406" s="155"/>
      <c r="T5406" s="155"/>
      <c r="U5406" s="155"/>
      <c r="V5406" s="155"/>
      <c r="W5406" s="155"/>
      <c r="X5406" s="155"/>
      <c r="Y5406" s="155"/>
      <c r="Z5406" s="155"/>
      <c r="AA5406" s="155"/>
      <c r="AB5406" s="155"/>
      <c r="AC5406" s="155"/>
      <c r="AD5406" s="155"/>
      <c r="AE5406" s="155"/>
      <c r="AF5406" s="155"/>
      <c r="AG5406" s="155"/>
    </row>
    <row r="5407" spans="1:33" x14ac:dyDescent="0.3">
      <c r="A5407" s="155"/>
      <c r="B5407" s="155"/>
      <c r="C5407" s="155"/>
      <c r="D5407" s="155"/>
      <c r="E5407" s="155"/>
      <c r="F5407" s="155"/>
      <c r="G5407" s="155"/>
      <c r="H5407" s="155"/>
      <c r="I5407" s="155"/>
      <c r="J5407" s="155"/>
      <c r="K5407" s="155"/>
      <c r="L5407" s="155"/>
      <c r="M5407" s="155"/>
      <c r="N5407" s="155"/>
      <c r="O5407" s="155"/>
      <c r="P5407" s="155"/>
      <c r="Q5407" s="155"/>
      <c r="R5407" s="155"/>
      <c r="S5407" s="155"/>
      <c r="T5407" s="155"/>
      <c r="U5407" s="155"/>
      <c r="V5407" s="155"/>
      <c r="W5407" s="155"/>
      <c r="X5407" s="155"/>
      <c r="Y5407" s="155"/>
      <c r="Z5407" s="155"/>
      <c r="AA5407" s="155"/>
      <c r="AB5407" s="155"/>
      <c r="AC5407" s="155"/>
      <c r="AD5407" s="155"/>
      <c r="AE5407" s="155"/>
      <c r="AF5407" s="155"/>
      <c r="AG5407" s="155"/>
    </row>
    <row r="5408" spans="1:33" x14ac:dyDescent="0.3">
      <c r="A5408" s="155"/>
      <c r="B5408" s="155"/>
      <c r="C5408" s="155"/>
      <c r="D5408" s="155"/>
      <c r="E5408" s="155"/>
      <c r="F5408" s="155"/>
      <c r="G5408" s="155"/>
      <c r="H5408" s="155"/>
      <c r="I5408" s="155"/>
      <c r="J5408" s="155"/>
      <c r="K5408" s="155"/>
      <c r="L5408" s="155"/>
      <c r="M5408" s="155"/>
      <c r="N5408" s="155"/>
      <c r="O5408" s="155"/>
      <c r="P5408" s="155"/>
      <c r="Q5408" s="155"/>
      <c r="R5408" s="155"/>
      <c r="S5408" s="155"/>
      <c r="T5408" s="155"/>
      <c r="U5408" s="155"/>
      <c r="V5408" s="155"/>
      <c r="W5408" s="155"/>
      <c r="X5408" s="155"/>
      <c r="Y5408" s="155"/>
      <c r="Z5408" s="155"/>
      <c r="AA5408" s="155"/>
      <c r="AB5408" s="155"/>
      <c r="AC5408" s="155"/>
      <c r="AD5408" s="155"/>
      <c r="AE5408" s="155"/>
      <c r="AF5408" s="155"/>
      <c r="AG5408" s="155"/>
    </row>
    <row r="5409" spans="1:33" x14ac:dyDescent="0.3">
      <c r="A5409" s="155"/>
      <c r="B5409" s="155"/>
      <c r="C5409" s="155"/>
      <c r="D5409" s="155"/>
      <c r="E5409" s="155"/>
      <c r="F5409" s="155"/>
      <c r="G5409" s="155"/>
      <c r="H5409" s="155"/>
      <c r="I5409" s="155"/>
      <c r="J5409" s="155"/>
      <c r="K5409" s="155"/>
      <c r="L5409" s="155"/>
      <c r="M5409" s="155"/>
      <c r="N5409" s="155"/>
      <c r="O5409" s="155"/>
      <c r="P5409" s="155"/>
      <c r="Q5409" s="155"/>
      <c r="R5409" s="155"/>
      <c r="S5409" s="155"/>
      <c r="T5409" s="155"/>
      <c r="U5409" s="155"/>
      <c r="V5409" s="155"/>
      <c r="W5409" s="155"/>
      <c r="X5409" s="155"/>
      <c r="Y5409" s="155"/>
      <c r="Z5409" s="155"/>
      <c r="AA5409" s="155"/>
      <c r="AB5409" s="155"/>
      <c r="AC5409" s="155"/>
      <c r="AD5409" s="155"/>
      <c r="AE5409" s="155"/>
      <c r="AF5409" s="155"/>
      <c r="AG5409" s="155"/>
    </row>
    <row r="5410" spans="1:33" x14ac:dyDescent="0.3">
      <c r="A5410" s="155"/>
      <c r="B5410" s="155"/>
      <c r="C5410" s="155"/>
      <c r="D5410" s="155"/>
      <c r="E5410" s="155"/>
      <c r="F5410" s="155"/>
      <c r="G5410" s="155"/>
      <c r="H5410" s="155"/>
      <c r="I5410" s="155"/>
      <c r="J5410" s="155"/>
      <c r="K5410" s="155"/>
      <c r="L5410" s="155"/>
      <c r="M5410" s="155"/>
      <c r="N5410" s="155"/>
      <c r="O5410" s="155"/>
      <c r="P5410" s="155"/>
      <c r="Q5410" s="155"/>
      <c r="R5410" s="155"/>
      <c r="S5410" s="155"/>
      <c r="T5410" s="155"/>
      <c r="U5410" s="155"/>
      <c r="V5410" s="155"/>
      <c r="W5410" s="155"/>
      <c r="X5410" s="155"/>
      <c r="Y5410" s="155"/>
      <c r="Z5410" s="155"/>
      <c r="AA5410" s="155"/>
      <c r="AB5410" s="155"/>
      <c r="AC5410" s="155"/>
      <c r="AD5410" s="155"/>
      <c r="AE5410" s="155"/>
      <c r="AF5410" s="155"/>
      <c r="AG5410" s="155"/>
    </row>
    <row r="5411" spans="1:33" x14ac:dyDescent="0.3">
      <c r="A5411" s="155"/>
      <c r="B5411" s="155"/>
      <c r="C5411" s="155"/>
      <c r="D5411" s="155"/>
      <c r="E5411" s="155"/>
      <c r="F5411" s="155"/>
      <c r="G5411" s="155"/>
      <c r="H5411" s="155"/>
      <c r="I5411" s="155"/>
      <c r="J5411" s="155"/>
      <c r="K5411" s="155"/>
      <c r="L5411" s="155"/>
      <c r="M5411" s="155"/>
      <c r="N5411" s="155"/>
      <c r="O5411" s="155"/>
      <c r="P5411" s="155"/>
      <c r="Q5411" s="155"/>
      <c r="R5411" s="155"/>
      <c r="S5411" s="155"/>
      <c r="T5411" s="155"/>
      <c r="U5411" s="155"/>
      <c r="V5411" s="155"/>
      <c r="W5411" s="155"/>
      <c r="X5411" s="155"/>
      <c r="Y5411" s="155"/>
      <c r="Z5411" s="155"/>
      <c r="AA5411" s="155"/>
      <c r="AB5411" s="155"/>
      <c r="AC5411" s="155"/>
      <c r="AD5411" s="155"/>
      <c r="AE5411" s="155"/>
      <c r="AF5411" s="155"/>
      <c r="AG5411" s="155"/>
    </row>
    <row r="5412" spans="1:33" x14ac:dyDescent="0.3">
      <c r="A5412" s="155"/>
      <c r="B5412" s="155"/>
      <c r="C5412" s="155"/>
      <c r="D5412" s="155"/>
      <c r="E5412" s="155"/>
      <c r="F5412" s="155"/>
      <c r="G5412" s="155"/>
      <c r="H5412" s="155"/>
      <c r="I5412" s="155"/>
      <c r="J5412" s="155"/>
      <c r="K5412" s="155"/>
      <c r="L5412" s="155"/>
      <c r="M5412" s="155"/>
      <c r="N5412" s="155"/>
      <c r="O5412" s="155"/>
      <c r="P5412" s="155"/>
      <c r="Q5412" s="155"/>
      <c r="R5412" s="155"/>
      <c r="S5412" s="155"/>
      <c r="T5412" s="155"/>
      <c r="U5412" s="155"/>
      <c r="V5412" s="155"/>
      <c r="W5412" s="155"/>
      <c r="X5412" s="155"/>
      <c r="Y5412" s="155"/>
      <c r="Z5412" s="155"/>
      <c r="AA5412" s="155"/>
      <c r="AB5412" s="155"/>
      <c r="AC5412" s="155"/>
      <c r="AD5412" s="155"/>
      <c r="AE5412" s="155"/>
      <c r="AF5412" s="155"/>
      <c r="AG5412" s="155"/>
    </row>
    <row r="5413" spans="1:33" x14ac:dyDescent="0.3">
      <c r="A5413" s="155"/>
      <c r="B5413" s="155"/>
      <c r="C5413" s="155"/>
      <c r="D5413" s="155"/>
      <c r="E5413" s="155"/>
      <c r="F5413" s="155"/>
      <c r="G5413" s="155"/>
      <c r="H5413" s="155"/>
      <c r="I5413" s="155"/>
      <c r="J5413" s="155"/>
      <c r="K5413" s="155"/>
      <c r="L5413" s="155"/>
      <c r="M5413" s="155"/>
      <c r="N5413" s="155"/>
      <c r="O5413" s="155"/>
      <c r="P5413" s="155"/>
      <c r="Q5413" s="155"/>
      <c r="R5413" s="155"/>
      <c r="S5413" s="155"/>
      <c r="T5413" s="155"/>
      <c r="U5413" s="155"/>
      <c r="V5413" s="155"/>
      <c r="W5413" s="155"/>
      <c r="X5413" s="155"/>
      <c r="Y5413" s="155"/>
      <c r="Z5413" s="155"/>
      <c r="AA5413" s="155"/>
      <c r="AB5413" s="155"/>
      <c r="AC5413" s="155"/>
      <c r="AD5413" s="155"/>
      <c r="AE5413" s="155"/>
      <c r="AF5413" s="155"/>
      <c r="AG5413" s="155"/>
    </row>
    <row r="5414" spans="1:33" x14ac:dyDescent="0.3">
      <c r="A5414" s="155"/>
      <c r="B5414" s="155"/>
      <c r="C5414" s="155"/>
      <c r="D5414" s="155"/>
      <c r="E5414" s="155"/>
      <c r="F5414" s="155"/>
      <c r="G5414" s="155"/>
      <c r="H5414" s="155"/>
      <c r="I5414" s="155"/>
      <c r="J5414" s="155"/>
      <c r="K5414" s="155"/>
      <c r="L5414" s="155"/>
      <c r="M5414" s="155"/>
      <c r="N5414" s="155"/>
      <c r="O5414" s="155"/>
      <c r="P5414" s="155"/>
      <c r="Q5414" s="155"/>
      <c r="R5414" s="155"/>
      <c r="S5414" s="155"/>
      <c r="T5414" s="155"/>
      <c r="U5414" s="155"/>
      <c r="V5414" s="155"/>
      <c r="W5414" s="155"/>
      <c r="X5414" s="155"/>
      <c r="Y5414" s="155"/>
      <c r="Z5414" s="155"/>
      <c r="AA5414" s="155"/>
      <c r="AB5414" s="155"/>
      <c r="AC5414" s="155"/>
      <c r="AD5414" s="155"/>
      <c r="AE5414" s="155"/>
      <c r="AF5414" s="155"/>
      <c r="AG5414" s="155"/>
    </row>
    <row r="5415" spans="1:33" x14ac:dyDescent="0.3">
      <c r="A5415" s="155"/>
      <c r="B5415" s="155"/>
      <c r="C5415" s="155"/>
      <c r="D5415" s="155"/>
      <c r="E5415" s="155"/>
      <c r="F5415" s="155"/>
      <c r="G5415" s="155"/>
      <c r="H5415" s="155"/>
      <c r="I5415" s="155"/>
      <c r="J5415" s="155"/>
      <c r="K5415" s="155"/>
      <c r="L5415" s="155"/>
      <c r="M5415" s="155"/>
      <c r="N5415" s="155"/>
      <c r="O5415" s="155"/>
      <c r="P5415" s="155"/>
      <c r="Q5415" s="155"/>
      <c r="R5415" s="155"/>
      <c r="S5415" s="155"/>
      <c r="T5415" s="155"/>
      <c r="U5415" s="155"/>
      <c r="V5415" s="155"/>
      <c r="W5415" s="155"/>
      <c r="X5415" s="155"/>
      <c r="Y5415" s="155"/>
      <c r="Z5415" s="155"/>
      <c r="AA5415" s="155"/>
      <c r="AB5415" s="155"/>
      <c r="AC5415" s="155"/>
      <c r="AD5415" s="155"/>
      <c r="AE5415" s="155"/>
      <c r="AF5415" s="155"/>
      <c r="AG5415" s="155"/>
    </row>
    <row r="5416" spans="1:33" x14ac:dyDescent="0.3">
      <c r="A5416" s="155"/>
      <c r="B5416" s="155"/>
      <c r="C5416" s="155"/>
      <c r="D5416" s="155"/>
      <c r="E5416" s="155"/>
      <c r="F5416" s="155"/>
      <c r="G5416" s="155"/>
      <c r="H5416" s="155"/>
      <c r="I5416" s="155"/>
      <c r="J5416" s="155"/>
      <c r="K5416" s="155"/>
      <c r="L5416" s="155"/>
      <c r="M5416" s="155"/>
      <c r="N5416" s="155"/>
      <c r="O5416" s="155"/>
      <c r="P5416" s="155"/>
      <c r="Q5416" s="155"/>
      <c r="R5416" s="155"/>
      <c r="S5416" s="155"/>
      <c r="T5416" s="155"/>
      <c r="U5416" s="155"/>
      <c r="V5416" s="155"/>
      <c r="W5416" s="155"/>
      <c r="X5416" s="155"/>
      <c r="Y5416" s="155"/>
      <c r="Z5416" s="155"/>
      <c r="AA5416" s="155"/>
      <c r="AB5416" s="155"/>
      <c r="AC5416" s="155"/>
      <c r="AD5416" s="155"/>
      <c r="AE5416" s="155"/>
      <c r="AF5416" s="155"/>
      <c r="AG5416" s="155"/>
    </row>
    <row r="5417" spans="1:33" x14ac:dyDescent="0.3">
      <c r="A5417" s="155"/>
      <c r="B5417" s="155"/>
      <c r="C5417" s="155"/>
      <c r="D5417" s="155"/>
      <c r="E5417" s="155"/>
      <c r="F5417" s="155"/>
      <c r="G5417" s="155"/>
      <c r="H5417" s="155"/>
      <c r="I5417" s="155"/>
      <c r="J5417" s="155"/>
      <c r="K5417" s="155"/>
      <c r="L5417" s="155"/>
      <c r="M5417" s="155"/>
      <c r="N5417" s="155"/>
      <c r="O5417" s="155"/>
      <c r="P5417" s="155"/>
      <c r="Q5417" s="155"/>
      <c r="R5417" s="155"/>
      <c r="S5417" s="155"/>
      <c r="T5417" s="155"/>
      <c r="U5417" s="155"/>
      <c r="V5417" s="155"/>
      <c r="W5417" s="155"/>
      <c r="X5417" s="155"/>
      <c r="Y5417" s="155"/>
      <c r="Z5417" s="155"/>
      <c r="AA5417" s="155"/>
      <c r="AB5417" s="155"/>
      <c r="AC5417" s="155"/>
      <c r="AD5417" s="155"/>
      <c r="AE5417" s="155"/>
      <c r="AF5417" s="155"/>
      <c r="AG5417" s="155"/>
    </row>
    <row r="5418" spans="1:33" x14ac:dyDescent="0.3">
      <c r="A5418" s="155"/>
      <c r="B5418" s="155"/>
      <c r="C5418" s="155"/>
      <c r="D5418" s="155"/>
      <c r="E5418" s="155"/>
      <c r="F5418" s="155"/>
      <c r="G5418" s="155"/>
      <c r="H5418" s="155"/>
      <c r="I5418" s="155"/>
      <c r="J5418" s="155"/>
      <c r="K5418" s="155"/>
      <c r="L5418" s="155"/>
      <c r="M5418" s="155"/>
      <c r="N5418" s="155"/>
      <c r="O5418" s="155"/>
      <c r="P5418" s="155"/>
      <c r="Q5418" s="155"/>
      <c r="R5418" s="155"/>
      <c r="S5418" s="155"/>
      <c r="T5418" s="155"/>
      <c r="U5418" s="155"/>
      <c r="V5418" s="155"/>
      <c r="W5418" s="155"/>
      <c r="X5418" s="155"/>
      <c r="Y5418" s="155"/>
      <c r="Z5418" s="155"/>
      <c r="AA5418" s="155"/>
      <c r="AB5418" s="155"/>
      <c r="AC5418" s="155"/>
      <c r="AD5418" s="155"/>
      <c r="AE5418" s="155"/>
      <c r="AF5418" s="155"/>
      <c r="AG5418" s="155"/>
    </row>
    <row r="5419" spans="1:33" x14ac:dyDescent="0.3">
      <c r="A5419" s="155"/>
      <c r="B5419" s="155"/>
      <c r="C5419" s="155"/>
      <c r="D5419" s="155"/>
      <c r="E5419" s="155"/>
      <c r="F5419" s="155"/>
      <c r="G5419" s="155"/>
      <c r="H5419" s="155"/>
      <c r="I5419" s="155"/>
      <c r="J5419" s="155"/>
      <c r="K5419" s="155"/>
      <c r="L5419" s="155"/>
      <c r="M5419" s="155"/>
      <c r="N5419" s="155"/>
      <c r="O5419" s="155"/>
      <c r="P5419" s="155"/>
      <c r="Q5419" s="155"/>
      <c r="R5419" s="155"/>
      <c r="S5419" s="155"/>
      <c r="T5419" s="155"/>
      <c r="U5419" s="155"/>
      <c r="V5419" s="155"/>
      <c r="W5419" s="155"/>
      <c r="X5419" s="155"/>
      <c r="Y5419" s="155"/>
      <c r="Z5419" s="155"/>
      <c r="AA5419" s="155"/>
      <c r="AB5419" s="155"/>
      <c r="AC5419" s="155"/>
      <c r="AD5419" s="155"/>
      <c r="AE5419" s="155"/>
      <c r="AF5419" s="155"/>
      <c r="AG5419" s="155"/>
    </row>
    <row r="5420" spans="1:33" x14ac:dyDescent="0.3">
      <c r="A5420" s="155"/>
      <c r="B5420" s="155"/>
      <c r="C5420" s="155"/>
      <c r="D5420" s="155"/>
      <c r="E5420" s="155"/>
      <c r="F5420" s="155"/>
      <c r="G5420" s="155"/>
      <c r="H5420" s="155"/>
      <c r="I5420" s="155"/>
      <c r="J5420" s="155"/>
      <c r="K5420" s="155"/>
      <c r="L5420" s="155"/>
      <c r="M5420" s="155"/>
      <c r="N5420" s="155"/>
      <c r="O5420" s="155"/>
      <c r="P5420" s="155"/>
      <c r="Q5420" s="155"/>
      <c r="R5420" s="155"/>
      <c r="S5420" s="155"/>
      <c r="T5420" s="155"/>
      <c r="U5420" s="155"/>
      <c r="V5420" s="155"/>
      <c r="W5420" s="155"/>
      <c r="X5420" s="155"/>
      <c r="Y5420" s="155"/>
      <c r="Z5420" s="155"/>
      <c r="AA5420" s="155"/>
      <c r="AB5420" s="155"/>
      <c r="AC5420" s="155"/>
      <c r="AD5420" s="155"/>
      <c r="AE5420" s="155"/>
      <c r="AF5420" s="155"/>
      <c r="AG5420" s="155"/>
    </row>
    <row r="5421" spans="1:33" x14ac:dyDescent="0.3">
      <c r="A5421" s="155"/>
      <c r="B5421" s="155"/>
      <c r="C5421" s="155"/>
      <c r="D5421" s="155"/>
      <c r="E5421" s="155"/>
      <c r="F5421" s="155"/>
      <c r="G5421" s="155"/>
      <c r="H5421" s="155"/>
      <c r="I5421" s="155"/>
      <c r="J5421" s="155"/>
      <c r="K5421" s="155"/>
      <c r="L5421" s="155"/>
      <c r="M5421" s="155"/>
      <c r="N5421" s="155"/>
      <c r="O5421" s="155"/>
      <c r="P5421" s="155"/>
      <c r="Q5421" s="155"/>
      <c r="R5421" s="155"/>
      <c r="S5421" s="155"/>
      <c r="T5421" s="155"/>
      <c r="U5421" s="155"/>
      <c r="V5421" s="155"/>
      <c r="W5421" s="155"/>
      <c r="X5421" s="155"/>
      <c r="Y5421" s="155"/>
      <c r="Z5421" s="155"/>
      <c r="AA5421" s="155"/>
      <c r="AB5421" s="155"/>
      <c r="AC5421" s="155"/>
      <c r="AD5421" s="155"/>
      <c r="AE5421" s="155"/>
      <c r="AF5421" s="155"/>
      <c r="AG5421" s="155"/>
    </row>
    <row r="5422" spans="1:33" x14ac:dyDescent="0.3">
      <c r="A5422" s="155"/>
      <c r="B5422" s="155"/>
      <c r="C5422" s="155"/>
      <c r="D5422" s="155"/>
      <c r="E5422" s="155"/>
      <c r="F5422" s="155"/>
      <c r="G5422" s="155"/>
      <c r="H5422" s="155"/>
      <c r="I5422" s="155"/>
      <c r="J5422" s="155"/>
      <c r="K5422" s="155"/>
      <c r="L5422" s="155"/>
      <c r="M5422" s="155"/>
      <c r="N5422" s="155"/>
      <c r="O5422" s="155"/>
      <c r="P5422" s="155"/>
      <c r="Q5422" s="155"/>
      <c r="R5422" s="155"/>
      <c r="S5422" s="155"/>
      <c r="T5422" s="155"/>
      <c r="U5422" s="155"/>
      <c r="V5422" s="155"/>
      <c r="W5422" s="155"/>
      <c r="X5422" s="155"/>
      <c r="Y5422" s="155"/>
      <c r="Z5422" s="155"/>
      <c r="AA5422" s="155"/>
      <c r="AB5422" s="155"/>
      <c r="AC5422" s="155"/>
      <c r="AD5422" s="155"/>
      <c r="AE5422" s="155"/>
      <c r="AF5422" s="155"/>
      <c r="AG5422" s="155"/>
    </row>
    <row r="5423" spans="1:33" x14ac:dyDescent="0.3">
      <c r="A5423" s="155"/>
      <c r="B5423" s="155"/>
      <c r="C5423" s="155"/>
      <c r="D5423" s="155"/>
      <c r="E5423" s="155"/>
      <c r="F5423" s="155"/>
      <c r="G5423" s="155"/>
      <c r="H5423" s="155"/>
      <c r="I5423" s="155"/>
      <c r="J5423" s="155"/>
      <c r="K5423" s="155"/>
      <c r="L5423" s="155"/>
      <c r="M5423" s="155"/>
      <c r="N5423" s="155"/>
      <c r="O5423" s="155"/>
      <c r="P5423" s="155"/>
      <c r="Q5423" s="155"/>
      <c r="R5423" s="155"/>
      <c r="S5423" s="155"/>
      <c r="T5423" s="155"/>
      <c r="U5423" s="155"/>
      <c r="V5423" s="155"/>
      <c r="W5423" s="155"/>
      <c r="X5423" s="155"/>
      <c r="Y5423" s="155"/>
      <c r="Z5423" s="155"/>
      <c r="AA5423" s="155"/>
      <c r="AB5423" s="155"/>
      <c r="AC5423" s="155"/>
      <c r="AD5423" s="155"/>
      <c r="AE5423" s="155"/>
      <c r="AF5423" s="155"/>
      <c r="AG5423" s="155"/>
    </row>
    <row r="5424" spans="1:33" x14ac:dyDescent="0.3">
      <c r="A5424" s="155"/>
      <c r="B5424" s="155"/>
      <c r="C5424" s="155"/>
      <c r="D5424" s="155"/>
      <c r="E5424" s="155"/>
      <c r="F5424" s="155"/>
      <c r="G5424" s="155"/>
      <c r="H5424" s="155"/>
      <c r="I5424" s="155"/>
      <c r="J5424" s="155"/>
      <c r="K5424" s="155"/>
      <c r="L5424" s="155"/>
      <c r="M5424" s="155"/>
      <c r="N5424" s="155"/>
      <c r="O5424" s="155"/>
      <c r="P5424" s="155"/>
      <c r="Q5424" s="155"/>
      <c r="R5424" s="155"/>
      <c r="S5424" s="155"/>
      <c r="T5424" s="155"/>
      <c r="U5424" s="155"/>
      <c r="V5424" s="155"/>
      <c r="W5424" s="155"/>
      <c r="X5424" s="155"/>
      <c r="Y5424" s="155"/>
      <c r="Z5424" s="155"/>
      <c r="AA5424" s="155"/>
      <c r="AB5424" s="155"/>
      <c r="AC5424" s="155"/>
      <c r="AD5424" s="155"/>
      <c r="AE5424" s="155"/>
      <c r="AF5424" s="155"/>
      <c r="AG5424" s="155"/>
    </row>
    <row r="5425" spans="1:33" x14ac:dyDescent="0.3">
      <c r="A5425" s="155"/>
      <c r="B5425" s="155"/>
      <c r="C5425" s="155"/>
      <c r="D5425" s="155"/>
      <c r="E5425" s="155"/>
      <c r="F5425" s="155"/>
      <c r="G5425" s="155"/>
      <c r="H5425" s="155"/>
      <c r="I5425" s="155"/>
      <c r="J5425" s="155"/>
      <c r="K5425" s="155"/>
      <c r="L5425" s="155"/>
      <c r="M5425" s="155"/>
      <c r="N5425" s="155"/>
      <c r="O5425" s="155"/>
      <c r="P5425" s="155"/>
      <c r="Q5425" s="155"/>
      <c r="R5425" s="155"/>
      <c r="S5425" s="155"/>
      <c r="T5425" s="155"/>
      <c r="U5425" s="155"/>
      <c r="V5425" s="155"/>
      <c r="W5425" s="155"/>
      <c r="X5425" s="155"/>
      <c r="Y5425" s="155"/>
      <c r="Z5425" s="155"/>
      <c r="AA5425" s="155"/>
      <c r="AB5425" s="155"/>
      <c r="AC5425" s="155"/>
      <c r="AD5425" s="155"/>
      <c r="AE5425" s="155"/>
      <c r="AF5425" s="155"/>
      <c r="AG5425" s="155"/>
    </row>
    <row r="5426" spans="1:33" x14ac:dyDescent="0.3">
      <c r="A5426" s="155"/>
      <c r="B5426" s="155"/>
      <c r="C5426" s="155"/>
      <c r="D5426" s="155"/>
      <c r="E5426" s="155"/>
      <c r="F5426" s="155"/>
      <c r="G5426" s="155"/>
      <c r="H5426" s="155"/>
      <c r="I5426" s="155"/>
      <c r="J5426" s="155"/>
      <c r="K5426" s="155"/>
      <c r="L5426" s="155"/>
      <c r="M5426" s="155"/>
      <c r="N5426" s="155"/>
      <c r="O5426" s="155"/>
      <c r="P5426" s="155"/>
      <c r="Q5426" s="155"/>
      <c r="R5426" s="155"/>
      <c r="S5426" s="155"/>
      <c r="T5426" s="155"/>
      <c r="U5426" s="155"/>
      <c r="V5426" s="155"/>
      <c r="W5426" s="155"/>
      <c r="X5426" s="155"/>
      <c r="Y5426" s="155"/>
      <c r="Z5426" s="155"/>
      <c r="AA5426" s="155"/>
      <c r="AB5426" s="155"/>
      <c r="AC5426" s="155"/>
      <c r="AD5426" s="155"/>
      <c r="AE5426" s="155"/>
      <c r="AF5426" s="155"/>
      <c r="AG5426" s="155"/>
    </row>
    <row r="5427" spans="1:33" x14ac:dyDescent="0.3">
      <c r="A5427" s="155"/>
      <c r="B5427" s="155"/>
      <c r="C5427" s="155"/>
      <c r="D5427" s="155"/>
      <c r="E5427" s="155"/>
      <c r="F5427" s="155"/>
      <c r="G5427" s="155"/>
      <c r="H5427" s="155"/>
      <c r="I5427" s="155"/>
      <c r="J5427" s="155"/>
      <c r="K5427" s="155"/>
      <c r="L5427" s="155"/>
      <c r="M5427" s="155"/>
      <c r="N5427" s="155"/>
      <c r="O5427" s="155"/>
      <c r="P5427" s="155"/>
      <c r="Q5427" s="155"/>
      <c r="R5427" s="155"/>
      <c r="S5427" s="155"/>
      <c r="T5427" s="155"/>
      <c r="U5427" s="155"/>
      <c r="V5427" s="155"/>
      <c r="W5427" s="155"/>
      <c r="X5427" s="155"/>
      <c r="Y5427" s="155"/>
      <c r="Z5427" s="155"/>
      <c r="AA5427" s="155"/>
      <c r="AB5427" s="155"/>
      <c r="AC5427" s="155"/>
      <c r="AD5427" s="155"/>
      <c r="AE5427" s="155"/>
      <c r="AF5427" s="155"/>
      <c r="AG5427" s="155"/>
    </row>
    <row r="5428" spans="1:33" x14ac:dyDescent="0.3">
      <c r="A5428" s="155"/>
      <c r="B5428" s="155"/>
      <c r="C5428" s="155"/>
      <c r="D5428" s="155"/>
      <c r="E5428" s="155"/>
      <c r="F5428" s="155"/>
      <c r="G5428" s="155"/>
      <c r="H5428" s="155"/>
      <c r="I5428" s="155"/>
      <c r="J5428" s="155"/>
      <c r="K5428" s="155"/>
      <c r="L5428" s="155"/>
      <c r="M5428" s="155"/>
      <c r="N5428" s="155"/>
      <c r="O5428" s="155"/>
      <c r="P5428" s="155"/>
      <c r="Q5428" s="155"/>
      <c r="R5428" s="155"/>
      <c r="S5428" s="155"/>
      <c r="T5428" s="155"/>
      <c r="U5428" s="155"/>
      <c r="V5428" s="155"/>
      <c r="W5428" s="155"/>
      <c r="X5428" s="155"/>
      <c r="Y5428" s="155"/>
      <c r="Z5428" s="155"/>
      <c r="AA5428" s="155"/>
      <c r="AB5428" s="155"/>
      <c r="AC5428" s="155"/>
      <c r="AD5428" s="155"/>
      <c r="AE5428" s="155"/>
      <c r="AF5428" s="155"/>
      <c r="AG5428" s="155"/>
    </row>
    <row r="5429" spans="1:33" x14ac:dyDescent="0.3">
      <c r="A5429" s="155"/>
      <c r="B5429" s="155"/>
      <c r="C5429" s="155"/>
      <c r="D5429" s="155"/>
      <c r="E5429" s="155"/>
      <c r="F5429" s="155"/>
      <c r="G5429" s="155"/>
      <c r="H5429" s="155"/>
      <c r="I5429" s="155"/>
      <c r="J5429" s="155"/>
      <c r="K5429" s="155"/>
      <c r="L5429" s="155"/>
      <c r="M5429" s="155"/>
      <c r="N5429" s="155"/>
      <c r="O5429" s="155"/>
      <c r="P5429" s="155"/>
      <c r="Q5429" s="155"/>
      <c r="R5429" s="155"/>
      <c r="S5429" s="155"/>
      <c r="T5429" s="155"/>
      <c r="U5429" s="155"/>
      <c r="V5429" s="155"/>
      <c r="W5429" s="155"/>
      <c r="X5429" s="155"/>
      <c r="Y5429" s="155"/>
      <c r="Z5429" s="155"/>
      <c r="AA5429" s="155"/>
      <c r="AB5429" s="155"/>
      <c r="AC5429" s="155"/>
      <c r="AD5429" s="155"/>
      <c r="AE5429" s="155"/>
      <c r="AF5429" s="155"/>
      <c r="AG5429" s="155"/>
    </row>
    <row r="5430" spans="1:33" x14ac:dyDescent="0.3">
      <c r="A5430" s="155"/>
      <c r="B5430" s="155"/>
      <c r="C5430" s="155"/>
      <c r="D5430" s="155"/>
      <c r="E5430" s="155"/>
      <c r="F5430" s="155"/>
      <c r="G5430" s="155"/>
      <c r="H5430" s="155"/>
      <c r="I5430" s="155"/>
      <c r="J5430" s="155"/>
      <c r="K5430" s="155"/>
      <c r="L5430" s="155"/>
      <c r="M5430" s="155"/>
      <c r="N5430" s="155"/>
      <c r="O5430" s="155"/>
      <c r="P5430" s="155"/>
      <c r="Q5430" s="155"/>
      <c r="R5430" s="155"/>
      <c r="S5430" s="155"/>
      <c r="T5430" s="155"/>
      <c r="U5430" s="155"/>
      <c r="V5430" s="155"/>
      <c r="W5430" s="155"/>
      <c r="X5430" s="155"/>
      <c r="Y5430" s="155"/>
      <c r="Z5430" s="155"/>
      <c r="AA5430" s="155"/>
      <c r="AB5430" s="155"/>
      <c r="AC5430" s="155"/>
      <c r="AD5430" s="155"/>
      <c r="AE5430" s="155"/>
      <c r="AF5430" s="155"/>
      <c r="AG5430" s="155"/>
    </row>
    <row r="5431" spans="1:33" x14ac:dyDescent="0.3">
      <c r="A5431" s="155"/>
      <c r="B5431" s="155"/>
      <c r="C5431" s="155"/>
      <c r="D5431" s="155"/>
      <c r="E5431" s="155"/>
      <c r="F5431" s="155"/>
      <c r="G5431" s="155"/>
      <c r="H5431" s="155"/>
      <c r="I5431" s="155"/>
      <c r="J5431" s="155"/>
      <c r="K5431" s="155"/>
      <c r="L5431" s="155"/>
      <c r="M5431" s="155"/>
      <c r="N5431" s="155"/>
      <c r="O5431" s="155"/>
      <c r="P5431" s="155"/>
      <c r="Q5431" s="155"/>
      <c r="R5431" s="155"/>
      <c r="S5431" s="155"/>
      <c r="T5431" s="155"/>
      <c r="U5431" s="155"/>
      <c r="V5431" s="155"/>
      <c r="W5431" s="155"/>
      <c r="X5431" s="155"/>
      <c r="Y5431" s="155"/>
      <c r="Z5431" s="155"/>
      <c r="AA5431" s="155"/>
      <c r="AB5431" s="155"/>
      <c r="AC5431" s="155"/>
      <c r="AD5431" s="155"/>
      <c r="AE5431" s="155"/>
      <c r="AF5431" s="155"/>
      <c r="AG5431" s="155"/>
    </row>
    <row r="5432" spans="1:33" x14ac:dyDescent="0.3">
      <c r="A5432" s="155"/>
      <c r="B5432" s="155"/>
      <c r="C5432" s="155"/>
      <c r="D5432" s="155"/>
      <c r="E5432" s="155"/>
      <c r="F5432" s="155"/>
      <c r="G5432" s="155"/>
      <c r="H5432" s="155"/>
      <c r="I5432" s="155"/>
      <c r="J5432" s="155"/>
      <c r="K5432" s="155"/>
      <c r="L5432" s="155"/>
      <c r="M5432" s="155"/>
      <c r="N5432" s="155"/>
      <c r="O5432" s="155"/>
      <c r="P5432" s="155"/>
      <c r="Q5432" s="155"/>
      <c r="R5432" s="155"/>
      <c r="S5432" s="155"/>
      <c r="T5432" s="155"/>
      <c r="U5432" s="155"/>
      <c r="V5432" s="155"/>
      <c r="W5432" s="155"/>
      <c r="X5432" s="155"/>
      <c r="Y5432" s="155"/>
      <c r="Z5432" s="155"/>
      <c r="AA5432" s="155"/>
      <c r="AB5432" s="155"/>
      <c r="AC5432" s="155"/>
      <c r="AD5432" s="155"/>
      <c r="AE5432" s="155"/>
      <c r="AF5432" s="155"/>
      <c r="AG5432" s="155"/>
    </row>
    <row r="5433" spans="1:33" x14ac:dyDescent="0.3">
      <c r="A5433" s="155"/>
      <c r="B5433" s="155"/>
      <c r="C5433" s="155"/>
      <c r="D5433" s="155"/>
      <c r="E5433" s="155"/>
      <c r="F5433" s="155"/>
      <c r="G5433" s="155"/>
      <c r="H5433" s="155"/>
      <c r="I5433" s="155"/>
      <c r="J5433" s="155"/>
      <c r="K5433" s="155"/>
      <c r="L5433" s="155"/>
      <c r="M5433" s="155"/>
      <c r="N5433" s="155"/>
      <c r="O5433" s="155"/>
      <c r="P5433" s="155"/>
      <c r="Q5433" s="155"/>
      <c r="R5433" s="155"/>
      <c r="S5433" s="155"/>
      <c r="T5433" s="155"/>
      <c r="U5433" s="155"/>
      <c r="V5433" s="155"/>
      <c r="W5433" s="155"/>
      <c r="X5433" s="155"/>
      <c r="Y5433" s="155"/>
      <c r="Z5433" s="155"/>
      <c r="AA5433" s="155"/>
      <c r="AB5433" s="155"/>
      <c r="AC5433" s="155"/>
      <c r="AD5433" s="155"/>
      <c r="AE5433" s="155"/>
      <c r="AF5433" s="155"/>
      <c r="AG5433" s="155"/>
    </row>
    <row r="5434" spans="1:33" x14ac:dyDescent="0.3">
      <c r="A5434" s="155"/>
      <c r="B5434" s="155"/>
      <c r="C5434" s="155"/>
      <c r="D5434" s="155"/>
      <c r="E5434" s="155"/>
      <c r="F5434" s="155"/>
      <c r="G5434" s="155"/>
      <c r="H5434" s="155"/>
      <c r="I5434" s="155"/>
      <c r="J5434" s="155"/>
      <c r="K5434" s="155"/>
      <c r="L5434" s="155"/>
      <c r="M5434" s="155"/>
      <c r="N5434" s="155"/>
      <c r="O5434" s="155"/>
      <c r="P5434" s="155"/>
      <c r="Q5434" s="155"/>
      <c r="R5434" s="155"/>
      <c r="S5434" s="155"/>
      <c r="T5434" s="155"/>
      <c r="U5434" s="155"/>
      <c r="V5434" s="155"/>
      <c r="W5434" s="155"/>
      <c r="X5434" s="155"/>
      <c r="Y5434" s="155"/>
      <c r="Z5434" s="155"/>
      <c r="AA5434" s="155"/>
      <c r="AB5434" s="155"/>
      <c r="AC5434" s="155"/>
      <c r="AD5434" s="155"/>
      <c r="AE5434" s="155"/>
      <c r="AF5434" s="155"/>
      <c r="AG5434" s="155"/>
    </row>
    <row r="5435" spans="1:33" x14ac:dyDescent="0.3">
      <c r="A5435" s="155"/>
      <c r="B5435" s="155"/>
      <c r="C5435" s="155"/>
      <c r="D5435" s="155"/>
      <c r="E5435" s="155"/>
      <c r="F5435" s="155"/>
      <c r="G5435" s="155"/>
      <c r="H5435" s="155"/>
      <c r="I5435" s="155"/>
      <c r="J5435" s="155"/>
      <c r="K5435" s="155"/>
      <c r="L5435" s="155"/>
      <c r="M5435" s="155"/>
      <c r="N5435" s="155"/>
      <c r="O5435" s="155"/>
      <c r="P5435" s="155"/>
      <c r="Q5435" s="155"/>
      <c r="R5435" s="155"/>
      <c r="S5435" s="155"/>
      <c r="T5435" s="155"/>
      <c r="U5435" s="155"/>
      <c r="V5435" s="155"/>
      <c r="W5435" s="155"/>
      <c r="X5435" s="155"/>
      <c r="Y5435" s="155"/>
      <c r="Z5435" s="155"/>
      <c r="AA5435" s="155"/>
      <c r="AB5435" s="155"/>
      <c r="AC5435" s="155"/>
      <c r="AD5435" s="155"/>
      <c r="AE5435" s="155"/>
      <c r="AF5435" s="155"/>
      <c r="AG5435" s="155"/>
    </row>
    <row r="5436" spans="1:33" x14ac:dyDescent="0.3">
      <c r="A5436" s="155"/>
      <c r="B5436" s="155"/>
      <c r="C5436" s="155"/>
      <c r="D5436" s="155"/>
      <c r="E5436" s="155"/>
      <c r="F5436" s="155"/>
      <c r="G5436" s="155"/>
      <c r="H5436" s="155"/>
      <c r="I5436" s="155"/>
      <c r="J5436" s="155"/>
      <c r="K5436" s="155"/>
      <c r="L5436" s="155"/>
      <c r="M5436" s="155"/>
      <c r="N5436" s="155"/>
      <c r="O5436" s="155"/>
      <c r="P5436" s="155"/>
      <c r="Q5436" s="155"/>
      <c r="R5436" s="155"/>
      <c r="S5436" s="155"/>
      <c r="T5436" s="155"/>
      <c r="U5436" s="155"/>
      <c r="V5436" s="155"/>
      <c r="W5436" s="155"/>
      <c r="X5436" s="155"/>
      <c r="Y5436" s="155"/>
      <c r="Z5436" s="155"/>
      <c r="AA5436" s="155"/>
      <c r="AB5436" s="155"/>
      <c r="AC5436" s="155"/>
      <c r="AD5436" s="155"/>
      <c r="AE5436" s="155"/>
      <c r="AF5436" s="155"/>
      <c r="AG5436" s="155"/>
    </row>
    <row r="5437" spans="1:33" x14ac:dyDescent="0.3">
      <c r="A5437" s="155"/>
      <c r="B5437" s="155"/>
      <c r="C5437" s="155"/>
      <c r="D5437" s="155"/>
      <c r="E5437" s="155"/>
      <c r="F5437" s="155"/>
      <c r="G5437" s="155"/>
      <c r="H5437" s="155"/>
      <c r="I5437" s="155"/>
      <c r="J5437" s="155"/>
      <c r="K5437" s="155"/>
      <c r="L5437" s="155"/>
      <c r="M5437" s="155"/>
      <c r="N5437" s="155"/>
      <c r="O5437" s="155"/>
      <c r="P5437" s="155"/>
      <c r="Q5437" s="155"/>
      <c r="R5437" s="155"/>
      <c r="S5437" s="155"/>
      <c r="T5437" s="155"/>
      <c r="U5437" s="155"/>
      <c r="V5437" s="155"/>
      <c r="W5437" s="155"/>
      <c r="X5437" s="155"/>
      <c r="Y5437" s="155"/>
      <c r="Z5437" s="155"/>
      <c r="AA5437" s="155"/>
      <c r="AB5437" s="155"/>
      <c r="AC5437" s="155"/>
      <c r="AD5437" s="155"/>
      <c r="AE5437" s="155"/>
      <c r="AF5437" s="155"/>
      <c r="AG5437" s="155"/>
    </row>
    <row r="5438" spans="1:33" x14ac:dyDescent="0.3">
      <c r="A5438" s="155"/>
      <c r="B5438" s="155"/>
      <c r="C5438" s="155"/>
      <c r="D5438" s="155"/>
      <c r="E5438" s="155"/>
      <c r="F5438" s="155"/>
      <c r="G5438" s="155"/>
      <c r="H5438" s="155"/>
      <c r="I5438" s="155"/>
      <c r="J5438" s="155"/>
      <c r="K5438" s="155"/>
      <c r="L5438" s="155"/>
      <c r="M5438" s="155"/>
      <c r="N5438" s="155"/>
      <c r="O5438" s="155"/>
      <c r="P5438" s="155"/>
      <c r="Q5438" s="155"/>
      <c r="R5438" s="155"/>
      <c r="S5438" s="155"/>
      <c r="T5438" s="155"/>
      <c r="U5438" s="155"/>
      <c r="V5438" s="155"/>
      <c r="W5438" s="155"/>
      <c r="X5438" s="155"/>
      <c r="Y5438" s="155"/>
      <c r="Z5438" s="155"/>
      <c r="AA5438" s="155"/>
      <c r="AB5438" s="155"/>
      <c r="AC5438" s="155"/>
      <c r="AD5438" s="155"/>
      <c r="AE5438" s="155"/>
      <c r="AF5438" s="155"/>
      <c r="AG5438" s="155"/>
    </row>
    <row r="5439" spans="1:33" x14ac:dyDescent="0.3">
      <c r="A5439" s="155"/>
      <c r="B5439" s="155"/>
      <c r="C5439" s="155"/>
      <c r="D5439" s="155"/>
      <c r="E5439" s="155"/>
      <c r="F5439" s="155"/>
      <c r="G5439" s="155"/>
      <c r="H5439" s="155"/>
      <c r="I5439" s="155"/>
      <c r="J5439" s="155"/>
      <c r="K5439" s="155"/>
      <c r="L5439" s="155"/>
      <c r="M5439" s="155"/>
      <c r="N5439" s="155"/>
      <c r="O5439" s="155"/>
      <c r="P5439" s="155"/>
      <c r="Q5439" s="155"/>
      <c r="R5439" s="155"/>
      <c r="S5439" s="155"/>
      <c r="T5439" s="155"/>
      <c r="U5439" s="155"/>
      <c r="V5439" s="155"/>
      <c r="W5439" s="155"/>
      <c r="X5439" s="155"/>
      <c r="Y5439" s="155"/>
      <c r="Z5439" s="155"/>
      <c r="AA5439" s="155"/>
      <c r="AB5439" s="155"/>
      <c r="AC5439" s="155"/>
      <c r="AD5439" s="155"/>
      <c r="AE5439" s="155"/>
      <c r="AF5439" s="155"/>
      <c r="AG5439" s="155"/>
    </row>
    <row r="5440" spans="1:33" x14ac:dyDescent="0.3">
      <c r="A5440" s="155"/>
      <c r="B5440" s="155"/>
      <c r="C5440" s="155"/>
      <c r="D5440" s="155"/>
      <c r="E5440" s="155"/>
      <c r="F5440" s="155"/>
      <c r="G5440" s="155"/>
      <c r="H5440" s="155"/>
      <c r="I5440" s="155"/>
      <c r="J5440" s="155"/>
      <c r="K5440" s="155"/>
      <c r="L5440" s="155"/>
      <c r="M5440" s="155"/>
      <c r="N5440" s="155"/>
      <c r="O5440" s="155"/>
      <c r="P5440" s="155"/>
      <c r="Q5440" s="155"/>
      <c r="R5440" s="155"/>
      <c r="S5440" s="155"/>
      <c r="T5440" s="155"/>
      <c r="U5440" s="155"/>
      <c r="V5440" s="155"/>
      <c r="W5440" s="155"/>
      <c r="X5440" s="155"/>
      <c r="Y5440" s="155"/>
      <c r="Z5440" s="155"/>
      <c r="AA5440" s="155"/>
      <c r="AB5440" s="155"/>
      <c r="AC5440" s="155"/>
      <c r="AD5440" s="155"/>
      <c r="AE5440" s="155"/>
      <c r="AF5440" s="155"/>
      <c r="AG5440" s="155"/>
    </row>
    <row r="5441" spans="1:33" x14ac:dyDescent="0.3">
      <c r="A5441" s="155"/>
      <c r="B5441" s="155"/>
      <c r="C5441" s="155"/>
      <c r="D5441" s="155"/>
      <c r="E5441" s="155"/>
      <c r="F5441" s="155"/>
      <c r="G5441" s="155"/>
      <c r="H5441" s="155"/>
      <c r="I5441" s="155"/>
      <c r="J5441" s="155"/>
      <c r="K5441" s="155"/>
      <c r="L5441" s="155"/>
      <c r="M5441" s="155"/>
      <c r="N5441" s="155"/>
      <c r="O5441" s="155"/>
      <c r="P5441" s="155"/>
      <c r="Q5441" s="155"/>
      <c r="R5441" s="155"/>
      <c r="S5441" s="155"/>
      <c r="T5441" s="155"/>
      <c r="U5441" s="155"/>
      <c r="V5441" s="155"/>
      <c r="W5441" s="155"/>
      <c r="X5441" s="155"/>
      <c r="Y5441" s="155"/>
      <c r="Z5441" s="155"/>
      <c r="AA5441" s="155"/>
      <c r="AB5441" s="155"/>
      <c r="AC5441" s="155"/>
      <c r="AD5441" s="155"/>
      <c r="AE5441" s="155"/>
      <c r="AF5441" s="155"/>
      <c r="AG5441" s="155"/>
    </row>
    <row r="5442" spans="1:33" x14ac:dyDescent="0.3">
      <c r="A5442" s="155"/>
      <c r="B5442" s="155"/>
      <c r="C5442" s="155"/>
      <c r="D5442" s="155"/>
      <c r="E5442" s="155"/>
      <c r="F5442" s="155"/>
      <c r="G5442" s="155"/>
      <c r="H5442" s="155"/>
      <c r="I5442" s="155"/>
      <c r="J5442" s="155"/>
      <c r="K5442" s="155"/>
      <c r="L5442" s="155"/>
      <c r="M5442" s="155"/>
      <c r="N5442" s="155"/>
      <c r="O5442" s="155"/>
      <c r="P5442" s="155"/>
      <c r="Q5442" s="155"/>
      <c r="R5442" s="155"/>
      <c r="S5442" s="155"/>
      <c r="T5442" s="155"/>
      <c r="U5442" s="155"/>
      <c r="V5442" s="155"/>
      <c r="W5442" s="155"/>
      <c r="X5442" s="155"/>
      <c r="Y5442" s="155"/>
      <c r="Z5442" s="155"/>
      <c r="AA5442" s="155"/>
      <c r="AB5442" s="155"/>
      <c r="AC5442" s="155"/>
      <c r="AD5442" s="155"/>
      <c r="AE5442" s="155"/>
      <c r="AF5442" s="155"/>
      <c r="AG5442" s="155"/>
    </row>
    <row r="5443" spans="1:33" x14ac:dyDescent="0.3">
      <c r="A5443" s="155"/>
      <c r="B5443" s="155"/>
      <c r="C5443" s="155"/>
      <c r="D5443" s="155"/>
      <c r="E5443" s="155"/>
      <c r="F5443" s="155"/>
      <c r="G5443" s="155"/>
      <c r="H5443" s="155"/>
      <c r="I5443" s="155"/>
      <c r="J5443" s="155"/>
      <c r="K5443" s="155"/>
      <c r="L5443" s="155"/>
      <c r="M5443" s="155"/>
      <c r="N5443" s="155"/>
      <c r="O5443" s="155"/>
      <c r="P5443" s="155"/>
      <c r="Q5443" s="155"/>
      <c r="R5443" s="155"/>
      <c r="S5443" s="155"/>
      <c r="T5443" s="155"/>
      <c r="U5443" s="155"/>
      <c r="V5443" s="155"/>
      <c r="W5443" s="155"/>
      <c r="X5443" s="155"/>
      <c r="Y5443" s="155"/>
      <c r="Z5443" s="155"/>
      <c r="AA5443" s="155"/>
      <c r="AB5443" s="155"/>
      <c r="AC5443" s="155"/>
      <c r="AD5443" s="155"/>
      <c r="AE5443" s="155"/>
      <c r="AF5443" s="155"/>
      <c r="AG5443" s="155"/>
    </row>
    <row r="5444" spans="1:33" x14ac:dyDescent="0.3">
      <c r="A5444" s="155"/>
      <c r="B5444" s="155"/>
      <c r="C5444" s="155"/>
      <c r="D5444" s="155"/>
      <c r="E5444" s="155"/>
      <c r="F5444" s="155"/>
      <c r="G5444" s="155"/>
      <c r="H5444" s="155"/>
      <c r="I5444" s="155"/>
      <c r="J5444" s="155"/>
      <c r="K5444" s="155"/>
      <c r="L5444" s="155"/>
      <c r="M5444" s="155"/>
      <c r="N5444" s="155"/>
      <c r="O5444" s="155"/>
      <c r="P5444" s="155"/>
      <c r="Q5444" s="155"/>
      <c r="R5444" s="155"/>
      <c r="S5444" s="155"/>
      <c r="T5444" s="155"/>
      <c r="U5444" s="155"/>
      <c r="V5444" s="155"/>
      <c r="W5444" s="155"/>
      <c r="X5444" s="155"/>
      <c r="Y5444" s="155"/>
      <c r="Z5444" s="155"/>
      <c r="AA5444" s="155"/>
      <c r="AB5444" s="155"/>
      <c r="AC5444" s="155"/>
      <c r="AD5444" s="155"/>
      <c r="AE5444" s="155"/>
      <c r="AF5444" s="155"/>
      <c r="AG5444" s="155"/>
    </row>
    <row r="5445" spans="1:33" x14ac:dyDescent="0.3">
      <c r="A5445" s="155"/>
      <c r="B5445" s="155"/>
      <c r="C5445" s="155"/>
      <c r="D5445" s="155"/>
      <c r="E5445" s="155"/>
      <c r="F5445" s="155"/>
      <c r="G5445" s="155"/>
      <c r="H5445" s="155"/>
      <c r="I5445" s="155"/>
      <c r="J5445" s="155"/>
      <c r="K5445" s="155"/>
      <c r="L5445" s="155"/>
      <c r="M5445" s="155"/>
      <c r="N5445" s="155"/>
      <c r="O5445" s="155"/>
      <c r="P5445" s="155"/>
      <c r="Q5445" s="155"/>
      <c r="R5445" s="155"/>
      <c r="S5445" s="155"/>
      <c r="T5445" s="155"/>
      <c r="U5445" s="155"/>
      <c r="V5445" s="155"/>
      <c r="W5445" s="155"/>
      <c r="X5445" s="155"/>
      <c r="Y5445" s="155"/>
      <c r="Z5445" s="155"/>
      <c r="AA5445" s="155"/>
      <c r="AB5445" s="155"/>
      <c r="AC5445" s="155"/>
      <c r="AD5445" s="155"/>
      <c r="AE5445" s="155"/>
      <c r="AF5445" s="155"/>
      <c r="AG5445" s="155"/>
    </row>
    <row r="5446" spans="1:33" x14ac:dyDescent="0.3">
      <c r="A5446" s="155"/>
      <c r="B5446" s="155"/>
      <c r="C5446" s="155"/>
      <c r="D5446" s="155"/>
      <c r="E5446" s="155"/>
      <c r="F5446" s="155"/>
      <c r="G5446" s="155"/>
      <c r="H5446" s="155"/>
      <c r="I5446" s="155"/>
      <c r="J5446" s="155"/>
      <c r="K5446" s="155"/>
      <c r="L5446" s="155"/>
      <c r="M5446" s="155"/>
      <c r="N5446" s="155"/>
      <c r="O5446" s="155"/>
      <c r="P5446" s="155"/>
      <c r="Q5446" s="155"/>
      <c r="R5446" s="155"/>
      <c r="S5446" s="155"/>
      <c r="T5446" s="155"/>
      <c r="U5446" s="155"/>
      <c r="V5446" s="155"/>
      <c r="W5446" s="155"/>
      <c r="X5446" s="155"/>
      <c r="Y5446" s="155"/>
      <c r="Z5446" s="155"/>
      <c r="AA5446" s="155"/>
      <c r="AB5446" s="155"/>
      <c r="AC5446" s="155"/>
      <c r="AD5446" s="155"/>
      <c r="AE5446" s="155"/>
      <c r="AF5446" s="155"/>
      <c r="AG5446" s="155"/>
    </row>
    <row r="5447" spans="1:33" x14ac:dyDescent="0.3">
      <c r="A5447" s="155"/>
      <c r="B5447" s="155"/>
      <c r="C5447" s="155"/>
      <c r="D5447" s="155"/>
      <c r="E5447" s="155"/>
      <c r="F5447" s="155"/>
      <c r="G5447" s="155"/>
      <c r="H5447" s="155"/>
      <c r="I5447" s="155"/>
      <c r="J5447" s="155"/>
      <c r="K5447" s="155"/>
      <c r="L5447" s="155"/>
      <c r="M5447" s="155"/>
      <c r="N5447" s="155"/>
      <c r="O5447" s="155"/>
      <c r="P5447" s="155"/>
      <c r="Q5447" s="155"/>
      <c r="R5447" s="155"/>
      <c r="S5447" s="155"/>
      <c r="T5447" s="155"/>
      <c r="U5447" s="155"/>
      <c r="V5447" s="155"/>
      <c r="W5447" s="155"/>
      <c r="X5447" s="155"/>
      <c r="Y5447" s="155"/>
      <c r="Z5447" s="155"/>
      <c r="AA5447" s="155"/>
      <c r="AB5447" s="155"/>
      <c r="AC5447" s="155"/>
      <c r="AD5447" s="155"/>
      <c r="AE5447" s="155"/>
      <c r="AF5447" s="155"/>
      <c r="AG5447" s="155"/>
    </row>
    <row r="5448" spans="1:33" x14ac:dyDescent="0.3">
      <c r="A5448" s="155"/>
      <c r="B5448" s="155"/>
      <c r="C5448" s="155"/>
      <c r="D5448" s="155"/>
      <c r="E5448" s="155"/>
      <c r="F5448" s="155"/>
      <c r="G5448" s="155"/>
      <c r="H5448" s="155"/>
      <c r="I5448" s="155"/>
      <c r="J5448" s="155"/>
      <c r="K5448" s="155"/>
      <c r="L5448" s="155"/>
      <c r="M5448" s="155"/>
      <c r="N5448" s="155"/>
      <c r="O5448" s="155"/>
      <c r="P5448" s="155"/>
      <c r="Q5448" s="155"/>
      <c r="R5448" s="155"/>
      <c r="S5448" s="155"/>
      <c r="T5448" s="155"/>
      <c r="U5448" s="155"/>
      <c r="V5448" s="155"/>
      <c r="W5448" s="155"/>
      <c r="X5448" s="155"/>
      <c r="Y5448" s="155"/>
      <c r="Z5448" s="155"/>
      <c r="AA5448" s="155"/>
      <c r="AB5448" s="155"/>
      <c r="AC5448" s="155"/>
      <c r="AD5448" s="155"/>
      <c r="AE5448" s="155"/>
      <c r="AF5448" s="155"/>
      <c r="AG5448" s="155"/>
    </row>
    <row r="5449" spans="1:33" x14ac:dyDescent="0.3">
      <c r="A5449" s="155"/>
      <c r="B5449" s="155"/>
      <c r="C5449" s="155"/>
      <c r="D5449" s="155"/>
      <c r="E5449" s="155"/>
      <c r="F5449" s="155"/>
      <c r="G5449" s="155"/>
      <c r="H5449" s="155"/>
      <c r="I5449" s="155"/>
      <c r="J5449" s="155"/>
      <c r="K5449" s="155"/>
      <c r="L5449" s="155"/>
      <c r="M5449" s="155"/>
      <c r="N5449" s="155"/>
      <c r="O5449" s="155"/>
      <c r="P5449" s="155"/>
      <c r="Q5449" s="155"/>
      <c r="R5449" s="155"/>
      <c r="S5449" s="155"/>
      <c r="T5449" s="155"/>
      <c r="U5449" s="155"/>
      <c r="V5449" s="155"/>
      <c r="W5449" s="155"/>
      <c r="X5449" s="155"/>
      <c r="Y5449" s="155"/>
      <c r="Z5449" s="155"/>
      <c r="AA5449" s="155"/>
      <c r="AB5449" s="155"/>
      <c r="AC5449" s="155"/>
      <c r="AD5449" s="155"/>
      <c r="AE5449" s="155"/>
      <c r="AF5449" s="155"/>
      <c r="AG5449" s="155"/>
    </row>
    <row r="5450" spans="1:33" x14ac:dyDescent="0.3">
      <c r="A5450" s="155"/>
      <c r="B5450" s="155"/>
      <c r="C5450" s="155"/>
      <c r="D5450" s="155"/>
      <c r="E5450" s="155"/>
      <c r="F5450" s="155"/>
      <c r="G5450" s="155"/>
      <c r="H5450" s="155"/>
      <c r="I5450" s="155"/>
      <c r="J5450" s="155"/>
      <c r="K5450" s="155"/>
      <c r="L5450" s="155"/>
      <c r="M5450" s="155"/>
      <c r="N5450" s="155"/>
      <c r="O5450" s="155"/>
      <c r="P5450" s="155"/>
      <c r="Q5450" s="155"/>
      <c r="R5450" s="155"/>
      <c r="S5450" s="155"/>
      <c r="T5450" s="155"/>
      <c r="U5450" s="155"/>
      <c r="V5450" s="155"/>
      <c r="W5450" s="155"/>
      <c r="X5450" s="155"/>
      <c r="Y5450" s="155"/>
      <c r="Z5450" s="155"/>
      <c r="AA5450" s="155"/>
      <c r="AB5450" s="155"/>
      <c r="AC5450" s="155"/>
      <c r="AD5450" s="155"/>
      <c r="AE5450" s="155"/>
      <c r="AF5450" s="155"/>
      <c r="AG5450" s="155"/>
    </row>
    <row r="5451" spans="1:33" x14ac:dyDescent="0.3">
      <c r="A5451" s="155"/>
      <c r="B5451" s="155"/>
      <c r="C5451" s="155"/>
      <c r="D5451" s="155"/>
      <c r="E5451" s="155"/>
      <c r="F5451" s="155"/>
      <c r="G5451" s="155"/>
      <c r="H5451" s="155"/>
      <c r="I5451" s="155"/>
      <c r="J5451" s="155"/>
      <c r="K5451" s="155"/>
      <c r="L5451" s="155"/>
      <c r="M5451" s="155"/>
      <c r="N5451" s="155"/>
      <c r="O5451" s="155"/>
      <c r="P5451" s="155"/>
      <c r="Q5451" s="155"/>
      <c r="R5451" s="155"/>
      <c r="S5451" s="155"/>
      <c r="T5451" s="155"/>
      <c r="U5451" s="155"/>
      <c r="V5451" s="155"/>
      <c r="W5451" s="155"/>
      <c r="X5451" s="155"/>
      <c r="Y5451" s="155"/>
      <c r="Z5451" s="155"/>
      <c r="AA5451" s="155"/>
      <c r="AB5451" s="155"/>
      <c r="AC5451" s="155"/>
      <c r="AD5451" s="155"/>
      <c r="AE5451" s="155"/>
      <c r="AF5451" s="155"/>
      <c r="AG5451" s="155"/>
    </row>
    <row r="5452" spans="1:33" x14ac:dyDescent="0.3">
      <c r="A5452" s="155"/>
      <c r="B5452" s="155"/>
      <c r="C5452" s="155"/>
      <c r="D5452" s="155"/>
      <c r="E5452" s="155"/>
      <c r="F5452" s="155"/>
      <c r="G5452" s="155"/>
      <c r="H5452" s="155"/>
      <c r="I5452" s="155"/>
      <c r="J5452" s="155"/>
      <c r="K5452" s="155"/>
      <c r="L5452" s="155"/>
      <c r="M5452" s="155"/>
      <c r="N5452" s="155"/>
      <c r="O5452" s="155"/>
      <c r="P5452" s="155"/>
      <c r="Q5452" s="155"/>
      <c r="R5452" s="155"/>
      <c r="S5452" s="155"/>
      <c r="T5452" s="155"/>
      <c r="U5452" s="155"/>
      <c r="V5452" s="155"/>
      <c r="W5452" s="155"/>
      <c r="X5452" s="155"/>
      <c r="Y5452" s="155"/>
      <c r="Z5452" s="155"/>
      <c r="AA5452" s="155"/>
      <c r="AB5452" s="155"/>
      <c r="AC5452" s="155"/>
      <c r="AD5452" s="155"/>
      <c r="AE5452" s="155"/>
      <c r="AF5452" s="155"/>
      <c r="AG5452" s="155"/>
    </row>
    <row r="5453" spans="1:33" x14ac:dyDescent="0.3">
      <c r="A5453" s="155"/>
      <c r="B5453" s="155"/>
      <c r="C5453" s="155"/>
      <c r="D5453" s="155"/>
      <c r="E5453" s="155"/>
      <c r="F5453" s="155"/>
      <c r="G5453" s="155"/>
      <c r="H5453" s="155"/>
      <c r="I5453" s="155"/>
      <c r="J5453" s="155"/>
      <c r="K5453" s="155"/>
      <c r="L5453" s="155"/>
      <c r="M5453" s="155"/>
      <c r="N5453" s="155"/>
      <c r="O5453" s="155"/>
      <c r="P5453" s="155"/>
      <c r="Q5453" s="155"/>
      <c r="R5453" s="155"/>
      <c r="S5453" s="155"/>
      <c r="T5453" s="155"/>
      <c r="U5453" s="155"/>
      <c r="V5453" s="155"/>
      <c r="W5453" s="155"/>
      <c r="X5453" s="155"/>
      <c r="Y5453" s="155"/>
      <c r="Z5453" s="155"/>
      <c r="AA5453" s="155"/>
      <c r="AB5453" s="155"/>
      <c r="AC5453" s="155"/>
      <c r="AD5453" s="155"/>
      <c r="AE5453" s="155"/>
      <c r="AF5453" s="155"/>
      <c r="AG5453" s="155"/>
    </row>
    <row r="5454" spans="1:33" x14ac:dyDescent="0.3">
      <c r="A5454" s="155"/>
      <c r="B5454" s="155"/>
      <c r="C5454" s="155"/>
      <c r="D5454" s="155"/>
      <c r="E5454" s="155"/>
      <c r="F5454" s="155"/>
      <c r="G5454" s="155"/>
      <c r="H5454" s="155"/>
      <c r="I5454" s="155"/>
      <c r="J5454" s="155"/>
      <c r="K5454" s="155"/>
      <c r="L5454" s="155"/>
      <c r="M5454" s="155"/>
      <c r="N5454" s="155"/>
      <c r="O5454" s="155"/>
      <c r="P5454" s="155"/>
      <c r="Q5454" s="155"/>
      <c r="R5454" s="155"/>
      <c r="S5454" s="155"/>
      <c r="T5454" s="155"/>
      <c r="U5454" s="155"/>
      <c r="V5454" s="155"/>
      <c r="W5454" s="155"/>
      <c r="X5454" s="155"/>
      <c r="Y5454" s="155"/>
      <c r="Z5454" s="155"/>
      <c r="AA5454" s="155"/>
      <c r="AB5454" s="155"/>
      <c r="AC5454" s="155"/>
      <c r="AD5454" s="155"/>
      <c r="AE5454" s="155"/>
      <c r="AF5454" s="155"/>
      <c r="AG5454" s="155"/>
    </row>
    <row r="5455" spans="1:33" x14ac:dyDescent="0.3">
      <c r="A5455" s="155"/>
      <c r="B5455" s="155"/>
      <c r="C5455" s="155"/>
      <c r="D5455" s="155"/>
      <c r="E5455" s="155"/>
      <c r="F5455" s="155"/>
      <c r="G5455" s="155"/>
      <c r="H5455" s="155"/>
      <c r="I5455" s="155"/>
      <c r="J5455" s="155"/>
      <c r="K5455" s="155"/>
      <c r="L5455" s="155"/>
      <c r="M5455" s="155"/>
      <c r="N5455" s="155"/>
      <c r="O5455" s="155"/>
      <c r="P5455" s="155"/>
      <c r="Q5455" s="155"/>
      <c r="R5455" s="155"/>
      <c r="S5455" s="155"/>
      <c r="T5455" s="155"/>
      <c r="U5455" s="155"/>
      <c r="V5455" s="155"/>
      <c r="W5455" s="155"/>
      <c r="X5455" s="155"/>
      <c r="Y5455" s="155"/>
      <c r="Z5455" s="155"/>
      <c r="AA5455" s="155"/>
      <c r="AB5455" s="155"/>
      <c r="AC5455" s="155"/>
      <c r="AD5455" s="155"/>
      <c r="AE5455" s="155"/>
      <c r="AF5455" s="155"/>
      <c r="AG5455" s="155"/>
    </row>
    <row r="5456" spans="1:33" x14ac:dyDescent="0.3">
      <c r="A5456" s="155"/>
      <c r="B5456" s="155"/>
      <c r="C5456" s="155"/>
      <c r="D5456" s="155"/>
      <c r="E5456" s="155"/>
      <c r="F5456" s="155"/>
      <c r="G5456" s="155"/>
      <c r="H5456" s="155"/>
      <c r="I5456" s="155"/>
      <c r="J5456" s="155"/>
      <c r="K5456" s="155"/>
      <c r="L5456" s="155"/>
      <c r="M5456" s="155"/>
      <c r="N5456" s="155"/>
      <c r="O5456" s="155"/>
      <c r="P5456" s="155"/>
      <c r="Q5456" s="155"/>
      <c r="R5456" s="155"/>
      <c r="S5456" s="155"/>
      <c r="T5456" s="155"/>
      <c r="U5456" s="155"/>
      <c r="V5456" s="155"/>
      <c r="W5456" s="155"/>
      <c r="X5456" s="155"/>
      <c r="Y5456" s="155"/>
      <c r="Z5456" s="155"/>
      <c r="AA5456" s="155"/>
      <c r="AB5456" s="155"/>
      <c r="AC5456" s="155"/>
      <c r="AD5456" s="155"/>
      <c r="AE5456" s="155"/>
      <c r="AF5456" s="155"/>
      <c r="AG5456" s="155"/>
    </row>
    <row r="5457" spans="1:33" x14ac:dyDescent="0.3">
      <c r="A5457" s="155"/>
      <c r="B5457" s="155"/>
      <c r="C5457" s="155"/>
      <c r="D5457" s="155"/>
      <c r="E5457" s="155"/>
      <c r="F5457" s="155"/>
      <c r="G5457" s="155"/>
      <c r="H5457" s="155"/>
      <c r="I5457" s="155"/>
      <c r="J5457" s="155"/>
      <c r="K5457" s="155"/>
      <c r="L5457" s="155"/>
      <c r="M5457" s="155"/>
      <c r="N5457" s="155"/>
      <c r="O5457" s="155"/>
      <c r="P5457" s="155"/>
      <c r="Q5457" s="155"/>
      <c r="R5457" s="155"/>
      <c r="S5457" s="155"/>
      <c r="T5457" s="155"/>
      <c r="U5457" s="155"/>
      <c r="V5457" s="155"/>
      <c r="W5457" s="155"/>
      <c r="X5457" s="155"/>
      <c r="Y5457" s="155"/>
      <c r="Z5457" s="155"/>
      <c r="AA5457" s="155"/>
      <c r="AB5457" s="155"/>
      <c r="AC5457" s="155"/>
      <c r="AD5457" s="155"/>
      <c r="AE5457" s="155"/>
      <c r="AF5457" s="155"/>
      <c r="AG5457" s="155"/>
    </row>
    <row r="5458" spans="1:33" x14ac:dyDescent="0.3">
      <c r="A5458" s="155"/>
      <c r="B5458" s="155"/>
      <c r="C5458" s="155"/>
      <c r="D5458" s="155"/>
      <c r="E5458" s="155"/>
      <c r="F5458" s="155"/>
      <c r="G5458" s="155"/>
      <c r="H5458" s="155"/>
      <c r="I5458" s="155"/>
      <c r="J5458" s="155"/>
      <c r="K5458" s="155"/>
      <c r="L5458" s="155"/>
      <c r="M5458" s="155"/>
      <c r="N5458" s="155"/>
      <c r="O5458" s="155"/>
      <c r="P5458" s="155"/>
      <c r="Q5458" s="155"/>
      <c r="R5458" s="155"/>
      <c r="S5458" s="155"/>
      <c r="T5458" s="155"/>
      <c r="U5458" s="155"/>
      <c r="V5458" s="155"/>
      <c r="W5458" s="155"/>
      <c r="X5458" s="155"/>
      <c r="Y5458" s="155"/>
      <c r="Z5458" s="155"/>
      <c r="AA5458" s="155"/>
      <c r="AB5458" s="155"/>
      <c r="AC5458" s="155"/>
      <c r="AD5458" s="155"/>
      <c r="AE5458" s="155"/>
      <c r="AF5458" s="155"/>
      <c r="AG5458" s="155"/>
    </row>
    <row r="5459" spans="1:33" x14ac:dyDescent="0.3">
      <c r="A5459" s="155"/>
      <c r="B5459" s="155"/>
      <c r="C5459" s="155"/>
      <c r="D5459" s="155"/>
      <c r="E5459" s="155"/>
      <c r="F5459" s="155"/>
      <c r="G5459" s="155"/>
      <c r="H5459" s="155"/>
      <c r="I5459" s="155"/>
      <c r="J5459" s="155"/>
      <c r="K5459" s="155"/>
      <c r="L5459" s="155"/>
      <c r="M5459" s="155"/>
      <c r="N5459" s="155"/>
      <c r="O5459" s="155"/>
      <c r="P5459" s="155"/>
      <c r="Q5459" s="155"/>
      <c r="R5459" s="155"/>
      <c r="S5459" s="155"/>
      <c r="T5459" s="155"/>
      <c r="U5459" s="155"/>
      <c r="V5459" s="155"/>
      <c r="W5459" s="155"/>
      <c r="X5459" s="155"/>
      <c r="Y5459" s="155"/>
      <c r="Z5459" s="155"/>
      <c r="AA5459" s="155"/>
      <c r="AB5459" s="155"/>
      <c r="AC5459" s="155"/>
      <c r="AD5459" s="155"/>
      <c r="AE5459" s="155"/>
      <c r="AF5459" s="155"/>
      <c r="AG5459" s="155"/>
    </row>
    <row r="5460" spans="1:33" x14ac:dyDescent="0.3">
      <c r="A5460" s="155"/>
      <c r="B5460" s="155"/>
      <c r="C5460" s="155"/>
      <c r="D5460" s="155"/>
      <c r="E5460" s="155"/>
      <c r="F5460" s="155"/>
      <c r="G5460" s="155"/>
      <c r="H5460" s="155"/>
      <c r="I5460" s="155"/>
      <c r="J5460" s="155"/>
      <c r="K5460" s="155"/>
      <c r="L5460" s="155"/>
      <c r="M5460" s="155"/>
      <c r="N5460" s="155"/>
      <c r="O5460" s="155"/>
      <c r="P5460" s="155"/>
      <c r="Q5460" s="155"/>
      <c r="R5460" s="155"/>
      <c r="S5460" s="155"/>
      <c r="T5460" s="155"/>
      <c r="U5460" s="155"/>
      <c r="V5460" s="155"/>
      <c r="W5460" s="155"/>
      <c r="X5460" s="155"/>
      <c r="Y5460" s="155"/>
      <c r="Z5460" s="155"/>
      <c r="AA5460" s="155"/>
      <c r="AB5460" s="155"/>
      <c r="AC5460" s="155"/>
      <c r="AD5460" s="155"/>
      <c r="AE5460" s="155"/>
      <c r="AF5460" s="155"/>
      <c r="AG5460" s="155"/>
    </row>
    <row r="5461" spans="1:33" x14ac:dyDescent="0.3">
      <c r="A5461" s="155"/>
      <c r="B5461" s="155"/>
      <c r="C5461" s="155"/>
      <c r="D5461" s="155"/>
      <c r="E5461" s="155"/>
      <c r="F5461" s="155"/>
      <c r="G5461" s="155"/>
      <c r="H5461" s="155"/>
      <c r="I5461" s="155"/>
      <c r="J5461" s="155"/>
      <c r="K5461" s="155"/>
      <c r="L5461" s="155"/>
      <c r="M5461" s="155"/>
      <c r="N5461" s="155"/>
      <c r="O5461" s="155"/>
      <c r="P5461" s="155"/>
      <c r="Q5461" s="155"/>
      <c r="R5461" s="155"/>
      <c r="S5461" s="155"/>
      <c r="T5461" s="155"/>
      <c r="U5461" s="155"/>
      <c r="V5461" s="155"/>
      <c r="W5461" s="155"/>
      <c r="X5461" s="155"/>
      <c r="Y5461" s="155"/>
      <c r="Z5461" s="155"/>
      <c r="AA5461" s="155"/>
      <c r="AB5461" s="155"/>
      <c r="AC5461" s="155"/>
      <c r="AD5461" s="155"/>
      <c r="AE5461" s="155"/>
      <c r="AF5461" s="155"/>
      <c r="AG5461" s="155"/>
    </row>
    <row r="5462" spans="1:33" x14ac:dyDescent="0.3">
      <c r="A5462" s="155"/>
      <c r="B5462" s="155"/>
      <c r="C5462" s="155"/>
      <c r="D5462" s="155"/>
      <c r="E5462" s="155"/>
      <c r="F5462" s="155"/>
      <c r="G5462" s="155"/>
      <c r="H5462" s="155"/>
      <c r="I5462" s="155"/>
      <c r="J5462" s="155"/>
      <c r="K5462" s="155"/>
      <c r="L5462" s="155"/>
      <c r="M5462" s="155"/>
      <c r="N5462" s="155"/>
      <c r="O5462" s="155"/>
      <c r="P5462" s="155"/>
      <c r="Q5462" s="155"/>
      <c r="R5462" s="155"/>
      <c r="S5462" s="155"/>
      <c r="T5462" s="155"/>
      <c r="U5462" s="155"/>
      <c r="V5462" s="155"/>
      <c r="W5462" s="155"/>
      <c r="X5462" s="155"/>
      <c r="Y5462" s="155"/>
      <c r="Z5462" s="155"/>
      <c r="AA5462" s="155"/>
      <c r="AB5462" s="155"/>
      <c r="AC5462" s="155"/>
      <c r="AD5462" s="155"/>
      <c r="AE5462" s="155"/>
      <c r="AF5462" s="155"/>
      <c r="AG5462" s="155"/>
    </row>
    <row r="5463" spans="1:33" x14ac:dyDescent="0.3">
      <c r="A5463" s="155"/>
      <c r="B5463" s="155"/>
      <c r="C5463" s="155"/>
      <c r="D5463" s="155"/>
      <c r="E5463" s="155"/>
      <c r="F5463" s="155"/>
      <c r="G5463" s="155"/>
      <c r="H5463" s="155"/>
      <c r="I5463" s="155"/>
      <c r="J5463" s="155"/>
      <c r="K5463" s="155"/>
      <c r="L5463" s="155"/>
      <c r="M5463" s="155"/>
      <c r="N5463" s="155"/>
      <c r="O5463" s="155"/>
      <c r="P5463" s="155"/>
      <c r="Q5463" s="155"/>
      <c r="R5463" s="155"/>
      <c r="S5463" s="155"/>
      <c r="T5463" s="155"/>
      <c r="U5463" s="155"/>
      <c r="V5463" s="155"/>
      <c r="W5463" s="155"/>
      <c r="X5463" s="155"/>
      <c r="Y5463" s="155"/>
      <c r="Z5463" s="155"/>
      <c r="AA5463" s="155"/>
      <c r="AB5463" s="155"/>
      <c r="AC5463" s="155"/>
      <c r="AD5463" s="155"/>
      <c r="AE5463" s="155"/>
      <c r="AF5463" s="155"/>
      <c r="AG5463" s="155"/>
    </row>
    <row r="5464" spans="1:33" x14ac:dyDescent="0.3">
      <c r="A5464" s="155"/>
      <c r="B5464" s="155"/>
      <c r="C5464" s="155"/>
      <c r="D5464" s="155"/>
      <c r="E5464" s="155"/>
      <c r="F5464" s="155"/>
      <c r="G5464" s="155"/>
      <c r="H5464" s="155"/>
      <c r="I5464" s="155"/>
      <c r="J5464" s="155"/>
      <c r="K5464" s="155"/>
      <c r="L5464" s="155"/>
      <c r="M5464" s="155"/>
      <c r="N5464" s="155"/>
      <c r="O5464" s="155"/>
      <c r="P5464" s="155"/>
      <c r="Q5464" s="155"/>
      <c r="R5464" s="155"/>
      <c r="S5464" s="155"/>
      <c r="T5464" s="155"/>
      <c r="U5464" s="155"/>
      <c r="V5464" s="155"/>
      <c r="W5464" s="155"/>
      <c r="X5464" s="155"/>
      <c r="Y5464" s="155"/>
      <c r="Z5464" s="155"/>
      <c r="AA5464" s="155"/>
      <c r="AB5464" s="155"/>
      <c r="AC5464" s="155"/>
      <c r="AD5464" s="155"/>
      <c r="AE5464" s="155"/>
      <c r="AF5464" s="155"/>
      <c r="AG5464" s="155"/>
    </row>
    <row r="5465" spans="1:33" x14ac:dyDescent="0.3">
      <c r="A5465" s="155"/>
      <c r="B5465" s="155"/>
      <c r="C5465" s="155"/>
      <c r="D5465" s="155"/>
      <c r="E5465" s="155"/>
      <c r="F5465" s="155"/>
      <c r="G5465" s="155"/>
      <c r="H5465" s="155"/>
      <c r="I5465" s="155"/>
      <c r="J5465" s="155"/>
      <c r="K5465" s="155"/>
      <c r="L5465" s="155"/>
      <c r="M5465" s="155"/>
      <c r="N5465" s="155"/>
      <c r="O5465" s="155"/>
      <c r="P5465" s="155"/>
      <c r="Q5465" s="155"/>
      <c r="R5465" s="155"/>
      <c r="S5465" s="155"/>
      <c r="T5465" s="155"/>
      <c r="U5465" s="155"/>
      <c r="V5465" s="155"/>
      <c r="W5465" s="155"/>
      <c r="X5465" s="155"/>
      <c r="Y5465" s="155"/>
      <c r="Z5465" s="155"/>
      <c r="AA5465" s="155"/>
      <c r="AB5465" s="155"/>
      <c r="AC5465" s="155"/>
      <c r="AD5465" s="155"/>
      <c r="AE5465" s="155"/>
      <c r="AF5465" s="155"/>
      <c r="AG5465" s="155"/>
    </row>
    <row r="5466" spans="1:33" x14ac:dyDescent="0.3">
      <c r="A5466" s="155"/>
      <c r="B5466" s="155"/>
      <c r="C5466" s="155"/>
      <c r="D5466" s="155"/>
      <c r="E5466" s="155"/>
      <c r="F5466" s="155"/>
      <c r="G5466" s="155"/>
      <c r="H5466" s="155"/>
      <c r="I5466" s="155"/>
      <c r="J5466" s="155"/>
      <c r="K5466" s="155"/>
      <c r="L5466" s="155"/>
      <c r="M5466" s="155"/>
      <c r="N5466" s="155"/>
      <c r="O5466" s="155"/>
      <c r="P5466" s="155"/>
      <c r="Q5466" s="155"/>
      <c r="R5466" s="155"/>
      <c r="S5466" s="155"/>
      <c r="T5466" s="155"/>
      <c r="U5466" s="155"/>
      <c r="V5466" s="155"/>
      <c r="W5466" s="155"/>
      <c r="X5466" s="155"/>
      <c r="Y5466" s="155"/>
      <c r="Z5466" s="155"/>
      <c r="AA5466" s="155"/>
      <c r="AB5466" s="155"/>
      <c r="AC5466" s="155"/>
      <c r="AD5466" s="155"/>
      <c r="AE5466" s="155"/>
      <c r="AF5466" s="155"/>
      <c r="AG5466" s="155"/>
    </row>
    <row r="5467" spans="1:33" x14ac:dyDescent="0.3">
      <c r="A5467" s="155"/>
      <c r="B5467" s="155"/>
      <c r="C5467" s="155"/>
      <c r="D5467" s="155"/>
      <c r="E5467" s="155"/>
      <c r="F5467" s="155"/>
      <c r="G5467" s="155"/>
      <c r="H5467" s="155"/>
      <c r="I5467" s="155"/>
      <c r="J5467" s="155"/>
      <c r="K5467" s="155"/>
      <c r="L5467" s="155"/>
      <c r="M5467" s="155"/>
      <c r="N5467" s="155"/>
      <c r="O5467" s="155"/>
      <c r="P5467" s="155"/>
      <c r="Q5467" s="155"/>
      <c r="R5467" s="155"/>
      <c r="S5467" s="155"/>
      <c r="T5467" s="155"/>
      <c r="U5467" s="155"/>
      <c r="V5467" s="155"/>
      <c r="W5467" s="155"/>
      <c r="X5467" s="155"/>
      <c r="Y5467" s="155"/>
      <c r="Z5467" s="155"/>
      <c r="AA5467" s="155"/>
      <c r="AB5467" s="155"/>
      <c r="AC5467" s="155"/>
      <c r="AD5467" s="155"/>
      <c r="AE5467" s="155"/>
      <c r="AF5467" s="155"/>
      <c r="AG5467" s="155"/>
    </row>
    <row r="5468" spans="1:33" x14ac:dyDescent="0.3">
      <c r="A5468" s="155"/>
      <c r="B5468" s="155"/>
      <c r="C5468" s="155"/>
      <c r="D5468" s="155"/>
      <c r="E5468" s="155"/>
      <c r="F5468" s="155"/>
      <c r="G5468" s="155"/>
      <c r="H5468" s="155"/>
      <c r="I5468" s="155"/>
      <c r="J5468" s="155"/>
      <c r="K5468" s="155"/>
      <c r="L5468" s="155"/>
      <c r="M5468" s="155"/>
      <c r="N5468" s="155"/>
      <c r="O5468" s="155"/>
      <c r="P5468" s="155"/>
      <c r="Q5468" s="155"/>
      <c r="R5468" s="155"/>
      <c r="S5468" s="155"/>
      <c r="T5468" s="155"/>
      <c r="U5468" s="155"/>
      <c r="V5468" s="155"/>
      <c r="W5468" s="155"/>
      <c r="X5468" s="155"/>
      <c r="Y5468" s="155"/>
      <c r="Z5468" s="155"/>
      <c r="AA5468" s="155"/>
      <c r="AB5468" s="155"/>
      <c r="AC5468" s="155"/>
      <c r="AD5468" s="155"/>
      <c r="AE5468" s="155"/>
      <c r="AF5468" s="155"/>
      <c r="AG5468" s="155"/>
    </row>
    <row r="5469" spans="1:33" x14ac:dyDescent="0.3">
      <c r="A5469" s="155"/>
      <c r="B5469" s="155"/>
      <c r="C5469" s="155"/>
      <c r="D5469" s="155"/>
      <c r="E5469" s="155"/>
      <c r="F5469" s="155"/>
      <c r="G5469" s="155"/>
      <c r="H5469" s="155"/>
      <c r="I5469" s="155"/>
      <c r="J5469" s="155"/>
      <c r="K5469" s="155"/>
      <c r="L5469" s="155"/>
      <c r="M5469" s="155"/>
      <c r="N5469" s="155"/>
      <c r="O5469" s="155"/>
      <c r="P5469" s="155"/>
      <c r="Q5469" s="155"/>
      <c r="R5469" s="155"/>
      <c r="S5469" s="155"/>
      <c r="T5469" s="155"/>
      <c r="U5469" s="155"/>
      <c r="V5469" s="155"/>
      <c r="W5469" s="155"/>
      <c r="X5469" s="155"/>
      <c r="Y5469" s="155"/>
      <c r="Z5469" s="155"/>
      <c r="AA5469" s="155"/>
      <c r="AB5469" s="155"/>
      <c r="AC5469" s="155"/>
      <c r="AD5469" s="155"/>
      <c r="AE5469" s="155"/>
      <c r="AF5469" s="155"/>
      <c r="AG5469" s="155"/>
    </row>
    <row r="5470" spans="1:33" x14ac:dyDescent="0.3">
      <c r="A5470" s="155"/>
      <c r="B5470" s="155"/>
      <c r="C5470" s="155"/>
      <c r="D5470" s="155"/>
      <c r="E5470" s="155"/>
      <c r="F5470" s="155"/>
      <c r="G5470" s="155"/>
      <c r="H5470" s="155"/>
      <c r="I5470" s="155"/>
      <c r="J5470" s="155"/>
      <c r="K5470" s="155"/>
      <c r="L5470" s="155"/>
      <c r="M5470" s="155"/>
      <c r="N5470" s="155"/>
      <c r="O5470" s="155"/>
      <c r="P5470" s="155"/>
      <c r="Q5470" s="155"/>
      <c r="R5470" s="155"/>
      <c r="S5470" s="155"/>
      <c r="T5470" s="155"/>
      <c r="U5470" s="155"/>
      <c r="V5470" s="155"/>
      <c r="W5470" s="155"/>
      <c r="X5470" s="155"/>
      <c r="Y5470" s="155"/>
      <c r="Z5470" s="155"/>
      <c r="AA5470" s="155"/>
      <c r="AB5470" s="155"/>
      <c r="AC5470" s="155"/>
      <c r="AD5470" s="155"/>
      <c r="AE5470" s="155"/>
      <c r="AF5470" s="155"/>
      <c r="AG5470" s="155"/>
    </row>
    <row r="5471" spans="1:33" x14ac:dyDescent="0.3">
      <c r="A5471" s="155"/>
      <c r="B5471" s="155"/>
      <c r="C5471" s="155"/>
      <c r="D5471" s="155"/>
      <c r="E5471" s="155"/>
      <c r="F5471" s="155"/>
      <c r="G5471" s="155"/>
      <c r="H5471" s="155"/>
      <c r="I5471" s="155"/>
      <c r="J5471" s="155"/>
      <c r="K5471" s="155"/>
      <c r="L5471" s="155"/>
      <c r="M5471" s="155"/>
      <c r="N5471" s="155"/>
      <c r="O5471" s="155"/>
      <c r="P5471" s="155"/>
      <c r="Q5471" s="155"/>
      <c r="R5471" s="155"/>
      <c r="S5471" s="155"/>
      <c r="T5471" s="155"/>
      <c r="U5471" s="155"/>
      <c r="V5471" s="155"/>
      <c r="W5471" s="155"/>
      <c r="X5471" s="155"/>
      <c r="Y5471" s="155"/>
      <c r="Z5471" s="155"/>
      <c r="AA5471" s="155"/>
      <c r="AB5471" s="155"/>
      <c r="AC5471" s="155"/>
      <c r="AD5471" s="155"/>
      <c r="AE5471" s="155"/>
      <c r="AF5471" s="155"/>
      <c r="AG5471" s="155"/>
    </row>
    <row r="5472" spans="1:33" x14ac:dyDescent="0.3">
      <c r="A5472" s="155"/>
      <c r="B5472" s="155"/>
      <c r="C5472" s="155"/>
      <c r="D5472" s="155"/>
      <c r="E5472" s="155"/>
      <c r="F5472" s="155"/>
      <c r="G5472" s="155"/>
      <c r="H5472" s="155"/>
      <c r="I5472" s="155"/>
      <c r="J5472" s="155"/>
      <c r="K5472" s="155"/>
      <c r="L5472" s="155"/>
      <c r="M5472" s="155"/>
      <c r="N5472" s="155"/>
      <c r="O5472" s="155"/>
      <c r="P5472" s="155"/>
      <c r="Q5472" s="155"/>
      <c r="R5472" s="155"/>
      <c r="S5472" s="155"/>
      <c r="T5472" s="155"/>
      <c r="U5472" s="155"/>
      <c r="V5472" s="155"/>
      <c r="W5472" s="155"/>
      <c r="X5472" s="155"/>
      <c r="Y5472" s="155"/>
      <c r="Z5472" s="155"/>
      <c r="AA5472" s="155"/>
      <c r="AB5472" s="155"/>
      <c r="AC5472" s="155"/>
      <c r="AD5472" s="155"/>
      <c r="AE5472" s="155"/>
      <c r="AF5472" s="155"/>
      <c r="AG5472" s="155"/>
    </row>
    <row r="5473" spans="1:33" x14ac:dyDescent="0.3">
      <c r="A5473" s="155"/>
      <c r="B5473" s="155"/>
      <c r="C5473" s="155"/>
      <c r="D5473" s="155"/>
      <c r="E5473" s="155"/>
      <c r="F5473" s="155"/>
      <c r="G5473" s="155"/>
      <c r="H5473" s="155"/>
      <c r="I5473" s="155"/>
      <c r="J5473" s="155"/>
      <c r="K5473" s="155"/>
      <c r="L5473" s="155"/>
      <c r="M5473" s="155"/>
      <c r="N5473" s="155"/>
      <c r="O5473" s="155"/>
      <c r="P5473" s="155"/>
      <c r="Q5473" s="155"/>
      <c r="R5473" s="155"/>
      <c r="S5473" s="155"/>
      <c r="T5473" s="155"/>
      <c r="U5473" s="155"/>
      <c r="V5473" s="155"/>
      <c r="W5473" s="155"/>
      <c r="X5473" s="155"/>
      <c r="Y5473" s="155"/>
      <c r="Z5473" s="155"/>
      <c r="AA5473" s="155"/>
      <c r="AB5473" s="155"/>
      <c r="AC5473" s="155"/>
      <c r="AD5473" s="155"/>
      <c r="AE5473" s="155"/>
      <c r="AF5473" s="155"/>
      <c r="AG5473" s="155"/>
    </row>
    <row r="5474" spans="1:33" x14ac:dyDescent="0.3">
      <c r="A5474" s="155"/>
      <c r="B5474" s="155"/>
      <c r="C5474" s="155"/>
      <c r="D5474" s="155"/>
      <c r="E5474" s="155"/>
      <c r="F5474" s="155"/>
      <c r="G5474" s="155"/>
      <c r="H5474" s="155"/>
      <c r="I5474" s="155"/>
      <c r="J5474" s="155"/>
      <c r="K5474" s="155"/>
      <c r="L5474" s="155"/>
      <c r="M5474" s="155"/>
      <c r="N5474" s="155"/>
      <c r="O5474" s="155"/>
      <c r="P5474" s="155"/>
      <c r="Q5474" s="155"/>
      <c r="R5474" s="155"/>
      <c r="S5474" s="155"/>
      <c r="T5474" s="155"/>
      <c r="U5474" s="155"/>
      <c r="V5474" s="155"/>
      <c r="W5474" s="155"/>
      <c r="X5474" s="155"/>
      <c r="Y5474" s="155"/>
      <c r="Z5474" s="155"/>
      <c r="AA5474" s="155"/>
      <c r="AB5474" s="155"/>
      <c r="AC5474" s="155"/>
      <c r="AD5474" s="155"/>
      <c r="AE5474" s="155"/>
      <c r="AF5474" s="155"/>
      <c r="AG5474" s="155"/>
    </row>
    <row r="5475" spans="1:33" x14ac:dyDescent="0.3">
      <c r="A5475" s="155"/>
      <c r="B5475" s="155"/>
      <c r="C5475" s="155"/>
      <c r="D5475" s="155"/>
      <c r="E5475" s="155"/>
      <c r="F5475" s="155"/>
      <c r="G5475" s="155"/>
      <c r="H5475" s="155"/>
      <c r="I5475" s="155"/>
      <c r="J5475" s="155"/>
      <c r="K5475" s="155"/>
      <c r="L5475" s="155"/>
      <c r="M5475" s="155"/>
      <c r="N5475" s="155"/>
      <c r="O5475" s="155"/>
      <c r="P5475" s="155"/>
      <c r="Q5475" s="155"/>
      <c r="R5475" s="155"/>
      <c r="S5475" s="155"/>
      <c r="T5475" s="155"/>
      <c r="U5475" s="155"/>
      <c r="V5475" s="155"/>
      <c r="W5475" s="155"/>
      <c r="X5475" s="155"/>
      <c r="Y5475" s="155"/>
      <c r="Z5475" s="155"/>
      <c r="AA5475" s="155"/>
      <c r="AB5475" s="155"/>
      <c r="AC5475" s="155"/>
      <c r="AD5475" s="155"/>
      <c r="AE5475" s="155"/>
      <c r="AF5475" s="155"/>
      <c r="AG5475" s="155"/>
    </row>
    <row r="5476" spans="1:33" x14ac:dyDescent="0.3">
      <c r="A5476" s="155"/>
      <c r="B5476" s="155"/>
      <c r="C5476" s="155"/>
      <c r="D5476" s="155"/>
      <c r="E5476" s="155"/>
      <c r="F5476" s="155"/>
      <c r="G5476" s="155"/>
      <c r="H5476" s="155"/>
      <c r="I5476" s="155"/>
      <c r="J5476" s="155"/>
      <c r="K5476" s="155"/>
      <c r="L5476" s="155"/>
      <c r="M5476" s="155"/>
      <c r="N5476" s="155"/>
      <c r="O5476" s="155"/>
      <c r="P5476" s="155"/>
      <c r="Q5476" s="155"/>
      <c r="R5476" s="155"/>
      <c r="S5476" s="155"/>
      <c r="T5476" s="155"/>
      <c r="U5476" s="155"/>
      <c r="V5476" s="155"/>
      <c r="W5476" s="155"/>
      <c r="X5476" s="155"/>
      <c r="Y5476" s="155"/>
      <c r="Z5476" s="155"/>
      <c r="AA5476" s="155"/>
      <c r="AB5476" s="155"/>
      <c r="AC5476" s="155"/>
      <c r="AD5476" s="155"/>
      <c r="AE5476" s="155"/>
      <c r="AF5476" s="155"/>
      <c r="AG5476" s="155"/>
    </row>
    <row r="5477" spans="1:33" x14ac:dyDescent="0.3">
      <c r="A5477" s="155"/>
      <c r="B5477" s="155"/>
      <c r="C5477" s="155"/>
      <c r="D5477" s="155"/>
      <c r="E5477" s="155"/>
      <c r="F5477" s="155"/>
      <c r="G5477" s="155"/>
      <c r="H5477" s="155"/>
      <c r="I5477" s="155"/>
      <c r="J5477" s="155"/>
      <c r="K5477" s="155"/>
      <c r="L5477" s="155"/>
      <c r="M5477" s="155"/>
      <c r="N5477" s="155"/>
      <c r="O5477" s="155"/>
      <c r="P5477" s="155"/>
      <c r="Q5477" s="155"/>
      <c r="R5477" s="155"/>
      <c r="S5477" s="155"/>
      <c r="T5477" s="155"/>
      <c r="U5477" s="155"/>
      <c r="V5477" s="155"/>
      <c r="W5477" s="155"/>
      <c r="X5477" s="155"/>
      <c r="Y5477" s="155"/>
      <c r="Z5477" s="155"/>
      <c r="AA5477" s="155"/>
      <c r="AB5477" s="155"/>
      <c r="AC5477" s="155"/>
      <c r="AD5477" s="155"/>
      <c r="AE5477" s="155"/>
      <c r="AF5477" s="155"/>
      <c r="AG5477" s="155"/>
    </row>
    <row r="5478" spans="1:33" x14ac:dyDescent="0.3">
      <c r="A5478" s="155"/>
      <c r="B5478" s="155"/>
      <c r="C5478" s="155"/>
      <c r="D5478" s="155"/>
      <c r="E5478" s="155"/>
      <c r="F5478" s="155"/>
      <c r="G5478" s="155"/>
      <c r="H5478" s="155"/>
      <c r="I5478" s="155"/>
      <c r="J5478" s="155"/>
      <c r="K5478" s="155"/>
      <c r="L5478" s="155"/>
      <c r="M5478" s="155"/>
      <c r="N5478" s="155"/>
      <c r="O5478" s="155"/>
      <c r="P5478" s="155"/>
      <c r="Q5478" s="155"/>
      <c r="R5478" s="155"/>
      <c r="S5478" s="155"/>
      <c r="T5478" s="155"/>
      <c r="U5478" s="155"/>
      <c r="V5478" s="155"/>
      <c r="W5478" s="155"/>
      <c r="X5478" s="155"/>
      <c r="Y5478" s="155"/>
      <c r="Z5478" s="155"/>
      <c r="AA5478" s="155"/>
      <c r="AB5478" s="155"/>
      <c r="AC5478" s="155"/>
      <c r="AD5478" s="155"/>
      <c r="AE5478" s="155"/>
      <c r="AF5478" s="155"/>
      <c r="AG5478" s="155"/>
    </row>
    <row r="5479" spans="1:33" x14ac:dyDescent="0.3">
      <c r="A5479" s="155"/>
      <c r="B5479" s="155"/>
      <c r="C5479" s="155"/>
      <c r="D5479" s="155"/>
      <c r="E5479" s="155"/>
      <c r="F5479" s="155"/>
      <c r="G5479" s="155"/>
      <c r="H5479" s="155"/>
      <c r="I5479" s="155"/>
      <c r="J5479" s="155"/>
      <c r="K5479" s="155"/>
      <c r="L5479" s="155"/>
      <c r="M5479" s="155"/>
      <c r="N5479" s="155"/>
      <c r="O5479" s="155"/>
      <c r="P5479" s="155"/>
      <c r="Q5479" s="155"/>
      <c r="R5479" s="155"/>
      <c r="S5479" s="155"/>
      <c r="T5479" s="155"/>
      <c r="U5479" s="155"/>
      <c r="V5479" s="155"/>
      <c r="W5479" s="155"/>
      <c r="X5479" s="155"/>
      <c r="Y5479" s="155"/>
      <c r="Z5479" s="155"/>
      <c r="AA5479" s="155"/>
      <c r="AB5479" s="155"/>
      <c r="AC5479" s="155"/>
      <c r="AD5479" s="155"/>
      <c r="AE5479" s="155"/>
      <c r="AF5479" s="155"/>
      <c r="AG5479" s="155"/>
    </row>
    <row r="5480" spans="1:33" x14ac:dyDescent="0.3">
      <c r="A5480" s="155"/>
      <c r="B5480" s="155"/>
      <c r="C5480" s="155"/>
      <c r="D5480" s="155"/>
      <c r="E5480" s="155"/>
      <c r="F5480" s="155"/>
      <c r="G5480" s="155"/>
      <c r="H5480" s="155"/>
      <c r="I5480" s="155"/>
      <c r="J5480" s="155"/>
      <c r="K5480" s="155"/>
      <c r="L5480" s="155"/>
      <c r="M5480" s="155"/>
      <c r="N5480" s="155"/>
      <c r="O5480" s="155"/>
      <c r="P5480" s="155"/>
      <c r="Q5480" s="155"/>
      <c r="R5480" s="155"/>
      <c r="S5480" s="155"/>
      <c r="T5480" s="155"/>
      <c r="U5480" s="155"/>
      <c r="V5480" s="155"/>
      <c r="W5480" s="155"/>
      <c r="X5480" s="155"/>
      <c r="Y5480" s="155"/>
      <c r="Z5480" s="155"/>
      <c r="AA5480" s="155"/>
      <c r="AB5480" s="155"/>
      <c r="AC5480" s="155"/>
      <c r="AD5480" s="155"/>
      <c r="AE5480" s="155"/>
      <c r="AF5480" s="155"/>
      <c r="AG5480" s="155"/>
    </row>
    <row r="5481" spans="1:33" x14ac:dyDescent="0.3">
      <c r="A5481" s="155"/>
      <c r="B5481" s="155"/>
      <c r="C5481" s="155"/>
      <c r="D5481" s="155"/>
      <c r="E5481" s="155"/>
      <c r="F5481" s="155"/>
      <c r="G5481" s="155"/>
      <c r="H5481" s="155"/>
      <c r="I5481" s="155"/>
      <c r="J5481" s="155"/>
      <c r="K5481" s="155"/>
      <c r="L5481" s="155"/>
      <c r="M5481" s="155"/>
      <c r="N5481" s="155"/>
      <c r="O5481" s="155"/>
      <c r="P5481" s="155"/>
      <c r="Q5481" s="155"/>
      <c r="R5481" s="155"/>
      <c r="S5481" s="155"/>
      <c r="T5481" s="155"/>
      <c r="U5481" s="155"/>
      <c r="V5481" s="155"/>
      <c r="W5481" s="155"/>
      <c r="X5481" s="155"/>
      <c r="Y5481" s="155"/>
      <c r="Z5481" s="155"/>
      <c r="AA5481" s="155"/>
      <c r="AB5481" s="155"/>
      <c r="AC5481" s="155"/>
      <c r="AD5481" s="155"/>
      <c r="AE5481" s="155"/>
      <c r="AF5481" s="155"/>
      <c r="AG5481" s="155"/>
    </row>
    <row r="5482" spans="1:33" x14ac:dyDescent="0.3">
      <c r="A5482" s="155"/>
      <c r="B5482" s="155"/>
      <c r="C5482" s="155"/>
      <c r="D5482" s="155"/>
      <c r="E5482" s="155"/>
      <c r="F5482" s="155"/>
      <c r="G5482" s="155"/>
      <c r="H5482" s="155"/>
      <c r="I5482" s="155"/>
      <c r="J5482" s="155"/>
      <c r="K5482" s="155"/>
      <c r="L5482" s="155"/>
      <c r="M5482" s="155"/>
      <c r="N5482" s="155"/>
      <c r="O5482" s="155"/>
      <c r="P5482" s="155"/>
      <c r="Q5482" s="155"/>
      <c r="R5482" s="155"/>
      <c r="S5482" s="155"/>
      <c r="T5482" s="155"/>
      <c r="U5482" s="155"/>
      <c r="V5482" s="155"/>
      <c r="W5482" s="155"/>
      <c r="X5482" s="155"/>
      <c r="Y5482" s="155"/>
      <c r="Z5482" s="155"/>
      <c r="AA5482" s="155"/>
      <c r="AB5482" s="155"/>
      <c r="AC5482" s="155"/>
      <c r="AD5482" s="155"/>
      <c r="AE5482" s="155"/>
      <c r="AF5482" s="155"/>
      <c r="AG5482" s="155"/>
    </row>
    <row r="5483" spans="1:33" x14ac:dyDescent="0.3">
      <c r="A5483" s="155"/>
      <c r="B5483" s="155"/>
      <c r="C5483" s="155"/>
      <c r="D5483" s="155"/>
      <c r="E5483" s="155"/>
      <c r="F5483" s="155"/>
      <c r="G5483" s="155"/>
      <c r="H5483" s="155"/>
      <c r="I5483" s="155"/>
      <c r="J5483" s="155"/>
      <c r="K5483" s="155"/>
      <c r="L5483" s="155"/>
      <c r="M5483" s="155"/>
      <c r="N5483" s="155"/>
      <c r="O5483" s="155"/>
      <c r="P5483" s="155"/>
      <c r="Q5483" s="155"/>
      <c r="R5483" s="155"/>
      <c r="S5483" s="155"/>
      <c r="T5483" s="155"/>
      <c r="U5483" s="155"/>
      <c r="V5483" s="155"/>
      <c r="W5483" s="155"/>
      <c r="X5483" s="155"/>
      <c r="Y5483" s="155"/>
      <c r="Z5483" s="155"/>
      <c r="AA5483" s="155"/>
      <c r="AB5483" s="155"/>
      <c r="AC5483" s="155"/>
      <c r="AD5483" s="155"/>
      <c r="AE5483" s="155"/>
      <c r="AF5483" s="155"/>
      <c r="AG5483" s="155"/>
    </row>
    <row r="5484" spans="1:33" x14ac:dyDescent="0.3">
      <c r="A5484" s="155"/>
      <c r="B5484" s="155"/>
      <c r="C5484" s="155"/>
      <c r="D5484" s="155"/>
      <c r="E5484" s="155"/>
      <c r="F5484" s="155"/>
      <c r="G5484" s="155"/>
      <c r="H5484" s="155"/>
      <c r="I5484" s="155"/>
      <c r="J5484" s="155"/>
      <c r="K5484" s="155"/>
      <c r="L5484" s="155"/>
      <c r="M5484" s="155"/>
      <c r="N5484" s="155"/>
      <c r="O5484" s="155"/>
      <c r="P5484" s="155"/>
      <c r="Q5484" s="155"/>
      <c r="R5484" s="155"/>
      <c r="S5484" s="155"/>
      <c r="T5484" s="155"/>
      <c r="U5484" s="155"/>
      <c r="V5484" s="155"/>
      <c r="W5484" s="155"/>
      <c r="X5484" s="155"/>
      <c r="Y5484" s="155"/>
      <c r="Z5484" s="155"/>
      <c r="AA5484" s="155"/>
      <c r="AB5484" s="155"/>
      <c r="AC5484" s="155"/>
      <c r="AD5484" s="155"/>
      <c r="AE5484" s="155"/>
      <c r="AF5484" s="155"/>
      <c r="AG5484" s="155"/>
    </row>
    <row r="5485" spans="1:33" x14ac:dyDescent="0.3">
      <c r="A5485" s="155"/>
      <c r="B5485" s="155"/>
      <c r="C5485" s="155"/>
      <c r="D5485" s="155"/>
      <c r="E5485" s="155"/>
      <c r="F5485" s="155"/>
      <c r="G5485" s="155"/>
      <c r="H5485" s="155"/>
      <c r="I5485" s="155"/>
      <c r="J5485" s="155"/>
      <c r="K5485" s="155"/>
      <c r="L5485" s="155"/>
      <c r="M5485" s="155"/>
      <c r="N5485" s="155"/>
      <c r="O5485" s="155"/>
      <c r="P5485" s="155"/>
      <c r="Q5485" s="155"/>
      <c r="R5485" s="155"/>
      <c r="S5485" s="155"/>
      <c r="T5485" s="155"/>
      <c r="U5485" s="155"/>
      <c r="V5485" s="155"/>
      <c r="W5485" s="155"/>
      <c r="X5485" s="155"/>
      <c r="Y5485" s="155"/>
      <c r="Z5485" s="155"/>
      <c r="AA5485" s="155"/>
      <c r="AB5485" s="155"/>
      <c r="AC5485" s="155"/>
      <c r="AD5485" s="155"/>
      <c r="AE5485" s="155"/>
      <c r="AF5485" s="155"/>
      <c r="AG5485" s="155"/>
    </row>
    <row r="5486" spans="1:33" x14ac:dyDescent="0.3">
      <c r="A5486" s="155"/>
      <c r="B5486" s="155"/>
      <c r="C5486" s="155"/>
      <c r="D5486" s="155"/>
      <c r="E5486" s="155"/>
      <c r="F5486" s="155"/>
      <c r="G5486" s="155"/>
      <c r="H5486" s="155"/>
      <c r="I5486" s="155"/>
      <c r="J5486" s="155"/>
      <c r="K5486" s="155"/>
      <c r="L5486" s="155"/>
      <c r="M5486" s="155"/>
      <c r="N5486" s="155"/>
      <c r="O5486" s="155"/>
      <c r="P5486" s="155"/>
      <c r="Q5486" s="155"/>
      <c r="R5486" s="155"/>
      <c r="S5486" s="155"/>
      <c r="T5486" s="155"/>
      <c r="U5486" s="155"/>
      <c r="V5486" s="155"/>
      <c r="W5486" s="155"/>
      <c r="X5486" s="155"/>
      <c r="Y5486" s="155"/>
      <c r="Z5486" s="155"/>
      <c r="AA5486" s="155"/>
      <c r="AB5486" s="155"/>
      <c r="AC5486" s="155"/>
      <c r="AD5486" s="155"/>
      <c r="AE5486" s="155"/>
      <c r="AF5486" s="155"/>
      <c r="AG5486" s="155"/>
    </row>
    <row r="5487" spans="1:33" x14ac:dyDescent="0.3">
      <c r="A5487" s="155"/>
      <c r="B5487" s="155"/>
      <c r="C5487" s="155"/>
      <c r="D5487" s="155"/>
      <c r="E5487" s="155"/>
      <c r="F5487" s="155"/>
      <c r="G5487" s="155"/>
      <c r="H5487" s="155"/>
      <c r="I5487" s="155"/>
      <c r="J5487" s="155"/>
      <c r="K5487" s="155"/>
      <c r="L5487" s="155"/>
      <c r="M5487" s="155"/>
      <c r="N5487" s="155"/>
      <c r="O5487" s="155"/>
      <c r="P5487" s="155"/>
      <c r="Q5487" s="155"/>
      <c r="R5487" s="155"/>
      <c r="S5487" s="155"/>
      <c r="T5487" s="155"/>
      <c r="U5487" s="155"/>
      <c r="V5487" s="155"/>
      <c r="W5487" s="155"/>
      <c r="X5487" s="155"/>
      <c r="Y5487" s="155"/>
      <c r="Z5487" s="155"/>
      <c r="AA5487" s="155"/>
      <c r="AB5487" s="155"/>
      <c r="AC5487" s="155"/>
      <c r="AD5487" s="155"/>
      <c r="AE5487" s="155"/>
      <c r="AF5487" s="155"/>
      <c r="AG5487" s="155"/>
    </row>
    <row r="5488" spans="1:33" x14ac:dyDescent="0.3">
      <c r="A5488" s="155"/>
      <c r="B5488" s="155"/>
      <c r="C5488" s="155"/>
      <c r="D5488" s="155"/>
      <c r="E5488" s="155"/>
      <c r="F5488" s="155"/>
      <c r="G5488" s="155"/>
      <c r="H5488" s="155"/>
      <c r="I5488" s="155"/>
      <c r="J5488" s="155"/>
      <c r="K5488" s="155"/>
      <c r="L5488" s="155"/>
      <c r="M5488" s="155"/>
      <c r="N5488" s="155"/>
      <c r="O5488" s="155"/>
      <c r="P5488" s="155"/>
      <c r="Q5488" s="155"/>
      <c r="R5488" s="155"/>
      <c r="S5488" s="155"/>
      <c r="T5488" s="155"/>
      <c r="U5488" s="155"/>
      <c r="V5488" s="155"/>
      <c r="W5488" s="155"/>
      <c r="X5488" s="155"/>
      <c r="Y5488" s="155"/>
      <c r="Z5488" s="155"/>
      <c r="AA5488" s="155"/>
      <c r="AB5488" s="155"/>
      <c r="AC5488" s="155"/>
      <c r="AD5488" s="155"/>
      <c r="AE5488" s="155"/>
      <c r="AF5488" s="155"/>
      <c r="AG5488" s="155"/>
    </row>
    <row r="5489" spans="1:33" x14ac:dyDescent="0.3">
      <c r="A5489" s="155"/>
      <c r="B5489" s="155"/>
      <c r="C5489" s="155"/>
      <c r="D5489" s="155"/>
      <c r="E5489" s="155"/>
      <c r="F5489" s="155"/>
      <c r="G5489" s="155"/>
      <c r="H5489" s="155"/>
      <c r="I5489" s="155"/>
      <c r="J5489" s="155"/>
      <c r="K5489" s="155"/>
      <c r="L5489" s="155"/>
      <c r="M5489" s="155"/>
      <c r="N5489" s="155"/>
      <c r="O5489" s="155"/>
      <c r="P5489" s="155"/>
      <c r="Q5489" s="155"/>
      <c r="R5489" s="155"/>
      <c r="S5489" s="155"/>
      <c r="T5489" s="155"/>
      <c r="U5489" s="155"/>
      <c r="V5489" s="155"/>
      <c r="W5489" s="155"/>
      <c r="X5489" s="155"/>
      <c r="Y5489" s="155"/>
      <c r="Z5489" s="155"/>
      <c r="AA5489" s="155"/>
      <c r="AB5489" s="155"/>
      <c r="AC5489" s="155"/>
      <c r="AD5489" s="155"/>
      <c r="AE5489" s="155"/>
      <c r="AF5489" s="155"/>
      <c r="AG5489" s="155"/>
    </row>
    <row r="5490" spans="1:33" x14ac:dyDescent="0.3">
      <c r="A5490" s="155"/>
      <c r="B5490" s="155"/>
      <c r="C5490" s="155"/>
      <c r="D5490" s="155"/>
      <c r="E5490" s="155"/>
      <c r="F5490" s="155"/>
      <c r="G5490" s="155"/>
      <c r="H5490" s="155"/>
      <c r="I5490" s="155"/>
      <c r="J5490" s="155"/>
      <c r="K5490" s="155"/>
      <c r="L5490" s="155"/>
      <c r="M5490" s="155"/>
      <c r="N5490" s="155"/>
      <c r="O5490" s="155"/>
      <c r="P5490" s="155"/>
      <c r="Q5490" s="155"/>
      <c r="R5490" s="155"/>
      <c r="S5490" s="155"/>
      <c r="T5490" s="155"/>
      <c r="U5490" s="155"/>
      <c r="V5490" s="155"/>
      <c r="W5490" s="155"/>
      <c r="X5490" s="155"/>
      <c r="Y5490" s="155"/>
      <c r="Z5490" s="155"/>
      <c r="AA5490" s="155"/>
      <c r="AB5490" s="155"/>
      <c r="AC5490" s="155"/>
      <c r="AD5490" s="155"/>
      <c r="AE5490" s="155"/>
      <c r="AF5490" s="155"/>
      <c r="AG5490" s="155"/>
    </row>
    <row r="5491" spans="1:33" x14ac:dyDescent="0.3">
      <c r="A5491" s="155"/>
      <c r="B5491" s="155"/>
      <c r="C5491" s="155"/>
      <c r="D5491" s="155"/>
      <c r="E5491" s="155"/>
      <c r="F5491" s="155"/>
      <c r="G5491" s="155"/>
      <c r="H5491" s="155"/>
      <c r="I5491" s="155"/>
      <c r="J5491" s="155"/>
      <c r="K5491" s="155"/>
      <c r="L5491" s="155"/>
      <c r="M5491" s="155"/>
      <c r="N5491" s="155"/>
      <c r="O5491" s="155"/>
      <c r="P5491" s="155"/>
      <c r="Q5491" s="155"/>
      <c r="R5491" s="155"/>
      <c r="S5491" s="155"/>
      <c r="T5491" s="155"/>
      <c r="U5491" s="155"/>
      <c r="V5491" s="155"/>
      <c r="W5491" s="155"/>
      <c r="X5491" s="155"/>
      <c r="Y5491" s="155"/>
      <c r="Z5491" s="155"/>
      <c r="AA5491" s="155"/>
      <c r="AB5491" s="155"/>
      <c r="AC5491" s="155"/>
      <c r="AD5491" s="155"/>
      <c r="AE5491" s="155"/>
      <c r="AF5491" s="155"/>
      <c r="AG5491" s="155"/>
    </row>
    <row r="5492" spans="1:33" x14ac:dyDescent="0.3">
      <c r="A5492" s="155"/>
      <c r="B5492" s="155"/>
      <c r="C5492" s="155"/>
      <c r="D5492" s="155"/>
      <c r="E5492" s="155"/>
      <c r="F5492" s="155"/>
      <c r="G5492" s="155"/>
      <c r="H5492" s="155"/>
      <c r="I5492" s="155"/>
      <c r="J5492" s="155"/>
      <c r="K5492" s="155"/>
      <c r="L5492" s="155"/>
      <c r="M5492" s="155"/>
      <c r="N5492" s="155"/>
      <c r="O5492" s="155"/>
      <c r="P5492" s="155"/>
      <c r="Q5492" s="155"/>
      <c r="R5492" s="155"/>
      <c r="S5492" s="155"/>
      <c r="T5492" s="155"/>
      <c r="U5492" s="155"/>
      <c r="V5492" s="155"/>
      <c r="W5492" s="155"/>
      <c r="X5492" s="155"/>
      <c r="Y5492" s="155"/>
      <c r="Z5492" s="155"/>
      <c r="AA5492" s="155"/>
      <c r="AB5492" s="155"/>
      <c r="AC5492" s="155"/>
      <c r="AD5492" s="155"/>
      <c r="AE5492" s="155"/>
      <c r="AF5492" s="155"/>
      <c r="AG5492" s="155"/>
    </row>
    <row r="5493" spans="1:33" x14ac:dyDescent="0.3">
      <c r="A5493" s="155"/>
      <c r="B5493" s="155"/>
      <c r="C5493" s="155"/>
      <c r="D5493" s="155"/>
      <c r="E5493" s="155"/>
      <c r="F5493" s="155"/>
      <c r="G5493" s="155"/>
      <c r="H5493" s="155"/>
      <c r="I5493" s="155"/>
      <c r="J5493" s="155"/>
      <c r="K5493" s="155"/>
      <c r="L5493" s="155"/>
      <c r="M5493" s="155"/>
      <c r="N5493" s="155"/>
      <c r="O5493" s="155"/>
      <c r="P5493" s="155"/>
      <c r="Q5493" s="155"/>
      <c r="R5493" s="155"/>
      <c r="S5493" s="155"/>
      <c r="T5493" s="155"/>
      <c r="U5493" s="155"/>
      <c r="V5493" s="155"/>
      <c r="W5493" s="155"/>
      <c r="X5493" s="155"/>
      <c r="Y5493" s="155"/>
      <c r="Z5493" s="155"/>
      <c r="AA5493" s="155"/>
      <c r="AB5493" s="155"/>
      <c r="AC5493" s="155"/>
      <c r="AD5493" s="155"/>
      <c r="AE5493" s="155"/>
      <c r="AF5493" s="155"/>
      <c r="AG5493" s="155"/>
    </row>
    <row r="5494" spans="1:33" x14ac:dyDescent="0.3">
      <c r="A5494" s="155"/>
      <c r="B5494" s="155"/>
      <c r="C5494" s="155"/>
      <c r="D5494" s="155"/>
      <c r="E5494" s="155"/>
      <c r="F5494" s="155"/>
      <c r="G5494" s="155"/>
      <c r="H5494" s="155"/>
      <c r="I5494" s="155"/>
      <c r="J5494" s="155"/>
      <c r="K5494" s="155"/>
      <c r="L5494" s="155"/>
      <c r="M5494" s="155"/>
      <c r="N5494" s="155"/>
      <c r="O5494" s="155"/>
      <c r="P5494" s="155"/>
      <c r="Q5494" s="155"/>
      <c r="R5494" s="155"/>
      <c r="S5494" s="155"/>
      <c r="T5494" s="155"/>
      <c r="U5494" s="155"/>
      <c r="V5494" s="155"/>
      <c r="W5494" s="155"/>
      <c r="X5494" s="155"/>
      <c r="Y5494" s="155"/>
      <c r="Z5494" s="155"/>
      <c r="AA5494" s="155"/>
      <c r="AB5494" s="155"/>
      <c r="AC5494" s="155"/>
      <c r="AD5494" s="155"/>
      <c r="AE5494" s="155"/>
      <c r="AF5494" s="155"/>
      <c r="AG5494" s="155"/>
    </row>
    <row r="5495" spans="1:33" x14ac:dyDescent="0.3">
      <c r="A5495" s="155"/>
      <c r="B5495" s="155"/>
      <c r="C5495" s="155"/>
      <c r="D5495" s="155"/>
      <c r="E5495" s="155"/>
      <c r="F5495" s="155"/>
      <c r="G5495" s="155"/>
      <c r="H5495" s="155"/>
      <c r="I5495" s="155"/>
      <c r="J5495" s="155"/>
      <c r="K5495" s="155"/>
      <c r="L5495" s="155"/>
      <c r="M5495" s="155"/>
      <c r="N5495" s="155"/>
      <c r="O5495" s="155"/>
      <c r="P5495" s="155"/>
      <c r="Q5495" s="155"/>
      <c r="R5495" s="155"/>
      <c r="S5495" s="155"/>
      <c r="T5495" s="155"/>
      <c r="U5495" s="155"/>
      <c r="V5495" s="155"/>
      <c r="W5495" s="155"/>
      <c r="X5495" s="155"/>
      <c r="Y5495" s="155"/>
      <c r="Z5495" s="155"/>
      <c r="AA5495" s="155"/>
      <c r="AB5495" s="155"/>
      <c r="AC5495" s="155"/>
      <c r="AD5495" s="155"/>
      <c r="AE5495" s="155"/>
      <c r="AF5495" s="155"/>
      <c r="AG5495" s="155"/>
    </row>
    <row r="5496" spans="1:33" x14ac:dyDescent="0.3">
      <c r="A5496" s="155"/>
      <c r="B5496" s="155"/>
      <c r="C5496" s="155"/>
      <c r="D5496" s="155"/>
      <c r="E5496" s="155"/>
      <c r="F5496" s="155"/>
      <c r="G5496" s="155"/>
      <c r="H5496" s="155"/>
      <c r="I5496" s="155"/>
      <c r="J5496" s="155"/>
      <c r="K5496" s="155"/>
      <c r="L5496" s="155"/>
      <c r="M5496" s="155"/>
      <c r="N5496" s="155"/>
      <c r="O5496" s="155"/>
      <c r="P5496" s="155"/>
      <c r="Q5496" s="155"/>
      <c r="R5496" s="155"/>
      <c r="S5496" s="155"/>
      <c r="T5496" s="155"/>
      <c r="U5496" s="155"/>
      <c r="V5496" s="155"/>
      <c r="W5496" s="155"/>
      <c r="X5496" s="155"/>
      <c r="Y5496" s="155"/>
      <c r="Z5496" s="155"/>
      <c r="AA5496" s="155"/>
      <c r="AB5496" s="155"/>
      <c r="AC5496" s="155"/>
      <c r="AD5496" s="155"/>
      <c r="AE5496" s="155"/>
      <c r="AF5496" s="155"/>
      <c r="AG5496" s="155"/>
    </row>
    <row r="5497" spans="1:33" x14ac:dyDescent="0.3">
      <c r="A5497" s="155"/>
      <c r="B5497" s="155"/>
      <c r="C5497" s="155"/>
      <c r="D5497" s="155"/>
      <c r="E5497" s="155"/>
      <c r="F5497" s="155"/>
      <c r="G5497" s="155"/>
      <c r="H5497" s="155"/>
      <c r="I5497" s="155"/>
      <c r="J5497" s="155"/>
      <c r="K5497" s="155"/>
      <c r="L5497" s="155"/>
      <c r="M5497" s="155"/>
      <c r="N5497" s="155"/>
      <c r="O5497" s="155"/>
      <c r="P5497" s="155"/>
      <c r="Q5497" s="155"/>
      <c r="R5497" s="155"/>
      <c r="S5497" s="155"/>
      <c r="T5497" s="155"/>
      <c r="U5497" s="155"/>
      <c r="V5497" s="155"/>
      <c r="W5497" s="155"/>
      <c r="X5497" s="155"/>
      <c r="Y5497" s="155"/>
      <c r="Z5497" s="155"/>
      <c r="AA5497" s="155"/>
      <c r="AB5497" s="155"/>
      <c r="AC5497" s="155"/>
      <c r="AD5497" s="155"/>
      <c r="AE5497" s="155"/>
      <c r="AF5497" s="155"/>
      <c r="AG5497" s="155"/>
    </row>
    <row r="5498" spans="1:33" x14ac:dyDescent="0.3">
      <c r="A5498" s="155"/>
      <c r="B5498" s="155"/>
      <c r="C5498" s="155"/>
      <c r="D5498" s="155"/>
      <c r="E5498" s="155"/>
      <c r="F5498" s="155"/>
      <c r="G5498" s="155"/>
      <c r="H5498" s="155"/>
      <c r="I5498" s="155"/>
      <c r="J5498" s="155"/>
      <c r="K5498" s="155"/>
      <c r="L5498" s="155"/>
      <c r="M5498" s="155"/>
      <c r="N5498" s="155"/>
      <c r="O5498" s="155"/>
      <c r="P5498" s="155"/>
      <c r="Q5498" s="155"/>
      <c r="R5498" s="155"/>
      <c r="S5498" s="155"/>
      <c r="T5498" s="155"/>
      <c r="U5498" s="155"/>
      <c r="V5498" s="155"/>
      <c r="W5498" s="155"/>
      <c r="X5498" s="155"/>
      <c r="Y5498" s="155"/>
      <c r="Z5498" s="155"/>
      <c r="AA5498" s="155"/>
      <c r="AB5498" s="155"/>
      <c r="AC5498" s="155"/>
      <c r="AD5498" s="155"/>
      <c r="AE5498" s="155"/>
      <c r="AF5498" s="155"/>
      <c r="AG5498" s="155"/>
    </row>
    <row r="5499" spans="1:33" x14ac:dyDescent="0.3">
      <c r="A5499" s="155"/>
      <c r="B5499" s="155"/>
      <c r="C5499" s="155"/>
      <c r="D5499" s="155"/>
      <c r="E5499" s="155"/>
      <c r="F5499" s="155"/>
      <c r="G5499" s="155"/>
      <c r="H5499" s="155"/>
      <c r="I5499" s="155"/>
      <c r="J5499" s="155"/>
      <c r="K5499" s="155"/>
      <c r="L5499" s="155"/>
      <c r="M5499" s="155"/>
      <c r="N5499" s="155"/>
      <c r="O5499" s="155"/>
      <c r="P5499" s="155"/>
      <c r="Q5499" s="155"/>
      <c r="R5499" s="155"/>
      <c r="S5499" s="155"/>
      <c r="T5499" s="155"/>
      <c r="U5499" s="155"/>
      <c r="V5499" s="155"/>
      <c r="W5499" s="155"/>
      <c r="X5499" s="155"/>
      <c r="Y5499" s="155"/>
      <c r="Z5499" s="155"/>
      <c r="AA5499" s="155"/>
      <c r="AB5499" s="155"/>
      <c r="AC5499" s="155"/>
      <c r="AD5499" s="155"/>
      <c r="AE5499" s="155"/>
      <c r="AF5499" s="155"/>
      <c r="AG5499" s="155"/>
    </row>
    <row r="5500" spans="1:33" x14ac:dyDescent="0.3">
      <c r="A5500" s="155"/>
      <c r="B5500" s="155"/>
      <c r="C5500" s="155"/>
      <c r="D5500" s="155"/>
      <c r="E5500" s="155"/>
      <c r="F5500" s="155"/>
      <c r="G5500" s="155"/>
      <c r="H5500" s="155"/>
      <c r="I5500" s="155"/>
      <c r="J5500" s="155"/>
      <c r="K5500" s="155"/>
      <c r="L5500" s="155"/>
      <c r="M5500" s="155"/>
      <c r="N5500" s="155"/>
      <c r="O5500" s="155"/>
      <c r="P5500" s="155"/>
      <c r="Q5500" s="155"/>
      <c r="R5500" s="155"/>
      <c r="S5500" s="155"/>
      <c r="T5500" s="155"/>
      <c r="U5500" s="155"/>
      <c r="V5500" s="155"/>
      <c r="W5500" s="155"/>
      <c r="X5500" s="155"/>
      <c r="Y5500" s="155"/>
      <c r="Z5500" s="155"/>
      <c r="AA5500" s="155"/>
      <c r="AB5500" s="155"/>
      <c r="AC5500" s="155"/>
      <c r="AD5500" s="155"/>
      <c r="AE5500" s="155"/>
      <c r="AF5500" s="155"/>
      <c r="AG5500" s="155"/>
    </row>
    <row r="5501" spans="1:33" x14ac:dyDescent="0.3">
      <c r="A5501" s="155"/>
      <c r="B5501" s="155"/>
      <c r="C5501" s="155"/>
      <c r="D5501" s="155"/>
      <c r="E5501" s="155"/>
      <c r="F5501" s="155"/>
      <c r="G5501" s="155"/>
      <c r="H5501" s="155"/>
      <c r="I5501" s="155"/>
      <c r="J5501" s="155"/>
      <c r="K5501" s="155"/>
      <c r="L5501" s="155"/>
      <c r="M5501" s="155"/>
      <c r="N5501" s="155"/>
      <c r="O5501" s="155"/>
      <c r="P5501" s="155"/>
      <c r="Q5501" s="155"/>
      <c r="R5501" s="155"/>
      <c r="S5501" s="155"/>
      <c r="T5501" s="155"/>
      <c r="U5501" s="155"/>
      <c r="V5501" s="155"/>
      <c r="W5501" s="155"/>
      <c r="X5501" s="155"/>
      <c r="Y5501" s="155"/>
      <c r="Z5501" s="155"/>
      <c r="AA5501" s="155"/>
      <c r="AB5501" s="155"/>
      <c r="AC5501" s="155"/>
      <c r="AD5501" s="155"/>
      <c r="AE5501" s="155"/>
      <c r="AF5501" s="155"/>
      <c r="AG5501" s="155"/>
    </row>
    <row r="5502" spans="1:33" x14ac:dyDescent="0.3">
      <c r="A5502" s="155"/>
      <c r="B5502" s="155"/>
      <c r="C5502" s="155"/>
      <c r="D5502" s="155"/>
      <c r="E5502" s="155"/>
      <c r="F5502" s="155"/>
      <c r="G5502" s="155"/>
      <c r="H5502" s="155"/>
      <c r="I5502" s="155"/>
      <c r="J5502" s="155"/>
      <c r="K5502" s="155"/>
      <c r="L5502" s="155"/>
      <c r="M5502" s="155"/>
      <c r="N5502" s="155"/>
      <c r="O5502" s="155"/>
      <c r="P5502" s="155"/>
      <c r="Q5502" s="155"/>
      <c r="R5502" s="155"/>
      <c r="S5502" s="155"/>
      <c r="T5502" s="155"/>
      <c r="U5502" s="155"/>
      <c r="V5502" s="155"/>
      <c r="W5502" s="155"/>
      <c r="X5502" s="155"/>
      <c r="Y5502" s="155"/>
      <c r="Z5502" s="155"/>
      <c r="AA5502" s="155"/>
      <c r="AB5502" s="155"/>
      <c r="AC5502" s="155"/>
      <c r="AD5502" s="155"/>
      <c r="AE5502" s="155"/>
      <c r="AF5502" s="155"/>
      <c r="AG5502" s="155"/>
    </row>
    <row r="5503" spans="1:33" x14ac:dyDescent="0.3">
      <c r="A5503" s="155"/>
      <c r="B5503" s="155"/>
      <c r="C5503" s="155"/>
      <c r="D5503" s="155"/>
      <c r="E5503" s="155"/>
      <c r="F5503" s="155"/>
      <c r="G5503" s="155"/>
      <c r="H5503" s="155"/>
      <c r="I5503" s="155"/>
      <c r="J5503" s="155"/>
      <c r="K5503" s="155"/>
      <c r="L5503" s="155"/>
      <c r="M5503" s="155"/>
      <c r="N5503" s="155"/>
      <c r="O5503" s="155"/>
      <c r="P5503" s="155"/>
      <c r="Q5503" s="155"/>
      <c r="R5503" s="155"/>
      <c r="S5503" s="155"/>
      <c r="T5503" s="155"/>
      <c r="U5503" s="155"/>
      <c r="V5503" s="155"/>
      <c r="W5503" s="155"/>
      <c r="X5503" s="155"/>
      <c r="Y5503" s="155"/>
      <c r="Z5503" s="155"/>
      <c r="AA5503" s="155"/>
      <c r="AB5503" s="155"/>
      <c r="AC5503" s="155"/>
      <c r="AD5503" s="155"/>
      <c r="AE5503" s="155"/>
      <c r="AF5503" s="155"/>
      <c r="AG5503" s="155"/>
    </row>
    <row r="5504" spans="1:33" x14ac:dyDescent="0.3">
      <c r="A5504" s="155"/>
      <c r="B5504" s="155"/>
      <c r="C5504" s="155"/>
      <c r="D5504" s="155"/>
      <c r="E5504" s="155"/>
      <c r="F5504" s="155"/>
      <c r="G5504" s="155"/>
      <c r="H5504" s="155"/>
      <c r="I5504" s="155"/>
      <c r="J5504" s="155"/>
      <c r="K5504" s="155"/>
      <c r="L5504" s="155"/>
      <c r="M5504" s="155"/>
      <c r="N5504" s="155"/>
      <c r="O5504" s="155"/>
      <c r="P5504" s="155"/>
      <c r="Q5504" s="155"/>
      <c r="R5504" s="155"/>
      <c r="S5504" s="155"/>
      <c r="T5504" s="155"/>
      <c r="U5504" s="155"/>
      <c r="V5504" s="155"/>
      <c r="W5504" s="155"/>
      <c r="X5504" s="155"/>
      <c r="Y5504" s="155"/>
      <c r="Z5504" s="155"/>
      <c r="AA5504" s="155"/>
      <c r="AB5504" s="155"/>
      <c r="AC5504" s="155"/>
      <c r="AD5504" s="155"/>
      <c r="AE5504" s="155"/>
      <c r="AF5504" s="155"/>
      <c r="AG5504" s="155"/>
    </row>
    <row r="5505" spans="1:33" x14ac:dyDescent="0.3">
      <c r="A5505" s="155"/>
      <c r="B5505" s="155"/>
      <c r="C5505" s="155"/>
      <c r="D5505" s="155"/>
      <c r="E5505" s="155"/>
      <c r="F5505" s="155"/>
      <c r="G5505" s="155"/>
      <c r="H5505" s="155"/>
      <c r="I5505" s="155"/>
      <c r="J5505" s="155"/>
      <c r="K5505" s="155"/>
      <c r="L5505" s="155"/>
      <c r="M5505" s="155"/>
      <c r="N5505" s="155"/>
      <c r="O5505" s="155"/>
      <c r="P5505" s="155"/>
      <c r="Q5505" s="155"/>
      <c r="R5505" s="155"/>
      <c r="S5505" s="155"/>
      <c r="T5505" s="155"/>
      <c r="U5505" s="155"/>
      <c r="V5505" s="155"/>
      <c r="W5505" s="155"/>
      <c r="X5505" s="155"/>
      <c r="Y5505" s="155"/>
      <c r="Z5505" s="155"/>
      <c r="AA5505" s="155"/>
      <c r="AB5505" s="155"/>
      <c r="AC5505" s="155"/>
      <c r="AD5505" s="155"/>
      <c r="AE5505" s="155"/>
      <c r="AF5505" s="155"/>
      <c r="AG5505" s="155"/>
    </row>
    <row r="5506" spans="1:33" x14ac:dyDescent="0.3">
      <c r="A5506" s="155"/>
      <c r="B5506" s="155"/>
      <c r="C5506" s="155"/>
      <c r="D5506" s="155"/>
      <c r="E5506" s="155"/>
      <c r="F5506" s="155"/>
      <c r="G5506" s="155"/>
      <c r="H5506" s="155"/>
      <c r="I5506" s="155"/>
      <c r="J5506" s="155"/>
      <c r="K5506" s="155"/>
      <c r="L5506" s="155"/>
      <c r="M5506" s="155"/>
      <c r="N5506" s="155"/>
      <c r="O5506" s="155"/>
      <c r="P5506" s="155"/>
      <c r="Q5506" s="155"/>
      <c r="R5506" s="155"/>
      <c r="S5506" s="155"/>
      <c r="T5506" s="155"/>
      <c r="U5506" s="155"/>
      <c r="V5506" s="155"/>
      <c r="W5506" s="155"/>
      <c r="X5506" s="155"/>
      <c r="Y5506" s="155"/>
      <c r="Z5506" s="155"/>
      <c r="AA5506" s="155"/>
      <c r="AB5506" s="155"/>
      <c r="AC5506" s="155"/>
      <c r="AD5506" s="155"/>
      <c r="AE5506" s="155"/>
      <c r="AF5506" s="155"/>
      <c r="AG5506" s="155"/>
    </row>
    <row r="5507" spans="1:33" x14ac:dyDescent="0.3">
      <c r="A5507" s="155"/>
      <c r="B5507" s="155"/>
      <c r="C5507" s="155"/>
      <c r="D5507" s="155"/>
      <c r="E5507" s="155"/>
      <c r="F5507" s="155"/>
      <c r="G5507" s="155"/>
      <c r="H5507" s="155"/>
      <c r="I5507" s="155"/>
      <c r="J5507" s="155"/>
      <c r="K5507" s="155"/>
      <c r="L5507" s="155"/>
      <c r="M5507" s="155"/>
      <c r="N5507" s="155"/>
      <c r="O5507" s="155"/>
      <c r="P5507" s="155"/>
      <c r="Q5507" s="155"/>
      <c r="R5507" s="155"/>
      <c r="S5507" s="155"/>
      <c r="T5507" s="155"/>
      <c r="U5507" s="155"/>
      <c r="V5507" s="155"/>
      <c r="W5507" s="155"/>
      <c r="X5507" s="155"/>
      <c r="Y5507" s="155"/>
      <c r="Z5507" s="155"/>
      <c r="AA5507" s="155"/>
      <c r="AB5507" s="155"/>
      <c r="AC5507" s="155"/>
      <c r="AD5507" s="155"/>
      <c r="AE5507" s="155"/>
      <c r="AF5507" s="155"/>
      <c r="AG5507" s="155"/>
    </row>
    <row r="5508" spans="1:33" x14ac:dyDescent="0.3">
      <c r="A5508" s="155"/>
      <c r="B5508" s="155"/>
      <c r="C5508" s="155"/>
      <c r="D5508" s="155"/>
      <c r="E5508" s="155"/>
      <c r="F5508" s="155"/>
      <c r="G5508" s="155"/>
      <c r="H5508" s="155"/>
      <c r="I5508" s="155"/>
      <c r="J5508" s="155"/>
      <c r="K5508" s="155"/>
      <c r="L5508" s="155"/>
      <c r="M5508" s="155"/>
      <c r="N5508" s="155"/>
      <c r="O5508" s="155"/>
      <c r="P5508" s="155"/>
      <c r="Q5508" s="155"/>
      <c r="R5508" s="155"/>
      <c r="S5508" s="155"/>
      <c r="T5508" s="155"/>
      <c r="U5508" s="155"/>
      <c r="V5508" s="155"/>
      <c r="W5508" s="155"/>
      <c r="X5508" s="155"/>
      <c r="Y5508" s="155"/>
      <c r="Z5508" s="155"/>
      <c r="AA5508" s="155"/>
      <c r="AB5508" s="155"/>
      <c r="AC5508" s="155"/>
      <c r="AD5508" s="155"/>
      <c r="AE5508" s="155"/>
      <c r="AF5508" s="155"/>
      <c r="AG5508" s="155"/>
    </row>
    <row r="5509" spans="1:33" x14ac:dyDescent="0.3">
      <c r="A5509" s="155"/>
      <c r="B5509" s="155"/>
      <c r="C5509" s="155"/>
      <c r="D5509" s="155"/>
      <c r="E5509" s="155"/>
      <c r="F5509" s="155"/>
      <c r="G5509" s="155"/>
      <c r="H5509" s="155"/>
      <c r="I5509" s="155"/>
      <c r="J5509" s="155"/>
      <c r="K5509" s="155"/>
      <c r="L5509" s="155"/>
      <c r="M5509" s="155"/>
      <c r="N5509" s="155"/>
      <c r="O5509" s="155"/>
      <c r="P5509" s="155"/>
      <c r="Q5509" s="155"/>
      <c r="R5509" s="155"/>
      <c r="S5509" s="155"/>
      <c r="T5509" s="155"/>
      <c r="U5509" s="155"/>
      <c r="V5509" s="155"/>
      <c r="W5509" s="155"/>
      <c r="X5509" s="155"/>
      <c r="Y5509" s="155"/>
      <c r="Z5509" s="155"/>
      <c r="AA5509" s="155"/>
      <c r="AB5509" s="155"/>
      <c r="AC5509" s="155"/>
      <c r="AD5509" s="155"/>
      <c r="AE5509" s="155"/>
      <c r="AF5509" s="155"/>
      <c r="AG5509" s="155"/>
    </row>
    <row r="5510" spans="1:33" x14ac:dyDescent="0.3">
      <c r="A5510" s="155"/>
      <c r="B5510" s="155"/>
      <c r="C5510" s="155"/>
      <c r="D5510" s="155"/>
      <c r="E5510" s="155"/>
      <c r="F5510" s="155"/>
      <c r="G5510" s="155"/>
      <c r="H5510" s="155"/>
      <c r="I5510" s="155"/>
      <c r="J5510" s="155"/>
      <c r="K5510" s="155"/>
      <c r="L5510" s="155"/>
      <c r="M5510" s="155"/>
      <c r="N5510" s="155"/>
      <c r="O5510" s="155"/>
      <c r="P5510" s="155"/>
      <c r="Q5510" s="155"/>
      <c r="R5510" s="155"/>
      <c r="S5510" s="155"/>
      <c r="T5510" s="155"/>
      <c r="U5510" s="155"/>
      <c r="V5510" s="155"/>
      <c r="W5510" s="155"/>
      <c r="X5510" s="155"/>
      <c r="Y5510" s="155"/>
      <c r="Z5510" s="155"/>
      <c r="AA5510" s="155"/>
      <c r="AB5510" s="155"/>
      <c r="AC5510" s="155"/>
      <c r="AD5510" s="155"/>
      <c r="AE5510" s="155"/>
      <c r="AF5510" s="155"/>
      <c r="AG5510" s="155"/>
    </row>
    <row r="5511" spans="1:33" x14ac:dyDescent="0.3">
      <c r="A5511" s="155"/>
      <c r="B5511" s="155"/>
      <c r="C5511" s="155"/>
      <c r="D5511" s="155"/>
      <c r="E5511" s="155"/>
      <c r="F5511" s="155"/>
      <c r="G5511" s="155"/>
      <c r="H5511" s="155"/>
      <c r="I5511" s="155"/>
      <c r="J5511" s="155"/>
      <c r="K5511" s="155"/>
      <c r="L5511" s="155"/>
      <c r="M5511" s="155"/>
      <c r="N5511" s="155"/>
      <c r="O5511" s="155"/>
      <c r="P5511" s="155"/>
      <c r="Q5511" s="155"/>
      <c r="R5511" s="155"/>
      <c r="S5511" s="155"/>
      <c r="T5511" s="155"/>
      <c r="U5511" s="155"/>
      <c r="V5511" s="155"/>
      <c r="W5511" s="155"/>
      <c r="X5511" s="155"/>
      <c r="Y5511" s="155"/>
      <c r="Z5511" s="155"/>
      <c r="AA5511" s="155"/>
      <c r="AB5511" s="155"/>
      <c r="AC5511" s="155"/>
      <c r="AD5511" s="155"/>
      <c r="AE5511" s="155"/>
      <c r="AF5511" s="155"/>
      <c r="AG5511" s="155"/>
    </row>
    <row r="5512" spans="1:33" x14ac:dyDescent="0.3">
      <c r="A5512" s="155"/>
      <c r="B5512" s="155"/>
      <c r="C5512" s="155"/>
      <c r="D5512" s="155"/>
      <c r="E5512" s="155"/>
      <c r="F5512" s="155"/>
      <c r="G5512" s="155"/>
      <c r="H5512" s="155"/>
      <c r="I5512" s="155"/>
      <c r="J5512" s="155"/>
      <c r="K5512" s="155"/>
      <c r="L5512" s="155"/>
      <c r="M5512" s="155"/>
      <c r="N5512" s="155"/>
      <c r="O5512" s="155"/>
      <c r="P5512" s="155"/>
      <c r="Q5512" s="155"/>
      <c r="R5512" s="155"/>
      <c r="S5512" s="155"/>
      <c r="T5512" s="155"/>
      <c r="U5512" s="155"/>
      <c r="V5512" s="155"/>
      <c r="W5512" s="155"/>
      <c r="X5512" s="155"/>
      <c r="Y5512" s="155"/>
      <c r="Z5512" s="155"/>
      <c r="AA5512" s="155"/>
      <c r="AB5512" s="155"/>
      <c r="AC5512" s="155"/>
      <c r="AD5512" s="155"/>
      <c r="AE5512" s="155"/>
      <c r="AF5512" s="155"/>
      <c r="AG5512" s="155"/>
    </row>
    <row r="5513" spans="1:33" x14ac:dyDescent="0.3">
      <c r="A5513" s="155"/>
      <c r="B5513" s="155"/>
      <c r="C5513" s="155"/>
      <c r="D5513" s="155"/>
      <c r="E5513" s="155"/>
      <c r="F5513" s="155"/>
      <c r="G5513" s="155"/>
      <c r="H5513" s="155"/>
      <c r="I5513" s="155"/>
      <c r="J5513" s="155"/>
      <c r="K5513" s="155"/>
      <c r="L5513" s="155"/>
      <c r="M5513" s="155"/>
      <c r="N5513" s="155"/>
      <c r="O5513" s="155"/>
      <c r="P5513" s="155"/>
      <c r="Q5513" s="155"/>
      <c r="R5513" s="155"/>
      <c r="S5513" s="155"/>
      <c r="T5513" s="155"/>
      <c r="U5513" s="155"/>
      <c r="V5513" s="155"/>
      <c r="W5513" s="155"/>
      <c r="X5513" s="155"/>
      <c r="Y5513" s="155"/>
      <c r="Z5513" s="155"/>
      <c r="AA5513" s="155"/>
      <c r="AB5513" s="155"/>
      <c r="AC5513" s="155"/>
      <c r="AD5513" s="155"/>
      <c r="AE5513" s="155"/>
      <c r="AF5513" s="155"/>
      <c r="AG5513" s="155"/>
    </row>
    <row r="5514" spans="1:33" x14ac:dyDescent="0.3">
      <c r="A5514" s="155"/>
      <c r="B5514" s="155"/>
      <c r="C5514" s="155"/>
      <c r="D5514" s="155"/>
      <c r="E5514" s="155"/>
      <c r="F5514" s="155"/>
      <c r="G5514" s="155"/>
      <c r="H5514" s="155"/>
      <c r="I5514" s="155"/>
      <c r="J5514" s="155"/>
      <c r="K5514" s="155"/>
      <c r="L5514" s="155"/>
      <c r="M5514" s="155"/>
      <c r="N5514" s="155"/>
      <c r="O5514" s="155"/>
      <c r="P5514" s="155"/>
      <c r="Q5514" s="155"/>
      <c r="R5514" s="155"/>
      <c r="S5514" s="155"/>
      <c r="T5514" s="155"/>
      <c r="U5514" s="155"/>
      <c r="V5514" s="155"/>
      <c r="W5514" s="155"/>
      <c r="X5514" s="155"/>
      <c r="Y5514" s="155"/>
      <c r="Z5514" s="155"/>
      <c r="AA5514" s="155"/>
      <c r="AB5514" s="155"/>
      <c r="AC5514" s="155"/>
      <c r="AD5514" s="155"/>
      <c r="AE5514" s="155"/>
      <c r="AF5514" s="155"/>
      <c r="AG5514" s="155"/>
    </row>
    <row r="5515" spans="1:33" x14ac:dyDescent="0.3">
      <c r="A5515" s="155"/>
      <c r="B5515" s="155"/>
      <c r="C5515" s="155"/>
      <c r="D5515" s="155"/>
      <c r="E5515" s="155"/>
      <c r="F5515" s="155"/>
      <c r="G5515" s="155"/>
      <c r="H5515" s="155"/>
      <c r="I5515" s="155"/>
      <c r="J5515" s="155"/>
      <c r="K5515" s="155"/>
      <c r="L5515" s="155"/>
      <c r="M5515" s="155"/>
      <c r="N5515" s="155"/>
      <c r="O5515" s="155"/>
      <c r="P5515" s="155"/>
      <c r="Q5515" s="155"/>
      <c r="R5515" s="155"/>
      <c r="S5515" s="155"/>
      <c r="T5515" s="155"/>
      <c r="U5515" s="155"/>
      <c r="V5515" s="155"/>
      <c r="W5515" s="155"/>
      <c r="X5515" s="155"/>
      <c r="Y5515" s="155"/>
      <c r="Z5515" s="155"/>
      <c r="AA5515" s="155"/>
      <c r="AB5515" s="155"/>
      <c r="AC5515" s="155"/>
      <c r="AD5515" s="155"/>
      <c r="AE5515" s="155"/>
      <c r="AF5515" s="155"/>
      <c r="AG5515" s="155"/>
    </row>
    <row r="5516" spans="1:33" x14ac:dyDescent="0.3">
      <c r="A5516" s="155"/>
      <c r="B5516" s="155"/>
      <c r="C5516" s="155"/>
      <c r="D5516" s="155"/>
      <c r="E5516" s="155"/>
      <c r="F5516" s="155"/>
      <c r="G5516" s="155"/>
      <c r="H5516" s="155"/>
      <c r="I5516" s="155"/>
      <c r="J5516" s="155"/>
      <c r="K5516" s="155"/>
      <c r="L5516" s="155"/>
      <c r="M5516" s="155"/>
      <c r="N5516" s="155"/>
      <c r="O5516" s="155"/>
      <c r="P5516" s="155"/>
      <c r="Q5516" s="155"/>
      <c r="R5516" s="155"/>
      <c r="S5516" s="155"/>
      <c r="T5516" s="155"/>
      <c r="U5516" s="155"/>
      <c r="V5516" s="155"/>
      <c r="W5516" s="155"/>
      <c r="X5516" s="155"/>
      <c r="Y5516" s="155"/>
      <c r="Z5516" s="155"/>
      <c r="AA5516" s="155"/>
      <c r="AB5516" s="155"/>
      <c r="AC5516" s="155"/>
      <c r="AD5516" s="155"/>
      <c r="AE5516" s="155"/>
      <c r="AF5516" s="155"/>
      <c r="AG5516" s="155"/>
    </row>
    <row r="5517" spans="1:33" x14ac:dyDescent="0.3">
      <c r="A5517" s="155"/>
      <c r="B5517" s="155"/>
      <c r="C5517" s="155"/>
      <c r="D5517" s="155"/>
      <c r="E5517" s="155"/>
      <c r="F5517" s="155"/>
      <c r="G5517" s="155"/>
      <c r="H5517" s="155"/>
      <c r="I5517" s="155"/>
      <c r="J5517" s="155"/>
      <c r="K5517" s="155"/>
      <c r="L5517" s="155"/>
      <c r="M5517" s="155"/>
      <c r="N5517" s="155"/>
      <c r="O5517" s="155"/>
      <c r="P5517" s="155"/>
      <c r="Q5517" s="155"/>
      <c r="R5517" s="155"/>
      <c r="S5517" s="155"/>
      <c r="T5517" s="155"/>
      <c r="U5517" s="155"/>
      <c r="V5517" s="155"/>
      <c r="W5517" s="155"/>
      <c r="X5517" s="155"/>
      <c r="Y5517" s="155"/>
      <c r="Z5517" s="155"/>
      <c r="AA5517" s="155"/>
      <c r="AB5517" s="155"/>
      <c r="AC5517" s="155"/>
      <c r="AD5517" s="155"/>
      <c r="AE5517" s="155"/>
      <c r="AF5517" s="155"/>
      <c r="AG5517" s="155"/>
    </row>
    <row r="5518" spans="1:33" x14ac:dyDescent="0.3">
      <c r="A5518" s="155"/>
      <c r="B5518" s="155"/>
      <c r="C5518" s="155"/>
      <c r="D5518" s="155"/>
      <c r="E5518" s="155"/>
      <c r="F5518" s="155"/>
      <c r="G5518" s="155"/>
      <c r="H5518" s="155"/>
      <c r="I5518" s="155"/>
      <c r="J5518" s="155"/>
      <c r="K5518" s="155"/>
      <c r="L5518" s="155"/>
      <c r="M5518" s="155"/>
      <c r="N5518" s="155"/>
      <c r="O5518" s="155"/>
      <c r="P5518" s="155"/>
      <c r="Q5518" s="155"/>
      <c r="R5518" s="155"/>
      <c r="S5518" s="155"/>
      <c r="T5518" s="155"/>
      <c r="U5518" s="155"/>
      <c r="V5518" s="155"/>
      <c r="W5518" s="155"/>
      <c r="X5518" s="155"/>
      <c r="Y5518" s="155"/>
      <c r="Z5518" s="155"/>
      <c r="AA5518" s="155"/>
      <c r="AB5518" s="155"/>
      <c r="AC5518" s="155"/>
      <c r="AD5518" s="155"/>
      <c r="AE5518" s="155"/>
      <c r="AF5518" s="155"/>
      <c r="AG5518" s="155"/>
    </row>
    <row r="5519" spans="1:33" x14ac:dyDescent="0.3">
      <c r="A5519" s="155"/>
      <c r="B5519" s="155"/>
      <c r="C5519" s="155"/>
      <c r="D5519" s="155"/>
      <c r="E5519" s="155"/>
      <c r="F5519" s="155"/>
      <c r="G5519" s="155"/>
      <c r="H5519" s="155"/>
      <c r="I5519" s="155"/>
      <c r="J5519" s="155"/>
      <c r="K5519" s="155"/>
      <c r="L5519" s="155"/>
      <c r="M5519" s="155"/>
      <c r="N5519" s="155"/>
      <c r="O5519" s="155"/>
      <c r="P5519" s="155"/>
      <c r="Q5519" s="155"/>
      <c r="R5519" s="155"/>
      <c r="S5519" s="155"/>
      <c r="T5519" s="155"/>
      <c r="U5519" s="155"/>
      <c r="V5519" s="155"/>
      <c r="W5519" s="155"/>
      <c r="X5519" s="155"/>
      <c r="Y5519" s="155"/>
      <c r="Z5519" s="155"/>
      <c r="AA5519" s="155"/>
      <c r="AB5519" s="155"/>
      <c r="AC5519" s="155"/>
      <c r="AD5519" s="155"/>
      <c r="AE5519" s="155"/>
      <c r="AF5519" s="155"/>
      <c r="AG5519" s="155"/>
    </row>
    <row r="5520" spans="1:33" x14ac:dyDescent="0.3">
      <c r="A5520" s="155"/>
      <c r="B5520" s="155"/>
      <c r="C5520" s="155"/>
      <c r="D5520" s="155"/>
      <c r="E5520" s="155"/>
      <c r="F5520" s="155"/>
      <c r="G5520" s="155"/>
      <c r="H5520" s="155"/>
      <c r="I5520" s="155"/>
      <c r="J5520" s="155"/>
      <c r="K5520" s="155"/>
      <c r="L5520" s="155"/>
      <c r="M5520" s="155"/>
      <c r="N5520" s="155"/>
      <c r="O5520" s="155"/>
      <c r="P5520" s="155"/>
      <c r="Q5520" s="155"/>
      <c r="R5520" s="155"/>
      <c r="S5520" s="155"/>
      <c r="T5520" s="155"/>
      <c r="U5520" s="155"/>
      <c r="V5520" s="155"/>
      <c r="W5520" s="155"/>
      <c r="X5520" s="155"/>
      <c r="Y5520" s="155"/>
      <c r="Z5520" s="155"/>
      <c r="AA5520" s="155"/>
      <c r="AB5520" s="155"/>
      <c r="AC5520" s="155"/>
      <c r="AD5520" s="155"/>
      <c r="AE5520" s="155"/>
      <c r="AF5520" s="155"/>
      <c r="AG5520" s="155"/>
    </row>
    <row r="5521" spans="1:33" x14ac:dyDescent="0.3">
      <c r="A5521" s="155"/>
      <c r="B5521" s="155"/>
      <c r="C5521" s="155"/>
      <c r="D5521" s="155"/>
      <c r="E5521" s="155"/>
      <c r="F5521" s="155"/>
      <c r="G5521" s="155"/>
      <c r="H5521" s="155"/>
      <c r="I5521" s="155"/>
      <c r="J5521" s="155"/>
      <c r="K5521" s="155"/>
      <c r="L5521" s="155"/>
      <c r="M5521" s="155"/>
      <c r="N5521" s="155"/>
      <c r="O5521" s="155"/>
      <c r="P5521" s="155"/>
      <c r="Q5521" s="155"/>
      <c r="R5521" s="155"/>
      <c r="S5521" s="155"/>
      <c r="T5521" s="155"/>
      <c r="U5521" s="155"/>
      <c r="V5521" s="155"/>
      <c r="W5521" s="155"/>
      <c r="X5521" s="155"/>
      <c r="Y5521" s="155"/>
      <c r="Z5521" s="155"/>
      <c r="AA5521" s="155"/>
      <c r="AB5521" s="155"/>
      <c r="AC5521" s="155"/>
      <c r="AD5521" s="155"/>
      <c r="AE5521" s="155"/>
      <c r="AF5521" s="155"/>
      <c r="AG5521" s="155"/>
    </row>
    <row r="5522" spans="1:33" x14ac:dyDescent="0.3">
      <c r="A5522" s="155"/>
      <c r="B5522" s="155"/>
      <c r="C5522" s="155"/>
      <c r="D5522" s="155"/>
      <c r="E5522" s="155"/>
      <c r="F5522" s="155"/>
      <c r="G5522" s="155"/>
      <c r="H5522" s="155"/>
      <c r="I5522" s="155"/>
      <c r="J5522" s="155"/>
      <c r="K5522" s="155"/>
      <c r="L5522" s="155"/>
      <c r="M5522" s="155"/>
      <c r="N5522" s="155"/>
      <c r="O5522" s="155"/>
      <c r="P5522" s="155"/>
      <c r="Q5522" s="155"/>
      <c r="R5522" s="155"/>
      <c r="S5522" s="155"/>
      <c r="T5522" s="155"/>
      <c r="U5522" s="155"/>
      <c r="V5522" s="155"/>
      <c r="W5522" s="155"/>
      <c r="X5522" s="155"/>
      <c r="Y5522" s="155"/>
      <c r="Z5522" s="155"/>
      <c r="AA5522" s="155"/>
      <c r="AB5522" s="155"/>
      <c r="AC5522" s="155"/>
      <c r="AD5522" s="155"/>
      <c r="AE5522" s="155"/>
      <c r="AF5522" s="155"/>
      <c r="AG5522" s="155"/>
    </row>
    <row r="5523" spans="1:33" x14ac:dyDescent="0.3">
      <c r="A5523" s="155"/>
      <c r="B5523" s="155"/>
      <c r="C5523" s="155"/>
      <c r="D5523" s="155"/>
      <c r="E5523" s="155"/>
      <c r="F5523" s="155"/>
      <c r="G5523" s="155"/>
      <c r="H5523" s="155"/>
      <c r="I5523" s="155"/>
      <c r="J5523" s="155"/>
      <c r="K5523" s="155"/>
      <c r="L5523" s="155"/>
      <c r="M5523" s="155"/>
      <c r="N5523" s="155"/>
      <c r="O5523" s="155"/>
      <c r="P5523" s="155"/>
      <c r="Q5523" s="155"/>
      <c r="R5523" s="155"/>
      <c r="S5523" s="155"/>
      <c r="T5523" s="155"/>
      <c r="U5523" s="155"/>
      <c r="V5523" s="155"/>
      <c r="W5523" s="155"/>
      <c r="X5523" s="155"/>
      <c r="Y5523" s="155"/>
      <c r="Z5523" s="155"/>
      <c r="AA5523" s="155"/>
      <c r="AB5523" s="155"/>
      <c r="AC5523" s="155"/>
      <c r="AD5523" s="155"/>
      <c r="AE5523" s="155"/>
      <c r="AF5523" s="155"/>
      <c r="AG5523" s="155"/>
    </row>
    <row r="5524" spans="1:33" x14ac:dyDescent="0.3">
      <c r="A5524" s="155"/>
      <c r="B5524" s="155"/>
      <c r="C5524" s="155"/>
      <c r="D5524" s="155"/>
      <c r="E5524" s="155"/>
      <c r="F5524" s="155"/>
      <c r="G5524" s="155"/>
      <c r="H5524" s="155"/>
      <c r="I5524" s="155"/>
      <c r="J5524" s="155"/>
      <c r="K5524" s="155"/>
      <c r="L5524" s="155"/>
      <c r="M5524" s="155"/>
      <c r="N5524" s="155"/>
      <c r="O5524" s="155"/>
      <c r="P5524" s="155"/>
      <c r="Q5524" s="155"/>
      <c r="R5524" s="155"/>
      <c r="S5524" s="155"/>
      <c r="T5524" s="155"/>
      <c r="U5524" s="155"/>
      <c r="V5524" s="155"/>
      <c r="W5524" s="155"/>
      <c r="X5524" s="155"/>
      <c r="Y5524" s="155"/>
      <c r="Z5524" s="155"/>
      <c r="AA5524" s="155"/>
      <c r="AB5524" s="155"/>
      <c r="AC5524" s="155"/>
      <c r="AD5524" s="155"/>
      <c r="AE5524" s="155"/>
      <c r="AF5524" s="155"/>
      <c r="AG5524" s="155"/>
    </row>
    <row r="5525" spans="1:33" x14ac:dyDescent="0.3">
      <c r="A5525" s="155"/>
      <c r="B5525" s="155"/>
      <c r="C5525" s="155"/>
      <c r="D5525" s="155"/>
      <c r="E5525" s="155"/>
      <c r="F5525" s="155"/>
      <c r="G5525" s="155"/>
      <c r="H5525" s="155"/>
      <c r="I5525" s="155"/>
      <c r="J5525" s="155"/>
      <c r="K5525" s="155"/>
      <c r="L5525" s="155"/>
      <c r="M5525" s="155"/>
      <c r="N5525" s="155"/>
      <c r="O5525" s="155"/>
      <c r="P5525" s="155"/>
      <c r="Q5525" s="155"/>
      <c r="R5525" s="155"/>
      <c r="S5525" s="155"/>
      <c r="T5525" s="155"/>
      <c r="U5525" s="155"/>
      <c r="V5525" s="155"/>
      <c r="W5525" s="155"/>
      <c r="X5525" s="155"/>
      <c r="Y5525" s="155"/>
      <c r="Z5525" s="155"/>
      <c r="AA5525" s="155"/>
      <c r="AB5525" s="155"/>
      <c r="AC5525" s="155"/>
      <c r="AD5525" s="155"/>
      <c r="AE5525" s="155"/>
      <c r="AF5525" s="155"/>
      <c r="AG5525" s="155"/>
    </row>
    <row r="5526" spans="1:33" x14ac:dyDescent="0.3">
      <c r="A5526" s="155"/>
      <c r="B5526" s="155"/>
      <c r="C5526" s="155"/>
      <c r="D5526" s="155"/>
      <c r="E5526" s="155"/>
      <c r="F5526" s="155"/>
      <c r="G5526" s="155"/>
      <c r="H5526" s="155"/>
      <c r="I5526" s="155"/>
      <c r="J5526" s="155"/>
      <c r="K5526" s="155"/>
      <c r="L5526" s="155"/>
      <c r="M5526" s="155"/>
      <c r="N5526" s="155"/>
      <c r="O5526" s="155"/>
      <c r="P5526" s="155"/>
      <c r="Q5526" s="155"/>
      <c r="R5526" s="155"/>
      <c r="S5526" s="155"/>
      <c r="T5526" s="155"/>
      <c r="U5526" s="155"/>
      <c r="V5526" s="155"/>
      <c r="W5526" s="155"/>
      <c r="X5526" s="155"/>
      <c r="Y5526" s="155"/>
      <c r="Z5526" s="155"/>
      <c r="AA5526" s="155"/>
      <c r="AB5526" s="155"/>
      <c r="AC5526" s="155"/>
      <c r="AD5526" s="155"/>
      <c r="AE5526" s="155"/>
      <c r="AF5526" s="155"/>
      <c r="AG5526" s="155"/>
    </row>
    <row r="5527" spans="1:33" x14ac:dyDescent="0.3">
      <c r="A5527" s="155"/>
      <c r="B5527" s="155"/>
      <c r="C5527" s="155"/>
      <c r="D5527" s="155"/>
      <c r="E5527" s="155"/>
      <c r="F5527" s="155"/>
      <c r="G5527" s="155"/>
      <c r="H5527" s="155"/>
      <c r="I5527" s="155"/>
      <c r="J5527" s="155"/>
      <c r="K5527" s="155"/>
      <c r="L5527" s="155"/>
      <c r="M5527" s="155"/>
      <c r="N5527" s="155"/>
      <c r="O5527" s="155"/>
      <c r="P5527" s="155"/>
      <c r="Q5527" s="155"/>
      <c r="R5527" s="155"/>
      <c r="S5527" s="155"/>
      <c r="T5527" s="155"/>
      <c r="U5527" s="155"/>
      <c r="V5527" s="155"/>
      <c r="W5527" s="155"/>
      <c r="X5527" s="155"/>
      <c r="Y5527" s="155"/>
      <c r="Z5527" s="155"/>
      <c r="AA5527" s="155"/>
      <c r="AB5527" s="155"/>
      <c r="AC5527" s="155"/>
      <c r="AD5527" s="155"/>
      <c r="AE5527" s="155"/>
      <c r="AF5527" s="155"/>
      <c r="AG5527" s="155"/>
    </row>
    <row r="5528" spans="1:33" x14ac:dyDescent="0.3">
      <c r="A5528" s="155"/>
      <c r="B5528" s="155"/>
      <c r="C5528" s="155"/>
      <c r="D5528" s="155"/>
      <c r="E5528" s="155"/>
      <c r="F5528" s="155"/>
      <c r="G5528" s="155"/>
      <c r="H5528" s="155"/>
      <c r="I5528" s="155"/>
      <c r="J5528" s="155"/>
      <c r="K5528" s="155"/>
      <c r="L5528" s="155"/>
      <c r="M5528" s="155"/>
      <c r="N5528" s="155"/>
      <c r="O5528" s="155"/>
      <c r="P5528" s="155"/>
      <c r="Q5528" s="155"/>
      <c r="R5528" s="155"/>
      <c r="S5528" s="155"/>
      <c r="T5528" s="155"/>
      <c r="U5528" s="155"/>
      <c r="V5528" s="155"/>
      <c r="W5528" s="155"/>
      <c r="X5528" s="155"/>
      <c r="Y5528" s="155"/>
      <c r="Z5528" s="155"/>
      <c r="AA5528" s="155"/>
      <c r="AB5528" s="155"/>
      <c r="AC5528" s="155"/>
      <c r="AD5528" s="155"/>
      <c r="AE5528" s="155"/>
      <c r="AF5528" s="155"/>
      <c r="AG5528" s="155"/>
    </row>
    <row r="5529" spans="1:33" x14ac:dyDescent="0.3">
      <c r="A5529" s="155"/>
      <c r="B5529" s="155"/>
      <c r="C5529" s="155"/>
      <c r="D5529" s="155"/>
      <c r="E5529" s="155"/>
      <c r="F5529" s="155"/>
      <c r="G5529" s="155"/>
      <c r="H5529" s="155"/>
      <c r="I5529" s="155"/>
      <c r="J5529" s="155"/>
      <c r="K5529" s="155"/>
      <c r="L5529" s="155"/>
      <c r="M5529" s="155"/>
      <c r="N5529" s="155"/>
      <c r="O5529" s="155"/>
      <c r="P5529" s="155"/>
      <c r="Q5529" s="155"/>
      <c r="R5529" s="155"/>
      <c r="S5529" s="155"/>
      <c r="T5529" s="155"/>
      <c r="U5529" s="155"/>
      <c r="V5529" s="155"/>
      <c r="W5529" s="155"/>
      <c r="X5529" s="155"/>
      <c r="Y5529" s="155"/>
      <c r="Z5529" s="155"/>
      <c r="AA5529" s="155"/>
      <c r="AB5529" s="155"/>
      <c r="AC5529" s="155"/>
      <c r="AD5529" s="155"/>
      <c r="AE5529" s="155"/>
      <c r="AF5529" s="155"/>
      <c r="AG5529" s="155"/>
    </row>
    <row r="5530" spans="1:33" x14ac:dyDescent="0.3">
      <c r="A5530" s="155"/>
      <c r="B5530" s="155"/>
      <c r="C5530" s="155"/>
      <c r="D5530" s="155"/>
      <c r="E5530" s="155"/>
      <c r="F5530" s="155"/>
      <c r="G5530" s="155"/>
      <c r="H5530" s="155"/>
      <c r="I5530" s="155"/>
      <c r="J5530" s="155"/>
      <c r="K5530" s="155"/>
      <c r="L5530" s="155"/>
      <c r="M5530" s="155"/>
      <c r="N5530" s="155"/>
      <c r="O5530" s="155"/>
      <c r="P5530" s="155"/>
      <c r="Q5530" s="155"/>
      <c r="R5530" s="155"/>
      <c r="S5530" s="155"/>
      <c r="T5530" s="155"/>
      <c r="U5530" s="155"/>
      <c r="V5530" s="155"/>
      <c r="W5530" s="155"/>
      <c r="X5530" s="155"/>
      <c r="Y5530" s="155"/>
      <c r="Z5530" s="155"/>
      <c r="AA5530" s="155"/>
      <c r="AB5530" s="155"/>
      <c r="AC5530" s="155"/>
      <c r="AD5530" s="155"/>
      <c r="AE5530" s="155"/>
      <c r="AF5530" s="155"/>
      <c r="AG5530" s="155"/>
    </row>
    <row r="5531" spans="1:33" x14ac:dyDescent="0.3">
      <c r="A5531" s="155"/>
      <c r="B5531" s="155"/>
      <c r="C5531" s="155"/>
      <c r="D5531" s="155"/>
      <c r="E5531" s="155"/>
      <c r="F5531" s="155"/>
      <c r="G5531" s="155"/>
      <c r="H5531" s="155"/>
      <c r="I5531" s="155"/>
      <c r="J5531" s="155"/>
      <c r="K5531" s="155"/>
      <c r="L5531" s="155"/>
      <c r="M5531" s="155"/>
      <c r="N5531" s="155"/>
      <c r="O5531" s="155"/>
      <c r="P5531" s="155"/>
      <c r="Q5531" s="155"/>
      <c r="R5531" s="155"/>
      <c r="S5531" s="155"/>
      <c r="T5531" s="155"/>
      <c r="U5531" s="155"/>
      <c r="V5531" s="155"/>
      <c r="W5531" s="155"/>
      <c r="X5531" s="155"/>
      <c r="Y5531" s="155"/>
      <c r="Z5531" s="155"/>
      <c r="AA5531" s="155"/>
      <c r="AB5531" s="155"/>
      <c r="AC5531" s="155"/>
      <c r="AD5531" s="155"/>
      <c r="AE5531" s="155"/>
      <c r="AF5531" s="155"/>
      <c r="AG5531" s="155"/>
    </row>
    <row r="5532" spans="1:33" x14ac:dyDescent="0.3">
      <c r="A5532" s="155"/>
      <c r="B5532" s="155"/>
      <c r="C5532" s="155"/>
      <c r="D5532" s="155"/>
      <c r="E5532" s="155"/>
      <c r="F5532" s="155"/>
      <c r="G5532" s="155"/>
      <c r="H5532" s="155"/>
      <c r="I5532" s="155"/>
      <c r="J5532" s="155"/>
      <c r="K5532" s="155"/>
      <c r="L5532" s="155"/>
      <c r="M5532" s="155"/>
      <c r="N5532" s="155"/>
      <c r="O5532" s="155"/>
      <c r="P5532" s="155"/>
      <c r="Q5532" s="155"/>
      <c r="R5532" s="155"/>
      <c r="S5532" s="155"/>
      <c r="T5532" s="155"/>
      <c r="U5532" s="155"/>
      <c r="V5532" s="155"/>
      <c r="W5532" s="155"/>
      <c r="X5532" s="155"/>
      <c r="Y5532" s="155"/>
      <c r="Z5532" s="155"/>
      <c r="AA5532" s="155"/>
      <c r="AB5532" s="155"/>
      <c r="AC5532" s="155"/>
      <c r="AD5532" s="155"/>
      <c r="AE5532" s="155"/>
      <c r="AF5532" s="155"/>
      <c r="AG5532" s="155"/>
    </row>
    <row r="5533" spans="1:33" x14ac:dyDescent="0.3">
      <c r="A5533" s="155"/>
      <c r="B5533" s="155"/>
      <c r="C5533" s="155"/>
      <c r="D5533" s="155"/>
      <c r="E5533" s="155"/>
      <c r="F5533" s="155"/>
      <c r="G5533" s="155"/>
      <c r="H5533" s="155"/>
      <c r="I5533" s="155"/>
      <c r="J5533" s="155"/>
      <c r="K5533" s="155"/>
      <c r="L5533" s="155"/>
      <c r="M5533" s="155"/>
      <c r="N5533" s="155"/>
      <c r="O5533" s="155"/>
      <c r="P5533" s="155"/>
      <c r="Q5533" s="155"/>
      <c r="R5533" s="155"/>
      <c r="S5533" s="155"/>
      <c r="T5533" s="155"/>
      <c r="U5533" s="155"/>
      <c r="V5533" s="155"/>
      <c r="W5533" s="155"/>
      <c r="X5533" s="155"/>
      <c r="Y5533" s="155"/>
      <c r="Z5533" s="155"/>
      <c r="AA5533" s="155"/>
      <c r="AB5533" s="155"/>
      <c r="AC5533" s="155"/>
      <c r="AD5533" s="155"/>
      <c r="AE5533" s="155"/>
      <c r="AF5533" s="155"/>
      <c r="AG5533" s="155"/>
    </row>
    <row r="5534" spans="1:33" x14ac:dyDescent="0.3">
      <c r="A5534" s="155"/>
      <c r="B5534" s="155"/>
      <c r="C5534" s="155"/>
      <c r="D5534" s="155"/>
      <c r="E5534" s="155"/>
      <c r="F5534" s="155"/>
      <c r="G5534" s="155"/>
      <c r="H5534" s="155"/>
      <c r="I5534" s="155"/>
      <c r="J5534" s="155"/>
      <c r="K5534" s="155"/>
      <c r="L5534" s="155"/>
      <c r="M5534" s="155"/>
      <c r="N5534" s="155"/>
      <c r="O5534" s="155"/>
      <c r="P5534" s="155"/>
      <c r="Q5534" s="155"/>
      <c r="R5534" s="155"/>
      <c r="S5534" s="155"/>
      <c r="T5534" s="155"/>
      <c r="U5534" s="155"/>
      <c r="V5534" s="155"/>
      <c r="W5534" s="155"/>
      <c r="X5534" s="155"/>
      <c r="Y5534" s="155"/>
      <c r="Z5534" s="155"/>
      <c r="AA5534" s="155"/>
      <c r="AB5534" s="155"/>
      <c r="AC5534" s="155"/>
      <c r="AD5534" s="155"/>
      <c r="AE5534" s="155"/>
      <c r="AF5534" s="155"/>
      <c r="AG5534" s="155"/>
    </row>
    <row r="5535" spans="1:33" x14ac:dyDescent="0.3">
      <c r="A5535" s="155"/>
      <c r="B5535" s="155"/>
      <c r="C5535" s="155"/>
      <c r="D5535" s="155"/>
      <c r="E5535" s="155"/>
      <c r="F5535" s="155"/>
      <c r="G5535" s="155"/>
      <c r="H5535" s="155"/>
      <c r="I5535" s="155"/>
      <c r="J5535" s="155"/>
      <c r="K5535" s="155"/>
      <c r="L5535" s="155"/>
      <c r="M5535" s="155"/>
      <c r="N5535" s="155"/>
      <c r="O5535" s="155"/>
      <c r="P5535" s="155"/>
      <c r="Q5535" s="155"/>
      <c r="R5535" s="155"/>
      <c r="S5535" s="155"/>
      <c r="T5535" s="155"/>
      <c r="U5535" s="155"/>
      <c r="V5535" s="155"/>
      <c r="W5535" s="155"/>
      <c r="X5535" s="155"/>
      <c r="Y5535" s="155"/>
      <c r="Z5535" s="155"/>
      <c r="AA5535" s="155"/>
      <c r="AB5535" s="155"/>
      <c r="AC5535" s="155"/>
      <c r="AD5535" s="155"/>
      <c r="AE5535" s="155"/>
      <c r="AF5535" s="155"/>
      <c r="AG5535" s="155"/>
    </row>
    <row r="5536" spans="1:33" x14ac:dyDescent="0.3">
      <c r="A5536" s="155"/>
      <c r="B5536" s="155"/>
      <c r="C5536" s="155"/>
      <c r="D5536" s="155"/>
      <c r="E5536" s="155"/>
      <c r="F5536" s="155"/>
      <c r="G5536" s="155"/>
      <c r="H5536" s="155"/>
      <c r="I5536" s="155"/>
      <c r="J5536" s="155"/>
      <c r="K5536" s="155"/>
      <c r="L5536" s="155"/>
      <c r="M5536" s="155"/>
      <c r="N5536" s="155"/>
      <c r="O5536" s="155"/>
      <c r="P5536" s="155"/>
      <c r="Q5536" s="155"/>
      <c r="R5536" s="155"/>
      <c r="S5536" s="155"/>
      <c r="T5536" s="155"/>
      <c r="U5536" s="155"/>
      <c r="V5536" s="155"/>
      <c r="W5536" s="155"/>
      <c r="X5536" s="155"/>
      <c r="Y5536" s="155"/>
      <c r="Z5536" s="155"/>
      <c r="AA5536" s="155"/>
      <c r="AB5536" s="155"/>
      <c r="AC5536" s="155"/>
      <c r="AD5536" s="155"/>
      <c r="AE5536" s="155"/>
      <c r="AF5536" s="155"/>
      <c r="AG5536" s="155"/>
    </row>
    <row r="5537" spans="1:33" x14ac:dyDescent="0.3">
      <c r="A5537" s="155"/>
      <c r="B5537" s="155"/>
      <c r="C5537" s="155"/>
      <c r="D5537" s="155"/>
      <c r="E5537" s="155"/>
      <c r="F5537" s="155"/>
      <c r="G5537" s="155"/>
      <c r="H5537" s="155"/>
      <c r="I5537" s="155"/>
      <c r="J5537" s="155"/>
      <c r="K5537" s="155"/>
      <c r="L5537" s="155"/>
      <c r="M5537" s="155"/>
      <c r="N5537" s="155"/>
      <c r="O5537" s="155"/>
      <c r="P5537" s="155"/>
      <c r="Q5537" s="155"/>
      <c r="R5537" s="155"/>
      <c r="S5537" s="155"/>
      <c r="T5537" s="155"/>
      <c r="U5537" s="155"/>
      <c r="V5537" s="155"/>
      <c r="W5537" s="155"/>
      <c r="X5537" s="155"/>
      <c r="Y5537" s="155"/>
      <c r="Z5537" s="155"/>
      <c r="AA5537" s="155"/>
      <c r="AB5537" s="155"/>
      <c r="AC5537" s="155"/>
      <c r="AD5537" s="155"/>
      <c r="AE5537" s="155"/>
      <c r="AF5537" s="155"/>
      <c r="AG5537" s="155"/>
    </row>
    <row r="5538" spans="1:33" x14ac:dyDescent="0.3">
      <c r="A5538" s="155"/>
      <c r="B5538" s="155"/>
      <c r="C5538" s="155"/>
      <c r="D5538" s="155"/>
      <c r="E5538" s="155"/>
      <c r="F5538" s="155"/>
      <c r="G5538" s="155"/>
      <c r="H5538" s="155"/>
      <c r="I5538" s="155"/>
      <c r="J5538" s="155"/>
      <c r="K5538" s="155"/>
      <c r="L5538" s="155"/>
      <c r="M5538" s="155"/>
      <c r="N5538" s="155"/>
      <c r="O5538" s="155"/>
      <c r="P5538" s="155"/>
      <c r="Q5538" s="155"/>
      <c r="R5538" s="155"/>
      <c r="S5538" s="155"/>
      <c r="T5538" s="155"/>
      <c r="U5538" s="155"/>
      <c r="V5538" s="155"/>
      <c r="W5538" s="155"/>
      <c r="X5538" s="155"/>
      <c r="Y5538" s="155"/>
      <c r="Z5538" s="155"/>
      <c r="AA5538" s="155"/>
      <c r="AB5538" s="155"/>
      <c r="AC5538" s="155"/>
      <c r="AD5538" s="155"/>
      <c r="AE5538" s="155"/>
      <c r="AF5538" s="155"/>
      <c r="AG5538" s="155"/>
    </row>
    <row r="5539" spans="1:33" x14ac:dyDescent="0.3">
      <c r="A5539" s="155"/>
      <c r="B5539" s="155"/>
      <c r="C5539" s="155"/>
      <c r="D5539" s="155"/>
      <c r="E5539" s="155"/>
      <c r="F5539" s="155"/>
      <c r="G5539" s="155"/>
      <c r="H5539" s="155"/>
      <c r="I5539" s="155"/>
      <c r="J5539" s="155"/>
      <c r="K5539" s="155"/>
      <c r="L5539" s="155"/>
      <c r="M5539" s="155"/>
      <c r="N5539" s="155"/>
      <c r="O5539" s="155"/>
      <c r="P5539" s="155"/>
      <c r="Q5539" s="155"/>
      <c r="R5539" s="155"/>
      <c r="S5539" s="155"/>
      <c r="T5539" s="155"/>
      <c r="U5539" s="155"/>
      <c r="V5539" s="155"/>
      <c r="W5539" s="155"/>
      <c r="X5539" s="155"/>
      <c r="Y5539" s="155"/>
      <c r="Z5539" s="155"/>
      <c r="AA5539" s="155"/>
      <c r="AB5539" s="155"/>
      <c r="AC5539" s="155"/>
      <c r="AD5539" s="155"/>
      <c r="AE5539" s="155"/>
      <c r="AF5539" s="155"/>
      <c r="AG5539" s="155"/>
    </row>
    <row r="5540" spans="1:33" x14ac:dyDescent="0.3">
      <c r="A5540" s="155"/>
      <c r="B5540" s="155"/>
      <c r="C5540" s="155"/>
      <c r="D5540" s="155"/>
      <c r="E5540" s="155"/>
      <c r="F5540" s="155"/>
      <c r="G5540" s="155"/>
      <c r="H5540" s="155"/>
      <c r="I5540" s="155"/>
      <c r="J5540" s="155"/>
      <c r="K5540" s="155"/>
      <c r="L5540" s="155"/>
      <c r="M5540" s="155"/>
      <c r="N5540" s="155"/>
      <c r="O5540" s="155"/>
      <c r="P5540" s="155"/>
      <c r="Q5540" s="155"/>
      <c r="R5540" s="155"/>
      <c r="S5540" s="155"/>
      <c r="T5540" s="155"/>
      <c r="U5540" s="155"/>
      <c r="V5540" s="155"/>
      <c r="W5540" s="155"/>
      <c r="X5540" s="155"/>
      <c r="Y5540" s="155"/>
      <c r="Z5540" s="155"/>
      <c r="AA5540" s="155"/>
      <c r="AB5540" s="155"/>
      <c r="AC5540" s="155"/>
      <c r="AD5540" s="155"/>
      <c r="AE5540" s="155"/>
      <c r="AF5540" s="155"/>
      <c r="AG5540" s="155"/>
    </row>
    <row r="5541" spans="1:33" x14ac:dyDescent="0.3">
      <c r="A5541" s="155"/>
      <c r="B5541" s="155"/>
      <c r="C5541" s="155"/>
      <c r="D5541" s="155"/>
      <c r="E5541" s="155"/>
      <c r="F5541" s="155"/>
      <c r="G5541" s="155"/>
      <c r="H5541" s="155"/>
      <c r="I5541" s="155"/>
      <c r="J5541" s="155"/>
      <c r="K5541" s="155"/>
      <c r="L5541" s="155"/>
      <c r="M5541" s="155"/>
      <c r="N5541" s="155"/>
      <c r="O5541" s="155"/>
      <c r="P5541" s="155"/>
      <c r="Q5541" s="155"/>
      <c r="R5541" s="155"/>
      <c r="S5541" s="155"/>
      <c r="T5541" s="155"/>
      <c r="U5541" s="155"/>
      <c r="V5541" s="155"/>
      <c r="W5541" s="155"/>
      <c r="X5541" s="155"/>
      <c r="Y5541" s="155"/>
      <c r="Z5541" s="155"/>
      <c r="AA5541" s="155"/>
      <c r="AB5541" s="155"/>
      <c r="AC5541" s="155"/>
      <c r="AD5541" s="155"/>
      <c r="AE5541" s="155"/>
      <c r="AF5541" s="155"/>
      <c r="AG5541" s="155"/>
    </row>
    <row r="5542" spans="1:33" x14ac:dyDescent="0.3">
      <c r="A5542" s="155"/>
      <c r="B5542" s="155"/>
      <c r="C5542" s="155"/>
      <c r="D5542" s="155"/>
      <c r="E5542" s="155"/>
      <c r="F5542" s="155"/>
      <c r="G5542" s="155"/>
      <c r="H5542" s="155"/>
      <c r="I5542" s="155"/>
      <c r="J5542" s="155"/>
      <c r="K5542" s="155"/>
      <c r="L5542" s="155"/>
      <c r="M5542" s="155"/>
      <c r="N5542" s="155"/>
      <c r="O5542" s="155"/>
      <c r="P5542" s="155"/>
      <c r="Q5542" s="155"/>
      <c r="R5542" s="155"/>
      <c r="S5542" s="155"/>
      <c r="T5542" s="155"/>
      <c r="U5542" s="155"/>
      <c r="V5542" s="155"/>
      <c r="W5542" s="155"/>
      <c r="X5542" s="155"/>
      <c r="Y5542" s="155"/>
      <c r="Z5542" s="155"/>
      <c r="AA5542" s="155"/>
      <c r="AB5542" s="155"/>
      <c r="AC5542" s="155"/>
      <c r="AD5542" s="155"/>
      <c r="AE5542" s="155"/>
      <c r="AF5542" s="155"/>
      <c r="AG5542" s="155"/>
    </row>
    <row r="5543" spans="1:33" x14ac:dyDescent="0.3">
      <c r="A5543" s="155"/>
      <c r="B5543" s="155"/>
      <c r="C5543" s="155"/>
      <c r="D5543" s="155"/>
      <c r="E5543" s="155"/>
      <c r="F5543" s="155"/>
      <c r="G5543" s="155"/>
      <c r="H5543" s="155"/>
      <c r="I5543" s="155"/>
      <c r="J5543" s="155"/>
      <c r="K5543" s="155"/>
      <c r="L5543" s="155"/>
      <c r="M5543" s="155"/>
      <c r="N5543" s="155"/>
      <c r="O5543" s="155"/>
      <c r="P5543" s="155"/>
      <c r="Q5543" s="155"/>
      <c r="R5543" s="155"/>
      <c r="S5543" s="155"/>
      <c r="T5543" s="155"/>
      <c r="U5543" s="155"/>
      <c r="V5543" s="155"/>
      <c r="W5543" s="155"/>
      <c r="X5543" s="155"/>
      <c r="Y5543" s="155"/>
      <c r="Z5543" s="155"/>
      <c r="AA5543" s="155"/>
      <c r="AB5543" s="155"/>
      <c r="AC5543" s="155"/>
      <c r="AD5543" s="155"/>
      <c r="AE5543" s="155"/>
      <c r="AF5543" s="155"/>
      <c r="AG5543" s="155"/>
    </row>
    <row r="5544" spans="1:33" x14ac:dyDescent="0.3">
      <c r="A5544" s="155"/>
      <c r="B5544" s="155"/>
      <c r="C5544" s="155"/>
      <c r="D5544" s="155"/>
      <c r="E5544" s="155"/>
      <c r="F5544" s="155"/>
      <c r="G5544" s="155"/>
      <c r="H5544" s="155"/>
      <c r="I5544" s="155"/>
      <c r="J5544" s="155"/>
      <c r="K5544" s="155"/>
      <c r="L5544" s="155"/>
      <c r="M5544" s="155"/>
      <c r="N5544" s="155"/>
      <c r="O5544" s="155"/>
      <c r="P5544" s="155"/>
      <c r="Q5544" s="155"/>
      <c r="R5544" s="155"/>
      <c r="S5544" s="155"/>
      <c r="T5544" s="155"/>
      <c r="U5544" s="155"/>
      <c r="V5544" s="155"/>
      <c r="W5544" s="155"/>
      <c r="X5544" s="155"/>
      <c r="Y5544" s="155"/>
      <c r="Z5544" s="155"/>
      <c r="AA5544" s="155"/>
      <c r="AB5544" s="155"/>
      <c r="AC5544" s="155"/>
      <c r="AD5544" s="155"/>
      <c r="AE5544" s="155"/>
      <c r="AF5544" s="155"/>
      <c r="AG5544" s="155"/>
    </row>
    <row r="5545" spans="1:33" x14ac:dyDescent="0.3">
      <c r="A5545" s="155"/>
      <c r="B5545" s="155"/>
      <c r="C5545" s="155"/>
      <c r="D5545" s="155"/>
      <c r="E5545" s="155"/>
      <c r="F5545" s="155"/>
      <c r="G5545" s="155"/>
      <c r="H5545" s="155"/>
      <c r="I5545" s="155"/>
      <c r="J5545" s="155"/>
      <c r="K5545" s="155"/>
      <c r="L5545" s="155"/>
      <c r="M5545" s="155"/>
      <c r="N5545" s="155"/>
      <c r="O5545" s="155"/>
      <c r="P5545" s="155"/>
      <c r="Q5545" s="155"/>
      <c r="R5545" s="155"/>
      <c r="S5545" s="155"/>
      <c r="T5545" s="155"/>
      <c r="U5545" s="155"/>
      <c r="V5545" s="155"/>
      <c r="W5545" s="155"/>
      <c r="X5545" s="155"/>
      <c r="Y5545" s="155"/>
      <c r="Z5545" s="155"/>
      <c r="AA5545" s="155"/>
      <c r="AB5545" s="155"/>
      <c r="AC5545" s="155"/>
      <c r="AD5545" s="155"/>
      <c r="AE5545" s="155"/>
      <c r="AF5545" s="155"/>
      <c r="AG5545" s="155"/>
    </row>
    <row r="5546" spans="1:33" x14ac:dyDescent="0.3">
      <c r="A5546" s="155"/>
      <c r="B5546" s="155"/>
      <c r="C5546" s="155"/>
      <c r="D5546" s="155"/>
      <c r="E5546" s="155"/>
      <c r="F5546" s="155"/>
      <c r="G5546" s="155"/>
      <c r="H5546" s="155"/>
      <c r="I5546" s="155"/>
      <c r="J5546" s="155"/>
      <c r="K5546" s="155"/>
      <c r="L5546" s="155"/>
      <c r="M5546" s="155"/>
      <c r="N5546" s="155"/>
      <c r="O5546" s="155"/>
      <c r="P5546" s="155"/>
      <c r="Q5546" s="155"/>
      <c r="R5546" s="155"/>
      <c r="S5546" s="155"/>
      <c r="T5546" s="155"/>
      <c r="U5546" s="155"/>
      <c r="V5546" s="155"/>
      <c r="W5546" s="155"/>
      <c r="X5546" s="155"/>
      <c r="Y5546" s="155"/>
      <c r="Z5546" s="155"/>
      <c r="AA5546" s="155"/>
      <c r="AB5546" s="155"/>
      <c r="AC5546" s="155"/>
      <c r="AD5546" s="155"/>
      <c r="AE5546" s="155"/>
      <c r="AF5546" s="155"/>
      <c r="AG5546" s="155"/>
    </row>
    <row r="5547" spans="1:33" x14ac:dyDescent="0.3">
      <c r="A5547" s="155"/>
      <c r="B5547" s="155"/>
      <c r="C5547" s="155"/>
      <c r="D5547" s="155"/>
      <c r="E5547" s="155"/>
      <c r="F5547" s="155"/>
      <c r="G5547" s="155"/>
      <c r="H5547" s="155"/>
      <c r="I5547" s="155"/>
      <c r="J5547" s="155"/>
      <c r="K5547" s="155"/>
      <c r="L5547" s="155"/>
      <c r="M5547" s="155"/>
      <c r="N5547" s="155"/>
      <c r="O5547" s="155"/>
      <c r="P5547" s="155"/>
      <c r="Q5547" s="155"/>
      <c r="R5547" s="155"/>
      <c r="S5547" s="155"/>
      <c r="T5547" s="155"/>
      <c r="U5547" s="155"/>
      <c r="V5547" s="155"/>
      <c r="W5547" s="155"/>
      <c r="X5547" s="155"/>
      <c r="Y5547" s="155"/>
      <c r="Z5547" s="155"/>
      <c r="AA5547" s="155"/>
      <c r="AB5547" s="155"/>
      <c r="AC5547" s="155"/>
      <c r="AD5547" s="155"/>
      <c r="AE5547" s="155"/>
      <c r="AF5547" s="155"/>
      <c r="AG5547" s="155"/>
    </row>
    <row r="5548" spans="1:33" x14ac:dyDescent="0.3">
      <c r="A5548" s="155"/>
      <c r="B5548" s="155"/>
      <c r="C5548" s="155"/>
      <c r="D5548" s="155"/>
      <c r="E5548" s="155"/>
      <c r="F5548" s="155"/>
      <c r="G5548" s="155"/>
      <c r="H5548" s="155"/>
      <c r="I5548" s="155"/>
      <c r="J5548" s="155"/>
      <c r="K5548" s="155"/>
      <c r="L5548" s="155"/>
      <c r="M5548" s="155"/>
      <c r="N5548" s="155"/>
      <c r="O5548" s="155"/>
      <c r="P5548" s="155"/>
      <c r="Q5548" s="155"/>
      <c r="R5548" s="155"/>
      <c r="S5548" s="155"/>
      <c r="T5548" s="155"/>
      <c r="U5548" s="155"/>
      <c r="V5548" s="155"/>
      <c r="W5548" s="155"/>
      <c r="X5548" s="155"/>
      <c r="Y5548" s="155"/>
      <c r="Z5548" s="155"/>
      <c r="AA5548" s="155"/>
      <c r="AB5548" s="155"/>
      <c r="AC5548" s="155"/>
      <c r="AD5548" s="155"/>
      <c r="AE5548" s="155"/>
      <c r="AF5548" s="155"/>
      <c r="AG5548" s="155"/>
    </row>
    <row r="5549" spans="1:33" x14ac:dyDescent="0.3">
      <c r="A5549" s="155"/>
      <c r="B5549" s="155"/>
      <c r="C5549" s="155"/>
      <c r="D5549" s="155"/>
      <c r="E5549" s="155"/>
      <c r="F5549" s="155"/>
      <c r="G5549" s="155"/>
      <c r="H5549" s="155"/>
      <c r="I5549" s="155"/>
      <c r="J5549" s="155"/>
      <c r="K5549" s="155"/>
      <c r="L5549" s="155"/>
      <c r="M5549" s="155"/>
      <c r="N5549" s="155"/>
      <c r="O5549" s="155"/>
      <c r="P5549" s="155"/>
      <c r="Q5549" s="155"/>
      <c r="R5549" s="155"/>
      <c r="S5549" s="155"/>
      <c r="T5549" s="155"/>
      <c r="U5549" s="155"/>
      <c r="V5549" s="155"/>
      <c r="W5549" s="155"/>
      <c r="X5549" s="155"/>
      <c r="Y5549" s="155"/>
      <c r="Z5549" s="155"/>
      <c r="AA5549" s="155"/>
      <c r="AB5549" s="155"/>
      <c r="AC5549" s="155"/>
      <c r="AD5549" s="155"/>
      <c r="AE5549" s="155"/>
      <c r="AF5549" s="155"/>
      <c r="AG5549" s="155"/>
    </row>
    <row r="5550" spans="1:33" x14ac:dyDescent="0.3">
      <c r="A5550" s="155"/>
      <c r="B5550" s="155"/>
      <c r="C5550" s="155"/>
      <c r="D5550" s="155"/>
      <c r="E5550" s="155"/>
      <c r="F5550" s="155"/>
      <c r="G5550" s="155"/>
      <c r="H5550" s="155"/>
      <c r="I5550" s="155"/>
      <c r="J5550" s="155"/>
      <c r="K5550" s="155"/>
      <c r="L5550" s="155"/>
      <c r="M5550" s="155"/>
      <c r="N5550" s="155"/>
      <c r="O5550" s="155"/>
      <c r="P5550" s="155"/>
      <c r="Q5550" s="155"/>
      <c r="R5550" s="155"/>
      <c r="S5550" s="155"/>
      <c r="T5550" s="155"/>
      <c r="U5550" s="155"/>
      <c r="V5550" s="155"/>
      <c r="W5550" s="155"/>
      <c r="X5550" s="155"/>
      <c r="Y5550" s="155"/>
      <c r="Z5550" s="155"/>
      <c r="AA5550" s="155"/>
      <c r="AB5550" s="155"/>
      <c r="AC5550" s="155"/>
      <c r="AD5550" s="155"/>
      <c r="AE5550" s="155"/>
      <c r="AF5550" s="155"/>
      <c r="AG5550" s="155"/>
    </row>
    <row r="5551" spans="1:33" x14ac:dyDescent="0.3">
      <c r="A5551" s="155"/>
      <c r="B5551" s="155"/>
      <c r="C5551" s="155"/>
      <c r="D5551" s="155"/>
      <c r="E5551" s="155"/>
      <c r="F5551" s="155"/>
      <c r="G5551" s="155"/>
      <c r="H5551" s="155"/>
      <c r="I5551" s="155"/>
      <c r="J5551" s="155"/>
      <c r="K5551" s="155"/>
      <c r="L5551" s="155"/>
      <c r="M5551" s="155"/>
      <c r="N5551" s="155"/>
      <c r="O5551" s="155"/>
      <c r="P5551" s="155"/>
      <c r="Q5551" s="155"/>
      <c r="R5551" s="155"/>
      <c r="S5551" s="155"/>
      <c r="T5551" s="155"/>
      <c r="U5551" s="155"/>
      <c r="V5551" s="155"/>
      <c r="W5551" s="155"/>
      <c r="X5551" s="155"/>
      <c r="Y5551" s="155"/>
      <c r="Z5551" s="155"/>
      <c r="AA5551" s="155"/>
      <c r="AB5551" s="155"/>
      <c r="AC5551" s="155"/>
      <c r="AD5551" s="155"/>
      <c r="AE5551" s="155"/>
      <c r="AF5551" s="155"/>
      <c r="AG5551" s="155"/>
    </row>
    <row r="5552" spans="1:33" x14ac:dyDescent="0.3">
      <c r="A5552" s="155"/>
      <c r="B5552" s="155"/>
      <c r="C5552" s="155"/>
      <c r="D5552" s="155"/>
      <c r="E5552" s="155"/>
      <c r="F5552" s="155"/>
      <c r="G5552" s="155"/>
      <c r="H5552" s="155"/>
      <c r="I5552" s="155"/>
      <c r="J5552" s="155"/>
      <c r="K5552" s="155"/>
      <c r="L5552" s="155"/>
      <c r="M5552" s="155"/>
      <c r="N5552" s="155"/>
      <c r="O5552" s="155"/>
      <c r="P5552" s="155"/>
      <c r="Q5552" s="155"/>
      <c r="R5552" s="155"/>
      <c r="S5552" s="155"/>
      <c r="T5552" s="155"/>
      <c r="U5552" s="155"/>
      <c r="V5552" s="155"/>
      <c r="W5552" s="155"/>
      <c r="X5552" s="155"/>
      <c r="Y5552" s="155"/>
      <c r="Z5552" s="155"/>
      <c r="AA5552" s="155"/>
      <c r="AB5552" s="155"/>
      <c r="AC5552" s="155"/>
      <c r="AD5552" s="155"/>
      <c r="AE5552" s="155"/>
      <c r="AF5552" s="155"/>
      <c r="AG5552" s="155"/>
    </row>
    <row r="5553" spans="1:33" x14ac:dyDescent="0.3">
      <c r="A5553" s="155"/>
      <c r="B5553" s="155"/>
      <c r="C5553" s="155"/>
      <c r="D5553" s="155"/>
      <c r="E5553" s="155"/>
      <c r="F5553" s="155"/>
      <c r="G5553" s="155"/>
      <c r="H5553" s="155"/>
      <c r="I5553" s="155"/>
      <c r="J5553" s="155"/>
      <c r="K5553" s="155"/>
      <c r="L5553" s="155"/>
      <c r="M5553" s="155"/>
      <c r="N5553" s="155"/>
      <c r="O5553" s="155"/>
      <c r="P5553" s="155"/>
      <c r="Q5553" s="155"/>
      <c r="R5553" s="155"/>
      <c r="S5553" s="155"/>
      <c r="T5553" s="155"/>
      <c r="U5553" s="155"/>
      <c r="V5553" s="155"/>
      <c r="W5553" s="155"/>
      <c r="X5553" s="155"/>
      <c r="Y5553" s="155"/>
      <c r="Z5553" s="155"/>
      <c r="AA5553" s="155"/>
      <c r="AB5553" s="155"/>
      <c r="AC5553" s="155"/>
      <c r="AD5553" s="155"/>
      <c r="AE5553" s="155"/>
      <c r="AF5553" s="155"/>
      <c r="AG5553" s="155"/>
    </row>
    <row r="5554" spans="1:33" x14ac:dyDescent="0.3">
      <c r="A5554" s="155"/>
      <c r="B5554" s="155"/>
      <c r="C5554" s="155"/>
      <c r="D5554" s="155"/>
      <c r="E5554" s="155"/>
      <c r="F5554" s="155"/>
      <c r="G5554" s="155"/>
      <c r="H5554" s="155"/>
      <c r="I5554" s="155"/>
      <c r="J5554" s="155"/>
      <c r="K5554" s="155"/>
      <c r="L5554" s="155"/>
      <c r="M5554" s="155"/>
      <c r="N5554" s="155"/>
      <c r="O5554" s="155"/>
      <c r="P5554" s="155"/>
      <c r="Q5554" s="155"/>
      <c r="R5554" s="155"/>
      <c r="S5554" s="155"/>
      <c r="T5554" s="155"/>
      <c r="U5554" s="155"/>
      <c r="V5554" s="155"/>
      <c r="W5554" s="155"/>
      <c r="X5554" s="155"/>
      <c r="Y5554" s="155"/>
      <c r="Z5554" s="155"/>
      <c r="AA5554" s="155"/>
      <c r="AB5554" s="155"/>
      <c r="AC5554" s="155"/>
      <c r="AD5554" s="155"/>
      <c r="AE5554" s="155"/>
      <c r="AF5554" s="155"/>
      <c r="AG5554" s="155"/>
    </row>
    <row r="5555" spans="1:33" x14ac:dyDescent="0.3">
      <c r="A5555" s="155"/>
      <c r="B5555" s="155"/>
      <c r="C5555" s="155"/>
      <c r="D5555" s="155"/>
      <c r="E5555" s="155"/>
      <c r="F5555" s="155"/>
      <c r="G5555" s="155"/>
      <c r="H5555" s="155"/>
      <c r="I5555" s="155"/>
      <c r="J5555" s="155"/>
      <c r="K5555" s="155"/>
      <c r="L5555" s="155"/>
      <c r="M5555" s="155"/>
      <c r="N5555" s="155"/>
      <c r="O5555" s="155"/>
      <c r="P5555" s="155"/>
      <c r="Q5555" s="155"/>
      <c r="R5555" s="155"/>
      <c r="S5555" s="155"/>
      <c r="T5555" s="155"/>
      <c r="U5555" s="155"/>
      <c r="V5555" s="155"/>
      <c r="W5555" s="155"/>
      <c r="X5555" s="155"/>
      <c r="Y5555" s="155"/>
      <c r="Z5555" s="155"/>
      <c r="AA5555" s="155"/>
      <c r="AB5555" s="155"/>
      <c r="AC5555" s="155"/>
      <c r="AD5555" s="155"/>
      <c r="AE5555" s="155"/>
      <c r="AF5555" s="155"/>
      <c r="AG5555" s="155"/>
    </row>
    <row r="5556" spans="1:33" x14ac:dyDescent="0.3">
      <c r="A5556" s="155"/>
      <c r="B5556" s="155"/>
      <c r="C5556" s="155"/>
      <c r="D5556" s="155"/>
      <c r="E5556" s="155"/>
      <c r="F5556" s="155"/>
      <c r="G5556" s="155"/>
      <c r="H5556" s="155"/>
      <c r="I5556" s="155"/>
      <c r="J5556" s="155"/>
      <c r="K5556" s="155"/>
      <c r="L5556" s="155"/>
      <c r="M5556" s="155"/>
      <c r="N5556" s="155"/>
      <c r="O5556" s="155"/>
      <c r="P5556" s="155"/>
      <c r="Q5556" s="155"/>
      <c r="R5556" s="155"/>
      <c r="S5556" s="155"/>
      <c r="T5556" s="155"/>
      <c r="U5556" s="155"/>
      <c r="V5556" s="155"/>
      <c r="W5556" s="155"/>
      <c r="X5556" s="155"/>
      <c r="Y5556" s="155"/>
      <c r="Z5556" s="155"/>
      <c r="AA5556" s="155"/>
      <c r="AB5556" s="155"/>
      <c r="AC5556" s="155"/>
      <c r="AD5556" s="155"/>
      <c r="AE5556" s="155"/>
      <c r="AF5556" s="155"/>
      <c r="AG5556" s="155"/>
    </row>
    <row r="5557" spans="1:33" x14ac:dyDescent="0.3">
      <c r="A5557" s="155"/>
      <c r="B5557" s="155"/>
      <c r="C5557" s="155"/>
      <c r="D5557" s="155"/>
      <c r="E5557" s="155"/>
      <c r="F5557" s="155"/>
      <c r="G5557" s="155"/>
      <c r="H5557" s="155"/>
      <c r="I5557" s="155"/>
      <c r="J5557" s="155"/>
      <c r="K5557" s="155"/>
      <c r="L5557" s="155"/>
      <c r="M5557" s="155"/>
      <c r="N5557" s="155"/>
      <c r="O5557" s="155"/>
      <c r="P5557" s="155"/>
      <c r="Q5557" s="155"/>
      <c r="R5557" s="155"/>
      <c r="S5557" s="155"/>
      <c r="T5557" s="155"/>
      <c r="U5557" s="155"/>
      <c r="V5557" s="155"/>
      <c r="W5557" s="155"/>
      <c r="X5557" s="155"/>
      <c r="Y5557" s="155"/>
      <c r="Z5557" s="155"/>
      <c r="AA5557" s="155"/>
      <c r="AB5557" s="155"/>
      <c r="AC5557" s="155"/>
      <c r="AD5557" s="155"/>
      <c r="AE5557" s="155"/>
      <c r="AF5557" s="155"/>
      <c r="AG5557" s="155"/>
    </row>
    <row r="5558" spans="1:33" x14ac:dyDescent="0.3">
      <c r="A5558" s="155"/>
      <c r="B5558" s="155"/>
      <c r="C5558" s="155"/>
      <c r="D5558" s="155"/>
      <c r="E5558" s="155"/>
      <c r="F5558" s="155"/>
      <c r="G5558" s="155"/>
      <c r="H5558" s="155"/>
      <c r="I5558" s="155"/>
      <c r="J5558" s="155"/>
      <c r="K5558" s="155"/>
      <c r="L5558" s="155"/>
      <c r="M5558" s="155"/>
      <c r="N5558" s="155"/>
      <c r="O5558" s="155"/>
      <c r="P5558" s="155"/>
      <c r="Q5558" s="155"/>
      <c r="R5558" s="155"/>
      <c r="S5558" s="155"/>
      <c r="T5558" s="155"/>
      <c r="U5558" s="155"/>
      <c r="V5558" s="155"/>
      <c r="W5558" s="155"/>
      <c r="X5558" s="155"/>
      <c r="Y5558" s="155"/>
      <c r="Z5558" s="155"/>
      <c r="AA5558" s="155"/>
      <c r="AB5558" s="155"/>
      <c r="AC5558" s="155"/>
      <c r="AD5558" s="155"/>
      <c r="AE5558" s="155"/>
      <c r="AF5558" s="155"/>
      <c r="AG5558" s="155"/>
    </row>
    <row r="5559" spans="1:33" x14ac:dyDescent="0.3">
      <c r="A5559" s="155"/>
      <c r="B5559" s="155"/>
      <c r="C5559" s="155"/>
      <c r="D5559" s="155"/>
      <c r="E5559" s="155"/>
      <c r="F5559" s="155"/>
      <c r="G5559" s="155"/>
      <c r="H5559" s="155"/>
      <c r="I5559" s="155"/>
      <c r="J5559" s="155"/>
      <c r="K5559" s="155"/>
      <c r="L5559" s="155"/>
      <c r="M5559" s="155"/>
      <c r="N5559" s="155"/>
      <c r="O5559" s="155"/>
      <c r="P5559" s="155"/>
      <c r="Q5559" s="155"/>
      <c r="R5559" s="155"/>
      <c r="S5559" s="155"/>
      <c r="T5559" s="155"/>
      <c r="U5559" s="155"/>
      <c r="V5559" s="155"/>
      <c r="W5559" s="155"/>
      <c r="X5559" s="155"/>
      <c r="Y5559" s="155"/>
      <c r="Z5559" s="155"/>
      <c r="AA5559" s="155"/>
      <c r="AB5559" s="155"/>
      <c r="AC5559" s="155"/>
      <c r="AD5559" s="155"/>
      <c r="AE5559" s="155"/>
      <c r="AF5559" s="155"/>
      <c r="AG5559" s="155"/>
    </row>
    <row r="5560" spans="1:33" x14ac:dyDescent="0.3">
      <c r="A5560" s="155"/>
      <c r="B5560" s="155"/>
      <c r="C5560" s="155"/>
      <c r="D5560" s="155"/>
      <c r="E5560" s="155"/>
      <c r="F5560" s="155"/>
      <c r="G5560" s="155"/>
      <c r="H5560" s="155"/>
      <c r="I5560" s="155"/>
      <c r="J5560" s="155"/>
      <c r="K5560" s="155"/>
      <c r="L5560" s="155"/>
      <c r="M5560" s="155"/>
      <c r="N5560" s="155"/>
      <c r="O5560" s="155"/>
      <c r="P5560" s="155"/>
      <c r="Q5560" s="155"/>
      <c r="R5560" s="155"/>
      <c r="S5560" s="155"/>
      <c r="T5560" s="155"/>
      <c r="U5560" s="155"/>
      <c r="V5560" s="155"/>
      <c r="W5560" s="155"/>
      <c r="X5560" s="155"/>
      <c r="Y5560" s="155"/>
      <c r="Z5560" s="155"/>
      <c r="AA5560" s="155"/>
      <c r="AB5560" s="155"/>
      <c r="AC5560" s="155"/>
      <c r="AD5560" s="155"/>
      <c r="AE5560" s="155"/>
      <c r="AF5560" s="155"/>
      <c r="AG5560" s="155"/>
    </row>
    <row r="5561" spans="1:33" x14ac:dyDescent="0.3">
      <c r="A5561" s="155"/>
      <c r="B5561" s="155"/>
      <c r="C5561" s="155"/>
      <c r="D5561" s="155"/>
      <c r="E5561" s="155"/>
      <c r="F5561" s="155"/>
      <c r="G5561" s="155"/>
      <c r="H5561" s="155"/>
      <c r="I5561" s="155"/>
      <c r="J5561" s="155"/>
      <c r="K5561" s="155"/>
      <c r="L5561" s="155"/>
      <c r="M5561" s="155"/>
      <c r="N5561" s="155"/>
      <c r="O5561" s="155"/>
      <c r="P5561" s="155"/>
      <c r="Q5561" s="155"/>
      <c r="R5561" s="155"/>
      <c r="S5561" s="155"/>
      <c r="T5561" s="155"/>
      <c r="U5561" s="155"/>
      <c r="V5561" s="155"/>
      <c r="W5561" s="155"/>
      <c r="X5561" s="155"/>
      <c r="Y5561" s="155"/>
      <c r="Z5561" s="155"/>
      <c r="AA5561" s="155"/>
      <c r="AB5561" s="155"/>
      <c r="AC5561" s="155"/>
      <c r="AD5561" s="155"/>
      <c r="AE5561" s="155"/>
      <c r="AF5561" s="155"/>
      <c r="AG5561" s="155"/>
    </row>
    <row r="5562" spans="1:33" x14ac:dyDescent="0.3">
      <c r="A5562" s="155"/>
      <c r="B5562" s="155"/>
      <c r="C5562" s="155"/>
      <c r="D5562" s="155"/>
      <c r="E5562" s="155"/>
      <c r="F5562" s="155"/>
      <c r="G5562" s="155"/>
      <c r="H5562" s="155"/>
      <c r="I5562" s="155"/>
      <c r="J5562" s="155"/>
      <c r="K5562" s="155"/>
      <c r="L5562" s="155"/>
      <c r="M5562" s="155"/>
      <c r="N5562" s="155"/>
      <c r="O5562" s="155"/>
      <c r="P5562" s="155"/>
      <c r="Q5562" s="155"/>
      <c r="R5562" s="155"/>
      <c r="S5562" s="155"/>
      <c r="T5562" s="155"/>
      <c r="U5562" s="155"/>
      <c r="V5562" s="155"/>
      <c r="W5562" s="155"/>
      <c r="X5562" s="155"/>
      <c r="Y5562" s="155"/>
      <c r="Z5562" s="155"/>
      <c r="AA5562" s="155"/>
      <c r="AB5562" s="155"/>
      <c r="AC5562" s="155"/>
      <c r="AD5562" s="155"/>
      <c r="AE5562" s="155"/>
      <c r="AF5562" s="155"/>
      <c r="AG5562" s="155"/>
    </row>
    <row r="5563" spans="1:33" x14ac:dyDescent="0.3">
      <c r="A5563" s="155"/>
      <c r="B5563" s="155"/>
      <c r="C5563" s="155"/>
      <c r="D5563" s="155"/>
      <c r="E5563" s="155"/>
      <c r="F5563" s="155"/>
      <c r="G5563" s="155"/>
      <c r="H5563" s="155"/>
      <c r="I5563" s="155"/>
      <c r="J5563" s="155"/>
      <c r="K5563" s="155"/>
      <c r="L5563" s="155"/>
      <c r="M5563" s="155"/>
      <c r="N5563" s="155"/>
      <c r="O5563" s="155"/>
      <c r="P5563" s="155"/>
      <c r="Q5563" s="155"/>
      <c r="R5563" s="155"/>
      <c r="S5563" s="155"/>
      <c r="T5563" s="155"/>
      <c r="U5563" s="155"/>
      <c r="V5563" s="155"/>
      <c r="W5563" s="155"/>
      <c r="X5563" s="155"/>
      <c r="Y5563" s="155"/>
      <c r="Z5563" s="155"/>
      <c r="AA5563" s="155"/>
      <c r="AB5563" s="155"/>
      <c r="AC5563" s="155"/>
      <c r="AD5563" s="155"/>
      <c r="AE5563" s="155"/>
      <c r="AF5563" s="155"/>
      <c r="AG5563" s="155"/>
    </row>
    <row r="5564" spans="1:33" x14ac:dyDescent="0.3">
      <c r="A5564" s="155"/>
      <c r="B5564" s="155"/>
      <c r="C5564" s="155"/>
      <c r="D5564" s="155"/>
      <c r="E5564" s="155"/>
      <c r="F5564" s="155"/>
      <c r="G5564" s="155"/>
      <c r="H5564" s="155"/>
      <c r="I5564" s="155"/>
      <c r="J5564" s="155"/>
      <c r="K5564" s="155"/>
      <c r="L5564" s="155"/>
      <c r="M5564" s="155"/>
      <c r="N5564" s="155"/>
      <c r="O5564" s="155"/>
      <c r="P5564" s="155"/>
      <c r="Q5564" s="155"/>
      <c r="R5564" s="155"/>
      <c r="S5564" s="155"/>
      <c r="T5564" s="155"/>
      <c r="U5564" s="155"/>
      <c r="V5564" s="155"/>
      <c r="W5564" s="155"/>
      <c r="X5564" s="155"/>
      <c r="Y5564" s="155"/>
      <c r="Z5564" s="155"/>
      <c r="AA5564" s="155"/>
      <c r="AB5564" s="155"/>
      <c r="AC5564" s="155"/>
      <c r="AD5564" s="155"/>
      <c r="AE5564" s="155"/>
      <c r="AF5564" s="155"/>
      <c r="AG5564" s="155"/>
    </row>
    <row r="5565" spans="1:33" x14ac:dyDescent="0.3">
      <c r="A5565" s="155"/>
      <c r="B5565" s="155"/>
      <c r="C5565" s="155"/>
      <c r="D5565" s="155"/>
      <c r="E5565" s="155"/>
      <c r="F5565" s="155"/>
      <c r="G5565" s="155"/>
      <c r="H5565" s="155"/>
      <c r="I5565" s="155"/>
      <c r="J5565" s="155"/>
      <c r="K5565" s="155"/>
      <c r="L5565" s="155"/>
      <c r="M5565" s="155"/>
      <c r="N5565" s="155"/>
      <c r="O5565" s="155"/>
      <c r="P5565" s="155"/>
      <c r="Q5565" s="155"/>
      <c r="R5565" s="155"/>
      <c r="S5565" s="155"/>
      <c r="T5565" s="155"/>
      <c r="U5565" s="155"/>
      <c r="V5565" s="155"/>
      <c r="W5565" s="155"/>
      <c r="X5565" s="155"/>
      <c r="Y5565" s="155"/>
      <c r="Z5565" s="155"/>
      <c r="AA5565" s="155"/>
      <c r="AB5565" s="155"/>
      <c r="AC5565" s="155"/>
      <c r="AD5565" s="155"/>
      <c r="AE5565" s="155"/>
      <c r="AF5565" s="155"/>
      <c r="AG5565" s="155"/>
    </row>
    <row r="5566" spans="1:33" x14ac:dyDescent="0.3">
      <c r="A5566" s="155"/>
      <c r="B5566" s="155"/>
      <c r="C5566" s="155"/>
      <c r="D5566" s="155"/>
      <c r="E5566" s="155"/>
      <c r="F5566" s="155"/>
      <c r="G5566" s="155"/>
      <c r="H5566" s="155"/>
      <c r="I5566" s="155"/>
      <c r="J5566" s="155"/>
      <c r="K5566" s="155"/>
      <c r="L5566" s="155"/>
      <c r="M5566" s="155"/>
      <c r="N5566" s="155"/>
      <c r="O5566" s="155"/>
      <c r="P5566" s="155"/>
      <c r="Q5566" s="155"/>
      <c r="R5566" s="155"/>
      <c r="S5566" s="155"/>
      <c r="T5566" s="155"/>
      <c r="U5566" s="155"/>
      <c r="V5566" s="155"/>
      <c r="W5566" s="155"/>
      <c r="X5566" s="155"/>
      <c r="Y5566" s="155"/>
      <c r="Z5566" s="155"/>
      <c r="AA5566" s="155"/>
      <c r="AB5566" s="155"/>
      <c r="AC5566" s="155"/>
      <c r="AD5566" s="155"/>
      <c r="AE5566" s="155"/>
      <c r="AF5566" s="155"/>
      <c r="AG5566" s="155"/>
    </row>
    <row r="5567" spans="1:33" x14ac:dyDescent="0.3">
      <c r="A5567" s="155"/>
      <c r="B5567" s="155"/>
      <c r="C5567" s="155"/>
      <c r="D5567" s="155"/>
      <c r="E5567" s="155"/>
      <c r="F5567" s="155"/>
      <c r="G5567" s="155"/>
      <c r="H5567" s="155"/>
      <c r="I5567" s="155"/>
      <c r="J5567" s="155"/>
      <c r="K5567" s="155"/>
      <c r="L5567" s="155"/>
      <c r="M5567" s="155"/>
      <c r="N5567" s="155"/>
      <c r="O5567" s="155"/>
      <c r="P5567" s="155"/>
      <c r="Q5567" s="155"/>
      <c r="R5567" s="155"/>
      <c r="S5567" s="155"/>
      <c r="T5567" s="155"/>
      <c r="U5567" s="155"/>
      <c r="V5567" s="155"/>
      <c r="W5567" s="155"/>
      <c r="X5567" s="155"/>
      <c r="Y5567" s="155"/>
      <c r="Z5567" s="155"/>
      <c r="AA5567" s="155"/>
      <c r="AB5567" s="155"/>
      <c r="AC5567" s="155"/>
      <c r="AD5567" s="155"/>
      <c r="AE5567" s="155"/>
      <c r="AF5567" s="155"/>
      <c r="AG5567" s="155"/>
    </row>
    <row r="5568" spans="1:33" x14ac:dyDescent="0.3">
      <c r="A5568" s="155"/>
      <c r="B5568" s="155"/>
      <c r="C5568" s="155"/>
      <c r="D5568" s="155"/>
      <c r="E5568" s="155"/>
      <c r="F5568" s="155"/>
      <c r="G5568" s="155"/>
      <c r="H5568" s="155"/>
      <c r="I5568" s="155"/>
      <c r="J5568" s="155"/>
      <c r="K5568" s="155"/>
      <c r="L5568" s="155"/>
      <c r="M5568" s="155"/>
      <c r="N5568" s="155"/>
      <c r="O5568" s="155"/>
      <c r="P5568" s="155"/>
      <c r="Q5568" s="155"/>
      <c r="R5568" s="155"/>
      <c r="S5568" s="155"/>
      <c r="T5568" s="155"/>
      <c r="U5568" s="155"/>
      <c r="V5568" s="155"/>
      <c r="W5568" s="155"/>
      <c r="X5568" s="155"/>
      <c r="Y5568" s="155"/>
      <c r="Z5568" s="155"/>
      <c r="AA5568" s="155"/>
      <c r="AB5568" s="155"/>
      <c r="AC5568" s="155"/>
      <c r="AD5568" s="155"/>
      <c r="AE5568" s="155"/>
      <c r="AF5568" s="155"/>
      <c r="AG5568" s="155"/>
    </row>
    <row r="5569" spans="1:33" x14ac:dyDescent="0.3">
      <c r="A5569" s="155"/>
      <c r="B5569" s="155"/>
      <c r="C5569" s="155"/>
      <c r="D5569" s="155"/>
      <c r="E5569" s="155"/>
      <c r="F5569" s="155"/>
      <c r="G5569" s="155"/>
      <c r="H5569" s="155"/>
      <c r="I5569" s="155"/>
      <c r="J5569" s="155"/>
      <c r="K5569" s="155"/>
      <c r="L5569" s="155"/>
      <c r="M5569" s="155"/>
      <c r="N5569" s="155"/>
      <c r="O5569" s="155"/>
      <c r="P5569" s="155"/>
      <c r="Q5569" s="155"/>
      <c r="R5569" s="155"/>
      <c r="S5569" s="155"/>
      <c r="T5569" s="155"/>
      <c r="U5569" s="155"/>
      <c r="V5569" s="155"/>
      <c r="W5569" s="155"/>
      <c r="X5569" s="155"/>
      <c r="Y5569" s="155"/>
      <c r="Z5569" s="155"/>
      <c r="AA5569" s="155"/>
      <c r="AB5569" s="155"/>
      <c r="AC5569" s="155"/>
      <c r="AD5569" s="155"/>
      <c r="AE5569" s="155"/>
      <c r="AF5569" s="155"/>
      <c r="AG5569" s="155"/>
    </row>
    <row r="5570" spans="1:33" x14ac:dyDescent="0.3">
      <c r="A5570" s="155"/>
      <c r="B5570" s="155"/>
      <c r="C5570" s="155"/>
      <c r="D5570" s="155"/>
      <c r="E5570" s="155"/>
      <c r="F5570" s="155"/>
      <c r="G5570" s="155"/>
      <c r="H5570" s="155"/>
      <c r="I5570" s="155"/>
      <c r="J5570" s="155"/>
      <c r="K5570" s="155"/>
      <c r="L5570" s="155"/>
      <c r="M5570" s="155"/>
      <c r="N5570" s="155"/>
      <c r="O5570" s="155"/>
      <c r="P5570" s="155"/>
      <c r="Q5570" s="155"/>
      <c r="R5570" s="155"/>
      <c r="S5570" s="155"/>
      <c r="T5570" s="155"/>
      <c r="U5570" s="155"/>
      <c r="V5570" s="155"/>
      <c r="W5570" s="155"/>
      <c r="X5570" s="155"/>
      <c r="Y5570" s="155"/>
      <c r="Z5570" s="155"/>
      <c r="AA5570" s="155"/>
      <c r="AB5570" s="155"/>
      <c r="AC5570" s="155"/>
      <c r="AD5570" s="155"/>
      <c r="AE5570" s="155"/>
      <c r="AF5570" s="155"/>
      <c r="AG5570" s="155"/>
    </row>
    <row r="5571" spans="1:33" x14ac:dyDescent="0.3">
      <c r="A5571" s="155"/>
      <c r="B5571" s="155"/>
      <c r="C5571" s="155"/>
      <c r="D5571" s="155"/>
      <c r="E5571" s="155"/>
      <c r="F5571" s="155"/>
      <c r="G5571" s="155"/>
      <c r="H5571" s="155"/>
      <c r="I5571" s="155"/>
      <c r="J5571" s="155"/>
      <c r="K5571" s="155"/>
      <c r="L5571" s="155"/>
      <c r="M5571" s="155"/>
      <c r="N5571" s="155"/>
      <c r="O5571" s="155"/>
      <c r="P5571" s="155"/>
      <c r="Q5571" s="155"/>
      <c r="R5571" s="155"/>
      <c r="S5571" s="155"/>
      <c r="T5571" s="155"/>
      <c r="U5571" s="155"/>
      <c r="V5571" s="155"/>
      <c r="W5571" s="155"/>
      <c r="X5571" s="155"/>
      <c r="Y5571" s="155"/>
      <c r="Z5571" s="155"/>
      <c r="AA5571" s="155"/>
      <c r="AB5571" s="155"/>
      <c r="AC5571" s="155"/>
      <c r="AD5571" s="155"/>
      <c r="AE5571" s="155"/>
      <c r="AF5571" s="155"/>
      <c r="AG5571" s="155"/>
    </row>
    <row r="5572" spans="1:33" x14ac:dyDescent="0.3">
      <c r="A5572" s="155"/>
      <c r="B5572" s="155"/>
      <c r="C5572" s="155"/>
      <c r="D5572" s="155"/>
      <c r="E5572" s="155"/>
      <c r="F5572" s="155"/>
      <c r="G5572" s="155"/>
      <c r="H5572" s="155"/>
      <c r="I5572" s="155"/>
      <c r="J5572" s="155"/>
      <c r="K5572" s="155"/>
      <c r="L5572" s="155"/>
      <c r="M5572" s="155"/>
      <c r="N5572" s="155"/>
      <c r="O5572" s="155"/>
      <c r="P5572" s="155"/>
      <c r="Q5572" s="155"/>
      <c r="R5572" s="155"/>
      <c r="S5572" s="155"/>
      <c r="T5572" s="155"/>
      <c r="U5572" s="155"/>
      <c r="V5572" s="155"/>
      <c r="W5572" s="155"/>
      <c r="X5572" s="155"/>
      <c r="Y5572" s="155"/>
      <c r="Z5572" s="155"/>
      <c r="AA5572" s="155"/>
      <c r="AB5572" s="155"/>
      <c r="AC5572" s="155"/>
      <c r="AD5572" s="155"/>
      <c r="AE5572" s="155"/>
      <c r="AF5572" s="155"/>
      <c r="AG5572" s="155"/>
    </row>
    <row r="5573" spans="1:33" x14ac:dyDescent="0.3">
      <c r="A5573" s="155"/>
      <c r="B5573" s="155"/>
      <c r="C5573" s="155"/>
      <c r="D5573" s="155"/>
      <c r="E5573" s="155"/>
      <c r="F5573" s="155"/>
      <c r="G5573" s="155"/>
      <c r="H5573" s="155"/>
      <c r="I5573" s="155"/>
      <c r="J5573" s="155"/>
      <c r="K5573" s="155"/>
      <c r="L5573" s="155"/>
      <c r="M5573" s="155"/>
      <c r="N5573" s="155"/>
      <c r="O5573" s="155"/>
      <c r="P5573" s="155"/>
      <c r="Q5573" s="155"/>
      <c r="R5573" s="155"/>
      <c r="S5573" s="155"/>
      <c r="T5573" s="155"/>
      <c r="U5573" s="155"/>
      <c r="V5573" s="155"/>
      <c r="W5573" s="155"/>
      <c r="X5573" s="155"/>
      <c r="Y5573" s="155"/>
      <c r="Z5573" s="155"/>
      <c r="AA5573" s="155"/>
      <c r="AB5573" s="155"/>
      <c r="AC5573" s="155"/>
      <c r="AD5573" s="155"/>
      <c r="AE5573" s="155"/>
      <c r="AF5573" s="155"/>
      <c r="AG5573" s="155"/>
    </row>
    <row r="5574" spans="1:33" x14ac:dyDescent="0.3">
      <c r="A5574" s="155"/>
      <c r="B5574" s="155"/>
      <c r="C5574" s="155"/>
      <c r="D5574" s="155"/>
      <c r="E5574" s="155"/>
      <c r="F5574" s="155"/>
      <c r="G5574" s="155"/>
      <c r="H5574" s="155"/>
      <c r="I5574" s="155"/>
      <c r="J5574" s="155"/>
      <c r="K5574" s="155"/>
      <c r="L5574" s="155"/>
      <c r="M5574" s="155"/>
      <c r="N5574" s="155"/>
      <c r="O5574" s="155"/>
      <c r="P5574" s="155"/>
      <c r="Q5574" s="155"/>
      <c r="R5574" s="155"/>
      <c r="S5574" s="155"/>
      <c r="T5574" s="155"/>
      <c r="U5574" s="155"/>
      <c r="V5574" s="155"/>
      <c r="W5574" s="155"/>
      <c r="X5574" s="155"/>
      <c r="Y5574" s="155"/>
      <c r="Z5574" s="155"/>
      <c r="AA5574" s="155"/>
      <c r="AB5574" s="155"/>
      <c r="AC5574" s="155"/>
      <c r="AD5574" s="155"/>
      <c r="AE5574" s="155"/>
      <c r="AF5574" s="155"/>
      <c r="AG5574" s="155"/>
    </row>
    <row r="5575" spans="1:33" x14ac:dyDescent="0.3">
      <c r="A5575" s="155"/>
      <c r="B5575" s="155"/>
      <c r="C5575" s="155"/>
      <c r="D5575" s="155"/>
      <c r="E5575" s="155"/>
      <c r="F5575" s="155"/>
      <c r="G5575" s="155"/>
      <c r="H5575" s="155"/>
      <c r="I5575" s="155"/>
      <c r="J5575" s="155"/>
      <c r="K5575" s="155"/>
      <c r="L5575" s="155"/>
      <c r="M5575" s="155"/>
      <c r="N5575" s="155"/>
      <c r="O5575" s="155"/>
      <c r="P5575" s="155"/>
      <c r="Q5575" s="155"/>
      <c r="R5575" s="155"/>
      <c r="S5575" s="155"/>
      <c r="T5575" s="155"/>
      <c r="U5575" s="155"/>
      <c r="V5575" s="155"/>
      <c r="W5575" s="155"/>
      <c r="X5575" s="155"/>
      <c r="Y5575" s="155"/>
      <c r="Z5575" s="155"/>
      <c r="AA5575" s="155"/>
      <c r="AB5575" s="155"/>
      <c r="AC5575" s="155"/>
      <c r="AD5575" s="155"/>
      <c r="AE5575" s="155"/>
      <c r="AF5575" s="155"/>
      <c r="AG5575" s="155"/>
    </row>
    <row r="5576" spans="1:33" x14ac:dyDescent="0.3">
      <c r="A5576" s="155"/>
      <c r="B5576" s="155"/>
      <c r="C5576" s="155"/>
      <c r="D5576" s="155"/>
      <c r="E5576" s="155"/>
      <c r="F5576" s="155"/>
      <c r="G5576" s="155"/>
      <c r="H5576" s="155"/>
      <c r="I5576" s="155"/>
      <c r="J5576" s="155"/>
      <c r="K5576" s="155"/>
      <c r="L5576" s="155"/>
      <c r="M5576" s="155"/>
      <c r="N5576" s="155"/>
      <c r="O5576" s="155"/>
      <c r="P5576" s="155"/>
      <c r="Q5576" s="155"/>
      <c r="R5576" s="155"/>
      <c r="S5576" s="155"/>
      <c r="T5576" s="155"/>
      <c r="U5576" s="155"/>
      <c r="V5576" s="155"/>
      <c r="W5576" s="155"/>
      <c r="X5576" s="155"/>
      <c r="Y5576" s="155"/>
      <c r="Z5576" s="155"/>
      <c r="AA5576" s="155"/>
      <c r="AB5576" s="155"/>
      <c r="AC5576" s="155"/>
      <c r="AD5576" s="155"/>
      <c r="AE5576" s="155"/>
      <c r="AF5576" s="155"/>
      <c r="AG5576" s="155"/>
    </row>
    <row r="5577" spans="1:33" x14ac:dyDescent="0.3">
      <c r="A5577" s="155"/>
      <c r="B5577" s="155"/>
      <c r="C5577" s="155"/>
      <c r="D5577" s="155"/>
      <c r="E5577" s="155"/>
      <c r="F5577" s="155"/>
      <c r="G5577" s="155"/>
      <c r="H5577" s="155"/>
      <c r="I5577" s="155"/>
      <c r="J5577" s="155"/>
      <c r="K5577" s="155"/>
      <c r="L5577" s="155"/>
      <c r="M5577" s="155"/>
      <c r="N5577" s="155"/>
      <c r="O5577" s="155"/>
      <c r="P5577" s="155"/>
      <c r="Q5577" s="155"/>
      <c r="R5577" s="155"/>
      <c r="S5577" s="155"/>
      <c r="T5577" s="155"/>
      <c r="U5577" s="155"/>
      <c r="V5577" s="155"/>
      <c r="W5577" s="155"/>
      <c r="X5577" s="155"/>
      <c r="Y5577" s="155"/>
      <c r="Z5577" s="155"/>
      <c r="AA5577" s="155"/>
      <c r="AB5577" s="155"/>
      <c r="AC5577" s="155"/>
      <c r="AD5577" s="155"/>
      <c r="AE5577" s="155"/>
      <c r="AF5577" s="155"/>
      <c r="AG5577" s="155"/>
    </row>
    <row r="5578" spans="1:33" x14ac:dyDescent="0.3">
      <c r="A5578" s="155"/>
      <c r="B5578" s="155"/>
      <c r="C5578" s="155"/>
      <c r="D5578" s="155"/>
      <c r="E5578" s="155"/>
      <c r="F5578" s="155"/>
      <c r="G5578" s="155"/>
      <c r="H5578" s="155"/>
      <c r="I5578" s="155"/>
      <c r="J5578" s="155"/>
      <c r="K5578" s="155"/>
      <c r="L5578" s="155"/>
      <c r="M5578" s="155"/>
      <c r="N5578" s="155"/>
      <c r="O5578" s="155"/>
      <c r="P5578" s="155"/>
      <c r="Q5578" s="155"/>
      <c r="R5578" s="155"/>
      <c r="S5578" s="155"/>
      <c r="T5578" s="155"/>
      <c r="U5578" s="155"/>
      <c r="V5578" s="155"/>
      <c r="W5578" s="155"/>
      <c r="X5578" s="155"/>
      <c r="Y5578" s="155"/>
      <c r="Z5578" s="155"/>
      <c r="AA5578" s="155"/>
      <c r="AB5578" s="155"/>
      <c r="AC5578" s="155"/>
      <c r="AD5578" s="155"/>
      <c r="AE5578" s="155"/>
      <c r="AF5578" s="155"/>
      <c r="AG5578" s="155"/>
    </row>
    <row r="5579" spans="1:33" x14ac:dyDescent="0.3">
      <c r="A5579" s="155"/>
      <c r="B5579" s="155"/>
      <c r="C5579" s="155"/>
      <c r="D5579" s="155"/>
      <c r="E5579" s="155"/>
      <c r="F5579" s="155"/>
      <c r="G5579" s="155"/>
      <c r="H5579" s="155"/>
      <c r="I5579" s="155"/>
      <c r="J5579" s="155"/>
      <c r="K5579" s="155"/>
      <c r="L5579" s="155"/>
      <c r="M5579" s="155"/>
      <c r="N5579" s="155"/>
      <c r="O5579" s="155"/>
      <c r="P5579" s="155"/>
      <c r="Q5579" s="155"/>
      <c r="R5579" s="155"/>
      <c r="S5579" s="155"/>
      <c r="T5579" s="155"/>
      <c r="U5579" s="155"/>
      <c r="V5579" s="155"/>
      <c r="W5579" s="155"/>
      <c r="X5579" s="155"/>
      <c r="Y5579" s="155"/>
      <c r="Z5579" s="155"/>
      <c r="AA5579" s="155"/>
      <c r="AB5579" s="155"/>
      <c r="AC5579" s="155"/>
      <c r="AD5579" s="155"/>
      <c r="AE5579" s="155"/>
      <c r="AF5579" s="155"/>
      <c r="AG5579" s="155"/>
    </row>
    <row r="5580" spans="1:33" x14ac:dyDescent="0.3">
      <c r="A5580" s="155"/>
      <c r="B5580" s="155"/>
      <c r="C5580" s="155"/>
      <c r="D5580" s="155"/>
      <c r="E5580" s="155"/>
      <c r="F5580" s="155"/>
      <c r="G5580" s="155"/>
      <c r="H5580" s="155"/>
      <c r="I5580" s="155"/>
      <c r="J5580" s="155"/>
      <c r="K5580" s="155"/>
      <c r="L5580" s="155"/>
      <c r="M5580" s="155"/>
      <c r="N5580" s="155"/>
      <c r="O5580" s="155"/>
      <c r="P5580" s="155"/>
      <c r="Q5580" s="155"/>
      <c r="R5580" s="155"/>
      <c r="S5580" s="155"/>
      <c r="T5580" s="155"/>
      <c r="U5580" s="155"/>
      <c r="V5580" s="155"/>
      <c r="W5580" s="155"/>
      <c r="X5580" s="155"/>
      <c r="Y5580" s="155"/>
      <c r="Z5580" s="155"/>
      <c r="AA5580" s="155"/>
      <c r="AB5580" s="155"/>
      <c r="AC5580" s="155"/>
      <c r="AD5580" s="155"/>
      <c r="AE5580" s="155"/>
      <c r="AF5580" s="155"/>
      <c r="AG5580" s="155"/>
    </row>
    <row r="5581" spans="1:33" x14ac:dyDescent="0.3">
      <c r="A5581" s="155"/>
      <c r="B5581" s="155"/>
      <c r="C5581" s="155"/>
      <c r="D5581" s="155"/>
      <c r="E5581" s="155"/>
      <c r="F5581" s="155"/>
      <c r="G5581" s="155"/>
      <c r="H5581" s="155"/>
      <c r="I5581" s="155"/>
      <c r="J5581" s="155"/>
      <c r="K5581" s="155"/>
      <c r="L5581" s="155"/>
      <c r="M5581" s="155"/>
      <c r="N5581" s="155"/>
      <c r="O5581" s="155"/>
      <c r="P5581" s="155"/>
      <c r="Q5581" s="155"/>
      <c r="R5581" s="155"/>
      <c r="S5581" s="155"/>
      <c r="T5581" s="155"/>
      <c r="U5581" s="155"/>
      <c r="V5581" s="155"/>
      <c r="W5581" s="155"/>
      <c r="X5581" s="155"/>
      <c r="Y5581" s="155"/>
      <c r="Z5581" s="155"/>
      <c r="AA5581" s="155"/>
      <c r="AB5581" s="155"/>
      <c r="AC5581" s="155"/>
      <c r="AD5581" s="155"/>
      <c r="AE5581" s="155"/>
      <c r="AF5581" s="155"/>
      <c r="AG5581" s="155"/>
    </row>
    <row r="5582" spans="1:33" x14ac:dyDescent="0.3">
      <c r="A5582" s="155"/>
      <c r="B5582" s="155"/>
      <c r="C5582" s="155"/>
      <c r="D5582" s="155"/>
      <c r="E5582" s="155"/>
      <c r="F5582" s="155"/>
      <c r="G5582" s="155"/>
      <c r="H5582" s="155"/>
      <c r="I5582" s="155"/>
      <c r="J5582" s="155"/>
      <c r="K5582" s="155"/>
      <c r="L5582" s="155"/>
      <c r="M5582" s="155"/>
      <c r="N5582" s="155"/>
      <c r="O5582" s="155"/>
      <c r="P5582" s="155"/>
      <c r="Q5582" s="155"/>
      <c r="R5582" s="155"/>
      <c r="S5582" s="155"/>
      <c r="T5582" s="155"/>
      <c r="U5582" s="155"/>
      <c r="V5582" s="155"/>
      <c r="W5582" s="155"/>
      <c r="X5582" s="155"/>
      <c r="Y5582" s="155"/>
      <c r="Z5582" s="155"/>
      <c r="AA5582" s="155"/>
      <c r="AB5582" s="155"/>
      <c r="AC5582" s="155"/>
      <c r="AD5582" s="155"/>
      <c r="AE5582" s="155"/>
      <c r="AF5582" s="155"/>
      <c r="AG5582" s="155"/>
    </row>
    <row r="5583" spans="1:33" x14ac:dyDescent="0.3">
      <c r="A5583" s="155"/>
      <c r="B5583" s="155"/>
      <c r="C5583" s="155"/>
      <c r="D5583" s="155"/>
      <c r="E5583" s="155"/>
      <c r="F5583" s="155"/>
      <c r="G5583" s="155"/>
      <c r="H5583" s="155"/>
      <c r="I5583" s="155"/>
      <c r="J5583" s="155"/>
      <c r="K5583" s="155"/>
      <c r="L5583" s="155"/>
      <c r="M5583" s="155"/>
      <c r="N5583" s="155"/>
      <c r="O5583" s="155"/>
      <c r="P5583" s="155"/>
      <c r="Q5583" s="155"/>
      <c r="R5583" s="155"/>
      <c r="S5583" s="155"/>
      <c r="T5583" s="155"/>
      <c r="U5583" s="155"/>
      <c r="V5583" s="155"/>
      <c r="W5583" s="155"/>
      <c r="X5583" s="155"/>
      <c r="Y5583" s="155"/>
      <c r="Z5583" s="155"/>
      <c r="AA5583" s="155"/>
      <c r="AB5583" s="155"/>
      <c r="AC5583" s="155"/>
      <c r="AD5583" s="155"/>
      <c r="AE5583" s="155"/>
      <c r="AF5583" s="155"/>
      <c r="AG5583" s="155"/>
    </row>
    <row r="5584" spans="1:33" x14ac:dyDescent="0.3">
      <c r="A5584" s="155"/>
      <c r="B5584" s="155"/>
      <c r="C5584" s="155"/>
      <c r="D5584" s="155"/>
      <c r="E5584" s="155"/>
      <c r="F5584" s="155"/>
      <c r="G5584" s="155"/>
      <c r="H5584" s="155"/>
      <c r="I5584" s="155"/>
      <c r="J5584" s="155"/>
      <c r="K5584" s="155"/>
      <c r="L5584" s="155"/>
      <c r="M5584" s="155"/>
      <c r="N5584" s="155"/>
      <c r="O5584" s="155"/>
      <c r="P5584" s="155"/>
      <c r="Q5584" s="155"/>
      <c r="R5584" s="155"/>
      <c r="S5584" s="155"/>
      <c r="T5584" s="155"/>
      <c r="U5584" s="155"/>
      <c r="V5584" s="155"/>
      <c r="W5584" s="155"/>
      <c r="X5584" s="155"/>
      <c r="Y5584" s="155"/>
      <c r="Z5584" s="155"/>
      <c r="AA5584" s="155"/>
      <c r="AB5584" s="155"/>
      <c r="AC5584" s="155"/>
      <c r="AD5584" s="155"/>
      <c r="AE5584" s="155"/>
      <c r="AF5584" s="155"/>
      <c r="AG5584" s="155"/>
    </row>
    <row r="5585" spans="1:33" x14ac:dyDescent="0.3">
      <c r="A5585" s="155"/>
      <c r="B5585" s="155"/>
      <c r="C5585" s="155"/>
      <c r="D5585" s="155"/>
      <c r="E5585" s="155"/>
      <c r="F5585" s="155"/>
      <c r="G5585" s="155"/>
      <c r="H5585" s="155"/>
      <c r="I5585" s="155"/>
      <c r="J5585" s="155"/>
      <c r="K5585" s="155"/>
      <c r="L5585" s="155"/>
      <c r="M5585" s="155"/>
      <c r="N5585" s="155"/>
      <c r="O5585" s="155"/>
      <c r="P5585" s="155"/>
      <c r="Q5585" s="155"/>
      <c r="R5585" s="155"/>
      <c r="S5585" s="155"/>
      <c r="T5585" s="155"/>
      <c r="U5585" s="155"/>
      <c r="V5585" s="155"/>
      <c r="W5585" s="155"/>
      <c r="X5585" s="155"/>
      <c r="Y5585" s="155"/>
      <c r="Z5585" s="155"/>
      <c r="AA5585" s="155"/>
      <c r="AB5585" s="155"/>
      <c r="AC5585" s="155"/>
      <c r="AD5585" s="155"/>
      <c r="AE5585" s="155"/>
      <c r="AF5585" s="155"/>
      <c r="AG5585" s="155"/>
    </row>
    <row r="5586" spans="1:33" x14ac:dyDescent="0.3">
      <c r="A5586" s="155"/>
      <c r="B5586" s="155"/>
      <c r="C5586" s="155"/>
      <c r="D5586" s="155"/>
      <c r="E5586" s="155"/>
      <c r="F5586" s="155"/>
      <c r="G5586" s="155"/>
      <c r="H5586" s="155"/>
      <c r="I5586" s="155"/>
      <c r="J5586" s="155"/>
      <c r="K5586" s="155"/>
      <c r="L5586" s="155"/>
      <c r="M5586" s="155"/>
      <c r="N5586" s="155"/>
      <c r="O5586" s="155"/>
      <c r="P5586" s="155"/>
      <c r="Q5586" s="155"/>
      <c r="R5586" s="155"/>
      <c r="S5586" s="155"/>
      <c r="T5586" s="155"/>
      <c r="U5586" s="155"/>
      <c r="V5586" s="155"/>
      <c r="W5586" s="155"/>
      <c r="X5586" s="155"/>
      <c r="Y5586" s="155"/>
      <c r="Z5586" s="155"/>
      <c r="AA5586" s="155"/>
      <c r="AB5586" s="155"/>
      <c r="AC5586" s="155"/>
      <c r="AD5586" s="155"/>
      <c r="AE5586" s="155"/>
      <c r="AF5586" s="155"/>
      <c r="AG5586" s="155"/>
    </row>
    <row r="5587" spans="1:33" x14ac:dyDescent="0.3">
      <c r="A5587" s="155"/>
      <c r="B5587" s="155"/>
      <c r="C5587" s="155"/>
      <c r="D5587" s="155"/>
      <c r="E5587" s="155"/>
      <c r="F5587" s="155"/>
      <c r="G5587" s="155"/>
      <c r="H5587" s="155"/>
      <c r="I5587" s="155"/>
      <c r="J5587" s="155"/>
      <c r="K5587" s="155"/>
      <c r="L5587" s="155"/>
      <c r="M5587" s="155"/>
      <c r="N5587" s="155"/>
      <c r="O5587" s="155"/>
      <c r="P5587" s="155"/>
      <c r="Q5587" s="155"/>
      <c r="R5587" s="155"/>
      <c r="S5587" s="155"/>
      <c r="T5587" s="155"/>
      <c r="U5587" s="155"/>
      <c r="V5587" s="155"/>
      <c r="W5587" s="155"/>
      <c r="X5587" s="155"/>
      <c r="Y5587" s="155"/>
      <c r="Z5587" s="155"/>
      <c r="AA5587" s="155"/>
      <c r="AB5587" s="155"/>
      <c r="AC5587" s="155"/>
      <c r="AD5587" s="155"/>
      <c r="AE5587" s="155"/>
      <c r="AF5587" s="155"/>
      <c r="AG5587" s="155"/>
    </row>
    <row r="5588" spans="1:33" x14ac:dyDescent="0.3">
      <c r="A5588" s="155"/>
      <c r="B5588" s="155"/>
      <c r="C5588" s="155"/>
      <c r="D5588" s="155"/>
      <c r="E5588" s="155"/>
      <c r="F5588" s="155"/>
      <c r="G5588" s="155"/>
      <c r="H5588" s="155"/>
      <c r="I5588" s="155"/>
      <c r="J5588" s="155"/>
      <c r="K5588" s="155"/>
      <c r="L5588" s="155"/>
      <c r="M5588" s="155"/>
      <c r="N5588" s="155"/>
      <c r="O5588" s="155"/>
      <c r="P5588" s="155"/>
      <c r="Q5588" s="155"/>
      <c r="R5588" s="155"/>
      <c r="S5588" s="155"/>
      <c r="T5588" s="155"/>
      <c r="U5588" s="155"/>
      <c r="V5588" s="155"/>
      <c r="W5588" s="155"/>
      <c r="X5588" s="155"/>
      <c r="Y5588" s="155"/>
      <c r="Z5588" s="155"/>
      <c r="AA5588" s="155"/>
      <c r="AB5588" s="155"/>
      <c r="AC5588" s="155"/>
      <c r="AD5588" s="155"/>
      <c r="AE5588" s="155"/>
      <c r="AF5588" s="155"/>
      <c r="AG5588" s="155"/>
    </row>
    <row r="5589" spans="1:33" x14ac:dyDescent="0.3">
      <c r="A5589" s="155"/>
      <c r="B5589" s="155"/>
      <c r="C5589" s="155"/>
      <c r="D5589" s="155"/>
      <c r="E5589" s="155"/>
      <c r="F5589" s="155"/>
      <c r="G5589" s="155"/>
      <c r="H5589" s="155"/>
      <c r="I5589" s="155"/>
      <c r="J5589" s="155"/>
      <c r="K5589" s="155"/>
      <c r="L5589" s="155"/>
      <c r="M5589" s="155"/>
      <c r="N5589" s="155"/>
      <c r="O5589" s="155"/>
      <c r="P5589" s="155"/>
      <c r="Q5589" s="155"/>
      <c r="R5589" s="155"/>
      <c r="S5589" s="155"/>
      <c r="T5589" s="155"/>
      <c r="U5589" s="155"/>
      <c r="V5589" s="155"/>
      <c r="W5589" s="155"/>
      <c r="X5589" s="155"/>
      <c r="Y5589" s="155"/>
      <c r="Z5589" s="155"/>
      <c r="AA5589" s="155"/>
      <c r="AB5589" s="155"/>
      <c r="AC5589" s="155"/>
      <c r="AD5589" s="155"/>
      <c r="AE5589" s="155"/>
      <c r="AF5589" s="155"/>
      <c r="AG5589" s="155"/>
    </row>
    <row r="5590" spans="1:33" x14ac:dyDescent="0.3">
      <c r="A5590" s="155"/>
      <c r="B5590" s="155"/>
      <c r="C5590" s="155"/>
      <c r="D5590" s="155"/>
      <c r="E5590" s="155"/>
      <c r="F5590" s="155"/>
      <c r="G5590" s="155"/>
      <c r="H5590" s="155"/>
      <c r="I5590" s="155"/>
      <c r="J5590" s="155"/>
      <c r="K5590" s="155"/>
      <c r="L5590" s="155"/>
      <c r="M5590" s="155"/>
      <c r="N5590" s="155"/>
      <c r="O5590" s="155"/>
      <c r="P5590" s="155"/>
      <c r="Q5590" s="155"/>
      <c r="R5590" s="155"/>
      <c r="S5590" s="155"/>
      <c r="T5590" s="155"/>
      <c r="U5590" s="155"/>
      <c r="V5590" s="155"/>
      <c r="W5590" s="155"/>
      <c r="X5590" s="155"/>
      <c r="Y5590" s="155"/>
      <c r="Z5590" s="155"/>
      <c r="AA5590" s="155"/>
      <c r="AB5590" s="155"/>
      <c r="AC5590" s="155"/>
      <c r="AD5590" s="155"/>
      <c r="AE5590" s="155"/>
      <c r="AF5590" s="155"/>
      <c r="AG5590" s="155"/>
    </row>
    <row r="5591" spans="1:33" x14ac:dyDescent="0.3">
      <c r="A5591" s="155"/>
      <c r="B5591" s="155"/>
      <c r="C5591" s="155"/>
      <c r="D5591" s="155"/>
      <c r="E5591" s="155"/>
      <c r="F5591" s="155"/>
      <c r="G5591" s="155"/>
      <c r="H5591" s="155"/>
      <c r="I5591" s="155"/>
      <c r="J5591" s="155"/>
      <c r="K5591" s="155"/>
      <c r="L5591" s="155"/>
      <c r="M5591" s="155"/>
      <c r="N5591" s="155"/>
      <c r="O5591" s="155"/>
      <c r="P5591" s="155"/>
      <c r="Q5591" s="155"/>
      <c r="R5591" s="155"/>
      <c r="S5591" s="155"/>
      <c r="T5591" s="155"/>
      <c r="U5591" s="155"/>
      <c r="V5591" s="155"/>
      <c r="W5591" s="155"/>
      <c r="X5591" s="155"/>
      <c r="Y5591" s="155"/>
      <c r="Z5591" s="155"/>
      <c r="AA5591" s="155"/>
      <c r="AB5591" s="155"/>
      <c r="AC5591" s="155"/>
      <c r="AD5591" s="155"/>
      <c r="AE5591" s="155"/>
      <c r="AF5591" s="155"/>
      <c r="AG5591" s="155"/>
    </row>
    <row r="5592" spans="1:33" x14ac:dyDescent="0.3">
      <c r="A5592" s="155"/>
      <c r="B5592" s="155"/>
      <c r="C5592" s="155"/>
      <c r="D5592" s="155"/>
      <c r="E5592" s="155"/>
      <c r="F5592" s="155"/>
      <c r="G5592" s="155"/>
      <c r="H5592" s="155"/>
      <c r="I5592" s="155"/>
      <c r="J5592" s="155"/>
      <c r="K5592" s="155"/>
      <c r="L5592" s="155"/>
      <c r="M5592" s="155"/>
      <c r="N5592" s="155"/>
      <c r="O5592" s="155"/>
      <c r="P5592" s="155"/>
      <c r="Q5592" s="155"/>
      <c r="R5592" s="155"/>
      <c r="S5592" s="155"/>
      <c r="T5592" s="155"/>
      <c r="U5592" s="155"/>
      <c r="V5592" s="155"/>
      <c r="W5592" s="155"/>
      <c r="X5592" s="155"/>
      <c r="Y5592" s="155"/>
      <c r="Z5592" s="155"/>
      <c r="AA5592" s="155"/>
      <c r="AB5592" s="155"/>
      <c r="AC5592" s="155"/>
      <c r="AD5592" s="155"/>
      <c r="AE5592" s="155"/>
      <c r="AF5592" s="155"/>
      <c r="AG5592" s="155"/>
    </row>
    <row r="5593" spans="1:33" x14ac:dyDescent="0.3">
      <c r="A5593" s="155"/>
      <c r="B5593" s="155"/>
      <c r="C5593" s="155"/>
      <c r="D5593" s="155"/>
      <c r="E5593" s="155"/>
      <c r="F5593" s="155"/>
      <c r="G5593" s="155"/>
      <c r="H5593" s="155"/>
      <c r="I5593" s="155"/>
      <c r="J5593" s="155"/>
      <c r="K5593" s="155"/>
      <c r="L5593" s="155"/>
      <c r="M5593" s="155"/>
      <c r="N5593" s="155"/>
      <c r="O5593" s="155"/>
      <c r="P5593" s="155"/>
      <c r="Q5593" s="155"/>
      <c r="R5593" s="155"/>
      <c r="S5593" s="155"/>
      <c r="T5593" s="155"/>
      <c r="U5593" s="155"/>
      <c r="V5593" s="155"/>
      <c r="W5593" s="155"/>
      <c r="X5593" s="155"/>
      <c r="Y5593" s="155"/>
      <c r="Z5593" s="155"/>
      <c r="AA5593" s="155"/>
      <c r="AB5593" s="155"/>
      <c r="AC5593" s="155"/>
      <c r="AD5593" s="155"/>
      <c r="AE5593" s="155"/>
      <c r="AF5593" s="155"/>
      <c r="AG5593" s="155"/>
    </row>
    <row r="5594" spans="1:33" x14ac:dyDescent="0.3">
      <c r="A5594" s="155"/>
      <c r="B5594" s="155"/>
      <c r="C5594" s="155"/>
      <c r="D5594" s="155"/>
      <c r="E5594" s="155"/>
      <c r="F5594" s="155"/>
      <c r="G5594" s="155"/>
      <c r="H5594" s="155"/>
      <c r="I5594" s="155"/>
      <c r="J5594" s="155"/>
      <c r="K5594" s="155"/>
      <c r="L5594" s="155"/>
      <c r="M5594" s="155"/>
      <c r="N5594" s="155"/>
      <c r="O5594" s="155"/>
      <c r="P5594" s="155"/>
      <c r="Q5594" s="155"/>
      <c r="R5594" s="155"/>
      <c r="S5594" s="155"/>
      <c r="T5594" s="155"/>
      <c r="U5594" s="155"/>
      <c r="V5594" s="155"/>
      <c r="W5594" s="155"/>
      <c r="X5594" s="155"/>
      <c r="Y5594" s="155"/>
      <c r="Z5594" s="155"/>
      <c r="AA5594" s="155"/>
      <c r="AB5594" s="155"/>
      <c r="AC5594" s="155"/>
      <c r="AD5594" s="155"/>
      <c r="AE5594" s="155"/>
      <c r="AF5594" s="155"/>
      <c r="AG5594" s="155"/>
    </row>
    <row r="5595" spans="1:33" x14ac:dyDescent="0.3">
      <c r="A5595" s="155"/>
      <c r="B5595" s="155"/>
      <c r="C5595" s="155"/>
      <c r="D5595" s="155"/>
      <c r="E5595" s="155"/>
      <c r="F5595" s="155"/>
      <c r="G5595" s="155"/>
      <c r="H5595" s="155"/>
      <c r="I5595" s="155"/>
      <c r="J5595" s="155"/>
      <c r="K5595" s="155"/>
      <c r="L5595" s="155"/>
      <c r="M5595" s="155"/>
      <c r="N5595" s="155"/>
      <c r="O5595" s="155"/>
      <c r="P5595" s="155"/>
      <c r="Q5595" s="155"/>
      <c r="R5595" s="155"/>
      <c r="S5595" s="155"/>
      <c r="T5595" s="155"/>
      <c r="U5595" s="155"/>
      <c r="V5595" s="155"/>
      <c r="W5595" s="155"/>
      <c r="X5595" s="155"/>
      <c r="Y5595" s="155"/>
      <c r="Z5595" s="155"/>
      <c r="AA5595" s="155"/>
      <c r="AB5595" s="155"/>
      <c r="AC5595" s="155"/>
      <c r="AD5595" s="155"/>
      <c r="AE5595" s="155"/>
      <c r="AF5595" s="155"/>
      <c r="AG5595" s="155"/>
    </row>
    <row r="5596" spans="1:33" x14ac:dyDescent="0.3">
      <c r="A5596" s="155"/>
      <c r="B5596" s="155"/>
      <c r="C5596" s="155"/>
      <c r="D5596" s="155"/>
      <c r="E5596" s="155"/>
      <c r="F5596" s="155"/>
      <c r="G5596" s="155"/>
      <c r="H5596" s="155"/>
      <c r="I5596" s="155"/>
      <c r="J5596" s="155"/>
      <c r="K5596" s="155"/>
      <c r="L5596" s="155"/>
      <c r="M5596" s="155"/>
      <c r="N5596" s="155"/>
      <c r="O5596" s="155"/>
      <c r="P5596" s="155"/>
      <c r="Q5596" s="155"/>
      <c r="R5596" s="155"/>
      <c r="S5596" s="155"/>
      <c r="T5596" s="155"/>
      <c r="U5596" s="155"/>
      <c r="V5596" s="155"/>
      <c r="W5596" s="155"/>
      <c r="X5596" s="155"/>
      <c r="Y5596" s="155"/>
      <c r="Z5596" s="155"/>
      <c r="AA5596" s="155"/>
      <c r="AB5596" s="155"/>
      <c r="AC5596" s="155"/>
      <c r="AD5596" s="155"/>
      <c r="AE5596" s="155"/>
      <c r="AF5596" s="155"/>
      <c r="AG5596" s="155"/>
    </row>
    <row r="5597" spans="1:33" x14ac:dyDescent="0.3">
      <c r="A5597" s="155"/>
      <c r="B5597" s="155"/>
      <c r="C5597" s="155"/>
      <c r="D5597" s="155"/>
      <c r="E5597" s="155"/>
      <c r="F5597" s="155"/>
      <c r="G5597" s="155"/>
      <c r="H5597" s="155"/>
      <c r="I5597" s="155"/>
      <c r="J5597" s="155"/>
      <c r="K5597" s="155"/>
      <c r="L5597" s="155"/>
      <c r="M5597" s="155"/>
      <c r="N5597" s="155"/>
      <c r="O5597" s="155"/>
      <c r="P5597" s="155"/>
      <c r="Q5597" s="155"/>
      <c r="R5597" s="155"/>
      <c r="S5597" s="155"/>
      <c r="T5597" s="155"/>
      <c r="U5597" s="155"/>
      <c r="V5597" s="155"/>
      <c r="W5597" s="155"/>
      <c r="X5597" s="155"/>
      <c r="Y5597" s="155"/>
      <c r="Z5597" s="155"/>
      <c r="AA5597" s="155"/>
      <c r="AB5597" s="155"/>
      <c r="AC5597" s="155"/>
      <c r="AD5597" s="155"/>
      <c r="AE5597" s="155"/>
      <c r="AF5597" s="155"/>
      <c r="AG5597" s="155"/>
    </row>
    <row r="5598" spans="1:33" x14ac:dyDescent="0.3">
      <c r="A5598" s="155"/>
      <c r="B5598" s="155"/>
      <c r="C5598" s="155"/>
      <c r="D5598" s="155"/>
      <c r="E5598" s="155"/>
      <c r="F5598" s="155"/>
      <c r="G5598" s="155"/>
      <c r="H5598" s="155"/>
      <c r="I5598" s="155"/>
      <c r="J5598" s="155"/>
      <c r="K5598" s="155"/>
      <c r="L5598" s="155"/>
      <c r="M5598" s="155"/>
      <c r="N5598" s="155"/>
      <c r="O5598" s="155"/>
      <c r="P5598" s="155"/>
      <c r="Q5598" s="155"/>
      <c r="R5598" s="155"/>
      <c r="S5598" s="155"/>
      <c r="T5598" s="155"/>
      <c r="U5598" s="155"/>
      <c r="V5598" s="155"/>
      <c r="W5598" s="155"/>
      <c r="X5598" s="155"/>
      <c r="Y5598" s="155"/>
      <c r="Z5598" s="155"/>
      <c r="AA5598" s="155"/>
      <c r="AB5598" s="155"/>
      <c r="AC5598" s="155"/>
      <c r="AD5598" s="155"/>
      <c r="AE5598" s="155"/>
      <c r="AF5598" s="155"/>
      <c r="AG5598" s="155"/>
    </row>
    <row r="5599" spans="1:33" x14ac:dyDescent="0.3">
      <c r="A5599" s="155"/>
      <c r="B5599" s="155"/>
      <c r="C5599" s="155"/>
      <c r="D5599" s="155"/>
      <c r="E5599" s="155"/>
      <c r="F5599" s="155"/>
      <c r="G5599" s="155"/>
      <c r="H5599" s="155"/>
      <c r="I5599" s="155"/>
      <c r="J5599" s="155"/>
      <c r="K5599" s="155"/>
      <c r="L5599" s="155"/>
      <c r="M5599" s="155"/>
      <c r="N5599" s="155"/>
      <c r="O5599" s="155"/>
      <c r="P5599" s="155"/>
      <c r="Q5599" s="155"/>
      <c r="R5599" s="155"/>
      <c r="S5599" s="155"/>
      <c r="T5599" s="155"/>
      <c r="U5599" s="155"/>
      <c r="V5599" s="155"/>
      <c r="W5599" s="155"/>
      <c r="X5599" s="155"/>
      <c r="Y5599" s="155"/>
      <c r="Z5599" s="155"/>
      <c r="AA5599" s="155"/>
      <c r="AB5599" s="155"/>
      <c r="AC5599" s="155"/>
      <c r="AD5599" s="155"/>
      <c r="AE5599" s="155"/>
      <c r="AF5599" s="155"/>
      <c r="AG5599" s="155"/>
    </row>
    <row r="5600" spans="1:33" x14ac:dyDescent="0.3">
      <c r="A5600" s="155"/>
      <c r="B5600" s="155"/>
      <c r="C5600" s="155"/>
      <c r="D5600" s="155"/>
      <c r="E5600" s="155"/>
      <c r="F5600" s="155"/>
      <c r="G5600" s="155"/>
      <c r="H5600" s="155"/>
      <c r="I5600" s="155"/>
      <c r="J5600" s="155"/>
      <c r="K5600" s="155"/>
      <c r="L5600" s="155"/>
      <c r="M5600" s="155"/>
      <c r="N5600" s="155"/>
      <c r="O5600" s="155"/>
      <c r="P5600" s="155"/>
      <c r="Q5600" s="155"/>
      <c r="R5600" s="155"/>
      <c r="S5600" s="155"/>
      <c r="T5600" s="155"/>
      <c r="U5600" s="155"/>
      <c r="V5600" s="155"/>
      <c r="W5600" s="155"/>
      <c r="X5600" s="155"/>
      <c r="Y5600" s="155"/>
      <c r="Z5600" s="155"/>
      <c r="AA5600" s="155"/>
      <c r="AB5600" s="155"/>
      <c r="AC5600" s="155"/>
      <c r="AD5600" s="155"/>
      <c r="AE5600" s="155"/>
      <c r="AF5600" s="155"/>
      <c r="AG5600" s="155"/>
    </row>
    <row r="5601" spans="1:33" x14ac:dyDescent="0.3">
      <c r="A5601" s="155"/>
      <c r="B5601" s="155"/>
      <c r="C5601" s="155"/>
      <c r="D5601" s="155"/>
      <c r="E5601" s="155"/>
      <c r="F5601" s="155"/>
      <c r="G5601" s="155"/>
      <c r="H5601" s="155"/>
      <c r="I5601" s="155"/>
      <c r="J5601" s="155"/>
      <c r="K5601" s="155"/>
      <c r="L5601" s="155"/>
      <c r="M5601" s="155"/>
      <c r="N5601" s="155"/>
      <c r="O5601" s="155"/>
      <c r="P5601" s="155"/>
      <c r="Q5601" s="155"/>
      <c r="R5601" s="155"/>
      <c r="S5601" s="155"/>
      <c r="T5601" s="155"/>
      <c r="U5601" s="155"/>
      <c r="V5601" s="155"/>
      <c r="W5601" s="155"/>
      <c r="X5601" s="155"/>
      <c r="Y5601" s="155"/>
      <c r="Z5601" s="155"/>
      <c r="AA5601" s="155"/>
      <c r="AB5601" s="155"/>
      <c r="AC5601" s="155"/>
      <c r="AD5601" s="155"/>
      <c r="AE5601" s="155"/>
      <c r="AF5601" s="155"/>
      <c r="AG5601" s="155"/>
    </row>
    <row r="5602" spans="1:33" x14ac:dyDescent="0.3">
      <c r="A5602" s="155"/>
      <c r="B5602" s="155"/>
      <c r="C5602" s="155"/>
      <c r="D5602" s="155"/>
      <c r="E5602" s="155"/>
      <c r="F5602" s="155"/>
      <c r="G5602" s="155"/>
      <c r="H5602" s="155"/>
      <c r="I5602" s="155"/>
      <c r="J5602" s="155"/>
      <c r="K5602" s="155"/>
      <c r="L5602" s="155"/>
      <c r="M5602" s="155"/>
      <c r="N5602" s="155"/>
      <c r="O5602" s="155"/>
      <c r="P5602" s="155"/>
      <c r="Q5602" s="155"/>
      <c r="R5602" s="155"/>
      <c r="S5602" s="155"/>
      <c r="T5602" s="155"/>
      <c r="U5602" s="155"/>
      <c r="V5602" s="155"/>
      <c r="W5602" s="155"/>
      <c r="X5602" s="155"/>
      <c r="Y5602" s="155"/>
      <c r="Z5602" s="155"/>
      <c r="AA5602" s="155"/>
      <c r="AB5602" s="155"/>
      <c r="AC5602" s="155"/>
      <c r="AD5602" s="155"/>
      <c r="AE5602" s="155"/>
      <c r="AF5602" s="155"/>
      <c r="AG5602" s="155"/>
    </row>
    <row r="5603" spans="1:33" x14ac:dyDescent="0.3">
      <c r="A5603" s="155"/>
      <c r="B5603" s="155"/>
      <c r="C5603" s="155"/>
      <c r="D5603" s="155"/>
      <c r="E5603" s="155"/>
      <c r="F5603" s="155"/>
      <c r="G5603" s="155"/>
      <c r="H5603" s="155"/>
      <c r="I5603" s="155"/>
      <c r="J5603" s="155"/>
      <c r="K5603" s="155"/>
      <c r="L5603" s="155"/>
      <c r="M5603" s="155"/>
      <c r="N5603" s="155"/>
      <c r="O5603" s="155"/>
      <c r="P5603" s="155"/>
      <c r="Q5603" s="155"/>
      <c r="R5603" s="155"/>
      <c r="S5603" s="155"/>
      <c r="T5603" s="155"/>
      <c r="U5603" s="155"/>
      <c r="V5603" s="155"/>
      <c r="W5603" s="155"/>
      <c r="X5603" s="155"/>
      <c r="Y5603" s="155"/>
      <c r="Z5603" s="155"/>
      <c r="AA5603" s="155"/>
      <c r="AB5603" s="155"/>
      <c r="AC5603" s="155"/>
      <c r="AD5603" s="155"/>
      <c r="AE5603" s="155"/>
      <c r="AF5603" s="155"/>
      <c r="AG5603" s="155"/>
    </row>
    <row r="5604" spans="1:33" x14ac:dyDescent="0.3">
      <c r="A5604" s="155"/>
      <c r="B5604" s="155"/>
      <c r="C5604" s="155"/>
      <c r="D5604" s="155"/>
      <c r="E5604" s="155"/>
      <c r="F5604" s="155"/>
      <c r="G5604" s="155"/>
      <c r="H5604" s="155"/>
      <c r="I5604" s="155"/>
      <c r="J5604" s="155"/>
      <c r="K5604" s="155"/>
      <c r="L5604" s="155"/>
      <c r="M5604" s="155"/>
      <c r="N5604" s="155"/>
      <c r="O5604" s="155"/>
      <c r="P5604" s="155"/>
      <c r="Q5604" s="155"/>
      <c r="R5604" s="155"/>
      <c r="S5604" s="155"/>
      <c r="T5604" s="155"/>
      <c r="U5604" s="155"/>
      <c r="V5604" s="155"/>
      <c r="W5604" s="155"/>
      <c r="X5604" s="155"/>
      <c r="Y5604" s="155"/>
      <c r="Z5604" s="155"/>
      <c r="AA5604" s="155"/>
      <c r="AB5604" s="155"/>
      <c r="AC5604" s="155"/>
      <c r="AD5604" s="155"/>
      <c r="AE5604" s="155"/>
      <c r="AF5604" s="155"/>
      <c r="AG5604" s="155"/>
    </row>
    <row r="5605" spans="1:33" x14ac:dyDescent="0.3">
      <c r="A5605" s="155"/>
      <c r="B5605" s="155"/>
      <c r="C5605" s="155"/>
      <c r="D5605" s="155"/>
      <c r="E5605" s="155"/>
      <c r="F5605" s="155"/>
      <c r="G5605" s="155"/>
      <c r="H5605" s="155"/>
      <c r="I5605" s="155"/>
      <c r="J5605" s="155"/>
      <c r="K5605" s="155"/>
      <c r="L5605" s="155"/>
      <c r="M5605" s="155"/>
      <c r="N5605" s="155"/>
      <c r="O5605" s="155"/>
      <c r="P5605" s="155"/>
      <c r="Q5605" s="155"/>
      <c r="R5605" s="155"/>
      <c r="S5605" s="155"/>
      <c r="T5605" s="155"/>
      <c r="U5605" s="155"/>
      <c r="V5605" s="155"/>
      <c r="W5605" s="155"/>
      <c r="X5605" s="155"/>
      <c r="Y5605" s="155"/>
      <c r="Z5605" s="155"/>
      <c r="AA5605" s="155"/>
      <c r="AB5605" s="155"/>
      <c r="AC5605" s="155"/>
      <c r="AD5605" s="155"/>
      <c r="AE5605" s="155"/>
      <c r="AF5605" s="155"/>
      <c r="AG5605" s="155"/>
    </row>
    <row r="5606" spans="1:33" x14ac:dyDescent="0.3">
      <c r="A5606" s="155"/>
      <c r="B5606" s="155"/>
      <c r="C5606" s="155"/>
      <c r="D5606" s="155"/>
      <c r="E5606" s="155"/>
      <c r="F5606" s="155"/>
      <c r="G5606" s="155"/>
      <c r="H5606" s="155"/>
      <c r="I5606" s="155"/>
      <c r="J5606" s="155"/>
      <c r="K5606" s="155"/>
      <c r="L5606" s="155"/>
      <c r="M5606" s="155"/>
      <c r="N5606" s="155"/>
      <c r="O5606" s="155"/>
      <c r="P5606" s="155"/>
      <c r="Q5606" s="155"/>
      <c r="R5606" s="155"/>
      <c r="S5606" s="155"/>
      <c r="T5606" s="155"/>
      <c r="U5606" s="155"/>
      <c r="V5606" s="155"/>
      <c r="W5606" s="155"/>
      <c r="X5606" s="155"/>
      <c r="Y5606" s="155"/>
      <c r="Z5606" s="155"/>
      <c r="AA5606" s="155"/>
      <c r="AB5606" s="155"/>
      <c r="AC5606" s="155"/>
      <c r="AD5606" s="155"/>
      <c r="AE5606" s="155"/>
      <c r="AF5606" s="155"/>
      <c r="AG5606" s="155"/>
    </row>
    <row r="5607" spans="1:33" x14ac:dyDescent="0.3">
      <c r="A5607" s="155"/>
      <c r="B5607" s="155"/>
      <c r="C5607" s="155"/>
      <c r="D5607" s="155"/>
      <c r="E5607" s="155"/>
      <c r="F5607" s="155"/>
      <c r="G5607" s="155"/>
      <c r="H5607" s="155"/>
      <c r="I5607" s="155"/>
      <c r="J5607" s="155"/>
      <c r="K5607" s="155"/>
      <c r="L5607" s="155"/>
      <c r="M5607" s="155"/>
      <c r="N5607" s="155"/>
      <c r="O5607" s="155"/>
      <c r="P5607" s="155"/>
      <c r="Q5607" s="155"/>
      <c r="R5607" s="155"/>
      <c r="S5607" s="155"/>
      <c r="T5607" s="155"/>
      <c r="U5607" s="155"/>
      <c r="V5607" s="155"/>
      <c r="W5607" s="155"/>
      <c r="X5607" s="155"/>
      <c r="Y5607" s="155"/>
      <c r="Z5607" s="155"/>
      <c r="AA5607" s="155"/>
      <c r="AB5607" s="155"/>
      <c r="AC5607" s="155"/>
      <c r="AD5607" s="155"/>
      <c r="AE5607" s="155"/>
      <c r="AF5607" s="155"/>
      <c r="AG5607" s="155"/>
    </row>
    <row r="5608" spans="1:33" x14ac:dyDescent="0.3">
      <c r="A5608" s="155"/>
      <c r="B5608" s="155"/>
      <c r="C5608" s="155"/>
      <c r="D5608" s="155"/>
      <c r="E5608" s="155"/>
      <c r="F5608" s="155"/>
      <c r="G5608" s="155"/>
      <c r="H5608" s="155"/>
      <c r="I5608" s="155"/>
      <c r="J5608" s="155"/>
      <c r="K5608" s="155"/>
      <c r="L5608" s="155"/>
      <c r="M5608" s="155"/>
      <c r="N5608" s="155"/>
      <c r="O5608" s="155"/>
      <c r="P5608" s="155"/>
      <c r="Q5608" s="155"/>
      <c r="R5608" s="155"/>
      <c r="S5608" s="155"/>
      <c r="T5608" s="155"/>
      <c r="U5608" s="155"/>
      <c r="V5608" s="155"/>
      <c r="W5608" s="155"/>
      <c r="X5608" s="155"/>
      <c r="Y5608" s="155"/>
      <c r="Z5608" s="155"/>
      <c r="AA5608" s="155"/>
      <c r="AB5608" s="155"/>
      <c r="AC5608" s="155"/>
      <c r="AD5608" s="155"/>
      <c r="AE5608" s="155"/>
      <c r="AF5608" s="155"/>
      <c r="AG5608" s="155"/>
    </row>
    <row r="5609" spans="1:33" x14ac:dyDescent="0.3">
      <c r="A5609" s="155"/>
      <c r="B5609" s="155"/>
      <c r="C5609" s="155"/>
      <c r="D5609" s="155"/>
      <c r="E5609" s="155"/>
      <c r="F5609" s="155"/>
      <c r="G5609" s="155"/>
      <c r="H5609" s="155"/>
      <c r="I5609" s="155"/>
      <c r="J5609" s="155"/>
      <c r="K5609" s="155"/>
      <c r="L5609" s="155"/>
      <c r="M5609" s="155"/>
      <c r="N5609" s="155"/>
      <c r="O5609" s="155"/>
      <c r="P5609" s="155"/>
      <c r="Q5609" s="155"/>
      <c r="R5609" s="155"/>
      <c r="S5609" s="155"/>
      <c r="T5609" s="155"/>
      <c r="U5609" s="155"/>
      <c r="V5609" s="155"/>
      <c r="W5609" s="155"/>
      <c r="X5609" s="155"/>
      <c r="Y5609" s="155"/>
      <c r="Z5609" s="155"/>
      <c r="AA5609" s="155"/>
      <c r="AB5609" s="155"/>
      <c r="AC5609" s="155"/>
      <c r="AD5609" s="155"/>
      <c r="AE5609" s="155"/>
      <c r="AF5609" s="155"/>
      <c r="AG5609" s="155"/>
    </row>
    <row r="5610" spans="1:33" x14ac:dyDescent="0.3">
      <c r="A5610" s="155"/>
      <c r="B5610" s="155"/>
      <c r="C5610" s="155"/>
      <c r="D5610" s="155"/>
      <c r="E5610" s="155"/>
      <c r="F5610" s="155"/>
      <c r="G5610" s="155"/>
      <c r="H5610" s="155"/>
      <c r="I5610" s="155"/>
      <c r="J5610" s="155"/>
      <c r="K5610" s="155"/>
      <c r="L5610" s="155"/>
      <c r="M5610" s="155"/>
      <c r="N5610" s="155"/>
      <c r="O5610" s="155"/>
      <c r="P5610" s="155"/>
      <c r="Q5610" s="155"/>
      <c r="R5610" s="155"/>
      <c r="S5610" s="155"/>
      <c r="T5610" s="155"/>
      <c r="U5610" s="155"/>
      <c r="V5610" s="155"/>
      <c r="W5610" s="155"/>
      <c r="X5610" s="155"/>
      <c r="Y5610" s="155"/>
      <c r="Z5610" s="155"/>
      <c r="AA5610" s="155"/>
      <c r="AB5610" s="155"/>
      <c r="AC5610" s="155"/>
      <c r="AD5610" s="155"/>
      <c r="AE5610" s="155"/>
      <c r="AF5610" s="155"/>
      <c r="AG5610" s="155"/>
    </row>
    <row r="5611" spans="1:33" x14ac:dyDescent="0.3">
      <c r="A5611" s="155"/>
      <c r="B5611" s="155"/>
      <c r="C5611" s="155"/>
      <c r="D5611" s="155"/>
      <c r="E5611" s="155"/>
      <c r="F5611" s="155"/>
      <c r="G5611" s="155"/>
      <c r="H5611" s="155"/>
      <c r="I5611" s="155"/>
      <c r="J5611" s="155"/>
      <c r="K5611" s="155"/>
      <c r="L5611" s="155"/>
      <c r="M5611" s="155"/>
      <c r="N5611" s="155"/>
      <c r="O5611" s="155"/>
      <c r="P5611" s="155"/>
      <c r="Q5611" s="155"/>
      <c r="R5611" s="155"/>
      <c r="S5611" s="155"/>
      <c r="T5611" s="155"/>
      <c r="U5611" s="155"/>
      <c r="V5611" s="155"/>
      <c r="W5611" s="155"/>
      <c r="X5611" s="155"/>
      <c r="Y5611" s="155"/>
      <c r="Z5611" s="155"/>
      <c r="AA5611" s="155"/>
      <c r="AB5611" s="155"/>
      <c r="AC5611" s="155"/>
      <c r="AD5611" s="155"/>
      <c r="AE5611" s="155"/>
      <c r="AF5611" s="155"/>
      <c r="AG5611" s="155"/>
    </row>
    <row r="5612" spans="1:33" x14ac:dyDescent="0.3">
      <c r="A5612" s="155"/>
      <c r="B5612" s="155"/>
      <c r="C5612" s="155"/>
      <c r="D5612" s="155"/>
      <c r="E5612" s="155"/>
      <c r="F5612" s="155"/>
      <c r="G5612" s="155"/>
      <c r="H5612" s="155"/>
      <c r="I5612" s="155"/>
      <c r="J5612" s="155"/>
      <c r="K5612" s="155"/>
      <c r="L5612" s="155"/>
      <c r="M5612" s="155"/>
      <c r="N5612" s="155"/>
      <c r="O5612" s="155"/>
      <c r="P5612" s="155"/>
      <c r="Q5612" s="155"/>
      <c r="R5612" s="155"/>
      <c r="S5612" s="155"/>
      <c r="T5612" s="155"/>
      <c r="U5612" s="155"/>
      <c r="V5612" s="155"/>
      <c r="W5612" s="155"/>
      <c r="X5612" s="155"/>
      <c r="Y5612" s="155"/>
      <c r="Z5612" s="155"/>
      <c r="AA5612" s="155"/>
      <c r="AB5612" s="155"/>
      <c r="AC5612" s="155"/>
      <c r="AD5612" s="155"/>
      <c r="AE5612" s="155"/>
      <c r="AF5612" s="155"/>
      <c r="AG5612" s="155"/>
    </row>
    <row r="5613" spans="1:33" x14ac:dyDescent="0.3">
      <c r="A5613" s="155"/>
      <c r="B5613" s="155"/>
      <c r="C5613" s="155"/>
      <c r="D5613" s="155"/>
      <c r="E5613" s="155"/>
      <c r="F5613" s="155"/>
      <c r="G5613" s="155"/>
      <c r="H5613" s="155"/>
      <c r="I5613" s="155"/>
      <c r="J5613" s="155"/>
      <c r="K5613" s="155"/>
      <c r="L5613" s="155"/>
      <c r="M5613" s="155"/>
      <c r="N5613" s="155"/>
      <c r="O5613" s="155"/>
      <c r="P5613" s="155"/>
      <c r="Q5613" s="155"/>
      <c r="R5613" s="155"/>
      <c r="S5613" s="155"/>
      <c r="T5613" s="155"/>
      <c r="U5613" s="155"/>
      <c r="V5613" s="155"/>
      <c r="W5613" s="155"/>
      <c r="X5613" s="155"/>
      <c r="Y5613" s="155"/>
      <c r="Z5613" s="155"/>
      <c r="AA5613" s="155"/>
      <c r="AB5613" s="155"/>
      <c r="AC5613" s="155"/>
      <c r="AD5613" s="155"/>
      <c r="AE5613" s="155"/>
      <c r="AF5613" s="155"/>
      <c r="AG5613" s="155"/>
    </row>
    <row r="5614" spans="1:33" x14ac:dyDescent="0.3">
      <c r="A5614" s="155"/>
      <c r="B5614" s="155"/>
      <c r="C5614" s="155"/>
      <c r="D5614" s="155"/>
      <c r="E5614" s="155"/>
      <c r="F5614" s="155"/>
      <c r="G5614" s="155"/>
      <c r="H5614" s="155"/>
      <c r="I5614" s="155"/>
      <c r="J5614" s="155"/>
      <c r="K5614" s="155"/>
      <c r="L5614" s="155"/>
      <c r="M5614" s="155"/>
      <c r="N5614" s="155"/>
      <c r="O5614" s="155"/>
      <c r="P5614" s="155"/>
      <c r="Q5614" s="155"/>
      <c r="R5614" s="155"/>
      <c r="S5614" s="155"/>
      <c r="T5614" s="155"/>
      <c r="U5614" s="155"/>
      <c r="V5614" s="155"/>
      <c r="W5614" s="155"/>
      <c r="X5614" s="155"/>
      <c r="Y5614" s="155"/>
      <c r="Z5614" s="155"/>
      <c r="AA5614" s="155"/>
      <c r="AB5614" s="155"/>
      <c r="AC5614" s="155"/>
      <c r="AD5614" s="155"/>
      <c r="AE5614" s="155"/>
      <c r="AF5614" s="155"/>
      <c r="AG5614" s="155"/>
    </row>
    <row r="5615" spans="1:33" x14ac:dyDescent="0.3">
      <c r="A5615" s="155"/>
      <c r="B5615" s="155"/>
      <c r="C5615" s="155"/>
      <c r="D5615" s="155"/>
      <c r="E5615" s="155"/>
      <c r="F5615" s="155"/>
      <c r="G5615" s="155"/>
      <c r="H5615" s="155"/>
      <c r="I5615" s="155"/>
      <c r="J5615" s="155"/>
      <c r="K5615" s="155"/>
      <c r="L5615" s="155"/>
      <c r="M5615" s="155"/>
      <c r="N5615" s="155"/>
      <c r="O5615" s="155"/>
      <c r="P5615" s="155"/>
      <c r="Q5615" s="155"/>
      <c r="R5615" s="155"/>
      <c r="S5615" s="155"/>
      <c r="T5615" s="155"/>
      <c r="U5615" s="155"/>
      <c r="V5615" s="155"/>
      <c r="W5615" s="155"/>
      <c r="X5615" s="155"/>
      <c r="Y5615" s="155"/>
      <c r="Z5615" s="155"/>
      <c r="AA5615" s="155"/>
      <c r="AB5615" s="155"/>
      <c r="AC5615" s="155"/>
      <c r="AD5615" s="155"/>
      <c r="AE5615" s="155"/>
      <c r="AF5615" s="155"/>
      <c r="AG5615" s="155"/>
    </row>
    <row r="5616" spans="1:33" x14ac:dyDescent="0.3">
      <c r="A5616" s="155"/>
      <c r="B5616" s="155"/>
      <c r="C5616" s="155"/>
      <c r="D5616" s="155"/>
      <c r="E5616" s="155"/>
      <c r="F5616" s="155"/>
      <c r="G5616" s="155"/>
      <c r="H5616" s="155"/>
      <c r="I5616" s="155"/>
      <c r="J5616" s="155"/>
      <c r="K5616" s="155"/>
      <c r="L5616" s="155"/>
      <c r="M5616" s="155"/>
      <c r="N5616" s="155"/>
      <c r="O5616" s="155"/>
      <c r="P5616" s="155"/>
      <c r="Q5616" s="155"/>
      <c r="R5616" s="155"/>
      <c r="S5616" s="155"/>
      <c r="T5616" s="155"/>
      <c r="U5616" s="155"/>
      <c r="V5616" s="155"/>
      <c r="W5616" s="155"/>
      <c r="X5616" s="155"/>
      <c r="Y5616" s="155"/>
      <c r="Z5616" s="155"/>
      <c r="AA5616" s="155"/>
      <c r="AB5616" s="155"/>
      <c r="AC5616" s="155"/>
      <c r="AD5616" s="155"/>
      <c r="AE5616" s="155"/>
      <c r="AF5616" s="155"/>
      <c r="AG5616" s="155"/>
    </row>
    <row r="5617" spans="1:33" x14ac:dyDescent="0.3">
      <c r="A5617" s="155"/>
      <c r="B5617" s="155"/>
      <c r="C5617" s="155"/>
      <c r="D5617" s="155"/>
      <c r="E5617" s="155"/>
      <c r="F5617" s="155"/>
      <c r="G5617" s="155"/>
      <c r="H5617" s="155"/>
      <c r="I5617" s="155"/>
      <c r="J5617" s="155"/>
      <c r="K5617" s="155"/>
      <c r="L5617" s="155"/>
      <c r="M5617" s="155"/>
      <c r="N5617" s="155"/>
      <c r="O5617" s="155"/>
      <c r="P5617" s="155"/>
      <c r="Q5617" s="155"/>
      <c r="R5617" s="155"/>
      <c r="S5617" s="155"/>
      <c r="T5617" s="155"/>
      <c r="U5617" s="155"/>
      <c r="V5617" s="155"/>
      <c r="W5617" s="155"/>
      <c r="X5617" s="155"/>
      <c r="Y5617" s="155"/>
      <c r="Z5617" s="155"/>
      <c r="AA5617" s="155"/>
      <c r="AB5617" s="155"/>
      <c r="AC5617" s="155"/>
      <c r="AD5617" s="155"/>
      <c r="AE5617" s="155"/>
      <c r="AF5617" s="155"/>
      <c r="AG5617" s="155"/>
    </row>
    <row r="5618" spans="1:33" x14ac:dyDescent="0.3">
      <c r="A5618" s="155"/>
      <c r="B5618" s="155"/>
      <c r="C5618" s="155"/>
      <c r="D5618" s="155"/>
      <c r="E5618" s="155"/>
      <c r="F5618" s="155"/>
      <c r="G5618" s="155"/>
      <c r="H5618" s="155"/>
      <c r="I5618" s="155"/>
      <c r="J5618" s="155"/>
      <c r="K5618" s="155"/>
      <c r="L5618" s="155"/>
      <c r="M5618" s="155"/>
      <c r="N5618" s="155"/>
      <c r="O5618" s="155"/>
      <c r="P5618" s="155"/>
      <c r="Q5618" s="155"/>
      <c r="R5618" s="155"/>
      <c r="S5618" s="155"/>
      <c r="T5618" s="155"/>
      <c r="U5618" s="155"/>
      <c r="V5618" s="155"/>
      <c r="W5618" s="155"/>
      <c r="X5618" s="155"/>
      <c r="Y5618" s="155"/>
      <c r="Z5618" s="155"/>
      <c r="AA5618" s="155"/>
      <c r="AB5618" s="155"/>
      <c r="AC5618" s="155"/>
      <c r="AD5618" s="155"/>
      <c r="AE5618" s="155"/>
      <c r="AF5618" s="155"/>
      <c r="AG5618" s="155"/>
    </row>
    <row r="5619" spans="1:33" x14ac:dyDescent="0.3">
      <c r="A5619" s="155"/>
      <c r="B5619" s="155"/>
      <c r="C5619" s="155"/>
      <c r="D5619" s="155"/>
      <c r="E5619" s="155"/>
      <c r="F5619" s="155"/>
      <c r="G5619" s="155"/>
      <c r="H5619" s="155"/>
      <c r="I5619" s="155"/>
      <c r="J5619" s="155"/>
      <c r="K5619" s="155"/>
      <c r="L5619" s="155"/>
      <c r="M5619" s="155"/>
      <c r="N5619" s="155"/>
      <c r="O5619" s="155"/>
      <c r="P5619" s="155"/>
      <c r="Q5619" s="155"/>
      <c r="R5619" s="155"/>
      <c r="S5619" s="155"/>
      <c r="T5619" s="155"/>
      <c r="U5619" s="155"/>
      <c r="V5619" s="155"/>
      <c r="W5619" s="155"/>
      <c r="X5619" s="155"/>
      <c r="Y5619" s="155"/>
      <c r="Z5619" s="155"/>
      <c r="AA5619" s="155"/>
      <c r="AB5619" s="155"/>
      <c r="AC5619" s="155"/>
      <c r="AD5619" s="155"/>
      <c r="AE5619" s="155"/>
      <c r="AF5619" s="155"/>
      <c r="AG5619" s="155"/>
    </row>
    <row r="5620" spans="1:33" x14ac:dyDescent="0.3">
      <c r="A5620" s="155"/>
      <c r="B5620" s="155"/>
      <c r="C5620" s="155"/>
      <c r="D5620" s="155"/>
      <c r="E5620" s="155"/>
      <c r="F5620" s="155"/>
      <c r="G5620" s="155"/>
      <c r="H5620" s="155"/>
      <c r="I5620" s="155"/>
      <c r="J5620" s="155"/>
      <c r="K5620" s="155"/>
      <c r="L5620" s="155"/>
      <c r="M5620" s="155"/>
      <c r="N5620" s="155"/>
      <c r="O5620" s="155"/>
      <c r="P5620" s="155"/>
      <c r="Q5620" s="155"/>
      <c r="R5620" s="155"/>
      <c r="S5620" s="155"/>
      <c r="T5620" s="155"/>
      <c r="U5620" s="155"/>
      <c r="V5620" s="155"/>
      <c r="W5620" s="155"/>
      <c r="X5620" s="155"/>
      <c r="Y5620" s="155"/>
      <c r="Z5620" s="155"/>
      <c r="AA5620" s="155"/>
      <c r="AB5620" s="155"/>
      <c r="AC5620" s="155"/>
      <c r="AD5620" s="155"/>
      <c r="AE5620" s="155"/>
      <c r="AF5620" s="155"/>
      <c r="AG5620" s="155"/>
    </row>
    <row r="5621" spans="1:33" x14ac:dyDescent="0.3">
      <c r="A5621" s="155"/>
      <c r="B5621" s="155"/>
      <c r="C5621" s="155"/>
      <c r="D5621" s="155"/>
      <c r="E5621" s="155"/>
      <c r="F5621" s="155"/>
      <c r="G5621" s="155"/>
      <c r="H5621" s="155"/>
      <c r="I5621" s="155"/>
      <c r="J5621" s="155"/>
      <c r="K5621" s="155"/>
      <c r="L5621" s="155"/>
      <c r="M5621" s="155"/>
      <c r="N5621" s="155"/>
      <c r="O5621" s="155"/>
      <c r="P5621" s="155"/>
      <c r="Q5621" s="155"/>
      <c r="R5621" s="155"/>
      <c r="S5621" s="155"/>
      <c r="T5621" s="155"/>
      <c r="U5621" s="155"/>
      <c r="V5621" s="155"/>
      <c r="W5621" s="155"/>
      <c r="X5621" s="155"/>
      <c r="Y5621" s="155"/>
      <c r="Z5621" s="155"/>
      <c r="AA5621" s="155"/>
      <c r="AB5621" s="155"/>
      <c r="AC5621" s="155"/>
      <c r="AD5621" s="155"/>
      <c r="AE5621" s="155"/>
      <c r="AF5621" s="155"/>
      <c r="AG5621" s="155"/>
    </row>
    <row r="5622" spans="1:33" x14ac:dyDescent="0.3">
      <c r="A5622" s="155"/>
      <c r="B5622" s="155"/>
      <c r="C5622" s="155"/>
      <c r="D5622" s="155"/>
      <c r="E5622" s="155"/>
      <c r="F5622" s="155"/>
      <c r="G5622" s="155"/>
      <c r="H5622" s="155"/>
      <c r="I5622" s="155"/>
      <c r="J5622" s="155"/>
      <c r="K5622" s="155"/>
      <c r="L5622" s="155"/>
      <c r="M5622" s="155"/>
      <c r="N5622" s="155"/>
      <c r="O5622" s="155"/>
      <c r="P5622" s="155"/>
      <c r="Q5622" s="155"/>
      <c r="R5622" s="155"/>
      <c r="S5622" s="155"/>
      <c r="T5622" s="155"/>
      <c r="U5622" s="155"/>
      <c r="V5622" s="155"/>
      <c r="W5622" s="155"/>
      <c r="X5622" s="155"/>
      <c r="Y5622" s="155"/>
      <c r="Z5622" s="155"/>
      <c r="AA5622" s="155"/>
      <c r="AB5622" s="155"/>
      <c r="AC5622" s="155"/>
      <c r="AD5622" s="155"/>
      <c r="AE5622" s="155"/>
      <c r="AF5622" s="155"/>
      <c r="AG5622" s="155"/>
    </row>
    <row r="5623" spans="1:33" x14ac:dyDescent="0.3">
      <c r="A5623" s="155"/>
      <c r="B5623" s="155"/>
      <c r="C5623" s="155"/>
      <c r="D5623" s="155"/>
      <c r="E5623" s="155"/>
      <c r="F5623" s="155"/>
      <c r="G5623" s="155"/>
      <c r="H5623" s="155"/>
      <c r="I5623" s="155"/>
      <c r="J5623" s="155"/>
      <c r="K5623" s="155"/>
      <c r="L5623" s="155"/>
      <c r="M5623" s="155"/>
      <c r="N5623" s="155"/>
      <c r="O5623" s="155"/>
      <c r="P5623" s="155"/>
      <c r="Q5623" s="155"/>
      <c r="R5623" s="155"/>
      <c r="S5623" s="155"/>
      <c r="T5623" s="155"/>
      <c r="U5623" s="155"/>
      <c r="V5623" s="155"/>
      <c r="W5623" s="155"/>
      <c r="X5623" s="155"/>
      <c r="Y5623" s="155"/>
      <c r="Z5623" s="155"/>
      <c r="AA5623" s="155"/>
      <c r="AB5623" s="155"/>
      <c r="AC5623" s="155"/>
      <c r="AD5623" s="155"/>
      <c r="AE5623" s="155"/>
      <c r="AF5623" s="155"/>
      <c r="AG5623" s="155"/>
    </row>
    <row r="5624" spans="1:33" x14ac:dyDescent="0.3">
      <c r="A5624" s="155"/>
      <c r="B5624" s="155"/>
      <c r="C5624" s="155"/>
      <c r="D5624" s="155"/>
      <c r="E5624" s="155"/>
      <c r="F5624" s="155"/>
      <c r="G5624" s="155"/>
      <c r="H5624" s="155"/>
      <c r="I5624" s="155"/>
      <c r="J5624" s="155"/>
      <c r="K5624" s="155"/>
      <c r="L5624" s="155"/>
      <c r="M5624" s="155"/>
      <c r="N5624" s="155"/>
      <c r="O5624" s="155"/>
      <c r="P5624" s="155"/>
      <c r="Q5624" s="155"/>
      <c r="R5624" s="155"/>
      <c r="S5624" s="155"/>
      <c r="T5624" s="155"/>
      <c r="U5624" s="155"/>
      <c r="V5624" s="155"/>
      <c r="W5624" s="155"/>
      <c r="X5624" s="155"/>
      <c r="Y5624" s="155"/>
      <c r="Z5624" s="155"/>
      <c r="AA5624" s="155"/>
      <c r="AB5624" s="155"/>
      <c r="AC5624" s="155"/>
      <c r="AD5624" s="155"/>
      <c r="AE5624" s="155"/>
      <c r="AF5624" s="155"/>
      <c r="AG5624" s="155"/>
    </row>
    <row r="5625" spans="1:33" x14ac:dyDescent="0.3">
      <c r="A5625" s="155"/>
      <c r="B5625" s="155"/>
      <c r="C5625" s="155"/>
      <c r="D5625" s="155"/>
      <c r="E5625" s="155"/>
      <c r="F5625" s="155"/>
      <c r="G5625" s="155"/>
      <c r="H5625" s="155"/>
      <c r="I5625" s="155"/>
      <c r="J5625" s="155"/>
      <c r="K5625" s="155"/>
      <c r="L5625" s="155"/>
      <c r="M5625" s="155"/>
      <c r="N5625" s="155"/>
      <c r="O5625" s="155"/>
      <c r="P5625" s="155"/>
      <c r="Q5625" s="155"/>
      <c r="R5625" s="155"/>
      <c r="S5625" s="155"/>
      <c r="T5625" s="155"/>
      <c r="U5625" s="155"/>
      <c r="V5625" s="155"/>
      <c r="W5625" s="155"/>
      <c r="X5625" s="155"/>
      <c r="Y5625" s="155"/>
      <c r="Z5625" s="155"/>
      <c r="AA5625" s="155"/>
      <c r="AB5625" s="155"/>
      <c r="AC5625" s="155"/>
      <c r="AD5625" s="155"/>
      <c r="AE5625" s="155"/>
      <c r="AF5625" s="155"/>
      <c r="AG5625" s="155"/>
    </row>
    <row r="5626" spans="1:33" x14ac:dyDescent="0.3">
      <c r="A5626" s="155"/>
      <c r="B5626" s="155"/>
      <c r="C5626" s="155"/>
      <c r="D5626" s="155"/>
      <c r="E5626" s="155"/>
      <c r="F5626" s="155"/>
      <c r="G5626" s="155"/>
      <c r="H5626" s="155"/>
      <c r="I5626" s="155"/>
      <c r="J5626" s="155"/>
      <c r="K5626" s="155"/>
      <c r="L5626" s="155"/>
      <c r="M5626" s="155"/>
      <c r="N5626" s="155"/>
      <c r="O5626" s="155"/>
      <c r="P5626" s="155"/>
      <c r="Q5626" s="155"/>
      <c r="R5626" s="155"/>
      <c r="S5626" s="155"/>
      <c r="T5626" s="155"/>
      <c r="U5626" s="155"/>
      <c r="V5626" s="155"/>
      <c r="W5626" s="155"/>
      <c r="X5626" s="155"/>
      <c r="Y5626" s="155"/>
      <c r="Z5626" s="155"/>
      <c r="AA5626" s="155"/>
      <c r="AB5626" s="155"/>
      <c r="AC5626" s="155"/>
      <c r="AD5626" s="155"/>
      <c r="AE5626" s="155"/>
      <c r="AF5626" s="155"/>
      <c r="AG5626" s="155"/>
    </row>
    <row r="5627" spans="1:33" x14ac:dyDescent="0.3">
      <c r="A5627" s="155"/>
      <c r="B5627" s="155"/>
      <c r="C5627" s="155"/>
      <c r="D5627" s="155"/>
      <c r="E5627" s="155"/>
      <c r="F5627" s="155"/>
      <c r="G5627" s="155"/>
      <c r="H5627" s="155"/>
      <c r="I5627" s="155"/>
      <c r="J5627" s="155"/>
      <c r="K5627" s="155"/>
      <c r="L5627" s="155"/>
      <c r="M5627" s="155"/>
      <c r="N5627" s="155"/>
      <c r="O5627" s="155"/>
      <c r="P5627" s="155"/>
      <c r="Q5627" s="155"/>
      <c r="R5627" s="155"/>
      <c r="S5627" s="155"/>
      <c r="T5627" s="155"/>
      <c r="U5627" s="155"/>
      <c r="V5627" s="155"/>
      <c r="W5627" s="155"/>
      <c r="X5627" s="155"/>
      <c r="Y5627" s="155"/>
      <c r="Z5627" s="155"/>
      <c r="AA5627" s="155"/>
      <c r="AB5627" s="155"/>
      <c r="AC5627" s="155"/>
      <c r="AD5627" s="155"/>
      <c r="AE5627" s="155"/>
      <c r="AF5627" s="155"/>
      <c r="AG5627" s="155"/>
    </row>
    <row r="5628" spans="1:33" x14ac:dyDescent="0.3">
      <c r="A5628" s="155"/>
      <c r="B5628" s="155"/>
      <c r="C5628" s="155"/>
      <c r="D5628" s="155"/>
      <c r="E5628" s="155"/>
      <c r="F5628" s="155"/>
      <c r="G5628" s="155"/>
      <c r="H5628" s="155"/>
      <c r="I5628" s="155"/>
      <c r="J5628" s="155"/>
      <c r="K5628" s="155"/>
      <c r="L5628" s="155"/>
      <c r="M5628" s="155"/>
      <c r="N5628" s="155"/>
      <c r="O5628" s="155"/>
      <c r="P5628" s="155"/>
      <c r="Q5628" s="155"/>
      <c r="R5628" s="155"/>
      <c r="S5628" s="155"/>
      <c r="T5628" s="155"/>
      <c r="U5628" s="155"/>
      <c r="V5628" s="155"/>
      <c r="W5628" s="155"/>
      <c r="X5628" s="155"/>
      <c r="Y5628" s="155"/>
      <c r="Z5628" s="155"/>
      <c r="AA5628" s="155"/>
      <c r="AB5628" s="155"/>
      <c r="AC5628" s="155"/>
      <c r="AD5628" s="155"/>
      <c r="AE5628" s="155"/>
      <c r="AF5628" s="155"/>
      <c r="AG5628" s="155"/>
    </row>
    <row r="5629" spans="1:33" x14ac:dyDescent="0.3">
      <c r="A5629" s="155"/>
      <c r="B5629" s="155"/>
      <c r="C5629" s="155"/>
      <c r="D5629" s="155"/>
      <c r="E5629" s="155"/>
      <c r="F5629" s="155"/>
      <c r="G5629" s="155"/>
      <c r="H5629" s="155"/>
      <c r="I5629" s="155"/>
      <c r="J5629" s="155"/>
      <c r="K5629" s="155"/>
      <c r="L5629" s="155"/>
      <c r="M5629" s="155"/>
      <c r="N5629" s="155"/>
      <c r="O5629" s="155"/>
      <c r="P5629" s="155"/>
      <c r="Q5629" s="155"/>
      <c r="R5629" s="155"/>
      <c r="S5629" s="155"/>
      <c r="T5629" s="155"/>
      <c r="U5629" s="155"/>
      <c r="V5629" s="155"/>
      <c r="W5629" s="155"/>
      <c r="X5629" s="155"/>
      <c r="Y5629" s="155"/>
      <c r="Z5629" s="155"/>
      <c r="AA5629" s="155"/>
      <c r="AB5629" s="155"/>
      <c r="AC5629" s="155"/>
      <c r="AD5629" s="155"/>
      <c r="AE5629" s="155"/>
      <c r="AF5629" s="155"/>
      <c r="AG5629" s="155"/>
    </row>
    <row r="5630" spans="1:33" x14ac:dyDescent="0.3">
      <c r="A5630" s="155"/>
      <c r="B5630" s="155"/>
      <c r="C5630" s="155"/>
      <c r="D5630" s="155"/>
      <c r="E5630" s="155"/>
      <c r="F5630" s="155"/>
      <c r="G5630" s="155"/>
      <c r="H5630" s="155"/>
      <c r="I5630" s="155"/>
      <c r="J5630" s="155"/>
      <c r="K5630" s="155"/>
      <c r="L5630" s="155"/>
      <c r="M5630" s="155"/>
      <c r="N5630" s="155"/>
      <c r="O5630" s="155"/>
      <c r="P5630" s="155"/>
      <c r="Q5630" s="155"/>
      <c r="R5630" s="155"/>
      <c r="S5630" s="155"/>
      <c r="T5630" s="155"/>
      <c r="U5630" s="155"/>
      <c r="V5630" s="155"/>
      <c r="W5630" s="155"/>
      <c r="X5630" s="155"/>
      <c r="Y5630" s="155"/>
      <c r="Z5630" s="155"/>
      <c r="AA5630" s="155"/>
      <c r="AB5630" s="155"/>
      <c r="AC5630" s="155"/>
      <c r="AD5630" s="155"/>
      <c r="AE5630" s="155"/>
      <c r="AF5630" s="155"/>
      <c r="AG5630" s="155"/>
    </row>
    <row r="5631" spans="1:33" x14ac:dyDescent="0.3">
      <c r="A5631" s="155"/>
      <c r="B5631" s="155"/>
      <c r="C5631" s="155"/>
      <c r="D5631" s="155"/>
      <c r="E5631" s="155"/>
      <c r="F5631" s="155"/>
      <c r="G5631" s="155"/>
      <c r="H5631" s="155"/>
      <c r="I5631" s="155"/>
      <c r="J5631" s="155"/>
      <c r="K5631" s="155"/>
      <c r="L5631" s="155"/>
      <c r="M5631" s="155"/>
      <c r="N5631" s="155"/>
      <c r="O5631" s="155"/>
      <c r="P5631" s="155"/>
      <c r="Q5631" s="155"/>
      <c r="R5631" s="155"/>
      <c r="S5631" s="155"/>
      <c r="T5631" s="155"/>
      <c r="U5631" s="155"/>
      <c r="V5631" s="155"/>
      <c r="W5631" s="155"/>
      <c r="X5631" s="155"/>
      <c r="Y5631" s="155"/>
      <c r="Z5631" s="155"/>
      <c r="AA5631" s="155"/>
      <c r="AB5631" s="155"/>
      <c r="AC5631" s="155"/>
      <c r="AD5631" s="155"/>
      <c r="AE5631" s="155"/>
      <c r="AF5631" s="155"/>
      <c r="AG5631" s="155"/>
    </row>
    <row r="5632" spans="1:33" x14ac:dyDescent="0.3">
      <c r="A5632" s="155"/>
      <c r="B5632" s="155"/>
      <c r="C5632" s="155"/>
      <c r="D5632" s="155"/>
      <c r="E5632" s="155"/>
      <c r="F5632" s="155"/>
      <c r="G5632" s="155"/>
      <c r="H5632" s="155"/>
      <c r="I5632" s="155"/>
      <c r="J5632" s="155"/>
      <c r="K5632" s="155"/>
      <c r="L5632" s="155"/>
      <c r="M5632" s="155"/>
      <c r="N5632" s="155"/>
      <c r="O5632" s="155"/>
      <c r="P5632" s="155"/>
      <c r="Q5632" s="155"/>
      <c r="R5632" s="155"/>
      <c r="S5632" s="155"/>
      <c r="T5632" s="155"/>
      <c r="U5632" s="155"/>
      <c r="V5632" s="155"/>
      <c r="W5632" s="155"/>
      <c r="X5632" s="155"/>
      <c r="Y5632" s="155"/>
      <c r="Z5632" s="155"/>
      <c r="AA5632" s="155"/>
      <c r="AB5632" s="155"/>
      <c r="AC5632" s="155"/>
      <c r="AD5632" s="155"/>
      <c r="AE5632" s="155"/>
      <c r="AF5632" s="155"/>
      <c r="AG5632" s="155"/>
    </row>
    <row r="5633" spans="1:33" x14ac:dyDescent="0.3">
      <c r="A5633" s="155"/>
      <c r="B5633" s="155"/>
      <c r="C5633" s="155"/>
      <c r="D5633" s="155"/>
      <c r="E5633" s="155"/>
      <c r="F5633" s="155"/>
      <c r="G5633" s="155"/>
      <c r="H5633" s="155"/>
      <c r="I5633" s="155"/>
      <c r="J5633" s="155"/>
      <c r="K5633" s="155"/>
      <c r="L5633" s="155"/>
      <c r="M5633" s="155"/>
      <c r="N5633" s="155"/>
      <c r="O5633" s="155"/>
      <c r="P5633" s="155"/>
      <c r="Q5633" s="155"/>
      <c r="R5633" s="155"/>
      <c r="S5633" s="155"/>
      <c r="T5633" s="155"/>
      <c r="U5633" s="155"/>
      <c r="V5633" s="155"/>
      <c r="W5633" s="155"/>
      <c r="X5633" s="155"/>
      <c r="Y5633" s="155"/>
      <c r="Z5633" s="155"/>
      <c r="AA5633" s="155"/>
      <c r="AB5633" s="155"/>
      <c r="AC5633" s="155"/>
      <c r="AD5633" s="155"/>
      <c r="AE5633" s="155"/>
      <c r="AF5633" s="155"/>
      <c r="AG5633" s="155"/>
    </row>
    <row r="5634" spans="1:33" x14ac:dyDescent="0.3">
      <c r="A5634" s="155"/>
      <c r="B5634" s="155"/>
      <c r="C5634" s="155"/>
      <c r="D5634" s="155"/>
      <c r="E5634" s="155"/>
      <c r="F5634" s="155"/>
      <c r="G5634" s="155"/>
      <c r="H5634" s="155"/>
      <c r="I5634" s="155"/>
      <c r="J5634" s="155"/>
      <c r="K5634" s="155"/>
      <c r="L5634" s="155"/>
      <c r="M5634" s="155"/>
      <c r="N5634" s="155"/>
      <c r="O5634" s="155"/>
      <c r="P5634" s="155"/>
      <c r="Q5634" s="155"/>
      <c r="R5634" s="155"/>
      <c r="S5634" s="155"/>
      <c r="T5634" s="155"/>
      <c r="U5634" s="155"/>
      <c r="V5634" s="155"/>
      <c r="W5634" s="155"/>
      <c r="X5634" s="155"/>
      <c r="Y5634" s="155"/>
      <c r="Z5634" s="155"/>
      <c r="AA5634" s="155"/>
      <c r="AB5634" s="155"/>
      <c r="AC5634" s="155"/>
      <c r="AD5634" s="155"/>
      <c r="AE5634" s="155"/>
      <c r="AF5634" s="155"/>
      <c r="AG5634" s="155"/>
    </row>
    <row r="5635" spans="1:33" x14ac:dyDescent="0.3">
      <c r="A5635" s="155"/>
      <c r="B5635" s="155"/>
      <c r="C5635" s="155"/>
      <c r="D5635" s="155"/>
      <c r="E5635" s="155"/>
      <c r="F5635" s="155"/>
      <c r="G5635" s="155"/>
      <c r="H5635" s="155"/>
      <c r="I5635" s="155"/>
      <c r="J5635" s="155"/>
      <c r="K5635" s="155"/>
      <c r="L5635" s="155"/>
      <c r="M5635" s="155"/>
      <c r="N5635" s="155"/>
      <c r="O5635" s="155"/>
      <c r="P5635" s="155"/>
      <c r="Q5635" s="155"/>
      <c r="R5635" s="155"/>
      <c r="S5635" s="155"/>
      <c r="T5635" s="155"/>
      <c r="U5635" s="155"/>
      <c r="V5635" s="155"/>
      <c r="W5635" s="155"/>
      <c r="X5635" s="155"/>
      <c r="Y5635" s="155"/>
      <c r="Z5635" s="155"/>
      <c r="AA5635" s="155"/>
      <c r="AB5635" s="155"/>
      <c r="AC5635" s="155"/>
      <c r="AD5635" s="155"/>
      <c r="AE5635" s="155"/>
      <c r="AF5635" s="155"/>
      <c r="AG5635" s="155"/>
    </row>
    <row r="5636" spans="1:33" x14ac:dyDescent="0.3">
      <c r="A5636" s="155"/>
      <c r="B5636" s="155"/>
      <c r="C5636" s="155"/>
      <c r="D5636" s="155"/>
      <c r="E5636" s="155"/>
      <c r="F5636" s="155"/>
      <c r="G5636" s="155"/>
      <c r="H5636" s="155"/>
      <c r="I5636" s="155"/>
      <c r="J5636" s="155"/>
      <c r="K5636" s="155"/>
      <c r="L5636" s="155"/>
      <c r="M5636" s="155"/>
      <c r="N5636" s="155"/>
      <c r="O5636" s="155"/>
      <c r="P5636" s="155"/>
      <c r="Q5636" s="155"/>
      <c r="R5636" s="155"/>
      <c r="S5636" s="155"/>
      <c r="T5636" s="155"/>
      <c r="U5636" s="155"/>
      <c r="V5636" s="155"/>
      <c r="W5636" s="155"/>
      <c r="X5636" s="155"/>
      <c r="Y5636" s="155"/>
      <c r="Z5636" s="155"/>
      <c r="AA5636" s="155"/>
      <c r="AB5636" s="155"/>
      <c r="AC5636" s="155"/>
      <c r="AD5636" s="155"/>
      <c r="AE5636" s="155"/>
      <c r="AF5636" s="155"/>
      <c r="AG5636" s="155"/>
    </row>
    <row r="5637" spans="1:33" x14ac:dyDescent="0.3">
      <c r="A5637" s="155"/>
      <c r="B5637" s="155"/>
      <c r="C5637" s="155"/>
      <c r="D5637" s="155"/>
      <c r="E5637" s="155"/>
      <c r="F5637" s="155"/>
      <c r="G5637" s="155"/>
      <c r="H5637" s="155"/>
      <c r="I5637" s="155"/>
      <c r="J5637" s="155"/>
      <c r="K5637" s="155"/>
      <c r="L5637" s="155"/>
      <c r="M5637" s="155"/>
      <c r="N5637" s="155"/>
      <c r="O5637" s="155"/>
      <c r="P5637" s="155"/>
      <c r="Q5637" s="155"/>
      <c r="R5637" s="155"/>
      <c r="S5637" s="155"/>
      <c r="T5637" s="155"/>
      <c r="U5637" s="155"/>
      <c r="V5637" s="155"/>
      <c r="W5637" s="155"/>
      <c r="X5637" s="155"/>
      <c r="Y5637" s="155"/>
      <c r="Z5637" s="155"/>
      <c r="AA5637" s="155"/>
      <c r="AB5637" s="155"/>
      <c r="AC5637" s="155"/>
      <c r="AD5637" s="155"/>
      <c r="AE5637" s="155"/>
      <c r="AF5637" s="155"/>
      <c r="AG5637" s="155"/>
    </row>
    <row r="5638" spans="1:33" x14ac:dyDescent="0.3">
      <c r="A5638" s="155"/>
      <c r="B5638" s="155"/>
      <c r="C5638" s="155"/>
      <c r="D5638" s="155"/>
      <c r="E5638" s="155"/>
      <c r="F5638" s="155"/>
      <c r="G5638" s="155"/>
      <c r="H5638" s="155"/>
      <c r="I5638" s="155"/>
      <c r="J5638" s="155"/>
      <c r="K5638" s="155"/>
      <c r="L5638" s="155"/>
      <c r="M5638" s="155"/>
      <c r="N5638" s="155"/>
      <c r="O5638" s="155"/>
      <c r="P5638" s="155"/>
      <c r="Q5638" s="155"/>
      <c r="R5638" s="155"/>
      <c r="S5638" s="155"/>
      <c r="T5638" s="155"/>
      <c r="U5638" s="155"/>
      <c r="V5638" s="155"/>
      <c r="W5638" s="155"/>
      <c r="X5638" s="155"/>
      <c r="Y5638" s="155"/>
      <c r="Z5638" s="155"/>
      <c r="AA5638" s="155"/>
      <c r="AB5638" s="155"/>
      <c r="AC5638" s="155"/>
      <c r="AD5638" s="155"/>
      <c r="AE5638" s="155"/>
      <c r="AF5638" s="155"/>
      <c r="AG5638" s="155"/>
    </row>
    <row r="5639" spans="1:33" x14ac:dyDescent="0.3">
      <c r="A5639" s="155"/>
      <c r="B5639" s="155"/>
      <c r="C5639" s="155"/>
      <c r="D5639" s="155"/>
      <c r="E5639" s="155"/>
      <c r="F5639" s="155"/>
      <c r="G5639" s="155"/>
      <c r="H5639" s="155"/>
      <c r="I5639" s="155"/>
      <c r="J5639" s="155"/>
      <c r="K5639" s="155"/>
      <c r="L5639" s="155"/>
      <c r="M5639" s="155"/>
      <c r="N5639" s="155"/>
      <c r="O5639" s="155"/>
      <c r="P5639" s="155"/>
      <c r="Q5639" s="155"/>
      <c r="R5639" s="155"/>
      <c r="S5639" s="155"/>
      <c r="T5639" s="155"/>
      <c r="U5639" s="155"/>
      <c r="V5639" s="155"/>
      <c r="W5639" s="155"/>
      <c r="X5639" s="155"/>
      <c r="Y5639" s="155"/>
      <c r="Z5639" s="155"/>
      <c r="AA5639" s="155"/>
      <c r="AB5639" s="155"/>
      <c r="AC5639" s="155"/>
      <c r="AD5639" s="155"/>
      <c r="AE5639" s="155"/>
      <c r="AF5639" s="155"/>
      <c r="AG5639" s="155"/>
    </row>
    <row r="5640" spans="1:33" x14ac:dyDescent="0.3">
      <c r="A5640" s="155"/>
      <c r="B5640" s="155"/>
      <c r="C5640" s="155"/>
      <c r="D5640" s="155"/>
      <c r="E5640" s="155"/>
      <c r="F5640" s="155"/>
      <c r="G5640" s="155"/>
      <c r="H5640" s="155"/>
      <c r="I5640" s="155"/>
      <c r="J5640" s="155"/>
      <c r="K5640" s="155"/>
      <c r="L5640" s="155"/>
      <c r="M5640" s="155"/>
      <c r="N5640" s="155"/>
      <c r="O5640" s="155"/>
      <c r="P5640" s="155"/>
      <c r="Q5640" s="155"/>
      <c r="R5640" s="155"/>
      <c r="S5640" s="155"/>
      <c r="T5640" s="155"/>
      <c r="U5640" s="155"/>
      <c r="V5640" s="155"/>
      <c r="W5640" s="155"/>
      <c r="X5640" s="155"/>
      <c r="Y5640" s="155"/>
      <c r="Z5640" s="155"/>
      <c r="AA5640" s="155"/>
      <c r="AB5640" s="155"/>
      <c r="AC5640" s="155"/>
      <c r="AD5640" s="155"/>
      <c r="AE5640" s="155"/>
      <c r="AF5640" s="155"/>
      <c r="AG5640" s="155"/>
    </row>
    <row r="5641" spans="1:33" x14ac:dyDescent="0.3">
      <c r="A5641" s="155"/>
      <c r="B5641" s="155"/>
      <c r="C5641" s="155"/>
      <c r="D5641" s="155"/>
      <c r="E5641" s="155"/>
      <c r="F5641" s="155"/>
      <c r="G5641" s="155"/>
      <c r="H5641" s="155"/>
      <c r="I5641" s="155"/>
      <c r="J5641" s="155"/>
      <c r="K5641" s="155"/>
      <c r="L5641" s="155"/>
      <c r="M5641" s="155"/>
      <c r="N5641" s="155"/>
      <c r="O5641" s="155"/>
      <c r="P5641" s="155"/>
      <c r="Q5641" s="155"/>
      <c r="R5641" s="155"/>
      <c r="S5641" s="155"/>
      <c r="T5641" s="155"/>
      <c r="U5641" s="155"/>
      <c r="V5641" s="155"/>
      <c r="W5641" s="155"/>
      <c r="X5641" s="155"/>
      <c r="Y5641" s="155"/>
      <c r="Z5641" s="155"/>
      <c r="AA5641" s="155"/>
      <c r="AB5641" s="155"/>
      <c r="AC5641" s="155"/>
      <c r="AD5641" s="155"/>
      <c r="AE5641" s="155"/>
      <c r="AF5641" s="155"/>
      <c r="AG5641" s="155"/>
    </row>
    <row r="5642" spans="1:33" x14ac:dyDescent="0.3">
      <c r="A5642" s="155"/>
      <c r="B5642" s="155"/>
      <c r="C5642" s="155"/>
      <c r="D5642" s="155"/>
      <c r="E5642" s="155"/>
      <c r="F5642" s="155"/>
      <c r="G5642" s="155"/>
      <c r="H5642" s="155"/>
      <c r="I5642" s="155"/>
      <c r="J5642" s="155"/>
      <c r="K5642" s="155"/>
      <c r="L5642" s="155"/>
      <c r="M5642" s="155"/>
      <c r="N5642" s="155"/>
      <c r="O5642" s="155"/>
      <c r="P5642" s="155"/>
      <c r="Q5642" s="155"/>
      <c r="R5642" s="155"/>
      <c r="S5642" s="155"/>
      <c r="T5642" s="155"/>
      <c r="U5642" s="155"/>
      <c r="V5642" s="155"/>
      <c r="W5642" s="155"/>
      <c r="X5642" s="155"/>
      <c r="Y5642" s="155"/>
      <c r="Z5642" s="155"/>
      <c r="AA5642" s="155"/>
      <c r="AB5642" s="155"/>
      <c r="AC5642" s="155"/>
      <c r="AD5642" s="155"/>
      <c r="AE5642" s="155"/>
      <c r="AF5642" s="155"/>
      <c r="AG5642" s="155"/>
    </row>
    <row r="5643" spans="1:33" x14ac:dyDescent="0.3">
      <c r="A5643" s="155"/>
      <c r="B5643" s="155"/>
      <c r="C5643" s="155"/>
      <c r="D5643" s="155"/>
      <c r="E5643" s="155"/>
      <c r="F5643" s="155"/>
      <c r="G5643" s="155"/>
      <c r="H5643" s="155"/>
      <c r="I5643" s="155"/>
      <c r="J5643" s="155"/>
      <c r="K5643" s="155"/>
      <c r="L5643" s="155"/>
      <c r="M5643" s="155"/>
      <c r="N5643" s="155"/>
      <c r="O5643" s="155"/>
      <c r="P5643" s="155"/>
      <c r="Q5643" s="155"/>
      <c r="R5643" s="155"/>
      <c r="S5643" s="155"/>
      <c r="T5643" s="155"/>
      <c r="U5643" s="155"/>
      <c r="V5643" s="155"/>
      <c r="W5643" s="155"/>
      <c r="X5643" s="155"/>
      <c r="Y5643" s="155"/>
      <c r="Z5643" s="155"/>
      <c r="AA5643" s="155"/>
      <c r="AB5643" s="155"/>
      <c r="AC5643" s="155"/>
      <c r="AD5643" s="155"/>
      <c r="AE5643" s="155"/>
      <c r="AF5643" s="155"/>
      <c r="AG5643" s="155"/>
    </row>
    <row r="5644" spans="1:33" x14ac:dyDescent="0.3">
      <c r="A5644" s="155"/>
      <c r="B5644" s="155"/>
      <c r="C5644" s="155"/>
      <c r="D5644" s="155"/>
      <c r="E5644" s="155"/>
      <c r="F5644" s="155"/>
      <c r="G5644" s="155"/>
      <c r="H5644" s="155"/>
      <c r="I5644" s="155"/>
      <c r="J5644" s="155"/>
      <c r="K5644" s="155"/>
      <c r="L5644" s="155"/>
      <c r="M5644" s="155"/>
      <c r="N5644" s="155"/>
      <c r="O5644" s="155"/>
      <c r="P5644" s="155"/>
      <c r="Q5644" s="155"/>
      <c r="R5644" s="155"/>
      <c r="S5644" s="155"/>
      <c r="T5644" s="155"/>
      <c r="U5644" s="155"/>
      <c r="V5644" s="155"/>
      <c r="W5644" s="155"/>
      <c r="X5644" s="155"/>
      <c r="Y5644" s="155"/>
      <c r="Z5644" s="155"/>
      <c r="AA5644" s="155"/>
      <c r="AB5644" s="155"/>
      <c r="AC5644" s="155"/>
      <c r="AD5644" s="155"/>
      <c r="AE5644" s="155"/>
      <c r="AF5644" s="155"/>
      <c r="AG5644" s="155"/>
    </row>
    <row r="5645" spans="1:33" x14ac:dyDescent="0.3">
      <c r="A5645" s="155"/>
      <c r="B5645" s="155"/>
      <c r="C5645" s="155"/>
      <c r="D5645" s="155"/>
      <c r="E5645" s="155"/>
      <c r="F5645" s="155"/>
      <c r="G5645" s="155"/>
      <c r="H5645" s="155"/>
      <c r="I5645" s="155"/>
      <c r="J5645" s="155"/>
      <c r="K5645" s="155"/>
      <c r="L5645" s="155"/>
      <c r="M5645" s="155"/>
      <c r="N5645" s="155"/>
      <c r="O5645" s="155"/>
      <c r="P5645" s="155"/>
      <c r="Q5645" s="155"/>
      <c r="R5645" s="155"/>
      <c r="S5645" s="155"/>
      <c r="T5645" s="155"/>
      <c r="U5645" s="155"/>
      <c r="V5645" s="155"/>
      <c r="W5645" s="155"/>
      <c r="X5645" s="155"/>
      <c r="Y5645" s="155"/>
      <c r="Z5645" s="155"/>
      <c r="AA5645" s="155"/>
      <c r="AB5645" s="155"/>
      <c r="AC5645" s="155"/>
      <c r="AD5645" s="155"/>
      <c r="AE5645" s="155"/>
      <c r="AF5645" s="155"/>
      <c r="AG5645" s="155"/>
    </row>
    <row r="5646" spans="1:33" x14ac:dyDescent="0.3">
      <c r="A5646" s="155"/>
      <c r="B5646" s="155"/>
      <c r="C5646" s="155"/>
      <c r="D5646" s="155"/>
      <c r="E5646" s="155"/>
      <c r="F5646" s="155"/>
      <c r="G5646" s="155"/>
      <c r="H5646" s="155"/>
      <c r="I5646" s="155"/>
      <c r="J5646" s="155"/>
      <c r="K5646" s="155"/>
      <c r="L5646" s="155"/>
      <c r="M5646" s="155"/>
      <c r="N5646" s="155"/>
      <c r="O5646" s="155"/>
      <c r="P5646" s="155"/>
      <c r="Q5646" s="155"/>
      <c r="R5646" s="155"/>
      <c r="S5646" s="155"/>
      <c r="T5646" s="155"/>
      <c r="U5646" s="155"/>
      <c r="V5646" s="155"/>
      <c r="W5646" s="155"/>
      <c r="X5646" s="155"/>
      <c r="Y5646" s="155"/>
      <c r="Z5646" s="155"/>
      <c r="AA5646" s="155"/>
      <c r="AB5646" s="155"/>
      <c r="AC5646" s="155"/>
      <c r="AD5646" s="155"/>
      <c r="AE5646" s="155"/>
      <c r="AF5646" s="155"/>
      <c r="AG5646" s="155"/>
    </row>
    <row r="5647" spans="1:33" x14ac:dyDescent="0.3">
      <c r="A5647" s="155"/>
      <c r="B5647" s="155"/>
      <c r="C5647" s="155"/>
      <c r="D5647" s="155"/>
      <c r="E5647" s="155"/>
      <c r="F5647" s="155"/>
      <c r="G5647" s="155"/>
      <c r="H5647" s="155"/>
      <c r="I5647" s="155"/>
      <c r="J5647" s="155"/>
      <c r="K5647" s="155"/>
      <c r="L5647" s="155"/>
      <c r="M5647" s="155"/>
      <c r="N5647" s="155"/>
      <c r="O5647" s="155"/>
      <c r="P5647" s="155"/>
      <c r="Q5647" s="155"/>
      <c r="R5647" s="155"/>
      <c r="S5647" s="155"/>
      <c r="T5647" s="155"/>
      <c r="U5647" s="155"/>
      <c r="V5647" s="155"/>
      <c r="W5647" s="155"/>
      <c r="X5647" s="155"/>
      <c r="Y5647" s="155"/>
      <c r="Z5647" s="155"/>
      <c r="AA5647" s="155"/>
      <c r="AB5647" s="155"/>
      <c r="AC5647" s="155"/>
      <c r="AD5647" s="155"/>
      <c r="AE5647" s="155"/>
      <c r="AF5647" s="155"/>
      <c r="AG5647" s="155"/>
    </row>
    <row r="5648" spans="1:33" x14ac:dyDescent="0.3">
      <c r="A5648" s="155"/>
      <c r="B5648" s="155"/>
      <c r="C5648" s="155"/>
      <c r="D5648" s="155"/>
      <c r="E5648" s="155"/>
      <c r="F5648" s="155"/>
      <c r="G5648" s="155"/>
      <c r="H5648" s="155"/>
      <c r="I5648" s="155"/>
      <c r="J5648" s="155"/>
      <c r="K5648" s="155"/>
      <c r="L5648" s="155"/>
      <c r="M5648" s="155"/>
      <c r="N5648" s="155"/>
      <c r="O5648" s="155"/>
      <c r="P5648" s="155"/>
      <c r="Q5648" s="155"/>
      <c r="R5648" s="155"/>
      <c r="S5648" s="155"/>
      <c r="T5648" s="155"/>
      <c r="U5648" s="155"/>
      <c r="V5648" s="155"/>
      <c r="W5648" s="155"/>
      <c r="X5648" s="155"/>
      <c r="Y5648" s="155"/>
      <c r="Z5648" s="155"/>
      <c r="AA5648" s="155"/>
      <c r="AB5648" s="155"/>
      <c r="AC5648" s="155"/>
      <c r="AD5648" s="155"/>
      <c r="AE5648" s="155"/>
      <c r="AF5648" s="155"/>
      <c r="AG5648" s="155"/>
    </row>
    <row r="5649" spans="1:33" x14ac:dyDescent="0.3">
      <c r="A5649" s="155"/>
      <c r="B5649" s="155"/>
      <c r="C5649" s="155"/>
      <c r="D5649" s="155"/>
      <c r="E5649" s="155"/>
      <c r="F5649" s="155"/>
      <c r="G5649" s="155"/>
      <c r="H5649" s="155"/>
      <c r="I5649" s="155"/>
      <c r="J5649" s="155"/>
      <c r="K5649" s="155"/>
      <c r="L5649" s="155"/>
      <c r="M5649" s="155"/>
      <c r="N5649" s="155"/>
      <c r="O5649" s="155"/>
      <c r="P5649" s="155"/>
      <c r="Q5649" s="155"/>
      <c r="R5649" s="155"/>
      <c r="S5649" s="155"/>
      <c r="T5649" s="155"/>
      <c r="U5649" s="155"/>
      <c r="V5649" s="155"/>
      <c r="W5649" s="155"/>
      <c r="X5649" s="155"/>
      <c r="Y5649" s="155"/>
      <c r="Z5649" s="155"/>
      <c r="AA5649" s="155"/>
      <c r="AB5649" s="155"/>
      <c r="AC5649" s="155"/>
      <c r="AD5649" s="155"/>
      <c r="AE5649" s="155"/>
      <c r="AF5649" s="155"/>
      <c r="AG5649" s="155"/>
    </row>
    <row r="5650" spans="1:33" x14ac:dyDescent="0.3">
      <c r="A5650" s="155"/>
      <c r="B5650" s="155"/>
      <c r="C5650" s="155"/>
      <c r="D5650" s="155"/>
      <c r="E5650" s="155"/>
      <c r="F5650" s="155"/>
      <c r="G5650" s="155"/>
      <c r="H5650" s="155"/>
      <c r="I5650" s="155"/>
      <c r="J5650" s="155"/>
      <c r="K5650" s="155"/>
      <c r="L5650" s="155"/>
      <c r="M5650" s="155"/>
      <c r="N5650" s="155"/>
      <c r="O5650" s="155"/>
      <c r="P5650" s="155"/>
      <c r="Q5650" s="155"/>
      <c r="R5650" s="155"/>
      <c r="S5650" s="155"/>
      <c r="T5650" s="155"/>
      <c r="U5650" s="155"/>
      <c r="V5650" s="155"/>
      <c r="W5650" s="155"/>
      <c r="X5650" s="155"/>
      <c r="Y5650" s="155"/>
      <c r="Z5650" s="155"/>
      <c r="AA5650" s="155"/>
      <c r="AB5650" s="155"/>
      <c r="AC5650" s="155"/>
      <c r="AD5650" s="155"/>
      <c r="AE5650" s="155"/>
      <c r="AF5650" s="155"/>
      <c r="AG5650" s="155"/>
    </row>
    <row r="5651" spans="1:33" x14ac:dyDescent="0.3">
      <c r="A5651" s="155"/>
      <c r="B5651" s="155"/>
      <c r="C5651" s="155"/>
      <c r="D5651" s="155"/>
      <c r="E5651" s="155"/>
      <c r="F5651" s="155"/>
      <c r="G5651" s="155"/>
      <c r="H5651" s="155"/>
      <c r="I5651" s="155"/>
      <c r="J5651" s="155"/>
      <c r="K5651" s="155"/>
      <c r="L5651" s="155"/>
      <c r="M5651" s="155"/>
      <c r="N5651" s="155"/>
      <c r="O5651" s="155"/>
      <c r="P5651" s="155"/>
      <c r="Q5651" s="155"/>
      <c r="R5651" s="155"/>
      <c r="S5651" s="155"/>
      <c r="T5651" s="155"/>
      <c r="U5651" s="155"/>
      <c r="V5651" s="155"/>
      <c r="W5651" s="155"/>
      <c r="X5651" s="155"/>
      <c r="Y5651" s="155"/>
      <c r="Z5651" s="155"/>
      <c r="AA5651" s="155"/>
      <c r="AB5651" s="155"/>
      <c r="AC5651" s="155"/>
      <c r="AD5651" s="155"/>
      <c r="AE5651" s="155"/>
      <c r="AF5651" s="155"/>
      <c r="AG5651" s="155"/>
    </row>
    <row r="5652" spans="1:33" x14ac:dyDescent="0.3">
      <c r="A5652" s="155"/>
      <c r="B5652" s="155"/>
      <c r="C5652" s="155"/>
      <c r="D5652" s="155"/>
      <c r="E5652" s="155"/>
      <c r="F5652" s="155"/>
      <c r="G5652" s="155"/>
      <c r="H5652" s="155"/>
      <c r="I5652" s="155"/>
      <c r="J5652" s="155"/>
      <c r="K5652" s="155"/>
      <c r="L5652" s="155"/>
      <c r="M5652" s="155"/>
      <c r="N5652" s="155"/>
      <c r="O5652" s="155"/>
      <c r="P5652" s="155"/>
      <c r="Q5652" s="155"/>
      <c r="R5652" s="155"/>
      <c r="S5652" s="155"/>
      <c r="T5652" s="155"/>
      <c r="U5652" s="155"/>
      <c r="V5652" s="155"/>
      <c r="W5652" s="155"/>
      <c r="X5652" s="155"/>
      <c r="Y5652" s="155"/>
      <c r="Z5652" s="155"/>
      <c r="AA5652" s="155"/>
      <c r="AB5652" s="155"/>
      <c r="AC5652" s="155"/>
      <c r="AD5652" s="155"/>
      <c r="AE5652" s="155"/>
      <c r="AF5652" s="155"/>
      <c r="AG5652" s="155"/>
    </row>
    <row r="5653" spans="1:33" x14ac:dyDescent="0.3">
      <c r="A5653" s="155"/>
      <c r="B5653" s="155"/>
      <c r="C5653" s="155"/>
      <c r="D5653" s="155"/>
      <c r="E5653" s="155"/>
      <c r="F5653" s="155"/>
      <c r="G5653" s="155"/>
      <c r="H5653" s="155"/>
      <c r="I5653" s="155"/>
      <c r="J5653" s="155"/>
      <c r="K5653" s="155"/>
      <c r="L5653" s="155"/>
      <c r="M5653" s="155"/>
      <c r="N5653" s="155"/>
      <c r="O5653" s="155"/>
      <c r="P5653" s="155"/>
      <c r="Q5653" s="155"/>
      <c r="R5653" s="155"/>
      <c r="S5653" s="155"/>
      <c r="T5653" s="155"/>
      <c r="U5653" s="155"/>
      <c r="V5653" s="155"/>
      <c r="W5653" s="155"/>
      <c r="X5653" s="155"/>
      <c r="Y5653" s="155"/>
      <c r="Z5653" s="155"/>
      <c r="AA5653" s="155"/>
      <c r="AB5653" s="155"/>
      <c r="AC5653" s="155"/>
      <c r="AD5653" s="155"/>
      <c r="AE5653" s="155"/>
      <c r="AF5653" s="155"/>
      <c r="AG5653" s="155"/>
    </row>
    <row r="5654" spans="1:33" x14ac:dyDescent="0.3">
      <c r="A5654" s="155"/>
      <c r="B5654" s="155"/>
      <c r="C5654" s="155"/>
      <c r="D5654" s="155"/>
      <c r="E5654" s="155"/>
      <c r="F5654" s="155"/>
      <c r="G5654" s="155"/>
      <c r="H5654" s="155"/>
      <c r="I5654" s="155"/>
      <c r="J5654" s="155"/>
      <c r="K5654" s="155"/>
      <c r="L5654" s="155"/>
      <c r="M5654" s="155"/>
      <c r="N5654" s="155"/>
      <c r="O5654" s="155"/>
      <c r="P5654" s="155"/>
      <c r="Q5654" s="155"/>
      <c r="R5654" s="155"/>
      <c r="S5654" s="155"/>
      <c r="T5654" s="155"/>
      <c r="U5654" s="155"/>
      <c r="V5654" s="155"/>
      <c r="W5654" s="155"/>
      <c r="X5654" s="155"/>
      <c r="Y5654" s="155"/>
      <c r="Z5654" s="155"/>
      <c r="AA5654" s="155"/>
      <c r="AB5654" s="155"/>
      <c r="AC5654" s="155"/>
      <c r="AD5654" s="155"/>
      <c r="AE5654" s="155"/>
      <c r="AF5654" s="155"/>
      <c r="AG5654" s="155"/>
    </row>
    <row r="5655" spans="1:33" x14ac:dyDescent="0.3">
      <c r="A5655" s="155"/>
      <c r="B5655" s="155"/>
      <c r="C5655" s="155"/>
      <c r="D5655" s="155"/>
      <c r="E5655" s="155"/>
      <c r="F5655" s="155"/>
      <c r="G5655" s="155"/>
      <c r="H5655" s="155"/>
      <c r="I5655" s="155"/>
      <c r="J5655" s="155"/>
      <c r="K5655" s="155"/>
      <c r="L5655" s="155"/>
      <c r="M5655" s="155"/>
      <c r="N5655" s="155"/>
      <c r="O5655" s="155"/>
      <c r="P5655" s="155"/>
      <c r="Q5655" s="155"/>
      <c r="R5655" s="155"/>
      <c r="S5655" s="155"/>
      <c r="T5655" s="155"/>
      <c r="U5655" s="155"/>
      <c r="V5655" s="155"/>
      <c r="W5655" s="155"/>
      <c r="X5655" s="155"/>
      <c r="Y5655" s="155"/>
      <c r="Z5655" s="155"/>
      <c r="AA5655" s="155"/>
      <c r="AB5655" s="155"/>
      <c r="AC5655" s="155"/>
      <c r="AD5655" s="155"/>
      <c r="AE5655" s="155"/>
      <c r="AF5655" s="155"/>
      <c r="AG5655" s="155"/>
    </row>
    <row r="5656" spans="1:33" x14ac:dyDescent="0.3">
      <c r="A5656" s="155"/>
      <c r="B5656" s="155"/>
      <c r="C5656" s="155"/>
      <c r="D5656" s="155"/>
      <c r="E5656" s="155"/>
      <c r="F5656" s="155"/>
      <c r="G5656" s="155"/>
      <c r="H5656" s="155"/>
      <c r="I5656" s="155"/>
      <c r="J5656" s="155"/>
      <c r="K5656" s="155"/>
      <c r="L5656" s="155"/>
      <c r="M5656" s="155"/>
      <c r="N5656" s="155"/>
      <c r="O5656" s="155"/>
      <c r="P5656" s="155"/>
      <c r="Q5656" s="155"/>
      <c r="R5656" s="155"/>
      <c r="S5656" s="155"/>
      <c r="T5656" s="155"/>
      <c r="U5656" s="155"/>
      <c r="V5656" s="155"/>
      <c r="W5656" s="155"/>
      <c r="X5656" s="155"/>
      <c r="Y5656" s="155"/>
      <c r="Z5656" s="155"/>
      <c r="AA5656" s="155"/>
      <c r="AB5656" s="155"/>
      <c r="AC5656" s="155"/>
      <c r="AD5656" s="155"/>
      <c r="AE5656" s="155"/>
      <c r="AF5656" s="155"/>
      <c r="AG5656" s="155"/>
    </row>
    <row r="5657" spans="1:33" x14ac:dyDescent="0.3">
      <c r="A5657" s="155"/>
      <c r="B5657" s="155"/>
      <c r="C5657" s="155"/>
      <c r="D5657" s="155"/>
      <c r="E5657" s="155"/>
      <c r="F5657" s="155"/>
      <c r="G5657" s="155"/>
      <c r="H5657" s="155"/>
      <c r="I5657" s="155"/>
      <c r="J5657" s="155"/>
      <c r="K5657" s="155"/>
      <c r="L5657" s="155"/>
      <c r="M5657" s="155"/>
      <c r="N5657" s="155"/>
      <c r="O5657" s="155"/>
      <c r="P5657" s="155"/>
      <c r="Q5657" s="155"/>
      <c r="R5657" s="155"/>
      <c r="S5657" s="155"/>
      <c r="T5657" s="155"/>
      <c r="U5657" s="155"/>
      <c r="V5657" s="155"/>
      <c r="W5657" s="155"/>
      <c r="X5657" s="155"/>
      <c r="Y5657" s="155"/>
      <c r="Z5657" s="155"/>
      <c r="AA5657" s="155"/>
      <c r="AB5657" s="155"/>
      <c r="AC5657" s="155"/>
      <c r="AD5657" s="155"/>
      <c r="AE5657" s="155"/>
      <c r="AF5657" s="155"/>
      <c r="AG5657" s="155"/>
    </row>
    <row r="5658" spans="1:33" x14ac:dyDescent="0.3">
      <c r="A5658" s="155"/>
      <c r="B5658" s="155"/>
      <c r="C5658" s="155"/>
      <c r="D5658" s="155"/>
      <c r="E5658" s="155"/>
      <c r="F5658" s="155"/>
      <c r="G5658" s="155"/>
      <c r="H5658" s="155"/>
      <c r="I5658" s="155"/>
      <c r="J5658" s="155"/>
      <c r="K5658" s="155"/>
      <c r="L5658" s="155"/>
      <c r="M5658" s="155"/>
      <c r="N5658" s="155"/>
      <c r="O5658" s="155"/>
      <c r="P5658" s="155"/>
      <c r="Q5658" s="155"/>
      <c r="R5658" s="155"/>
      <c r="S5658" s="155"/>
      <c r="T5658" s="155"/>
      <c r="U5658" s="155"/>
      <c r="V5658" s="155"/>
      <c r="W5658" s="155"/>
      <c r="X5658" s="155"/>
      <c r="Y5658" s="155"/>
      <c r="Z5658" s="155"/>
      <c r="AA5658" s="155"/>
      <c r="AB5658" s="155"/>
      <c r="AC5658" s="155"/>
      <c r="AD5658" s="155"/>
      <c r="AE5658" s="155"/>
      <c r="AF5658" s="155"/>
      <c r="AG5658" s="155"/>
    </row>
    <row r="5659" spans="1:33" x14ac:dyDescent="0.3">
      <c r="A5659" s="155"/>
      <c r="B5659" s="155"/>
      <c r="C5659" s="155"/>
      <c r="D5659" s="155"/>
      <c r="E5659" s="155"/>
      <c r="F5659" s="155"/>
      <c r="G5659" s="155"/>
      <c r="H5659" s="155"/>
      <c r="I5659" s="155"/>
      <c r="J5659" s="155"/>
      <c r="K5659" s="155"/>
      <c r="L5659" s="155"/>
      <c r="M5659" s="155"/>
      <c r="N5659" s="155"/>
      <c r="O5659" s="155"/>
      <c r="P5659" s="155"/>
      <c r="Q5659" s="155"/>
      <c r="R5659" s="155"/>
      <c r="S5659" s="155"/>
      <c r="T5659" s="155"/>
      <c r="U5659" s="155"/>
      <c r="V5659" s="155"/>
      <c r="W5659" s="155"/>
      <c r="X5659" s="155"/>
      <c r="Y5659" s="155"/>
      <c r="Z5659" s="155"/>
      <c r="AA5659" s="155"/>
      <c r="AB5659" s="155"/>
      <c r="AC5659" s="155"/>
      <c r="AD5659" s="155"/>
      <c r="AE5659" s="155"/>
      <c r="AF5659" s="155"/>
      <c r="AG5659" s="155"/>
    </row>
    <row r="5660" spans="1:33" x14ac:dyDescent="0.3">
      <c r="A5660" s="155"/>
      <c r="B5660" s="155"/>
      <c r="C5660" s="155"/>
      <c r="D5660" s="155"/>
      <c r="E5660" s="155"/>
      <c r="F5660" s="155"/>
      <c r="G5660" s="155"/>
      <c r="H5660" s="155"/>
      <c r="I5660" s="155"/>
      <c r="J5660" s="155"/>
      <c r="K5660" s="155"/>
      <c r="L5660" s="155"/>
      <c r="M5660" s="155"/>
      <c r="N5660" s="155"/>
      <c r="O5660" s="155"/>
      <c r="P5660" s="155"/>
      <c r="Q5660" s="155"/>
      <c r="R5660" s="155"/>
      <c r="S5660" s="155"/>
      <c r="T5660" s="155"/>
      <c r="U5660" s="155"/>
      <c r="V5660" s="155"/>
      <c r="W5660" s="155"/>
      <c r="X5660" s="155"/>
      <c r="Y5660" s="155"/>
      <c r="Z5660" s="155"/>
      <c r="AA5660" s="155"/>
      <c r="AB5660" s="155"/>
      <c r="AC5660" s="155"/>
      <c r="AD5660" s="155"/>
      <c r="AE5660" s="155"/>
      <c r="AF5660" s="155"/>
      <c r="AG5660" s="155"/>
    </row>
    <row r="5661" spans="1:33" x14ac:dyDescent="0.3">
      <c r="A5661" s="155"/>
      <c r="B5661" s="155"/>
      <c r="C5661" s="155"/>
      <c r="D5661" s="155"/>
      <c r="E5661" s="155"/>
      <c r="F5661" s="155"/>
      <c r="G5661" s="155"/>
      <c r="H5661" s="155"/>
      <c r="I5661" s="155"/>
      <c r="J5661" s="155"/>
      <c r="K5661" s="155"/>
      <c r="L5661" s="155"/>
      <c r="M5661" s="155"/>
      <c r="N5661" s="155"/>
      <c r="O5661" s="155"/>
      <c r="P5661" s="155"/>
      <c r="Q5661" s="155"/>
      <c r="R5661" s="155"/>
      <c r="S5661" s="155"/>
      <c r="T5661" s="155"/>
      <c r="U5661" s="155"/>
      <c r="V5661" s="155"/>
      <c r="W5661" s="155"/>
      <c r="X5661" s="155"/>
      <c r="Y5661" s="155"/>
      <c r="Z5661" s="155"/>
      <c r="AA5661" s="155"/>
      <c r="AB5661" s="155"/>
      <c r="AC5661" s="155"/>
      <c r="AD5661" s="155"/>
      <c r="AE5661" s="155"/>
      <c r="AF5661" s="155"/>
      <c r="AG5661" s="155"/>
    </row>
    <row r="5662" spans="1:33" x14ac:dyDescent="0.3">
      <c r="A5662" s="155"/>
      <c r="B5662" s="155"/>
      <c r="C5662" s="155"/>
      <c r="D5662" s="155"/>
      <c r="E5662" s="155"/>
      <c r="F5662" s="155"/>
      <c r="G5662" s="155"/>
      <c r="H5662" s="155"/>
      <c r="I5662" s="155"/>
      <c r="J5662" s="155"/>
      <c r="K5662" s="155"/>
      <c r="L5662" s="155"/>
      <c r="M5662" s="155"/>
      <c r="N5662" s="155"/>
      <c r="O5662" s="155"/>
      <c r="P5662" s="155"/>
      <c r="Q5662" s="155"/>
      <c r="R5662" s="155"/>
      <c r="S5662" s="155"/>
      <c r="T5662" s="155"/>
      <c r="U5662" s="155"/>
      <c r="V5662" s="155"/>
      <c r="W5662" s="155"/>
      <c r="X5662" s="155"/>
      <c r="Y5662" s="155"/>
      <c r="Z5662" s="155"/>
      <c r="AA5662" s="155"/>
      <c r="AB5662" s="155"/>
      <c r="AC5662" s="155"/>
      <c r="AD5662" s="155"/>
      <c r="AE5662" s="155"/>
      <c r="AF5662" s="155"/>
      <c r="AG5662" s="155"/>
    </row>
    <row r="5663" spans="1:33" x14ac:dyDescent="0.3">
      <c r="A5663" s="155"/>
      <c r="B5663" s="155"/>
      <c r="C5663" s="155"/>
      <c r="D5663" s="155"/>
      <c r="E5663" s="155"/>
      <c r="F5663" s="155"/>
      <c r="G5663" s="155"/>
      <c r="H5663" s="155"/>
      <c r="I5663" s="155"/>
      <c r="J5663" s="155"/>
      <c r="K5663" s="155"/>
      <c r="L5663" s="155"/>
      <c r="M5663" s="155"/>
      <c r="N5663" s="155"/>
      <c r="O5663" s="155"/>
      <c r="P5663" s="155"/>
      <c r="Q5663" s="155"/>
      <c r="R5663" s="155"/>
      <c r="S5663" s="155"/>
      <c r="T5663" s="155"/>
      <c r="U5663" s="155"/>
      <c r="V5663" s="155"/>
      <c r="W5663" s="155"/>
      <c r="X5663" s="155"/>
      <c r="Y5663" s="155"/>
      <c r="Z5663" s="155"/>
      <c r="AA5663" s="155"/>
      <c r="AB5663" s="155"/>
      <c r="AC5663" s="155"/>
      <c r="AD5663" s="155"/>
      <c r="AE5663" s="155"/>
      <c r="AF5663" s="155"/>
      <c r="AG5663" s="155"/>
    </row>
    <row r="5664" spans="1:33" x14ac:dyDescent="0.3">
      <c r="A5664" s="155"/>
      <c r="B5664" s="155"/>
      <c r="C5664" s="155"/>
      <c r="D5664" s="155"/>
      <c r="E5664" s="155"/>
      <c r="F5664" s="155"/>
      <c r="G5664" s="155"/>
      <c r="H5664" s="155"/>
      <c r="I5664" s="155"/>
      <c r="J5664" s="155"/>
      <c r="K5664" s="155"/>
      <c r="L5664" s="155"/>
      <c r="M5664" s="155"/>
      <c r="N5664" s="155"/>
      <c r="O5664" s="155"/>
      <c r="P5664" s="155"/>
      <c r="Q5664" s="155"/>
      <c r="R5664" s="155"/>
      <c r="S5664" s="155"/>
      <c r="T5664" s="155"/>
      <c r="U5664" s="155"/>
      <c r="V5664" s="155"/>
      <c r="W5664" s="155"/>
      <c r="X5664" s="155"/>
      <c r="Y5664" s="155"/>
      <c r="Z5664" s="155"/>
      <c r="AA5664" s="155"/>
      <c r="AB5664" s="155"/>
      <c r="AC5664" s="155"/>
      <c r="AD5664" s="155"/>
      <c r="AE5664" s="155"/>
      <c r="AF5664" s="155"/>
      <c r="AG5664" s="155"/>
    </row>
    <row r="5665" spans="1:33" x14ac:dyDescent="0.3">
      <c r="A5665" s="155"/>
      <c r="B5665" s="155"/>
      <c r="C5665" s="155"/>
      <c r="D5665" s="155"/>
      <c r="E5665" s="155"/>
      <c r="F5665" s="155"/>
      <c r="G5665" s="155"/>
      <c r="H5665" s="155"/>
      <c r="I5665" s="155"/>
      <c r="J5665" s="155"/>
      <c r="K5665" s="155"/>
      <c r="L5665" s="155"/>
      <c r="M5665" s="155"/>
      <c r="N5665" s="155"/>
      <c r="O5665" s="155"/>
      <c r="P5665" s="155"/>
      <c r="Q5665" s="155"/>
      <c r="R5665" s="155"/>
      <c r="S5665" s="155"/>
      <c r="T5665" s="155"/>
      <c r="U5665" s="155"/>
      <c r="V5665" s="155"/>
      <c r="W5665" s="155"/>
      <c r="X5665" s="155"/>
      <c r="Y5665" s="155"/>
      <c r="Z5665" s="155"/>
      <c r="AA5665" s="155"/>
      <c r="AB5665" s="155"/>
      <c r="AC5665" s="155"/>
      <c r="AD5665" s="155"/>
      <c r="AE5665" s="155"/>
      <c r="AF5665" s="155"/>
      <c r="AG5665" s="155"/>
    </row>
    <row r="5666" spans="1:33" x14ac:dyDescent="0.3">
      <c r="A5666" s="155"/>
      <c r="B5666" s="155"/>
      <c r="C5666" s="155"/>
      <c r="D5666" s="155"/>
      <c r="E5666" s="155"/>
      <c r="F5666" s="155"/>
      <c r="G5666" s="155"/>
      <c r="H5666" s="155"/>
      <c r="I5666" s="155"/>
      <c r="J5666" s="155"/>
      <c r="K5666" s="155"/>
      <c r="L5666" s="155"/>
      <c r="M5666" s="155"/>
      <c r="N5666" s="155"/>
      <c r="O5666" s="155"/>
      <c r="P5666" s="155"/>
      <c r="Q5666" s="155"/>
      <c r="R5666" s="155"/>
      <c r="S5666" s="155"/>
      <c r="T5666" s="155"/>
      <c r="U5666" s="155"/>
      <c r="V5666" s="155"/>
      <c r="W5666" s="155"/>
      <c r="X5666" s="155"/>
      <c r="Y5666" s="155"/>
      <c r="Z5666" s="155"/>
      <c r="AA5666" s="155"/>
      <c r="AB5666" s="155"/>
      <c r="AC5666" s="155"/>
      <c r="AD5666" s="155"/>
      <c r="AE5666" s="155"/>
      <c r="AF5666" s="155"/>
      <c r="AG5666" s="155"/>
    </row>
    <row r="5667" spans="1:33" x14ac:dyDescent="0.3">
      <c r="A5667" s="155"/>
      <c r="B5667" s="155"/>
      <c r="C5667" s="155"/>
      <c r="D5667" s="155"/>
      <c r="E5667" s="155"/>
      <c r="F5667" s="155"/>
      <c r="G5667" s="155"/>
      <c r="H5667" s="155"/>
      <c r="I5667" s="155"/>
      <c r="J5667" s="155"/>
      <c r="K5667" s="155"/>
      <c r="L5667" s="155"/>
      <c r="M5667" s="155"/>
      <c r="N5667" s="155"/>
      <c r="O5667" s="155"/>
      <c r="P5667" s="155"/>
      <c r="Q5667" s="155"/>
      <c r="R5667" s="155"/>
      <c r="S5667" s="155"/>
      <c r="T5667" s="155"/>
      <c r="U5667" s="155"/>
      <c r="V5667" s="155"/>
      <c r="W5667" s="155"/>
      <c r="X5667" s="155"/>
      <c r="Y5667" s="155"/>
      <c r="Z5667" s="155"/>
      <c r="AA5667" s="155"/>
      <c r="AB5667" s="155"/>
      <c r="AC5667" s="155"/>
      <c r="AD5667" s="155"/>
      <c r="AE5667" s="155"/>
      <c r="AF5667" s="155"/>
      <c r="AG5667" s="155"/>
    </row>
    <row r="5668" spans="1:33" x14ac:dyDescent="0.3">
      <c r="A5668" s="155"/>
      <c r="B5668" s="155"/>
      <c r="C5668" s="155"/>
      <c r="D5668" s="155"/>
      <c r="E5668" s="155"/>
      <c r="F5668" s="155"/>
      <c r="G5668" s="155"/>
      <c r="H5668" s="155"/>
      <c r="I5668" s="155"/>
      <c r="J5668" s="155"/>
      <c r="K5668" s="155"/>
      <c r="L5668" s="155"/>
      <c r="M5668" s="155"/>
      <c r="N5668" s="155"/>
      <c r="O5668" s="155"/>
      <c r="P5668" s="155"/>
      <c r="Q5668" s="155"/>
      <c r="R5668" s="155"/>
      <c r="S5668" s="155"/>
      <c r="T5668" s="155"/>
      <c r="U5668" s="155"/>
      <c r="V5668" s="155"/>
      <c r="W5668" s="155"/>
      <c r="X5668" s="155"/>
      <c r="Y5668" s="155"/>
      <c r="Z5668" s="155"/>
      <c r="AA5668" s="155"/>
      <c r="AB5668" s="155"/>
      <c r="AC5668" s="155"/>
      <c r="AD5668" s="155"/>
      <c r="AE5668" s="155"/>
      <c r="AF5668" s="155"/>
      <c r="AG5668" s="155"/>
    </row>
    <row r="5669" spans="1:33" x14ac:dyDescent="0.3">
      <c r="A5669" s="155"/>
      <c r="B5669" s="155"/>
      <c r="C5669" s="155"/>
      <c r="D5669" s="155"/>
      <c r="E5669" s="155"/>
      <c r="F5669" s="155"/>
      <c r="G5669" s="155"/>
      <c r="H5669" s="155"/>
      <c r="I5669" s="155"/>
      <c r="J5669" s="155"/>
      <c r="K5669" s="155"/>
      <c r="L5669" s="155"/>
      <c r="M5669" s="155"/>
      <c r="N5669" s="155"/>
      <c r="O5669" s="155"/>
      <c r="P5669" s="155"/>
      <c r="Q5669" s="155"/>
      <c r="R5669" s="155"/>
      <c r="S5669" s="155"/>
      <c r="T5669" s="155"/>
      <c r="U5669" s="155"/>
      <c r="V5669" s="155"/>
      <c r="W5669" s="155"/>
      <c r="X5669" s="155"/>
      <c r="Y5669" s="155"/>
      <c r="Z5669" s="155"/>
      <c r="AA5669" s="155"/>
      <c r="AB5669" s="155"/>
      <c r="AC5669" s="155"/>
      <c r="AD5669" s="155"/>
      <c r="AE5669" s="155"/>
      <c r="AF5669" s="155"/>
      <c r="AG5669" s="155"/>
    </row>
    <row r="5670" spans="1:33" x14ac:dyDescent="0.3">
      <c r="A5670" s="155"/>
      <c r="B5670" s="155"/>
      <c r="C5670" s="155"/>
      <c r="D5670" s="155"/>
      <c r="E5670" s="155"/>
      <c r="F5670" s="155"/>
      <c r="G5670" s="155"/>
      <c r="H5670" s="155"/>
      <c r="I5670" s="155"/>
      <c r="J5670" s="155"/>
      <c r="K5670" s="155"/>
      <c r="L5670" s="155"/>
      <c r="M5670" s="155"/>
      <c r="N5670" s="155"/>
      <c r="O5670" s="155"/>
      <c r="P5670" s="155"/>
      <c r="Q5670" s="155"/>
      <c r="R5670" s="155"/>
      <c r="S5670" s="155"/>
      <c r="T5670" s="155"/>
      <c r="U5670" s="155"/>
      <c r="V5670" s="155"/>
      <c r="W5670" s="155"/>
      <c r="X5670" s="155"/>
      <c r="Y5670" s="155"/>
      <c r="Z5670" s="155"/>
      <c r="AA5670" s="155"/>
      <c r="AB5670" s="155"/>
      <c r="AC5670" s="155"/>
      <c r="AD5670" s="155"/>
      <c r="AE5670" s="155"/>
      <c r="AF5670" s="155"/>
      <c r="AG5670" s="155"/>
    </row>
    <row r="5671" spans="1:33" x14ac:dyDescent="0.3">
      <c r="A5671" s="155"/>
      <c r="B5671" s="155"/>
      <c r="C5671" s="155"/>
      <c r="D5671" s="155"/>
      <c r="E5671" s="155"/>
      <c r="F5671" s="155"/>
      <c r="G5671" s="155"/>
      <c r="H5671" s="155"/>
      <c r="I5671" s="155"/>
      <c r="J5671" s="155"/>
      <c r="K5671" s="155"/>
      <c r="L5671" s="155"/>
      <c r="M5671" s="155"/>
      <c r="N5671" s="155"/>
      <c r="O5671" s="155"/>
      <c r="P5671" s="155"/>
      <c r="Q5671" s="155"/>
      <c r="R5671" s="155"/>
      <c r="S5671" s="155"/>
      <c r="T5671" s="155"/>
      <c r="U5671" s="155"/>
      <c r="V5671" s="155"/>
      <c r="W5671" s="155"/>
      <c r="X5671" s="155"/>
      <c r="Y5671" s="155"/>
      <c r="Z5671" s="155"/>
      <c r="AA5671" s="155"/>
      <c r="AB5671" s="155"/>
      <c r="AC5671" s="155"/>
      <c r="AD5671" s="155"/>
      <c r="AE5671" s="155"/>
      <c r="AF5671" s="155"/>
      <c r="AG5671" s="155"/>
    </row>
    <row r="5672" spans="1:33" x14ac:dyDescent="0.3">
      <c r="A5672" s="155"/>
      <c r="B5672" s="155"/>
      <c r="C5672" s="155"/>
      <c r="D5672" s="155"/>
      <c r="E5672" s="155"/>
      <c r="F5672" s="155"/>
      <c r="G5672" s="155"/>
      <c r="H5672" s="155"/>
      <c r="I5672" s="155"/>
      <c r="J5672" s="155"/>
      <c r="K5672" s="155"/>
      <c r="L5672" s="155"/>
      <c r="M5672" s="155"/>
      <c r="N5672" s="155"/>
      <c r="O5672" s="155"/>
      <c r="P5672" s="155"/>
      <c r="Q5672" s="155"/>
      <c r="R5672" s="155"/>
      <c r="S5672" s="155"/>
      <c r="T5672" s="155"/>
      <c r="U5672" s="155"/>
      <c r="V5672" s="155"/>
      <c r="W5672" s="155"/>
      <c r="X5672" s="155"/>
      <c r="Y5672" s="155"/>
      <c r="Z5672" s="155"/>
      <c r="AA5672" s="155"/>
      <c r="AB5672" s="155"/>
      <c r="AC5672" s="155"/>
      <c r="AD5672" s="155"/>
      <c r="AE5672" s="155"/>
      <c r="AF5672" s="155"/>
      <c r="AG5672" s="155"/>
    </row>
    <row r="5673" spans="1:33" x14ac:dyDescent="0.3">
      <c r="A5673" s="155"/>
      <c r="B5673" s="155"/>
      <c r="C5673" s="155"/>
      <c r="D5673" s="155"/>
      <c r="E5673" s="155"/>
      <c r="F5673" s="155"/>
      <c r="G5673" s="155"/>
      <c r="H5673" s="155"/>
      <c r="I5673" s="155"/>
      <c r="J5673" s="155"/>
      <c r="K5673" s="155"/>
      <c r="L5673" s="155"/>
      <c r="M5673" s="155"/>
      <c r="N5673" s="155"/>
      <c r="O5673" s="155"/>
      <c r="P5673" s="155"/>
      <c r="Q5673" s="155"/>
      <c r="R5673" s="155"/>
      <c r="S5673" s="155"/>
      <c r="T5673" s="155"/>
      <c r="U5673" s="155"/>
      <c r="V5673" s="155"/>
      <c r="W5673" s="155"/>
      <c r="X5673" s="155"/>
      <c r="Y5673" s="155"/>
      <c r="Z5673" s="155"/>
      <c r="AA5673" s="155"/>
      <c r="AB5673" s="155"/>
      <c r="AC5673" s="155"/>
      <c r="AD5673" s="155"/>
      <c r="AE5673" s="155"/>
      <c r="AF5673" s="155"/>
      <c r="AG5673" s="155"/>
    </row>
    <row r="5674" spans="1:33" x14ac:dyDescent="0.3">
      <c r="A5674" s="155"/>
      <c r="B5674" s="155"/>
      <c r="C5674" s="155"/>
      <c r="D5674" s="155"/>
      <c r="E5674" s="155"/>
      <c r="F5674" s="155"/>
      <c r="G5674" s="155"/>
      <c r="H5674" s="155"/>
      <c r="I5674" s="155"/>
      <c r="J5674" s="155"/>
      <c r="K5674" s="155"/>
      <c r="L5674" s="155"/>
      <c r="M5674" s="155"/>
      <c r="N5674" s="155"/>
      <c r="O5674" s="155"/>
      <c r="P5674" s="155"/>
      <c r="Q5674" s="155"/>
      <c r="R5674" s="155"/>
      <c r="S5674" s="155"/>
      <c r="T5674" s="155"/>
      <c r="U5674" s="155"/>
      <c r="V5674" s="155"/>
      <c r="W5674" s="155"/>
      <c r="X5674" s="155"/>
      <c r="Y5674" s="155"/>
      <c r="Z5674" s="155"/>
      <c r="AA5674" s="155"/>
      <c r="AB5674" s="155"/>
      <c r="AC5674" s="155"/>
      <c r="AD5674" s="155"/>
      <c r="AE5674" s="155"/>
      <c r="AF5674" s="155"/>
      <c r="AG5674" s="155"/>
    </row>
    <row r="5675" spans="1:33" x14ac:dyDescent="0.3">
      <c r="A5675" s="155"/>
      <c r="B5675" s="155"/>
      <c r="C5675" s="155"/>
      <c r="D5675" s="155"/>
      <c r="E5675" s="155"/>
      <c r="F5675" s="155"/>
      <c r="G5675" s="155"/>
      <c r="H5675" s="155"/>
      <c r="I5675" s="155"/>
      <c r="J5675" s="155"/>
      <c r="K5675" s="155"/>
      <c r="L5675" s="155"/>
      <c r="M5675" s="155"/>
      <c r="N5675" s="155"/>
      <c r="O5675" s="155"/>
      <c r="P5675" s="155"/>
      <c r="Q5675" s="155"/>
      <c r="R5675" s="155"/>
      <c r="S5675" s="155"/>
      <c r="T5675" s="155"/>
      <c r="U5675" s="155"/>
      <c r="V5675" s="155"/>
      <c r="W5675" s="155"/>
      <c r="X5675" s="155"/>
      <c r="Y5675" s="155"/>
      <c r="Z5675" s="155"/>
      <c r="AA5675" s="155"/>
      <c r="AB5675" s="155"/>
      <c r="AC5675" s="155"/>
      <c r="AD5675" s="155"/>
      <c r="AE5675" s="155"/>
      <c r="AF5675" s="155"/>
      <c r="AG5675" s="155"/>
    </row>
    <row r="5676" spans="1:33" x14ac:dyDescent="0.3">
      <c r="A5676" s="155"/>
      <c r="B5676" s="155"/>
      <c r="C5676" s="155"/>
      <c r="D5676" s="155"/>
      <c r="E5676" s="155"/>
      <c r="F5676" s="155"/>
      <c r="G5676" s="155"/>
      <c r="H5676" s="155"/>
      <c r="I5676" s="155"/>
      <c r="J5676" s="155"/>
      <c r="K5676" s="155"/>
      <c r="L5676" s="155"/>
      <c r="M5676" s="155"/>
      <c r="N5676" s="155"/>
      <c r="O5676" s="155"/>
      <c r="P5676" s="155"/>
      <c r="Q5676" s="155"/>
      <c r="R5676" s="155"/>
      <c r="S5676" s="155"/>
      <c r="T5676" s="155"/>
      <c r="U5676" s="155"/>
      <c r="V5676" s="155"/>
      <c r="W5676" s="155"/>
      <c r="X5676" s="155"/>
      <c r="Y5676" s="155"/>
      <c r="Z5676" s="155"/>
      <c r="AA5676" s="155"/>
      <c r="AB5676" s="155"/>
      <c r="AC5676" s="155"/>
      <c r="AD5676" s="155"/>
      <c r="AE5676" s="155"/>
      <c r="AF5676" s="155"/>
      <c r="AG5676" s="155"/>
    </row>
    <row r="5677" spans="1:33" x14ac:dyDescent="0.3">
      <c r="A5677" s="155"/>
      <c r="B5677" s="155"/>
      <c r="C5677" s="155"/>
      <c r="D5677" s="155"/>
      <c r="E5677" s="155"/>
      <c r="F5677" s="155"/>
      <c r="G5677" s="155"/>
      <c r="H5677" s="155"/>
      <c r="I5677" s="155"/>
      <c r="J5677" s="155"/>
      <c r="K5677" s="155"/>
      <c r="L5677" s="155"/>
      <c r="M5677" s="155"/>
      <c r="N5677" s="155"/>
      <c r="O5677" s="155"/>
      <c r="P5677" s="155"/>
      <c r="Q5677" s="155"/>
      <c r="R5677" s="155"/>
      <c r="S5677" s="155"/>
      <c r="T5677" s="155"/>
      <c r="U5677" s="155"/>
      <c r="V5677" s="155"/>
      <c r="W5677" s="155"/>
      <c r="X5677" s="155"/>
      <c r="Y5677" s="155"/>
      <c r="Z5677" s="155"/>
      <c r="AA5677" s="155"/>
      <c r="AB5677" s="155"/>
      <c r="AC5677" s="155"/>
      <c r="AD5677" s="155"/>
      <c r="AE5677" s="155"/>
      <c r="AF5677" s="155"/>
      <c r="AG5677" s="155"/>
    </row>
    <row r="5678" spans="1:33" x14ac:dyDescent="0.3">
      <c r="A5678" s="155"/>
      <c r="B5678" s="155"/>
      <c r="C5678" s="155"/>
      <c r="D5678" s="155"/>
      <c r="E5678" s="155"/>
      <c r="F5678" s="155"/>
      <c r="G5678" s="155"/>
      <c r="H5678" s="155"/>
      <c r="I5678" s="155"/>
      <c r="J5678" s="155"/>
      <c r="K5678" s="155"/>
      <c r="L5678" s="155"/>
      <c r="M5678" s="155"/>
      <c r="N5678" s="155"/>
      <c r="O5678" s="155"/>
      <c r="P5678" s="155"/>
      <c r="Q5678" s="155"/>
      <c r="R5678" s="155"/>
      <c r="S5678" s="155"/>
      <c r="T5678" s="155"/>
      <c r="U5678" s="155"/>
      <c r="V5678" s="155"/>
      <c r="W5678" s="155"/>
      <c r="X5678" s="155"/>
      <c r="Y5678" s="155"/>
      <c r="Z5678" s="155"/>
      <c r="AA5678" s="155"/>
      <c r="AB5678" s="155"/>
      <c r="AC5678" s="155"/>
      <c r="AD5678" s="155"/>
      <c r="AE5678" s="155"/>
      <c r="AF5678" s="155"/>
      <c r="AG5678" s="155"/>
    </row>
    <row r="5679" spans="1:33" x14ac:dyDescent="0.3">
      <c r="A5679" s="155"/>
      <c r="B5679" s="155"/>
      <c r="C5679" s="155"/>
      <c r="D5679" s="155"/>
      <c r="E5679" s="155"/>
      <c r="F5679" s="155"/>
      <c r="G5679" s="155"/>
      <c r="H5679" s="155"/>
      <c r="I5679" s="155"/>
      <c r="J5679" s="155"/>
      <c r="K5679" s="155"/>
      <c r="L5679" s="155"/>
      <c r="M5679" s="155"/>
      <c r="N5679" s="155"/>
      <c r="O5679" s="155"/>
      <c r="P5679" s="155"/>
      <c r="Q5679" s="155"/>
      <c r="R5679" s="155"/>
      <c r="S5679" s="155"/>
      <c r="T5679" s="155"/>
      <c r="U5679" s="155"/>
      <c r="V5679" s="155"/>
      <c r="W5679" s="155"/>
      <c r="X5679" s="155"/>
      <c r="Y5679" s="155"/>
      <c r="Z5679" s="155"/>
      <c r="AA5679" s="155"/>
      <c r="AB5679" s="155"/>
      <c r="AC5679" s="155"/>
      <c r="AD5679" s="155"/>
      <c r="AE5679" s="155"/>
      <c r="AF5679" s="155"/>
      <c r="AG5679" s="155"/>
    </row>
    <row r="5680" spans="1:33" x14ac:dyDescent="0.3">
      <c r="A5680" s="155"/>
      <c r="B5680" s="155"/>
      <c r="C5680" s="155"/>
      <c r="D5680" s="155"/>
      <c r="E5680" s="155"/>
      <c r="F5680" s="155"/>
      <c r="G5680" s="155"/>
      <c r="H5680" s="155"/>
      <c r="I5680" s="155"/>
      <c r="J5680" s="155"/>
      <c r="K5680" s="155"/>
      <c r="L5680" s="155"/>
      <c r="M5680" s="155"/>
      <c r="N5680" s="155"/>
      <c r="O5680" s="155"/>
      <c r="P5680" s="155"/>
      <c r="Q5680" s="155"/>
      <c r="R5680" s="155"/>
      <c r="S5680" s="155"/>
      <c r="T5680" s="155"/>
      <c r="U5680" s="155"/>
      <c r="V5680" s="155"/>
      <c r="W5680" s="155"/>
      <c r="X5680" s="155"/>
      <c r="Y5680" s="155"/>
      <c r="Z5680" s="155"/>
      <c r="AA5680" s="155"/>
      <c r="AB5680" s="155"/>
      <c r="AC5680" s="155"/>
      <c r="AD5680" s="155"/>
      <c r="AE5680" s="155"/>
      <c r="AF5680" s="155"/>
      <c r="AG5680" s="155"/>
    </row>
    <row r="5681" spans="1:33" x14ac:dyDescent="0.3">
      <c r="A5681" s="155"/>
      <c r="B5681" s="155"/>
      <c r="C5681" s="155"/>
      <c r="D5681" s="155"/>
      <c r="E5681" s="155"/>
      <c r="F5681" s="155"/>
      <c r="G5681" s="155"/>
      <c r="H5681" s="155"/>
      <c r="I5681" s="155"/>
      <c r="J5681" s="155"/>
      <c r="K5681" s="155"/>
      <c r="L5681" s="155"/>
      <c r="M5681" s="155"/>
      <c r="N5681" s="155"/>
      <c r="O5681" s="155"/>
      <c r="P5681" s="155"/>
      <c r="Q5681" s="155"/>
      <c r="R5681" s="155"/>
      <c r="S5681" s="155"/>
      <c r="T5681" s="155"/>
      <c r="U5681" s="155"/>
      <c r="V5681" s="155"/>
      <c r="W5681" s="155"/>
      <c r="X5681" s="155"/>
      <c r="Y5681" s="155"/>
      <c r="Z5681" s="155"/>
      <c r="AA5681" s="155"/>
      <c r="AB5681" s="155"/>
      <c r="AC5681" s="155"/>
      <c r="AD5681" s="155"/>
      <c r="AE5681" s="155"/>
      <c r="AF5681" s="155"/>
      <c r="AG5681" s="155"/>
    </row>
    <row r="5682" spans="1:33" x14ac:dyDescent="0.3">
      <c r="A5682" s="155"/>
      <c r="B5682" s="155"/>
      <c r="C5682" s="155"/>
      <c r="D5682" s="155"/>
      <c r="E5682" s="155"/>
      <c r="F5682" s="155"/>
      <c r="G5682" s="155"/>
      <c r="H5682" s="155"/>
      <c r="I5682" s="155"/>
      <c r="J5682" s="155"/>
      <c r="K5682" s="155"/>
      <c r="L5682" s="155"/>
      <c r="M5682" s="155"/>
      <c r="N5682" s="155"/>
      <c r="O5682" s="155"/>
      <c r="P5682" s="155"/>
      <c r="Q5682" s="155"/>
      <c r="R5682" s="155"/>
      <c r="S5682" s="155"/>
      <c r="T5682" s="155"/>
      <c r="U5682" s="155"/>
      <c r="V5682" s="155"/>
      <c r="W5682" s="155"/>
      <c r="X5682" s="155"/>
      <c r="Y5682" s="155"/>
      <c r="Z5682" s="155"/>
      <c r="AA5682" s="155"/>
      <c r="AB5682" s="155"/>
      <c r="AC5682" s="155"/>
      <c r="AD5682" s="155"/>
      <c r="AE5682" s="155"/>
      <c r="AF5682" s="155"/>
      <c r="AG5682" s="155"/>
    </row>
    <row r="5683" spans="1:33" x14ac:dyDescent="0.3">
      <c r="A5683" s="155"/>
      <c r="B5683" s="155"/>
      <c r="C5683" s="155"/>
      <c r="D5683" s="155"/>
      <c r="E5683" s="155"/>
      <c r="F5683" s="155"/>
      <c r="G5683" s="155"/>
      <c r="H5683" s="155"/>
      <c r="I5683" s="155"/>
      <c r="J5683" s="155"/>
      <c r="K5683" s="155"/>
      <c r="L5683" s="155"/>
      <c r="M5683" s="155"/>
      <c r="N5683" s="155"/>
      <c r="O5683" s="155"/>
      <c r="P5683" s="155"/>
      <c r="Q5683" s="155"/>
      <c r="R5683" s="155"/>
      <c r="S5683" s="155"/>
      <c r="T5683" s="155"/>
      <c r="U5683" s="155"/>
      <c r="V5683" s="155"/>
      <c r="W5683" s="155"/>
      <c r="X5683" s="155"/>
      <c r="Y5683" s="155"/>
      <c r="Z5683" s="155"/>
      <c r="AA5683" s="155"/>
      <c r="AB5683" s="155"/>
      <c r="AC5683" s="155"/>
      <c r="AD5683" s="155"/>
      <c r="AE5683" s="155"/>
      <c r="AF5683" s="155"/>
      <c r="AG5683" s="155"/>
    </row>
    <row r="5684" spans="1:33" x14ac:dyDescent="0.3">
      <c r="A5684" s="155"/>
      <c r="B5684" s="155"/>
      <c r="C5684" s="155"/>
      <c r="D5684" s="155"/>
      <c r="E5684" s="155"/>
      <c r="F5684" s="155"/>
      <c r="G5684" s="155"/>
      <c r="H5684" s="155"/>
      <c r="I5684" s="155"/>
      <c r="J5684" s="155"/>
      <c r="K5684" s="155"/>
      <c r="L5684" s="155"/>
      <c r="M5684" s="155"/>
      <c r="N5684" s="155"/>
      <c r="O5684" s="155"/>
      <c r="P5684" s="155"/>
      <c r="Q5684" s="155"/>
      <c r="R5684" s="155"/>
      <c r="S5684" s="155"/>
      <c r="T5684" s="155"/>
      <c r="U5684" s="155"/>
      <c r="V5684" s="155"/>
      <c r="W5684" s="155"/>
      <c r="X5684" s="155"/>
      <c r="Y5684" s="155"/>
      <c r="Z5684" s="155"/>
      <c r="AA5684" s="155"/>
      <c r="AB5684" s="155"/>
      <c r="AC5684" s="155"/>
      <c r="AD5684" s="155"/>
      <c r="AE5684" s="155"/>
      <c r="AF5684" s="155"/>
      <c r="AG5684" s="155"/>
    </row>
    <row r="5685" spans="1:33" x14ac:dyDescent="0.3">
      <c r="A5685" s="155"/>
      <c r="B5685" s="155"/>
      <c r="C5685" s="155"/>
      <c r="D5685" s="155"/>
      <c r="E5685" s="155"/>
      <c r="F5685" s="155"/>
      <c r="G5685" s="155"/>
      <c r="H5685" s="155"/>
      <c r="I5685" s="155"/>
      <c r="J5685" s="155"/>
      <c r="K5685" s="155"/>
      <c r="L5685" s="155"/>
      <c r="M5685" s="155"/>
      <c r="N5685" s="155"/>
      <c r="O5685" s="155"/>
      <c r="P5685" s="155"/>
      <c r="Q5685" s="155"/>
      <c r="R5685" s="155"/>
      <c r="S5685" s="155"/>
      <c r="T5685" s="155"/>
      <c r="U5685" s="155"/>
      <c r="V5685" s="155"/>
      <c r="W5685" s="155"/>
      <c r="X5685" s="155"/>
      <c r="Y5685" s="155"/>
      <c r="Z5685" s="155"/>
      <c r="AA5685" s="155"/>
      <c r="AB5685" s="155"/>
      <c r="AC5685" s="155"/>
      <c r="AD5685" s="155"/>
      <c r="AE5685" s="155"/>
      <c r="AF5685" s="155"/>
      <c r="AG5685" s="155"/>
    </row>
    <row r="5686" spans="1:33" x14ac:dyDescent="0.3">
      <c r="A5686" s="155"/>
      <c r="B5686" s="155"/>
      <c r="C5686" s="155"/>
      <c r="D5686" s="155"/>
      <c r="E5686" s="155"/>
      <c r="F5686" s="155"/>
      <c r="G5686" s="155"/>
      <c r="H5686" s="155"/>
      <c r="I5686" s="155"/>
      <c r="J5686" s="155"/>
      <c r="K5686" s="155"/>
      <c r="L5686" s="155"/>
      <c r="M5686" s="155"/>
      <c r="N5686" s="155"/>
      <c r="O5686" s="155"/>
      <c r="P5686" s="155"/>
      <c r="Q5686" s="155"/>
      <c r="R5686" s="155"/>
      <c r="S5686" s="155"/>
      <c r="T5686" s="155"/>
      <c r="U5686" s="155"/>
      <c r="V5686" s="155"/>
      <c r="W5686" s="155"/>
      <c r="X5686" s="155"/>
      <c r="Y5686" s="155"/>
      <c r="Z5686" s="155"/>
      <c r="AA5686" s="155"/>
      <c r="AB5686" s="155"/>
      <c r="AC5686" s="155"/>
      <c r="AD5686" s="155"/>
      <c r="AE5686" s="155"/>
      <c r="AF5686" s="155"/>
      <c r="AG5686" s="155"/>
    </row>
    <row r="5687" spans="1:33" x14ac:dyDescent="0.3">
      <c r="A5687" s="155"/>
      <c r="B5687" s="155"/>
      <c r="C5687" s="155"/>
      <c r="D5687" s="155"/>
      <c r="E5687" s="155"/>
      <c r="F5687" s="155"/>
      <c r="G5687" s="155"/>
      <c r="H5687" s="155"/>
      <c r="I5687" s="155"/>
      <c r="J5687" s="155"/>
      <c r="K5687" s="155"/>
      <c r="L5687" s="155"/>
      <c r="M5687" s="155"/>
      <c r="N5687" s="155"/>
      <c r="O5687" s="155"/>
      <c r="P5687" s="155"/>
      <c r="Q5687" s="155"/>
      <c r="R5687" s="155"/>
      <c r="S5687" s="155"/>
      <c r="T5687" s="155"/>
      <c r="U5687" s="155"/>
      <c r="V5687" s="155"/>
      <c r="W5687" s="155"/>
      <c r="X5687" s="155"/>
      <c r="Y5687" s="155"/>
      <c r="Z5687" s="155"/>
      <c r="AA5687" s="155"/>
      <c r="AB5687" s="155"/>
      <c r="AC5687" s="155"/>
      <c r="AD5687" s="155"/>
      <c r="AE5687" s="155"/>
      <c r="AF5687" s="155"/>
      <c r="AG5687" s="155"/>
    </row>
    <row r="5688" spans="1:33" x14ac:dyDescent="0.3">
      <c r="A5688" s="155"/>
      <c r="B5688" s="155"/>
      <c r="C5688" s="155"/>
      <c r="D5688" s="155"/>
      <c r="E5688" s="155"/>
      <c r="F5688" s="155"/>
      <c r="G5688" s="155"/>
      <c r="H5688" s="155"/>
      <c r="I5688" s="155"/>
      <c r="J5688" s="155"/>
      <c r="K5688" s="155"/>
      <c r="L5688" s="155"/>
      <c r="M5688" s="155"/>
      <c r="N5688" s="155"/>
      <c r="O5688" s="155"/>
      <c r="P5688" s="155"/>
      <c r="Q5688" s="155"/>
      <c r="R5688" s="155"/>
      <c r="S5688" s="155"/>
      <c r="T5688" s="155"/>
      <c r="U5688" s="155"/>
      <c r="V5688" s="155"/>
      <c r="W5688" s="155"/>
      <c r="X5688" s="155"/>
      <c r="Y5688" s="155"/>
      <c r="Z5688" s="155"/>
      <c r="AA5688" s="155"/>
      <c r="AB5688" s="155"/>
      <c r="AC5688" s="155"/>
      <c r="AD5688" s="155"/>
      <c r="AE5688" s="155"/>
      <c r="AF5688" s="155"/>
      <c r="AG5688" s="155"/>
    </row>
    <row r="5689" spans="1:33" x14ac:dyDescent="0.3">
      <c r="A5689" s="155"/>
      <c r="B5689" s="155"/>
      <c r="C5689" s="155"/>
      <c r="D5689" s="155"/>
      <c r="E5689" s="155"/>
      <c r="F5689" s="155"/>
      <c r="G5689" s="155"/>
      <c r="H5689" s="155"/>
      <c r="I5689" s="155"/>
      <c r="J5689" s="155"/>
      <c r="K5689" s="155"/>
      <c r="L5689" s="155"/>
      <c r="M5689" s="155"/>
      <c r="N5689" s="155"/>
      <c r="O5689" s="155"/>
      <c r="P5689" s="155"/>
      <c r="Q5689" s="155"/>
      <c r="R5689" s="155"/>
      <c r="S5689" s="155"/>
      <c r="T5689" s="155"/>
      <c r="U5689" s="155"/>
      <c r="V5689" s="155"/>
      <c r="W5689" s="155"/>
      <c r="X5689" s="155"/>
      <c r="Y5689" s="155"/>
      <c r="Z5689" s="155"/>
      <c r="AA5689" s="155"/>
      <c r="AB5689" s="155"/>
      <c r="AC5689" s="155"/>
      <c r="AD5689" s="155"/>
      <c r="AE5689" s="155"/>
      <c r="AF5689" s="155"/>
      <c r="AG5689" s="155"/>
    </row>
    <row r="5690" spans="1:33" x14ac:dyDescent="0.3">
      <c r="A5690" s="155"/>
      <c r="B5690" s="155"/>
      <c r="C5690" s="155"/>
      <c r="D5690" s="155"/>
      <c r="E5690" s="155"/>
      <c r="F5690" s="155"/>
      <c r="G5690" s="155"/>
      <c r="H5690" s="155"/>
      <c r="I5690" s="155"/>
      <c r="J5690" s="155"/>
      <c r="K5690" s="155"/>
      <c r="L5690" s="155"/>
      <c r="M5690" s="155"/>
      <c r="N5690" s="155"/>
      <c r="O5690" s="155"/>
      <c r="P5690" s="155"/>
      <c r="Q5690" s="155"/>
      <c r="R5690" s="155"/>
      <c r="S5690" s="155"/>
      <c r="T5690" s="155"/>
      <c r="U5690" s="155"/>
      <c r="V5690" s="155"/>
      <c r="W5690" s="155"/>
      <c r="X5690" s="155"/>
      <c r="Y5690" s="155"/>
      <c r="Z5690" s="155"/>
      <c r="AA5690" s="155"/>
      <c r="AB5690" s="155"/>
      <c r="AC5690" s="155"/>
      <c r="AD5690" s="155"/>
      <c r="AE5690" s="155"/>
      <c r="AF5690" s="155"/>
      <c r="AG5690" s="155"/>
    </row>
    <row r="5691" spans="1:33" x14ac:dyDescent="0.3">
      <c r="A5691" s="155"/>
      <c r="B5691" s="155"/>
      <c r="C5691" s="155"/>
      <c r="D5691" s="155"/>
      <c r="E5691" s="155"/>
      <c r="F5691" s="155"/>
      <c r="G5691" s="155"/>
      <c r="H5691" s="155"/>
      <c r="I5691" s="155"/>
      <c r="J5691" s="155"/>
      <c r="K5691" s="155"/>
      <c r="L5691" s="155"/>
      <c r="M5691" s="155"/>
      <c r="N5691" s="155"/>
      <c r="O5691" s="155"/>
      <c r="P5691" s="155"/>
      <c r="Q5691" s="155"/>
      <c r="R5691" s="155"/>
      <c r="S5691" s="155"/>
      <c r="T5691" s="155"/>
      <c r="U5691" s="155"/>
      <c r="V5691" s="155"/>
      <c r="W5691" s="155"/>
      <c r="X5691" s="155"/>
      <c r="Y5691" s="155"/>
      <c r="Z5691" s="155"/>
      <c r="AA5691" s="155"/>
      <c r="AB5691" s="155"/>
      <c r="AC5691" s="155"/>
      <c r="AD5691" s="155"/>
      <c r="AE5691" s="155"/>
      <c r="AF5691" s="155"/>
      <c r="AG5691" s="155"/>
    </row>
    <row r="5692" spans="1:33" x14ac:dyDescent="0.3">
      <c r="A5692" s="155"/>
      <c r="B5692" s="155"/>
      <c r="C5692" s="155"/>
      <c r="D5692" s="155"/>
      <c r="E5692" s="155"/>
      <c r="F5692" s="155"/>
      <c r="G5692" s="155"/>
      <c r="H5692" s="155"/>
      <c r="I5692" s="155"/>
      <c r="J5692" s="155"/>
      <c r="K5692" s="155"/>
      <c r="L5692" s="155"/>
      <c r="M5692" s="155"/>
      <c r="N5692" s="155"/>
      <c r="O5692" s="155"/>
      <c r="P5692" s="155"/>
      <c r="Q5692" s="155"/>
      <c r="R5692" s="155"/>
      <c r="S5692" s="155"/>
      <c r="T5692" s="155"/>
      <c r="U5692" s="155"/>
      <c r="V5692" s="155"/>
      <c r="W5692" s="155"/>
      <c r="X5692" s="155"/>
      <c r="Y5692" s="155"/>
      <c r="Z5692" s="155"/>
      <c r="AA5692" s="155"/>
      <c r="AB5692" s="155"/>
      <c r="AC5692" s="155"/>
      <c r="AD5692" s="155"/>
      <c r="AE5692" s="155"/>
      <c r="AF5692" s="155"/>
      <c r="AG5692" s="155"/>
    </row>
    <row r="5693" spans="1:33" x14ac:dyDescent="0.3">
      <c r="A5693" s="155"/>
      <c r="B5693" s="155"/>
      <c r="C5693" s="155"/>
      <c r="D5693" s="155"/>
      <c r="E5693" s="155"/>
      <c r="F5693" s="155"/>
      <c r="G5693" s="155"/>
      <c r="H5693" s="155"/>
      <c r="I5693" s="155"/>
      <c r="J5693" s="155"/>
      <c r="K5693" s="155"/>
      <c r="L5693" s="155"/>
      <c r="M5693" s="155"/>
      <c r="N5693" s="155"/>
      <c r="O5693" s="155"/>
      <c r="P5693" s="155"/>
      <c r="Q5693" s="155"/>
      <c r="R5693" s="155"/>
      <c r="S5693" s="155"/>
      <c r="T5693" s="155"/>
      <c r="U5693" s="155"/>
      <c r="V5693" s="155"/>
      <c r="W5693" s="155"/>
      <c r="X5693" s="155"/>
      <c r="Y5693" s="155"/>
      <c r="Z5693" s="155"/>
      <c r="AA5693" s="155"/>
      <c r="AB5693" s="155"/>
      <c r="AC5693" s="155"/>
      <c r="AD5693" s="155"/>
      <c r="AE5693" s="155"/>
      <c r="AF5693" s="155"/>
      <c r="AG5693" s="155"/>
    </row>
    <row r="5694" spans="1:33" x14ac:dyDescent="0.3">
      <c r="A5694" s="155"/>
      <c r="B5694" s="155"/>
      <c r="C5694" s="155"/>
      <c r="D5694" s="155"/>
      <c r="E5694" s="155"/>
      <c r="F5694" s="155"/>
      <c r="G5694" s="155"/>
      <c r="H5694" s="155"/>
      <c r="I5694" s="155"/>
      <c r="J5694" s="155"/>
      <c r="K5694" s="155"/>
      <c r="L5694" s="155"/>
      <c r="M5694" s="155"/>
      <c r="N5694" s="155"/>
      <c r="O5694" s="155"/>
      <c r="P5694" s="155"/>
      <c r="Q5694" s="155"/>
      <c r="R5694" s="155"/>
      <c r="S5694" s="155"/>
      <c r="T5694" s="155"/>
      <c r="U5694" s="155"/>
      <c r="V5694" s="155"/>
      <c r="W5694" s="155"/>
      <c r="X5694" s="155"/>
      <c r="Y5694" s="155"/>
      <c r="Z5694" s="155"/>
      <c r="AA5694" s="155"/>
      <c r="AB5694" s="155"/>
      <c r="AC5694" s="155"/>
      <c r="AD5694" s="155"/>
      <c r="AE5694" s="155"/>
      <c r="AF5694" s="155"/>
      <c r="AG5694" s="155"/>
    </row>
    <row r="5695" spans="1:33" x14ac:dyDescent="0.3">
      <c r="A5695" s="155"/>
      <c r="B5695" s="155"/>
      <c r="C5695" s="155"/>
      <c r="D5695" s="155"/>
      <c r="E5695" s="155"/>
      <c r="F5695" s="155"/>
      <c r="G5695" s="155"/>
      <c r="H5695" s="155"/>
      <c r="I5695" s="155"/>
      <c r="J5695" s="155"/>
      <c r="K5695" s="155"/>
      <c r="L5695" s="155"/>
      <c r="M5695" s="155"/>
      <c r="N5695" s="155"/>
      <c r="O5695" s="155"/>
      <c r="P5695" s="155"/>
      <c r="Q5695" s="155"/>
      <c r="R5695" s="155"/>
      <c r="S5695" s="155"/>
      <c r="T5695" s="155"/>
      <c r="U5695" s="155"/>
      <c r="V5695" s="155"/>
      <c r="W5695" s="155"/>
      <c r="X5695" s="155"/>
      <c r="Y5695" s="155"/>
      <c r="Z5695" s="155"/>
      <c r="AA5695" s="155"/>
      <c r="AB5695" s="155"/>
      <c r="AC5695" s="155"/>
      <c r="AD5695" s="155"/>
      <c r="AE5695" s="155"/>
      <c r="AF5695" s="155"/>
      <c r="AG5695" s="155"/>
    </row>
    <row r="5696" spans="1:33" x14ac:dyDescent="0.3">
      <c r="A5696" s="155"/>
      <c r="B5696" s="155"/>
      <c r="C5696" s="155"/>
      <c r="D5696" s="155"/>
      <c r="E5696" s="155"/>
      <c r="F5696" s="155"/>
      <c r="G5696" s="155"/>
      <c r="H5696" s="155"/>
      <c r="I5696" s="155"/>
      <c r="J5696" s="155"/>
      <c r="K5696" s="155"/>
      <c r="L5696" s="155"/>
      <c r="M5696" s="155"/>
      <c r="N5696" s="155"/>
      <c r="O5696" s="155"/>
      <c r="P5696" s="155"/>
      <c r="Q5696" s="155"/>
      <c r="R5696" s="155"/>
      <c r="S5696" s="155"/>
      <c r="T5696" s="155"/>
      <c r="U5696" s="155"/>
      <c r="V5696" s="155"/>
      <c r="W5696" s="155"/>
      <c r="X5696" s="155"/>
      <c r="Y5696" s="155"/>
      <c r="Z5696" s="155"/>
      <c r="AA5696" s="155"/>
      <c r="AB5696" s="155"/>
      <c r="AC5696" s="155"/>
      <c r="AD5696" s="155"/>
      <c r="AE5696" s="155"/>
      <c r="AF5696" s="155"/>
      <c r="AG5696" s="155"/>
    </row>
    <row r="5697" spans="1:33" x14ac:dyDescent="0.3">
      <c r="A5697" s="155"/>
      <c r="B5697" s="155"/>
      <c r="C5697" s="155"/>
      <c r="D5697" s="155"/>
      <c r="E5697" s="155"/>
      <c r="F5697" s="155"/>
      <c r="G5697" s="155"/>
      <c r="H5697" s="155"/>
      <c r="I5697" s="155"/>
      <c r="J5697" s="155"/>
      <c r="K5697" s="155"/>
      <c r="L5697" s="155"/>
      <c r="M5697" s="155"/>
      <c r="N5697" s="155"/>
      <c r="O5697" s="155"/>
      <c r="P5697" s="155"/>
      <c r="Q5697" s="155"/>
      <c r="R5697" s="155"/>
      <c r="S5697" s="155"/>
      <c r="T5697" s="155"/>
      <c r="U5697" s="155"/>
      <c r="V5697" s="155"/>
      <c r="W5697" s="155"/>
      <c r="X5697" s="155"/>
      <c r="Y5697" s="155"/>
      <c r="Z5697" s="155"/>
      <c r="AA5697" s="155"/>
      <c r="AB5697" s="155"/>
      <c r="AC5697" s="155"/>
      <c r="AD5697" s="155"/>
      <c r="AE5697" s="155"/>
      <c r="AF5697" s="155"/>
      <c r="AG5697" s="155"/>
    </row>
    <row r="5698" spans="1:33" x14ac:dyDescent="0.3">
      <c r="A5698" s="155"/>
      <c r="B5698" s="155"/>
      <c r="C5698" s="155"/>
      <c r="D5698" s="155"/>
      <c r="E5698" s="155"/>
      <c r="F5698" s="155"/>
      <c r="G5698" s="155"/>
      <c r="H5698" s="155"/>
      <c r="I5698" s="155"/>
      <c r="J5698" s="155"/>
      <c r="K5698" s="155"/>
      <c r="L5698" s="155"/>
      <c r="M5698" s="155"/>
      <c r="N5698" s="155"/>
      <c r="O5698" s="155"/>
      <c r="P5698" s="155"/>
      <c r="Q5698" s="155"/>
      <c r="R5698" s="155"/>
      <c r="S5698" s="155"/>
      <c r="T5698" s="155"/>
      <c r="U5698" s="155"/>
      <c r="V5698" s="155"/>
      <c r="W5698" s="155"/>
      <c r="X5698" s="155"/>
      <c r="Y5698" s="155"/>
      <c r="Z5698" s="155"/>
      <c r="AA5698" s="155"/>
      <c r="AB5698" s="155"/>
      <c r="AC5698" s="155"/>
      <c r="AD5698" s="155"/>
      <c r="AE5698" s="155"/>
      <c r="AF5698" s="155"/>
      <c r="AG5698" s="155"/>
    </row>
    <row r="5699" spans="1:33" x14ac:dyDescent="0.3">
      <c r="A5699" s="155"/>
      <c r="B5699" s="155"/>
      <c r="C5699" s="155"/>
      <c r="D5699" s="155"/>
      <c r="E5699" s="155"/>
      <c r="F5699" s="155"/>
      <c r="G5699" s="155"/>
      <c r="H5699" s="155"/>
      <c r="I5699" s="155"/>
      <c r="J5699" s="155"/>
      <c r="K5699" s="155"/>
      <c r="L5699" s="155"/>
      <c r="M5699" s="155"/>
      <c r="N5699" s="155"/>
      <c r="O5699" s="155"/>
      <c r="P5699" s="155"/>
      <c r="Q5699" s="155"/>
      <c r="R5699" s="155"/>
      <c r="S5699" s="155"/>
      <c r="T5699" s="155"/>
      <c r="U5699" s="155"/>
      <c r="V5699" s="155"/>
      <c r="W5699" s="155"/>
      <c r="X5699" s="155"/>
      <c r="Y5699" s="155"/>
      <c r="Z5699" s="155"/>
      <c r="AA5699" s="155"/>
      <c r="AB5699" s="155"/>
      <c r="AC5699" s="155"/>
      <c r="AD5699" s="155"/>
      <c r="AE5699" s="155"/>
      <c r="AF5699" s="155"/>
      <c r="AG5699" s="155"/>
    </row>
    <row r="5700" spans="1:33" x14ac:dyDescent="0.3">
      <c r="A5700" s="155"/>
      <c r="B5700" s="155"/>
      <c r="C5700" s="155"/>
      <c r="D5700" s="155"/>
      <c r="E5700" s="155"/>
      <c r="F5700" s="155"/>
      <c r="G5700" s="155"/>
      <c r="H5700" s="155"/>
      <c r="I5700" s="155"/>
      <c r="J5700" s="155"/>
      <c r="K5700" s="155"/>
      <c r="L5700" s="155"/>
      <c r="M5700" s="155"/>
      <c r="N5700" s="155"/>
      <c r="O5700" s="155"/>
      <c r="P5700" s="155"/>
      <c r="Q5700" s="155"/>
      <c r="R5700" s="155"/>
      <c r="S5700" s="155"/>
      <c r="T5700" s="155"/>
      <c r="U5700" s="155"/>
      <c r="V5700" s="155"/>
      <c r="W5700" s="155"/>
      <c r="X5700" s="155"/>
      <c r="Y5700" s="155"/>
      <c r="Z5700" s="155"/>
      <c r="AA5700" s="155"/>
      <c r="AB5700" s="155"/>
      <c r="AC5700" s="155"/>
      <c r="AD5700" s="155"/>
      <c r="AE5700" s="155"/>
      <c r="AF5700" s="155"/>
      <c r="AG5700" s="155"/>
    </row>
    <row r="5701" spans="1:33" x14ac:dyDescent="0.3">
      <c r="A5701" s="155"/>
      <c r="B5701" s="155"/>
      <c r="C5701" s="155"/>
      <c r="D5701" s="155"/>
      <c r="E5701" s="155"/>
      <c r="F5701" s="155"/>
      <c r="G5701" s="155"/>
      <c r="H5701" s="155"/>
      <c r="I5701" s="155"/>
      <c r="J5701" s="155"/>
      <c r="K5701" s="155"/>
      <c r="L5701" s="155"/>
      <c r="M5701" s="155"/>
      <c r="N5701" s="155"/>
      <c r="O5701" s="155"/>
      <c r="P5701" s="155"/>
      <c r="Q5701" s="155"/>
      <c r="R5701" s="155"/>
      <c r="S5701" s="155"/>
      <c r="T5701" s="155"/>
      <c r="U5701" s="155"/>
      <c r="V5701" s="155"/>
      <c r="W5701" s="155"/>
      <c r="X5701" s="155"/>
      <c r="Y5701" s="155"/>
      <c r="Z5701" s="155"/>
      <c r="AA5701" s="155"/>
      <c r="AB5701" s="155"/>
      <c r="AC5701" s="155"/>
      <c r="AD5701" s="155"/>
      <c r="AE5701" s="155"/>
      <c r="AF5701" s="155"/>
      <c r="AG5701" s="155"/>
    </row>
    <row r="5702" spans="1:33" x14ac:dyDescent="0.3">
      <c r="A5702" s="155"/>
      <c r="B5702" s="155"/>
      <c r="C5702" s="155"/>
      <c r="D5702" s="155"/>
      <c r="E5702" s="155"/>
      <c r="F5702" s="155"/>
      <c r="G5702" s="155"/>
      <c r="H5702" s="155"/>
      <c r="I5702" s="155"/>
      <c r="J5702" s="155"/>
      <c r="K5702" s="155"/>
      <c r="L5702" s="155"/>
      <c r="M5702" s="155"/>
      <c r="N5702" s="155"/>
      <c r="O5702" s="155"/>
      <c r="P5702" s="155"/>
      <c r="Q5702" s="155"/>
      <c r="R5702" s="155"/>
      <c r="S5702" s="155"/>
      <c r="T5702" s="155"/>
      <c r="U5702" s="155"/>
      <c r="V5702" s="155"/>
      <c r="W5702" s="155"/>
      <c r="X5702" s="155"/>
      <c r="Y5702" s="155"/>
      <c r="Z5702" s="155"/>
      <c r="AA5702" s="155"/>
      <c r="AB5702" s="155"/>
      <c r="AC5702" s="155"/>
      <c r="AD5702" s="155"/>
      <c r="AE5702" s="155"/>
      <c r="AF5702" s="155"/>
      <c r="AG5702" s="155"/>
    </row>
    <row r="5703" spans="1:33" x14ac:dyDescent="0.3">
      <c r="A5703" s="155"/>
      <c r="B5703" s="155"/>
      <c r="C5703" s="155"/>
      <c r="D5703" s="155"/>
      <c r="E5703" s="155"/>
      <c r="F5703" s="155"/>
      <c r="G5703" s="155"/>
      <c r="H5703" s="155"/>
      <c r="I5703" s="155"/>
      <c r="J5703" s="155"/>
      <c r="K5703" s="155"/>
      <c r="L5703" s="155"/>
      <c r="M5703" s="155"/>
      <c r="N5703" s="155"/>
      <c r="O5703" s="155"/>
      <c r="P5703" s="155"/>
      <c r="Q5703" s="155"/>
      <c r="R5703" s="155"/>
      <c r="S5703" s="155"/>
      <c r="T5703" s="155"/>
      <c r="U5703" s="155"/>
      <c r="V5703" s="155"/>
      <c r="W5703" s="155"/>
      <c r="X5703" s="155"/>
      <c r="Y5703" s="155"/>
      <c r="Z5703" s="155"/>
      <c r="AA5703" s="155"/>
      <c r="AB5703" s="155"/>
      <c r="AC5703" s="155"/>
      <c r="AD5703" s="155"/>
      <c r="AE5703" s="155"/>
      <c r="AF5703" s="155"/>
      <c r="AG5703" s="155"/>
    </row>
    <row r="5704" spans="1:33" x14ac:dyDescent="0.3">
      <c r="A5704" s="155"/>
      <c r="B5704" s="155"/>
      <c r="C5704" s="155"/>
      <c r="D5704" s="155"/>
      <c r="E5704" s="155"/>
      <c r="F5704" s="155"/>
      <c r="G5704" s="155"/>
      <c r="H5704" s="155"/>
      <c r="I5704" s="155"/>
      <c r="J5704" s="155"/>
      <c r="K5704" s="155"/>
      <c r="L5704" s="155"/>
      <c r="M5704" s="155"/>
      <c r="N5704" s="155"/>
      <c r="O5704" s="155"/>
      <c r="P5704" s="155"/>
      <c r="Q5704" s="155"/>
      <c r="R5704" s="155"/>
      <c r="S5704" s="155"/>
      <c r="T5704" s="155"/>
      <c r="U5704" s="155"/>
      <c r="V5704" s="155"/>
      <c r="W5704" s="155"/>
      <c r="X5704" s="155"/>
      <c r="Y5704" s="155"/>
      <c r="Z5704" s="155"/>
      <c r="AA5704" s="155"/>
      <c r="AB5704" s="155"/>
      <c r="AC5704" s="155"/>
      <c r="AD5704" s="155"/>
      <c r="AE5704" s="155"/>
      <c r="AF5704" s="155"/>
      <c r="AG5704" s="155"/>
    </row>
    <row r="5705" spans="1:33" x14ac:dyDescent="0.3">
      <c r="A5705" s="155"/>
      <c r="B5705" s="155"/>
      <c r="C5705" s="155"/>
      <c r="D5705" s="155"/>
      <c r="E5705" s="155"/>
      <c r="F5705" s="155"/>
      <c r="G5705" s="155"/>
      <c r="H5705" s="155"/>
      <c r="I5705" s="155"/>
      <c r="J5705" s="155"/>
      <c r="K5705" s="155"/>
      <c r="L5705" s="155"/>
      <c r="M5705" s="155"/>
      <c r="N5705" s="155"/>
      <c r="O5705" s="155"/>
      <c r="P5705" s="155"/>
      <c r="Q5705" s="155"/>
      <c r="R5705" s="155"/>
      <c r="S5705" s="155"/>
      <c r="T5705" s="155"/>
      <c r="U5705" s="155"/>
      <c r="V5705" s="155"/>
      <c r="W5705" s="155"/>
      <c r="X5705" s="155"/>
      <c r="Y5705" s="155"/>
      <c r="Z5705" s="155"/>
      <c r="AA5705" s="155"/>
      <c r="AB5705" s="155"/>
      <c r="AC5705" s="155"/>
      <c r="AD5705" s="155"/>
      <c r="AE5705" s="155"/>
      <c r="AF5705" s="155"/>
      <c r="AG5705" s="155"/>
    </row>
    <row r="5706" spans="1:33" x14ac:dyDescent="0.3">
      <c r="A5706" s="155"/>
      <c r="B5706" s="155"/>
      <c r="C5706" s="155"/>
      <c r="D5706" s="155"/>
      <c r="E5706" s="155"/>
      <c r="F5706" s="155"/>
      <c r="G5706" s="155"/>
      <c r="H5706" s="155"/>
      <c r="I5706" s="155"/>
      <c r="J5706" s="155"/>
      <c r="K5706" s="155"/>
      <c r="L5706" s="155"/>
      <c r="M5706" s="155"/>
      <c r="N5706" s="155"/>
      <c r="O5706" s="155"/>
      <c r="P5706" s="155"/>
      <c r="Q5706" s="155"/>
      <c r="R5706" s="155"/>
      <c r="S5706" s="155"/>
      <c r="T5706" s="155"/>
      <c r="U5706" s="155"/>
      <c r="V5706" s="155"/>
      <c r="W5706" s="155"/>
      <c r="X5706" s="155"/>
      <c r="Y5706" s="155"/>
      <c r="Z5706" s="155"/>
      <c r="AA5706" s="155"/>
      <c r="AB5706" s="155"/>
      <c r="AC5706" s="155"/>
      <c r="AD5706" s="155"/>
      <c r="AE5706" s="155"/>
      <c r="AF5706" s="155"/>
      <c r="AG5706" s="155"/>
    </row>
    <row r="5707" spans="1:33" x14ac:dyDescent="0.3">
      <c r="A5707" s="155"/>
      <c r="B5707" s="155"/>
      <c r="C5707" s="155"/>
      <c r="D5707" s="155"/>
      <c r="E5707" s="155"/>
      <c r="F5707" s="155"/>
      <c r="G5707" s="155"/>
      <c r="H5707" s="155"/>
      <c r="I5707" s="155"/>
      <c r="J5707" s="155"/>
      <c r="K5707" s="155"/>
      <c r="L5707" s="155"/>
      <c r="M5707" s="155"/>
      <c r="N5707" s="155"/>
      <c r="O5707" s="155"/>
      <c r="P5707" s="155"/>
      <c r="Q5707" s="155"/>
      <c r="R5707" s="155"/>
      <c r="S5707" s="155"/>
      <c r="T5707" s="155"/>
      <c r="U5707" s="155"/>
      <c r="V5707" s="155"/>
      <c r="W5707" s="155"/>
      <c r="X5707" s="155"/>
      <c r="Y5707" s="155"/>
      <c r="Z5707" s="155"/>
      <c r="AA5707" s="155"/>
      <c r="AB5707" s="155"/>
      <c r="AC5707" s="155"/>
      <c r="AD5707" s="155"/>
      <c r="AE5707" s="155"/>
      <c r="AF5707" s="155"/>
      <c r="AG5707" s="155"/>
    </row>
    <row r="5708" spans="1:33" x14ac:dyDescent="0.3">
      <c r="A5708" s="155"/>
      <c r="B5708" s="155"/>
      <c r="C5708" s="155"/>
      <c r="D5708" s="155"/>
      <c r="E5708" s="155"/>
      <c r="F5708" s="155"/>
      <c r="G5708" s="155"/>
      <c r="H5708" s="155"/>
      <c r="I5708" s="155"/>
      <c r="J5708" s="155"/>
      <c r="K5708" s="155"/>
      <c r="L5708" s="155"/>
      <c r="M5708" s="155"/>
      <c r="N5708" s="155"/>
      <c r="O5708" s="155"/>
      <c r="P5708" s="155"/>
      <c r="Q5708" s="155"/>
      <c r="R5708" s="155"/>
      <c r="S5708" s="155"/>
      <c r="T5708" s="155"/>
      <c r="U5708" s="155"/>
      <c r="V5708" s="155"/>
      <c r="W5708" s="155"/>
      <c r="X5708" s="155"/>
      <c r="Y5708" s="155"/>
      <c r="Z5708" s="155"/>
      <c r="AA5708" s="155"/>
      <c r="AB5708" s="155"/>
      <c r="AC5708" s="155"/>
      <c r="AD5708" s="155"/>
      <c r="AE5708" s="155"/>
      <c r="AF5708" s="155"/>
      <c r="AG5708" s="155"/>
    </row>
    <row r="5709" spans="1:33" x14ac:dyDescent="0.3">
      <c r="A5709" s="155"/>
      <c r="B5709" s="155"/>
      <c r="C5709" s="155"/>
      <c r="D5709" s="155"/>
      <c r="E5709" s="155"/>
      <c r="F5709" s="155"/>
      <c r="G5709" s="155"/>
      <c r="H5709" s="155"/>
      <c r="I5709" s="155"/>
      <c r="J5709" s="155"/>
      <c r="K5709" s="155"/>
      <c r="L5709" s="155"/>
      <c r="M5709" s="155"/>
      <c r="N5709" s="155"/>
      <c r="O5709" s="155"/>
      <c r="P5709" s="155"/>
      <c r="Q5709" s="155"/>
      <c r="R5709" s="155"/>
      <c r="S5709" s="155"/>
      <c r="T5709" s="155"/>
      <c r="U5709" s="155"/>
      <c r="V5709" s="155"/>
      <c r="W5709" s="155"/>
      <c r="X5709" s="155"/>
      <c r="Y5709" s="155"/>
      <c r="Z5709" s="155"/>
      <c r="AA5709" s="155"/>
      <c r="AB5709" s="155"/>
      <c r="AC5709" s="155"/>
      <c r="AD5709" s="155"/>
      <c r="AE5709" s="155"/>
      <c r="AF5709" s="155"/>
      <c r="AG5709" s="155"/>
    </row>
    <row r="5710" spans="1:33" x14ac:dyDescent="0.3">
      <c r="A5710" s="155"/>
      <c r="B5710" s="155"/>
      <c r="C5710" s="155"/>
      <c r="D5710" s="155"/>
      <c r="E5710" s="155"/>
      <c r="F5710" s="155"/>
      <c r="G5710" s="155"/>
      <c r="H5710" s="155"/>
      <c r="I5710" s="155"/>
      <c r="J5710" s="155"/>
      <c r="K5710" s="155"/>
      <c r="L5710" s="155"/>
      <c r="M5710" s="155"/>
      <c r="N5710" s="155"/>
      <c r="O5710" s="155"/>
      <c r="P5710" s="155"/>
      <c r="Q5710" s="155"/>
      <c r="R5710" s="155"/>
      <c r="S5710" s="155"/>
      <c r="T5710" s="155"/>
      <c r="U5710" s="155"/>
      <c r="V5710" s="155"/>
      <c r="W5710" s="155"/>
      <c r="X5710" s="155"/>
      <c r="Y5710" s="155"/>
      <c r="Z5710" s="155"/>
      <c r="AA5710" s="155"/>
      <c r="AB5710" s="155"/>
      <c r="AC5710" s="155"/>
      <c r="AD5710" s="155"/>
      <c r="AE5710" s="155"/>
      <c r="AF5710" s="155"/>
      <c r="AG5710" s="155"/>
    </row>
    <row r="5711" spans="1:33" x14ac:dyDescent="0.3">
      <c r="A5711" s="155"/>
      <c r="B5711" s="155"/>
      <c r="C5711" s="155"/>
      <c r="D5711" s="155"/>
      <c r="E5711" s="155"/>
      <c r="F5711" s="155"/>
      <c r="G5711" s="155"/>
      <c r="H5711" s="155"/>
      <c r="I5711" s="155"/>
      <c r="J5711" s="155"/>
      <c r="K5711" s="155"/>
      <c r="L5711" s="155"/>
      <c r="M5711" s="155"/>
      <c r="N5711" s="155"/>
      <c r="O5711" s="155"/>
      <c r="P5711" s="155"/>
      <c r="Q5711" s="155"/>
      <c r="R5711" s="155"/>
      <c r="S5711" s="155"/>
      <c r="T5711" s="155"/>
      <c r="U5711" s="155"/>
      <c r="V5711" s="155"/>
      <c r="W5711" s="155"/>
      <c r="X5711" s="155"/>
      <c r="Y5711" s="155"/>
      <c r="Z5711" s="155"/>
      <c r="AA5711" s="155"/>
      <c r="AB5711" s="155"/>
      <c r="AC5711" s="155"/>
      <c r="AD5711" s="155"/>
      <c r="AE5711" s="155"/>
      <c r="AF5711" s="155"/>
      <c r="AG5711" s="155"/>
    </row>
    <row r="5712" spans="1:33" x14ac:dyDescent="0.3">
      <c r="A5712" s="155"/>
      <c r="B5712" s="155"/>
      <c r="C5712" s="155"/>
      <c r="D5712" s="155"/>
      <c r="E5712" s="155"/>
      <c r="F5712" s="155"/>
      <c r="G5712" s="155"/>
      <c r="H5712" s="155"/>
      <c r="I5712" s="155"/>
      <c r="J5712" s="155"/>
      <c r="K5712" s="155"/>
      <c r="L5712" s="155"/>
      <c r="M5712" s="155"/>
      <c r="N5712" s="155"/>
      <c r="O5712" s="155"/>
      <c r="P5712" s="155"/>
      <c r="Q5712" s="155"/>
      <c r="R5712" s="155"/>
      <c r="S5712" s="155"/>
      <c r="T5712" s="155"/>
      <c r="U5712" s="155"/>
      <c r="V5712" s="155"/>
      <c r="W5712" s="155"/>
      <c r="X5712" s="155"/>
      <c r="Y5712" s="155"/>
      <c r="Z5712" s="155"/>
      <c r="AA5712" s="155"/>
      <c r="AB5712" s="155"/>
      <c r="AC5712" s="155"/>
      <c r="AD5712" s="155"/>
      <c r="AE5712" s="155"/>
      <c r="AF5712" s="155"/>
      <c r="AG5712" s="155"/>
    </row>
    <row r="5713" spans="1:33" x14ac:dyDescent="0.3">
      <c r="A5713" s="155"/>
      <c r="B5713" s="155"/>
      <c r="C5713" s="155"/>
      <c r="D5713" s="155"/>
      <c r="E5713" s="155"/>
      <c r="F5713" s="155"/>
      <c r="G5713" s="155"/>
      <c r="H5713" s="155"/>
      <c r="I5713" s="155"/>
      <c r="J5713" s="155"/>
      <c r="K5713" s="155"/>
      <c r="L5713" s="155"/>
      <c r="M5713" s="155"/>
      <c r="N5713" s="155"/>
      <c r="O5713" s="155"/>
      <c r="P5713" s="155"/>
      <c r="Q5713" s="155"/>
      <c r="R5713" s="155"/>
      <c r="S5713" s="155"/>
      <c r="T5713" s="155"/>
      <c r="U5713" s="155"/>
      <c r="V5713" s="155"/>
      <c r="W5713" s="155"/>
      <c r="X5713" s="155"/>
      <c r="Y5713" s="155"/>
      <c r="Z5713" s="155"/>
      <c r="AA5713" s="155"/>
      <c r="AB5713" s="155"/>
      <c r="AC5713" s="155"/>
      <c r="AD5713" s="155"/>
      <c r="AE5713" s="155"/>
      <c r="AF5713" s="155"/>
      <c r="AG5713" s="155"/>
    </row>
    <row r="5714" spans="1:33" x14ac:dyDescent="0.3">
      <c r="A5714" s="155"/>
      <c r="B5714" s="155"/>
      <c r="C5714" s="155"/>
      <c r="D5714" s="155"/>
      <c r="E5714" s="155"/>
      <c r="F5714" s="155"/>
      <c r="G5714" s="155"/>
      <c r="H5714" s="155"/>
      <c r="I5714" s="155"/>
      <c r="J5714" s="155"/>
      <c r="K5714" s="155"/>
      <c r="L5714" s="155"/>
      <c r="M5714" s="155"/>
      <c r="N5714" s="155"/>
      <c r="O5714" s="155"/>
      <c r="P5714" s="155"/>
      <c r="Q5714" s="155"/>
      <c r="R5714" s="155"/>
      <c r="S5714" s="155"/>
      <c r="T5714" s="155"/>
      <c r="U5714" s="155"/>
      <c r="V5714" s="155"/>
      <c r="W5714" s="155"/>
      <c r="X5714" s="155"/>
      <c r="Y5714" s="155"/>
      <c r="Z5714" s="155"/>
      <c r="AA5714" s="155"/>
      <c r="AB5714" s="155"/>
      <c r="AC5714" s="155"/>
      <c r="AD5714" s="155"/>
      <c r="AE5714" s="155"/>
      <c r="AF5714" s="155"/>
      <c r="AG5714" s="155"/>
    </row>
    <row r="5715" spans="1:33" x14ac:dyDescent="0.3">
      <c r="A5715" s="155"/>
      <c r="B5715" s="155"/>
      <c r="C5715" s="155"/>
      <c r="D5715" s="155"/>
      <c r="E5715" s="155"/>
      <c r="F5715" s="155"/>
      <c r="G5715" s="155"/>
      <c r="H5715" s="155"/>
      <c r="I5715" s="155"/>
      <c r="J5715" s="155"/>
      <c r="K5715" s="155"/>
      <c r="L5715" s="155"/>
      <c r="M5715" s="155"/>
      <c r="N5715" s="155"/>
      <c r="O5715" s="155"/>
      <c r="P5715" s="155"/>
      <c r="Q5715" s="155"/>
      <c r="R5715" s="155"/>
      <c r="S5715" s="155"/>
      <c r="T5715" s="155"/>
      <c r="U5715" s="155"/>
      <c r="V5715" s="155"/>
      <c r="W5715" s="155"/>
      <c r="X5715" s="155"/>
      <c r="Y5715" s="155"/>
      <c r="Z5715" s="155"/>
      <c r="AA5715" s="155"/>
      <c r="AB5715" s="155"/>
      <c r="AC5715" s="155"/>
      <c r="AD5715" s="155"/>
      <c r="AE5715" s="155"/>
      <c r="AF5715" s="155"/>
      <c r="AG5715" s="155"/>
    </row>
    <row r="5716" spans="1:33" x14ac:dyDescent="0.3">
      <c r="A5716" s="155"/>
      <c r="B5716" s="155"/>
      <c r="C5716" s="155"/>
      <c r="D5716" s="155"/>
      <c r="E5716" s="155"/>
      <c r="F5716" s="155"/>
      <c r="G5716" s="155"/>
      <c r="H5716" s="155"/>
      <c r="I5716" s="155"/>
      <c r="J5716" s="155"/>
      <c r="K5716" s="155"/>
      <c r="L5716" s="155"/>
      <c r="M5716" s="155"/>
      <c r="N5716" s="155"/>
      <c r="O5716" s="155"/>
      <c r="P5716" s="155"/>
      <c r="Q5716" s="155"/>
      <c r="R5716" s="155"/>
      <c r="S5716" s="155"/>
      <c r="T5716" s="155"/>
      <c r="U5716" s="155"/>
      <c r="V5716" s="155"/>
      <c r="W5716" s="155"/>
      <c r="X5716" s="155"/>
      <c r="Y5716" s="155"/>
      <c r="Z5716" s="155"/>
      <c r="AA5716" s="155"/>
      <c r="AB5716" s="155"/>
      <c r="AC5716" s="155"/>
      <c r="AD5716" s="155"/>
      <c r="AE5716" s="155"/>
      <c r="AF5716" s="155"/>
      <c r="AG5716" s="155"/>
    </row>
    <row r="5717" spans="1:33" x14ac:dyDescent="0.3">
      <c r="A5717" s="155"/>
      <c r="B5717" s="155"/>
      <c r="C5717" s="155"/>
      <c r="D5717" s="155"/>
      <c r="E5717" s="155"/>
      <c r="F5717" s="155"/>
      <c r="G5717" s="155"/>
      <c r="H5717" s="155"/>
      <c r="I5717" s="155"/>
      <c r="J5717" s="155"/>
      <c r="K5717" s="155"/>
      <c r="L5717" s="155"/>
      <c r="M5717" s="155"/>
      <c r="N5717" s="155"/>
      <c r="O5717" s="155"/>
      <c r="P5717" s="155"/>
      <c r="Q5717" s="155"/>
      <c r="R5717" s="155"/>
      <c r="S5717" s="155"/>
      <c r="T5717" s="155"/>
      <c r="U5717" s="155"/>
      <c r="V5717" s="155"/>
      <c r="W5717" s="155"/>
      <c r="X5717" s="155"/>
      <c r="Y5717" s="155"/>
      <c r="Z5717" s="155"/>
      <c r="AA5717" s="155"/>
      <c r="AB5717" s="155"/>
      <c r="AC5717" s="155"/>
      <c r="AD5717" s="155"/>
      <c r="AE5717" s="155"/>
      <c r="AF5717" s="155"/>
      <c r="AG5717" s="155"/>
    </row>
    <row r="5718" spans="1:33" x14ac:dyDescent="0.3">
      <c r="A5718" s="155"/>
      <c r="B5718" s="155"/>
      <c r="C5718" s="155"/>
      <c r="D5718" s="155"/>
      <c r="E5718" s="155"/>
      <c r="F5718" s="155"/>
      <c r="G5718" s="155"/>
      <c r="H5718" s="155"/>
      <c r="I5718" s="155"/>
      <c r="J5718" s="155"/>
      <c r="K5718" s="155"/>
      <c r="L5718" s="155"/>
      <c r="M5718" s="155"/>
      <c r="N5718" s="155"/>
      <c r="O5718" s="155"/>
      <c r="P5718" s="155"/>
      <c r="Q5718" s="155"/>
      <c r="R5718" s="155"/>
      <c r="S5718" s="155"/>
      <c r="T5718" s="155"/>
      <c r="U5718" s="155"/>
      <c r="V5718" s="155"/>
      <c r="W5718" s="155"/>
      <c r="X5718" s="155"/>
      <c r="Y5718" s="155"/>
      <c r="Z5718" s="155"/>
      <c r="AA5718" s="155"/>
      <c r="AB5718" s="155"/>
      <c r="AC5718" s="155"/>
      <c r="AD5718" s="155"/>
      <c r="AE5718" s="155"/>
      <c r="AF5718" s="155"/>
      <c r="AG5718" s="155"/>
    </row>
    <row r="5719" spans="1:33" x14ac:dyDescent="0.3">
      <c r="A5719" s="155"/>
      <c r="B5719" s="155"/>
      <c r="C5719" s="155"/>
      <c r="D5719" s="155"/>
      <c r="E5719" s="155"/>
      <c r="F5719" s="155"/>
      <c r="G5719" s="155"/>
      <c r="H5719" s="155"/>
      <c r="I5719" s="155"/>
      <c r="J5719" s="155"/>
      <c r="K5719" s="155"/>
      <c r="L5719" s="155"/>
      <c r="M5719" s="155"/>
      <c r="N5719" s="155"/>
      <c r="O5719" s="155"/>
      <c r="P5719" s="155"/>
      <c r="Q5719" s="155"/>
      <c r="R5719" s="155"/>
      <c r="S5719" s="155"/>
      <c r="T5719" s="155"/>
      <c r="U5719" s="155"/>
      <c r="V5719" s="155"/>
      <c r="W5719" s="155"/>
      <c r="X5719" s="155"/>
      <c r="Y5719" s="155"/>
      <c r="Z5719" s="155"/>
      <c r="AA5719" s="155"/>
      <c r="AB5719" s="155"/>
      <c r="AC5719" s="155"/>
      <c r="AD5719" s="155"/>
      <c r="AE5719" s="155"/>
      <c r="AF5719" s="155"/>
      <c r="AG5719" s="155"/>
    </row>
    <row r="5720" spans="1:33" x14ac:dyDescent="0.3">
      <c r="A5720" s="155"/>
      <c r="B5720" s="155"/>
      <c r="C5720" s="155"/>
      <c r="D5720" s="155"/>
      <c r="E5720" s="155"/>
      <c r="F5720" s="155"/>
      <c r="G5720" s="155"/>
      <c r="H5720" s="155"/>
      <c r="I5720" s="155"/>
      <c r="J5720" s="155"/>
      <c r="K5720" s="155"/>
      <c r="L5720" s="155"/>
      <c r="M5720" s="155"/>
      <c r="N5720" s="155"/>
      <c r="O5720" s="155"/>
      <c r="P5720" s="155"/>
      <c r="Q5720" s="155"/>
      <c r="R5720" s="155"/>
      <c r="S5720" s="155"/>
      <c r="T5720" s="155"/>
      <c r="U5720" s="155"/>
      <c r="V5720" s="155"/>
      <c r="W5720" s="155"/>
      <c r="X5720" s="155"/>
      <c r="Y5720" s="155"/>
      <c r="Z5720" s="155"/>
      <c r="AA5720" s="155"/>
      <c r="AB5720" s="155"/>
      <c r="AC5720" s="155"/>
      <c r="AD5720" s="155"/>
      <c r="AE5720" s="155"/>
      <c r="AF5720" s="155"/>
      <c r="AG5720" s="155"/>
    </row>
    <row r="5721" spans="1:33" x14ac:dyDescent="0.3">
      <c r="A5721" s="155"/>
      <c r="B5721" s="155"/>
      <c r="C5721" s="155"/>
      <c r="D5721" s="155"/>
      <c r="E5721" s="155"/>
      <c r="F5721" s="155"/>
      <c r="G5721" s="155"/>
      <c r="H5721" s="155"/>
      <c r="I5721" s="155"/>
      <c r="J5721" s="155"/>
      <c r="K5721" s="155"/>
      <c r="L5721" s="155"/>
      <c r="M5721" s="155"/>
      <c r="N5721" s="155"/>
      <c r="O5721" s="155"/>
      <c r="P5721" s="155"/>
      <c r="Q5721" s="155"/>
      <c r="R5721" s="155"/>
      <c r="S5721" s="155"/>
      <c r="T5721" s="155"/>
      <c r="U5721" s="155"/>
      <c r="V5721" s="155"/>
      <c r="W5721" s="155"/>
      <c r="X5721" s="155"/>
      <c r="Y5721" s="155"/>
      <c r="Z5721" s="155"/>
      <c r="AA5721" s="155"/>
      <c r="AB5721" s="155"/>
      <c r="AC5721" s="155"/>
      <c r="AD5721" s="155"/>
      <c r="AE5721" s="155"/>
      <c r="AF5721" s="155"/>
      <c r="AG5721" s="155"/>
    </row>
    <row r="5722" spans="1:33" x14ac:dyDescent="0.3">
      <c r="A5722" s="155"/>
      <c r="B5722" s="155"/>
      <c r="C5722" s="155"/>
      <c r="D5722" s="155"/>
      <c r="E5722" s="155"/>
      <c r="F5722" s="155"/>
      <c r="G5722" s="155"/>
      <c r="H5722" s="155"/>
      <c r="I5722" s="155"/>
      <c r="J5722" s="155"/>
      <c r="K5722" s="155"/>
      <c r="L5722" s="155"/>
      <c r="M5722" s="155"/>
      <c r="N5722" s="155"/>
      <c r="O5722" s="155"/>
      <c r="P5722" s="155"/>
      <c r="Q5722" s="155"/>
      <c r="R5722" s="155"/>
      <c r="S5722" s="155"/>
      <c r="T5722" s="155"/>
      <c r="U5722" s="155"/>
      <c r="V5722" s="155"/>
      <c r="W5722" s="155"/>
      <c r="X5722" s="155"/>
      <c r="Y5722" s="155"/>
      <c r="Z5722" s="155"/>
      <c r="AA5722" s="155"/>
      <c r="AB5722" s="155"/>
      <c r="AC5722" s="155"/>
      <c r="AD5722" s="155"/>
      <c r="AE5722" s="155"/>
      <c r="AF5722" s="155"/>
      <c r="AG5722" s="155"/>
    </row>
    <row r="5723" spans="1:33" x14ac:dyDescent="0.3">
      <c r="A5723" s="155"/>
      <c r="B5723" s="155"/>
      <c r="C5723" s="155"/>
      <c r="D5723" s="155"/>
      <c r="E5723" s="155"/>
      <c r="F5723" s="155"/>
      <c r="G5723" s="155"/>
      <c r="H5723" s="155"/>
      <c r="I5723" s="155"/>
      <c r="J5723" s="155"/>
      <c r="K5723" s="155"/>
      <c r="L5723" s="155"/>
      <c r="M5723" s="155"/>
      <c r="N5723" s="155"/>
      <c r="O5723" s="155"/>
      <c r="P5723" s="155"/>
      <c r="Q5723" s="155"/>
      <c r="R5723" s="155"/>
      <c r="S5723" s="155"/>
      <c r="T5723" s="155"/>
      <c r="U5723" s="155"/>
      <c r="V5723" s="155"/>
      <c r="W5723" s="155"/>
      <c r="X5723" s="155"/>
      <c r="Y5723" s="155"/>
      <c r="Z5723" s="155"/>
      <c r="AA5723" s="155"/>
      <c r="AB5723" s="155"/>
      <c r="AC5723" s="155"/>
      <c r="AD5723" s="155"/>
      <c r="AE5723" s="155"/>
      <c r="AF5723" s="155"/>
      <c r="AG5723" s="155"/>
    </row>
    <row r="5724" spans="1:33" x14ac:dyDescent="0.3">
      <c r="A5724" s="155"/>
      <c r="B5724" s="155"/>
      <c r="C5724" s="155"/>
      <c r="D5724" s="155"/>
      <c r="E5724" s="155"/>
      <c r="F5724" s="155"/>
      <c r="G5724" s="155"/>
      <c r="H5724" s="155"/>
      <c r="I5724" s="155"/>
      <c r="J5724" s="155"/>
      <c r="K5724" s="155"/>
      <c r="L5724" s="155"/>
      <c r="M5724" s="155"/>
      <c r="N5724" s="155"/>
      <c r="O5724" s="155"/>
      <c r="P5724" s="155"/>
      <c r="Q5724" s="155"/>
      <c r="R5724" s="155"/>
      <c r="S5724" s="155"/>
      <c r="T5724" s="155"/>
      <c r="U5724" s="155"/>
      <c r="V5724" s="155"/>
      <c r="W5724" s="155"/>
      <c r="X5724" s="155"/>
      <c r="Y5724" s="155"/>
      <c r="Z5724" s="155"/>
      <c r="AA5724" s="155"/>
      <c r="AB5724" s="155"/>
      <c r="AC5724" s="155"/>
      <c r="AD5724" s="155"/>
      <c r="AE5724" s="155"/>
      <c r="AF5724" s="155"/>
      <c r="AG5724" s="155"/>
    </row>
    <row r="5725" spans="1:33" x14ac:dyDescent="0.3">
      <c r="A5725" s="155"/>
      <c r="B5725" s="155"/>
      <c r="C5725" s="155"/>
      <c r="D5725" s="155"/>
      <c r="E5725" s="155"/>
      <c r="F5725" s="155"/>
      <c r="G5725" s="155"/>
      <c r="H5725" s="155"/>
      <c r="I5725" s="155"/>
      <c r="J5725" s="155"/>
      <c r="K5725" s="155"/>
      <c r="L5725" s="155"/>
      <c r="M5725" s="155"/>
      <c r="N5725" s="155"/>
      <c r="O5725" s="155"/>
      <c r="P5725" s="155"/>
      <c r="Q5725" s="155"/>
      <c r="R5725" s="155"/>
      <c r="S5725" s="155"/>
      <c r="T5725" s="155"/>
      <c r="U5725" s="155"/>
      <c r="V5725" s="155"/>
      <c r="W5725" s="155"/>
      <c r="X5725" s="155"/>
      <c r="Y5725" s="155"/>
      <c r="Z5725" s="155"/>
      <c r="AA5725" s="155"/>
      <c r="AB5725" s="155"/>
      <c r="AC5725" s="155"/>
      <c r="AD5725" s="155"/>
      <c r="AE5725" s="155"/>
      <c r="AF5725" s="155"/>
      <c r="AG5725" s="155"/>
    </row>
    <row r="5726" spans="1:33" x14ac:dyDescent="0.3">
      <c r="A5726" s="155"/>
      <c r="B5726" s="155"/>
      <c r="C5726" s="155"/>
      <c r="D5726" s="155"/>
      <c r="E5726" s="155"/>
      <c r="F5726" s="155"/>
      <c r="G5726" s="155"/>
      <c r="H5726" s="155"/>
      <c r="I5726" s="155"/>
      <c r="J5726" s="155"/>
      <c r="K5726" s="155"/>
      <c r="L5726" s="155"/>
      <c r="M5726" s="155"/>
      <c r="N5726" s="155"/>
      <c r="O5726" s="155"/>
      <c r="P5726" s="155"/>
      <c r="Q5726" s="155"/>
      <c r="R5726" s="155"/>
      <c r="S5726" s="155"/>
      <c r="T5726" s="155"/>
      <c r="U5726" s="155"/>
      <c r="V5726" s="155"/>
      <c r="W5726" s="155"/>
      <c r="X5726" s="155"/>
      <c r="Y5726" s="155"/>
      <c r="Z5726" s="155"/>
      <c r="AA5726" s="155"/>
      <c r="AB5726" s="155"/>
      <c r="AC5726" s="155"/>
      <c r="AD5726" s="155"/>
      <c r="AE5726" s="155"/>
      <c r="AF5726" s="155"/>
      <c r="AG5726" s="155"/>
    </row>
    <row r="5727" spans="1:33" x14ac:dyDescent="0.3">
      <c r="A5727" s="155"/>
      <c r="B5727" s="155"/>
      <c r="C5727" s="155"/>
      <c r="D5727" s="155"/>
      <c r="E5727" s="155"/>
      <c r="F5727" s="155"/>
      <c r="G5727" s="155"/>
      <c r="H5727" s="155"/>
      <c r="I5727" s="155"/>
      <c r="J5727" s="155"/>
      <c r="K5727" s="155"/>
      <c r="L5727" s="155"/>
      <c r="M5727" s="155"/>
      <c r="N5727" s="155"/>
      <c r="O5727" s="155"/>
      <c r="P5727" s="155"/>
      <c r="Q5727" s="155"/>
      <c r="R5727" s="155"/>
      <c r="S5727" s="155"/>
      <c r="T5727" s="155"/>
      <c r="U5727" s="155"/>
      <c r="V5727" s="155"/>
      <c r="W5727" s="155"/>
      <c r="X5727" s="155"/>
      <c r="Y5727" s="155"/>
      <c r="Z5727" s="155"/>
      <c r="AA5727" s="155"/>
      <c r="AB5727" s="155"/>
      <c r="AC5727" s="155"/>
      <c r="AD5727" s="155"/>
      <c r="AE5727" s="155"/>
      <c r="AF5727" s="155"/>
      <c r="AG5727" s="155"/>
    </row>
    <row r="5728" spans="1:33" x14ac:dyDescent="0.3">
      <c r="A5728" s="155"/>
      <c r="B5728" s="155"/>
      <c r="C5728" s="155"/>
      <c r="D5728" s="155"/>
      <c r="E5728" s="155"/>
      <c r="F5728" s="155"/>
      <c r="G5728" s="155"/>
      <c r="H5728" s="155"/>
      <c r="I5728" s="155"/>
      <c r="J5728" s="155"/>
      <c r="K5728" s="155"/>
      <c r="L5728" s="155"/>
      <c r="M5728" s="155"/>
      <c r="N5728" s="155"/>
      <c r="O5728" s="155"/>
      <c r="P5728" s="155"/>
      <c r="Q5728" s="155"/>
      <c r="R5728" s="155"/>
      <c r="S5728" s="155"/>
      <c r="T5728" s="155"/>
      <c r="U5728" s="155"/>
      <c r="V5728" s="155"/>
      <c r="W5728" s="155"/>
      <c r="X5728" s="155"/>
      <c r="Y5728" s="155"/>
      <c r="Z5728" s="155"/>
      <c r="AA5728" s="155"/>
      <c r="AB5728" s="155"/>
      <c r="AC5728" s="155"/>
      <c r="AD5728" s="155"/>
      <c r="AE5728" s="155"/>
      <c r="AF5728" s="155"/>
      <c r="AG5728" s="155"/>
    </row>
    <row r="5729" spans="1:33" x14ac:dyDescent="0.3">
      <c r="A5729" s="155"/>
      <c r="B5729" s="155"/>
      <c r="C5729" s="155"/>
      <c r="D5729" s="155"/>
      <c r="E5729" s="155"/>
      <c r="F5729" s="155"/>
      <c r="G5729" s="155"/>
      <c r="H5729" s="155"/>
      <c r="I5729" s="155"/>
      <c r="J5729" s="155"/>
      <c r="K5729" s="155"/>
      <c r="L5729" s="155"/>
      <c r="M5729" s="155"/>
      <c r="N5729" s="155"/>
      <c r="O5729" s="155"/>
      <c r="P5729" s="155"/>
      <c r="Q5729" s="155"/>
      <c r="R5729" s="155"/>
      <c r="S5729" s="155"/>
      <c r="T5729" s="155"/>
      <c r="U5729" s="155"/>
      <c r="V5729" s="155"/>
      <c r="W5729" s="155"/>
      <c r="X5729" s="155"/>
      <c r="Y5729" s="155"/>
      <c r="Z5729" s="155"/>
      <c r="AA5729" s="155"/>
      <c r="AB5729" s="155"/>
      <c r="AC5729" s="155"/>
      <c r="AD5729" s="155"/>
      <c r="AE5729" s="155"/>
      <c r="AF5729" s="155"/>
      <c r="AG5729" s="155"/>
    </row>
    <row r="5730" spans="1:33" x14ac:dyDescent="0.3">
      <c r="A5730" s="155"/>
      <c r="B5730" s="155"/>
      <c r="C5730" s="155"/>
      <c r="D5730" s="155"/>
      <c r="E5730" s="155"/>
      <c r="F5730" s="155"/>
      <c r="G5730" s="155"/>
      <c r="H5730" s="155"/>
      <c r="I5730" s="155"/>
      <c r="J5730" s="155"/>
      <c r="K5730" s="155"/>
      <c r="L5730" s="155"/>
      <c r="M5730" s="155"/>
      <c r="N5730" s="155"/>
      <c r="O5730" s="155"/>
      <c r="P5730" s="155"/>
      <c r="Q5730" s="155"/>
      <c r="R5730" s="155"/>
      <c r="S5730" s="155"/>
      <c r="T5730" s="155"/>
      <c r="U5730" s="155"/>
      <c r="V5730" s="155"/>
      <c r="W5730" s="155"/>
      <c r="X5730" s="155"/>
      <c r="Y5730" s="155"/>
      <c r="Z5730" s="155"/>
      <c r="AA5730" s="155"/>
      <c r="AB5730" s="155"/>
      <c r="AC5730" s="155"/>
      <c r="AD5730" s="155"/>
      <c r="AE5730" s="155"/>
      <c r="AF5730" s="155"/>
      <c r="AG5730" s="155"/>
    </row>
    <row r="5731" spans="1:33" x14ac:dyDescent="0.3">
      <c r="A5731" s="155"/>
      <c r="B5731" s="155"/>
      <c r="C5731" s="155"/>
      <c r="D5731" s="155"/>
      <c r="E5731" s="155"/>
      <c r="F5731" s="155"/>
      <c r="G5731" s="155"/>
      <c r="H5731" s="155"/>
      <c r="I5731" s="155"/>
      <c r="J5731" s="155"/>
      <c r="K5731" s="155"/>
      <c r="L5731" s="155"/>
      <c r="M5731" s="155"/>
      <c r="N5731" s="155"/>
      <c r="O5731" s="155"/>
      <c r="P5731" s="155"/>
      <c r="Q5731" s="155"/>
      <c r="R5731" s="155"/>
      <c r="S5731" s="155"/>
      <c r="T5731" s="155"/>
      <c r="U5731" s="155"/>
      <c r="V5731" s="155"/>
      <c r="W5731" s="155"/>
      <c r="X5731" s="155"/>
      <c r="Y5731" s="155"/>
      <c r="Z5731" s="155"/>
      <c r="AA5731" s="155"/>
      <c r="AB5731" s="155"/>
      <c r="AC5731" s="155"/>
      <c r="AD5731" s="155"/>
      <c r="AE5731" s="155"/>
      <c r="AF5731" s="155"/>
      <c r="AG5731" s="155"/>
    </row>
    <row r="5732" spans="1:33" x14ac:dyDescent="0.3">
      <c r="A5732" s="155"/>
      <c r="B5732" s="155"/>
      <c r="C5732" s="155"/>
      <c r="D5732" s="155"/>
      <c r="E5732" s="155"/>
      <c r="F5732" s="155"/>
      <c r="G5732" s="155"/>
      <c r="H5732" s="155"/>
      <c r="I5732" s="155"/>
      <c r="J5732" s="155"/>
      <c r="K5732" s="155"/>
      <c r="L5732" s="155"/>
      <c r="M5732" s="155"/>
      <c r="N5732" s="155"/>
      <c r="O5732" s="155"/>
      <c r="P5732" s="155"/>
      <c r="Q5732" s="155"/>
      <c r="R5732" s="155"/>
      <c r="S5732" s="155"/>
      <c r="T5732" s="155"/>
      <c r="U5732" s="155"/>
      <c r="V5732" s="155"/>
      <c r="W5732" s="155"/>
      <c r="X5732" s="155"/>
      <c r="Y5732" s="155"/>
      <c r="Z5732" s="155"/>
      <c r="AA5732" s="155"/>
      <c r="AB5732" s="155"/>
      <c r="AC5732" s="155"/>
      <c r="AD5732" s="155"/>
      <c r="AE5732" s="155"/>
      <c r="AF5732" s="155"/>
      <c r="AG5732" s="155"/>
    </row>
    <row r="5733" spans="1:33" x14ac:dyDescent="0.3">
      <c r="A5733" s="155"/>
      <c r="B5733" s="155"/>
      <c r="C5733" s="155"/>
      <c r="D5733" s="155"/>
      <c r="E5733" s="155"/>
      <c r="F5733" s="155"/>
      <c r="G5733" s="155"/>
      <c r="H5733" s="155"/>
      <c r="I5733" s="155"/>
      <c r="J5733" s="155"/>
      <c r="K5733" s="155"/>
      <c r="L5733" s="155"/>
      <c r="M5733" s="155"/>
      <c r="N5733" s="155"/>
      <c r="O5733" s="155"/>
      <c r="P5733" s="155"/>
      <c r="Q5733" s="155"/>
      <c r="R5733" s="155"/>
      <c r="S5733" s="155"/>
      <c r="T5733" s="155"/>
      <c r="U5733" s="155"/>
      <c r="V5733" s="155"/>
      <c r="W5733" s="155"/>
      <c r="X5733" s="155"/>
      <c r="Y5733" s="155"/>
      <c r="Z5733" s="155"/>
      <c r="AA5733" s="155"/>
      <c r="AB5733" s="155"/>
      <c r="AC5733" s="155"/>
      <c r="AD5733" s="155"/>
      <c r="AE5733" s="155"/>
      <c r="AF5733" s="155"/>
      <c r="AG5733" s="155"/>
    </row>
    <row r="5734" spans="1:33" x14ac:dyDescent="0.3">
      <c r="A5734" s="155"/>
      <c r="B5734" s="155"/>
      <c r="C5734" s="155"/>
      <c r="D5734" s="155"/>
      <c r="E5734" s="155"/>
      <c r="F5734" s="155"/>
      <c r="G5734" s="155"/>
      <c r="H5734" s="155"/>
      <c r="I5734" s="155"/>
      <c r="J5734" s="155"/>
      <c r="K5734" s="155"/>
      <c r="L5734" s="155"/>
      <c r="M5734" s="155"/>
      <c r="N5734" s="155"/>
      <c r="O5734" s="155"/>
      <c r="P5734" s="155"/>
      <c r="Q5734" s="155"/>
      <c r="R5734" s="155"/>
      <c r="S5734" s="155"/>
      <c r="T5734" s="155"/>
      <c r="U5734" s="155"/>
      <c r="V5734" s="155"/>
      <c r="W5734" s="155"/>
      <c r="X5734" s="155"/>
      <c r="Y5734" s="155"/>
      <c r="Z5734" s="155"/>
      <c r="AA5734" s="155"/>
      <c r="AB5734" s="155"/>
      <c r="AC5734" s="155"/>
      <c r="AD5734" s="155"/>
      <c r="AE5734" s="155"/>
      <c r="AF5734" s="155"/>
      <c r="AG5734" s="155"/>
    </row>
    <row r="5735" spans="1:33" x14ac:dyDescent="0.3">
      <c r="A5735" s="155"/>
      <c r="B5735" s="155"/>
      <c r="C5735" s="155"/>
      <c r="D5735" s="155"/>
      <c r="E5735" s="155"/>
      <c r="F5735" s="155"/>
      <c r="G5735" s="155"/>
      <c r="H5735" s="155"/>
      <c r="I5735" s="155"/>
      <c r="J5735" s="155"/>
      <c r="K5735" s="155"/>
      <c r="L5735" s="155"/>
      <c r="M5735" s="155"/>
      <c r="N5735" s="155"/>
      <c r="O5735" s="155"/>
      <c r="P5735" s="155"/>
      <c r="Q5735" s="155"/>
      <c r="R5735" s="155"/>
      <c r="S5735" s="155"/>
      <c r="T5735" s="155"/>
      <c r="U5735" s="155"/>
      <c r="V5735" s="155"/>
      <c r="W5735" s="155"/>
      <c r="X5735" s="155"/>
      <c r="Y5735" s="155"/>
      <c r="Z5735" s="155"/>
      <c r="AA5735" s="155"/>
      <c r="AB5735" s="155"/>
      <c r="AC5735" s="155"/>
      <c r="AD5735" s="155"/>
      <c r="AE5735" s="155"/>
      <c r="AF5735" s="155"/>
      <c r="AG5735" s="155"/>
    </row>
    <row r="5736" spans="1:33" x14ac:dyDescent="0.3">
      <c r="A5736" s="155"/>
      <c r="B5736" s="155"/>
      <c r="C5736" s="155"/>
      <c r="D5736" s="155"/>
      <c r="E5736" s="155"/>
      <c r="F5736" s="155"/>
      <c r="G5736" s="155"/>
      <c r="H5736" s="155"/>
      <c r="I5736" s="155"/>
      <c r="J5736" s="155"/>
      <c r="K5736" s="155"/>
      <c r="L5736" s="155"/>
      <c r="M5736" s="155"/>
      <c r="N5736" s="155"/>
      <c r="O5736" s="155"/>
      <c r="P5736" s="155"/>
      <c r="Q5736" s="155"/>
      <c r="R5736" s="155"/>
      <c r="S5736" s="155"/>
      <c r="T5736" s="155"/>
      <c r="U5736" s="155"/>
      <c r="V5736" s="155"/>
      <c r="W5736" s="155"/>
      <c r="X5736" s="155"/>
      <c r="Y5736" s="155"/>
      <c r="Z5736" s="155"/>
      <c r="AA5736" s="155"/>
      <c r="AB5736" s="155"/>
      <c r="AC5736" s="155"/>
      <c r="AD5736" s="155"/>
      <c r="AE5736" s="155"/>
      <c r="AF5736" s="155"/>
      <c r="AG5736" s="155"/>
    </row>
    <row r="5737" spans="1:33" x14ac:dyDescent="0.3">
      <c r="A5737" s="155"/>
      <c r="B5737" s="155"/>
      <c r="C5737" s="155"/>
      <c r="D5737" s="155"/>
      <c r="E5737" s="155"/>
      <c r="F5737" s="155"/>
      <c r="G5737" s="155"/>
      <c r="H5737" s="155"/>
      <c r="I5737" s="155"/>
      <c r="J5737" s="155"/>
      <c r="K5737" s="155"/>
      <c r="L5737" s="155"/>
      <c r="M5737" s="155"/>
      <c r="N5737" s="155"/>
      <c r="O5737" s="155"/>
      <c r="P5737" s="155"/>
      <c r="Q5737" s="155"/>
      <c r="R5737" s="155"/>
      <c r="S5737" s="155"/>
      <c r="T5737" s="155"/>
      <c r="U5737" s="155"/>
      <c r="V5737" s="155"/>
      <c r="W5737" s="155"/>
      <c r="X5737" s="155"/>
      <c r="Y5737" s="155"/>
      <c r="Z5737" s="155"/>
      <c r="AA5737" s="155"/>
      <c r="AB5737" s="155"/>
      <c r="AC5737" s="155"/>
      <c r="AD5737" s="155"/>
      <c r="AE5737" s="155"/>
      <c r="AF5737" s="155"/>
      <c r="AG5737" s="155"/>
    </row>
    <row r="5738" spans="1:33" x14ac:dyDescent="0.3">
      <c r="A5738" s="155"/>
      <c r="B5738" s="155"/>
      <c r="C5738" s="155"/>
      <c r="D5738" s="155"/>
      <c r="E5738" s="155"/>
      <c r="F5738" s="155"/>
      <c r="G5738" s="155"/>
      <c r="H5738" s="155"/>
      <c r="I5738" s="155"/>
      <c r="J5738" s="155"/>
      <c r="K5738" s="155"/>
      <c r="L5738" s="155"/>
      <c r="M5738" s="155"/>
      <c r="N5738" s="155"/>
      <c r="O5738" s="155"/>
      <c r="P5738" s="155"/>
      <c r="Q5738" s="155"/>
      <c r="R5738" s="155"/>
      <c r="S5738" s="155"/>
      <c r="T5738" s="155"/>
      <c r="U5738" s="155"/>
      <c r="V5738" s="155"/>
      <c r="W5738" s="155"/>
      <c r="X5738" s="155"/>
      <c r="Y5738" s="155"/>
      <c r="Z5738" s="155"/>
      <c r="AA5738" s="155"/>
      <c r="AB5738" s="155"/>
      <c r="AC5738" s="155"/>
      <c r="AD5738" s="155"/>
      <c r="AE5738" s="155"/>
      <c r="AF5738" s="155"/>
      <c r="AG5738" s="155"/>
    </row>
    <row r="5739" spans="1:33" x14ac:dyDescent="0.3">
      <c r="A5739" s="155"/>
      <c r="B5739" s="155"/>
      <c r="C5739" s="155"/>
      <c r="D5739" s="155"/>
      <c r="E5739" s="155"/>
      <c r="F5739" s="155"/>
      <c r="G5739" s="155"/>
      <c r="H5739" s="155"/>
      <c r="I5739" s="155"/>
      <c r="J5739" s="155"/>
      <c r="K5739" s="155"/>
      <c r="L5739" s="155"/>
      <c r="M5739" s="155"/>
      <c r="N5739" s="155"/>
      <c r="O5739" s="155"/>
      <c r="P5739" s="155"/>
      <c r="Q5739" s="155"/>
      <c r="R5739" s="155"/>
      <c r="S5739" s="155"/>
      <c r="T5739" s="155"/>
      <c r="U5739" s="155"/>
      <c r="V5739" s="155"/>
      <c r="W5739" s="155"/>
      <c r="X5739" s="155"/>
      <c r="Y5739" s="155"/>
      <c r="Z5739" s="155"/>
      <c r="AA5739" s="155"/>
      <c r="AB5739" s="155"/>
      <c r="AC5739" s="155"/>
      <c r="AD5739" s="155"/>
      <c r="AE5739" s="155"/>
      <c r="AF5739" s="155"/>
      <c r="AG5739" s="155"/>
    </row>
    <row r="5740" spans="1:33" x14ac:dyDescent="0.3">
      <c r="A5740" s="155"/>
      <c r="B5740" s="155"/>
      <c r="C5740" s="155"/>
      <c r="D5740" s="155"/>
      <c r="E5740" s="155"/>
      <c r="F5740" s="155"/>
      <c r="G5740" s="155"/>
      <c r="H5740" s="155"/>
      <c r="I5740" s="155"/>
      <c r="J5740" s="155"/>
      <c r="K5740" s="155"/>
      <c r="L5740" s="155"/>
      <c r="M5740" s="155"/>
      <c r="N5740" s="155"/>
      <c r="O5740" s="155"/>
      <c r="P5740" s="155"/>
      <c r="Q5740" s="155"/>
      <c r="R5740" s="155"/>
      <c r="S5740" s="155"/>
      <c r="T5740" s="155"/>
      <c r="U5740" s="155"/>
      <c r="V5740" s="155"/>
      <c r="W5740" s="155"/>
      <c r="X5740" s="155"/>
      <c r="Y5740" s="155"/>
      <c r="Z5740" s="155"/>
      <c r="AA5740" s="155"/>
      <c r="AB5740" s="155"/>
      <c r="AC5740" s="155"/>
      <c r="AD5740" s="155"/>
      <c r="AE5740" s="155"/>
      <c r="AF5740" s="155"/>
      <c r="AG5740" s="155"/>
    </row>
    <row r="5741" spans="1:33" x14ac:dyDescent="0.3">
      <c r="A5741" s="155"/>
      <c r="B5741" s="155"/>
      <c r="C5741" s="155"/>
      <c r="D5741" s="155"/>
      <c r="E5741" s="155"/>
      <c r="F5741" s="155"/>
      <c r="G5741" s="155"/>
      <c r="H5741" s="155"/>
      <c r="I5741" s="155"/>
      <c r="J5741" s="155"/>
      <c r="K5741" s="155"/>
      <c r="L5741" s="155"/>
      <c r="M5741" s="155"/>
      <c r="N5741" s="155"/>
      <c r="O5741" s="155"/>
      <c r="P5741" s="155"/>
      <c r="Q5741" s="155"/>
      <c r="R5741" s="155"/>
      <c r="S5741" s="155"/>
      <c r="T5741" s="155"/>
      <c r="U5741" s="155"/>
      <c r="V5741" s="155"/>
      <c r="W5741" s="155"/>
      <c r="X5741" s="155"/>
      <c r="Y5741" s="155"/>
      <c r="Z5741" s="155"/>
      <c r="AA5741" s="155"/>
      <c r="AB5741" s="155"/>
      <c r="AC5741" s="155"/>
      <c r="AD5741" s="155"/>
      <c r="AE5741" s="155"/>
      <c r="AF5741" s="155"/>
      <c r="AG5741" s="155"/>
    </row>
    <row r="5742" spans="1:33" x14ac:dyDescent="0.3">
      <c r="A5742" s="155"/>
      <c r="B5742" s="155"/>
      <c r="C5742" s="155"/>
      <c r="D5742" s="155"/>
      <c r="E5742" s="155"/>
      <c r="F5742" s="155"/>
      <c r="G5742" s="155"/>
      <c r="H5742" s="155"/>
      <c r="I5742" s="155"/>
      <c r="J5742" s="155"/>
      <c r="K5742" s="155"/>
      <c r="L5742" s="155"/>
      <c r="M5742" s="155"/>
      <c r="N5742" s="155"/>
      <c r="O5742" s="155"/>
      <c r="P5742" s="155"/>
      <c r="Q5742" s="155"/>
      <c r="R5742" s="155"/>
      <c r="S5742" s="155"/>
      <c r="T5742" s="155"/>
      <c r="U5742" s="155"/>
      <c r="V5742" s="155"/>
      <c r="W5742" s="155"/>
      <c r="X5742" s="155"/>
      <c r="Y5742" s="155"/>
      <c r="Z5742" s="155"/>
      <c r="AA5742" s="155"/>
      <c r="AB5742" s="155"/>
      <c r="AC5742" s="155"/>
      <c r="AD5742" s="155"/>
      <c r="AE5742" s="155"/>
      <c r="AF5742" s="155"/>
      <c r="AG5742" s="155"/>
    </row>
    <row r="5743" spans="1:33" x14ac:dyDescent="0.3">
      <c r="A5743" s="155"/>
      <c r="B5743" s="155"/>
      <c r="C5743" s="155"/>
      <c r="D5743" s="155"/>
      <c r="E5743" s="155"/>
      <c r="F5743" s="155"/>
      <c r="G5743" s="155"/>
      <c r="H5743" s="155"/>
      <c r="I5743" s="155"/>
      <c r="J5743" s="155"/>
      <c r="K5743" s="155"/>
      <c r="L5743" s="155"/>
      <c r="M5743" s="155"/>
      <c r="N5743" s="155"/>
      <c r="O5743" s="155"/>
      <c r="P5743" s="155"/>
      <c r="Q5743" s="155"/>
      <c r="R5743" s="155"/>
      <c r="S5743" s="155"/>
      <c r="T5743" s="155"/>
      <c r="U5743" s="155"/>
      <c r="V5743" s="155"/>
      <c r="W5743" s="155"/>
      <c r="X5743" s="155"/>
      <c r="Y5743" s="155"/>
      <c r="Z5743" s="155"/>
      <c r="AA5743" s="155"/>
      <c r="AB5743" s="155"/>
      <c r="AC5743" s="155"/>
      <c r="AD5743" s="155"/>
      <c r="AE5743" s="155"/>
      <c r="AF5743" s="155"/>
      <c r="AG5743" s="155"/>
    </row>
    <row r="5744" spans="1:33" x14ac:dyDescent="0.3">
      <c r="A5744" s="155"/>
      <c r="B5744" s="155"/>
      <c r="C5744" s="155"/>
      <c r="D5744" s="155"/>
      <c r="E5744" s="155"/>
      <c r="F5744" s="155"/>
      <c r="G5744" s="155"/>
      <c r="H5744" s="155"/>
      <c r="I5744" s="155"/>
      <c r="J5744" s="155"/>
      <c r="K5744" s="155"/>
      <c r="L5744" s="155"/>
      <c r="M5744" s="155"/>
      <c r="N5744" s="155"/>
      <c r="O5744" s="155"/>
      <c r="P5744" s="155"/>
      <c r="Q5744" s="155"/>
      <c r="R5744" s="155"/>
      <c r="S5744" s="155"/>
      <c r="T5744" s="155"/>
      <c r="U5744" s="155"/>
      <c r="V5744" s="155"/>
      <c r="W5744" s="155"/>
      <c r="X5744" s="155"/>
      <c r="Y5744" s="155"/>
      <c r="Z5744" s="155"/>
      <c r="AA5744" s="155"/>
      <c r="AB5744" s="155"/>
      <c r="AC5744" s="155"/>
      <c r="AD5744" s="155"/>
      <c r="AE5744" s="155"/>
      <c r="AF5744" s="155"/>
      <c r="AG5744" s="155"/>
    </row>
    <row r="5745" spans="1:33" x14ac:dyDescent="0.3">
      <c r="A5745" s="155"/>
      <c r="B5745" s="155"/>
      <c r="C5745" s="155"/>
      <c r="D5745" s="155"/>
      <c r="E5745" s="155"/>
      <c r="F5745" s="155"/>
      <c r="G5745" s="155"/>
      <c r="H5745" s="155"/>
      <c r="I5745" s="155"/>
      <c r="J5745" s="155"/>
      <c r="K5745" s="155"/>
      <c r="L5745" s="155"/>
      <c r="M5745" s="155"/>
      <c r="N5745" s="155"/>
      <c r="O5745" s="155"/>
      <c r="P5745" s="155"/>
      <c r="Q5745" s="155"/>
      <c r="R5745" s="155"/>
      <c r="S5745" s="155"/>
      <c r="T5745" s="155"/>
      <c r="U5745" s="155"/>
      <c r="V5745" s="155"/>
      <c r="W5745" s="155"/>
      <c r="X5745" s="155"/>
      <c r="Y5745" s="155"/>
      <c r="Z5745" s="155"/>
      <c r="AA5745" s="155"/>
      <c r="AB5745" s="155"/>
      <c r="AC5745" s="155"/>
      <c r="AD5745" s="155"/>
      <c r="AE5745" s="155"/>
      <c r="AF5745" s="155"/>
      <c r="AG5745" s="155"/>
    </row>
    <row r="5746" spans="1:33" x14ac:dyDescent="0.3">
      <c r="A5746" s="155"/>
      <c r="B5746" s="155"/>
      <c r="C5746" s="155"/>
      <c r="D5746" s="155"/>
      <c r="E5746" s="155"/>
      <c r="F5746" s="155"/>
      <c r="G5746" s="155"/>
      <c r="H5746" s="155"/>
      <c r="I5746" s="155"/>
      <c r="J5746" s="155"/>
      <c r="K5746" s="155"/>
      <c r="L5746" s="155"/>
      <c r="M5746" s="155"/>
      <c r="N5746" s="155"/>
      <c r="O5746" s="155"/>
      <c r="P5746" s="155"/>
      <c r="Q5746" s="155"/>
      <c r="R5746" s="155"/>
      <c r="S5746" s="155"/>
      <c r="T5746" s="155"/>
      <c r="U5746" s="155"/>
      <c r="V5746" s="155"/>
      <c r="W5746" s="155"/>
      <c r="X5746" s="155"/>
      <c r="Y5746" s="155"/>
      <c r="Z5746" s="155"/>
      <c r="AA5746" s="155"/>
      <c r="AB5746" s="155"/>
      <c r="AC5746" s="155"/>
      <c r="AD5746" s="155"/>
      <c r="AE5746" s="155"/>
      <c r="AF5746" s="155"/>
      <c r="AG5746" s="155"/>
    </row>
    <row r="5747" spans="1:33" x14ac:dyDescent="0.3">
      <c r="A5747" s="155"/>
      <c r="B5747" s="155"/>
      <c r="C5747" s="155"/>
      <c r="D5747" s="155"/>
      <c r="E5747" s="155"/>
      <c r="F5747" s="155"/>
      <c r="G5747" s="155"/>
      <c r="H5747" s="155"/>
      <c r="I5747" s="155"/>
      <c r="J5747" s="155"/>
      <c r="K5747" s="155"/>
      <c r="L5747" s="155"/>
      <c r="M5747" s="155"/>
      <c r="N5747" s="155"/>
      <c r="O5747" s="155"/>
      <c r="P5747" s="155"/>
      <c r="Q5747" s="155"/>
      <c r="R5747" s="155"/>
      <c r="S5747" s="155"/>
      <c r="T5747" s="155"/>
      <c r="U5747" s="155"/>
      <c r="V5747" s="155"/>
      <c r="W5747" s="155"/>
      <c r="X5747" s="155"/>
      <c r="Y5747" s="155"/>
      <c r="Z5747" s="155"/>
      <c r="AA5747" s="155"/>
      <c r="AB5747" s="155"/>
      <c r="AC5747" s="155"/>
      <c r="AD5747" s="155"/>
      <c r="AE5747" s="155"/>
      <c r="AF5747" s="155"/>
      <c r="AG5747" s="155"/>
    </row>
    <row r="5748" spans="1:33" x14ac:dyDescent="0.3">
      <c r="A5748" s="155"/>
      <c r="B5748" s="155"/>
      <c r="C5748" s="155"/>
      <c r="D5748" s="155"/>
      <c r="E5748" s="155"/>
      <c r="F5748" s="155"/>
      <c r="G5748" s="155"/>
      <c r="H5748" s="155"/>
      <c r="I5748" s="155"/>
      <c r="J5748" s="155"/>
      <c r="K5748" s="155"/>
      <c r="L5748" s="155"/>
      <c r="M5748" s="155"/>
      <c r="N5748" s="155"/>
      <c r="O5748" s="155"/>
      <c r="P5748" s="155"/>
      <c r="Q5748" s="155"/>
      <c r="R5748" s="155"/>
      <c r="S5748" s="155"/>
      <c r="T5748" s="155"/>
      <c r="U5748" s="155"/>
      <c r="V5748" s="155"/>
      <c r="W5748" s="155"/>
      <c r="X5748" s="155"/>
      <c r="Y5748" s="155"/>
      <c r="Z5748" s="155"/>
      <c r="AA5748" s="155"/>
      <c r="AB5748" s="155"/>
      <c r="AC5748" s="155"/>
      <c r="AD5748" s="155"/>
      <c r="AE5748" s="155"/>
      <c r="AF5748" s="155"/>
      <c r="AG5748" s="155"/>
    </row>
    <row r="5749" spans="1:33" x14ac:dyDescent="0.3">
      <c r="A5749" s="155"/>
      <c r="B5749" s="155"/>
      <c r="C5749" s="155"/>
      <c r="D5749" s="155"/>
      <c r="E5749" s="155"/>
      <c r="F5749" s="155"/>
      <c r="G5749" s="155"/>
      <c r="H5749" s="155"/>
      <c r="I5749" s="155"/>
      <c r="J5749" s="155"/>
      <c r="K5749" s="155"/>
      <c r="L5749" s="155"/>
      <c r="M5749" s="155"/>
      <c r="N5749" s="155"/>
      <c r="O5749" s="155"/>
      <c r="P5749" s="155"/>
      <c r="Q5749" s="155"/>
      <c r="R5749" s="155"/>
      <c r="S5749" s="155"/>
      <c r="T5749" s="155"/>
      <c r="U5749" s="155"/>
      <c r="V5749" s="155"/>
      <c r="W5749" s="155"/>
      <c r="X5749" s="155"/>
      <c r="Y5749" s="155"/>
      <c r="Z5749" s="155"/>
      <c r="AA5749" s="155"/>
      <c r="AB5749" s="155"/>
      <c r="AC5749" s="155"/>
      <c r="AD5749" s="155"/>
      <c r="AE5749" s="155"/>
      <c r="AF5749" s="155"/>
      <c r="AG5749" s="155"/>
    </row>
    <row r="5750" spans="1:33" x14ac:dyDescent="0.3">
      <c r="A5750" s="155"/>
      <c r="B5750" s="155"/>
      <c r="C5750" s="155"/>
      <c r="D5750" s="155"/>
      <c r="E5750" s="155"/>
      <c r="F5750" s="155"/>
      <c r="G5750" s="155"/>
      <c r="H5750" s="155"/>
      <c r="I5750" s="155"/>
      <c r="J5750" s="155"/>
      <c r="K5750" s="155"/>
      <c r="L5750" s="155"/>
      <c r="M5750" s="155"/>
      <c r="N5750" s="155"/>
      <c r="O5750" s="155"/>
      <c r="P5750" s="155"/>
      <c r="Q5750" s="155"/>
      <c r="R5750" s="155"/>
      <c r="S5750" s="155"/>
      <c r="T5750" s="155"/>
      <c r="U5750" s="155"/>
      <c r="V5750" s="155"/>
      <c r="W5750" s="155"/>
      <c r="X5750" s="155"/>
      <c r="Y5750" s="155"/>
      <c r="Z5750" s="155"/>
      <c r="AA5750" s="155"/>
      <c r="AB5750" s="155"/>
      <c r="AC5750" s="155"/>
      <c r="AD5750" s="155"/>
      <c r="AE5750" s="155"/>
      <c r="AF5750" s="155"/>
      <c r="AG5750" s="155"/>
    </row>
    <row r="5751" spans="1:33" x14ac:dyDescent="0.3">
      <c r="A5751" s="155"/>
      <c r="B5751" s="155"/>
      <c r="C5751" s="155"/>
      <c r="D5751" s="155"/>
      <c r="E5751" s="155"/>
      <c r="F5751" s="155"/>
      <c r="G5751" s="155"/>
      <c r="H5751" s="155"/>
      <c r="I5751" s="155"/>
      <c r="J5751" s="155"/>
      <c r="K5751" s="155"/>
      <c r="L5751" s="155"/>
      <c r="M5751" s="155"/>
      <c r="N5751" s="155"/>
      <c r="O5751" s="155"/>
      <c r="P5751" s="155"/>
      <c r="Q5751" s="155"/>
      <c r="R5751" s="155"/>
      <c r="S5751" s="155"/>
      <c r="T5751" s="155"/>
      <c r="U5751" s="155"/>
      <c r="V5751" s="155"/>
      <c r="W5751" s="155"/>
      <c r="X5751" s="155"/>
      <c r="Y5751" s="155"/>
      <c r="Z5751" s="155"/>
      <c r="AA5751" s="155"/>
      <c r="AB5751" s="155"/>
      <c r="AC5751" s="155"/>
      <c r="AD5751" s="155"/>
      <c r="AE5751" s="155"/>
      <c r="AF5751" s="155"/>
      <c r="AG5751" s="155"/>
    </row>
    <row r="5752" spans="1:33" x14ac:dyDescent="0.3">
      <c r="A5752" s="155"/>
      <c r="B5752" s="155"/>
      <c r="C5752" s="155"/>
      <c r="D5752" s="155"/>
      <c r="E5752" s="155"/>
      <c r="F5752" s="155"/>
      <c r="G5752" s="155"/>
      <c r="H5752" s="155"/>
      <c r="I5752" s="155"/>
      <c r="J5752" s="155"/>
      <c r="K5752" s="155"/>
      <c r="L5752" s="155"/>
      <c r="M5752" s="155"/>
      <c r="N5752" s="155"/>
      <c r="O5752" s="155"/>
      <c r="P5752" s="155"/>
      <c r="Q5752" s="155"/>
      <c r="R5752" s="155"/>
      <c r="S5752" s="155"/>
      <c r="T5752" s="155"/>
      <c r="U5752" s="155"/>
      <c r="V5752" s="155"/>
      <c r="W5752" s="155"/>
      <c r="X5752" s="155"/>
      <c r="Y5752" s="155"/>
      <c r="Z5752" s="155"/>
      <c r="AA5752" s="155"/>
      <c r="AB5752" s="155"/>
      <c r="AC5752" s="155"/>
      <c r="AD5752" s="155"/>
      <c r="AE5752" s="155"/>
      <c r="AF5752" s="155"/>
      <c r="AG5752" s="155"/>
    </row>
    <row r="5753" spans="1:33" x14ac:dyDescent="0.3">
      <c r="A5753" s="155"/>
      <c r="B5753" s="155"/>
      <c r="C5753" s="155"/>
      <c r="D5753" s="155"/>
      <c r="E5753" s="155"/>
      <c r="F5753" s="155"/>
      <c r="G5753" s="155"/>
      <c r="H5753" s="155"/>
      <c r="I5753" s="155"/>
      <c r="J5753" s="155"/>
      <c r="K5753" s="155"/>
      <c r="L5753" s="155"/>
      <c r="M5753" s="155"/>
      <c r="N5753" s="155"/>
      <c r="O5753" s="155"/>
      <c r="P5753" s="155"/>
      <c r="Q5753" s="155"/>
      <c r="R5753" s="155"/>
      <c r="S5753" s="155"/>
      <c r="T5753" s="155"/>
      <c r="U5753" s="155"/>
      <c r="V5753" s="155"/>
      <c r="W5753" s="155"/>
      <c r="X5753" s="155"/>
      <c r="Y5753" s="155"/>
      <c r="Z5753" s="155"/>
      <c r="AA5753" s="155"/>
      <c r="AB5753" s="155"/>
      <c r="AC5753" s="155"/>
      <c r="AD5753" s="155"/>
      <c r="AE5753" s="155"/>
      <c r="AF5753" s="155"/>
      <c r="AG5753" s="155"/>
    </row>
    <row r="5754" spans="1:33" x14ac:dyDescent="0.3">
      <c r="A5754" s="155"/>
      <c r="B5754" s="155"/>
      <c r="C5754" s="155"/>
      <c r="D5754" s="155"/>
      <c r="E5754" s="155"/>
      <c r="F5754" s="155"/>
      <c r="G5754" s="155"/>
      <c r="H5754" s="155"/>
      <c r="I5754" s="155"/>
      <c r="J5754" s="155"/>
      <c r="K5754" s="155"/>
      <c r="L5754" s="155"/>
      <c r="M5754" s="155"/>
      <c r="N5754" s="155"/>
      <c r="O5754" s="155"/>
      <c r="P5754" s="155"/>
      <c r="Q5754" s="155"/>
      <c r="R5754" s="155"/>
      <c r="S5754" s="155"/>
      <c r="T5754" s="155"/>
      <c r="U5754" s="155"/>
      <c r="V5754" s="155"/>
      <c r="W5754" s="155"/>
      <c r="X5754" s="155"/>
      <c r="Y5754" s="155"/>
      <c r="Z5754" s="155"/>
      <c r="AA5754" s="155"/>
      <c r="AB5754" s="155"/>
      <c r="AC5754" s="155"/>
      <c r="AD5754" s="155"/>
      <c r="AE5754" s="155"/>
      <c r="AF5754" s="155"/>
      <c r="AG5754" s="155"/>
    </row>
    <row r="5755" spans="1:33" x14ac:dyDescent="0.3">
      <c r="A5755" s="155"/>
      <c r="B5755" s="155"/>
      <c r="C5755" s="155"/>
      <c r="D5755" s="155"/>
      <c r="E5755" s="155"/>
      <c r="F5755" s="155"/>
      <c r="G5755" s="155"/>
      <c r="H5755" s="155"/>
      <c r="I5755" s="155"/>
      <c r="J5755" s="155"/>
      <c r="K5755" s="155"/>
      <c r="L5755" s="155"/>
      <c r="M5755" s="155"/>
      <c r="N5755" s="155"/>
      <c r="O5755" s="155"/>
      <c r="P5755" s="155"/>
      <c r="Q5755" s="155"/>
      <c r="R5755" s="155"/>
      <c r="S5755" s="155"/>
      <c r="T5755" s="155"/>
      <c r="U5755" s="155"/>
      <c r="V5755" s="155"/>
      <c r="W5755" s="155"/>
      <c r="X5755" s="155"/>
      <c r="Y5755" s="155"/>
      <c r="Z5755" s="155"/>
      <c r="AA5755" s="155"/>
      <c r="AB5755" s="155"/>
      <c r="AC5755" s="155"/>
      <c r="AD5755" s="155"/>
      <c r="AE5755" s="155"/>
      <c r="AF5755" s="155"/>
      <c r="AG5755" s="155"/>
    </row>
    <row r="5756" spans="1:33" x14ac:dyDescent="0.3">
      <c r="A5756" s="155"/>
      <c r="B5756" s="155"/>
      <c r="C5756" s="155"/>
      <c r="D5756" s="155"/>
      <c r="E5756" s="155"/>
      <c r="F5756" s="155"/>
      <c r="G5756" s="155"/>
      <c r="H5756" s="155"/>
      <c r="I5756" s="155"/>
      <c r="J5756" s="155"/>
      <c r="K5756" s="155"/>
      <c r="L5756" s="155"/>
      <c r="M5756" s="155"/>
      <c r="N5756" s="155"/>
      <c r="O5756" s="155"/>
      <c r="P5756" s="155"/>
      <c r="Q5756" s="155"/>
      <c r="R5756" s="155"/>
      <c r="S5756" s="155"/>
      <c r="T5756" s="155"/>
      <c r="U5756" s="155"/>
      <c r="V5756" s="155"/>
      <c r="W5756" s="155"/>
      <c r="X5756" s="155"/>
      <c r="Y5756" s="155"/>
      <c r="Z5756" s="155"/>
      <c r="AA5756" s="155"/>
      <c r="AB5756" s="155"/>
      <c r="AC5756" s="155"/>
      <c r="AD5756" s="155"/>
      <c r="AE5756" s="155"/>
      <c r="AF5756" s="155"/>
      <c r="AG5756" s="155"/>
    </row>
    <row r="5757" spans="1:33" x14ac:dyDescent="0.3">
      <c r="A5757" s="155"/>
      <c r="B5757" s="155"/>
      <c r="C5757" s="155"/>
      <c r="D5757" s="155"/>
      <c r="E5757" s="155"/>
      <c r="F5757" s="155"/>
      <c r="G5757" s="155"/>
      <c r="H5757" s="155"/>
      <c r="I5757" s="155"/>
      <c r="J5757" s="155"/>
      <c r="K5757" s="155"/>
      <c r="L5757" s="155"/>
      <c r="M5757" s="155"/>
      <c r="N5757" s="155"/>
      <c r="O5757" s="155"/>
      <c r="P5757" s="155"/>
      <c r="Q5757" s="155"/>
      <c r="R5757" s="155"/>
      <c r="S5757" s="155"/>
      <c r="T5757" s="155"/>
      <c r="U5757" s="155"/>
      <c r="V5757" s="155"/>
      <c r="W5757" s="155"/>
      <c r="X5757" s="155"/>
      <c r="Y5757" s="155"/>
      <c r="Z5757" s="155"/>
      <c r="AA5757" s="155"/>
      <c r="AB5757" s="155"/>
      <c r="AC5757" s="155"/>
      <c r="AD5757" s="155"/>
      <c r="AE5757" s="155"/>
      <c r="AF5757" s="155"/>
      <c r="AG5757" s="155"/>
    </row>
    <row r="5758" spans="1:33" x14ac:dyDescent="0.3">
      <c r="A5758" s="155"/>
      <c r="B5758" s="155"/>
      <c r="C5758" s="155"/>
      <c r="D5758" s="155"/>
      <c r="E5758" s="155"/>
      <c r="F5758" s="155"/>
      <c r="G5758" s="155"/>
      <c r="H5758" s="155"/>
      <c r="I5758" s="155"/>
      <c r="J5758" s="155"/>
      <c r="K5758" s="155"/>
      <c r="L5758" s="155"/>
      <c r="M5758" s="155"/>
      <c r="N5758" s="155"/>
      <c r="O5758" s="155"/>
      <c r="P5758" s="155"/>
      <c r="Q5758" s="155"/>
      <c r="R5758" s="155"/>
      <c r="S5758" s="155"/>
      <c r="T5758" s="155"/>
      <c r="U5758" s="155"/>
      <c r="V5758" s="155"/>
      <c r="W5758" s="155"/>
      <c r="X5758" s="155"/>
      <c r="Y5758" s="155"/>
      <c r="Z5758" s="155"/>
      <c r="AA5758" s="155"/>
      <c r="AB5758" s="155"/>
      <c r="AC5758" s="155"/>
      <c r="AD5758" s="155"/>
      <c r="AE5758" s="155"/>
      <c r="AF5758" s="155"/>
      <c r="AG5758" s="155"/>
    </row>
    <row r="5759" spans="1:33" x14ac:dyDescent="0.3">
      <c r="A5759" s="155"/>
      <c r="B5759" s="155"/>
      <c r="C5759" s="155"/>
      <c r="D5759" s="155"/>
      <c r="E5759" s="155"/>
      <c r="F5759" s="155"/>
      <c r="G5759" s="155"/>
      <c r="H5759" s="155"/>
      <c r="I5759" s="155"/>
      <c r="J5759" s="155"/>
      <c r="K5759" s="155"/>
      <c r="L5759" s="155"/>
      <c r="M5759" s="155"/>
      <c r="N5759" s="155"/>
      <c r="O5759" s="155"/>
      <c r="P5759" s="155"/>
      <c r="Q5759" s="155"/>
      <c r="R5759" s="155"/>
      <c r="S5759" s="155"/>
      <c r="T5759" s="155"/>
      <c r="U5759" s="155"/>
      <c r="V5759" s="155"/>
      <c r="W5759" s="155"/>
      <c r="X5759" s="155"/>
      <c r="Y5759" s="155"/>
      <c r="Z5759" s="155"/>
      <c r="AA5759" s="155"/>
      <c r="AB5759" s="155"/>
      <c r="AC5759" s="155"/>
      <c r="AD5759" s="155"/>
      <c r="AE5759" s="155"/>
      <c r="AF5759" s="155"/>
      <c r="AG5759" s="155"/>
    </row>
    <row r="5760" spans="1:33" x14ac:dyDescent="0.3">
      <c r="A5760" s="155"/>
      <c r="B5760" s="155"/>
      <c r="C5760" s="155"/>
      <c r="D5760" s="155"/>
      <c r="E5760" s="155"/>
      <c r="F5760" s="155"/>
      <c r="G5760" s="155"/>
      <c r="H5760" s="155"/>
      <c r="I5760" s="155"/>
      <c r="J5760" s="155"/>
      <c r="K5760" s="155"/>
      <c r="L5760" s="155"/>
      <c r="M5760" s="155"/>
      <c r="N5760" s="155"/>
      <c r="O5760" s="155"/>
      <c r="P5760" s="155"/>
      <c r="Q5760" s="155"/>
      <c r="R5760" s="155"/>
      <c r="S5760" s="155"/>
      <c r="T5760" s="155"/>
      <c r="U5760" s="155"/>
      <c r="V5760" s="155"/>
      <c r="W5760" s="155"/>
      <c r="X5760" s="155"/>
      <c r="Y5760" s="155"/>
      <c r="Z5760" s="155"/>
      <c r="AA5760" s="155"/>
      <c r="AB5760" s="155"/>
      <c r="AC5760" s="155"/>
      <c r="AD5760" s="155"/>
      <c r="AE5760" s="155"/>
      <c r="AF5760" s="155"/>
      <c r="AG5760" s="155"/>
    </row>
    <row r="5761" spans="1:33" x14ac:dyDescent="0.3">
      <c r="A5761" s="155"/>
      <c r="B5761" s="155"/>
      <c r="C5761" s="155"/>
      <c r="D5761" s="155"/>
      <c r="E5761" s="155"/>
      <c r="F5761" s="155"/>
      <c r="G5761" s="155"/>
      <c r="H5761" s="155"/>
      <c r="I5761" s="155"/>
      <c r="J5761" s="155"/>
      <c r="K5761" s="155"/>
      <c r="L5761" s="155"/>
      <c r="M5761" s="155"/>
      <c r="N5761" s="155"/>
      <c r="O5761" s="155"/>
      <c r="P5761" s="155"/>
      <c r="Q5761" s="155"/>
      <c r="R5761" s="155"/>
      <c r="S5761" s="155"/>
      <c r="T5761" s="155"/>
      <c r="U5761" s="155"/>
      <c r="V5761" s="155"/>
      <c r="W5761" s="155"/>
      <c r="X5761" s="155"/>
      <c r="Y5761" s="155"/>
      <c r="Z5761" s="155"/>
      <c r="AA5761" s="155"/>
      <c r="AB5761" s="155"/>
      <c r="AC5761" s="155"/>
      <c r="AD5761" s="155"/>
      <c r="AE5761" s="155"/>
      <c r="AF5761" s="155"/>
      <c r="AG5761" s="155"/>
    </row>
    <row r="5762" spans="1:33" x14ac:dyDescent="0.3">
      <c r="A5762" s="155"/>
      <c r="B5762" s="155"/>
      <c r="C5762" s="155"/>
      <c r="D5762" s="155"/>
      <c r="E5762" s="155"/>
      <c r="F5762" s="155"/>
      <c r="G5762" s="155"/>
      <c r="H5762" s="155"/>
      <c r="I5762" s="155"/>
      <c r="J5762" s="155"/>
      <c r="K5762" s="155"/>
      <c r="L5762" s="155"/>
      <c r="M5762" s="155"/>
      <c r="N5762" s="155"/>
      <c r="O5762" s="155"/>
      <c r="P5762" s="155"/>
      <c r="Q5762" s="155"/>
      <c r="R5762" s="155"/>
      <c r="S5762" s="155"/>
      <c r="T5762" s="155"/>
      <c r="U5762" s="155"/>
      <c r="V5762" s="155"/>
      <c r="W5762" s="155"/>
      <c r="X5762" s="155"/>
      <c r="Y5762" s="155"/>
      <c r="Z5762" s="155"/>
      <c r="AA5762" s="155"/>
      <c r="AB5762" s="155"/>
      <c r="AC5762" s="155"/>
      <c r="AD5762" s="155"/>
      <c r="AE5762" s="155"/>
      <c r="AF5762" s="155"/>
      <c r="AG5762" s="155"/>
    </row>
    <row r="5763" spans="1:33" x14ac:dyDescent="0.3">
      <c r="A5763" s="155"/>
      <c r="B5763" s="155"/>
      <c r="C5763" s="155"/>
      <c r="D5763" s="155"/>
      <c r="E5763" s="155"/>
      <c r="F5763" s="155"/>
      <c r="G5763" s="155"/>
      <c r="H5763" s="155"/>
      <c r="I5763" s="155"/>
      <c r="J5763" s="155"/>
      <c r="K5763" s="155"/>
      <c r="L5763" s="155"/>
      <c r="M5763" s="155"/>
      <c r="N5763" s="155"/>
      <c r="O5763" s="155"/>
      <c r="P5763" s="155"/>
      <c r="Q5763" s="155"/>
      <c r="R5763" s="155"/>
      <c r="S5763" s="155"/>
      <c r="T5763" s="155"/>
      <c r="U5763" s="155"/>
      <c r="V5763" s="155"/>
      <c r="W5763" s="155"/>
      <c r="X5763" s="155"/>
      <c r="Y5763" s="155"/>
      <c r="Z5763" s="155"/>
      <c r="AA5763" s="155"/>
      <c r="AB5763" s="155"/>
      <c r="AC5763" s="155"/>
      <c r="AD5763" s="155"/>
      <c r="AE5763" s="155"/>
      <c r="AF5763" s="155"/>
      <c r="AG5763" s="155"/>
    </row>
    <row r="5764" spans="1:33" x14ac:dyDescent="0.3">
      <c r="A5764" s="155"/>
      <c r="B5764" s="155"/>
      <c r="C5764" s="155"/>
      <c r="D5764" s="155"/>
      <c r="E5764" s="155"/>
      <c r="F5764" s="155"/>
      <c r="G5764" s="155"/>
      <c r="H5764" s="155"/>
      <c r="I5764" s="155"/>
      <c r="J5764" s="155"/>
      <c r="K5764" s="155"/>
      <c r="L5764" s="155"/>
      <c r="M5764" s="155"/>
      <c r="N5764" s="155"/>
      <c r="O5764" s="155"/>
      <c r="P5764" s="155"/>
      <c r="Q5764" s="155"/>
      <c r="R5764" s="155"/>
      <c r="S5764" s="155"/>
      <c r="T5764" s="155"/>
      <c r="U5764" s="155"/>
      <c r="V5764" s="155"/>
      <c r="W5764" s="155"/>
      <c r="X5764" s="155"/>
      <c r="Y5764" s="155"/>
      <c r="Z5764" s="155"/>
      <c r="AA5764" s="155"/>
      <c r="AB5764" s="155"/>
      <c r="AC5764" s="155"/>
      <c r="AD5764" s="155"/>
      <c r="AE5764" s="155"/>
      <c r="AF5764" s="155"/>
      <c r="AG5764" s="155"/>
    </row>
    <row r="5765" spans="1:33" x14ac:dyDescent="0.3">
      <c r="A5765" s="155"/>
      <c r="B5765" s="155"/>
      <c r="C5765" s="155"/>
      <c r="D5765" s="155"/>
      <c r="E5765" s="155"/>
      <c r="F5765" s="155"/>
      <c r="G5765" s="155"/>
      <c r="H5765" s="155"/>
      <c r="I5765" s="155"/>
      <c r="J5765" s="155"/>
      <c r="K5765" s="155"/>
      <c r="L5765" s="155"/>
      <c r="M5765" s="155"/>
      <c r="N5765" s="155"/>
      <c r="O5765" s="155"/>
      <c r="P5765" s="155"/>
      <c r="Q5765" s="155"/>
      <c r="R5765" s="155"/>
      <c r="S5765" s="155"/>
      <c r="T5765" s="155"/>
      <c r="U5765" s="155"/>
      <c r="V5765" s="155"/>
      <c r="W5765" s="155"/>
      <c r="X5765" s="155"/>
      <c r="Y5765" s="155"/>
      <c r="Z5765" s="155"/>
      <c r="AA5765" s="155"/>
      <c r="AB5765" s="155"/>
      <c r="AC5765" s="155"/>
      <c r="AD5765" s="155"/>
      <c r="AE5765" s="155"/>
      <c r="AF5765" s="155"/>
      <c r="AG5765" s="155"/>
    </row>
    <row r="5766" spans="1:33" x14ac:dyDescent="0.3">
      <c r="A5766" s="155"/>
      <c r="B5766" s="155"/>
      <c r="C5766" s="155"/>
      <c r="D5766" s="155"/>
      <c r="E5766" s="155"/>
      <c r="F5766" s="155"/>
      <c r="G5766" s="155"/>
      <c r="H5766" s="155"/>
      <c r="I5766" s="155"/>
      <c r="J5766" s="155"/>
      <c r="K5766" s="155"/>
      <c r="L5766" s="155"/>
      <c r="M5766" s="155"/>
      <c r="N5766" s="155"/>
      <c r="O5766" s="155"/>
      <c r="P5766" s="155"/>
      <c r="Q5766" s="155"/>
      <c r="R5766" s="155"/>
      <c r="S5766" s="155"/>
      <c r="T5766" s="155"/>
      <c r="U5766" s="155"/>
      <c r="V5766" s="155"/>
      <c r="W5766" s="155"/>
      <c r="X5766" s="155"/>
      <c r="Y5766" s="155"/>
      <c r="Z5766" s="155"/>
      <c r="AA5766" s="155"/>
      <c r="AB5766" s="155"/>
      <c r="AC5766" s="155"/>
      <c r="AD5766" s="155"/>
      <c r="AE5766" s="155"/>
      <c r="AF5766" s="155"/>
      <c r="AG5766" s="155"/>
    </row>
    <row r="5767" spans="1:33" x14ac:dyDescent="0.3">
      <c r="A5767" s="155"/>
      <c r="B5767" s="155"/>
      <c r="C5767" s="155"/>
      <c r="D5767" s="155"/>
      <c r="E5767" s="155"/>
      <c r="F5767" s="155"/>
      <c r="G5767" s="155"/>
      <c r="H5767" s="155"/>
      <c r="I5767" s="155"/>
      <c r="J5767" s="155"/>
      <c r="K5767" s="155"/>
      <c r="L5767" s="155"/>
      <c r="M5767" s="155"/>
      <c r="N5767" s="155"/>
      <c r="O5767" s="155"/>
      <c r="P5767" s="155"/>
      <c r="Q5767" s="155"/>
      <c r="R5767" s="155"/>
      <c r="S5767" s="155"/>
      <c r="T5767" s="155"/>
      <c r="U5767" s="155"/>
      <c r="V5767" s="155"/>
      <c r="W5767" s="155"/>
      <c r="X5767" s="155"/>
      <c r="Y5767" s="155"/>
      <c r="Z5767" s="155"/>
      <c r="AA5767" s="155"/>
      <c r="AB5767" s="155"/>
      <c r="AC5767" s="155"/>
      <c r="AD5767" s="155"/>
      <c r="AE5767" s="155"/>
      <c r="AF5767" s="155"/>
      <c r="AG5767" s="155"/>
    </row>
    <row r="5768" spans="1:33" x14ac:dyDescent="0.3">
      <c r="A5768" s="155"/>
      <c r="B5768" s="155"/>
      <c r="C5768" s="155"/>
      <c r="D5768" s="155"/>
      <c r="E5768" s="155"/>
      <c r="F5768" s="155"/>
      <c r="G5768" s="155"/>
      <c r="H5768" s="155"/>
      <c r="I5768" s="155"/>
      <c r="J5768" s="155"/>
      <c r="K5768" s="155"/>
      <c r="L5768" s="155"/>
      <c r="M5768" s="155"/>
      <c r="N5768" s="155"/>
      <c r="O5768" s="155"/>
      <c r="P5768" s="155"/>
      <c r="Q5768" s="155"/>
      <c r="R5768" s="155"/>
      <c r="S5768" s="155"/>
      <c r="T5768" s="155"/>
      <c r="U5768" s="155"/>
      <c r="V5768" s="155"/>
      <c r="W5768" s="155"/>
      <c r="X5768" s="155"/>
      <c r="Y5768" s="155"/>
      <c r="Z5768" s="155"/>
      <c r="AA5768" s="155"/>
      <c r="AB5768" s="155"/>
      <c r="AC5768" s="155"/>
      <c r="AD5768" s="155"/>
      <c r="AE5768" s="155"/>
      <c r="AF5768" s="155"/>
      <c r="AG5768" s="155"/>
    </row>
    <row r="5769" spans="1:33" x14ac:dyDescent="0.3">
      <c r="A5769" s="155"/>
      <c r="B5769" s="155"/>
      <c r="C5769" s="155"/>
      <c r="D5769" s="155"/>
      <c r="E5769" s="155"/>
      <c r="F5769" s="155"/>
      <c r="G5769" s="155"/>
      <c r="H5769" s="155"/>
      <c r="I5769" s="155"/>
      <c r="J5769" s="155"/>
      <c r="K5769" s="155"/>
      <c r="L5769" s="155"/>
      <c r="M5769" s="155"/>
      <c r="N5769" s="155"/>
      <c r="O5769" s="155"/>
      <c r="P5769" s="155"/>
      <c r="Q5769" s="155"/>
      <c r="R5769" s="155"/>
      <c r="S5769" s="155"/>
      <c r="T5769" s="155"/>
      <c r="U5769" s="155"/>
      <c r="V5769" s="155"/>
      <c r="W5769" s="155"/>
      <c r="X5769" s="155"/>
      <c r="Y5769" s="155"/>
      <c r="Z5769" s="155"/>
      <c r="AA5769" s="155"/>
      <c r="AB5769" s="155"/>
      <c r="AC5769" s="155"/>
      <c r="AD5769" s="155"/>
      <c r="AE5769" s="155"/>
      <c r="AF5769" s="155"/>
      <c r="AG5769" s="155"/>
    </row>
    <row r="5770" spans="1:33" x14ac:dyDescent="0.3">
      <c r="A5770" s="155"/>
      <c r="B5770" s="155"/>
      <c r="C5770" s="155"/>
      <c r="D5770" s="155"/>
      <c r="E5770" s="155"/>
      <c r="F5770" s="155"/>
      <c r="G5770" s="155"/>
      <c r="H5770" s="155"/>
      <c r="I5770" s="155"/>
      <c r="J5770" s="155"/>
      <c r="K5770" s="155"/>
      <c r="L5770" s="155"/>
      <c r="M5770" s="155"/>
      <c r="N5770" s="155"/>
      <c r="O5770" s="155"/>
      <c r="P5770" s="155"/>
      <c r="Q5770" s="155"/>
      <c r="R5770" s="155"/>
      <c r="S5770" s="155"/>
      <c r="T5770" s="155"/>
      <c r="U5770" s="155"/>
      <c r="V5770" s="155"/>
      <c r="W5770" s="155"/>
      <c r="X5770" s="155"/>
      <c r="Y5770" s="155"/>
      <c r="Z5770" s="155"/>
      <c r="AA5770" s="155"/>
      <c r="AB5770" s="155"/>
      <c r="AC5770" s="155"/>
      <c r="AD5770" s="155"/>
      <c r="AE5770" s="155"/>
      <c r="AF5770" s="155"/>
      <c r="AG5770" s="155"/>
    </row>
    <row r="5771" spans="1:33" x14ac:dyDescent="0.3">
      <c r="A5771" s="155"/>
      <c r="B5771" s="155"/>
      <c r="C5771" s="155"/>
      <c r="D5771" s="155"/>
      <c r="E5771" s="155"/>
      <c r="F5771" s="155"/>
      <c r="G5771" s="155"/>
      <c r="H5771" s="155"/>
      <c r="I5771" s="155"/>
      <c r="J5771" s="155"/>
      <c r="K5771" s="155"/>
      <c r="L5771" s="155"/>
      <c r="M5771" s="155"/>
      <c r="N5771" s="155"/>
      <c r="O5771" s="155"/>
      <c r="P5771" s="155"/>
      <c r="Q5771" s="155"/>
      <c r="R5771" s="155"/>
      <c r="S5771" s="155"/>
      <c r="T5771" s="155"/>
      <c r="U5771" s="155"/>
      <c r="V5771" s="155"/>
      <c r="W5771" s="155"/>
      <c r="X5771" s="155"/>
      <c r="Y5771" s="155"/>
      <c r="Z5771" s="155"/>
      <c r="AA5771" s="155"/>
      <c r="AB5771" s="155"/>
      <c r="AC5771" s="155"/>
      <c r="AD5771" s="155"/>
      <c r="AE5771" s="155"/>
      <c r="AF5771" s="155"/>
      <c r="AG5771" s="155"/>
    </row>
    <row r="5772" spans="1:33" x14ac:dyDescent="0.3">
      <c r="A5772" s="155"/>
      <c r="B5772" s="155"/>
      <c r="C5772" s="155"/>
      <c r="D5772" s="155"/>
      <c r="E5772" s="155"/>
      <c r="F5772" s="155"/>
      <c r="G5772" s="155"/>
      <c r="H5772" s="155"/>
      <c r="I5772" s="155"/>
      <c r="J5772" s="155"/>
      <c r="K5772" s="155"/>
      <c r="L5772" s="155"/>
      <c r="M5772" s="155"/>
      <c r="N5772" s="155"/>
      <c r="O5772" s="155"/>
      <c r="P5772" s="155"/>
      <c r="Q5772" s="155"/>
      <c r="R5772" s="155"/>
      <c r="S5772" s="155"/>
      <c r="T5772" s="155"/>
      <c r="U5772" s="155"/>
      <c r="V5772" s="155"/>
      <c r="W5772" s="155"/>
      <c r="X5772" s="155"/>
      <c r="Y5772" s="155"/>
      <c r="Z5772" s="155"/>
      <c r="AA5772" s="155"/>
      <c r="AB5772" s="155"/>
      <c r="AC5772" s="155"/>
      <c r="AD5772" s="155"/>
      <c r="AE5772" s="155"/>
      <c r="AF5772" s="155"/>
      <c r="AG5772" s="155"/>
    </row>
    <row r="5773" spans="1:33" x14ac:dyDescent="0.3">
      <c r="A5773" s="155"/>
      <c r="B5773" s="155"/>
      <c r="C5773" s="155"/>
      <c r="D5773" s="155"/>
      <c r="E5773" s="155"/>
      <c r="F5773" s="155"/>
      <c r="G5773" s="155"/>
      <c r="H5773" s="155"/>
      <c r="I5773" s="155"/>
      <c r="J5773" s="155"/>
      <c r="K5773" s="155"/>
      <c r="L5773" s="155"/>
      <c r="M5773" s="155"/>
      <c r="N5773" s="155"/>
      <c r="O5773" s="155"/>
      <c r="P5773" s="155"/>
      <c r="Q5773" s="155"/>
      <c r="R5773" s="155"/>
      <c r="S5773" s="155"/>
      <c r="T5773" s="155"/>
      <c r="U5773" s="155"/>
      <c r="V5773" s="155"/>
      <c r="W5773" s="155"/>
      <c r="X5773" s="155"/>
      <c r="Y5773" s="155"/>
      <c r="Z5773" s="155"/>
      <c r="AA5773" s="155"/>
      <c r="AB5773" s="155"/>
      <c r="AC5773" s="155"/>
      <c r="AD5773" s="155"/>
      <c r="AE5773" s="155"/>
      <c r="AF5773" s="155"/>
      <c r="AG5773" s="155"/>
    </row>
    <row r="5774" spans="1:33" x14ac:dyDescent="0.3">
      <c r="A5774" s="155"/>
      <c r="B5774" s="155"/>
      <c r="C5774" s="155"/>
      <c r="D5774" s="155"/>
      <c r="E5774" s="155"/>
      <c r="F5774" s="155"/>
      <c r="G5774" s="155"/>
      <c r="H5774" s="155"/>
      <c r="I5774" s="155"/>
      <c r="J5774" s="155"/>
      <c r="K5774" s="155"/>
      <c r="L5774" s="155"/>
      <c r="M5774" s="155"/>
      <c r="N5774" s="155"/>
      <c r="O5774" s="155"/>
      <c r="P5774" s="155"/>
      <c r="Q5774" s="155"/>
      <c r="R5774" s="155"/>
      <c r="S5774" s="155"/>
      <c r="T5774" s="155"/>
      <c r="U5774" s="155"/>
      <c r="V5774" s="155"/>
      <c r="W5774" s="155"/>
      <c r="X5774" s="155"/>
      <c r="Y5774" s="155"/>
      <c r="Z5774" s="155"/>
      <c r="AA5774" s="155"/>
      <c r="AB5774" s="155"/>
      <c r="AC5774" s="155"/>
      <c r="AD5774" s="155"/>
      <c r="AE5774" s="155"/>
      <c r="AF5774" s="155"/>
      <c r="AG5774" s="155"/>
    </row>
    <row r="5775" spans="1:33" x14ac:dyDescent="0.3">
      <c r="A5775" s="155"/>
      <c r="B5775" s="155"/>
      <c r="C5775" s="155"/>
      <c r="D5775" s="155"/>
      <c r="E5775" s="155"/>
      <c r="F5775" s="155"/>
      <c r="G5775" s="155"/>
      <c r="H5775" s="155"/>
      <c r="I5775" s="155"/>
      <c r="J5775" s="155"/>
      <c r="K5775" s="155"/>
      <c r="L5775" s="155"/>
      <c r="M5775" s="155"/>
      <c r="N5775" s="155"/>
      <c r="O5775" s="155"/>
      <c r="P5775" s="155"/>
      <c r="Q5775" s="155"/>
      <c r="R5775" s="155"/>
      <c r="S5775" s="155"/>
      <c r="T5775" s="155"/>
      <c r="U5775" s="155"/>
      <c r="V5775" s="155"/>
      <c r="W5775" s="155"/>
      <c r="X5775" s="155"/>
      <c r="Y5775" s="155"/>
      <c r="Z5775" s="155"/>
      <c r="AA5775" s="155"/>
      <c r="AB5775" s="155"/>
      <c r="AC5775" s="155"/>
      <c r="AD5775" s="155"/>
      <c r="AE5775" s="155"/>
      <c r="AF5775" s="155"/>
      <c r="AG5775" s="155"/>
    </row>
    <row r="5776" spans="1:33" x14ac:dyDescent="0.3">
      <c r="A5776" s="155"/>
      <c r="B5776" s="155"/>
      <c r="C5776" s="155"/>
      <c r="D5776" s="155"/>
      <c r="E5776" s="155"/>
      <c r="F5776" s="155"/>
      <c r="G5776" s="155"/>
      <c r="H5776" s="155"/>
      <c r="I5776" s="155"/>
      <c r="J5776" s="155"/>
      <c r="K5776" s="155"/>
      <c r="L5776" s="155"/>
      <c r="M5776" s="155"/>
      <c r="N5776" s="155"/>
      <c r="O5776" s="155"/>
      <c r="P5776" s="155"/>
      <c r="Q5776" s="155"/>
      <c r="R5776" s="155"/>
      <c r="S5776" s="155"/>
      <c r="T5776" s="155"/>
      <c r="U5776" s="155"/>
      <c r="V5776" s="155"/>
      <c r="W5776" s="155"/>
      <c r="X5776" s="155"/>
      <c r="Y5776" s="155"/>
      <c r="Z5776" s="155"/>
      <c r="AA5776" s="155"/>
      <c r="AB5776" s="155"/>
      <c r="AC5776" s="155"/>
      <c r="AD5776" s="155"/>
      <c r="AE5776" s="155"/>
      <c r="AF5776" s="155"/>
      <c r="AG5776" s="155"/>
    </row>
    <row r="5777" spans="1:33" x14ac:dyDescent="0.3">
      <c r="A5777" s="155"/>
      <c r="B5777" s="155"/>
      <c r="C5777" s="155"/>
      <c r="D5777" s="155"/>
      <c r="E5777" s="155"/>
      <c r="F5777" s="155"/>
      <c r="G5777" s="155"/>
      <c r="H5777" s="155"/>
      <c r="I5777" s="155"/>
      <c r="J5777" s="155"/>
      <c r="K5777" s="155"/>
      <c r="L5777" s="155"/>
      <c r="M5777" s="155"/>
      <c r="N5777" s="155"/>
      <c r="O5777" s="155"/>
      <c r="P5777" s="155"/>
      <c r="Q5777" s="155"/>
      <c r="R5777" s="155"/>
      <c r="S5777" s="155"/>
      <c r="T5777" s="155"/>
      <c r="U5777" s="155"/>
      <c r="V5777" s="155"/>
      <c r="W5777" s="155"/>
      <c r="X5777" s="155"/>
      <c r="Y5777" s="155"/>
      <c r="Z5777" s="155"/>
      <c r="AA5777" s="155"/>
      <c r="AB5777" s="155"/>
      <c r="AC5777" s="155"/>
      <c r="AD5777" s="155"/>
      <c r="AE5777" s="155"/>
      <c r="AF5777" s="155"/>
      <c r="AG5777" s="155"/>
    </row>
    <row r="5778" spans="1:33" x14ac:dyDescent="0.3">
      <c r="A5778" s="155"/>
      <c r="B5778" s="155"/>
      <c r="C5778" s="155"/>
      <c r="D5778" s="155"/>
      <c r="E5778" s="155"/>
      <c r="F5778" s="155"/>
      <c r="G5778" s="155"/>
      <c r="H5778" s="155"/>
      <c r="I5778" s="155"/>
      <c r="J5778" s="155"/>
      <c r="K5778" s="155"/>
      <c r="L5778" s="155"/>
      <c r="M5778" s="155"/>
      <c r="N5778" s="155"/>
      <c r="O5778" s="155"/>
      <c r="P5778" s="155"/>
      <c r="Q5778" s="155"/>
      <c r="R5778" s="155"/>
      <c r="S5778" s="155"/>
      <c r="T5778" s="155"/>
      <c r="U5778" s="155"/>
      <c r="V5778" s="155"/>
      <c r="W5778" s="155"/>
      <c r="X5778" s="155"/>
      <c r="Y5778" s="155"/>
      <c r="Z5778" s="155"/>
      <c r="AA5778" s="155"/>
      <c r="AB5778" s="155"/>
      <c r="AC5778" s="155"/>
      <c r="AD5778" s="155"/>
      <c r="AE5778" s="155"/>
      <c r="AF5778" s="155"/>
      <c r="AG5778" s="155"/>
    </row>
    <row r="5779" spans="1:33" x14ac:dyDescent="0.3">
      <c r="A5779" s="155"/>
      <c r="B5779" s="155"/>
      <c r="C5779" s="155"/>
      <c r="D5779" s="155"/>
      <c r="E5779" s="155"/>
      <c r="F5779" s="155"/>
      <c r="G5779" s="155"/>
      <c r="H5779" s="155"/>
      <c r="I5779" s="155"/>
      <c r="J5779" s="155"/>
      <c r="K5779" s="155"/>
      <c r="L5779" s="155"/>
      <c r="M5779" s="155"/>
      <c r="N5779" s="155"/>
      <c r="O5779" s="155"/>
      <c r="P5779" s="155"/>
      <c r="Q5779" s="155"/>
      <c r="R5779" s="155"/>
      <c r="S5779" s="155"/>
      <c r="T5779" s="155"/>
      <c r="U5779" s="155"/>
      <c r="V5779" s="155"/>
      <c r="W5779" s="155"/>
      <c r="X5779" s="155"/>
      <c r="Y5779" s="155"/>
      <c r="Z5779" s="155"/>
      <c r="AA5779" s="155"/>
      <c r="AB5779" s="155"/>
      <c r="AC5779" s="155"/>
      <c r="AD5779" s="155"/>
      <c r="AE5779" s="155"/>
      <c r="AF5779" s="155"/>
      <c r="AG5779" s="155"/>
    </row>
    <row r="5780" spans="1:33" x14ac:dyDescent="0.3">
      <c r="A5780" s="155"/>
      <c r="B5780" s="155"/>
      <c r="C5780" s="155"/>
      <c r="D5780" s="155"/>
      <c r="E5780" s="155"/>
      <c r="F5780" s="155"/>
      <c r="G5780" s="155"/>
      <c r="H5780" s="155"/>
      <c r="I5780" s="155"/>
      <c r="J5780" s="155"/>
      <c r="K5780" s="155"/>
      <c r="L5780" s="155"/>
      <c r="M5780" s="155"/>
      <c r="N5780" s="155"/>
      <c r="O5780" s="155"/>
      <c r="P5780" s="155"/>
      <c r="Q5780" s="155"/>
      <c r="R5780" s="155"/>
      <c r="S5780" s="155"/>
      <c r="T5780" s="155"/>
      <c r="U5780" s="155"/>
      <c r="V5780" s="155"/>
      <c r="W5780" s="155"/>
      <c r="X5780" s="155"/>
      <c r="Y5780" s="155"/>
      <c r="Z5780" s="155"/>
      <c r="AA5780" s="155"/>
      <c r="AB5780" s="155"/>
      <c r="AC5780" s="155"/>
      <c r="AD5780" s="155"/>
      <c r="AE5780" s="155"/>
      <c r="AF5780" s="155"/>
      <c r="AG5780" s="155"/>
    </row>
    <row r="5781" spans="1:33" x14ac:dyDescent="0.3">
      <c r="A5781" s="155"/>
      <c r="B5781" s="155"/>
      <c r="C5781" s="155"/>
      <c r="D5781" s="155"/>
      <c r="E5781" s="155"/>
      <c r="F5781" s="155"/>
      <c r="G5781" s="155"/>
      <c r="H5781" s="155"/>
      <c r="I5781" s="155"/>
      <c r="J5781" s="155"/>
      <c r="K5781" s="155"/>
      <c r="L5781" s="155"/>
      <c r="M5781" s="155"/>
      <c r="N5781" s="155"/>
      <c r="O5781" s="155"/>
      <c r="P5781" s="155"/>
      <c r="Q5781" s="155"/>
      <c r="R5781" s="155"/>
      <c r="S5781" s="155"/>
      <c r="T5781" s="155"/>
      <c r="U5781" s="155"/>
      <c r="V5781" s="155"/>
      <c r="W5781" s="155"/>
      <c r="X5781" s="155"/>
      <c r="Y5781" s="155"/>
      <c r="Z5781" s="155"/>
      <c r="AA5781" s="155"/>
      <c r="AB5781" s="155"/>
      <c r="AC5781" s="155"/>
      <c r="AD5781" s="155"/>
      <c r="AE5781" s="155"/>
      <c r="AF5781" s="155"/>
      <c r="AG5781" s="155"/>
    </row>
    <row r="5782" spans="1:33" x14ac:dyDescent="0.3">
      <c r="A5782" s="155"/>
      <c r="B5782" s="155"/>
      <c r="C5782" s="155"/>
      <c r="D5782" s="155"/>
      <c r="E5782" s="155"/>
      <c r="F5782" s="155"/>
      <c r="G5782" s="155"/>
      <c r="H5782" s="155"/>
      <c r="I5782" s="155"/>
      <c r="J5782" s="155"/>
      <c r="K5782" s="155"/>
      <c r="L5782" s="155"/>
      <c r="M5782" s="155"/>
      <c r="N5782" s="155"/>
      <c r="O5782" s="155"/>
      <c r="P5782" s="155"/>
      <c r="Q5782" s="155"/>
      <c r="R5782" s="155"/>
      <c r="S5782" s="155"/>
      <c r="T5782" s="155"/>
      <c r="U5782" s="155"/>
      <c r="V5782" s="155"/>
      <c r="W5782" s="155"/>
      <c r="X5782" s="155"/>
      <c r="Y5782" s="155"/>
      <c r="Z5782" s="155"/>
      <c r="AA5782" s="155"/>
      <c r="AB5782" s="155"/>
      <c r="AC5782" s="155"/>
      <c r="AD5782" s="155"/>
      <c r="AE5782" s="155"/>
      <c r="AF5782" s="155"/>
      <c r="AG5782" s="155"/>
    </row>
    <row r="5783" spans="1:33" x14ac:dyDescent="0.3">
      <c r="A5783" s="155"/>
      <c r="B5783" s="155"/>
      <c r="C5783" s="155"/>
      <c r="D5783" s="155"/>
      <c r="E5783" s="155"/>
      <c r="F5783" s="155"/>
      <c r="G5783" s="155"/>
      <c r="H5783" s="155"/>
      <c r="I5783" s="155"/>
      <c r="J5783" s="155"/>
      <c r="K5783" s="155"/>
      <c r="L5783" s="155"/>
      <c r="M5783" s="155"/>
      <c r="N5783" s="155"/>
      <c r="O5783" s="155"/>
      <c r="P5783" s="155"/>
      <c r="Q5783" s="155"/>
      <c r="R5783" s="155"/>
      <c r="S5783" s="155"/>
      <c r="T5783" s="155"/>
      <c r="U5783" s="155"/>
      <c r="V5783" s="155"/>
      <c r="W5783" s="155"/>
      <c r="X5783" s="155"/>
      <c r="Y5783" s="155"/>
      <c r="Z5783" s="155"/>
      <c r="AA5783" s="155"/>
      <c r="AB5783" s="155"/>
      <c r="AC5783" s="155"/>
      <c r="AD5783" s="155"/>
      <c r="AE5783" s="155"/>
      <c r="AF5783" s="155"/>
      <c r="AG5783" s="155"/>
    </row>
    <row r="5784" spans="1:33" x14ac:dyDescent="0.3">
      <c r="A5784" s="155"/>
      <c r="B5784" s="155"/>
      <c r="C5784" s="155"/>
      <c r="D5784" s="155"/>
      <c r="E5784" s="155"/>
      <c r="F5784" s="155"/>
      <c r="G5784" s="155"/>
      <c r="H5784" s="155"/>
      <c r="I5784" s="155"/>
      <c r="J5784" s="155"/>
      <c r="K5784" s="155"/>
      <c r="L5784" s="155"/>
      <c r="M5784" s="155"/>
      <c r="N5784" s="155"/>
      <c r="O5784" s="155"/>
      <c r="P5784" s="155"/>
      <c r="Q5784" s="155"/>
      <c r="R5784" s="155"/>
      <c r="S5784" s="155"/>
      <c r="T5784" s="155"/>
      <c r="U5784" s="155"/>
      <c r="V5784" s="155"/>
      <c r="W5784" s="155"/>
      <c r="X5784" s="155"/>
      <c r="Y5784" s="155"/>
      <c r="Z5784" s="155"/>
      <c r="AA5784" s="155"/>
      <c r="AB5784" s="155"/>
      <c r="AC5784" s="155"/>
      <c r="AD5784" s="155"/>
      <c r="AE5784" s="155"/>
      <c r="AF5784" s="155"/>
      <c r="AG5784" s="155"/>
    </row>
    <row r="5785" spans="1:33" x14ac:dyDescent="0.3">
      <c r="A5785" s="155"/>
      <c r="B5785" s="155"/>
      <c r="C5785" s="155"/>
      <c r="D5785" s="155"/>
      <c r="E5785" s="155"/>
      <c r="F5785" s="155"/>
      <c r="G5785" s="155"/>
      <c r="H5785" s="155"/>
      <c r="I5785" s="155"/>
      <c r="J5785" s="155"/>
      <c r="K5785" s="155"/>
      <c r="L5785" s="155"/>
      <c r="M5785" s="155"/>
      <c r="N5785" s="155"/>
      <c r="O5785" s="155"/>
      <c r="P5785" s="155"/>
      <c r="Q5785" s="155"/>
      <c r="R5785" s="155"/>
      <c r="S5785" s="155"/>
      <c r="T5785" s="155"/>
      <c r="U5785" s="155"/>
      <c r="V5785" s="155"/>
      <c r="W5785" s="155"/>
      <c r="X5785" s="155"/>
      <c r="Y5785" s="155"/>
      <c r="Z5785" s="155"/>
      <c r="AA5785" s="155"/>
      <c r="AB5785" s="155"/>
      <c r="AC5785" s="155"/>
      <c r="AD5785" s="155"/>
      <c r="AE5785" s="155"/>
      <c r="AF5785" s="155"/>
      <c r="AG5785" s="155"/>
    </row>
    <row r="5786" spans="1:33" x14ac:dyDescent="0.3">
      <c r="A5786" s="155"/>
      <c r="B5786" s="155"/>
      <c r="C5786" s="155"/>
      <c r="D5786" s="155"/>
      <c r="E5786" s="155"/>
      <c r="F5786" s="155"/>
      <c r="G5786" s="155"/>
      <c r="H5786" s="155"/>
      <c r="I5786" s="155"/>
      <c r="J5786" s="155"/>
      <c r="K5786" s="155"/>
      <c r="L5786" s="155"/>
      <c r="M5786" s="155"/>
      <c r="N5786" s="155"/>
      <c r="O5786" s="155"/>
      <c r="P5786" s="155"/>
      <c r="Q5786" s="155"/>
      <c r="R5786" s="155"/>
      <c r="S5786" s="155"/>
      <c r="T5786" s="155"/>
      <c r="U5786" s="155"/>
      <c r="V5786" s="155"/>
      <c r="W5786" s="155"/>
      <c r="X5786" s="155"/>
      <c r="Y5786" s="155"/>
      <c r="Z5786" s="155"/>
      <c r="AA5786" s="155"/>
      <c r="AB5786" s="155"/>
      <c r="AC5786" s="155"/>
      <c r="AD5786" s="155"/>
      <c r="AE5786" s="155"/>
      <c r="AF5786" s="155"/>
      <c r="AG5786" s="155"/>
    </row>
    <row r="5787" spans="1:33" x14ac:dyDescent="0.3">
      <c r="A5787" s="155"/>
      <c r="B5787" s="155"/>
      <c r="C5787" s="155"/>
      <c r="D5787" s="155"/>
      <c r="E5787" s="155"/>
      <c r="F5787" s="155"/>
      <c r="G5787" s="155"/>
      <c r="H5787" s="155"/>
      <c r="I5787" s="155"/>
      <c r="J5787" s="155"/>
      <c r="K5787" s="155"/>
      <c r="L5787" s="155"/>
      <c r="M5787" s="155"/>
      <c r="N5787" s="155"/>
      <c r="O5787" s="155"/>
      <c r="P5787" s="155"/>
      <c r="Q5787" s="155"/>
      <c r="R5787" s="155"/>
      <c r="S5787" s="155"/>
      <c r="T5787" s="155"/>
      <c r="U5787" s="155"/>
      <c r="V5787" s="155"/>
      <c r="W5787" s="155"/>
      <c r="X5787" s="155"/>
      <c r="Y5787" s="155"/>
      <c r="Z5787" s="155"/>
      <c r="AA5787" s="155"/>
      <c r="AB5787" s="155"/>
      <c r="AC5787" s="155"/>
      <c r="AD5787" s="155"/>
      <c r="AE5787" s="155"/>
      <c r="AF5787" s="155"/>
      <c r="AG5787" s="155"/>
    </row>
    <row r="5788" spans="1:33" x14ac:dyDescent="0.3">
      <c r="A5788" s="155"/>
      <c r="B5788" s="155"/>
      <c r="C5788" s="155"/>
      <c r="D5788" s="155"/>
      <c r="E5788" s="155"/>
      <c r="F5788" s="155"/>
      <c r="G5788" s="155"/>
      <c r="H5788" s="155"/>
      <c r="I5788" s="155"/>
      <c r="J5788" s="155"/>
      <c r="K5788" s="155"/>
      <c r="L5788" s="155"/>
      <c r="M5788" s="155"/>
      <c r="N5788" s="155"/>
      <c r="O5788" s="155"/>
      <c r="P5788" s="155"/>
      <c r="Q5788" s="155"/>
      <c r="R5788" s="155"/>
      <c r="S5788" s="155"/>
      <c r="T5788" s="155"/>
      <c r="U5788" s="155"/>
      <c r="V5788" s="155"/>
      <c r="W5788" s="155"/>
      <c r="X5788" s="155"/>
      <c r="Y5788" s="155"/>
      <c r="Z5788" s="155"/>
      <c r="AA5788" s="155"/>
      <c r="AB5788" s="155"/>
      <c r="AC5788" s="155"/>
      <c r="AD5788" s="155"/>
      <c r="AE5788" s="155"/>
      <c r="AF5788" s="155"/>
      <c r="AG5788" s="155"/>
    </row>
    <row r="5789" spans="1:33" x14ac:dyDescent="0.3">
      <c r="A5789" s="155"/>
      <c r="B5789" s="155"/>
      <c r="C5789" s="155"/>
      <c r="D5789" s="155"/>
      <c r="E5789" s="155"/>
      <c r="F5789" s="155"/>
      <c r="G5789" s="155"/>
      <c r="H5789" s="155"/>
      <c r="I5789" s="155"/>
      <c r="J5789" s="155"/>
      <c r="K5789" s="155"/>
      <c r="L5789" s="155"/>
      <c r="M5789" s="155"/>
      <c r="N5789" s="155"/>
      <c r="O5789" s="155"/>
      <c r="P5789" s="155"/>
      <c r="Q5789" s="155"/>
      <c r="R5789" s="155"/>
      <c r="S5789" s="155"/>
      <c r="T5789" s="155"/>
      <c r="U5789" s="155"/>
      <c r="V5789" s="155"/>
      <c r="W5789" s="155"/>
      <c r="X5789" s="155"/>
      <c r="Y5789" s="155"/>
      <c r="Z5789" s="155"/>
      <c r="AA5789" s="155"/>
      <c r="AB5789" s="155"/>
      <c r="AC5789" s="155"/>
      <c r="AD5789" s="155"/>
      <c r="AE5789" s="155"/>
      <c r="AF5789" s="155"/>
      <c r="AG5789" s="155"/>
    </row>
    <row r="5790" spans="1:33" x14ac:dyDescent="0.3">
      <c r="A5790" s="155"/>
      <c r="B5790" s="155"/>
      <c r="C5790" s="155"/>
      <c r="D5790" s="155"/>
      <c r="E5790" s="155"/>
      <c r="F5790" s="155"/>
      <c r="G5790" s="155"/>
      <c r="H5790" s="155"/>
      <c r="I5790" s="155"/>
      <c r="J5790" s="155"/>
      <c r="K5790" s="155"/>
      <c r="L5790" s="155"/>
      <c r="M5790" s="155"/>
      <c r="N5790" s="155"/>
      <c r="O5790" s="155"/>
      <c r="P5790" s="155"/>
      <c r="Q5790" s="155"/>
      <c r="R5790" s="155"/>
      <c r="S5790" s="155"/>
      <c r="T5790" s="155"/>
      <c r="U5790" s="155"/>
      <c r="V5790" s="155"/>
      <c r="W5790" s="155"/>
      <c r="X5790" s="155"/>
      <c r="Y5790" s="155"/>
      <c r="Z5790" s="155"/>
      <c r="AA5790" s="155"/>
      <c r="AB5790" s="155"/>
      <c r="AC5790" s="155"/>
      <c r="AD5790" s="155"/>
      <c r="AE5790" s="155"/>
      <c r="AF5790" s="155"/>
      <c r="AG5790" s="155"/>
    </row>
    <row r="5791" spans="1:33" x14ac:dyDescent="0.3">
      <c r="A5791" s="155"/>
      <c r="B5791" s="155"/>
      <c r="C5791" s="155"/>
      <c r="D5791" s="155"/>
      <c r="E5791" s="155"/>
      <c r="F5791" s="155"/>
      <c r="G5791" s="155"/>
      <c r="H5791" s="155"/>
      <c r="I5791" s="155"/>
      <c r="J5791" s="155"/>
      <c r="K5791" s="155"/>
      <c r="L5791" s="155"/>
      <c r="M5791" s="155"/>
      <c r="N5791" s="155"/>
      <c r="O5791" s="155"/>
      <c r="P5791" s="155"/>
      <c r="Q5791" s="155"/>
      <c r="R5791" s="155"/>
      <c r="S5791" s="155"/>
      <c r="T5791" s="155"/>
      <c r="U5791" s="155"/>
      <c r="V5791" s="155"/>
      <c r="W5791" s="155"/>
      <c r="X5791" s="155"/>
      <c r="Y5791" s="155"/>
      <c r="Z5791" s="155"/>
      <c r="AA5791" s="155"/>
      <c r="AB5791" s="155"/>
      <c r="AC5791" s="155"/>
      <c r="AD5791" s="155"/>
      <c r="AE5791" s="155"/>
      <c r="AF5791" s="155"/>
      <c r="AG5791" s="155"/>
    </row>
    <row r="5792" spans="1:33" x14ac:dyDescent="0.3">
      <c r="A5792" s="155"/>
      <c r="B5792" s="155"/>
      <c r="C5792" s="155"/>
      <c r="D5792" s="155"/>
      <c r="E5792" s="155"/>
      <c r="F5792" s="155"/>
      <c r="G5792" s="155"/>
      <c r="H5792" s="155"/>
      <c r="I5792" s="155"/>
      <c r="J5792" s="155"/>
      <c r="K5792" s="155"/>
      <c r="L5792" s="155"/>
      <c r="M5792" s="155"/>
      <c r="N5792" s="155"/>
      <c r="O5792" s="155"/>
      <c r="P5792" s="155"/>
      <c r="Q5792" s="155"/>
      <c r="R5792" s="155"/>
      <c r="S5792" s="155"/>
      <c r="T5792" s="155"/>
      <c r="U5792" s="155"/>
      <c r="V5792" s="155"/>
      <c r="W5792" s="155"/>
      <c r="X5792" s="155"/>
      <c r="Y5792" s="155"/>
      <c r="Z5792" s="155"/>
      <c r="AA5792" s="155"/>
      <c r="AB5792" s="155"/>
      <c r="AC5792" s="155"/>
      <c r="AD5792" s="155"/>
      <c r="AE5792" s="155"/>
      <c r="AF5792" s="155"/>
      <c r="AG5792" s="155"/>
    </row>
    <row r="5793" spans="1:33" x14ac:dyDescent="0.3">
      <c r="A5793" s="155"/>
      <c r="B5793" s="155"/>
      <c r="C5793" s="155"/>
      <c r="D5793" s="155"/>
      <c r="E5793" s="155"/>
      <c r="F5793" s="155"/>
      <c r="G5793" s="155"/>
      <c r="H5793" s="155"/>
      <c r="I5793" s="155"/>
      <c r="J5793" s="155"/>
      <c r="K5793" s="155"/>
      <c r="L5793" s="155"/>
      <c r="M5793" s="155"/>
      <c r="N5793" s="155"/>
      <c r="O5793" s="155"/>
      <c r="P5793" s="155"/>
      <c r="Q5793" s="155"/>
      <c r="R5793" s="155"/>
      <c r="S5793" s="155"/>
      <c r="T5793" s="155"/>
      <c r="U5793" s="155"/>
      <c r="V5793" s="155"/>
      <c r="W5793" s="155"/>
      <c r="X5793" s="155"/>
      <c r="Y5793" s="155"/>
      <c r="Z5793" s="155"/>
      <c r="AA5793" s="155"/>
      <c r="AB5793" s="155"/>
      <c r="AC5793" s="155"/>
      <c r="AD5793" s="155"/>
      <c r="AE5793" s="155"/>
      <c r="AF5793" s="155"/>
      <c r="AG5793" s="155"/>
    </row>
    <row r="5794" spans="1:33" x14ac:dyDescent="0.3">
      <c r="A5794" s="155"/>
      <c r="B5794" s="155"/>
      <c r="C5794" s="155"/>
      <c r="D5794" s="155"/>
      <c r="E5794" s="155"/>
      <c r="F5794" s="155"/>
      <c r="G5794" s="155"/>
      <c r="H5794" s="155"/>
      <c r="I5794" s="155"/>
      <c r="J5794" s="155"/>
      <c r="K5794" s="155"/>
      <c r="L5794" s="155"/>
      <c r="M5794" s="155"/>
      <c r="N5794" s="155"/>
      <c r="O5794" s="155"/>
      <c r="P5794" s="155"/>
      <c r="Q5794" s="155"/>
      <c r="R5794" s="155"/>
      <c r="S5794" s="155"/>
      <c r="T5794" s="155"/>
      <c r="U5794" s="155"/>
      <c r="V5794" s="155"/>
      <c r="W5794" s="155"/>
      <c r="X5794" s="155"/>
      <c r="Y5794" s="155"/>
      <c r="Z5794" s="155"/>
      <c r="AA5794" s="155"/>
      <c r="AB5794" s="155"/>
      <c r="AC5794" s="155"/>
      <c r="AD5794" s="155"/>
      <c r="AE5794" s="155"/>
      <c r="AF5794" s="155"/>
      <c r="AG5794" s="155"/>
    </row>
    <row r="5795" spans="1:33" x14ac:dyDescent="0.3">
      <c r="A5795" s="155"/>
      <c r="B5795" s="155"/>
      <c r="C5795" s="155"/>
      <c r="D5795" s="155"/>
      <c r="E5795" s="155"/>
      <c r="F5795" s="155"/>
      <c r="G5795" s="155"/>
      <c r="H5795" s="155"/>
      <c r="I5795" s="155"/>
      <c r="J5795" s="155"/>
      <c r="K5795" s="155"/>
      <c r="L5795" s="155"/>
      <c r="M5795" s="155"/>
      <c r="N5795" s="155"/>
      <c r="O5795" s="155"/>
      <c r="P5795" s="155"/>
      <c r="Q5795" s="155"/>
      <c r="R5795" s="155"/>
      <c r="S5795" s="155"/>
      <c r="T5795" s="155"/>
      <c r="U5795" s="155"/>
      <c r="V5795" s="155"/>
      <c r="W5795" s="155"/>
      <c r="X5795" s="155"/>
      <c r="Y5795" s="155"/>
      <c r="Z5795" s="155"/>
      <c r="AA5795" s="155"/>
      <c r="AB5795" s="155"/>
      <c r="AC5795" s="155"/>
      <c r="AD5795" s="155"/>
      <c r="AE5795" s="155"/>
      <c r="AF5795" s="155"/>
      <c r="AG5795" s="155"/>
    </row>
    <row r="5796" spans="1:33" x14ac:dyDescent="0.3">
      <c r="A5796" s="155"/>
      <c r="B5796" s="155"/>
      <c r="C5796" s="155"/>
      <c r="D5796" s="155"/>
      <c r="E5796" s="155"/>
      <c r="F5796" s="155"/>
      <c r="G5796" s="155"/>
      <c r="H5796" s="155"/>
      <c r="I5796" s="155"/>
      <c r="J5796" s="155"/>
      <c r="K5796" s="155"/>
      <c r="L5796" s="155"/>
      <c r="M5796" s="155"/>
      <c r="N5796" s="155"/>
      <c r="O5796" s="155"/>
      <c r="P5796" s="155"/>
      <c r="Q5796" s="155"/>
      <c r="R5796" s="155"/>
      <c r="S5796" s="155"/>
      <c r="T5796" s="155"/>
      <c r="U5796" s="155"/>
      <c r="V5796" s="155"/>
      <c r="W5796" s="155"/>
      <c r="X5796" s="155"/>
      <c r="Y5796" s="155"/>
      <c r="Z5796" s="155"/>
      <c r="AA5796" s="155"/>
      <c r="AB5796" s="155"/>
      <c r="AC5796" s="155"/>
      <c r="AD5796" s="155"/>
      <c r="AE5796" s="155"/>
      <c r="AF5796" s="155"/>
      <c r="AG5796" s="155"/>
    </row>
    <row r="5797" spans="1:33" x14ac:dyDescent="0.3">
      <c r="A5797" s="155"/>
      <c r="B5797" s="155"/>
      <c r="C5797" s="155"/>
      <c r="D5797" s="155"/>
      <c r="E5797" s="155"/>
      <c r="F5797" s="155"/>
      <c r="G5797" s="155"/>
      <c r="H5797" s="155"/>
      <c r="I5797" s="155"/>
      <c r="J5797" s="155"/>
      <c r="K5797" s="155"/>
      <c r="L5797" s="155"/>
      <c r="M5797" s="155"/>
      <c r="N5797" s="155"/>
      <c r="O5797" s="155"/>
      <c r="P5797" s="155"/>
      <c r="Q5797" s="155"/>
      <c r="R5797" s="155"/>
      <c r="S5797" s="155"/>
      <c r="T5797" s="155"/>
      <c r="U5797" s="155"/>
      <c r="V5797" s="155"/>
      <c r="W5797" s="155"/>
      <c r="X5797" s="155"/>
      <c r="Y5797" s="155"/>
      <c r="Z5797" s="155"/>
      <c r="AA5797" s="155"/>
      <c r="AB5797" s="155"/>
      <c r="AC5797" s="155"/>
      <c r="AD5797" s="155"/>
      <c r="AE5797" s="155"/>
      <c r="AF5797" s="155"/>
      <c r="AG5797" s="155"/>
    </row>
    <row r="5798" spans="1:33" x14ac:dyDescent="0.3">
      <c r="A5798" s="155"/>
      <c r="B5798" s="155"/>
      <c r="C5798" s="155"/>
      <c r="D5798" s="155"/>
      <c r="E5798" s="155"/>
      <c r="F5798" s="155"/>
      <c r="G5798" s="155"/>
      <c r="H5798" s="155"/>
      <c r="I5798" s="155"/>
      <c r="J5798" s="155"/>
      <c r="K5798" s="155"/>
      <c r="L5798" s="155"/>
      <c r="M5798" s="155"/>
      <c r="N5798" s="155"/>
      <c r="O5798" s="155"/>
      <c r="P5798" s="155"/>
      <c r="Q5798" s="155"/>
      <c r="R5798" s="155"/>
      <c r="S5798" s="155"/>
      <c r="T5798" s="155"/>
      <c r="U5798" s="155"/>
      <c r="V5798" s="155"/>
      <c r="W5798" s="155"/>
      <c r="X5798" s="155"/>
      <c r="Y5798" s="155"/>
      <c r="Z5798" s="155"/>
      <c r="AA5798" s="155"/>
      <c r="AB5798" s="155"/>
      <c r="AC5798" s="155"/>
      <c r="AD5798" s="155"/>
      <c r="AE5798" s="155"/>
      <c r="AF5798" s="155"/>
      <c r="AG5798" s="155"/>
    </row>
    <row r="5799" spans="1:33" x14ac:dyDescent="0.3">
      <c r="A5799" s="155"/>
      <c r="B5799" s="155"/>
      <c r="C5799" s="155"/>
      <c r="D5799" s="155"/>
      <c r="E5799" s="155"/>
      <c r="F5799" s="155"/>
      <c r="G5799" s="155"/>
      <c r="H5799" s="155"/>
      <c r="I5799" s="155"/>
      <c r="J5799" s="155"/>
      <c r="K5799" s="155"/>
      <c r="L5799" s="155"/>
      <c r="M5799" s="155"/>
      <c r="N5799" s="155"/>
      <c r="O5799" s="155"/>
      <c r="P5799" s="155"/>
      <c r="Q5799" s="155"/>
      <c r="R5799" s="155"/>
      <c r="S5799" s="155"/>
      <c r="T5799" s="155"/>
      <c r="U5799" s="155"/>
      <c r="V5799" s="155"/>
      <c r="W5799" s="155"/>
      <c r="X5799" s="155"/>
      <c r="Y5799" s="155"/>
      <c r="Z5799" s="155"/>
      <c r="AA5799" s="155"/>
      <c r="AB5799" s="155"/>
      <c r="AC5799" s="155"/>
      <c r="AD5799" s="155"/>
      <c r="AE5799" s="155"/>
      <c r="AF5799" s="155"/>
      <c r="AG5799" s="155"/>
    </row>
    <row r="5800" spans="1:33" x14ac:dyDescent="0.3">
      <c r="A5800" s="155"/>
      <c r="B5800" s="155"/>
      <c r="C5800" s="155"/>
      <c r="D5800" s="155"/>
      <c r="E5800" s="155"/>
      <c r="F5800" s="155"/>
      <c r="G5800" s="155"/>
      <c r="H5800" s="155"/>
      <c r="I5800" s="155"/>
      <c r="J5800" s="155"/>
      <c r="K5800" s="155"/>
      <c r="L5800" s="155"/>
      <c r="M5800" s="155"/>
      <c r="N5800" s="155"/>
      <c r="O5800" s="155"/>
      <c r="P5800" s="155"/>
      <c r="Q5800" s="155"/>
      <c r="R5800" s="155"/>
      <c r="S5800" s="155"/>
      <c r="T5800" s="155"/>
      <c r="U5800" s="155"/>
      <c r="V5800" s="155"/>
      <c r="W5800" s="155"/>
      <c r="X5800" s="155"/>
      <c r="Y5800" s="155"/>
      <c r="Z5800" s="155"/>
      <c r="AA5800" s="155"/>
      <c r="AB5800" s="155"/>
      <c r="AC5800" s="155"/>
      <c r="AD5800" s="155"/>
      <c r="AE5800" s="155"/>
      <c r="AF5800" s="155"/>
      <c r="AG5800" s="155"/>
    </row>
    <row r="5801" spans="1:33" x14ac:dyDescent="0.3">
      <c r="A5801" s="155"/>
      <c r="B5801" s="155"/>
      <c r="C5801" s="155"/>
      <c r="D5801" s="155"/>
      <c r="E5801" s="155"/>
      <c r="F5801" s="155"/>
      <c r="G5801" s="155"/>
      <c r="H5801" s="155"/>
      <c r="I5801" s="155"/>
      <c r="J5801" s="155"/>
      <c r="K5801" s="155"/>
      <c r="L5801" s="155"/>
      <c r="M5801" s="155"/>
      <c r="N5801" s="155"/>
      <c r="O5801" s="155"/>
      <c r="P5801" s="155"/>
      <c r="Q5801" s="155"/>
      <c r="R5801" s="155"/>
      <c r="S5801" s="155"/>
      <c r="T5801" s="155"/>
      <c r="U5801" s="155"/>
      <c r="V5801" s="155"/>
      <c r="W5801" s="155"/>
      <c r="X5801" s="155"/>
      <c r="Y5801" s="155"/>
      <c r="Z5801" s="155"/>
      <c r="AA5801" s="155"/>
      <c r="AB5801" s="155"/>
      <c r="AC5801" s="155"/>
      <c r="AD5801" s="155"/>
      <c r="AE5801" s="155"/>
      <c r="AF5801" s="155"/>
      <c r="AG5801" s="155"/>
    </row>
    <row r="5802" spans="1:33" x14ac:dyDescent="0.3">
      <c r="A5802" s="155"/>
      <c r="B5802" s="155"/>
      <c r="C5802" s="155"/>
      <c r="D5802" s="155"/>
      <c r="E5802" s="155"/>
      <c r="F5802" s="155"/>
      <c r="G5802" s="155"/>
      <c r="H5802" s="155"/>
      <c r="I5802" s="155"/>
      <c r="J5802" s="155"/>
      <c r="K5802" s="155"/>
      <c r="L5802" s="155"/>
      <c r="M5802" s="155"/>
      <c r="N5802" s="155"/>
      <c r="O5802" s="155"/>
      <c r="P5802" s="155"/>
      <c r="Q5802" s="155"/>
      <c r="R5802" s="155"/>
      <c r="S5802" s="155"/>
      <c r="T5802" s="155"/>
      <c r="U5802" s="155"/>
      <c r="V5802" s="155"/>
      <c r="W5802" s="155"/>
      <c r="X5802" s="155"/>
      <c r="Y5802" s="155"/>
      <c r="Z5802" s="155"/>
      <c r="AA5802" s="155"/>
      <c r="AB5802" s="155"/>
      <c r="AC5802" s="155"/>
      <c r="AD5802" s="155"/>
      <c r="AE5802" s="155"/>
      <c r="AF5802" s="155"/>
      <c r="AG5802" s="155"/>
    </row>
    <row r="5803" spans="1:33" x14ac:dyDescent="0.3">
      <c r="A5803" s="155"/>
      <c r="B5803" s="155"/>
      <c r="C5803" s="155"/>
      <c r="D5803" s="155"/>
      <c r="E5803" s="155"/>
      <c r="F5803" s="155"/>
      <c r="G5803" s="155"/>
      <c r="H5803" s="155"/>
      <c r="I5803" s="155"/>
      <c r="J5803" s="155"/>
      <c r="K5803" s="155"/>
      <c r="L5803" s="155"/>
      <c r="M5803" s="155"/>
      <c r="N5803" s="155"/>
      <c r="O5803" s="155"/>
      <c r="P5803" s="155"/>
      <c r="Q5803" s="155"/>
      <c r="R5803" s="155"/>
      <c r="S5803" s="155"/>
      <c r="T5803" s="155"/>
      <c r="U5803" s="155"/>
      <c r="V5803" s="155"/>
      <c r="W5803" s="155"/>
      <c r="X5803" s="155"/>
      <c r="Y5803" s="155"/>
      <c r="Z5803" s="155"/>
      <c r="AA5803" s="155"/>
      <c r="AB5803" s="155"/>
      <c r="AC5803" s="155"/>
      <c r="AD5803" s="155"/>
      <c r="AE5803" s="155"/>
      <c r="AF5803" s="155"/>
      <c r="AG5803" s="155"/>
    </row>
    <row r="5804" spans="1:33" x14ac:dyDescent="0.3">
      <c r="A5804" s="155"/>
      <c r="B5804" s="155"/>
      <c r="C5804" s="155"/>
      <c r="D5804" s="155"/>
      <c r="E5804" s="155"/>
      <c r="F5804" s="155"/>
      <c r="G5804" s="155"/>
      <c r="H5804" s="155"/>
      <c r="I5804" s="155"/>
      <c r="J5804" s="155"/>
      <c r="K5804" s="155"/>
      <c r="L5804" s="155"/>
      <c r="M5804" s="155"/>
      <c r="N5804" s="155"/>
      <c r="O5804" s="155"/>
      <c r="P5804" s="155"/>
      <c r="Q5804" s="155"/>
      <c r="R5804" s="155"/>
      <c r="S5804" s="155"/>
      <c r="T5804" s="155"/>
      <c r="U5804" s="155"/>
      <c r="V5804" s="155"/>
      <c r="W5804" s="155"/>
      <c r="X5804" s="155"/>
      <c r="Y5804" s="155"/>
      <c r="Z5804" s="155"/>
      <c r="AA5804" s="155"/>
      <c r="AB5804" s="155"/>
      <c r="AC5804" s="155"/>
      <c r="AD5804" s="155"/>
      <c r="AE5804" s="155"/>
      <c r="AF5804" s="155"/>
      <c r="AG5804" s="155"/>
    </row>
    <row r="5805" spans="1:33" x14ac:dyDescent="0.3">
      <c r="A5805" s="155"/>
      <c r="B5805" s="155"/>
      <c r="C5805" s="155"/>
      <c r="D5805" s="155"/>
      <c r="E5805" s="155"/>
      <c r="F5805" s="155"/>
      <c r="G5805" s="155"/>
      <c r="H5805" s="155"/>
      <c r="I5805" s="155"/>
      <c r="J5805" s="155"/>
      <c r="K5805" s="155"/>
      <c r="L5805" s="155"/>
      <c r="M5805" s="155"/>
      <c r="N5805" s="155"/>
      <c r="O5805" s="155"/>
      <c r="P5805" s="155"/>
      <c r="Q5805" s="155"/>
      <c r="R5805" s="155"/>
      <c r="S5805" s="155"/>
      <c r="T5805" s="155"/>
      <c r="U5805" s="155"/>
      <c r="V5805" s="155"/>
      <c r="W5805" s="155"/>
      <c r="X5805" s="155"/>
      <c r="Y5805" s="155"/>
      <c r="Z5805" s="155"/>
      <c r="AA5805" s="155"/>
      <c r="AB5805" s="155"/>
      <c r="AC5805" s="155"/>
      <c r="AD5805" s="155"/>
      <c r="AE5805" s="155"/>
      <c r="AF5805" s="155"/>
      <c r="AG5805" s="155"/>
    </row>
    <row r="5806" spans="1:33" x14ac:dyDescent="0.3">
      <c r="A5806" s="155"/>
      <c r="B5806" s="155"/>
      <c r="C5806" s="155"/>
      <c r="D5806" s="155"/>
      <c r="E5806" s="155"/>
      <c r="F5806" s="155"/>
      <c r="G5806" s="155"/>
      <c r="H5806" s="155"/>
      <c r="I5806" s="155"/>
      <c r="J5806" s="155"/>
      <c r="K5806" s="155"/>
      <c r="L5806" s="155"/>
      <c r="M5806" s="155"/>
      <c r="N5806" s="155"/>
      <c r="O5806" s="155"/>
      <c r="P5806" s="155"/>
      <c r="Q5806" s="155"/>
      <c r="R5806" s="155"/>
      <c r="S5806" s="155"/>
      <c r="T5806" s="155"/>
      <c r="U5806" s="155"/>
      <c r="V5806" s="155"/>
      <c r="W5806" s="155"/>
      <c r="X5806" s="155"/>
      <c r="Y5806" s="155"/>
      <c r="Z5806" s="155"/>
      <c r="AA5806" s="155"/>
      <c r="AB5806" s="155"/>
      <c r="AC5806" s="155"/>
      <c r="AD5806" s="155"/>
      <c r="AE5806" s="155"/>
      <c r="AF5806" s="155"/>
      <c r="AG5806" s="155"/>
    </row>
    <row r="5807" spans="1:33" x14ac:dyDescent="0.3">
      <c r="A5807" s="155"/>
      <c r="B5807" s="155"/>
      <c r="C5807" s="155"/>
      <c r="D5807" s="155"/>
      <c r="E5807" s="155"/>
      <c r="F5807" s="155"/>
      <c r="G5807" s="155"/>
      <c r="H5807" s="155"/>
      <c r="I5807" s="155"/>
      <c r="J5807" s="155"/>
      <c r="K5807" s="155"/>
      <c r="L5807" s="155"/>
      <c r="M5807" s="155"/>
      <c r="N5807" s="155"/>
      <c r="O5807" s="155"/>
      <c r="P5807" s="155"/>
      <c r="Q5807" s="155"/>
      <c r="R5807" s="155"/>
      <c r="S5807" s="155"/>
      <c r="T5807" s="155"/>
      <c r="U5807" s="155"/>
      <c r="V5807" s="155"/>
      <c r="W5807" s="155"/>
      <c r="X5807" s="155"/>
      <c r="Y5807" s="155"/>
      <c r="Z5807" s="155"/>
      <c r="AA5807" s="155"/>
      <c r="AB5807" s="155"/>
      <c r="AC5807" s="155"/>
      <c r="AD5807" s="155"/>
      <c r="AE5807" s="155"/>
      <c r="AF5807" s="155"/>
      <c r="AG5807" s="155"/>
    </row>
    <row r="5808" spans="1:33" x14ac:dyDescent="0.3">
      <c r="A5808" s="155"/>
      <c r="B5808" s="155"/>
      <c r="C5808" s="155"/>
      <c r="D5808" s="155"/>
      <c r="E5808" s="155"/>
      <c r="F5808" s="155"/>
      <c r="G5808" s="155"/>
      <c r="H5808" s="155"/>
      <c r="I5808" s="155"/>
      <c r="J5808" s="155"/>
      <c r="K5808" s="155"/>
      <c r="L5808" s="155"/>
      <c r="M5808" s="155"/>
      <c r="N5808" s="155"/>
      <c r="O5808" s="155"/>
      <c r="P5808" s="155"/>
      <c r="Q5808" s="155"/>
      <c r="R5808" s="155"/>
      <c r="S5808" s="155"/>
      <c r="T5808" s="155"/>
      <c r="U5808" s="155"/>
      <c r="V5808" s="155"/>
      <c r="W5808" s="155"/>
      <c r="X5808" s="155"/>
      <c r="Y5808" s="155"/>
      <c r="Z5808" s="155"/>
      <c r="AA5808" s="155"/>
      <c r="AB5808" s="155"/>
      <c r="AC5808" s="155"/>
      <c r="AD5808" s="155"/>
      <c r="AE5808" s="155"/>
      <c r="AF5808" s="155"/>
      <c r="AG5808" s="155"/>
    </row>
    <row r="5809" spans="1:33" x14ac:dyDescent="0.3">
      <c r="A5809" s="155"/>
      <c r="B5809" s="155"/>
      <c r="C5809" s="155"/>
      <c r="D5809" s="155"/>
      <c r="E5809" s="155"/>
      <c r="F5809" s="155"/>
      <c r="G5809" s="155"/>
      <c r="H5809" s="155"/>
      <c r="I5809" s="155"/>
      <c r="J5809" s="155"/>
      <c r="K5809" s="155"/>
      <c r="L5809" s="155"/>
      <c r="M5809" s="155"/>
      <c r="N5809" s="155"/>
      <c r="O5809" s="155"/>
      <c r="P5809" s="155"/>
      <c r="Q5809" s="155"/>
      <c r="R5809" s="155"/>
      <c r="S5809" s="155"/>
      <c r="T5809" s="155"/>
      <c r="U5809" s="155"/>
      <c r="V5809" s="155"/>
      <c r="W5809" s="155"/>
      <c r="X5809" s="155"/>
      <c r="Y5809" s="155"/>
      <c r="Z5809" s="155"/>
      <c r="AA5809" s="155"/>
      <c r="AB5809" s="155"/>
      <c r="AC5809" s="155"/>
      <c r="AD5809" s="155"/>
      <c r="AE5809" s="155"/>
      <c r="AF5809" s="155"/>
      <c r="AG5809" s="155"/>
    </row>
    <row r="5810" spans="1:33" x14ac:dyDescent="0.3">
      <c r="A5810" s="155"/>
      <c r="B5810" s="155"/>
      <c r="C5810" s="155"/>
      <c r="D5810" s="155"/>
      <c r="E5810" s="155"/>
      <c r="F5810" s="155"/>
      <c r="G5810" s="155"/>
      <c r="H5810" s="155"/>
      <c r="I5810" s="155"/>
      <c r="J5810" s="155"/>
      <c r="K5810" s="155"/>
      <c r="L5810" s="155"/>
      <c r="M5810" s="155"/>
      <c r="N5810" s="155"/>
      <c r="O5810" s="155"/>
      <c r="P5810" s="155"/>
      <c r="Q5810" s="155"/>
      <c r="R5810" s="155"/>
      <c r="S5810" s="155"/>
      <c r="T5810" s="155"/>
      <c r="U5810" s="155"/>
      <c r="V5810" s="155"/>
      <c r="W5810" s="155"/>
      <c r="X5810" s="155"/>
      <c r="Y5810" s="155"/>
      <c r="Z5810" s="155"/>
      <c r="AA5810" s="155"/>
      <c r="AB5810" s="155"/>
      <c r="AC5810" s="155"/>
      <c r="AD5810" s="155"/>
      <c r="AE5810" s="155"/>
      <c r="AF5810" s="155"/>
      <c r="AG5810" s="155"/>
    </row>
    <row r="5811" spans="1:33" x14ac:dyDescent="0.3">
      <c r="A5811" s="155"/>
      <c r="B5811" s="155"/>
      <c r="C5811" s="155"/>
      <c r="D5811" s="155"/>
      <c r="E5811" s="155"/>
      <c r="F5811" s="155"/>
      <c r="G5811" s="155"/>
      <c r="H5811" s="155"/>
      <c r="I5811" s="155"/>
      <c r="J5811" s="155"/>
      <c r="K5811" s="155"/>
      <c r="L5811" s="155"/>
      <c r="M5811" s="155"/>
      <c r="N5811" s="155"/>
      <c r="O5811" s="155"/>
      <c r="P5811" s="155"/>
      <c r="Q5811" s="155"/>
      <c r="R5811" s="155"/>
      <c r="S5811" s="155"/>
      <c r="T5811" s="155"/>
      <c r="U5811" s="155"/>
      <c r="V5811" s="155"/>
      <c r="W5811" s="155"/>
      <c r="X5811" s="155"/>
      <c r="Y5811" s="155"/>
      <c r="Z5811" s="155"/>
      <c r="AA5811" s="155"/>
      <c r="AB5811" s="155"/>
      <c r="AC5811" s="155"/>
      <c r="AD5811" s="155"/>
      <c r="AE5811" s="155"/>
      <c r="AF5811" s="155"/>
      <c r="AG5811" s="155"/>
    </row>
    <row r="5812" spans="1:33" x14ac:dyDescent="0.3">
      <c r="A5812" s="155"/>
      <c r="B5812" s="155"/>
      <c r="C5812" s="155"/>
      <c r="D5812" s="155"/>
      <c r="E5812" s="155"/>
      <c r="F5812" s="155"/>
      <c r="G5812" s="155"/>
      <c r="H5812" s="155"/>
      <c r="I5812" s="155"/>
      <c r="J5812" s="155"/>
      <c r="K5812" s="155"/>
      <c r="L5812" s="155"/>
      <c r="M5812" s="155"/>
      <c r="N5812" s="155"/>
      <c r="O5812" s="155"/>
      <c r="P5812" s="155"/>
      <c r="Q5812" s="155"/>
      <c r="R5812" s="155"/>
      <c r="S5812" s="155"/>
      <c r="T5812" s="155"/>
      <c r="U5812" s="155"/>
      <c r="V5812" s="155"/>
      <c r="W5812" s="155"/>
      <c r="X5812" s="155"/>
      <c r="Y5812" s="155"/>
      <c r="Z5812" s="155"/>
      <c r="AA5812" s="155"/>
      <c r="AB5812" s="155"/>
      <c r="AC5812" s="155"/>
      <c r="AD5812" s="155"/>
      <c r="AE5812" s="155"/>
      <c r="AF5812" s="155"/>
      <c r="AG5812" s="155"/>
    </row>
    <row r="5813" spans="1:33" x14ac:dyDescent="0.3">
      <c r="A5813" s="155"/>
      <c r="B5813" s="155"/>
      <c r="C5813" s="155"/>
      <c r="D5813" s="155"/>
      <c r="E5813" s="155"/>
      <c r="F5813" s="155"/>
      <c r="G5813" s="155"/>
      <c r="H5813" s="155"/>
      <c r="I5813" s="155"/>
      <c r="J5813" s="155"/>
      <c r="K5813" s="155"/>
      <c r="L5813" s="155"/>
      <c r="M5813" s="155"/>
      <c r="N5813" s="155"/>
      <c r="O5813" s="155"/>
      <c r="P5813" s="155"/>
      <c r="Q5813" s="155"/>
      <c r="R5813" s="155"/>
      <c r="S5813" s="155"/>
      <c r="T5813" s="155"/>
      <c r="U5813" s="155"/>
      <c r="V5813" s="155"/>
      <c r="W5813" s="155"/>
      <c r="X5813" s="155"/>
      <c r="Y5813" s="155"/>
      <c r="Z5813" s="155"/>
      <c r="AA5813" s="155"/>
      <c r="AB5813" s="155"/>
      <c r="AC5813" s="155"/>
      <c r="AD5813" s="155"/>
      <c r="AE5813" s="155"/>
      <c r="AF5813" s="155"/>
      <c r="AG5813" s="155"/>
    </row>
    <row r="5814" spans="1:33" x14ac:dyDescent="0.3">
      <c r="A5814" s="155"/>
      <c r="B5814" s="155"/>
      <c r="C5814" s="155"/>
      <c r="D5814" s="155"/>
      <c r="E5814" s="155"/>
      <c r="F5814" s="155"/>
      <c r="G5814" s="155"/>
      <c r="H5814" s="155"/>
      <c r="I5814" s="155"/>
      <c r="J5814" s="155"/>
      <c r="K5814" s="155"/>
      <c r="L5814" s="155"/>
      <c r="M5814" s="155"/>
      <c r="N5814" s="155"/>
      <c r="O5814" s="155"/>
      <c r="P5814" s="155"/>
      <c r="Q5814" s="155"/>
      <c r="R5814" s="155"/>
      <c r="S5814" s="155"/>
      <c r="T5814" s="155"/>
      <c r="U5814" s="155"/>
      <c r="V5814" s="155"/>
      <c r="W5814" s="155"/>
      <c r="X5814" s="155"/>
      <c r="Y5814" s="155"/>
      <c r="Z5814" s="155"/>
      <c r="AA5814" s="155"/>
      <c r="AB5814" s="155"/>
      <c r="AC5814" s="155"/>
      <c r="AD5814" s="155"/>
      <c r="AE5814" s="155"/>
      <c r="AF5814" s="155"/>
      <c r="AG5814" s="155"/>
    </row>
    <row r="5815" spans="1:33" x14ac:dyDescent="0.3">
      <c r="A5815" s="155"/>
      <c r="B5815" s="155"/>
      <c r="C5815" s="155"/>
      <c r="D5815" s="155"/>
      <c r="E5815" s="155"/>
      <c r="F5815" s="155"/>
      <c r="G5815" s="155"/>
      <c r="H5815" s="155"/>
      <c r="I5815" s="155"/>
      <c r="J5815" s="155"/>
      <c r="K5815" s="155"/>
      <c r="L5815" s="155"/>
      <c r="M5815" s="155"/>
      <c r="N5815" s="155"/>
      <c r="O5815" s="155"/>
      <c r="P5815" s="155"/>
      <c r="Q5815" s="155"/>
      <c r="R5815" s="155"/>
      <c r="S5815" s="155"/>
      <c r="T5815" s="155"/>
      <c r="U5815" s="155"/>
      <c r="V5815" s="155"/>
      <c r="W5815" s="155"/>
      <c r="X5815" s="155"/>
      <c r="Y5815" s="155"/>
      <c r="Z5815" s="155"/>
      <c r="AA5815" s="155"/>
      <c r="AB5815" s="155"/>
      <c r="AC5815" s="155"/>
      <c r="AD5815" s="155"/>
      <c r="AE5815" s="155"/>
      <c r="AF5815" s="155"/>
      <c r="AG5815" s="155"/>
    </row>
    <row r="5816" spans="1:33" x14ac:dyDescent="0.3">
      <c r="A5816" s="155"/>
      <c r="B5816" s="155"/>
      <c r="C5816" s="155"/>
      <c r="D5816" s="155"/>
      <c r="E5816" s="155"/>
      <c r="F5816" s="155"/>
      <c r="G5816" s="155"/>
      <c r="H5816" s="155"/>
      <c r="I5816" s="155"/>
      <c r="J5816" s="155"/>
      <c r="K5816" s="155"/>
      <c r="L5816" s="155"/>
      <c r="M5816" s="155"/>
      <c r="N5816" s="155"/>
      <c r="O5816" s="155"/>
      <c r="P5816" s="155"/>
      <c r="Q5816" s="155"/>
      <c r="R5816" s="155"/>
      <c r="S5816" s="155"/>
      <c r="T5816" s="155"/>
      <c r="U5816" s="155"/>
      <c r="V5816" s="155"/>
      <c r="W5816" s="155"/>
      <c r="X5816" s="155"/>
      <c r="Y5816" s="155"/>
      <c r="Z5816" s="155"/>
      <c r="AA5816" s="155"/>
      <c r="AB5816" s="155"/>
      <c r="AC5816" s="155"/>
      <c r="AD5816" s="155"/>
      <c r="AE5816" s="155"/>
      <c r="AF5816" s="155"/>
      <c r="AG5816" s="155"/>
    </row>
    <row r="5817" spans="1:33" x14ac:dyDescent="0.3">
      <c r="A5817" s="155"/>
      <c r="B5817" s="155"/>
      <c r="C5817" s="155"/>
      <c r="D5817" s="155"/>
      <c r="E5817" s="155"/>
      <c r="F5817" s="155"/>
      <c r="G5817" s="155"/>
      <c r="H5817" s="155"/>
      <c r="I5817" s="155"/>
      <c r="J5817" s="155"/>
      <c r="K5817" s="155"/>
      <c r="L5817" s="155"/>
      <c r="M5817" s="155"/>
      <c r="N5817" s="155"/>
      <c r="O5817" s="155"/>
      <c r="P5817" s="155"/>
      <c r="Q5817" s="155"/>
      <c r="R5817" s="155"/>
      <c r="S5817" s="155"/>
      <c r="T5817" s="155"/>
      <c r="U5817" s="155"/>
      <c r="V5817" s="155"/>
      <c r="W5817" s="155"/>
      <c r="X5817" s="155"/>
      <c r="Y5817" s="155"/>
      <c r="Z5817" s="155"/>
      <c r="AA5817" s="155"/>
      <c r="AB5817" s="155"/>
      <c r="AC5817" s="155"/>
      <c r="AD5817" s="155"/>
      <c r="AE5817" s="155"/>
      <c r="AF5817" s="155"/>
      <c r="AG5817" s="155"/>
    </row>
    <row r="5818" spans="1:33" x14ac:dyDescent="0.3">
      <c r="A5818" s="155"/>
      <c r="B5818" s="155"/>
      <c r="C5818" s="155"/>
      <c r="D5818" s="155"/>
      <c r="E5818" s="155"/>
      <c r="F5818" s="155"/>
      <c r="G5818" s="155"/>
      <c r="H5818" s="155"/>
      <c r="I5818" s="155"/>
      <c r="J5818" s="155"/>
      <c r="K5818" s="155"/>
      <c r="L5818" s="155"/>
      <c r="M5818" s="155"/>
      <c r="N5818" s="155"/>
      <c r="O5818" s="155"/>
      <c r="P5818" s="155"/>
      <c r="Q5818" s="155"/>
      <c r="R5818" s="155"/>
      <c r="S5818" s="155"/>
      <c r="T5818" s="155"/>
      <c r="U5818" s="155"/>
      <c r="V5818" s="155"/>
      <c r="W5818" s="155"/>
      <c r="X5818" s="155"/>
      <c r="Y5818" s="155"/>
      <c r="Z5818" s="155"/>
      <c r="AA5818" s="155"/>
      <c r="AB5818" s="155"/>
      <c r="AC5818" s="155"/>
      <c r="AD5818" s="155"/>
      <c r="AE5818" s="155"/>
      <c r="AF5818" s="155"/>
      <c r="AG5818" s="155"/>
    </row>
    <row r="5819" spans="1:33" x14ac:dyDescent="0.3">
      <c r="A5819" s="155"/>
      <c r="B5819" s="155"/>
      <c r="C5819" s="155"/>
      <c r="D5819" s="155"/>
      <c r="E5819" s="155"/>
      <c r="F5819" s="155"/>
      <c r="G5819" s="155"/>
      <c r="H5819" s="155"/>
      <c r="I5819" s="155"/>
      <c r="J5819" s="155"/>
      <c r="K5819" s="155"/>
      <c r="L5819" s="155"/>
      <c r="M5819" s="155"/>
      <c r="N5819" s="155"/>
      <c r="O5819" s="155"/>
      <c r="P5819" s="155"/>
      <c r="Q5819" s="155"/>
      <c r="R5819" s="155"/>
      <c r="S5819" s="155"/>
      <c r="T5819" s="155"/>
      <c r="U5819" s="155"/>
      <c r="V5819" s="155"/>
      <c r="W5819" s="155"/>
      <c r="X5819" s="155"/>
      <c r="Y5819" s="155"/>
      <c r="Z5819" s="155"/>
      <c r="AA5819" s="155"/>
      <c r="AB5819" s="155"/>
      <c r="AC5819" s="155"/>
      <c r="AD5819" s="155"/>
      <c r="AE5819" s="155"/>
      <c r="AF5819" s="155"/>
      <c r="AG5819" s="155"/>
    </row>
    <row r="5820" spans="1:33" x14ac:dyDescent="0.3">
      <c r="A5820" s="155"/>
      <c r="B5820" s="155"/>
      <c r="C5820" s="155"/>
      <c r="D5820" s="155"/>
      <c r="E5820" s="155"/>
      <c r="F5820" s="155"/>
      <c r="G5820" s="155"/>
      <c r="H5820" s="155"/>
      <c r="I5820" s="155"/>
      <c r="J5820" s="155"/>
      <c r="K5820" s="155"/>
      <c r="L5820" s="155"/>
      <c r="M5820" s="155"/>
      <c r="N5820" s="155"/>
      <c r="O5820" s="155"/>
      <c r="P5820" s="155"/>
      <c r="Q5820" s="155"/>
      <c r="R5820" s="155"/>
      <c r="S5820" s="155"/>
      <c r="T5820" s="155"/>
      <c r="U5820" s="155"/>
      <c r="V5820" s="155"/>
      <c r="W5820" s="155"/>
      <c r="X5820" s="155"/>
      <c r="Y5820" s="155"/>
      <c r="Z5820" s="155"/>
      <c r="AA5820" s="155"/>
      <c r="AB5820" s="155"/>
      <c r="AC5820" s="155"/>
      <c r="AD5820" s="155"/>
      <c r="AE5820" s="155"/>
      <c r="AF5820" s="155"/>
      <c r="AG5820" s="155"/>
    </row>
    <row r="5821" spans="1:33" x14ac:dyDescent="0.3">
      <c r="A5821" s="155"/>
      <c r="B5821" s="155"/>
      <c r="C5821" s="155"/>
      <c r="D5821" s="155"/>
      <c r="E5821" s="155"/>
      <c r="F5821" s="155"/>
      <c r="G5821" s="155"/>
      <c r="H5821" s="155"/>
      <c r="I5821" s="155"/>
      <c r="J5821" s="155"/>
      <c r="K5821" s="155"/>
      <c r="L5821" s="155"/>
      <c r="M5821" s="155"/>
      <c r="N5821" s="155"/>
      <c r="O5821" s="155"/>
      <c r="P5821" s="155"/>
      <c r="Q5821" s="155"/>
      <c r="R5821" s="155"/>
      <c r="S5821" s="155"/>
      <c r="T5821" s="155"/>
      <c r="U5821" s="155"/>
      <c r="V5821" s="155"/>
      <c r="W5821" s="155"/>
      <c r="X5821" s="155"/>
      <c r="Y5821" s="155"/>
      <c r="Z5821" s="155"/>
      <c r="AA5821" s="155"/>
      <c r="AB5821" s="155"/>
      <c r="AC5821" s="155"/>
      <c r="AD5821" s="155"/>
      <c r="AE5821" s="155"/>
      <c r="AF5821" s="155"/>
      <c r="AG5821" s="155"/>
    </row>
    <row r="5822" spans="1:33" x14ac:dyDescent="0.3">
      <c r="A5822" s="155"/>
      <c r="B5822" s="155"/>
      <c r="C5822" s="155"/>
      <c r="D5822" s="155"/>
      <c r="E5822" s="155"/>
      <c r="F5822" s="155"/>
      <c r="G5822" s="155"/>
      <c r="H5822" s="155"/>
      <c r="I5822" s="155"/>
      <c r="J5822" s="155"/>
      <c r="K5822" s="155"/>
      <c r="L5822" s="155"/>
      <c r="M5822" s="155"/>
      <c r="N5822" s="155"/>
      <c r="O5822" s="155"/>
      <c r="P5822" s="155"/>
      <c r="Q5822" s="155"/>
      <c r="R5822" s="155"/>
      <c r="S5822" s="155"/>
      <c r="T5822" s="155"/>
      <c r="U5822" s="155"/>
      <c r="V5822" s="155"/>
      <c r="W5822" s="155"/>
      <c r="X5822" s="155"/>
      <c r="Y5822" s="155"/>
      <c r="Z5822" s="155"/>
      <c r="AA5822" s="155"/>
      <c r="AB5822" s="155"/>
      <c r="AC5822" s="155"/>
      <c r="AD5822" s="155"/>
      <c r="AE5822" s="155"/>
      <c r="AF5822" s="155"/>
      <c r="AG5822" s="155"/>
    </row>
    <row r="5823" spans="1:33" x14ac:dyDescent="0.3">
      <c r="A5823" s="155"/>
      <c r="B5823" s="155"/>
      <c r="C5823" s="155"/>
      <c r="D5823" s="155"/>
      <c r="E5823" s="155"/>
      <c r="F5823" s="155"/>
      <c r="G5823" s="155"/>
      <c r="H5823" s="155"/>
      <c r="I5823" s="155"/>
      <c r="J5823" s="155"/>
      <c r="K5823" s="155"/>
      <c r="L5823" s="155"/>
      <c r="M5823" s="155"/>
      <c r="N5823" s="155"/>
      <c r="O5823" s="155"/>
      <c r="P5823" s="155"/>
      <c r="Q5823" s="155"/>
      <c r="R5823" s="155"/>
      <c r="S5823" s="155"/>
      <c r="T5823" s="155"/>
      <c r="U5823" s="155"/>
      <c r="V5823" s="155"/>
      <c r="W5823" s="155"/>
      <c r="X5823" s="155"/>
      <c r="Y5823" s="155"/>
      <c r="Z5823" s="155"/>
      <c r="AA5823" s="155"/>
      <c r="AB5823" s="155"/>
      <c r="AC5823" s="155"/>
      <c r="AD5823" s="155"/>
      <c r="AE5823" s="155"/>
      <c r="AF5823" s="155"/>
      <c r="AG5823" s="155"/>
    </row>
    <row r="5824" spans="1:33" x14ac:dyDescent="0.3">
      <c r="A5824" s="155"/>
      <c r="B5824" s="155"/>
      <c r="C5824" s="155"/>
      <c r="D5824" s="155"/>
      <c r="E5824" s="155"/>
      <c r="F5824" s="155"/>
      <c r="G5824" s="155"/>
      <c r="H5824" s="155"/>
      <c r="I5824" s="155"/>
      <c r="J5824" s="155"/>
      <c r="K5824" s="155"/>
      <c r="L5824" s="155"/>
      <c r="M5824" s="155"/>
      <c r="N5824" s="155"/>
      <c r="O5824" s="155"/>
      <c r="P5824" s="155"/>
      <c r="Q5824" s="155"/>
      <c r="R5824" s="155"/>
      <c r="S5824" s="155"/>
      <c r="T5824" s="155"/>
      <c r="U5824" s="155"/>
      <c r="V5824" s="155"/>
      <c r="W5824" s="155"/>
      <c r="X5824" s="155"/>
      <c r="Y5824" s="155"/>
      <c r="Z5824" s="155"/>
      <c r="AA5824" s="155"/>
      <c r="AB5824" s="155"/>
      <c r="AC5824" s="155"/>
      <c r="AD5824" s="155"/>
      <c r="AE5824" s="155"/>
      <c r="AF5824" s="155"/>
      <c r="AG5824" s="155"/>
    </row>
    <row r="5825" spans="1:33" x14ac:dyDescent="0.3">
      <c r="A5825" s="155"/>
      <c r="B5825" s="155"/>
      <c r="C5825" s="155"/>
      <c r="D5825" s="155"/>
      <c r="E5825" s="155"/>
      <c r="F5825" s="155"/>
      <c r="G5825" s="155"/>
      <c r="H5825" s="155"/>
      <c r="I5825" s="155"/>
      <c r="J5825" s="155"/>
      <c r="K5825" s="155"/>
      <c r="L5825" s="155"/>
      <c r="M5825" s="155"/>
      <c r="N5825" s="155"/>
      <c r="O5825" s="155"/>
      <c r="P5825" s="155"/>
      <c r="Q5825" s="155"/>
      <c r="R5825" s="155"/>
      <c r="S5825" s="155"/>
      <c r="T5825" s="155"/>
      <c r="U5825" s="155"/>
      <c r="V5825" s="155"/>
      <c r="W5825" s="155"/>
      <c r="X5825" s="155"/>
      <c r="Y5825" s="155"/>
      <c r="Z5825" s="155"/>
      <c r="AA5825" s="155"/>
      <c r="AB5825" s="155"/>
      <c r="AC5825" s="155"/>
      <c r="AD5825" s="155"/>
      <c r="AE5825" s="155"/>
      <c r="AF5825" s="155"/>
      <c r="AG5825" s="155"/>
    </row>
    <row r="5826" spans="1:33" x14ac:dyDescent="0.3">
      <c r="A5826" s="155"/>
      <c r="B5826" s="155"/>
      <c r="C5826" s="155"/>
      <c r="D5826" s="155"/>
      <c r="E5826" s="155"/>
      <c r="F5826" s="155"/>
      <c r="G5826" s="155"/>
      <c r="H5826" s="155"/>
      <c r="I5826" s="155"/>
      <c r="J5826" s="155"/>
      <c r="K5826" s="155"/>
      <c r="L5826" s="155"/>
      <c r="M5826" s="155"/>
      <c r="N5826" s="155"/>
      <c r="O5826" s="155"/>
      <c r="P5826" s="155"/>
      <c r="Q5826" s="155"/>
      <c r="R5826" s="155"/>
      <c r="S5826" s="155"/>
      <c r="T5826" s="155"/>
      <c r="U5826" s="155"/>
      <c r="V5826" s="155"/>
      <c r="W5826" s="155"/>
      <c r="X5826" s="155"/>
      <c r="Y5826" s="155"/>
      <c r="Z5826" s="155"/>
      <c r="AA5826" s="155"/>
      <c r="AB5826" s="155"/>
      <c r="AC5826" s="155"/>
      <c r="AD5826" s="155"/>
      <c r="AE5826" s="155"/>
      <c r="AF5826" s="155"/>
      <c r="AG5826" s="155"/>
    </row>
    <row r="5827" spans="1:33" x14ac:dyDescent="0.3">
      <c r="A5827" s="155"/>
      <c r="B5827" s="155"/>
      <c r="C5827" s="155"/>
      <c r="D5827" s="155"/>
      <c r="E5827" s="155"/>
      <c r="F5827" s="155"/>
      <c r="G5827" s="155"/>
      <c r="H5827" s="155"/>
      <c r="I5827" s="155"/>
      <c r="J5827" s="155"/>
      <c r="K5827" s="155"/>
      <c r="L5827" s="155"/>
      <c r="M5827" s="155"/>
      <c r="N5827" s="155"/>
      <c r="O5827" s="155"/>
      <c r="P5827" s="155"/>
      <c r="Q5827" s="155"/>
      <c r="R5827" s="155"/>
      <c r="S5827" s="155"/>
      <c r="T5827" s="155"/>
      <c r="U5827" s="155"/>
      <c r="V5827" s="155"/>
      <c r="W5827" s="155"/>
      <c r="X5827" s="155"/>
      <c r="Y5827" s="155"/>
      <c r="Z5827" s="155"/>
      <c r="AA5827" s="155"/>
      <c r="AB5827" s="155"/>
      <c r="AC5827" s="155"/>
      <c r="AD5827" s="155"/>
      <c r="AE5827" s="155"/>
      <c r="AF5827" s="155"/>
      <c r="AG5827" s="155"/>
    </row>
    <row r="5828" spans="1:33" x14ac:dyDescent="0.3">
      <c r="A5828" s="155"/>
      <c r="B5828" s="155"/>
      <c r="C5828" s="155"/>
      <c r="D5828" s="155"/>
      <c r="E5828" s="155"/>
      <c r="F5828" s="155"/>
      <c r="G5828" s="155"/>
      <c r="H5828" s="155"/>
      <c r="I5828" s="155"/>
      <c r="J5828" s="155"/>
      <c r="K5828" s="155"/>
      <c r="L5828" s="155"/>
      <c r="M5828" s="155"/>
      <c r="N5828" s="155"/>
      <c r="O5828" s="155"/>
      <c r="P5828" s="155"/>
      <c r="Q5828" s="155"/>
      <c r="R5828" s="155"/>
      <c r="S5828" s="155"/>
      <c r="T5828" s="155"/>
      <c r="U5828" s="155"/>
      <c r="V5828" s="155"/>
      <c r="W5828" s="155"/>
      <c r="X5828" s="155"/>
      <c r="Y5828" s="155"/>
      <c r="Z5828" s="155"/>
      <c r="AA5828" s="155"/>
      <c r="AB5828" s="155"/>
      <c r="AC5828" s="155"/>
      <c r="AD5828" s="155"/>
      <c r="AE5828" s="155"/>
      <c r="AF5828" s="155"/>
      <c r="AG5828" s="155"/>
    </row>
    <row r="5829" spans="1:33" x14ac:dyDescent="0.3">
      <c r="A5829" s="155"/>
      <c r="B5829" s="155"/>
      <c r="C5829" s="155"/>
      <c r="D5829" s="155"/>
      <c r="E5829" s="155"/>
      <c r="F5829" s="155"/>
      <c r="G5829" s="155"/>
      <c r="H5829" s="155"/>
      <c r="I5829" s="155"/>
      <c r="J5829" s="155"/>
      <c r="K5829" s="155"/>
      <c r="L5829" s="155"/>
      <c r="M5829" s="155"/>
      <c r="N5829" s="155"/>
      <c r="O5829" s="155"/>
      <c r="P5829" s="155"/>
      <c r="Q5829" s="155"/>
      <c r="R5829" s="155"/>
      <c r="S5829" s="155"/>
      <c r="T5829" s="155"/>
      <c r="U5829" s="155"/>
      <c r="V5829" s="155"/>
      <c r="W5829" s="155"/>
      <c r="X5829" s="155"/>
      <c r="Y5829" s="155"/>
      <c r="Z5829" s="155"/>
      <c r="AA5829" s="155"/>
      <c r="AB5829" s="155"/>
      <c r="AC5829" s="155"/>
      <c r="AD5829" s="155"/>
      <c r="AE5829" s="155"/>
      <c r="AF5829" s="155"/>
      <c r="AG5829" s="155"/>
    </row>
    <row r="5830" spans="1:33" x14ac:dyDescent="0.3">
      <c r="A5830" s="155"/>
      <c r="B5830" s="155"/>
      <c r="C5830" s="155"/>
      <c r="D5830" s="155"/>
      <c r="E5830" s="155"/>
      <c r="F5830" s="155"/>
      <c r="G5830" s="155"/>
      <c r="H5830" s="155"/>
      <c r="I5830" s="155"/>
      <c r="J5830" s="155"/>
      <c r="K5830" s="155"/>
      <c r="L5830" s="155"/>
      <c r="M5830" s="155"/>
      <c r="N5830" s="155"/>
      <c r="O5830" s="155"/>
      <c r="P5830" s="155"/>
      <c r="Q5830" s="155"/>
      <c r="R5830" s="155"/>
      <c r="S5830" s="155"/>
      <c r="T5830" s="155"/>
      <c r="U5830" s="155"/>
      <c r="V5830" s="155"/>
      <c r="W5830" s="155"/>
      <c r="X5830" s="155"/>
      <c r="Y5830" s="155"/>
      <c r="Z5830" s="155"/>
      <c r="AA5830" s="155"/>
      <c r="AB5830" s="155"/>
      <c r="AC5830" s="155"/>
      <c r="AD5830" s="155"/>
      <c r="AE5830" s="155"/>
      <c r="AF5830" s="155"/>
      <c r="AG5830" s="155"/>
    </row>
    <row r="5831" spans="1:33" x14ac:dyDescent="0.3">
      <c r="A5831" s="155"/>
      <c r="B5831" s="155"/>
      <c r="C5831" s="155"/>
      <c r="D5831" s="155"/>
      <c r="E5831" s="155"/>
      <c r="F5831" s="155"/>
      <c r="G5831" s="155"/>
      <c r="H5831" s="155"/>
      <c r="I5831" s="155"/>
      <c r="J5831" s="155"/>
      <c r="K5831" s="155"/>
      <c r="L5831" s="155"/>
      <c r="M5831" s="155"/>
      <c r="N5831" s="155"/>
      <c r="O5831" s="155"/>
      <c r="P5831" s="155"/>
      <c r="Q5831" s="155"/>
      <c r="R5831" s="155"/>
      <c r="S5831" s="155"/>
      <c r="T5831" s="155"/>
      <c r="U5831" s="155"/>
      <c r="V5831" s="155"/>
      <c r="W5831" s="155"/>
      <c r="X5831" s="155"/>
      <c r="Y5831" s="155"/>
      <c r="Z5831" s="155"/>
      <c r="AA5831" s="155"/>
      <c r="AB5831" s="155"/>
      <c r="AC5831" s="155"/>
      <c r="AD5831" s="155"/>
      <c r="AE5831" s="155"/>
      <c r="AF5831" s="155"/>
      <c r="AG5831" s="155"/>
    </row>
    <row r="5832" spans="1:33" x14ac:dyDescent="0.3">
      <c r="A5832" s="155"/>
      <c r="B5832" s="155"/>
      <c r="C5832" s="155"/>
      <c r="D5832" s="155"/>
      <c r="E5832" s="155"/>
      <c r="F5832" s="155"/>
      <c r="G5832" s="155"/>
      <c r="H5832" s="155"/>
      <c r="I5832" s="155"/>
      <c r="J5832" s="155"/>
      <c r="K5832" s="155"/>
      <c r="L5832" s="155"/>
      <c r="M5832" s="155"/>
      <c r="N5832" s="155"/>
      <c r="O5832" s="155"/>
      <c r="P5832" s="155"/>
      <c r="Q5832" s="155"/>
      <c r="R5832" s="155"/>
      <c r="S5832" s="155"/>
      <c r="T5832" s="155"/>
      <c r="U5832" s="155"/>
      <c r="V5832" s="155"/>
      <c r="W5832" s="155"/>
      <c r="X5832" s="155"/>
      <c r="Y5832" s="155"/>
      <c r="Z5832" s="155"/>
      <c r="AA5832" s="155"/>
      <c r="AB5832" s="155"/>
      <c r="AC5832" s="155"/>
      <c r="AD5832" s="155"/>
      <c r="AE5832" s="155"/>
      <c r="AF5832" s="155"/>
      <c r="AG5832" s="155"/>
    </row>
    <row r="5833" spans="1:33" x14ac:dyDescent="0.3">
      <c r="A5833" s="155"/>
      <c r="B5833" s="155"/>
      <c r="C5833" s="155"/>
      <c r="D5833" s="155"/>
      <c r="E5833" s="155"/>
      <c r="F5833" s="155"/>
      <c r="G5833" s="155"/>
      <c r="H5833" s="155"/>
      <c r="I5833" s="155"/>
      <c r="J5833" s="155"/>
      <c r="K5833" s="155"/>
      <c r="L5833" s="155"/>
      <c r="M5833" s="155"/>
      <c r="N5833" s="155"/>
      <c r="O5833" s="155"/>
      <c r="P5833" s="155"/>
      <c r="Q5833" s="155"/>
      <c r="R5833" s="155"/>
      <c r="S5833" s="155"/>
      <c r="T5833" s="155"/>
      <c r="U5833" s="155"/>
      <c r="V5833" s="155"/>
      <c r="W5833" s="155"/>
      <c r="X5833" s="155"/>
      <c r="Y5833" s="155"/>
      <c r="Z5833" s="155"/>
      <c r="AA5833" s="155"/>
      <c r="AB5833" s="155"/>
      <c r="AC5833" s="155"/>
      <c r="AD5833" s="155"/>
      <c r="AE5833" s="155"/>
      <c r="AF5833" s="155"/>
      <c r="AG5833" s="155"/>
    </row>
    <row r="5834" spans="1:33" x14ac:dyDescent="0.3">
      <c r="A5834" s="155"/>
      <c r="B5834" s="155"/>
      <c r="C5834" s="155"/>
      <c r="D5834" s="155"/>
      <c r="E5834" s="155"/>
      <c r="F5834" s="155"/>
      <c r="G5834" s="155"/>
      <c r="H5834" s="155"/>
      <c r="I5834" s="155"/>
      <c r="J5834" s="155"/>
      <c r="K5834" s="155"/>
      <c r="L5834" s="155"/>
      <c r="M5834" s="155"/>
      <c r="N5834" s="155"/>
      <c r="O5834" s="155"/>
      <c r="P5834" s="155"/>
      <c r="Q5834" s="155"/>
      <c r="R5834" s="155"/>
      <c r="S5834" s="155"/>
      <c r="T5834" s="155"/>
      <c r="U5834" s="155"/>
      <c r="V5834" s="155"/>
      <c r="W5834" s="155"/>
      <c r="X5834" s="155"/>
      <c r="Y5834" s="155"/>
      <c r="Z5834" s="155"/>
      <c r="AA5834" s="155"/>
      <c r="AB5834" s="155"/>
      <c r="AC5834" s="155"/>
      <c r="AD5834" s="155"/>
      <c r="AE5834" s="155"/>
      <c r="AF5834" s="155"/>
      <c r="AG5834" s="155"/>
    </row>
    <row r="5835" spans="1:33" x14ac:dyDescent="0.3">
      <c r="A5835" s="155"/>
      <c r="B5835" s="155"/>
      <c r="C5835" s="155"/>
      <c r="D5835" s="155"/>
      <c r="E5835" s="155"/>
      <c r="F5835" s="155"/>
      <c r="G5835" s="155"/>
      <c r="H5835" s="155"/>
      <c r="I5835" s="155"/>
      <c r="J5835" s="155"/>
      <c r="K5835" s="155"/>
      <c r="L5835" s="155"/>
      <c r="M5835" s="155"/>
      <c r="N5835" s="155"/>
      <c r="O5835" s="155"/>
      <c r="P5835" s="155"/>
      <c r="Q5835" s="155"/>
      <c r="R5835" s="155"/>
      <c r="S5835" s="155"/>
      <c r="T5835" s="155"/>
      <c r="U5835" s="155"/>
      <c r="V5835" s="155"/>
      <c r="W5835" s="155"/>
      <c r="X5835" s="155"/>
      <c r="Y5835" s="155"/>
      <c r="Z5835" s="155"/>
      <c r="AA5835" s="155"/>
      <c r="AB5835" s="155"/>
      <c r="AC5835" s="155"/>
      <c r="AD5835" s="155"/>
      <c r="AE5835" s="155"/>
      <c r="AF5835" s="155"/>
      <c r="AG5835" s="155"/>
    </row>
    <row r="5836" spans="1:33" x14ac:dyDescent="0.3">
      <c r="A5836" s="155"/>
      <c r="B5836" s="155"/>
      <c r="C5836" s="155"/>
      <c r="D5836" s="155"/>
      <c r="E5836" s="155"/>
      <c r="F5836" s="155"/>
      <c r="G5836" s="155"/>
      <c r="H5836" s="155"/>
      <c r="I5836" s="155"/>
      <c r="J5836" s="155"/>
      <c r="K5836" s="155"/>
      <c r="L5836" s="155"/>
      <c r="M5836" s="155"/>
      <c r="N5836" s="155"/>
      <c r="O5836" s="155"/>
      <c r="P5836" s="155"/>
      <c r="Q5836" s="155"/>
      <c r="R5836" s="155"/>
      <c r="S5836" s="155"/>
      <c r="T5836" s="155"/>
      <c r="U5836" s="155"/>
      <c r="V5836" s="155"/>
      <c r="W5836" s="155"/>
      <c r="X5836" s="155"/>
      <c r="Y5836" s="155"/>
      <c r="Z5836" s="155"/>
      <c r="AA5836" s="155"/>
      <c r="AB5836" s="155"/>
      <c r="AC5836" s="155"/>
      <c r="AD5836" s="155"/>
      <c r="AE5836" s="155"/>
      <c r="AF5836" s="155"/>
      <c r="AG5836" s="155"/>
    </row>
    <row r="5837" spans="1:33" x14ac:dyDescent="0.3">
      <c r="A5837" s="155"/>
      <c r="B5837" s="155"/>
      <c r="C5837" s="155"/>
      <c r="D5837" s="155"/>
      <c r="E5837" s="155"/>
      <c r="F5837" s="155"/>
      <c r="G5837" s="155"/>
      <c r="H5837" s="155"/>
      <c r="I5837" s="155"/>
      <c r="J5837" s="155"/>
      <c r="K5837" s="155"/>
      <c r="L5837" s="155"/>
      <c r="M5837" s="155"/>
      <c r="N5837" s="155"/>
      <c r="O5837" s="155"/>
      <c r="P5837" s="155"/>
      <c r="Q5837" s="155"/>
      <c r="R5837" s="155"/>
      <c r="S5837" s="155"/>
      <c r="T5837" s="155"/>
      <c r="U5837" s="155"/>
      <c r="V5837" s="155"/>
      <c r="W5837" s="155"/>
      <c r="X5837" s="155"/>
      <c r="Y5837" s="155"/>
      <c r="Z5837" s="155"/>
      <c r="AA5837" s="155"/>
      <c r="AB5837" s="155"/>
      <c r="AC5837" s="155"/>
      <c r="AD5837" s="155"/>
      <c r="AE5837" s="155"/>
      <c r="AF5837" s="155"/>
      <c r="AG5837" s="155"/>
    </row>
    <row r="5838" spans="1:33" x14ac:dyDescent="0.3">
      <c r="A5838" s="155"/>
      <c r="B5838" s="155"/>
      <c r="C5838" s="155"/>
      <c r="D5838" s="155"/>
      <c r="E5838" s="155"/>
      <c r="F5838" s="155"/>
      <c r="G5838" s="155"/>
      <c r="H5838" s="155"/>
      <c r="I5838" s="155"/>
      <c r="J5838" s="155"/>
      <c r="K5838" s="155"/>
      <c r="L5838" s="155"/>
      <c r="M5838" s="155"/>
      <c r="N5838" s="155"/>
      <c r="O5838" s="155"/>
      <c r="P5838" s="155"/>
      <c r="Q5838" s="155"/>
      <c r="R5838" s="155"/>
      <c r="S5838" s="155"/>
      <c r="T5838" s="155"/>
      <c r="U5838" s="155"/>
      <c r="V5838" s="155"/>
      <c r="W5838" s="155"/>
      <c r="X5838" s="155"/>
      <c r="Y5838" s="155"/>
      <c r="Z5838" s="155"/>
      <c r="AA5838" s="155"/>
      <c r="AB5838" s="155"/>
      <c r="AC5838" s="155"/>
      <c r="AD5838" s="155"/>
      <c r="AE5838" s="155"/>
      <c r="AF5838" s="155"/>
      <c r="AG5838" s="155"/>
    </row>
    <row r="5839" spans="1:33" x14ac:dyDescent="0.3">
      <c r="A5839" s="155"/>
      <c r="B5839" s="155"/>
      <c r="C5839" s="155"/>
      <c r="D5839" s="155"/>
      <c r="E5839" s="155"/>
      <c r="F5839" s="155"/>
      <c r="G5839" s="155"/>
      <c r="H5839" s="155"/>
      <c r="I5839" s="155"/>
      <c r="J5839" s="155"/>
      <c r="K5839" s="155"/>
      <c r="L5839" s="155"/>
      <c r="M5839" s="155"/>
      <c r="N5839" s="155"/>
      <c r="O5839" s="155"/>
      <c r="P5839" s="155"/>
      <c r="Q5839" s="155"/>
      <c r="R5839" s="155"/>
      <c r="S5839" s="155"/>
      <c r="T5839" s="155"/>
      <c r="U5839" s="155"/>
      <c r="V5839" s="155"/>
      <c r="W5839" s="155"/>
      <c r="X5839" s="155"/>
      <c r="Y5839" s="155"/>
      <c r="Z5839" s="155"/>
      <c r="AA5839" s="155"/>
      <c r="AB5839" s="155"/>
      <c r="AC5839" s="155"/>
      <c r="AD5839" s="155"/>
      <c r="AE5839" s="155"/>
      <c r="AF5839" s="155"/>
      <c r="AG5839" s="155"/>
    </row>
    <row r="5840" spans="1:33" x14ac:dyDescent="0.3">
      <c r="A5840" s="155"/>
      <c r="B5840" s="155"/>
      <c r="C5840" s="155"/>
      <c r="D5840" s="155"/>
      <c r="E5840" s="155"/>
      <c r="F5840" s="155"/>
      <c r="G5840" s="155"/>
      <c r="H5840" s="155"/>
      <c r="I5840" s="155"/>
      <c r="J5840" s="155"/>
      <c r="K5840" s="155"/>
      <c r="L5840" s="155"/>
      <c r="M5840" s="155"/>
      <c r="N5840" s="155"/>
      <c r="O5840" s="155"/>
      <c r="P5840" s="155"/>
      <c r="Q5840" s="155"/>
      <c r="R5840" s="155"/>
      <c r="S5840" s="155"/>
      <c r="T5840" s="155"/>
      <c r="U5840" s="155"/>
      <c r="V5840" s="155"/>
      <c r="W5840" s="155"/>
      <c r="X5840" s="155"/>
      <c r="Y5840" s="155"/>
      <c r="Z5840" s="155"/>
      <c r="AA5840" s="155"/>
      <c r="AB5840" s="155"/>
      <c r="AC5840" s="155"/>
      <c r="AD5840" s="155"/>
      <c r="AE5840" s="155"/>
      <c r="AF5840" s="155"/>
      <c r="AG5840" s="155"/>
    </row>
    <row r="5841" spans="1:33" x14ac:dyDescent="0.3">
      <c r="A5841" s="155"/>
      <c r="B5841" s="155"/>
      <c r="C5841" s="155"/>
      <c r="D5841" s="155"/>
      <c r="E5841" s="155"/>
      <c r="F5841" s="155"/>
      <c r="G5841" s="155"/>
      <c r="H5841" s="155"/>
      <c r="I5841" s="155"/>
      <c r="J5841" s="155"/>
      <c r="K5841" s="155"/>
      <c r="L5841" s="155"/>
      <c r="M5841" s="155"/>
      <c r="N5841" s="155"/>
      <c r="O5841" s="155"/>
      <c r="P5841" s="155"/>
      <c r="Q5841" s="155"/>
      <c r="R5841" s="155"/>
      <c r="S5841" s="155"/>
      <c r="T5841" s="155"/>
      <c r="U5841" s="155"/>
      <c r="V5841" s="155"/>
      <c r="W5841" s="155"/>
      <c r="X5841" s="155"/>
      <c r="Y5841" s="155"/>
      <c r="Z5841" s="155"/>
      <c r="AA5841" s="155"/>
      <c r="AB5841" s="155"/>
      <c r="AC5841" s="155"/>
      <c r="AD5841" s="155"/>
      <c r="AE5841" s="155"/>
      <c r="AF5841" s="155"/>
      <c r="AG5841" s="155"/>
    </row>
    <row r="5842" spans="1:33" x14ac:dyDescent="0.3">
      <c r="A5842" s="155"/>
      <c r="B5842" s="155"/>
      <c r="C5842" s="155"/>
      <c r="D5842" s="155"/>
      <c r="E5842" s="155"/>
      <c r="F5842" s="155"/>
      <c r="G5842" s="155"/>
      <c r="H5842" s="155"/>
      <c r="I5842" s="155"/>
      <c r="J5842" s="155"/>
      <c r="K5842" s="155"/>
      <c r="L5842" s="155"/>
      <c r="M5842" s="155"/>
      <c r="N5842" s="155"/>
      <c r="O5842" s="155"/>
      <c r="P5842" s="155"/>
      <c r="Q5842" s="155"/>
      <c r="R5842" s="155"/>
      <c r="S5842" s="155"/>
      <c r="T5842" s="155"/>
      <c r="U5842" s="155"/>
      <c r="V5842" s="155"/>
      <c r="W5842" s="155"/>
      <c r="X5842" s="155"/>
      <c r="Y5842" s="155"/>
      <c r="Z5842" s="155"/>
      <c r="AA5842" s="155"/>
      <c r="AB5842" s="155"/>
      <c r="AC5842" s="155"/>
      <c r="AD5842" s="155"/>
      <c r="AE5842" s="155"/>
      <c r="AF5842" s="155"/>
      <c r="AG5842" s="155"/>
    </row>
    <row r="5843" spans="1:33" x14ac:dyDescent="0.3">
      <c r="A5843" s="155"/>
      <c r="B5843" s="155"/>
      <c r="C5843" s="155"/>
      <c r="D5843" s="155"/>
      <c r="E5843" s="155"/>
      <c r="F5843" s="155"/>
      <c r="G5843" s="155"/>
      <c r="H5843" s="155"/>
      <c r="I5843" s="155"/>
      <c r="J5843" s="155"/>
      <c r="K5843" s="155"/>
      <c r="L5843" s="155"/>
      <c r="M5843" s="155"/>
      <c r="N5843" s="155"/>
      <c r="O5843" s="155"/>
      <c r="P5843" s="155"/>
      <c r="Q5843" s="155"/>
      <c r="R5843" s="155"/>
      <c r="S5843" s="155"/>
      <c r="T5843" s="155"/>
      <c r="U5843" s="155"/>
      <c r="V5843" s="155"/>
      <c r="W5843" s="155"/>
      <c r="X5843" s="155"/>
      <c r="Y5843" s="155"/>
      <c r="Z5843" s="155"/>
      <c r="AA5843" s="155"/>
      <c r="AB5843" s="155"/>
      <c r="AC5843" s="155"/>
      <c r="AD5843" s="155"/>
      <c r="AE5843" s="155"/>
      <c r="AF5843" s="155"/>
      <c r="AG5843" s="155"/>
    </row>
    <row r="5844" spans="1:33" x14ac:dyDescent="0.3">
      <c r="A5844" s="155"/>
      <c r="B5844" s="155"/>
      <c r="C5844" s="155"/>
      <c r="D5844" s="155"/>
      <c r="E5844" s="155"/>
      <c r="F5844" s="155"/>
      <c r="G5844" s="155"/>
      <c r="H5844" s="155"/>
      <c r="I5844" s="155"/>
      <c r="J5844" s="155"/>
      <c r="K5844" s="155"/>
      <c r="L5844" s="155"/>
      <c r="M5844" s="155"/>
      <c r="N5844" s="155"/>
      <c r="O5844" s="155"/>
      <c r="P5844" s="155"/>
      <c r="Q5844" s="155"/>
      <c r="R5844" s="155"/>
      <c r="S5844" s="155"/>
      <c r="T5844" s="155"/>
      <c r="U5844" s="155"/>
      <c r="V5844" s="155"/>
      <c r="W5844" s="155"/>
      <c r="X5844" s="155"/>
      <c r="Y5844" s="155"/>
      <c r="Z5844" s="155"/>
      <c r="AA5844" s="155"/>
      <c r="AB5844" s="155"/>
      <c r="AC5844" s="155"/>
      <c r="AD5844" s="155"/>
      <c r="AE5844" s="155"/>
      <c r="AF5844" s="155"/>
      <c r="AG5844" s="155"/>
    </row>
    <row r="5845" spans="1:33" x14ac:dyDescent="0.3">
      <c r="A5845" s="155"/>
      <c r="B5845" s="155"/>
      <c r="C5845" s="155"/>
      <c r="D5845" s="155"/>
      <c r="E5845" s="155"/>
      <c r="F5845" s="155"/>
      <c r="G5845" s="155"/>
      <c r="H5845" s="155"/>
      <c r="I5845" s="155"/>
      <c r="J5845" s="155"/>
      <c r="K5845" s="155"/>
      <c r="L5845" s="155"/>
      <c r="M5845" s="155"/>
      <c r="N5845" s="155"/>
      <c r="O5845" s="155"/>
      <c r="P5845" s="155"/>
      <c r="Q5845" s="155"/>
      <c r="R5845" s="155"/>
      <c r="S5845" s="155"/>
      <c r="T5845" s="155"/>
      <c r="U5845" s="155"/>
      <c r="V5845" s="155"/>
      <c r="W5845" s="155"/>
      <c r="X5845" s="155"/>
      <c r="Y5845" s="155"/>
      <c r="Z5845" s="155"/>
      <c r="AA5845" s="155"/>
      <c r="AB5845" s="155"/>
      <c r="AC5845" s="155"/>
      <c r="AD5845" s="155"/>
      <c r="AE5845" s="155"/>
      <c r="AF5845" s="155"/>
      <c r="AG5845" s="155"/>
    </row>
    <row r="5846" spans="1:33" x14ac:dyDescent="0.3">
      <c r="A5846" s="155"/>
      <c r="B5846" s="155"/>
      <c r="C5846" s="155"/>
      <c r="D5846" s="155"/>
      <c r="E5846" s="155"/>
      <c r="F5846" s="155"/>
      <c r="G5846" s="155"/>
      <c r="H5846" s="155"/>
      <c r="I5846" s="155"/>
      <c r="J5846" s="155"/>
      <c r="K5846" s="155"/>
      <c r="L5846" s="155"/>
      <c r="M5846" s="155"/>
      <c r="N5846" s="155"/>
      <c r="O5846" s="155"/>
      <c r="P5846" s="155"/>
      <c r="Q5846" s="155"/>
      <c r="R5846" s="155"/>
      <c r="S5846" s="155"/>
      <c r="T5846" s="155"/>
      <c r="U5846" s="155"/>
      <c r="V5846" s="155"/>
      <c r="W5846" s="155"/>
      <c r="X5846" s="155"/>
      <c r="Y5846" s="155"/>
      <c r="Z5846" s="155"/>
      <c r="AA5846" s="155"/>
      <c r="AB5846" s="155"/>
      <c r="AC5846" s="155"/>
      <c r="AD5846" s="155"/>
      <c r="AE5846" s="155"/>
      <c r="AF5846" s="155"/>
      <c r="AG5846" s="155"/>
    </row>
    <row r="5847" spans="1:33" x14ac:dyDescent="0.3">
      <c r="A5847" s="155"/>
      <c r="B5847" s="155"/>
      <c r="C5847" s="155"/>
      <c r="D5847" s="155"/>
      <c r="E5847" s="155"/>
      <c r="F5847" s="155"/>
      <c r="G5847" s="155"/>
      <c r="H5847" s="155"/>
      <c r="I5847" s="155"/>
      <c r="J5847" s="155"/>
      <c r="K5847" s="155"/>
      <c r="L5847" s="155"/>
      <c r="M5847" s="155"/>
      <c r="N5847" s="155"/>
      <c r="O5847" s="155"/>
      <c r="P5847" s="155"/>
      <c r="Q5847" s="155"/>
      <c r="R5847" s="155"/>
      <c r="S5847" s="155"/>
      <c r="T5847" s="155"/>
      <c r="U5847" s="155"/>
      <c r="V5847" s="155"/>
      <c r="W5847" s="155"/>
      <c r="X5847" s="155"/>
      <c r="Y5847" s="155"/>
      <c r="Z5847" s="155"/>
      <c r="AA5847" s="155"/>
      <c r="AB5847" s="155"/>
      <c r="AC5847" s="155"/>
      <c r="AD5847" s="155"/>
      <c r="AE5847" s="155"/>
      <c r="AF5847" s="155"/>
      <c r="AG5847" s="155"/>
    </row>
    <row r="5848" spans="1:33" x14ac:dyDescent="0.3">
      <c r="A5848" s="155"/>
      <c r="B5848" s="155"/>
      <c r="C5848" s="155"/>
      <c r="D5848" s="155"/>
      <c r="E5848" s="155"/>
      <c r="F5848" s="155"/>
      <c r="G5848" s="155"/>
      <c r="H5848" s="155"/>
      <c r="I5848" s="155"/>
      <c r="J5848" s="155"/>
      <c r="K5848" s="155"/>
      <c r="L5848" s="155"/>
      <c r="M5848" s="155"/>
      <c r="N5848" s="155"/>
      <c r="O5848" s="155"/>
      <c r="P5848" s="155"/>
      <c r="Q5848" s="155"/>
      <c r="R5848" s="155"/>
      <c r="S5848" s="155"/>
      <c r="T5848" s="155"/>
      <c r="U5848" s="155"/>
      <c r="V5848" s="155"/>
      <c r="W5848" s="155"/>
      <c r="X5848" s="155"/>
      <c r="Y5848" s="155"/>
      <c r="Z5848" s="155"/>
      <c r="AA5848" s="155"/>
      <c r="AB5848" s="155"/>
      <c r="AC5848" s="155"/>
      <c r="AD5848" s="155"/>
      <c r="AE5848" s="155"/>
      <c r="AF5848" s="155"/>
      <c r="AG5848" s="155"/>
    </row>
    <row r="5849" spans="1:33" x14ac:dyDescent="0.3">
      <c r="A5849" s="155"/>
      <c r="B5849" s="155"/>
      <c r="C5849" s="155"/>
      <c r="D5849" s="155"/>
      <c r="E5849" s="155"/>
      <c r="F5849" s="155"/>
      <c r="G5849" s="155"/>
      <c r="H5849" s="155"/>
      <c r="I5849" s="155"/>
      <c r="J5849" s="155"/>
      <c r="K5849" s="155"/>
      <c r="L5849" s="155"/>
      <c r="M5849" s="155"/>
      <c r="N5849" s="155"/>
      <c r="O5849" s="155"/>
      <c r="P5849" s="155"/>
      <c r="Q5849" s="155"/>
      <c r="R5849" s="155"/>
      <c r="S5849" s="155"/>
      <c r="T5849" s="155"/>
      <c r="U5849" s="155"/>
      <c r="V5849" s="155"/>
      <c r="W5849" s="155"/>
      <c r="X5849" s="155"/>
      <c r="Y5849" s="155"/>
      <c r="Z5849" s="155"/>
      <c r="AA5849" s="155"/>
      <c r="AB5849" s="155"/>
      <c r="AC5849" s="155"/>
      <c r="AD5849" s="155"/>
      <c r="AE5849" s="155"/>
      <c r="AF5849" s="155"/>
      <c r="AG5849" s="155"/>
    </row>
    <row r="5850" spans="1:33" x14ac:dyDescent="0.3">
      <c r="A5850" s="155"/>
      <c r="B5850" s="155"/>
      <c r="C5850" s="155"/>
      <c r="D5850" s="155"/>
      <c r="E5850" s="155"/>
      <c r="F5850" s="155"/>
      <c r="G5850" s="155"/>
      <c r="H5850" s="155"/>
      <c r="I5850" s="155"/>
      <c r="J5850" s="155"/>
      <c r="K5850" s="155"/>
      <c r="L5850" s="155"/>
      <c r="M5850" s="155"/>
      <c r="N5850" s="155"/>
      <c r="O5850" s="155"/>
      <c r="P5850" s="155"/>
      <c r="Q5850" s="155"/>
      <c r="R5850" s="155"/>
      <c r="S5850" s="155"/>
      <c r="T5850" s="155"/>
      <c r="U5850" s="155"/>
      <c r="V5850" s="155"/>
      <c r="W5850" s="155"/>
      <c r="X5850" s="155"/>
      <c r="Y5850" s="155"/>
      <c r="Z5850" s="155"/>
      <c r="AA5850" s="155"/>
      <c r="AB5850" s="155"/>
      <c r="AC5850" s="155"/>
      <c r="AD5850" s="155"/>
      <c r="AE5850" s="155"/>
      <c r="AF5850" s="155"/>
      <c r="AG5850" s="155"/>
    </row>
    <row r="5851" spans="1:33" x14ac:dyDescent="0.3">
      <c r="A5851" s="155"/>
      <c r="B5851" s="155"/>
      <c r="C5851" s="155"/>
      <c r="D5851" s="155"/>
      <c r="E5851" s="155"/>
      <c r="F5851" s="155"/>
      <c r="G5851" s="155"/>
      <c r="H5851" s="155"/>
      <c r="I5851" s="155"/>
      <c r="J5851" s="155"/>
      <c r="K5851" s="155"/>
      <c r="L5851" s="155"/>
      <c r="M5851" s="155"/>
      <c r="N5851" s="155"/>
      <c r="O5851" s="155"/>
      <c r="P5851" s="155"/>
      <c r="Q5851" s="155"/>
      <c r="R5851" s="155"/>
      <c r="S5851" s="155"/>
      <c r="T5851" s="155"/>
      <c r="U5851" s="155"/>
      <c r="V5851" s="155"/>
      <c r="W5851" s="155"/>
      <c r="X5851" s="155"/>
      <c r="Y5851" s="155"/>
      <c r="Z5851" s="155"/>
      <c r="AA5851" s="155"/>
      <c r="AB5851" s="155"/>
      <c r="AC5851" s="155"/>
      <c r="AD5851" s="155"/>
      <c r="AE5851" s="155"/>
      <c r="AF5851" s="155"/>
      <c r="AG5851" s="155"/>
    </row>
    <row r="5852" spans="1:33" x14ac:dyDescent="0.3">
      <c r="A5852" s="155"/>
      <c r="B5852" s="155"/>
      <c r="C5852" s="155"/>
      <c r="D5852" s="155"/>
      <c r="E5852" s="155"/>
      <c r="F5852" s="155"/>
      <c r="G5852" s="155"/>
      <c r="H5852" s="155"/>
      <c r="I5852" s="155"/>
      <c r="J5852" s="155"/>
      <c r="K5852" s="155"/>
      <c r="L5852" s="155"/>
      <c r="M5852" s="155"/>
      <c r="N5852" s="155"/>
      <c r="O5852" s="155"/>
      <c r="P5852" s="155"/>
      <c r="Q5852" s="155"/>
      <c r="R5852" s="155"/>
      <c r="S5852" s="155"/>
      <c r="T5852" s="155"/>
      <c r="U5852" s="155"/>
      <c r="V5852" s="155"/>
      <c r="W5852" s="155"/>
      <c r="X5852" s="155"/>
      <c r="Y5852" s="155"/>
      <c r="Z5852" s="155"/>
      <c r="AA5852" s="155"/>
      <c r="AB5852" s="155"/>
      <c r="AC5852" s="155"/>
      <c r="AD5852" s="155"/>
      <c r="AE5852" s="155"/>
      <c r="AF5852" s="155"/>
      <c r="AG5852" s="155"/>
    </row>
    <row r="5853" spans="1:33" x14ac:dyDescent="0.3">
      <c r="A5853" s="155"/>
      <c r="B5853" s="155"/>
      <c r="C5853" s="155"/>
      <c r="D5853" s="155"/>
      <c r="E5853" s="155"/>
      <c r="F5853" s="155"/>
      <c r="G5853" s="155"/>
      <c r="H5853" s="155"/>
      <c r="I5853" s="155"/>
      <c r="J5853" s="155"/>
      <c r="K5853" s="155"/>
      <c r="L5853" s="155"/>
      <c r="M5853" s="155"/>
      <c r="N5853" s="155"/>
      <c r="O5853" s="155"/>
      <c r="P5853" s="155"/>
      <c r="Q5853" s="155"/>
      <c r="R5853" s="155"/>
      <c r="S5853" s="155"/>
      <c r="T5853" s="155"/>
      <c r="U5853" s="155"/>
      <c r="V5853" s="155"/>
      <c r="W5853" s="155"/>
      <c r="X5853" s="155"/>
      <c r="Y5853" s="155"/>
      <c r="Z5853" s="155"/>
      <c r="AA5853" s="155"/>
      <c r="AB5853" s="155"/>
      <c r="AC5853" s="155"/>
      <c r="AD5853" s="155"/>
      <c r="AE5853" s="155"/>
      <c r="AF5853" s="155"/>
      <c r="AG5853" s="155"/>
    </row>
    <row r="5854" spans="1:33" x14ac:dyDescent="0.3">
      <c r="A5854" s="155"/>
      <c r="B5854" s="155"/>
      <c r="C5854" s="155"/>
      <c r="D5854" s="155"/>
      <c r="E5854" s="155"/>
      <c r="F5854" s="155"/>
      <c r="G5854" s="155"/>
      <c r="H5854" s="155"/>
      <c r="I5854" s="155"/>
      <c r="J5854" s="155"/>
      <c r="K5854" s="155"/>
      <c r="L5854" s="155"/>
      <c r="M5854" s="155"/>
      <c r="N5854" s="155"/>
      <c r="O5854" s="155"/>
      <c r="P5854" s="155"/>
      <c r="Q5854" s="155"/>
      <c r="R5854" s="155"/>
      <c r="S5854" s="155"/>
      <c r="T5854" s="155"/>
      <c r="U5854" s="155"/>
      <c r="V5854" s="155"/>
      <c r="W5854" s="155"/>
      <c r="X5854" s="155"/>
      <c r="Y5854" s="155"/>
      <c r="Z5854" s="155"/>
      <c r="AA5854" s="155"/>
      <c r="AB5854" s="155"/>
      <c r="AC5854" s="155"/>
      <c r="AD5854" s="155"/>
      <c r="AE5854" s="155"/>
      <c r="AF5854" s="155"/>
      <c r="AG5854" s="155"/>
    </row>
    <row r="5855" spans="1:33" x14ac:dyDescent="0.3">
      <c r="A5855" s="155"/>
      <c r="B5855" s="155"/>
      <c r="C5855" s="155"/>
      <c r="D5855" s="155"/>
      <c r="E5855" s="155"/>
      <c r="F5855" s="155"/>
      <c r="G5855" s="155"/>
      <c r="H5855" s="155"/>
      <c r="I5855" s="155"/>
      <c r="J5855" s="155"/>
      <c r="K5855" s="155"/>
      <c r="L5855" s="155"/>
      <c r="M5855" s="155"/>
      <c r="N5855" s="155"/>
      <c r="O5855" s="155"/>
      <c r="P5855" s="155"/>
      <c r="Q5855" s="155"/>
      <c r="R5855" s="155"/>
      <c r="S5855" s="155"/>
      <c r="T5855" s="155"/>
      <c r="U5855" s="155"/>
      <c r="V5855" s="155"/>
      <c r="W5855" s="155"/>
      <c r="X5855" s="155"/>
      <c r="Y5855" s="155"/>
      <c r="Z5855" s="155"/>
      <c r="AA5855" s="155"/>
      <c r="AB5855" s="155"/>
      <c r="AC5855" s="155"/>
      <c r="AD5855" s="155"/>
      <c r="AE5855" s="155"/>
      <c r="AF5855" s="155"/>
      <c r="AG5855" s="155"/>
    </row>
    <row r="5856" spans="1:33" x14ac:dyDescent="0.3">
      <c r="A5856" s="155"/>
      <c r="B5856" s="155"/>
      <c r="C5856" s="155"/>
      <c r="D5856" s="155"/>
      <c r="E5856" s="155"/>
      <c r="F5856" s="155"/>
      <c r="G5856" s="155"/>
      <c r="H5856" s="155"/>
      <c r="I5856" s="155"/>
      <c r="J5856" s="155"/>
      <c r="K5856" s="155"/>
      <c r="L5856" s="155"/>
      <c r="M5856" s="155"/>
      <c r="N5856" s="155"/>
      <c r="O5856" s="155"/>
      <c r="P5856" s="155"/>
      <c r="Q5856" s="155"/>
      <c r="R5856" s="155"/>
      <c r="S5856" s="155"/>
      <c r="T5856" s="155"/>
      <c r="U5856" s="155"/>
      <c r="V5856" s="155"/>
      <c r="W5856" s="155"/>
      <c r="X5856" s="155"/>
      <c r="Y5856" s="155"/>
      <c r="Z5856" s="155"/>
      <c r="AA5856" s="155"/>
      <c r="AB5856" s="155"/>
      <c r="AC5856" s="155"/>
      <c r="AD5856" s="155"/>
      <c r="AE5856" s="155"/>
      <c r="AF5856" s="155"/>
      <c r="AG5856" s="155"/>
    </row>
    <row r="5857" spans="1:33" x14ac:dyDescent="0.3">
      <c r="A5857" s="155"/>
      <c r="B5857" s="155"/>
      <c r="C5857" s="155"/>
      <c r="D5857" s="155"/>
      <c r="E5857" s="155"/>
      <c r="F5857" s="155"/>
      <c r="G5857" s="155"/>
      <c r="H5857" s="155"/>
      <c r="I5857" s="155"/>
      <c r="J5857" s="155"/>
      <c r="K5857" s="155"/>
      <c r="L5857" s="155"/>
      <c r="M5857" s="155"/>
      <c r="N5857" s="155"/>
      <c r="O5857" s="155"/>
      <c r="P5857" s="155"/>
      <c r="Q5857" s="155"/>
      <c r="R5857" s="155"/>
      <c r="S5857" s="155"/>
      <c r="T5857" s="155"/>
      <c r="U5857" s="155"/>
      <c r="V5857" s="155"/>
      <c r="W5857" s="155"/>
      <c r="X5857" s="155"/>
      <c r="Y5857" s="155"/>
      <c r="Z5857" s="155"/>
      <c r="AA5857" s="155"/>
      <c r="AB5857" s="155"/>
      <c r="AC5857" s="155"/>
      <c r="AD5857" s="155"/>
      <c r="AE5857" s="155"/>
      <c r="AF5857" s="155"/>
      <c r="AG5857" s="155"/>
    </row>
    <row r="5858" spans="1:33" x14ac:dyDescent="0.3">
      <c r="A5858" s="155"/>
      <c r="B5858" s="155"/>
      <c r="C5858" s="155"/>
      <c r="D5858" s="155"/>
      <c r="E5858" s="155"/>
      <c r="F5858" s="155"/>
      <c r="G5858" s="155"/>
      <c r="H5858" s="155"/>
      <c r="I5858" s="155"/>
      <c r="J5858" s="155"/>
      <c r="K5858" s="155"/>
      <c r="L5858" s="155"/>
      <c r="M5858" s="155"/>
      <c r="N5858" s="155"/>
      <c r="O5858" s="155"/>
      <c r="P5858" s="155"/>
      <c r="Q5858" s="155"/>
      <c r="R5858" s="155"/>
      <c r="S5858" s="155"/>
      <c r="T5858" s="155"/>
      <c r="U5858" s="155"/>
      <c r="V5858" s="155"/>
      <c r="W5858" s="155"/>
      <c r="X5858" s="155"/>
      <c r="Y5858" s="155"/>
      <c r="Z5858" s="155"/>
      <c r="AA5858" s="155"/>
      <c r="AB5858" s="155"/>
      <c r="AC5858" s="155"/>
      <c r="AD5858" s="155"/>
      <c r="AE5858" s="155"/>
      <c r="AF5858" s="155"/>
      <c r="AG5858" s="155"/>
    </row>
    <row r="5859" spans="1:33" x14ac:dyDescent="0.3">
      <c r="A5859" s="155"/>
      <c r="B5859" s="155"/>
      <c r="C5859" s="155"/>
      <c r="D5859" s="155"/>
      <c r="E5859" s="155"/>
      <c r="F5859" s="155"/>
      <c r="G5859" s="155"/>
      <c r="H5859" s="155"/>
      <c r="I5859" s="155"/>
      <c r="J5859" s="155"/>
      <c r="K5859" s="155"/>
      <c r="L5859" s="155"/>
      <c r="M5859" s="155"/>
      <c r="N5859" s="155"/>
      <c r="O5859" s="155"/>
      <c r="P5859" s="155"/>
      <c r="Q5859" s="155"/>
      <c r="R5859" s="155"/>
      <c r="S5859" s="155"/>
      <c r="T5859" s="155"/>
      <c r="U5859" s="155"/>
      <c r="V5859" s="155"/>
      <c r="W5859" s="155"/>
      <c r="X5859" s="155"/>
      <c r="Y5859" s="155"/>
      <c r="Z5859" s="155"/>
      <c r="AA5859" s="155"/>
      <c r="AB5859" s="155"/>
      <c r="AC5859" s="155"/>
      <c r="AD5859" s="155"/>
      <c r="AE5859" s="155"/>
      <c r="AF5859" s="155"/>
      <c r="AG5859" s="155"/>
    </row>
    <row r="5860" spans="1:33" x14ac:dyDescent="0.3">
      <c r="A5860" s="155"/>
      <c r="B5860" s="155"/>
      <c r="C5860" s="155"/>
      <c r="D5860" s="155"/>
      <c r="E5860" s="155"/>
      <c r="F5860" s="155"/>
      <c r="G5860" s="155"/>
      <c r="H5860" s="155"/>
      <c r="I5860" s="155"/>
      <c r="J5860" s="155"/>
      <c r="K5860" s="155"/>
      <c r="L5860" s="155"/>
      <c r="M5860" s="155"/>
      <c r="N5860" s="155"/>
      <c r="O5860" s="155"/>
      <c r="P5860" s="155"/>
      <c r="Q5860" s="155"/>
      <c r="R5860" s="155"/>
      <c r="S5860" s="155"/>
      <c r="T5860" s="155"/>
      <c r="U5860" s="155"/>
      <c r="V5860" s="155"/>
      <c r="W5860" s="155"/>
      <c r="X5860" s="155"/>
      <c r="Y5860" s="155"/>
      <c r="Z5860" s="155"/>
      <c r="AA5860" s="155"/>
      <c r="AB5860" s="155"/>
      <c r="AC5860" s="155"/>
      <c r="AD5860" s="155"/>
      <c r="AE5860" s="155"/>
      <c r="AF5860" s="155"/>
      <c r="AG5860" s="155"/>
    </row>
    <row r="5861" spans="1:33" x14ac:dyDescent="0.3">
      <c r="A5861" s="155"/>
      <c r="B5861" s="155"/>
      <c r="C5861" s="155"/>
      <c r="D5861" s="155"/>
      <c r="E5861" s="155"/>
      <c r="F5861" s="155"/>
      <c r="G5861" s="155"/>
      <c r="H5861" s="155"/>
      <c r="I5861" s="155"/>
      <c r="J5861" s="155"/>
      <c r="K5861" s="155"/>
      <c r="L5861" s="155"/>
      <c r="M5861" s="155"/>
      <c r="N5861" s="155"/>
      <c r="O5861" s="155"/>
      <c r="P5861" s="155"/>
      <c r="Q5861" s="155"/>
      <c r="R5861" s="155"/>
      <c r="S5861" s="155"/>
      <c r="T5861" s="155"/>
      <c r="U5861" s="155"/>
      <c r="V5861" s="155"/>
      <c r="W5861" s="155"/>
      <c r="X5861" s="155"/>
      <c r="Y5861" s="155"/>
      <c r="Z5861" s="155"/>
      <c r="AA5861" s="155"/>
      <c r="AB5861" s="155"/>
      <c r="AC5861" s="155"/>
      <c r="AD5861" s="155"/>
      <c r="AE5861" s="155"/>
      <c r="AF5861" s="155"/>
      <c r="AG5861" s="155"/>
    </row>
    <row r="5862" spans="1:33" x14ac:dyDescent="0.3">
      <c r="A5862" s="155"/>
      <c r="B5862" s="155"/>
      <c r="C5862" s="155"/>
      <c r="D5862" s="155"/>
      <c r="E5862" s="155"/>
      <c r="F5862" s="155"/>
      <c r="G5862" s="155"/>
      <c r="H5862" s="155"/>
      <c r="I5862" s="155"/>
      <c r="J5862" s="155"/>
      <c r="K5862" s="155"/>
      <c r="L5862" s="155"/>
      <c r="M5862" s="155"/>
      <c r="N5862" s="155"/>
      <c r="O5862" s="155"/>
      <c r="P5862" s="155"/>
      <c r="Q5862" s="155"/>
      <c r="R5862" s="155"/>
      <c r="S5862" s="155"/>
      <c r="T5862" s="155"/>
      <c r="U5862" s="155"/>
      <c r="V5862" s="155"/>
      <c r="W5862" s="155"/>
      <c r="X5862" s="155"/>
      <c r="Y5862" s="155"/>
      <c r="Z5862" s="155"/>
      <c r="AA5862" s="155"/>
      <c r="AB5862" s="155"/>
      <c r="AC5862" s="155"/>
      <c r="AD5862" s="155"/>
      <c r="AE5862" s="155"/>
      <c r="AF5862" s="155"/>
      <c r="AG5862" s="155"/>
    </row>
    <row r="5863" spans="1:33" x14ac:dyDescent="0.3">
      <c r="A5863" s="155"/>
      <c r="B5863" s="155"/>
      <c r="C5863" s="155"/>
      <c r="D5863" s="155"/>
      <c r="E5863" s="155"/>
      <c r="F5863" s="155"/>
      <c r="G5863" s="155"/>
      <c r="H5863" s="155"/>
      <c r="I5863" s="155"/>
      <c r="J5863" s="155"/>
      <c r="K5863" s="155"/>
      <c r="L5863" s="155"/>
      <c r="M5863" s="155"/>
      <c r="N5863" s="155"/>
      <c r="O5863" s="155"/>
      <c r="P5863" s="155"/>
      <c r="Q5863" s="155"/>
      <c r="R5863" s="155"/>
      <c r="S5863" s="155"/>
      <c r="T5863" s="155"/>
      <c r="U5863" s="155"/>
      <c r="V5863" s="155"/>
      <c r="W5863" s="155"/>
      <c r="X5863" s="155"/>
      <c r="Y5863" s="155"/>
      <c r="Z5863" s="155"/>
      <c r="AA5863" s="155"/>
      <c r="AB5863" s="155"/>
      <c r="AC5863" s="155"/>
      <c r="AD5863" s="155"/>
      <c r="AE5863" s="155"/>
      <c r="AF5863" s="155"/>
      <c r="AG5863" s="155"/>
    </row>
    <row r="5864" spans="1:33" x14ac:dyDescent="0.3">
      <c r="A5864" s="155"/>
      <c r="B5864" s="155"/>
      <c r="C5864" s="155"/>
      <c r="D5864" s="155"/>
      <c r="E5864" s="155"/>
      <c r="F5864" s="155"/>
      <c r="G5864" s="155"/>
      <c r="H5864" s="155"/>
      <c r="I5864" s="155"/>
      <c r="J5864" s="155"/>
      <c r="K5864" s="155"/>
      <c r="L5864" s="155"/>
      <c r="M5864" s="155"/>
      <c r="N5864" s="155"/>
      <c r="O5864" s="155"/>
      <c r="P5864" s="155"/>
      <c r="Q5864" s="155"/>
      <c r="R5864" s="155"/>
      <c r="S5864" s="155"/>
      <c r="T5864" s="155"/>
      <c r="U5864" s="155"/>
      <c r="V5864" s="155"/>
      <c r="W5864" s="155"/>
      <c r="X5864" s="155"/>
      <c r="Y5864" s="155"/>
      <c r="Z5864" s="155"/>
      <c r="AA5864" s="155"/>
      <c r="AB5864" s="155"/>
      <c r="AC5864" s="155"/>
      <c r="AD5864" s="155"/>
      <c r="AE5864" s="155"/>
      <c r="AF5864" s="155"/>
      <c r="AG5864" s="155"/>
    </row>
    <row r="5865" spans="1:33" x14ac:dyDescent="0.3">
      <c r="A5865" s="155"/>
      <c r="B5865" s="155"/>
      <c r="C5865" s="155"/>
      <c r="D5865" s="155"/>
      <c r="E5865" s="155"/>
      <c r="F5865" s="155"/>
      <c r="G5865" s="155"/>
      <c r="H5865" s="155"/>
      <c r="I5865" s="155"/>
      <c r="J5865" s="155"/>
      <c r="K5865" s="155"/>
      <c r="L5865" s="155"/>
      <c r="M5865" s="155"/>
      <c r="N5865" s="155"/>
      <c r="O5865" s="155"/>
      <c r="P5865" s="155"/>
      <c r="Q5865" s="155"/>
      <c r="R5865" s="155"/>
      <c r="S5865" s="155"/>
      <c r="T5865" s="155"/>
      <c r="U5865" s="155"/>
      <c r="V5865" s="155"/>
      <c r="W5865" s="155"/>
      <c r="X5865" s="155"/>
      <c r="Y5865" s="155"/>
      <c r="Z5865" s="155"/>
      <c r="AA5865" s="155"/>
      <c r="AB5865" s="155"/>
      <c r="AC5865" s="155"/>
      <c r="AD5865" s="155"/>
      <c r="AE5865" s="155"/>
      <c r="AF5865" s="155"/>
      <c r="AG5865" s="155"/>
    </row>
    <row r="5866" spans="1:33" x14ac:dyDescent="0.3">
      <c r="A5866" s="155"/>
      <c r="B5866" s="155"/>
      <c r="C5866" s="155"/>
      <c r="D5866" s="155"/>
      <c r="E5866" s="155"/>
      <c r="F5866" s="155"/>
      <c r="G5866" s="155"/>
      <c r="H5866" s="155"/>
      <c r="I5866" s="155"/>
      <c r="J5866" s="155"/>
      <c r="K5866" s="155"/>
      <c r="L5866" s="155"/>
      <c r="M5866" s="155"/>
      <c r="N5866" s="155"/>
      <c r="O5866" s="155"/>
      <c r="P5866" s="155"/>
      <c r="Q5866" s="155"/>
      <c r="R5866" s="155"/>
      <c r="S5866" s="155"/>
      <c r="T5866" s="155"/>
      <c r="U5866" s="155"/>
      <c r="V5866" s="155"/>
      <c r="W5866" s="155"/>
      <c r="X5866" s="155"/>
      <c r="Y5866" s="155"/>
      <c r="Z5866" s="155"/>
      <c r="AA5866" s="155"/>
      <c r="AB5866" s="155"/>
      <c r="AC5866" s="155"/>
      <c r="AD5866" s="155"/>
      <c r="AE5866" s="155"/>
      <c r="AF5866" s="155"/>
      <c r="AG5866" s="155"/>
    </row>
    <row r="5867" spans="1:33" x14ac:dyDescent="0.3">
      <c r="A5867" s="155"/>
      <c r="B5867" s="155"/>
      <c r="C5867" s="155"/>
      <c r="D5867" s="155"/>
      <c r="E5867" s="155"/>
      <c r="F5867" s="155"/>
      <c r="G5867" s="155"/>
      <c r="H5867" s="155"/>
      <c r="I5867" s="155"/>
      <c r="J5867" s="155"/>
      <c r="K5867" s="155"/>
      <c r="L5867" s="155"/>
      <c r="M5867" s="155"/>
      <c r="N5867" s="155"/>
      <c r="O5867" s="155"/>
      <c r="P5867" s="155"/>
      <c r="Q5867" s="155"/>
      <c r="R5867" s="155"/>
      <c r="S5867" s="155"/>
      <c r="T5867" s="155"/>
      <c r="U5867" s="155"/>
      <c r="V5867" s="155"/>
      <c r="W5867" s="155"/>
      <c r="X5867" s="155"/>
      <c r="Y5867" s="155"/>
      <c r="Z5867" s="155"/>
      <c r="AA5867" s="155"/>
      <c r="AB5867" s="155"/>
      <c r="AC5867" s="155"/>
      <c r="AD5867" s="155"/>
      <c r="AE5867" s="155"/>
      <c r="AF5867" s="155"/>
      <c r="AG5867" s="155"/>
    </row>
    <row r="5868" spans="1:33" x14ac:dyDescent="0.3">
      <c r="A5868" s="155"/>
      <c r="B5868" s="155"/>
      <c r="C5868" s="155"/>
      <c r="D5868" s="155"/>
      <c r="E5868" s="155"/>
      <c r="F5868" s="155"/>
      <c r="G5868" s="155"/>
      <c r="H5868" s="155"/>
      <c r="I5868" s="155"/>
      <c r="J5868" s="155"/>
      <c r="K5868" s="155"/>
      <c r="L5868" s="155"/>
      <c r="M5868" s="155"/>
      <c r="N5868" s="155"/>
      <c r="O5868" s="155"/>
      <c r="P5868" s="155"/>
      <c r="Q5868" s="155"/>
      <c r="R5868" s="155"/>
      <c r="S5868" s="155"/>
      <c r="T5868" s="155"/>
      <c r="U5868" s="155"/>
      <c r="V5868" s="155"/>
      <c r="W5868" s="155"/>
      <c r="X5868" s="155"/>
      <c r="Y5868" s="155"/>
      <c r="Z5868" s="155"/>
      <c r="AA5868" s="155"/>
      <c r="AB5868" s="155"/>
      <c r="AC5868" s="155"/>
      <c r="AD5868" s="155"/>
      <c r="AE5868" s="155"/>
      <c r="AF5868" s="155"/>
      <c r="AG5868" s="155"/>
    </row>
    <row r="5869" spans="1:33" x14ac:dyDescent="0.3">
      <c r="A5869" s="155"/>
      <c r="B5869" s="155"/>
      <c r="C5869" s="155"/>
      <c r="D5869" s="155"/>
      <c r="E5869" s="155"/>
      <c r="F5869" s="155"/>
      <c r="G5869" s="155"/>
      <c r="H5869" s="155"/>
      <c r="I5869" s="155"/>
      <c r="J5869" s="155"/>
      <c r="K5869" s="155"/>
      <c r="L5869" s="155"/>
      <c r="M5869" s="155"/>
      <c r="N5869" s="155"/>
      <c r="O5869" s="155"/>
      <c r="P5869" s="155"/>
      <c r="Q5869" s="155"/>
      <c r="R5869" s="155"/>
      <c r="S5869" s="155"/>
      <c r="T5869" s="155"/>
      <c r="U5869" s="155"/>
      <c r="V5869" s="155"/>
      <c r="W5869" s="155"/>
      <c r="X5869" s="155"/>
      <c r="Y5869" s="155"/>
      <c r="Z5869" s="155"/>
      <c r="AA5869" s="155"/>
      <c r="AB5869" s="155"/>
      <c r="AC5869" s="155"/>
      <c r="AD5869" s="155"/>
      <c r="AE5869" s="155"/>
      <c r="AF5869" s="155"/>
      <c r="AG5869" s="155"/>
    </row>
    <row r="5870" spans="1:33" x14ac:dyDescent="0.3">
      <c r="A5870" s="155"/>
      <c r="B5870" s="155"/>
      <c r="C5870" s="155"/>
      <c r="D5870" s="155"/>
      <c r="E5870" s="155"/>
      <c r="F5870" s="155"/>
      <c r="G5870" s="155"/>
      <c r="H5870" s="155"/>
      <c r="I5870" s="155"/>
      <c r="J5870" s="155"/>
      <c r="K5870" s="155"/>
      <c r="L5870" s="155"/>
      <c r="M5870" s="155"/>
      <c r="N5870" s="155"/>
      <c r="O5870" s="155"/>
      <c r="P5870" s="155"/>
      <c r="Q5870" s="155"/>
      <c r="R5870" s="155"/>
      <c r="S5870" s="155"/>
      <c r="T5870" s="155"/>
      <c r="U5870" s="155"/>
      <c r="V5870" s="155"/>
      <c r="W5870" s="155"/>
      <c r="X5870" s="155"/>
      <c r="Y5870" s="155"/>
      <c r="Z5870" s="155"/>
      <c r="AA5870" s="155"/>
      <c r="AB5870" s="155"/>
      <c r="AC5870" s="155"/>
      <c r="AD5870" s="155"/>
      <c r="AE5870" s="155"/>
      <c r="AF5870" s="155"/>
      <c r="AG5870" s="155"/>
    </row>
    <row r="5871" spans="1:33" x14ac:dyDescent="0.3">
      <c r="A5871" s="155"/>
      <c r="B5871" s="155"/>
      <c r="C5871" s="155"/>
      <c r="D5871" s="155"/>
      <c r="E5871" s="155"/>
      <c r="F5871" s="155"/>
      <c r="G5871" s="155"/>
      <c r="H5871" s="155"/>
      <c r="I5871" s="155"/>
      <c r="J5871" s="155"/>
      <c r="K5871" s="155"/>
      <c r="L5871" s="155"/>
      <c r="M5871" s="155"/>
      <c r="N5871" s="155"/>
      <c r="O5871" s="155"/>
      <c r="P5871" s="155"/>
      <c r="Q5871" s="155"/>
      <c r="R5871" s="155"/>
      <c r="S5871" s="155"/>
      <c r="T5871" s="155"/>
      <c r="U5871" s="155"/>
      <c r="V5871" s="155"/>
      <c r="W5871" s="155"/>
      <c r="X5871" s="155"/>
      <c r="Y5871" s="155"/>
      <c r="Z5871" s="155"/>
      <c r="AA5871" s="155"/>
      <c r="AB5871" s="155"/>
      <c r="AC5871" s="155"/>
      <c r="AD5871" s="155"/>
      <c r="AE5871" s="155"/>
      <c r="AF5871" s="155"/>
      <c r="AG5871" s="155"/>
    </row>
    <row r="5872" spans="1:33" x14ac:dyDescent="0.3">
      <c r="A5872" s="155"/>
      <c r="B5872" s="155"/>
      <c r="C5872" s="155"/>
      <c r="D5872" s="155"/>
      <c r="E5872" s="155"/>
      <c r="F5872" s="155"/>
      <c r="G5872" s="155"/>
      <c r="H5872" s="155"/>
      <c r="I5872" s="155"/>
      <c r="J5872" s="155"/>
      <c r="K5872" s="155"/>
      <c r="L5872" s="155"/>
      <c r="M5872" s="155"/>
      <c r="N5872" s="155"/>
      <c r="O5872" s="155"/>
      <c r="P5872" s="155"/>
      <c r="Q5872" s="155"/>
      <c r="R5872" s="155"/>
      <c r="S5872" s="155"/>
      <c r="T5872" s="155"/>
      <c r="U5872" s="155"/>
      <c r="V5872" s="155"/>
      <c r="W5872" s="155"/>
      <c r="X5872" s="155"/>
      <c r="Y5872" s="155"/>
      <c r="Z5872" s="155"/>
      <c r="AA5872" s="155"/>
      <c r="AB5872" s="155"/>
      <c r="AC5872" s="155"/>
      <c r="AD5872" s="155"/>
      <c r="AE5872" s="155"/>
      <c r="AF5872" s="155"/>
      <c r="AG5872" s="155"/>
    </row>
    <row r="5873" spans="1:33" x14ac:dyDescent="0.3">
      <c r="A5873" s="155"/>
      <c r="B5873" s="155"/>
      <c r="C5873" s="155"/>
      <c r="D5873" s="155"/>
      <c r="E5873" s="155"/>
      <c r="F5873" s="155"/>
      <c r="G5873" s="155"/>
      <c r="H5873" s="155"/>
      <c r="I5873" s="155"/>
      <c r="J5873" s="155"/>
      <c r="K5873" s="155"/>
      <c r="L5873" s="155"/>
      <c r="M5873" s="155"/>
      <c r="N5873" s="155"/>
      <c r="O5873" s="155"/>
      <c r="P5873" s="155"/>
      <c r="Q5873" s="155"/>
      <c r="R5873" s="155"/>
      <c r="S5873" s="155"/>
      <c r="T5873" s="155"/>
      <c r="U5873" s="155"/>
      <c r="V5873" s="155"/>
      <c r="W5873" s="155"/>
      <c r="X5873" s="155"/>
      <c r="Y5873" s="155"/>
      <c r="Z5873" s="155"/>
      <c r="AA5873" s="155"/>
      <c r="AB5873" s="155"/>
      <c r="AC5873" s="155"/>
      <c r="AD5873" s="155"/>
      <c r="AE5873" s="155"/>
      <c r="AF5873" s="155"/>
      <c r="AG5873" s="155"/>
    </row>
    <row r="5874" spans="1:33" x14ac:dyDescent="0.3">
      <c r="A5874" s="155"/>
      <c r="B5874" s="155"/>
      <c r="C5874" s="155"/>
      <c r="D5874" s="155"/>
      <c r="E5874" s="155"/>
      <c r="F5874" s="155"/>
      <c r="G5874" s="155"/>
      <c r="H5874" s="155"/>
      <c r="I5874" s="155"/>
      <c r="J5874" s="155"/>
      <c r="K5874" s="155"/>
      <c r="L5874" s="155"/>
      <c r="M5874" s="155"/>
      <c r="N5874" s="155"/>
      <c r="O5874" s="155"/>
      <c r="P5874" s="155"/>
      <c r="Q5874" s="155"/>
      <c r="R5874" s="155"/>
      <c r="S5874" s="155"/>
      <c r="T5874" s="155"/>
      <c r="U5874" s="155"/>
      <c r="V5874" s="155"/>
      <c r="W5874" s="155"/>
      <c r="X5874" s="155"/>
      <c r="Y5874" s="155"/>
      <c r="Z5874" s="155"/>
      <c r="AA5874" s="155"/>
      <c r="AB5874" s="155"/>
      <c r="AC5874" s="155"/>
      <c r="AD5874" s="155"/>
      <c r="AE5874" s="155"/>
      <c r="AF5874" s="155"/>
      <c r="AG5874" s="155"/>
    </row>
    <row r="5875" spans="1:33" x14ac:dyDescent="0.3">
      <c r="A5875" s="155"/>
      <c r="B5875" s="155"/>
      <c r="C5875" s="155"/>
      <c r="D5875" s="155"/>
      <c r="E5875" s="155"/>
      <c r="F5875" s="155"/>
      <c r="G5875" s="155"/>
      <c r="H5875" s="155"/>
      <c r="I5875" s="155"/>
      <c r="J5875" s="155"/>
      <c r="K5875" s="155"/>
      <c r="L5875" s="155"/>
      <c r="M5875" s="155"/>
      <c r="N5875" s="155"/>
      <c r="O5875" s="155"/>
      <c r="P5875" s="155"/>
      <c r="Q5875" s="155"/>
      <c r="R5875" s="155"/>
      <c r="S5875" s="155"/>
      <c r="T5875" s="155"/>
      <c r="U5875" s="155"/>
      <c r="V5875" s="155"/>
      <c r="W5875" s="155"/>
      <c r="X5875" s="155"/>
      <c r="Y5875" s="155"/>
      <c r="Z5875" s="155"/>
      <c r="AA5875" s="155"/>
      <c r="AB5875" s="155"/>
      <c r="AC5875" s="155"/>
      <c r="AD5875" s="155"/>
      <c r="AE5875" s="155"/>
      <c r="AF5875" s="155"/>
      <c r="AG5875" s="155"/>
    </row>
    <row r="5876" spans="1:33" x14ac:dyDescent="0.3">
      <c r="A5876" s="155"/>
      <c r="B5876" s="155"/>
      <c r="C5876" s="155"/>
      <c r="D5876" s="155"/>
      <c r="E5876" s="155"/>
      <c r="F5876" s="155"/>
      <c r="G5876" s="155"/>
      <c r="H5876" s="155"/>
      <c r="I5876" s="155"/>
      <c r="J5876" s="155"/>
      <c r="K5876" s="155"/>
      <c r="L5876" s="155"/>
      <c r="M5876" s="155"/>
      <c r="N5876" s="155"/>
      <c r="O5876" s="155"/>
      <c r="P5876" s="155"/>
      <c r="Q5876" s="155"/>
      <c r="R5876" s="155"/>
      <c r="S5876" s="155"/>
      <c r="T5876" s="155"/>
      <c r="U5876" s="155"/>
      <c r="V5876" s="155"/>
      <c r="W5876" s="155"/>
      <c r="X5876" s="155"/>
      <c r="Y5876" s="155"/>
      <c r="Z5876" s="155"/>
      <c r="AA5876" s="155"/>
      <c r="AB5876" s="155"/>
      <c r="AC5876" s="155"/>
      <c r="AD5876" s="155"/>
      <c r="AE5876" s="155"/>
      <c r="AF5876" s="155"/>
      <c r="AG5876" s="155"/>
    </row>
    <row r="5877" spans="1:33" x14ac:dyDescent="0.3">
      <c r="A5877" s="155"/>
      <c r="B5877" s="155"/>
      <c r="C5877" s="155"/>
      <c r="D5877" s="155"/>
      <c r="E5877" s="155"/>
      <c r="F5877" s="155"/>
      <c r="G5877" s="155"/>
      <c r="H5877" s="155"/>
      <c r="I5877" s="155"/>
      <c r="J5877" s="155"/>
      <c r="K5877" s="155"/>
      <c r="L5877" s="155"/>
      <c r="M5877" s="155"/>
      <c r="N5877" s="155"/>
      <c r="O5877" s="155"/>
      <c r="P5877" s="155"/>
      <c r="Q5877" s="155"/>
      <c r="R5877" s="155"/>
      <c r="S5877" s="155"/>
      <c r="T5877" s="155"/>
      <c r="U5877" s="155"/>
      <c r="V5877" s="155"/>
      <c r="W5877" s="155"/>
      <c r="X5877" s="155"/>
      <c r="Y5877" s="155"/>
      <c r="Z5877" s="155"/>
      <c r="AA5877" s="155"/>
      <c r="AB5877" s="155"/>
      <c r="AC5877" s="155"/>
      <c r="AD5877" s="155"/>
      <c r="AE5877" s="155"/>
      <c r="AF5877" s="155"/>
      <c r="AG5877" s="155"/>
    </row>
    <row r="5878" spans="1:33" x14ac:dyDescent="0.3">
      <c r="A5878" s="155"/>
      <c r="B5878" s="155"/>
      <c r="C5878" s="155"/>
      <c r="D5878" s="155"/>
      <c r="E5878" s="155"/>
      <c r="F5878" s="155"/>
      <c r="G5878" s="155"/>
      <c r="H5878" s="155"/>
      <c r="I5878" s="155"/>
      <c r="J5878" s="155"/>
      <c r="K5878" s="155"/>
      <c r="L5878" s="155"/>
      <c r="M5878" s="155"/>
      <c r="N5878" s="155"/>
      <c r="O5878" s="155"/>
      <c r="P5878" s="155"/>
      <c r="Q5878" s="155"/>
      <c r="R5878" s="155"/>
      <c r="S5878" s="155"/>
      <c r="T5878" s="155"/>
      <c r="U5878" s="155"/>
      <c r="V5878" s="155"/>
      <c r="W5878" s="155"/>
      <c r="X5878" s="155"/>
      <c r="Y5878" s="155"/>
      <c r="Z5878" s="155"/>
      <c r="AA5878" s="155"/>
      <c r="AB5878" s="155"/>
      <c r="AC5878" s="155"/>
      <c r="AD5878" s="155"/>
      <c r="AE5878" s="155"/>
      <c r="AF5878" s="155"/>
      <c r="AG5878" s="155"/>
    </row>
    <row r="5879" spans="1:33" x14ac:dyDescent="0.3">
      <c r="A5879" s="155"/>
      <c r="B5879" s="155"/>
      <c r="C5879" s="155"/>
      <c r="D5879" s="155"/>
      <c r="E5879" s="155"/>
      <c r="F5879" s="155"/>
      <c r="G5879" s="155"/>
      <c r="H5879" s="155"/>
      <c r="I5879" s="155"/>
      <c r="J5879" s="155"/>
      <c r="K5879" s="155"/>
      <c r="L5879" s="155"/>
      <c r="M5879" s="155"/>
      <c r="N5879" s="155"/>
      <c r="O5879" s="155"/>
      <c r="P5879" s="155"/>
      <c r="Q5879" s="155"/>
      <c r="R5879" s="155"/>
      <c r="S5879" s="155"/>
      <c r="T5879" s="155"/>
      <c r="U5879" s="155"/>
      <c r="V5879" s="155"/>
      <c r="W5879" s="155"/>
      <c r="X5879" s="155"/>
      <c r="Y5879" s="155"/>
      <c r="Z5879" s="155"/>
      <c r="AA5879" s="155"/>
      <c r="AB5879" s="155"/>
      <c r="AC5879" s="155"/>
      <c r="AD5879" s="155"/>
      <c r="AE5879" s="155"/>
      <c r="AF5879" s="155"/>
      <c r="AG5879" s="155"/>
    </row>
    <row r="5880" spans="1:33" x14ac:dyDescent="0.3">
      <c r="A5880" s="155"/>
      <c r="B5880" s="155"/>
      <c r="C5880" s="155"/>
      <c r="D5880" s="155"/>
      <c r="E5880" s="155"/>
      <c r="F5880" s="155"/>
      <c r="G5880" s="155"/>
      <c r="H5880" s="155"/>
      <c r="I5880" s="155"/>
      <c r="J5880" s="155"/>
      <c r="K5880" s="155"/>
      <c r="L5880" s="155"/>
      <c r="M5880" s="155"/>
      <c r="N5880" s="155"/>
      <c r="O5880" s="155"/>
      <c r="P5880" s="155"/>
      <c r="Q5880" s="155"/>
      <c r="R5880" s="155"/>
      <c r="S5880" s="155"/>
      <c r="T5880" s="155"/>
      <c r="U5880" s="155"/>
      <c r="V5880" s="155"/>
      <c r="W5880" s="155"/>
      <c r="X5880" s="155"/>
      <c r="Y5880" s="155"/>
      <c r="Z5880" s="155"/>
      <c r="AA5880" s="155"/>
      <c r="AB5880" s="155"/>
      <c r="AC5880" s="155"/>
      <c r="AD5880" s="155"/>
      <c r="AE5880" s="155"/>
      <c r="AF5880" s="155"/>
      <c r="AG5880" s="155"/>
    </row>
    <row r="5881" spans="1:33" x14ac:dyDescent="0.3">
      <c r="A5881" s="155"/>
      <c r="B5881" s="155"/>
      <c r="C5881" s="155"/>
      <c r="D5881" s="155"/>
      <c r="E5881" s="155"/>
      <c r="F5881" s="155"/>
      <c r="G5881" s="155"/>
      <c r="H5881" s="155"/>
      <c r="I5881" s="155"/>
      <c r="J5881" s="155"/>
      <c r="K5881" s="155"/>
      <c r="L5881" s="155"/>
      <c r="M5881" s="155"/>
      <c r="N5881" s="155"/>
      <c r="O5881" s="155"/>
      <c r="P5881" s="155"/>
      <c r="Q5881" s="155"/>
      <c r="R5881" s="155"/>
      <c r="S5881" s="155"/>
      <c r="T5881" s="155"/>
      <c r="U5881" s="155"/>
      <c r="V5881" s="155"/>
      <c r="W5881" s="155"/>
      <c r="X5881" s="155"/>
      <c r="Y5881" s="155"/>
      <c r="Z5881" s="155"/>
      <c r="AA5881" s="155"/>
      <c r="AB5881" s="155"/>
      <c r="AC5881" s="155"/>
      <c r="AD5881" s="155"/>
      <c r="AE5881" s="155"/>
      <c r="AF5881" s="155"/>
      <c r="AG5881" s="155"/>
    </row>
    <row r="5882" spans="1:33" x14ac:dyDescent="0.3">
      <c r="A5882" s="155"/>
      <c r="B5882" s="155"/>
      <c r="C5882" s="155"/>
      <c r="D5882" s="155"/>
      <c r="E5882" s="155"/>
      <c r="F5882" s="155"/>
      <c r="G5882" s="155"/>
      <c r="H5882" s="155"/>
      <c r="I5882" s="155"/>
      <c r="J5882" s="155"/>
      <c r="K5882" s="155"/>
      <c r="L5882" s="155"/>
      <c r="M5882" s="155"/>
      <c r="N5882" s="155"/>
      <c r="O5882" s="155"/>
      <c r="P5882" s="155"/>
      <c r="Q5882" s="155"/>
      <c r="R5882" s="155"/>
      <c r="S5882" s="155"/>
      <c r="T5882" s="155"/>
      <c r="U5882" s="155"/>
      <c r="V5882" s="155"/>
      <c r="W5882" s="155"/>
      <c r="X5882" s="155"/>
      <c r="Y5882" s="155"/>
      <c r="Z5882" s="155"/>
      <c r="AA5882" s="155"/>
      <c r="AB5882" s="155"/>
      <c r="AC5882" s="155"/>
      <c r="AD5882" s="155"/>
      <c r="AE5882" s="155"/>
      <c r="AF5882" s="155"/>
      <c r="AG5882" s="155"/>
    </row>
    <row r="5883" spans="1:33" x14ac:dyDescent="0.3">
      <c r="A5883" s="155"/>
      <c r="B5883" s="155"/>
      <c r="C5883" s="155"/>
      <c r="D5883" s="155"/>
      <c r="E5883" s="155"/>
      <c r="F5883" s="155"/>
      <c r="G5883" s="155"/>
      <c r="H5883" s="155"/>
      <c r="I5883" s="155"/>
      <c r="J5883" s="155"/>
      <c r="K5883" s="155"/>
      <c r="L5883" s="155"/>
      <c r="M5883" s="155"/>
      <c r="N5883" s="155"/>
      <c r="O5883" s="155"/>
      <c r="P5883" s="155"/>
      <c r="Q5883" s="155"/>
      <c r="R5883" s="155"/>
      <c r="S5883" s="155"/>
      <c r="T5883" s="155"/>
      <c r="U5883" s="155"/>
      <c r="V5883" s="155"/>
      <c r="W5883" s="155"/>
      <c r="X5883" s="155"/>
      <c r="Y5883" s="155"/>
      <c r="Z5883" s="155"/>
      <c r="AA5883" s="155"/>
      <c r="AB5883" s="155"/>
      <c r="AC5883" s="155"/>
      <c r="AD5883" s="155"/>
      <c r="AE5883" s="155"/>
      <c r="AF5883" s="155"/>
      <c r="AG5883" s="155"/>
    </row>
    <row r="5884" spans="1:33" x14ac:dyDescent="0.3">
      <c r="A5884" s="155"/>
      <c r="B5884" s="155"/>
      <c r="C5884" s="155"/>
      <c r="D5884" s="155"/>
      <c r="E5884" s="155"/>
      <c r="F5884" s="155"/>
      <c r="G5884" s="155"/>
      <c r="H5884" s="155"/>
      <c r="I5884" s="155"/>
      <c r="J5884" s="155"/>
      <c r="K5884" s="155"/>
      <c r="L5884" s="155"/>
      <c r="M5884" s="155"/>
      <c r="N5884" s="155"/>
      <c r="O5884" s="155"/>
      <c r="P5884" s="155"/>
      <c r="Q5884" s="155"/>
      <c r="R5884" s="155"/>
      <c r="S5884" s="155"/>
      <c r="T5884" s="155"/>
      <c r="U5884" s="155"/>
      <c r="V5884" s="155"/>
      <c r="W5884" s="155"/>
      <c r="X5884" s="155"/>
      <c r="Y5884" s="155"/>
      <c r="Z5884" s="155"/>
      <c r="AA5884" s="155"/>
      <c r="AB5884" s="155"/>
      <c r="AC5884" s="155"/>
      <c r="AD5884" s="155"/>
      <c r="AE5884" s="155"/>
      <c r="AF5884" s="155"/>
      <c r="AG5884" s="155"/>
    </row>
    <row r="5885" spans="1:33" x14ac:dyDescent="0.3">
      <c r="A5885" s="155"/>
      <c r="B5885" s="155"/>
      <c r="C5885" s="155"/>
      <c r="D5885" s="155"/>
      <c r="E5885" s="155"/>
      <c r="F5885" s="155"/>
      <c r="G5885" s="155"/>
      <c r="H5885" s="155"/>
      <c r="I5885" s="155"/>
      <c r="J5885" s="155"/>
      <c r="K5885" s="155"/>
      <c r="L5885" s="155"/>
      <c r="M5885" s="155"/>
      <c r="N5885" s="155"/>
      <c r="O5885" s="155"/>
      <c r="P5885" s="155"/>
      <c r="Q5885" s="155"/>
      <c r="R5885" s="155"/>
      <c r="S5885" s="155"/>
      <c r="T5885" s="155"/>
      <c r="U5885" s="155"/>
      <c r="V5885" s="155"/>
      <c r="W5885" s="155"/>
      <c r="X5885" s="155"/>
      <c r="Y5885" s="155"/>
      <c r="Z5885" s="155"/>
      <c r="AA5885" s="155"/>
      <c r="AB5885" s="155"/>
      <c r="AC5885" s="155"/>
      <c r="AD5885" s="155"/>
      <c r="AE5885" s="155"/>
      <c r="AF5885" s="155"/>
      <c r="AG5885" s="155"/>
    </row>
    <row r="5886" spans="1:33" x14ac:dyDescent="0.3">
      <c r="A5886" s="155"/>
      <c r="B5886" s="155"/>
      <c r="C5886" s="155"/>
      <c r="D5886" s="155"/>
      <c r="E5886" s="155"/>
      <c r="F5886" s="155"/>
      <c r="G5886" s="155"/>
      <c r="H5886" s="155"/>
      <c r="I5886" s="155"/>
      <c r="J5886" s="155"/>
      <c r="K5886" s="155"/>
      <c r="L5886" s="155"/>
      <c r="M5886" s="155"/>
      <c r="N5886" s="155"/>
      <c r="O5886" s="155"/>
      <c r="P5886" s="155"/>
      <c r="Q5886" s="155"/>
      <c r="R5886" s="155"/>
      <c r="S5886" s="155"/>
      <c r="T5886" s="155"/>
      <c r="U5886" s="155"/>
      <c r="V5886" s="155"/>
      <c r="W5886" s="155"/>
      <c r="X5886" s="155"/>
      <c r="Y5886" s="155"/>
      <c r="Z5886" s="155"/>
      <c r="AA5886" s="155"/>
      <c r="AB5886" s="155"/>
      <c r="AC5886" s="155"/>
      <c r="AD5886" s="155"/>
      <c r="AE5886" s="155"/>
      <c r="AF5886" s="155"/>
      <c r="AG5886" s="155"/>
    </row>
    <row r="5887" spans="1:33" x14ac:dyDescent="0.3">
      <c r="A5887" s="155"/>
      <c r="B5887" s="155"/>
      <c r="C5887" s="155"/>
      <c r="D5887" s="155"/>
      <c r="E5887" s="155"/>
      <c r="F5887" s="155"/>
      <c r="G5887" s="155"/>
      <c r="H5887" s="155"/>
      <c r="I5887" s="155"/>
      <c r="J5887" s="155"/>
      <c r="K5887" s="155"/>
      <c r="L5887" s="155"/>
      <c r="M5887" s="155"/>
      <c r="N5887" s="155"/>
      <c r="O5887" s="155"/>
      <c r="P5887" s="155"/>
      <c r="Q5887" s="155"/>
      <c r="R5887" s="155"/>
      <c r="S5887" s="155"/>
      <c r="T5887" s="155"/>
      <c r="U5887" s="155"/>
      <c r="V5887" s="155"/>
      <c r="W5887" s="155"/>
      <c r="X5887" s="155"/>
      <c r="Y5887" s="155"/>
      <c r="Z5887" s="155"/>
      <c r="AA5887" s="155"/>
      <c r="AB5887" s="155"/>
      <c r="AC5887" s="155"/>
      <c r="AD5887" s="155"/>
      <c r="AE5887" s="155"/>
      <c r="AF5887" s="155"/>
      <c r="AG5887" s="155"/>
    </row>
    <row r="5888" spans="1:33" x14ac:dyDescent="0.3">
      <c r="A5888" s="155"/>
      <c r="B5888" s="155"/>
      <c r="C5888" s="155"/>
      <c r="D5888" s="155"/>
      <c r="E5888" s="155"/>
      <c r="F5888" s="155"/>
      <c r="G5888" s="155"/>
      <c r="H5888" s="155"/>
      <c r="I5888" s="155"/>
      <c r="J5888" s="155"/>
      <c r="K5888" s="155"/>
      <c r="L5888" s="155"/>
      <c r="M5888" s="155"/>
      <c r="N5888" s="155"/>
      <c r="O5888" s="155"/>
      <c r="P5888" s="155"/>
      <c r="Q5888" s="155"/>
      <c r="R5888" s="155"/>
      <c r="S5888" s="155"/>
      <c r="T5888" s="155"/>
      <c r="U5888" s="155"/>
      <c r="V5888" s="155"/>
      <c r="W5888" s="155"/>
      <c r="X5888" s="155"/>
      <c r="Y5888" s="155"/>
      <c r="Z5888" s="155"/>
      <c r="AA5888" s="155"/>
      <c r="AB5888" s="155"/>
      <c r="AC5888" s="155"/>
      <c r="AD5888" s="155"/>
      <c r="AE5888" s="155"/>
      <c r="AF5888" s="155"/>
      <c r="AG5888" s="155"/>
    </row>
    <row r="5889" spans="1:33" x14ac:dyDescent="0.3">
      <c r="A5889" s="155"/>
      <c r="B5889" s="155"/>
      <c r="C5889" s="155"/>
      <c r="D5889" s="155"/>
      <c r="E5889" s="155"/>
      <c r="F5889" s="155"/>
      <c r="G5889" s="155"/>
      <c r="H5889" s="155"/>
      <c r="I5889" s="155"/>
      <c r="J5889" s="155"/>
      <c r="K5889" s="155"/>
      <c r="L5889" s="155"/>
      <c r="M5889" s="155"/>
      <c r="N5889" s="155"/>
      <c r="O5889" s="155"/>
      <c r="P5889" s="155"/>
      <c r="Q5889" s="155"/>
      <c r="R5889" s="155"/>
      <c r="S5889" s="155"/>
      <c r="T5889" s="155"/>
      <c r="U5889" s="155"/>
      <c r="V5889" s="155"/>
      <c r="W5889" s="155"/>
      <c r="X5889" s="155"/>
      <c r="Y5889" s="155"/>
      <c r="Z5889" s="155"/>
      <c r="AA5889" s="155"/>
      <c r="AB5889" s="155"/>
      <c r="AC5889" s="155"/>
      <c r="AD5889" s="155"/>
      <c r="AE5889" s="155"/>
      <c r="AF5889" s="155"/>
      <c r="AG5889" s="155"/>
    </row>
    <row r="5890" spans="1:33" x14ac:dyDescent="0.3">
      <c r="A5890" s="155"/>
      <c r="B5890" s="155"/>
      <c r="C5890" s="155"/>
      <c r="D5890" s="155"/>
      <c r="E5890" s="155"/>
      <c r="F5890" s="155"/>
      <c r="G5890" s="155"/>
      <c r="H5890" s="155"/>
      <c r="I5890" s="155"/>
      <c r="J5890" s="155"/>
      <c r="K5890" s="155"/>
      <c r="L5890" s="155"/>
      <c r="M5890" s="155"/>
      <c r="N5890" s="155"/>
      <c r="O5890" s="155"/>
      <c r="P5890" s="155"/>
      <c r="Q5890" s="155"/>
      <c r="R5890" s="155"/>
      <c r="S5890" s="155"/>
      <c r="T5890" s="155"/>
      <c r="U5890" s="155"/>
      <c r="V5890" s="155"/>
      <c r="W5890" s="155"/>
      <c r="X5890" s="155"/>
      <c r="Y5890" s="155"/>
      <c r="Z5890" s="155"/>
      <c r="AA5890" s="155"/>
      <c r="AB5890" s="155"/>
      <c r="AC5890" s="155"/>
      <c r="AD5890" s="155"/>
      <c r="AE5890" s="155"/>
      <c r="AF5890" s="155"/>
      <c r="AG5890" s="155"/>
    </row>
    <row r="5891" spans="1:33" x14ac:dyDescent="0.3">
      <c r="A5891" s="155"/>
      <c r="B5891" s="155"/>
      <c r="C5891" s="155"/>
      <c r="D5891" s="155"/>
      <c r="E5891" s="155"/>
      <c r="F5891" s="155"/>
      <c r="G5891" s="155"/>
      <c r="H5891" s="155"/>
      <c r="I5891" s="155"/>
      <c r="J5891" s="155"/>
      <c r="K5891" s="155"/>
      <c r="L5891" s="155"/>
      <c r="M5891" s="155"/>
      <c r="N5891" s="155"/>
      <c r="O5891" s="155"/>
      <c r="P5891" s="155"/>
      <c r="Q5891" s="155"/>
      <c r="R5891" s="155"/>
      <c r="S5891" s="155"/>
      <c r="T5891" s="155"/>
      <c r="U5891" s="155"/>
      <c r="V5891" s="155"/>
      <c r="W5891" s="155"/>
      <c r="X5891" s="155"/>
      <c r="Y5891" s="155"/>
      <c r="Z5891" s="155"/>
      <c r="AA5891" s="155"/>
      <c r="AB5891" s="155"/>
      <c r="AC5891" s="155"/>
      <c r="AD5891" s="155"/>
      <c r="AE5891" s="155"/>
      <c r="AF5891" s="155"/>
      <c r="AG5891" s="155"/>
    </row>
    <row r="5892" spans="1:33" x14ac:dyDescent="0.3">
      <c r="A5892" s="155"/>
      <c r="B5892" s="155"/>
      <c r="C5892" s="155"/>
      <c r="D5892" s="155"/>
      <c r="E5892" s="155"/>
      <c r="F5892" s="155"/>
      <c r="G5892" s="155"/>
      <c r="H5892" s="155"/>
      <c r="I5892" s="155"/>
      <c r="J5892" s="155"/>
      <c r="K5892" s="155"/>
      <c r="L5892" s="155"/>
      <c r="M5892" s="155"/>
      <c r="N5892" s="155"/>
      <c r="O5892" s="155"/>
      <c r="P5892" s="155"/>
      <c r="Q5892" s="155"/>
      <c r="R5892" s="155"/>
      <c r="S5892" s="155"/>
      <c r="T5892" s="155"/>
      <c r="U5892" s="155"/>
      <c r="V5892" s="155"/>
      <c r="W5892" s="155"/>
      <c r="X5892" s="155"/>
      <c r="Y5892" s="155"/>
      <c r="Z5892" s="155"/>
      <c r="AA5892" s="155"/>
      <c r="AB5892" s="155"/>
      <c r="AC5892" s="155"/>
      <c r="AD5892" s="155"/>
      <c r="AE5892" s="155"/>
      <c r="AF5892" s="155"/>
      <c r="AG5892" s="155"/>
    </row>
    <row r="5893" spans="1:33" x14ac:dyDescent="0.3">
      <c r="A5893" s="155"/>
      <c r="B5893" s="155"/>
      <c r="C5893" s="155"/>
      <c r="D5893" s="155"/>
      <c r="E5893" s="155"/>
      <c r="F5893" s="155"/>
      <c r="G5893" s="155"/>
      <c r="H5893" s="155"/>
      <c r="I5893" s="155"/>
      <c r="J5893" s="155"/>
      <c r="K5893" s="155"/>
      <c r="L5893" s="155"/>
      <c r="M5893" s="155"/>
      <c r="N5893" s="155"/>
      <c r="O5893" s="155"/>
      <c r="P5893" s="155"/>
      <c r="Q5893" s="155"/>
      <c r="R5893" s="155"/>
      <c r="S5893" s="155"/>
      <c r="T5893" s="155"/>
      <c r="U5893" s="155"/>
      <c r="V5893" s="155"/>
      <c r="W5893" s="155"/>
      <c r="X5893" s="155"/>
      <c r="Y5893" s="155"/>
      <c r="Z5893" s="155"/>
      <c r="AA5893" s="155"/>
      <c r="AB5893" s="155"/>
      <c r="AC5893" s="155"/>
      <c r="AD5893" s="155"/>
      <c r="AE5893" s="155"/>
      <c r="AF5893" s="155"/>
      <c r="AG5893" s="155"/>
    </row>
    <row r="5894" spans="1:33" x14ac:dyDescent="0.3">
      <c r="A5894" s="155"/>
      <c r="B5894" s="155"/>
      <c r="C5894" s="155"/>
      <c r="D5894" s="155"/>
      <c r="E5894" s="155"/>
      <c r="F5894" s="155"/>
      <c r="G5894" s="155"/>
      <c r="H5894" s="155"/>
      <c r="I5894" s="155"/>
      <c r="J5894" s="155"/>
      <c r="K5894" s="155"/>
      <c r="L5894" s="155"/>
      <c r="M5894" s="155"/>
      <c r="N5894" s="155"/>
      <c r="O5894" s="155"/>
      <c r="P5894" s="155"/>
      <c r="Q5894" s="155"/>
      <c r="R5894" s="155"/>
      <c r="S5894" s="155"/>
      <c r="T5894" s="155"/>
      <c r="U5894" s="155"/>
      <c r="V5894" s="155"/>
      <c r="W5894" s="155"/>
      <c r="X5894" s="155"/>
      <c r="Y5894" s="155"/>
      <c r="Z5894" s="155"/>
      <c r="AA5894" s="155"/>
      <c r="AB5894" s="155"/>
      <c r="AC5894" s="155"/>
      <c r="AD5894" s="155"/>
      <c r="AE5894" s="155"/>
      <c r="AF5894" s="155"/>
      <c r="AG5894" s="155"/>
    </row>
    <row r="5895" spans="1:33" x14ac:dyDescent="0.3">
      <c r="A5895" s="155"/>
      <c r="B5895" s="155"/>
      <c r="C5895" s="155"/>
      <c r="D5895" s="155"/>
      <c r="E5895" s="155"/>
      <c r="F5895" s="155"/>
      <c r="G5895" s="155"/>
      <c r="H5895" s="155"/>
      <c r="I5895" s="155"/>
      <c r="J5895" s="155"/>
      <c r="K5895" s="155"/>
      <c r="L5895" s="155"/>
      <c r="M5895" s="155"/>
      <c r="N5895" s="155"/>
      <c r="O5895" s="155"/>
      <c r="P5895" s="155"/>
      <c r="Q5895" s="155"/>
      <c r="R5895" s="155"/>
      <c r="S5895" s="155"/>
      <c r="T5895" s="155"/>
      <c r="U5895" s="155"/>
      <c r="V5895" s="155"/>
      <c r="W5895" s="155"/>
      <c r="X5895" s="155"/>
      <c r="Y5895" s="155"/>
      <c r="Z5895" s="155"/>
      <c r="AA5895" s="155"/>
      <c r="AB5895" s="155"/>
      <c r="AC5895" s="155"/>
      <c r="AD5895" s="155"/>
      <c r="AE5895" s="155"/>
      <c r="AF5895" s="155"/>
      <c r="AG5895" s="155"/>
    </row>
    <row r="5896" spans="1:33" x14ac:dyDescent="0.3">
      <c r="A5896" s="155"/>
      <c r="B5896" s="155"/>
      <c r="C5896" s="155"/>
      <c r="D5896" s="155"/>
      <c r="E5896" s="155"/>
      <c r="F5896" s="155"/>
      <c r="G5896" s="155"/>
      <c r="H5896" s="155"/>
      <c r="I5896" s="155"/>
      <c r="J5896" s="155"/>
      <c r="K5896" s="155"/>
      <c r="L5896" s="155"/>
      <c r="M5896" s="155"/>
      <c r="N5896" s="155"/>
      <c r="O5896" s="155"/>
      <c r="P5896" s="155"/>
      <c r="Q5896" s="155"/>
      <c r="R5896" s="155"/>
      <c r="S5896" s="155"/>
      <c r="T5896" s="155"/>
      <c r="U5896" s="155"/>
      <c r="V5896" s="155"/>
      <c r="W5896" s="155"/>
      <c r="X5896" s="155"/>
      <c r="Y5896" s="155"/>
      <c r="Z5896" s="155"/>
      <c r="AA5896" s="155"/>
      <c r="AB5896" s="155"/>
      <c r="AC5896" s="155"/>
      <c r="AD5896" s="155"/>
      <c r="AE5896" s="155"/>
      <c r="AF5896" s="155"/>
      <c r="AG5896" s="155"/>
    </row>
    <row r="5897" spans="1:33" x14ac:dyDescent="0.3">
      <c r="A5897" s="155"/>
      <c r="B5897" s="155"/>
      <c r="C5897" s="155"/>
      <c r="D5897" s="155"/>
      <c r="E5897" s="155"/>
      <c r="F5897" s="155"/>
      <c r="G5897" s="155"/>
      <c r="H5897" s="155"/>
      <c r="I5897" s="155"/>
      <c r="J5897" s="155"/>
      <c r="K5897" s="155"/>
      <c r="L5897" s="155"/>
      <c r="M5897" s="155"/>
      <c r="N5897" s="155"/>
      <c r="O5897" s="155"/>
      <c r="P5897" s="155"/>
      <c r="Q5897" s="155"/>
      <c r="R5897" s="155"/>
      <c r="S5897" s="155"/>
      <c r="T5897" s="155"/>
      <c r="U5897" s="155"/>
      <c r="V5897" s="155"/>
      <c r="W5897" s="155"/>
      <c r="X5897" s="155"/>
      <c r="Y5897" s="155"/>
      <c r="Z5897" s="155"/>
      <c r="AA5897" s="155"/>
      <c r="AB5897" s="155"/>
      <c r="AC5897" s="155"/>
      <c r="AD5897" s="155"/>
      <c r="AE5897" s="155"/>
      <c r="AF5897" s="155"/>
      <c r="AG5897" s="155"/>
    </row>
    <row r="5898" spans="1:33" x14ac:dyDescent="0.3">
      <c r="A5898" s="155"/>
      <c r="B5898" s="155"/>
      <c r="C5898" s="155"/>
      <c r="D5898" s="155"/>
      <c r="E5898" s="155"/>
      <c r="F5898" s="155"/>
      <c r="G5898" s="155"/>
      <c r="H5898" s="155"/>
      <c r="I5898" s="155"/>
      <c r="J5898" s="155"/>
      <c r="K5898" s="155"/>
      <c r="L5898" s="155"/>
      <c r="M5898" s="155"/>
      <c r="N5898" s="155"/>
      <c r="O5898" s="155"/>
      <c r="P5898" s="155"/>
      <c r="Q5898" s="155"/>
      <c r="R5898" s="155"/>
      <c r="S5898" s="155"/>
      <c r="T5898" s="155"/>
      <c r="U5898" s="155"/>
      <c r="V5898" s="155"/>
      <c r="W5898" s="155"/>
      <c r="X5898" s="155"/>
      <c r="Y5898" s="155"/>
      <c r="Z5898" s="155"/>
      <c r="AA5898" s="155"/>
      <c r="AB5898" s="155"/>
      <c r="AC5898" s="155"/>
      <c r="AD5898" s="155"/>
      <c r="AE5898" s="155"/>
      <c r="AF5898" s="155"/>
      <c r="AG5898" s="155"/>
    </row>
    <row r="5899" spans="1:33" x14ac:dyDescent="0.3">
      <c r="A5899" s="155"/>
      <c r="B5899" s="155"/>
      <c r="C5899" s="155"/>
      <c r="D5899" s="155"/>
      <c r="E5899" s="155"/>
      <c r="F5899" s="155"/>
      <c r="G5899" s="155"/>
      <c r="H5899" s="155"/>
      <c r="I5899" s="155"/>
      <c r="J5899" s="155"/>
      <c r="K5899" s="155"/>
      <c r="L5899" s="155"/>
      <c r="M5899" s="155"/>
      <c r="N5899" s="155"/>
      <c r="O5899" s="155"/>
      <c r="P5899" s="155"/>
      <c r="Q5899" s="155"/>
      <c r="R5899" s="155"/>
      <c r="S5899" s="155"/>
      <c r="T5899" s="155"/>
      <c r="U5899" s="155"/>
      <c r="V5899" s="155"/>
      <c r="W5899" s="155"/>
      <c r="X5899" s="155"/>
      <c r="Y5899" s="155"/>
      <c r="Z5899" s="155"/>
      <c r="AA5899" s="155"/>
      <c r="AB5899" s="155"/>
      <c r="AC5899" s="155"/>
      <c r="AD5899" s="155"/>
      <c r="AE5899" s="155"/>
      <c r="AF5899" s="155"/>
      <c r="AG5899" s="155"/>
    </row>
    <row r="5900" spans="1:33" x14ac:dyDescent="0.3">
      <c r="A5900" s="155"/>
      <c r="B5900" s="155"/>
      <c r="C5900" s="155"/>
      <c r="D5900" s="155"/>
      <c r="E5900" s="155"/>
      <c r="F5900" s="155"/>
      <c r="G5900" s="155"/>
      <c r="H5900" s="155"/>
      <c r="I5900" s="155"/>
      <c r="J5900" s="155"/>
      <c r="K5900" s="155"/>
      <c r="L5900" s="155"/>
      <c r="M5900" s="155"/>
      <c r="N5900" s="155"/>
      <c r="O5900" s="155"/>
      <c r="P5900" s="155"/>
      <c r="Q5900" s="155"/>
      <c r="R5900" s="155"/>
      <c r="S5900" s="155"/>
      <c r="T5900" s="155"/>
      <c r="U5900" s="155"/>
      <c r="V5900" s="155"/>
      <c r="W5900" s="155"/>
      <c r="X5900" s="155"/>
      <c r="Y5900" s="155"/>
      <c r="Z5900" s="155"/>
      <c r="AA5900" s="155"/>
      <c r="AB5900" s="155"/>
      <c r="AC5900" s="155"/>
      <c r="AD5900" s="155"/>
      <c r="AE5900" s="155"/>
      <c r="AF5900" s="155"/>
      <c r="AG5900" s="155"/>
    </row>
    <row r="5901" spans="1:33" x14ac:dyDescent="0.3">
      <c r="A5901" s="155"/>
      <c r="B5901" s="155"/>
      <c r="C5901" s="155"/>
      <c r="D5901" s="155"/>
      <c r="E5901" s="155"/>
      <c r="F5901" s="155"/>
      <c r="G5901" s="155"/>
      <c r="H5901" s="155"/>
      <c r="I5901" s="155"/>
      <c r="J5901" s="155"/>
      <c r="K5901" s="155"/>
      <c r="L5901" s="155"/>
      <c r="M5901" s="155"/>
      <c r="N5901" s="155"/>
      <c r="O5901" s="155"/>
      <c r="P5901" s="155"/>
      <c r="Q5901" s="155"/>
      <c r="R5901" s="155"/>
      <c r="S5901" s="155"/>
      <c r="T5901" s="155"/>
      <c r="U5901" s="155"/>
      <c r="V5901" s="155"/>
      <c r="W5901" s="155"/>
      <c r="X5901" s="155"/>
      <c r="Y5901" s="155"/>
      <c r="Z5901" s="155"/>
      <c r="AA5901" s="155"/>
      <c r="AB5901" s="155"/>
      <c r="AC5901" s="155"/>
      <c r="AD5901" s="155"/>
      <c r="AE5901" s="155"/>
      <c r="AF5901" s="155"/>
      <c r="AG5901" s="155"/>
    </row>
    <row r="5902" spans="1:33" x14ac:dyDescent="0.3">
      <c r="A5902" s="155"/>
      <c r="B5902" s="155"/>
      <c r="C5902" s="155"/>
      <c r="D5902" s="155"/>
      <c r="E5902" s="155"/>
      <c r="F5902" s="155"/>
      <c r="G5902" s="155"/>
      <c r="H5902" s="155"/>
      <c r="I5902" s="155"/>
      <c r="J5902" s="155"/>
      <c r="K5902" s="155"/>
      <c r="L5902" s="155"/>
      <c r="M5902" s="155"/>
      <c r="N5902" s="155"/>
      <c r="O5902" s="155"/>
      <c r="P5902" s="155"/>
      <c r="Q5902" s="155"/>
      <c r="R5902" s="155"/>
      <c r="S5902" s="155"/>
      <c r="T5902" s="155"/>
      <c r="U5902" s="155"/>
      <c r="V5902" s="155"/>
      <c r="W5902" s="155"/>
      <c r="X5902" s="155"/>
      <c r="Y5902" s="155"/>
      <c r="Z5902" s="155"/>
      <c r="AA5902" s="155"/>
      <c r="AB5902" s="155"/>
      <c r="AC5902" s="155"/>
      <c r="AD5902" s="155"/>
      <c r="AE5902" s="155"/>
      <c r="AF5902" s="155"/>
      <c r="AG5902" s="155"/>
    </row>
    <row r="5903" spans="1:33" x14ac:dyDescent="0.3">
      <c r="A5903" s="155"/>
      <c r="B5903" s="155"/>
      <c r="C5903" s="155"/>
      <c r="D5903" s="155"/>
      <c r="E5903" s="155"/>
      <c r="F5903" s="155"/>
      <c r="G5903" s="155"/>
      <c r="H5903" s="155"/>
      <c r="I5903" s="155"/>
      <c r="J5903" s="155"/>
      <c r="K5903" s="155"/>
      <c r="L5903" s="155"/>
      <c r="M5903" s="155"/>
      <c r="N5903" s="155"/>
      <c r="O5903" s="155"/>
      <c r="P5903" s="155"/>
      <c r="Q5903" s="155"/>
      <c r="R5903" s="155"/>
      <c r="S5903" s="155"/>
      <c r="T5903" s="155"/>
      <c r="U5903" s="155"/>
      <c r="V5903" s="155"/>
      <c r="W5903" s="155"/>
      <c r="X5903" s="155"/>
      <c r="Y5903" s="155"/>
      <c r="Z5903" s="155"/>
      <c r="AA5903" s="155"/>
      <c r="AB5903" s="155"/>
      <c r="AC5903" s="155"/>
      <c r="AD5903" s="155"/>
      <c r="AE5903" s="155"/>
      <c r="AF5903" s="155"/>
      <c r="AG5903" s="155"/>
    </row>
    <row r="5904" spans="1:33" x14ac:dyDescent="0.3">
      <c r="A5904" s="155"/>
      <c r="B5904" s="155"/>
      <c r="C5904" s="155"/>
      <c r="D5904" s="155"/>
      <c r="E5904" s="155"/>
      <c r="F5904" s="155"/>
      <c r="G5904" s="155"/>
      <c r="H5904" s="155"/>
      <c r="I5904" s="155"/>
      <c r="J5904" s="155"/>
      <c r="K5904" s="155"/>
      <c r="L5904" s="155"/>
      <c r="M5904" s="155"/>
      <c r="N5904" s="155"/>
      <c r="O5904" s="155"/>
      <c r="P5904" s="155"/>
      <c r="Q5904" s="155"/>
      <c r="R5904" s="155"/>
      <c r="S5904" s="155"/>
      <c r="T5904" s="155"/>
      <c r="U5904" s="155"/>
      <c r="V5904" s="155"/>
      <c r="W5904" s="155"/>
      <c r="X5904" s="155"/>
      <c r="Y5904" s="155"/>
      <c r="Z5904" s="155"/>
      <c r="AA5904" s="155"/>
      <c r="AB5904" s="155"/>
      <c r="AC5904" s="155"/>
      <c r="AD5904" s="155"/>
      <c r="AE5904" s="155"/>
      <c r="AF5904" s="155"/>
      <c r="AG5904" s="155"/>
    </row>
    <row r="5905" spans="1:33" x14ac:dyDescent="0.3">
      <c r="A5905" s="155"/>
      <c r="B5905" s="155"/>
      <c r="C5905" s="155"/>
      <c r="D5905" s="155"/>
      <c r="E5905" s="155"/>
      <c r="F5905" s="155"/>
      <c r="G5905" s="155"/>
      <c r="H5905" s="155"/>
      <c r="I5905" s="155"/>
      <c r="J5905" s="155"/>
      <c r="K5905" s="155"/>
      <c r="L5905" s="155"/>
      <c r="M5905" s="155"/>
      <c r="N5905" s="155"/>
      <c r="O5905" s="155"/>
      <c r="P5905" s="155"/>
      <c r="Q5905" s="155"/>
      <c r="R5905" s="155"/>
      <c r="S5905" s="155"/>
      <c r="T5905" s="155"/>
      <c r="U5905" s="155"/>
      <c r="V5905" s="155"/>
      <c r="W5905" s="155"/>
      <c r="X5905" s="155"/>
      <c r="Y5905" s="155"/>
      <c r="Z5905" s="155"/>
      <c r="AA5905" s="155"/>
      <c r="AB5905" s="155"/>
      <c r="AC5905" s="155"/>
      <c r="AD5905" s="155"/>
      <c r="AE5905" s="155"/>
      <c r="AF5905" s="155"/>
      <c r="AG5905" s="155"/>
    </row>
    <row r="5906" spans="1:33" x14ac:dyDescent="0.3">
      <c r="A5906" s="155"/>
      <c r="B5906" s="155"/>
      <c r="C5906" s="155"/>
      <c r="D5906" s="155"/>
      <c r="E5906" s="155"/>
      <c r="F5906" s="155"/>
      <c r="G5906" s="155"/>
      <c r="H5906" s="155"/>
      <c r="I5906" s="155"/>
      <c r="J5906" s="155"/>
      <c r="K5906" s="155"/>
      <c r="L5906" s="155"/>
      <c r="M5906" s="155"/>
      <c r="N5906" s="155"/>
      <c r="O5906" s="155"/>
      <c r="P5906" s="155"/>
      <c r="Q5906" s="155"/>
      <c r="R5906" s="155"/>
      <c r="S5906" s="155"/>
      <c r="T5906" s="155"/>
      <c r="U5906" s="155"/>
      <c r="V5906" s="155"/>
      <c r="W5906" s="155"/>
      <c r="X5906" s="155"/>
      <c r="Y5906" s="155"/>
      <c r="Z5906" s="155"/>
      <c r="AA5906" s="155"/>
      <c r="AB5906" s="155"/>
      <c r="AC5906" s="155"/>
      <c r="AD5906" s="155"/>
      <c r="AE5906" s="155"/>
      <c r="AF5906" s="155"/>
      <c r="AG5906" s="155"/>
    </row>
    <row r="5907" spans="1:33" x14ac:dyDescent="0.3">
      <c r="A5907" s="155"/>
      <c r="B5907" s="155"/>
      <c r="C5907" s="155"/>
      <c r="D5907" s="155"/>
      <c r="E5907" s="155"/>
      <c r="F5907" s="155"/>
      <c r="G5907" s="155"/>
      <c r="H5907" s="155"/>
      <c r="I5907" s="155"/>
      <c r="J5907" s="155"/>
      <c r="K5907" s="155"/>
      <c r="L5907" s="155"/>
      <c r="M5907" s="155"/>
      <c r="N5907" s="155"/>
      <c r="O5907" s="155"/>
      <c r="P5907" s="155"/>
      <c r="Q5907" s="155"/>
      <c r="R5907" s="155"/>
      <c r="S5907" s="155"/>
      <c r="T5907" s="155"/>
      <c r="U5907" s="155"/>
      <c r="V5907" s="155"/>
      <c r="W5907" s="155"/>
      <c r="X5907" s="155"/>
      <c r="Y5907" s="155"/>
      <c r="Z5907" s="155"/>
      <c r="AA5907" s="155"/>
      <c r="AB5907" s="155"/>
      <c r="AC5907" s="155"/>
      <c r="AD5907" s="155"/>
      <c r="AE5907" s="155"/>
      <c r="AF5907" s="155"/>
      <c r="AG5907" s="155"/>
    </row>
    <row r="5908" spans="1:33" x14ac:dyDescent="0.3">
      <c r="A5908" s="155"/>
      <c r="B5908" s="155"/>
      <c r="C5908" s="155"/>
      <c r="D5908" s="155"/>
      <c r="E5908" s="155"/>
      <c r="F5908" s="155"/>
      <c r="G5908" s="155"/>
      <c r="H5908" s="155"/>
      <c r="I5908" s="155"/>
      <c r="J5908" s="155"/>
      <c r="K5908" s="155"/>
      <c r="L5908" s="155"/>
      <c r="M5908" s="155"/>
      <c r="N5908" s="155"/>
      <c r="O5908" s="155"/>
      <c r="P5908" s="155"/>
      <c r="Q5908" s="155"/>
      <c r="R5908" s="155"/>
      <c r="S5908" s="155"/>
      <c r="T5908" s="155"/>
      <c r="U5908" s="155"/>
      <c r="V5908" s="155"/>
      <c r="W5908" s="155"/>
      <c r="X5908" s="155"/>
      <c r="Y5908" s="155"/>
      <c r="Z5908" s="155"/>
      <c r="AA5908" s="155"/>
      <c r="AB5908" s="155"/>
      <c r="AC5908" s="155"/>
      <c r="AD5908" s="155"/>
      <c r="AE5908" s="155"/>
      <c r="AF5908" s="155"/>
      <c r="AG5908" s="155"/>
    </row>
    <row r="5909" spans="1:33" x14ac:dyDescent="0.3">
      <c r="A5909" s="155"/>
      <c r="B5909" s="155"/>
      <c r="C5909" s="155"/>
      <c r="D5909" s="155"/>
      <c r="E5909" s="155"/>
      <c r="F5909" s="155"/>
      <c r="G5909" s="155"/>
      <c r="H5909" s="155"/>
      <c r="I5909" s="155"/>
      <c r="J5909" s="155"/>
      <c r="K5909" s="155"/>
      <c r="L5909" s="155"/>
      <c r="M5909" s="155"/>
      <c r="N5909" s="155"/>
      <c r="O5909" s="155"/>
      <c r="P5909" s="155"/>
      <c r="Q5909" s="155"/>
      <c r="R5909" s="155"/>
      <c r="S5909" s="155"/>
      <c r="T5909" s="155"/>
      <c r="U5909" s="155"/>
      <c r="V5909" s="155"/>
      <c r="W5909" s="155"/>
      <c r="X5909" s="155"/>
      <c r="Y5909" s="155"/>
      <c r="Z5909" s="155"/>
      <c r="AA5909" s="155"/>
      <c r="AB5909" s="155"/>
      <c r="AC5909" s="155"/>
      <c r="AD5909" s="155"/>
      <c r="AE5909" s="155"/>
      <c r="AF5909" s="155"/>
      <c r="AG5909" s="155"/>
    </row>
    <row r="5910" spans="1:33" x14ac:dyDescent="0.3">
      <c r="A5910" s="155"/>
      <c r="B5910" s="155"/>
      <c r="C5910" s="155"/>
      <c r="D5910" s="155"/>
      <c r="E5910" s="155"/>
      <c r="F5910" s="155"/>
      <c r="G5910" s="155"/>
      <c r="H5910" s="155"/>
      <c r="I5910" s="155"/>
      <c r="J5910" s="155"/>
      <c r="K5910" s="155"/>
      <c r="L5910" s="155"/>
      <c r="M5910" s="155"/>
      <c r="N5910" s="155"/>
      <c r="O5910" s="155"/>
      <c r="P5910" s="155"/>
      <c r="Q5910" s="155"/>
      <c r="R5910" s="155"/>
      <c r="S5910" s="155"/>
      <c r="T5910" s="155"/>
      <c r="U5910" s="155"/>
      <c r="V5910" s="155"/>
      <c r="W5910" s="155"/>
      <c r="X5910" s="155"/>
      <c r="Y5910" s="155"/>
      <c r="Z5910" s="155"/>
      <c r="AA5910" s="155"/>
      <c r="AB5910" s="155"/>
      <c r="AC5910" s="155"/>
      <c r="AD5910" s="155"/>
      <c r="AE5910" s="155"/>
      <c r="AF5910" s="155"/>
      <c r="AG5910" s="155"/>
    </row>
    <row r="5911" spans="1:33" x14ac:dyDescent="0.3">
      <c r="A5911" s="155"/>
      <c r="B5911" s="155"/>
      <c r="C5911" s="155"/>
      <c r="D5911" s="155"/>
      <c r="E5911" s="155"/>
      <c r="F5911" s="155"/>
      <c r="G5911" s="155"/>
      <c r="H5911" s="155"/>
      <c r="I5911" s="155"/>
      <c r="J5911" s="155"/>
      <c r="K5911" s="155"/>
      <c r="L5911" s="155"/>
      <c r="M5911" s="155"/>
      <c r="N5911" s="155"/>
      <c r="O5911" s="155"/>
      <c r="P5911" s="155"/>
      <c r="Q5911" s="155"/>
      <c r="R5911" s="155"/>
      <c r="S5911" s="155"/>
      <c r="T5911" s="155"/>
      <c r="U5911" s="155"/>
      <c r="V5911" s="155"/>
      <c r="W5911" s="155"/>
      <c r="X5911" s="155"/>
      <c r="Y5911" s="155"/>
      <c r="Z5911" s="155"/>
      <c r="AA5911" s="155"/>
      <c r="AB5911" s="155"/>
      <c r="AC5911" s="155"/>
      <c r="AD5911" s="155"/>
      <c r="AE5911" s="155"/>
      <c r="AF5911" s="155"/>
      <c r="AG5911" s="155"/>
    </row>
    <row r="5912" spans="1:33" x14ac:dyDescent="0.3">
      <c r="A5912" s="155"/>
      <c r="B5912" s="155"/>
      <c r="C5912" s="155"/>
      <c r="D5912" s="155"/>
      <c r="E5912" s="155"/>
      <c r="F5912" s="155"/>
      <c r="G5912" s="155"/>
      <c r="H5912" s="155"/>
      <c r="I5912" s="155"/>
      <c r="J5912" s="155"/>
      <c r="K5912" s="155"/>
      <c r="L5912" s="155"/>
      <c r="M5912" s="155"/>
      <c r="N5912" s="155"/>
      <c r="O5912" s="155"/>
      <c r="P5912" s="155"/>
      <c r="Q5912" s="155"/>
      <c r="R5912" s="155"/>
      <c r="S5912" s="155"/>
      <c r="T5912" s="155"/>
      <c r="U5912" s="155"/>
      <c r="V5912" s="155"/>
      <c r="W5912" s="155"/>
      <c r="X5912" s="155"/>
      <c r="Y5912" s="155"/>
      <c r="Z5912" s="155"/>
      <c r="AA5912" s="155"/>
      <c r="AB5912" s="155"/>
      <c r="AC5912" s="155"/>
      <c r="AD5912" s="155"/>
      <c r="AE5912" s="155"/>
      <c r="AF5912" s="155"/>
      <c r="AG5912" s="155"/>
    </row>
    <row r="5913" spans="1:33" x14ac:dyDescent="0.3">
      <c r="A5913" s="155"/>
      <c r="B5913" s="155"/>
      <c r="C5913" s="155"/>
      <c r="D5913" s="155"/>
      <c r="E5913" s="155"/>
      <c r="F5913" s="155"/>
      <c r="G5913" s="155"/>
      <c r="H5913" s="155"/>
      <c r="I5913" s="155"/>
      <c r="J5913" s="155"/>
      <c r="K5913" s="155"/>
      <c r="L5913" s="155"/>
      <c r="M5913" s="155"/>
      <c r="N5913" s="155"/>
      <c r="O5913" s="155"/>
      <c r="P5913" s="155"/>
      <c r="Q5913" s="155"/>
      <c r="R5913" s="155"/>
      <c r="S5913" s="155"/>
      <c r="T5913" s="155"/>
      <c r="U5913" s="155"/>
      <c r="V5913" s="155"/>
      <c r="W5913" s="155"/>
      <c r="X5913" s="155"/>
      <c r="Y5913" s="155"/>
      <c r="Z5913" s="155"/>
      <c r="AA5913" s="155"/>
      <c r="AB5913" s="155"/>
      <c r="AC5913" s="155"/>
      <c r="AD5913" s="155"/>
      <c r="AE5913" s="155"/>
      <c r="AF5913" s="155"/>
      <c r="AG5913" s="155"/>
    </row>
    <row r="5914" spans="1:33" x14ac:dyDescent="0.3">
      <c r="A5914" s="155"/>
      <c r="B5914" s="155"/>
      <c r="C5914" s="155"/>
      <c r="D5914" s="155"/>
      <c r="E5914" s="155"/>
      <c r="F5914" s="155"/>
      <c r="G5914" s="155"/>
      <c r="H5914" s="155"/>
      <c r="I5914" s="155"/>
      <c r="J5914" s="155"/>
      <c r="K5914" s="155"/>
      <c r="L5914" s="155"/>
      <c r="M5914" s="155"/>
      <c r="N5914" s="155"/>
      <c r="O5914" s="155"/>
      <c r="P5914" s="155"/>
      <c r="Q5914" s="155"/>
      <c r="R5914" s="155"/>
      <c r="S5914" s="155"/>
      <c r="T5914" s="155"/>
      <c r="U5914" s="155"/>
      <c r="V5914" s="155"/>
      <c r="W5914" s="155"/>
      <c r="X5914" s="155"/>
      <c r="Y5914" s="155"/>
      <c r="Z5914" s="155"/>
      <c r="AA5914" s="155"/>
      <c r="AB5914" s="155"/>
      <c r="AC5914" s="155"/>
      <c r="AD5914" s="155"/>
      <c r="AE5914" s="155"/>
      <c r="AF5914" s="155"/>
      <c r="AG5914" s="155"/>
    </row>
    <row r="5915" spans="1:33" x14ac:dyDescent="0.3">
      <c r="A5915" s="155"/>
      <c r="B5915" s="155"/>
      <c r="C5915" s="155"/>
      <c r="D5915" s="155"/>
      <c r="E5915" s="155"/>
      <c r="F5915" s="155"/>
      <c r="G5915" s="155"/>
      <c r="H5915" s="155"/>
      <c r="I5915" s="155"/>
      <c r="J5915" s="155"/>
      <c r="K5915" s="155"/>
      <c r="L5915" s="155"/>
      <c r="M5915" s="155"/>
      <c r="N5915" s="155"/>
      <c r="O5915" s="155"/>
      <c r="P5915" s="155"/>
      <c r="Q5915" s="155"/>
      <c r="R5915" s="155"/>
      <c r="S5915" s="155"/>
      <c r="T5915" s="155"/>
      <c r="U5915" s="155"/>
      <c r="V5915" s="155"/>
      <c r="W5915" s="155"/>
      <c r="X5915" s="155"/>
      <c r="Y5915" s="155"/>
      <c r="Z5915" s="155"/>
      <c r="AA5915" s="155"/>
      <c r="AB5915" s="155"/>
      <c r="AC5915" s="155"/>
      <c r="AD5915" s="155"/>
      <c r="AE5915" s="155"/>
      <c r="AF5915" s="155"/>
      <c r="AG5915" s="155"/>
    </row>
    <row r="5916" spans="1:33" x14ac:dyDescent="0.3">
      <c r="A5916" s="155"/>
      <c r="B5916" s="155"/>
      <c r="C5916" s="155"/>
      <c r="D5916" s="155"/>
      <c r="E5916" s="155"/>
      <c r="F5916" s="155"/>
      <c r="G5916" s="155"/>
      <c r="H5916" s="155"/>
      <c r="I5916" s="155"/>
      <c r="J5916" s="155"/>
      <c r="K5916" s="155"/>
      <c r="L5916" s="155"/>
      <c r="M5916" s="155"/>
      <c r="N5916" s="155"/>
      <c r="O5916" s="155"/>
      <c r="P5916" s="155"/>
      <c r="Q5916" s="155"/>
      <c r="R5916" s="155"/>
      <c r="S5916" s="155"/>
      <c r="T5916" s="155"/>
      <c r="U5916" s="155"/>
      <c r="V5916" s="155"/>
      <c r="W5916" s="155"/>
      <c r="X5916" s="155"/>
      <c r="Y5916" s="155"/>
      <c r="Z5916" s="155"/>
      <c r="AA5916" s="155"/>
      <c r="AB5916" s="155"/>
      <c r="AC5916" s="155"/>
      <c r="AD5916" s="155"/>
      <c r="AE5916" s="155"/>
      <c r="AF5916" s="155"/>
      <c r="AG5916" s="155"/>
    </row>
    <row r="5917" spans="1:33" x14ac:dyDescent="0.3">
      <c r="A5917" s="155"/>
      <c r="B5917" s="155"/>
      <c r="C5917" s="155"/>
      <c r="D5917" s="155"/>
      <c r="E5917" s="155"/>
      <c r="F5917" s="155"/>
      <c r="G5917" s="155"/>
      <c r="H5917" s="155"/>
      <c r="I5917" s="155"/>
      <c r="J5917" s="155"/>
      <c r="K5917" s="155"/>
      <c r="L5917" s="155"/>
      <c r="M5917" s="155"/>
      <c r="N5917" s="155"/>
      <c r="O5917" s="155"/>
      <c r="P5917" s="155"/>
      <c r="Q5917" s="155"/>
      <c r="R5917" s="155"/>
      <c r="S5917" s="155"/>
      <c r="T5917" s="155"/>
      <c r="U5917" s="155"/>
      <c r="V5917" s="155"/>
      <c r="W5917" s="155"/>
      <c r="X5917" s="155"/>
      <c r="Y5917" s="155"/>
      <c r="Z5917" s="155"/>
      <c r="AA5917" s="155"/>
      <c r="AB5917" s="155"/>
      <c r="AC5917" s="155"/>
      <c r="AD5917" s="155"/>
      <c r="AE5917" s="155"/>
      <c r="AF5917" s="155"/>
      <c r="AG5917" s="155"/>
    </row>
    <row r="5918" spans="1:33" ht="112.2" customHeight="1" x14ac:dyDescent="0.3">
      <c r="A5918" s="155"/>
      <c r="B5918" s="155"/>
      <c r="C5918" s="155"/>
      <c r="D5918" s="155"/>
      <c r="E5918" s="155"/>
      <c r="F5918" s="155"/>
      <c r="G5918" s="155"/>
      <c r="H5918" s="155"/>
      <c r="I5918" s="155"/>
      <c r="J5918" s="155"/>
      <c r="K5918" s="155"/>
      <c r="L5918" s="155"/>
      <c r="M5918" s="155"/>
      <c r="N5918" s="155"/>
      <c r="O5918" s="155"/>
      <c r="P5918" s="155"/>
      <c r="Q5918" s="155"/>
      <c r="R5918" s="155"/>
      <c r="S5918" s="155"/>
      <c r="T5918" s="155"/>
      <c r="U5918" s="155"/>
      <c r="V5918" s="155"/>
      <c r="W5918" s="155"/>
      <c r="X5918" s="155"/>
      <c r="Y5918" s="155"/>
      <c r="Z5918" s="155"/>
      <c r="AA5918" s="155"/>
      <c r="AB5918" s="155"/>
      <c r="AC5918" s="155"/>
      <c r="AD5918" s="155"/>
      <c r="AE5918" s="155"/>
      <c r="AF5918" s="155"/>
      <c r="AG5918" s="155"/>
    </row>
    <row r="5919" spans="1:33" x14ac:dyDescent="0.3">
      <c r="A5919" s="155"/>
      <c r="B5919" s="155"/>
      <c r="C5919" s="155"/>
      <c r="D5919" s="155"/>
      <c r="E5919" s="155"/>
      <c r="F5919" s="155"/>
      <c r="G5919" s="155"/>
      <c r="H5919" s="155"/>
      <c r="I5919" s="155"/>
      <c r="J5919" s="155"/>
      <c r="K5919" s="155"/>
      <c r="L5919" s="155"/>
      <c r="M5919" s="155"/>
      <c r="N5919" s="155"/>
      <c r="O5919" s="155"/>
      <c r="P5919" s="155"/>
      <c r="Q5919" s="155"/>
      <c r="R5919" s="155"/>
      <c r="S5919" s="155"/>
      <c r="T5919" s="155"/>
      <c r="U5919" s="155"/>
      <c r="V5919" s="155"/>
      <c r="W5919" s="155"/>
      <c r="X5919" s="155"/>
      <c r="Y5919" s="155"/>
      <c r="Z5919" s="155"/>
      <c r="AA5919" s="155"/>
      <c r="AB5919" s="155"/>
      <c r="AC5919" s="155"/>
      <c r="AD5919" s="155"/>
      <c r="AE5919" s="155"/>
      <c r="AF5919" s="155"/>
      <c r="AG5919" s="155"/>
    </row>
    <row r="5920" spans="1:33" ht="14.4" customHeight="1" x14ac:dyDescent="0.3">
      <c r="A5920" s="155"/>
      <c r="B5920" s="155"/>
      <c r="C5920" s="155"/>
      <c r="D5920" s="155"/>
      <c r="E5920" s="155"/>
      <c r="F5920" s="155"/>
      <c r="G5920" s="155"/>
      <c r="H5920" s="155"/>
      <c r="I5920" s="155"/>
      <c r="J5920" s="155"/>
      <c r="K5920" s="155"/>
      <c r="L5920" s="155"/>
      <c r="M5920" s="155"/>
      <c r="N5920" s="155"/>
      <c r="O5920" s="155"/>
      <c r="P5920" s="155"/>
      <c r="Q5920" s="155"/>
      <c r="R5920" s="155"/>
      <c r="S5920" s="155"/>
      <c r="T5920" s="155"/>
      <c r="U5920" s="155"/>
      <c r="V5920" s="155"/>
      <c r="W5920" s="155"/>
      <c r="X5920" s="155"/>
      <c r="Y5920" s="155"/>
      <c r="Z5920" s="155"/>
      <c r="AA5920" s="155"/>
      <c r="AB5920" s="155"/>
      <c r="AC5920" s="155"/>
      <c r="AD5920" s="155"/>
      <c r="AE5920" s="155"/>
      <c r="AF5920" s="155"/>
      <c r="AG5920" s="155"/>
    </row>
  </sheetData>
  <autoFilter ref="A14:AS3601">
    <filterColumn colId="1">
      <filters>
        <filter val="л/с №3000000149321"/>
        <filter val="л/с №3000000149683"/>
        <filter val="л/с №3000000149695"/>
        <filter val="л/с №3000000150002"/>
        <filter val="л/с №3000000150003"/>
        <filter val="л/с №3000000150004"/>
        <filter val="л/с №3000000150005"/>
        <filter val="л/с №3000000150006"/>
        <filter val="л/с №3000000150007"/>
        <filter val="л/с №3000000150019"/>
        <filter val="л/с №3000000150063"/>
        <filter val="л/с №3000000150178"/>
        <filter val="л/с №3000000150268"/>
        <filter val="л/с №3000000150270"/>
        <filter val="л/с №3000000150271"/>
        <filter val="л/с №3000000150280"/>
        <filter val="л/с №3000000150281"/>
        <filter val="л/с №3000000150282"/>
        <filter val="л/с №3000000150283"/>
        <filter val="л/с №3000000150284"/>
        <filter val="л/с №3000000150290"/>
        <filter val="л/с №3000000150291"/>
        <filter val="л/с №3000000150300"/>
        <filter val="л/с №3000000150301"/>
        <filter val="л/с №3000000150303"/>
        <filter val="л/с №3000000150304"/>
        <filter val="л/с №3000000150305"/>
        <filter val="л/с №3000000150306"/>
        <filter val="л/с №3000000150307"/>
        <filter val="л/с №3000000150310"/>
        <filter val="л/с №3000000150311"/>
        <filter val="л/с №3000000150312"/>
        <filter val="л/с №3000000150313"/>
        <filter val="л/с №3000000150314"/>
        <filter val="л/с №3000000150315"/>
        <filter val="л/с №3000000150316"/>
        <filter val="л/с №3000000150323"/>
        <filter val="л/с №3000000150324"/>
        <filter val="л/с №3000000150325"/>
        <filter val="л/с №3000000150326"/>
        <filter val="л/с №3000000150328"/>
        <filter val="л/с №3000000150329"/>
        <filter val="л/с №3000000150330"/>
        <filter val="л/с №3000000150332"/>
        <filter val="л/с №3000000150337"/>
        <filter val="л/с №3000000150345"/>
        <filter val="л/с №3000000150350"/>
        <filter val="л/с №3000000150355"/>
        <filter val="л/с №3000000150356"/>
        <filter val="л/с №3000000150357"/>
        <filter val="л/с №3000000150360"/>
        <filter val="л/с №3000000150365"/>
        <filter val="л/с №3000000150366"/>
        <filter val="л/с №3000000150367"/>
        <filter val="л/с №3000000150369"/>
        <filter val="л/с №3000000150370"/>
        <filter val="л/с №3000000150410"/>
        <filter val="л/с №3000000150413"/>
        <filter val="л/с №3000000150425"/>
        <filter val="л/с №3000000150426"/>
        <filter val="л/с №3000000150428"/>
        <filter val="л/с №3000000150435"/>
        <filter val="л/с №3000000150447"/>
        <filter val="л/с №3000000150450"/>
        <filter val="л/с №3000000150457"/>
        <filter val="л/с №3000000150458"/>
        <filter val="л/с №3000000150459"/>
        <filter val="л/с №3000000150703"/>
        <filter val="л/с №3000000150705"/>
        <filter val="л/с №3000000150710"/>
        <filter val="л/с №3000000150714"/>
        <filter val="л/с №3000000150749"/>
        <filter val="л/с №3000000150750"/>
        <filter val="л/с №3000000150753"/>
        <filter val="л/с №3000000150757"/>
        <filter val="л/с №3000000150835"/>
        <filter val="л/с №3000000150847"/>
        <filter val="л/с №3000000150909"/>
        <filter val="л/с №3000000150950"/>
        <filter val="л/с №3000000151013"/>
        <filter val="л/с №3000000151042"/>
        <filter val="л/с №3000000151043"/>
        <filter val="л/с №3000000151045"/>
        <filter val="л/с №3000000151047"/>
        <filter val="л/с №3000000151048"/>
        <filter val="л/с №3000000151049"/>
        <filter val="л/с №3000000151050"/>
        <filter val="л/с №3000000151051"/>
        <filter val="л/с №3000000151052"/>
        <filter val="л/с №3000000151053"/>
        <filter val="л/с №3000000151098"/>
        <filter val="л/с №3000000151099"/>
        <filter val="л/с №3000000151100"/>
        <filter val="л/с №3000000151101"/>
        <filter val="л/с №3000000151102"/>
        <filter val="л/с №3000000151103"/>
        <filter val="л/с №3000000151104"/>
        <filter val="л/с №3000000151123"/>
        <filter val="л/с №3000000151126"/>
        <filter val="л/с №3000000151128"/>
        <filter val="л/с №3000000151129"/>
        <filter val="л/с №3000000151130"/>
        <filter val="л/с №3000000151132"/>
        <filter val="л/с №3000000151134"/>
        <filter val="л/с №3000000151136"/>
        <filter val="л/с №3000000151138"/>
        <filter val="л/с №3000000151140"/>
        <filter val="л/с №3000000151141"/>
        <filter val="л/с №3000000151143"/>
        <filter val="л/с №3000000151160"/>
        <filter val="л/с №3000000151166"/>
        <filter val="л/с №3000000151167"/>
        <filter val="л/с №3000000151186"/>
        <filter val="л/с №3000000151205"/>
        <filter val="л/с №3000000151207"/>
        <filter val="л/с №3000000151210"/>
        <filter val="л/с №3000000151211"/>
        <filter val="л/с №3000000151213"/>
        <filter val="л/с №3000000151214"/>
        <filter val="л/с №3000000151246"/>
        <filter val="л/с №3000000151249"/>
        <filter val="л/с №3000000151250"/>
        <filter val="л/с №3000000151285"/>
        <filter val="л/с №3000000151286"/>
        <filter val="л/с №3000000151287"/>
        <filter val="л/с №3000000151288"/>
        <filter val="л/с №3000000151293"/>
        <filter val="л/с №3000000151298"/>
        <filter val="л/с №3000000151299"/>
        <filter val="л/с №3000000151300"/>
        <filter val="л/с №3000000151311"/>
        <filter val="л/с №3000000151353"/>
        <filter val="л/с №3000000151354"/>
        <filter val="л/с №3000000151356"/>
        <filter val="л/с №3000000151357"/>
        <filter val="л/с №3000000151358"/>
        <filter val="л/с №3000000151359"/>
        <filter val="л/с №3000000151360"/>
        <filter val="л/с №3000000151361"/>
        <filter val="л/с №3000000151376"/>
        <filter val="л/с №3000000151377"/>
        <filter val="л/с №3000000151378"/>
        <filter val="л/с №3000000151379"/>
        <filter val="л/с №3000000151396"/>
        <filter val="л/с №3000000151397"/>
        <filter val="л/с №3000000151399"/>
        <filter val="л/с №3000000151401"/>
        <filter val="л/с №3000000151418"/>
        <filter val="л/с №3000000151420"/>
        <filter val="л/с №3000000151421"/>
        <filter val="л/с №3000000151435"/>
        <filter val="л/с №3000000151436"/>
        <filter val="л/с №3000000151437"/>
        <filter val="л/с №3000000151464"/>
        <filter val="л/с №3000000151466"/>
        <filter val="л/с №3000000151470"/>
        <filter val="л/с №3000000151472"/>
        <filter val="л/с №3000000151474"/>
        <filter val="л/с №3000000151475"/>
        <filter val="л/с №3000000151476"/>
        <filter val="л/с №3000000151477"/>
        <filter val="л/с №3000000151478"/>
        <filter val="л/с №3000000151480"/>
        <filter val="л/с №3000000151481"/>
        <filter val="л/с №3000000151483"/>
        <filter val="л/с №3000000151484"/>
        <filter val="л/с №3000000151485"/>
        <filter val="л/с №3000000151517"/>
        <filter val="л/с №3000000151568"/>
        <filter val="л/с №3000000151569"/>
        <filter val="л/с №3000000151570"/>
        <filter val="л/с №3000000151590"/>
        <filter val="л/с №3000000151591"/>
        <filter val="л/с №3000000151609"/>
        <filter val="л/с №3000000151610"/>
        <filter val="л/с №3000000151611"/>
        <filter val="л/с №3000000151673"/>
        <filter val="л/с №3000000151675"/>
        <filter val="л/с №3000000151691"/>
        <filter val="л/с №3000000151692"/>
        <filter val="л/с №3000000151693"/>
        <filter val="л/с №3000000151719"/>
        <filter val="л/с №3000000151721"/>
        <filter val="л/с №3000000151724"/>
        <filter val="л/с №3000000151726"/>
        <filter val="л/с №3000000151727"/>
        <filter val="л/с №3000000151728"/>
        <filter val="л/с №3000000151782"/>
        <filter val="л/с №3000000151783"/>
        <filter val="л/с №3000000151785"/>
        <filter val="л/с №3000000151786"/>
        <filter val="л/с №3000000151787"/>
        <filter val="л/с №3000000151788"/>
        <filter val="л/с №3000000151789"/>
        <filter val="л/с №3000000151791"/>
        <filter val="л/с №3000000151792"/>
        <filter val="л/с №3000000151794"/>
        <filter val="л/с №3000000151796"/>
        <filter val="л/с №3000000151797"/>
        <filter val="л/с №3000000151799"/>
        <filter val="л/с №3000000151800"/>
        <filter val="л/с №3000000151801"/>
        <filter val="л/с №3000000151802"/>
        <filter val="л/с №3000000151803"/>
        <filter val="л/с №3000000151805"/>
        <filter val="л/с №3000000151806"/>
        <filter val="л/с №3000000151807"/>
        <filter val="л/с №3000000151811"/>
        <filter val="л/с №3000000151814"/>
        <filter val="л/с №3000000151815"/>
        <filter val="л/с №3000000151816"/>
        <filter val="л/с №3000000151818"/>
        <filter val="л/с №3000000151819"/>
        <filter val="л/с №3000000151821"/>
        <filter val="л/с №3000000151822"/>
        <filter val="л/с №3000000151825"/>
        <filter val="л/с №3000000151826"/>
        <filter val="л/с №3000000151827"/>
        <filter val="л/с №3000000151828"/>
        <filter val="л/с №3000000151829"/>
        <filter val="л/с №3000000151830"/>
        <filter val="л/с №3000000151831"/>
        <filter val="л/с №3000000151864"/>
        <filter val="л/с №3000000151875"/>
        <filter val="л/с №3000000151876"/>
        <filter val="л/с №3000000151887"/>
        <filter val="л/с №3000000151889"/>
        <filter val="л/с №3000000151891"/>
        <filter val="л/с №3000000151892"/>
        <filter val="л/с №3000000151894"/>
        <filter val="л/с №3000000151992"/>
        <filter val="л/с №3000000151995"/>
        <filter val="л/с №3000000151997"/>
        <filter val="л/с №3000000151999"/>
        <filter val="л/с №3000000152003"/>
        <filter val="л/с №3000000152007"/>
        <filter val="л/с №3000000152008"/>
        <filter val="л/с №3000000152010"/>
        <filter val="л/с №3000000152059"/>
        <filter val="л/с №3000000152060"/>
        <filter val="л/с №3000000152061"/>
        <filter val="л/с №3000000152063"/>
        <filter val="л/с №3000000152064"/>
        <filter val="л/с №3000000152074"/>
        <filter val="л/с №3000000152076"/>
        <filter val="л/с №3000000152077"/>
        <filter val="л/с №3000000152078"/>
        <filter val="л/с №3000000152079"/>
        <filter val="л/с №3000000152080"/>
        <filter val="л/с №3000000152083"/>
        <filter val="л/с №3000000152084"/>
        <filter val="л/с №3000000152085"/>
        <filter val="л/с №3000000152089"/>
        <filter val="л/с №3000000152163"/>
        <filter val="л/с №3000000152164"/>
        <filter val="л/с №3000000152165"/>
        <filter val="л/с №3000000152166"/>
        <filter val="л/с №3000000152167"/>
        <filter val="л/с №3000000152170"/>
        <filter val="л/с №3000000152204"/>
        <filter val="л/с №3000000152205"/>
        <filter val="л/с №3000000152210"/>
        <filter val="л/с №3000000152212"/>
        <filter val="л/с №3000000152214"/>
        <filter val="л/с №3000000152215"/>
        <filter val="л/с №3000000152217"/>
        <filter val="л/с №3000000152218"/>
        <filter val="л/с №3000000152219"/>
        <filter val="л/с №3000000152220"/>
        <filter val="л/с №3000000152221"/>
        <filter val="л/с №3000000152222"/>
        <filter val="л/с №3000000152255"/>
        <filter val="л/с №3000000152257"/>
        <filter val="л/с №3000000152258"/>
        <filter val="л/с №3000000152260"/>
        <filter val="л/с №3000000152262"/>
        <filter val="л/с №3000000152263"/>
        <filter val="л/с №3000000152279"/>
        <filter val="л/с №3000000152284"/>
        <filter val="л/с №3000000152286"/>
        <filter val="л/с №3000000152287"/>
        <filter val="л/с №3000000152289"/>
        <filter val="л/с №3000000152290"/>
        <filter val="л/с №3000000152293"/>
        <filter val="л/с №3000000152295"/>
        <filter val="л/с №3000000152296"/>
        <filter val="л/с №3000000152298"/>
        <filter val="л/с №3000000152333"/>
        <filter val="л/с №3000000152334"/>
        <filter val="л/с №3000000152338"/>
        <filter val="л/с №3000000152346"/>
        <filter val="л/с №3000000152403"/>
        <filter val="л/с №3000000152404"/>
        <filter val="л/с №3000000152457"/>
        <filter val="л/с №3000000152458"/>
        <filter val="л/с №3000000152459"/>
        <filter val="л/с №3000000152460"/>
        <filter val="л/с №3000000152461"/>
        <filter val="л/с №3000000152462"/>
        <filter val="л/с №3000000152463"/>
        <filter val="л/с №3000000152465"/>
        <filter val="л/с №3000000152466"/>
        <filter val="л/с №3000000152472"/>
        <filter val="л/с №3000000152491"/>
        <filter val="л/с №3000000152559"/>
        <filter val="л/с №3000000152560"/>
        <filter val="л/с №3000000152561"/>
        <filter val="л/с №3000000152562"/>
        <filter val="л/с №3000000152600"/>
        <filter val="л/с №3000000152601"/>
        <filter val="л/с №3000000152602"/>
        <filter val="л/с №3000000152603"/>
        <filter val="л/с №3000000152692"/>
        <filter val="л/с №3000000152723"/>
        <filter val="л/с №3000000152725"/>
        <filter val="л/с №3000000152726"/>
        <filter val="л/с №3000000152748"/>
        <filter val="л/с №3000000152761"/>
        <filter val="л/с №3000000152762"/>
        <filter val="л/с №3000000152764"/>
        <filter val="л/с №3000000152765"/>
        <filter val="л/с №3000000152767"/>
        <filter val="л/с №3000000152769"/>
        <filter val="л/с №3000000152790"/>
        <filter val="л/с №3000000152793"/>
        <filter val="л/с №3000000152799"/>
        <filter val="л/с №3000000152800"/>
        <filter val="л/с №3000000152801"/>
        <filter val="л/с №3000000152808"/>
        <filter val="л/с №3000000152810"/>
        <filter val="л/с №3000000152811"/>
        <filter val="л/с №3000000152813"/>
        <filter val="л/с №3000000152828"/>
        <filter val="л/с №3000000152836"/>
        <filter val="л/с №3000000152841"/>
        <filter val="л/с №3000000152842"/>
        <filter val="л/с №3000000152843"/>
        <filter val="л/с №3000000152844"/>
        <filter val="л/с №3000000152845"/>
        <filter val="л/с №3000000152846"/>
        <filter val="л/с №3000000152847"/>
        <filter val="л/с №3000000152854"/>
        <filter val="л/с №3000000152868"/>
        <filter val="л/с №3000000152869"/>
        <filter val="л/с №3000000152870"/>
        <filter val="л/с №3000000152871"/>
        <filter val="л/с №3000000152872"/>
        <filter val="л/с №3000000152873"/>
        <filter val="л/с №3000000152874"/>
        <filter val="л/с №3000000152875"/>
        <filter val="л/с №3000000152876"/>
        <filter val="л/с №3000000152888"/>
        <filter val="л/с №3000000152889"/>
        <filter val="л/с №3000000152890"/>
        <filter val="л/с №3000000152891"/>
        <filter val="л/с №3000000152893"/>
        <filter val="л/с №3000000152895"/>
        <filter val="л/с №3000000152902"/>
        <filter val="л/с №3000000152903"/>
        <filter val="л/с №3000000152913"/>
        <filter val="л/с №3000000152918"/>
        <filter val="л/с №3000000152919"/>
        <filter val="л/с №3000000152920"/>
        <filter val="л/с №3000000152936"/>
        <filter val="л/с №3000000152938"/>
        <filter val="л/с №3000000152939"/>
        <filter val="л/с №3000000152969"/>
        <filter val="л/с №3000000152971"/>
        <filter val="л/с №3000000152972"/>
        <filter val="л/с №3000000152973"/>
        <filter val="л/с №3000000152975"/>
        <filter val="л/с №3000000152980"/>
        <filter val="л/с №3000000152988"/>
        <filter val="л/с №3000000152989"/>
        <filter val="л/с №3000000152991"/>
        <filter val="л/с №3000000152995"/>
        <filter val="л/с №3000000152997"/>
        <filter val="л/с №3000000153000"/>
        <filter val="л/с №3000000153001"/>
        <filter val="л/с №3000000153035"/>
        <filter val="л/с №3000000153036"/>
        <filter val="л/с №3000000153038"/>
        <filter val="л/с №3000000153086"/>
        <filter val="л/с №3000000153115"/>
        <filter val="л/с №3000000153130"/>
        <filter val="л/с №3000000153131"/>
        <filter val="л/с №3000000153132"/>
        <filter val="л/с №3000000153134"/>
        <filter val="л/с №3000000153135"/>
        <filter val="л/с №3000000153136"/>
        <filter val="л/с №3000000153137"/>
        <filter val="л/с №3000000153138"/>
        <filter val="л/с №3000000153139"/>
        <filter val="л/с №3000000153140"/>
        <filter val="л/с №3000000153141"/>
        <filter val="л/с №3000000153142"/>
        <filter val="л/с №3000000153144"/>
        <filter val="л/с №3000000153163"/>
        <filter val="л/с №3000000153164"/>
        <filter val="л/с №3000000153165"/>
        <filter val="л/с №3000000153166"/>
        <filter val="л/с №3000000153167"/>
        <filter val="л/с №3000000153181"/>
        <filter val="л/с №3000000153194"/>
        <filter val="л/с №3000000153239"/>
        <filter val="л/с №3000000153269"/>
        <filter val="л/с №3000000153283"/>
        <filter val="л/с №3000000153294"/>
        <filter val="л/с №3000000153295"/>
        <filter val="л/с №3000000153304"/>
        <filter val="л/с №3000000153306"/>
        <filter val="л/с №3000000153317"/>
        <filter val="л/с №3000000153330"/>
        <filter val="л/с №3000000153352"/>
        <filter val="л/с №3000000153360"/>
        <filter val="л/с №3000000153361"/>
        <filter val="л/с №3000000153373"/>
        <filter val="л/с №3000000153389"/>
        <filter val="л/с №3000000153390"/>
        <filter val="л/с №3000000153391"/>
        <filter val="л/с №3000000153413"/>
        <filter val="л/с №3000000153414"/>
        <filter val="л/с №3000000153445"/>
        <filter val="л/с №3000000153446"/>
        <filter val="л/с №3000000153447"/>
        <filter val="л/с №3000000153448"/>
        <filter val="л/с №3000000153450"/>
        <filter val="л/с №3000000153475"/>
        <filter val="л/с №3000000153476"/>
        <filter val="л/с №3000000153477"/>
        <filter val="л/с №3000000153478"/>
        <filter val="л/с №3000000153494"/>
        <filter val="л/с №3000000153495"/>
        <filter val="л/с №3000000153496"/>
        <filter val="л/с №3000000153497"/>
        <filter val="л/с №3000000153508"/>
        <filter val="л/с №3000000153554"/>
        <filter val="л/с №3000000153564"/>
        <filter val="л/с №3000000153565"/>
        <filter val="л/с №3000000153566"/>
        <filter val="л/с №3000000153567"/>
        <filter val="л/с №3000000153574"/>
        <filter val="л/с №3000000153578"/>
        <filter val="л/с №3000000153597"/>
        <filter val="л/с №3000000153598"/>
        <filter val="л/с №3000000153630"/>
        <filter val="л/с №3000000153632"/>
        <filter val="л/с №3000000153633"/>
        <filter val="л/с №3000000153634"/>
        <filter val="л/с №3000000153635"/>
        <filter val="л/с №3000000153636"/>
        <filter val="л/с №3000000153646"/>
        <filter val="л/с №3000000153649"/>
        <filter val="л/с №3000000153693"/>
        <filter val="л/с №3000000153694"/>
        <filter val="л/с №3000000153696"/>
        <filter val="л/с №3000000153705"/>
        <filter val="л/с №3000000153706"/>
        <filter val="л/с №3000000153707"/>
        <filter val="л/с №3000000153708"/>
        <filter val="л/с №3000000153710"/>
        <filter val="л/с №3000000153715"/>
        <filter val="л/с №3000000153716"/>
        <filter val="л/с №3000000154388"/>
        <filter val="л/с №3000000154610"/>
        <filter val="л/с №3000000154627"/>
        <filter val="л/с №3000000154635"/>
        <filter val="л/с №3000000154636"/>
        <filter val="л/с №3000000154640"/>
        <filter val="л/с №3000000154643"/>
        <filter val="л/с №3000000154659"/>
        <filter val="л/с №3000000154660"/>
        <filter val="л/с №3000000154700"/>
        <filter val="л/с №3000000154702"/>
        <filter val="л/с №3000000154721"/>
        <filter val="л/с №3000000154722"/>
        <filter val="л/с №3000000154727"/>
        <filter val="л/с №3000000154732"/>
        <filter val="л/с №3000000154733"/>
        <filter val="л/с №3000000154735"/>
        <filter val="л/с №3000000154736"/>
        <filter val="л/с №3000000154738"/>
        <filter val="л/с №3000000154739"/>
        <filter val="л/с №3000000154742"/>
        <filter val="л/с №3000000154743"/>
        <filter val="л/с №3000000154744"/>
        <filter val="л/с №3000000154746"/>
        <filter val="л/с №3000000154747"/>
        <filter val="л/с №3000000154748"/>
        <filter val="л/с №3000000154762"/>
        <filter val="л/с №3000000154763"/>
        <filter val="л/с №3000000154770"/>
        <filter val="л/с №3000000156527"/>
        <filter val="л/с №3000000156571"/>
        <filter val="л/с №3000000156572"/>
        <filter val="л/с №3000000156619"/>
        <filter val="л/с №3000000156625"/>
        <filter val="л/с №3000000156626"/>
        <filter val="л/с №3000000156627"/>
        <filter val="л/с №3000000156628"/>
        <filter val="л/с №3000000156642"/>
        <filter val="л/с №3000000156662"/>
        <filter val="л/с №3000000156663"/>
        <filter val="л/с №3000000156682"/>
        <filter val="л/с №3000000156684"/>
        <filter val="л/с №3000000156685"/>
        <filter val="л/с №3000000156689"/>
        <filter val="л/с №3000000156758"/>
        <filter val="л/с №3000000156760"/>
        <filter val="л/с №3000000156762"/>
        <filter val="л/с №3000000156786"/>
        <filter val="л/с №3000000156787"/>
        <filter val="л/с №3000000156788"/>
        <filter val="л/с №3000000156789"/>
        <filter val="л/с №3000000156790"/>
        <filter val="л/с №3000000156791"/>
        <filter val="л/с №3000000156833"/>
        <filter val="л/с №3000000156834"/>
        <filter val="л/с №3000000156836"/>
        <filter val="л/с №3000000156837"/>
        <filter val="л/с №3000000156840"/>
        <filter val="л/с №3000000156842"/>
        <filter val="л/с №3000000156843"/>
        <filter val="л/с №3000000156845"/>
        <filter val="л/с №3000000156847"/>
        <filter val="л/с №3000000156849"/>
        <filter val="л/с №3000000156850"/>
        <filter val="л/с №3000000156851"/>
        <filter val="л/с №3000000156852"/>
        <filter val="л/с №3000000156876"/>
        <filter val="л/с №3000000156883"/>
        <filter val="л/с №3000000157908"/>
        <filter val="л/с №3000000157910"/>
        <filter val="л/с №3000000157911"/>
        <filter val="л/с №3000000158023"/>
        <filter val="л/с №3000000158029"/>
        <filter val="л/с №3000000158033"/>
        <filter val="л/с №3000000158034"/>
        <filter val="л/с №3000000158035"/>
        <filter val="л/с №3000000158036"/>
        <filter val="л/с №3000000158037"/>
        <filter val="л/с №3000000158038"/>
        <filter val="л/с №3000000158064"/>
        <filter val="л/с №3000000158069"/>
        <filter val="л/с №3000000158073"/>
        <filter val="л/с №3000000158074"/>
        <filter val="л/с №3000000158081"/>
        <filter val="л/с №3000000158082"/>
        <filter val="л/с №3000000158123"/>
        <filter val="л/с №3000000158129"/>
        <filter val="л/с №3000000158130"/>
        <filter val="л/с №3000000158131"/>
        <filter val="л/с №3000000158132"/>
        <filter val="л/с №3000000159201"/>
        <filter val="л/с №3000000159202"/>
        <filter val="л/с №3000000159232"/>
        <filter val="л/с №3000000159257"/>
        <filter val="л/с №3000000159258"/>
        <filter val="л/с №3000000159441"/>
        <filter val="л/с №3000000159442"/>
        <filter val="л/с №3000000159483"/>
        <filter val="л/с №3000000159487"/>
        <filter val="л/с №3000000159489"/>
        <filter val="л/с №3000000159539"/>
        <filter val="л/с №3000000159540"/>
        <filter val="л/с №3000000159543"/>
        <filter val="л/с №3000000159546"/>
        <filter val="л/с №3000000159547"/>
        <filter val="л/с №3000000159619"/>
        <filter val="л/с №3000000159644"/>
        <filter val="л/с №3000000159660"/>
        <filter val="л/с №3000000159661"/>
        <filter val="л/с №3000000159701"/>
        <filter val="л/с №3000000159704"/>
        <filter val="л/с №3000000159707"/>
        <filter val="л/с №3000000159708"/>
        <filter val="л/с №3000000159724"/>
        <filter val="л/с №3000000159743"/>
        <filter val="л/с №3000000159744"/>
        <filter val="л/с №3000000160018"/>
        <filter val="л/с №3000000160237"/>
        <filter val="л/с №3000000160264"/>
        <filter val="л/с №3000000160269"/>
        <filter val="л/с №3000000160314"/>
        <filter val="л/с №3000000160317"/>
        <filter val="л/с №3000000160319"/>
        <filter val="л/с №3000000160330"/>
        <filter val="л/с №3000000160331"/>
        <filter val="л/с №3000000160347"/>
        <filter val="л/с №3000000160348"/>
        <filter val="л/с №3000000160392"/>
        <filter val="л/с №3000000160435"/>
        <filter val="л/с №3000000160436"/>
        <filter val="л/с №3000000160437"/>
        <filter val="л/с №3000000160438"/>
        <filter val="л/с №3000000160444"/>
        <filter val="л/с №3000000162163"/>
        <filter val="л/с №3000000162165"/>
        <filter val="л/с №3000000162167"/>
        <filter val="л/с №3000000162293"/>
        <filter val="л/с №3000000162408"/>
        <filter val="л/с №3000000162411"/>
        <filter val="л/с №3000000162536"/>
        <filter val="л/с №3000000162580"/>
        <filter val="л/с №3000000162613"/>
        <filter val="л/с №3000000162702"/>
        <filter val="л/с №3000000162704"/>
        <filter val="л/с №3000000162973"/>
        <filter val="л/с №3000000163012"/>
        <filter val="л/с №3000000163484"/>
        <filter val="л/с №3000000163556"/>
        <filter val="л/с №3000000163557"/>
        <filter val="л/с №3000000163558"/>
        <filter val="л/с №3000000163559"/>
        <filter val="л/с №3000000163560"/>
        <filter val="л/с №3000000163561"/>
        <filter val="л/с №3000000163562"/>
        <filter val="л/с №3000000164246"/>
        <filter val="л/с №3000000164247"/>
        <filter val="л/с №3000000164248"/>
        <filter val="л/с №3000000164287"/>
        <filter val="л/с №3000000164330"/>
        <filter val="л/с №3000000164331"/>
        <filter val="л/с №3000000164404"/>
        <filter val="л/с №3000000164466"/>
        <filter val="л/с №3000000164534"/>
        <filter val="л/с №3000000165653"/>
        <filter val="л/с №3000000166458"/>
        <filter val="л/с №3000000166620"/>
        <filter val="л/с №3000000167185"/>
        <filter val="л/с №3000000167228"/>
        <filter val="л/с №3000000167570"/>
        <filter val="л/с №3000000168472"/>
        <filter val="л/с №3000000168608"/>
        <filter val="л/с №3000000170504"/>
        <filter val="л/с №3000000170639"/>
        <filter val="л/с №3000000170640"/>
        <filter val="л/с №3000000171183"/>
        <filter val="л/с №3000000171245"/>
        <filter val="л/с №3000000172791"/>
        <filter val="л/с №3000000172807"/>
        <filter val="л/с №3000000173214"/>
        <filter val="л/с №3000000173335"/>
        <filter val="л/с №3000000173512"/>
        <filter val="л/с №3000000173529"/>
        <filter val="л/с №3000000173677"/>
        <filter val="л/с №3000000173774"/>
        <filter val="л/с №3000000173931"/>
        <filter val="л/с №3000000173933"/>
        <filter val="л/с №3000000173935"/>
        <filter val="л/с №3000000174100"/>
        <filter val="л/с №3000000174149"/>
        <filter val="л/с №3000000174292"/>
        <filter val="л/с №3000000174691"/>
        <filter val="л/с №3000000174692"/>
        <filter val="л/с №3000000174693"/>
        <filter val="л/с №3000000174694"/>
        <filter val="л/с №3000000174695"/>
        <filter val="л/с №3000000174696"/>
        <filter val="л/с №3000000175014"/>
        <filter val="л/с №3000000175016"/>
        <filter val="л/с №3000000175018"/>
        <filter val="л/с №3000000175020"/>
        <filter val="л/с №3000000175031"/>
        <filter val="л/с №3000000175034"/>
        <filter val="л/с №3000000175046"/>
        <filter val="л/с №3000000175049"/>
        <filter val="л/с №3000000175350"/>
        <filter val="л/с №3000000175363"/>
        <filter val="л/с №3000000175394"/>
        <filter val="л/с №3000000175396"/>
        <filter val="л/с №3000000175397"/>
        <filter val="л/с №3000000175400"/>
        <filter val="л/с №3000000175402"/>
        <filter val="л/с №3000000175403"/>
        <filter val="л/с №3000000175405"/>
        <filter val="л/с №3000000175406"/>
        <filter val="л/с №3000000175407"/>
        <filter val="л/с №3000000175411"/>
        <filter val="л/с №3000000175412"/>
        <filter val="л/с №3000000175413"/>
        <filter val="л/с №3000000175414"/>
        <filter val="л/с №3000000175416"/>
        <filter val="л/с №3000000175418"/>
        <filter val="л/с №3000000175420"/>
        <filter val="л/с №3000000175423"/>
        <filter val="л/с №3000000175424"/>
        <filter val="л/с №3000000175425"/>
        <filter val="л/с №3000000175426"/>
        <filter val="л/с №3000000175438"/>
        <filter val="л/с №3000000175441"/>
        <filter val="л/с №3000000175442"/>
        <filter val="л/с №3000000175445"/>
        <filter val="л/с №3000000175446"/>
        <filter val="л/с №3000001174055"/>
        <filter val="л/с №3000001174057"/>
        <filter val="л/с №3000001174058"/>
        <filter val="л/с №3000001174061"/>
        <filter val="л/с №3000001174062"/>
        <filter val="л/с №3000001174064"/>
        <filter val="л/с №3000001174065"/>
        <filter val="л/с №3000001174067"/>
        <filter val="л/с №3000001174071"/>
        <filter val="л/с №3000001174072"/>
        <filter val="л/с №3000001174077"/>
        <filter val="л/с №3000001174080"/>
        <filter val="л/с №3000001174082"/>
        <filter val="л/с №3000001174158"/>
        <filter val="л/с №3000001174159"/>
        <filter val="л/с №3000001174160"/>
        <filter val="л/с №3000001174198"/>
        <filter val="л/с №3000001174199"/>
        <filter val="л/с №3000001174200"/>
        <filter val="л/с №3000001174201"/>
        <filter val="л/с №3000001174202"/>
        <filter val="л/с №3000001174203"/>
        <filter val="л/с №3000001174204"/>
        <filter val="л/с №3000001174205"/>
        <filter val="л/с №3000001174206"/>
        <filter val="л/с №3000001174207"/>
        <filter val="л/с №3000001174208"/>
        <filter val="л/с №3000001174247"/>
        <filter val="л/с №3000001174248"/>
        <filter val="л/с №3000001174249"/>
        <filter val="л/с №3000001174250"/>
        <filter val="л/с №3000001174251"/>
        <filter val="л/с №3000001174252"/>
        <filter val="л/с №3000001174253"/>
        <filter val="л/с №3000001174254"/>
        <filter val="л/с №3000001174255"/>
        <filter val="л/с №3000001174256"/>
        <filter val="л/с №3000001174309"/>
        <filter val="л/с №3000001174337"/>
        <filter val="л/с №3000001174407"/>
        <filter val="л/с №3000001174408"/>
        <filter val="л/с №3000001174410"/>
        <filter val="л/с №3000001174411"/>
        <filter val="л/с №3000001174412"/>
        <filter val="л/с №3000001174413"/>
        <filter val="л/с №3000001174414"/>
        <filter val="л/с №3000001174415"/>
        <filter val="л/с №3000001174417"/>
        <filter val="л/с №3000001174418"/>
        <filter val="л/с №3000001174475"/>
        <filter val="л/с №3000001174571"/>
        <filter val="л/с №3000001174572"/>
        <filter val="л/с №3000001174573"/>
        <filter val="л/с №3000001174574"/>
        <filter val="л/с №3000001174575"/>
        <filter val="л/с №3000001174576"/>
        <filter val="л/с №3000001174577"/>
        <filter val="л/с №3000001174578"/>
        <filter val="л/с №3000001174579"/>
        <filter val="л/с №3000001174581"/>
        <filter val="л/с №3000001174583"/>
        <filter val="л/с №3000001174584"/>
        <filter val="л/с №3000001174587"/>
        <filter val="л/с №3000001174588"/>
        <filter val="л/с №3000001174590"/>
        <filter val="л/с №3000001174591"/>
        <filter val="л/с №3000001174592"/>
        <filter val="л/с №3000001174593"/>
        <filter val="л/с №3000001174595"/>
        <filter val="л/с №3000001174596"/>
        <filter val="л/с №3000001174597"/>
        <filter val="л/с №3000001174598"/>
        <filter val="л/с №3000001174634"/>
        <filter val="л/с №3000001174635"/>
        <filter val="л/с №3000001174636"/>
        <filter val="л/с №3000001174637"/>
        <filter val="л/с №3000001174640"/>
        <filter val="л/с №3000001174642"/>
        <filter val="л/с №3000001174643"/>
        <filter val="л/с №3000001174700"/>
        <filter val="л/с №3000001174701"/>
        <filter val="л/с №3000001174702"/>
        <filter val="л/с №3000001174703"/>
        <filter val="л/с №3000001174705"/>
        <filter val="л/с №3000001174707"/>
        <filter val="л/с №3000001174708"/>
        <filter val="л/с №3000001174709"/>
        <filter val="л/с №3000001174710"/>
        <filter val="л/с №3000001174711"/>
        <filter val="л/с №3000001174779"/>
        <filter val="л/с №3000001174780"/>
        <filter val="л/с №3000001174781"/>
        <filter val="л/с №3000001174782"/>
        <filter val="л/с №3000001174783"/>
        <filter val="л/с №3000001174784"/>
        <filter val="л/с №3000001174786"/>
        <filter val="л/с №3000001174788"/>
        <filter val="л/с №3000001174875"/>
        <filter val="л/с №3000001174876"/>
        <filter val="л/с №3000001174880"/>
        <filter val="л/с №3000001174883"/>
        <filter val="л/с №3000001174885"/>
        <filter val="л/с №3000001174887"/>
        <filter val="л/с №3000001174889"/>
        <filter val="л/с №3000001174891"/>
        <filter val="л/с №3000001174895"/>
        <filter val="л/с №3000001174955"/>
        <filter val="л/с №3000001174956"/>
        <filter val="л/с №3000001174957"/>
        <filter val="л/с №3000001174959"/>
        <filter val="л/с №3000001174962"/>
        <filter val="л/с №3000001174963"/>
        <filter val="л/с №3000001174964"/>
        <filter val="л/с №3000001174965"/>
        <filter val="л/с №3000001174966"/>
        <filter val="л/с №3000001174967"/>
        <filter val="л/с №3000001174968"/>
        <filter val="л/с №3000001174970"/>
        <filter val="л/с №3000001174971"/>
        <filter val="л/с №3000001175055"/>
        <filter val="л/с №3000001175058"/>
        <filter val="л/с №3000001175060"/>
        <filter val="л/с №3000001175062"/>
        <filter val="л/с №3000001175066"/>
        <filter val="л/с №3000001175067"/>
        <filter val="л/с №3000001175068"/>
        <filter val="л/с №3000001175069"/>
        <filter val="л/с №3000001175158"/>
        <filter val="л/с №3000001175159"/>
        <filter val="л/с №3000001175160"/>
        <filter val="л/с №3000001175161"/>
        <filter val="л/с №3000001175162"/>
        <filter val="л/с №3000001175163"/>
        <filter val="л/с №3000001175164"/>
        <filter val="л/с №3000001175224"/>
        <filter val="л/с №3000001175227"/>
        <filter val="л/с №3000001175243"/>
        <filter val="л/с №3000001175244"/>
        <filter val="л/с №3000001175245"/>
        <filter val="л/с №3000001175260"/>
        <filter val="л/с №3000001175286"/>
        <filter val="л/с №3000001175287"/>
        <filter val="л/с №3000001175288"/>
        <filter val="л/с №3000001175289"/>
        <filter val="л/с №3000001175290"/>
        <filter val="л/с №3000001175291"/>
        <filter val="л/с №3000001175293"/>
        <filter val="л/с №3000001175327"/>
        <filter val="л/с №3000001175458"/>
        <filter val="л/с №3000001175460"/>
        <filter val="л/с №3000001175462"/>
        <filter val="л/с №3000001175464"/>
        <filter val="л/с №3000001175476"/>
        <filter val="л/с №3000001175478"/>
        <filter val="л/с №3000001175479"/>
        <filter val="л/с №3000001175480"/>
        <filter val="л/с №3000001175548"/>
        <filter val="л/с №3000001175549"/>
        <filter val="л/с №3000001175550"/>
        <filter val="л/с №3000001175552"/>
        <filter val="л/с №3000001175553"/>
        <filter val="л/с №3000001175554"/>
        <filter val="л/с №3000001175584"/>
        <filter val="л/с №3000001175585"/>
        <filter val="л/с №3000001175586"/>
        <filter val="л/с №3000001175587"/>
        <filter val="л/с №3000001175613"/>
        <filter val="л/с №3000001175665"/>
        <filter val="л/с №3000001175679"/>
        <filter val="л/с №3000001175680"/>
        <filter val="л/с №3000001175681"/>
        <filter val="л/с №3000001175682"/>
        <filter val="л/с №3000001175756"/>
        <filter val="л/с №3000001175757"/>
        <filter val="л/с №3000001175759"/>
        <filter val="л/с №3000001175760"/>
        <filter val="л/с №3000001175761"/>
        <filter val="л/с №3000001175762"/>
        <filter val="л/с №3000001175790"/>
        <filter val="л/с №3000001175791"/>
        <filter val="л/с №3000001175792"/>
        <filter val="л/с №3000001175797"/>
        <filter val="л/с №3000001175798"/>
        <filter val="л/с №3000001175799"/>
        <filter val="л/с №3000001175818"/>
        <filter val="л/с №3000001175819"/>
        <filter val="л/с №3000001175820"/>
        <filter val="л/с №3000001175827"/>
        <filter val="л/с №3000001175858"/>
        <filter val="л/с №3000001175875"/>
        <filter val="л/с №3000001175878"/>
        <filter val="л/с №3000001175884"/>
        <filter val="л/с №3000001175888"/>
        <filter val="л/с №3000001175889"/>
        <filter val="л/с №3000001175906"/>
        <filter val="л/с №3000001175907"/>
        <filter val="л/с №3000001175908"/>
        <filter val="л/с №3000001175909"/>
        <filter val="л/с №3000001175910"/>
        <filter val="л/с №3000001175913"/>
        <filter val="л/с №3000001175921"/>
        <filter val="л/с №3000001175924"/>
        <filter val="л/с №3000001175939"/>
        <filter val="л/с №3000001176131"/>
        <filter val="л/с №3000001176132"/>
        <filter val="л/с №3000001176157"/>
        <filter val="л/с №3000001176158"/>
        <filter val="л/с №3000001176159"/>
        <filter val="л/с №3000001176160"/>
        <filter val="л/с №3000001176161"/>
        <filter val="л/с №3000001176162"/>
        <filter val="л/с №3000001176190"/>
        <filter val="л/с №3000001176191"/>
        <filter val="л/с №3000001176192"/>
        <filter val="л/с №3000001176193"/>
        <filter val="л/с №3000001176204"/>
        <filter val="л/с №3000001176205"/>
        <filter val="л/с №3000001176206"/>
        <filter val="л/с №3000001176207"/>
        <filter val="л/с №3000001176209"/>
        <filter val="л/с №3000001176210"/>
        <filter val="л/с №3000001176211"/>
        <filter val="л/с №3000001176271"/>
        <filter val="л/с №3000001176273"/>
        <filter val="л/с №3000001176309"/>
        <filter val="л/с №3000001176313"/>
        <filter val="л/с №3000001176345"/>
        <filter val="л/с №3000001176346"/>
        <filter val="л/с №3000001176347"/>
        <filter val="л/с №3000001176425"/>
        <filter val="л/с №3000001176426"/>
        <filter val="л/с №3000001176444"/>
        <filter val="л/с №3000001176454"/>
        <filter val="л/с №3000001176482"/>
        <filter val="л/с №3000001176485"/>
        <filter val="л/с №3000001176487"/>
        <filter val="л/с №3000001176532"/>
        <filter val="л/с №3000001176559"/>
        <filter val="л/с №3000001176560"/>
        <filter val="л/с №3000001176580"/>
        <filter val="л/с №3000001176581"/>
        <filter val="л/с №3000001176660"/>
        <filter val="л/с №3000001176662"/>
        <filter val="л/с №3000001176678"/>
        <filter val="л/с №3000001176699"/>
        <filter val="л/с №3000001176739"/>
        <filter val="л/с №3000001176740"/>
        <filter val="л/с №3000001176741"/>
        <filter val="л/с №3000001176742"/>
        <filter val="л/с №3000001176778"/>
        <filter val="л/с №3000001176849"/>
        <filter val="л/с №3000001176853"/>
        <filter val="л/с №3000001176897"/>
        <filter val="л/с №3000001176898"/>
        <filter val="л/с №3000001176953"/>
        <filter val="л/с №3000001176954"/>
        <filter val="л/с №3000001177016"/>
        <filter val="л/с №3000001177043"/>
        <filter val="л/с №3000001177045"/>
        <filter val="л/с №3000001177047"/>
        <filter val="л/с №3000001177050"/>
        <filter val="л/с №3000001177086"/>
        <filter val="л/с №3000001177138"/>
        <filter val="л/с №3000001177148"/>
        <filter val="л/с №3000001177149"/>
        <filter val="л/с №3000001177150"/>
        <filter val="л/с №3000001177151"/>
        <filter val="л/с №3000001177152"/>
        <filter val="л/с №3000001177167"/>
        <filter val="л/с №3000001177181"/>
        <filter val="л/с №3000001177247"/>
        <filter val="л/с №3000001177253"/>
        <filter val="л/с №3000001177267"/>
        <filter val="л/с №3000001177324"/>
        <filter val="л/с №3000001178154"/>
        <filter val="л/с №3000001178155"/>
        <filter val="л/с №3000001178156"/>
        <filter val="л/с №3000001178157"/>
        <filter val="л/с №3000001178177"/>
        <filter val="л/с №3000001178191"/>
        <filter val="л/с №3000001178192"/>
        <filter val="л/с №3000001178211"/>
        <filter val="л/с №3000001178213"/>
        <filter val="л/с №3000001178244"/>
        <filter val="л/с №3000001178331"/>
        <filter val="л/с №3000001178332"/>
        <filter val="л/с №3000001178333"/>
        <filter val="л/с №3000001178372"/>
        <filter val="л/с №3000001178373"/>
        <filter val="л/с №3000001178374"/>
        <filter val="л/с №3000001178395"/>
        <filter val="л/с №3000001178415"/>
        <filter val="л/с №3000001178467"/>
        <filter val="л/с №3000001178480"/>
        <filter val="л/с №3000001178481"/>
        <filter val="л/с №3000001178557"/>
        <filter val="л/с №3000001178585"/>
        <filter val="л/с №3000001178587"/>
        <filter val="л/с №3000001178594"/>
        <filter val="л/с №3000001178666"/>
        <filter val="л/с №3000001178667"/>
        <filter val="л/с №3000001178668"/>
        <filter val="л/с №3000001178669"/>
        <filter val="л/с №3000001178697"/>
        <filter val="л/с №3000001178698"/>
        <filter val="л/с №3000001178702"/>
        <filter val="л/с №3000001178769"/>
        <filter val="л/с №3000001178794"/>
        <filter val="л/с №3000001178797"/>
        <filter val="л/с №3000001178889"/>
        <filter val="л/с №3000001178890"/>
        <filter val="л/с №3000001178911"/>
        <filter val="л/с №3000001178981"/>
        <filter val="л/с №3000001179005"/>
        <filter val="л/с №3000001179028"/>
        <filter val="л/с №3000001179029"/>
        <filter val="л/с №3000001179030"/>
        <filter val="л/с №3000001179141"/>
        <filter val="л/с №3000001179153"/>
        <filter val="л/с №3000001179201"/>
        <filter val="л/с №3000001179202"/>
        <filter val="л/с №3000001179203"/>
        <filter val="л/с №3000001179233"/>
        <filter val="л/с №3000001179234"/>
        <filter val="л/с №3000001179238"/>
        <filter val="л/с №3000001179251"/>
        <filter val="л/с №3000001179319"/>
        <filter val="л/с №3000001179390"/>
        <filter val="л/с №3000001179397"/>
        <filter val="л/с №3000001179398"/>
        <filter val="л/с №3000001179406"/>
        <filter val="л/с №3000001179407"/>
        <filter val="л/с №3000001179408"/>
        <filter val="л/с №3000001179426"/>
        <filter val="л/с №3000001179432"/>
        <filter val="л/с №3000001179441"/>
        <filter val="л/с №3000001179445"/>
        <filter val="л/с №3000001179447"/>
        <filter val="л/с №3000001179454"/>
        <filter val="л/с №3000001179475"/>
        <filter val="л/с №3000001180472"/>
        <filter val="л/с №3000001180494"/>
        <filter val="л/с №3000001180514"/>
        <filter val="л/с №3000001180571"/>
        <filter val="л/с №3000001180573"/>
        <filter val="л/с №3000001180597"/>
        <filter val="л/с №3000001180621"/>
        <filter val="л/с №3000001180679"/>
        <filter val="л/с №3000001180701"/>
        <filter val="л/с №3000001180702"/>
        <filter val="л/с №3000001180706"/>
        <filter val="л/с №3000001180715"/>
        <filter val="л/с №3000001180717"/>
        <filter val="л/с №3000001180720"/>
        <filter val="л/с №3000001180723"/>
        <filter val="л/с №3000001180742"/>
        <filter val="л/с №3000001180743"/>
        <filter val="л/с №3000001180775"/>
        <filter val="л/с №3000001180777"/>
        <filter val="л/с №3000001180787"/>
        <filter val="л/с №3000001180808"/>
        <filter val="л/с №3000001180809"/>
        <filter val="л/с №3000001180811"/>
        <filter val="л/с №3000001180812"/>
        <filter val="л/с №3000001180823"/>
        <filter val="л/с №3000001180824"/>
        <filter val="л/с №3000001180837"/>
        <filter val="л/с №3000001180873"/>
        <filter val="л/с №3000001180874"/>
        <filter val="л/с №3000001180875"/>
        <filter val="л/с №3000001180876"/>
        <filter val="л/с №3000001180878"/>
        <filter val="л/с №3000001180880"/>
        <filter val="л/с №3000001180898"/>
        <filter val="л/с №3000001180904"/>
        <filter val="л/с №3000001180925"/>
        <filter val="л/с №3000001180940"/>
        <filter val="л/с №3000001180948"/>
        <filter val="л/с №3000001180962"/>
        <filter val="л/с №3000001180963"/>
        <filter val="л/с №3000001180965"/>
        <filter val="л/с №3000001180975"/>
        <filter val="л/с №3000001180986"/>
        <filter val="л/с №3000001181031"/>
        <filter val="л/с №3000001181043"/>
        <filter val="л/с №3000001181066"/>
        <filter val="л/с №3000001181138"/>
        <filter val="л/с №3000001181154"/>
        <filter val="л/с №3000001181972"/>
        <filter val="л/с №3000001181976"/>
        <filter val="л/с №3000001181985"/>
        <filter val="л/с №3000001182007"/>
        <filter val="л/с №3000001182008"/>
        <filter val="л/с №3000001182182"/>
        <filter val="л/с №3000001182196"/>
        <filter val="л/с №3000001182860"/>
        <filter val="л/с №3000001182957"/>
        <filter val="л/с №3000001182989"/>
        <filter val="л/с №3000001182990"/>
        <filter val="л/с №3000001183059"/>
        <filter val="л/с №3000001183071"/>
        <filter val="л/с №3000001183158"/>
        <filter val="л/с №3000001183159"/>
        <filter val="л/с №3000001183162"/>
        <filter val="л/с №3000001183163"/>
        <filter val="л/с №3000001183199"/>
        <filter val="л/с №3000001183289"/>
        <filter val="л/с №3000001183291"/>
        <filter val="л/с №3000001183349"/>
        <filter val="л/с №3000001183429"/>
        <filter val="л/с №3000001183439"/>
        <filter val="л/с №3000001183461"/>
        <filter val="л/с №3000001183480"/>
        <filter val="л/с №3000001183490"/>
        <filter val="л/с №3000001183491"/>
        <filter val="л/с №3000001183541"/>
        <filter val="л/с №3000001183549"/>
        <filter val="л/с №3000001183612"/>
        <filter val="л/с №3000001183617"/>
        <filter val="л/с №3000001183620"/>
        <filter val="л/с №3000001183621"/>
        <filter val="л/с №3000001183640"/>
        <filter val="л/с №3000001183660"/>
        <filter val="л/с №3000001183662"/>
        <filter val="л/с №3000001183688"/>
        <filter val="л/с №3000001183695"/>
        <filter val="л/с №3000001183702"/>
        <filter val="л/с №3000001183749"/>
        <filter val="л/с №3000001183771"/>
        <filter val="л/с №3000001183773"/>
        <filter val="л/с №3000001183774"/>
        <filter val="л/с №3000001183778"/>
        <filter val="л/с №3000001183792"/>
        <filter val="л/с №3000001183793"/>
        <filter val="л/с №3000001183794"/>
        <filter val="л/с №3000001183795"/>
        <filter val="л/с №3000001183796"/>
        <filter val="л/с №3000001183802"/>
        <filter val="л/с №3000001183803"/>
        <filter val="л/с №3000001183804"/>
        <filter val="л/с №3000001183806"/>
        <filter val="л/с №3000001183807"/>
        <filter val="л/с №3000001183809"/>
        <filter val="л/с №3000001183856"/>
        <filter val="л/с №3000001183858"/>
        <filter val="л/с №3000001183859"/>
        <filter val="л/с №3000001183863"/>
        <filter val="л/с №3000001183898"/>
        <filter val="л/с №3000001183902"/>
        <filter val="л/с №3000001183928"/>
        <filter val="л/с №3000001184001"/>
        <filter val="л/с №3000001184006"/>
        <filter val="л/с №3000001184008"/>
        <filter val="л/с №3000001184015"/>
        <filter val="л/с №3000001184019"/>
        <filter val="л/с №3000001184025"/>
        <filter val="л/с №3000001184029"/>
        <filter val="л/с №3000001184044"/>
        <filter val="л/с №3000001184046"/>
        <filter val="л/с №3000001184097"/>
        <filter val="л/с №3000001184101"/>
        <filter val="л/с №3000001184103"/>
        <filter val="л/с №3000001184108"/>
        <filter val="л/с №3000001184130"/>
        <filter val="л/с №3000001184176"/>
        <filter val="л/с №3000001184182"/>
        <filter val="л/с №3000001184201"/>
        <filter val="л/с №3000001184204"/>
        <filter val="л/с №3000001184242"/>
        <filter val="л/с №3000001184243"/>
        <filter val="л/с №3000001184287"/>
        <filter val="л/с №3000001184353"/>
        <filter val="л/с №3000001184367"/>
        <filter val="л/с №3000001184371"/>
        <filter val="л/с №3000001184372"/>
        <filter val="л/с №3000001184475"/>
        <filter val="л/с №3000001184476"/>
        <filter val="л/с №3000001185110"/>
        <filter val="л/с №3000001185118"/>
        <filter val="л/с №3000001185159"/>
        <filter val="л/с №3000001186391"/>
        <filter val="л/с №3000001186496"/>
        <filter val="л/с №3000001186846"/>
        <filter val="л/с №3000001186882"/>
        <filter val="л/с №3000001187139"/>
      </filters>
    </filterColumn>
  </autoFilter>
  <mergeCells count="5">
    <mergeCell ref="B7:E7"/>
    <mergeCell ref="E10:E12"/>
    <mergeCell ref="B3601:C3601"/>
    <mergeCell ref="G3599:H3599"/>
    <mergeCell ref="B6:AR6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L13"/>
  <sheetViews>
    <sheetView workbookViewId="0">
      <selection activeCell="Q11" sqref="Q11"/>
    </sheetView>
  </sheetViews>
  <sheetFormatPr defaultRowHeight="14.4" x14ac:dyDescent="0.3"/>
  <sheetData>
    <row r="1" spans="1:38" ht="15.6" x14ac:dyDescent="0.3">
      <c r="A1" s="88"/>
      <c r="B1" s="146" t="s">
        <v>3926</v>
      </c>
      <c r="C1" s="88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</row>
    <row r="2" spans="1:38" x14ac:dyDescent="0.3">
      <c r="A2" s="88"/>
      <c r="B2" s="147" t="s">
        <v>3927</v>
      </c>
      <c r="C2" s="88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</row>
    <row r="3" spans="1:38" x14ac:dyDescent="0.3">
      <c r="A3" s="88"/>
      <c r="B3" s="147" t="s">
        <v>3928</v>
      </c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</row>
    <row r="4" spans="1:38" x14ac:dyDescent="0.3">
      <c r="A4" s="88"/>
      <c r="B4" s="147" t="s">
        <v>3940</v>
      </c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8"/>
      <c r="W4" s="88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</row>
    <row r="5" spans="1:38" x14ac:dyDescent="0.3">
      <c r="A5" s="88"/>
      <c r="B5" s="147" t="s">
        <v>3941</v>
      </c>
      <c r="C5" s="88"/>
      <c r="D5" s="88"/>
      <c r="E5" s="88"/>
      <c r="F5" s="88"/>
      <c r="G5" s="88"/>
      <c r="H5" s="88"/>
      <c r="I5" s="88"/>
      <c r="J5" s="88"/>
      <c r="K5" s="88"/>
      <c r="L5" s="88"/>
      <c r="M5" s="88"/>
      <c r="N5" s="88"/>
      <c r="O5" s="88"/>
      <c r="P5" s="88"/>
      <c r="Q5" s="88"/>
      <c r="R5" s="88"/>
      <c r="S5" s="88"/>
      <c r="T5" s="88"/>
      <c r="U5" s="88"/>
      <c r="V5" s="88"/>
      <c r="W5" s="88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</row>
    <row r="6" spans="1:38" x14ac:dyDescent="0.3">
      <c r="A6" s="88"/>
      <c r="B6" s="240" t="s">
        <v>3942</v>
      </c>
      <c r="C6" s="240"/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0"/>
      <c r="U6" s="240"/>
      <c r="V6" s="240"/>
      <c r="W6" s="240"/>
      <c r="X6" s="240"/>
      <c r="Y6" s="240"/>
      <c r="Z6" s="240"/>
      <c r="AA6" s="240"/>
      <c r="AB6" s="240"/>
      <c r="AC6" s="240"/>
      <c r="AD6" s="240"/>
      <c r="AE6" s="240"/>
      <c r="AF6" s="240"/>
      <c r="AG6" s="240"/>
      <c r="AH6" s="240"/>
      <c r="AI6" s="240"/>
      <c r="AJ6" s="240"/>
      <c r="AK6" s="240"/>
      <c r="AL6" s="240"/>
    </row>
    <row r="7" spans="1:38" x14ac:dyDescent="0.3">
      <c r="A7" s="88"/>
      <c r="B7" s="88"/>
      <c r="C7" s="88"/>
      <c r="D7" s="88"/>
      <c r="E7" s="88"/>
      <c r="F7" s="88"/>
      <c r="G7" s="88"/>
      <c r="H7" s="88"/>
      <c r="I7" s="88"/>
      <c r="J7" s="88"/>
      <c r="K7" s="88"/>
      <c r="L7" s="88"/>
      <c r="M7" s="88"/>
      <c r="N7" s="88"/>
      <c r="O7" s="88"/>
      <c r="P7" s="88"/>
      <c r="Q7" s="88"/>
      <c r="R7" s="88"/>
      <c r="S7" s="88"/>
      <c r="T7" s="88"/>
      <c r="U7" s="88"/>
      <c r="V7" s="88"/>
      <c r="W7" s="88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</row>
    <row r="8" spans="1:38" ht="40.799999999999997" x14ac:dyDescent="0.3">
      <c r="A8" s="88"/>
      <c r="B8" s="148" t="s">
        <v>3943</v>
      </c>
      <c r="C8" s="149" t="s">
        <v>3944</v>
      </c>
      <c r="D8" s="149" t="s">
        <v>3945</v>
      </c>
      <c r="E8" s="149" t="s">
        <v>3946</v>
      </c>
      <c r="F8" s="149" t="s">
        <v>3947</v>
      </c>
      <c r="G8" s="149" t="s">
        <v>3948</v>
      </c>
      <c r="H8" s="149" t="s">
        <v>3949</v>
      </c>
      <c r="I8" s="149" t="s">
        <v>3950</v>
      </c>
      <c r="J8" s="149" t="s">
        <v>3951</v>
      </c>
      <c r="K8" s="149" t="s">
        <v>3952</v>
      </c>
      <c r="L8" s="149" t="s">
        <v>3953</v>
      </c>
      <c r="M8" s="149" t="s">
        <v>3954</v>
      </c>
      <c r="N8" s="149" t="s">
        <v>3955</v>
      </c>
      <c r="O8" s="150" t="s">
        <v>388</v>
      </c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</row>
    <row r="9" spans="1:38" ht="30.6" x14ac:dyDescent="0.3">
      <c r="A9" s="88"/>
      <c r="B9" s="148" t="s">
        <v>3933</v>
      </c>
      <c r="C9" s="150" t="s">
        <v>3937</v>
      </c>
      <c r="D9" s="150" t="s">
        <v>3937</v>
      </c>
      <c r="E9" s="150" t="s">
        <v>3937</v>
      </c>
      <c r="F9" s="150" t="s">
        <v>3937</v>
      </c>
      <c r="G9" s="150" t="s">
        <v>3937</v>
      </c>
      <c r="H9" s="150" t="s">
        <v>3937</v>
      </c>
      <c r="I9" s="150" t="s">
        <v>3937</v>
      </c>
      <c r="J9" s="150" t="s">
        <v>3937</v>
      </c>
      <c r="K9" s="150" t="s">
        <v>3937</v>
      </c>
      <c r="L9" s="150" t="s">
        <v>3937</v>
      </c>
      <c r="M9" s="150" t="s">
        <v>3937</v>
      </c>
      <c r="N9" s="150" t="s">
        <v>3937</v>
      </c>
      <c r="O9" s="150" t="s">
        <v>3937</v>
      </c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</row>
    <row r="10" spans="1:38" ht="30.6" x14ac:dyDescent="0.3">
      <c r="A10" s="88"/>
      <c r="B10" s="149" t="s">
        <v>3956</v>
      </c>
      <c r="C10" s="151">
        <v>432206.44</v>
      </c>
      <c r="D10" s="151">
        <v>1855668.78</v>
      </c>
      <c r="E10" s="151">
        <v>607876.11</v>
      </c>
      <c r="F10" s="151">
        <v>664228.35</v>
      </c>
      <c r="G10" s="151">
        <v>685777.64</v>
      </c>
      <c r="H10" s="151">
        <v>685131.83</v>
      </c>
      <c r="I10" s="151">
        <v>622329.66</v>
      </c>
      <c r="J10" s="151">
        <v>805642.12</v>
      </c>
      <c r="K10" s="151">
        <v>786345.24</v>
      </c>
      <c r="L10" s="151">
        <v>507762.34</v>
      </c>
      <c r="M10" s="151">
        <v>545583.99</v>
      </c>
      <c r="N10" s="151">
        <v>665750.07999999996</v>
      </c>
      <c r="O10" s="151">
        <v>8864302.5800000001</v>
      </c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</row>
    <row r="11" spans="1:38" ht="81.599999999999994" x14ac:dyDescent="0.3">
      <c r="A11" s="88"/>
      <c r="B11" s="152" t="s">
        <v>3957</v>
      </c>
      <c r="C11" s="153">
        <v>208212.41</v>
      </c>
      <c r="D11" s="153">
        <v>888954.06</v>
      </c>
      <c r="E11" s="153">
        <v>316704.38</v>
      </c>
      <c r="F11" s="153">
        <v>317376.90000000002</v>
      </c>
      <c r="G11" s="153">
        <v>327895.65000000002</v>
      </c>
      <c r="H11" s="153">
        <v>337191.39</v>
      </c>
      <c r="I11" s="153">
        <v>328316.19</v>
      </c>
      <c r="J11" s="153">
        <v>412955.2</v>
      </c>
      <c r="K11" s="153">
        <v>393128.06</v>
      </c>
      <c r="L11" s="153">
        <v>109579.89</v>
      </c>
      <c r="M11" s="153">
        <v>343511.17</v>
      </c>
      <c r="N11" s="153">
        <v>314326.83</v>
      </c>
      <c r="O11" s="154">
        <v>4298152.13</v>
      </c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</row>
    <row r="12" spans="1:38" ht="81.599999999999994" x14ac:dyDescent="0.3">
      <c r="A12" s="88"/>
      <c r="B12" s="152" t="s">
        <v>2375</v>
      </c>
      <c r="C12" s="153">
        <v>223994.03</v>
      </c>
      <c r="D12" s="153">
        <v>966714.72</v>
      </c>
      <c r="E12" s="153">
        <v>291171.73</v>
      </c>
      <c r="F12" s="153">
        <v>346851.45</v>
      </c>
      <c r="G12" s="153">
        <v>357881.99</v>
      </c>
      <c r="H12" s="153">
        <v>347940.44</v>
      </c>
      <c r="I12" s="153">
        <v>294013.46999999997</v>
      </c>
      <c r="J12" s="153">
        <v>392686.92</v>
      </c>
      <c r="K12" s="153">
        <v>393217.18</v>
      </c>
      <c r="L12" s="153">
        <v>398182.45</v>
      </c>
      <c r="M12" s="153">
        <v>202072.82</v>
      </c>
      <c r="N12" s="153">
        <v>351423.25</v>
      </c>
      <c r="O12" s="154">
        <v>4566150.45</v>
      </c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</row>
    <row r="13" spans="1:38" x14ac:dyDescent="0.3">
      <c r="A13" s="88"/>
      <c r="B13" s="148" t="s">
        <v>388</v>
      </c>
      <c r="C13" s="151">
        <v>432206.44</v>
      </c>
      <c r="D13" s="151">
        <v>1855668.78</v>
      </c>
      <c r="E13" s="151">
        <v>607876.11</v>
      </c>
      <c r="F13" s="151">
        <v>664228.35</v>
      </c>
      <c r="G13" s="151">
        <v>685777.64</v>
      </c>
      <c r="H13" s="151">
        <v>685131.83</v>
      </c>
      <c r="I13" s="151">
        <v>622329.66</v>
      </c>
      <c r="J13" s="151">
        <v>805642.12</v>
      </c>
      <c r="K13" s="151">
        <v>786345.24</v>
      </c>
      <c r="L13" s="151">
        <v>507762.34</v>
      </c>
      <c r="M13" s="151">
        <v>545583.99</v>
      </c>
      <c r="N13" s="151">
        <v>665750.07999999996</v>
      </c>
      <c r="O13" s="151">
        <v>8864302.5800000001</v>
      </c>
      <c r="P13" s="88"/>
      <c r="Q13" s="88"/>
      <c r="R13" s="88"/>
      <c r="S13" s="88"/>
      <c r="T13" s="88"/>
      <c r="U13" s="88"/>
      <c r="V13" s="88"/>
      <c r="W13" s="88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</row>
  </sheetData>
  <mergeCells count="1">
    <mergeCell ref="B6:AL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Q1229"/>
  <sheetViews>
    <sheetView workbookViewId="0">
      <selection activeCell="G15" sqref="G15"/>
    </sheetView>
  </sheetViews>
  <sheetFormatPr defaultRowHeight="14.4" x14ac:dyDescent="0.3"/>
  <cols>
    <col min="2" max="2" width="19.77734375" customWidth="1"/>
  </cols>
  <sheetData>
    <row r="1" spans="1:43" ht="15.6" x14ac:dyDescent="0.3">
      <c r="A1" s="114"/>
      <c r="B1" s="115" t="s">
        <v>3926</v>
      </c>
      <c r="C1" s="114"/>
      <c r="D1" s="114"/>
      <c r="E1" s="114"/>
      <c r="F1" s="114"/>
      <c r="G1" s="114"/>
      <c r="H1" s="114"/>
      <c r="I1" s="114"/>
      <c r="J1" s="114"/>
      <c r="K1" s="114"/>
      <c r="L1" s="114"/>
      <c r="M1" s="114"/>
      <c r="N1" s="114"/>
      <c r="O1" s="114"/>
      <c r="P1" s="114"/>
      <c r="Q1" s="114"/>
      <c r="R1" s="114"/>
      <c r="S1" s="114"/>
      <c r="T1" s="114"/>
      <c r="U1" s="114"/>
      <c r="V1" s="114"/>
      <c r="W1" s="114"/>
      <c r="X1" s="114"/>
      <c r="Y1" s="114"/>
      <c r="Z1" s="114"/>
      <c r="AA1" s="114"/>
      <c r="AB1" s="114"/>
      <c r="AC1" s="114"/>
      <c r="AD1" s="114"/>
      <c r="AE1" s="114"/>
      <c r="AF1" s="114"/>
      <c r="AG1" s="114"/>
      <c r="AH1" s="114"/>
      <c r="AI1" s="114"/>
      <c r="AJ1" s="114"/>
      <c r="AK1" s="114"/>
      <c r="AL1" s="114"/>
      <c r="AM1" s="114"/>
      <c r="AN1" s="114"/>
      <c r="AO1" s="114"/>
      <c r="AP1" s="114"/>
      <c r="AQ1" s="114"/>
    </row>
    <row r="2" spans="1:43" x14ac:dyDescent="0.3">
      <c r="A2" s="114"/>
      <c r="B2" s="116" t="s">
        <v>3927</v>
      </c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  <c r="Q2" s="114"/>
      <c r="R2" s="114"/>
      <c r="S2" s="114"/>
      <c r="T2" s="114"/>
      <c r="U2" s="114"/>
      <c r="V2" s="114"/>
      <c r="W2" s="114"/>
      <c r="X2" s="114"/>
      <c r="Y2" s="114"/>
      <c r="Z2" s="114"/>
      <c r="AA2" s="114"/>
      <c r="AB2" s="114"/>
      <c r="AC2" s="114"/>
      <c r="AD2" s="114"/>
      <c r="AE2" s="114"/>
      <c r="AF2" s="114"/>
      <c r="AG2" s="114"/>
      <c r="AH2" s="114"/>
      <c r="AI2" s="114"/>
      <c r="AJ2" s="114"/>
      <c r="AK2" s="114"/>
      <c r="AL2" s="114"/>
      <c r="AM2" s="114"/>
      <c r="AN2" s="114"/>
      <c r="AO2" s="114"/>
      <c r="AP2" s="114"/>
      <c r="AQ2" s="114"/>
    </row>
    <row r="3" spans="1:43" x14ac:dyDescent="0.3">
      <c r="A3" s="114"/>
      <c r="B3" s="116" t="s">
        <v>3928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</row>
    <row r="4" spans="1:43" x14ac:dyDescent="0.3">
      <c r="A4" s="114"/>
      <c r="B4" s="116" t="s">
        <v>3929</v>
      </c>
      <c r="C4" s="114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</row>
    <row r="5" spans="1:43" x14ac:dyDescent="0.3">
      <c r="A5" s="114"/>
      <c r="B5" s="116" t="s">
        <v>3930</v>
      </c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</row>
    <row r="6" spans="1:43" ht="14.4" customHeight="1" x14ac:dyDescent="0.3">
      <c r="A6" s="114"/>
      <c r="B6" s="183" t="s">
        <v>3931</v>
      </c>
      <c r="C6" s="183"/>
      <c r="D6" s="183"/>
      <c r="E6" s="183"/>
      <c r="F6" s="183"/>
      <c r="G6" s="183"/>
      <c r="H6" s="183"/>
      <c r="I6" s="183"/>
      <c r="J6" s="183"/>
      <c r="K6" s="183"/>
      <c r="L6" s="183"/>
      <c r="M6" s="183"/>
      <c r="N6" s="183"/>
      <c r="O6" s="183"/>
      <c r="P6" s="183"/>
      <c r="Q6" s="183"/>
      <c r="R6" s="183"/>
      <c r="S6" s="183"/>
      <c r="T6" s="183"/>
      <c r="U6" s="183"/>
      <c r="V6" s="183"/>
      <c r="W6" s="183"/>
      <c r="X6" s="18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</row>
    <row r="7" spans="1:43" ht="14.4" customHeight="1" x14ac:dyDescent="0.3">
      <c r="A7" s="114"/>
      <c r="B7" s="183" t="s">
        <v>3932</v>
      </c>
      <c r="C7" s="183"/>
      <c r="D7" s="183"/>
      <c r="E7" s="183"/>
      <c r="F7" s="183"/>
      <c r="G7" s="183"/>
      <c r="H7" s="114"/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</row>
    <row r="8" spans="1:43" x14ac:dyDescent="0.3">
      <c r="A8" s="114"/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</row>
    <row r="9" spans="1:43" ht="20.399999999999999" x14ac:dyDescent="0.3">
      <c r="A9" s="114"/>
      <c r="B9" s="184" t="s">
        <v>3933</v>
      </c>
      <c r="C9" s="184"/>
      <c r="D9" s="117" t="s">
        <v>3934</v>
      </c>
      <c r="E9" s="117" t="s">
        <v>3935</v>
      </c>
      <c r="F9" s="117" t="s">
        <v>3936</v>
      </c>
      <c r="G9" s="118" t="s">
        <v>388</v>
      </c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</row>
    <row r="10" spans="1:43" ht="30.6" x14ac:dyDescent="0.3">
      <c r="A10" s="114"/>
      <c r="B10" s="184" t="s">
        <v>11</v>
      </c>
      <c r="C10" s="184" t="s">
        <v>27</v>
      </c>
      <c r="D10" s="118" t="s">
        <v>3937</v>
      </c>
      <c r="E10" s="118" t="s">
        <v>3937</v>
      </c>
      <c r="F10" s="118" t="s">
        <v>3937</v>
      </c>
      <c r="G10" s="118" t="s">
        <v>3937</v>
      </c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</row>
    <row r="11" spans="1:43" ht="30.6" x14ac:dyDescent="0.3">
      <c r="A11" s="114"/>
      <c r="B11" s="117" t="s">
        <v>2374</v>
      </c>
      <c r="C11" s="117"/>
      <c r="D11" s="119">
        <v>206476.57</v>
      </c>
      <c r="E11" s="119">
        <v>206476.83</v>
      </c>
      <c r="F11" s="119">
        <v>206476.86</v>
      </c>
      <c r="G11" s="119">
        <v>619430.26</v>
      </c>
      <c r="H11" s="114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</row>
    <row r="12" spans="1:43" x14ac:dyDescent="0.3">
      <c r="A12" s="114"/>
      <c r="B12" s="120" t="s">
        <v>1361</v>
      </c>
      <c r="C12" s="121" t="s">
        <v>1126</v>
      </c>
      <c r="D12" s="122">
        <v>201.86</v>
      </c>
      <c r="E12" s="122">
        <v>201.86</v>
      </c>
      <c r="F12" s="122">
        <v>201.86</v>
      </c>
      <c r="G12" s="123">
        <v>605.58000000000004</v>
      </c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</row>
    <row r="13" spans="1:43" x14ac:dyDescent="0.3">
      <c r="A13" s="114"/>
      <c r="B13" s="120" t="s">
        <v>2027</v>
      </c>
      <c r="C13" s="121" t="s">
        <v>564</v>
      </c>
      <c r="D13" s="122">
        <v>167.51</v>
      </c>
      <c r="E13" s="122">
        <v>167.5</v>
      </c>
      <c r="F13" s="122">
        <v>167.5</v>
      </c>
      <c r="G13" s="123">
        <v>502.51</v>
      </c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</row>
    <row r="14" spans="1:43" x14ac:dyDescent="0.3">
      <c r="A14" s="114"/>
      <c r="B14" s="120" t="s">
        <v>1341</v>
      </c>
      <c r="C14" s="121" t="s">
        <v>973</v>
      </c>
      <c r="D14" s="122">
        <v>180.39</v>
      </c>
      <c r="E14" s="122">
        <v>180.39</v>
      </c>
      <c r="F14" s="122">
        <v>28.99</v>
      </c>
      <c r="G14" s="123">
        <v>389.77</v>
      </c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</row>
    <row r="15" spans="1:43" x14ac:dyDescent="0.3">
      <c r="A15" s="114"/>
      <c r="B15" s="120" t="s">
        <v>2028</v>
      </c>
      <c r="C15" s="121" t="s">
        <v>1133</v>
      </c>
      <c r="D15" s="122">
        <v>154.62</v>
      </c>
      <c r="E15" s="122">
        <v>154.62</v>
      </c>
      <c r="F15" s="122">
        <v>154.62</v>
      </c>
      <c r="G15" s="123">
        <v>463.86</v>
      </c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</row>
    <row r="16" spans="1:43" x14ac:dyDescent="0.3">
      <c r="A16" s="114"/>
      <c r="B16" s="120" t="s">
        <v>2202</v>
      </c>
      <c r="C16" s="121" t="s">
        <v>764</v>
      </c>
      <c r="D16" s="122">
        <v>274.88</v>
      </c>
      <c r="E16" s="122">
        <v>274.88</v>
      </c>
      <c r="F16" s="122">
        <v>274.88</v>
      </c>
      <c r="G16" s="123">
        <v>824.64</v>
      </c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</row>
    <row r="17" spans="1:43" x14ac:dyDescent="0.3">
      <c r="A17" s="114"/>
      <c r="B17" s="120" t="s">
        <v>2348</v>
      </c>
      <c r="C17" s="121" t="s">
        <v>1134</v>
      </c>
      <c r="D17" s="122">
        <v>261.99</v>
      </c>
      <c r="E17" s="122">
        <v>261.99</v>
      </c>
      <c r="F17" s="122">
        <v>261.99</v>
      </c>
      <c r="G17" s="123">
        <v>785.97</v>
      </c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</row>
    <row r="18" spans="1:43" x14ac:dyDescent="0.3">
      <c r="A18" s="114"/>
      <c r="B18" s="120" t="s">
        <v>3521</v>
      </c>
      <c r="C18" s="121" t="s">
        <v>628</v>
      </c>
      <c r="D18" s="122">
        <v>12.33</v>
      </c>
      <c r="E18" s="122">
        <v>382.25</v>
      </c>
      <c r="F18" s="122">
        <v>382.25</v>
      </c>
      <c r="G18" s="123">
        <v>776.83</v>
      </c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</row>
    <row r="19" spans="1:43" x14ac:dyDescent="0.3">
      <c r="A19" s="114"/>
      <c r="B19" s="120" t="s">
        <v>1767</v>
      </c>
      <c r="C19" s="121" t="s">
        <v>628</v>
      </c>
      <c r="D19" s="122">
        <v>369.92</v>
      </c>
      <c r="E19" s="124"/>
      <c r="F19" s="124"/>
      <c r="G19" s="123">
        <v>369.92</v>
      </c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</row>
    <row r="20" spans="1:43" x14ac:dyDescent="0.3">
      <c r="A20" s="114"/>
      <c r="B20" s="120" t="s">
        <v>2347</v>
      </c>
      <c r="C20" s="121" t="s">
        <v>571</v>
      </c>
      <c r="D20" s="122">
        <v>231.93</v>
      </c>
      <c r="E20" s="122">
        <v>231.93</v>
      </c>
      <c r="F20" s="122">
        <v>231.93</v>
      </c>
      <c r="G20" s="123">
        <v>695.79</v>
      </c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</row>
    <row r="21" spans="1:43" x14ac:dyDescent="0.3">
      <c r="A21" s="114"/>
      <c r="B21" s="120" t="s">
        <v>2334</v>
      </c>
      <c r="C21" s="121" t="s">
        <v>1164</v>
      </c>
      <c r="D21" s="122">
        <v>240.51</v>
      </c>
      <c r="E21" s="122">
        <v>240.52</v>
      </c>
      <c r="F21" s="122">
        <v>240.52</v>
      </c>
      <c r="G21" s="123">
        <v>721.55</v>
      </c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</row>
    <row r="22" spans="1:43" x14ac:dyDescent="0.3">
      <c r="A22" s="114"/>
      <c r="B22" s="120" t="s">
        <v>2359</v>
      </c>
      <c r="C22" s="121" t="s">
        <v>955</v>
      </c>
      <c r="D22" s="122">
        <v>219.04</v>
      </c>
      <c r="E22" s="122">
        <v>219.04</v>
      </c>
      <c r="F22" s="122">
        <v>219.04</v>
      </c>
      <c r="G22" s="123">
        <v>657.12</v>
      </c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</row>
    <row r="23" spans="1:43" x14ac:dyDescent="0.3">
      <c r="A23" s="114"/>
      <c r="B23" s="120" t="s">
        <v>1809</v>
      </c>
      <c r="C23" s="121" t="s">
        <v>1022</v>
      </c>
      <c r="D23" s="122">
        <v>227.64</v>
      </c>
      <c r="E23" s="122">
        <v>227.63</v>
      </c>
      <c r="F23" s="122">
        <v>227.63</v>
      </c>
      <c r="G23" s="123">
        <v>682.9</v>
      </c>
      <c r="H23" s="114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</row>
    <row r="24" spans="1:43" x14ac:dyDescent="0.3">
      <c r="A24" s="114"/>
      <c r="B24" s="120" t="s">
        <v>1714</v>
      </c>
      <c r="C24" s="121" t="s">
        <v>986</v>
      </c>
      <c r="D24" s="122">
        <v>154.62</v>
      </c>
      <c r="E24" s="122">
        <v>154.62</v>
      </c>
      <c r="F24" s="122">
        <v>154.62</v>
      </c>
      <c r="G24" s="123">
        <v>463.86</v>
      </c>
      <c r="H24" s="114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</row>
    <row r="25" spans="1:43" x14ac:dyDescent="0.3">
      <c r="A25" s="114"/>
      <c r="B25" s="120" t="s">
        <v>1822</v>
      </c>
      <c r="C25" s="121" t="s">
        <v>1180</v>
      </c>
      <c r="D25" s="122">
        <v>163.21</v>
      </c>
      <c r="E25" s="122">
        <v>163.21</v>
      </c>
      <c r="F25" s="122">
        <v>126.36</v>
      </c>
      <c r="G25" s="123">
        <v>452.78</v>
      </c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</row>
    <row r="26" spans="1:43" x14ac:dyDescent="0.3">
      <c r="A26" s="114"/>
      <c r="B26" s="120" t="s">
        <v>1773</v>
      </c>
      <c r="C26" s="121" t="s">
        <v>602</v>
      </c>
      <c r="D26" s="122">
        <v>322.12</v>
      </c>
      <c r="E26" s="122">
        <v>166.61</v>
      </c>
      <c r="F26" s="124"/>
      <c r="G26" s="123">
        <v>488.73</v>
      </c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</row>
    <row r="27" spans="1:43" x14ac:dyDescent="0.3">
      <c r="A27" s="114"/>
      <c r="B27" s="120" t="s">
        <v>2165</v>
      </c>
      <c r="C27" s="121" t="s">
        <v>565</v>
      </c>
      <c r="D27" s="122">
        <v>201.86</v>
      </c>
      <c r="E27" s="122">
        <v>201.86</v>
      </c>
      <c r="F27" s="122">
        <v>201.86</v>
      </c>
      <c r="G27" s="123">
        <v>605.58000000000004</v>
      </c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</row>
    <row r="28" spans="1:43" x14ac:dyDescent="0.3">
      <c r="A28" s="114"/>
      <c r="B28" s="120" t="s">
        <v>2200</v>
      </c>
      <c r="C28" s="121" t="s">
        <v>1071</v>
      </c>
      <c r="D28" s="122">
        <v>249.11</v>
      </c>
      <c r="E28" s="122">
        <v>249.11</v>
      </c>
      <c r="F28" s="122">
        <v>249.11</v>
      </c>
      <c r="G28" s="123">
        <v>747.33</v>
      </c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</row>
    <row r="29" spans="1:43" x14ac:dyDescent="0.3">
      <c r="A29" s="114"/>
      <c r="B29" s="120" t="s">
        <v>1815</v>
      </c>
      <c r="C29" s="121" t="s">
        <v>1024</v>
      </c>
      <c r="D29" s="122">
        <v>266.29000000000002</v>
      </c>
      <c r="E29" s="122">
        <v>266.29000000000002</v>
      </c>
      <c r="F29" s="122">
        <v>266.29000000000002</v>
      </c>
      <c r="G29" s="123">
        <v>798.87</v>
      </c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</row>
    <row r="30" spans="1:43" x14ac:dyDescent="0.3">
      <c r="A30" s="114"/>
      <c r="B30" s="120" t="s">
        <v>3522</v>
      </c>
      <c r="C30" s="121" t="s">
        <v>790</v>
      </c>
      <c r="D30" s="122">
        <v>283.47000000000003</v>
      </c>
      <c r="E30" s="122">
        <v>283.47000000000003</v>
      </c>
      <c r="F30" s="122">
        <v>283.47000000000003</v>
      </c>
      <c r="G30" s="123">
        <v>850.41</v>
      </c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</row>
    <row r="31" spans="1:43" x14ac:dyDescent="0.3">
      <c r="A31" s="114"/>
      <c r="B31" s="120" t="s">
        <v>1777</v>
      </c>
      <c r="C31" s="121" t="s">
        <v>1079</v>
      </c>
      <c r="D31" s="122">
        <v>270.58999999999997</v>
      </c>
      <c r="E31" s="122">
        <v>270.58</v>
      </c>
      <c r="F31" s="122">
        <v>52.37</v>
      </c>
      <c r="G31" s="123">
        <v>593.54</v>
      </c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</row>
    <row r="32" spans="1:43" x14ac:dyDescent="0.3">
      <c r="A32" s="114"/>
      <c r="B32" s="120" t="s">
        <v>2152</v>
      </c>
      <c r="C32" s="121" t="s">
        <v>958</v>
      </c>
      <c r="D32" s="122">
        <v>188.97</v>
      </c>
      <c r="E32" s="122">
        <v>188.98</v>
      </c>
      <c r="F32" s="122">
        <v>188.98</v>
      </c>
      <c r="G32" s="123">
        <v>566.92999999999995</v>
      </c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</row>
    <row r="33" spans="1:43" x14ac:dyDescent="0.3">
      <c r="A33" s="114"/>
      <c r="B33" s="120" t="s">
        <v>2301</v>
      </c>
      <c r="C33" s="121" t="s">
        <v>575</v>
      </c>
      <c r="D33" s="122">
        <v>206.16</v>
      </c>
      <c r="E33" s="122">
        <v>206.16</v>
      </c>
      <c r="F33" s="122">
        <v>206.16</v>
      </c>
      <c r="G33" s="123">
        <v>618.48</v>
      </c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</row>
    <row r="34" spans="1:43" x14ac:dyDescent="0.3">
      <c r="A34" s="114"/>
      <c r="B34" s="120" t="s">
        <v>1761</v>
      </c>
      <c r="C34" s="121" t="s">
        <v>662</v>
      </c>
      <c r="D34" s="122">
        <v>206.16</v>
      </c>
      <c r="E34" s="122">
        <v>206.16</v>
      </c>
      <c r="F34" s="122">
        <v>206.16</v>
      </c>
      <c r="G34" s="123">
        <v>618.48</v>
      </c>
      <c r="H34" s="114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</row>
    <row r="35" spans="1:43" x14ac:dyDescent="0.3">
      <c r="A35" s="114"/>
      <c r="B35" s="120" t="s">
        <v>2277</v>
      </c>
      <c r="C35" s="121" t="s">
        <v>664</v>
      </c>
      <c r="D35" s="122">
        <v>163.21</v>
      </c>
      <c r="E35" s="122">
        <v>163.21</v>
      </c>
      <c r="F35" s="122">
        <v>163.21</v>
      </c>
      <c r="G35" s="123">
        <v>489.63</v>
      </c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</row>
    <row r="36" spans="1:43" x14ac:dyDescent="0.3">
      <c r="A36" s="114"/>
      <c r="B36" s="120" t="s">
        <v>1806</v>
      </c>
      <c r="C36" s="121" t="s">
        <v>541</v>
      </c>
      <c r="D36" s="122">
        <v>157.94999999999999</v>
      </c>
      <c r="E36" s="124"/>
      <c r="F36" s="124"/>
      <c r="G36" s="123">
        <v>157.94999999999999</v>
      </c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</row>
    <row r="37" spans="1:43" x14ac:dyDescent="0.3">
      <c r="A37" s="114"/>
      <c r="B37" s="120" t="s">
        <v>1802</v>
      </c>
      <c r="C37" s="121" t="s">
        <v>517</v>
      </c>
      <c r="D37" s="122">
        <v>163.21</v>
      </c>
      <c r="E37" s="122">
        <v>163.21</v>
      </c>
      <c r="F37" s="122">
        <v>163.21</v>
      </c>
      <c r="G37" s="123">
        <v>489.63</v>
      </c>
      <c r="H37" s="114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</row>
    <row r="38" spans="1:43" x14ac:dyDescent="0.3">
      <c r="A38" s="114"/>
      <c r="B38" s="120" t="s">
        <v>3523</v>
      </c>
      <c r="C38" s="121" t="s">
        <v>541</v>
      </c>
      <c r="D38" s="122">
        <v>5.26</v>
      </c>
      <c r="E38" s="122">
        <v>163.21</v>
      </c>
      <c r="F38" s="122">
        <v>163.21</v>
      </c>
      <c r="G38" s="123">
        <v>331.68</v>
      </c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</row>
    <row r="39" spans="1:43" x14ac:dyDescent="0.3">
      <c r="A39" s="114"/>
      <c r="B39" s="120" t="s">
        <v>1819</v>
      </c>
      <c r="C39" s="121" t="s">
        <v>493</v>
      </c>
      <c r="D39" s="122">
        <v>296.35000000000002</v>
      </c>
      <c r="E39" s="122">
        <v>296.35000000000002</v>
      </c>
      <c r="F39" s="122">
        <v>296.35000000000002</v>
      </c>
      <c r="G39" s="123">
        <v>889.05</v>
      </c>
      <c r="H39" s="114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</row>
    <row r="40" spans="1:43" x14ac:dyDescent="0.3">
      <c r="A40" s="114"/>
      <c r="B40" s="120" t="s">
        <v>1753</v>
      </c>
      <c r="C40" s="121" t="s">
        <v>535</v>
      </c>
      <c r="D40" s="122">
        <v>210.45</v>
      </c>
      <c r="E40" s="122">
        <v>210.45</v>
      </c>
      <c r="F40" s="122">
        <v>210.45</v>
      </c>
      <c r="G40" s="123">
        <v>631.35</v>
      </c>
      <c r="H40" s="114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</row>
    <row r="41" spans="1:43" x14ac:dyDescent="0.3">
      <c r="A41" s="114"/>
      <c r="B41" s="120" t="s">
        <v>2071</v>
      </c>
      <c r="C41" s="121" t="s">
        <v>619</v>
      </c>
      <c r="D41" s="122">
        <v>339.31</v>
      </c>
      <c r="E41" s="122">
        <v>339.3</v>
      </c>
      <c r="F41" s="122">
        <v>339.3</v>
      </c>
      <c r="G41" s="125">
        <v>1017.91</v>
      </c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</row>
    <row r="42" spans="1:43" x14ac:dyDescent="0.3">
      <c r="A42" s="114"/>
      <c r="B42" s="120" t="s">
        <v>2300</v>
      </c>
      <c r="C42" s="121" t="s">
        <v>1039</v>
      </c>
      <c r="D42" s="122">
        <v>214.75</v>
      </c>
      <c r="E42" s="122">
        <v>214.75</v>
      </c>
      <c r="F42" s="122">
        <v>214.75</v>
      </c>
      <c r="G42" s="123">
        <v>644.25</v>
      </c>
      <c r="H42" s="114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</row>
    <row r="43" spans="1:43" x14ac:dyDescent="0.3">
      <c r="A43" s="114"/>
      <c r="B43" s="120" t="s">
        <v>1310</v>
      </c>
      <c r="C43" s="121" t="s">
        <v>589</v>
      </c>
      <c r="D43" s="122">
        <v>219.04</v>
      </c>
      <c r="E43" s="122">
        <v>219.04</v>
      </c>
      <c r="F43" s="122">
        <v>219.04</v>
      </c>
      <c r="G43" s="123">
        <v>657.12</v>
      </c>
      <c r="H43" s="114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</row>
    <row r="44" spans="1:43" x14ac:dyDescent="0.3">
      <c r="A44" s="114"/>
      <c r="B44" s="120" t="s">
        <v>2294</v>
      </c>
      <c r="C44" s="121" t="s">
        <v>1092</v>
      </c>
      <c r="D44" s="122">
        <v>193.27</v>
      </c>
      <c r="E44" s="122">
        <v>193.27</v>
      </c>
      <c r="F44" s="122">
        <v>193.27</v>
      </c>
      <c r="G44" s="123">
        <v>579.80999999999995</v>
      </c>
      <c r="H44" s="114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</row>
    <row r="45" spans="1:43" x14ac:dyDescent="0.3">
      <c r="A45" s="114"/>
      <c r="B45" s="120" t="s">
        <v>1750</v>
      </c>
      <c r="C45" s="121" t="s">
        <v>725</v>
      </c>
      <c r="D45" s="122">
        <v>257.7</v>
      </c>
      <c r="E45" s="122">
        <v>257.7</v>
      </c>
      <c r="F45" s="122">
        <v>257.7</v>
      </c>
      <c r="G45" s="123">
        <v>773.1</v>
      </c>
      <c r="H45" s="114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</row>
    <row r="46" spans="1:43" x14ac:dyDescent="0.3">
      <c r="A46" s="114"/>
      <c r="B46" s="120" t="s">
        <v>1774</v>
      </c>
      <c r="C46" s="121" t="s">
        <v>980</v>
      </c>
      <c r="D46" s="122">
        <v>292.06</v>
      </c>
      <c r="E46" s="122">
        <v>292.06</v>
      </c>
      <c r="F46" s="122">
        <v>292.06</v>
      </c>
      <c r="G46" s="123">
        <v>876.18</v>
      </c>
      <c r="H46" s="114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</row>
    <row r="47" spans="1:43" x14ac:dyDescent="0.3">
      <c r="A47" s="114"/>
      <c r="B47" s="120" t="s">
        <v>2339</v>
      </c>
      <c r="C47" s="121" t="s">
        <v>624</v>
      </c>
      <c r="D47" s="122">
        <v>219.04</v>
      </c>
      <c r="E47" s="122">
        <v>219.04</v>
      </c>
      <c r="F47" s="122">
        <v>219.04</v>
      </c>
      <c r="G47" s="123">
        <v>657.12</v>
      </c>
      <c r="H47" s="114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</row>
    <row r="48" spans="1:43" x14ac:dyDescent="0.3">
      <c r="A48" s="114"/>
      <c r="B48" s="120" t="s">
        <v>2231</v>
      </c>
      <c r="C48" s="121" t="s">
        <v>969</v>
      </c>
      <c r="D48" s="122">
        <v>180.39</v>
      </c>
      <c r="E48" s="122">
        <v>180.39</v>
      </c>
      <c r="F48" s="122">
        <v>180.39</v>
      </c>
      <c r="G48" s="123">
        <v>541.16999999999996</v>
      </c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</row>
    <row r="49" spans="1:43" x14ac:dyDescent="0.3">
      <c r="A49" s="114"/>
      <c r="B49" s="120" t="s">
        <v>2293</v>
      </c>
      <c r="C49" s="121" t="s">
        <v>560</v>
      </c>
      <c r="D49" s="122">
        <v>167.51</v>
      </c>
      <c r="E49" s="122">
        <v>167.5</v>
      </c>
      <c r="F49" s="122">
        <v>167.5</v>
      </c>
      <c r="G49" s="123">
        <v>502.51</v>
      </c>
      <c r="H49" s="114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</row>
    <row r="50" spans="1:43" x14ac:dyDescent="0.3">
      <c r="A50" s="114"/>
      <c r="B50" s="120" t="s">
        <v>3524</v>
      </c>
      <c r="C50" s="121" t="s">
        <v>918</v>
      </c>
      <c r="D50" s="122">
        <v>227.64</v>
      </c>
      <c r="E50" s="122">
        <v>227.63</v>
      </c>
      <c r="F50" s="122">
        <v>227.63</v>
      </c>
      <c r="G50" s="123">
        <v>682.9</v>
      </c>
      <c r="H50" s="114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</row>
    <row r="51" spans="1:43" x14ac:dyDescent="0.3">
      <c r="A51" s="114"/>
      <c r="B51" s="120" t="s">
        <v>1647</v>
      </c>
      <c r="C51" s="121" t="s">
        <v>1040</v>
      </c>
      <c r="D51" s="122">
        <v>223.34</v>
      </c>
      <c r="E51" s="122">
        <v>223.34</v>
      </c>
      <c r="F51" s="122">
        <v>223.34</v>
      </c>
      <c r="G51" s="123">
        <v>670.02</v>
      </c>
      <c r="H51" s="114"/>
      <c r="I51" s="114"/>
      <c r="J51" s="114"/>
      <c r="K51" s="114"/>
      <c r="L51" s="114"/>
      <c r="M51" s="114"/>
      <c r="N51" s="114"/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</row>
    <row r="52" spans="1:43" x14ac:dyDescent="0.3">
      <c r="A52" s="114"/>
      <c r="B52" s="120" t="s">
        <v>1680</v>
      </c>
      <c r="C52" s="121" t="s">
        <v>800</v>
      </c>
      <c r="D52" s="122">
        <v>261.99</v>
      </c>
      <c r="E52" s="122">
        <v>261.99</v>
      </c>
      <c r="F52" s="122">
        <v>261.99</v>
      </c>
      <c r="G52" s="123">
        <v>785.97</v>
      </c>
      <c r="H52" s="114"/>
      <c r="I52" s="114"/>
      <c r="J52" s="114"/>
      <c r="K52" s="114"/>
      <c r="L52" s="114"/>
      <c r="M52" s="114"/>
      <c r="N52" s="114"/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</row>
    <row r="53" spans="1:43" x14ac:dyDescent="0.3">
      <c r="A53" s="114"/>
      <c r="B53" s="120" t="s">
        <v>1695</v>
      </c>
      <c r="C53" s="121" t="s">
        <v>599</v>
      </c>
      <c r="D53" s="122">
        <v>231.93</v>
      </c>
      <c r="E53" s="122">
        <v>231.93</v>
      </c>
      <c r="F53" s="122">
        <v>231.93</v>
      </c>
      <c r="G53" s="123">
        <v>695.79</v>
      </c>
      <c r="H53" s="114"/>
      <c r="I53" s="114"/>
      <c r="J53" s="114"/>
      <c r="K53" s="114"/>
      <c r="L53" s="114"/>
      <c r="M53" s="114"/>
      <c r="N53" s="114"/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</row>
    <row r="54" spans="1:43" x14ac:dyDescent="0.3">
      <c r="A54" s="114"/>
      <c r="B54" s="120" t="s">
        <v>1621</v>
      </c>
      <c r="C54" s="121" t="s">
        <v>633</v>
      </c>
      <c r="D54" s="122">
        <v>193.27</v>
      </c>
      <c r="E54" s="122">
        <v>193.27</v>
      </c>
      <c r="F54" s="122">
        <v>193.27</v>
      </c>
      <c r="G54" s="123">
        <v>579.80999999999995</v>
      </c>
      <c r="H54" s="114"/>
      <c r="I54" s="114"/>
      <c r="J54" s="114"/>
      <c r="K54" s="114"/>
      <c r="L54" s="114"/>
      <c r="M54" s="114"/>
      <c r="N54" s="114"/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</row>
    <row r="55" spans="1:43" x14ac:dyDescent="0.3">
      <c r="A55" s="114"/>
      <c r="B55" s="120" t="s">
        <v>1648</v>
      </c>
      <c r="C55" s="121" t="s">
        <v>627</v>
      </c>
      <c r="D55" s="122">
        <v>274.88</v>
      </c>
      <c r="E55" s="122">
        <v>274.88</v>
      </c>
      <c r="F55" s="122">
        <v>274.88</v>
      </c>
      <c r="G55" s="123">
        <v>824.64</v>
      </c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</row>
    <row r="56" spans="1:43" x14ac:dyDescent="0.3">
      <c r="A56" s="114"/>
      <c r="B56" s="120" t="s">
        <v>2186</v>
      </c>
      <c r="C56" s="121" t="s">
        <v>1062</v>
      </c>
      <c r="D56" s="122">
        <v>146.03</v>
      </c>
      <c r="E56" s="122">
        <v>146.03</v>
      </c>
      <c r="F56" s="122">
        <v>146.03</v>
      </c>
      <c r="G56" s="123">
        <v>438.09</v>
      </c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</row>
    <row r="57" spans="1:43" x14ac:dyDescent="0.3">
      <c r="A57" s="114"/>
      <c r="B57" s="120" t="s">
        <v>2070</v>
      </c>
      <c r="C57" s="121" t="s">
        <v>1100</v>
      </c>
      <c r="D57" s="122">
        <v>154.62</v>
      </c>
      <c r="E57" s="122">
        <v>154.62</v>
      </c>
      <c r="F57" s="122">
        <v>154.62</v>
      </c>
      <c r="G57" s="123">
        <v>463.86</v>
      </c>
      <c r="H57" s="114"/>
      <c r="I57" s="114"/>
      <c r="J57" s="114"/>
      <c r="K57" s="114"/>
      <c r="L57" s="114"/>
      <c r="M57" s="114"/>
      <c r="N57" s="114"/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</row>
    <row r="58" spans="1:43" x14ac:dyDescent="0.3">
      <c r="A58" s="114"/>
      <c r="B58" s="120" t="s">
        <v>2272</v>
      </c>
      <c r="C58" s="121" t="s">
        <v>1101</v>
      </c>
      <c r="D58" s="122">
        <v>120.26</v>
      </c>
      <c r="E58" s="122">
        <v>120.26</v>
      </c>
      <c r="F58" s="122">
        <v>120.26</v>
      </c>
      <c r="G58" s="123">
        <v>360.78</v>
      </c>
      <c r="H58" s="114"/>
      <c r="I58" s="114"/>
      <c r="J58" s="114"/>
      <c r="K58" s="114"/>
      <c r="L58" s="114"/>
      <c r="M58" s="114"/>
      <c r="N58" s="114"/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</row>
    <row r="59" spans="1:43" x14ac:dyDescent="0.3">
      <c r="A59" s="114"/>
      <c r="B59" s="120" t="s">
        <v>1684</v>
      </c>
      <c r="C59" s="121" t="s">
        <v>1035</v>
      </c>
      <c r="D59" s="122">
        <v>150.32</v>
      </c>
      <c r="E59" s="122">
        <v>150.32</v>
      </c>
      <c r="F59" s="122">
        <v>150.32</v>
      </c>
      <c r="G59" s="123">
        <v>450.96</v>
      </c>
      <c r="H59" s="114"/>
      <c r="I59" s="114"/>
      <c r="J59" s="114"/>
      <c r="K59" s="114"/>
      <c r="L59" s="114"/>
      <c r="M59" s="114"/>
      <c r="N59" s="114"/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</row>
    <row r="60" spans="1:43" x14ac:dyDescent="0.3">
      <c r="A60" s="114"/>
      <c r="B60" s="120" t="s">
        <v>1612</v>
      </c>
      <c r="C60" s="121" t="s">
        <v>729</v>
      </c>
      <c r="D60" s="122">
        <v>257.7</v>
      </c>
      <c r="E60" s="122">
        <v>257.7</v>
      </c>
      <c r="F60" s="122">
        <v>257.7</v>
      </c>
      <c r="G60" s="123">
        <v>773.1</v>
      </c>
      <c r="H60" s="114"/>
      <c r="I60" s="114"/>
      <c r="J60" s="114"/>
      <c r="K60" s="114"/>
      <c r="L60" s="114"/>
      <c r="M60" s="114"/>
      <c r="N60" s="114"/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</row>
    <row r="61" spans="1:43" x14ac:dyDescent="0.3">
      <c r="A61" s="114"/>
      <c r="B61" s="120" t="s">
        <v>2191</v>
      </c>
      <c r="C61" s="121" t="s">
        <v>730</v>
      </c>
      <c r="D61" s="122">
        <v>236.23</v>
      </c>
      <c r="E61" s="122">
        <v>236.22</v>
      </c>
      <c r="F61" s="122">
        <v>236.22</v>
      </c>
      <c r="G61" s="123">
        <v>708.67</v>
      </c>
      <c r="H61" s="114"/>
      <c r="I61" s="114"/>
      <c r="J61" s="114"/>
      <c r="K61" s="114"/>
      <c r="L61" s="114"/>
      <c r="M61" s="114"/>
      <c r="N61" s="114"/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</row>
    <row r="62" spans="1:43" x14ac:dyDescent="0.3">
      <c r="A62" s="114"/>
      <c r="B62" s="120" t="s">
        <v>2172</v>
      </c>
      <c r="C62" s="121" t="s">
        <v>651</v>
      </c>
      <c r="D62" s="122">
        <v>219.04</v>
      </c>
      <c r="E62" s="122">
        <v>219.04</v>
      </c>
      <c r="F62" s="122">
        <v>219.04</v>
      </c>
      <c r="G62" s="123">
        <v>657.12</v>
      </c>
      <c r="H62" s="114"/>
      <c r="I62" s="114"/>
      <c r="J62" s="114"/>
      <c r="K62" s="114"/>
      <c r="L62" s="114"/>
      <c r="M62" s="114"/>
      <c r="N62" s="114"/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</row>
    <row r="63" spans="1:43" x14ac:dyDescent="0.3">
      <c r="A63" s="114"/>
      <c r="B63" s="120" t="s">
        <v>2012</v>
      </c>
      <c r="C63" s="121" t="s">
        <v>1000</v>
      </c>
      <c r="D63" s="122">
        <v>219.04</v>
      </c>
      <c r="E63" s="122">
        <v>219.04</v>
      </c>
      <c r="F63" s="122">
        <v>219.04</v>
      </c>
      <c r="G63" s="123">
        <v>657.12</v>
      </c>
      <c r="H63" s="114"/>
      <c r="I63" s="114"/>
      <c r="J63" s="114"/>
      <c r="K63" s="114"/>
      <c r="L63" s="114"/>
      <c r="M63" s="114"/>
      <c r="N63" s="114"/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</row>
    <row r="64" spans="1:43" x14ac:dyDescent="0.3">
      <c r="A64" s="114"/>
      <c r="B64" s="120" t="s">
        <v>2174</v>
      </c>
      <c r="C64" s="121" t="s">
        <v>1001</v>
      </c>
      <c r="D64" s="122">
        <v>214.75</v>
      </c>
      <c r="E64" s="122">
        <v>214.75</v>
      </c>
      <c r="F64" s="122">
        <v>214.75</v>
      </c>
      <c r="G64" s="123">
        <v>644.25</v>
      </c>
      <c r="H64" s="114"/>
      <c r="I64" s="114"/>
      <c r="J64" s="114"/>
      <c r="K64" s="114"/>
      <c r="L64" s="114"/>
      <c r="M64" s="114"/>
      <c r="N64" s="114"/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</row>
    <row r="65" spans="1:43" x14ac:dyDescent="0.3">
      <c r="A65" s="114"/>
      <c r="B65" s="120" t="s">
        <v>2003</v>
      </c>
      <c r="C65" s="121" t="s">
        <v>1011</v>
      </c>
      <c r="D65" s="122">
        <v>223.34</v>
      </c>
      <c r="E65" s="122">
        <v>223.34</v>
      </c>
      <c r="F65" s="122">
        <v>223.34</v>
      </c>
      <c r="G65" s="123">
        <v>670.02</v>
      </c>
      <c r="H65" s="114"/>
      <c r="I65" s="114"/>
      <c r="J65" s="114"/>
      <c r="K65" s="114"/>
      <c r="L65" s="114"/>
      <c r="M65" s="114"/>
      <c r="N65" s="114"/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</row>
    <row r="66" spans="1:43" x14ac:dyDescent="0.3">
      <c r="A66" s="114"/>
      <c r="B66" s="120" t="s">
        <v>1691</v>
      </c>
      <c r="C66" s="121" t="s">
        <v>632</v>
      </c>
      <c r="D66" s="122">
        <v>223.34</v>
      </c>
      <c r="E66" s="122">
        <v>223.34</v>
      </c>
      <c r="F66" s="122">
        <v>223.34</v>
      </c>
      <c r="G66" s="123">
        <v>670.02</v>
      </c>
      <c r="H66" s="114"/>
      <c r="I66" s="114"/>
      <c r="J66" s="114"/>
      <c r="K66" s="114"/>
      <c r="L66" s="114"/>
      <c r="M66" s="114"/>
      <c r="N66" s="114"/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</row>
    <row r="67" spans="1:43" x14ac:dyDescent="0.3">
      <c r="A67" s="114"/>
      <c r="B67" s="120" t="s">
        <v>1639</v>
      </c>
      <c r="C67" s="121" t="s">
        <v>556</v>
      </c>
      <c r="D67" s="122">
        <v>201.86</v>
      </c>
      <c r="E67" s="122">
        <v>201.86</v>
      </c>
      <c r="F67" s="122">
        <v>201.86</v>
      </c>
      <c r="G67" s="123">
        <v>605.58000000000004</v>
      </c>
      <c r="H67" s="114"/>
      <c r="I67" s="114"/>
      <c r="J67" s="114"/>
      <c r="K67" s="114"/>
      <c r="L67" s="114"/>
      <c r="M67" s="114"/>
      <c r="N67" s="114"/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</row>
    <row r="68" spans="1:43" x14ac:dyDescent="0.3">
      <c r="A68" s="114"/>
      <c r="B68" s="120" t="s">
        <v>2341</v>
      </c>
      <c r="C68" s="121" t="s">
        <v>805</v>
      </c>
      <c r="D68" s="122">
        <v>197.57</v>
      </c>
      <c r="E68" s="122">
        <v>197.57</v>
      </c>
      <c r="F68" s="122">
        <v>197.57</v>
      </c>
      <c r="G68" s="123">
        <v>592.71</v>
      </c>
      <c r="H68" s="114"/>
      <c r="I68" s="114"/>
      <c r="J68" s="114"/>
      <c r="K68" s="114"/>
      <c r="L68" s="114"/>
      <c r="M68" s="114"/>
      <c r="N68" s="114"/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</row>
    <row r="69" spans="1:43" x14ac:dyDescent="0.3">
      <c r="A69" s="114"/>
      <c r="B69" s="120" t="s">
        <v>1649</v>
      </c>
      <c r="C69" s="121" t="s">
        <v>1030</v>
      </c>
      <c r="D69" s="122">
        <v>214.75</v>
      </c>
      <c r="E69" s="122">
        <v>214.75</v>
      </c>
      <c r="F69" s="122">
        <v>214.75</v>
      </c>
      <c r="G69" s="123">
        <v>644.25</v>
      </c>
      <c r="H69" s="114"/>
      <c r="I69" s="114"/>
      <c r="J69" s="114"/>
      <c r="K69" s="114"/>
      <c r="L69" s="114"/>
      <c r="M69" s="114"/>
      <c r="N69" s="114"/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</row>
    <row r="70" spans="1:43" x14ac:dyDescent="0.3">
      <c r="A70" s="114"/>
      <c r="B70" s="120" t="s">
        <v>1322</v>
      </c>
      <c r="C70" s="121" t="s">
        <v>929</v>
      </c>
      <c r="D70" s="122">
        <v>249.11</v>
      </c>
      <c r="E70" s="122">
        <v>249.11</v>
      </c>
      <c r="F70" s="122">
        <v>249.11</v>
      </c>
      <c r="G70" s="123">
        <v>747.33</v>
      </c>
      <c r="H70" s="114"/>
      <c r="I70" s="114"/>
      <c r="J70" s="114"/>
      <c r="K70" s="114"/>
      <c r="L70" s="114"/>
      <c r="M70" s="114"/>
      <c r="N70" s="114"/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</row>
    <row r="71" spans="1:43" x14ac:dyDescent="0.3">
      <c r="A71" s="114"/>
      <c r="B71" s="120" t="s">
        <v>1673</v>
      </c>
      <c r="C71" s="121" t="s">
        <v>1096</v>
      </c>
      <c r="D71" s="122">
        <v>227.64</v>
      </c>
      <c r="E71" s="122">
        <v>227.63</v>
      </c>
      <c r="F71" s="122">
        <v>227.63</v>
      </c>
      <c r="G71" s="123">
        <v>682.9</v>
      </c>
      <c r="H71" s="114"/>
      <c r="I71" s="114"/>
      <c r="J71" s="114"/>
      <c r="K71" s="114"/>
      <c r="L71" s="114"/>
      <c r="M71" s="114"/>
      <c r="N71" s="114"/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</row>
    <row r="72" spans="1:43" x14ac:dyDescent="0.3">
      <c r="A72" s="114"/>
      <c r="B72" s="120" t="s">
        <v>1365</v>
      </c>
      <c r="C72" s="121" t="s">
        <v>1103</v>
      </c>
      <c r="D72" s="122">
        <v>210.45</v>
      </c>
      <c r="E72" s="122">
        <v>210.45</v>
      </c>
      <c r="F72" s="122">
        <v>210.45</v>
      </c>
      <c r="G72" s="123">
        <v>631.35</v>
      </c>
      <c r="H72" s="114"/>
      <c r="I72" s="114"/>
      <c r="J72" s="114"/>
      <c r="K72" s="114"/>
      <c r="L72" s="114"/>
      <c r="M72" s="114"/>
      <c r="N72" s="114"/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</row>
    <row r="73" spans="1:43" x14ac:dyDescent="0.3">
      <c r="A73" s="114"/>
      <c r="B73" s="120" t="s">
        <v>1725</v>
      </c>
      <c r="C73" s="121" t="s">
        <v>1041</v>
      </c>
      <c r="D73" s="122">
        <v>180.39</v>
      </c>
      <c r="E73" s="122">
        <v>180.39</v>
      </c>
      <c r="F73" s="122">
        <v>180.39</v>
      </c>
      <c r="G73" s="123">
        <v>541.16999999999996</v>
      </c>
      <c r="H73" s="114"/>
      <c r="I73" s="114"/>
      <c r="J73" s="114"/>
      <c r="K73" s="114"/>
      <c r="L73" s="114"/>
      <c r="M73" s="114"/>
      <c r="N73" s="114"/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</row>
    <row r="74" spans="1:43" x14ac:dyDescent="0.3">
      <c r="A74" s="114"/>
      <c r="B74" s="120" t="s">
        <v>2265</v>
      </c>
      <c r="C74" s="121" t="s">
        <v>1002</v>
      </c>
      <c r="D74" s="124"/>
      <c r="E74" s="124"/>
      <c r="F74" s="124"/>
      <c r="G74" s="126"/>
      <c r="H74" s="114"/>
      <c r="I74" s="114"/>
      <c r="J74" s="114"/>
      <c r="K74" s="114"/>
      <c r="L74" s="114"/>
      <c r="M74" s="114"/>
      <c r="N74" s="114"/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</row>
    <row r="75" spans="1:43" x14ac:dyDescent="0.3">
      <c r="A75" s="114"/>
      <c r="B75" s="120" t="s">
        <v>3525</v>
      </c>
      <c r="C75" s="121" t="s">
        <v>1002</v>
      </c>
      <c r="D75" s="122">
        <v>261.99</v>
      </c>
      <c r="E75" s="122">
        <v>261.99</v>
      </c>
      <c r="F75" s="122">
        <v>261.99</v>
      </c>
      <c r="G75" s="123">
        <v>785.97</v>
      </c>
      <c r="H75" s="114"/>
      <c r="I75" s="114"/>
      <c r="J75" s="114"/>
      <c r="K75" s="114"/>
      <c r="L75" s="114"/>
      <c r="M75" s="114"/>
      <c r="N75" s="114"/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</row>
    <row r="76" spans="1:43" x14ac:dyDescent="0.3">
      <c r="A76" s="114"/>
      <c r="B76" s="120" t="s">
        <v>1810</v>
      </c>
      <c r="C76" s="121" t="s">
        <v>1145</v>
      </c>
      <c r="D76" s="122">
        <v>244.81</v>
      </c>
      <c r="E76" s="122">
        <v>244.81</v>
      </c>
      <c r="F76" s="122">
        <v>244.81</v>
      </c>
      <c r="G76" s="123">
        <v>734.43</v>
      </c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</row>
    <row r="77" spans="1:43" x14ac:dyDescent="0.3">
      <c r="A77" s="114"/>
      <c r="B77" s="120" t="s">
        <v>1793</v>
      </c>
      <c r="C77" s="121" t="s">
        <v>1146</v>
      </c>
      <c r="D77" s="122">
        <v>231.93</v>
      </c>
      <c r="E77" s="122">
        <v>231.93</v>
      </c>
      <c r="F77" s="122">
        <v>231.93</v>
      </c>
      <c r="G77" s="123">
        <v>695.79</v>
      </c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</row>
    <row r="78" spans="1:43" x14ac:dyDescent="0.3">
      <c r="A78" s="114"/>
      <c r="B78" s="120" t="s">
        <v>1775</v>
      </c>
      <c r="C78" s="121" t="s">
        <v>970</v>
      </c>
      <c r="D78" s="122">
        <v>253.4</v>
      </c>
      <c r="E78" s="122">
        <v>253.4</v>
      </c>
      <c r="F78" s="122">
        <v>253.4</v>
      </c>
      <c r="G78" s="123">
        <v>760.2</v>
      </c>
      <c r="H78" s="114"/>
      <c r="I78" s="114"/>
      <c r="J78" s="114"/>
      <c r="K78" s="114"/>
      <c r="L78" s="114"/>
      <c r="M78" s="114"/>
      <c r="N78" s="114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</row>
    <row r="79" spans="1:43" x14ac:dyDescent="0.3">
      <c r="A79" s="114"/>
      <c r="B79" s="120" t="s">
        <v>1715</v>
      </c>
      <c r="C79" s="121" t="s">
        <v>644</v>
      </c>
      <c r="D79" s="122">
        <v>253.4</v>
      </c>
      <c r="E79" s="122">
        <v>253.4</v>
      </c>
      <c r="F79" s="122">
        <v>253.4</v>
      </c>
      <c r="G79" s="123">
        <v>760.2</v>
      </c>
      <c r="H79" s="114"/>
      <c r="I79" s="114"/>
      <c r="J79" s="114"/>
      <c r="K79" s="114"/>
      <c r="L79" s="114"/>
      <c r="M79" s="114"/>
      <c r="N79" s="114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</row>
    <row r="80" spans="1:43" x14ac:dyDescent="0.3">
      <c r="A80" s="114"/>
      <c r="B80" s="120" t="s">
        <v>1307</v>
      </c>
      <c r="C80" s="121" t="s">
        <v>1068</v>
      </c>
      <c r="D80" s="122">
        <v>249.11</v>
      </c>
      <c r="E80" s="122">
        <v>249.11</v>
      </c>
      <c r="F80" s="122">
        <v>249.11</v>
      </c>
      <c r="G80" s="123">
        <v>747.33</v>
      </c>
      <c r="H80" s="114"/>
      <c r="I80" s="114"/>
      <c r="J80" s="114"/>
      <c r="K80" s="114"/>
      <c r="L80" s="114"/>
      <c r="M80" s="114"/>
      <c r="N80" s="114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</row>
    <row r="81" spans="1:43" x14ac:dyDescent="0.3">
      <c r="A81" s="114"/>
      <c r="B81" s="120" t="s">
        <v>1329</v>
      </c>
      <c r="C81" s="121" t="s">
        <v>1018</v>
      </c>
      <c r="D81" s="122">
        <v>249.11</v>
      </c>
      <c r="E81" s="122">
        <v>249.11</v>
      </c>
      <c r="F81" s="122">
        <v>249.11</v>
      </c>
      <c r="G81" s="123">
        <v>747.33</v>
      </c>
      <c r="H81" s="114"/>
      <c r="I81" s="114"/>
      <c r="J81" s="114"/>
      <c r="K81" s="114"/>
      <c r="L81" s="114"/>
      <c r="M81" s="114"/>
      <c r="N81" s="114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</row>
    <row r="82" spans="1:43" x14ac:dyDescent="0.3">
      <c r="A82" s="114"/>
      <c r="B82" s="120" t="s">
        <v>1603</v>
      </c>
      <c r="C82" s="121" t="s">
        <v>1005</v>
      </c>
      <c r="D82" s="122">
        <v>240.51</v>
      </c>
      <c r="E82" s="122">
        <v>240.52</v>
      </c>
      <c r="F82" s="122">
        <v>240.52</v>
      </c>
      <c r="G82" s="123">
        <v>721.55</v>
      </c>
      <c r="H82" s="114"/>
      <c r="I82" s="114"/>
      <c r="J82" s="114"/>
      <c r="K82" s="114"/>
      <c r="L82" s="114"/>
      <c r="M82" s="114"/>
      <c r="N82" s="114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</row>
    <row r="83" spans="1:43" x14ac:dyDescent="0.3">
      <c r="A83" s="114"/>
      <c r="B83" s="120" t="s">
        <v>2366</v>
      </c>
      <c r="C83" s="121" t="s">
        <v>1065</v>
      </c>
      <c r="D83" s="122">
        <v>188.97</v>
      </c>
      <c r="E83" s="122">
        <v>188.98</v>
      </c>
      <c r="F83" s="122">
        <v>188.98</v>
      </c>
      <c r="G83" s="123">
        <v>566.92999999999995</v>
      </c>
      <c r="H83" s="114"/>
      <c r="I83" s="114"/>
      <c r="J83" s="114"/>
      <c r="K83" s="114"/>
      <c r="L83" s="114"/>
      <c r="M83" s="114"/>
      <c r="N83" s="114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</row>
    <row r="84" spans="1:43" x14ac:dyDescent="0.3">
      <c r="A84" s="114"/>
      <c r="B84" s="120" t="s">
        <v>1366</v>
      </c>
      <c r="C84" s="121" t="s">
        <v>1069</v>
      </c>
      <c r="D84" s="122">
        <v>167.51</v>
      </c>
      <c r="E84" s="122">
        <v>167.5</v>
      </c>
      <c r="F84" s="122">
        <v>135.08000000000001</v>
      </c>
      <c r="G84" s="123">
        <v>470.09</v>
      </c>
      <c r="H84" s="114"/>
      <c r="I84" s="114"/>
      <c r="J84" s="114"/>
      <c r="K84" s="114"/>
      <c r="L84" s="114"/>
      <c r="M84" s="114"/>
      <c r="N84" s="114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</row>
    <row r="85" spans="1:43" x14ac:dyDescent="0.3">
      <c r="A85" s="114"/>
      <c r="B85" s="120" t="s">
        <v>2295</v>
      </c>
      <c r="C85" s="121" t="s">
        <v>555</v>
      </c>
      <c r="D85" s="122">
        <v>356.48</v>
      </c>
      <c r="E85" s="122">
        <v>356.48</v>
      </c>
      <c r="F85" s="122">
        <v>356.48</v>
      </c>
      <c r="G85" s="125">
        <v>1069.44</v>
      </c>
      <c r="H85" s="114"/>
      <c r="I85" s="114"/>
      <c r="J85" s="114"/>
      <c r="K85" s="114"/>
      <c r="L85" s="114"/>
      <c r="M85" s="114"/>
      <c r="N85" s="114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</row>
    <row r="86" spans="1:43" x14ac:dyDescent="0.3">
      <c r="A86" s="114"/>
      <c r="B86" s="120" t="s">
        <v>1798</v>
      </c>
      <c r="C86" s="121" t="s">
        <v>652</v>
      </c>
      <c r="D86" s="122">
        <v>188.97</v>
      </c>
      <c r="E86" s="122">
        <v>188.98</v>
      </c>
      <c r="F86" s="122">
        <v>188.98</v>
      </c>
      <c r="G86" s="123">
        <v>566.92999999999995</v>
      </c>
      <c r="H86" s="114"/>
      <c r="I86" s="114"/>
      <c r="J86" s="114"/>
      <c r="K86" s="114"/>
      <c r="L86" s="114"/>
      <c r="M86" s="114"/>
      <c r="N86" s="114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</row>
    <row r="87" spans="1:43" x14ac:dyDescent="0.3">
      <c r="A87" s="114"/>
      <c r="B87" s="120" t="s">
        <v>1604</v>
      </c>
      <c r="C87" s="121" t="s">
        <v>1066</v>
      </c>
      <c r="D87" s="122">
        <v>193.27</v>
      </c>
      <c r="E87" s="122">
        <v>193.27</v>
      </c>
      <c r="F87" s="122">
        <v>193.27</v>
      </c>
      <c r="G87" s="123">
        <v>579.80999999999995</v>
      </c>
      <c r="H87" s="114"/>
      <c r="I87" s="114"/>
      <c r="J87" s="114"/>
      <c r="K87" s="114"/>
      <c r="L87" s="114"/>
      <c r="M87" s="114"/>
      <c r="N87" s="114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</row>
    <row r="88" spans="1:43" x14ac:dyDescent="0.3">
      <c r="A88" s="114"/>
      <c r="B88" s="120" t="s">
        <v>1699</v>
      </c>
      <c r="C88" s="121" t="s">
        <v>580</v>
      </c>
      <c r="D88" s="122">
        <v>163.21</v>
      </c>
      <c r="E88" s="122">
        <v>163.21</v>
      </c>
      <c r="F88" s="122">
        <v>163.21</v>
      </c>
      <c r="G88" s="123">
        <v>489.63</v>
      </c>
      <c r="H88" s="114"/>
      <c r="I88" s="114"/>
      <c r="J88" s="114"/>
      <c r="K88" s="114"/>
      <c r="L88" s="114"/>
      <c r="M88" s="114"/>
      <c r="N88" s="114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</row>
    <row r="89" spans="1:43" x14ac:dyDescent="0.3">
      <c r="A89" s="114"/>
      <c r="B89" s="120" t="s">
        <v>2332</v>
      </c>
      <c r="C89" s="121" t="s">
        <v>653</v>
      </c>
      <c r="D89" s="122">
        <v>137.44</v>
      </c>
      <c r="E89" s="122">
        <v>137.44</v>
      </c>
      <c r="F89" s="122">
        <v>137.44</v>
      </c>
      <c r="G89" s="123">
        <v>412.32</v>
      </c>
      <c r="H89" s="114"/>
      <c r="I89" s="114"/>
      <c r="J89" s="114"/>
      <c r="K89" s="114"/>
      <c r="L89" s="114"/>
      <c r="M89" s="114"/>
      <c r="N89" s="114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</row>
    <row r="90" spans="1:43" x14ac:dyDescent="0.3">
      <c r="A90" s="114"/>
      <c r="B90" s="120" t="s">
        <v>1726</v>
      </c>
      <c r="C90" s="121" t="s">
        <v>801</v>
      </c>
      <c r="D90" s="122">
        <v>184.69</v>
      </c>
      <c r="E90" s="122">
        <v>184.68</v>
      </c>
      <c r="F90" s="122">
        <v>184.68</v>
      </c>
      <c r="G90" s="123">
        <v>554.04999999999995</v>
      </c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</row>
    <row r="91" spans="1:43" x14ac:dyDescent="0.3">
      <c r="A91" s="114"/>
      <c r="B91" s="120" t="s">
        <v>1709</v>
      </c>
      <c r="C91" s="121" t="s">
        <v>781</v>
      </c>
      <c r="D91" s="122">
        <v>176.1</v>
      </c>
      <c r="E91" s="122">
        <v>176.09</v>
      </c>
      <c r="F91" s="122">
        <v>176.09</v>
      </c>
      <c r="G91" s="123">
        <v>528.28</v>
      </c>
      <c r="H91" s="114"/>
      <c r="I91" s="114"/>
      <c r="J91" s="114"/>
      <c r="K91" s="114"/>
      <c r="L91" s="114"/>
      <c r="M91" s="114"/>
      <c r="N91" s="114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</row>
    <row r="92" spans="1:43" x14ac:dyDescent="0.3">
      <c r="A92" s="114"/>
      <c r="B92" s="120" t="s">
        <v>1670</v>
      </c>
      <c r="C92" s="121" t="s">
        <v>1137</v>
      </c>
      <c r="D92" s="122">
        <v>266.29000000000002</v>
      </c>
      <c r="E92" s="122">
        <v>266.29000000000002</v>
      </c>
      <c r="F92" s="122">
        <v>266.29000000000002</v>
      </c>
      <c r="G92" s="123">
        <v>798.87</v>
      </c>
      <c r="H92" s="114"/>
      <c r="I92" s="114"/>
      <c r="J92" s="114"/>
      <c r="K92" s="114"/>
      <c r="L92" s="114"/>
      <c r="M92" s="114"/>
      <c r="N92" s="114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</row>
    <row r="93" spans="1:43" x14ac:dyDescent="0.3">
      <c r="A93" s="114"/>
      <c r="B93" s="120" t="s">
        <v>1688</v>
      </c>
      <c r="C93" s="121" t="s">
        <v>1167</v>
      </c>
      <c r="D93" s="122">
        <v>137.44</v>
      </c>
      <c r="E93" s="122">
        <v>137.44</v>
      </c>
      <c r="F93" s="122">
        <v>137.44</v>
      </c>
      <c r="G93" s="123">
        <v>412.32</v>
      </c>
      <c r="H93" s="114"/>
      <c r="I93" s="114"/>
      <c r="J93" s="114"/>
      <c r="K93" s="114"/>
      <c r="L93" s="114"/>
      <c r="M93" s="114"/>
      <c r="N93" s="114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</row>
    <row r="94" spans="1:43" x14ac:dyDescent="0.3">
      <c r="A94" s="114"/>
      <c r="B94" s="120" t="s">
        <v>2076</v>
      </c>
      <c r="C94" s="121" t="s">
        <v>1006</v>
      </c>
      <c r="D94" s="122">
        <v>240.51</v>
      </c>
      <c r="E94" s="122">
        <v>240.52</v>
      </c>
      <c r="F94" s="122">
        <v>240.52</v>
      </c>
      <c r="G94" s="123">
        <v>721.55</v>
      </c>
      <c r="H94" s="114"/>
      <c r="I94" s="114"/>
      <c r="J94" s="114"/>
      <c r="K94" s="114"/>
      <c r="L94" s="114"/>
      <c r="M94" s="114"/>
      <c r="N94" s="114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</row>
    <row r="95" spans="1:43" x14ac:dyDescent="0.3">
      <c r="A95" s="114"/>
      <c r="B95" s="120" t="s">
        <v>2147</v>
      </c>
      <c r="C95" s="121" t="s">
        <v>609</v>
      </c>
      <c r="D95" s="122">
        <v>214.75</v>
      </c>
      <c r="E95" s="122">
        <v>214.75</v>
      </c>
      <c r="F95" s="122">
        <v>214.75</v>
      </c>
      <c r="G95" s="123">
        <v>644.25</v>
      </c>
      <c r="H95" s="114"/>
      <c r="I95" s="114"/>
      <c r="J95" s="114"/>
      <c r="K95" s="114"/>
      <c r="L95" s="114"/>
      <c r="M95" s="114"/>
      <c r="N95" s="114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</row>
    <row r="96" spans="1:43" x14ac:dyDescent="0.3">
      <c r="A96" s="114"/>
      <c r="B96" s="120" t="s">
        <v>2368</v>
      </c>
      <c r="C96" s="121" t="s">
        <v>1104</v>
      </c>
      <c r="D96" s="122">
        <v>167.51</v>
      </c>
      <c r="E96" s="122">
        <v>167.5</v>
      </c>
      <c r="F96" s="122">
        <v>167.5</v>
      </c>
      <c r="G96" s="123">
        <v>502.51</v>
      </c>
      <c r="H96" s="114"/>
      <c r="I96" s="114"/>
      <c r="J96" s="114"/>
      <c r="K96" s="114"/>
      <c r="L96" s="114"/>
      <c r="M96" s="114"/>
      <c r="N96" s="114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</row>
    <row r="97" spans="1:43" x14ac:dyDescent="0.3">
      <c r="A97" s="114"/>
      <c r="B97" s="120" t="s">
        <v>1785</v>
      </c>
      <c r="C97" s="121" t="s">
        <v>1014</v>
      </c>
      <c r="D97" s="122">
        <v>163.21</v>
      </c>
      <c r="E97" s="122">
        <v>163.21</v>
      </c>
      <c r="F97" s="122">
        <v>163.21</v>
      </c>
      <c r="G97" s="123">
        <v>489.63</v>
      </c>
      <c r="H97" s="114"/>
      <c r="I97" s="114"/>
      <c r="J97" s="114"/>
      <c r="K97" s="114"/>
      <c r="L97" s="114"/>
      <c r="M97" s="114"/>
      <c r="N97" s="114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</row>
    <row r="98" spans="1:43" x14ac:dyDescent="0.3">
      <c r="A98" s="114"/>
      <c r="B98" s="120" t="s">
        <v>3526</v>
      </c>
      <c r="C98" s="121" t="s">
        <v>782</v>
      </c>
      <c r="D98" s="122">
        <v>197.57</v>
      </c>
      <c r="E98" s="122">
        <v>197.57</v>
      </c>
      <c r="F98" s="122">
        <v>197.57</v>
      </c>
      <c r="G98" s="123">
        <v>592.71</v>
      </c>
      <c r="H98" s="114"/>
      <c r="I98" s="114"/>
      <c r="J98" s="114"/>
      <c r="K98" s="114"/>
      <c r="L98" s="114"/>
      <c r="M98" s="114"/>
      <c r="N98" s="114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</row>
    <row r="99" spans="1:43" x14ac:dyDescent="0.3">
      <c r="A99" s="114"/>
      <c r="B99" s="120" t="s">
        <v>2169</v>
      </c>
      <c r="C99" s="121" t="s">
        <v>594</v>
      </c>
      <c r="D99" s="122">
        <v>137.44</v>
      </c>
      <c r="E99" s="122">
        <v>137.44</v>
      </c>
      <c r="F99" s="122">
        <v>137.44</v>
      </c>
      <c r="G99" s="123">
        <v>412.32</v>
      </c>
      <c r="H99" s="114"/>
      <c r="I99" s="114"/>
      <c r="J99" s="114"/>
      <c r="K99" s="114"/>
      <c r="L99" s="114"/>
      <c r="M99" s="114"/>
      <c r="N99" s="114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</row>
    <row r="100" spans="1:43" x14ac:dyDescent="0.3">
      <c r="A100" s="114"/>
      <c r="B100" s="120" t="s">
        <v>2298</v>
      </c>
      <c r="C100" s="121" t="s">
        <v>561</v>
      </c>
      <c r="D100" s="122">
        <v>287.77</v>
      </c>
      <c r="E100" s="122">
        <v>287.76</v>
      </c>
      <c r="F100" s="122">
        <v>287.76</v>
      </c>
      <c r="G100" s="123">
        <v>863.29</v>
      </c>
      <c r="H100" s="114"/>
      <c r="I100" s="114"/>
      <c r="J100" s="114"/>
      <c r="K100" s="114"/>
      <c r="L100" s="114"/>
      <c r="M100" s="114"/>
      <c r="N100" s="114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</row>
    <row r="101" spans="1:43" x14ac:dyDescent="0.3">
      <c r="A101" s="114"/>
      <c r="B101" s="120" t="s">
        <v>2296</v>
      </c>
      <c r="C101" s="121" t="s">
        <v>1105</v>
      </c>
      <c r="D101" s="122">
        <v>210.45</v>
      </c>
      <c r="E101" s="122">
        <v>210.45</v>
      </c>
      <c r="F101" s="122">
        <v>210.45</v>
      </c>
      <c r="G101" s="123">
        <v>631.35</v>
      </c>
      <c r="H101" s="114"/>
      <c r="I101" s="114"/>
      <c r="J101" s="114"/>
      <c r="K101" s="114"/>
      <c r="L101" s="114"/>
      <c r="M101" s="114"/>
      <c r="N101" s="114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</row>
    <row r="102" spans="1:43" x14ac:dyDescent="0.3">
      <c r="A102" s="114"/>
      <c r="B102" s="120" t="s">
        <v>1776</v>
      </c>
      <c r="C102" s="121" t="s">
        <v>930</v>
      </c>
      <c r="D102" s="122">
        <v>154.62</v>
      </c>
      <c r="E102" s="122">
        <v>154.62</v>
      </c>
      <c r="F102" s="122">
        <v>154.62</v>
      </c>
      <c r="G102" s="123">
        <v>463.86</v>
      </c>
      <c r="H102" s="114"/>
      <c r="I102" s="114"/>
      <c r="J102" s="114"/>
      <c r="K102" s="114"/>
      <c r="L102" s="114"/>
      <c r="M102" s="114"/>
      <c r="N102" s="114"/>
      <c r="O102" s="114"/>
      <c r="P102" s="114"/>
      <c r="Q102" s="114"/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</row>
    <row r="103" spans="1:43" x14ac:dyDescent="0.3">
      <c r="A103" s="114"/>
      <c r="B103" s="120" t="s">
        <v>2369</v>
      </c>
      <c r="C103" s="121" t="s">
        <v>972</v>
      </c>
      <c r="D103" s="122">
        <v>171.8</v>
      </c>
      <c r="E103" s="122">
        <v>171.8</v>
      </c>
      <c r="F103" s="122">
        <v>171.8</v>
      </c>
      <c r="G103" s="123">
        <v>515.4</v>
      </c>
      <c r="H103" s="114"/>
      <c r="I103" s="114"/>
      <c r="J103" s="114"/>
      <c r="K103" s="114"/>
      <c r="L103" s="114"/>
      <c r="M103" s="114"/>
      <c r="N103" s="114"/>
      <c r="O103" s="114"/>
      <c r="P103" s="114"/>
      <c r="Q103" s="114"/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</row>
    <row r="104" spans="1:43" x14ac:dyDescent="0.3">
      <c r="A104" s="114"/>
      <c r="B104" s="120" t="s">
        <v>2121</v>
      </c>
      <c r="C104" s="121" t="s">
        <v>1122</v>
      </c>
      <c r="D104" s="122">
        <v>244.81</v>
      </c>
      <c r="E104" s="122">
        <v>244.81</v>
      </c>
      <c r="F104" s="122">
        <v>244.81</v>
      </c>
      <c r="G104" s="123">
        <v>734.43</v>
      </c>
      <c r="H104" s="114"/>
      <c r="I104" s="114"/>
      <c r="J104" s="114"/>
      <c r="K104" s="114"/>
      <c r="L104" s="114"/>
      <c r="M104" s="114"/>
      <c r="N104" s="114"/>
      <c r="O104" s="114"/>
      <c r="P104" s="114"/>
      <c r="Q104" s="114"/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</row>
    <row r="105" spans="1:43" x14ac:dyDescent="0.3">
      <c r="A105" s="114"/>
      <c r="B105" s="120" t="s">
        <v>1675</v>
      </c>
      <c r="C105" s="121" t="s">
        <v>1015</v>
      </c>
      <c r="D105" s="122">
        <v>193.27</v>
      </c>
      <c r="E105" s="122">
        <v>193.27</v>
      </c>
      <c r="F105" s="122">
        <v>62.28</v>
      </c>
      <c r="G105" s="123">
        <v>448.82</v>
      </c>
      <c r="H105" s="114"/>
      <c r="I105" s="114"/>
      <c r="J105" s="114"/>
      <c r="K105" s="114"/>
      <c r="L105" s="114"/>
      <c r="M105" s="114"/>
      <c r="N105" s="114"/>
      <c r="O105" s="114"/>
      <c r="P105" s="114"/>
      <c r="Q105" s="114"/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</row>
    <row r="106" spans="1:43" x14ac:dyDescent="0.3">
      <c r="A106" s="114"/>
      <c r="B106" s="120" t="s">
        <v>2372</v>
      </c>
      <c r="C106" s="121" t="s">
        <v>1169</v>
      </c>
      <c r="D106" s="122">
        <v>163.21</v>
      </c>
      <c r="E106" s="122">
        <v>163.21</v>
      </c>
      <c r="F106" s="122">
        <v>163.21</v>
      </c>
      <c r="G106" s="123">
        <v>489.63</v>
      </c>
      <c r="H106" s="114"/>
      <c r="I106" s="114"/>
      <c r="J106" s="114"/>
      <c r="K106" s="114"/>
      <c r="L106" s="114"/>
      <c r="M106" s="114"/>
      <c r="N106" s="114"/>
      <c r="O106" s="114"/>
      <c r="P106" s="114"/>
      <c r="Q106" s="114"/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</row>
    <row r="107" spans="1:43" x14ac:dyDescent="0.3">
      <c r="A107" s="114"/>
      <c r="B107" s="120" t="s">
        <v>2149</v>
      </c>
      <c r="C107" s="121" t="s">
        <v>1170</v>
      </c>
      <c r="D107" s="122">
        <v>206.16</v>
      </c>
      <c r="E107" s="122">
        <v>206.16</v>
      </c>
      <c r="F107" s="122">
        <v>206.16</v>
      </c>
      <c r="G107" s="123">
        <v>618.48</v>
      </c>
      <c r="H107" s="114"/>
      <c r="I107" s="114"/>
      <c r="J107" s="114"/>
      <c r="K107" s="114"/>
      <c r="L107" s="114"/>
      <c r="M107" s="114"/>
      <c r="N107" s="114"/>
      <c r="O107" s="114"/>
      <c r="P107" s="114"/>
      <c r="Q107" s="114"/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</row>
    <row r="108" spans="1:43" x14ac:dyDescent="0.3">
      <c r="A108" s="114"/>
      <c r="B108" s="120" t="s">
        <v>1698</v>
      </c>
      <c r="C108" s="121" t="s">
        <v>1042</v>
      </c>
      <c r="D108" s="122">
        <v>261.99</v>
      </c>
      <c r="E108" s="122">
        <v>261.99</v>
      </c>
      <c r="F108" s="122">
        <v>261.99</v>
      </c>
      <c r="G108" s="123">
        <v>785.97</v>
      </c>
      <c r="H108" s="114"/>
      <c r="I108" s="114"/>
      <c r="J108" s="114"/>
      <c r="K108" s="114"/>
      <c r="L108" s="114"/>
      <c r="M108" s="114"/>
      <c r="N108" s="114"/>
      <c r="O108" s="114"/>
      <c r="P108" s="114"/>
      <c r="Q108" s="114"/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</row>
    <row r="109" spans="1:43" x14ac:dyDescent="0.3">
      <c r="A109" s="114"/>
      <c r="B109" s="120" t="s">
        <v>1734</v>
      </c>
      <c r="C109" s="121" t="s">
        <v>1735</v>
      </c>
      <c r="D109" s="122">
        <v>249.11</v>
      </c>
      <c r="E109" s="122">
        <v>249.11</v>
      </c>
      <c r="F109" s="122">
        <v>249.11</v>
      </c>
      <c r="G109" s="123">
        <v>747.33</v>
      </c>
      <c r="H109" s="114"/>
      <c r="I109" s="114"/>
      <c r="J109" s="114"/>
      <c r="K109" s="114"/>
      <c r="L109" s="114"/>
      <c r="M109" s="114"/>
      <c r="N109" s="114"/>
      <c r="O109" s="114"/>
      <c r="P109" s="114"/>
      <c r="Q109" s="114"/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</row>
    <row r="110" spans="1:43" x14ac:dyDescent="0.3">
      <c r="A110" s="114"/>
      <c r="B110" s="120" t="s">
        <v>1678</v>
      </c>
      <c r="C110" s="121" t="s">
        <v>1679</v>
      </c>
      <c r="D110" s="122">
        <v>188.97</v>
      </c>
      <c r="E110" s="122">
        <v>130.33000000000001</v>
      </c>
      <c r="F110" s="124"/>
      <c r="G110" s="123">
        <v>319.3</v>
      </c>
      <c r="H110" s="114"/>
      <c r="I110" s="114"/>
      <c r="J110" s="114"/>
      <c r="K110" s="114"/>
      <c r="L110" s="114"/>
      <c r="M110" s="114"/>
      <c r="N110" s="114"/>
      <c r="O110" s="114"/>
      <c r="P110" s="114"/>
      <c r="Q110" s="114"/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</row>
    <row r="111" spans="1:43" x14ac:dyDescent="0.3">
      <c r="A111" s="114"/>
      <c r="B111" s="120" t="s">
        <v>1788</v>
      </c>
      <c r="C111" s="121" t="s">
        <v>1789</v>
      </c>
      <c r="D111" s="122">
        <v>257.7</v>
      </c>
      <c r="E111" s="122">
        <v>257.7</v>
      </c>
      <c r="F111" s="122">
        <v>257.7</v>
      </c>
      <c r="G111" s="123">
        <v>773.1</v>
      </c>
      <c r="H111" s="114"/>
      <c r="I111" s="114"/>
      <c r="J111" s="114"/>
      <c r="K111" s="114"/>
      <c r="L111" s="114"/>
      <c r="M111" s="114"/>
      <c r="N111" s="114"/>
      <c r="O111" s="114"/>
      <c r="P111" s="114"/>
      <c r="Q111" s="114"/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</row>
    <row r="112" spans="1:43" x14ac:dyDescent="0.3">
      <c r="A112" s="114"/>
      <c r="B112" s="120" t="s">
        <v>2269</v>
      </c>
      <c r="C112" s="121" t="s">
        <v>1704</v>
      </c>
      <c r="D112" s="122">
        <v>214.75</v>
      </c>
      <c r="E112" s="122">
        <v>214.75</v>
      </c>
      <c r="F112" s="122">
        <v>214.75</v>
      </c>
      <c r="G112" s="123">
        <v>644.25</v>
      </c>
      <c r="H112" s="114"/>
      <c r="I112" s="114"/>
      <c r="J112" s="114"/>
      <c r="K112" s="114"/>
      <c r="L112" s="114"/>
      <c r="M112" s="114"/>
      <c r="N112" s="114"/>
      <c r="O112" s="114"/>
      <c r="P112" s="114"/>
      <c r="Q112" s="114"/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</row>
    <row r="113" spans="1:43" x14ac:dyDescent="0.3">
      <c r="A113" s="114"/>
      <c r="B113" s="120" t="s">
        <v>1370</v>
      </c>
      <c r="C113" s="121" t="s">
        <v>1371</v>
      </c>
      <c r="D113" s="122">
        <v>266.29000000000002</v>
      </c>
      <c r="E113" s="122">
        <v>266.29000000000002</v>
      </c>
      <c r="F113" s="122">
        <v>266.29000000000002</v>
      </c>
      <c r="G113" s="123">
        <v>798.87</v>
      </c>
      <c r="H113" s="114"/>
      <c r="I113" s="114"/>
      <c r="J113" s="114"/>
      <c r="K113" s="114"/>
      <c r="L113" s="114"/>
      <c r="M113" s="114"/>
      <c r="N113" s="114"/>
      <c r="O113" s="114"/>
      <c r="P113" s="114"/>
      <c r="Q113" s="114"/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</row>
    <row r="114" spans="1:43" x14ac:dyDescent="0.3">
      <c r="A114" s="114"/>
      <c r="B114" s="120" t="s">
        <v>1313</v>
      </c>
      <c r="C114" s="121" t="s">
        <v>1314</v>
      </c>
      <c r="D114" s="122">
        <v>154.62</v>
      </c>
      <c r="E114" s="122">
        <v>154.62</v>
      </c>
      <c r="F114" s="122">
        <v>94.77</v>
      </c>
      <c r="G114" s="123">
        <v>404.01</v>
      </c>
      <c r="H114" s="114"/>
      <c r="I114" s="114"/>
      <c r="J114" s="114"/>
      <c r="K114" s="114"/>
      <c r="L114" s="114"/>
      <c r="M114" s="114"/>
      <c r="N114" s="114"/>
      <c r="O114" s="114"/>
      <c r="P114" s="114"/>
      <c r="Q114" s="114"/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</row>
    <row r="115" spans="1:43" x14ac:dyDescent="0.3">
      <c r="A115" s="114"/>
      <c r="B115" s="120" t="s">
        <v>1720</v>
      </c>
      <c r="C115" s="121" t="s">
        <v>1721</v>
      </c>
      <c r="D115" s="122">
        <v>124.56</v>
      </c>
      <c r="E115" s="122">
        <v>124.55</v>
      </c>
      <c r="F115" s="122">
        <v>96.43</v>
      </c>
      <c r="G115" s="123">
        <v>345.54</v>
      </c>
      <c r="H115" s="114"/>
      <c r="I115" s="114"/>
      <c r="J115" s="114"/>
      <c r="K115" s="114"/>
      <c r="L115" s="114"/>
      <c r="M115" s="114"/>
      <c r="N115" s="114"/>
      <c r="O115" s="114"/>
      <c r="P115" s="114"/>
      <c r="Q115" s="114"/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</row>
    <row r="116" spans="1:43" x14ac:dyDescent="0.3">
      <c r="A116" s="114"/>
      <c r="B116" s="120" t="s">
        <v>1606</v>
      </c>
      <c r="C116" s="121" t="s">
        <v>1607</v>
      </c>
      <c r="D116" s="122">
        <v>120.26</v>
      </c>
      <c r="E116" s="122">
        <v>120.26</v>
      </c>
      <c r="F116" s="122">
        <v>108.62</v>
      </c>
      <c r="G116" s="123">
        <v>349.14</v>
      </c>
      <c r="H116" s="114"/>
      <c r="I116" s="114"/>
      <c r="J116" s="114"/>
      <c r="K116" s="114"/>
      <c r="L116" s="114"/>
      <c r="M116" s="114"/>
      <c r="N116" s="114"/>
      <c r="O116" s="114"/>
      <c r="P116" s="114"/>
      <c r="Q116" s="114"/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</row>
    <row r="117" spans="1:43" x14ac:dyDescent="0.3">
      <c r="A117" s="114"/>
      <c r="B117" s="120" t="s">
        <v>2365</v>
      </c>
      <c r="C117" s="121" t="s">
        <v>1667</v>
      </c>
      <c r="D117" s="122">
        <v>68.72</v>
      </c>
      <c r="E117" s="122">
        <v>68.72</v>
      </c>
      <c r="F117" s="122">
        <v>68.72</v>
      </c>
      <c r="G117" s="123">
        <v>206.16</v>
      </c>
      <c r="H117" s="114"/>
      <c r="I117" s="114"/>
      <c r="J117" s="114"/>
      <c r="K117" s="114"/>
      <c r="L117" s="114"/>
      <c r="M117" s="114"/>
      <c r="N117" s="114"/>
      <c r="O117" s="114"/>
      <c r="P117" s="114"/>
      <c r="Q117" s="114"/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</row>
    <row r="118" spans="1:43" x14ac:dyDescent="0.3">
      <c r="A118" s="114"/>
      <c r="B118" s="120" t="s">
        <v>1711</v>
      </c>
      <c r="C118" s="121" t="s">
        <v>1712</v>
      </c>
      <c r="D118" s="122">
        <v>107.37</v>
      </c>
      <c r="E118" s="122">
        <v>107.37</v>
      </c>
      <c r="F118" s="122">
        <v>107.37</v>
      </c>
      <c r="G118" s="123">
        <v>322.11</v>
      </c>
      <c r="H118" s="114"/>
      <c r="I118" s="114"/>
      <c r="J118" s="114"/>
      <c r="K118" s="114"/>
      <c r="L118" s="114"/>
      <c r="M118" s="114"/>
      <c r="N118" s="114"/>
      <c r="O118" s="114"/>
      <c r="P118" s="114"/>
      <c r="Q118" s="114"/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</row>
    <row r="119" spans="1:43" x14ac:dyDescent="0.3">
      <c r="A119" s="114"/>
      <c r="B119" s="120" t="s">
        <v>1783</v>
      </c>
      <c r="C119" s="121" t="s">
        <v>1784</v>
      </c>
      <c r="D119" s="122">
        <v>176.1</v>
      </c>
      <c r="E119" s="122">
        <v>176.09</v>
      </c>
      <c r="F119" s="122">
        <v>176.09</v>
      </c>
      <c r="G119" s="123">
        <v>528.28</v>
      </c>
      <c r="H119" s="114"/>
      <c r="I119" s="114"/>
      <c r="J119" s="114"/>
      <c r="K119" s="114"/>
      <c r="L119" s="114"/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</row>
    <row r="120" spans="1:43" x14ac:dyDescent="0.3">
      <c r="A120" s="114"/>
      <c r="B120" s="120" t="s">
        <v>2032</v>
      </c>
      <c r="C120" s="121" t="s">
        <v>570</v>
      </c>
      <c r="D120" s="122">
        <v>180.39</v>
      </c>
      <c r="E120" s="122">
        <v>180.39</v>
      </c>
      <c r="F120" s="122">
        <v>180.39</v>
      </c>
      <c r="G120" s="123">
        <v>541.16999999999996</v>
      </c>
      <c r="H120" s="114"/>
      <c r="I120" s="114"/>
      <c r="J120" s="114"/>
      <c r="K120" s="114"/>
      <c r="L120" s="114"/>
      <c r="M120" s="114"/>
      <c r="N120" s="114"/>
      <c r="O120" s="114"/>
      <c r="P120" s="114"/>
      <c r="Q120" s="114"/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</row>
    <row r="121" spans="1:43" x14ac:dyDescent="0.3">
      <c r="A121" s="114"/>
      <c r="B121" s="120" t="s">
        <v>2271</v>
      </c>
      <c r="C121" s="121" t="s">
        <v>596</v>
      </c>
      <c r="D121" s="122">
        <v>146.03</v>
      </c>
      <c r="E121" s="122">
        <v>146.03</v>
      </c>
      <c r="F121" s="122">
        <v>146.03</v>
      </c>
      <c r="G121" s="123">
        <v>438.09</v>
      </c>
      <c r="H121" s="114"/>
      <c r="I121" s="114"/>
      <c r="J121" s="114"/>
      <c r="K121" s="114"/>
      <c r="L121" s="114"/>
      <c r="M121" s="114"/>
      <c r="N121" s="114"/>
      <c r="O121" s="114"/>
      <c r="P121" s="114"/>
      <c r="Q121" s="114"/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</row>
    <row r="122" spans="1:43" x14ac:dyDescent="0.3">
      <c r="A122" s="114"/>
      <c r="B122" s="120" t="s">
        <v>2274</v>
      </c>
      <c r="C122" s="121" t="s">
        <v>631</v>
      </c>
      <c r="D122" s="122">
        <v>137.44</v>
      </c>
      <c r="E122" s="122">
        <v>137.44</v>
      </c>
      <c r="F122" s="122">
        <v>137.44</v>
      </c>
      <c r="G122" s="123">
        <v>412.32</v>
      </c>
      <c r="H122" s="114"/>
      <c r="I122" s="114"/>
      <c r="J122" s="114"/>
      <c r="K122" s="114"/>
      <c r="L122" s="114"/>
      <c r="M122" s="114"/>
      <c r="N122" s="114"/>
      <c r="O122" s="114"/>
      <c r="P122" s="114"/>
      <c r="Q122" s="114"/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</row>
    <row r="123" spans="1:43" x14ac:dyDescent="0.3">
      <c r="A123" s="114"/>
      <c r="B123" s="120" t="s">
        <v>2020</v>
      </c>
      <c r="C123" s="121" t="s">
        <v>1073</v>
      </c>
      <c r="D123" s="122">
        <v>146.03</v>
      </c>
      <c r="E123" s="122">
        <v>146.03</v>
      </c>
      <c r="F123" s="122">
        <v>146.03</v>
      </c>
      <c r="G123" s="123">
        <v>438.09</v>
      </c>
      <c r="H123" s="114"/>
      <c r="I123" s="114"/>
      <c r="J123" s="114"/>
      <c r="K123" s="114"/>
      <c r="L123" s="114"/>
      <c r="M123" s="114"/>
      <c r="N123" s="114"/>
      <c r="O123" s="114"/>
      <c r="P123" s="114"/>
      <c r="Q123" s="114"/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</row>
    <row r="124" spans="1:43" x14ac:dyDescent="0.3">
      <c r="A124" s="114"/>
      <c r="B124" s="120" t="s">
        <v>2276</v>
      </c>
      <c r="C124" s="121" t="s">
        <v>614</v>
      </c>
      <c r="D124" s="122">
        <v>287.77</v>
      </c>
      <c r="E124" s="122">
        <v>287.76</v>
      </c>
      <c r="F124" s="122">
        <v>287.76</v>
      </c>
      <c r="G124" s="123">
        <v>863.29</v>
      </c>
      <c r="H124" s="114"/>
      <c r="I124" s="114"/>
      <c r="J124" s="114"/>
      <c r="K124" s="114"/>
      <c r="L124" s="114"/>
      <c r="M124" s="114"/>
      <c r="N124" s="114"/>
      <c r="O124" s="114"/>
      <c r="P124" s="114"/>
      <c r="Q124" s="114"/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</row>
    <row r="125" spans="1:43" x14ac:dyDescent="0.3">
      <c r="A125" s="114"/>
      <c r="B125" s="120" t="s">
        <v>2007</v>
      </c>
      <c r="C125" s="121" t="s">
        <v>763</v>
      </c>
      <c r="D125" s="122">
        <v>171.8</v>
      </c>
      <c r="E125" s="122">
        <v>171.8</v>
      </c>
      <c r="F125" s="122">
        <v>171.8</v>
      </c>
      <c r="G125" s="123">
        <v>515.4</v>
      </c>
      <c r="H125" s="114"/>
      <c r="I125" s="114"/>
      <c r="J125" s="114"/>
      <c r="K125" s="114"/>
      <c r="L125" s="114"/>
      <c r="M125" s="114"/>
      <c r="N125" s="114"/>
      <c r="O125" s="114"/>
      <c r="P125" s="114"/>
      <c r="Q125" s="114"/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</row>
    <row r="126" spans="1:43" x14ac:dyDescent="0.3">
      <c r="A126" s="114"/>
      <c r="B126" s="120" t="s">
        <v>2196</v>
      </c>
      <c r="C126" s="121" t="s">
        <v>998</v>
      </c>
      <c r="D126" s="122">
        <v>158.91</v>
      </c>
      <c r="E126" s="122">
        <v>158.91</v>
      </c>
      <c r="F126" s="122">
        <v>158.91</v>
      </c>
      <c r="G126" s="123">
        <v>476.73</v>
      </c>
      <c r="H126" s="114"/>
      <c r="I126" s="114"/>
      <c r="J126" s="114"/>
      <c r="K126" s="114"/>
      <c r="L126" s="114"/>
      <c r="M126" s="114"/>
      <c r="N126" s="114"/>
      <c r="O126" s="114"/>
      <c r="P126" s="114"/>
      <c r="Q126" s="114"/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</row>
    <row r="127" spans="1:43" x14ac:dyDescent="0.3">
      <c r="A127" s="114"/>
      <c r="B127" s="120" t="s">
        <v>2030</v>
      </c>
      <c r="C127" s="121" t="s">
        <v>1010</v>
      </c>
      <c r="D127" s="122">
        <v>214.75</v>
      </c>
      <c r="E127" s="122">
        <v>214.75</v>
      </c>
      <c r="F127" s="122">
        <v>214.75</v>
      </c>
      <c r="G127" s="123">
        <v>644.25</v>
      </c>
      <c r="H127" s="114"/>
      <c r="I127" s="114"/>
      <c r="J127" s="114"/>
      <c r="K127" s="114"/>
      <c r="L127" s="114"/>
      <c r="M127" s="114"/>
      <c r="N127" s="114"/>
      <c r="O127" s="114"/>
      <c r="P127" s="114"/>
      <c r="Q127" s="114"/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</row>
    <row r="128" spans="1:43" x14ac:dyDescent="0.3">
      <c r="A128" s="114"/>
      <c r="B128" s="120" t="s">
        <v>2171</v>
      </c>
      <c r="C128" s="121" t="s">
        <v>574</v>
      </c>
      <c r="D128" s="122">
        <v>219.04</v>
      </c>
      <c r="E128" s="122">
        <v>219.04</v>
      </c>
      <c r="F128" s="122">
        <v>219.04</v>
      </c>
      <c r="G128" s="123">
        <v>657.12</v>
      </c>
      <c r="H128" s="114"/>
      <c r="I128" s="114"/>
      <c r="J128" s="114"/>
      <c r="K128" s="114"/>
      <c r="L128" s="114"/>
      <c r="M128" s="114"/>
      <c r="N128" s="114"/>
      <c r="O128" s="114"/>
      <c r="P128" s="114"/>
      <c r="Q128" s="114"/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</row>
    <row r="129" spans="1:43" x14ac:dyDescent="0.3">
      <c r="A129" s="114"/>
      <c r="B129" s="120" t="s">
        <v>2168</v>
      </c>
      <c r="C129" s="121" t="s">
        <v>586</v>
      </c>
      <c r="D129" s="122">
        <v>227.64</v>
      </c>
      <c r="E129" s="122">
        <v>227.63</v>
      </c>
      <c r="F129" s="122">
        <v>227.63</v>
      </c>
      <c r="G129" s="123">
        <v>682.9</v>
      </c>
      <c r="H129" s="114"/>
      <c r="I129" s="114"/>
      <c r="J129" s="114"/>
      <c r="K129" s="114"/>
      <c r="L129" s="114"/>
      <c r="M129" s="114"/>
      <c r="N129" s="114"/>
      <c r="O129" s="114"/>
      <c r="P129" s="114"/>
      <c r="Q129" s="114"/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</row>
    <row r="130" spans="1:43" x14ac:dyDescent="0.3">
      <c r="A130" s="114"/>
      <c r="B130" s="120" t="s">
        <v>2026</v>
      </c>
      <c r="C130" s="121" t="s">
        <v>1043</v>
      </c>
      <c r="D130" s="122">
        <v>274.88</v>
      </c>
      <c r="E130" s="122">
        <v>274.88</v>
      </c>
      <c r="F130" s="122">
        <v>274.88</v>
      </c>
      <c r="G130" s="123">
        <v>824.64</v>
      </c>
      <c r="H130" s="114"/>
      <c r="I130" s="114"/>
      <c r="J130" s="114"/>
      <c r="K130" s="114"/>
      <c r="L130" s="114"/>
      <c r="M130" s="114"/>
      <c r="N130" s="114"/>
      <c r="O130" s="114"/>
      <c r="P130" s="114"/>
      <c r="Q130" s="114"/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</row>
    <row r="131" spans="1:43" x14ac:dyDescent="0.3">
      <c r="A131" s="114"/>
      <c r="B131" s="120" t="s">
        <v>2273</v>
      </c>
      <c r="C131" s="121" t="s">
        <v>630</v>
      </c>
      <c r="D131" s="122">
        <v>163.21</v>
      </c>
      <c r="E131" s="122">
        <v>163.21</v>
      </c>
      <c r="F131" s="122">
        <v>163.21</v>
      </c>
      <c r="G131" s="123">
        <v>489.63</v>
      </c>
      <c r="H131" s="114"/>
      <c r="I131" s="114"/>
      <c r="J131" s="114"/>
      <c r="K131" s="114"/>
      <c r="L131" s="114"/>
      <c r="M131" s="114"/>
      <c r="N131" s="114"/>
      <c r="O131" s="114"/>
      <c r="P131" s="114"/>
      <c r="Q131" s="114"/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</row>
    <row r="132" spans="1:43" x14ac:dyDescent="0.3">
      <c r="A132" s="114"/>
      <c r="B132" s="120" t="s">
        <v>2198</v>
      </c>
      <c r="C132" s="121" t="s">
        <v>974</v>
      </c>
      <c r="D132" s="122">
        <v>150.32</v>
      </c>
      <c r="E132" s="122">
        <v>150.32</v>
      </c>
      <c r="F132" s="122">
        <v>150.32</v>
      </c>
      <c r="G132" s="123">
        <v>450.96</v>
      </c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</row>
    <row r="133" spans="1:43" x14ac:dyDescent="0.3">
      <c r="A133" s="114"/>
      <c r="B133" s="120" t="s">
        <v>2190</v>
      </c>
      <c r="C133" s="121" t="s">
        <v>584</v>
      </c>
      <c r="D133" s="122">
        <v>244.81</v>
      </c>
      <c r="E133" s="122">
        <v>244.81</v>
      </c>
      <c r="F133" s="122">
        <v>244.81</v>
      </c>
      <c r="G133" s="123">
        <v>734.43</v>
      </c>
      <c r="H133" s="114"/>
      <c r="I133" s="114"/>
      <c r="J133" s="114"/>
      <c r="K133" s="114"/>
      <c r="L133" s="114"/>
      <c r="M133" s="114"/>
      <c r="N133" s="114"/>
      <c r="O133" s="114"/>
      <c r="P133" s="114"/>
      <c r="Q133" s="114"/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</row>
    <row r="134" spans="1:43" x14ac:dyDescent="0.3">
      <c r="A134" s="114"/>
      <c r="B134" s="120" t="s">
        <v>2199</v>
      </c>
      <c r="C134" s="121" t="s">
        <v>989</v>
      </c>
      <c r="D134" s="122">
        <v>244.81</v>
      </c>
      <c r="E134" s="122">
        <v>244.81</v>
      </c>
      <c r="F134" s="122">
        <v>244.81</v>
      </c>
      <c r="G134" s="123">
        <v>734.43</v>
      </c>
      <c r="H134" s="114"/>
      <c r="I134" s="114"/>
      <c r="J134" s="114"/>
      <c r="K134" s="114"/>
      <c r="L134" s="114"/>
      <c r="M134" s="114"/>
      <c r="N134" s="114"/>
      <c r="O134" s="114"/>
      <c r="P134" s="114"/>
      <c r="Q134" s="114"/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</row>
    <row r="135" spans="1:43" x14ac:dyDescent="0.3">
      <c r="A135" s="114"/>
      <c r="B135" s="120" t="s">
        <v>2280</v>
      </c>
      <c r="C135" s="121" t="s">
        <v>553</v>
      </c>
      <c r="D135" s="122">
        <v>210.45</v>
      </c>
      <c r="E135" s="122">
        <v>210.45</v>
      </c>
      <c r="F135" s="122">
        <v>210.45</v>
      </c>
      <c r="G135" s="123">
        <v>631.35</v>
      </c>
      <c r="H135" s="114"/>
      <c r="I135" s="114"/>
      <c r="J135" s="114"/>
      <c r="K135" s="114"/>
      <c r="L135" s="114"/>
      <c r="M135" s="114"/>
      <c r="N135" s="114"/>
      <c r="O135" s="114"/>
      <c r="P135" s="114"/>
      <c r="Q135" s="114"/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</row>
    <row r="136" spans="1:43" x14ac:dyDescent="0.3">
      <c r="A136" s="114"/>
      <c r="B136" s="120" t="s">
        <v>2029</v>
      </c>
      <c r="C136" s="121" t="s">
        <v>752</v>
      </c>
      <c r="D136" s="122">
        <v>154.62</v>
      </c>
      <c r="E136" s="122">
        <v>154.62</v>
      </c>
      <c r="F136" s="122">
        <v>154.62</v>
      </c>
      <c r="G136" s="123">
        <v>463.86</v>
      </c>
      <c r="H136" s="114"/>
      <c r="I136" s="114"/>
      <c r="J136" s="114"/>
      <c r="K136" s="114"/>
      <c r="L136" s="114"/>
      <c r="M136" s="114"/>
      <c r="N136" s="114"/>
      <c r="O136" s="114"/>
      <c r="P136" s="114"/>
      <c r="Q136" s="114"/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</row>
    <row r="137" spans="1:43" x14ac:dyDescent="0.3">
      <c r="A137" s="114"/>
      <c r="B137" s="120" t="s">
        <v>2371</v>
      </c>
      <c r="C137" s="121" t="s">
        <v>885</v>
      </c>
      <c r="D137" s="122">
        <v>193.27</v>
      </c>
      <c r="E137" s="122">
        <v>193.27</v>
      </c>
      <c r="F137" s="122">
        <v>193.27</v>
      </c>
      <c r="G137" s="123">
        <v>579.80999999999995</v>
      </c>
      <c r="H137" s="114"/>
      <c r="I137" s="114"/>
      <c r="J137" s="114"/>
      <c r="K137" s="114"/>
      <c r="L137" s="114"/>
      <c r="M137" s="114"/>
      <c r="N137" s="114"/>
      <c r="O137" s="114"/>
      <c r="P137" s="114"/>
      <c r="Q137" s="114"/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</row>
    <row r="138" spans="1:43" x14ac:dyDescent="0.3">
      <c r="A138" s="114"/>
      <c r="B138" s="120" t="s">
        <v>2279</v>
      </c>
      <c r="C138" s="121" t="s">
        <v>1111</v>
      </c>
      <c r="D138" s="122">
        <v>219.04</v>
      </c>
      <c r="E138" s="122">
        <v>219.04</v>
      </c>
      <c r="F138" s="122">
        <v>219.04</v>
      </c>
      <c r="G138" s="123">
        <v>657.12</v>
      </c>
      <c r="H138" s="114"/>
      <c r="I138" s="114"/>
      <c r="J138" s="114"/>
      <c r="K138" s="114"/>
      <c r="L138" s="114"/>
      <c r="M138" s="114"/>
      <c r="N138" s="114"/>
      <c r="O138" s="114"/>
      <c r="P138" s="114"/>
      <c r="Q138" s="114"/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</row>
    <row r="139" spans="1:43" x14ac:dyDescent="0.3">
      <c r="A139" s="114"/>
      <c r="B139" s="120" t="s">
        <v>2367</v>
      </c>
      <c r="C139" s="121" t="s">
        <v>867</v>
      </c>
      <c r="D139" s="122">
        <v>201.86</v>
      </c>
      <c r="E139" s="122">
        <v>201.86</v>
      </c>
      <c r="F139" s="122">
        <v>201.86</v>
      </c>
      <c r="G139" s="123">
        <v>605.58000000000004</v>
      </c>
      <c r="H139" s="114"/>
      <c r="I139" s="114"/>
      <c r="J139" s="114"/>
      <c r="K139" s="114"/>
      <c r="L139" s="114"/>
      <c r="M139" s="114"/>
      <c r="N139" s="114"/>
      <c r="O139" s="114"/>
      <c r="P139" s="114"/>
      <c r="Q139" s="114"/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</row>
    <row r="140" spans="1:43" x14ac:dyDescent="0.3">
      <c r="A140" s="114"/>
      <c r="B140" s="120" t="s">
        <v>2192</v>
      </c>
      <c r="C140" s="121" t="s">
        <v>663</v>
      </c>
      <c r="D140" s="122">
        <v>176.1</v>
      </c>
      <c r="E140" s="122">
        <v>176.09</v>
      </c>
      <c r="F140" s="122">
        <v>176.09</v>
      </c>
      <c r="G140" s="123">
        <v>528.28</v>
      </c>
      <c r="H140" s="114"/>
      <c r="I140" s="114"/>
      <c r="J140" s="114"/>
      <c r="K140" s="114"/>
      <c r="L140" s="114"/>
      <c r="M140" s="114"/>
      <c r="N140" s="114"/>
      <c r="O140" s="114"/>
      <c r="P140" s="114"/>
      <c r="Q140" s="114"/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</row>
    <row r="141" spans="1:43" x14ac:dyDescent="0.3">
      <c r="A141" s="114"/>
      <c r="B141" s="120" t="s">
        <v>2034</v>
      </c>
      <c r="C141" s="121" t="s">
        <v>767</v>
      </c>
      <c r="D141" s="122">
        <v>146.03</v>
      </c>
      <c r="E141" s="122">
        <v>146.03</v>
      </c>
      <c r="F141" s="122">
        <v>146.03</v>
      </c>
      <c r="G141" s="123">
        <v>438.09</v>
      </c>
      <c r="H141" s="114"/>
      <c r="I141" s="114"/>
      <c r="J141" s="114"/>
      <c r="K141" s="114"/>
      <c r="L141" s="114"/>
      <c r="M141" s="114"/>
      <c r="N141" s="114"/>
      <c r="O141" s="114"/>
      <c r="P141" s="114"/>
      <c r="Q141" s="114"/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</row>
    <row r="142" spans="1:43" x14ac:dyDescent="0.3">
      <c r="A142" s="114"/>
      <c r="B142" s="120" t="s">
        <v>2033</v>
      </c>
      <c r="C142" s="121" t="s">
        <v>502</v>
      </c>
      <c r="D142" s="122">
        <v>163.21</v>
      </c>
      <c r="E142" s="122">
        <v>163.21</v>
      </c>
      <c r="F142" s="122">
        <v>163.21</v>
      </c>
      <c r="G142" s="123">
        <v>489.63</v>
      </c>
      <c r="H142" s="114"/>
      <c r="I142" s="114"/>
      <c r="J142" s="114"/>
      <c r="K142" s="114"/>
      <c r="L142" s="114"/>
      <c r="M142" s="114"/>
      <c r="N142" s="114"/>
      <c r="O142" s="114"/>
      <c r="P142" s="114"/>
      <c r="Q142" s="114"/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</row>
    <row r="143" spans="1:43" x14ac:dyDescent="0.3">
      <c r="A143" s="114"/>
      <c r="B143" s="120" t="s">
        <v>2019</v>
      </c>
      <c r="C143" s="121" t="s">
        <v>1026</v>
      </c>
      <c r="D143" s="122">
        <v>154.62</v>
      </c>
      <c r="E143" s="122">
        <v>154.62</v>
      </c>
      <c r="F143" s="122">
        <v>154.62</v>
      </c>
      <c r="G143" s="123">
        <v>463.86</v>
      </c>
      <c r="H143" s="114"/>
      <c r="I143" s="114"/>
      <c r="J143" s="114"/>
      <c r="K143" s="114"/>
      <c r="L143" s="114"/>
      <c r="M143" s="114"/>
      <c r="N143" s="114"/>
      <c r="O143" s="114"/>
      <c r="P143" s="114"/>
      <c r="Q143" s="114"/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</row>
    <row r="144" spans="1:43" x14ac:dyDescent="0.3">
      <c r="A144" s="114"/>
      <c r="B144" s="120" t="s">
        <v>2188</v>
      </c>
      <c r="C144" s="121" t="s">
        <v>804</v>
      </c>
      <c r="D144" s="122">
        <v>158.91</v>
      </c>
      <c r="E144" s="122">
        <v>158.91</v>
      </c>
      <c r="F144" s="122">
        <v>158.91</v>
      </c>
      <c r="G144" s="123">
        <v>476.73</v>
      </c>
      <c r="H144" s="114"/>
      <c r="I144" s="114"/>
      <c r="J144" s="114"/>
      <c r="K144" s="114"/>
      <c r="L144" s="114"/>
      <c r="M144" s="114"/>
      <c r="N144" s="114"/>
      <c r="O144" s="114"/>
      <c r="P144" s="114"/>
      <c r="Q144" s="114"/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</row>
    <row r="145" spans="1:43" x14ac:dyDescent="0.3">
      <c r="A145" s="114"/>
      <c r="B145" s="120" t="s">
        <v>2178</v>
      </c>
      <c r="C145" s="121" t="s">
        <v>567</v>
      </c>
      <c r="D145" s="122">
        <v>188.97</v>
      </c>
      <c r="E145" s="122">
        <v>188.98</v>
      </c>
      <c r="F145" s="122">
        <v>188.98</v>
      </c>
      <c r="G145" s="123">
        <v>566.92999999999995</v>
      </c>
      <c r="H145" s="114"/>
      <c r="I145" s="114"/>
      <c r="J145" s="114"/>
      <c r="K145" s="114"/>
      <c r="L145" s="114"/>
      <c r="M145" s="114"/>
      <c r="N145" s="114"/>
      <c r="O145" s="114"/>
      <c r="P145" s="114"/>
      <c r="Q145" s="114"/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</row>
    <row r="146" spans="1:43" x14ac:dyDescent="0.3">
      <c r="A146" s="114"/>
      <c r="B146" s="120" t="s">
        <v>2068</v>
      </c>
      <c r="C146" s="121" t="s">
        <v>592</v>
      </c>
      <c r="D146" s="122">
        <v>146.03</v>
      </c>
      <c r="E146" s="122">
        <v>146.03</v>
      </c>
      <c r="F146" s="122">
        <v>146.03</v>
      </c>
      <c r="G146" s="123">
        <v>438.09</v>
      </c>
      <c r="H146" s="114"/>
      <c r="I146" s="114"/>
      <c r="J146" s="114"/>
      <c r="K146" s="114"/>
      <c r="L146" s="114"/>
      <c r="M146" s="114"/>
      <c r="N146" s="114"/>
      <c r="O146" s="114"/>
      <c r="P146" s="114"/>
      <c r="Q146" s="114"/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</row>
    <row r="147" spans="1:43" x14ac:dyDescent="0.3">
      <c r="A147" s="114"/>
      <c r="B147" s="120" t="s">
        <v>2022</v>
      </c>
      <c r="C147" s="121" t="s">
        <v>1142</v>
      </c>
      <c r="D147" s="122">
        <v>193.27</v>
      </c>
      <c r="E147" s="122">
        <v>193.27</v>
      </c>
      <c r="F147" s="122">
        <v>193.27</v>
      </c>
      <c r="G147" s="123">
        <v>579.80999999999995</v>
      </c>
      <c r="H147" s="114"/>
      <c r="I147" s="114"/>
      <c r="J147" s="114"/>
      <c r="K147" s="114"/>
      <c r="L147" s="114"/>
      <c r="M147" s="114"/>
      <c r="N147" s="114"/>
      <c r="O147" s="114"/>
      <c r="P147" s="114"/>
      <c r="Q147" s="114"/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</row>
    <row r="148" spans="1:43" x14ac:dyDescent="0.3">
      <c r="A148" s="114"/>
      <c r="B148" s="120" t="s">
        <v>2163</v>
      </c>
      <c r="C148" s="121" t="s">
        <v>745</v>
      </c>
      <c r="D148" s="122">
        <v>219.04</v>
      </c>
      <c r="E148" s="122">
        <v>219.04</v>
      </c>
      <c r="F148" s="122">
        <v>219.04</v>
      </c>
      <c r="G148" s="123">
        <v>657.12</v>
      </c>
      <c r="H148" s="114"/>
      <c r="I148" s="114"/>
      <c r="J148" s="114"/>
      <c r="K148" s="114"/>
      <c r="L148" s="114"/>
      <c r="M148" s="114"/>
      <c r="N148" s="114"/>
      <c r="O148" s="114"/>
      <c r="P148" s="114"/>
      <c r="Q148" s="114"/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</row>
    <row r="149" spans="1:43" x14ac:dyDescent="0.3">
      <c r="A149" s="114"/>
      <c r="B149" s="120" t="s">
        <v>2144</v>
      </c>
      <c r="C149" s="121" t="s">
        <v>593</v>
      </c>
      <c r="D149" s="122">
        <v>201.86</v>
      </c>
      <c r="E149" s="122">
        <v>201.86</v>
      </c>
      <c r="F149" s="122">
        <v>201.86</v>
      </c>
      <c r="G149" s="123">
        <v>605.58000000000004</v>
      </c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</row>
    <row r="150" spans="1:43" x14ac:dyDescent="0.3">
      <c r="A150" s="114"/>
      <c r="B150" s="120" t="s">
        <v>2185</v>
      </c>
      <c r="C150" s="121" t="s">
        <v>585</v>
      </c>
      <c r="D150" s="122">
        <v>292.06</v>
      </c>
      <c r="E150" s="122">
        <v>292.06</v>
      </c>
      <c r="F150" s="122">
        <v>292.06</v>
      </c>
      <c r="G150" s="123">
        <v>876.18</v>
      </c>
      <c r="H150" s="114"/>
      <c r="I150" s="114"/>
      <c r="J150" s="114"/>
      <c r="K150" s="114"/>
      <c r="L150" s="114"/>
      <c r="M150" s="114"/>
      <c r="N150" s="114"/>
      <c r="O150" s="114"/>
      <c r="P150" s="114"/>
      <c r="Q150" s="114"/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</row>
    <row r="151" spans="1:43" x14ac:dyDescent="0.3">
      <c r="A151" s="114"/>
      <c r="B151" s="120" t="s">
        <v>2158</v>
      </c>
      <c r="C151" s="121" t="s">
        <v>635</v>
      </c>
      <c r="D151" s="122">
        <v>176.1</v>
      </c>
      <c r="E151" s="122">
        <v>176.09</v>
      </c>
      <c r="F151" s="122">
        <v>176.09</v>
      </c>
      <c r="G151" s="123">
        <v>528.28</v>
      </c>
      <c r="H151" s="114"/>
      <c r="I151" s="114"/>
      <c r="J151" s="114"/>
      <c r="K151" s="114"/>
      <c r="L151" s="114"/>
      <c r="M151" s="114"/>
      <c r="N151" s="114"/>
      <c r="O151" s="114"/>
      <c r="P151" s="114"/>
      <c r="Q151" s="114"/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</row>
    <row r="152" spans="1:43" x14ac:dyDescent="0.3">
      <c r="A152" s="114"/>
      <c r="B152" s="120" t="s">
        <v>2179</v>
      </c>
      <c r="C152" s="121" t="s">
        <v>916</v>
      </c>
      <c r="D152" s="122">
        <v>163.21</v>
      </c>
      <c r="E152" s="122">
        <v>163.21</v>
      </c>
      <c r="F152" s="122">
        <v>163.21</v>
      </c>
      <c r="G152" s="123">
        <v>489.63</v>
      </c>
      <c r="H152" s="114"/>
      <c r="I152" s="114"/>
      <c r="J152" s="114"/>
      <c r="K152" s="114"/>
      <c r="L152" s="114"/>
      <c r="M152" s="114"/>
      <c r="N152" s="114"/>
      <c r="O152" s="114"/>
      <c r="P152" s="114"/>
      <c r="Q152" s="114"/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</row>
    <row r="153" spans="1:43" x14ac:dyDescent="0.3">
      <c r="A153" s="114"/>
      <c r="B153" s="120" t="s">
        <v>2073</v>
      </c>
      <c r="C153" s="121" t="s">
        <v>971</v>
      </c>
      <c r="D153" s="122">
        <v>133.13999999999999</v>
      </c>
      <c r="E153" s="122">
        <v>133.13999999999999</v>
      </c>
      <c r="F153" s="122">
        <v>133.13999999999999</v>
      </c>
      <c r="G153" s="123">
        <v>399.42</v>
      </c>
      <c r="H153" s="114"/>
      <c r="I153" s="114"/>
      <c r="J153" s="114"/>
      <c r="K153" s="114"/>
      <c r="L153" s="114"/>
      <c r="M153" s="114"/>
      <c r="N153" s="114"/>
      <c r="O153" s="114"/>
      <c r="P153" s="114"/>
      <c r="Q153" s="114"/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</row>
    <row r="154" spans="1:43" x14ac:dyDescent="0.3">
      <c r="A154" s="114"/>
      <c r="B154" s="120" t="s">
        <v>2268</v>
      </c>
      <c r="C154" s="121" t="s">
        <v>981</v>
      </c>
      <c r="D154" s="122">
        <v>253.4</v>
      </c>
      <c r="E154" s="122">
        <v>253.4</v>
      </c>
      <c r="F154" s="122">
        <v>253.4</v>
      </c>
      <c r="G154" s="123">
        <v>760.2</v>
      </c>
      <c r="H154" s="114"/>
      <c r="I154" s="114"/>
      <c r="J154" s="114"/>
      <c r="K154" s="114"/>
      <c r="L154" s="114"/>
      <c r="M154" s="114"/>
      <c r="N154" s="114"/>
      <c r="O154" s="114"/>
      <c r="P154" s="114"/>
      <c r="Q154" s="114"/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</row>
    <row r="155" spans="1:43" x14ac:dyDescent="0.3">
      <c r="A155" s="114"/>
      <c r="B155" s="120" t="s">
        <v>2267</v>
      </c>
      <c r="C155" s="121" t="s">
        <v>595</v>
      </c>
      <c r="D155" s="122">
        <v>266.29000000000002</v>
      </c>
      <c r="E155" s="122">
        <v>266.29000000000002</v>
      </c>
      <c r="F155" s="122">
        <v>266.29000000000002</v>
      </c>
      <c r="G155" s="123">
        <v>798.87</v>
      </c>
      <c r="H155" s="114"/>
      <c r="I155" s="114"/>
      <c r="J155" s="114"/>
      <c r="K155" s="114"/>
      <c r="L155" s="114"/>
      <c r="M155" s="114"/>
      <c r="N155" s="114"/>
      <c r="O155" s="114"/>
      <c r="P155" s="114"/>
      <c r="Q155" s="114"/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</row>
    <row r="156" spans="1:43" x14ac:dyDescent="0.3">
      <c r="A156" s="114"/>
      <c r="B156" s="120" t="s">
        <v>2041</v>
      </c>
      <c r="C156" s="121" t="s">
        <v>1072</v>
      </c>
      <c r="D156" s="122">
        <v>150.32</v>
      </c>
      <c r="E156" s="122">
        <v>150.32</v>
      </c>
      <c r="F156" s="122">
        <v>150.32</v>
      </c>
      <c r="G156" s="123">
        <v>450.96</v>
      </c>
      <c r="H156" s="114"/>
      <c r="I156" s="114"/>
      <c r="J156" s="114"/>
      <c r="K156" s="114"/>
      <c r="L156" s="114"/>
      <c r="M156" s="114"/>
      <c r="N156" s="114"/>
      <c r="O156" s="114"/>
      <c r="P156" s="114"/>
      <c r="Q156" s="114"/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</row>
    <row r="157" spans="1:43" x14ac:dyDescent="0.3">
      <c r="A157" s="114"/>
      <c r="B157" s="120" t="s">
        <v>2193</v>
      </c>
      <c r="C157" s="121" t="s">
        <v>907</v>
      </c>
      <c r="D157" s="122">
        <v>176.1</v>
      </c>
      <c r="E157" s="122">
        <v>176.09</v>
      </c>
      <c r="F157" s="122">
        <v>176.09</v>
      </c>
      <c r="G157" s="123">
        <v>528.28</v>
      </c>
      <c r="H157" s="114"/>
      <c r="I157" s="114"/>
      <c r="J157" s="114"/>
      <c r="K157" s="114"/>
      <c r="L157" s="114"/>
      <c r="M157" s="114"/>
      <c r="N157" s="114"/>
      <c r="O157" s="114"/>
      <c r="P157" s="114"/>
      <c r="Q157" s="114"/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</row>
    <row r="158" spans="1:43" x14ac:dyDescent="0.3">
      <c r="A158" s="114"/>
      <c r="B158" s="120" t="s">
        <v>2074</v>
      </c>
      <c r="C158" s="121" t="s">
        <v>1359</v>
      </c>
      <c r="D158" s="122">
        <v>244.81</v>
      </c>
      <c r="E158" s="122">
        <v>244.81</v>
      </c>
      <c r="F158" s="122">
        <v>244.81</v>
      </c>
      <c r="G158" s="123">
        <v>734.43</v>
      </c>
      <c r="H158" s="114"/>
      <c r="I158" s="114"/>
      <c r="J158" s="114"/>
      <c r="K158" s="114"/>
      <c r="L158" s="114"/>
      <c r="M158" s="114"/>
      <c r="N158" s="114"/>
      <c r="O158" s="114"/>
      <c r="P158" s="114"/>
      <c r="Q158" s="114"/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</row>
    <row r="159" spans="1:43" x14ac:dyDescent="0.3">
      <c r="A159" s="114"/>
      <c r="B159" s="120" t="s">
        <v>2345</v>
      </c>
      <c r="C159" s="121" t="s">
        <v>1805</v>
      </c>
      <c r="D159" s="122">
        <v>171.8</v>
      </c>
      <c r="E159" s="122">
        <v>171.8</v>
      </c>
      <c r="F159" s="122">
        <v>171.8</v>
      </c>
      <c r="G159" s="123">
        <v>515.4</v>
      </c>
      <c r="H159" s="114"/>
      <c r="I159" s="114"/>
      <c r="J159" s="114"/>
      <c r="K159" s="114"/>
      <c r="L159" s="114"/>
      <c r="M159" s="114"/>
      <c r="N159" s="114"/>
      <c r="O159" s="114"/>
      <c r="P159" s="114"/>
      <c r="Q159" s="114"/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</row>
    <row r="160" spans="1:43" x14ac:dyDescent="0.3">
      <c r="A160" s="114"/>
      <c r="B160" s="120" t="s">
        <v>2183</v>
      </c>
      <c r="C160" s="121" t="s">
        <v>1710</v>
      </c>
      <c r="D160" s="122">
        <v>171.8</v>
      </c>
      <c r="E160" s="122">
        <v>171.8</v>
      </c>
      <c r="F160" s="122">
        <v>171.8</v>
      </c>
      <c r="G160" s="123">
        <v>515.4</v>
      </c>
      <c r="H160" s="114"/>
      <c r="I160" s="114"/>
      <c r="J160" s="114"/>
      <c r="K160" s="114"/>
      <c r="L160" s="114"/>
      <c r="M160" s="114"/>
      <c r="N160" s="114"/>
      <c r="O160" s="114"/>
      <c r="P160" s="114"/>
      <c r="Q160" s="114"/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</row>
    <row r="161" spans="1:43" x14ac:dyDescent="0.3">
      <c r="A161" s="114"/>
      <c r="B161" s="120" t="s">
        <v>2232</v>
      </c>
      <c r="C161" s="121" t="s">
        <v>1340</v>
      </c>
      <c r="D161" s="122">
        <v>141.72999999999999</v>
      </c>
      <c r="E161" s="122">
        <v>141.72999999999999</v>
      </c>
      <c r="F161" s="122">
        <v>141.72999999999999</v>
      </c>
      <c r="G161" s="123">
        <v>425.19</v>
      </c>
      <c r="H161" s="114"/>
      <c r="I161" s="114"/>
      <c r="J161" s="114"/>
      <c r="K161" s="114"/>
      <c r="L161" s="114"/>
      <c r="M161" s="114"/>
      <c r="N161" s="114"/>
      <c r="O161" s="114"/>
      <c r="P161" s="114"/>
      <c r="Q161" s="114"/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</row>
    <row r="162" spans="1:43" x14ac:dyDescent="0.3">
      <c r="A162" s="114"/>
      <c r="B162" s="120" t="s">
        <v>2023</v>
      </c>
      <c r="C162" s="121" t="s">
        <v>665</v>
      </c>
      <c r="D162" s="122">
        <v>627.05999999999995</v>
      </c>
      <c r="E162" s="122">
        <v>627.07000000000005</v>
      </c>
      <c r="F162" s="122">
        <v>627.07000000000005</v>
      </c>
      <c r="G162" s="125">
        <v>1881.2</v>
      </c>
      <c r="H162" s="114"/>
      <c r="I162" s="114"/>
      <c r="J162" s="114"/>
      <c r="K162" s="114"/>
      <c r="L162" s="114"/>
      <c r="M162" s="114"/>
      <c r="N162" s="114"/>
      <c r="O162" s="114"/>
      <c r="P162" s="114"/>
      <c r="Q162" s="114"/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</row>
    <row r="163" spans="1:43" x14ac:dyDescent="0.3">
      <c r="A163" s="114"/>
      <c r="B163" s="120" t="s">
        <v>1960</v>
      </c>
      <c r="C163" s="121" t="s">
        <v>1078</v>
      </c>
      <c r="D163" s="122">
        <v>665.72</v>
      </c>
      <c r="E163" s="122">
        <v>665.72</v>
      </c>
      <c r="F163" s="122">
        <v>665.72</v>
      </c>
      <c r="G163" s="125">
        <v>1997.16</v>
      </c>
      <c r="H163" s="114"/>
      <c r="I163" s="114"/>
      <c r="J163" s="114"/>
      <c r="K163" s="114"/>
      <c r="L163" s="114"/>
      <c r="M163" s="114"/>
      <c r="N163" s="114"/>
      <c r="O163" s="114"/>
      <c r="P163" s="114"/>
      <c r="Q163" s="114"/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</row>
    <row r="164" spans="1:43" x14ac:dyDescent="0.3">
      <c r="A164" s="114"/>
      <c r="B164" s="120" t="s">
        <v>1938</v>
      </c>
      <c r="C164" s="121" t="s">
        <v>1121</v>
      </c>
      <c r="D164" s="122">
        <v>592.71</v>
      </c>
      <c r="E164" s="122">
        <v>122.68</v>
      </c>
      <c r="F164" s="124"/>
      <c r="G164" s="123">
        <v>715.39</v>
      </c>
      <c r="H164" s="114"/>
      <c r="I164" s="114"/>
      <c r="J164" s="114"/>
      <c r="K164" s="114"/>
      <c r="L164" s="114"/>
      <c r="M164" s="114"/>
      <c r="N164" s="114"/>
      <c r="O164" s="114"/>
      <c r="P164" s="114"/>
      <c r="Q164" s="114"/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</row>
    <row r="165" spans="1:43" x14ac:dyDescent="0.3">
      <c r="A165" s="114"/>
      <c r="B165" s="120" t="s">
        <v>2247</v>
      </c>
      <c r="C165" s="121" t="s">
        <v>936</v>
      </c>
      <c r="D165" s="122">
        <v>592.71</v>
      </c>
      <c r="E165" s="122">
        <v>592.71</v>
      </c>
      <c r="F165" s="122">
        <v>592.71</v>
      </c>
      <c r="G165" s="125">
        <v>1778.13</v>
      </c>
      <c r="H165" s="114"/>
      <c r="I165" s="114"/>
      <c r="J165" s="114"/>
      <c r="K165" s="114"/>
      <c r="L165" s="114"/>
      <c r="M165" s="114"/>
      <c r="N165" s="114"/>
      <c r="O165" s="114"/>
      <c r="P165" s="114"/>
      <c r="Q165" s="114"/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</row>
    <row r="166" spans="1:43" x14ac:dyDescent="0.3">
      <c r="A166" s="114"/>
      <c r="B166" s="120" t="s">
        <v>1991</v>
      </c>
      <c r="C166" s="121" t="s">
        <v>925</v>
      </c>
      <c r="D166" s="122">
        <v>652.84</v>
      </c>
      <c r="E166" s="122">
        <v>652.84</v>
      </c>
      <c r="F166" s="122">
        <v>652.84</v>
      </c>
      <c r="G166" s="125">
        <v>1958.52</v>
      </c>
      <c r="H166" s="114"/>
      <c r="I166" s="114"/>
      <c r="J166" s="114"/>
      <c r="K166" s="114"/>
      <c r="L166" s="114"/>
      <c r="M166" s="114"/>
      <c r="N166" s="114"/>
      <c r="O166" s="114"/>
      <c r="P166" s="114"/>
      <c r="Q166" s="114"/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</row>
    <row r="167" spans="1:43" x14ac:dyDescent="0.3">
      <c r="A167" s="114"/>
      <c r="B167" s="120" t="s">
        <v>2021</v>
      </c>
      <c r="C167" s="121" t="s">
        <v>1157</v>
      </c>
      <c r="D167" s="122">
        <v>592.71</v>
      </c>
      <c r="E167" s="122">
        <v>592.71</v>
      </c>
      <c r="F167" s="122">
        <v>592.71</v>
      </c>
      <c r="G167" s="125">
        <v>1778.13</v>
      </c>
      <c r="H167" s="114"/>
      <c r="I167" s="114"/>
      <c r="J167" s="114"/>
      <c r="K167" s="114"/>
      <c r="L167" s="114"/>
      <c r="M167" s="114"/>
      <c r="N167" s="114"/>
      <c r="O167" s="114"/>
      <c r="P167" s="114"/>
      <c r="Q167" s="114"/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</row>
    <row r="168" spans="1:43" x14ac:dyDescent="0.3">
      <c r="A168" s="114"/>
      <c r="B168" s="120" t="s">
        <v>2127</v>
      </c>
      <c r="C168" s="121" t="s">
        <v>775</v>
      </c>
      <c r="D168" s="122">
        <v>592.71</v>
      </c>
      <c r="E168" s="122">
        <v>592.71</v>
      </c>
      <c r="F168" s="122">
        <v>592.71</v>
      </c>
      <c r="G168" s="125">
        <v>1778.13</v>
      </c>
      <c r="H168" s="114"/>
      <c r="I168" s="114"/>
      <c r="J168" s="114"/>
      <c r="K168" s="114"/>
      <c r="L168" s="114"/>
      <c r="M168" s="114"/>
      <c r="N168" s="114"/>
      <c r="O168" s="114"/>
      <c r="P168" s="114"/>
      <c r="Q168" s="114"/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</row>
    <row r="169" spans="1:43" x14ac:dyDescent="0.3">
      <c r="A169" s="114"/>
      <c r="B169" s="120" t="s">
        <v>2235</v>
      </c>
      <c r="C169" s="121" t="s">
        <v>648</v>
      </c>
      <c r="D169" s="122">
        <v>652.84</v>
      </c>
      <c r="E169" s="122">
        <v>652.84</v>
      </c>
      <c r="F169" s="122">
        <v>652.84</v>
      </c>
      <c r="G169" s="125">
        <v>1958.52</v>
      </c>
      <c r="H169" s="114"/>
      <c r="I169" s="114"/>
      <c r="J169" s="114"/>
      <c r="K169" s="114"/>
      <c r="L169" s="114"/>
      <c r="M169" s="114"/>
      <c r="N169" s="114"/>
      <c r="O169" s="114"/>
      <c r="P169" s="114"/>
      <c r="Q169" s="114"/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</row>
    <row r="170" spans="1:43" x14ac:dyDescent="0.3">
      <c r="A170" s="114"/>
      <c r="B170" s="120" t="s">
        <v>2120</v>
      </c>
      <c r="C170" s="121" t="s">
        <v>827</v>
      </c>
      <c r="D170" s="122">
        <v>652.84</v>
      </c>
      <c r="E170" s="122">
        <v>652.84</v>
      </c>
      <c r="F170" s="122">
        <v>652.84</v>
      </c>
      <c r="G170" s="125">
        <v>1958.52</v>
      </c>
      <c r="H170" s="114"/>
      <c r="I170" s="114"/>
      <c r="J170" s="114"/>
      <c r="K170" s="114"/>
      <c r="L170" s="114"/>
      <c r="M170" s="114"/>
      <c r="N170" s="114"/>
      <c r="O170" s="114"/>
      <c r="P170" s="114"/>
      <c r="Q170" s="114"/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</row>
    <row r="171" spans="1:43" x14ac:dyDescent="0.3">
      <c r="A171" s="114"/>
      <c r="B171" s="120" t="s">
        <v>1961</v>
      </c>
      <c r="C171" s="121" t="s">
        <v>845</v>
      </c>
      <c r="D171" s="122">
        <v>614.17999999999995</v>
      </c>
      <c r="E171" s="122">
        <v>614.17999999999995</v>
      </c>
      <c r="F171" s="122">
        <v>614.17999999999995</v>
      </c>
      <c r="G171" s="125">
        <v>1842.54</v>
      </c>
      <c r="H171" s="114"/>
      <c r="I171" s="114"/>
      <c r="J171" s="114"/>
      <c r="K171" s="114"/>
      <c r="L171" s="114"/>
      <c r="M171" s="114"/>
      <c r="N171" s="114"/>
      <c r="O171" s="114"/>
      <c r="P171" s="114"/>
      <c r="Q171" s="114"/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</row>
    <row r="172" spans="1:43" x14ac:dyDescent="0.3">
      <c r="A172" s="114"/>
      <c r="B172" s="120" t="s">
        <v>1925</v>
      </c>
      <c r="C172" s="121" t="s">
        <v>506</v>
      </c>
      <c r="D172" s="122">
        <v>614.17999999999995</v>
      </c>
      <c r="E172" s="122">
        <v>614.17999999999995</v>
      </c>
      <c r="F172" s="122">
        <v>614.17999999999995</v>
      </c>
      <c r="G172" s="125">
        <v>1842.54</v>
      </c>
      <c r="H172" s="114"/>
      <c r="I172" s="114"/>
      <c r="J172" s="114"/>
      <c r="K172" s="114"/>
      <c r="L172" s="114"/>
      <c r="M172" s="114"/>
      <c r="N172" s="114"/>
      <c r="O172" s="114"/>
      <c r="P172" s="114"/>
      <c r="Q172" s="114"/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</row>
    <row r="173" spans="1:43" x14ac:dyDescent="0.3">
      <c r="A173" s="114"/>
      <c r="B173" s="120" t="s">
        <v>1923</v>
      </c>
      <c r="C173" s="121" t="s">
        <v>728</v>
      </c>
      <c r="D173" s="122">
        <v>652.84</v>
      </c>
      <c r="E173" s="122">
        <v>652.84</v>
      </c>
      <c r="F173" s="122">
        <v>652.84</v>
      </c>
      <c r="G173" s="125">
        <v>1958.52</v>
      </c>
      <c r="H173" s="114"/>
      <c r="I173" s="114"/>
      <c r="J173" s="114"/>
      <c r="K173" s="114"/>
      <c r="L173" s="114"/>
      <c r="M173" s="114"/>
      <c r="N173" s="114"/>
      <c r="O173" s="114"/>
      <c r="P173" s="114"/>
      <c r="Q173" s="114"/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</row>
    <row r="174" spans="1:43" x14ac:dyDescent="0.3">
      <c r="A174" s="114"/>
      <c r="B174" s="120" t="s">
        <v>1951</v>
      </c>
      <c r="C174" s="121" t="s">
        <v>899</v>
      </c>
      <c r="D174" s="122">
        <v>652.84</v>
      </c>
      <c r="E174" s="122">
        <v>652.84</v>
      </c>
      <c r="F174" s="122">
        <v>652.84</v>
      </c>
      <c r="G174" s="125">
        <v>1958.52</v>
      </c>
      <c r="H174" s="114"/>
      <c r="I174" s="114"/>
      <c r="J174" s="114"/>
      <c r="K174" s="114"/>
      <c r="L174" s="114"/>
      <c r="M174" s="114"/>
      <c r="N174" s="114"/>
      <c r="O174" s="114"/>
      <c r="P174" s="114"/>
      <c r="Q174" s="114"/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</row>
    <row r="175" spans="1:43" x14ac:dyDescent="0.3">
      <c r="A175" s="114"/>
      <c r="B175" s="120" t="s">
        <v>1949</v>
      </c>
      <c r="C175" s="121" t="s">
        <v>863</v>
      </c>
      <c r="D175" s="122">
        <v>592.71</v>
      </c>
      <c r="E175" s="122">
        <v>592.71</v>
      </c>
      <c r="F175" s="122">
        <v>592.71</v>
      </c>
      <c r="G175" s="125">
        <v>1778.13</v>
      </c>
      <c r="H175" s="114"/>
      <c r="I175" s="114"/>
      <c r="J175" s="114"/>
      <c r="K175" s="114"/>
      <c r="L175" s="114"/>
      <c r="M175" s="114"/>
      <c r="N175" s="114"/>
      <c r="O175" s="114"/>
      <c r="P175" s="114"/>
      <c r="Q175" s="114"/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</row>
    <row r="176" spans="1:43" x14ac:dyDescent="0.3">
      <c r="A176" s="114"/>
      <c r="B176" s="120" t="s">
        <v>2342</v>
      </c>
      <c r="C176" s="121" t="s">
        <v>543</v>
      </c>
      <c r="D176" s="122">
        <v>592.71</v>
      </c>
      <c r="E176" s="122">
        <v>592.71</v>
      </c>
      <c r="F176" s="122">
        <v>592.71</v>
      </c>
      <c r="G176" s="125">
        <v>1778.13</v>
      </c>
      <c r="H176" s="114"/>
      <c r="I176" s="114"/>
      <c r="J176" s="114"/>
      <c r="K176" s="114"/>
      <c r="L176" s="114"/>
      <c r="M176" s="114"/>
      <c r="N176" s="114"/>
      <c r="O176" s="114"/>
      <c r="P176" s="114"/>
      <c r="Q176" s="114"/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</row>
    <row r="177" spans="1:43" x14ac:dyDescent="0.3">
      <c r="A177" s="114"/>
      <c r="B177" s="120" t="s">
        <v>1995</v>
      </c>
      <c r="C177" s="121" t="s">
        <v>715</v>
      </c>
      <c r="D177" s="122">
        <v>652.84</v>
      </c>
      <c r="E177" s="122">
        <v>652.84</v>
      </c>
      <c r="F177" s="122">
        <v>652.84</v>
      </c>
      <c r="G177" s="125">
        <v>1958.52</v>
      </c>
      <c r="H177" s="114"/>
      <c r="I177" s="114"/>
      <c r="J177" s="114"/>
      <c r="K177" s="114"/>
      <c r="L177" s="114"/>
      <c r="M177" s="114"/>
      <c r="N177" s="114"/>
      <c r="O177" s="114"/>
      <c r="P177" s="114"/>
      <c r="Q177" s="114"/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</row>
    <row r="178" spans="1:43" x14ac:dyDescent="0.3">
      <c r="A178" s="114"/>
      <c r="B178" s="120" t="s">
        <v>1958</v>
      </c>
      <c r="C178" s="121" t="s">
        <v>750</v>
      </c>
      <c r="D178" s="122">
        <v>592.71</v>
      </c>
      <c r="E178" s="122">
        <v>592.71</v>
      </c>
      <c r="F178" s="122">
        <v>592.71</v>
      </c>
      <c r="G178" s="125">
        <v>1778.13</v>
      </c>
      <c r="H178" s="114"/>
      <c r="I178" s="114"/>
      <c r="J178" s="114"/>
      <c r="K178" s="114"/>
      <c r="L178" s="114"/>
      <c r="M178" s="114"/>
      <c r="N178" s="114"/>
      <c r="O178" s="114"/>
      <c r="P178" s="114"/>
      <c r="Q178" s="114"/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</row>
    <row r="179" spans="1:43" x14ac:dyDescent="0.3">
      <c r="A179" s="114"/>
      <c r="B179" s="120" t="s">
        <v>1950</v>
      </c>
      <c r="C179" s="121" t="s">
        <v>1156</v>
      </c>
      <c r="D179" s="122">
        <v>458.87</v>
      </c>
      <c r="E179" s="124"/>
      <c r="F179" s="124"/>
      <c r="G179" s="123">
        <v>458.87</v>
      </c>
      <c r="H179" s="114"/>
      <c r="I179" s="114"/>
      <c r="J179" s="114"/>
      <c r="K179" s="114"/>
      <c r="L179" s="114"/>
      <c r="M179" s="114"/>
      <c r="N179" s="114"/>
      <c r="O179" s="114"/>
      <c r="P179" s="114"/>
      <c r="Q179" s="114"/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</row>
    <row r="180" spans="1:43" x14ac:dyDescent="0.3">
      <c r="A180" s="114"/>
      <c r="B180" s="120" t="s">
        <v>3527</v>
      </c>
      <c r="C180" s="121" t="s">
        <v>1156</v>
      </c>
      <c r="D180" s="122">
        <v>133.84</v>
      </c>
      <c r="E180" s="122">
        <v>592.71</v>
      </c>
      <c r="F180" s="122">
        <v>592.71</v>
      </c>
      <c r="G180" s="125">
        <v>1319.26</v>
      </c>
      <c r="H180" s="114"/>
      <c r="I180" s="114"/>
      <c r="J180" s="114"/>
      <c r="K180" s="114"/>
      <c r="L180" s="114"/>
      <c r="M180" s="114"/>
      <c r="N180" s="114"/>
      <c r="O180" s="114"/>
      <c r="P180" s="114"/>
      <c r="Q180" s="114"/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</row>
    <row r="181" spans="1:43" x14ac:dyDescent="0.3">
      <c r="A181" s="114"/>
      <c r="B181" s="120" t="s">
        <v>2102</v>
      </c>
      <c r="C181" s="121" t="s">
        <v>516</v>
      </c>
      <c r="D181" s="122">
        <v>665.72</v>
      </c>
      <c r="E181" s="122">
        <v>665.72</v>
      </c>
      <c r="F181" s="122">
        <v>665.72</v>
      </c>
      <c r="G181" s="125">
        <v>1997.16</v>
      </c>
      <c r="H181" s="114"/>
      <c r="I181" s="114"/>
      <c r="J181" s="114"/>
      <c r="K181" s="114"/>
      <c r="L181" s="114"/>
      <c r="M181" s="114"/>
      <c r="N181" s="114"/>
      <c r="O181" s="114"/>
      <c r="P181" s="114"/>
      <c r="Q181" s="114"/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</row>
    <row r="182" spans="1:43" x14ac:dyDescent="0.3">
      <c r="A182" s="114"/>
      <c r="B182" s="120" t="s">
        <v>2084</v>
      </c>
      <c r="C182" s="121" t="s">
        <v>552</v>
      </c>
      <c r="D182" s="122">
        <v>717.27</v>
      </c>
      <c r="E182" s="122">
        <v>717.26</v>
      </c>
      <c r="F182" s="122">
        <v>717.26</v>
      </c>
      <c r="G182" s="125">
        <v>2151.79</v>
      </c>
      <c r="H182" s="114"/>
      <c r="I182" s="114"/>
      <c r="J182" s="114"/>
      <c r="K182" s="114"/>
      <c r="L182" s="114"/>
      <c r="M182" s="114"/>
      <c r="N182" s="114"/>
      <c r="O182" s="114"/>
      <c r="P182" s="114"/>
      <c r="Q182" s="114"/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</row>
    <row r="183" spans="1:43" x14ac:dyDescent="0.3">
      <c r="A183" s="114"/>
      <c r="B183" s="120" t="s">
        <v>2002</v>
      </c>
      <c r="C183" s="121" t="s">
        <v>1051</v>
      </c>
      <c r="D183" s="122">
        <v>627.05999999999995</v>
      </c>
      <c r="E183" s="122">
        <v>627.07000000000005</v>
      </c>
      <c r="F183" s="122">
        <v>627.07000000000005</v>
      </c>
      <c r="G183" s="125">
        <v>1881.2</v>
      </c>
      <c r="H183" s="114"/>
      <c r="I183" s="114"/>
      <c r="J183" s="114"/>
      <c r="K183" s="114"/>
      <c r="L183" s="114"/>
      <c r="M183" s="114"/>
      <c r="N183" s="114"/>
      <c r="O183" s="114"/>
      <c r="P183" s="114"/>
      <c r="Q183" s="114"/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</row>
    <row r="184" spans="1:43" x14ac:dyDescent="0.3">
      <c r="A184" s="114"/>
      <c r="B184" s="120" t="s">
        <v>2107</v>
      </c>
      <c r="C184" s="121" t="s">
        <v>948</v>
      </c>
      <c r="D184" s="122">
        <v>708.67</v>
      </c>
      <c r="E184" s="122">
        <v>708.67</v>
      </c>
      <c r="F184" s="122">
        <v>708.67</v>
      </c>
      <c r="G184" s="125">
        <v>2126.0100000000002</v>
      </c>
      <c r="H184" s="114"/>
      <c r="I184" s="114"/>
      <c r="J184" s="114"/>
      <c r="K184" s="114"/>
      <c r="L184" s="114"/>
      <c r="M184" s="114"/>
      <c r="N184" s="114"/>
      <c r="O184" s="114"/>
      <c r="P184" s="114"/>
      <c r="Q184" s="114"/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</row>
    <row r="185" spans="1:43" x14ac:dyDescent="0.3">
      <c r="A185" s="114"/>
      <c r="B185" s="120" t="s">
        <v>2136</v>
      </c>
      <c r="C185" s="121" t="s">
        <v>544</v>
      </c>
      <c r="D185" s="122">
        <v>730.14</v>
      </c>
      <c r="E185" s="122">
        <v>730.15</v>
      </c>
      <c r="F185" s="122">
        <v>730.15</v>
      </c>
      <c r="G185" s="125">
        <v>2190.44</v>
      </c>
      <c r="H185" s="114"/>
      <c r="I185" s="114"/>
      <c r="J185" s="114"/>
      <c r="K185" s="114"/>
      <c r="L185" s="114"/>
      <c r="M185" s="114"/>
      <c r="N185" s="114"/>
      <c r="O185" s="114"/>
      <c r="P185" s="114"/>
      <c r="Q185" s="114"/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</row>
    <row r="186" spans="1:43" x14ac:dyDescent="0.3">
      <c r="A186" s="114"/>
      <c r="B186" s="120" t="s">
        <v>1940</v>
      </c>
      <c r="C186" s="121" t="s">
        <v>914</v>
      </c>
      <c r="D186" s="122">
        <v>725.85</v>
      </c>
      <c r="E186" s="122">
        <v>725.85</v>
      </c>
      <c r="F186" s="122">
        <v>725.85</v>
      </c>
      <c r="G186" s="125">
        <v>2177.5500000000002</v>
      </c>
      <c r="H186" s="114"/>
      <c r="I186" s="114"/>
      <c r="J186" s="114"/>
      <c r="K186" s="114"/>
      <c r="L186" s="114"/>
      <c r="M186" s="114"/>
      <c r="N186" s="114"/>
      <c r="O186" s="114"/>
      <c r="P186" s="114"/>
      <c r="Q186" s="114"/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</row>
    <row r="187" spans="1:43" x14ac:dyDescent="0.3">
      <c r="A187" s="114"/>
      <c r="B187" s="120" t="s">
        <v>1990</v>
      </c>
      <c r="C187" s="121" t="s">
        <v>597</v>
      </c>
      <c r="D187" s="122">
        <v>747.33</v>
      </c>
      <c r="E187" s="122">
        <v>747.33</v>
      </c>
      <c r="F187" s="122">
        <v>747.33</v>
      </c>
      <c r="G187" s="125">
        <v>2241.9899999999998</v>
      </c>
      <c r="H187" s="114"/>
      <c r="I187" s="114"/>
      <c r="J187" s="114"/>
      <c r="K187" s="114"/>
      <c r="L187" s="114"/>
      <c r="M187" s="114"/>
      <c r="N187" s="114"/>
      <c r="O187" s="114"/>
      <c r="P187" s="114"/>
      <c r="Q187" s="114"/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</row>
    <row r="188" spans="1:43" x14ac:dyDescent="0.3">
      <c r="A188" s="114"/>
      <c r="B188" s="120" t="s">
        <v>1956</v>
      </c>
      <c r="C188" s="121" t="s">
        <v>1025</v>
      </c>
      <c r="D188" s="122">
        <v>571.23</v>
      </c>
      <c r="E188" s="122">
        <v>571.23</v>
      </c>
      <c r="F188" s="122">
        <v>571.23</v>
      </c>
      <c r="G188" s="125">
        <v>1713.69</v>
      </c>
      <c r="H188" s="114"/>
      <c r="I188" s="114"/>
      <c r="J188" s="114"/>
      <c r="K188" s="114"/>
      <c r="L188" s="114"/>
      <c r="M188" s="114"/>
      <c r="N188" s="114"/>
      <c r="O188" s="114"/>
      <c r="P188" s="114"/>
      <c r="Q188" s="114"/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</row>
    <row r="189" spans="1:43" x14ac:dyDescent="0.3">
      <c r="A189" s="114"/>
      <c r="B189" s="120" t="s">
        <v>1986</v>
      </c>
      <c r="C189" s="121" t="s">
        <v>917</v>
      </c>
      <c r="D189" s="122">
        <v>592.71</v>
      </c>
      <c r="E189" s="122">
        <v>592.71</v>
      </c>
      <c r="F189" s="122">
        <v>592.71</v>
      </c>
      <c r="G189" s="125">
        <v>1778.13</v>
      </c>
      <c r="H189" s="114"/>
      <c r="I189" s="114"/>
      <c r="J189" s="114"/>
      <c r="K189" s="114"/>
      <c r="L189" s="114"/>
      <c r="M189" s="114"/>
      <c r="N189" s="114"/>
      <c r="O189" s="114"/>
      <c r="P189" s="114"/>
      <c r="Q189" s="114"/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</row>
    <row r="190" spans="1:43" x14ac:dyDescent="0.3">
      <c r="A190" s="114"/>
      <c r="B190" s="120" t="s">
        <v>1983</v>
      </c>
      <c r="C190" s="121" t="s">
        <v>513</v>
      </c>
      <c r="D190" s="122">
        <v>725.85</v>
      </c>
      <c r="E190" s="122">
        <v>725.85</v>
      </c>
      <c r="F190" s="122">
        <v>725.85</v>
      </c>
      <c r="G190" s="125">
        <v>2177.5500000000002</v>
      </c>
      <c r="H190" s="114"/>
      <c r="I190" s="114"/>
      <c r="J190" s="114"/>
      <c r="K190" s="114"/>
      <c r="L190" s="114"/>
      <c r="M190" s="114"/>
      <c r="N190" s="114"/>
      <c r="O190" s="114"/>
      <c r="P190" s="114"/>
      <c r="Q190" s="114"/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</row>
    <row r="191" spans="1:43" x14ac:dyDescent="0.3">
      <c r="A191" s="114"/>
      <c r="B191" s="120" t="s">
        <v>1973</v>
      </c>
      <c r="C191" s="121" t="s">
        <v>915</v>
      </c>
      <c r="D191" s="124"/>
      <c r="E191" s="124"/>
      <c r="F191" s="124"/>
      <c r="G191" s="126"/>
      <c r="H191" s="114"/>
      <c r="I191" s="114"/>
      <c r="J191" s="114"/>
      <c r="K191" s="114"/>
      <c r="L191" s="114"/>
      <c r="M191" s="114"/>
      <c r="N191" s="114"/>
      <c r="O191" s="114"/>
      <c r="P191" s="114"/>
      <c r="Q191" s="114"/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</row>
    <row r="192" spans="1:43" x14ac:dyDescent="0.3">
      <c r="A192" s="114"/>
      <c r="B192" s="120" t="s">
        <v>3528</v>
      </c>
      <c r="C192" s="121" t="s">
        <v>915</v>
      </c>
      <c r="D192" s="122">
        <v>614.17999999999995</v>
      </c>
      <c r="E192" s="122">
        <v>614.19000000000005</v>
      </c>
      <c r="F192" s="122">
        <v>614.17999999999995</v>
      </c>
      <c r="G192" s="125">
        <v>1842.55</v>
      </c>
      <c r="H192" s="114"/>
      <c r="I192" s="114"/>
      <c r="J192" s="114"/>
      <c r="K192" s="114"/>
      <c r="L192" s="114"/>
      <c r="M192" s="114"/>
      <c r="N192" s="114"/>
      <c r="O192" s="114"/>
      <c r="P192" s="114"/>
      <c r="Q192" s="114"/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</row>
    <row r="193" spans="1:43" x14ac:dyDescent="0.3">
      <c r="A193" s="114"/>
      <c r="B193" s="120" t="s">
        <v>3529</v>
      </c>
      <c r="C193" s="121" t="s">
        <v>964</v>
      </c>
      <c r="D193" s="122">
        <v>592.71</v>
      </c>
      <c r="E193" s="122">
        <v>592.71</v>
      </c>
      <c r="F193" s="122">
        <v>592.71</v>
      </c>
      <c r="G193" s="125">
        <v>1778.13</v>
      </c>
      <c r="H193" s="114"/>
      <c r="I193" s="114"/>
      <c r="J193" s="114"/>
      <c r="K193" s="114"/>
      <c r="L193" s="114"/>
      <c r="M193" s="114"/>
      <c r="N193" s="114"/>
      <c r="O193" s="114"/>
      <c r="P193" s="114"/>
      <c r="Q193" s="114"/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</row>
    <row r="194" spans="1:43" x14ac:dyDescent="0.3">
      <c r="A194" s="114"/>
      <c r="B194" s="120" t="s">
        <v>1996</v>
      </c>
      <c r="C194" s="121" t="s">
        <v>499</v>
      </c>
      <c r="D194" s="122">
        <v>747.33</v>
      </c>
      <c r="E194" s="122">
        <v>747.33</v>
      </c>
      <c r="F194" s="122">
        <v>747.33</v>
      </c>
      <c r="G194" s="125">
        <v>2241.9899999999998</v>
      </c>
      <c r="H194" s="114"/>
      <c r="I194" s="114"/>
      <c r="J194" s="114"/>
      <c r="K194" s="114"/>
      <c r="L194" s="114"/>
      <c r="M194" s="114"/>
      <c r="N194" s="114"/>
      <c r="O194" s="114"/>
      <c r="P194" s="114"/>
      <c r="Q194" s="114"/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</row>
    <row r="195" spans="1:43" x14ac:dyDescent="0.3">
      <c r="A195" s="114"/>
      <c r="B195" s="120" t="s">
        <v>1942</v>
      </c>
      <c r="C195" s="121" t="s">
        <v>964</v>
      </c>
      <c r="D195" s="124"/>
      <c r="E195" s="124"/>
      <c r="F195" s="124"/>
      <c r="G195" s="126"/>
      <c r="H195" s="114"/>
      <c r="I195" s="114"/>
      <c r="J195" s="114"/>
      <c r="K195" s="114"/>
      <c r="L195" s="114"/>
      <c r="M195" s="114"/>
      <c r="N195" s="114"/>
      <c r="O195" s="114"/>
      <c r="P195" s="114"/>
      <c r="Q195" s="114"/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</row>
    <row r="196" spans="1:43" x14ac:dyDescent="0.3">
      <c r="A196" s="114"/>
      <c r="B196" s="120" t="s">
        <v>1968</v>
      </c>
      <c r="C196" s="121" t="s">
        <v>746</v>
      </c>
      <c r="D196" s="122">
        <v>747.33</v>
      </c>
      <c r="E196" s="122">
        <v>747.33</v>
      </c>
      <c r="F196" s="122">
        <v>747.33</v>
      </c>
      <c r="G196" s="125">
        <v>2241.9899999999998</v>
      </c>
      <c r="H196" s="114"/>
      <c r="I196" s="114"/>
      <c r="J196" s="114"/>
      <c r="K196" s="114"/>
      <c r="L196" s="114"/>
      <c r="M196" s="114"/>
      <c r="N196" s="114"/>
      <c r="O196" s="114"/>
      <c r="P196" s="114"/>
      <c r="Q196" s="114"/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</row>
    <row r="197" spans="1:43" x14ac:dyDescent="0.3">
      <c r="A197" s="114"/>
      <c r="B197" s="120" t="s">
        <v>1972</v>
      </c>
      <c r="C197" s="121" t="s">
        <v>1017</v>
      </c>
      <c r="D197" s="122">
        <v>768.8</v>
      </c>
      <c r="E197" s="122">
        <v>768.8</v>
      </c>
      <c r="F197" s="122">
        <v>768.8</v>
      </c>
      <c r="G197" s="125">
        <v>2306.4</v>
      </c>
      <c r="H197" s="114"/>
      <c r="I197" s="114"/>
      <c r="J197" s="114"/>
      <c r="K197" s="114"/>
      <c r="L197" s="114"/>
      <c r="M197" s="114"/>
      <c r="N197" s="114"/>
      <c r="O197" s="114"/>
      <c r="P197" s="114"/>
      <c r="Q197" s="114"/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</row>
    <row r="198" spans="1:43" x14ac:dyDescent="0.3">
      <c r="A198" s="114"/>
      <c r="B198" s="120" t="s">
        <v>1976</v>
      </c>
      <c r="C198" s="121" t="s">
        <v>794</v>
      </c>
      <c r="D198" s="122">
        <v>465.52</v>
      </c>
      <c r="E198" s="124"/>
      <c r="F198" s="124"/>
      <c r="G198" s="123">
        <v>465.52</v>
      </c>
      <c r="H198" s="114"/>
      <c r="I198" s="114"/>
      <c r="J198" s="114"/>
      <c r="K198" s="114"/>
      <c r="L198" s="114"/>
      <c r="M198" s="114"/>
      <c r="N198" s="114"/>
      <c r="O198" s="114"/>
      <c r="P198" s="114"/>
      <c r="Q198" s="114"/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</row>
    <row r="199" spans="1:43" x14ac:dyDescent="0.3">
      <c r="A199" s="114"/>
      <c r="B199" s="120" t="s">
        <v>3530</v>
      </c>
      <c r="C199" s="121" t="s">
        <v>794</v>
      </c>
      <c r="D199" s="122">
        <v>135.78</v>
      </c>
      <c r="E199" s="122">
        <v>601.29999999999995</v>
      </c>
      <c r="F199" s="122">
        <v>601.29999999999995</v>
      </c>
      <c r="G199" s="125">
        <v>1338.38</v>
      </c>
      <c r="H199" s="114"/>
      <c r="I199" s="114"/>
      <c r="J199" s="114"/>
      <c r="K199" s="114"/>
      <c r="L199" s="114"/>
      <c r="M199" s="114"/>
      <c r="N199" s="114"/>
      <c r="O199" s="114"/>
      <c r="P199" s="114"/>
      <c r="Q199" s="114"/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</row>
    <row r="200" spans="1:43" x14ac:dyDescent="0.3">
      <c r="A200" s="114"/>
      <c r="B200" s="120" t="s">
        <v>2046</v>
      </c>
      <c r="C200" s="121" t="s">
        <v>933</v>
      </c>
      <c r="D200" s="122">
        <v>781.68</v>
      </c>
      <c r="E200" s="122">
        <v>781.69</v>
      </c>
      <c r="F200" s="122">
        <v>781.69</v>
      </c>
      <c r="G200" s="125">
        <v>2345.06</v>
      </c>
      <c r="H200" s="114"/>
      <c r="I200" s="114"/>
      <c r="J200" s="114"/>
      <c r="K200" s="114"/>
      <c r="L200" s="114"/>
      <c r="M200" s="114"/>
      <c r="N200" s="114"/>
      <c r="O200" s="114"/>
      <c r="P200" s="114"/>
      <c r="Q200" s="114"/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</row>
    <row r="201" spans="1:43" x14ac:dyDescent="0.3">
      <c r="A201" s="114"/>
      <c r="B201" s="120" t="s">
        <v>2004</v>
      </c>
      <c r="C201" s="121" t="s">
        <v>772</v>
      </c>
      <c r="D201" s="122">
        <v>614.17999999999995</v>
      </c>
      <c r="E201" s="122">
        <v>614.17999999999995</v>
      </c>
      <c r="F201" s="122">
        <v>614.17999999999995</v>
      </c>
      <c r="G201" s="125">
        <v>1842.54</v>
      </c>
      <c r="H201" s="114"/>
      <c r="I201" s="114"/>
      <c r="J201" s="114"/>
      <c r="K201" s="114"/>
      <c r="L201" s="114"/>
      <c r="M201" s="114"/>
      <c r="N201" s="114"/>
      <c r="O201" s="114"/>
      <c r="P201" s="114"/>
      <c r="Q201" s="114"/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</row>
    <row r="202" spans="1:43" x14ac:dyDescent="0.3">
      <c r="A202" s="114"/>
      <c r="B202" s="120" t="s">
        <v>1935</v>
      </c>
      <c r="C202" s="121" t="s">
        <v>616</v>
      </c>
      <c r="D202" s="122">
        <v>614.17999999999995</v>
      </c>
      <c r="E202" s="122">
        <v>614.17999999999995</v>
      </c>
      <c r="F202" s="122">
        <v>614.17999999999995</v>
      </c>
      <c r="G202" s="125">
        <v>1842.54</v>
      </c>
      <c r="H202" s="114"/>
      <c r="I202" s="114"/>
      <c r="J202" s="114"/>
      <c r="K202" s="114"/>
      <c r="L202" s="114"/>
      <c r="M202" s="114"/>
      <c r="N202" s="114"/>
      <c r="O202" s="114"/>
      <c r="P202" s="114"/>
      <c r="Q202" s="114"/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</row>
    <row r="203" spans="1:43" x14ac:dyDescent="0.3">
      <c r="A203" s="114"/>
      <c r="B203" s="120" t="s">
        <v>2009</v>
      </c>
      <c r="C203" s="121" t="s">
        <v>500</v>
      </c>
      <c r="D203" s="122">
        <v>734.44</v>
      </c>
      <c r="E203" s="122">
        <v>734.44</v>
      </c>
      <c r="F203" s="122">
        <v>734.44</v>
      </c>
      <c r="G203" s="125">
        <v>2203.3200000000002</v>
      </c>
      <c r="H203" s="114"/>
      <c r="I203" s="114"/>
      <c r="J203" s="114"/>
      <c r="K203" s="114"/>
      <c r="L203" s="114"/>
      <c r="M203" s="114"/>
      <c r="N203" s="114"/>
      <c r="O203" s="114"/>
      <c r="P203" s="114"/>
      <c r="Q203" s="114"/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</row>
    <row r="204" spans="1:43" x14ac:dyDescent="0.3">
      <c r="A204" s="114"/>
      <c r="B204" s="120" t="s">
        <v>2010</v>
      </c>
      <c r="C204" s="121" t="s">
        <v>937</v>
      </c>
      <c r="D204" s="122">
        <v>755.92</v>
      </c>
      <c r="E204" s="122">
        <v>755.92</v>
      </c>
      <c r="F204" s="122">
        <v>755.92</v>
      </c>
      <c r="G204" s="125">
        <v>2267.7600000000002</v>
      </c>
      <c r="H204" s="114"/>
      <c r="I204" s="114"/>
      <c r="J204" s="114"/>
      <c r="K204" s="114"/>
      <c r="L204" s="114"/>
      <c r="M204" s="114"/>
      <c r="N204" s="114"/>
      <c r="O204" s="114"/>
      <c r="P204" s="114"/>
      <c r="Q204" s="114"/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</row>
    <row r="205" spans="1:43" x14ac:dyDescent="0.3">
      <c r="A205" s="114"/>
      <c r="B205" s="120" t="s">
        <v>2083</v>
      </c>
      <c r="C205" s="121" t="s">
        <v>546</v>
      </c>
      <c r="D205" s="122">
        <v>760.21</v>
      </c>
      <c r="E205" s="122">
        <v>760.21</v>
      </c>
      <c r="F205" s="122">
        <v>760.21</v>
      </c>
      <c r="G205" s="125">
        <v>2280.63</v>
      </c>
      <c r="H205" s="114"/>
      <c r="I205" s="114"/>
      <c r="J205" s="114"/>
      <c r="K205" s="114"/>
      <c r="L205" s="114"/>
      <c r="M205" s="114"/>
      <c r="N205" s="114"/>
      <c r="O205" s="114"/>
      <c r="P205" s="114"/>
      <c r="Q205" s="114"/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</row>
    <row r="206" spans="1:43" x14ac:dyDescent="0.3">
      <c r="A206" s="114"/>
      <c r="B206" s="120" t="s">
        <v>2157</v>
      </c>
      <c r="C206" s="121" t="s">
        <v>773</v>
      </c>
      <c r="D206" s="122">
        <v>760.21</v>
      </c>
      <c r="E206" s="122">
        <v>760.21</v>
      </c>
      <c r="F206" s="122">
        <v>760.21</v>
      </c>
      <c r="G206" s="125">
        <v>2280.63</v>
      </c>
      <c r="H206" s="114"/>
      <c r="I206" s="114"/>
      <c r="J206" s="114"/>
      <c r="K206" s="114"/>
      <c r="L206" s="114"/>
      <c r="M206" s="114"/>
      <c r="N206" s="114"/>
      <c r="O206" s="114"/>
      <c r="P206" s="114"/>
      <c r="Q206" s="114"/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</row>
    <row r="207" spans="1:43" x14ac:dyDescent="0.3">
      <c r="A207" s="114"/>
      <c r="B207" s="120" t="s">
        <v>2254</v>
      </c>
      <c r="C207" s="121" t="s">
        <v>1037</v>
      </c>
      <c r="D207" s="122">
        <v>764.51</v>
      </c>
      <c r="E207" s="122">
        <v>764.51</v>
      </c>
      <c r="F207" s="122">
        <v>764.51</v>
      </c>
      <c r="G207" s="125">
        <v>2293.5300000000002</v>
      </c>
      <c r="H207" s="114"/>
      <c r="I207" s="114"/>
      <c r="J207" s="114"/>
      <c r="K207" s="114"/>
      <c r="L207" s="114"/>
      <c r="M207" s="114"/>
      <c r="N207" s="114"/>
      <c r="O207" s="114"/>
      <c r="P207" s="114"/>
      <c r="Q207" s="114"/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</row>
    <row r="208" spans="1:43" x14ac:dyDescent="0.3">
      <c r="A208" s="114"/>
      <c r="B208" s="120" t="s">
        <v>1984</v>
      </c>
      <c r="C208" s="121" t="s">
        <v>774</v>
      </c>
      <c r="D208" s="122">
        <v>773.09</v>
      </c>
      <c r="E208" s="122">
        <v>773.1</v>
      </c>
      <c r="F208" s="122">
        <v>773.1</v>
      </c>
      <c r="G208" s="125">
        <v>2319.29</v>
      </c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</row>
    <row r="209" spans="1:43" x14ac:dyDescent="0.3">
      <c r="A209" s="114"/>
      <c r="B209" s="120" t="s">
        <v>2110</v>
      </c>
      <c r="C209" s="121" t="s">
        <v>935</v>
      </c>
      <c r="D209" s="122">
        <v>682.9</v>
      </c>
      <c r="E209" s="122">
        <v>682.9</v>
      </c>
      <c r="F209" s="122">
        <v>682.9</v>
      </c>
      <c r="G209" s="125">
        <v>2048.6999999999998</v>
      </c>
      <c r="H209" s="114"/>
      <c r="I209" s="114"/>
      <c r="J209" s="114"/>
      <c r="K209" s="114"/>
      <c r="L209" s="114"/>
      <c r="M209" s="114"/>
      <c r="N209" s="114"/>
      <c r="O209" s="114"/>
      <c r="P209" s="114"/>
      <c r="Q209" s="114"/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</row>
    <row r="210" spans="1:43" x14ac:dyDescent="0.3">
      <c r="A210" s="114"/>
      <c r="B210" s="120" t="s">
        <v>2150</v>
      </c>
      <c r="C210" s="121" t="s">
        <v>926</v>
      </c>
      <c r="D210" s="122">
        <v>592.71</v>
      </c>
      <c r="E210" s="122">
        <v>592.71</v>
      </c>
      <c r="F210" s="122">
        <v>592.71</v>
      </c>
      <c r="G210" s="125">
        <v>1778.13</v>
      </c>
      <c r="H210" s="114"/>
      <c r="I210" s="114"/>
      <c r="J210" s="114"/>
      <c r="K210" s="114"/>
      <c r="L210" s="114"/>
      <c r="M210" s="114"/>
      <c r="N210" s="114"/>
      <c r="O210" s="114"/>
      <c r="P210" s="114"/>
      <c r="Q210" s="114"/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</row>
    <row r="211" spans="1:43" x14ac:dyDescent="0.3">
      <c r="A211" s="114"/>
      <c r="B211" s="120" t="s">
        <v>2078</v>
      </c>
      <c r="C211" s="121" t="s">
        <v>942</v>
      </c>
      <c r="D211" s="122">
        <v>592.71</v>
      </c>
      <c r="E211" s="122">
        <v>592.71</v>
      </c>
      <c r="F211" s="122">
        <v>592.71</v>
      </c>
      <c r="G211" s="125">
        <v>1778.13</v>
      </c>
      <c r="H211" s="114"/>
      <c r="I211" s="114"/>
      <c r="J211" s="114"/>
      <c r="K211" s="114"/>
      <c r="L211" s="114"/>
      <c r="M211" s="114"/>
      <c r="N211" s="114"/>
      <c r="O211" s="114"/>
      <c r="P211" s="114"/>
      <c r="Q211" s="114"/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</row>
    <row r="212" spans="1:43" x14ac:dyDescent="0.3">
      <c r="A212" s="114"/>
      <c r="B212" s="120" t="s">
        <v>1974</v>
      </c>
      <c r="C212" s="121" t="s">
        <v>904</v>
      </c>
      <c r="D212" s="122">
        <v>674.31</v>
      </c>
      <c r="E212" s="122">
        <v>674.31</v>
      </c>
      <c r="F212" s="122">
        <v>674.31</v>
      </c>
      <c r="G212" s="125">
        <v>2022.93</v>
      </c>
      <c r="H212" s="114"/>
      <c r="I212" s="114"/>
      <c r="J212" s="114"/>
      <c r="K212" s="114"/>
      <c r="L212" s="114"/>
      <c r="M212" s="114"/>
      <c r="N212" s="114"/>
      <c r="O212" s="114"/>
      <c r="P212" s="114"/>
      <c r="Q212" s="114"/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</row>
    <row r="213" spans="1:43" x14ac:dyDescent="0.3">
      <c r="A213" s="114"/>
      <c r="B213" s="120" t="s">
        <v>2016</v>
      </c>
      <c r="C213" s="121" t="s">
        <v>557</v>
      </c>
      <c r="D213" s="122">
        <v>592.71</v>
      </c>
      <c r="E213" s="122">
        <v>592.71</v>
      </c>
      <c r="F213" s="122">
        <v>592.71</v>
      </c>
      <c r="G213" s="125">
        <v>1778.13</v>
      </c>
      <c r="H213" s="114"/>
      <c r="I213" s="114"/>
      <c r="J213" s="114"/>
      <c r="K213" s="114"/>
      <c r="L213" s="114"/>
      <c r="M213" s="114"/>
      <c r="N213" s="114"/>
      <c r="O213" s="114"/>
      <c r="P213" s="114"/>
      <c r="Q213" s="114"/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</row>
    <row r="214" spans="1:43" x14ac:dyDescent="0.3">
      <c r="A214" s="114"/>
      <c r="B214" s="120" t="s">
        <v>2201</v>
      </c>
      <c r="C214" s="121" t="s">
        <v>966</v>
      </c>
      <c r="D214" s="122">
        <v>682.9</v>
      </c>
      <c r="E214" s="122">
        <v>682.9</v>
      </c>
      <c r="F214" s="122">
        <v>682.9</v>
      </c>
      <c r="G214" s="125">
        <v>2048.6999999999998</v>
      </c>
      <c r="H214" s="114"/>
      <c r="I214" s="114"/>
      <c r="J214" s="114"/>
      <c r="K214" s="114"/>
      <c r="L214" s="114"/>
      <c r="M214" s="114"/>
      <c r="N214" s="114"/>
      <c r="O214" s="114"/>
      <c r="P214" s="114"/>
      <c r="Q214" s="114"/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</row>
    <row r="215" spans="1:43" x14ac:dyDescent="0.3">
      <c r="A215" s="114"/>
      <c r="B215" s="120" t="s">
        <v>2176</v>
      </c>
      <c r="C215" s="121" t="s">
        <v>558</v>
      </c>
      <c r="D215" s="122">
        <v>592.71</v>
      </c>
      <c r="E215" s="122">
        <v>592.71</v>
      </c>
      <c r="F215" s="122">
        <v>592.71</v>
      </c>
      <c r="G215" s="125">
        <v>1778.13</v>
      </c>
      <c r="H215" s="114"/>
      <c r="I215" s="114"/>
      <c r="J215" s="114"/>
      <c r="K215" s="114"/>
      <c r="L215" s="114"/>
      <c r="M215" s="114"/>
      <c r="N215" s="114"/>
      <c r="O215" s="114"/>
      <c r="P215" s="114"/>
      <c r="Q215" s="114"/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</row>
    <row r="216" spans="1:43" x14ac:dyDescent="0.3">
      <c r="A216" s="114"/>
      <c r="B216" s="120" t="s">
        <v>2131</v>
      </c>
      <c r="C216" s="121" t="s">
        <v>605</v>
      </c>
      <c r="D216" s="122">
        <v>682.9</v>
      </c>
      <c r="E216" s="122">
        <v>682.9</v>
      </c>
      <c r="F216" s="122">
        <v>682.9</v>
      </c>
      <c r="G216" s="125">
        <v>2048.6999999999998</v>
      </c>
      <c r="H216" s="114"/>
      <c r="I216" s="114"/>
      <c r="J216" s="114"/>
      <c r="K216" s="114"/>
      <c r="L216" s="114"/>
      <c r="M216" s="114"/>
      <c r="N216" s="114"/>
      <c r="O216" s="114"/>
      <c r="P216" s="114"/>
      <c r="Q216" s="114"/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</row>
    <row r="217" spans="1:43" x14ac:dyDescent="0.3">
      <c r="A217" s="114"/>
      <c r="B217" s="120" t="s">
        <v>1980</v>
      </c>
      <c r="C217" s="121" t="s">
        <v>1064</v>
      </c>
      <c r="D217" s="122">
        <v>592.71</v>
      </c>
      <c r="E217" s="122">
        <v>592.71</v>
      </c>
      <c r="F217" s="122">
        <v>592.71</v>
      </c>
      <c r="G217" s="125">
        <v>1778.13</v>
      </c>
      <c r="H217" s="114"/>
      <c r="I217" s="114"/>
      <c r="J217" s="114"/>
      <c r="K217" s="114"/>
      <c r="L217" s="114"/>
      <c r="M217" s="114"/>
      <c r="N217" s="114"/>
      <c r="O217" s="114"/>
      <c r="P217" s="114"/>
      <c r="Q217" s="114"/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</row>
    <row r="218" spans="1:43" x14ac:dyDescent="0.3">
      <c r="A218" s="114"/>
      <c r="B218" s="120" t="s">
        <v>2138</v>
      </c>
      <c r="C218" s="121" t="s">
        <v>598</v>
      </c>
      <c r="D218" s="122">
        <v>682.9</v>
      </c>
      <c r="E218" s="122">
        <v>682.9</v>
      </c>
      <c r="F218" s="122">
        <v>682.9</v>
      </c>
      <c r="G218" s="125">
        <v>2048.6999999999998</v>
      </c>
      <c r="H218" s="114"/>
      <c r="I218" s="114"/>
      <c r="J218" s="114"/>
      <c r="K218" s="114"/>
      <c r="L218" s="114"/>
      <c r="M218" s="114"/>
      <c r="N218" s="114"/>
      <c r="O218" s="114"/>
      <c r="P218" s="114"/>
      <c r="Q218" s="114"/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</row>
    <row r="219" spans="1:43" x14ac:dyDescent="0.3">
      <c r="A219" s="114"/>
      <c r="B219" s="120" t="s">
        <v>2133</v>
      </c>
      <c r="C219" s="121" t="s">
        <v>939</v>
      </c>
      <c r="D219" s="122">
        <v>682.9</v>
      </c>
      <c r="E219" s="122">
        <v>682.9</v>
      </c>
      <c r="F219" s="122">
        <v>682.9</v>
      </c>
      <c r="G219" s="125">
        <v>2048.6999999999998</v>
      </c>
      <c r="H219" s="114"/>
      <c r="I219" s="114"/>
      <c r="J219" s="114"/>
      <c r="K219" s="114"/>
      <c r="L219" s="114"/>
      <c r="M219" s="114"/>
      <c r="N219" s="114"/>
      <c r="O219" s="114"/>
      <c r="P219" s="114"/>
      <c r="Q219" s="114"/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</row>
    <row r="220" spans="1:43" x14ac:dyDescent="0.3">
      <c r="A220" s="114"/>
      <c r="B220" s="120" t="s">
        <v>2184</v>
      </c>
      <c r="C220" s="121" t="s">
        <v>501</v>
      </c>
      <c r="D220" s="122">
        <v>695.79</v>
      </c>
      <c r="E220" s="122">
        <v>695.79</v>
      </c>
      <c r="F220" s="122">
        <v>695.79</v>
      </c>
      <c r="G220" s="125">
        <v>2087.37</v>
      </c>
      <c r="H220" s="114"/>
      <c r="I220" s="114"/>
      <c r="J220" s="114"/>
      <c r="K220" s="114"/>
      <c r="L220" s="114"/>
      <c r="M220" s="114"/>
      <c r="N220" s="114"/>
      <c r="O220" s="114"/>
      <c r="P220" s="114"/>
      <c r="Q220" s="114"/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</row>
    <row r="221" spans="1:43" x14ac:dyDescent="0.3">
      <c r="A221" s="114"/>
      <c r="B221" s="120" t="s">
        <v>2077</v>
      </c>
      <c r="C221" s="121" t="s">
        <v>1034</v>
      </c>
      <c r="D221" s="122">
        <v>695.79</v>
      </c>
      <c r="E221" s="122">
        <v>695.79</v>
      </c>
      <c r="F221" s="122">
        <v>695.79</v>
      </c>
      <c r="G221" s="125">
        <v>2087.37</v>
      </c>
      <c r="H221" s="114"/>
      <c r="I221" s="114"/>
      <c r="J221" s="114"/>
      <c r="K221" s="114"/>
      <c r="L221" s="114"/>
      <c r="M221" s="114"/>
      <c r="N221" s="114"/>
      <c r="O221" s="114"/>
      <c r="P221" s="114"/>
      <c r="Q221" s="114"/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</row>
    <row r="222" spans="1:43" x14ac:dyDescent="0.3">
      <c r="A222" s="114"/>
      <c r="B222" s="120" t="s">
        <v>1939</v>
      </c>
      <c r="C222" s="121" t="s">
        <v>1038</v>
      </c>
      <c r="D222" s="122">
        <v>820.35</v>
      </c>
      <c r="E222" s="122">
        <v>820.34</v>
      </c>
      <c r="F222" s="122">
        <v>820.34</v>
      </c>
      <c r="G222" s="125">
        <v>2461.0300000000002</v>
      </c>
      <c r="H222" s="114"/>
      <c r="I222" s="114"/>
      <c r="J222" s="114"/>
      <c r="K222" s="114"/>
      <c r="L222" s="114"/>
      <c r="M222" s="114"/>
      <c r="N222" s="114"/>
      <c r="O222" s="114"/>
      <c r="P222" s="114"/>
      <c r="Q222" s="114"/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</row>
    <row r="223" spans="1:43" x14ac:dyDescent="0.3">
      <c r="A223" s="114"/>
      <c r="B223" s="120" t="s">
        <v>2043</v>
      </c>
      <c r="C223" s="121" t="s">
        <v>617</v>
      </c>
      <c r="D223" s="122">
        <v>820.35</v>
      </c>
      <c r="E223" s="122">
        <v>820.34</v>
      </c>
      <c r="F223" s="122">
        <v>820.34</v>
      </c>
      <c r="G223" s="125">
        <v>2461.0300000000002</v>
      </c>
      <c r="H223" s="114"/>
      <c r="I223" s="114"/>
      <c r="J223" s="114"/>
      <c r="K223" s="114"/>
      <c r="L223" s="114"/>
      <c r="M223" s="114"/>
      <c r="N223" s="114"/>
      <c r="O223" s="114"/>
      <c r="P223" s="114"/>
      <c r="Q223" s="114"/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</row>
    <row r="224" spans="1:43" x14ac:dyDescent="0.3">
      <c r="A224" s="114"/>
      <c r="B224" s="120" t="s">
        <v>2153</v>
      </c>
      <c r="C224" s="121" t="s">
        <v>1097</v>
      </c>
      <c r="D224" s="122">
        <v>678.6</v>
      </c>
      <c r="E224" s="122">
        <v>678.61</v>
      </c>
      <c r="F224" s="122">
        <v>678.61</v>
      </c>
      <c r="G224" s="125">
        <v>2035.82</v>
      </c>
      <c r="H224" s="114"/>
      <c r="I224" s="114"/>
      <c r="J224" s="114"/>
      <c r="K224" s="114"/>
      <c r="L224" s="114"/>
      <c r="M224" s="114"/>
      <c r="N224" s="114"/>
      <c r="O224" s="114"/>
      <c r="P224" s="114"/>
      <c r="Q224" s="114"/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</row>
    <row r="225" spans="1:43" x14ac:dyDescent="0.3">
      <c r="A225" s="114"/>
      <c r="B225" s="120" t="s">
        <v>1937</v>
      </c>
      <c r="C225" s="121" t="s">
        <v>1091</v>
      </c>
      <c r="D225" s="122">
        <v>592.71</v>
      </c>
      <c r="E225" s="122">
        <v>592.71</v>
      </c>
      <c r="F225" s="122">
        <v>592.71</v>
      </c>
      <c r="G225" s="125">
        <v>1778.13</v>
      </c>
      <c r="H225" s="114"/>
      <c r="I225" s="114"/>
      <c r="J225" s="114"/>
      <c r="K225" s="114"/>
      <c r="L225" s="114"/>
      <c r="M225" s="114"/>
      <c r="N225" s="114"/>
      <c r="O225" s="114"/>
      <c r="P225" s="114"/>
      <c r="Q225" s="114"/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</row>
    <row r="226" spans="1:43" x14ac:dyDescent="0.3">
      <c r="A226" s="114"/>
      <c r="B226" s="120" t="s">
        <v>2112</v>
      </c>
      <c r="C226" s="121" t="s">
        <v>1081</v>
      </c>
      <c r="D226" s="122">
        <v>678.6</v>
      </c>
      <c r="E226" s="122">
        <v>678.61</v>
      </c>
      <c r="F226" s="122">
        <v>678.61</v>
      </c>
      <c r="G226" s="125">
        <v>2035.82</v>
      </c>
      <c r="H226" s="114"/>
      <c r="I226" s="114"/>
      <c r="J226" s="114"/>
      <c r="K226" s="114"/>
      <c r="L226" s="114"/>
      <c r="M226" s="114"/>
      <c r="N226" s="114"/>
      <c r="O226" s="114"/>
      <c r="P226" s="114"/>
      <c r="Q226" s="114"/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</row>
    <row r="227" spans="1:43" x14ac:dyDescent="0.3">
      <c r="A227" s="114"/>
      <c r="B227" s="120" t="s">
        <v>1982</v>
      </c>
      <c r="C227" s="121" t="s">
        <v>755</v>
      </c>
      <c r="D227" s="122">
        <v>592.71</v>
      </c>
      <c r="E227" s="122">
        <v>592.71</v>
      </c>
      <c r="F227" s="122">
        <v>592.71</v>
      </c>
      <c r="G227" s="125">
        <v>1778.13</v>
      </c>
      <c r="H227" s="114"/>
      <c r="I227" s="114"/>
      <c r="J227" s="114"/>
      <c r="K227" s="114"/>
      <c r="L227" s="114"/>
      <c r="M227" s="114"/>
      <c r="N227" s="114"/>
      <c r="O227" s="114"/>
      <c r="P227" s="114"/>
      <c r="Q227" s="114"/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</row>
    <row r="228" spans="1:43" x14ac:dyDescent="0.3">
      <c r="A228" s="114"/>
      <c r="B228" s="120" t="s">
        <v>2099</v>
      </c>
      <c r="C228" s="121" t="s">
        <v>484</v>
      </c>
      <c r="D228" s="122">
        <v>678.6</v>
      </c>
      <c r="E228" s="122">
        <v>678.61</v>
      </c>
      <c r="F228" s="122">
        <v>678.61</v>
      </c>
      <c r="G228" s="125">
        <v>2035.82</v>
      </c>
      <c r="H228" s="114"/>
      <c r="I228" s="114"/>
      <c r="J228" s="114"/>
      <c r="K228" s="114"/>
      <c r="L228" s="114"/>
      <c r="M228" s="114"/>
      <c r="N228" s="114"/>
      <c r="O228" s="114"/>
      <c r="P228" s="114"/>
      <c r="Q228" s="114"/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</row>
    <row r="229" spans="1:43" x14ac:dyDescent="0.3">
      <c r="A229" s="114"/>
      <c r="B229" s="120" t="s">
        <v>2187</v>
      </c>
      <c r="C229" s="121" t="s">
        <v>649</v>
      </c>
      <c r="D229" s="122">
        <v>678.6</v>
      </c>
      <c r="E229" s="122">
        <v>678.61</v>
      </c>
      <c r="F229" s="122">
        <v>678.61</v>
      </c>
      <c r="G229" s="125">
        <v>2035.82</v>
      </c>
      <c r="H229" s="114"/>
      <c r="I229" s="114"/>
      <c r="J229" s="114"/>
      <c r="K229" s="114"/>
      <c r="L229" s="114"/>
      <c r="M229" s="114"/>
      <c r="N229" s="114"/>
      <c r="O229" s="114"/>
      <c r="P229" s="114"/>
      <c r="Q229" s="114"/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</row>
    <row r="230" spans="1:43" x14ac:dyDescent="0.3">
      <c r="A230" s="114"/>
      <c r="B230" s="120" t="s">
        <v>2086</v>
      </c>
      <c r="C230" s="121" t="s">
        <v>542</v>
      </c>
      <c r="D230" s="122">
        <v>768.8</v>
      </c>
      <c r="E230" s="122">
        <v>768.8</v>
      </c>
      <c r="F230" s="122">
        <v>768.8</v>
      </c>
      <c r="G230" s="125">
        <v>2306.4</v>
      </c>
      <c r="H230" s="114"/>
      <c r="I230" s="114"/>
      <c r="J230" s="114"/>
      <c r="K230" s="114"/>
      <c r="L230" s="114"/>
      <c r="M230" s="114"/>
      <c r="N230" s="114"/>
      <c r="O230" s="114"/>
      <c r="P230" s="114"/>
      <c r="Q230" s="114"/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</row>
    <row r="231" spans="1:43" x14ac:dyDescent="0.3">
      <c r="A231" s="114"/>
      <c r="B231" s="120" t="s">
        <v>2054</v>
      </c>
      <c r="C231" s="121" t="s">
        <v>487</v>
      </c>
      <c r="D231" s="122">
        <v>592.71</v>
      </c>
      <c r="E231" s="122">
        <v>592.71</v>
      </c>
      <c r="F231" s="122">
        <v>592.71</v>
      </c>
      <c r="G231" s="125">
        <v>1778.13</v>
      </c>
      <c r="H231" s="114"/>
      <c r="I231" s="114"/>
      <c r="J231" s="114"/>
      <c r="K231" s="114"/>
      <c r="L231" s="114"/>
      <c r="M231" s="114"/>
      <c r="N231" s="114"/>
      <c r="O231" s="114"/>
      <c r="P231" s="114"/>
      <c r="Q231" s="114"/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</row>
    <row r="232" spans="1:43" x14ac:dyDescent="0.3">
      <c r="A232" s="114"/>
      <c r="B232" s="120" t="s">
        <v>1933</v>
      </c>
      <c r="C232" s="121" t="s">
        <v>525</v>
      </c>
      <c r="D232" s="122">
        <v>547.26</v>
      </c>
      <c r="E232" s="124"/>
      <c r="F232" s="124"/>
      <c r="G232" s="123">
        <v>547.26</v>
      </c>
      <c r="H232" s="114"/>
      <c r="I232" s="114"/>
      <c r="J232" s="114"/>
      <c r="K232" s="114"/>
      <c r="L232" s="114"/>
      <c r="M232" s="114"/>
      <c r="N232" s="114"/>
      <c r="O232" s="114"/>
      <c r="P232" s="114"/>
      <c r="Q232" s="114"/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</row>
    <row r="233" spans="1:43" x14ac:dyDescent="0.3">
      <c r="A233" s="114"/>
      <c r="B233" s="120" t="s">
        <v>3531</v>
      </c>
      <c r="C233" s="121" t="s">
        <v>525</v>
      </c>
      <c r="D233" s="122">
        <v>131.34</v>
      </c>
      <c r="E233" s="122">
        <v>678.61</v>
      </c>
      <c r="F233" s="122">
        <v>678.6</v>
      </c>
      <c r="G233" s="125">
        <v>1488.55</v>
      </c>
      <c r="H233" s="114"/>
      <c r="I233" s="114"/>
      <c r="J233" s="114"/>
      <c r="K233" s="114"/>
      <c r="L233" s="114"/>
      <c r="M233" s="114"/>
      <c r="N233" s="114"/>
      <c r="O233" s="114"/>
      <c r="P233" s="114"/>
      <c r="Q233" s="114"/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</row>
    <row r="234" spans="1:43" x14ac:dyDescent="0.3">
      <c r="A234" s="114"/>
      <c r="B234" s="120" t="s">
        <v>2049</v>
      </c>
      <c r="C234" s="121" t="s">
        <v>530</v>
      </c>
      <c r="D234" s="122">
        <v>678.6</v>
      </c>
      <c r="E234" s="122">
        <v>678.61</v>
      </c>
      <c r="F234" s="122">
        <v>678.61</v>
      </c>
      <c r="G234" s="125">
        <v>2035.82</v>
      </c>
      <c r="H234" s="114"/>
      <c r="I234" s="114"/>
      <c r="J234" s="114"/>
      <c r="K234" s="114"/>
      <c r="L234" s="114"/>
      <c r="M234" s="114"/>
      <c r="N234" s="114"/>
      <c r="O234" s="114"/>
      <c r="P234" s="114"/>
      <c r="Q234" s="114"/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</row>
    <row r="235" spans="1:43" x14ac:dyDescent="0.3">
      <c r="A235" s="114"/>
      <c r="B235" s="120" t="s">
        <v>2116</v>
      </c>
      <c r="C235" s="121" t="s">
        <v>859</v>
      </c>
      <c r="D235" s="122">
        <v>592.71</v>
      </c>
      <c r="E235" s="122">
        <v>592.71</v>
      </c>
      <c r="F235" s="122">
        <v>592.71</v>
      </c>
      <c r="G235" s="125">
        <v>1778.13</v>
      </c>
      <c r="H235" s="114"/>
      <c r="I235" s="114"/>
      <c r="J235" s="114"/>
      <c r="K235" s="114"/>
      <c r="L235" s="114"/>
      <c r="M235" s="114"/>
      <c r="N235" s="114"/>
      <c r="O235" s="114"/>
      <c r="P235" s="114"/>
      <c r="Q235" s="114"/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</row>
    <row r="236" spans="1:43" x14ac:dyDescent="0.3">
      <c r="A236" s="114"/>
      <c r="B236" s="120" t="s">
        <v>1953</v>
      </c>
      <c r="C236" s="121" t="s">
        <v>505</v>
      </c>
      <c r="D236" s="122">
        <v>670.01</v>
      </c>
      <c r="E236" s="122">
        <v>670.02</v>
      </c>
      <c r="F236" s="122">
        <v>670.02</v>
      </c>
      <c r="G236" s="125">
        <v>2010.05</v>
      </c>
      <c r="H236" s="114"/>
      <c r="I236" s="114"/>
      <c r="J236" s="114"/>
      <c r="K236" s="114"/>
      <c r="L236" s="114"/>
      <c r="M236" s="114"/>
      <c r="N236" s="114"/>
      <c r="O236" s="114"/>
      <c r="P236" s="114"/>
      <c r="Q236" s="114"/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</row>
    <row r="237" spans="1:43" x14ac:dyDescent="0.3">
      <c r="A237" s="114"/>
      <c r="B237" s="120" t="s">
        <v>2155</v>
      </c>
      <c r="C237" s="121" t="s">
        <v>712</v>
      </c>
      <c r="D237" s="122">
        <v>670.01</v>
      </c>
      <c r="E237" s="122">
        <v>670.02</v>
      </c>
      <c r="F237" s="122">
        <v>670.02</v>
      </c>
      <c r="G237" s="125">
        <v>2010.05</v>
      </c>
      <c r="H237" s="114"/>
      <c r="I237" s="114"/>
      <c r="J237" s="114"/>
      <c r="K237" s="114"/>
      <c r="L237" s="114"/>
      <c r="M237" s="114"/>
      <c r="N237" s="114"/>
      <c r="O237" s="114"/>
      <c r="P237" s="114"/>
      <c r="Q237" s="114"/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</row>
    <row r="238" spans="1:43" x14ac:dyDescent="0.3">
      <c r="A238" s="114"/>
      <c r="B238" s="120" t="s">
        <v>1934</v>
      </c>
      <c r="C238" s="121" t="s">
        <v>526</v>
      </c>
      <c r="D238" s="122">
        <v>592.71</v>
      </c>
      <c r="E238" s="122">
        <v>592.71</v>
      </c>
      <c r="F238" s="122">
        <v>592.71</v>
      </c>
      <c r="G238" s="125">
        <v>1778.13</v>
      </c>
      <c r="H238" s="114"/>
      <c r="I238" s="114"/>
      <c r="J238" s="114"/>
      <c r="K238" s="114"/>
      <c r="L238" s="114"/>
      <c r="M238" s="114"/>
      <c r="N238" s="114"/>
      <c r="O238" s="114"/>
      <c r="P238" s="114"/>
      <c r="Q238" s="114"/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</row>
    <row r="239" spans="1:43" x14ac:dyDescent="0.3">
      <c r="A239" s="114"/>
      <c r="B239" s="120" t="s">
        <v>1928</v>
      </c>
      <c r="C239" s="121" t="s">
        <v>579</v>
      </c>
      <c r="D239" s="122">
        <v>674.31</v>
      </c>
      <c r="E239" s="122">
        <v>674.31</v>
      </c>
      <c r="F239" s="122">
        <v>674.31</v>
      </c>
      <c r="G239" s="125">
        <v>2022.93</v>
      </c>
      <c r="H239" s="114"/>
      <c r="I239" s="114"/>
      <c r="J239" s="114"/>
      <c r="K239" s="114"/>
      <c r="L239" s="114"/>
      <c r="M239" s="114"/>
      <c r="N239" s="114"/>
      <c r="O239" s="114"/>
      <c r="P239" s="114"/>
      <c r="Q239" s="114"/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</row>
    <row r="240" spans="1:43" x14ac:dyDescent="0.3">
      <c r="A240" s="114"/>
      <c r="B240" s="120" t="s">
        <v>1920</v>
      </c>
      <c r="C240" s="121" t="s">
        <v>726</v>
      </c>
      <c r="D240" s="122">
        <v>518.72</v>
      </c>
      <c r="E240" s="124"/>
      <c r="F240" s="124"/>
      <c r="G240" s="123">
        <v>518.72</v>
      </c>
      <c r="H240" s="114"/>
      <c r="I240" s="114"/>
      <c r="J240" s="114"/>
      <c r="K240" s="114"/>
      <c r="L240" s="114"/>
      <c r="M240" s="114"/>
      <c r="N240" s="114"/>
      <c r="O240" s="114"/>
      <c r="P240" s="114"/>
      <c r="Q240" s="114"/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</row>
    <row r="241" spans="1:43" x14ac:dyDescent="0.3">
      <c r="A241" s="114"/>
      <c r="B241" s="120" t="s">
        <v>3532</v>
      </c>
      <c r="C241" s="121" t="s">
        <v>726</v>
      </c>
      <c r="D241" s="122">
        <v>151.29</v>
      </c>
      <c r="E241" s="122">
        <v>670.02</v>
      </c>
      <c r="F241" s="122">
        <v>670.02</v>
      </c>
      <c r="G241" s="125">
        <v>1491.33</v>
      </c>
      <c r="H241" s="114"/>
      <c r="I241" s="114"/>
      <c r="J241" s="114"/>
      <c r="K241" s="114"/>
      <c r="L241" s="114"/>
      <c r="M241" s="114"/>
      <c r="N241" s="114"/>
      <c r="O241" s="114"/>
      <c r="P241" s="114"/>
      <c r="Q241" s="114"/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</row>
    <row r="242" spans="1:43" x14ac:dyDescent="0.3">
      <c r="A242" s="114"/>
      <c r="B242" s="120" t="s">
        <v>3533</v>
      </c>
      <c r="C242" s="121" t="s">
        <v>771</v>
      </c>
      <c r="D242" s="122">
        <v>678.6</v>
      </c>
      <c r="E242" s="122">
        <v>678.61</v>
      </c>
      <c r="F242" s="122">
        <v>678.61</v>
      </c>
      <c r="G242" s="125">
        <v>2035.82</v>
      </c>
      <c r="H242" s="114"/>
      <c r="I242" s="114"/>
      <c r="J242" s="114"/>
      <c r="K242" s="114"/>
      <c r="L242" s="114"/>
      <c r="M242" s="114"/>
      <c r="N242" s="114"/>
      <c r="O242" s="114"/>
      <c r="P242" s="114"/>
      <c r="Q242" s="114"/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</row>
    <row r="243" spans="1:43" x14ac:dyDescent="0.3">
      <c r="A243" s="114"/>
      <c r="B243" s="120" t="s">
        <v>2103</v>
      </c>
      <c r="C243" s="121" t="s">
        <v>497</v>
      </c>
      <c r="D243" s="122">
        <v>592.71</v>
      </c>
      <c r="E243" s="122">
        <v>592.71</v>
      </c>
      <c r="F243" s="122">
        <v>592.71</v>
      </c>
      <c r="G243" s="125">
        <v>1778.13</v>
      </c>
      <c r="H243" s="114"/>
      <c r="I243" s="114"/>
      <c r="J243" s="114"/>
      <c r="K243" s="114"/>
      <c r="L243" s="114"/>
      <c r="M243" s="114"/>
      <c r="N243" s="114"/>
      <c r="O243" s="114"/>
      <c r="P243" s="114"/>
      <c r="Q243" s="114"/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</row>
    <row r="244" spans="1:43" x14ac:dyDescent="0.3">
      <c r="A244" s="114"/>
      <c r="B244" s="120" t="s">
        <v>1916</v>
      </c>
      <c r="C244" s="121" t="s">
        <v>1046</v>
      </c>
      <c r="D244" s="122">
        <v>674.31</v>
      </c>
      <c r="E244" s="122">
        <v>674.31</v>
      </c>
      <c r="F244" s="122">
        <v>674.31</v>
      </c>
      <c r="G244" s="125">
        <v>2022.93</v>
      </c>
      <c r="H244" s="114"/>
      <c r="I244" s="114"/>
      <c r="J244" s="114"/>
      <c r="K244" s="114"/>
      <c r="L244" s="114"/>
      <c r="M244" s="114"/>
      <c r="N244" s="114"/>
      <c r="O244" s="114"/>
      <c r="P244" s="114"/>
      <c r="Q244" s="114"/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</row>
    <row r="245" spans="1:43" x14ac:dyDescent="0.3">
      <c r="A245" s="114"/>
      <c r="B245" s="120" t="s">
        <v>2242</v>
      </c>
      <c r="C245" s="121" t="s">
        <v>507</v>
      </c>
      <c r="D245" s="122">
        <v>674.31</v>
      </c>
      <c r="E245" s="122">
        <v>674.31</v>
      </c>
      <c r="F245" s="122">
        <v>674.31</v>
      </c>
      <c r="G245" s="125">
        <v>2022.93</v>
      </c>
      <c r="H245" s="114"/>
      <c r="I245" s="114"/>
      <c r="J245" s="114"/>
      <c r="K245" s="114"/>
      <c r="L245" s="114"/>
      <c r="M245" s="114"/>
      <c r="N245" s="114"/>
      <c r="O245" s="114"/>
      <c r="P245" s="114"/>
      <c r="Q245" s="114"/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</row>
    <row r="246" spans="1:43" x14ac:dyDescent="0.3">
      <c r="A246" s="114"/>
      <c r="B246" s="120" t="s">
        <v>2249</v>
      </c>
      <c r="C246" s="121" t="s">
        <v>538</v>
      </c>
      <c r="D246" s="122">
        <v>687.2</v>
      </c>
      <c r="E246" s="122">
        <v>687.2</v>
      </c>
      <c r="F246" s="122">
        <v>687.2</v>
      </c>
      <c r="G246" s="125">
        <v>2061.6</v>
      </c>
      <c r="H246" s="114"/>
      <c r="I246" s="114"/>
      <c r="J246" s="114"/>
      <c r="K246" s="114"/>
      <c r="L246" s="114"/>
      <c r="M246" s="114"/>
      <c r="N246" s="114"/>
      <c r="O246" s="114"/>
      <c r="P246" s="114"/>
      <c r="Q246" s="114"/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</row>
    <row r="247" spans="1:43" x14ac:dyDescent="0.3">
      <c r="A247" s="114"/>
      <c r="B247" s="120" t="s">
        <v>1926</v>
      </c>
      <c r="C247" s="121" t="s">
        <v>509</v>
      </c>
      <c r="D247" s="122">
        <v>674.31</v>
      </c>
      <c r="E247" s="122">
        <v>674.31</v>
      </c>
      <c r="F247" s="122">
        <v>674.31</v>
      </c>
      <c r="G247" s="125">
        <v>2022.93</v>
      </c>
      <c r="H247" s="114"/>
      <c r="I247" s="114"/>
      <c r="J247" s="114"/>
      <c r="K247" s="114"/>
      <c r="L247" s="114"/>
      <c r="M247" s="114"/>
      <c r="N247" s="114"/>
      <c r="O247" s="114"/>
      <c r="P247" s="114"/>
      <c r="Q247" s="114"/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</row>
    <row r="248" spans="1:43" x14ac:dyDescent="0.3">
      <c r="A248" s="114"/>
      <c r="B248" s="120" t="s">
        <v>1945</v>
      </c>
      <c r="C248" s="121" t="s">
        <v>749</v>
      </c>
      <c r="D248" s="122">
        <v>678.6</v>
      </c>
      <c r="E248" s="122">
        <v>678.61</v>
      </c>
      <c r="F248" s="122">
        <v>678.61</v>
      </c>
      <c r="G248" s="125">
        <v>2035.82</v>
      </c>
      <c r="H248" s="114"/>
      <c r="I248" s="114"/>
      <c r="J248" s="114"/>
      <c r="K248" s="114"/>
      <c r="L248" s="114"/>
      <c r="M248" s="114"/>
      <c r="N248" s="114"/>
      <c r="O248" s="114"/>
      <c r="P248" s="114"/>
      <c r="Q248" s="114"/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</row>
    <row r="249" spans="1:43" x14ac:dyDescent="0.3">
      <c r="A249" s="114"/>
      <c r="B249" s="120" t="s">
        <v>2059</v>
      </c>
      <c r="C249" s="121" t="s">
        <v>485</v>
      </c>
      <c r="D249" s="122">
        <v>747.33</v>
      </c>
      <c r="E249" s="122">
        <v>747.33</v>
      </c>
      <c r="F249" s="122">
        <v>747.33</v>
      </c>
      <c r="G249" s="125">
        <v>2241.9899999999998</v>
      </c>
      <c r="H249" s="114"/>
      <c r="I249" s="114"/>
      <c r="J249" s="114"/>
      <c r="K249" s="114"/>
      <c r="L249" s="114"/>
      <c r="M249" s="114"/>
      <c r="N249" s="114"/>
      <c r="O249" s="114"/>
      <c r="P249" s="114"/>
      <c r="Q249" s="114"/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</row>
    <row r="250" spans="1:43" x14ac:dyDescent="0.3">
      <c r="A250" s="114"/>
      <c r="B250" s="120" t="s">
        <v>1944</v>
      </c>
      <c r="C250" s="121" t="s">
        <v>636</v>
      </c>
      <c r="D250" s="122">
        <v>687.2</v>
      </c>
      <c r="E250" s="122">
        <v>687.2</v>
      </c>
      <c r="F250" s="122">
        <v>687.2</v>
      </c>
      <c r="G250" s="125">
        <v>2061.6</v>
      </c>
      <c r="H250" s="114"/>
      <c r="I250" s="114"/>
      <c r="J250" s="114"/>
      <c r="K250" s="114"/>
      <c r="L250" s="114"/>
      <c r="M250" s="114"/>
      <c r="N250" s="114"/>
      <c r="O250" s="114"/>
      <c r="P250" s="114"/>
      <c r="Q250" s="114"/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</row>
    <row r="251" spans="1:43" x14ac:dyDescent="0.3">
      <c r="A251" s="114"/>
      <c r="B251" s="120" t="s">
        <v>2129</v>
      </c>
      <c r="C251" s="121" t="s">
        <v>741</v>
      </c>
      <c r="D251" s="122">
        <v>584.12</v>
      </c>
      <c r="E251" s="122">
        <v>584.12</v>
      </c>
      <c r="F251" s="122">
        <v>584.12</v>
      </c>
      <c r="G251" s="125">
        <v>1752.36</v>
      </c>
      <c r="H251" s="114"/>
      <c r="I251" s="114"/>
      <c r="J251" s="114"/>
      <c r="K251" s="114"/>
      <c r="L251" s="114"/>
      <c r="M251" s="114"/>
      <c r="N251" s="114"/>
      <c r="O251" s="114"/>
      <c r="P251" s="114"/>
      <c r="Q251" s="114"/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</row>
    <row r="252" spans="1:43" x14ac:dyDescent="0.3">
      <c r="A252" s="114"/>
      <c r="B252" s="120" t="s">
        <v>2098</v>
      </c>
      <c r="C252" s="121" t="s">
        <v>853</v>
      </c>
      <c r="D252" s="122">
        <v>678.6</v>
      </c>
      <c r="E252" s="122">
        <v>678.61</v>
      </c>
      <c r="F252" s="122">
        <v>678.61</v>
      </c>
      <c r="G252" s="125">
        <v>2035.82</v>
      </c>
      <c r="H252" s="114"/>
      <c r="I252" s="114"/>
      <c r="J252" s="114"/>
      <c r="K252" s="114"/>
      <c r="L252" s="114"/>
      <c r="M252" s="114"/>
      <c r="N252" s="114"/>
      <c r="O252" s="114"/>
      <c r="P252" s="114"/>
      <c r="Q252" s="114"/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</row>
    <row r="253" spans="1:43" x14ac:dyDescent="0.3">
      <c r="A253" s="114"/>
      <c r="B253" s="120" t="s">
        <v>1959</v>
      </c>
      <c r="C253" s="121" t="s">
        <v>837</v>
      </c>
      <c r="D253" s="122">
        <v>725.85</v>
      </c>
      <c r="E253" s="122">
        <v>725.85</v>
      </c>
      <c r="F253" s="122">
        <v>725.85</v>
      </c>
      <c r="G253" s="125">
        <v>2177.5500000000002</v>
      </c>
      <c r="H253" s="114"/>
      <c r="I253" s="114"/>
      <c r="J253" s="114"/>
      <c r="K253" s="114"/>
      <c r="L253" s="114"/>
      <c r="M253" s="114"/>
      <c r="N253" s="114"/>
      <c r="O253" s="114"/>
      <c r="P253" s="114"/>
      <c r="Q253" s="114"/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</row>
    <row r="254" spans="1:43" x14ac:dyDescent="0.3">
      <c r="A254" s="114"/>
      <c r="B254" s="120" t="s">
        <v>2117</v>
      </c>
      <c r="C254" s="121" t="s">
        <v>796</v>
      </c>
      <c r="D254" s="122">
        <v>657.13</v>
      </c>
      <c r="E254" s="122">
        <v>657.13</v>
      </c>
      <c r="F254" s="122">
        <v>657.13</v>
      </c>
      <c r="G254" s="125">
        <v>1971.39</v>
      </c>
      <c r="H254" s="114"/>
      <c r="I254" s="114"/>
      <c r="J254" s="114"/>
      <c r="K254" s="114"/>
      <c r="L254" s="114"/>
      <c r="M254" s="114"/>
      <c r="N254" s="114"/>
      <c r="O254" s="114"/>
      <c r="P254" s="114"/>
      <c r="Q254" s="114"/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</row>
    <row r="255" spans="1:43" x14ac:dyDescent="0.3">
      <c r="A255" s="114"/>
      <c r="B255" s="120" t="s">
        <v>2056</v>
      </c>
      <c r="C255" s="121" t="s">
        <v>893</v>
      </c>
      <c r="D255" s="122">
        <v>670.01</v>
      </c>
      <c r="E255" s="122">
        <v>670.02</v>
      </c>
      <c r="F255" s="122">
        <v>670.02</v>
      </c>
      <c r="G255" s="125">
        <v>2010.05</v>
      </c>
      <c r="H255" s="114"/>
      <c r="I255" s="114"/>
      <c r="J255" s="114"/>
      <c r="K255" s="114"/>
      <c r="L255" s="114"/>
      <c r="M255" s="114"/>
      <c r="N255" s="114"/>
      <c r="O255" s="114"/>
      <c r="P255" s="114"/>
      <c r="Q255" s="114"/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</row>
    <row r="256" spans="1:43" x14ac:dyDescent="0.3">
      <c r="A256" s="114"/>
      <c r="B256" s="120" t="s">
        <v>2065</v>
      </c>
      <c r="C256" s="121" t="s">
        <v>736</v>
      </c>
      <c r="D256" s="122">
        <v>584.12</v>
      </c>
      <c r="E256" s="122">
        <v>584.12</v>
      </c>
      <c r="F256" s="122">
        <v>584.12</v>
      </c>
      <c r="G256" s="125">
        <v>1752.36</v>
      </c>
      <c r="H256" s="114"/>
      <c r="I256" s="114"/>
      <c r="J256" s="114"/>
      <c r="K256" s="114"/>
      <c r="L256" s="114"/>
      <c r="M256" s="114"/>
      <c r="N256" s="114"/>
      <c r="O256" s="114"/>
      <c r="P256" s="114"/>
      <c r="Q256" s="114"/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</row>
    <row r="257" spans="1:43" x14ac:dyDescent="0.3">
      <c r="A257" s="114"/>
      <c r="B257" s="120" t="s">
        <v>2058</v>
      </c>
      <c r="C257" s="121" t="s">
        <v>900</v>
      </c>
      <c r="D257" s="122">
        <v>743.03</v>
      </c>
      <c r="E257" s="122">
        <v>743.03</v>
      </c>
      <c r="F257" s="122">
        <v>743.03</v>
      </c>
      <c r="G257" s="125">
        <v>2229.09</v>
      </c>
      <c r="H257" s="114"/>
      <c r="I257" s="114"/>
      <c r="J257" s="114"/>
      <c r="K257" s="114"/>
      <c r="L257" s="114"/>
      <c r="M257" s="114"/>
      <c r="N257" s="114"/>
      <c r="O257" s="114"/>
      <c r="P257" s="114"/>
      <c r="Q257" s="114"/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</row>
    <row r="258" spans="1:43" x14ac:dyDescent="0.3">
      <c r="A258" s="114"/>
      <c r="B258" s="120" t="s">
        <v>2101</v>
      </c>
      <c r="C258" s="121" t="s">
        <v>889</v>
      </c>
      <c r="D258" s="122">
        <v>670.01</v>
      </c>
      <c r="E258" s="122">
        <v>670.02</v>
      </c>
      <c r="F258" s="122">
        <v>670.02</v>
      </c>
      <c r="G258" s="125">
        <v>2010.05</v>
      </c>
      <c r="H258" s="114"/>
      <c r="I258" s="114"/>
      <c r="J258" s="114"/>
      <c r="K258" s="114"/>
      <c r="L258" s="114"/>
      <c r="M258" s="114"/>
      <c r="N258" s="114"/>
      <c r="O258" s="114"/>
      <c r="P258" s="114"/>
      <c r="Q258" s="114"/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</row>
    <row r="259" spans="1:43" x14ac:dyDescent="0.3">
      <c r="A259" s="114"/>
      <c r="B259" s="120" t="s">
        <v>1917</v>
      </c>
      <c r="C259" s="121" t="s">
        <v>515</v>
      </c>
      <c r="D259" s="122">
        <v>584.12</v>
      </c>
      <c r="E259" s="122">
        <v>584.12</v>
      </c>
      <c r="F259" s="122">
        <v>584.12</v>
      </c>
      <c r="G259" s="125">
        <v>1752.36</v>
      </c>
      <c r="H259" s="114"/>
      <c r="I259" s="114"/>
      <c r="J259" s="114"/>
      <c r="K259" s="114"/>
      <c r="L259" s="114"/>
      <c r="M259" s="114"/>
      <c r="N259" s="114"/>
      <c r="O259" s="114"/>
      <c r="P259" s="114"/>
      <c r="Q259" s="114"/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</row>
    <row r="260" spans="1:43" x14ac:dyDescent="0.3">
      <c r="A260" s="114"/>
      <c r="B260" s="120" t="s">
        <v>1927</v>
      </c>
      <c r="C260" s="121" t="s">
        <v>788</v>
      </c>
      <c r="D260" s="122">
        <v>743.03</v>
      </c>
      <c r="E260" s="122">
        <v>743.03</v>
      </c>
      <c r="F260" s="122">
        <v>743.03</v>
      </c>
      <c r="G260" s="125">
        <v>2229.09</v>
      </c>
      <c r="H260" s="114"/>
      <c r="I260" s="114"/>
      <c r="J260" s="114"/>
      <c r="K260" s="114"/>
      <c r="L260" s="114"/>
      <c r="M260" s="114"/>
      <c r="N260" s="114"/>
      <c r="O260" s="114"/>
      <c r="P260" s="114"/>
      <c r="Q260" s="114"/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</row>
    <row r="261" spans="1:43" x14ac:dyDescent="0.3">
      <c r="A261" s="114"/>
      <c r="B261" s="120" t="s">
        <v>1930</v>
      </c>
      <c r="C261" s="121" t="s">
        <v>831</v>
      </c>
      <c r="D261" s="124"/>
      <c r="E261" s="124"/>
      <c r="F261" s="124"/>
      <c r="G261" s="126"/>
      <c r="H261" s="114"/>
      <c r="I261" s="114"/>
      <c r="J261" s="114"/>
      <c r="K261" s="114"/>
      <c r="L261" s="114"/>
      <c r="M261" s="114"/>
      <c r="N261" s="114"/>
      <c r="O261" s="114"/>
      <c r="P261" s="114"/>
      <c r="Q261" s="114"/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</row>
    <row r="262" spans="1:43" x14ac:dyDescent="0.3">
      <c r="A262" s="114"/>
      <c r="B262" s="120" t="s">
        <v>3534</v>
      </c>
      <c r="C262" s="121" t="s">
        <v>831</v>
      </c>
      <c r="D262" s="122">
        <v>743.03</v>
      </c>
      <c r="E262" s="122">
        <v>743.03</v>
      </c>
      <c r="F262" s="122">
        <v>743.03</v>
      </c>
      <c r="G262" s="125">
        <v>2229.09</v>
      </c>
      <c r="H262" s="114"/>
      <c r="I262" s="114"/>
      <c r="J262" s="114"/>
      <c r="K262" s="114"/>
      <c r="L262" s="114"/>
      <c r="M262" s="114"/>
      <c r="N262" s="114"/>
      <c r="O262" s="114"/>
      <c r="P262" s="114"/>
      <c r="Q262" s="114"/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</row>
    <row r="263" spans="1:43" x14ac:dyDescent="0.3">
      <c r="A263" s="114"/>
      <c r="B263" s="120" t="s">
        <v>1946</v>
      </c>
      <c r="C263" s="121" t="s">
        <v>975</v>
      </c>
      <c r="D263" s="122">
        <v>584.12</v>
      </c>
      <c r="E263" s="122">
        <v>584.12</v>
      </c>
      <c r="F263" s="122">
        <v>584.12</v>
      </c>
      <c r="G263" s="125">
        <v>1752.36</v>
      </c>
      <c r="H263" s="114"/>
      <c r="I263" s="114"/>
      <c r="J263" s="114"/>
      <c r="K263" s="114"/>
      <c r="L263" s="114"/>
      <c r="M263" s="114"/>
      <c r="N263" s="114"/>
      <c r="O263" s="114"/>
      <c r="P263" s="114"/>
      <c r="Q263" s="114"/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</row>
    <row r="264" spans="1:43" x14ac:dyDescent="0.3">
      <c r="A264" s="114"/>
      <c r="B264" s="120" t="s">
        <v>2159</v>
      </c>
      <c r="C264" s="121" t="s">
        <v>1048</v>
      </c>
      <c r="D264" s="122">
        <v>670.01</v>
      </c>
      <c r="E264" s="122">
        <v>670.02</v>
      </c>
      <c r="F264" s="122">
        <v>670.02</v>
      </c>
      <c r="G264" s="125">
        <v>2010.05</v>
      </c>
      <c r="H264" s="114"/>
      <c r="I264" s="114"/>
      <c r="J264" s="114"/>
      <c r="K264" s="114"/>
      <c r="L264" s="114"/>
      <c r="M264" s="114"/>
      <c r="N264" s="114"/>
      <c r="O264" s="114"/>
      <c r="P264" s="114"/>
      <c r="Q264" s="114"/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</row>
    <row r="265" spans="1:43" x14ac:dyDescent="0.3">
      <c r="A265" s="114"/>
      <c r="B265" s="120" t="s">
        <v>2124</v>
      </c>
      <c r="C265" s="121" t="s">
        <v>1115</v>
      </c>
      <c r="D265" s="122">
        <v>743.03</v>
      </c>
      <c r="E265" s="122">
        <v>743.03</v>
      </c>
      <c r="F265" s="122">
        <v>743.03</v>
      </c>
      <c r="G265" s="125">
        <v>2229.09</v>
      </c>
      <c r="H265" s="114"/>
      <c r="I265" s="114"/>
      <c r="J265" s="114"/>
      <c r="K265" s="114"/>
      <c r="L265" s="114"/>
      <c r="M265" s="114"/>
      <c r="N265" s="114"/>
      <c r="O265" s="114"/>
      <c r="P265" s="114"/>
      <c r="Q265" s="114"/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</row>
    <row r="266" spans="1:43" x14ac:dyDescent="0.3">
      <c r="A266" s="114"/>
      <c r="B266" s="120" t="s">
        <v>1993</v>
      </c>
      <c r="C266" s="121" t="s">
        <v>486</v>
      </c>
      <c r="D266" s="122">
        <v>584.12</v>
      </c>
      <c r="E266" s="122">
        <v>584.12</v>
      </c>
      <c r="F266" s="122">
        <v>584.12</v>
      </c>
      <c r="G266" s="125">
        <v>1752.36</v>
      </c>
      <c r="H266" s="114"/>
      <c r="I266" s="114"/>
      <c r="J266" s="114"/>
      <c r="K266" s="114"/>
      <c r="L266" s="114"/>
      <c r="M266" s="114"/>
      <c r="N266" s="114"/>
      <c r="O266" s="114"/>
      <c r="P266" s="114"/>
      <c r="Q266" s="114"/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</row>
    <row r="267" spans="1:43" x14ac:dyDescent="0.3">
      <c r="A267" s="114"/>
      <c r="B267" s="120" t="s">
        <v>2241</v>
      </c>
      <c r="C267" s="121" t="s">
        <v>733</v>
      </c>
      <c r="D267" s="122">
        <v>665.72</v>
      </c>
      <c r="E267" s="122">
        <v>665.72</v>
      </c>
      <c r="F267" s="122">
        <v>665.72</v>
      </c>
      <c r="G267" s="125">
        <v>1997.16</v>
      </c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</row>
    <row r="268" spans="1:43" x14ac:dyDescent="0.3">
      <c r="A268" s="114"/>
      <c r="B268" s="120" t="s">
        <v>1954</v>
      </c>
      <c r="C268" s="121" t="s">
        <v>524</v>
      </c>
      <c r="D268" s="122">
        <v>584.12</v>
      </c>
      <c r="E268" s="122">
        <v>584.12</v>
      </c>
      <c r="F268" s="122">
        <v>584.12</v>
      </c>
      <c r="G268" s="125">
        <v>1752.36</v>
      </c>
      <c r="H268" s="114"/>
      <c r="I268" s="114"/>
      <c r="J268" s="114"/>
      <c r="K268" s="114"/>
      <c r="L268" s="114"/>
      <c r="M268" s="114"/>
      <c r="N268" s="114"/>
      <c r="O268" s="114"/>
      <c r="P268" s="114"/>
      <c r="Q268" s="114"/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</row>
    <row r="269" spans="1:43" x14ac:dyDescent="0.3">
      <c r="A269" s="114"/>
      <c r="B269" s="120" t="s">
        <v>1994</v>
      </c>
      <c r="C269" s="121" t="s">
        <v>540</v>
      </c>
      <c r="D269" s="122">
        <v>734.44</v>
      </c>
      <c r="E269" s="122">
        <v>177.17</v>
      </c>
      <c r="F269" s="124"/>
      <c r="G269" s="123">
        <v>911.61</v>
      </c>
      <c r="H269" s="114"/>
      <c r="I269" s="114"/>
      <c r="J269" s="114"/>
      <c r="K269" s="114"/>
      <c r="L269" s="114"/>
      <c r="M269" s="114"/>
      <c r="N269" s="114"/>
      <c r="O269" s="114"/>
      <c r="P269" s="114"/>
      <c r="Q269" s="114"/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</row>
    <row r="270" spans="1:43" x14ac:dyDescent="0.3">
      <c r="A270" s="114"/>
      <c r="B270" s="120" t="s">
        <v>2062</v>
      </c>
      <c r="C270" s="121" t="s">
        <v>822</v>
      </c>
      <c r="D270" s="122">
        <v>670.01</v>
      </c>
      <c r="E270" s="122">
        <v>670.02</v>
      </c>
      <c r="F270" s="122">
        <v>670.02</v>
      </c>
      <c r="G270" s="125">
        <v>2010.05</v>
      </c>
      <c r="H270" s="114"/>
      <c r="I270" s="114"/>
      <c r="J270" s="114"/>
      <c r="K270" s="114"/>
      <c r="L270" s="114"/>
      <c r="M270" s="114"/>
      <c r="N270" s="114"/>
      <c r="O270" s="114"/>
      <c r="P270" s="114"/>
      <c r="Q270" s="114"/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</row>
    <row r="271" spans="1:43" x14ac:dyDescent="0.3">
      <c r="A271" s="114"/>
      <c r="B271" s="120" t="s">
        <v>1964</v>
      </c>
      <c r="C271" s="121" t="s">
        <v>883</v>
      </c>
      <c r="D271" s="122">
        <v>665.72</v>
      </c>
      <c r="E271" s="122">
        <v>665.72</v>
      </c>
      <c r="F271" s="122">
        <v>665.72</v>
      </c>
      <c r="G271" s="125">
        <v>1997.16</v>
      </c>
      <c r="H271" s="114"/>
      <c r="I271" s="114"/>
      <c r="J271" s="114"/>
      <c r="K271" s="114"/>
      <c r="L271" s="114"/>
      <c r="M271" s="114"/>
      <c r="N271" s="114"/>
      <c r="O271" s="114"/>
      <c r="P271" s="114"/>
      <c r="Q271" s="114"/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</row>
    <row r="272" spans="1:43" x14ac:dyDescent="0.3">
      <c r="A272" s="114"/>
      <c r="B272" s="120" t="s">
        <v>2050</v>
      </c>
      <c r="C272" s="121" t="s">
        <v>1077</v>
      </c>
      <c r="D272" s="122">
        <v>734.44</v>
      </c>
      <c r="E272" s="122">
        <v>734.44</v>
      </c>
      <c r="F272" s="122">
        <v>734.44</v>
      </c>
      <c r="G272" s="125">
        <v>2203.3200000000002</v>
      </c>
      <c r="H272" s="114"/>
      <c r="I272" s="114"/>
      <c r="J272" s="114"/>
      <c r="K272" s="114"/>
      <c r="L272" s="114"/>
      <c r="M272" s="114"/>
      <c r="N272" s="114"/>
      <c r="O272" s="114"/>
      <c r="P272" s="114"/>
      <c r="Q272" s="114"/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</row>
    <row r="273" spans="1:43" x14ac:dyDescent="0.3">
      <c r="A273" s="114"/>
      <c r="B273" s="120" t="s">
        <v>1957</v>
      </c>
      <c r="C273" s="121" t="s">
        <v>1119</v>
      </c>
      <c r="D273" s="122">
        <v>584.12</v>
      </c>
      <c r="E273" s="122">
        <v>584.12</v>
      </c>
      <c r="F273" s="122">
        <v>584.12</v>
      </c>
      <c r="G273" s="125">
        <v>1752.36</v>
      </c>
      <c r="H273" s="114"/>
      <c r="I273" s="114"/>
      <c r="J273" s="114"/>
      <c r="K273" s="114"/>
      <c r="L273" s="114"/>
      <c r="M273" s="114"/>
      <c r="N273" s="114"/>
      <c r="O273" s="114"/>
      <c r="P273" s="114"/>
      <c r="Q273" s="114"/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</row>
    <row r="274" spans="1:43" x14ac:dyDescent="0.3">
      <c r="A274" s="114"/>
      <c r="B274" s="120" t="s">
        <v>1989</v>
      </c>
      <c r="C274" s="121" t="s">
        <v>640</v>
      </c>
      <c r="D274" s="122">
        <v>734.44</v>
      </c>
      <c r="E274" s="122">
        <v>734.44</v>
      </c>
      <c r="F274" s="122">
        <v>734.44</v>
      </c>
      <c r="G274" s="125">
        <v>2203.3200000000002</v>
      </c>
      <c r="H274" s="114"/>
      <c r="I274" s="114"/>
      <c r="J274" s="114"/>
      <c r="K274" s="114"/>
      <c r="L274" s="114"/>
      <c r="M274" s="114"/>
      <c r="N274" s="114"/>
      <c r="O274" s="114"/>
      <c r="P274" s="114"/>
      <c r="Q274" s="114"/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</row>
    <row r="275" spans="1:43" x14ac:dyDescent="0.3">
      <c r="A275" s="114"/>
      <c r="B275" s="120" t="s">
        <v>2114</v>
      </c>
      <c r="C275" s="121" t="s">
        <v>751</v>
      </c>
      <c r="D275" s="122">
        <v>584.12</v>
      </c>
      <c r="E275" s="122">
        <v>584.12</v>
      </c>
      <c r="F275" s="122">
        <v>584.12</v>
      </c>
      <c r="G275" s="125">
        <v>1752.36</v>
      </c>
      <c r="H275" s="114"/>
      <c r="I275" s="114"/>
      <c r="J275" s="114"/>
      <c r="K275" s="114"/>
      <c r="L275" s="114"/>
      <c r="M275" s="114"/>
      <c r="N275" s="114"/>
      <c r="O275" s="114"/>
      <c r="P275" s="114"/>
      <c r="Q275" s="114"/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</row>
    <row r="276" spans="1:43" x14ac:dyDescent="0.3">
      <c r="A276" s="114"/>
      <c r="B276" s="120" t="s">
        <v>1988</v>
      </c>
      <c r="C276" s="121" t="s">
        <v>1082</v>
      </c>
      <c r="D276" s="122">
        <v>734.44</v>
      </c>
      <c r="E276" s="122">
        <v>734.44</v>
      </c>
      <c r="F276" s="122">
        <v>734.44</v>
      </c>
      <c r="G276" s="125">
        <v>2203.3200000000002</v>
      </c>
      <c r="H276" s="114"/>
      <c r="I276" s="114"/>
      <c r="J276" s="114"/>
      <c r="K276" s="114"/>
      <c r="L276" s="114"/>
      <c r="M276" s="114"/>
      <c r="N276" s="114"/>
      <c r="O276" s="114"/>
      <c r="P276" s="114"/>
      <c r="Q276" s="114"/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</row>
    <row r="277" spans="1:43" x14ac:dyDescent="0.3">
      <c r="A277" s="114"/>
      <c r="B277" s="120" t="s">
        <v>2092</v>
      </c>
      <c r="C277" s="121" t="s">
        <v>797</v>
      </c>
      <c r="D277" s="122">
        <v>665.72</v>
      </c>
      <c r="E277" s="122">
        <v>665.72</v>
      </c>
      <c r="F277" s="122">
        <v>665.72</v>
      </c>
      <c r="G277" s="125">
        <v>1997.16</v>
      </c>
      <c r="H277" s="114"/>
      <c r="I277" s="114"/>
      <c r="J277" s="114"/>
      <c r="K277" s="114"/>
      <c r="L277" s="114"/>
      <c r="M277" s="114"/>
      <c r="N277" s="114"/>
      <c r="O277" s="114"/>
      <c r="P277" s="114"/>
      <c r="Q277" s="114"/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</row>
    <row r="278" spans="1:43" x14ac:dyDescent="0.3">
      <c r="A278" s="114"/>
      <c r="B278" s="120" t="s">
        <v>1971</v>
      </c>
      <c r="C278" s="121" t="s">
        <v>841</v>
      </c>
      <c r="D278" s="122">
        <v>584.12</v>
      </c>
      <c r="E278" s="122">
        <v>584.12</v>
      </c>
      <c r="F278" s="122">
        <v>584.12</v>
      </c>
      <c r="G278" s="125">
        <v>1752.36</v>
      </c>
      <c r="H278" s="114"/>
      <c r="I278" s="114"/>
      <c r="J278" s="114"/>
      <c r="K278" s="114"/>
      <c r="L278" s="114"/>
      <c r="M278" s="114"/>
      <c r="N278" s="114"/>
      <c r="O278" s="114"/>
      <c r="P278" s="114"/>
      <c r="Q278" s="114"/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</row>
    <row r="279" spans="1:43" x14ac:dyDescent="0.3">
      <c r="A279" s="114"/>
      <c r="B279" s="120" t="s">
        <v>2141</v>
      </c>
      <c r="C279" s="121" t="s">
        <v>903</v>
      </c>
      <c r="D279" s="122">
        <v>665.72</v>
      </c>
      <c r="E279" s="122">
        <v>665.72</v>
      </c>
      <c r="F279" s="122">
        <v>665.72</v>
      </c>
      <c r="G279" s="125">
        <v>1997.16</v>
      </c>
      <c r="H279" s="114"/>
      <c r="I279" s="114"/>
      <c r="J279" s="114"/>
      <c r="K279" s="114"/>
      <c r="L279" s="114"/>
      <c r="M279" s="114"/>
      <c r="N279" s="114"/>
      <c r="O279" s="114"/>
      <c r="P279" s="114"/>
      <c r="Q279" s="114"/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</row>
    <row r="280" spans="1:43" x14ac:dyDescent="0.3">
      <c r="A280" s="114"/>
      <c r="B280" s="120" t="s">
        <v>3535</v>
      </c>
      <c r="C280" s="121" t="s">
        <v>950</v>
      </c>
      <c r="D280" s="122">
        <v>670.01</v>
      </c>
      <c r="E280" s="122">
        <v>670.02</v>
      </c>
      <c r="F280" s="122">
        <v>670.02</v>
      </c>
      <c r="G280" s="125">
        <v>2010.05</v>
      </c>
      <c r="H280" s="114"/>
      <c r="I280" s="114"/>
      <c r="J280" s="114"/>
      <c r="K280" s="114"/>
      <c r="L280" s="114"/>
      <c r="M280" s="114"/>
      <c r="N280" s="114"/>
      <c r="O280" s="114"/>
      <c r="P280" s="114"/>
      <c r="Q280" s="114"/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</row>
    <row r="281" spans="1:43" x14ac:dyDescent="0.3">
      <c r="A281" s="114"/>
      <c r="B281" s="120" t="s">
        <v>2137</v>
      </c>
      <c r="C281" s="121" t="s">
        <v>737</v>
      </c>
      <c r="D281" s="122">
        <v>584.12</v>
      </c>
      <c r="E281" s="122">
        <v>584.12</v>
      </c>
      <c r="F281" s="122">
        <v>584.12</v>
      </c>
      <c r="G281" s="125">
        <v>1752.36</v>
      </c>
      <c r="H281" s="114"/>
      <c r="I281" s="114"/>
      <c r="J281" s="114"/>
      <c r="K281" s="114"/>
      <c r="L281" s="114"/>
      <c r="M281" s="114"/>
      <c r="N281" s="114"/>
      <c r="O281" s="114"/>
      <c r="P281" s="114"/>
      <c r="Q281" s="114"/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</row>
    <row r="282" spans="1:43" x14ac:dyDescent="0.3">
      <c r="A282" s="114"/>
      <c r="B282" s="120" t="s">
        <v>3536</v>
      </c>
      <c r="C282" s="121" t="s">
        <v>776</v>
      </c>
      <c r="D282" s="122">
        <v>743.03</v>
      </c>
      <c r="E282" s="122">
        <v>743.03</v>
      </c>
      <c r="F282" s="122">
        <v>743.03</v>
      </c>
      <c r="G282" s="125">
        <v>2229.09</v>
      </c>
      <c r="H282" s="114"/>
      <c r="I282" s="114"/>
      <c r="J282" s="114"/>
      <c r="K282" s="114"/>
      <c r="L282" s="114"/>
      <c r="M282" s="114"/>
      <c r="N282" s="114"/>
      <c r="O282" s="114"/>
      <c r="P282" s="114"/>
      <c r="Q282" s="114"/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</row>
    <row r="283" spans="1:43" x14ac:dyDescent="0.3">
      <c r="A283" s="114"/>
      <c r="B283" s="120" t="s">
        <v>1977</v>
      </c>
      <c r="C283" s="121" t="s">
        <v>1147</v>
      </c>
      <c r="D283" s="122">
        <v>670.01</v>
      </c>
      <c r="E283" s="122">
        <v>670.02</v>
      </c>
      <c r="F283" s="122">
        <v>670.02</v>
      </c>
      <c r="G283" s="125">
        <v>2010.05</v>
      </c>
      <c r="H283" s="114"/>
      <c r="I283" s="114"/>
      <c r="J283" s="114"/>
      <c r="K283" s="114"/>
      <c r="L283" s="114"/>
      <c r="M283" s="114"/>
      <c r="N283" s="114"/>
      <c r="O283" s="114"/>
      <c r="P283" s="114"/>
      <c r="Q283" s="114"/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</row>
    <row r="284" spans="1:43" x14ac:dyDescent="0.3">
      <c r="A284" s="114"/>
      <c r="B284" s="120" t="s">
        <v>1981</v>
      </c>
      <c r="C284" s="121" t="s">
        <v>809</v>
      </c>
      <c r="D284" s="122">
        <v>452.22</v>
      </c>
      <c r="E284" s="124"/>
      <c r="F284" s="124"/>
      <c r="G284" s="123">
        <v>452.22</v>
      </c>
      <c r="H284" s="114"/>
      <c r="I284" s="114"/>
      <c r="J284" s="114"/>
      <c r="K284" s="114"/>
      <c r="L284" s="114"/>
      <c r="M284" s="114"/>
      <c r="N284" s="114"/>
      <c r="O284" s="114"/>
      <c r="P284" s="114"/>
      <c r="Q284" s="114"/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</row>
    <row r="285" spans="1:43" x14ac:dyDescent="0.3">
      <c r="A285" s="114"/>
      <c r="B285" s="120" t="s">
        <v>3537</v>
      </c>
      <c r="C285" s="121" t="s">
        <v>809</v>
      </c>
      <c r="D285" s="122">
        <v>131.9</v>
      </c>
      <c r="E285" s="122">
        <v>584.11</v>
      </c>
      <c r="F285" s="122">
        <v>584.12</v>
      </c>
      <c r="G285" s="125">
        <v>1300.1300000000001</v>
      </c>
      <c r="H285" s="114"/>
      <c r="I285" s="114"/>
      <c r="J285" s="114"/>
      <c r="K285" s="114"/>
      <c r="L285" s="114"/>
      <c r="M285" s="114"/>
      <c r="N285" s="114"/>
      <c r="O285" s="114"/>
      <c r="P285" s="114"/>
      <c r="Q285" s="114"/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</row>
    <row r="286" spans="1:43" x14ac:dyDescent="0.3">
      <c r="A286" s="114"/>
      <c r="B286" s="120" t="s">
        <v>2258</v>
      </c>
      <c r="C286" s="121" t="s">
        <v>1049</v>
      </c>
      <c r="D286" s="122">
        <v>743.03</v>
      </c>
      <c r="E286" s="122">
        <v>743.03</v>
      </c>
      <c r="F286" s="122">
        <v>743.03</v>
      </c>
      <c r="G286" s="125">
        <v>2229.09</v>
      </c>
      <c r="H286" s="114"/>
      <c r="I286" s="114"/>
      <c r="J286" s="114"/>
      <c r="K286" s="114"/>
      <c r="L286" s="114"/>
      <c r="M286" s="114"/>
      <c r="N286" s="114"/>
      <c r="O286" s="114"/>
      <c r="P286" s="114"/>
      <c r="Q286" s="114"/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</row>
    <row r="287" spans="1:43" x14ac:dyDescent="0.3">
      <c r="A287" s="114"/>
      <c r="B287" s="120" t="s">
        <v>2095</v>
      </c>
      <c r="C287" s="121" t="s">
        <v>512</v>
      </c>
      <c r="D287" s="122">
        <v>747.33</v>
      </c>
      <c r="E287" s="122">
        <v>747.33</v>
      </c>
      <c r="F287" s="122">
        <v>747.33</v>
      </c>
      <c r="G287" s="125">
        <v>2241.9899999999998</v>
      </c>
      <c r="H287" s="114"/>
      <c r="I287" s="114"/>
      <c r="J287" s="114"/>
      <c r="K287" s="114"/>
      <c r="L287" s="114"/>
      <c r="M287" s="114"/>
      <c r="N287" s="114"/>
      <c r="O287" s="114"/>
      <c r="P287" s="114"/>
      <c r="Q287" s="114"/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</row>
    <row r="288" spans="1:43" x14ac:dyDescent="0.3">
      <c r="A288" s="114"/>
      <c r="B288" s="120" t="s">
        <v>1969</v>
      </c>
      <c r="C288" s="121" t="s">
        <v>951</v>
      </c>
      <c r="D288" s="122">
        <v>588.41</v>
      </c>
      <c r="E288" s="122">
        <v>588.41</v>
      </c>
      <c r="F288" s="122">
        <v>588.41</v>
      </c>
      <c r="G288" s="125">
        <v>1765.23</v>
      </c>
      <c r="H288" s="114"/>
      <c r="I288" s="114"/>
      <c r="J288" s="114"/>
      <c r="K288" s="114"/>
      <c r="L288" s="114"/>
      <c r="M288" s="114"/>
      <c r="N288" s="114"/>
      <c r="O288" s="114"/>
      <c r="P288" s="114"/>
      <c r="Q288" s="114"/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</row>
    <row r="289" spans="1:43" x14ac:dyDescent="0.3">
      <c r="A289" s="114"/>
      <c r="B289" s="120" t="s">
        <v>2134</v>
      </c>
      <c r="C289" s="121" t="s">
        <v>851</v>
      </c>
      <c r="D289" s="122">
        <v>678.6</v>
      </c>
      <c r="E289" s="122">
        <v>678.61</v>
      </c>
      <c r="F289" s="122">
        <v>678.61</v>
      </c>
      <c r="G289" s="125">
        <v>2035.82</v>
      </c>
      <c r="H289" s="114"/>
      <c r="I289" s="114"/>
      <c r="J289" s="114"/>
      <c r="K289" s="114"/>
      <c r="L289" s="114"/>
      <c r="M289" s="114"/>
      <c r="N289" s="114"/>
      <c r="O289" s="114"/>
      <c r="P289" s="114"/>
      <c r="Q289" s="114"/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</row>
    <row r="290" spans="1:43" x14ac:dyDescent="0.3">
      <c r="A290" s="114"/>
      <c r="B290" s="120" t="s">
        <v>2126</v>
      </c>
      <c r="C290" s="121" t="s">
        <v>798</v>
      </c>
      <c r="D290" s="122">
        <v>747.33</v>
      </c>
      <c r="E290" s="122">
        <v>747.33</v>
      </c>
      <c r="F290" s="122">
        <v>747.33</v>
      </c>
      <c r="G290" s="125">
        <v>2241.9899999999998</v>
      </c>
      <c r="H290" s="114"/>
      <c r="I290" s="114"/>
      <c r="J290" s="114"/>
      <c r="K290" s="114"/>
      <c r="L290" s="114"/>
      <c r="M290" s="114"/>
      <c r="N290" s="114"/>
      <c r="O290" s="114"/>
      <c r="P290" s="114"/>
      <c r="Q290" s="114"/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</row>
    <row r="291" spans="1:43" x14ac:dyDescent="0.3">
      <c r="A291" s="114"/>
      <c r="B291" s="120" t="s">
        <v>1979</v>
      </c>
      <c r="C291" s="121" t="s">
        <v>818</v>
      </c>
      <c r="D291" s="122">
        <v>588.41</v>
      </c>
      <c r="E291" s="122">
        <v>588.41</v>
      </c>
      <c r="F291" s="122">
        <v>588.41</v>
      </c>
      <c r="G291" s="125">
        <v>1765.23</v>
      </c>
      <c r="H291" s="114"/>
      <c r="I291" s="114"/>
      <c r="J291" s="114"/>
      <c r="K291" s="114"/>
      <c r="L291" s="114"/>
      <c r="M291" s="114"/>
      <c r="N291" s="114"/>
      <c r="O291" s="114"/>
      <c r="P291" s="114"/>
      <c r="Q291" s="114"/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</row>
    <row r="292" spans="1:43" x14ac:dyDescent="0.3">
      <c r="A292" s="114"/>
      <c r="B292" s="120" t="s">
        <v>2094</v>
      </c>
      <c r="C292" s="121" t="s">
        <v>806</v>
      </c>
      <c r="D292" s="122">
        <v>678.6</v>
      </c>
      <c r="E292" s="122">
        <v>678.61</v>
      </c>
      <c r="F292" s="122">
        <v>678.61</v>
      </c>
      <c r="G292" s="125">
        <v>2035.82</v>
      </c>
      <c r="H292" s="114"/>
      <c r="I292" s="114"/>
      <c r="J292" s="114"/>
      <c r="K292" s="114"/>
      <c r="L292" s="114"/>
      <c r="M292" s="114"/>
      <c r="N292" s="114"/>
      <c r="O292" s="114"/>
      <c r="P292" s="114"/>
      <c r="Q292" s="114"/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</row>
    <row r="293" spans="1:43" x14ac:dyDescent="0.3">
      <c r="A293" s="114"/>
      <c r="B293" s="120" t="s">
        <v>1978</v>
      </c>
      <c r="C293" s="121" t="s">
        <v>1050</v>
      </c>
      <c r="D293" s="122">
        <v>957.78</v>
      </c>
      <c r="E293" s="122">
        <v>957.78</v>
      </c>
      <c r="F293" s="122">
        <v>957.78</v>
      </c>
      <c r="G293" s="125">
        <v>2873.34</v>
      </c>
      <c r="H293" s="114"/>
      <c r="I293" s="114"/>
      <c r="J293" s="114"/>
      <c r="K293" s="114"/>
      <c r="L293" s="114"/>
      <c r="M293" s="114"/>
      <c r="N293" s="114"/>
      <c r="O293" s="114"/>
      <c r="P293" s="114"/>
      <c r="Q293" s="114"/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</row>
    <row r="294" spans="1:43" x14ac:dyDescent="0.3">
      <c r="A294" s="114"/>
      <c r="B294" s="120" t="s">
        <v>2248</v>
      </c>
      <c r="C294" s="121" t="s">
        <v>738</v>
      </c>
      <c r="D294" s="122">
        <v>657.13</v>
      </c>
      <c r="E294" s="122">
        <v>657.13</v>
      </c>
      <c r="F294" s="122">
        <v>657.13</v>
      </c>
      <c r="G294" s="125">
        <v>1971.39</v>
      </c>
      <c r="H294" s="114"/>
      <c r="I294" s="114"/>
      <c r="J294" s="114"/>
      <c r="K294" s="114"/>
      <c r="L294" s="114"/>
      <c r="M294" s="114"/>
      <c r="N294" s="114"/>
      <c r="O294" s="114"/>
      <c r="P294" s="114"/>
      <c r="Q294" s="114"/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</row>
    <row r="295" spans="1:43" x14ac:dyDescent="0.3">
      <c r="A295" s="114"/>
      <c r="B295" s="120" t="s">
        <v>1999</v>
      </c>
      <c r="C295" s="121" t="s">
        <v>828</v>
      </c>
      <c r="D295" s="122">
        <v>657.13</v>
      </c>
      <c r="E295" s="122">
        <v>657.13</v>
      </c>
      <c r="F295" s="122">
        <v>657.13</v>
      </c>
      <c r="G295" s="125">
        <v>1971.39</v>
      </c>
      <c r="H295" s="114"/>
      <c r="I295" s="114"/>
      <c r="J295" s="114"/>
      <c r="K295" s="114"/>
      <c r="L295" s="114"/>
      <c r="M295" s="114"/>
      <c r="N295" s="114"/>
      <c r="O295" s="114"/>
      <c r="P295" s="114"/>
      <c r="Q295" s="114"/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</row>
    <row r="296" spans="1:43" x14ac:dyDescent="0.3">
      <c r="A296" s="114"/>
      <c r="B296" s="120" t="s">
        <v>2255</v>
      </c>
      <c r="C296" s="121" t="s">
        <v>720</v>
      </c>
      <c r="D296" s="122">
        <v>652.84</v>
      </c>
      <c r="E296" s="122">
        <v>652.84</v>
      </c>
      <c r="F296" s="122">
        <v>652.84</v>
      </c>
      <c r="G296" s="125">
        <v>1958.52</v>
      </c>
      <c r="H296" s="114"/>
      <c r="I296" s="114"/>
      <c r="J296" s="114"/>
      <c r="K296" s="114"/>
      <c r="L296" s="114"/>
      <c r="M296" s="114"/>
      <c r="N296" s="114"/>
      <c r="O296" s="114"/>
      <c r="P296" s="114"/>
      <c r="Q296" s="114"/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</row>
    <row r="297" spans="1:43" x14ac:dyDescent="0.3">
      <c r="A297" s="114"/>
      <c r="B297" s="120" t="s">
        <v>1929</v>
      </c>
      <c r="C297" s="121" t="s">
        <v>717</v>
      </c>
      <c r="D297" s="122">
        <v>850.4</v>
      </c>
      <c r="E297" s="122">
        <v>850.41</v>
      </c>
      <c r="F297" s="122">
        <v>850.41</v>
      </c>
      <c r="G297" s="125">
        <v>2551.2199999999998</v>
      </c>
      <c r="H297" s="114"/>
      <c r="I297" s="114"/>
      <c r="J297" s="114"/>
      <c r="K297" s="114"/>
      <c r="L297" s="114"/>
      <c r="M297" s="114"/>
      <c r="N297" s="114"/>
      <c r="O297" s="114"/>
      <c r="P297" s="114"/>
      <c r="Q297" s="114"/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</row>
    <row r="298" spans="1:43" x14ac:dyDescent="0.3">
      <c r="A298" s="114"/>
      <c r="B298" s="120" t="s">
        <v>2230</v>
      </c>
      <c r="C298" s="121" t="s">
        <v>864</v>
      </c>
      <c r="D298" s="122">
        <v>687.2</v>
      </c>
      <c r="E298" s="122">
        <v>687.2</v>
      </c>
      <c r="F298" s="122">
        <v>687.2</v>
      </c>
      <c r="G298" s="125">
        <v>2061.6</v>
      </c>
      <c r="H298" s="114"/>
      <c r="I298" s="114"/>
      <c r="J298" s="114"/>
      <c r="K298" s="114"/>
      <c r="L298" s="114"/>
      <c r="M298" s="114"/>
      <c r="N298" s="114"/>
      <c r="O298" s="114"/>
      <c r="P298" s="114"/>
      <c r="Q298" s="114"/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</row>
    <row r="299" spans="1:43" x14ac:dyDescent="0.3">
      <c r="A299" s="114"/>
      <c r="B299" s="120" t="s">
        <v>2229</v>
      </c>
      <c r="C299" s="121" t="s">
        <v>946</v>
      </c>
      <c r="D299" s="122">
        <v>691.49</v>
      </c>
      <c r="E299" s="122">
        <v>691.49</v>
      </c>
      <c r="F299" s="122">
        <v>691.49</v>
      </c>
      <c r="G299" s="125">
        <v>2074.4699999999998</v>
      </c>
      <c r="H299" s="114"/>
      <c r="I299" s="114"/>
      <c r="J299" s="114"/>
      <c r="K299" s="114"/>
      <c r="L299" s="114"/>
      <c r="M299" s="114"/>
      <c r="N299" s="114"/>
      <c r="O299" s="114"/>
      <c r="P299" s="114"/>
      <c r="Q299" s="114"/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</row>
    <row r="300" spans="1:43" x14ac:dyDescent="0.3">
      <c r="A300" s="114"/>
      <c r="B300" s="120" t="s">
        <v>2024</v>
      </c>
      <c r="C300" s="121" t="s">
        <v>844</v>
      </c>
      <c r="D300" s="122">
        <v>687.2</v>
      </c>
      <c r="E300" s="122">
        <v>687.2</v>
      </c>
      <c r="F300" s="122">
        <v>687.2</v>
      </c>
      <c r="G300" s="125">
        <v>2061.6</v>
      </c>
      <c r="H300" s="114"/>
      <c r="I300" s="114"/>
      <c r="J300" s="114"/>
      <c r="K300" s="114"/>
      <c r="L300" s="114"/>
      <c r="M300" s="114"/>
      <c r="N300" s="114"/>
      <c r="O300" s="114"/>
      <c r="P300" s="114"/>
      <c r="Q300" s="114"/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</row>
    <row r="301" spans="1:43" x14ac:dyDescent="0.3">
      <c r="A301" s="114"/>
      <c r="B301" s="120" t="s">
        <v>2088</v>
      </c>
      <c r="C301" s="121" t="s">
        <v>793</v>
      </c>
      <c r="D301" s="122">
        <v>704.38</v>
      </c>
      <c r="E301" s="122">
        <v>704.38</v>
      </c>
      <c r="F301" s="122">
        <v>704.38</v>
      </c>
      <c r="G301" s="125">
        <v>2113.14</v>
      </c>
      <c r="H301" s="114"/>
      <c r="I301" s="114"/>
      <c r="J301" s="114"/>
      <c r="K301" s="114"/>
      <c r="L301" s="114"/>
      <c r="M301" s="114"/>
      <c r="N301" s="114"/>
      <c r="O301" s="114"/>
      <c r="P301" s="114"/>
      <c r="Q301" s="114"/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</row>
    <row r="302" spans="1:43" x14ac:dyDescent="0.3">
      <c r="A302" s="114"/>
      <c r="B302" s="120" t="s">
        <v>2251</v>
      </c>
      <c r="C302" s="121" t="s">
        <v>947</v>
      </c>
      <c r="D302" s="122">
        <v>859</v>
      </c>
      <c r="E302" s="122">
        <v>859</v>
      </c>
      <c r="F302" s="122">
        <v>859</v>
      </c>
      <c r="G302" s="125">
        <v>2577</v>
      </c>
      <c r="H302" s="114"/>
      <c r="I302" s="114"/>
      <c r="J302" s="114"/>
      <c r="K302" s="114"/>
      <c r="L302" s="114"/>
      <c r="M302" s="114"/>
      <c r="N302" s="114"/>
      <c r="O302" s="114"/>
      <c r="P302" s="114"/>
      <c r="Q302" s="114"/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</row>
    <row r="303" spans="1:43" x14ac:dyDescent="0.3">
      <c r="A303" s="114"/>
      <c r="B303" s="120" t="s">
        <v>2139</v>
      </c>
      <c r="C303" s="121" t="s">
        <v>1150</v>
      </c>
      <c r="D303" s="122">
        <v>678.6</v>
      </c>
      <c r="E303" s="122">
        <v>678.61</v>
      </c>
      <c r="F303" s="122">
        <v>678.61</v>
      </c>
      <c r="G303" s="125">
        <v>2035.82</v>
      </c>
      <c r="H303" s="114"/>
      <c r="I303" s="114"/>
      <c r="J303" s="114"/>
      <c r="K303" s="114"/>
      <c r="L303" s="114"/>
      <c r="M303" s="114"/>
      <c r="N303" s="114"/>
      <c r="O303" s="114"/>
      <c r="P303" s="114"/>
      <c r="Q303" s="114"/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</row>
    <row r="304" spans="1:43" x14ac:dyDescent="0.3">
      <c r="A304" s="114"/>
      <c r="B304" s="120" t="s">
        <v>2288</v>
      </c>
      <c r="C304" s="121" t="s">
        <v>718</v>
      </c>
      <c r="D304" s="122">
        <v>824.64</v>
      </c>
      <c r="E304" s="122">
        <v>824.64</v>
      </c>
      <c r="F304" s="122">
        <v>824.64</v>
      </c>
      <c r="G304" s="125">
        <v>2473.92</v>
      </c>
      <c r="H304" s="114"/>
      <c r="I304" s="114"/>
      <c r="J304" s="114"/>
      <c r="K304" s="114"/>
      <c r="L304" s="114"/>
      <c r="M304" s="114"/>
      <c r="N304" s="114"/>
      <c r="O304" s="114"/>
      <c r="P304" s="114"/>
      <c r="Q304" s="114"/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</row>
    <row r="305" spans="1:43" x14ac:dyDescent="0.3">
      <c r="A305" s="114"/>
      <c r="B305" s="120" t="s">
        <v>2125</v>
      </c>
      <c r="C305" s="121" t="s">
        <v>877</v>
      </c>
      <c r="D305" s="122">
        <v>639.95000000000005</v>
      </c>
      <c r="E305" s="122">
        <v>639.95000000000005</v>
      </c>
      <c r="F305" s="122">
        <v>639.95000000000005</v>
      </c>
      <c r="G305" s="125">
        <v>1919.85</v>
      </c>
      <c r="H305" s="114"/>
      <c r="I305" s="114"/>
      <c r="J305" s="114"/>
      <c r="K305" s="114"/>
      <c r="L305" s="114"/>
      <c r="M305" s="114"/>
      <c r="N305" s="114"/>
      <c r="O305" s="114"/>
      <c r="P305" s="114"/>
      <c r="Q305" s="114"/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</row>
    <row r="306" spans="1:43" x14ac:dyDescent="0.3">
      <c r="A306" s="114"/>
      <c r="B306" s="120" t="s">
        <v>1970</v>
      </c>
      <c r="C306" s="121" t="s">
        <v>1086</v>
      </c>
      <c r="D306" s="122">
        <v>614.17999999999995</v>
      </c>
      <c r="E306" s="122">
        <v>614.17999999999995</v>
      </c>
      <c r="F306" s="122">
        <v>614.17999999999995</v>
      </c>
      <c r="G306" s="125">
        <v>1842.54</v>
      </c>
      <c r="H306" s="114"/>
      <c r="I306" s="114"/>
      <c r="J306" s="114"/>
      <c r="K306" s="114"/>
      <c r="L306" s="114"/>
      <c r="M306" s="114"/>
      <c r="N306" s="114"/>
      <c r="O306" s="114"/>
      <c r="P306" s="114"/>
      <c r="Q306" s="114"/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</row>
    <row r="307" spans="1:43" x14ac:dyDescent="0.3">
      <c r="A307" s="114"/>
      <c r="B307" s="120" t="s">
        <v>1215</v>
      </c>
      <c r="C307" s="121" t="s">
        <v>742</v>
      </c>
      <c r="D307" s="122">
        <v>734.44</v>
      </c>
      <c r="E307" s="122">
        <v>734.44</v>
      </c>
      <c r="F307" s="122">
        <v>734.44</v>
      </c>
      <c r="G307" s="125">
        <v>2203.3200000000002</v>
      </c>
      <c r="H307" s="114"/>
      <c r="I307" s="114"/>
      <c r="J307" s="114"/>
      <c r="K307" s="114"/>
      <c r="L307" s="114"/>
      <c r="M307" s="114"/>
      <c r="N307" s="114"/>
      <c r="O307" s="114"/>
      <c r="P307" s="114"/>
      <c r="Q307" s="114"/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</row>
    <row r="308" spans="1:43" x14ac:dyDescent="0.3">
      <c r="A308" s="114"/>
      <c r="B308" s="120" t="s">
        <v>2055</v>
      </c>
      <c r="C308" s="121" t="s">
        <v>786</v>
      </c>
      <c r="D308" s="122">
        <v>893.35</v>
      </c>
      <c r="E308" s="122">
        <v>893.36</v>
      </c>
      <c r="F308" s="122">
        <v>893.36</v>
      </c>
      <c r="G308" s="125">
        <v>2680.07</v>
      </c>
      <c r="H308" s="114"/>
      <c r="I308" s="114"/>
      <c r="J308" s="114"/>
      <c r="K308" s="114"/>
      <c r="L308" s="114"/>
      <c r="M308" s="114"/>
      <c r="N308" s="114"/>
      <c r="O308" s="114"/>
      <c r="P308" s="114"/>
      <c r="Q308" s="114"/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</row>
    <row r="309" spans="1:43" x14ac:dyDescent="0.3">
      <c r="A309" s="114"/>
      <c r="B309" s="120" t="s">
        <v>1238</v>
      </c>
      <c r="C309" s="121" t="s">
        <v>778</v>
      </c>
      <c r="D309" s="122">
        <v>717.27</v>
      </c>
      <c r="E309" s="122">
        <v>717.26</v>
      </c>
      <c r="F309" s="122">
        <v>717.26</v>
      </c>
      <c r="G309" s="125">
        <v>2151.79</v>
      </c>
      <c r="H309" s="114"/>
      <c r="I309" s="114"/>
      <c r="J309" s="114"/>
      <c r="K309" s="114"/>
      <c r="L309" s="114"/>
      <c r="M309" s="114"/>
      <c r="N309" s="114"/>
      <c r="O309" s="114"/>
      <c r="P309" s="114"/>
      <c r="Q309" s="114"/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</row>
    <row r="310" spans="1:43" x14ac:dyDescent="0.3">
      <c r="A310" s="114"/>
      <c r="B310" s="120" t="s">
        <v>2160</v>
      </c>
      <c r="C310" s="121" t="s">
        <v>578</v>
      </c>
      <c r="D310" s="122">
        <v>678.6</v>
      </c>
      <c r="E310" s="122">
        <v>678.61</v>
      </c>
      <c r="F310" s="122">
        <v>678.61</v>
      </c>
      <c r="G310" s="125">
        <v>2035.82</v>
      </c>
      <c r="H310" s="114"/>
      <c r="I310" s="114"/>
      <c r="J310" s="114"/>
      <c r="K310" s="114"/>
      <c r="L310" s="114"/>
      <c r="M310" s="114"/>
      <c r="N310" s="114"/>
      <c r="O310" s="114"/>
      <c r="P310" s="114"/>
      <c r="Q310" s="114"/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</row>
    <row r="311" spans="1:43" x14ac:dyDescent="0.3">
      <c r="A311" s="114"/>
      <c r="B311" s="120" t="s">
        <v>1918</v>
      </c>
      <c r="C311" s="121" t="s">
        <v>494</v>
      </c>
      <c r="D311" s="122">
        <v>678.6</v>
      </c>
      <c r="E311" s="122">
        <v>678.61</v>
      </c>
      <c r="F311" s="122">
        <v>678.61</v>
      </c>
      <c r="G311" s="125">
        <v>2035.82</v>
      </c>
      <c r="H311" s="114"/>
      <c r="I311" s="114"/>
      <c r="J311" s="114"/>
      <c r="K311" s="114"/>
      <c r="L311" s="114"/>
      <c r="M311" s="114"/>
      <c r="N311" s="114"/>
      <c r="O311" s="114"/>
      <c r="P311" s="114"/>
      <c r="Q311" s="114"/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</row>
    <row r="312" spans="1:43" x14ac:dyDescent="0.3">
      <c r="A312" s="114"/>
      <c r="B312" s="120" t="s">
        <v>2203</v>
      </c>
      <c r="C312" s="121" t="s">
        <v>779</v>
      </c>
      <c r="D312" s="122">
        <v>614.17999999999995</v>
      </c>
      <c r="E312" s="122">
        <v>614.17999999999995</v>
      </c>
      <c r="F312" s="122">
        <v>614.17999999999995</v>
      </c>
      <c r="G312" s="125">
        <v>1842.54</v>
      </c>
      <c r="H312" s="114"/>
      <c r="I312" s="114"/>
      <c r="J312" s="114"/>
      <c r="K312" s="114"/>
      <c r="L312" s="114"/>
      <c r="M312" s="114"/>
      <c r="N312" s="114"/>
      <c r="O312" s="114"/>
      <c r="P312" s="114"/>
      <c r="Q312" s="114"/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</row>
    <row r="313" spans="1:43" x14ac:dyDescent="0.3">
      <c r="A313" s="114"/>
      <c r="B313" s="120" t="s">
        <v>2115</v>
      </c>
      <c r="C313" s="121" t="s">
        <v>547</v>
      </c>
      <c r="D313" s="122">
        <v>674.31</v>
      </c>
      <c r="E313" s="122">
        <v>674.31</v>
      </c>
      <c r="F313" s="122">
        <v>674.31</v>
      </c>
      <c r="G313" s="125">
        <v>2022.93</v>
      </c>
      <c r="H313" s="114"/>
      <c r="I313" s="114"/>
      <c r="J313" s="114"/>
      <c r="K313" s="114"/>
      <c r="L313" s="114"/>
      <c r="M313" s="114"/>
      <c r="N313" s="114"/>
      <c r="O313" s="114"/>
      <c r="P313" s="114"/>
      <c r="Q313" s="114"/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</row>
    <row r="314" spans="1:43" x14ac:dyDescent="0.3">
      <c r="A314" s="114"/>
      <c r="B314" s="120" t="s">
        <v>2243</v>
      </c>
      <c r="C314" s="121" t="s">
        <v>756</v>
      </c>
      <c r="D314" s="122">
        <v>678.6</v>
      </c>
      <c r="E314" s="122">
        <v>678.61</v>
      </c>
      <c r="F314" s="122">
        <v>678.61</v>
      </c>
      <c r="G314" s="125">
        <v>2035.82</v>
      </c>
      <c r="H314" s="114"/>
      <c r="I314" s="114"/>
      <c r="J314" s="114"/>
      <c r="K314" s="114"/>
      <c r="L314" s="114"/>
      <c r="M314" s="114"/>
      <c r="N314" s="114"/>
      <c r="O314" s="114"/>
      <c r="P314" s="114"/>
      <c r="Q314" s="114"/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</row>
    <row r="315" spans="1:43" x14ac:dyDescent="0.3">
      <c r="A315" s="114"/>
      <c r="B315" s="120" t="s">
        <v>2211</v>
      </c>
      <c r="C315" s="121" t="s">
        <v>821</v>
      </c>
      <c r="D315" s="122">
        <v>592.71</v>
      </c>
      <c r="E315" s="122">
        <v>592.71</v>
      </c>
      <c r="F315" s="122">
        <v>592.71</v>
      </c>
      <c r="G315" s="125">
        <v>1778.13</v>
      </c>
      <c r="H315" s="114"/>
      <c r="I315" s="114"/>
      <c r="J315" s="114"/>
      <c r="K315" s="114"/>
      <c r="L315" s="114"/>
      <c r="M315" s="114"/>
      <c r="N315" s="114"/>
      <c r="O315" s="114"/>
      <c r="P315" s="114"/>
      <c r="Q315" s="114"/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</row>
    <row r="316" spans="1:43" x14ac:dyDescent="0.3">
      <c r="A316" s="114"/>
      <c r="B316" s="120" t="s">
        <v>3538</v>
      </c>
      <c r="C316" s="121" t="s">
        <v>488</v>
      </c>
      <c r="D316" s="122">
        <v>678.6</v>
      </c>
      <c r="E316" s="122">
        <v>678.6</v>
      </c>
      <c r="F316" s="122">
        <v>678.61</v>
      </c>
      <c r="G316" s="125">
        <v>2035.81</v>
      </c>
      <c r="H316" s="114"/>
      <c r="I316" s="114"/>
      <c r="J316" s="114"/>
      <c r="K316" s="114"/>
      <c r="L316" s="114"/>
      <c r="M316" s="114"/>
      <c r="N316" s="114"/>
      <c r="O316" s="114"/>
      <c r="P316" s="114"/>
      <c r="Q316" s="114"/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</row>
    <row r="317" spans="1:43" x14ac:dyDescent="0.3">
      <c r="A317" s="114"/>
      <c r="B317" s="120" t="s">
        <v>1919</v>
      </c>
      <c r="C317" s="121" t="s">
        <v>488</v>
      </c>
      <c r="D317" s="124"/>
      <c r="E317" s="124"/>
      <c r="F317" s="124"/>
      <c r="G317" s="126"/>
      <c r="H317" s="114"/>
      <c r="I317" s="114"/>
      <c r="J317" s="114"/>
      <c r="K317" s="114"/>
      <c r="L317" s="114"/>
      <c r="M317" s="114"/>
      <c r="N317" s="114"/>
      <c r="O317" s="114"/>
      <c r="P317" s="114"/>
      <c r="Q317" s="114"/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</row>
    <row r="318" spans="1:43" x14ac:dyDescent="0.3">
      <c r="A318" s="114"/>
      <c r="B318" s="120" t="s">
        <v>1932</v>
      </c>
      <c r="C318" s="121" t="s">
        <v>770</v>
      </c>
      <c r="D318" s="124"/>
      <c r="E318" s="124"/>
      <c r="F318" s="124"/>
      <c r="G318" s="126"/>
      <c r="H318" s="114"/>
      <c r="I318" s="114"/>
      <c r="J318" s="114"/>
      <c r="K318" s="114"/>
      <c r="L318" s="114"/>
      <c r="M318" s="114"/>
      <c r="N318" s="114"/>
      <c r="O318" s="114"/>
      <c r="P318" s="114"/>
      <c r="Q318" s="114"/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</row>
    <row r="319" spans="1:43" x14ac:dyDescent="0.3">
      <c r="A319" s="114"/>
      <c r="B319" s="120" t="s">
        <v>3539</v>
      </c>
      <c r="C319" s="121" t="s">
        <v>770</v>
      </c>
      <c r="D319" s="122">
        <v>592.71</v>
      </c>
      <c r="E319" s="122">
        <v>592.71</v>
      </c>
      <c r="F319" s="122">
        <v>592.71</v>
      </c>
      <c r="G319" s="125">
        <v>1778.13</v>
      </c>
      <c r="H319" s="114"/>
      <c r="I319" s="114"/>
      <c r="J319" s="114"/>
      <c r="K319" s="114"/>
      <c r="L319" s="114"/>
      <c r="M319" s="114"/>
      <c r="N319" s="114"/>
      <c r="O319" s="114"/>
      <c r="P319" s="114"/>
      <c r="Q319" s="114"/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</row>
    <row r="320" spans="1:43" x14ac:dyDescent="0.3">
      <c r="A320" s="114"/>
      <c r="B320" s="120" t="s">
        <v>2289</v>
      </c>
      <c r="C320" s="121" t="s">
        <v>816</v>
      </c>
      <c r="D320" s="122">
        <v>820.35</v>
      </c>
      <c r="E320" s="122">
        <v>820.34</v>
      </c>
      <c r="F320" s="122">
        <v>820.34</v>
      </c>
      <c r="G320" s="125">
        <v>2461.0300000000002</v>
      </c>
      <c r="H320" s="114"/>
      <c r="I320" s="114"/>
      <c r="J320" s="114"/>
      <c r="K320" s="114"/>
      <c r="L320" s="114"/>
      <c r="M320" s="114"/>
      <c r="N320" s="114"/>
      <c r="O320" s="114"/>
      <c r="P320" s="114"/>
      <c r="Q320" s="114"/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</row>
    <row r="321" spans="1:43" x14ac:dyDescent="0.3">
      <c r="A321" s="114"/>
      <c r="B321" s="120" t="s">
        <v>2363</v>
      </c>
      <c r="C321" s="121" t="s">
        <v>503</v>
      </c>
      <c r="D321" s="122">
        <v>674.31</v>
      </c>
      <c r="E321" s="122">
        <v>674.31</v>
      </c>
      <c r="F321" s="122">
        <v>674.31</v>
      </c>
      <c r="G321" s="125">
        <v>2022.93</v>
      </c>
      <c r="H321" s="114"/>
      <c r="I321" s="114"/>
      <c r="J321" s="114"/>
      <c r="K321" s="114"/>
      <c r="L321" s="114"/>
      <c r="M321" s="114"/>
      <c r="N321" s="114"/>
      <c r="O321" s="114"/>
      <c r="P321" s="114"/>
      <c r="Q321" s="114"/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</row>
    <row r="322" spans="1:43" x14ac:dyDescent="0.3">
      <c r="A322" s="114"/>
      <c r="B322" s="120" t="s">
        <v>1239</v>
      </c>
      <c r="C322" s="121" t="s">
        <v>817</v>
      </c>
      <c r="D322" s="122">
        <v>674.31</v>
      </c>
      <c r="E322" s="124"/>
      <c r="F322" s="124"/>
      <c r="G322" s="123">
        <v>674.31</v>
      </c>
      <c r="H322" s="114"/>
      <c r="I322" s="114"/>
      <c r="J322" s="114"/>
      <c r="K322" s="114"/>
      <c r="L322" s="114"/>
      <c r="M322" s="114"/>
      <c r="N322" s="114"/>
      <c r="O322" s="114"/>
      <c r="P322" s="114"/>
      <c r="Q322" s="114"/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</row>
    <row r="323" spans="1:43" x14ac:dyDescent="0.3">
      <c r="A323" s="114"/>
      <c r="B323" s="120" t="s">
        <v>2119</v>
      </c>
      <c r="C323" s="121" t="s">
        <v>518</v>
      </c>
      <c r="D323" s="122">
        <v>592.71</v>
      </c>
      <c r="E323" s="122">
        <v>592.71</v>
      </c>
      <c r="F323" s="122">
        <v>592.71</v>
      </c>
      <c r="G323" s="125">
        <v>1778.13</v>
      </c>
      <c r="H323" s="114"/>
      <c r="I323" s="114"/>
      <c r="J323" s="114"/>
      <c r="K323" s="114"/>
      <c r="L323" s="114"/>
      <c r="M323" s="114"/>
      <c r="N323" s="114"/>
      <c r="O323" s="114"/>
      <c r="P323" s="114"/>
      <c r="Q323" s="114"/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</row>
    <row r="324" spans="1:43" x14ac:dyDescent="0.3">
      <c r="A324" s="114"/>
      <c r="B324" s="120" t="s">
        <v>2105</v>
      </c>
      <c r="C324" s="121" t="s">
        <v>534</v>
      </c>
      <c r="D324" s="122">
        <v>670.01</v>
      </c>
      <c r="E324" s="122">
        <v>670.02</v>
      </c>
      <c r="F324" s="122">
        <v>670.02</v>
      </c>
      <c r="G324" s="125">
        <v>2010.05</v>
      </c>
      <c r="H324" s="114"/>
      <c r="I324" s="114"/>
      <c r="J324" s="114"/>
      <c r="K324" s="114"/>
      <c r="L324" s="114"/>
      <c r="M324" s="114"/>
      <c r="N324" s="114"/>
      <c r="O324" s="114"/>
      <c r="P324" s="114"/>
      <c r="Q324" s="114"/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</row>
    <row r="325" spans="1:43" x14ac:dyDescent="0.3">
      <c r="A325" s="114"/>
      <c r="B325" s="120" t="s">
        <v>2060</v>
      </c>
      <c r="C325" s="121" t="s">
        <v>886</v>
      </c>
      <c r="D325" s="122">
        <v>592.71</v>
      </c>
      <c r="E325" s="122">
        <v>592.71</v>
      </c>
      <c r="F325" s="122">
        <v>592.71</v>
      </c>
      <c r="G325" s="125">
        <v>1778.13</v>
      </c>
      <c r="H325" s="114"/>
      <c r="I325" s="114"/>
      <c r="J325" s="114"/>
      <c r="K325" s="114"/>
      <c r="L325" s="114"/>
      <c r="M325" s="114"/>
      <c r="N325" s="114"/>
      <c r="O325" s="114"/>
      <c r="P325" s="114"/>
      <c r="Q325" s="114"/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</row>
    <row r="326" spans="1:43" x14ac:dyDescent="0.3">
      <c r="A326" s="114"/>
      <c r="B326" s="120" t="s">
        <v>3540</v>
      </c>
      <c r="C326" s="121" t="s">
        <v>496</v>
      </c>
      <c r="D326" s="122">
        <v>678.6</v>
      </c>
      <c r="E326" s="122">
        <v>678.6</v>
      </c>
      <c r="F326" s="122">
        <v>678.61</v>
      </c>
      <c r="G326" s="125">
        <v>2035.81</v>
      </c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</row>
    <row r="327" spans="1:43" x14ac:dyDescent="0.3">
      <c r="A327" s="114"/>
      <c r="B327" s="120" t="s">
        <v>1430</v>
      </c>
      <c r="C327" s="121" t="s">
        <v>496</v>
      </c>
      <c r="D327" s="124"/>
      <c r="E327" s="124"/>
      <c r="F327" s="124"/>
      <c r="G327" s="126"/>
      <c r="H327" s="114"/>
      <c r="I327" s="114"/>
      <c r="J327" s="114"/>
      <c r="K327" s="114"/>
      <c r="L327" s="114"/>
      <c r="M327" s="114"/>
      <c r="N327" s="114"/>
      <c r="O327" s="114"/>
      <c r="P327" s="114"/>
      <c r="Q327" s="114"/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</row>
    <row r="328" spans="1:43" x14ac:dyDescent="0.3">
      <c r="A328" s="114"/>
      <c r="B328" s="120" t="s">
        <v>1257</v>
      </c>
      <c r="C328" s="121" t="s">
        <v>795</v>
      </c>
      <c r="D328" s="124"/>
      <c r="E328" s="124"/>
      <c r="F328" s="124"/>
      <c r="G328" s="126"/>
      <c r="H328" s="114"/>
      <c r="I328" s="114"/>
      <c r="J328" s="114"/>
      <c r="K328" s="114"/>
      <c r="L328" s="114"/>
      <c r="M328" s="114"/>
      <c r="N328" s="114"/>
      <c r="O328" s="114"/>
      <c r="P328" s="114"/>
      <c r="Q328" s="114"/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</row>
    <row r="329" spans="1:43" x14ac:dyDescent="0.3">
      <c r="A329" s="114"/>
      <c r="B329" s="120" t="s">
        <v>3541</v>
      </c>
      <c r="C329" s="121" t="s">
        <v>795</v>
      </c>
      <c r="D329" s="122">
        <v>678.6</v>
      </c>
      <c r="E329" s="122">
        <v>678.6</v>
      </c>
      <c r="F329" s="122">
        <v>678.61</v>
      </c>
      <c r="G329" s="125">
        <v>2035.81</v>
      </c>
      <c r="H329" s="114"/>
      <c r="I329" s="114"/>
      <c r="J329" s="114"/>
      <c r="K329" s="114"/>
      <c r="L329" s="114"/>
      <c r="M329" s="114"/>
      <c r="N329" s="114"/>
      <c r="O329" s="114"/>
      <c r="P329" s="114"/>
      <c r="Q329" s="114"/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</row>
    <row r="330" spans="1:43" x14ac:dyDescent="0.3">
      <c r="A330" s="114"/>
      <c r="B330" s="120" t="s">
        <v>2097</v>
      </c>
      <c r="C330" s="121" t="s">
        <v>522</v>
      </c>
      <c r="D330" s="122">
        <v>820.35</v>
      </c>
      <c r="E330" s="122">
        <v>820.34</v>
      </c>
      <c r="F330" s="122">
        <v>820.34</v>
      </c>
      <c r="G330" s="125">
        <v>2461.0300000000002</v>
      </c>
      <c r="H330" s="114"/>
      <c r="I330" s="114"/>
      <c r="J330" s="114"/>
      <c r="K330" s="114"/>
      <c r="L330" s="114"/>
      <c r="M330" s="114"/>
      <c r="N330" s="114"/>
      <c r="O330" s="114"/>
      <c r="P330" s="114"/>
      <c r="Q330" s="114"/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</row>
    <row r="331" spans="1:43" x14ac:dyDescent="0.3">
      <c r="A331" s="114"/>
      <c r="B331" s="120" t="s">
        <v>1433</v>
      </c>
      <c r="C331" s="121" t="s">
        <v>791</v>
      </c>
      <c r="D331" s="124"/>
      <c r="E331" s="124"/>
      <c r="F331" s="124"/>
      <c r="G331" s="126"/>
      <c r="H331" s="114"/>
      <c r="I331" s="114"/>
      <c r="J331" s="114"/>
      <c r="K331" s="114"/>
      <c r="L331" s="114"/>
      <c r="M331" s="114"/>
      <c r="N331" s="114"/>
      <c r="O331" s="114"/>
      <c r="P331" s="114"/>
      <c r="Q331" s="114"/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</row>
    <row r="332" spans="1:43" x14ac:dyDescent="0.3">
      <c r="A332" s="114"/>
      <c r="B332" s="120" t="s">
        <v>3542</v>
      </c>
      <c r="C332" s="121" t="s">
        <v>791</v>
      </c>
      <c r="D332" s="122">
        <v>678.6</v>
      </c>
      <c r="E332" s="122">
        <v>678.6</v>
      </c>
      <c r="F332" s="122">
        <v>678.61</v>
      </c>
      <c r="G332" s="125">
        <v>2035.81</v>
      </c>
      <c r="H332" s="114"/>
      <c r="I332" s="114"/>
      <c r="J332" s="114"/>
      <c r="K332" s="114"/>
      <c r="L332" s="114"/>
      <c r="M332" s="114"/>
      <c r="N332" s="114"/>
      <c r="O332" s="114"/>
      <c r="P332" s="114"/>
      <c r="Q332" s="114"/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</row>
    <row r="333" spans="1:43" x14ac:dyDescent="0.3">
      <c r="A333" s="114"/>
      <c r="B333" s="120" t="s">
        <v>1947</v>
      </c>
      <c r="C333" s="121" t="s">
        <v>840</v>
      </c>
      <c r="D333" s="122">
        <v>592.71</v>
      </c>
      <c r="E333" s="122">
        <v>592.71</v>
      </c>
      <c r="F333" s="122">
        <v>592.71</v>
      </c>
      <c r="G333" s="125">
        <v>1778.13</v>
      </c>
      <c r="H333" s="114"/>
      <c r="I333" s="114"/>
      <c r="J333" s="114"/>
      <c r="K333" s="114"/>
      <c r="L333" s="114"/>
      <c r="M333" s="114"/>
      <c r="N333" s="114"/>
      <c r="O333" s="114"/>
      <c r="P333" s="114"/>
      <c r="Q333" s="114"/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</row>
    <row r="334" spans="1:43" x14ac:dyDescent="0.3">
      <c r="A334" s="114"/>
      <c r="B334" s="120" t="s">
        <v>1921</v>
      </c>
      <c r="C334" s="121" t="s">
        <v>890</v>
      </c>
      <c r="D334" s="122">
        <v>678.6</v>
      </c>
      <c r="E334" s="122">
        <v>678.61</v>
      </c>
      <c r="F334" s="122">
        <v>678.61</v>
      </c>
      <c r="G334" s="125">
        <v>2035.82</v>
      </c>
      <c r="H334" s="114"/>
      <c r="I334" s="114"/>
      <c r="J334" s="114"/>
      <c r="K334" s="114"/>
      <c r="L334" s="114"/>
      <c r="M334" s="114"/>
      <c r="N334" s="114"/>
      <c r="O334" s="114"/>
      <c r="P334" s="114"/>
      <c r="Q334" s="114"/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</row>
    <row r="335" spans="1:43" x14ac:dyDescent="0.3">
      <c r="A335" s="114"/>
      <c r="B335" s="120" t="s">
        <v>1965</v>
      </c>
      <c r="C335" s="121" t="s">
        <v>753</v>
      </c>
      <c r="D335" s="122">
        <v>678.6</v>
      </c>
      <c r="E335" s="122">
        <v>678.61</v>
      </c>
      <c r="F335" s="122">
        <v>678.61</v>
      </c>
      <c r="G335" s="125">
        <v>2035.82</v>
      </c>
      <c r="H335" s="114"/>
      <c r="I335" s="114"/>
      <c r="J335" s="114"/>
      <c r="K335" s="114"/>
      <c r="L335" s="114"/>
      <c r="M335" s="114"/>
      <c r="N335" s="114"/>
      <c r="O335" s="114"/>
      <c r="P335" s="114"/>
      <c r="Q335" s="114"/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</row>
    <row r="336" spans="1:43" x14ac:dyDescent="0.3">
      <c r="A336" s="114"/>
      <c r="B336" s="120" t="s">
        <v>2051</v>
      </c>
      <c r="C336" s="121" t="s">
        <v>532</v>
      </c>
      <c r="D336" s="122">
        <v>592.71</v>
      </c>
      <c r="E336" s="122">
        <v>592.71</v>
      </c>
      <c r="F336" s="122">
        <v>592.71</v>
      </c>
      <c r="G336" s="125">
        <v>1778.13</v>
      </c>
      <c r="H336" s="114"/>
      <c r="I336" s="114"/>
      <c r="J336" s="114"/>
      <c r="K336" s="114"/>
      <c r="L336" s="114"/>
      <c r="M336" s="114"/>
      <c r="N336" s="114"/>
      <c r="O336" s="114"/>
      <c r="P336" s="114"/>
      <c r="Q336" s="114"/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</row>
    <row r="337" spans="1:43" x14ac:dyDescent="0.3">
      <c r="A337" s="114"/>
      <c r="B337" s="120" t="s">
        <v>2089</v>
      </c>
      <c r="C337" s="121" t="s">
        <v>536</v>
      </c>
      <c r="D337" s="122">
        <v>678.6</v>
      </c>
      <c r="E337" s="122">
        <v>678.61</v>
      </c>
      <c r="F337" s="122">
        <v>678.61</v>
      </c>
      <c r="G337" s="125">
        <v>2035.82</v>
      </c>
      <c r="H337" s="114"/>
      <c r="I337" s="114"/>
      <c r="J337" s="114"/>
      <c r="K337" s="114"/>
      <c r="L337" s="114"/>
      <c r="M337" s="114"/>
      <c r="N337" s="114"/>
      <c r="O337" s="114"/>
      <c r="P337" s="114"/>
      <c r="Q337" s="114"/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</row>
    <row r="338" spans="1:43" x14ac:dyDescent="0.3">
      <c r="A338" s="114"/>
      <c r="B338" s="120" t="s">
        <v>2064</v>
      </c>
      <c r="C338" s="121" t="s">
        <v>716</v>
      </c>
      <c r="D338" s="122">
        <v>678.6</v>
      </c>
      <c r="E338" s="122">
        <v>678.61</v>
      </c>
      <c r="F338" s="122">
        <v>678.61</v>
      </c>
      <c r="G338" s="125">
        <v>2035.82</v>
      </c>
      <c r="H338" s="114"/>
      <c r="I338" s="114"/>
      <c r="J338" s="114"/>
      <c r="K338" s="114"/>
      <c r="L338" s="114"/>
      <c r="M338" s="114"/>
      <c r="N338" s="114"/>
      <c r="O338" s="114"/>
      <c r="P338" s="114"/>
      <c r="Q338" s="114"/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</row>
    <row r="339" spans="1:43" x14ac:dyDescent="0.3">
      <c r="A339" s="114"/>
      <c r="B339" s="120" t="s">
        <v>2286</v>
      </c>
      <c r="C339" s="121" t="s">
        <v>861</v>
      </c>
      <c r="D339" s="122">
        <v>566.92999999999995</v>
      </c>
      <c r="E339" s="122">
        <v>566.94000000000005</v>
      </c>
      <c r="F339" s="122">
        <v>566.94000000000005</v>
      </c>
      <c r="G339" s="125">
        <v>1700.81</v>
      </c>
      <c r="H339" s="114"/>
      <c r="I339" s="114"/>
      <c r="J339" s="114"/>
      <c r="K339" s="114"/>
      <c r="L339" s="114"/>
      <c r="M339" s="114"/>
      <c r="N339" s="114"/>
      <c r="O339" s="114"/>
      <c r="P339" s="114"/>
      <c r="Q339" s="114"/>
      <c r="R339" s="114"/>
      <c r="S339" s="114"/>
      <c r="T339" s="114"/>
      <c r="U339" s="114"/>
      <c r="V339" s="114"/>
      <c r="W339" s="114"/>
      <c r="X339" s="114"/>
      <c r="Y339" s="114"/>
      <c r="Z339" s="114"/>
      <c r="AA339" s="114"/>
      <c r="AB339" s="114"/>
      <c r="AC339" s="114"/>
      <c r="AD339" s="114"/>
      <c r="AE339" s="114"/>
      <c r="AF339" s="114"/>
      <c r="AG339" s="114"/>
      <c r="AH339" s="114"/>
      <c r="AI339" s="114"/>
      <c r="AJ339" s="114"/>
      <c r="AK339" s="114"/>
      <c r="AL339" s="114"/>
      <c r="AM339" s="114"/>
      <c r="AN339" s="114"/>
      <c r="AO339" s="114"/>
      <c r="AP339" s="114"/>
      <c r="AQ339" s="114"/>
    </row>
    <row r="340" spans="1:43" x14ac:dyDescent="0.3">
      <c r="A340" s="114"/>
      <c r="B340" s="120" t="s">
        <v>2087</v>
      </c>
      <c r="C340" s="121" t="s">
        <v>881</v>
      </c>
      <c r="D340" s="122">
        <v>566.92999999999995</v>
      </c>
      <c r="E340" s="122">
        <v>566.94000000000005</v>
      </c>
      <c r="F340" s="122">
        <v>566.94000000000005</v>
      </c>
      <c r="G340" s="125">
        <v>1700.81</v>
      </c>
      <c r="H340" s="114"/>
      <c r="I340" s="114"/>
      <c r="J340" s="114"/>
      <c r="K340" s="114"/>
      <c r="L340" s="114"/>
      <c r="M340" s="114"/>
      <c r="N340" s="114"/>
      <c r="O340" s="114"/>
      <c r="P340" s="114"/>
      <c r="Q340" s="114"/>
      <c r="R340" s="114"/>
      <c r="S340" s="114"/>
      <c r="T340" s="114"/>
      <c r="U340" s="114"/>
      <c r="V340" s="114"/>
      <c r="W340" s="114"/>
      <c r="X340" s="114"/>
      <c r="Y340" s="114"/>
      <c r="Z340" s="114"/>
      <c r="AA340" s="114"/>
      <c r="AB340" s="114"/>
      <c r="AC340" s="114"/>
      <c r="AD340" s="114"/>
      <c r="AE340" s="114"/>
      <c r="AF340" s="114"/>
      <c r="AG340" s="114"/>
      <c r="AH340" s="114"/>
      <c r="AI340" s="114"/>
      <c r="AJ340" s="114"/>
      <c r="AK340" s="114"/>
      <c r="AL340" s="114"/>
      <c r="AM340" s="114"/>
      <c r="AN340" s="114"/>
      <c r="AO340" s="114"/>
      <c r="AP340" s="114"/>
      <c r="AQ340" s="114"/>
    </row>
    <row r="341" spans="1:43" x14ac:dyDescent="0.3">
      <c r="A341" s="114"/>
      <c r="B341" s="120" t="s">
        <v>1275</v>
      </c>
      <c r="C341" s="121" t="s">
        <v>892</v>
      </c>
      <c r="D341" s="124"/>
      <c r="E341" s="124"/>
      <c r="F341" s="124"/>
      <c r="G341" s="126"/>
      <c r="H341" s="114"/>
      <c r="I341" s="114"/>
      <c r="J341" s="114"/>
      <c r="K341" s="114"/>
      <c r="L341" s="114"/>
      <c r="M341" s="114"/>
      <c r="N341" s="114"/>
      <c r="O341" s="114"/>
      <c r="P341" s="114"/>
      <c r="Q341" s="114"/>
      <c r="R341" s="114"/>
      <c r="S341" s="114"/>
      <c r="T341" s="114"/>
      <c r="U341" s="114"/>
      <c r="V341" s="114"/>
      <c r="W341" s="114"/>
      <c r="X341" s="114"/>
      <c r="Y341" s="114"/>
      <c r="Z341" s="114"/>
      <c r="AA341" s="114"/>
      <c r="AB341" s="114"/>
      <c r="AC341" s="114"/>
      <c r="AD341" s="114"/>
      <c r="AE341" s="114"/>
      <c r="AF341" s="114"/>
      <c r="AG341" s="114"/>
      <c r="AH341" s="114"/>
      <c r="AI341" s="114"/>
      <c r="AJ341" s="114"/>
      <c r="AK341" s="114"/>
      <c r="AL341" s="114"/>
      <c r="AM341" s="114"/>
      <c r="AN341" s="114"/>
      <c r="AO341" s="114"/>
      <c r="AP341" s="114"/>
      <c r="AQ341" s="114"/>
    </row>
    <row r="342" spans="1:43" x14ac:dyDescent="0.3">
      <c r="A342" s="114"/>
      <c r="B342" s="120" t="s">
        <v>3543</v>
      </c>
      <c r="C342" s="121" t="s">
        <v>892</v>
      </c>
      <c r="D342" s="122">
        <v>657.13</v>
      </c>
      <c r="E342" s="122">
        <v>657.13</v>
      </c>
      <c r="F342" s="122">
        <v>657.13</v>
      </c>
      <c r="G342" s="125">
        <v>1971.39</v>
      </c>
      <c r="H342" s="114"/>
      <c r="I342" s="114"/>
      <c r="J342" s="114"/>
      <c r="K342" s="114"/>
      <c r="L342" s="114"/>
      <c r="M342" s="114"/>
      <c r="N342" s="114"/>
      <c r="O342" s="114"/>
      <c r="P342" s="114"/>
      <c r="Q342" s="114"/>
      <c r="R342" s="114"/>
      <c r="S342" s="114"/>
      <c r="T342" s="114"/>
      <c r="U342" s="114"/>
      <c r="V342" s="114"/>
      <c r="W342" s="114"/>
      <c r="X342" s="114"/>
      <c r="Y342" s="114"/>
      <c r="Z342" s="114"/>
      <c r="AA342" s="114"/>
      <c r="AB342" s="114"/>
      <c r="AC342" s="114"/>
      <c r="AD342" s="114"/>
      <c r="AE342" s="114"/>
      <c r="AF342" s="114"/>
      <c r="AG342" s="114"/>
      <c r="AH342" s="114"/>
      <c r="AI342" s="114"/>
      <c r="AJ342" s="114"/>
      <c r="AK342" s="114"/>
      <c r="AL342" s="114"/>
      <c r="AM342" s="114"/>
      <c r="AN342" s="114"/>
      <c r="AO342" s="114"/>
      <c r="AP342" s="114"/>
      <c r="AQ342" s="114"/>
    </row>
    <row r="343" spans="1:43" x14ac:dyDescent="0.3">
      <c r="A343" s="114"/>
      <c r="B343" s="120" t="s">
        <v>3544</v>
      </c>
      <c r="C343" s="121" t="s">
        <v>495</v>
      </c>
      <c r="D343" s="122">
        <v>678.6</v>
      </c>
      <c r="E343" s="122">
        <v>678.61</v>
      </c>
      <c r="F343" s="122">
        <v>678.61</v>
      </c>
      <c r="G343" s="125">
        <v>2035.82</v>
      </c>
      <c r="H343" s="114"/>
      <c r="I343" s="114"/>
      <c r="J343" s="114"/>
      <c r="K343" s="114"/>
      <c r="L343" s="114"/>
      <c r="M343" s="114"/>
      <c r="N343" s="114"/>
      <c r="O343" s="114"/>
      <c r="P343" s="114"/>
      <c r="Q343" s="114"/>
      <c r="R343" s="114"/>
      <c r="S343" s="114"/>
      <c r="T343" s="114"/>
      <c r="U343" s="114"/>
      <c r="V343" s="114"/>
      <c r="W343" s="114"/>
      <c r="X343" s="114"/>
      <c r="Y343" s="114"/>
      <c r="Z343" s="114"/>
      <c r="AA343" s="114"/>
      <c r="AB343" s="114"/>
      <c r="AC343" s="114"/>
      <c r="AD343" s="114"/>
      <c r="AE343" s="114"/>
      <c r="AF343" s="114"/>
      <c r="AG343" s="114"/>
      <c r="AH343" s="114"/>
      <c r="AI343" s="114"/>
      <c r="AJ343" s="114"/>
      <c r="AK343" s="114"/>
      <c r="AL343" s="114"/>
      <c r="AM343" s="114"/>
      <c r="AN343" s="114"/>
      <c r="AO343" s="114"/>
      <c r="AP343" s="114"/>
      <c r="AQ343" s="114"/>
    </row>
    <row r="344" spans="1:43" x14ac:dyDescent="0.3">
      <c r="A344" s="114"/>
      <c r="B344" s="120" t="s">
        <v>3545</v>
      </c>
      <c r="C344" s="121" t="s">
        <v>780</v>
      </c>
      <c r="D344" s="122">
        <v>592.71</v>
      </c>
      <c r="E344" s="122">
        <v>592.71</v>
      </c>
      <c r="F344" s="122">
        <v>592.71</v>
      </c>
      <c r="G344" s="125">
        <v>1778.13</v>
      </c>
      <c r="H344" s="114"/>
      <c r="I344" s="114"/>
      <c r="J344" s="114"/>
      <c r="K344" s="114"/>
      <c r="L344" s="114"/>
      <c r="M344" s="114"/>
      <c r="N344" s="114"/>
      <c r="O344" s="114"/>
      <c r="P344" s="114"/>
      <c r="Q344" s="114"/>
      <c r="R344" s="114"/>
      <c r="S344" s="114"/>
      <c r="T344" s="114"/>
      <c r="U344" s="114"/>
      <c r="V344" s="114"/>
      <c r="W344" s="114"/>
      <c r="X344" s="114"/>
      <c r="Y344" s="114"/>
      <c r="Z344" s="114"/>
      <c r="AA344" s="114"/>
      <c r="AB344" s="114"/>
      <c r="AC344" s="114"/>
      <c r="AD344" s="114"/>
      <c r="AE344" s="114"/>
      <c r="AF344" s="114"/>
      <c r="AG344" s="114"/>
      <c r="AH344" s="114"/>
      <c r="AI344" s="114"/>
      <c r="AJ344" s="114"/>
      <c r="AK344" s="114"/>
      <c r="AL344" s="114"/>
      <c r="AM344" s="114"/>
      <c r="AN344" s="114"/>
      <c r="AO344" s="114"/>
      <c r="AP344" s="114"/>
      <c r="AQ344" s="114"/>
    </row>
    <row r="345" spans="1:43" x14ac:dyDescent="0.3">
      <c r="A345" s="114"/>
      <c r="B345" s="120" t="s">
        <v>1440</v>
      </c>
      <c r="C345" s="121" t="s">
        <v>780</v>
      </c>
      <c r="D345" s="124"/>
      <c r="E345" s="124"/>
      <c r="F345" s="124"/>
      <c r="G345" s="126"/>
      <c r="H345" s="114"/>
      <c r="I345" s="114"/>
      <c r="J345" s="114"/>
      <c r="K345" s="114"/>
      <c r="L345" s="114"/>
      <c r="M345" s="114"/>
      <c r="N345" s="114"/>
      <c r="O345" s="114"/>
      <c r="P345" s="114"/>
      <c r="Q345" s="114"/>
      <c r="R345" s="114"/>
      <c r="S345" s="114"/>
      <c r="T345" s="114"/>
      <c r="U345" s="114"/>
      <c r="V345" s="114"/>
      <c r="W345" s="114"/>
      <c r="X345" s="114"/>
      <c r="Y345" s="114"/>
      <c r="Z345" s="114"/>
      <c r="AA345" s="114"/>
      <c r="AB345" s="114"/>
      <c r="AC345" s="114"/>
      <c r="AD345" s="114"/>
      <c r="AE345" s="114"/>
      <c r="AF345" s="114"/>
      <c r="AG345" s="114"/>
      <c r="AH345" s="114"/>
      <c r="AI345" s="114"/>
      <c r="AJ345" s="114"/>
      <c r="AK345" s="114"/>
      <c r="AL345" s="114"/>
      <c r="AM345" s="114"/>
      <c r="AN345" s="114"/>
      <c r="AO345" s="114"/>
      <c r="AP345" s="114"/>
      <c r="AQ345" s="114"/>
    </row>
    <row r="346" spans="1:43" x14ac:dyDescent="0.3">
      <c r="A346" s="114"/>
      <c r="B346" s="120" t="s">
        <v>1963</v>
      </c>
      <c r="C346" s="121" t="s">
        <v>740</v>
      </c>
      <c r="D346" s="122">
        <v>678.6</v>
      </c>
      <c r="E346" s="122">
        <v>678.61</v>
      </c>
      <c r="F346" s="122">
        <v>678.61</v>
      </c>
      <c r="G346" s="125">
        <v>2035.82</v>
      </c>
      <c r="H346" s="114"/>
      <c r="I346" s="114"/>
      <c r="J346" s="114"/>
      <c r="K346" s="114"/>
      <c r="L346" s="114"/>
      <c r="M346" s="114"/>
      <c r="N346" s="114"/>
      <c r="O346" s="114"/>
      <c r="P346" s="114"/>
      <c r="Q346" s="114"/>
      <c r="R346" s="114"/>
      <c r="S346" s="114"/>
      <c r="T346" s="114"/>
      <c r="U346" s="114"/>
      <c r="V346" s="114"/>
      <c r="W346" s="114"/>
      <c r="X346" s="114"/>
      <c r="Y346" s="114"/>
      <c r="Z346" s="114"/>
      <c r="AA346" s="114"/>
      <c r="AB346" s="114"/>
      <c r="AC346" s="114"/>
      <c r="AD346" s="114"/>
      <c r="AE346" s="114"/>
      <c r="AF346" s="114"/>
      <c r="AG346" s="114"/>
      <c r="AH346" s="114"/>
      <c r="AI346" s="114"/>
      <c r="AJ346" s="114"/>
      <c r="AK346" s="114"/>
      <c r="AL346" s="114"/>
      <c r="AM346" s="114"/>
      <c r="AN346" s="114"/>
      <c r="AO346" s="114"/>
      <c r="AP346" s="114"/>
      <c r="AQ346" s="114"/>
    </row>
    <row r="347" spans="1:43" x14ac:dyDescent="0.3">
      <c r="A347" s="114"/>
      <c r="B347" s="120" t="s">
        <v>2090</v>
      </c>
      <c r="C347" s="121" t="s">
        <v>754</v>
      </c>
      <c r="D347" s="122">
        <v>678.6</v>
      </c>
      <c r="E347" s="122">
        <v>678.61</v>
      </c>
      <c r="F347" s="122">
        <v>678.61</v>
      </c>
      <c r="G347" s="125">
        <v>2035.82</v>
      </c>
      <c r="H347" s="114"/>
      <c r="I347" s="114"/>
      <c r="J347" s="114"/>
      <c r="K347" s="114"/>
      <c r="L347" s="114"/>
      <c r="M347" s="114"/>
      <c r="N347" s="114"/>
      <c r="O347" s="114"/>
      <c r="P347" s="114"/>
      <c r="Q347" s="114"/>
      <c r="R347" s="114"/>
      <c r="S347" s="114"/>
      <c r="T347" s="114"/>
      <c r="U347" s="114"/>
      <c r="V347" s="114"/>
      <c r="W347" s="114"/>
      <c r="X347" s="114"/>
      <c r="Y347" s="114"/>
      <c r="Z347" s="114"/>
      <c r="AA347" s="114"/>
      <c r="AB347" s="114"/>
      <c r="AC347" s="114"/>
      <c r="AD347" s="114"/>
      <c r="AE347" s="114"/>
      <c r="AF347" s="114"/>
      <c r="AG347" s="114"/>
      <c r="AH347" s="114"/>
      <c r="AI347" s="114"/>
      <c r="AJ347" s="114"/>
      <c r="AK347" s="114"/>
      <c r="AL347" s="114"/>
      <c r="AM347" s="114"/>
      <c r="AN347" s="114"/>
      <c r="AO347" s="114"/>
      <c r="AP347" s="114"/>
      <c r="AQ347" s="114"/>
    </row>
    <row r="348" spans="1:43" x14ac:dyDescent="0.3">
      <c r="A348" s="114"/>
      <c r="B348" s="120" t="s">
        <v>1374</v>
      </c>
      <c r="C348" s="121" t="s">
        <v>787</v>
      </c>
      <c r="D348" s="122">
        <v>592.71</v>
      </c>
      <c r="E348" s="124"/>
      <c r="F348" s="124"/>
      <c r="G348" s="123">
        <v>592.71</v>
      </c>
      <c r="H348" s="114"/>
      <c r="I348" s="114"/>
      <c r="J348" s="114"/>
      <c r="K348" s="114"/>
      <c r="L348" s="114"/>
      <c r="M348" s="114"/>
      <c r="N348" s="114"/>
      <c r="O348" s="114"/>
      <c r="P348" s="114"/>
      <c r="Q348" s="114"/>
      <c r="R348" s="114"/>
      <c r="S348" s="114"/>
      <c r="T348" s="114"/>
      <c r="U348" s="114"/>
      <c r="V348" s="114"/>
      <c r="W348" s="114"/>
      <c r="X348" s="114"/>
      <c r="Y348" s="114"/>
      <c r="Z348" s="114"/>
      <c r="AA348" s="114"/>
      <c r="AB348" s="114"/>
      <c r="AC348" s="114"/>
      <c r="AD348" s="114"/>
      <c r="AE348" s="114"/>
      <c r="AF348" s="114"/>
      <c r="AG348" s="114"/>
      <c r="AH348" s="114"/>
      <c r="AI348" s="114"/>
      <c r="AJ348" s="114"/>
      <c r="AK348" s="114"/>
      <c r="AL348" s="114"/>
      <c r="AM348" s="114"/>
      <c r="AN348" s="114"/>
      <c r="AO348" s="114"/>
      <c r="AP348" s="114"/>
      <c r="AQ348" s="114"/>
    </row>
    <row r="349" spans="1:43" x14ac:dyDescent="0.3">
      <c r="A349" s="114"/>
      <c r="B349" s="120" t="s">
        <v>2066</v>
      </c>
      <c r="C349" s="121" t="s">
        <v>1045</v>
      </c>
      <c r="D349" s="122">
        <v>678.6</v>
      </c>
      <c r="E349" s="122">
        <v>678.61</v>
      </c>
      <c r="F349" s="122">
        <v>678.61</v>
      </c>
      <c r="G349" s="125">
        <v>2035.82</v>
      </c>
      <c r="H349" s="114"/>
      <c r="I349" s="114"/>
      <c r="J349" s="114"/>
      <c r="K349" s="114"/>
      <c r="L349" s="114"/>
      <c r="M349" s="114"/>
      <c r="N349" s="114"/>
      <c r="O349" s="114"/>
      <c r="P349" s="114"/>
      <c r="Q349" s="114"/>
      <c r="R349" s="114"/>
      <c r="S349" s="114"/>
      <c r="T349" s="114"/>
      <c r="U349" s="114"/>
      <c r="V349" s="114"/>
      <c r="W349" s="114"/>
      <c r="X349" s="114"/>
      <c r="Y349" s="114"/>
      <c r="Z349" s="114"/>
      <c r="AA349" s="114"/>
      <c r="AB349" s="114"/>
      <c r="AC349" s="114"/>
      <c r="AD349" s="114"/>
      <c r="AE349" s="114"/>
      <c r="AF349" s="114"/>
      <c r="AG349" s="114"/>
      <c r="AH349" s="114"/>
      <c r="AI349" s="114"/>
      <c r="AJ349" s="114"/>
      <c r="AK349" s="114"/>
      <c r="AL349" s="114"/>
      <c r="AM349" s="114"/>
      <c r="AN349" s="114"/>
      <c r="AO349" s="114"/>
      <c r="AP349" s="114"/>
      <c r="AQ349" s="114"/>
    </row>
    <row r="350" spans="1:43" x14ac:dyDescent="0.3">
      <c r="A350" s="114"/>
      <c r="B350" s="120" t="s">
        <v>1382</v>
      </c>
      <c r="C350" s="121" t="s">
        <v>508</v>
      </c>
      <c r="D350" s="124"/>
      <c r="E350" s="124"/>
      <c r="F350" s="124"/>
      <c r="G350" s="126"/>
      <c r="H350" s="114"/>
      <c r="I350" s="114"/>
      <c r="J350" s="114"/>
      <c r="K350" s="114"/>
      <c r="L350" s="114"/>
      <c r="M350" s="114"/>
      <c r="N350" s="114"/>
      <c r="O350" s="114"/>
      <c r="P350" s="114"/>
      <c r="Q350" s="114"/>
      <c r="R350" s="114"/>
      <c r="S350" s="114"/>
      <c r="T350" s="114"/>
      <c r="U350" s="114"/>
      <c r="V350" s="114"/>
      <c r="W350" s="114"/>
      <c r="X350" s="114"/>
      <c r="Y350" s="114"/>
      <c r="Z350" s="114"/>
      <c r="AA350" s="114"/>
      <c r="AB350" s="114"/>
      <c r="AC350" s="114"/>
      <c r="AD350" s="114"/>
      <c r="AE350" s="114"/>
      <c r="AF350" s="114"/>
      <c r="AG350" s="114"/>
      <c r="AH350" s="114"/>
      <c r="AI350" s="114"/>
      <c r="AJ350" s="114"/>
      <c r="AK350" s="114"/>
      <c r="AL350" s="114"/>
      <c r="AM350" s="114"/>
      <c r="AN350" s="114"/>
      <c r="AO350" s="114"/>
      <c r="AP350" s="114"/>
      <c r="AQ350" s="114"/>
    </row>
    <row r="351" spans="1:43" x14ac:dyDescent="0.3">
      <c r="A351" s="114"/>
      <c r="B351" s="120" t="s">
        <v>2164</v>
      </c>
      <c r="C351" s="121" t="s">
        <v>549</v>
      </c>
      <c r="D351" s="122">
        <v>678.6</v>
      </c>
      <c r="E351" s="122">
        <v>678.61</v>
      </c>
      <c r="F351" s="122">
        <v>678.61</v>
      </c>
      <c r="G351" s="125">
        <v>2035.82</v>
      </c>
      <c r="H351" s="114"/>
      <c r="I351" s="114"/>
      <c r="J351" s="114"/>
      <c r="K351" s="114"/>
      <c r="L351" s="114"/>
      <c r="M351" s="114"/>
      <c r="N351" s="114"/>
      <c r="O351" s="114"/>
      <c r="P351" s="114"/>
      <c r="Q351" s="114"/>
      <c r="R351" s="114"/>
      <c r="S351" s="114"/>
      <c r="T351" s="114"/>
      <c r="U351" s="114"/>
      <c r="V351" s="114"/>
      <c r="W351" s="114"/>
      <c r="X351" s="114"/>
      <c r="Y351" s="114"/>
      <c r="Z351" s="114"/>
      <c r="AA351" s="114"/>
      <c r="AB351" s="114"/>
      <c r="AC351" s="114"/>
      <c r="AD351" s="114"/>
      <c r="AE351" s="114"/>
      <c r="AF351" s="114"/>
      <c r="AG351" s="114"/>
      <c r="AH351" s="114"/>
      <c r="AI351" s="114"/>
      <c r="AJ351" s="114"/>
      <c r="AK351" s="114"/>
      <c r="AL351" s="114"/>
      <c r="AM351" s="114"/>
      <c r="AN351" s="114"/>
      <c r="AO351" s="114"/>
      <c r="AP351" s="114"/>
      <c r="AQ351" s="114"/>
    </row>
    <row r="352" spans="1:43" x14ac:dyDescent="0.3">
      <c r="A352" s="114"/>
      <c r="B352" s="120" t="s">
        <v>3546</v>
      </c>
      <c r="C352" s="121" t="s">
        <v>508</v>
      </c>
      <c r="D352" s="122">
        <v>592.71</v>
      </c>
      <c r="E352" s="122">
        <v>265.7</v>
      </c>
      <c r="F352" s="124"/>
      <c r="G352" s="123">
        <v>858.41</v>
      </c>
      <c r="H352" s="114"/>
      <c r="I352" s="114"/>
      <c r="J352" s="114"/>
      <c r="K352" s="114"/>
      <c r="L352" s="114"/>
      <c r="M352" s="114"/>
      <c r="N352" s="114"/>
      <c r="O352" s="114"/>
      <c r="P352" s="114"/>
      <c r="Q352" s="114"/>
      <c r="R352" s="114"/>
      <c r="S352" s="114"/>
      <c r="T352" s="114"/>
      <c r="U352" s="114"/>
      <c r="V352" s="114"/>
      <c r="W352" s="114"/>
      <c r="X352" s="114"/>
      <c r="Y352" s="114"/>
      <c r="Z352" s="114"/>
      <c r="AA352" s="114"/>
      <c r="AB352" s="114"/>
      <c r="AC352" s="114"/>
      <c r="AD352" s="114"/>
      <c r="AE352" s="114"/>
      <c r="AF352" s="114"/>
      <c r="AG352" s="114"/>
      <c r="AH352" s="114"/>
      <c r="AI352" s="114"/>
      <c r="AJ352" s="114"/>
      <c r="AK352" s="114"/>
      <c r="AL352" s="114"/>
      <c r="AM352" s="114"/>
      <c r="AN352" s="114"/>
      <c r="AO352" s="114"/>
      <c r="AP352" s="114"/>
      <c r="AQ352" s="114"/>
    </row>
    <row r="353" spans="1:43" x14ac:dyDescent="0.3">
      <c r="A353" s="114"/>
      <c r="B353" s="120" t="s">
        <v>2204</v>
      </c>
      <c r="C353" s="121" t="s">
        <v>537</v>
      </c>
      <c r="D353" s="122">
        <v>678.6</v>
      </c>
      <c r="E353" s="122">
        <v>678.61</v>
      </c>
      <c r="F353" s="122">
        <v>678.61</v>
      </c>
      <c r="G353" s="125">
        <v>2035.82</v>
      </c>
      <c r="H353" s="114"/>
      <c r="I353" s="114"/>
      <c r="J353" s="114"/>
      <c r="K353" s="114"/>
      <c r="L353" s="114"/>
      <c r="M353" s="114"/>
      <c r="N353" s="114"/>
      <c r="O353" s="114"/>
      <c r="P353" s="114"/>
      <c r="Q353" s="114"/>
      <c r="R353" s="114"/>
      <c r="S353" s="114"/>
      <c r="T353" s="114"/>
      <c r="U353" s="114"/>
      <c r="V353" s="114"/>
      <c r="W353" s="114"/>
      <c r="X353" s="114"/>
      <c r="Y353" s="114"/>
      <c r="Z353" s="114"/>
      <c r="AA353" s="114"/>
      <c r="AB353" s="114"/>
      <c r="AC353" s="114"/>
      <c r="AD353" s="114"/>
      <c r="AE353" s="114"/>
      <c r="AF353" s="114"/>
      <c r="AG353" s="114"/>
      <c r="AH353" s="114"/>
      <c r="AI353" s="114"/>
      <c r="AJ353" s="114"/>
      <c r="AK353" s="114"/>
      <c r="AL353" s="114"/>
      <c r="AM353" s="114"/>
      <c r="AN353" s="114"/>
      <c r="AO353" s="114"/>
      <c r="AP353" s="114"/>
      <c r="AQ353" s="114"/>
    </row>
    <row r="354" spans="1:43" x14ac:dyDescent="0.3">
      <c r="A354" s="114"/>
      <c r="B354" s="120" t="s">
        <v>2212</v>
      </c>
      <c r="C354" s="121" t="s">
        <v>792</v>
      </c>
      <c r="D354" s="122">
        <v>678.6</v>
      </c>
      <c r="E354" s="122">
        <v>678.61</v>
      </c>
      <c r="F354" s="122">
        <v>678.61</v>
      </c>
      <c r="G354" s="125">
        <v>2035.82</v>
      </c>
      <c r="H354" s="114"/>
      <c r="I354" s="114"/>
      <c r="J354" s="114"/>
      <c r="K354" s="114"/>
      <c r="L354" s="114"/>
      <c r="M354" s="114"/>
      <c r="N354" s="114"/>
      <c r="O354" s="114"/>
      <c r="P354" s="114"/>
      <c r="Q354" s="114"/>
      <c r="R354" s="114"/>
      <c r="S354" s="114"/>
      <c r="T354" s="114"/>
      <c r="U354" s="114"/>
      <c r="V354" s="114"/>
      <c r="W354" s="114"/>
      <c r="X354" s="114"/>
      <c r="Y354" s="114"/>
      <c r="Z354" s="114"/>
      <c r="AA354" s="114"/>
      <c r="AB354" s="114"/>
      <c r="AC354" s="114"/>
      <c r="AD354" s="114"/>
      <c r="AE354" s="114"/>
      <c r="AF354" s="114"/>
      <c r="AG354" s="114"/>
      <c r="AH354" s="114"/>
      <c r="AI354" s="114"/>
      <c r="AJ354" s="114"/>
      <c r="AK354" s="114"/>
      <c r="AL354" s="114"/>
      <c r="AM354" s="114"/>
      <c r="AN354" s="114"/>
      <c r="AO354" s="114"/>
      <c r="AP354" s="114"/>
      <c r="AQ354" s="114"/>
    </row>
    <row r="355" spans="1:43" x14ac:dyDescent="0.3">
      <c r="A355" s="114"/>
      <c r="B355" s="120" t="s">
        <v>3547</v>
      </c>
      <c r="C355" s="121" t="s">
        <v>511</v>
      </c>
      <c r="D355" s="122">
        <v>584.12</v>
      </c>
      <c r="E355" s="122">
        <v>584.11</v>
      </c>
      <c r="F355" s="122">
        <v>584.12</v>
      </c>
      <c r="G355" s="125">
        <v>1752.35</v>
      </c>
      <c r="H355" s="114"/>
      <c r="I355" s="114"/>
      <c r="J355" s="114"/>
      <c r="K355" s="114"/>
      <c r="L355" s="114"/>
      <c r="M355" s="114"/>
      <c r="N355" s="114"/>
      <c r="O355" s="114"/>
      <c r="P355" s="114"/>
      <c r="Q355" s="114"/>
      <c r="R355" s="114"/>
      <c r="S355" s="114"/>
      <c r="T355" s="114"/>
      <c r="U355" s="114"/>
      <c r="V355" s="114"/>
      <c r="W355" s="114"/>
      <c r="X355" s="114"/>
      <c r="Y355" s="114"/>
      <c r="Z355" s="114"/>
      <c r="AA355" s="114"/>
      <c r="AB355" s="114"/>
      <c r="AC355" s="114"/>
      <c r="AD355" s="114"/>
      <c r="AE355" s="114"/>
      <c r="AF355" s="114"/>
      <c r="AG355" s="114"/>
      <c r="AH355" s="114"/>
      <c r="AI355" s="114"/>
      <c r="AJ355" s="114"/>
      <c r="AK355" s="114"/>
      <c r="AL355" s="114"/>
      <c r="AM355" s="114"/>
      <c r="AN355" s="114"/>
      <c r="AO355" s="114"/>
      <c r="AP355" s="114"/>
      <c r="AQ355" s="114"/>
    </row>
    <row r="356" spans="1:43" x14ac:dyDescent="0.3">
      <c r="A356" s="114"/>
      <c r="B356" s="120" t="s">
        <v>1272</v>
      </c>
      <c r="C356" s="121" t="s">
        <v>511</v>
      </c>
      <c r="D356" s="124"/>
      <c r="E356" s="124"/>
      <c r="F356" s="124"/>
      <c r="G356" s="126"/>
      <c r="H356" s="114"/>
      <c r="I356" s="114"/>
      <c r="J356" s="114"/>
      <c r="K356" s="114"/>
      <c r="L356" s="114"/>
      <c r="M356" s="114"/>
      <c r="N356" s="114"/>
      <c r="O356" s="114"/>
      <c r="P356" s="114"/>
      <c r="Q356" s="114"/>
      <c r="R356" s="114"/>
      <c r="S356" s="114"/>
      <c r="T356" s="114"/>
      <c r="U356" s="114"/>
      <c r="V356" s="114"/>
      <c r="W356" s="114"/>
      <c r="X356" s="114"/>
      <c r="Y356" s="114"/>
      <c r="Z356" s="114"/>
      <c r="AA356" s="114"/>
      <c r="AB356" s="114"/>
      <c r="AC356" s="114"/>
      <c r="AD356" s="114"/>
      <c r="AE356" s="114"/>
      <c r="AF356" s="114"/>
      <c r="AG356" s="114"/>
      <c r="AH356" s="114"/>
      <c r="AI356" s="114"/>
      <c r="AJ356" s="114"/>
      <c r="AK356" s="114"/>
      <c r="AL356" s="114"/>
      <c r="AM356" s="114"/>
      <c r="AN356" s="114"/>
      <c r="AO356" s="114"/>
      <c r="AP356" s="114"/>
      <c r="AQ356" s="114"/>
    </row>
    <row r="357" spans="1:43" x14ac:dyDescent="0.3">
      <c r="A357" s="114"/>
      <c r="B357" s="120" t="s">
        <v>2206</v>
      </c>
      <c r="C357" s="121" t="s">
        <v>1076</v>
      </c>
      <c r="D357" s="122">
        <v>695.79</v>
      </c>
      <c r="E357" s="122">
        <v>695.79</v>
      </c>
      <c r="F357" s="122">
        <v>695.79</v>
      </c>
      <c r="G357" s="125">
        <v>2087.37</v>
      </c>
      <c r="H357" s="114"/>
      <c r="I357" s="114"/>
      <c r="J357" s="114"/>
      <c r="K357" s="114"/>
      <c r="L357" s="114"/>
      <c r="M357" s="114"/>
      <c r="N357" s="114"/>
      <c r="O357" s="114"/>
      <c r="P357" s="114"/>
      <c r="Q357" s="114"/>
      <c r="R357" s="114"/>
      <c r="S357" s="114"/>
      <c r="T357" s="114"/>
      <c r="U357" s="114"/>
      <c r="V357" s="114"/>
      <c r="W357" s="114"/>
      <c r="X357" s="114"/>
      <c r="Y357" s="114"/>
      <c r="Z357" s="114"/>
      <c r="AA357" s="114"/>
      <c r="AB357" s="114"/>
      <c r="AC357" s="114"/>
      <c r="AD357" s="114"/>
      <c r="AE357" s="114"/>
      <c r="AF357" s="114"/>
      <c r="AG357" s="114"/>
      <c r="AH357" s="114"/>
      <c r="AI357" s="114"/>
      <c r="AJ357" s="114"/>
      <c r="AK357" s="114"/>
      <c r="AL357" s="114"/>
      <c r="AM357" s="114"/>
      <c r="AN357" s="114"/>
      <c r="AO357" s="114"/>
      <c r="AP357" s="114"/>
      <c r="AQ357" s="114"/>
    </row>
    <row r="358" spans="1:43" x14ac:dyDescent="0.3">
      <c r="A358" s="114"/>
      <c r="B358" s="120" t="s">
        <v>1231</v>
      </c>
      <c r="C358" s="121" t="s">
        <v>759</v>
      </c>
      <c r="D358" s="124"/>
      <c r="E358" s="124"/>
      <c r="F358" s="124"/>
      <c r="G358" s="126"/>
      <c r="H358" s="114"/>
      <c r="I358" s="114"/>
      <c r="J358" s="114"/>
      <c r="K358" s="114"/>
      <c r="L358" s="114"/>
      <c r="M358" s="114"/>
      <c r="N358" s="114"/>
      <c r="O358" s="114"/>
      <c r="P358" s="114"/>
      <c r="Q358" s="114"/>
      <c r="R358" s="114"/>
      <c r="S358" s="114"/>
      <c r="T358" s="114"/>
      <c r="U358" s="114"/>
      <c r="V358" s="114"/>
      <c r="W358" s="114"/>
      <c r="X358" s="114"/>
      <c r="Y358" s="114"/>
      <c r="Z358" s="114"/>
      <c r="AA358" s="114"/>
      <c r="AB358" s="114"/>
      <c r="AC358" s="114"/>
      <c r="AD358" s="114"/>
      <c r="AE358" s="114"/>
      <c r="AF358" s="114"/>
      <c r="AG358" s="114"/>
      <c r="AH358" s="114"/>
      <c r="AI358" s="114"/>
      <c r="AJ358" s="114"/>
      <c r="AK358" s="114"/>
      <c r="AL358" s="114"/>
      <c r="AM358" s="114"/>
      <c r="AN358" s="114"/>
      <c r="AO358" s="114"/>
      <c r="AP358" s="114"/>
      <c r="AQ358" s="114"/>
    </row>
    <row r="359" spans="1:43" x14ac:dyDescent="0.3">
      <c r="A359" s="114"/>
      <c r="B359" s="120" t="s">
        <v>3548</v>
      </c>
      <c r="C359" s="121" t="s">
        <v>759</v>
      </c>
      <c r="D359" s="122">
        <v>592.71</v>
      </c>
      <c r="E359" s="122">
        <v>592.71</v>
      </c>
      <c r="F359" s="122">
        <v>592.71</v>
      </c>
      <c r="G359" s="125">
        <v>1778.13</v>
      </c>
      <c r="H359" s="114"/>
      <c r="I359" s="114"/>
      <c r="J359" s="114"/>
      <c r="K359" s="114"/>
      <c r="L359" s="114"/>
      <c r="M359" s="114"/>
      <c r="N359" s="114"/>
      <c r="O359" s="114"/>
      <c r="P359" s="114"/>
      <c r="Q359" s="114"/>
      <c r="R359" s="114"/>
      <c r="S359" s="114"/>
      <c r="T359" s="114"/>
      <c r="U359" s="114"/>
      <c r="V359" s="114"/>
      <c r="W359" s="114"/>
      <c r="X359" s="114"/>
      <c r="Y359" s="114"/>
      <c r="Z359" s="114"/>
      <c r="AA359" s="114"/>
      <c r="AB359" s="114"/>
      <c r="AC359" s="114"/>
      <c r="AD359" s="114"/>
      <c r="AE359" s="114"/>
      <c r="AF359" s="114"/>
      <c r="AG359" s="114"/>
      <c r="AH359" s="114"/>
      <c r="AI359" s="114"/>
      <c r="AJ359" s="114"/>
      <c r="AK359" s="114"/>
      <c r="AL359" s="114"/>
      <c r="AM359" s="114"/>
      <c r="AN359" s="114"/>
      <c r="AO359" s="114"/>
      <c r="AP359" s="114"/>
      <c r="AQ359" s="114"/>
    </row>
    <row r="360" spans="1:43" x14ac:dyDescent="0.3">
      <c r="A360" s="114"/>
      <c r="B360" s="120" t="s">
        <v>2106</v>
      </c>
      <c r="C360" s="121" t="s">
        <v>550</v>
      </c>
      <c r="D360" s="122">
        <v>674.31</v>
      </c>
      <c r="E360" s="122">
        <v>674.31</v>
      </c>
      <c r="F360" s="122">
        <v>674.31</v>
      </c>
      <c r="G360" s="125">
        <v>2022.93</v>
      </c>
      <c r="H360" s="114"/>
      <c r="I360" s="114"/>
      <c r="J360" s="114"/>
      <c r="K360" s="114"/>
      <c r="L360" s="114"/>
      <c r="M360" s="114"/>
      <c r="N360" s="114"/>
      <c r="O360" s="114"/>
      <c r="P360" s="114"/>
      <c r="Q360" s="114"/>
      <c r="R360" s="114"/>
      <c r="S360" s="114"/>
      <c r="T360" s="114"/>
      <c r="U360" s="114"/>
      <c r="V360" s="114"/>
      <c r="W360" s="114"/>
      <c r="X360" s="114"/>
      <c r="Y360" s="114"/>
      <c r="Z360" s="114"/>
      <c r="AA360" s="114"/>
      <c r="AB360" s="114"/>
      <c r="AC360" s="114"/>
      <c r="AD360" s="114"/>
      <c r="AE360" s="114"/>
      <c r="AF360" s="114"/>
      <c r="AG360" s="114"/>
      <c r="AH360" s="114"/>
      <c r="AI360" s="114"/>
      <c r="AJ360" s="114"/>
      <c r="AK360" s="114"/>
      <c r="AL360" s="114"/>
      <c r="AM360" s="114"/>
      <c r="AN360" s="114"/>
      <c r="AO360" s="114"/>
      <c r="AP360" s="114"/>
      <c r="AQ360" s="114"/>
    </row>
    <row r="361" spans="1:43" x14ac:dyDescent="0.3">
      <c r="A361" s="114"/>
      <c r="B361" s="120" t="s">
        <v>1234</v>
      </c>
      <c r="C361" s="121" t="s">
        <v>489</v>
      </c>
      <c r="D361" s="124"/>
      <c r="E361" s="124"/>
      <c r="F361" s="124"/>
      <c r="G361" s="126"/>
      <c r="H361" s="114"/>
      <c r="I361" s="114"/>
      <c r="J361" s="114"/>
      <c r="K361" s="114"/>
      <c r="L361" s="114"/>
      <c r="M361" s="114"/>
      <c r="N361" s="114"/>
      <c r="O361" s="114"/>
      <c r="P361" s="114"/>
      <c r="Q361" s="114"/>
      <c r="R361" s="114"/>
      <c r="S361" s="114"/>
      <c r="T361" s="114"/>
      <c r="U361" s="114"/>
      <c r="V361" s="114"/>
      <c r="W361" s="114"/>
      <c r="X361" s="114"/>
      <c r="Y361" s="114"/>
      <c r="Z361" s="114"/>
      <c r="AA361" s="114"/>
      <c r="AB361" s="114"/>
      <c r="AC361" s="114"/>
      <c r="AD361" s="114"/>
      <c r="AE361" s="114"/>
      <c r="AF361" s="114"/>
      <c r="AG361" s="114"/>
      <c r="AH361" s="114"/>
      <c r="AI361" s="114"/>
      <c r="AJ361" s="114"/>
      <c r="AK361" s="114"/>
      <c r="AL361" s="114"/>
      <c r="AM361" s="114"/>
      <c r="AN361" s="114"/>
      <c r="AO361" s="114"/>
      <c r="AP361" s="114"/>
      <c r="AQ361" s="114"/>
    </row>
    <row r="362" spans="1:43" x14ac:dyDescent="0.3">
      <c r="A362" s="114"/>
      <c r="B362" s="120" t="s">
        <v>1924</v>
      </c>
      <c r="C362" s="121" t="s">
        <v>860</v>
      </c>
      <c r="D362" s="122">
        <v>670.01</v>
      </c>
      <c r="E362" s="122">
        <v>670.02</v>
      </c>
      <c r="F362" s="122">
        <v>670.02</v>
      </c>
      <c r="G362" s="125">
        <v>2010.05</v>
      </c>
      <c r="H362" s="114"/>
      <c r="I362" s="114"/>
      <c r="J362" s="114"/>
      <c r="K362" s="114"/>
      <c r="L362" s="114"/>
      <c r="M362" s="114"/>
      <c r="N362" s="114"/>
      <c r="O362" s="114"/>
      <c r="P362" s="114"/>
      <c r="Q362" s="114"/>
      <c r="R362" s="114"/>
      <c r="S362" s="114"/>
      <c r="T362" s="114"/>
      <c r="U362" s="114"/>
      <c r="V362" s="114"/>
      <c r="W362" s="114"/>
      <c r="X362" s="114"/>
      <c r="Y362" s="114"/>
      <c r="Z362" s="114"/>
      <c r="AA362" s="114"/>
      <c r="AB362" s="114"/>
      <c r="AC362" s="114"/>
      <c r="AD362" s="114"/>
      <c r="AE362" s="114"/>
      <c r="AF362" s="114"/>
      <c r="AG362" s="114"/>
      <c r="AH362" s="114"/>
      <c r="AI362" s="114"/>
      <c r="AJ362" s="114"/>
      <c r="AK362" s="114"/>
      <c r="AL362" s="114"/>
      <c r="AM362" s="114"/>
      <c r="AN362" s="114"/>
      <c r="AO362" s="114"/>
      <c r="AP362" s="114"/>
      <c r="AQ362" s="114"/>
    </row>
    <row r="363" spans="1:43" x14ac:dyDescent="0.3">
      <c r="A363" s="114"/>
      <c r="B363" s="120" t="s">
        <v>3549</v>
      </c>
      <c r="C363" s="121" t="s">
        <v>489</v>
      </c>
      <c r="D363" s="122">
        <v>592.71</v>
      </c>
      <c r="E363" s="122">
        <v>286.14</v>
      </c>
      <c r="F363" s="124"/>
      <c r="G363" s="123">
        <v>878.85</v>
      </c>
      <c r="H363" s="114"/>
      <c r="I363" s="114"/>
      <c r="J363" s="114"/>
      <c r="K363" s="114"/>
      <c r="L363" s="114"/>
      <c r="M363" s="114"/>
      <c r="N363" s="114"/>
      <c r="O363" s="114"/>
      <c r="P363" s="114"/>
      <c r="Q363" s="114"/>
      <c r="R363" s="114"/>
      <c r="S363" s="114"/>
      <c r="T363" s="114"/>
      <c r="U363" s="114"/>
      <c r="V363" s="114"/>
      <c r="W363" s="114"/>
      <c r="X363" s="114"/>
      <c r="Y363" s="114"/>
      <c r="Z363" s="114"/>
      <c r="AA363" s="114"/>
      <c r="AB363" s="114"/>
      <c r="AC363" s="114"/>
      <c r="AD363" s="114"/>
      <c r="AE363" s="114"/>
      <c r="AF363" s="114"/>
      <c r="AG363" s="114"/>
      <c r="AH363" s="114"/>
      <c r="AI363" s="114"/>
      <c r="AJ363" s="114"/>
      <c r="AK363" s="114"/>
      <c r="AL363" s="114"/>
      <c r="AM363" s="114"/>
      <c r="AN363" s="114"/>
      <c r="AO363" s="114"/>
      <c r="AP363" s="114"/>
      <c r="AQ363" s="114"/>
    </row>
    <row r="364" spans="1:43" x14ac:dyDescent="0.3">
      <c r="A364" s="114"/>
      <c r="B364" s="120" t="s">
        <v>2264</v>
      </c>
      <c r="C364" s="121" t="s">
        <v>551</v>
      </c>
      <c r="D364" s="122">
        <v>674.31</v>
      </c>
      <c r="E364" s="122">
        <v>674.31</v>
      </c>
      <c r="F364" s="122">
        <v>674.31</v>
      </c>
      <c r="G364" s="125">
        <v>2022.93</v>
      </c>
      <c r="H364" s="114"/>
      <c r="I364" s="114"/>
      <c r="J364" s="114"/>
      <c r="K364" s="114"/>
      <c r="L364" s="114"/>
      <c r="M364" s="114"/>
      <c r="N364" s="114"/>
      <c r="O364" s="114"/>
      <c r="P364" s="114"/>
      <c r="Q364" s="114"/>
      <c r="R364" s="114"/>
      <c r="S364" s="114"/>
      <c r="T364" s="114"/>
      <c r="U364" s="114"/>
      <c r="V364" s="114"/>
      <c r="W364" s="114"/>
      <c r="X364" s="114"/>
      <c r="Y364" s="114"/>
      <c r="Z364" s="114"/>
      <c r="AA364" s="114"/>
      <c r="AB364" s="114"/>
      <c r="AC364" s="114"/>
      <c r="AD364" s="114"/>
      <c r="AE364" s="114"/>
      <c r="AF364" s="114"/>
      <c r="AG364" s="114"/>
      <c r="AH364" s="114"/>
      <c r="AI364" s="114"/>
      <c r="AJ364" s="114"/>
      <c r="AK364" s="114"/>
      <c r="AL364" s="114"/>
      <c r="AM364" s="114"/>
      <c r="AN364" s="114"/>
      <c r="AO364" s="114"/>
      <c r="AP364" s="114"/>
      <c r="AQ364" s="114"/>
    </row>
    <row r="365" spans="1:43" x14ac:dyDescent="0.3">
      <c r="A365" s="114"/>
      <c r="B365" s="120" t="s">
        <v>3550</v>
      </c>
      <c r="C365" s="121" t="s">
        <v>498</v>
      </c>
      <c r="D365" s="122">
        <v>592.71</v>
      </c>
      <c r="E365" s="122">
        <v>592.71</v>
      </c>
      <c r="F365" s="122">
        <v>592.71</v>
      </c>
      <c r="G365" s="125">
        <v>1778.13</v>
      </c>
      <c r="H365" s="114"/>
      <c r="I365" s="114"/>
      <c r="J365" s="114"/>
      <c r="K365" s="114"/>
      <c r="L365" s="114"/>
      <c r="M365" s="114"/>
      <c r="N365" s="114"/>
      <c r="O365" s="114"/>
      <c r="P365" s="114"/>
      <c r="Q365" s="114"/>
      <c r="R365" s="114"/>
      <c r="S365" s="114"/>
      <c r="T365" s="114"/>
      <c r="U365" s="114"/>
      <c r="V365" s="114"/>
      <c r="W365" s="114"/>
      <c r="X365" s="114"/>
      <c r="Y365" s="114"/>
      <c r="Z365" s="114"/>
      <c r="AA365" s="114"/>
      <c r="AB365" s="114"/>
      <c r="AC365" s="114"/>
      <c r="AD365" s="114"/>
      <c r="AE365" s="114"/>
      <c r="AF365" s="114"/>
      <c r="AG365" s="114"/>
      <c r="AH365" s="114"/>
      <c r="AI365" s="114"/>
      <c r="AJ365" s="114"/>
      <c r="AK365" s="114"/>
      <c r="AL365" s="114"/>
      <c r="AM365" s="114"/>
      <c r="AN365" s="114"/>
      <c r="AO365" s="114"/>
      <c r="AP365" s="114"/>
      <c r="AQ365" s="114"/>
    </row>
    <row r="366" spans="1:43" x14ac:dyDescent="0.3">
      <c r="A366" s="114"/>
      <c r="B366" s="120" t="s">
        <v>1600</v>
      </c>
      <c r="C366" s="121" t="s">
        <v>498</v>
      </c>
      <c r="D366" s="124"/>
      <c r="E366" s="124"/>
      <c r="F366" s="124"/>
      <c r="G366" s="126"/>
      <c r="H366" s="114"/>
      <c r="I366" s="114"/>
      <c r="J366" s="114"/>
      <c r="K366" s="114"/>
      <c r="L366" s="114"/>
      <c r="M366" s="114"/>
      <c r="N366" s="114"/>
      <c r="O366" s="114"/>
      <c r="P366" s="114"/>
      <c r="Q366" s="114"/>
      <c r="R366" s="114"/>
      <c r="S366" s="114"/>
      <c r="T366" s="114"/>
      <c r="U366" s="114"/>
      <c r="V366" s="114"/>
      <c r="W366" s="114"/>
      <c r="X366" s="114"/>
      <c r="Y366" s="114"/>
      <c r="Z366" s="114"/>
      <c r="AA366" s="114"/>
      <c r="AB366" s="114"/>
      <c r="AC366" s="114"/>
      <c r="AD366" s="114"/>
      <c r="AE366" s="114"/>
      <c r="AF366" s="114"/>
      <c r="AG366" s="114"/>
      <c r="AH366" s="114"/>
      <c r="AI366" s="114"/>
      <c r="AJ366" s="114"/>
      <c r="AK366" s="114"/>
      <c r="AL366" s="114"/>
      <c r="AM366" s="114"/>
      <c r="AN366" s="114"/>
      <c r="AO366" s="114"/>
      <c r="AP366" s="114"/>
      <c r="AQ366" s="114"/>
    </row>
    <row r="367" spans="1:43" x14ac:dyDescent="0.3">
      <c r="A367" s="114"/>
      <c r="B367" s="120" t="s">
        <v>2329</v>
      </c>
      <c r="C367" s="121" t="s">
        <v>873</v>
      </c>
      <c r="D367" s="122">
        <v>674.31</v>
      </c>
      <c r="E367" s="122">
        <v>674.31</v>
      </c>
      <c r="F367" s="122">
        <v>674.31</v>
      </c>
      <c r="G367" s="125">
        <v>2022.93</v>
      </c>
      <c r="H367" s="114"/>
      <c r="I367" s="114"/>
      <c r="J367" s="114"/>
      <c r="K367" s="114"/>
      <c r="L367" s="114"/>
      <c r="M367" s="114"/>
      <c r="N367" s="114"/>
      <c r="O367" s="114"/>
      <c r="P367" s="114"/>
      <c r="Q367" s="114"/>
      <c r="R367" s="114"/>
      <c r="S367" s="114"/>
      <c r="T367" s="114"/>
      <c r="U367" s="114"/>
      <c r="V367" s="114"/>
      <c r="W367" s="114"/>
      <c r="X367" s="114"/>
      <c r="Y367" s="114"/>
      <c r="Z367" s="114"/>
      <c r="AA367" s="114"/>
      <c r="AB367" s="114"/>
      <c r="AC367" s="114"/>
      <c r="AD367" s="114"/>
      <c r="AE367" s="114"/>
      <c r="AF367" s="114"/>
      <c r="AG367" s="114"/>
      <c r="AH367" s="114"/>
      <c r="AI367" s="114"/>
      <c r="AJ367" s="114"/>
      <c r="AK367" s="114"/>
      <c r="AL367" s="114"/>
      <c r="AM367" s="114"/>
      <c r="AN367" s="114"/>
      <c r="AO367" s="114"/>
      <c r="AP367" s="114"/>
      <c r="AQ367" s="114"/>
    </row>
    <row r="368" spans="1:43" x14ac:dyDescent="0.3">
      <c r="A368" s="114"/>
      <c r="B368" s="120" t="s">
        <v>2352</v>
      </c>
      <c r="C368" s="121" t="s">
        <v>714</v>
      </c>
      <c r="D368" s="122">
        <v>807.46</v>
      </c>
      <c r="E368" s="122">
        <v>807.46</v>
      </c>
      <c r="F368" s="122">
        <v>807.46</v>
      </c>
      <c r="G368" s="125">
        <v>2422.38</v>
      </c>
      <c r="H368" s="114"/>
      <c r="I368" s="114"/>
      <c r="J368" s="114"/>
      <c r="K368" s="114"/>
      <c r="L368" s="114"/>
      <c r="M368" s="114"/>
      <c r="N368" s="114"/>
      <c r="O368" s="114"/>
      <c r="P368" s="114"/>
      <c r="Q368" s="114"/>
      <c r="R368" s="114"/>
      <c r="S368" s="114"/>
      <c r="T368" s="114"/>
      <c r="U368" s="114"/>
      <c r="V368" s="114"/>
      <c r="W368" s="114"/>
      <c r="X368" s="114"/>
      <c r="Y368" s="114"/>
      <c r="Z368" s="114"/>
      <c r="AA368" s="114"/>
      <c r="AB368" s="114"/>
      <c r="AC368" s="114"/>
      <c r="AD368" s="114"/>
      <c r="AE368" s="114"/>
      <c r="AF368" s="114"/>
      <c r="AG368" s="114"/>
      <c r="AH368" s="114"/>
      <c r="AI368" s="114"/>
      <c r="AJ368" s="114"/>
      <c r="AK368" s="114"/>
      <c r="AL368" s="114"/>
      <c r="AM368" s="114"/>
      <c r="AN368" s="114"/>
      <c r="AO368" s="114"/>
      <c r="AP368" s="114"/>
      <c r="AQ368" s="114"/>
    </row>
    <row r="369" spans="1:43" x14ac:dyDescent="0.3">
      <c r="A369" s="114"/>
      <c r="B369" s="120" t="s">
        <v>1455</v>
      </c>
      <c r="C369" s="121" t="s">
        <v>1114</v>
      </c>
      <c r="D369" s="122">
        <v>704.38</v>
      </c>
      <c r="E369" s="122">
        <v>704.38</v>
      </c>
      <c r="F369" s="122">
        <v>704.38</v>
      </c>
      <c r="G369" s="125">
        <v>2113.14</v>
      </c>
      <c r="H369" s="114"/>
      <c r="I369" s="114"/>
      <c r="J369" s="114"/>
      <c r="K369" s="114"/>
      <c r="L369" s="114"/>
      <c r="M369" s="114"/>
      <c r="N369" s="114"/>
      <c r="O369" s="114"/>
      <c r="P369" s="114"/>
      <c r="Q369" s="114"/>
      <c r="R369" s="114"/>
      <c r="S369" s="114"/>
      <c r="T369" s="114"/>
      <c r="U369" s="114"/>
      <c r="V369" s="114"/>
      <c r="W369" s="114"/>
      <c r="X369" s="114"/>
      <c r="Y369" s="114"/>
      <c r="Z369" s="114"/>
      <c r="AA369" s="114"/>
      <c r="AB369" s="114"/>
      <c r="AC369" s="114"/>
      <c r="AD369" s="114"/>
      <c r="AE369" s="114"/>
      <c r="AF369" s="114"/>
      <c r="AG369" s="114"/>
      <c r="AH369" s="114"/>
      <c r="AI369" s="114"/>
      <c r="AJ369" s="114"/>
      <c r="AK369" s="114"/>
      <c r="AL369" s="114"/>
      <c r="AM369" s="114"/>
      <c r="AN369" s="114"/>
      <c r="AO369" s="114"/>
      <c r="AP369" s="114"/>
      <c r="AQ369" s="114"/>
    </row>
    <row r="370" spans="1:43" x14ac:dyDescent="0.3">
      <c r="A370" s="114"/>
      <c r="B370" s="120" t="s">
        <v>1955</v>
      </c>
      <c r="C370" s="121" t="s">
        <v>533</v>
      </c>
      <c r="D370" s="122">
        <v>811.75</v>
      </c>
      <c r="E370" s="122">
        <v>811.75</v>
      </c>
      <c r="F370" s="122">
        <v>811.75</v>
      </c>
      <c r="G370" s="125">
        <v>2435.25</v>
      </c>
      <c r="H370" s="114"/>
      <c r="I370" s="114"/>
      <c r="J370" s="114"/>
      <c r="K370" s="114"/>
      <c r="L370" s="114"/>
      <c r="M370" s="114"/>
      <c r="N370" s="114"/>
      <c r="O370" s="114"/>
      <c r="P370" s="114"/>
      <c r="Q370" s="114"/>
      <c r="R370" s="114"/>
      <c r="S370" s="114"/>
      <c r="T370" s="114"/>
      <c r="U370" s="114"/>
      <c r="V370" s="114"/>
      <c r="W370" s="114"/>
      <c r="X370" s="114"/>
      <c r="Y370" s="114"/>
      <c r="Z370" s="114"/>
      <c r="AA370" s="114"/>
      <c r="AB370" s="114"/>
      <c r="AC370" s="114"/>
      <c r="AD370" s="114"/>
      <c r="AE370" s="114"/>
      <c r="AF370" s="114"/>
      <c r="AG370" s="114"/>
      <c r="AH370" s="114"/>
      <c r="AI370" s="114"/>
      <c r="AJ370" s="114"/>
      <c r="AK370" s="114"/>
      <c r="AL370" s="114"/>
      <c r="AM370" s="114"/>
      <c r="AN370" s="114"/>
      <c r="AO370" s="114"/>
      <c r="AP370" s="114"/>
      <c r="AQ370" s="114"/>
    </row>
    <row r="371" spans="1:43" x14ac:dyDescent="0.3">
      <c r="A371" s="114"/>
      <c r="B371" s="120" t="s">
        <v>2292</v>
      </c>
      <c r="C371" s="121" t="s">
        <v>732</v>
      </c>
      <c r="D371" s="122">
        <v>674.31</v>
      </c>
      <c r="E371" s="122">
        <v>674.31</v>
      </c>
      <c r="F371" s="122">
        <v>674.31</v>
      </c>
      <c r="G371" s="125">
        <v>2022.93</v>
      </c>
      <c r="H371" s="114"/>
      <c r="I371" s="114"/>
      <c r="J371" s="114"/>
      <c r="K371" s="114"/>
      <c r="L371" s="114"/>
      <c r="M371" s="114"/>
      <c r="N371" s="114"/>
      <c r="O371" s="114"/>
      <c r="P371" s="114"/>
      <c r="Q371" s="114"/>
      <c r="R371" s="114"/>
      <c r="S371" s="114"/>
      <c r="T371" s="114"/>
      <c r="U371" s="114"/>
      <c r="V371" s="114"/>
      <c r="W371" s="114"/>
      <c r="X371" s="114"/>
      <c r="Y371" s="114"/>
      <c r="Z371" s="114"/>
      <c r="AA371" s="114"/>
      <c r="AB371" s="114"/>
      <c r="AC371" s="114"/>
      <c r="AD371" s="114"/>
      <c r="AE371" s="114"/>
      <c r="AF371" s="114"/>
      <c r="AG371" s="114"/>
      <c r="AH371" s="114"/>
      <c r="AI371" s="114"/>
      <c r="AJ371" s="114"/>
      <c r="AK371" s="114"/>
      <c r="AL371" s="114"/>
      <c r="AM371" s="114"/>
      <c r="AN371" s="114"/>
      <c r="AO371" s="114"/>
      <c r="AP371" s="114"/>
      <c r="AQ371" s="114"/>
    </row>
    <row r="372" spans="1:43" x14ac:dyDescent="0.3">
      <c r="A372" s="114"/>
      <c r="B372" s="120" t="s">
        <v>2100</v>
      </c>
      <c r="C372" s="121" t="s">
        <v>882</v>
      </c>
      <c r="D372" s="122">
        <v>566.92999999999995</v>
      </c>
      <c r="E372" s="122">
        <v>566.94000000000005</v>
      </c>
      <c r="F372" s="122">
        <v>566.94000000000005</v>
      </c>
      <c r="G372" s="125">
        <v>1700.81</v>
      </c>
      <c r="H372" s="114"/>
      <c r="I372" s="114"/>
      <c r="J372" s="114"/>
      <c r="K372" s="114"/>
      <c r="L372" s="114"/>
      <c r="M372" s="114"/>
      <c r="N372" s="114"/>
      <c r="O372" s="114"/>
      <c r="P372" s="114"/>
      <c r="Q372" s="114"/>
      <c r="R372" s="114"/>
      <c r="S372" s="114"/>
      <c r="T372" s="114"/>
      <c r="U372" s="114"/>
      <c r="V372" s="114"/>
      <c r="W372" s="114"/>
      <c r="X372" s="114"/>
      <c r="Y372" s="114"/>
      <c r="Z372" s="114"/>
      <c r="AA372" s="114"/>
      <c r="AB372" s="114"/>
      <c r="AC372" s="114"/>
      <c r="AD372" s="114"/>
      <c r="AE372" s="114"/>
      <c r="AF372" s="114"/>
      <c r="AG372" s="114"/>
      <c r="AH372" s="114"/>
      <c r="AI372" s="114"/>
      <c r="AJ372" s="114"/>
      <c r="AK372" s="114"/>
      <c r="AL372" s="114"/>
      <c r="AM372" s="114"/>
      <c r="AN372" s="114"/>
      <c r="AO372" s="114"/>
      <c r="AP372" s="114"/>
      <c r="AQ372" s="114"/>
    </row>
    <row r="373" spans="1:43" x14ac:dyDescent="0.3">
      <c r="A373" s="114"/>
      <c r="B373" s="120" t="s">
        <v>2053</v>
      </c>
      <c r="C373" s="121" t="s">
        <v>514</v>
      </c>
      <c r="D373" s="122">
        <v>661.43</v>
      </c>
      <c r="E373" s="122">
        <v>661.43</v>
      </c>
      <c r="F373" s="122">
        <v>661.43</v>
      </c>
      <c r="G373" s="125">
        <v>1984.29</v>
      </c>
      <c r="H373" s="114"/>
      <c r="I373" s="114"/>
      <c r="J373" s="114"/>
      <c r="K373" s="114"/>
      <c r="L373" s="114"/>
      <c r="M373" s="114"/>
      <c r="N373" s="114"/>
      <c r="O373" s="114"/>
      <c r="P373" s="114"/>
      <c r="Q373" s="114"/>
      <c r="R373" s="114"/>
      <c r="S373" s="114"/>
      <c r="T373" s="114"/>
      <c r="U373" s="114"/>
      <c r="V373" s="114"/>
      <c r="W373" s="114"/>
      <c r="X373" s="114"/>
      <c r="Y373" s="114"/>
      <c r="Z373" s="114"/>
      <c r="AA373" s="114"/>
      <c r="AB373" s="114"/>
      <c r="AC373" s="114"/>
      <c r="AD373" s="114"/>
      <c r="AE373" s="114"/>
      <c r="AF373" s="114"/>
      <c r="AG373" s="114"/>
      <c r="AH373" s="114"/>
      <c r="AI373" s="114"/>
      <c r="AJ373" s="114"/>
      <c r="AK373" s="114"/>
      <c r="AL373" s="114"/>
      <c r="AM373" s="114"/>
      <c r="AN373" s="114"/>
      <c r="AO373" s="114"/>
      <c r="AP373" s="114"/>
      <c r="AQ373" s="114"/>
    </row>
    <row r="374" spans="1:43" x14ac:dyDescent="0.3">
      <c r="A374" s="114"/>
      <c r="B374" s="120" t="s">
        <v>2104</v>
      </c>
      <c r="C374" s="121" t="s">
        <v>1047</v>
      </c>
      <c r="D374" s="122">
        <v>661.43</v>
      </c>
      <c r="E374" s="122">
        <v>661.43</v>
      </c>
      <c r="F374" s="122">
        <v>661.43</v>
      </c>
      <c r="G374" s="125">
        <v>1984.29</v>
      </c>
      <c r="H374" s="114"/>
      <c r="I374" s="114"/>
      <c r="J374" s="114"/>
      <c r="K374" s="114"/>
      <c r="L374" s="114"/>
      <c r="M374" s="114"/>
      <c r="N374" s="114"/>
      <c r="O374" s="114"/>
      <c r="P374" s="114"/>
      <c r="Q374" s="114"/>
      <c r="R374" s="114"/>
      <c r="S374" s="114"/>
      <c r="T374" s="114"/>
      <c r="U374" s="114"/>
      <c r="V374" s="114"/>
      <c r="W374" s="114"/>
      <c r="X374" s="114"/>
      <c r="Y374" s="114"/>
      <c r="Z374" s="114"/>
      <c r="AA374" s="114"/>
      <c r="AB374" s="114"/>
      <c r="AC374" s="114"/>
      <c r="AD374" s="114"/>
      <c r="AE374" s="114"/>
      <c r="AF374" s="114"/>
      <c r="AG374" s="114"/>
      <c r="AH374" s="114"/>
      <c r="AI374" s="114"/>
      <c r="AJ374" s="114"/>
      <c r="AK374" s="114"/>
      <c r="AL374" s="114"/>
      <c r="AM374" s="114"/>
      <c r="AN374" s="114"/>
      <c r="AO374" s="114"/>
      <c r="AP374" s="114"/>
      <c r="AQ374" s="114"/>
    </row>
    <row r="375" spans="1:43" x14ac:dyDescent="0.3">
      <c r="A375" s="114"/>
      <c r="B375" s="120" t="s">
        <v>2245</v>
      </c>
      <c r="C375" s="121" t="s">
        <v>660</v>
      </c>
      <c r="D375" s="122">
        <v>734.44</v>
      </c>
      <c r="E375" s="122">
        <v>734.44</v>
      </c>
      <c r="F375" s="122">
        <v>734.44</v>
      </c>
      <c r="G375" s="125">
        <v>2203.3200000000002</v>
      </c>
      <c r="H375" s="114"/>
      <c r="I375" s="114"/>
      <c r="J375" s="114"/>
      <c r="K375" s="114"/>
      <c r="L375" s="114"/>
      <c r="M375" s="114"/>
      <c r="N375" s="114"/>
      <c r="O375" s="114"/>
      <c r="P375" s="114"/>
      <c r="Q375" s="114"/>
      <c r="R375" s="114"/>
      <c r="S375" s="114"/>
      <c r="T375" s="114"/>
      <c r="U375" s="114"/>
      <c r="V375" s="114"/>
      <c r="W375" s="114"/>
      <c r="X375" s="114"/>
      <c r="Y375" s="114"/>
      <c r="Z375" s="114"/>
      <c r="AA375" s="114"/>
      <c r="AB375" s="114"/>
      <c r="AC375" s="114"/>
      <c r="AD375" s="114"/>
      <c r="AE375" s="114"/>
      <c r="AF375" s="114"/>
      <c r="AG375" s="114"/>
      <c r="AH375" s="114"/>
      <c r="AI375" s="114"/>
      <c r="AJ375" s="114"/>
      <c r="AK375" s="114"/>
      <c r="AL375" s="114"/>
      <c r="AM375" s="114"/>
      <c r="AN375" s="114"/>
      <c r="AO375" s="114"/>
      <c r="AP375" s="114"/>
      <c r="AQ375" s="114"/>
    </row>
    <row r="376" spans="1:43" x14ac:dyDescent="0.3">
      <c r="A376" s="114"/>
      <c r="B376" s="120" t="s">
        <v>2236</v>
      </c>
      <c r="C376" s="121" t="s">
        <v>523</v>
      </c>
      <c r="D376" s="122">
        <v>725.85</v>
      </c>
      <c r="E376" s="122">
        <v>725.85</v>
      </c>
      <c r="F376" s="122">
        <v>725.85</v>
      </c>
      <c r="G376" s="125">
        <v>2177.5500000000002</v>
      </c>
      <c r="H376" s="114"/>
      <c r="I376" s="114"/>
      <c r="J376" s="114"/>
      <c r="K376" s="114"/>
      <c r="L376" s="114"/>
      <c r="M376" s="114"/>
      <c r="N376" s="114"/>
      <c r="O376" s="114"/>
      <c r="P376" s="114"/>
      <c r="Q376" s="114"/>
      <c r="R376" s="114"/>
      <c r="S376" s="114"/>
      <c r="T376" s="114"/>
      <c r="U376" s="114"/>
      <c r="V376" s="114"/>
      <c r="W376" s="114"/>
      <c r="X376" s="114"/>
      <c r="Y376" s="114"/>
      <c r="Z376" s="114"/>
      <c r="AA376" s="114"/>
      <c r="AB376" s="114"/>
      <c r="AC376" s="114"/>
      <c r="AD376" s="114"/>
      <c r="AE376" s="114"/>
      <c r="AF376" s="114"/>
      <c r="AG376" s="114"/>
      <c r="AH376" s="114"/>
      <c r="AI376" s="114"/>
      <c r="AJ376" s="114"/>
      <c r="AK376" s="114"/>
      <c r="AL376" s="114"/>
      <c r="AM376" s="114"/>
      <c r="AN376" s="114"/>
      <c r="AO376" s="114"/>
      <c r="AP376" s="114"/>
      <c r="AQ376" s="114"/>
    </row>
    <row r="377" spans="1:43" x14ac:dyDescent="0.3">
      <c r="A377" s="114"/>
      <c r="B377" s="120" t="s">
        <v>1952</v>
      </c>
      <c r="C377" s="121" t="s">
        <v>639</v>
      </c>
      <c r="D377" s="122">
        <v>592.71</v>
      </c>
      <c r="E377" s="122">
        <v>592.71</v>
      </c>
      <c r="F377" s="122">
        <v>592.71</v>
      </c>
      <c r="G377" s="125">
        <v>1778.13</v>
      </c>
      <c r="H377" s="114"/>
      <c r="I377" s="114"/>
      <c r="J377" s="114"/>
      <c r="K377" s="114"/>
      <c r="L377" s="114"/>
      <c r="M377" s="114"/>
      <c r="N377" s="114"/>
      <c r="O377" s="114"/>
      <c r="P377" s="114"/>
      <c r="Q377" s="114"/>
      <c r="R377" s="114"/>
      <c r="S377" s="114"/>
      <c r="T377" s="114"/>
      <c r="U377" s="114"/>
      <c r="V377" s="114"/>
      <c r="W377" s="114"/>
      <c r="X377" s="114"/>
      <c r="Y377" s="114"/>
      <c r="Z377" s="114"/>
      <c r="AA377" s="114"/>
      <c r="AB377" s="114"/>
      <c r="AC377" s="114"/>
      <c r="AD377" s="114"/>
      <c r="AE377" s="114"/>
      <c r="AF377" s="114"/>
      <c r="AG377" s="114"/>
      <c r="AH377" s="114"/>
      <c r="AI377" s="114"/>
      <c r="AJ377" s="114"/>
      <c r="AK377" s="114"/>
      <c r="AL377" s="114"/>
      <c r="AM377" s="114"/>
      <c r="AN377" s="114"/>
      <c r="AO377" s="114"/>
      <c r="AP377" s="114"/>
      <c r="AQ377" s="114"/>
    </row>
    <row r="378" spans="1:43" x14ac:dyDescent="0.3">
      <c r="A378" s="114"/>
      <c r="B378" s="120" t="s">
        <v>1931</v>
      </c>
      <c r="C378" s="121" t="s">
        <v>510</v>
      </c>
      <c r="D378" s="122">
        <v>592.71</v>
      </c>
      <c r="E378" s="122">
        <v>592.71</v>
      </c>
      <c r="F378" s="122">
        <v>592.71</v>
      </c>
      <c r="G378" s="125">
        <v>1778.13</v>
      </c>
      <c r="H378" s="114"/>
      <c r="I378" s="114"/>
      <c r="J378" s="114"/>
      <c r="K378" s="114"/>
      <c r="L378" s="114"/>
      <c r="M378" s="114"/>
      <c r="N378" s="114"/>
      <c r="O378" s="114"/>
      <c r="P378" s="114"/>
      <c r="Q378" s="114"/>
      <c r="R378" s="114"/>
      <c r="S378" s="114"/>
      <c r="T378" s="114"/>
      <c r="U378" s="114"/>
      <c r="V378" s="114"/>
      <c r="W378" s="114"/>
      <c r="X378" s="114"/>
      <c r="Y378" s="114"/>
      <c r="Z378" s="114"/>
      <c r="AA378" s="114"/>
      <c r="AB378" s="114"/>
      <c r="AC378" s="114"/>
      <c r="AD378" s="114"/>
      <c r="AE378" s="114"/>
      <c r="AF378" s="114"/>
      <c r="AG378" s="114"/>
      <c r="AH378" s="114"/>
      <c r="AI378" s="114"/>
      <c r="AJ378" s="114"/>
      <c r="AK378" s="114"/>
      <c r="AL378" s="114"/>
      <c r="AM378" s="114"/>
      <c r="AN378" s="114"/>
      <c r="AO378" s="114"/>
      <c r="AP378" s="114"/>
      <c r="AQ378" s="114"/>
    </row>
    <row r="379" spans="1:43" x14ac:dyDescent="0.3">
      <c r="A379" s="114"/>
      <c r="B379" s="120" t="s">
        <v>2118</v>
      </c>
      <c r="C379" s="121" t="s">
        <v>539</v>
      </c>
      <c r="D379" s="122">
        <v>755.92</v>
      </c>
      <c r="E379" s="122">
        <v>755.92</v>
      </c>
      <c r="F379" s="122">
        <v>755.92</v>
      </c>
      <c r="G379" s="125">
        <v>2267.7600000000002</v>
      </c>
      <c r="H379" s="114"/>
      <c r="I379" s="114"/>
      <c r="J379" s="114"/>
      <c r="K379" s="114"/>
      <c r="L379" s="114"/>
      <c r="M379" s="114"/>
      <c r="N379" s="114"/>
      <c r="O379" s="114"/>
      <c r="P379" s="114"/>
      <c r="Q379" s="114"/>
      <c r="R379" s="114"/>
      <c r="S379" s="114"/>
      <c r="T379" s="114"/>
      <c r="U379" s="114"/>
      <c r="V379" s="114"/>
      <c r="W379" s="114"/>
      <c r="X379" s="114"/>
      <c r="Y379" s="114"/>
      <c r="Z379" s="114"/>
      <c r="AA379" s="114"/>
      <c r="AB379" s="114"/>
      <c r="AC379" s="114"/>
      <c r="AD379" s="114"/>
      <c r="AE379" s="114"/>
      <c r="AF379" s="114"/>
      <c r="AG379" s="114"/>
      <c r="AH379" s="114"/>
      <c r="AI379" s="114"/>
      <c r="AJ379" s="114"/>
      <c r="AK379" s="114"/>
      <c r="AL379" s="114"/>
      <c r="AM379" s="114"/>
      <c r="AN379" s="114"/>
      <c r="AO379" s="114"/>
      <c r="AP379" s="114"/>
      <c r="AQ379" s="114"/>
    </row>
    <row r="380" spans="1:43" x14ac:dyDescent="0.3">
      <c r="A380" s="114"/>
      <c r="B380" s="120" t="s">
        <v>2140</v>
      </c>
      <c r="C380" s="121" t="s">
        <v>529</v>
      </c>
      <c r="D380" s="122">
        <v>747.33</v>
      </c>
      <c r="E380" s="122">
        <v>747.33</v>
      </c>
      <c r="F380" s="122">
        <v>747.33</v>
      </c>
      <c r="G380" s="125">
        <v>2241.9899999999998</v>
      </c>
      <c r="H380" s="114"/>
      <c r="I380" s="114"/>
      <c r="J380" s="114"/>
      <c r="K380" s="114"/>
      <c r="L380" s="114"/>
      <c r="M380" s="114"/>
      <c r="N380" s="114"/>
      <c r="O380" s="114"/>
      <c r="P380" s="114"/>
      <c r="Q380" s="114"/>
      <c r="R380" s="114"/>
      <c r="S380" s="114"/>
      <c r="T380" s="114"/>
      <c r="U380" s="114"/>
      <c r="V380" s="114"/>
      <c r="W380" s="114"/>
      <c r="X380" s="114"/>
      <c r="Y380" s="114"/>
      <c r="Z380" s="114"/>
      <c r="AA380" s="114"/>
      <c r="AB380" s="114"/>
      <c r="AC380" s="114"/>
      <c r="AD380" s="114"/>
      <c r="AE380" s="114"/>
      <c r="AF380" s="114"/>
      <c r="AG380" s="114"/>
      <c r="AH380" s="114"/>
      <c r="AI380" s="114"/>
      <c r="AJ380" s="114"/>
      <c r="AK380" s="114"/>
      <c r="AL380" s="114"/>
      <c r="AM380" s="114"/>
      <c r="AN380" s="114"/>
      <c r="AO380" s="114"/>
      <c r="AP380" s="114"/>
      <c r="AQ380" s="114"/>
    </row>
    <row r="381" spans="1:43" x14ac:dyDescent="0.3">
      <c r="A381" s="114"/>
      <c r="B381" s="120" t="s">
        <v>2228</v>
      </c>
      <c r="C381" s="121" t="s">
        <v>734</v>
      </c>
      <c r="D381" s="122">
        <v>940.6</v>
      </c>
      <c r="E381" s="122">
        <v>940.6</v>
      </c>
      <c r="F381" s="122">
        <v>940.6</v>
      </c>
      <c r="G381" s="125">
        <v>2821.8</v>
      </c>
      <c r="H381" s="114"/>
      <c r="I381" s="114"/>
      <c r="J381" s="114"/>
      <c r="K381" s="114"/>
      <c r="L381" s="114"/>
      <c r="M381" s="114"/>
      <c r="N381" s="114"/>
      <c r="O381" s="114"/>
      <c r="P381" s="114"/>
      <c r="Q381" s="114"/>
      <c r="R381" s="114"/>
      <c r="S381" s="114"/>
      <c r="T381" s="114"/>
      <c r="U381" s="114"/>
      <c r="V381" s="114"/>
      <c r="W381" s="114"/>
      <c r="X381" s="114"/>
      <c r="Y381" s="114"/>
      <c r="Z381" s="114"/>
      <c r="AA381" s="114"/>
      <c r="AB381" s="114"/>
      <c r="AC381" s="114"/>
      <c r="AD381" s="114"/>
      <c r="AE381" s="114"/>
      <c r="AF381" s="114"/>
      <c r="AG381" s="114"/>
      <c r="AH381" s="114"/>
      <c r="AI381" s="114"/>
      <c r="AJ381" s="114"/>
      <c r="AK381" s="114"/>
      <c r="AL381" s="114"/>
      <c r="AM381" s="114"/>
      <c r="AN381" s="114"/>
      <c r="AO381" s="114"/>
      <c r="AP381" s="114"/>
      <c r="AQ381" s="114"/>
    </row>
    <row r="382" spans="1:43" x14ac:dyDescent="0.3">
      <c r="A382" s="114"/>
      <c r="B382" s="120" t="s">
        <v>2142</v>
      </c>
      <c r="C382" s="121" t="s">
        <v>735</v>
      </c>
      <c r="D382" s="122">
        <v>820.35</v>
      </c>
      <c r="E382" s="122">
        <v>820.34</v>
      </c>
      <c r="F382" s="122">
        <v>820.34</v>
      </c>
      <c r="G382" s="125">
        <v>2461.0300000000002</v>
      </c>
      <c r="H382" s="114"/>
      <c r="I382" s="114"/>
      <c r="J382" s="114"/>
      <c r="K382" s="114"/>
      <c r="L382" s="114"/>
      <c r="M382" s="114"/>
      <c r="N382" s="114"/>
      <c r="O382" s="114"/>
      <c r="P382" s="114"/>
      <c r="Q382" s="114"/>
      <c r="R382" s="114"/>
      <c r="S382" s="114"/>
      <c r="T382" s="114"/>
      <c r="U382" s="114"/>
      <c r="V382" s="114"/>
      <c r="W382" s="114"/>
      <c r="X382" s="114"/>
      <c r="Y382" s="114"/>
      <c r="Z382" s="114"/>
      <c r="AA382" s="114"/>
      <c r="AB382" s="114"/>
      <c r="AC382" s="114"/>
      <c r="AD382" s="114"/>
      <c r="AE382" s="114"/>
      <c r="AF382" s="114"/>
      <c r="AG382" s="114"/>
      <c r="AH382" s="114"/>
      <c r="AI382" s="114"/>
      <c r="AJ382" s="114"/>
      <c r="AK382" s="114"/>
      <c r="AL382" s="114"/>
      <c r="AM382" s="114"/>
      <c r="AN382" s="114"/>
      <c r="AO382" s="114"/>
      <c r="AP382" s="114"/>
      <c r="AQ382" s="114"/>
    </row>
    <row r="383" spans="1:43" x14ac:dyDescent="0.3">
      <c r="A383" s="114"/>
      <c r="B383" s="120" t="s">
        <v>1985</v>
      </c>
      <c r="C383" s="121" t="s">
        <v>810</v>
      </c>
      <c r="D383" s="122">
        <v>730.14</v>
      </c>
      <c r="E383" s="122">
        <v>730.15</v>
      </c>
      <c r="F383" s="122">
        <v>730.15</v>
      </c>
      <c r="G383" s="125">
        <v>2190.44</v>
      </c>
      <c r="H383" s="114"/>
      <c r="I383" s="114"/>
      <c r="J383" s="114"/>
      <c r="K383" s="114"/>
      <c r="L383" s="114"/>
      <c r="M383" s="114"/>
      <c r="N383" s="114"/>
      <c r="O383" s="114"/>
      <c r="P383" s="114"/>
      <c r="Q383" s="114"/>
      <c r="R383" s="114"/>
      <c r="S383" s="114"/>
      <c r="T383" s="114"/>
      <c r="U383" s="114"/>
      <c r="V383" s="114"/>
      <c r="W383" s="114"/>
      <c r="X383" s="114"/>
      <c r="Y383" s="114"/>
      <c r="Z383" s="114"/>
      <c r="AA383" s="114"/>
      <c r="AB383" s="114"/>
      <c r="AC383" s="114"/>
      <c r="AD383" s="114"/>
      <c r="AE383" s="114"/>
      <c r="AF383" s="114"/>
      <c r="AG383" s="114"/>
      <c r="AH383" s="114"/>
      <c r="AI383" s="114"/>
      <c r="AJ383" s="114"/>
      <c r="AK383" s="114"/>
      <c r="AL383" s="114"/>
      <c r="AM383" s="114"/>
      <c r="AN383" s="114"/>
      <c r="AO383" s="114"/>
      <c r="AP383" s="114"/>
      <c r="AQ383" s="114"/>
    </row>
    <row r="384" spans="1:43" x14ac:dyDescent="0.3">
      <c r="A384" s="114"/>
      <c r="B384" s="120" t="s">
        <v>2093</v>
      </c>
      <c r="C384" s="121" t="s">
        <v>1085</v>
      </c>
      <c r="D384" s="122">
        <v>730.14</v>
      </c>
      <c r="E384" s="122">
        <v>730.15</v>
      </c>
      <c r="F384" s="122">
        <v>730.15</v>
      </c>
      <c r="G384" s="125">
        <v>2190.44</v>
      </c>
      <c r="H384" s="114"/>
      <c r="I384" s="114"/>
      <c r="J384" s="114"/>
      <c r="K384" s="114"/>
      <c r="L384" s="114"/>
      <c r="M384" s="114"/>
      <c r="N384" s="114"/>
      <c r="O384" s="114"/>
      <c r="P384" s="114"/>
      <c r="Q384" s="114"/>
      <c r="R384" s="114"/>
      <c r="S384" s="114"/>
      <c r="T384" s="114"/>
      <c r="U384" s="114"/>
      <c r="V384" s="114"/>
      <c r="W384" s="114"/>
      <c r="X384" s="114"/>
      <c r="Y384" s="114"/>
      <c r="Z384" s="114"/>
      <c r="AA384" s="114"/>
      <c r="AB384" s="114"/>
      <c r="AC384" s="114"/>
      <c r="AD384" s="114"/>
      <c r="AE384" s="114"/>
      <c r="AF384" s="114"/>
      <c r="AG384" s="114"/>
      <c r="AH384" s="114"/>
      <c r="AI384" s="114"/>
      <c r="AJ384" s="114"/>
      <c r="AK384" s="114"/>
      <c r="AL384" s="114"/>
      <c r="AM384" s="114"/>
      <c r="AN384" s="114"/>
      <c r="AO384" s="114"/>
      <c r="AP384" s="114"/>
      <c r="AQ384" s="114"/>
    </row>
    <row r="385" spans="1:43" x14ac:dyDescent="0.3">
      <c r="A385" s="114"/>
      <c r="B385" s="120" t="s">
        <v>2257</v>
      </c>
      <c r="C385" s="121" t="s">
        <v>808</v>
      </c>
      <c r="D385" s="122">
        <v>708.67</v>
      </c>
      <c r="E385" s="122">
        <v>708.67</v>
      </c>
      <c r="F385" s="122">
        <v>708.67</v>
      </c>
      <c r="G385" s="125">
        <v>2126.0100000000002</v>
      </c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114"/>
      <c r="T385" s="114"/>
      <c r="U385" s="114"/>
      <c r="V385" s="114"/>
      <c r="W385" s="114"/>
      <c r="X385" s="114"/>
      <c r="Y385" s="114"/>
      <c r="Z385" s="114"/>
      <c r="AA385" s="114"/>
      <c r="AB385" s="114"/>
      <c r="AC385" s="114"/>
      <c r="AD385" s="114"/>
      <c r="AE385" s="114"/>
      <c r="AF385" s="114"/>
      <c r="AG385" s="114"/>
      <c r="AH385" s="114"/>
      <c r="AI385" s="114"/>
      <c r="AJ385" s="114"/>
      <c r="AK385" s="114"/>
      <c r="AL385" s="114"/>
      <c r="AM385" s="114"/>
      <c r="AN385" s="114"/>
      <c r="AO385" s="114"/>
      <c r="AP385" s="114"/>
      <c r="AQ385" s="114"/>
    </row>
    <row r="386" spans="1:43" x14ac:dyDescent="0.3">
      <c r="A386" s="114"/>
      <c r="B386" s="120" t="s">
        <v>2218</v>
      </c>
      <c r="C386" s="121" t="s">
        <v>1087</v>
      </c>
      <c r="D386" s="122">
        <v>708.67</v>
      </c>
      <c r="E386" s="122">
        <v>708.67</v>
      </c>
      <c r="F386" s="122">
        <v>708.67</v>
      </c>
      <c r="G386" s="125">
        <v>2126.0100000000002</v>
      </c>
      <c r="H386" s="114"/>
      <c r="I386" s="114"/>
      <c r="J386" s="114"/>
      <c r="K386" s="114"/>
      <c r="L386" s="114"/>
      <c r="M386" s="114"/>
      <c r="N386" s="114"/>
      <c r="O386" s="114"/>
      <c r="P386" s="114"/>
      <c r="Q386" s="114"/>
      <c r="R386" s="114"/>
      <c r="S386" s="114"/>
      <c r="T386" s="114"/>
      <c r="U386" s="114"/>
      <c r="V386" s="114"/>
      <c r="W386" s="114"/>
      <c r="X386" s="114"/>
      <c r="Y386" s="114"/>
      <c r="Z386" s="114"/>
      <c r="AA386" s="114"/>
      <c r="AB386" s="114"/>
      <c r="AC386" s="114"/>
      <c r="AD386" s="114"/>
      <c r="AE386" s="114"/>
      <c r="AF386" s="114"/>
      <c r="AG386" s="114"/>
      <c r="AH386" s="114"/>
      <c r="AI386" s="114"/>
      <c r="AJ386" s="114"/>
      <c r="AK386" s="114"/>
      <c r="AL386" s="114"/>
      <c r="AM386" s="114"/>
      <c r="AN386" s="114"/>
      <c r="AO386" s="114"/>
      <c r="AP386" s="114"/>
      <c r="AQ386" s="114"/>
    </row>
    <row r="387" spans="1:43" x14ac:dyDescent="0.3">
      <c r="A387" s="114"/>
      <c r="B387" s="120" t="s">
        <v>2336</v>
      </c>
      <c r="C387" s="121" t="s">
        <v>878</v>
      </c>
      <c r="D387" s="122">
        <v>781.68</v>
      </c>
      <c r="E387" s="122">
        <v>781.69</v>
      </c>
      <c r="F387" s="122">
        <v>781.69</v>
      </c>
      <c r="G387" s="125">
        <v>2345.06</v>
      </c>
      <c r="H387" s="114"/>
      <c r="I387" s="114"/>
      <c r="J387" s="114"/>
      <c r="K387" s="114"/>
      <c r="L387" s="114"/>
      <c r="M387" s="114"/>
      <c r="N387" s="114"/>
      <c r="O387" s="114"/>
      <c r="P387" s="114"/>
      <c r="Q387" s="114"/>
      <c r="R387" s="114"/>
      <c r="S387" s="114"/>
      <c r="T387" s="114"/>
      <c r="U387" s="114"/>
      <c r="V387" s="114"/>
      <c r="W387" s="114"/>
      <c r="X387" s="114"/>
      <c r="Y387" s="114"/>
      <c r="Z387" s="114"/>
      <c r="AA387" s="114"/>
      <c r="AB387" s="114"/>
      <c r="AC387" s="114"/>
      <c r="AD387" s="114"/>
      <c r="AE387" s="114"/>
      <c r="AF387" s="114"/>
      <c r="AG387" s="114"/>
      <c r="AH387" s="114"/>
      <c r="AI387" s="114"/>
      <c r="AJ387" s="114"/>
      <c r="AK387" s="114"/>
      <c r="AL387" s="114"/>
      <c r="AM387" s="114"/>
      <c r="AN387" s="114"/>
      <c r="AO387" s="114"/>
      <c r="AP387" s="114"/>
      <c r="AQ387" s="114"/>
    </row>
    <row r="388" spans="1:43" x14ac:dyDescent="0.3">
      <c r="A388" s="114"/>
      <c r="B388" s="120" t="s">
        <v>2061</v>
      </c>
      <c r="C388" s="121" t="s">
        <v>959</v>
      </c>
      <c r="D388" s="122">
        <v>734.44</v>
      </c>
      <c r="E388" s="122">
        <v>734.44</v>
      </c>
      <c r="F388" s="122">
        <v>734.44</v>
      </c>
      <c r="G388" s="125">
        <v>2203.3200000000002</v>
      </c>
      <c r="H388" s="114"/>
      <c r="I388" s="114"/>
      <c r="J388" s="114"/>
      <c r="K388" s="114"/>
      <c r="L388" s="114"/>
      <c r="M388" s="114"/>
      <c r="N388" s="114"/>
      <c r="O388" s="114"/>
      <c r="P388" s="114"/>
      <c r="Q388" s="114"/>
      <c r="R388" s="114"/>
      <c r="S388" s="114"/>
      <c r="T388" s="114"/>
      <c r="U388" s="114"/>
      <c r="V388" s="114"/>
      <c r="W388" s="114"/>
      <c r="X388" s="114"/>
      <c r="Y388" s="114"/>
      <c r="Z388" s="114"/>
      <c r="AA388" s="114"/>
      <c r="AB388" s="114"/>
      <c r="AC388" s="114"/>
      <c r="AD388" s="114"/>
      <c r="AE388" s="114"/>
      <c r="AF388" s="114"/>
      <c r="AG388" s="114"/>
      <c r="AH388" s="114"/>
      <c r="AI388" s="114"/>
      <c r="AJ388" s="114"/>
      <c r="AK388" s="114"/>
      <c r="AL388" s="114"/>
      <c r="AM388" s="114"/>
      <c r="AN388" s="114"/>
      <c r="AO388" s="114"/>
      <c r="AP388" s="114"/>
      <c r="AQ388" s="114"/>
    </row>
    <row r="389" spans="1:43" x14ac:dyDescent="0.3">
      <c r="A389" s="114"/>
      <c r="B389" s="120" t="s">
        <v>2250</v>
      </c>
      <c r="C389" s="121" t="s">
        <v>799</v>
      </c>
      <c r="D389" s="122">
        <v>777.39</v>
      </c>
      <c r="E389" s="122">
        <v>777.39</v>
      </c>
      <c r="F389" s="122">
        <v>777.39</v>
      </c>
      <c r="G389" s="125">
        <v>2332.17</v>
      </c>
      <c r="H389" s="114"/>
      <c r="I389" s="114"/>
      <c r="J389" s="114"/>
      <c r="K389" s="114"/>
      <c r="L389" s="114"/>
      <c r="M389" s="114"/>
      <c r="N389" s="114"/>
      <c r="O389" s="114"/>
      <c r="P389" s="114"/>
      <c r="Q389" s="114"/>
      <c r="R389" s="114"/>
      <c r="S389" s="114"/>
      <c r="T389" s="114"/>
      <c r="U389" s="114"/>
      <c r="V389" s="114"/>
      <c r="W389" s="114"/>
      <c r="X389" s="114"/>
      <c r="Y389" s="114"/>
      <c r="Z389" s="114"/>
      <c r="AA389" s="114"/>
      <c r="AB389" s="114"/>
      <c r="AC389" s="114"/>
      <c r="AD389" s="114"/>
      <c r="AE389" s="114"/>
      <c r="AF389" s="114"/>
      <c r="AG389" s="114"/>
      <c r="AH389" s="114"/>
      <c r="AI389" s="114"/>
      <c r="AJ389" s="114"/>
      <c r="AK389" s="114"/>
      <c r="AL389" s="114"/>
      <c r="AM389" s="114"/>
      <c r="AN389" s="114"/>
      <c r="AO389" s="114"/>
      <c r="AP389" s="114"/>
      <c r="AQ389" s="114"/>
    </row>
    <row r="390" spans="1:43" x14ac:dyDescent="0.3">
      <c r="A390" s="114"/>
      <c r="B390" s="120" t="s">
        <v>2113</v>
      </c>
      <c r="C390" s="121" t="s">
        <v>661</v>
      </c>
      <c r="D390" s="122">
        <v>704.38</v>
      </c>
      <c r="E390" s="122">
        <v>704.38</v>
      </c>
      <c r="F390" s="122">
        <v>704.38</v>
      </c>
      <c r="G390" s="125">
        <v>2113.14</v>
      </c>
      <c r="H390" s="114"/>
      <c r="I390" s="114"/>
      <c r="J390" s="114"/>
      <c r="K390" s="114"/>
      <c r="L390" s="114"/>
      <c r="M390" s="114"/>
      <c r="N390" s="114"/>
      <c r="O390" s="114"/>
      <c r="P390" s="114"/>
      <c r="Q390" s="114"/>
      <c r="R390" s="114"/>
      <c r="S390" s="114"/>
      <c r="T390" s="114"/>
      <c r="U390" s="114"/>
      <c r="V390" s="114"/>
      <c r="W390" s="114"/>
      <c r="X390" s="114"/>
      <c r="Y390" s="114"/>
      <c r="Z390" s="114"/>
      <c r="AA390" s="114"/>
      <c r="AB390" s="114"/>
      <c r="AC390" s="114"/>
      <c r="AD390" s="114"/>
      <c r="AE390" s="114"/>
      <c r="AF390" s="114"/>
      <c r="AG390" s="114"/>
      <c r="AH390" s="114"/>
      <c r="AI390" s="114"/>
      <c r="AJ390" s="114"/>
      <c r="AK390" s="114"/>
      <c r="AL390" s="114"/>
      <c r="AM390" s="114"/>
      <c r="AN390" s="114"/>
      <c r="AO390" s="114"/>
      <c r="AP390" s="114"/>
      <c r="AQ390" s="114"/>
    </row>
    <row r="391" spans="1:43" x14ac:dyDescent="0.3">
      <c r="A391" s="114"/>
      <c r="B391" s="120" t="s">
        <v>1975</v>
      </c>
      <c r="C391" s="121" t="s">
        <v>954</v>
      </c>
      <c r="D391" s="122">
        <v>884.76</v>
      </c>
      <c r="E391" s="122">
        <v>884.77</v>
      </c>
      <c r="F391" s="122">
        <v>884.77</v>
      </c>
      <c r="G391" s="125">
        <v>2654.3</v>
      </c>
      <c r="H391" s="114"/>
      <c r="I391" s="114"/>
      <c r="J391" s="114"/>
      <c r="K391" s="114"/>
      <c r="L391" s="114"/>
      <c r="M391" s="114"/>
      <c r="N391" s="114"/>
      <c r="O391" s="114"/>
      <c r="P391" s="114"/>
      <c r="Q391" s="114"/>
      <c r="R391" s="114"/>
      <c r="S391" s="114"/>
      <c r="T391" s="114"/>
      <c r="U391" s="114"/>
      <c r="V391" s="114"/>
      <c r="W391" s="114"/>
      <c r="X391" s="114"/>
      <c r="Y391" s="114"/>
      <c r="Z391" s="114"/>
      <c r="AA391" s="114"/>
      <c r="AB391" s="114"/>
      <c r="AC391" s="114"/>
      <c r="AD391" s="114"/>
      <c r="AE391" s="114"/>
      <c r="AF391" s="114"/>
      <c r="AG391" s="114"/>
      <c r="AH391" s="114"/>
      <c r="AI391" s="114"/>
      <c r="AJ391" s="114"/>
      <c r="AK391" s="114"/>
      <c r="AL391" s="114"/>
      <c r="AM391" s="114"/>
      <c r="AN391" s="114"/>
      <c r="AO391" s="114"/>
      <c r="AP391" s="114"/>
      <c r="AQ391" s="114"/>
    </row>
    <row r="392" spans="1:43" x14ac:dyDescent="0.3">
      <c r="A392" s="114"/>
      <c r="B392" s="120" t="s">
        <v>2148</v>
      </c>
      <c r="C392" s="121" t="s">
        <v>504</v>
      </c>
      <c r="D392" s="122">
        <v>605.6</v>
      </c>
      <c r="E392" s="122">
        <v>605.59</v>
      </c>
      <c r="F392" s="122">
        <v>605.59</v>
      </c>
      <c r="G392" s="125">
        <v>1816.78</v>
      </c>
      <c r="H392" s="114"/>
      <c r="I392" s="114"/>
      <c r="J392" s="114"/>
      <c r="K392" s="114"/>
      <c r="L392" s="114"/>
      <c r="M392" s="114"/>
      <c r="N392" s="114"/>
      <c r="O392" s="114"/>
      <c r="P392" s="114"/>
      <c r="Q392" s="114"/>
      <c r="R392" s="114"/>
      <c r="S392" s="114"/>
      <c r="T392" s="114"/>
      <c r="U392" s="114"/>
      <c r="V392" s="114"/>
      <c r="W392" s="114"/>
      <c r="X392" s="114"/>
      <c r="Y392" s="114"/>
      <c r="Z392" s="114"/>
      <c r="AA392" s="114"/>
      <c r="AB392" s="114"/>
      <c r="AC392" s="114"/>
      <c r="AD392" s="114"/>
      <c r="AE392" s="114"/>
      <c r="AF392" s="114"/>
      <c r="AG392" s="114"/>
      <c r="AH392" s="114"/>
      <c r="AI392" s="114"/>
      <c r="AJ392" s="114"/>
      <c r="AK392" s="114"/>
      <c r="AL392" s="114"/>
      <c r="AM392" s="114"/>
      <c r="AN392" s="114"/>
      <c r="AO392" s="114"/>
      <c r="AP392" s="114"/>
      <c r="AQ392" s="114"/>
    </row>
    <row r="393" spans="1:43" x14ac:dyDescent="0.3">
      <c r="A393" s="114"/>
      <c r="B393" s="120" t="s">
        <v>2063</v>
      </c>
      <c r="C393" s="121" t="s">
        <v>815</v>
      </c>
      <c r="D393" s="122">
        <v>627.05999999999995</v>
      </c>
      <c r="E393" s="122">
        <v>627.07000000000005</v>
      </c>
      <c r="F393" s="122">
        <v>627.07000000000005</v>
      </c>
      <c r="G393" s="125">
        <v>1881.2</v>
      </c>
      <c r="H393" s="114"/>
      <c r="I393" s="114"/>
      <c r="J393" s="114"/>
      <c r="K393" s="114"/>
      <c r="L393" s="114"/>
      <c r="M393" s="114"/>
      <c r="N393" s="114"/>
      <c r="O393" s="114"/>
      <c r="P393" s="114"/>
      <c r="Q393" s="114"/>
      <c r="R393" s="114"/>
      <c r="S393" s="114"/>
      <c r="T393" s="114"/>
      <c r="U393" s="114"/>
      <c r="V393" s="114"/>
      <c r="W393" s="114"/>
      <c r="X393" s="114"/>
      <c r="Y393" s="114"/>
      <c r="Z393" s="114"/>
      <c r="AA393" s="114"/>
      <c r="AB393" s="114"/>
      <c r="AC393" s="114"/>
      <c r="AD393" s="114"/>
      <c r="AE393" s="114"/>
      <c r="AF393" s="114"/>
      <c r="AG393" s="114"/>
      <c r="AH393" s="114"/>
      <c r="AI393" s="114"/>
      <c r="AJ393" s="114"/>
      <c r="AK393" s="114"/>
      <c r="AL393" s="114"/>
      <c r="AM393" s="114"/>
      <c r="AN393" s="114"/>
      <c r="AO393" s="114"/>
      <c r="AP393" s="114"/>
      <c r="AQ393" s="114"/>
    </row>
    <row r="394" spans="1:43" x14ac:dyDescent="0.3">
      <c r="A394" s="114"/>
      <c r="B394" s="120" t="s">
        <v>2057</v>
      </c>
      <c r="C394" s="121" t="s">
        <v>1053</v>
      </c>
      <c r="D394" s="122">
        <v>644.25</v>
      </c>
      <c r="E394" s="122">
        <v>644.25</v>
      </c>
      <c r="F394" s="122">
        <v>644.25</v>
      </c>
      <c r="G394" s="125">
        <v>1932.75</v>
      </c>
      <c r="H394" s="114"/>
      <c r="I394" s="114"/>
      <c r="J394" s="114"/>
      <c r="K394" s="114"/>
      <c r="L394" s="114"/>
      <c r="M394" s="114"/>
      <c r="N394" s="114"/>
      <c r="O394" s="114"/>
      <c r="P394" s="114"/>
      <c r="Q394" s="114"/>
      <c r="R394" s="114"/>
      <c r="S394" s="114"/>
      <c r="T394" s="114"/>
      <c r="U394" s="114"/>
      <c r="V394" s="114"/>
      <c r="W394" s="114"/>
      <c r="X394" s="114"/>
      <c r="Y394" s="114"/>
      <c r="Z394" s="114"/>
      <c r="AA394" s="114"/>
      <c r="AB394" s="114"/>
      <c r="AC394" s="114"/>
      <c r="AD394" s="114"/>
      <c r="AE394" s="114"/>
      <c r="AF394" s="114"/>
      <c r="AG394" s="114"/>
      <c r="AH394" s="114"/>
      <c r="AI394" s="114"/>
      <c r="AJ394" s="114"/>
      <c r="AK394" s="114"/>
      <c r="AL394" s="114"/>
      <c r="AM394" s="114"/>
      <c r="AN394" s="114"/>
      <c r="AO394" s="114"/>
      <c r="AP394" s="114"/>
      <c r="AQ394" s="114"/>
    </row>
    <row r="395" spans="1:43" x14ac:dyDescent="0.3">
      <c r="A395" s="114"/>
      <c r="B395" s="120" t="s">
        <v>2091</v>
      </c>
      <c r="C395" s="121" t="s">
        <v>620</v>
      </c>
      <c r="D395" s="122">
        <v>665.72</v>
      </c>
      <c r="E395" s="122">
        <v>665.72</v>
      </c>
      <c r="F395" s="122">
        <v>665.72</v>
      </c>
      <c r="G395" s="125">
        <v>1997.16</v>
      </c>
      <c r="H395" s="114"/>
      <c r="I395" s="114"/>
      <c r="J395" s="114"/>
      <c r="K395" s="114"/>
      <c r="L395" s="114"/>
      <c r="M395" s="114"/>
      <c r="N395" s="114"/>
      <c r="O395" s="114"/>
      <c r="P395" s="114"/>
      <c r="Q395" s="114"/>
      <c r="R395" s="114"/>
      <c r="S395" s="114"/>
      <c r="T395" s="114"/>
      <c r="U395" s="114"/>
      <c r="V395" s="114"/>
      <c r="W395" s="114"/>
      <c r="X395" s="114"/>
      <c r="Y395" s="114"/>
      <c r="Z395" s="114"/>
      <c r="AA395" s="114"/>
      <c r="AB395" s="114"/>
      <c r="AC395" s="114"/>
      <c r="AD395" s="114"/>
      <c r="AE395" s="114"/>
      <c r="AF395" s="114"/>
      <c r="AG395" s="114"/>
      <c r="AH395" s="114"/>
      <c r="AI395" s="114"/>
      <c r="AJ395" s="114"/>
      <c r="AK395" s="114"/>
      <c r="AL395" s="114"/>
      <c r="AM395" s="114"/>
      <c r="AN395" s="114"/>
      <c r="AO395" s="114"/>
      <c r="AP395" s="114"/>
      <c r="AQ395" s="114"/>
    </row>
    <row r="396" spans="1:43" x14ac:dyDescent="0.3">
      <c r="A396" s="114"/>
      <c r="B396" s="120" t="s">
        <v>2109</v>
      </c>
      <c r="C396" s="121" t="s">
        <v>1166</v>
      </c>
      <c r="D396" s="122">
        <v>777.39</v>
      </c>
      <c r="E396" s="122">
        <v>777.39</v>
      </c>
      <c r="F396" s="122">
        <v>777.39</v>
      </c>
      <c r="G396" s="125">
        <v>2332.17</v>
      </c>
      <c r="H396" s="114"/>
      <c r="I396" s="114"/>
      <c r="J396" s="114"/>
      <c r="K396" s="114"/>
      <c r="L396" s="114"/>
      <c r="M396" s="114"/>
      <c r="N396" s="114"/>
      <c r="O396" s="114"/>
      <c r="P396" s="114"/>
      <c r="Q396" s="114"/>
      <c r="R396" s="114"/>
      <c r="S396" s="114"/>
      <c r="T396" s="114"/>
      <c r="U396" s="114"/>
      <c r="V396" s="114"/>
      <c r="W396" s="114"/>
      <c r="X396" s="114"/>
      <c r="Y396" s="114"/>
      <c r="Z396" s="114"/>
      <c r="AA396" s="114"/>
      <c r="AB396" s="114"/>
      <c r="AC396" s="114"/>
      <c r="AD396" s="114"/>
      <c r="AE396" s="114"/>
      <c r="AF396" s="114"/>
      <c r="AG396" s="114"/>
      <c r="AH396" s="114"/>
      <c r="AI396" s="114"/>
      <c r="AJ396" s="114"/>
      <c r="AK396" s="114"/>
      <c r="AL396" s="114"/>
      <c r="AM396" s="114"/>
      <c r="AN396" s="114"/>
      <c r="AO396" s="114"/>
      <c r="AP396" s="114"/>
      <c r="AQ396" s="114"/>
    </row>
    <row r="397" spans="1:43" x14ac:dyDescent="0.3">
      <c r="A397" s="114"/>
      <c r="B397" s="120" t="s">
        <v>2260</v>
      </c>
      <c r="C397" s="121" t="s">
        <v>990</v>
      </c>
      <c r="D397" s="122">
        <v>708.67</v>
      </c>
      <c r="E397" s="122">
        <v>708.67</v>
      </c>
      <c r="F397" s="122">
        <v>708.67</v>
      </c>
      <c r="G397" s="125">
        <v>2126.0100000000002</v>
      </c>
      <c r="H397" s="114"/>
      <c r="I397" s="114"/>
      <c r="J397" s="114"/>
      <c r="K397" s="114"/>
      <c r="L397" s="114"/>
      <c r="M397" s="114"/>
      <c r="N397" s="114"/>
      <c r="O397" s="114"/>
      <c r="P397" s="114"/>
      <c r="Q397" s="114"/>
      <c r="R397" s="114"/>
      <c r="S397" s="114"/>
      <c r="T397" s="114"/>
      <c r="U397" s="114"/>
      <c r="V397" s="114"/>
      <c r="W397" s="114"/>
      <c r="X397" s="114"/>
      <c r="Y397" s="114"/>
      <c r="Z397" s="114"/>
      <c r="AA397" s="114"/>
      <c r="AB397" s="114"/>
      <c r="AC397" s="114"/>
      <c r="AD397" s="114"/>
      <c r="AE397" s="114"/>
      <c r="AF397" s="114"/>
      <c r="AG397" s="114"/>
      <c r="AH397" s="114"/>
      <c r="AI397" s="114"/>
      <c r="AJ397" s="114"/>
      <c r="AK397" s="114"/>
      <c r="AL397" s="114"/>
      <c r="AM397" s="114"/>
      <c r="AN397" s="114"/>
      <c r="AO397" s="114"/>
      <c r="AP397" s="114"/>
      <c r="AQ397" s="114"/>
    </row>
    <row r="398" spans="1:43" x14ac:dyDescent="0.3">
      <c r="A398" s="114"/>
      <c r="B398" s="120" t="s">
        <v>2316</v>
      </c>
      <c r="C398" s="121" t="s">
        <v>991</v>
      </c>
      <c r="D398" s="122">
        <v>743.03</v>
      </c>
      <c r="E398" s="122">
        <v>743.03</v>
      </c>
      <c r="F398" s="122">
        <v>743.03</v>
      </c>
      <c r="G398" s="125">
        <v>2229.09</v>
      </c>
      <c r="H398" s="114"/>
      <c r="I398" s="114"/>
      <c r="J398" s="114"/>
      <c r="K398" s="114"/>
      <c r="L398" s="114"/>
      <c r="M398" s="114"/>
      <c r="N398" s="114"/>
      <c r="O398" s="114"/>
      <c r="P398" s="114"/>
      <c r="Q398" s="114"/>
      <c r="R398" s="114"/>
      <c r="S398" s="114"/>
      <c r="T398" s="114"/>
      <c r="U398" s="114"/>
      <c r="V398" s="114"/>
      <c r="W398" s="114"/>
      <c r="X398" s="114"/>
      <c r="Y398" s="114"/>
      <c r="Z398" s="114"/>
      <c r="AA398" s="114"/>
      <c r="AB398" s="114"/>
      <c r="AC398" s="114"/>
      <c r="AD398" s="114"/>
      <c r="AE398" s="114"/>
      <c r="AF398" s="114"/>
      <c r="AG398" s="114"/>
      <c r="AH398" s="114"/>
      <c r="AI398" s="114"/>
      <c r="AJ398" s="114"/>
      <c r="AK398" s="114"/>
      <c r="AL398" s="114"/>
      <c r="AM398" s="114"/>
      <c r="AN398" s="114"/>
      <c r="AO398" s="114"/>
      <c r="AP398" s="114"/>
      <c r="AQ398" s="114"/>
    </row>
    <row r="399" spans="1:43" x14ac:dyDescent="0.3">
      <c r="A399" s="114"/>
      <c r="B399" s="120" t="s">
        <v>2122</v>
      </c>
      <c r="C399" s="121" t="s">
        <v>1074</v>
      </c>
      <c r="D399" s="122">
        <v>614.17999999999995</v>
      </c>
      <c r="E399" s="122">
        <v>614.17999999999995</v>
      </c>
      <c r="F399" s="122">
        <v>614.17999999999995</v>
      </c>
      <c r="G399" s="125">
        <v>1842.54</v>
      </c>
      <c r="H399" s="114"/>
      <c r="I399" s="114"/>
      <c r="J399" s="114"/>
      <c r="K399" s="114"/>
      <c r="L399" s="114"/>
      <c r="M399" s="114"/>
      <c r="N399" s="114"/>
      <c r="O399" s="114"/>
      <c r="P399" s="114"/>
      <c r="Q399" s="114"/>
      <c r="R399" s="114"/>
      <c r="S399" s="114"/>
      <c r="T399" s="114"/>
      <c r="U399" s="114"/>
      <c r="V399" s="114"/>
      <c r="W399" s="114"/>
      <c r="X399" s="114"/>
      <c r="Y399" s="114"/>
      <c r="Z399" s="114"/>
      <c r="AA399" s="114"/>
      <c r="AB399" s="114"/>
      <c r="AC399" s="114"/>
      <c r="AD399" s="114"/>
      <c r="AE399" s="114"/>
      <c r="AF399" s="114"/>
      <c r="AG399" s="114"/>
      <c r="AH399" s="114"/>
      <c r="AI399" s="114"/>
      <c r="AJ399" s="114"/>
      <c r="AK399" s="114"/>
      <c r="AL399" s="114"/>
      <c r="AM399" s="114"/>
      <c r="AN399" s="114"/>
      <c r="AO399" s="114"/>
      <c r="AP399" s="114"/>
      <c r="AQ399" s="114"/>
    </row>
    <row r="400" spans="1:43" x14ac:dyDescent="0.3">
      <c r="A400" s="114"/>
      <c r="B400" s="120" t="s">
        <v>2217</v>
      </c>
      <c r="C400" s="121" t="s">
        <v>719</v>
      </c>
      <c r="D400" s="122">
        <v>661.43</v>
      </c>
      <c r="E400" s="122">
        <v>661.43</v>
      </c>
      <c r="F400" s="122">
        <v>661.43</v>
      </c>
      <c r="G400" s="125">
        <v>1984.29</v>
      </c>
      <c r="H400" s="114"/>
      <c r="I400" s="114"/>
      <c r="J400" s="114"/>
      <c r="K400" s="114"/>
      <c r="L400" s="114"/>
      <c r="M400" s="114"/>
      <c r="N400" s="114"/>
      <c r="O400" s="114"/>
      <c r="P400" s="114"/>
      <c r="Q400" s="114"/>
      <c r="R400" s="114"/>
      <c r="S400" s="114"/>
      <c r="T400" s="114"/>
      <c r="U400" s="114"/>
      <c r="V400" s="114"/>
      <c r="W400" s="114"/>
      <c r="X400" s="114"/>
      <c r="Y400" s="114"/>
      <c r="Z400" s="114"/>
      <c r="AA400" s="114"/>
      <c r="AB400" s="114"/>
      <c r="AC400" s="114"/>
      <c r="AD400" s="114"/>
      <c r="AE400" s="114"/>
      <c r="AF400" s="114"/>
      <c r="AG400" s="114"/>
      <c r="AH400" s="114"/>
      <c r="AI400" s="114"/>
      <c r="AJ400" s="114"/>
      <c r="AK400" s="114"/>
      <c r="AL400" s="114"/>
      <c r="AM400" s="114"/>
      <c r="AN400" s="114"/>
      <c r="AO400" s="114"/>
      <c r="AP400" s="114"/>
      <c r="AQ400" s="114"/>
    </row>
    <row r="401" spans="1:43" x14ac:dyDescent="0.3">
      <c r="A401" s="114"/>
      <c r="B401" s="120" t="s">
        <v>2291</v>
      </c>
      <c r="C401" s="121" t="s">
        <v>1088</v>
      </c>
      <c r="D401" s="122">
        <v>704.38</v>
      </c>
      <c r="E401" s="122">
        <v>704.38</v>
      </c>
      <c r="F401" s="122">
        <v>704.38</v>
      </c>
      <c r="G401" s="125">
        <v>2113.14</v>
      </c>
      <c r="H401" s="114"/>
      <c r="I401" s="114"/>
      <c r="J401" s="114"/>
      <c r="K401" s="114"/>
      <c r="L401" s="114"/>
      <c r="M401" s="114"/>
      <c r="N401" s="114"/>
      <c r="O401" s="114"/>
      <c r="P401" s="114"/>
      <c r="Q401" s="114"/>
      <c r="R401" s="114"/>
      <c r="S401" s="114"/>
      <c r="T401" s="114"/>
      <c r="U401" s="114"/>
      <c r="V401" s="114"/>
      <c r="W401" s="114"/>
      <c r="X401" s="114"/>
      <c r="Y401" s="114"/>
      <c r="Z401" s="114"/>
      <c r="AA401" s="114"/>
      <c r="AB401" s="114"/>
      <c r="AC401" s="114"/>
      <c r="AD401" s="114"/>
      <c r="AE401" s="114"/>
      <c r="AF401" s="114"/>
      <c r="AG401" s="114"/>
      <c r="AH401" s="114"/>
      <c r="AI401" s="114"/>
      <c r="AJ401" s="114"/>
      <c r="AK401" s="114"/>
      <c r="AL401" s="114"/>
      <c r="AM401" s="114"/>
      <c r="AN401" s="114"/>
      <c r="AO401" s="114"/>
      <c r="AP401" s="114"/>
      <c r="AQ401" s="114"/>
    </row>
    <row r="402" spans="1:43" x14ac:dyDescent="0.3">
      <c r="A402" s="114"/>
      <c r="B402" s="120" t="s">
        <v>2040</v>
      </c>
      <c r="C402" s="121" t="s">
        <v>766</v>
      </c>
      <c r="D402" s="122">
        <v>708.67</v>
      </c>
      <c r="E402" s="122">
        <v>708.67</v>
      </c>
      <c r="F402" s="122">
        <v>708.67</v>
      </c>
      <c r="G402" s="125">
        <v>2126.0100000000002</v>
      </c>
      <c r="H402" s="114"/>
      <c r="I402" s="114"/>
      <c r="J402" s="114"/>
      <c r="K402" s="114"/>
      <c r="L402" s="114"/>
      <c r="M402" s="114"/>
      <c r="N402" s="114"/>
      <c r="O402" s="114"/>
      <c r="P402" s="114"/>
      <c r="Q402" s="114"/>
      <c r="R402" s="114"/>
      <c r="S402" s="114"/>
      <c r="T402" s="114"/>
      <c r="U402" s="114"/>
      <c r="V402" s="114"/>
      <c r="W402" s="114"/>
      <c r="X402" s="114"/>
      <c r="Y402" s="114"/>
      <c r="Z402" s="114"/>
      <c r="AA402" s="114"/>
      <c r="AB402" s="114"/>
      <c r="AC402" s="114"/>
      <c r="AD402" s="114"/>
      <c r="AE402" s="114"/>
      <c r="AF402" s="114"/>
      <c r="AG402" s="114"/>
      <c r="AH402" s="114"/>
      <c r="AI402" s="114"/>
      <c r="AJ402" s="114"/>
      <c r="AK402" s="114"/>
      <c r="AL402" s="114"/>
      <c r="AM402" s="114"/>
      <c r="AN402" s="114"/>
      <c r="AO402" s="114"/>
      <c r="AP402" s="114"/>
      <c r="AQ402" s="114"/>
    </row>
    <row r="403" spans="1:43" x14ac:dyDescent="0.3">
      <c r="A403" s="114"/>
      <c r="B403" s="120" t="s">
        <v>2337</v>
      </c>
      <c r="C403" s="121" t="s">
        <v>1090</v>
      </c>
      <c r="D403" s="122">
        <v>893.35</v>
      </c>
      <c r="E403" s="122">
        <v>893.36</v>
      </c>
      <c r="F403" s="122">
        <v>893.36</v>
      </c>
      <c r="G403" s="125">
        <v>2680.07</v>
      </c>
      <c r="H403" s="114"/>
      <c r="I403" s="114"/>
      <c r="J403" s="114"/>
      <c r="K403" s="114"/>
      <c r="L403" s="114"/>
      <c r="M403" s="114"/>
      <c r="N403" s="114"/>
      <c r="O403" s="114"/>
      <c r="P403" s="114"/>
      <c r="Q403" s="114"/>
      <c r="R403" s="114"/>
      <c r="S403" s="114"/>
      <c r="T403" s="114"/>
      <c r="U403" s="114"/>
      <c r="V403" s="114"/>
      <c r="W403" s="114"/>
      <c r="X403" s="114"/>
      <c r="Y403" s="114"/>
      <c r="Z403" s="114"/>
      <c r="AA403" s="114"/>
      <c r="AB403" s="114"/>
      <c r="AC403" s="114"/>
      <c r="AD403" s="114"/>
      <c r="AE403" s="114"/>
      <c r="AF403" s="114"/>
      <c r="AG403" s="114"/>
      <c r="AH403" s="114"/>
      <c r="AI403" s="114"/>
      <c r="AJ403" s="114"/>
      <c r="AK403" s="114"/>
      <c r="AL403" s="114"/>
      <c r="AM403" s="114"/>
      <c r="AN403" s="114"/>
      <c r="AO403" s="114"/>
      <c r="AP403" s="114"/>
      <c r="AQ403" s="114"/>
    </row>
    <row r="404" spans="1:43" x14ac:dyDescent="0.3">
      <c r="A404" s="114"/>
      <c r="B404" s="120" t="s">
        <v>2135</v>
      </c>
      <c r="C404" s="121" t="s">
        <v>976</v>
      </c>
      <c r="D404" s="122">
        <v>833.22</v>
      </c>
      <c r="E404" s="122">
        <v>833.23</v>
      </c>
      <c r="F404" s="122">
        <v>833.23</v>
      </c>
      <c r="G404" s="125">
        <v>2499.6799999999998</v>
      </c>
      <c r="H404" s="114"/>
      <c r="I404" s="114"/>
      <c r="J404" s="114"/>
      <c r="K404" s="114"/>
      <c r="L404" s="114"/>
      <c r="M404" s="114"/>
      <c r="N404" s="114"/>
      <c r="O404" s="114"/>
      <c r="P404" s="114"/>
      <c r="Q404" s="114"/>
      <c r="R404" s="114"/>
      <c r="S404" s="114"/>
      <c r="T404" s="114"/>
      <c r="U404" s="114"/>
      <c r="V404" s="114"/>
      <c r="W404" s="114"/>
      <c r="X404" s="114"/>
      <c r="Y404" s="114"/>
      <c r="Z404" s="114"/>
      <c r="AA404" s="114"/>
      <c r="AB404" s="114"/>
      <c r="AC404" s="114"/>
      <c r="AD404" s="114"/>
      <c r="AE404" s="114"/>
      <c r="AF404" s="114"/>
      <c r="AG404" s="114"/>
      <c r="AH404" s="114"/>
      <c r="AI404" s="114"/>
      <c r="AJ404" s="114"/>
      <c r="AK404" s="114"/>
      <c r="AL404" s="114"/>
      <c r="AM404" s="114"/>
      <c r="AN404" s="114"/>
      <c r="AO404" s="114"/>
      <c r="AP404" s="114"/>
      <c r="AQ404" s="114"/>
    </row>
    <row r="405" spans="1:43" x14ac:dyDescent="0.3">
      <c r="A405" s="114"/>
      <c r="B405" s="120" t="s">
        <v>2353</v>
      </c>
      <c r="C405" s="121" t="s">
        <v>748</v>
      </c>
      <c r="D405" s="122">
        <v>751.62</v>
      </c>
      <c r="E405" s="122">
        <v>751.62</v>
      </c>
      <c r="F405" s="122">
        <v>751.62</v>
      </c>
      <c r="G405" s="125">
        <v>2254.86</v>
      </c>
      <c r="H405" s="114"/>
      <c r="I405" s="114"/>
      <c r="J405" s="114"/>
      <c r="K405" s="114"/>
      <c r="L405" s="114"/>
      <c r="M405" s="114"/>
      <c r="N405" s="114"/>
      <c r="O405" s="114"/>
      <c r="P405" s="114"/>
      <c r="Q405" s="114"/>
      <c r="R405" s="114"/>
      <c r="S405" s="114"/>
      <c r="T405" s="114"/>
      <c r="U405" s="114"/>
      <c r="V405" s="114"/>
      <c r="W405" s="114"/>
      <c r="X405" s="114"/>
      <c r="Y405" s="114"/>
      <c r="Z405" s="114"/>
      <c r="AA405" s="114"/>
      <c r="AB405" s="114"/>
      <c r="AC405" s="114"/>
      <c r="AD405" s="114"/>
      <c r="AE405" s="114"/>
      <c r="AF405" s="114"/>
      <c r="AG405" s="114"/>
      <c r="AH405" s="114"/>
      <c r="AI405" s="114"/>
      <c r="AJ405" s="114"/>
      <c r="AK405" s="114"/>
      <c r="AL405" s="114"/>
      <c r="AM405" s="114"/>
      <c r="AN405" s="114"/>
      <c r="AO405" s="114"/>
      <c r="AP405" s="114"/>
      <c r="AQ405" s="114"/>
    </row>
    <row r="406" spans="1:43" x14ac:dyDescent="0.3">
      <c r="A406" s="114"/>
      <c r="B406" s="120" t="s">
        <v>2214</v>
      </c>
      <c r="C406" s="121" t="s">
        <v>789</v>
      </c>
      <c r="D406" s="122">
        <v>867.59</v>
      </c>
      <c r="E406" s="122">
        <v>867.59</v>
      </c>
      <c r="F406" s="122">
        <v>867.59</v>
      </c>
      <c r="G406" s="125">
        <v>2602.77</v>
      </c>
      <c r="H406" s="114"/>
      <c r="I406" s="114"/>
      <c r="J406" s="114"/>
      <c r="K406" s="114"/>
      <c r="L406" s="114"/>
      <c r="M406" s="114"/>
      <c r="N406" s="114"/>
      <c r="O406" s="114"/>
      <c r="P406" s="114"/>
      <c r="Q406" s="114"/>
      <c r="R406" s="114"/>
      <c r="S406" s="114"/>
      <c r="T406" s="114"/>
      <c r="U406" s="114"/>
      <c r="V406" s="114"/>
      <c r="W406" s="114"/>
      <c r="X406" s="114"/>
      <c r="Y406" s="114"/>
      <c r="Z406" s="114"/>
      <c r="AA406" s="114"/>
      <c r="AB406" s="114"/>
      <c r="AC406" s="114"/>
      <c r="AD406" s="114"/>
      <c r="AE406" s="114"/>
      <c r="AF406" s="114"/>
      <c r="AG406" s="114"/>
      <c r="AH406" s="114"/>
      <c r="AI406" s="114"/>
      <c r="AJ406" s="114"/>
      <c r="AK406" s="114"/>
      <c r="AL406" s="114"/>
      <c r="AM406" s="114"/>
      <c r="AN406" s="114"/>
      <c r="AO406" s="114"/>
      <c r="AP406" s="114"/>
      <c r="AQ406" s="114"/>
    </row>
    <row r="407" spans="1:43" x14ac:dyDescent="0.3">
      <c r="A407" s="114"/>
      <c r="B407" s="120" t="s">
        <v>2166</v>
      </c>
      <c r="C407" s="121" t="s">
        <v>965</v>
      </c>
      <c r="D407" s="122">
        <v>712.97</v>
      </c>
      <c r="E407" s="122">
        <v>712.97</v>
      </c>
      <c r="F407" s="122">
        <v>712.97</v>
      </c>
      <c r="G407" s="125">
        <v>2138.91</v>
      </c>
      <c r="H407" s="114"/>
      <c r="I407" s="114"/>
      <c r="J407" s="114"/>
      <c r="K407" s="114"/>
      <c r="L407" s="114"/>
      <c r="M407" s="114"/>
      <c r="N407" s="114"/>
      <c r="O407" s="114"/>
      <c r="P407" s="114"/>
      <c r="Q407" s="114"/>
      <c r="R407" s="114"/>
      <c r="S407" s="114"/>
      <c r="T407" s="114"/>
      <c r="U407" s="114"/>
      <c r="V407" s="114"/>
      <c r="W407" s="114"/>
      <c r="X407" s="114"/>
      <c r="Y407" s="114"/>
      <c r="Z407" s="114"/>
      <c r="AA407" s="114"/>
      <c r="AB407" s="114"/>
      <c r="AC407" s="114"/>
      <c r="AD407" s="114"/>
      <c r="AE407" s="114"/>
      <c r="AF407" s="114"/>
      <c r="AG407" s="114"/>
      <c r="AH407" s="114"/>
      <c r="AI407" s="114"/>
      <c r="AJ407" s="114"/>
      <c r="AK407" s="114"/>
      <c r="AL407" s="114"/>
      <c r="AM407" s="114"/>
      <c r="AN407" s="114"/>
      <c r="AO407" s="114"/>
      <c r="AP407" s="114"/>
      <c r="AQ407" s="114"/>
    </row>
    <row r="408" spans="1:43" x14ac:dyDescent="0.3">
      <c r="A408" s="114"/>
      <c r="B408" s="120" t="s">
        <v>2154</v>
      </c>
      <c r="C408" s="121" t="s">
        <v>721</v>
      </c>
      <c r="D408" s="122">
        <v>794.57</v>
      </c>
      <c r="E408" s="122">
        <v>794.57</v>
      </c>
      <c r="F408" s="122">
        <v>794.57</v>
      </c>
      <c r="G408" s="125">
        <v>2383.71</v>
      </c>
      <c r="H408" s="114"/>
      <c r="I408" s="114"/>
      <c r="J408" s="114"/>
      <c r="K408" s="114"/>
      <c r="L408" s="114"/>
      <c r="M408" s="114"/>
      <c r="N408" s="114"/>
      <c r="O408" s="114"/>
      <c r="P408" s="114"/>
      <c r="Q408" s="114"/>
      <c r="R408" s="114"/>
      <c r="S408" s="114"/>
      <c r="T408" s="114"/>
      <c r="U408" s="114"/>
      <c r="V408" s="114"/>
      <c r="W408" s="114"/>
      <c r="X408" s="114"/>
      <c r="Y408" s="114"/>
      <c r="Z408" s="114"/>
      <c r="AA408" s="114"/>
      <c r="AB408" s="114"/>
      <c r="AC408" s="114"/>
      <c r="AD408" s="114"/>
      <c r="AE408" s="114"/>
      <c r="AF408" s="114"/>
      <c r="AG408" s="114"/>
      <c r="AH408" s="114"/>
      <c r="AI408" s="114"/>
      <c r="AJ408" s="114"/>
      <c r="AK408" s="114"/>
      <c r="AL408" s="114"/>
      <c r="AM408" s="114"/>
      <c r="AN408" s="114"/>
      <c r="AO408" s="114"/>
      <c r="AP408" s="114"/>
      <c r="AQ408" s="114"/>
    </row>
    <row r="409" spans="1:43" x14ac:dyDescent="0.3">
      <c r="A409" s="114"/>
      <c r="B409" s="120" t="s">
        <v>1987</v>
      </c>
      <c r="C409" s="121" t="s">
        <v>803</v>
      </c>
      <c r="D409" s="122">
        <v>657.13</v>
      </c>
      <c r="E409" s="122">
        <v>657.13</v>
      </c>
      <c r="F409" s="122">
        <v>657.13</v>
      </c>
      <c r="G409" s="125">
        <v>1971.39</v>
      </c>
      <c r="H409" s="114"/>
      <c r="I409" s="114"/>
      <c r="J409" s="114"/>
      <c r="K409" s="114"/>
      <c r="L409" s="114"/>
      <c r="M409" s="114"/>
      <c r="N409" s="114"/>
      <c r="O409" s="114"/>
      <c r="P409" s="114"/>
      <c r="Q409" s="114"/>
      <c r="R409" s="114"/>
      <c r="S409" s="114"/>
      <c r="T409" s="114"/>
      <c r="U409" s="114"/>
      <c r="V409" s="114"/>
      <c r="W409" s="114"/>
      <c r="X409" s="114"/>
      <c r="Y409" s="114"/>
      <c r="Z409" s="114"/>
      <c r="AA409" s="114"/>
      <c r="AB409" s="114"/>
      <c r="AC409" s="114"/>
      <c r="AD409" s="114"/>
      <c r="AE409" s="114"/>
      <c r="AF409" s="114"/>
      <c r="AG409" s="114"/>
      <c r="AH409" s="114"/>
      <c r="AI409" s="114"/>
      <c r="AJ409" s="114"/>
      <c r="AK409" s="114"/>
      <c r="AL409" s="114"/>
      <c r="AM409" s="114"/>
      <c r="AN409" s="114"/>
      <c r="AO409" s="114"/>
      <c r="AP409" s="114"/>
      <c r="AQ409" s="114"/>
    </row>
    <row r="410" spans="1:43" x14ac:dyDescent="0.3">
      <c r="A410" s="114"/>
      <c r="B410" s="120" t="s">
        <v>2000</v>
      </c>
      <c r="C410" s="121" t="s">
        <v>826</v>
      </c>
      <c r="D410" s="122">
        <v>682.9</v>
      </c>
      <c r="E410" s="122">
        <v>682.9</v>
      </c>
      <c r="F410" s="122">
        <v>682.9</v>
      </c>
      <c r="G410" s="125">
        <v>2048.6999999999998</v>
      </c>
      <c r="H410" s="114"/>
      <c r="I410" s="114"/>
      <c r="J410" s="114"/>
      <c r="K410" s="114"/>
      <c r="L410" s="114"/>
      <c r="M410" s="114"/>
      <c r="N410" s="114"/>
      <c r="O410" s="114"/>
      <c r="P410" s="114"/>
      <c r="Q410" s="114"/>
      <c r="R410" s="114"/>
      <c r="S410" s="114"/>
      <c r="T410" s="114"/>
      <c r="U410" s="114"/>
      <c r="V410" s="114"/>
      <c r="W410" s="114"/>
      <c r="X410" s="114"/>
      <c r="Y410" s="114"/>
      <c r="Z410" s="114"/>
      <c r="AA410" s="114"/>
      <c r="AB410" s="114"/>
      <c r="AC410" s="114"/>
      <c r="AD410" s="114"/>
      <c r="AE410" s="114"/>
      <c r="AF410" s="114"/>
      <c r="AG410" s="114"/>
      <c r="AH410" s="114"/>
      <c r="AI410" s="114"/>
      <c r="AJ410" s="114"/>
      <c r="AK410" s="114"/>
      <c r="AL410" s="114"/>
      <c r="AM410" s="114"/>
      <c r="AN410" s="114"/>
      <c r="AO410" s="114"/>
      <c r="AP410" s="114"/>
      <c r="AQ410" s="114"/>
    </row>
    <row r="411" spans="1:43" x14ac:dyDescent="0.3">
      <c r="A411" s="114"/>
      <c r="B411" s="120" t="s">
        <v>1966</v>
      </c>
      <c r="C411" s="121" t="s">
        <v>1094</v>
      </c>
      <c r="D411" s="122">
        <v>657.13</v>
      </c>
      <c r="E411" s="122">
        <v>657.13</v>
      </c>
      <c r="F411" s="122">
        <v>657.13</v>
      </c>
      <c r="G411" s="125">
        <v>1971.39</v>
      </c>
      <c r="H411" s="114"/>
      <c r="I411" s="114"/>
      <c r="J411" s="114"/>
      <c r="K411" s="114"/>
      <c r="L411" s="114"/>
      <c r="M411" s="114"/>
      <c r="N411" s="114"/>
      <c r="O411" s="114"/>
      <c r="P411" s="114"/>
      <c r="Q411" s="114"/>
      <c r="R411" s="114"/>
      <c r="S411" s="114"/>
      <c r="T411" s="114"/>
      <c r="U411" s="114"/>
      <c r="V411" s="114"/>
      <c r="W411" s="114"/>
      <c r="X411" s="114"/>
      <c r="Y411" s="114"/>
      <c r="Z411" s="114"/>
      <c r="AA411" s="114"/>
      <c r="AB411" s="114"/>
      <c r="AC411" s="114"/>
      <c r="AD411" s="114"/>
      <c r="AE411" s="114"/>
      <c r="AF411" s="114"/>
      <c r="AG411" s="114"/>
      <c r="AH411" s="114"/>
      <c r="AI411" s="114"/>
      <c r="AJ411" s="114"/>
      <c r="AK411" s="114"/>
      <c r="AL411" s="114"/>
      <c r="AM411" s="114"/>
      <c r="AN411" s="114"/>
      <c r="AO411" s="114"/>
      <c r="AP411" s="114"/>
      <c r="AQ411" s="114"/>
    </row>
    <row r="412" spans="1:43" x14ac:dyDescent="0.3">
      <c r="A412" s="114"/>
      <c r="B412" s="120" t="s">
        <v>2005</v>
      </c>
      <c r="C412" s="121" t="s">
        <v>1118</v>
      </c>
      <c r="D412" s="122">
        <v>678.6</v>
      </c>
      <c r="E412" s="122">
        <v>678.61</v>
      </c>
      <c r="F412" s="122">
        <v>678.61</v>
      </c>
      <c r="G412" s="125">
        <v>2035.82</v>
      </c>
      <c r="H412" s="114"/>
      <c r="I412" s="114"/>
      <c r="J412" s="114"/>
      <c r="K412" s="114"/>
      <c r="L412" s="114"/>
      <c r="M412" s="114"/>
      <c r="N412" s="114"/>
      <c r="O412" s="114"/>
      <c r="P412" s="114"/>
      <c r="Q412" s="114"/>
      <c r="R412" s="114"/>
      <c r="S412" s="114"/>
      <c r="T412" s="114"/>
      <c r="U412" s="114"/>
      <c r="V412" s="114"/>
      <c r="W412" s="114"/>
      <c r="X412" s="114"/>
      <c r="Y412" s="114"/>
      <c r="Z412" s="114"/>
      <c r="AA412" s="114"/>
      <c r="AB412" s="114"/>
      <c r="AC412" s="114"/>
      <c r="AD412" s="114"/>
      <c r="AE412" s="114"/>
      <c r="AF412" s="114"/>
      <c r="AG412" s="114"/>
      <c r="AH412" s="114"/>
      <c r="AI412" s="114"/>
      <c r="AJ412" s="114"/>
      <c r="AK412" s="114"/>
      <c r="AL412" s="114"/>
      <c r="AM412" s="114"/>
      <c r="AN412" s="114"/>
      <c r="AO412" s="114"/>
      <c r="AP412" s="114"/>
      <c r="AQ412" s="114"/>
    </row>
    <row r="413" spans="1:43" x14ac:dyDescent="0.3">
      <c r="A413" s="114"/>
      <c r="B413" s="120" t="s">
        <v>2207</v>
      </c>
      <c r="C413" s="121" t="s">
        <v>724</v>
      </c>
      <c r="D413" s="122">
        <v>777.39</v>
      </c>
      <c r="E413" s="122">
        <v>777.39</v>
      </c>
      <c r="F413" s="122">
        <v>777.39</v>
      </c>
      <c r="G413" s="125">
        <v>2332.17</v>
      </c>
      <c r="H413" s="114"/>
      <c r="I413" s="114"/>
      <c r="J413" s="114"/>
      <c r="K413" s="114"/>
      <c r="L413" s="114"/>
      <c r="M413" s="114"/>
      <c r="N413" s="114"/>
      <c r="O413" s="114"/>
      <c r="P413" s="114"/>
      <c r="Q413" s="114"/>
      <c r="R413" s="114"/>
      <c r="S413" s="114"/>
      <c r="T413" s="114"/>
      <c r="U413" s="114"/>
      <c r="V413" s="114"/>
      <c r="W413" s="114"/>
      <c r="X413" s="114"/>
      <c r="Y413" s="114"/>
      <c r="Z413" s="114"/>
      <c r="AA413" s="114"/>
      <c r="AB413" s="114"/>
      <c r="AC413" s="114"/>
      <c r="AD413" s="114"/>
      <c r="AE413" s="114"/>
      <c r="AF413" s="114"/>
      <c r="AG413" s="114"/>
      <c r="AH413" s="114"/>
      <c r="AI413" s="114"/>
      <c r="AJ413" s="114"/>
      <c r="AK413" s="114"/>
      <c r="AL413" s="114"/>
      <c r="AM413" s="114"/>
      <c r="AN413" s="114"/>
      <c r="AO413" s="114"/>
      <c r="AP413" s="114"/>
      <c r="AQ413" s="114"/>
    </row>
    <row r="414" spans="1:43" x14ac:dyDescent="0.3">
      <c r="A414" s="114"/>
      <c r="B414" s="120" t="s">
        <v>2210</v>
      </c>
      <c r="C414" s="121" t="s">
        <v>934</v>
      </c>
      <c r="D414" s="122">
        <v>747.33</v>
      </c>
      <c r="E414" s="122">
        <v>747.33</v>
      </c>
      <c r="F414" s="122">
        <v>747.33</v>
      </c>
      <c r="G414" s="125">
        <v>2241.9899999999998</v>
      </c>
      <c r="H414" s="114"/>
      <c r="I414" s="114"/>
      <c r="J414" s="114"/>
      <c r="K414" s="114"/>
      <c r="L414" s="114"/>
      <c r="M414" s="114"/>
      <c r="N414" s="114"/>
      <c r="O414" s="114"/>
      <c r="P414" s="114"/>
      <c r="Q414" s="114"/>
      <c r="R414" s="114"/>
      <c r="S414" s="114"/>
      <c r="T414" s="114"/>
      <c r="U414" s="114"/>
      <c r="V414" s="114"/>
      <c r="W414" s="114"/>
      <c r="X414" s="114"/>
      <c r="Y414" s="114"/>
      <c r="Z414" s="114"/>
      <c r="AA414" s="114"/>
      <c r="AB414" s="114"/>
      <c r="AC414" s="114"/>
      <c r="AD414" s="114"/>
      <c r="AE414" s="114"/>
      <c r="AF414" s="114"/>
      <c r="AG414" s="114"/>
      <c r="AH414" s="114"/>
      <c r="AI414" s="114"/>
      <c r="AJ414" s="114"/>
      <c r="AK414" s="114"/>
      <c r="AL414" s="114"/>
      <c r="AM414" s="114"/>
      <c r="AN414" s="114"/>
      <c r="AO414" s="114"/>
      <c r="AP414" s="114"/>
      <c r="AQ414" s="114"/>
    </row>
    <row r="415" spans="1:43" x14ac:dyDescent="0.3">
      <c r="A415" s="114"/>
      <c r="B415" s="120" t="s">
        <v>2001</v>
      </c>
      <c r="C415" s="121" t="s">
        <v>1089</v>
      </c>
      <c r="D415" s="122">
        <v>614.17999999999995</v>
      </c>
      <c r="E415" s="122">
        <v>614.17999999999995</v>
      </c>
      <c r="F415" s="122">
        <v>614.17999999999995</v>
      </c>
      <c r="G415" s="125">
        <v>1842.54</v>
      </c>
      <c r="H415" s="114"/>
      <c r="I415" s="114"/>
      <c r="J415" s="114"/>
      <c r="K415" s="114"/>
      <c r="L415" s="114"/>
      <c r="M415" s="114"/>
      <c r="N415" s="114"/>
      <c r="O415" s="114"/>
      <c r="P415" s="114"/>
      <c r="Q415" s="114"/>
      <c r="R415" s="114"/>
      <c r="S415" s="114"/>
      <c r="T415" s="114"/>
      <c r="U415" s="114"/>
      <c r="V415" s="114"/>
      <c r="W415" s="114"/>
      <c r="X415" s="114"/>
      <c r="Y415" s="114"/>
      <c r="Z415" s="114"/>
      <c r="AA415" s="114"/>
      <c r="AB415" s="114"/>
      <c r="AC415" s="114"/>
      <c r="AD415" s="114"/>
      <c r="AE415" s="114"/>
      <c r="AF415" s="114"/>
      <c r="AG415" s="114"/>
      <c r="AH415" s="114"/>
      <c r="AI415" s="114"/>
      <c r="AJ415" s="114"/>
      <c r="AK415" s="114"/>
      <c r="AL415" s="114"/>
      <c r="AM415" s="114"/>
      <c r="AN415" s="114"/>
      <c r="AO415" s="114"/>
      <c r="AP415" s="114"/>
      <c r="AQ415" s="114"/>
    </row>
    <row r="416" spans="1:43" x14ac:dyDescent="0.3">
      <c r="A416" s="114"/>
      <c r="B416" s="120" t="s">
        <v>1941</v>
      </c>
      <c r="C416" s="121" t="s">
        <v>1061</v>
      </c>
      <c r="D416" s="122">
        <v>614.17999999999995</v>
      </c>
      <c r="E416" s="122">
        <v>614.17999999999995</v>
      </c>
      <c r="F416" s="122">
        <v>614.17999999999995</v>
      </c>
      <c r="G416" s="125">
        <v>1842.54</v>
      </c>
      <c r="H416" s="114"/>
      <c r="I416" s="114"/>
      <c r="J416" s="114"/>
      <c r="K416" s="114"/>
      <c r="L416" s="114"/>
      <c r="M416" s="114"/>
      <c r="N416" s="114"/>
      <c r="O416" s="114"/>
      <c r="P416" s="114"/>
      <c r="Q416" s="114"/>
      <c r="R416" s="114"/>
      <c r="S416" s="114"/>
      <c r="T416" s="114"/>
      <c r="U416" s="114"/>
      <c r="V416" s="114"/>
      <c r="W416" s="114"/>
      <c r="X416" s="114"/>
      <c r="Y416" s="114"/>
      <c r="Z416" s="114"/>
      <c r="AA416" s="114"/>
      <c r="AB416" s="114"/>
      <c r="AC416" s="114"/>
      <c r="AD416" s="114"/>
      <c r="AE416" s="114"/>
      <c r="AF416" s="114"/>
      <c r="AG416" s="114"/>
      <c r="AH416" s="114"/>
      <c r="AI416" s="114"/>
      <c r="AJ416" s="114"/>
      <c r="AK416" s="114"/>
      <c r="AL416" s="114"/>
      <c r="AM416" s="114"/>
      <c r="AN416" s="114"/>
      <c r="AO416" s="114"/>
      <c r="AP416" s="114"/>
      <c r="AQ416" s="114"/>
    </row>
    <row r="417" spans="1:43" x14ac:dyDescent="0.3">
      <c r="A417" s="114"/>
      <c r="B417" s="120" t="s">
        <v>2011</v>
      </c>
      <c r="C417" s="121" t="s">
        <v>777</v>
      </c>
      <c r="D417" s="122">
        <v>682.9</v>
      </c>
      <c r="E417" s="122">
        <v>682.9</v>
      </c>
      <c r="F417" s="122">
        <v>682.9</v>
      </c>
      <c r="G417" s="125">
        <v>2048.6999999999998</v>
      </c>
      <c r="H417" s="114"/>
      <c r="I417" s="114"/>
      <c r="J417" s="114"/>
      <c r="K417" s="114"/>
      <c r="L417" s="114"/>
      <c r="M417" s="114"/>
      <c r="N417" s="114"/>
      <c r="O417" s="114"/>
      <c r="P417" s="114"/>
      <c r="Q417" s="114"/>
      <c r="R417" s="114"/>
      <c r="S417" s="114"/>
      <c r="T417" s="114"/>
      <c r="U417" s="114"/>
      <c r="V417" s="114"/>
      <c r="W417" s="114"/>
      <c r="X417" s="114"/>
      <c r="Y417" s="114"/>
      <c r="Z417" s="114"/>
      <c r="AA417" s="114"/>
      <c r="AB417" s="114"/>
      <c r="AC417" s="114"/>
      <c r="AD417" s="114"/>
      <c r="AE417" s="114"/>
      <c r="AF417" s="114"/>
      <c r="AG417" s="114"/>
      <c r="AH417" s="114"/>
      <c r="AI417" s="114"/>
      <c r="AJ417" s="114"/>
      <c r="AK417" s="114"/>
      <c r="AL417" s="114"/>
      <c r="AM417" s="114"/>
      <c r="AN417" s="114"/>
      <c r="AO417" s="114"/>
      <c r="AP417" s="114"/>
      <c r="AQ417" s="114"/>
    </row>
    <row r="418" spans="1:43" x14ac:dyDescent="0.3">
      <c r="A418" s="114"/>
      <c r="B418" s="120" t="s">
        <v>2079</v>
      </c>
      <c r="C418" s="121" t="s">
        <v>566</v>
      </c>
      <c r="D418" s="122">
        <v>682.9</v>
      </c>
      <c r="E418" s="122">
        <v>682.9</v>
      </c>
      <c r="F418" s="122">
        <v>682.9</v>
      </c>
      <c r="G418" s="125">
        <v>2048.6999999999998</v>
      </c>
      <c r="H418" s="114"/>
      <c r="I418" s="114"/>
      <c r="J418" s="114"/>
      <c r="K418" s="114"/>
      <c r="L418" s="114"/>
      <c r="M418" s="114"/>
      <c r="N418" s="114"/>
      <c r="O418" s="114"/>
      <c r="P418" s="114"/>
      <c r="Q418" s="114"/>
      <c r="R418" s="114"/>
      <c r="S418" s="114"/>
      <c r="T418" s="114"/>
      <c r="U418" s="114"/>
      <c r="V418" s="114"/>
      <c r="W418" s="114"/>
      <c r="X418" s="114"/>
      <c r="Y418" s="114"/>
      <c r="Z418" s="114"/>
      <c r="AA418" s="114"/>
      <c r="AB418" s="114"/>
      <c r="AC418" s="114"/>
      <c r="AD418" s="114"/>
      <c r="AE418" s="114"/>
      <c r="AF418" s="114"/>
      <c r="AG418" s="114"/>
      <c r="AH418" s="114"/>
      <c r="AI418" s="114"/>
      <c r="AJ418" s="114"/>
      <c r="AK418" s="114"/>
      <c r="AL418" s="114"/>
      <c r="AM418" s="114"/>
      <c r="AN418" s="114"/>
      <c r="AO418" s="114"/>
      <c r="AP418" s="114"/>
      <c r="AQ418" s="114"/>
    </row>
    <row r="419" spans="1:43" x14ac:dyDescent="0.3">
      <c r="A419" s="114"/>
      <c r="B419" s="120" t="s">
        <v>2132</v>
      </c>
      <c r="C419" s="121" t="s">
        <v>1029</v>
      </c>
      <c r="D419" s="122">
        <v>682.9</v>
      </c>
      <c r="E419" s="122">
        <v>682.9</v>
      </c>
      <c r="F419" s="122">
        <v>682.9</v>
      </c>
      <c r="G419" s="125">
        <v>2048.6999999999998</v>
      </c>
      <c r="H419" s="114"/>
      <c r="I419" s="114"/>
      <c r="J419" s="114"/>
      <c r="K419" s="114"/>
      <c r="L419" s="114"/>
      <c r="M419" s="114"/>
      <c r="N419" s="114"/>
      <c r="O419" s="114"/>
      <c r="P419" s="114"/>
      <c r="Q419" s="114"/>
      <c r="R419" s="114"/>
      <c r="S419" s="114"/>
      <c r="T419" s="114"/>
      <c r="U419" s="114"/>
      <c r="V419" s="114"/>
      <c r="W419" s="114"/>
      <c r="X419" s="114"/>
      <c r="Y419" s="114"/>
      <c r="Z419" s="114"/>
      <c r="AA419" s="114"/>
      <c r="AB419" s="114"/>
      <c r="AC419" s="114"/>
      <c r="AD419" s="114"/>
      <c r="AE419" s="114"/>
      <c r="AF419" s="114"/>
      <c r="AG419" s="114"/>
      <c r="AH419" s="114"/>
      <c r="AI419" s="114"/>
      <c r="AJ419" s="114"/>
      <c r="AK419" s="114"/>
      <c r="AL419" s="114"/>
      <c r="AM419" s="114"/>
      <c r="AN419" s="114"/>
      <c r="AO419" s="114"/>
      <c r="AP419" s="114"/>
      <c r="AQ419" s="114"/>
    </row>
    <row r="420" spans="1:43" x14ac:dyDescent="0.3">
      <c r="A420" s="114"/>
      <c r="B420" s="120" t="s">
        <v>2252</v>
      </c>
      <c r="C420" s="121" t="s">
        <v>995</v>
      </c>
      <c r="D420" s="122">
        <v>674.31</v>
      </c>
      <c r="E420" s="122">
        <v>674.31</v>
      </c>
      <c r="F420" s="122">
        <v>674.31</v>
      </c>
      <c r="G420" s="125">
        <v>2022.93</v>
      </c>
      <c r="H420" s="114"/>
      <c r="I420" s="114"/>
      <c r="J420" s="114"/>
      <c r="K420" s="114"/>
      <c r="L420" s="114"/>
      <c r="M420" s="114"/>
      <c r="N420" s="114"/>
      <c r="O420" s="114"/>
      <c r="P420" s="114"/>
      <c r="Q420" s="114"/>
      <c r="R420" s="114"/>
      <c r="S420" s="114"/>
      <c r="T420" s="114"/>
      <c r="U420" s="114"/>
      <c r="V420" s="114"/>
      <c r="W420" s="114"/>
      <c r="X420" s="114"/>
      <c r="Y420" s="114"/>
      <c r="Z420" s="114"/>
      <c r="AA420" s="114"/>
      <c r="AB420" s="114"/>
      <c r="AC420" s="114"/>
      <c r="AD420" s="114"/>
      <c r="AE420" s="114"/>
      <c r="AF420" s="114"/>
      <c r="AG420" s="114"/>
      <c r="AH420" s="114"/>
      <c r="AI420" s="114"/>
      <c r="AJ420" s="114"/>
      <c r="AK420" s="114"/>
      <c r="AL420" s="114"/>
      <c r="AM420" s="114"/>
      <c r="AN420" s="114"/>
      <c r="AO420" s="114"/>
      <c r="AP420" s="114"/>
      <c r="AQ420" s="114"/>
    </row>
    <row r="421" spans="1:43" x14ac:dyDescent="0.3">
      <c r="A421" s="114"/>
      <c r="B421" s="120" t="s">
        <v>2225</v>
      </c>
      <c r="C421" s="121" t="s">
        <v>623</v>
      </c>
      <c r="D421" s="122">
        <v>682.9</v>
      </c>
      <c r="E421" s="122">
        <v>682.9</v>
      </c>
      <c r="F421" s="122">
        <v>682.9</v>
      </c>
      <c r="G421" s="125">
        <v>2048.6999999999998</v>
      </c>
      <c r="H421" s="114"/>
      <c r="I421" s="114"/>
      <c r="J421" s="114"/>
      <c r="K421" s="114"/>
      <c r="L421" s="114"/>
      <c r="M421" s="114"/>
      <c r="N421" s="114"/>
      <c r="O421" s="114"/>
      <c r="P421" s="114"/>
      <c r="Q421" s="114"/>
      <c r="R421" s="114"/>
      <c r="S421" s="114"/>
      <c r="T421" s="114"/>
      <c r="U421" s="114"/>
      <c r="V421" s="114"/>
      <c r="W421" s="114"/>
      <c r="X421" s="114"/>
      <c r="Y421" s="114"/>
      <c r="Z421" s="114"/>
      <c r="AA421" s="114"/>
      <c r="AB421" s="114"/>
      <c r="AC421" s="114"/>
      <c r="AD421" s="114"/>
      <c r="AE421" s="114"/>
      <c r="AF421" s="114"/>
      <c r="AG421" s="114"/>
      <c r="AH421" s="114"/>
      <c r="AI421" s="114"/>
      <c r="AJ421" s="114"/>
      <c r="AK421" s="114"/>
      <c r="AL421" s="114"/>
      <c r="AM421" s="114"/>
      <c r="AN421" s="114"/>
      <c r="AO421" s="114"/>
      <c r="AP421" s="114"/>
      <c r="AQ421" s="114"/>
    </row>
    <row r="422" spans="1:43" x14ac:dyDescent="0.3">
      <c r="A422" s="114"/>
      <c r="B422" s="120" t="s">
        <v>2006</v>
      </c>
      <c r="C422" s="121" t="s">
        <v>1172</v>
      </c>
      <c r="D422" s="122">
        <v>682.9</v>
      </c>
      <c r="E422" s="122">
        <v>682.9</v>
      </c>
      <c r="F422" s="122">
        <v>682.9</v>
      </c>
      <c r="G422" s="125">
        <v>2048.6999999999998</v>
      </c>
      <c r="H422" s="114"/>
      <c r="I422" s="114"/>
      <c r="J422" s="114"/>
      <c r="K422" s="114"/>
      <c r="L422" s="114"/>
      <c r="M422" s="114"/>
      <c r="N422" s="114"/>
      <c r="O422" s="114"/>
      <c r="P422" s="114"/>
      <c r="Q422" s="114"/>
      <c r="R422" s="114"/>
      <c r="S422" s="114"/>
      <c r="T422" s="114"/>
      <c r="U422" s="114"/>
      <c r="V422" s="114"/>
      <c r="W422" s="114"/>
      <c r="X422" s="114"/>
      <c r="Y422" s="114"/>
      <c r="Z422" s="114"/>
      <c r="AA422" s="114"/>
      <c r="AB422" s="114"/>
      <c r="AC422" s="114"/>
      <c r="AD422" s="114"/>
      <c r="AE422" s="114"/>
      <c r="AF422" s="114"/>
      <c r="AG422" s="114"/>
      <c r="AH422" s="114"/>
      <c r="AI422" s="114"/>
      <c r="AJ422" s="114"/>
      <c r="AK422" s="114"/>
      <c r="AL422" s="114"/>
      <c r="AM422" s="114"/>
      <c r="AN422" s="114"/>
      <c r="AO422" s="114"/>
      <c r="AP422" s="114"/>
      <c r="AQ422" s="114"/>
    </row>
    <row r="423" spans="1:43" x14ac:dyDescent="0.3">
      <c r="A423" s="114"/>
      <c r="B423" s="120" t="s">
        <v>1992</v>
      </c>
      <c r="C423" s="121" t="s">
        <v>1179</v>
      </c>
      <c r="D423" s="122">
        <v>682.9</v>
      </c>
      <c r="E423" s="122">
        <v>682.9</v>
      </c>
      <c r="F423" s="122">
        <v>682.9</v>
      </c>
      <c r="G423" s="125">
        <v>2048.6999999999998</v>
      </c>
      <c r="H423" s="114"/>
      <c r="I423" s="114"/>
      <c r="J423" s="114"/>
      <c r="K423" s="114"/>
      <c r="L423" s="114"/>
      <c r="M423" s="114"/>
      <c r="N423" s="114"/>
      <c r="O423" s="114"/>
      <c r="P423" s="114"/>
      <c r="Q423" s="114"/>
      <c r="R423" s="114"/>
      <c r="S423" s="114"/>
      <c r="T423" s="114"/>
      <c r="U423" s="114"/>
      <c r="V423" s="114"/>
      <c r="W423" s="114"/>
      <c r="X423" s="114"/>
      <c r="Y423" s="114"/>
      <c r="Z423" s="114"/>
      <c r="AA423" s="114"/>
      <c r="AB423" s="114"/>
      <c r="AC423" s="114"/>
      <c r="AD423" s="114"/>
      <c r="AE423" s="114"/>
      <c r="AF423" s="114"/>
      <c r="AG423" s="114"/>
      <c r="AH423" s="114"/>
      <c r="AI423" s="114"/>
      <c r="AJ423" s="114"/>
      <c r="AK423" s="114"/>
      <c r="AL423" s="114"/>
      <c r="AM423" s="114"/>
      <c r="AN423" s="114"/>
      <c r="AO423" s="114"/>
      <c r="AP423" s="114"/>
      <c r="AQ423" s="114"/>
    </row>
    <row r="424" spans="1:43" x14ac:dyDescent="0.3">
      <c r="A424" s="114"/>
      <c r="B424" s="120" t="s">
        <v>2151</v>
      </c>
      <c r="C424" s="121" t="s">
        <v>647</v>
      </c>
      <c r="D424" s="122">
        <v>592.71</v>
      </c>
      <c r="E424" s="122">
        <v>592.71</v>
      </c>
      <c r="F424" s="122">
        <v>592.71</v>
      </c>
      <c r="G424" s="125">
        <v>1778.13</v>
      </c>
      <c r="H424" s="114"/>
      <c r="I424" s="114"/>
      <c r="J424" s="114"/>
      <c r="K424" s="114"/>
      <c r="L424" s="114"/>
      <c r="M424" s="114"/>
      <c r="N424" s="114"/>
      <c r="O424" s="114"/>
      <c r="P424" s="114"/>
      <c r="Q424" s="114"/>
      <c r="R424" s="114"/>
      <c r="S424" s="114"/>
      <c r="T424" s="114"/>
      <c r="U424" s="114"/>
      <c r="V424" s="114"/>
      <c r="W424" s="114"/>
      <c r="X424" s="114"/>
      <c r="Y424" s="114"/>
      <c r="Z424" s="114"/>
      <c r="AA424" s="114"/>
      <c r="AB424" s="114"/>
      <c r="AC424" s="114"/>
      <c r="AD424" s="114"/>
      <c r="AE424" s="114"/>
      <c r="AF424" s="114"/>
      <c r="AG424" s="114"/>
      <c r="AH424" s="114"/>
      <c r="AI424" s="114"/>
      <c r="AJ424" s="114"/>
      <c r="AK424" s="114"/>
      <c r="AL424" s="114"/>
      <c r="AM424" s="114"/>
      <c r="AN424" s="114"/>
      <c r="AO424" s="114"/>
      <c r="AP424" s="114"/>
      <c r="AQ424" s="114"/>
    </row>
    <row r="425" spans="1:43" x14ac:dyDescent="0.3">
      <c r="A425" s="114"/>
      <c r="B425" s="120" t="s">
        <v>2108</v>
      </c>
      <c r="C425" s="121" t="s">
        <v>938</v>
      </c>
      <c r="D425" s="122">
        <v>730.14</v>
      </c>
      <c r="E425" s="122">
        <v>730.15</v>
      </c>
      <c r="F425" s="122">
        <v>730.15</v>
      </c>
      <c r="G425" s="125">
        <v>2190.44</v>
      </c>
      <c r="H425" s="114"/>
      <c r="I425" s="114"/>
      <c r="J425" s="114"/>
      <c r="K425" s="114"/>
      <c r="L425" s="114"/>
      <c r="M425" s="114"/>
      <c r="N425" s="114"/>
      <c r="O425" s="114"/>
      <c r="P425" s="114"/>
      <c r="Q425" s="114"/>
      <c r="R425" s="114"/>
      <c r="S425" s="114"/>
      <c r="T425" s="114"/>
      <c r="U425" s="114"/>
      <c r="V425" s="114"/>
      <c r="W425" s="114"/>
      <c r="X425" s="114"/>
      <c r="Y425" s="114"/>
      <c r="Z425" s="114"/>
      <c r="AA425" s="114"/>
      <c r="AB425" s="114"/>
      <c r="AC425" s="114"/>
      <c r="AD425" s="114"/>
      <c r="AE425" s="114"/>
      <c r="AF425" s="114"/>
      <c r="AG425" s="114"/>
      <c r="AH425" s="114"/>
      <c r="AI425" s="114"/>
      <c r="AJ425" s="114"/>
      <c r="AK425" s="114"/>
      <c r="AL425" s="114"/>
      <c r="AM425" s="114"/>
      <c r="AN425" s="114"/>
      <c r="AO425" s="114"/>
      <c r="AP425" s="114"/>
      <c r="AQ425" s="114"/>
    </row>
    <row r="426" spans="1:43" x14ac:dyDescent="0.3">
      <c r="A426" s="114"/>
      <c r="B426" s="120" t="s">
        <v>2081</v>
      </c>
      <c r="C426" s="121" t="s">
        <v>999</v>
      </c>
      <c r="D426" s="122">
        <v>695.79</v>
      </c>
      <c r="E426" s="122">
        <v>695.79</v>
      </c>
      <c r="F426" s="122">
        <v>695.79</v>
      </c>
      <c r="G426" s="125">
        <v>2087.37</v>
      </c>
      <c r="H426" s="114"/>
      <c r="I426" s="114"/>
      <c r="J426" s="114"/>
      <c r="K426" s="114"/>
      <c r="L426" s="114"/>
      <c r="M426" s="114"/>
      <c r="N426" s="114"/>
      <c r="O426" s="114"/>
      <c r="P426" s="114"/>
      <c r="Q426" s="114"/>
      <c r="R426" s="114"/>
      <c r="S426" s="114"/>
      <c r="T426" s="114"/>
      <c r="U426" s="114"/>
      <c r="V426" s="114"/>
      <c r="W426" s="114"/>
      <c r="X426" s="114"/>
      <c r="Y426" s="114"/>
      <c r="Z426" s="114"/>
      <c r="AA426" s="114"/>
      <c r="AB426" s="114"/>
      <c r="AC426" s="114"/>
      <c r="AD426" s="114"/>
      <c r="AE426" s="114"/>
      <c r="AF426" s="114"/>
      <c r="AG426" s="114"/>
      <c r="AH426" s="114"/>
      <c r="AI426" s="114"/>
      <c r="AJ426" s="114"/>
      <c r="AK426" s="114"/>
      <c r="AL426" s="114"/>
      <c r="AM426" s="114"/>
      <c r="AN426" s="114"/>
      <c r="AO426" s="114"/>
      <c r="AP426" s="114"/>
      <c r="AQ426" s="114"/>
    </row>
    <row r="427" spans="1:43" x14ac:dyDescent="0.3">
      <c r="A427" s="114"/>
      <c r="B427" s="120" t="s">
        <v>2224</v>
      </c>
      <c r="C427" s="121" t="s">
        <v>1057</v>
      </c>
      <c r="D427" s="122">
        <v>352.18</v>
      </c>
      <c r="E427" s="122">
        <v>352.19</v>
      </c>
      <c r="F427" s="122">
        <v>352.19</v>
      </c>
      <c r="G427" s="125">
        <v>1056.56</v>
      </c>
      <c r="H427" s="114"/>
      <c r="I427" s="114"/>
      <c r="J427" s="114"/>
      <c r="K427" s="114"/>
      <c r="L427" s="114"/>
      <c r="M427" s="114"/>
      <c r="N427" s="114"/>
      <c r="O427" s="114"/>
      <c r="P427" s="114"/>
      <c r="Q427" s="114"/>
      <c r="R427" s="114"/>
      <c r="S427" s="114"/>
      <c r="T427" s="114"/>
      <c r="U427" s="114"/>
      <c r="V427" s="114"/>
      <c r="W427" s="114"/>
      <c r="X427" s="114"/>
      <c r="Y427" s="114"/>
      <c r="Z427" s="114"/>
      <c r="AA427" s="114"/>
      <c r="AB427" s="114"/>
      <c r="AC427" s="114"/>
      <c r="AD427" s="114"/>
      <c r="AE427" s="114"/>
      <c r="AF427" s="114"/>
      <c r="AG427" s="114"/>
      <c r="AH427" s="114"/>
      <c r="AI427" s="114"/>
      <c r="AJ427" s="114"/>
      <c r="AK427" s="114"/>
      <c r="AL427" s="114"/>
      <c r="AM427" s="114"/>
      <c r="AN427" s="114"/>
      <c r="AO427" s="114"/>
      <c r="AP427" s="114"/>
      <c r="AQ427" s="114"/>
    </row>
    <row r="428" spans="1:43" x14ac:dyDescent="0.3">
      <c r="A428" s="114"/>
      <c r="B428" s="120" t="s">
        <v>2039</v>
      </c>
      <c r="C428" s="121" t="s">
        <v>1155</v>
      </c>
      <c r="D428" s="122">
        <v>167.51</v>
      </c>
      <c r="E428" s="122">
        <v>167.5</v>
      </c>
      <c r="F428" s="122">
        <v>167.5</v>
      </c>
      <c r="G428" s="123">
        <v>502.51</v>
      </c>
      <c r="H428" s="114"/>
      <c r="I428" s="114"/>
      <c r="J428" s="114"/>
      <c r="K428" s="114"/>
      <c r="L428" s="114"/>
      <c r="M428" s="114"/>
      <c r="N428" s="114"/>
      <c r="O428" s="114"/>
      <c r="P428" s="114"/>
      <c r="Q428" s="114"/>
      <c r="R428" s="114"/>
      <c r="S428" s="114"/>
      <c r="T428" s="114"/>
      <c r="U428" s="114"/>
      <c r="V428" s="114"/>
      <c r="W428" s="114"/>
      <c r="X428" s="114"/>
      <c r="Y428" s="114"/>
      <c r="Z428" s="114"/>
      <c r="AA428" s="114"/>
      <c r="AB428" s="114"/>
      <c r="AC428" s="114"/>
      <c r="AD428" s="114"/>
      <c r="AE428" s="114"/>
      <c r="AF428" s="114"/>
      <c r="AG428" s="114"/>
      <c r="AH428" s="114"/>
      <c r="AI428" s="114"/>
      <c r="AJ428" s="114"/>
      <c r="AK428" s="114"/>
      <c r="AL428" s="114"/>
      <c r="AM428" s="114"/>
      <c r="AN428" s="114"/>
      <c r="AO428" s="114"/>
      <c r="AP428" s="114"/>
      <c r="AQ428" s="114"/>
    </row>
    <row r="429" spans="1:43" x14ac:dyDescent="0.3">
      <c r="A429" s="114"/>
      <c r="B429" s="120" t="s">
        <v>2346</v>
      </c>
      <c r="C429" s="121" t="s">
        <v>762</v>
      </c>
      <c r="D429" s="122">
        <v>167.51</v>
      </c>
      <c r="E429" s="122">
        <v>167.5</v>
      </c>
      <c r="F429" s="122">
        <v>167.5</v>
      </c>
      <c r="G429" s="123">
        <v>502.51</v>
      </c>
      <c r="H429" s="114"/>
      <c r="I429" s="114"/>
      <c r="J429" s="114"/>
      <c r="K429" s="114"/>
      <c r="L429" s="114"/>
      <c r="M429" s="114"/>
      <c r="N429" s="114"/>
      <c r="O429" s="114"/>
      <c r="P429" s="114"/>
      <c r="Q429" s="114"/>
      <c r="R429" s="114"/>
      <c r="S429" s="114"/>
      <c r="T429" s="114"/>
      <c r="U429" s="114"/>
      <c r="V429" s="114"/>
      <c r="W429" s="114"/>
      <c r="X429" s="114"/>
      <c r="Y429" s="114"/>
      <c r="Z429" s="114"/>
      <c r="AA429" s="114"/>
      <c r="AB429" s="114"/>
      <c r="AC429" s="114"/>
      <c r="AD429" s="114"/>
      <c r="AE429" s="114"/>
      <c r="AF429" s="114"/>
      <c r="AG429" s="114"/>
      <c r="AH429" s="114"/>
      <c r="AI429" s="114"/>
      <c r="AJ429" s="114"/>
      <c r="AK429" s="114"/>
      <c r="AL429" s="114"/>
      <c r="AM429" s="114"/>
      <c r="AN429" s="114"/>
      <c r="AO429" s="114"/>
      <c r="AP429" s="114"/>
      <c r="AQ429" s="114"/>
    </row>
    <row r="430" spans="1:43" x14ac:dyDescent="0.3">
      <c r="A430" s="114"/>
      <c r="B430" s="120" t="s">
        <v>2008</v>
      </c>
      <c r="C430" s="121" t="s">
        <v>1036</v>
      </c>
      <c r="D430" s="122">
        <v>296.35000000000002</v>
      </c>
      <c r="E430" s="122">
        <v>296.35000000000002</v>
      </c>
      <c r="F430" s="122">
        <v>296.35000000000002</v>
      </c>
      <c r="G430" s="123">
        <v>889.05</v>
      </c>
      <c r="H430" s="114"/>
      <c r="I430" s="114"/>
      <c r="J430" s="114"/>
      <c r="K430" s="114"/>
      <c r="L430" s="114"/>
      <c r="M430" s="114"/>
      <c r="N430" s="114"/>
      <c r="O430" s="114"/>
      <c r="P430" s="114"/>
      <c r="Q430" s="114"/>
      <c r="R430" s="114"/>
      <c r="S430" s="114"/>
      <c r="T430" s="114"/>
      <c r="U430" s="114"/>
      <c r="V430" s="114"/>
      <c r="W430" s="114"/>
      <c r="X430" s="114"/>
      <c r="Y430" s="114"/>
      <c r="Z430" s="114"/>
      <c r="AA430" s="114"/>
      <c r="AB430" s="114"/>
      <c r="AC430" s="114"/>
      <c r="AD430" s="114"/>
      <c r="AE430" s="114"/>
      <c r="AF430" s="114"/>
      <c r="AG430" s="114"/>
      <c r="AH430" s="114"/>
      <c r="AI430" s="114"/>
      <c r="AJ430" s="114"/>
      <c r="AK430" s="114"/>
      <c r="AL430" s="114"/>
      <c r="AM430" s="114"/>
      <c r="AN430" s="114"/>
      <c r="AO430" s="114"/>
      <c r="AP430" s="114"/>
      <c r="AQ430" s="114"/>
    </row>
    <row r="431" spans="1:43" x14ac:dyDescent="0.3">
      <c r="A431" s="114"/>
      <c r="B431" s="120" t="s">
        <v>2146</v>
      </c>
      <c r="C431" s="121" t="s">
        <v>1129</v>
      </c>
      <c r="D431" s="122">
        <v>266.29000000000002</v>
      </c>
      <c r="E431" s="122">
        <v>266.29000000000002</v>
      </c>
      <c r="F431" s="122">
        <v>266.29000000000002</v>
      </c>
      <c r="G431" s="123">
        <v>798.87</v>
      </c>
      <c r="H431" s="114"/>
      <c r="I431" s="114"/>
      <c r="J431" s="114"/>
      <c r="K431" s="114"/>
      <c r="L431" s="114"/>
      <c r="M431" s="114"/>
      <c r="N431" s="114"/>
      <c r="O431" s="114"/>
      <c r="P431" s="114"/>
      <c r="Q431" s="114"/>
      <c r="R431" s="114"/>
      <c r="S431" s="114"/>
      <c r="T431" s="114"/>
      <c r="U431" s="114"/>
      <c r="V431" s="114"/>
      <c r="W431" s="114"/>
      <c r="X431" s="114"/>
      <c r="Y431" s="114"/>
      <c r="Z431" s="114"/>
      <c r="AA431" s="114"/>
      <c r="AB431" s="114"/>
      <c r="AC431" s="114"/>
      <c r="AD431" s="114"/>
      <c r="AE431" s="114"/>
      <c r="AF431" s="114"/>
      <c r="AG431" s="114"/>
      <c r="AH431" s="114"/>
      <c r="AI431" s="114"/>
      <c r="AJ431" s="114"/>
      <c r="AK431" s="114"/>
      <c r="AL431" s="114"/>
      <c r="AM431" s="114"/>
      <c r="AN431" s="114"/>
      <c r="AO431" s="114"/>
      <c r="AP431" s="114"/>
      <c r="AQ431" s="114"/>
    </row>
    <row r="432" spans="1:43" x14ac:dyDescent="0.3">
      <c r="A432" s="114"/>
      <c r="B432" s="120" t="s">
        <v>2170</v>
      </c>
      <c r="C432" s="121" t="s">
        <v>984</v>
      </c>
      <c r="D432" s="122">
        <v>283.47000000000003</v>
      </c>
      <c r="E432" s="122">
        <v>283.47000000000003</v>
      </c>
      <c r="F432" s="122">
        <v>283.47000000000003</v>
      </c>
      <c r="G432" s="123">
        <v>850.41</v>
      </c>
      <c r="H432" s="114"/>
      <c r="I432" s="114"/>
      <c r="J432" s="114"/>
      <c r="K432" s="114"/>
      <c r="L432" s="114"/>
      <c r="M432" s="114"/>
      <c r="N432" s="114"/>
      <c r="O432" s="114"/>
      <c r="P432" s="114"/>
      <c r="Q432" s="114"/>
      <c r="R432" s="114"/>
      <c r="S432" s="114"/>
      <c r="T432" s="114"/>
      <c r="U432" s="114"/>
      <c r="V432" s="114"/>
      <c r="W432" s="114"/>
      <c r="X432" s="114"/>
      <c r="Y432" s="114"/>
      <c r="Z432" s="114"/>
      <c r="AA432" s="114"/>
      <c r="AB432" s="114"/>
      <c r="AC432" s="114"/>
      <c r="AD432" s="114"/>
      <c r="AE432" s="114"/>
      <c r="AF432" s="114"/>
      <c r="AG432" s="114"/>
      <c r="AH432" s="114"/>
      <c r="AI432" s="114"/>
      <c r="AJ432" s="114"/>
      <c r="AK432" s="114"/>
      <c r="AL432" s="114"/>
      <c r="AM432" s="114"/>
      <c r="AN432" s="114"/>
      <c r="AO432" s="114"/>
      <c r="AP432" s="114"/>
      <c r="AQ432" s="114"/>
    </row>
    <row r="433" spans="1:43" x14ac:dyDescent="0.3">
      <c r="A433" s="114"/>
      <c r="B433" s="120" t="s">
        <v>2082</v>
      </c>
      <c r="C433" s="121" t="s">
        <v>868</v>
      </c>
      <c r="D433" s="122">
        <v>249.11</v>
      </c>
      <c r="E433" s="122">
        <v>249.11</v>
      </c>
      <c r="F433" s="122">
        <v>249.11</v>
      </c>
      <c r="G433" s="123">
        <v>747.33</v>
      </c>
      <c r="H433" s="114"/>
      <c r="I433" s="114"/>
      <c r="J433" s="114"/>
      <c r="K433" s="114"/>
      <c r="L433" s="114"/>
      <c r="M433" s="114"/>
      <c r="N433" s="114"/>
      <c r="O433" s="114"/>
      <c r="P433" s="114"/>
      <c r="Q433" s="114"/>
      <c r="R433" s="114"/>
      <c r="S433" s="114"/>
      <c r="T433" s="114"/>
      <c r="U433" s="114"/>
      <c r="V433" s="114"/>
      <c r="W433" s="114"/>
      <c r="X433" s="114"/>
      <c r="Y433" s="114"/>
      <c r="Z433" s="114"/>
      <c r="AA433" s="114"/>
      <c r="AB433" s="114"/>
      <c r="AC433" s="114"/>
      <c r="AD433" s="114"/>
      <c r="AE433" s="114"/>
      <c r="AF433" s="114"/>
      <c r="AG433" s="114"/>
      <c r="AH433" s="114"/>
      <c r="AI433" s="114"/>
      <c r="AJ433" s="114"/>
      <c r="AK433" s="114"/>
      <c r="AL433" s="114"/>
      <c r="AM433" s="114"/>
      <c r="AN433" s="114"/>
      <c r="AO433" s="114"/>
      <c r="AP433" s="114"/>
      <c r="AQ433" s="114"/>
    </row>
    <row r="434" spans="1:43" x14ac:dyDescent="0.3">
      <c r="A434" s="114"/>
      <c r="B434" s="120" t="s">
        <v>2180</v>
      </c>
      <c r="C434" s="121" t="s">
        <v>1141</v>
      </c>
      <c r="D434" s="122">
        <v>201.86</v>
      </c>
      <c r="E434" s="122">
        <v>201.86</v>
      </c>
      <c r="F434" s="122">
        <v>201.86</v>
      </c>
      <c r="G434" s="123">
        <v>605.58000000000004</v>
      </c>
      <c r="H434" s="114"/>
      <c r="I434" s="114"/>
      <c r="J434" s="114"/>
      <c r="K434" s="114"/>
      <c r="L434" s="114"/>
      <c r="M434" s="114"/>
      <c r="N434" s="114"/>
      <c r="O434" s="114"/>
      <c r="P434" s="114"/>
      <c r="Q434" s="114"/>
      <c r="R434" s="114"/>
      <c r="S434" s="114"/>
      <c r="T434" s="114"/>
      <c r="U434" s="114"/>
      <c r="V434" s="114"/>
      <c r="W434" s="114"/>
      <c r="X434" s="114"/>
      <c r="Y434" s="114"/>
      <c r="Z434" s="114"/>
      <c r="AA434" s="114"/>
      <c r="AB434" s="114"/>
      <c r="AC434" s="114"/>
      <c r="AD434" s="114"/>
      <c r="AE434" s="114"/>
      <c r="AF434" s="114"/>
      <c r="AG434" s="114"/>
      <c r="AH434" s="114"/>
      <c r="AI434" s="114"/>
      <c r="AJ434" s="114"/>
      <c r="AK434" s="114"/>
      <c r="AL434" s="114"/>
      <c r="AM434" s="114"/>
      <c r="AN434" s="114"/>
      <c r="AO434" s="114"/>
      <c r="AP434" s="114"/>
      <c r="AQ434" s="114"/>
    </row>
    <row r="435" spans="1:43" x14ac:dyDescent="0.3">
      <c r="A435" s="114"/>
      <c r="B435" s="120" t="s">
        <v>2261</v>
      </c>
      <c r="C435" s="121" t="s">
        <v>1007</v>
      </c>
      <c r="D435" s="122">
        <v>163.21</v>
      </c>
      <c r="E435" s="122">
        <v>163.21</v>
      </c>
      <c r="F435" s="122">
        <v>163.21</v>
      </c>
      <c r="G435" s="123">
        <v>489.63</v>
      </c>
      <c r="H435" s="114"/>
      <c r="I435" s="114"/>
      <c r="J435" s="114"/>
      <c r="K435" s="114"/>
      <c r="L435" s="114"/>
      <c r="M435" s="114"/>
      <c r="N435" s="114"/>
      <c r="O435" s="114"/>
      <c r="P435" s="114"/>
      <c r="Q435" s="114"/>
      <c r="R435" s="114"/>
      <c r="S435" s="114"/>
      <c r="T435" s="114"/>
      <c r="U435" s="114"/>
      <c r="V435" s="114"/>
      <c r="W435" s="114"/>
      <c r="X435" s="114"/>
      <c r="Y435" s="114"/>
      <c r="Z435" s="114"/>
      <c r="AA435" s="114"/>
      <c r="AB435" s="114"/>
      <c r="AC435" s="114"/>
      <c r="AD435" s="114"/>
      <c r="AE435" s="114"/>
      <c r="AF435" s="114"/>
      <c r="AG435" s="114"/>
      <c r="AH435" s="114"/>
      <c r="AI435" s="114"/>
      <c r="AJ435" s="114"/>
      <c r="AK435" s="114"/>
      <c r="AL435" s="114"/>
      <c r="AM435" s="114"/>
      <c r="AN435" s="114"/>
      <c r="AO435" s="114"/>
      <c r="AP435" s="114"/>
      <c r="AQ435" s="114"/>
    </row>
    <row r="436" spans="1:43" x14ac:dyDescent="0.3">
      <c r="A436" s="114"/>
      <c r="B436" s="120" t="s">
        <v>2167</v>
      </c>
      <c r="C436" s="121" t="s">
        <v>600</v>
      </c>
      <c r="D436" s="122">
        <v>279.18</v>
      </c>
      <c r="E436" s="122">
        <v>279.17</v>
      </c>
      <c r="F436" s="122">
        <v>279.17</v>
      </c>
      <c r="G436" s="123">
        <v>837.52</v>
      </c>
      <c r="H436" s="114"/>
      <c r="I436" s="114"/>
      <c r="J436" s="114"/>
      <c r="K436" s="114"/>
      <c r="L436" s="114"/>
      <c r="M436" s="114"/>
      <c r="N436" s="114"/>
      <c r="O436" s="114"/>
      <c r="P436" s="114"/>
      <c r="Q436" s="114"/>
      <c r="R436" s="114"/>
      <c r="S436" s="114"/>
      <c r="T436" s="114"/>
      <c r="U436" s="114"/>
      <c r="V436" s="114"/>
      <c r="W436" s="114"/>
      <c r="X436" s="114"/>
      <c r="Y436" s="114"/>
      <c r="Z436" s="114"/>
      <c r="AA436" s="114"/>
      <c r="AB436" s="114"/>
      <c r="AC436" s="114"/>
      <c r="AD436" s="114"/>
      <c r="AE436" s="114"/>
      <c r="AF436" s="114"/>
      <c r="AG436" s="114"/>
      <c r="AH436" s="114"/>
      <c r="AI436" s="114"/>
      <c r="AJ436" s="114"/>
      <c r="AK436" s="114"/>
      <c r="AL436" s="114"/>
      <c r="AM436" s="114"/>
      <c r="AN436" s="114"/>
      <c r="AO436" s="114"/>
      <c r="AP436" s="114"/>
      <c r="AQ436" s="114"/>
    </row>
    <row r="437" spans="1:43" x14ac:dyDescent="0.3">
      <c r="A437" s="114"/>
      <c r="B437" s="120" t="s">
        <v>2017</v>
      </c>
      <c r="C437" s="121" t="s">
        <v>977</v>
      </c>
      <c r="D437" s="122">
        <v>163.21</v>
      </c>
      <c r="E437" s="122">
        <v>163.21</v>
      </c>
      <c r="F437" s="122">
        <v>163.21</v>
      </c>
      <c r="G437" s="123">
        <v>489.63</v>
      </c>
      <c r="H437" s="114"/>
      <c r="I437" s="114"/>
      <c r="J437" s="114"/>
      <c r="K437" s="114"/>
      <c r="L437" s="114"/>
      <c r="M437" s="114"/>
      <c r="N437" s="114"/>
      <c r="O437" s="114"/>
      <c r="P437" s="114"/>
      <c r="Q437" s="114"/>
      <c r="R437" s="114"/>
      <c r="S437" s="114"/>
      <c r="T437" s="114"/>
      <c r="U437" s="114"/>
      <c r="V437" s="114"/>
      <c r="W437" s="114"/>
      <c r="X437" s="114"/>
      <c r="Y437" s="114"/>
      <c r="Z437" s="114"/>
      <c r="AA437" s="114"/>
      <c r="AB437" s="114"/>
      <c r="AC437" s="114"/>
      <c r="AD437" s="114"/>
      <c r="AE437" s="114"/>
      <c r="AF437" s="114"/>
      <c r="AG437" s="114"/>
      <c r="AH437" s="114"/>
      <c r="AI437" s="114"/>
      <c r="AJ437" s="114"/>
      <c r="AK437" s="114"/>
      <c r="AL437" s="114"/>
      <c r="AM437" s="114"/>
      <c r="AN437" s="114"/>
      <c r="AO437" s="114"/>
      <c r="AP437" s="114"/>
      <c r="AQ437" s="114"/>
    </row>
    <row r="438" spans="1:43" x14ac:dyDescent="0.3">
      <c r="A438" s="114"/>
      <c r="B438" s="120" t="s">
        <v>2036</v>
      </c>
      <c r="C438" s="121" t="s">
        <v>1075</v>
      </c>
      <c r="D438" s="122">
        <v>141.72999999999999</v>
      </c>
      <c r="E438" s="122">
        <v>141.72999999999999</v>
      </c>
      <c r="F438" s="122">
        <v>141.72999999999999</v>
      </c>
      <c r="G438" s="123">
        <v>425.19</v>
      </c>
      <c r="H438" s="114"/>
      <c r="I438" s="114"/>
      <c r="J438" s="114"/>
      <c r="K438" s="114"/>
      <c r="L438" s="114"/>
      <c r="M438" s="114"/>
      <c r="N438" s="114"/>
      <c r="O438" s="114"/>
      <c r="P438" s="114"/>
      <c r="Q438" s="114"/>
      <c r="R438" s="114"/>
      <c r="S438" s="114"/>
      <c r="T438" s="114"/>
      <c r="U438" s="114"/>
      <c r="V438" s="114"/>
      <c r="W438" s="114"/>
      <c r="X438" s="114"/>
      <c r="Y438" s="114"/>
      <c r="Z438" s="114"/>
      <c r="AA438" s="114"/>
      <c r="AB438" s="114"/>
      <c r="AC438" s="114"/>
      <c r="AD438" s="114"/>
      <c r="AE438" s="114"/>
      <c r="AF438" s="114"/>
      <c r="AG438" s="114"/>
      <c r="AH438" s="114"/>
      <c r="AI438" s="114"/>
      <c r="AJ438" s="114"/>
      <c r="AK438" s="114"/>
      <c r="AL438" s="114"/>
      <c r="AM438" s="114"/>
      <c r="AN438" s="114"/>
      <c r="AO438" s="114"/>
      <c r="AP438" s="114"/>
      <c r="AQ438" s="114"/>
    </row>
    <row r="439" spans="1:43" x14ac:dyDescent="0.3">
      <c r="A439" s="114"/>
      <c r="B439" s="120" t="s">
        <v>2194</v>
      </c>
      <c r="C439" s="121" t="s">
        <v>1023</v>
      </c>
      <c r="D439" s="122">
        <v>167.51</v>
      </c>
      <c r="E439" s="122">
        <v>167.5</v>
      </c>
      <c r="F439" s="122">
        <v>167.5</v>
      </c>
      <c r="G439" s="123">
        <v>502.51</v>
      </c>
      <c r="H439" s="114"/>
      <c r="I439" s="114"/>
      <c r="J439" s="114"/>
      <c r="K439" s="114"/>
      <c r="L439" s="114"/>
      <c r="M439" s="114"/>
      <c r="N439" s="114"/>
      <c r="O439" s="114"/>
      <c r="P439" s="114"/>
      <c r="Q439" s="114"/>
      <c r="R439" s="114"/>
      <c r="S439" s="114"/>
      <c r="T439" s="114"/>
      <c r="U439" s="114"/>
      <c r="V439" s="114"/>
      <c r="W439" s="114"/>
      <c r="X439" s="114"/>
      <c r="Y439" s="114"/>
      <c r="Z439" s="114"/>
      <c r="AA439" s="114"/>
      <c r="AB439" s="114"/>
      <c r="AC439" s="114"/>
      <c r="AD439" s="114"/>
      <c r="AE439" s="114"/>
      <c r="AF439" s="114"/>
      <c r="AG439" s="114"/>
      <c r="AH439" s="114"/>
      <c r="AI439" s="114"/>
      <c r="AJ439" s="114"/>
      <c r="AK439" s="114"/>
      <c r="AL439" s="114"/>
      <c r="AM439" s="114"/>
      <c r="AN439" s="114"/>
      <c r="AO439" s="114"/>
      <c r="AP439" s="114"/>
      <c r="AQ439" s="114"/>
    </row>
    <row r="440" spans="1:43" x14ac:dyDescent="0.3">
      <c r="A440" s="114"/>
      <c r="B440" s="120" t="s">
        <v>2182</v>
      </c>
      <c r="C440" s="121" t="s">
        <v>1093</v>
      </c>
      <c r="D440" s="122">
        <v>167.51</v>
      </c>
      <c r="E440" s="122">
        <v>167.5</v>
      </c>
      <c r="F440" s="122">
        <v>167.5</v>
      </c>
      <c r="G440" s="123">
        <v>502.51</v>
      </c>
      <c r="H440" s="114"/>
      <c r="I440" s="114"/>
      <c r="J440" s="114"/>
      <c r="K440" s="114"/>
      <c r="L440" s="114"/>
      <c r="M440" s="114"/>
      <c r="N440" s="114"/>
      <c r="O440" s="114"/>
      <c r="P440" s="114"/>
      <c r="Q440" s="114"/>
      <c r="R440" s="114"/>
      <c r="S440" s="114"/>
      <c r="T440" s="114"/>
      <c r="U440" s="114"/>
      <c r="V440" s="114"/>
      <c r="W440" s="114"/>
      <c r="X440" s="114"/>
      <c r="Y440" s="114"/>
      <c r="Z440" s="114"/>
      <c r="AA440" s="114"/>
      <c r="AB440" s="114"/>
      <c r="AC440" s="114"/>
      <c r="AD440" s="114"/>
      <c r="AE440" s="114"/>
      <c r="AF440" s="114"/>
      <c r="AG440" s="114"/>
      <c r="AH440" s="114"/>
      <c r="AI440" s="114"/>
      <c r="AJ440" s="114"/>
      <c r="AK440" s="114"/>
      <c r="AL440" s="114"/>
      <c r="AM440" s="114"/>
      <c r="AN440" s="114"/>
      <c r="AO440" s="114"/>
      <c r="AP440" s="114"/>
      <c r="AQ440" s="114"/>
    </row>
    <row r="441" spans="1:43" x14ac:dyDescent="0.3">
      <c r="A441" s="114"/>
      <c r="B441" s="120" t="s">
        <v>2067</v>
      </c>
      <c r="C441" s="121" t="s">
        <v>601</v>
      </c>
      <c r="D441" s="122">
        <v>124.14</v>
      </c>
      <c r="E441" s="124"/>
      <c r="F441" s="124"/>
      <c r="G441" s="123">
        <v>124.14</v>
      </c>
      <c r="H441" s="114"/>
      <c r="I441" s="114"/>
      <c r="J441" s="114"/>
      <c r="K441" s="114"/>
      <c r="L441" s="114"/>
      <c r="M441" s="114"/>
      <c r="N441" s="114"/>
      <c r="O441" s="114"/>
      <c r="P441" s="114"/>
      <c r="Q441" s="114"/>
      <c r="R441" s="114"/>
      <c r="S441" s="114"/>
      <c r="T441" s="114"/>
      <c r="U441" s="114"/>
      <c r="V441" s="114"/>
      <c r="W441" s="114"/>
      <c r="X441" s="114"/>
      <c r="Y441" s="114"/>
      <c r="Z441" s="114"/>
      <c r="AA441" s="114"/>
      <c r="AB441" s="114"/>
      <c r="AC441" s="114"/>
      <c r="AD441" s="114"/>
      <c r="AE441" s="114"/>
      <c r="AF441" s="114"/>
      <c r="AG441" s="114"/>
      <c r="AH441" s="114"/>
      <c r="AI441" s="114"/>
      <c r="AJ441" s="114"/>
      <c r="AK441" s="114"/>
      <c r="AL441" s="114"/>
      <c r="AM441" s="114"/>
      <c r="AN441" s="114"/>
      <c r="AO441" s="114"/>
      <c r="AP441" s="114"/>
      <c r="AQ441" s="114"/>
    </row>
    <row r="442" spans="1:43" x14ac:dyDescent="0.3">
      <c r="A442" s="114"/>
      <c r="B442" s="120" t="s">
        <v>3551</v>
      </c>
      <c r="C442" s="121" t="s">
        <v>601</v>
      </c>
      <c r="D442" s="122">
        <v>13.3</v>
      </c>
      <c r="E442" s="122">
        <v>137.44</v>
      </c>
      <c r="F442" s="122">
        <v>137.44</v>
      </c>
      <c r="G442" s="123">
        <v>288.18</v>
      </c>
      <c r="H442" s="114"/>
      <c r="I442" s="114"/>
      <c r="J442" s="114"/>
      <c r="K442" s="114"/>
      <c r="L442" s="114"/>
      <c r="M442" s="114"/>
      <c r="N442" s="114"/>
      <c r="O442" s="114"/>
      <c r="P442" s="114"/>
      <c r="Q442" s="114"/>
      <c r="R442" s="114"/>
      <c r="S442" s="114"/>
      <c r="T442" s="114"/>
      <c r="U442" s="114"/>
      <c r="V442" s="114"/>
      <c r="W442" s="114"/>
      <c r="X442" s="114"/>
      <c r="Y442" s="114"/>
      <c r="Z442" s="114"/>
      <c r="AA442" s="114"/>
      <c r="AB442" s="114"/>
      <c r="AC442" s="114"/>
      <c r="AD442" s="114"/>
      <c r="AE442" s="114"/>
      <c r="AF442" s="114"/>
      <c r="AG442" s="114"/>
      <c r="AH442" s="114"/>
      <c r="AI442" s="114"/>
      <c r="AJ442" s="114"/>
      <c r="AK442" s="114"/>
      <c r="AL442" s="114"/>
      <c r="AM442" s="114"/>
      <c r="AN442" s="114"/>
      <c r="AO442" s="114"/>
      <c r="AP442" s="114"/>
      <c r="AQ442" s="114"/>
    </row>
    <row r="443" spans="1:43" x14ac:dyDescent="0.3">
      <c r="A443" s="114"/>
      <c r="B443" s="120" t="s">
        <v>2197</v>
      </c>
      <c r="C443" s="121" t="s">
        <v>1110</v>
      </c>
      <c r="D443" s="122">
        <v>120.26</v>
      </c>
      <c r="E443" s="122">
        <v>120.26</v>
      </c>
      <c r="F443" s="122">
        <v>120.26</v>
      </c>
      <c r="G443" s="123">
        <v>360.78</v>
      </c>
      <c r="H443" s="114"/>
      <c r="I443" s="114"/>
      <c r="J443" s="114"/>
      <c r="K443" s="114"/>
      <c r="L443" s="114"/>
      <c r="M443" s="114"/>
      <c r="N443" s="114"/>
      <c r="O443" s="114"/>
      <c r="P443" s="114"/>
      <c r="Q443" s="114"/>
      <c r="R443" s="114"/>
      <c r="S443" s="114"/>
      <c r="T443" s="114"/>
      <c r="U443" s="114"/>
      <c r="V443" s="114"/>
      <c r="W443" s="114"/>
      <c r="X443" s="114"/>
      <c r="Y443" s="114"/>
      <c r="Z443" s="114"/>
      <c r="AA443" s="114"/>
      <c r="AB443" s="114"/>
      <c r="AC443" s="114"/>
      <c r="AD443" s="114"/>
      <c r="AE443" s="114"/>
      <c r="AF443" s="114"/>
      <c r="AG443" s="114"/>
      <c r="AH443" s="114"/>
      <c r="AI443" s="114"/>
      <c r="AJ443" s="114"/>
      <c r="AK443" s="114"/>
      <c r="AL443" s="114"/>
      <c r="AM443" s="114"/>
      <c r="AN443" s="114"/>
      <c r="AO443" s="114"/>
      <c r="AP443" s="114"/>
      <c r="AQ443" s="114"/>
    </row>
    <row r="444" spans="1:43" x14ac:dyDescent="0.3">
      <c r="A444" s="114"/>
      <c r="B444" s="120" t="s">
        <v>2263</v>
      </c>
      <c r="C444" s="121" t="s">
        <v>610</v>
      </c>
      <c r="D444" s="122">
        <v>158.91</v>
      </c>
      <c r="E444" s="122">
        <v>158.91</v>
      </c>
      <c r="F444" s="122">
        <v>158.91</v>
      </c>
      <c r="G444" s="123">
        <v>476.73</v>
      </c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114"/>
      <c r="T444" s="114"/>
      <c r="U444" s="114"/>
      <c r="V444" s="114"/>
      <c r="W444" s="114"/>
      <c r="X444" s="114"/>
      <c r="Y444" s="114"/>
      <c r="Z444" s="114"/>
      <c r="AA444" s="114"/>
      <c r="AB444" s="114"/>
      <c r="AC444" s="114"/>
      <c r="AD444" s="114"/>
      <c r="AE444" s="114"/>
      <c r="AF444" s="114"/>
      <c r="AG444" s="114"/>
      <c r="AH444" s="114"/>
      <c r="AI444" s="114"/>
      <c r="AJ444" s="114"/>
      <c r="AK444" s="114"/>
      <c r="AL444" s="114"/>
      <c r="AM444" s="114"/>
      <c r="AN444" s="114"/>
      <c r="AO444" s="114"/>
      <c r="AP444" s="114"/>
      <c r="AQ444" s="114"/>
    </row>
    <row r="445" spans="1:43" x14ac:dyDescent="0.3">
      <c r="A445" s="114"/>
      <c r="B445" s="120" t="s">
        <v>2044</v>
      </c>
      <c r="C445" s="121" t="s">
        <v>739</v>
      </c>
      <c r="D445" s="122">
        <v>146.03</v>
      </c>
      <c r="E445" s="122">
        <v>146.03</v>
      </c>
      <c r="F445" s="122">
        <v>146.03</v>
      </c>
      <c r="G445" s="123">
        <v>438.09</v>
      </c>
      <c r="H445" s="114"/>
      <c r="I445" s="114"/>
      <c r="J445" s="114"/>
      <c r="K445" s="114"/>
      <c r="L445" s="114"/>
      <c r="M445" s="114"/>
      <c r="N445" s="114"/>
      <c r="O445" s="114"/>
      <c r="P445" s="114"/>
      <c r="Q445" s="114"/>
      <c r="R445" s="114"/>
      <c r="S445" s="114"/>
      <c r="T445" s="114"/>
      <c r="U445" s="114"/>
      <c r="V445" s="114"/>
      <c r="W445" s="114"/>
      <c r="X445" s="114"/>
      <c r="Y445" s="114"/>
      <c r="Z445" s="114"/>
      <c r="AA445" s="114"/>
      <c r="AB445" s="114"/>
      <c r="AC445" s="114"/>
      <c r="AD445" s="114"/>
      <c r="AE445" s="114"/>
      <c r="AF445" s="114"/>
      <c r="AG445" s="114"/>
      <c r="AH445" s="114"/>
      <c r="AI445" s="114"/>
      <c r="AJ445" s="114"/>
      <c r="AK445" s="114"/>
      <c r="AL445" s="114"/>
      <c r="AM445" s="114"/>
      <c r="AN445" s="114"/>
      <c r="AO445" s="114"/>
      <c r="AP445" s="114"/>
      <c r="AQ445" s="114"/>
    </row>
    <row r="446" spans="1:43" x14ac:dyDescent="0.3">
      <c r="A446" s="114"/>
      <c r="B446" s="120" t="s">
        <v>1998</v>
      </c>
      <c r="C446" s="121" t="s">
        <v>1160</v>
      </c>
      <c r="D446" s="122">
        <v>133.13999999999999</v>
      </c>
      <c r="E446" s="122">
        <v>133.13999999999999</v>
      </c>
      <c r="F446" s="122">
        <v>133.13999999999999</v>
      </c>
      <c r="G446" s="123">
        <v>399.42</v>
      </c>
      <c r="H446" s="114"/>
      <c r="I446" s="114"/>
      <c r="J446" s="114"/>
      <c r="K446" s="114"/>
      <c r="L446" s="114"/>
      <c r="M446" s="114"/>
      <c r="N446" s="114"/>
      <c r="O446" s="114"/>
      <c r="P446" s="114"/>
      <c r="Q446" s="114"/>
      <c r="R446" s="114"/>
      <c r="S446" s="114"/>
      <c r="T446" s="114"/>
      <c r="U446" s="114"/>
      <c r="V446" s="114"/>
      <c r="W446" s="114"/>
      <c r="X446" s="114"/>
      <c r="Y446" s="114"/>
      <c r="Z446" s="114"/>
      <c r="AA446" s="114"/>
      <c r="AB446" s="114"/>
      <c r="AC446" s="114"/>
      <c r="AD446" s="114"/>
      <c r="AE446" s="114"/>
      <c r="AF446" s="114"/>
      <c r="AG446" s="114"/>
      <c r="AH446" s="114"/>
      <c r="AI446" s="114"/>
      <c r="AJ446" s="114"/>
      <c r="AK446" s="114"/>
      <c r="AL446" s="114"/>
      <c r="AM446" s="114"/>
      <c r="AN446" s="114"/>
      <c r="AO446" s="114"/>
      <c r="AP446" s="114"/>
      <c r="AQ446" s="114"/>
    </row>
    <row r="447" spans="1:43" x14ac:dyDescent="0.3">
      <c r="A447" s="114"/>
      <c r="B447" s="120" t="s">
        <v>2175</v>
      </c>
      <c r="C447" s="121" t="s">
        <v>658</v>
      </c>
      <c r="D447" s="122">
        <v>266.29000000000002</v>
      </c>
      <c r="E447" s="122">
        <v>266.29000000000002</v>
      </c>
      <c r="F447" s="122">
        <v>266.29000000000002</v>
      </c>
      <c r="G447" s="123">
        <v>798.87</v>
      </c>
      <c r="H447" s="114"/>
      <c r="I447" s="114"/>
      <c r="J447" s="114"/>
      <c r="K447" s="114"/>
      <c r="L447" s="114"/>
      <c r="M447" s="114"/>
      <c r="N447" s="114"/>
      <c r="O447" s="114"/>
      <c r="P447" s="114"/>
      <c r="Q447" s="114"/>
      <c r="R447" s="114"/>
      <c r="S447" s="114"/>
      <c r="T447" s="114"/>
      <c r="U447" s="114"/>
      <c r="V447" s="114"/>
      <c r="W447" s="114"/>
      <c r="X447" s="114"/>
      <c r="Y447" s="114"/>
      <c r="Z447" s="114"/>
      <c r="AA447" s="114"/>
      <c r="AB447" s="114"/>
      <c r="AC447" s="114"/>
      <c r="AD447" s="114"/>
      <c r="AE447" s="114"/>
      <c r="AF447" s="114"/>
      <c r="AG447" s="114"/>
      <c r="AH447" s="114"/>
      <c r="AI447" s="114"/>
      <c r="AJ447" s="114"/>
      <c r="AK447" s="114"/>
      <c r="AL447" s="114"/>
      <c r="AM447" s="114"/>
      <c r="AN447" s="114"/>
      <c r="AO447" s="114"/>
      <c r="AP447" s="114"/>
      <c r="AQ447" s="114"/>
    </row>
    <row r="448" spans="1:43" x14ac:dyDescent="0.3">
      <c r="A448" s="114"/>
      <c r="B448" s="120" t="s">
        <v>2123</v>
      </c>
      <c r="C448" s="121" t="s">
        <v>1019</v>
      </c>
      <c r="D448" s="122">
        <v>180.39</v>
      </c>
      <c r="E448" s="122">
        <v>180.39</v>
      </c>
      <c r="F448" s="122">
        <v>180.39</v>
      </c>
      <c r="G448" s="123">
        <v>541.16999999999996</v>
      </c>
      <c r="H448" s="114"/>
      <c r="I448" s="114"/>
      <c r="J448" s="114"/>
      <c r="K448" s="114"/>
      <c r="L448" s="114"/>
      <c r="M448" s="114"/>
      <c r="N448" s="114"/>
      <c r="O448" s="114"/>
      <c r="P448" s="114"/>
      <c r="Q448" s="114"/>
      <c r="R448" s="114"/>
      <c r="S448" s="114"/>
      <c r="T448" s="114"/>
      <c r="U448" s="114"/>
      <c r="V448" s="114"/>
      <c r="W448" s="114"/>
      <c r="X448" s="114"/>
      <c r="Y448" s="114"/>
      <c r="Z448" s="114"/>
      <c r="AA448" s="114"/>
      <c r="AB448" s="114"/>
      <c r="AC448" s="114"/>
      <c r="AD448" s="114"/>
      <c r="AE448" s="114"/>
      <c r="AF448" s="114"/>
      <c r="AG448" s="114"/>
      <c r="AH448" s="114"/>
      <c r="AI448" s="114"/>
      <c r="AJ448" s="114"/>
      <c r="AK448" s="114"/>
      <c r="AL448" s="114"/>
      <c r="AM448" s="114"/>
      <c r="AN448" s="114"/>
      <c r="AO448" s="114"/>
      <c r="AP448" s="114"/>
      <c r="AQ448" s="114"/>
    </row>
    <row r="449" spans="1:43" x14ac:dyDescent="0.3">
      <c r="A449" s="114"/>
      <c r="B449" s="120" t="s">
        <v>2161</v>
      </c>
      <c r="C449" s="121" t="s">
        <v>1003</v>
      </c>
      <c r="D449" s="122">
        <v>304.94</v>
      </c>
      <c r="E449" s="122">
        <v>304.94</v>
      </c>
      <c r="F449" s="122">
        <v>304.94</v>
      </c>
      <c r="G449" s="123">
        <v>914.82</v>
      </c>
      <c r="H449" s="114"/>
      <c r="I449" s="114"/>
      <c r="J449" s="114"/>
      <c r="K449" s="114"/>
      <c r="L449" s="114"/>
      <c r="M449" s="114"/>
      <c r="N449" s="114"/>
      <c r="O449" s="114"/>
      <c r="P449" s="114"/>
      <c r="Q449" s="114"/>
      <c r="R449" s="114"/>
      <c r="S449" s="114"/>
      <c r="T449" s="114"/>
      <c r="U449" s="114"/>
      <c r="V449" s="114"/>
      <c r="W449" s="114"/>
      <c r="X449" s="114"/>
      <c r="Y449" s="114"/>
      <c r="Z449" s="114"/>
      <c r="AA449" s="114"/>
      <c r="AB449" s="114"/>
      <c r="AC449" s="114"/>
      <c r="AD449" s="114"/>
      <c r="AE449" s="114"/>
      <c r="AF449" s="114"/>
      <c r="AG449" s="114"/>
      <c r="AH449" s="114"/>
      <c r="AI449" s="114"/>
      <c r="AJ449" s="114"/>
      <c r="AK449" s="114"/>
      <c r="AL449" s="114"/>
      <c r="AM449" s="114"/>
      <c r="AN449" s="114"/>
      <c r="AO449" s="114"/>
      <c r="AP449" s="114"/>
      <c r="AQ449" s="114"/>
    </row>
    <row r="450" spans="1:43" x14ac:dyDescent="0.3">
      <c r="A450" s="114"/>
      <c r="B450" s="120" t="s">
        <v>2304</v>
      </c>
      <c r="C450" s="121" t="s">
        <v>1151</v>
      </c>
      <c r="D450" s="122">
        <v>244.81</v>
      </c>
      <c r="E450" s="122">
        <v>244.81</v>
      </c>
      <c r="F450" s="122">
        <v>244.81</v>
      </c>
      <c r="G450" s="123">
        <v>734.43</v>
      </c>
      <c r="H450" s="114"/>
      <c r="I450" s="114"/>
      <c r="J450" s="114"/>
      <c r="K450" s="114"/>
      <c r="L450" s="114"/>
      <c r="M450" s="114"/>
      <c r="N450" s="114"/>
      <c r="O450" s="114"/>
      <c r="P450" s="114"/>
      <c r="Q450" s="114"/>
      <c r="R450" s="114"/>
      <c r="S450" s="114"/>
      <c r="T450" s="114"/>
      <c r="U450" s="114"/>
      <c r="V450" s="114"/>
      <c r="W450" s="114"/>
      <c r="X450" s="114"/>
      <c r="Y450" s="114"/>
      <c r="Z450" s="114"/>
      <c r="AA450" s="114"/>
      <c r="AB450" s="114"/>
      <c r="AC450" s="114"/>
      <c r="AD450" s="114"/>
      <c r="AE450" s="114"/>
      <c r="AF450" s="114"/>
      <c r="AG450" s="114"/>
      <c r="AH450" s="114"/>
      <c r="AI450" s="114"/>
      <c r="AJ450" s="114"/>
      <c r="AK450" s="114"/>
      <c r="AL450" s="114"/>
      <c r="AM450" s="114"/>
      <c r="AN450" s="114"/>
      <c r="AO450" s="114"/>
      <c r="AP450" s="114"/>
      <c r="AQ450" s="114"/>
    </row>
    <row r="451" spans="1:43" x14ac:dyDescent="0.3">
      <c r="A451" s="114"/>
      <c r="B451" s="120" t="s">
        <v>1913</v>
      </c>
      <c r="C451" s="121" t="s">
        <v>569</v>
      </c>
      <c r="D451" s="122">
        <v>244.81</v>
      </c>
      <c r="E451" s="122">
        <v>244.81</v>
      </c>
      <c r="F451" s="122">
        <v>244.81</v>
      </c>
      <c r="G451" s="123">
        <v>734.43</v>
      </c>
      <c r="H451" s="114"/>
      <c r="I451" s="114"/>
      <c r="J451" s="114"/>
      <c r="K451" s="114"/>
      <c r="L451" s="114"/>
      <c r="M451" s="114"/>
      <c r="N451" s="114"/>
      <c r="O451" s="114"/>
      <c r="P451" s="114"/>
      <c r="Q451" s="114"/>
      <c r="R451" s="114"/>
      <c r="S451" s="114"/>
      <c r="T451" s="114"/>
      <c r="U451" s="114"/>
      <c r="V451" s="114"/>
      <c r="W451" s="114"/>
      <c r="X451" s="114"/>
      <c r="Y451" s="114"/>
      <c r="Z451" s="114"/>
      <c r="AA451" s="114"/>
      <c r="AB451" s="114"/>
      <c r="AC451" s="114"/>
      <c r="AD451" s="114"/>
      <c r="AE451" s="114"/>
      <c r="AF451" s="114"/>
      <c r="AG451" s="114"/>
      <c r="AH451" s="114"/>
      <c r="AI451" s="114"/>
      <c r="AJ451" s="114"/>
      <c r="AK451" s="114"/>
      <c r="AL451" s="114"/>
      <c r="AM451" s="114"/>
      <c r="AN451" s="114"/>
      <c r="AO451" s="114"/>
      <c r="AP451" s="114"/>
      <c r="AQ451" s="114"/>
    </row>
    <row r="452" spans="1:43" x14ac:dyDescent="0.3">
      <c r="A452" s="114"/>
      <c r="B452" s="120" t="s">
        <v>2069</v>
      </c>
      <c r="C452" s="121" t="s">
        <v>943</v>
      </c>
      <c r="D452" s="122">
        <v>236.23</v>
      </c>
      <c r="E452" s="122">
        <v>236.22</v>
      </c>
      <c r="F452" s="122">
        <v>236.22</v>
      </c>
      <c r="G452" s="123">
        <v>708.67</v>
      </c>
      <c r="H452" s="114"/>
      <c r="I452" s="114"/>
      <c r="J452" s="114"/>
      <c r="K452" s="114"/>
      <c r="L452" s="114"/>
      <c r="M452" s="114"/>
      <c r="N452" s="114"/>
      <c r="O452" s="114"/>
      <c r="P452" s="114"/>
      <c r="Q452" s="114"/>
      <c r="R452" s="114"/>
      <c r="S452" s="114"/>
      <c r="T452" s="114"/>
      <c r="U452" s="114"/>
      <c r="V452" s="114"/>
      <c r="W452" s="114"/>
      <c r="X452" s="114"/>
      <c r="Y452" s="114"/>
      <c r="Z452" s="114"/>
      <c r="AA452" s="114"/>
      <c r="AB452" s="114"/>
      <c r="AC452" s="114"/>
      <c r="AD452" s="114"/>
      <c r="AE452" s="114"/>
      <c r="AF452" s="114"/>
      <c r="AG452" s="114"/>
      <c r="AH452" s="114"/>
      <c r="AI452" s="114"/>
      <c r="AJ452" s="114"/>
      <c r="AK452" s="114"/>
      <c r="AL452" s="114"/>
      <c r="AM452" s="114"/>
      <c r="AN452" s="114"/>
      <c r="AO452" s="114"/>
      <c r="AP452" s="114"/>
      <c r="AQ452" s="114"/>
    </row>
    <row r="453" spans="1:43" x14ac:dyDescent="0.3">
      <c r="A453" s="114"/>
      <c r="B453" s="120" t="s">
        <v>2037</v>
      </c>
      <c r="C453" s="121" t="s">
        <v>572</v>
      </c>
      <c r="D453" s="122">
        <v>270.58999999999997</v>
      </c>
      <c r="E453" s="122">
        <v>270.58</v>
      </c>
      <c r="F453" s="122">
        <v>270.58</v>
      </c>
      <c r="G453" s="123">
        <v>811.75</v>
      </c>
      <c r="H453" s="114"/>
      <c r="I453" s="114"/>
      <c r="J453" s="114"/>
      <c r="K453" s="114"/>
      <c r="L453" s="114"/>
      <c r="M453" s="114"/>
      <c r="N453" s="114"/>
      <c r="O453" s="114"/>
      <c r="P453" s="114"/>
      <c r="Q453" s="114"/>
      <c r="R453" s="114"/>
      <c r="S453" s="114"/>
      <c r="T453" s="114"/>
      <c r="U453" s="114"/>
      <c r="V453" s="114"/>
      <c r="W453" s="114"/>
      <c r="X453" s="114"/>
      <c r="Y453" s="114"/>
      <c r="Z453" s="114"/>
      <c r="AA453" s="114"/>
      <c r="AB453" s="114"/>
      <c r="AC453" s="114"/>
      <c r="AD453" s="114"/>
      <c r="AE453" s="114"/>
      <c r="AF453" s="114"/>
      <c r="AG453" s="114"/>
      <c r="AH453" s="114"/>
      <c r="AI453" s="114"/>
      <c r="AJ453" s="114"/>
      <c r="AK453" s="114"/>
      <c r="AL453" s="114"/>
      <c r="AM453" s="114"/>
      <c r="AN453" s="114"/>
      <c r="AO453" s="114"/>
      <c r="AP453" s="114"/>
      <c r="AQ453" s="114"/>
    </row>
    <row r="454" spans="1:43" x14ac:dyDescent="0.3">
      <c r="A454" s="114"/>
      <c r="B454" s="120" t="s">
        <v>2195</v>
      </c>
      <c r="C454" s="121" t="s">
        <v>1106</v>
      </c>
      <c r="D454" s="122">
        <v>158.91</v>
      </c>
      <c r="E454" s="122">
        <v>158.91</v>
      </c>
      <c r="F454" s="122">
        <v>158.91</v>
      </c>
      <c r="G454" s="123">
        <v>476.73</v>
      </c>
      <c r="H454" s="114"/>
      <c r="I454" s="114"/>
      <c r="J454" s="114"/>
      <c r="K454" s="114"/>
      <c r="L454" s="114"/>
      <c r="M454" s="114"/>
      <c r="N454" s="114"/>
      <c r="O454" s="114"/>
      <c r="P454" s="114"/>
      <c r="Q454" s="114"/>
      <c r="R454" s="114"/>
      <c r="S454" s="114"/>
      <c r="T454" s="114"/>
      <c r="U454" s="114"/>
      <c r="V454" s="114"/>
      <c r="W454" s="114"/>
      <c r="X454" s="114"/>
      <c r="Y454" s="114"/>
      <c r="Z454" s="114"/>
      <c r="AA454" s="114"/>
      <c r="AB454" s="114"/>
      <c r="AC454" s="114"/>
      <c r="AD454" s="114"/>
      <c r="AE454" s="114"/>
      <c r="AF454" s="114"/>
      <c r="AG454" s="114"/>
      <c r="AH454" s="114"/>
      <c r="AI454" s="114"/>
      <c r="AJ454" s="114"/>
      <c r="AK454" s="114"/>
      <c r="AL454" s="114"/>
      <c r="AM454" s="114"/>
      <c r="AN454" s="114"/>
      <c r="AO454" s="114"/>
      <c r="AP454" s="114"/>
      <c r="AQ454" s="114"/>
    </row>
    <row r="455" spans="1:43" x14ac:dyDescent="0.3">
      <c r="A455" s="114"/>
      <c r="B455" s="120" t="s">
        <v>1830</v>
      </c>
      <c r="C455" s="121" t="s">
        <v>1125</v>
      </c>
      <c r="D455" s="122">
        <v>163.21</v>
      </c>
      <c r="E455" s="122">
        <v>106.93</v>
      </c>
      <c r="F455" s="124"/>
      <c r="G455" s="123">
        <v>270.14</v>
      </c>
      <c r="H455" s="114"/>
      <c r="I455" s="114"/>
      <c r="J455" s="114"/>
      <c r="K455" s="114"/>
      <c r="L455" s="114"/>
      <c r="M455" s="114"/>
      <c r="N455" s="114"/>
      <c r="O455" s="114"/>
      <c r="P455" s="114"/>
      <c r="Q455" s="114"/>
      <c r="R455" s="114"/>
      <c r="S455" s="114"/>
      <c r="T455" s="114"/>
      <c r="U455" s="114"/>
      <c r="V455" s="114"/>
      <c r="W455" s="114"/>
      <c r="X455" s="114"/>
      <c r="Y455" s="114"/>
      <c r="Z455" s="114"/>
      <c r="AA455" s="114"/>
      <c r="AB455" s="114"/>
      <c r="AC455" s="114"/>
      <c r="AD455" s="114"/>
      <c r="AE455" s="114"/>
      <c r="AF455" s="114"/>
      <c r="AG455" s="114"/>
      <c r="AH455" s="114"/>
      <c r="AI455" s="114"/>
      <c r="AJ455" s="114"/>
      <c r="AK455" s="114"/>
      <c r="AL455" s="114"/>
      <c r="AM455" s="114"/>
      <c r="AN455" s="114"/>
      <c r="AO455" s="114"/>
      <c r="AP455" s="114"/>
      <c r="AQ455" s="114"/>
    </row>
    <row r="456" spans="1:43" x14ac:dyDescent="0.3">
      <c r="A456" s="114"/>
      <c r="B456" s="120" t="s">
        <v>2080</v>
      </c>
      <c r="C456" s="121" t="s">
        <v>985</v>
      </c>
      <c r="D456" s="122">
        <v>146.03</v>
      </c>
      <c r="E456" s="122">
        <v>146.03</v>
      </c>
      <c r="F456" s="122">
        <v>146.03</v>
      </c>
      <c r="G456" s="123">
        <v>438.09</v>
      </c>
      <c r="H456" s="114"/>
      <c r="I456" s="114"/>
      <c r="J456" s="114"/>
      <c r="K456" s="114"/>
      <c r="L456" s="114"/>
      <c r="M456" s="114"/>
      <c r="N456" s="114"/>
      <c r="O456" s="114"/>
      <c r="P456" s="114"/>
      <c r="Q456" s="114"/>
      <c r="R456" s="114"/>
      <c r="S456" s="114"/>
      <c r="T456" s="114"/>
      <c r="U456" s="114"/>
      <c r="V456" s="114"/>
      <c r="W456" s="114"/>
      <c r="X456" s="114"/>
      <c r="Y456" s="114"/>
      <c r="Z456" s="114"/>
      <c r="AA456" s="114"/>
      <c r="AB456" s="114"/>
      <c r="AC456" s="114"/>
      <c r="AD456" s="114"/>
      <c r="AE456" s="114"/>
      <c r="AF456" s="114"/>
      <c r="AG456" s="114"/>
      <c r="AH456" s="114"/>
      <c r="AI456" s="114"/>
      <c r="AJ456" s="114"/>
      <c r="AK456" s="114"/>
      <c r="AL456" s="114"/>
      <c r="AM456" s="114"/>
      <c r="AN456" s="114"/>
      <c r="AO456" s="114"/>
      <c r="AP456" s="114"/>
      <c r="AQ456" s="114"/>
    </row>
    <row r="457" spans="1:43" x14ac:dyDescent="0.3">
      <c r="A457" s="114"/>
      <c r="B457" s="120" t="s">
        <v>2014</v>
      </c>
      <c r="C457" s="121" t="s">
        <v>1107</v>
      </c>
      <c r="D457" s="122">
        <v>137.44</v>
      </c>
      <c r="E457" s="122">
        <v>137.44</v>
      </c>
      <c r="F457" s="122">
        <v>137.44</v>
      </c>
      <c r="G457" s="123">
        <v>412.32</v>
      </c>
      <c r="H457" s="114"/>
      <c r="I457" s="114"/>
      <c r="J457" s="114"/>
      <c r="K457" s="114"/>
      <c r="L457" s="114"/>
      <c r="M457" s="114"/>
      <c r="N457" s="114"/>
      <c r="O457" s="114"/>
      <c r="P457" s="114"/>
      <c r="Q457" s="114"/>
      <c r="R457" s="114"/>
      <c r="S457" s="114"/>
      <c r="T457" s="114"/>
      <c r="U457" s="114"/>
      <c r="V457" s="114"/>
      <c r="W457" s="114"/>
      <c r="X457" s="114"/>
      <c r="Y457" s="114"/>
      <c r="Z457" s="114"/>
      <c r="AA457" s="114"/>
      <c r="AB457" s="114"/>
      <c r="AC457" s="114"/>
      <c r="AD457" s="114"/>
      <c r="AE457" s="114"/>
      <c r="AF457" s="114"/>
      <c r="AG457" s="114"/>
      <c r="AH457" s="114"/>
      <c r="AI457" s="114"/>
      <c r="AJ457" s="114"/>
      <c r="AK457" s="114"/>
      <c r="AL457" s="114"/>
      <c r="AM457" s="114"/>
      <c r="AN457" s="114"/>
      <c r="AO457" s="114"/>
      <c r="AP457" s="114"/>
      <c r="AQ457" s="114"/>
    </row>
    <row r="458" spans="1:43" x14ac:dyDescent="0.3">
      <c r="A458" s="114"/>
      <c r="B458" s="120" t="s">
        <v>2015</v>
      </c>
      <c r="C458" s="121" t="s">
        <v>1056</v>
      </c>
      <c r="D458" s="122">
        <v>171.8</v>
      </c>
      <c r="E458" s="122">
        <v>171.8</v>
      </c>
      <c r="F458" s="122">
        <v>171.8</v>
      </c>
      <c r="G458" s="123">
        <v>515.4</v>
      </c>
      <c r="H458" s="114"/>
      <c r="I458" s="114"/>
      <c r="J458" s="114"/>
      <c r="K458" s="114"/>
      <c r="L458" s="114"/>
      <c r="M458" s="114"/>
      <c r="N458" s="114"/>
      <c r="O458" s="114"/>
      <c r="P458" s="114"/>
      <c r="Q458" s="114"/>
      <c r="R458" s="114"/>
      <c r="S458" s="114"/>
      <c r="T458" s="114"/>
      <c r="U458" s="114"/>
      <c r="V458" s="114"/>
      <c r="W458" s="114"/>
      <c r="X458" s="114"/>
      <c r="Y458" s="114"/>
      <c r="Z458" s="114"/>
      <c r="AA458" s="114"/>
      <c r="AB458" s="114"/>
      <c r="AC458" s="114"/>
      <c r="AD458" s="114"/>
      <c r="AE458" s="114"/>
      <c r="AF458" s="114"/>
      <c r="AG458" s="114"/>
      <c r="AH458" s="114"/>
      <c r="AI458" s="114"/>
      <c r="AJ458" s="114"/>
      <c r="AK458" s="114"/>
      <c r="AL458" s="114"/>
      <c r="AM458" s="114"/>
      <c r="AN458" s="114"/>
      <c r="AO458" s="114"/>
      <c r="AP458" s="114"/>
      <c r="AQ458" s="114"/>
    </row>
    <row r="459" spans="1:43" x14ac:dyDescent="0.3">
      <c r="A459" s="114"/>
      <c r="B459" s="120" t="s">
        <v>2025</v>
      </c>
      <c r="C459" s="121" t="s">
        <v>606</v>
      </c>
      <c r="D459" s="122">
        <v>197.57</v>
      </c>
      <c r="E459" s="122">
        <v>197.57</v>
      </c>
      <c r="F459" s="122">
        <v>197.57</v>
      </c>
      <c r="G459" s="123">
        <v>592.71</v>
      </c>
      <c r="H459" s="114"/>
      <c r="I459" s="114"/>
      <c r="J459" s="114"/>
      <c r="K459" s="114"/>
      <c r="L459" s="114"/>
      <c r="M459" s="114"/>
      <c r="N459" s="114"/>
      <c r="O459" s="114"/>
      <c r="P459" s="114"/>
      <c r="Q459" s="114"/>
      <c r="R459" s="114"/>
      <c r="S459" s="114"/>
      <c r="T459" s="114"/>
      <c r="U459" s="114"/>
      <c r="V459" s="114"/>
      <c r="W459" s="114"/>
      <c r="X459" s="114"/>
      <c r="Y459" s="114"/>
      <c r="Z459" s="114"/>
      <c r="AA459" s="114"/>
      <c r="AB459" s="114"/>
      <c r="AC459" s="114"/>
      <c r="AD459" s="114"/>
      <c r="AE459" s="114"/>
      <c r="AF459" s="114"/>
      <c r="AG459" s="114"/>
      <c r="AH459" s="114"/>
      <c r="AI459" s="114"/>
      <c r="AJ459" s="114"/>
      <c r="AK459" s="114"/>
      <c r="AL459" s="114"/>
      <c r="AM459" s="114"/>
      <c r="AN459" s="114"/>
      <c r="AO459" s="114"/>
      <c r="AP459" s="114"/>
      <c r="AQ459" s="114"/>
    </row>
    <row r="460" spans="1:43" x14ac:dyDescent="0.3">
      <c r="A460" s="114"/>
      <c r="B460" s="120" t="s">
        <v>1936</v>
      </c>
      <c r="C460" s="121" t="s">
        <v>590</v>
      </c>
      <c r="D460" s="122">
        <v>206.16</v>
      </c>
      <c r="E460" s="122">
        <v>206.16</v>
      </c>
      <c r="F460" s="122">
        <v>206.16</v>
      </c>
      <c r="G460" s="123">
        <v>618.48</v>
      </c>
      <c r="H460" s="114"/>
      <c r="I460" s="114"/>
      <c r="J460" s="114"/>
      <c r="K460" s="114"/>
      <c r="L460" s="114"/>
      <c r="M460" s="114"/>
      <c r="N460" s="114"/>
      <c r="O460" s="114"/>
      <c r="P460" s="114"/>
      <c r="Q460" s="114"/>
      <c r="R460" s="114"/>
      <c r="S460" s="114"/>
      <c r="T460" s="114"/>
      <c r="U460" s="114"/>
      <c r="V460" s="114"/>
      <c r="W460" s="114"/>
      <c r="X460" s="114"/>
      <c r="Y460" s="114"/>
      <c r="Z460" s="114"/>
      <c r="AA460" s="114"/>
      <c r="AB460" s="114"/>
      <c r="AC460" s="114"/>
      <c r="AD460" s="114"/>
      <c r="AE460" s="114"/>
      <c r="AF460" s="114"/>
      <c r="AG460" s="114"/>
      <c r="AH460" s="114"/>
      <c r="AI460" s="114"/>
      <c r="AJ460" s="114"/>
      <c r="AK460" s="114"/>
      <c r="AL460" s="114"/>
      <c r="AM460" s="114"/>
      <c r="AN460" s="114"/>
      <c r="AO460" s="114"/>
      <c r="AP460" s="114"/>
      <c r="AQ460" s="114"/>
    </row>
    <row r="461" spans="1:43" x14ac:dyDescent="0.3">
      <c r="A461" s="114"/>
      <c r="B461" s="120" t="s">
        <v>2181</v>
      </c>
      <c r="C461" s="121" t="s">
        <v>1132</v>
      </c>
      <c r="D461" s="122">
        <v>137.44</v>
      </c>
      <c r="E461" s="122">
        <v>137.44</v>
      </c>
      <c r="F461" s="122">
        <v>137.44</v>
      </c>
      <c r="G461" s="123">
        <v>412.32</v>
      </c>
      <c r="H461" s="114"/>
      <c r="I461" s="114"/>
      <c r="J461" s="114"/>
      <c r="K461" s="114"/>
      <c r="L461" s="114"/>
      <c r="M461" s="114"/>
      <c r="N461" s="114"/>
      <c r="O461" s="114"/>
      <c r="P461" s="114"/>
      <c r="Q461" s="114"/>
      <c r="R461" s="114"/>
      <c r="S461" s="114"/>
      <c r="T461" s="114"/>
      <c r="U461" s="114"/>
      <c r="V461" s="114"/>
      <c r="W461" s="114"/>
      <c r="X461" s="114"/>
      <c r="Y461" s="114"/>
      <c r="Z461" s="114"/>
      <c r="AA461" s="114"/>
      <c r="AB461" s="114"/>
      <c r="AC461" s="114"/>
      <c r="AD461" s="114"/>
      <c r="AE461" s="114"/>
      <c r="AF461" s="114"/>
      <c r="AG461" s="114"/>
      <c r="AH461" s="114"/>
      <c r="AI461" s="114"/>
      <c r="AJ461" s="114"/>
      <c r="AK461" s="114"/>
      <c r="AL461" s="114"/>
      <c r="AM461" s="114"/>
      <c r="AN461" s="114"/>
      <c r="AO461" s="114"/>
      <c r="AP461" s="114"/>
      <c r="AQ461" s="114"/>
    </row>
    <row r="462" spans="1:43" x14ac:dyDescent="0.3">
      <c r="A462" s="114"/>
      <c r="B462" s="120" t="s">
        <v>2162</v>
      </c>
      <c r="C462" s="121" t="s">
        <v>1095</v>
      </c>
      <c r="D462" s="122">
        <v>201.86</v>
      </c>
      <c r="E462" s="122">
        <v>201.86</v>
      </c>
      <c r="F462" s="122">
        <v>201.86</v>
      </c>
      <c r="G462" s="123">
        <v>605.58000000000004</v>
      </c>
      <c r="H462" s="114"/>
      <c r="I462" s="114"/>
      <c r="J462" s="114"/>
      <c r="K462" s="114"/>
      <c r="L462" s="114"/>
      <c r="M462" s="114"/>
      <c r="N462" s="114"/>
      <c r="O462" s="114"/>
      <c r="P462" s="114"/>
      <c r="Q462" s="114"/>
      <c r="R462" s="114"/>
      <c r="S462" s="114"/>
      <c r="T462" s="114"/>
      <c r="U462" s="114"/>
      <c r="V462" s="114"/>
      <c r="W462" s="114"/>
      <c r="X462" s="114"/>
      <c r="Y462" s="114"/>
      <c r="Z462" s="114"/>
      <c r="AA462" s="114"/>
      <c r="AB462" s="114"/>
      <c r="AC462" s="114"/>
      <c r="AD462" s="114"/>
      <c r="AE462" s="114"/>
      <c r="AF462" s="114"/>
      <c r="AG462" s="114"/>
      <c r="AH462" s="114"/>
      <c r="AI462" s="114"/>
      <c r="AJ462" s="114"/>
      <c r="AK462" s="114"/>
      <c r="AL462" s="114"/>
      <c r="AM462" s="114"/>
      <c r="AN462" s="114"/>
      <c r="AO462" s="114"/>
      <c r="AP462" s="114"/>
      <c r="AQ462" s="114"/>
    </row>
    <row r="463" spans="1:43" x14ac:dyDescent="0.3">
      <c r="A463" s="114"/>
      <c r="B463" s="120" t="s">
        <v>2156</v>
      </c>
      <c r="C463" s="121" t="s">
        <v>1060</v>
      </c>
      <c r="D463" s="122">
        <v>197.57</v>
      </c>
      <c r="E463" s="122">
        <v>197.57</v>
      </c>
      <c r="F463" s="122">
        <v>197.57</v>
      </c>
      <c r="G463" s="123">
        <v>592.71</v>
      </c>
      <c r="H463" s="114"/>
      <c r="I463" s="114"/>
      <c r="J463" s="114"/>
      <c r="K463" s="114"/>
      <c r="L463" s="114"/>
      <c r="M463" s="114"/>
      <c r="N463" s="114"/>
      <c r="O463" s="114"/>
      <c r="P463" s="114"/>
      <c r="Q463" s="114"/>
      <c r="R463" s="114"/>
      <c r="S463" s="114"/>
      <c r="T463" s="114"/>
      <c r="U463" s="114"/>
      <c r="V463" s="114"/>
      <c r="W463" s="114"/>
      <c r="X463" s="114"/>
      <c r="Y463" s="114"/>
      <c r="Z463" s="114"/>
      <c r="AA463" s="114"/>
      <c r="AB463" s="114"/>
      <c r="AC463" s="114"/>
      <c r="AD463" s="114"/>
      <c r="AE463" s="114"/>
      <c r="AF463" s="114"/>
      <c r="AG463" s="114"/>
      <c r="AH463" s="114"/>
      <c r="AI463" s="114"/>
      <c r="AJ463" s="114"/>
      <c r="AK463" s="114"/>
      <c r="AL463" s="114"/>
      <c r="AM463" s="114"/>
      <c r="AN463" s="114"/>
      <c r="AO463" s="114"/>
      <c r="AP463" s="114"/>
      <c r="AQ463" s="114"/>
    </row>
    <row r="464" spans="1:43" x14ac:dyDescent="0.3">
      <c r="A464" s="114"/>
      <c r="B464" s="120" t="s">
        <v>2013</v>
      </c>
      <c r="C464" s="121" t="s">
        <v>802</v>
      </c>
      <c r="D464" s="122">
        <v>193.27</v>
      </c>
      <c r="E464" s="122">
        <v>193.27</v>
      </c>
      <c r="F464" s="122">
        <v>193.27</v>
      </c>
      <c r="G464" s="123">
        <v>579.80999999999995</v>
      </c>
      <c r="H464" s="114"/>
      <c r="I464" s="114"/>
      <c r="J464" s="114"/>
      <c r="K464" s="114"/>
      <c r="L464" s="114"/>
      <c r="M464" s="114"/>
      <c r="N464" s="114"/>
      <c r="O464" s="114"/>
      <c r="P464" s="114"/>
      <c r="Q464" s="114"/>
      <c r="R464" s="114"/>
      <c r="S464" s="114"/>
      <c r="T464" s="114"/>
      <c r="U464" s="114"/>
      <c r="V464" s="114"/>
      <c r="W464" s="114"/>
      <c r="X464" s="114"/>
      <c r="Y464" s="114"/>
      <c r="Z464" s="114"/>
      <c r="AA464" s="114"/>
      <c r="AB464" s="114"/>
      <c r="AC464" s="114"/>
      <c r="AD464" s="114"/>
      <c r="AE464" s="114"/>
      <c r="AF464" s="114"/>
      <c r="AG464" s="114"/>
      <c r="AH464" s="114"/>
      <c r="AI464" s="114"/>
      <c r="AJ464" s="114"/>
      <c r="AK464" s="114"/>
      <c r="AL464" s="114"/>
      <c r="AM464" s="114"/>
      <c r="AN464" s="114"/>
      <c r="AO464" s="114"/>
      <c r="AP464" s="114"/>
      <c r="AQ464" s="114"/>
    </row>
    <row r="465" spans="1:43" x14ac:dyDescent="0.3">
      <c r="A465" s="114"/>
      <c r="B465" s="120" t="s">
        <v>2018</v>
      </c>
      <c r="C465" s="121" t="s">
        <v>1063</v>
      </c>
      <c r="D465" s="122">
        <v>176.1</v>
      </c>
      <c r="E465" s="122">
        <v>176.09</v>
      </c>
      <c r="F465" s="122">
        <v>176.09</v>
      </c>
      <c r="G465" s="123">
        <v>528.28</v>
      </c>
      <c r="H465" s="114"/>
      <c r="I465" s="114"/>
      <c r="J465" s="114"/>
      <c r="K465" s="114"/>
      <c r="L465" s="114"/>
      <c r="M465" s="114"/>
      <c r="N465" s="114"/>
      <c r="O465" s="114"/>
      <c r="P465" s="114"/>
      <c r="Q465" s="114"/>
      <c r="R465" s="114"/>
      <c r="S465" s="114"/>
      <c r="T465" s="114"/>
      <c r="U465" s="114"/>
      <c r="V465" s="114"/>
      <c r="W465" s="114"/>
      <c r="X465" s="114"/>
      <c r="Y465" s="114"/>
      <c r="Z465" s="114"/>
      <c r="AA465" s="114"/>
      <c r="AB465" s="114"/>
      <c r="AC465" s="114"/>
      <c r="AD465" s="114"/>
      <c r="AE465" s="114"/>
      <c r="AF465" s="114"/>
      <c r="AG465" s="114"/>
      <c r="AH465" s="114"/>
      <c r="AI465" s="114"/>
      <c r="AJ465" s="114"/>
      <c r="AK465" s="114"/>
      <c r="AL465" s="114"/>
      <c r="AM465" s="114"/>
      <c r="AN465" s="114"/>
      <c r="AO465" s="114"/>
      <c r="AP465" s="114"/>
      <c r="AQ465" s="114"/>
    </row>
    <row r="466" spans="1:43" x14ac:dyDescent="0.3">
      <c r="A466" s="114"/>
      <c r="B466" s="120" t="s">
        <v>2173</v>
      </c>
      <c r="C466" s="121" t="s">
        <v>1070</v>
      </c>
      <c r="D466" s="122">
        <v>163.21</v>
      </c>
      <c r="E466" s="122">
        <v>163.21</v>
      </c>
      <c r="F466" s="122">
        <v>163.21</v>
      </c>
      <c r="G466" s="123">
        <v>489.63</v>
      </c>
      <c r="H466" s="114"/>
      <c r="I466" s="114"/>
      <c r="J466" s="114"/>
      <c r="K466" s="114"/>
      <c r="L466" s="114"/>
      <c r="M466" s="114"/>
      <c r="N466" s="114"/>
      <c r="O466" s="114"/>
      <c r="P466" s="114"/>
      <c r="Q466" s="114"/>
      <c r="R466" s="114"/>
      <c r="S466" s="114"/>
      <c r="T466" s="114"/>
      <c r="U466" s="114"/>
      <c r="V466" s="114"/>
      <c r="W466" s="114"/>
      <c r="X466" s="114"/>
      <c r="Y466" s="114"/>
      <c r="Z466" s="114"/>
      <c r="AA466" s="114"/>
      <c r="AB466" s="114"/>
      <c r="AC466" s="114"/>
      <c r="AD466" s="114"/>
      <c r="AE466" s="114"/>
      <c r="AF466" s="114"/>
      <c r="AG466" s="114"/>
      <c r="AH466" s="114"/>
      <c r="AI466" s="114"/>
      <c r="AJ466" s="114"/>
      <c r="AK466" s="114"/>
      <c r="AL466" s="114"/>
      <c r="AM466" s="114"/>
      <c r="AN466" s="114"/>
      <c r="AO466" s="114"/>
      <c r="AP466" s="114"/>
      <c r="AQ466" s="114"/>
    </row>
    <row r="467" spans="1:43" x14ac:dyDescent="0.3">
      <c r="A467" s="114"/>
      <c r="B467" s="120" t="s">
        <v>2045</v>
      </c>
      <c r="C467" s="121" t="s">
        <v>613</v>
      </c>
      <c r="D467" s="122">
        <v>197.57</v>
      </c>
      <c r="E467" s="122">
        <v>197.57</v>
      </c>
      <c r="F467" s="122">
        <v>197.57</v>
      </c>
      <c r="G467" s="123">
        <v>592.71</v>
      </c>
      <c r="H467" s="114"/>
      <c r="I467" s="114"/>
      <c r="J467" s="114"/>
      <c r="K467" s="114"/>
      <c r="L467" s="114"/>
      <c r="M467" s="114"/>
      <c r="N467" s="114"/>
      <c r="O467" s="114"/>
      <c r="P467" s="114"/>
      <c r="Q467" s="114"/>
      <c r="R467" s="114"/>
      <c r="S467" s="114"/>
      <c r="T467" s="114"/>
      <c r="U467" s="114"/>
      <c r="V467" s="114"/>
      <c r="W467" s="114"/>
      <c r="X467" s="114"/>
      <c r="Y467" s="114"/>
      <c r="Z467" s="114"/>
      <c r="AA467" s="114"/>
      <c r="AB467" s="114"/>
      <c r="AC467" s="114"/>
      <c r="AD467" s="114"/>
      <c r="AE467" s="114"/>
      <c r="AF467" s="114"/>
      <c r="AG467" s="114"/>
      <c r="AH467" s="114"/>
      <c r="AI467" s="114"/>
      <c r="AJ467" s="114"/>
      <c r="AK467" s="114"/>
      <c r="AL467" s="114"/>
      <c r="AM467" s="114"/>
      <c r="AN467" s="114"/>
      <c r="AO467" s="114"/>
      <c r="AP467" s="114"/>
      <c r="AQ467" s="114"/>
    </row>
    <row r="468" spans="1:43" x14ac:dyDescent="0.3">
      <c r="A468" s="114"/>
      <c r="B468" s="120" t="s">
        <v>2177</v>
      </c>
      <c r="C468" s="121" t="s">
        <v>872</v>
      </c>
      <c r="D468" s="122">
        <v>171.8</v>
      </c>
      <c r="E468" s="122">
        <v>171.8</v>
      </c>
      <c r="F468" s="122">
        <v>171.8</v>
      </c>
      <c r="G468" s="123">
        <v>515.4</v>
      </c>
      <c r="H468" s="114"/>
      <c r="I468" s="114"/>
      <c r="J468" s="114"/>
      <c r="K468" s="114"/>
      <c r="L468" s="114"/>
      <c r="M468" s="114"/>
      <c r="N468" s="114"/>
      <c r="O468" s="114"/>
      <c r="P468" s="114"/>
      <c r="Q468" s="114"/>
      <c r="R468" s="114"/>
      <c r="S468" s="114"/>
      <c r="T468" s="114"/>
      <c r="U468" s="114"/>
      <c r="V468" s="114"/>
      <c r="W468" s="114"/>
      <c r="X468" s="114"/>
      <c r="Y468" s="114"/>
      <c r="Z468" s="114"/>
      <c r="AA468" s="114"/>
      <c r="AB468" s="114"/>
      <c r="AC468" s="114"/>
      <c r="AD468" s="114"/>
      <c r="AE468" s="114"/>
      <c r="AF468" s="114"/>
      <c r="AG468" s="114"/>
      <c r="AH468" s="114"/>
      <c r="AI468" s="114"/>
      <c r="AJ468" s="114"/>
      <c r="AK468" s="114"/>
      <c r="AL468" s="114"/>
      <c r="AM468" s="114"/>
      <c r="AN468" s="114"/>
      <c r="AO468" s="114"/>
      <c r="AP468" s="114"/>
      <c r="AQ468" s="114"/>
    </row>
    <row r="469" spans="1:43" x14ac:dyDescent="0.3">
      <c r="A469" s="114"/>
      <c r="B469" s="120" t="s">
        <v>2275</v>
      </c>
      <c r="C469" s="121" t="s">
        <v>568</v>
      </c>
      <c r="D469" s="122">
        <v>244.81</v>
      </c>
      <c r="E469" s="122">
        <v>244.81</v>
      </c>
      <c r="F469" s="122">
        <v>244.81</v>
      </c>
      <c r="G469" s="123">
        <v>734.43</v>
      </c>
      <c r="H469" s="114"/>
      <c r="I469" s="114"/>
      <c r="J469" s="114"/>
      <c r="K469" s="114"/>
      <c r="L469" s="114"/>
      <c r="M469" s="114"/>
      <c r="N469" s="114"/>
      <c r="O469" s="114"/>
      <c r="P469" s="114"/>
      <c r="Q469" s="114"/>
      <c r="R469" s="114"/>
      <c r="S469" s="114"/>
      <c r="T469" s="114"/>
      <c r="U469" s="114"/>
      <c r="V469" s="114"/>
      <c r="W469" s="114"/>
      <c r="X469" s="114"/>
      <c r="Y469" s="114"/>
      <c r="Z469" s="114"/>
      <c r="AA469" s="114"/>
      <c r="AB469" s="114"/>
      <c r="AC469" s="114"/>
      <c r="AD469" s="114"/>
      <c r="AE469" s="114"/>
      <c r="AF469" s="114"/>
      <c r="AG469" s="114"/>
      <c r="AH469" s="114"/>
      <c r="AI469" s="114"/>
      <c r="AJ469" s="114"/>
      <c r="AK469" s="114"/>
      <c r="AL469" s="114"/>
      <c r="AM469" s="114"/>
      <c r="AN469" s="114"/>
      <c r="AO469" s="114"/>
      <c r="AP469" s="114"/>
      <c r="AQ469" s="114"/>
    </row>
    <row r="470" spans="1:43" x14ac:dyDescent="0.3">
      <c r="A470" s="114"/>
      <c r="B470" s="120" t="s">
        <v>2209</v>
      </c>
      <c r="C470" s="121" t="s">
        <v>659</v>
      </c>
      <c r="D470" s="122">
        <v>287.77</v>
      </c>
      <c r="E470" s="122">
        <v>287.76</v>
      </c>
      <c r="F470" s="122">
        <v>287.76</v>
      </c>
      <c r="G470" s="123">
        <v>863.29</v>
      </c>
      <c r="H470" s="114"/>
      <c r="I470" s="114"/>
      <c r="J470" s="114"/>
      <c r="K470" s="114"/>
      <c r="L470" s="114"/>
      <c r="M470" s="114"/>
      <c r="N470" s="114"/>
      <c r="O470" s="114"/>
      <c r="P470" s="114"/>
      <c r="Q470" s="114"/>
      <c r="R470" s="114"/>
      <c r="S470" s="114"/>
      <c r="T470" s="114"/>
      <c r="U470" s="114"/>
      <c r="V470" s="114"/>
      <c r="W470" s="114"/>
      <c r="X470" s="114"/>
      <c r="Y470" s="114"/>
      <c r="Z470" s="114"/>
      <c r="AA470" s="114"/>
      <c r="AB470" s="114"/>
      <c r="AC470" s="114"/>
      <c r="AD470" s="114"/>
      <c r="AE470" s="114"/>
      <c r="AF470" s="114"/>
      <c r="AG470" s="114"/>
      <c r="AH470" s="114"/>
      <c r="AI470" s="114"/>
      <c r="AJ470" s="114"/>
      <c r="AK470" s="114"/>
      <c r="AL470" s="114"/>
      <c r="AM470" s="114"/>
      <c r="AN470" s="114"/>
      <c r="AO470" s="114"/>
      <c r="AP470" s="114"/>
      <c r="AQ470" s="114"/>
    </row>
    <row r="471" spans="1:43" x14ac:dyDescent="0.3">
      <c r="A471" s="114"/>
      <c r="B471" s="120" t="s">
        <v>2038</v>
      </c>
      <c r="C471" s="121" t="s">
        <v>731</v>
      </c>
      <c r="D471" s="122">
        <v>154.62</v>
      </c>
      <c r="E471" s="122">
        <v>154.62</v>
      </c>
      <c r="F471" s="122">
        <v>154.62</v>
      </c>
      <c r="G471" s="123">
        <v>463.86</v>
      </c>
      <c r="H471" s="114"/>
      <c r="I471" s="114"/>
      <c r="J471" s="114"/>
      <c r="K471" s="114"/>
      <c r="L471" s="114"/>
      <c r="M471" s="114"/>
      <c r="N471" s="114"/>
      <c r="O471" s="114"/>
      <c r="P471" s="114"/>
      <c r="Q471" s="114"/>
      <c r="R471" s="114"/>
      <c r="S471" s="114"/>
      <c r="T471" s="114"/>
      <c r="U471" s="114"/>
      <c r="V471" s="114"/>
      <c r="W471" s="114"/>
      <c r="X471" s="114"/>
      <c r="Y471" s="114"/>
      <c r="Z471" s="114"/>
      <c r="AA471" s="114"/>
      <c r="AB471" s="114"/>
      <c r="AC471" s="114"/>
      <c r="AD471" s="114"/>
      <c r="AE471" s="114"/>
      <c r="AF471" s="114"/>
      <c r="AG471" s="114"/>
      <c r="AH471" s="114"/>
      <c r="AI471" s="114"/>
      <c r="AJ471" s="114"/>
      <c r="AK471" s="114"/>
      <c r="AL471" s="114"/>
      <c r="AM471" s="114"/>
      <c r="AN471" s="114"/>
      <c r="AO471" s="114"/>
      <c r="AP471" s="114"/>
      <c r="AQ471" s="114"/>
    </row>
    <row r="472" spans="1:43" x14ac:dyDescent="0.3">
      <c r="A472" s="114"/>
      <c r="B472" s="120" t="s">
        <v>2042</v>
      </c>
      <c r="C472" s="121" t="s">
        <v>931</v>
      </c>
      <c r="D472" s="122">
        <v>154.62</v>
      </c>
      <c r="E472" s="122">
        <v>154.62</v>
      </c>
      <c r="F472" s="122">
        <v>154.62</v>
      </c>
      <c r="G472" s="123">
        <v>463.86</v>
      </c>
      <c r="H472" s="114"/>
      <c r="I472" s="114"/>
      <c r="J472" s="114"/>
      <c r="K472" s="114"/>
      <c r="L472" s="114"/>
      <c r="M472" s="114"/>
      <c r="N472" s="114"/>
      <c r="O472" s="114"/>
      <c r="P472" s="114"/>
      <c r="Q472" s="114"/>
      <c r="R472" s="114"/>
      <c r="S472" s="114"/>
      <c r="T472" s="114"/>
      <c r="U472" s="114"/>
      <c r="V472" s="114"/>
      <c r="W472" s="114"/>
      <c r="X472" s="114"/>
      <c r="Y472" s="114"/>
      <c r="Z472" s="114"/>
      <c r="AA472" s="114"/>
      <c r="AB472" s="114"/>
      <c r="AC472" s="114"/>
      <c r="AD472" s="114"/>
      <c r="AE472" s="114"/>
      <c r="AF472" s="114"/>
      <c r="AG472" s="114"/>
      <c r="AH472" s="114"/>
      <c r="AI472" s="114"/>
      <c r="AJ472" s="114"/>
      <c r="AK472" s="114"/>
      <c r="AL472" s="114"/>
      <c r="AM472" s="114"/>
      <c r="AN472" s="114"/>
      <c r="AO472" s="114"/>
      <c r="AP472" s="114"/>
      <c r="AQ472" s="114"/>
    </row>
    <row r="473" spans="1:43" x14ac:dyDescent="0.3">
      <c r="A473" s="114"/>
      <c r="B473" s="120" t="s">
        <v>2189</v>
      </c>
      <c r="C473" s="121" t="s">
        <v>583</v>
      </c>
      <c r="D473" s="122">
        <v>210.45</v>
      </c>
      <c r="E473" s="122">
        <v>210.45</v>
      </c>
      <c r="F473" s="122">
        <v>210.45</v>
      </c>
      <c r="G473" s="123">
        <v>631.35</v>
      </c>
      <c r="H473" s="114"/>
      <c r="I473" s="114"/>
      <c r="J473" s="114"/>
      <c r="K473" s="114"/>
      <c r="L473" s="114"/>
      <c r="M473" s="114"/>
      <c r="N473" s="114"/>
      <c r="O473" s="114"/>
      <c r="P473" s="114"/>
      <c r="Q473" s="114"/>
      <c r="R473" s="114"/>
      <c r="S473" s="114"/>
      <c r="T473" s="114"/>
      <c r="U473" s="114"/>
      <c r="V473" s="114"/>
      <c r="W473" s="114"/>
      <c r="X473" s="114"/>
      <c r="Y473" s="114"/>
      <c r="Z473" s="114"/>
      <c r="AA473" s="114"/>
      <c r="AB473" s="114"/>
      <c r="AC473" s="114"/>
      <c r="AD473" s="114"/>
      <c r="AE473" s="114"/>
      <c r="AF473" s="114"/>
      <c r="AG473" s="114"/>
      <c r="AH473" s="114"/>
      <c r="AI473" s="114"/>
      <c r="AJ473" s="114"/>
      <c r="AK473" s="114"/>
      <c r="AL473" s="114"/>
      <c r="AM473" s="114"/>
      <c r="AN473" s="114"/>
      <c r="AO473" s="114"/>
      <c r="AP473" s="114"/>
      <c r="AQ473" s="114"/>
    </row>
    <row r="474" spans="1:43" x14ac:dyDescent="0.3">
      <c r="A474" s="114"/>
      <c r="B474" s="120" t="s">
        <v>2262</v>
      </c>
      <c r="C474" s="121" t="s">
        <v>1171</v>
      </c>
      <c r="D474" s="124"/>
      <c r="E474" s="124"/>
      <c r="F474" s="124"/>
      <c r="G474" s="126"/>
      <c r="H474" s="114"/>
      <c r="I474" s="114"/>
      <c r="J474" s="114"/>
      <c r="K474" s="114"/>
      <c r="L474" s="114"/>
      <c r="M474" s="114"/>
      <c r="N474" s="114"/>
      <c r="O474" s="114"/>
      <c r="P474" s="114"/>
      <c r="Q474" s="114"/>
      <c r="R474" s="114"/>
      <c r="S474" s="114"/>
      <c r="T474" s="114"/>
      <c r="U474" s="114"/>
      <c r="V474" s="114"/>
      <c r="W474" s="114"/>
      <c r="X474" s="114"/>
      <c r="Y474" s="114"/>
      <c r="Z474" s="114"/>
      <c r="AA474" s="114"/>
      <c r="AB474" s="114"/>
      <c r="AC474" s="114"/>
      <c r="AD474" s="114"/>
      <c r="AE474" s="114"/>
      <c r="AF474" s="114"/>
      <c r="AG474" s="114"/>
      <c r="AH474" s="114"/>
      <c r="AI474" s="114"/>
      <c r="AJ474" s="114"/>
      <c r="AK474" s="114"/>
      <c r="AL474" s="114"/>
      <c r="AM474" s="114"/>
      <c r="AN474" s="114"/>
      <c r="AO474" s="114"/>
      <c r="AP474" s="114"/>
      <c r="AQ474" s="114"/>
    </row>
    <row r="475" spans="1:43" x14ac:dyDescent="0.3">
      <c r="A475" s="114"/>
      <c r="B475" s="120" t="s">
        <v>3552</v>
      </c>
      <c r="C475" s="121" t="s">
        <v>1171</v>
      </c>
      <c r="D475" s="122">
        <v>154.62</v>
      </c>
      <c r="E475" s="122">
        <v>154.62</v>
      </c>
      <c r="F475" s="122">
        <v>154.62</v>
      </c>
      <c r="G475" s="123">
        <v>463.86</v>
      </c>
      <c r="H475" s="114"/>
      <c r="I475" s="114"/>
      <c r="J475" s="114"/>
      <c r="K475" s="114"/>
      <c r="L475" s="114"/>
      <c r="M475" s="114"/>
      <c r="N475" s="114"/>
      <c r="O475" s="114"/>
      <c r="P475" s="114"/>
      <c r="Q475" s="114"/>
      <c r="R475" s="114"/>
      <c r="S475" s="114"/>
      <c r="T475" s="114"/>
      <c r="U475" s="114"/>
      <c r="V475" s="114"/>
      <c r="W475" s="114"/>
      <c r="X475" s="114"/>
      <c r="Y475" s="114"/>
      <c r="Z475" s="114"/>
      <c r="AA475" s="114"/>
      <c r="AB475" s="114"/>
      <c r="AC475" s="114"/>
      <c r="AD475" s="114"/>
      <c r="AE475" s="114"/>
      <c r="AF475" s="114"/>
      <c r="AG475" s="114"/>
      <c r="AH475" s="114"/>
      <c r="AI475" s="114"/>
      <c r="AJ475" s="114"/>
      <c r="AK475" s="114"/>
      <c r="AL475" s="114"/>
      <c r="AM475" s="114"/>
      <c r="AN475" s="114"/>
      <c r="AO475" s="114"/>
      <c r="AP475" s="114"/>
      <c r="AQ475" s="114"/>
    </row>
    <row r="476" spans="1:43" x14ac:dyDescent="0.3">
      <c r="A476" s="114"/>
      <c r="B476" s="120" t="s">
        <v>1997</v>
      </c>
      <c r="C476" s="121" t="s">
        <v>908</v>
      </c>
      <c r="D476" s="122">
        <v>158.91</v>
      </c>
      <c r="E476" s="122">
        <v>158.91</v>
      </c>
      <c r="F476" s="122">
        <v>158.91</v>
      </c>
      <c r="G476" s="123">
        <v>476.73</v>
      </c>
      <c r="H476" s="114"/>
      <c r="I476" s="114"/>
      <c r="J476" s="114"/>
      <c r="K476" s="114"/>
      <c r="L476" s="114"/>
      <c r="M476" s="114"/>
      <c r="N476" s="114"/>
      <c r="O476" s="114"/>
      <c r="P476" s="114"/>
      <c r="Q476" s="114"/>
      <c r="R476" s="114"/>
      <c r="S476" s="114"/>
      <c r="T476" s="114"/>
      <c r="U476" s="114"/>
      <c r="V476" s="114"/>
      <c r="W476" s="114"/>
      <c r="X476" s="114"/>
      <c r="Y476" s="114"/>
      <c r="Z476" s="114"/>
      <c r="AA476" s="114"/>
      <c r="AB476" s="114"/>
      <c r="AC476" s="114"/>
      <c r="AD476" s="114"/>
      <c r="AE476" s="114"/>
      <c r="AF476" s="114"/>
      <c r="AG476" s="114"/>
      <c r="AH476" s="114"/>
      <c r="AI476" s="114"/>
      <c r="AJ476" s="114"/>
      <c r="AK476" s="114"/>
      <c r="AL476" s="114"/>
      <c r="AM476" s="114"/>
      <c r="AN476" s="114"/>
      <c r="AO476" s="114"/>
      <c r="AP476" s="114"/>
      <c r="AQ476" s="114"/>
    </row>
    <row r="477" spans="1:43" x14ac:dyDescent="0.3">
      <c r="A477" s="114"/>
      <c r="B477" s="120" t="s">
        <v>2238</v>
      </c>
      <c r="C477" s="121" t="s">
        <v>945</v>
      </c>
      <c r="D477" s="122">
        <v>141.72999999999999</v>
      </c>
      <c r="E477" s="122">
        <v>141.72999999999999</v>
      </c>
      <c r="F477" s="122">
        <v>141.72999999999999</v>
      </c>
      <c r="G477" s="123">
        <v>425.19</v>
      </c>
      <c r="H477" s="114"/>
      <c r="I477" s="114"/>
      <c r="J477" s="114"/>
      <c r="K477" s="114"/>
      <c r="L477" s="114"/>
      <c r="M477" s="114"/>
      <c r="N477" s="114"/>
      <c r="O477" s="114"/>
      <c r="P477" s="114"/>
      <c r="Q477" s="114"/>
      <c r="R477" s="114"/>
      <c r="S477" s="114"/>
      <c r="T477" s="114"/>
      <c r="U477" s="114"/>
      <c r="V477" s="114"/>
      <c r="W477" s="114"/>
      <c r="X477" s="114"/>
      <c r="Y477" s="114"/>
      <c r="Z477" s="114"/>
      <c r="AA477" s="114"/>
      <c r="AB477" s="114"/>
      <c r="AC477" s="114"/>
      <c r="AD477" s="114"/>
      <c r="AE477" s="114"/>
      <c r="AF477" s="114"/>
      <c r="AG477" s="114"/>
      <c r="AH477" s="114"/>
      <c r="AI477" s="114"/>
      <c r="AJ477" s="114"/>
      <c r="AK477" s="114"/>
      <c r="AL477" s="114"/>
      <c r="AM477" s="114"/>
      <c r="AN477" s="114"/>
      <c r="AO477" s="114"/>
      <c r="AP477" s="114"/>
      <c r="AQ477" s="114"/>
    </row>
    <row r="478" spans="1:43" x14ac:dyDescent="0.3">
      <c r="A478" s="114"/>
      <c r="B478" s="120" t="s">
        <v>3553</v>
      </c>
      <c r="C478" s="121" t="s">
        <v>489</v>
      </c>
      <c r="D478" s="124"/>
      <c r="E478" s="122">
        <v>306.57</v>
      </c>
      <c r="F478" s="122">
        <v>592.71</v>
      </c>
      <c r="G478" s="123">
        <v>899.28</v>
      </c>
      <c r="H478" s="114"/>
      <c r="I478" s="114"/>
      <c r="J478" s="114"/>
      <c r="K478" s="114"/>
      <c r="L478" s="114"/>
      <c r="M478" s="114"/>
      <c r="N478" s="114"/>
      <c r="O478" s="114"/>
      <c r="P478" s="114"/>
      <c r="Q478" s="114"/>
      <c r="R478" s="114"/>
      <c r="S478" s="114"/>
      <c r="T478" s="114"/>
      <c r="U478" s="114"/>
      <c r="V478" s="114"/>
      <c r="W478" s="114"/>
      <c r="X478" s="114"/>
      <c r="Y478" s="114"/>
      <c r="Z478" s="114"/>
      <c r="AA478" s="114"/>
      <c r="AB478" s="114"/>
      <c r="AC478" s="114"/>
      <c r="AD478" s="114"/>
      <c r="AE478" s="114"/>
      <c r="AF478" s="114"/>
      <c r="AG478" s="114"/>
      <c r="AH478" s="114"/>
      <c r="AI478" s="114"/>
      <c r="AJ478" s="114"/>
      <c r="AK478" s="114"/>
      <c r="AL478" s="114"/>
      <c r="AM478" s="114"/>
      <c r="AN478" s="114"/>
      <c r="AO478" s="114"/>
      <c r="AP478" s="114"/>
      <c r="AQ478" s="114"/>
    </row>
    <row r="479" spans="1:43" x14ac:dyDescent="0.3">
      <c r="A479" s="114"/>
      <c r="B479" s="120" t="s">
        <v>3554</v>
      </c>
      <c r="C479" s="121" t="s">
        <v>508</v>
      </c>
      <c r="D479" s="124"/>
      <c r="E479" s="122">
        <v>327.01</v>
      </c>
      <c r="F479" s="122">
        <v>592.71</v>
      </c>
      <c r="G479" s="123">
        <v>919.72</v>
      </c>
      <c r="H479" s="114"/>
      <c r="I479" s="114"/>
      <c r="J479" s="114"/>
      <c r="K479" s="114"/>
      <c r="L479" s="114"/>
      <c r="M479" s="114"/>
      <c r="N479" s="114"/>
      <c r="O479" s="114"/>
      <c r="P479" s="114"/>
      <c r="Q479" s="114"/>
      <c r="R479" s="114"/>
      <c r="S479" s="114"/>
      <c r="T479" s="114"/>
      <c r="U479" s="114"/>
      <c r="V479" s="114"/>
      <c r="W479" s="114"/>
      <c r="X479" s="114"/>
      <c r="Y479" s="114"/>
      <c r="Z479" s="114"/>
      <c r="AA479" s="114"/>
      <c r="AB479" s="114"/>
      <c r="AC479" s="114"/>
      <c r="AD479" s="114"/>
      <c r="AE479" s="114"/>
      <c r="AF479" s="114"/>
      <c r="AG479" s="114"/>
      <c r="AH479" s="114"/>
      <c r="AI479" s="114"/>
      <c r="AJ479" s="114"/>
      <c r="AK479" s="114"/>
      <c r="AL479" s="114"/>
      <c r="AM479" s="114"/>
      <c r="AN479" s="114"/>
      <c r="AO479" s="114"/>
      <c r="AP479" s="114"/>
      <c r="AQ479" s="114"/>
    </row>
    <row r="480" spans="1:43" x14ac:dyDescent="0.3">
      <c r="A480" s="114"/>
      <c r="B480" s="120" t="s">
        <v>3555</v>
      </c>
      <c r="C480" s="121" t="s">
        <v>787</v>
      </c>
      <c r="D480" s="124"/>
      <c r="E480" s="122">
        <v>592.71</v>
      </c>
      <c r="F480" s="122">
        <v>95.56</v>
      </c>
      <c r="G480" s="123">
        <v>688.27</v>
      </c>
      <c r="H480" s="114"/>
      <c r="I480" s="114"/>
      <c r="J480" s="114"/>
      <c r="K480" s="114"/>
      <c r="L480" s="114"/>
      <c r="M480" s="114"/>
      <c r="N480" s="114"/>
      <c r="O480" s="114"/>
      <c r="P480" s="114"/>
      <c r="Q480" s="114"/>
      <c r="R480" s="114"/>
      <c r="S480" s="114"/>
      <c r="T480" s="114"/>
      <c r="U480" s="114"/>
      <c r="V480" s="114"/>
      <c r="W480" s="114"/>
      <c r="X480" s="114"/>
      <c r="Y480" s="114"/>
      <c r="Z480" s="114"/>
      <c r="AA480" s="114"/>
      <c r="AB480" s="114"/>
      <c r="AC480" s="114"/>
      <c r="AD480" s="114"/>
      <c r="AE480" s="114"/>
      <c r="AF480" s="114"/>
      <c r="AG480" s="114"/>
      <c r="AH480" s="114"/>
      <c r="AI480" s="114"/>
      <c r="AJ480" s="114"/>
      <c r="AK480" s="114"/>
      <c r="AL480" s="114"/>
      <c r="AM480" s="114"/>
      <c r="AN480" s="114"/>
      <c r="AO480" s="114"/>
      <c r="AP480" s="114"/>
      <c r="AQ480" s="114"/>
    </row>
    <row r="481" spans="1:43" x14ac:dyDescent="0.3">
      <c r="A481" s="114"/>
      <c r="B481" s="120" t="s">
        <v>3556</v>
      </c>
      <c r="C481" s="121" t="s">
        <v>817</v>
      </c>
      <c r="D481" s="124"/>
      <c r="E481" s="122">
        <v>139.58000000000001</v>
      </c>
      <c r="F481" s="124"/>
      <c r="G481" s="123">
        <v>139.58000000000001</v>
      </c>
      <c r="H481" s="114"/>
      <c r="I481" s="114"/>
      <c r="J481" s="114"/>
      <c r="K481" s="114"/>
      <c r="L481" s="114"/>
      <c r="M481" s="114"/>
      <c r="N481" s="114"/>
      <c r="O481" s="114"/>
      <c r="P481" s="114"/>
      <c r="Q481" s="114"/>
      <c r="R481" s="114"/>
      <c r="S481" s="114"/>
      <c r="T481" s="114"/>
      <c r="U481" s="114"/>
      <c r="V481" s="114"/>
      <c r="W481" s="114"/>
      <c r="X481" s="114"/>
      <c r="Y481" s="114"/>
      <c r="Z481" s="114"/>
      <c r="AA481" s="114"/>
      <c r="AB481" s="114"/>
      <c r="AC481" s="114"/>
      <c r="AD481" s="114"/>
      <c r="AE481" s="114"/>
      <c r="AF481" s="114"/>
      <c r="AG481" s="114"/>
      <c r="AH481" s="114"/>
      <c r="AI481" s="114"/>
      <c r="AJ481" s="114"/>
      <c r="AK481" s="114"/>
      <c r="AL481" s="114"/>
      <c r="AM481" s="114"/>
      <c r="AN481" s="114"/>
      <c r="AO481" s="114"/>
      <c r="AP481" s="114"/>
      <c r="AQ481" s="114"/>
    </row>
    <row r="482" spans="1:43" x14ac:dyDescent="0.3">
      <c r="A482" s="114"/>
      <c r="B482" s="120" t="s">
        <v>3557</v>
      </c>
      <c r="C482" s="121" t="s">
        <v>817</v>
      </c>
      <c r="D482" s="124"/>
      <c r="E482" s="122">
        <v>534.99</v>
      </c>
      <c r="F482" s="124"/>
      <c r="G482" s="123">
        <v>534.99</v>
      </c>
      <c r="H482" s="114"/>
      <c r="I482" s="114"/>
      <c r="J482" s="114"/>
      <c r="K482" s="114"/>
      <c r="L482" s="114"/>
      <c r="M482" s="114"/>
      <c r="N482" s="114"/>
      <c r="O482" s="114"/>
      <c r="P482" s="114"/>
      <c r="Q482" s="114"/>
      <c r="R482" s="114"/>
      <c r="S482" s="114"/>
      <c r="T482" s="114"/>
      <c r="U482" s="114"/>
      <c r="V482" s="114"/>
      <c r="W482" s="114"/>
      <c r="X482" s="114"/>
      <c r="Y482" s="114"/>
      <c r="Z482" s="114"/>
      <c r="AA482" s="114"/>
      <c r="AB482" s="114"/>
      <c r="AC482" s="114"/>
      <c r="AD482" s="114"/>
      <c r="AE482" s="114"/>
      <c r="AF482" s="114"/>
      <c r="AG482" s="114"/>
      <c r="AH482" s="114"/>
      <c r="AI482" s="114"/>
      <c r="AJ482" s="114"/>
      <c r="AK482" s="114"/>
      <c r="AL482" s="114"/>
      <c r="AM482" s="114"/>
      <c r="AN482" s="114"/>
      <c r="AO482" s="114"/>
      <c r="AP482" s="114"/>
      <c r="AQ482" s="114"/>
    </row>
    <row r="483" spans="1:43" x14ac:dyDescent="0.3">
      <c r="A483" s="114"/>
      <c r="B483" s="120" t="s">
        <v>3558</v>
      </c>
      <c r="C483" s="121" t="s">
        <v>540</v>
      </c>
      <c r="D483" s="124"/>
      <c r="E483" s="122">
        <v>557</v>
      </c>
      <c r="F483" s="122">
        <v>734.44</v>
      </c>
      <c r="G483" s="125">
        <v>1291.44</v>
      </c>
      <c r="H483" s="114"/>
      <c r="I483" s="114"/>
      <c r="J483" s="114"/>
      <c r="K483" s="114"/>
      <c r="L483" s="114"/>
      <c r="M483" s="114"/>
      <c r="N483" s="114"/>
      <c r="O483" s="114"/>
      <c r="P483" s="114"/>
      <c r="Q483" s="114"/>
      <c r="R483" s="114"/>
      <c r="S483" s="114"/>
      <c r="T483" s="114"/>
      <c r="U483" s="114"/>
      <c r="V483" s="114"/>
      <c r="W483" s="114"/>
      <c r="X483" s="114"/>
      <c r="Y483" s="114"/>
      <c r="Z483" s="114"/>
      <c r="AA483" s="114"/>
      <c r="AB483" s="114"/>
      <c r="AC483" s="114"/>
      <c r="AD483" s="114"/>
      <c r="AE483" s="114"/>
      <c r="AF483" s="114"/>
      <c r="AG483" s="114"/>
      <c r="AH483" s="114"/>
      <c r="AI483" s="114"/>
      <c r="AJ483" s="114"/>
      <c r="AK483" s="114"/>
      <c r="AL483" s="114"/>
      <c r="AM483" s="114"/>
      <c r="AN483" s="114"/>
      <c r="AO483" s="114"/>
      <c r="AP483" s="114"/>
      <c r="AQ483" s="114"/>
    </row>
    <row r="484" spans="1:43" x14ac:dyDescent="0.3">
      <c r="A484" s="114"/>
      <c r="B484" s="120" t="s">
        <v>3559</v>
      </c>
      <c r="C484" s="121" t="s">
        <v>1121</v>
      </c>
      <c r="D484" s="124"/>
      <c r="E484" s="122">
        <v>470.03</v>
      </c>
      <c r="F484" s="122">
        <v>592.71</v>
      </c>
      <c r="G484" s="125">
        <v>1062.74</v>
      </c>
      <c r="H484" s="114"/>
      <c r="I484" s="114"/>
      <c r="J484" s="114"/>
      <c r="K484" s="114"/>
      <c r="L484" s="114"/>
      <c r="M484" s="114"/>
      <c r="N484" s="114"/>
      <c r="O484" s="114"/>
      <c r="P484" s="114"/>
      <c r="Q484" s="114"/>
      <c r="R484" s="114"/>
      <c r="S484" s="114"/>
      <c r="T484" s="114"/>
      <c r="U484" s="114"/>
      <c r="V484" s="114"/>
      <c r="W484" s="114"/>
      <c r="X484" s="114"/>
      <c r="Y484" s="114"/>
      <c r="Z484" s="114"/>
      <c r="AA484" s="114"/>
      <c r="AB484" s="114"/>
      <c r="AC484" s="114"/>
      <c r="AD484" s="114"/>
      <c r="AE484" s="114"/>
      <c r="AF484" s="114"/>
      <c r="AG484" s="114"/>
      <c r="AH484" s="114"/>
      <c r="AI484" s="114"/>
      <c r="AJ484" s="114"/>
      <c r="AK484" s="114"/>
      <c r="AL484" s="114"/>
      <c r="AM484" s="114"/>
      <c r="AN484" s="114"/>
      <c r="AO484" s="114"/>
      <c r="AP484" s="114"/>
      <c r="AQ484" s="114"/>
    </row>
    <row r="485" spans="1:43" x14ac:dyDescent="0.3">
      <c r="A485" s="114"/>
      <c r="B485" s="120" t="s">
        <v>3560</v>
      </c>
      <c r="C485" s="121" t="s">
        <v>1679</v>
      </c>
      <c r="D485" s="124"/>
      <c r="E485" s="122">
        <v>58.65</v>
      </c>
      <c r="F485" s="122">
        <v>188.97</v>
      </c>
      <c r="G485" s="123">
        <v>247.62</v>
      </c>
      <c r="H485" s="114"/>
      <c r="I485" s="114"/>
      <c r="J485" s="114"/>
      <c r="K485" s="114"/>
      <c r="L485" s="114"/>
      <c r="M485" s="114"/>
      <c r="N485" s="114"/>
      <c r="O485" s="114"/>
      <c r="P485" s="114"/>
      <c r="Q485" s="114"/>
      <c r="R485" s="114"/>
      <c r="S485" s="114"/>
      <c r="T485" s="114"/>
      <c r="U485" s="114"/>
      <c r="V485" s="114"/>
      <c r="W485" s="114"/>
      <c r="X485" s="114"/>
      <c r="Y485" s="114"/>
      <c r="Z485" s="114"/>
      <c r="AA485" s="114"/>
      <c r="AB485" s="114"/>
      <c r="AC485" s="114"/>
      <c r="AD485" s="114"/>
      <c r="AE485" s="114"/>
      <c r="AF485" s="114"/>
      <c r="AG485" s="114"/>
      <c r="AH485" s="114"/>
      <c r="AI485" s="114"/>
      <c r="AJ485" s="114"/>
      <c r="AK485" s="114"/>
      <c r="AL485" s="114"/>
      <c r="AM485" s="114"/>
      <c r="AN485" s="114"/>
      <c r="AO485" s="114"/>
      <c r="AP485" s="114"/>
      <c r="AQ485" s="114"/>
    </row>
    <row r="486" spans="1:43" x14ac:dyDescent="0.3">
      <c r="A486" s="114"/>
      <c r="B486" s="120" t="s">
        <v>3561</v>
      </c>
      <c r="C486" s="121" t="s">
        <v>602</v>
      </c>
      <c r="D486" s="124"/>
      <c r="E486" s="122">
        <v>155.51</v>
      </c>
      <c r="F486" s="122">
        <v>322.12</v>
      </c>
      <c r="G486" s="123">
        <v>477.63</v>
      </c>
      <c r="H486" s="114"/>
      <c r="I486" s="114"/>
      <c r="J486" s="114"/>
      <c r="K486" s="114"/>
      <c r="L486" s="114"/>
      <c r="M486" s="114"/>
      <c r="N486" s="114"/>
      <c r="O486" s="114"/>
      <c r="P486" s="114"/>
      <c r="Q486" s="114"/>
      <c r="R486" s="114"/>
      <c r="S486" s="114"/>
      <c r="T486" s="114"/>
      <c r="U486" s="114"/>
      <c r="V486" s="114"/>
      <c r="W486" s="114"/>
      <c r="X486" s="114"/>
      <c r="Y486" s="114"/>
      <c r="Z486" s="114"/>
      <c r="AA486" s="114"/>
      <c r="AB486" s="114"/>
      <c r="AC486" s="114"/>
      <c r="AD486" s="114"/>
      <c r="AE486" s="114"/>
      <c r="AF486" s="114"/>
      <c r="AG486" s="114"/>
      <c r="AH486" s="114"/>
      <c r="AI486" s="114"/>
      <c r="AJ486" s="114"/>
      <c r="AK486" s="114"/>
      <c r="AL486" s="114"/>
      <c r="AM486" s="114"/>
      <c r="AN486" s="114"/>
      <c r="AO486" s="114"/>
      <c r="AP486" s="114"/>
      <c r="AQ486" s="114"/>
    </row>
    <row r="487" spans="1:43" x14ac:dyDescent="0.3">
      <c r="A487" s="114"/>
      <c r="B487" s="120" t="s">
        <v>3562</v>
      </c>
      <c r="C487" s="121" t="s">
        <v>1125</v>
      </c>
      <c r="D487" s="124"/>
      <c r="E487" s="122">
        <v>56.28</v>
      </c>
      <c r="F487" s="122">
        <v>163.21</v>
      </c>
      <c r="G487" s="123">
        <v>219.49</v>
      </c>
      <c r="H487" s="114"/>
      <c r="I487" s="114"/>
      <c r="J487" s="114"/>
      <c r="K487" s="114"/>
      <c r="L487" s="114"/>
      <c r="M487" s="114"/>
      <c r="N487" s="114"/>
      <c r="O487" s="114"/>
      <c r="P487" s="114"/>
      <c r="Q487" s="114"/>
      <c r="R487" s="114"/>
      <c r="S487" s="114"/>
      <c r="T487" s="114"/>
      <c r="U487" s="114"/>
      <c r="V487" s="114"/>
      <c r="W487" s="114"/>
      <c r="X487" s="114"/>
      <c r="Y487" s="114"/>
      <c r="Z487" s="114"/>
      <c r="AA487" s="114"/>
      <c r="AB487" s="114"/>
      <c r="AC487" s="114"/>
      <c r="AD487" s="114"/>
      <c r="AE487" s="114"/>
      <c r="AF487" s="114"/>
      <c r="AG487" s="114"/>
      <c r="AH487" s="114"/>
      <c r="AI487" s="114"/>
      <c r="AJ487" s="114"/>
      <c r="AK487" s="114"/>
      <c r="AL487" s="114"/>
      <c r="AM487" s="114"/>
      <c r="AN487" s="114"/>
      <c r="AO487" s="114"/>
      <c r="AP487" s="114"/>
      <c r="AQ487" s="114"/>
    </row>
    <row r="488" spans="1:43" x14ac:dyDescent="0.3">
      <c r="A488" s="114"/>
      <c r="B488" s="120" t="s">
        <v>3563</v>
      </c>
      <c r="C488" s="121" t="s">
        <v>973</v>
      </c>
      <c r="D488" s="124"/>
      <c r="E488" s="124"/>
      <c r="F488" s="122">
        <v>151.4</v>
      </c>
      <c r="G488" s="123">
        <v>151.4</v>
      </c>
      <c r="H488" s="114"/>
      <c r="I488" s="114"/>
      <c r="J488" s="114"/>
      <c r="K488" s="114"/>
      <c r="L488" s="114"/>
      <c r="M488" s="114"/>
      <c r="N488" s="114"/>
      <c r="O488" s="114"/>
      <c r="P488" s="114"/>
      <c r="Q488" s="114"/>
      <c r="R488" s="114"/>
      <c r="S488" s="114"/>
      <c r="T488" s="114"/>
      <c r="U488" s="114"/>
      <c r="V488" s="114"/>
      <c r="W488" s="114"/>
      <c r="X488" s="114"/>
      <c r="Y488" s="114"/>
      <c r="Z488" s="114"/>
      <c r="AA488" s="114"/>
      <c r="AB488" s="114"/>
      <c r="AC488" s="114"/>
      <c r="AD488" s="114"/>
      <c r="AE488" s="114"/>
      <c r="AF488" s="114"/>
      <c r="AG488" s="114"/>
      <c r="AH488" s="114"/>
      <c r="AI488" s="114"/>
      <c r="AJ488" s="114"/>
      <c r="AK488" s="114"/>
      <c r="AL488" s="114"/>
      <c r="AM488" s="114"/>
      <c r="AN488" s="114"/>
      <c r="AO488" s="114"/>
      <c r="AP488" s="114"/>
      <c r="AQ488" s="114"/>
    </row>
    <row r="489" spans="1:43" x14ac:dyDescent="0.3">
      <c r="A489" s="114"/>
      <c r="B489" s="120" t="s">
        <v>3564</v>
      </c>
      <c r="C489" s="121" t="s">
        <v>1180</v>
      </c>
      <c r="D489" s="124"/>
      <c r="E489" s="124"/>
      <c r="F489" s="122">
        <v>36.85</v>
      </c>
      <c r="G489" s="123">
        <v>36.85</v>
      </c>
      <c r="H489" s="114"/>
      <c r="I489" s="114"/>
      <c r="J489" s="114"/>
      <c r="K489" s="114"/>
      <c r="L489" s="114"/>
      <c r="M489" s="114"/>
      <c r="N489" s="114"/>
      <c r="O489" s="114"/>
      <c r="P489" s="114"/>
      <c r="Q489" s="114"/>
      <c r="R489" s="114"/>
      <c r="S489" s="114"/>
      <c r="T489" s="114"/>
      <c r="U489" s="114"/>
      <c r="V489" s="114"/>
      <c r="W489" s="114"/>
      <c r="X489" s="114"/>
      <c r="Y489" s="114"/>
      <c r="Z489" s="114"/>
      <c r="AA489" s="114"/>
      <c r="AB489" s="114"/>
      <c r="AC489" s="114"/>
      <c r="AD489" s="114"/>
      <c r="AE489" s="114"/>
      <c r="AF489" s="114"/>
      <c r="AG489" s="114"/>
      <c r="AH489" s="114"/>
      <c r="AI489" s="114"/>
      <c r="AJ489" s="114"/>
      <c r="AK489" s="114"/>
      <c r="AL489" s="114"/>
      <c r="AM489" s="114"/>
      <c r="AN489" s="114"/>
      <c r="AO489" s="114"/>
      <c r="AP489" s="114"/>
      <c r="AQ489" s="114"/>
    </row>
    <row r="490" spans="1:43" x14ac:dyDescent="0.3">
      <c r="A490" s="114"/>
      <c r="B490" s="120" t="s">
        <v>3565</v>
      </c>
      <c r="C490" s="121" t="s">
        <v>1079</v>
      </c>
      <c r="D490" s="124"/>
      <c r="E490" s="124"/>
      <c r="F490" s="122">
        <v>218.21</v>
      </c>
      <c r="G490" s="123">
        <v>218.21</v>
      </c>
      <c r="H490" s="114"/>
      <c r="I490" s="114"/>
      <c r="J490" s="114"/>
      <c r="K490" s="114"/>
      <c r="L490" s="114"/>
      <c r="M490" s="114"/>
      <c r="N490" s="114"/>
      <c r="O490" s="114"/>
      <c r="P490" s="114"/>
      <c r="Q490" s="114"/>
      <c r="R490" s="114"/>
      <c r="S490" s="114"/>
      <c r="T490" s="114"/>
      <c r="U490" s="114"/>
      <c r="V490" s="114"/>
      <c r="W490" s="114"/>
      <c r="X490" s="114"/>
      <c r="Y490" s="114"/>
      <c r="Z490" s="114"/>
      <c r="AA490" s="114"/>
      <c r="AB490" s="114"/>
      <c r="AC490" s="114"/>
      <c r="AD490" s="114"/>
      <c r="AE490" s="114"/>
      <c r="AF490" s="114"/>
      <c r="AG490" s="114"/>
      <c r="AH490" s="114"/>
      <c r="AI490" s="114"/>
      <c r="AJ490" s="114"/>
      <c r="AK490" s="114"/>
      <c r="AL490" s="114"/>
      <c r="AM490" s="114"/>
      <c r="AN490" s="114"/>
      <c r="AO490" s="114"/>
      <c r="AP490" s="114"/>
      <c r="AQ490" s="114"/>
    </row>
    <row r="491" spans="1:43" x14ac:dyDescent="0.3">
      <c r="A491" s="114"/>
      <c r="B491" s="120" t="s">
        <v>3566</v>
      </c>
      <c r="C491" s="121" t="s">
        <v>1069</v>
      </c>
      <c r="D491" s="124"/>
      <c r="E491" s="124"/>
      <c r="F491" s="122">
        <v>32.42</v>
      </c>
      <c r="G491" s="123">
        <v>32.42</v>
      </c>
      <c r="H491" s="114"/>
      <c r="I491" s="114"/>
      <c r="J491" s="114"/>
      <c r="K491" s="114"/>
      <c r="L491" s="114"/>
      <c r="M491" s="114"/>
      <c r="N491" s="114"/>
      <c r="O491" s="114"/>
      <c r="P491" s="114"/>
      <c r="Q491" s="114"/>
      <c r="R491" s="114"/>
      <c r="S491" s="114"/>
      <c r="T491" s="114"/>
      <c r="U491" s="114"/>
      <c r="V491" s="114"/>
      <c r="W491" s="114"/>
      <c r="X491" s="114"/>
      <c r="Y491" s="114"/>
      <c r="Z491" s="114"/>
      <c r="AA491" s="114"/>
      <c r="AB491" s="114"/>
      <c r="AC491" s="114"/>
      <c r="AD491" s="114"/>
      <c r="AE491" s="114"/>
      <c r="AF491" s="114"/>
      <c r="AG491" s="114"/>
      <c r="AH491" s="114"/>
      <c r="AI491" s="114"/>
      <c r="AJ491" s="114"/>
      <c r="AK491" s="114"/>
      <c r="AL491" s="114"/>
      <c r="AM491" s="114"/>
      <c r="AN491" s="114"/>
      <c r="AO491" s="114"/>
      <c r="AP491" s="114"/>
      <c r="AQ491" s="114"/>
    </row>
    <row r="492" spans="1:43" x14ac:dyDescent="0.3">
      <c r="A492" s="114"/>
      <c r="B492" s="120" t="s">
        <v>3567</v>
      </c>
      <c r="C492" s="121" t="s">
        <v>1015</v>
      </c>
      <c r="D492" s="124"/>
      <c r="E492" s="124"/>
      <c r="F492" s="122">
        <v>130.99</v>
      </c>
      <c r="G492" s="123">
        <v>130.99</v>
      </c>
      <c r="H492" s="114"/>
      <c r="I492" s="114"/>
      <c r="J492" s="114"/>
      <c r="K492" s="114"/>
      <c r="L492" s="114"/>
      <c r="M492" s="114"/>
      <c r="N492" s="114"/>
      <c r="O492" s="114"/>
      <c r="P492" s="114"/>
      <c r="Q492" s="114"/>
      <c r="R492" s="114"/>
      <c r="S492" s="114"/>
      <c r="T492" s="114"/>
      <c r="U492" s="114"/>
      <c r="V492" s="114"/>
      <c r="W492" s="114"/>
      <c r="X492" s="114"/>
      <c r="Y492" s="114"/>
      <c r="Z492" s="114"/>
      <c r="AA492" s="114"/>
      <c r="AB492" s="114"/>
      <c r="AC492" s="114"/>
      <c r="AD492" s="114"/>
      <c r="AE492" s="114"/>
      <c r="AF492" s="114"/>
      <c r="AG492" s="114"/>
      <c r="AH492" s="114"/>
      <c r="AI492" s="114"/>
      <c r="AJ492" s="114"/>
      <c r="AK492" s="114"/>
      <c r="AL492" s="114"/>
      <c r="AM492" s="114"/>
      <c r="AN492" s="114"/>
      <c r="AO492" s="114"/>
      <c r="AP492" s="114"/>
      <c r="AQ492" s="114"/>
    </row>
    <row r="493" spans="1:43" x14ac:dyDescent="0.3">
      <c r="A493" s="114"/>
      <c r="B493" s="120" t="s">
        <v>3568</v>
      </c>
      <c r="C493" s="121" t="s">
        <v>1314</v>
      </c>
      <c r="D493" s="124"/>
      <c r="E493" s="124"/>
      <c r="F493" s="122">
        <v>59.85</v>
      </c>
      <c r="G493" s="123">
        <v>59.85</v>
      </c>
      <c r="H493" s="114"/>
      <c r="I493" s="114"/>
      <c r="J493" s="114"/>
      <c r="K493" s="114"/>
      <c r="L493" s="114"/>
      <c r="M493" s="114"/>
      <c r="N493" s="114"/>
      <c r="O493" s="114"/>
      <c r="P493" s="114"/>
      <c r="Q493" s="114"/>
      <c r="R493" s="114"/>
      <c r="S493" s="114"/>
      <c r="T493" s="114"/>
      <c r="U493" s="114"/>
      <c r="V493" s="114"/>
      <c r="W493" s="114"/>
      <c r="X493" s="114"/>
      <c r="Y493" s="114"/>
      <c r="Z493" s="114"/>
      <c r="AA493" s="114"/>
      <c r="AB493" s="114"/>
      <c r="AC493" s="114"/>
      <c r="AD493" s="114"/>
      <c r="AE493" s="114"/>
      <c r="AF493" s="114"/>
      <c r="AG493" s="114"/>
      <c r="AH493" s="114"/>
      <c r="AI493" s="114"/>
      <c r="AJ493" s="114"/>
      <c r="AK493" s="114"/>
      <c r="AL493" s="114"/>
      <c r="AM493" s="114"/>
      <c r="AN493" s="114"/>
      <c r="AO493" s="114"/>
      <c r="AP493" s="114"/>
      <c r="AQ493" s="114"/>
    </row>
    <row r="494" spans="1:43" x14ac:dyDescent="0.3">
      <c r="A494" s="114"/>
      <c r="B494" s="120" t="s">
        <v>3569</v>
      </c>
      <c r="C494" s="121" t="s">
        <v>1721</v>
      </c>
      <c r="D494" s="124"/>
      <c r="E494" s="124"/>
      <c r="F494" s="122">
        <v>28.12</v>
      </c>
      <c r="G494" s="123">
        <v>28.12</v>
      </c>
      <c r="H494" s="114"/>
      <c r="I494" s="114"/>
      <c r="J494" s="114"/>
      <c r="K494" s="114"/>
      <c r="L494" s="114"/>
      <c r="M494" s="114"/>
      <c r="N494" s="114"/>
      <c r="O494" s="114"/>
      <c r="P494" s="114"/>
      <c r="Q494" s="114"/>
      <c r="R494" s="114"/>
      <c r="S494" s="114"/>
      <c r="T494" s="114"/>
      <c r="U494" s="114"/>
      <c r="V494" s="114"/>
      <c r="W494" s="114"/>
      <c r="X494" s="114"/>
      <c r="Y494" s="114"/>
      <c r="Z494" s="114"/>
      <c r="AA494" s="114"/>
      <c r="AB494" s="114"/>
      <c r="AC494" s="114"/>
      <c r="AD494" s="114"/>
      <c r="AE494" s="114"/>
      <c r="AF494" s="114"/>
      <c r="AG494" s="114"/>
      <c r="AH494" s="114"/>
      <c r="AI494" s="114"/>
      <c r="AJ494" s="114"/>
      <c r="AK494" s="114"/>
      <c r="AL494" s="114"/>
      <c r="AM494" s="114"/>
      <c r="AN494" s="114"/>
      <c r="AO494" s="114"/>
      <c r="AP494" s="114"/>
      <c r="AQ494" s="114"/>
    </row>
    <row r="495" spans="1:43" x14ac:dyDescent="0.3">
      <c r="A495" s="114"/>
      <c r="B495" s="120" t="s">
        <v>3570</v>
      </c>
      <c r="C495" s="121" t="s">
        <v>1607</v>
      </c>
      <c r="D495" s="124"/>
      <c r="E495" s="124"/>
      <c r="F495" s="122">
        <v>11.64</v>
      </c>
      <c r="G495" s="123">
        <v>11.64</v>
      </c>
      <c r="H495" s="114"/>
      <c r="I495" s="114"/>
      <c r="J495" s="114"/>
      <c r="K495" s="114"/>
      <c r="L495" s="114"/>
      <c r="M495" s="114"/>
      <c r="N495" s="114"/>
      <c r="O495" s="114"/>
      <c r="P495" s="114"/>
      <c r="Q495" s="114"/>
      <c r="R495" s="114"/>
      <c r="S495" s="114"/>
      <c r="T495" s="114"/>
      <c r="U495" s="114"/>
      <c r="V495" s="114"/>
      <c r="W495" s="114"/>
      <c r="X495" s="114"/>
      <c r="Y495" s="114"/>
      <c r="Z495" s="114"/>
      <c r="AA495" s="114"/>
      <c r="AB495" s="114"/>
      <c r="AC495" s="114"/>
      <c r="AD495" s="114"/>
      <c r="AE495" s="114"/>
      <c r="AF495" s="114"/>
      <c r="AG495" s="114"/>
      <c r="AH495" s="114"/>
      <c r="AI495" s="114"/>
      <c r="AJ495" s="114"/>
      <c r="AK495" s="114"/>
      <c r="AL495" s="114"/>
      <c r="AM495" s="114"/>
      <c r="AN495" s="114"/>
      <c r="AO495" s="114"/>
      <c r="AP495" s="114"/>
      <c r="AQ495" s="114"/>
    </row>
    <row r="496" spans="1:43" x14ac:dyDescent="0.3">
      <c r="A496" s="114"/>
      <c r="B496" s="120" t="s">
        <v>3571</v>
      </c>
      <c r="C496" s="121" t="s">
        <v>817</v>
      </c>
      <c r="D496" s="124"/>
      <c r="E496" s="124"/>
      <c r="F496" s="122">
        <v>674.31</v>
      </c>
      <c r="G496" s="123">
        <v>674.31</v>
      </c>
      <c r="H496" s="114"/>
      <c r="I496" s="114"/>
      <c r="J496" s="114"/>
      <c r="K496" s="114"/>
      <c r="L496" s="114"/>
      <c r="M496" s="114"/>
      <c r="N496" s="114"/>
      <c r="O496" s="114"/>
      <c r="P496" s="114"/>
      <c r="Q496" s="114"/>
      <c r="R496" s="114"/>
      <c r="S496" s="114"/>
      <c r="T496" s="114"/>
      <c r="U496" s="114"/>
      <c r="V496" s="114"/>
      <c r="W496" s="114"/>
      <c r="X496" s="114"/>
      <c r="Y496" s="114"/>
      <c r="Z496" s="114"/>
      <c r="AA496" s="114"/>
      <c r="AB496" s="114"/>
      <c r="AC496" s="114"/>
      <c r="AD496" s="114"/>
      <c r="AE496" s="114"/>
      <c r="AF496" s="114"/>
      <c r="AG496" s="114"/>
      <c r="AH496" s="114"/>
      <c r="AI496" s="114"/>
      <c r="AJ496" s="114"/>
      <c r="AK496" s="114"/>
      <c r="AL496" s="114"/>
      <c r="AM496" s="114"/>
      <c r="AN496" s="114"/>
      <c r="AO496" s="114"/>
      <c r="AP496" s="114"/>
      <c r="AQ496" s="114"/>
    </row>
    <row r="497" spans="1:43" x14ac:dyDescent="0.3">
      <c r="A497" s="114"/>
      <c r="B497" s="120" t="s">
        <v>3572</v>
      </c>
      <c r="C497" s="121" t="s">
        <v>787</v>
      </c>
      <c r="D497" s="124"/>
      <c r="E497" s="124"/>
      <c r="F497" s="122">
        <v>497.14</v>
      </c>
      <c r="G497" s="123">
        <v>497.14</v>
      </c>
      <c r="H497" s="114"/>
      <c r="I497" s="114"/>
      <c r="J497" s="114"/>
      <c r="K497" s="114"/>
      <c r="L497" s="114"/>
      <c r="M497" s="114"/>
      <c r="N497" s="114"/>
      <c r="O497" s="114"/>
      <c r="P497" s="114"/>
      <c r="Q497" s="114"/>
      <c r="R497" s="114"/>
      <c r="S497" s="114"/>
      <c r="T497" s="114"/>
      <c r="U497" s="114"/>
      <c r="V497" s="114"/>
      <c r="W497" s="114"/>
      <c r="X497" s="114"/>
      <c r="Y497" s="114"/>
      <c r="Z497" s="114"/>
      <c r="AA497" s="114"/>
      <c r="AB497" s="114"/>
      <c r="AC497" s="114"/>
      <c r="AD497" s="114"/>
      <c r="AE497" s="114"/>
      <c r="AF497" s="114"/>
      <c r="AG497" s="114"/>
      <c r="AH497" s="114"/>
      <c r="AI497" s="114"/>
      <c r="AJ497" s="114"/>
      <c r="AK497" s="114"/>
      <c r="AL497" s="114"/>
      <c r="AM497" s="114"/>
      <c r="AN497" s="114"/>
      <c r="AO497" s="114"/>
      <c r="AP497" s="114"/>
      <c r="AQ497" s="114"/>
    </row>
    <row r="498" spans="1:43" ht="30.6" x14ac:dyDescent="0.3">
      <c r="A498" s="114"/>
      <c r="B498" s="117" t="s">
        <v>2375</v>
      </c>
      <c r="C498" s="117"/>
      <c r="D498" s="119">
        <v>1630819.44</v>
      </c>
      <c r="E498" s="119">
        <v>1630820.43</v>
      </c>
      <c r="F498" s="119">
        <v>1630820.45</v>
      </c>
      <c r="G498" s="119">
        <v>4892460.32</v>
      </c>
      <c r="H498" s="114"/>
      <c r="I498" s="114"/>
      <c r="J498" s="114"/>
      <c r="K498" s="114"/>
      <c r="L498" s="114"/>
      <c r="M498" s="114"/>
      <c r="N498" s="114"/>
      <c r="O498" s="114"/>
      <c r="P498" s="114"/>
      <c r="Q498" s="114"/>
      <c r="R498" s="114"/>
      <c r="S498" s="114"/>
      <c r="T498" s="114"/>
      <c r="U498" s="114"/>
      <c r="V498" s="114"/>
      <c r="W498" s="114"/>
      <c r="X498" s="114"/>
      <c r="Y498" s="114"/>
      <c r="Z498" s="114"/>
      <c r="AA498" s="114"/>
      <c r="AB498" s="114"/>
      <c r="AC498" s="114"/>
      <c r="AD498" s="114"/>
      <c r="AE498" s="114"/>
      <c r="AF498" s="114"/>
      <c r="AG498" s="114"/>
      <c r="AH498" s="114"/>
      <c r="AI498" s="114"/>
      <c r="AJ498" s="114"/>
      <c r="AK498" s="114"/>
      <c r="AL498" s="114"/>
      <c r="AM498" s="114"/>
      <c r="AN498" s="114"/>
      <c r="AO498" s="114"/>
      <c r="AP498" s="114"/>
      <c r="AQ498" s="114"/>
    </row>
    <row r="499" spans="1:43" x14ac:dyDescent="0.3">
      <c r="A499" s="114"/>
      <c r="B499" s="120" t="s">
        <v>2219</v>
      </c>
      <c r="C499" s="121" t="s">
        <v>150</v>
      </c>
      <c r="D499" s="127">
        <v>3521.88</v>
      </c>
      <c r="E499" s="127">
        <v>3521.88</v>
      </c>
      <c r="F499" s="127">
        <v>3521.88</v>
      </c>
      <c r="G499" s="125">
        <v>10565.64</v>
      </c>
      <c r="H499" s="114"/>
      <c r="I499" s="114"/>
      <c r="J499" s="114"/>
      <c r="K499" s="114"/>
      <c r="L499" s="114"/>
      <c r="M499" s="114"/>
      <c r="N499" s="114"/>
      <c r="O499" s="114"/>
      <c r="P499" s="114"/>
      <c r="Q499" s="114"/>
      <c r="R499" s="114"/>
      <c r="S499" s="114"/>
      <c r="T499" s="114"/>
      <c r="U499" s="114"/>
      <c r="V499" s="114"/>
      <c r="W499" s="114"/>
      <c r="X499" s="114"/>
      <c r="Y499" s="114"/>
      <c r="Z499" s="114"/>
      <c r="AA499" s="114"/>
      <c r="AB499" s="114"/>
      <c r="AC499" s="114"/>
      <c r="AD499" s="114"/>
      <c r="AE499" s="114"/>
      <c r="AF499" s="114"/>
      <c r="AG499" s="114"/>
      <c r="AH499" s="114"/>
      <c r="AI499" s="114"/>
      <c r="AJ499" s="114"/>
      <c r="AK499" s="114"/>
      <c r="AL499" s="114"/>
      <c r="AM499" s="114"/>
      <c r="AN499" s="114"/>
      <c r="AO499" s="114"/>
      <c r="AP499" s="114"/>
      <c r="AQ499" s="114"/>
    </row>
    <row r="500" spans="1:43" x14ac:dyDescent="0.3">
      <c r="A500" s="114"/>
      <c r="B500" s="120" t="s">
        <v>1248</v>
      </c>
      <c r="C500" s="121" t="s">
        <v>53</v>
      </c>
      <c r="D500" s="127">
        <v>2456.73</v>
      </c>
      <c r="E500" s="127">
        <v>2456.73</v>
      </c>
      <c r="F500" s="127">
        <v>2456.73</v>
      </c>
      <c r="G500" s="125">
        <v>7370.19</v>
      </c>
      <c r="H500" s="114"/>
      <c r="I500" s="114"/>
      <c r="J500" s="114"/>
      <c r="K500" s="114"/>
      <c r="L500" s="114"/>
      <c r="M500" s="114"/>
      <c r="N500" s="114"/>
      <c r="O500" s="114"/>
      <c r="P500" s="114"/>
      <c r="Q500" s="114"/>
      <c r="R500" s="114"/>
      <c r="S500" s="114"/>
      <c r="T500" s="114"/>
      <c r="U500" s="114"/>
      <c r="V500" s="114"/>
      <c r="W500" s="114"/>
      <c r="X500" s="114"/>
      <c r="Y500" s="114"/>
      <c r="Z500" s="114"/>
      <c r="AA500" s="114"/>
      <c r="AB500" s="114"/>
      <c r="AC500" s="114"/>
      <c r="AD500" s="114"/>
      <c r="AE500" s="114"/>
      <c r="AF500" s="114"/>
      <c r="AG500" s="114"/>
      <c r="AH500" s="114"/>
      <c r="AI500" s="114"/>
      <c r="AJ500" s="114"/>
      <c r="AK500" s="114"/>
      <c r="AL500" s="114"/>
      <c r="AM500" s="114"/>
      <c r="AN500" s="114"/>
      <c r="AO500" s="114"/>
      <c r="AP500" s="114"/>
      <c r="AQ500" s="114"/>
    </row>
    <row r="501" spans="1:43" x14ac:dyDescent="0.3">
      <c r="A501" s="114"/>
      <c r="B501" s="120" t="s">
        <v>2307</v>
      </c>
      <c r="C501" s="121" t="s">
        <v>87</v>
      </c>
      <c r="D501" s="127">
        <v>2456.73</v>
      </c>
      <c r="E501" s="127">
        <v>2456.73</v>
      </c>
      <c r="F501" s="127">
        <v>2456.73</v>
      </c>
      <c r="G501" s="125">
        <v>7370.19</v>
      </c>
      <c r="H501" s="114"/>
      <c r="I501" s="114"/>
      <c r="J501" s="114"/>
      <c r="K501" s="114"/>
      <c r="L501" s="114"/>
      <c r="M501" s="114"/>
      <c r="N501" s="114"/>
      <c r="O501" s="114"/>
      <c r="P501" s="114"/>
      <c r="Q501" s="114"/>
      <c r="R501" s="114"/>
      <c r="S501" s="114"/>
      <c r="T501" s="114"/>
      <c r="U501" s="114"/>
      <c r="V501" s="114"/>
      <c r="W501" s="114"/>
      <c r="X501" s="114"/>
      <c r="Y501" s="114"/>
      <c r="Z501" s="114"/>
      <c r="AA501" s="114"/>
      <c r="AB501" s="114"/>
      <c r="AC501" s="114"/>
      <c r="AD501" s="114"/>
      <c r="AE501" s="114"/>
      <c r="AF501" s="114"/>
      <c r="AG501" s="114"/>
      <c r="AH501" s="114"/>
      <c r="AI501" s="114"/>
      <c r="AJ501" s="114"/>
      <c r="AK501" s="114"/>
      <c r="AL501" s="114"/>
      <c r="AM501" s="114"/>
      <c r="AN501" s="114"/>
      <c r="AO501" s="114"/>
      <c r="AP501" s="114"/>
      <c r="AQ501" s="114"/>
    </row>
    <row r="502" spans="1:43" x14ac:dyDescent="0.3">
      <c r="A502" s="114"/>
      <c r="B502" s="120" t="s">
        <v>1909</v>
      </c>
      <c r="C502" s="121" t="s">
        <v>263</v>
      </c>
      <c r="D502" s="127">
        <v>3655.02</v>
      </c>
      <c r="E502" s="127">
        <v>3655.02</v>
      </c>
      <c r="F502" s="127">
        <v>3655.02</v>
      </c>
      <c r="G502" s="125">
        <v>10965.06</v>
      </c>
      <c r="H502" s="114"/>
      <c r="I502" s="114"/>
      <c r="J502" s="114"/>
      <c r="K502" s="114"/>
      <c r="L502" s="114"/>
      <c r="M502" s="114"/>
      <c r="N502" s="114"/>
      <c r="O502" s="114"/>
      <c r="P502" s="114"/>
      <c r="Q502" s="114"/>
      <c r="R502" s="114"/>
      <c r="S502" s="114"/>
      <c r="T502" s="114"/>
      <c r="U502" s="114"/>
      <c r="V502" s="114"/>
      <c r="W502" s="114"/>
      <c r="X502" s="114"/>
      <c r="Y502" s="114"/>
      <c r="Z502" s="114"/>
      <c r="AA502" s="114"/>
      <c r="AB502" s="114"/>
      <c r="AC502" s="114"/>
      <c r="AD502" s="114"/>
      <c r="AE502" s="114"/>
      <c r="AF502" s="114"/>
      <c r="AG502" s="114"/>
      <c r="AH502" s="114"/>
      <c r="AI502" s="114"/>
      <c r="AJ502" s="114"/>
      <c r="AK502" s="114"/>
      <c r="AL502" s="114"/>
      <c r="AM502" s="114"/>
      <c r="AN502" s="114"/>
      <c r="AO502" s="114"/>
      <c r="AP502" s="114"/>
      <c r="AQ502" s="114"/>
    </row>
    <row r="503" spans="1:43" x14ac:dyDescent="0.3">
      <c r="A503" s="114"/>
      <c r="B503" s="120" t="s">
        <v>1787</v>
      </c>
      <c r="C503" s="121" t="s">
        <v>307</v>
      </c>
      <c r="D503" s="127">
        <v>3466.05</v>
      </c>
      <c r="E503" s="127">
        <v>3466.05</v>
      </c>
      <c r="F503" s="127">
        <v>3466.05</v>
      </c>
      <c r="G503" s="125">
        <v>10398.15</v>
      </c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114"/>
      <c r="T503" s="114"/>
      <c r="U503" s="114"/>
      <c r="V503" s="114"/>
      <c r="W503" s="114"/>
      <c r="X503" s="114"/>
      <c r="Y503" s="114"/>
      <c r="Z503" s="114"/>
      <c r="AA503" s="114"/>
      <c r="AB503" s="114"/>
      <c r="AC503" s="114"/>
      <c r="AD503" s="114"/>
      <c r="AE503" s="114"/>
      <c r="AF503" s="114"/>
      <c r="AG503" s="114"/>
      <c r="AH503" s="114"/>
      <c r="AI503" s="114"/>
      <c r="AJ503" s="114"/>
      <c r="AK503" s="114"/>
      <c r="AL503" s="114"/>
      <c r="AM503" s="114"/>
      <c r="AN503" s="114"/>
      <c r="AO503" s="114"/>
      <c r="AP503" s="114"/>
      <c r="AQ503" s="114"/>
    </row>
    <row r="504" spans="1:43" x14ac:dyDescent="0.3">
      <c r="A504" s="114"/>
      <c r="B504" s="120" t="s">
        <v>1738</v>
      </c>
      <c r="C504" s="121" t="s">
        <v>232</v>
      </c>
      <c r="D504" s="127">
        <v>2396.6</v>
      </c>
      <c r="E504" s="127">
        <v>2396.6</v>
      </c>
      <c r="F504" s="127">
        <v>2396.6</v>
      </c>
      <c r="G504" s="125">
        <v>7189.8</v>
      </c>
      <c r="H504" s="114"/>
      <c r="I504" s="114"/>
      <c r="J504" s="114"/>
      <c r="K504" s="114"/>
      <c r="L504" s="114"/>
      <c r="M504" s="114"/>
      <c r="N504" s="114"/>
      <c r="O504" s="114"/>
      <c r="P504" s="114"/>
      <c r="Q504" s="114"/>
      <c r="R504" s="114"/>
      <c r="S504" s="114"/>
      <c r="T504" s="114"/>
      <c r="U504" s="114"/>
      <c r="V504" s="114"/>
      <c r="W504" s="114"/>
      <c r="X504" s="114"/>
      <c r="Y504" s="114"/>
      <c r="Z504" s="114"/>
      <c r="AA504" s="114"/>
      <c r="AB504" s="114"/>
      <c r="AC504" s="114"/>
      <c r="AD504" s="114"/>
      <c r="AE504" s="114"/>
      <c r="AF504" s="114"/>
      <c r="AG504" s="114"/>
      <c r="AH504" s="114"/>
      <c r="AI504" s="114"/>
      <c r="AJ504" s="114"/>
      <c r="AK504" s="114"/>
      <c r="AL504" s="114"/>
      <c r="AM504" s="114"/>
      <c r="AN504" s="114"/>
      <c r="AO504" s="114"/>
      <c r="AP504" s="114"/>
      <c r="AQ504" s="114"/>
    </row>
    <row r="505" spans="1:43" x14ac:dyDescent="0.3">
      <c r="A505" s="114"/>
      <c r="B505" s="120" t="s">
        <v>1845</v>
      </c>
      <c r="C505" s="121" t="s">
        <v>241</v>
      </c>
      <c r="D505" s="127">
        <v>2392.3000000000002</v>
      </c>
      <c r="E505" s="127">
        <v>2392.3000000000002</v>
      </c>
      <c r="F505" s="127">
        <v>2392.3000000000002</v>
      </c>
      <c r="G505" s="125">
        <v>7176.9</v>
      </c>
      <c r="H505" s="114"/>
      <c r="I505" s="114"/>
      <c r="J505" s="114"/>
      <c r="K505" s="114"/>
      <c r="L505" s="114"/>
      <c r="M505" s="114"/>
      <c r="N505" s="114"/>
      <c r="O505" s="114"/>
      <c r="P505" s="114"/>
      <c r="Q505" s="114"/>
      <c r="R505" s="114"/>
      <c r="S505" s="114"/>
      <c r="T505" s="114"/>
      <c r="U505" s="114"/>
      <c r="V505" s="114"/>
      <c r="W505" s="114"/>
      <c r="X505" s="114"/>
      <c r="Y505" s="114"/>
      <c r="Z505" s="114"/>
      <c r="AA505" s="114"/>
      <c r="AB505" s="114"/>
      <c r="AC505" s="114"/>
      <c r="AD505" s="114"/>
      <c r="AE505" s="114"/>
      <c r="AF505" s="114"/>
      <c r="AG505" s="114"/>
      <c r="AH505" s="114"/>
      <c r="AI505" s="114"/>
      <c r="AJ505" s="114"/>
      <c r="AK505" s="114"/>
      <c r="AL505" s="114"/>
      <c r="AM505" s="114"/>
      <c r="AN505" s="114"/>
      <c r="AO505" s="114"/>
      <c r="AP505" s="114"/>
      <c r="AQ505" s="114"/>
    </row>
    <row r="506" spans="1:43" x14ac:dyDescent="0.3">
      <c r="A506" s="114"/>
      <c r="B506" s="120" t="s">
        <v>1825</v>
      </c>
      <c r="C506" s="121" t="s">
        <v>319</v>
      </c>
      <c r="D506" s="127">
        <v>3603.48</v>
      </c>
      <c r="E506" s="127">
        <v>3603.48</v>
      </c>
      <c r="F506" s="127">
        <v>3603.48</v>
      </c>
      <c r="G506" s="125">
        <v>10810.44</v>
      </c>
      <c r="H506" s="114"/>
      <c r="I506" s="114"/>
      <c r="J506" s="114"/>
      <c r="K506" s="114"/>
      <c r="L506" s="114"/>
      <c r="M506" s="114"/>
      <c r="N506" s="114"/>
      <c r="O506" s="114"/>
      <c r="P506" s="114"/>
      <c r="Q506" s="114"/>
      <c r="R506" s="114"/>
      <c r="S506" s="114"/>
      <c r="T506" s="114"/>
      <c r="U506" s="114"/>
      <c r="V506" s="114"/>
      <c r="W506" s="114"/>
      <c r="X506" s="114"/>
      <c r="Y506" s="114"/>
      <c r="Z506" s="114"/>
      <c r="AA506" s="114"/>
      <c r="AB506" s="114"/>
      <c r="AC506" s="114"/>
      <c r="AD506" s="114"/>
      <c r="AE506" s="114"/>
      <c r="AF506" s="114"/>
      <c r="AG506" s="114"/>
      <c r="AH506" s="114"/>
      <c r="AI506" s="114"/>
      <c r="AJ506" s="114"/>
      <c r="AK506" s="114"/>
      <c r="AL506" s="114"/>
      <c r="AM506" s="114"/>
      <c r="AN506" s="114"/>
      <c r="AO506" s="114"/>
      <c r="AP506" s="114"/>
      <c r="AQ506" s="114"/>
    </row>
    <row r="507" spans="1:43" x14ac:dyDescent="0.3">
      <c r="A507" s="114"/>
      <c r="B507" s="120" t="s">
        <v>1853</v>
      </c>
      <c r="C507" s="121" t="s">
        <v>333</v>
      </c>
      <c r="D507" s="127">
        <v>3466.05</v>
      </c>
      <c r="E507" s="127">
        <v>3466.05</v>
      </c>
      <c r="F507" s="127">
        <v>3466.05</v>
      </c>
      <c r="G507" s="125">
        <v>10398.15</v>
      </c>
      <c r="H507" s="114"/>
      <c r="I507" s="114"/>
      <c r="J507" s="114"/>
      <c r="K507" s="114"/>
      <c r="L507" s="114"/>
      <c r="M507" s="114"/>
      <c r="N507" s="114"/>
      <c r="O507" s="114"/>
      <c r="P507" s="114"/>
      <c r="Q507" s="114"/>
      <c r="R507" s="114"/>
      <c r="S507" s="114"/>
      <c r="T507" s="114"/>
      <c r="U507" s="114"/>
      <c r="V507" s="114"/>
      <c r="W507" s="114"/>
      <c r="X507" s="114"/>
      <c r="Y507" s="114"/>
      <c r="Z507" s="114"/>
      <c r="AA507" s="114"/>
      <c r="AB507" s="114"/>
      <c r="AC507" s="114"/>
      <c r="AD507" s="114"/>
      <c r="AE507" s="114"/>
      <c r="AF507" s="114"/>
      <c r="AG507" s="114"/>
      <c r="AH507" s="114"/>
      <c r="AI507" s="114"/>
      <c r="AJ507" s="114"/>
      <c r="AK507" s="114"/>
      <c r="AL507" s="114"/>
      <c r="AM507" s="114"/>
      <c r="AN507" s="114"/>
      <c r="AO507" s="114"/>
      <c r="AP507" s="114"/>
      <c r="AQ507" s="114"/>
    </row>
    <row r="508" spans="1:43" x14ac:dyDescent="0.3">
      <c r="A508" s="114"/>
      <c r="B508" s="120" t="s">
        <v>1554</v>
      </c>
      <c r="C508" s="121" t="s">
        <v>133</v>
      </c>
      <c r="D508" s="127">
        <v>2396.6</v>
      </c>
      <c r="E508" s="127">
        <v>2396.6</v>
      </c>
      <c r="F508" s="127">
        <v>2396.6</v>
      </c>
      <c r="G508" s="125">
        <v>7189.8</v>
      </c>
      <c r="H508" s="114"/>
      <c r="I508" s="114"/>
      <c r="J508" s="114"/>
      <c r="K508" s="114"/>
      <c r="L508" s="114"/>
      <c r="M508" s="114"/>
      <c r="N508" s="114"/>
      <c r="O508" s="114"/>
      <c r="P508" s="114"/>
      <c r="Q508" s="114"/>
      <c r="R508" s="114"/>
      <c r="S508" s="114"/>
      <c r="T508" s="114"/>
      <c r="U508" s="114"/>
      <c r="V508" s="114"/>
      <c r="W508" s="114"/>
      <c r="X508" s="114"/>
      <c r="Y508" s="114"/>
      <c r="Z508" s="114"/>
      <c r="AA508" s="114"/>
      <c r="AB508" s="114"/>
      <c r="AC508" s="114"/>
      <c r="AD508" s="114"/>
      <c r="AE508" s="114"/>
      <c r="AF508" s="114"/>
      <c r="AG508" s="114"/>
      <c r="AH508" s="114"/>
      <c r="AI508" s="114"/>
      <c r="AJ508" s="114"/>
      <c r="AK508" s="114"/>
      <c r="AL508" s="114"/>
      <c r="AM508" s="114"/>
      <c r="AN508" s="114"/>
      <c r="AO508" s="114"/>
      <c r="AP508" s="114"/>
      <c r="AQ508" s="114"/>
    </row>
    <row r="509" spans="1:43" x14ac:dyDescent="0.3">
      <c r="A509" s="114"/>
      <c r="B509" s="120" t="s">
        <v>1542</v>
      </c>
      <c r="C509" s="121" t="s">
        <v>63</v>
      </c>
      <c r="D509" s="127">
        <v>2392.3000000000002</v>
      </c>
      <c r="E509" s="127">
        <v>2392.3000000000002</v>
      </c>
      <c r="F509" s="127">
        <v>2392.3000000000002</v>
      </c>
      <c r="G509" s="125">
        <v>7176.9</v>
      </c>
      <c r="H509" s="114"/>
      <c r="I509" s="114"/>
      <c r="J509" s="114"/>
      <c r="K509" s="114"/>
      <c r="L509" s="114"/>
      <c r="M509" s="114"/>
      <c r="N509" s="114"/>
      <c r="O509" s="114"/>
      <c r="P509" s="114"/>
      <c r="Q509" s="114"/>
      <c r="R509" s="114"/>
      <c r="S509" s="114"/>
      <c r="T509" s="114"/>
      <c r="U509" s="114"/>
      <c r="V509" s="114"/>
      <c r="W509" s="114"/>
      <c r="X509" s="114"/>
      <c r="Y509" s="114"/>
      <c r="Z509" s="114"/>
      <c r="AA509" s="114"/>
      <c r="AB509" s="114"/>
      <c r="AC509" s="114"/>
      <c r="AD509" s="114"/>
      <c r="AE509" s="114"/>
      <c r="AF509" s="114"/>
      <c r="AG509" s="114"/>
      <c r="AH509" s="114"/>
      <c r="AI509" s="114"/>
      <c r="AJ509" s="114"/>
      <c r="AK509" s="114"/>
      <c r="AL509" s="114"/>
      <c r="AM509" s="114"/>
      <c r="AN509" s="114"/>
      <c r="AO509" s="114"/>
      <c r="AP509" s="114"/>
      <c r="AQ509" s="114"/>
    </row>
    <row r="510" spans="1:43" x14ac:dyDescent="0.3">
      <c r="A510" s="114"/>
      <c r="B510" s="120" t="s">
        <v>2259</v>
      </c>
      <c r="C510" s="121" t="s">
        <v>148</v>
      </c>
      <c r="D510" s="127">
        <v>3603.48</v>
      </c>
      <c r="E510" s="127">
        <v>3603.48</v>
      </c>
      <c r="F510" s="127">
        <v>3603.48</v>
      </c>
      <c r="G510" s="125">
        <v>10810.44</v>
      </c>
      <c r="H510" s="114"/>
      <c r="I510" s="114"/>
      <c r="J510" s="114"/>
      <c r="K510" s="114"/>
      <c r="L510" s="114"/>
      <c r="M510" s="114"/>
      <c r="N510" s="114"/>
      <c r="O510" s="114"/>
      <c r="P510" s="114"/>
      <c r="Q510" s="114"/>
      <c r="R510" s="114"/>
      <c r="S510" s="114"/>
      <c r="T510" s="114"/>
      <c r="U510" s="114"/>
      <c r="V510" s="114"/>
      <c r="W510" s="114"/>
      <c r="X510" s="114"/>
      <c r="Y510" s="114"/>
      <c r="Z510" s="114"/>
      <c r="AA510" s="114"/>
      <c r="AB510" s="114"/>
      <c r="AC510" s="114"/>
      <c r="AD510" s="114"/>
      <c r="AE510" s="114"/>
      <c r="AF510" s="114"/>
      <c r="AG510" s="114"/>
      <c r="AH510" s="114"/>
      <c r="AI510" s="114"/>
      <c r="AJ510" s="114"/>
      <c r="AK510" s="114"/>
      <c r="AL510" s="114"/>
      <c r="AM510" s="114"/>
      <c r="AN510" s="114"/>
      <c r="AO510" s="114"/>
      <c r="AP510" s="114"/>
      <c r="AQ510" s="114"/>
    </row>
    <row r="511" spans="1:43" x14ac:dyDescent="0.3">
      <c r="A511" s="114"/>
      <c r="B511" s="120" t="s">
        <v>1514</v>
      </c>
      <c r="C511" s="121" t="s">
        <v>309</v>
      </c>
      <c r="D511" s="127">
        <v>3466.05</v>
      </c>
      <c r="E511" s="127">
        <v>3466.05</v>
      </c>
      <c r="F511" s="127">
        <v>3466.05</v>
      </c>
      <c r="G511" s="125">
        <v>10398.15</v>
      </c>
      <c r="H511" s="114"/>
      <c r="I511" s="114"/>
      <c r="J511" s="114"/>
      <c r="K511" s="114"/>
      <c r="L511" s="114"/>
      <c r="M511" s="114"/>
      <c r="N511" s="114"/>
      <c r="O511" s="114"/>
      <c r="P511" s="114"/>
      <c r="Q511" s="114"/>
      <c r="R511" s="114"/>
      <c r="S511" s="114"/>
      <c r="T511" s="114"/>
      <c r="U511" s="114"/>
      <c r="V511" s="114"/>
      <c r="W511" s="114"/>
      <c r="X511" s="114"/>
      <c r="Y511" s="114"/>
      <c r="Z511" s="114"/>
      <c r="AA511" s="114"/>
      <c r="AB511" s="114"/>
      <c r="AC511" s="114"/>
      <c r="AD511" s="114"/>
      <c r="AE511" s="114"/>
      <c r="AF511" s="114"/>
      <c r="AG511" s="114"/>
      <c r="AH511" s="114"/>
      <c r="AI511" s="114"/>
      <c r="AJ511" s="114"/>
      <c r="AK511" s="114"/>
      <c r="AL511" s="114"/>
      <c r="AM511" s="114"/>
      <c r="AN511" s="114"/>
      <c r="AO511" s="114"/>
      <c r="AP511" s="114"/>
      <c r="AQ511" s="114"/>
    </row>
    <row r="512" spans="1:43" x14ac:dyDescent="0.3">
      <c r="A512" s="114"/>
      <c r="B512" s="120" t="s">
        <v>2310</v>
      </c>
      <c r="C512" s="121" t="s">
        <v>71</v>
      </c>
      <c r="D512" s="127">
        <v>2396.6</v>
      </c>
      <c r="E512" s="127">
        <v>2396.6</v>
      </c>
      <c r="F512" s="127">
        <v>2396.6</v>
      </c>
      <c r="G512" s="125">
        <v>7189.8</v>
      </c>
      <c r="H512" s="114"/>
      <c r="I512" s="114"/>
      <c r="J512" s="114"/>
      <c r="K512" s="114"/>
      <c r="L512" s="114"/>
      <c r="M512" s="114"/>
      <c r="N512" s="114"/>
      <c r="O512" s="114"/>
      <c r="P512" s="114"/>
      <c r="Q512" s="114"/>
      <c r="R512" s="114"/>
      <c r="S512" s="114"/>
      <c r="T512" s="114"/>
      <c r="U512" s="114"/>
      <c r="V512" s="114"/>
      <c r="W512" s="114"/>
      <c r="X512" s="114"/>
      <c r="Y512" s="114"/>
      <c r="Z512" s="114"/>
      <c r="AA512" s="114"/>
      <c r="AB512" s="114"/>
      <c r="AC512" s="114"/>
      <c r="AD512" s="114"/>
      <c r="AE512" s="114"/>
      <c r="AF512" s="114"/>
      <c r="AG512" s="114"/>
      <c r="AH512" s="114"/>
      <c r="AI512" s="114"/>
      <c r="AJ512" s="114"/>
      <c r="AK512" s="114"/>
      <c r="AL512" s="114"/>
      <c r="AM512" s="114"/>
      <c r="AN512" s="114"/>
      <c r="AO512" s="114"/>
      <c r="AP512" s="114"/>
      <c r="AQ512" s="114"/>
    </row>
    <row r="513" spans="1:43" x14ac:dyDescent="0.3">
      <c r="A513" s="114"/>
      <c r="B513" s="120" t="s">
        <v>1911</v>
      </c>
      <c r="C513" s="121" t="s">
        <v>187</v>
      </c>
      <c r="D513" s="127">
        <v>3603.48</v>
      </c>
      <c r="E513" s="127">
        <v>3603.48</v>
      </c>
      <c r="F513" s="127">
        <v>3603.48</v>
      </c>
      <c r="G513" s="125">
        <v>10810.44</v>
      </c>
      <c r="H513" s="114"/>
      <c r="I513" s="114"/>
      <c r="J513" s="114"/>
      <c r="K513" s="114"/>
      <c r="L513" s="114"/>
      <c r="M513" s="114"/>
      <c r="N513" s="114"/>
      <c r="O513" s="114"/>
      <c r="P513" s="114"/>
      <c r="Q513" s="114"/>
      <c r="R513" s="114"/>
      <c r="S513" s="114"/>
      <c r="T513" s="114"/>
      <c r="U513" s="114"/>
      <c r="V513" s="114"/>
      <c r="W513" s="114"/>
      <c r="X513" s="114"/>
      <c r="Y513" s="114"/>
      <c r="Z513" s="114"/>
      <c r="AA513" s="114"/>
      <c r="AB513" s="114"/>
      <c r="AC513" s="114"/>
      <c r="AD513" s="114"/>
      <c r="AE513" s="114"/>
      <c r="AF513" s="114"/>
      <c r="AG513" s="114"/>
      <c r="AH513" s="114"/>
      <c r="AI513" s="114"/>
      <c r="AJ513" s="114"/>
      <c r="AK513" s="114"/>
      <c r="AL513" s="114"/>
      <c r="AM513" s="114"/>
      <c r="AN513" s="114"/>
      <c r="AO513" s="114"/>
      <c r="AP513" s="114"/>
      <c r="AQ513" s="114"/>
    </row>
    <row r="514" spans="1:43" x14ac:dyDescent="0.3">
      <c r="A514" s="114"/>
      <c r="B514" s="120" t="s">
        <v>1530</v>
      </c>
      <c r="C514" s="121" t="s">
        <v>75</v>
      </c>
      <c r="D514" s="127">
        <v>2392.3000000000002</v>
      </c>
      <c r="E514" s="127">
        <v>2392.3000000000002</v>
      </c>
      <c r="F514" s="127">
        <v>2392.3000000000002</v>
      </c>
      <c r="G514" s="125">
        <v>7176.9</v>
      </c>
      <c r="H514" s="114"/>
      <c r="I514" s="114"/>
      <c r="J514" s="114"/>
      <c r="K514" s="114"/>
      <c r="L514" s="114"/>
      <c r="M514" s="114"/>
      <c r="N514" s="114"/>
      <c r="O514" s="114"/>
      <c r="P514" s="114"/>
      <c r="Q514" s="114"/>
      <c r="R514" s="114"/>
      <c r="S514" s="114"/>
      <c r="T514" s="114"/>
      <c r="U514" s="114"/>
      <c r="V514" s="114"/>
      <c r="W514" s="114"/>
      <c r="X514" s="114"/>
      <c r="Y514" s="114"/>
      <c r="Z514" s="114"/>
      <c r="AA514" s="114"/>
      <c r="AB514" s="114"/>
      <c r="AC514" s="114"/>
      <c r="AD514" s="114"/>
      <c r="AE514" s="114"/>
      <c r="AF514" s="114"/>
      <c r="AG514" s="114"/>
      <c r="AH514" s="114"/>
      <c r="AI514" s="114"/>
      <c r="AJ514" s="114"/>
      <c r="AK514" s="114"/>
      <c r="AL514" s="114"/>
      <c r="AM514" s="114"/>
      <c r="AN514" s="114"/>
      <c r="AO514" s="114"/>
      <c r="AP514" s="114"/>
      <c r="AQ514" s="114"/>
    </row>
    <row r="515" spans="1:43" x14ac:dyDescent="0.3">
      <c r="A515" s="114"/>
      <c r="B515" s="120" t="s">
        <v>1230</v>
      </c>
      <c r="C515" s="121" t="s">
        <v>192</v>
      </c>
      <c r="D515" s="127">
        <v>3448.86</v>
      </c>
      <c r="E515" s="127">
        <v>3448.87</v>
      </c>
      <c r="F515" s="127">
        <v>3448.87</v>
      </c>
      <c r="G515" s="125">
        <v>10346.6</v>
      </c>
      <c r="H515" s="114"/>
      <c r="I515" s="114"/>
      <c r="J515" s="114"/>
      <c r="K515" s="114"/>
      <c r="L515" s="114"/>
      <c r="M515" s="114"/>
      <c r="N515" s="114"/>
      <c r="O515" s="114"/>
      <c r="P515" s="114"/>
      <c r="Q515" s="114"/>
      <c r="R515" s="114"/>
      <c r="S515" s="114"/>
      <c r="T515" s="114"/>
      <c r="U515" s="114"/>
      <c r="V515" s="114"/>
      <c r="W515" s="114"/>
      <c r="X515" s="114"/>
      <c r="Y515" s="114"/>
      <c r="Z515" s="114"/>
      <c r="AA515" s="114"/>
      <c r="AB515" s="114"/>
      <c r="AC515" s="114"/>
      <c r="AD515" s="114"/>
      <c r="AE515" s="114"/>
      <c r="AF515" s="114"/>
      <c r="AG515" s="114"/>
      <c r="AH515" s="114"/>
      <c r="AI515" s="114"/>
      <c r="AJ515" s="114"/>
      <c r="AK515" s="114"/>
      <c r="AL515" s="114"/>
      <c r="AM515" s="114"/>
      <c r="AN515" s="114"/>
      <c r="AO515" s="114"/>
      <c r="AP515" s="114"/>
      <c r="AQ515" s="114"/>
    </row>
    <row r="516" spans="1:43" x14ac:dyDescent="0.3">
      <c r="A516" s="114"/>
      <c r="B516" s="120" t="s">
        <v>1485</v>
      </c>
      <c r="C516" s="121" t="s">
        <v>258</v>
      </c>
      <c r="D516" s="127">
        <v>2396.6</v>
      </c>
      <c r="E516" s="127">
        <v>2396.6</v>
      </c>
      <c r="F516" s="127">
        <v>2396.6</v>
      </c>
      <c r="G516" s="125">
        <v>7189.8</v>
      </c>
      <c r="H516" s="114"/>
      <c r="I516" s="114"/>
      <c r="J516" s="114"/>
      <c r="K516" s="114"/>
      <c r="L516" s="114"/>
      <c r="M516" s="114"/>
      <c r="N516" s="114"/>
      <c r="O516" s="114"/>
      <c r="P516" s="114"/>
      <c r="Q516" s="114"/>
      <c r="R516" s="114"/>
      <c r="S516" s="114"/>
      <c r="T516" s="114"/>
      <c r="U516" s="114"/>
      <c r="V516" s="114"/>
      <c r="W516" s="114"/>
      <c r="X516" s="114"/>
      <c r="Y516" s="114"/>
      <c r="Z516" s="114"/>
      <c r="AA516" s="114"/>
      <c r="AB516" s="114"/>
      <c r="AC516" s="114"/>
      <c r="AD516" s="114"/>
      <c r="AE516" s="114"/>
      <c r="AF516" s="114"/>
      <c r="AG516" s="114"/>
      <c r="AH516" s="114"/>
      <c r="AI516" s="114"/>
      <c r="AJ516" s="114"/>
      <c r="AK516" s="114"/>
      <c r="AL516" s="114"/>
      <c r="AM516" s="114"/>
      <c r="AN516" s="114"/>
      <c r="AO516" s="114"/>
      <c r="AP516" s="114"/>
      <c r="AQ516" s="114"/>
    </row>
    <row r="517" spans="1:43" x14ac:dyDescent="0.3">
      <c r="A517" s="114"/>
      <c r="B517" s="120" t="s">
        <v>1265</v>
      </c>
      <c r="C517" s="121" t="s">
        <v>266</v>
      </c>
      <c r="D517" s="127">
        <v>2392.3000000000002</v>
      </c>
      <c r="E517" s="127">
        <v>2392.3000000000002</v>
      </c>
      <c r="F517" s="127">
        <v>2392.3000000000002</v>
      </c>
      <c r="G517" s="125">
        <v>7176.9</v>
      </c>
      <c r="H517" s="114"/>
      <c r="I517" s="114"/>
      <c r="J517" s="114"/>
      <c r="K517" s="114"/>
      <c r="L517" s="114"/>
      <c r="M517" s="114"/>
      <c r="N517" s="114"/>
      <c r="O517" s="114"/>
      <c r="P517" s="114"/>
      <c r="Q517" s="114"/>
      <c r="R517" s="114"/>
      <c r="S517" s="114"/>
      <c r="T517" s="114"/>
      <c r="U517" s="114"/>
      <c r="V517" s="114"/>
      <c r="W517" s="114"/>
      <c r="X517" s="114"/>
      <c r="Y517" s="114"/>
      <c r="Z517" s="114"/>
      <c r="AA517" s="114"/>
      <c r="AB517" s="114"/>
      <c r="AC517" s="114"/>
      <c r="AD517" s="114"/>
      <c r="AE517" s="114"/>
      <c r="AF517" s="114"/>
      <c r="AG517" s="114"/>
      <c r="AH517" s="114"/>
      <c r="AI517" s="114"/>
      <c r="AJ517" s="114"/>
      <c r="AK517" s="114"/>
      <c r="AL517" s="114"/>
      <c r="AM517" s="114"/>
      <c r="AN517" s="114"/>
      <c r="AO517" s="114"/>
      <c r="AP517" s="114"/>
      <c r="AQ517" s="114"/>
    </row>
    <row r="518" spans="1:43" x14ac:dyDescent="0.3">
      <c r="A518" s="114"/>
      <c r="B518" s="120" t="s">
        <v>1470</v>
      </c>
      <c r="C518" s="121" t="s">
        <v>164</v>
      </c>
      <c r="D518" s="127">
        <v>3603.48</v>
      </c>
      <c r="E518" s="127">
        <v>3603.48</v>
      </c>
      <c r="F518" s="127">
        <v>3603.48</v>
      </c>
      <c r="G518" s="125">
        <v>10810.44</v>
      </c>
      <c r="H518" s="114"/>
      <c r="I518" s="114"/>
      <c r="J518" s="114"/>
      <c r="K518" s="114"/>
      <c r="L518" s="114"/>
      <c r="M518" s="114"/>
      <c r="N518" s="114"/>
      <c r="O518" s="114"/>
      <c r="P518" s="114"/>
      <c r="Q518" s="114"/>
      <c r="R518" s="114"/>
      <c r="S518" s="114"/>
      <c r="T518" s="114"/>
      <c r="U518" s="114"/>
      <c r="V518" s="114"/>
      <c r="W518" s="114"/>
      <c r="X518" s="114"/>
      <c r="Y518" s="114"/>
      <c r="Z518" s="114"/>
      <c r="AA518" s="114"/>
      <c r="AB518" s="114"/>
      <c r="AC518" s="114"/>
      <c r="AD518" s="114"/>
      <c r="AE518" s="114"/>
      <c r="AF518" s="114"/>
      <c r="AG518" s="114"/>
      <c r="AH518" s="114"/>
      <c r="AI518" s="114"/>
      <c r="AJ518" s="114"/>
      <c r="AK518" s="114"/>
      <c r="AL518" s="114"/>
      <c r="AM518" s="114"/>
      <c r="AN518" s="114"/>
      <c r="AO518" s="114"/>
      <c r="AP518" s="114"/>
      <c r="AQ518" s="114"/>
    </row>
    <row r="519" spans="1:43" x14ac:dyDescent="0.3">
      <c r="A519" s="114"/>
      <c r="B519" s="120" t="s">
        <v>1254</v>
      </c>
      <c r="C519" s="121" t="s">
        <v>59</v>
      </c>
      <c r="D519" s="127">
        <v>3466.05</v>
      </c>
      <c r="E519" s="127">
        <v>3466.05</v>
      </c>
      <c r="F519" s="127">
        <v>3466.05</v>
      </c>
      <c r="G519" s="125">
        <v>10398.15</v>
      </c>
      <c r="H519" s="114"/>
      <c r="I519" s="114"/>
      <c r="J519" s="114"/>
      <c r="K519" s="114"/>
      <c r="L519" s="114"/>
      <c r="M519" s="114"/>
      <c r="N519" s="114"/>
      <c r="O519" s="114"/>
      <c r="P519" s="114"/>
      <c r="Q519" s="114"/>
      <c r="R519" s="114"/>
      <c r="S519" s="114"/>
      <c r="T519" s="114"/>
      <c r="U519" s="114"/>
      <c r="V519" s="114"/>
      <c r="W519" s="114"/>
      <c r="X519" s="114"/>
      <c r="Y519" s="114"/>
      <c r="Z519" s="114"/>
      <c r="AA519" s="114"/>
      <c r="AB519" s="114"/>
      <c r="AC519" s="114"/>
      <c r="AD519" s="114"/>
      <c r="AE519" s="114"/>
      <c r="AF519" s="114"/>
      <c r="AG519" s="114"/>
      <c r="AH519" s="114"/>
      <c r="AI519" s="114"/>
      <c r="AJ519" s="114"/>
      <c r="AK519" s="114"/>
      <c r="AL519" s="114"/>
      <c r="AM519" s="114"/>
      <c r="AN519" s="114"/>
      <c r="AO519" s="114"/>
      <c r="AP519" s="114"/>
      <c r="AQ519" s="114"/>
    </row>
    <row r="520" spans="1:43" x14ac:dyDescent="0.3">
      <c r="A520" s="114"/>
      <c r="B520" s="120" t="s">
        <v>1471</v>
      </c>
      <c r="C520" s="121" t="s">
        <v>255</v>
      </c>
      <c r="D520" s="127">
        <v>2396.6</v>
      </c>
      <c r="E520" s="127">
        <v>2396.6</v>
      </c>
      <c r="F520" s="127">
        <v>2396.6</v>
      </c>
      <c r="G520" s="125">
        <v>7189.8</v>
      </c>
      <c r="H520" s="114"/>
      <c r="I520" s="114"/>
      <c r="J520" s="114"/>
      <c r="K520" s="114"/>
      <c r="L520" s="114"/>
      <c r="M520" s="114"/>
      <c r="N520" s="114"/>
      <c r="O520" s="114"/>
      <c r="P520" s="114"/>
      <c r="Q520" s="114"/>
      <c r="R520" s="114"/>
      <c r="S520" s="114"/>
      <c r="T520" s="114"/>
      <c r="U520" s="114"/>
      <c r="V520" s="114"/>
      <c r="W520" s="114"/>
      <c r="X520" s="114"/>
      <c r="Y520" s="114"/>
      <c r="Z520" s="114"/>
      <c r="AA520" s="114"/>
      <c r="AB520" s="114"/>
      <c r="AC520" s="114"/>
      <c r="AD520" s="114"/>
      <c r="AE520" s="114"/>
      <c r="AF520" s="114"/>
      <c r="AG520" s="114"/>
      <c r="AH520" s="114"/>
      <c r="AI520" s="114"/>
      <c r="AJ520" s="114"/>
      <c r="AK520" s="114"/>
      <c r="AL520" s="114"/>
      <c r="AM520" s="114"/>
      <c r="AN520" s="114"/>
      <c r="AO520" s="114"/>
      <c r="AP520" s="114"/>
      <c r="AQ520" s="114"/>
    </row>
    <row r="521" spans="1:43" x14ac:dyDescent="0.3">
      <c r="A521" s="114"/>
      <c r="B521" s="120" t="s">
        <v>1251</v>
      </c>
      <c r="C521" s="121" t="s">
        <v>182</v>
      </c>
      <c r="D521" s="127">
        <v>2392.3000000000002</v>
      </c>
      <c r="E521" s="127">
        <v>2392.3000000000002</v>
      </c>
      <c r="F521" s="127">
        <v>2392.3000000000002</v>
      </c>
      <c r="G521" s="125">
        <v>7176.9</v>
      </c>
      <c r="H521" s="114"/>
      <c r="I521" s="114"/>
      <c r="J521" s="114"/>
      <c r="K521" s="114"/>
      <c r="L521" s="114"/>
      <c r="M521" s="114"/>
      <c r="N521" s="114"/>
      <c r="O521" s="114"/>
      <c r="P521" s="114"/>
      <c r="Q521" s="114"/>
      <c r="R521" s="114"/>
      <c r="S521" s="114"/>
      <c r="T521" s="114"/>
      <c r="U521" s="114"/>
      <c r="V521" s="114"/>
      <c r="W521" s="114"/>
      <c r="X521" s="114"/>
      <c r="Y521" s="114"/>
      <c r="Z521" s="114"/>
      <c r="AA521" s="114"/>
      <c r="AB521" s="114"/>
      <c r="AC521" s="114"/>
      <c r="AD521" s="114"/>
      <c r="AE521" s="114"/>
      <c r="AF521" s="114"/>
      <c r="AG521" s="114"/>
      <c r="AH521" s="114"/>
      <c r="AI521" s="114"/>
      <c r="AJ521" s="114"/>
      <c r="AK521" s="114"/>
      <c r="AL521" s="114"/>
      <c r="AM521" s="114"/>
      <c r="AN521" s="114"/>
      <c r="AO521" s="114"/>
      <c r="AP521" s="114"/>
      <c r="AQ521" s="114"/>
    </row>
    <row r="522" spans="1:43" x14ac:dyDescent="0.3">
      <c r="A522" s="114"/>
      <c r="B522" s="120" t="s">
        <v>1218</v>
      </c>
      <c r="C522" s="121" t="s">
        <v>173</v>
      </c>
      <c r="D522" s="127">
        <v>3603.48</v>
      </c>
      <c r="E522" s="127">
        <v>3603.48</v>
      </c>
      <c r="F522" s="127">
        <v>3603.48</v>
      </c>
      <c r="G522" s="125">
        <v>10810.44</v>
      </c>
      <c r="H522" s="114"/>
      <c r="I522" s="114"/>
      <c r="J522" s="114"/>
      <c r="K522" s="114"/>
      <c r="L522" s="114"/>
      <c r="M522" s="114"/>
      <c r="N522" s="114"/>
      <c r="O522" s="114"/>
      <c r="P522" s="114"/>
      <c r="Q522" s="114"/>
      <c r="R522" s="114"/>
      <c r="S522" s="114"/>
      <c r="T522" s="114"/>
      <c r="U522" s="114"/>
      <c r="V522" s="114"/>
      <c r="W522" s="114"/>
      <c r="X522" s="114"/>
      <c r="Y522" s="114"/>
      <c r="Z522" s="114"/>
      <c r="AA522" s="114"/>
      <c r="AB522" s="114"/>
      <c r="AC522" s="114"/>
      <c r="AD522" s="114"/>
      <c r="AE522" s="114"/>
      <c r="AF522" s="114"/>
      <c r="AG522" s="114"/>
      <c r="AH522" s="114"/>
      <c r="AI522" s="114"/>
      <c r="AJ522" s="114"/>
      <c r="AK522" s="114"/>
      <c r="AL522" s="114"/>
      <c r="AM522" s="114"/>
      <c r="AN522" s="114"/>
      <c r="AO522" s="114"/>
      <c r="AP522" s="114"/>
      <c r="AQ522" s="114"/>
    </row>
    <row r="523" spans="1:43" x14ac:dyDescent="0.3">
      <c r="A523" s="114"/>
      <c r="B523" s="120" t="s">
        <v>1255</v>
      </c>
      <c r="C523" s="121" t="s">
        <v>127</v>
      </c>
      <c r="D523" s="127">
        <v>3466.05</v>
      </c>
      <c r="E523" s="127">
        <v>3466.05</v>
      </c>
      <c r="F523" s="127">
        <v>3466.05</v>
      </c>
      <c r="G523" s="125">
        <v>10398.15</v>
      </c>
      <c r="H523" s="114"/>
      <c r="I523" s="114"/>
      <c r="J523" s="114"/>
      <c r="K523" s="114"/>
      <c r="L523" s="114"/>
      <c r="M523" s="114"/>
      <c r="N523" s="114"/>
      <c r="O523" s="114"/>
      <c r="P523" s="114"/>
      <c r="Q523" s="114"/>
      <c r="R523" s="114"/>
      <c r="S523" s="114"/>
      <c r="T523" s="114"/>
      <c r="U523" s="114"/>
      <c r="V523" s="114"/>
      <c r="W523" s="114"/>
      <c r="X523" s="114"/>
      <c r="Y523" s="114"/>
      <c r="Z523" s="114"/>
      <c r="AA523" s="114"/>
      <c r="AB523" s="114"/>
      <c r="AC523" s="114"/>
      <c r="AD523" s="114"/>
      <c r="AE523" s="114"/>
      <c r="AF523" s="114"/>
      <c r="AG523" s="114"/>
      <c r="AH523" s="114"/>
      <c r="AI523" s="114"/>
      <c r="AJ523" s="114"/>
      <c r="AK523" s="114"/>
      <c r="AL523" s="114"/>
      <c r="AM523" s="114"/>
      <c r="AN523" s="114"/>
      <c r="AO523" s="114"/>
      <c r="AP523" s="114"/>
      <c r="AQ523" s="114"/>
    </row>
    <row r="524" spans="1:43" x14ac:dyDescent="0.3">
      <c r="A524" s="114"/>
      <c r="B524" s="120" t="s">
        <v>1502</v>
      </c>
      <c r="C524" s="121" t="s">
        <v>224</v>
      </c>
      <c r="D524" s="127">
        <v>2396.6</v>
      </c>
      <c r="E524" s="127">
        <v>2396.6</v>
      </c>
      <c r="F524" s="127">
        <v>2396.6</v>
      </c>
      <c r="G524" s="125">
        <v>7189.8</v>
      </c>
      <c r="H524" s="114"/>
      <c r="I524" s="114"/>
      <c r="J524" s="114"/>
      <c r="K524" s="114"/>
      <c r="L524" s="114"/>
      <c r="M524" s="114"/>
      <c r="N524" s="114"/>
      <c r="O524" s="114"/>
      <c r="P524" s="114"/>
      <c r="Q524" s="114"/>
      <c r="R524" s="114"/>
      <c r="S524" s="114"/>
      <c r="T524" s="114"/>
      <c r="U524" s="114"/>
      <c r="V524" s="114"/>
      <c r="W524" s="114"/>
      <c r="X524" s="114"/>
      <c r="Y524" s="114"/>
      <c r="Z524" s="114"/>
      <c r="AA524" s="114"/>
      <c r="AB524" s="114"/>
      <c r="AC524" s="114"/>
      <c r="AD524" s="114"/>
      <c r="AE524" s="114"/>
      <c r="AF524" s="114"/>
      <c r="AG524" s="114"/>
      <c r="AH524" s="114"/>
      <c r="AI524" s="114"/>
      <c r="AJ524" s="114"/>
      <c r="AK524" s="114"/>
      <c r="AL524" s="114"/>
      <c r="AM524" s="114"/>
      <c r="AN524" s="114"/>
      <c r="AO524" s="114"/>
      <c r="AP524" s="114"/>
      <c r="AQ524" s="114"/>
    </row>
    <row r="525" spans="1:43" x14ac:dyDescent="0.3">
      <c r="A525" s="114"/>
      <c r="B525" s="120" t="s">
        <v>1534</v>
      </c>
      <c r="C525" s="121" t="s">
        <v>320</v>
      </c>
      <c r="D525" s="127">
        <v>2392.3000000000002</v>
      </c>
      <c r="E525" s="127">
        <v>2392.3000000000002</v>
      </c>
      <c r="F525" s="127">
        <v>2392.3000000000002</v>
      </c>
      <c r="G525" s="125">
        <v>7176.9</v>
      </c>
      <c r="H525" s="114"/>
      <c r="I525" s="114"/>
      <c r="J525" s="114"/>
      <c r="K525" s="114"/>
      <c r="L525" s="114"/>
      <c r="M525" s="114"/>
      <c r="N525" s="114"/>
      <c r="O525" s="114"/>
      <c r="P525" s="114"/>
      <c r="Q525" s="114"/>
      <c r="R525" s="114"/>
      <c r="S525" s="114"/>
      <c r="T525" s="114"/>
      <c r="U525" s="114"/>
      <c r="V525" s="114"/>
      <c r="W525" s="114"/>
      <c r="X525" s="114"/>
      <c r="Y525" s="114"/>
      <c r="Z525" s="114"/>
      <c r="AA525" s="114"/>
      <c r="AB525" s="114"/>
      <c r="AC525" s="114"/>
      <c r="AD525" s="114"/>
      <c r="AE525" s="114"/>
      <c r="AF525" s="114"/>
      <c r="AG525" s="114"/>
      <c r="AH525" s="114"/>
      <c r="AI525" s="114"/>
      <c r="AJ525" s="114"/>
      <c r="AK525" s="114"/>
      <c r="AL525" s="114"/>
      <c r="AM525" s="114"/>
      <c r="AN525" s="114"/>
      <c r="AO525" s="114"/>
      <c r="AP525" s="114"/>
      <c r="AQ525" s="114"/>
    </row>
    <row r="526" spans="1:43" x14ac:dyDescent="0.3">
      <c r="A526" s="114"/>
      <c r="B526" s="120" t="s">
        <v>1235</v>
      </c>
      <c r="C526" s="121" t="s">
        <v>340</v>
      </c>
      <c r="D526" s="127">
        <v>3603.48</v>
      </c>
      <c r="E526" s="127">
        <v>3603.48</v>
      </c>
      <c r="F526" s="127">
        <v>3603.48</v>
      </c>
      <c r="G526" s="125">
        <v>10810.44</v>
      </c>
      <c r="H526" s="114"/>
      <c r="I526" s="114"/>
      <c r="J526" s="114"/>
      <c r="K526" s="114"/>
      <c r="L526" s="114"/>
      <c r="M526" s="114"/>
      <c r="N526" s="114"/>
      <c r="O526" s="114"/>
      <c r="P526" s="114"/>
      <c r="Q526" s="114"/>
      <c r="R526" s="114"/>
      <c r="S526" s="114"/>
      <c r="T526" s="114"/>
      <c r="U526" s="114"/>
      <c r="V526" s="114"/>
      <c r="W526" s="114"/>
      <c r="X526" s="114"/>
      <c r="Y526" s="114"/>
      <c r="Z526" s="114"/>
      <c r="AA526" s="114"/>
      <c r="AB526" s="114"/>
      <c r="AC526" s="114"/>
      <c r="AD526" s="114"/>
      <c r="AE526" s="114"/>
      <c r="AF526" s="114"/>
      <c r="AG526" s="114"/>
      <c r="AH526" s="114"/>
      <c r="AI526" s="114"/>
      <c r="AJ526" s="114"/>
      <c r="AK526" s="114"/>
      <c r="AL526" s="114"/>
      <c r="AM526" s="114"/>
      <c r="AN526" s="114"/>
      <c r="AO526" s="114"/>
      <c r="AP526" s="114"/>
      <c r="AQ526" s="114"/>
    </row>
    <row r="527" spans="1:43" x14ac:dyDescent="0.3">
      <c r="A527" s="114"/>
      <c r="B527" s="120" t="s">
        <v>1460</v>
      </c>
      <c r="C527" s="121" t="s">
        <v>157</v>
      </c>
      <c r="D527" s="127">
        <v>3466.05</v>
      </c>
      <c r="E527" s="127">
        <v>3466.05</v>
      </c>
      <c r="F527" s="127">
        <v>3466.05</v>
      </c>
      <c r="G527" s="125">
        <v>10398.15</v>
      </c>
      <c r="H527" s="114"/>
      <c r="I527" s="114"/>
      <c r="J527" s="114"/>
      <c r="K527" s="114"/>
      <c r="L527" s="114"/>
      <c r="M527" s="114"/>
      <c r="N527" s="114"/>
      <c r="O527" s="114"/>
      <c r="P527" s="114"/>
      <c r="Q527" s="114"/>
      <c r="R527" s="114"/>
      <c r="S527" s="114"/>
      <c r="T527" s="114"/>
      <c r="U527" s="114"/>
      <c r="V527" s="114"/>
      <c r="W527" s="114"/>
      <c r="X527" s="114"/>
      <c r="Y527" s="114"/>
      <c r="Z527" s="114"/>
      <c r="AA527" s="114"/>
      <c r="AB527" s="114"/>
      <c r="AC527" s="114"/>
      <c r="AD527" s="114"/>
      <c r="AE527" s="114"/>
      <c r="AF527" s="114"/>
      <c r="AG527" s="114"/>
      <c r="AH527" s="114"/>
      <c r="AI527" s="114"/>
      <c r="AJ527" s="114"/>
      <c r="AK527" s="114"/>
      <c r="AL527" s="114"/>
      <c r="AM527" s="114"/>
      <c r="AN527" s="114"/>
      <c r="AO527" s="114"/>
      <c r="AP527" s="114"/>
      <c r="AQ527" s="114"/>
    </row>
    <row r="528" spans="1:43" x14ac:dyDescent="0.3">
      <c r="A528" s="114"/>
      <c r="B528" s="120" t="s">
        <v>1411</v>
      </c>
      <c r="C528" s="121" t="s">
        <v>288</v>
      </c>
      <c r="D528" s="127">
        <v>2396.6</v>
      </c>
      <c r="E528" s="127">
        <v>2396.6</v>
      </c>
      <c r="F528" s="127">
        <v>2396.6</v>
      </c>
      <c r="G528" s="125">
        <v>7189.8</v>
      </c>
      <c r="H528" s="114"/>
      <c r="I528" s="114"/>
      <c r="J528" s="114"/>
      <c r="K528" s="114"/>
      <c r="L528" s="114"/>
      <c r="M528" s="114"/>
      <c r="N528" s="114"/>
      <c r="O528" s="114"/>
      <c r="P528" s="114"/>
      <c r="Q528" s="114"/>
      <c r="R528" s="114"/>
      <c r="S528" s="114"/>
      <c r="T528" s="114"/>
      <c r="U528" s="114"/>
      <c r="V528" s="114"/>
      <c r="W528" s="114"/>
      <c r="X528" s="114"/>
      <c r="Y528" s="114"/>
      <c r="Z528" s="114"/>
      <c r="AA528" s="114"/>
      <c r="AB528" s="114"/>
      <c r="AC528" s="114"/>
      <c r="AD528" s="114"/>
      <c r="AE528" s="114"/>
      <c r="AF528" s="114"/>
      <c r="AG528" s="114"/>
      <c r="AH528" s="114"/>
      <c r="AI528" s="114"/>
      <c r="AJ528" s="114"/>
      <c r="AK528" s="114"/>
      <c r="AL528" s="114"/>
      <c r="AM528" s="114"/>
      <c r="AN528" s="114"/>
      <c r="AO528" s="114"/>
      <c r="AP528" s="114"/>
      <c r="AQ528" s="114"/>
    </row>
    <row r="529" spans="1:43" x14ac:dyDescent="0.3">
      <c r="A529" s="114"/>
      <c r="B529" s="120" t="s">
        <v>1214</v>
      </c>
      <c r="C529" s="121" t="s">
        <v>343</v>
      </c>
      <c r="D529" s="127">
        <v>2392.3000000000002</v>
      </c>
      <c r="E529" s="127">
        <v>2392.3000000000002</v>
      </c>
      <c r="F529" s="127">
        <v>2392.3000000000002</v>
      </c>
      <c r="G529" s="125">
        <v>7176.9</v>
      </c>
      <c r="H529" s="114"/>
      <c r="I529" s="114"/>
      <c r="J529" s="114"/>
      <c r="K529" s="114"/>
      <c r="L529" s="114"/>
      <c r="M529" s="114"/>
      <c r="N529" s="114"/>
      <c r="O529" s="114"/>
      <c r="P529" s="114"/>
      <c r="Q529" s="114"/>
      <c r="R529" s="114"/>
      <c r="S529" s="114"/>
      <c r="T529" s="114"/>
      <c r="U529" s="114"/>
      <c r="V529" s="114"/>
      <c r="W529" s="114"/>
      <c r="X529" s="114"/>
      <c r="Y529" s="114"/>
      <c r="Z529" s="114"/>
      <c r="AA529" s="114"/>
      <c r="AB529" s="114"/>
      <c r="AC529" s="114"/>
      <c r="AD529" s="114"/>
      <c r="AE529" s="114"/>
      <c r="AF529" s="114"/>
      <c r="AG529" s="114"/>
      <c r="AH529" s="114"/>
      <c r="AI529" s="114"/>
      <c r="AJ529" s="114"/>
      <c r="AK529" s="114"/>
      <c r="AL529" s="114"/>
      <c r="AM529" s="114"/>
      <c r="AN529" s="114"/>
      <c r="AO529" s="114"/>
      <c r="AP529" s="114"/>
      <c r="AQ529" s="114"/>
    </row>
    <row r="530" spans="1:43" x14ac:dyDescent="0.3">
      <c r="A530" s="114"/>
      <c r="B530" s="120" t="s">
        <v>2246</v>
      </c>
      <c r="C530" s="121" t="s">
        <v>215</v>
      </c>
      <c r="D530" s="127">
        <v>3603.48</v>
      </c>
      <c r="E530" s="127">
        <v>3603.48</v>
      </c>
      <c r="F530" s="127">
        <v>3603.48</v>
      </c>
      <c r="G530" s="125">
        <v>10810.44</v>
      </c>
      <c r="H530" s="114"/>
      <c r="I530" s="114"/>
      <c r="J530" s="114"/>
      <c r="K530" s="114"/>
      <c r="L530" s="114"/>
      <c r="M530" s="114"/>
      <c r="N530" s="114"/>
      <c r="O530" s="114"/>
      <c r="P530" s="114"/>
      <c r="Q530" s="114"/>
      <c r="R530" s="114"/>
      <c r="S530" s="114"/>
      <c r="T530" s="114"/>
      <c r="U530" s="114"/>
      <c r="V530" s="114"/>
      <c r="W530" s="114"/>
      <c r="X530" s="114"/>
      <c r="Y530" s="114"/>
      <c r="Z530" s="114"/>
      <c r="AA530" s="114"/>
      <c r="AB530" s="114"/>
      <c r="AC530" s="114"/>
      <c r="AD530" s="114"/>
      <c r="AE530" s="114"/>
      <c r="AF530" s="114"/>
      <c r="AG530" s="114"/>
      <c r="AH530" s="114"/>
      <c r="AI530" s="114"/>
      <c r="AJ530" s="114"/>
      <c r="AK530" s="114"/>
      <c r="AL530" s="114"/>
      <c r="AM530" s="114"/>
      <c r="AN530" s="114"/>
      <c r="AO530" s="114"/>
      <c r="AP530" s="114"/>
      <c r="AQ530" s="114"/>
    </row>
    <row r="531" spans="1:43" x14ac:dyDescent="0.3">
      <c r="A531" s="114"/>
      <c r="B531" s="120" t="s">
        <v>1457</v>
      </c>
      <c r="C531" s="121" t="s">
        <v>120</v>
      </c>
      <c r="D531" s="127">
        <v>3466.05</v>
      </c>
      <c r="E531" s="127">
        <v>3466.05</v>
      </c>
      <c r="F531" s="127">
        <v>3466.05</v>
      </c>
      <c r="G531" s="125">
        <v>10398.15</v>
      </c>
      <c r="H531" s="114"/>
      <c r="I531" s="114"/>
      <c r="J531" s="114"/>
      <c r="K531" s="114"/>
      <c r="L531" s="114"/>
      <c r="M531" s="114"/>
      <c r="N531" s="114"/>
      <c r="O531" s="114"/>
      <c r="P531" s="114"/>
      <c r="Q531" s="114"/>
      <c r="R531" s="114"/>
      <c r="S531" s="114"/>
      <c r="T531" s="114"/>
      <c r="U531" s="114"/>
      <c r="V531" s="114"/>
      <c r="W531" s="114"/>
      <c r="X531" s="114"/>
      <c r="Y531" s="114"/>
      <c r="Z531" s="114"/>
      <c r="AA531" s="114"/>
      <c r="AB531" s="114"/>
      <c r="AC531" s="114"/>
      <c r="AD531" s="114"/>
      <c r="AE531" s="114"/>
      <c r="AF531" s="114"/>
      <c r="AG531" s="114"/>
      <c r="AH531" s="114"/>
      <c r="AI531" s="114"/>
      <c r="AJ531" s="114"/>
      <c r="AK531" s="114"/>
      <c r="AL531" s="114"/>
      <c r="AM531" s="114"/>
      <c r="AN531" s="114"/>
      <c r="AO531" s="114"/>
      <c r="AP531" s="114"/>
      <c r="AQ531" s="114"/>
    </row>
    <row r="532" spans="1:43" x14ac:dyDescent="0.3">
      <c r="A532" s="114"/>
      <c r="B532" s="120" t="s">
        <v>2096</v>
      </c>
      <c r="C532" s="121" t="s">
        <v>111</v>
      </c>
      <c r="D532" s="127">
        <v>2396.6</v>
      </c>
      <c r="E532" s="127">
        <v>2396.6</v>
      </c>
      <c r="F532" s="127">
        <v>2396.6</v>
      </c>
      <c r="G532" s="125">
        <v>7189.8</v>
      </c>
      <c r="H532" s="114"/>
      <c r="I532" s="114"/>
      <c r="J532" s="114"/>
      <c r="K532" s="114"/>
      <c r="L532" s="114"/>
      <c r="M532" s="114"/>
      <c r="N532" s="114"/>
      <c r="O532" s="114"/>
      <c r="P532" s="114"/>
      <c r="Q532" s="114"/>
      <c r="R532" s="114"/>
      <c r="S532" s="114"/>
      <c r="T532" s="114"/>
      <c r="U532" s="114"/>
      <c r="V532" s="114"/>
      <c r="W532" s="114"/>
      <c r="X532" s="114"/>
      <c r="Y532" s="114"/>
      <c r="Z532" s="114"/>
      <c r="AA532" s="114"/>
      <c r="AB532" s="114"/>
      <c r="AC532" s="114"/>
      <c r="AD532" s="114"/>
      <c r="AE532" s="114"/>
      <c r="AF532" s="114"/>
      <c r="AG532" s="114"/>
      <c r="AH532" s="114"/>
      <c r="AI532" s="114"/>
      <c r="AJ532" s="114"/>
      <c r="AK532" s="114"/>
      <c r="AL532" s="114"/>
      <c r="AM532" s="114"/>
      <c r="AN532" s="114"/>
      <c r="AO532" s="114"/>
      <c r="AP532" s="114"/>
      <c r="AQ532" s="114"/>
    </row>
    <row r="533" spans="1:43" x14ac:dyDescent="0.3">
      <c r="A533" s="114"/>
      <c r="B533" s="120" t="s">
        <v>1512</v>
      </c>
      <c r="C533" s="121" t="s">
        <v>122</v>
      </c>
      <c r="D533" s="127">
        <v>2392.3000000000002</v>
      </c>
      <c r="E533" s="127">
        <v>2392.3000000000002</v>
      </c>
      <c r="F533" s="127">
        <v>2392.3000000000002</v>
      </c>
      <c r="G533" s="125">
        <v>7176.9</v>
      </c>
      <c r="H533" s="114"/>
      <c r="I533" s="114"/>
      <c r="J533" s="114"/>
      <c r="K533" s="114"/>
      <c r="L533" s="114"/>
      <c r="M533" s="114"/>
      <c r="N533" s="114"/>
      <c r="O533" s="114"/>
      <c r="P533" s="114"/>
      <c r="Q533" s="114"/>
      <c r="R533" s="114"/>
      <c r="S533" s="114"/>
      <c r="T533" s="114"/>
      <c r="U533" s="114"/>
      <c r="V533" s="114"/>
      <c r="W533" s="114"/>
      <c r="X533" s="114"/>
      <c r="Y533" s="114"/>
      <c r="Z533" s="114"/>
      <c r="AA533" s="114"/>
      <c r="AB533" s="114"/>
      <c r="AC533" s="114"/>
      <c r="AD533" s="114"/>
      <c r="AE533" s="114"/>
      <c r="AF533" s="114"/>
      <c r="AG533" s="114"/>
      <c r="AH533" s="114"/>
      <c r="AI533" s="114"/>
      <c r="AJ533" s="114"/>
      <c r="AK533" s="114"/>
      <c r="AL533" s="114"/>
      <c r="AM533" s="114"/>
      <c r="AN533" s="114"/>
      <c r="AO533" s="114"/>
      <c r="AP533" s="114"/>
      <c r="AQ533" s="114"/>
    </row>
    <row r="534" spans="1:43" x14ac:dyDescent="0.3">
      <c r="A534" s="114"/>
      <c r="B534" s="120" t="s">
        <v>1544</v>
      </c>
      <c r="C534" s="121" t="s">
        <v>231</v>
      </c>
      <c r="D534" s="127">
        <v>3603.48</v>
      </c>
      <c r="E534" s="127">
        <v>3603.48</v>
      </c>
      <c r="F534" s="127">
        <v>3603.48</v>
      </c>
      <c r="G534" s="125">
        <v>10810.44</v>
      </c>
      <c r="H534" s="114"/>
      <c r="I534" s="114"/>
      <c r="J534" s="114"/>
      <c r="K534" s="114"/>
      <c r="L534" s="114"/>
      <c r="M534" s="114"/>
      <c r="N534" s="114"/>
      <c r="O534" s="114"/>
      <c r="P534" s="114"/>
      <c r="Q534" s="114"/>
      <c r="R534" s="114"/>
      <c r="S534" s="114"/>
      <c r="T534" s="114"/>
      <c r="U534" s="114"/>
      <c r="V534" s="114"/>
      <c r="W534" s="114"/>
      <c r="X534" s="114"/>
      <c r="Y534" s="114"/>
      <c r="Z534" s="114"/>
      <c r="AA534" s="114"/>
      <c r="AB534" s="114"/>
      <c r="AC534" s="114"/>
      <c r="AD534" s="114"/>
      <c r="AE534" s="114"/>
      <c r="AF534" s="114"/>
      <c r="AG534" s="114"/>
      <c r="AH534" s="114"/>
      <c r="AI534" s="114"/>
      <c r="AJ534" s="114"/>
      <c r="AK534" s="114"/>
      <c r="AL534" s="114"/>
      <c r="AM534" s="114"/>
      <c r="AN534" s="114"/>
      <c r="AO534" s="114"/>
      <c r="AP534" s="114"/>
      <c r="AQ534" s="114"/>
    </row>
    <row r="535" spans="1:43" x14ac:dyDescent="0.3">
      <c r="A535" s="114"/>
      <c r="B535" s="120" t="s">
        <v>1908</v>
      </c>
      <c r="C535" s="121" t="s">
        <v>248</v>
      </c>
      <c r="D535" s="127">
        <v>3466.05</v>
      </c>
      <c r="E535" s="127">
        <v>3466.05</v>
      </c>
      <c r="F535" s="127">
        <v>3466.05</v>
      </c>
      <c r="G535" s="125">
        <v>10398.15</v>
      </c>
      <c r="H535" s="114"/>
      <c r="I535" s="114"/>
      <c r="J535" s="114"/>
      <c r="K535" s="114"/>
      <c r="L535" s="114"/>
      <c r="M535" s="114"/>
      <c r="N535" s="114"/>
      <c r="O535" s="114"/>
      <c r="P535" s="114"/>
      <c r="Q535" s="114"/>
      <c r="R535" s="114"/>
      <c r="S535" s="114"/>
      <c r="T535" s="114"/>
      <c r="U535" s="114"/>
      <c r="V535" s="114"/>
      <c r="W535" s="114"/>
      <c r="X535" s="114"/>
      <c r="Y535" s="114"/>
      <c r="Z535" s="114"/>
      <c r="AA535" s="114"/>
      <c r="AB535" s="114"/>
      <c r="AC535" s="114"/>
      <c r="AD535" s="114"/>
      <c r="AE535" s="114"/>
      <c r="AF535" s="114"/>
      <c r="AG535" s="114"/>
      <c r="AH535" s="114"/>
      <c r="AI535" s="114"/>
      <c r="AJ535" s="114"/>
      <c r="AK535" s="114"/>
      <c r="AL535" s="114"/>
      <c r="AM535" s="114"/>
      <c r="AN535" s="114"/>
      <c r="AO535" s="114"/>
      <c r="AP535" s="114"/>
      <c r="AQ535" s="114"/>
    </row>
    <row r="536" spans="1:43" x14ac:dyDescent="0.3">
      <c r="A536" s="114"/>
      <c r="B536" s="120" t="s">
        <v>1516</v>
      </c>
      <c r="C536" s="121" t="s">
        <v>245</v>
      </c>
      <c r="D536" s="127">
        <v>2396.6</v>
      </c>
      <c r="E536" s="127">
        <v>2396.6</v>
      </c>
      <c r="F536" s="127">
        <v>2396.6</v>
      </c>
      <c r="G536" s="125">
        <v>7189.8</v>
      </c>
      <c r="H536" s="114"/>
      <c r="I536" s="114"/>
      <c r="J536" s="114"/>
      <c r="K536" s="114"/>
      <c r="L536" s="114"/>
      <c r="M536" s="114"/>
      <c r="N536" s="114"/>
      <c r="O536" s="114"/>
      <c r="P536" s="114"/>
      <c r="Q536" s="114"/>
      <c r="R536" s="114"/>
      <c r="S536" s="114"/>
      <c r="T536" s="114"/>
      <c r="U536" s="114"/>
      <c r="V536" s="114"/>
      <c r="W536" s="114"/>
      <c r="X536" s="114"/>
      <c r="Y536" s="114"/>
      <c r="Z536" s="114"/>
      <c r="AA536" s="114"/>
      <c r="AB536" s="114"/>
      <c r="AC536" s="114"/>
      <c r="AD536" s="114"/>
      <c r="AE536" s="114"/>
      <c r="AF536" s="114"/>
      <c r="AG536" s="114"/>
      <c r="AH536" s="114"/>
      <c r="AI536" s="114"/>
      <c r="AJ536" s="114"/>
      <c r="AK536" s="114"/>
      <c r="AL536" s="114"/>
      <c r="AM536" s="114"/>
      <c r="AN536" s="114"/>
      <c r="AO536" s="114"/>
      <c r="AP536" s="114"/>
      <c r="AQ536" s="114"/>
    </row>
    <row r="537" spans="1:43" x14ac:dyDescent="0.3">
      <c r="A537" s="114"/>
      <c r="B537" s="120" t="s">
        <v>1520</v>
      </c>
      <c r="C537" s="121" t="s">
        <v>315</v>
      </c>
      <c r="D537" s="127">
        <v>2392.3000000000002</v>
      </c>
      <c r="E537" s="127">
        <v>2392.3000000000002</v>
      </c>
      <c r="F537" s="127">
        <v>2392.3000000000002</v>
      </c>
      <c r="G537" s="125">
        <v>7176.9</v>
      </c>
      <c r="H537" s="114"/>
      <c r="I537" s="114"/>
      <c r="J537" s="114"/>
      <c r="K537" s="114"/>
      <c r="L537" s="114"/>
      <c r="M537" s="114"/>
      <c r="N537" s="114"/>
      <c r="O537" s="114"/>
      <c r="P537" s="114"/>
      <c r="Q537" s="114"/>
      <c r="R537" s="114"/>
      <c r="S537" s="114"/>
      <c r="T537" s="114"/>
      <c r="U537" s="114"/>
      <c r="V537" s="114"/>
      <c r="W537" s="114"/>
      <c r="X537" s="114"/>
      <c r="Y537" s="114"/>
      <c r="Z537" s="114"/>
      <c r="AA537" s="114"/>
      <c r="AB537" s="114"/>
      <c r="AC537" s="114"/>
      <c r="AD537" s="114"/>
      <c r="AE537" s="114"/>
      <c r="AF537" s="114"/>
      <c r="AG537" s="114"/>
      <c r="AH537" s="114"/>
      <c r="AI537" s="114"/>
      <c r="AJ537" s="114"/>
      <c r="AK537" s="114"/>
      <c r="AL537" s="114"/>
      <c r="AM537" s="114"/>
      <c r="AN537" s="114"/>
      <c r="AO537" s="114"/>
      <c r="AP537" s="114"/>
      <c r="AQ537" s="114"/>
    </row>
    <row r="538" spans="1:43" x14ac:dyDescent="0.3">
      <c r="A538" s="114"/>
      <c r="B538" s="120" t="s">
        <v>1375</v>
      </c>
      <c r="C538" s="121" t="s">
        <v>121</v>
      </c>
      <c r="D538" s="127">
        <v>3603.48</v>
      </c>
      <c r="E538" s="127">
        <v>3603.48</v>
      </c>
      <c r="F538" s="127">
        <v>3603.48</v>
      </c>
      <c r="G538" s="125">
        <v>10810.44</v>
      </c>
      <c r="H538" s="114"/>
      <c r="I538" s="114"/>
      <c r="J538" s="114"/>
      <c r="K538" s="114"/>
      <c r="L538" s="114"/>
      <c r="M538" s="114"/>
      <c r="N538" s="114"/>
      <c r="O538" s="114"/>
      <c r="P538" s="114"/>
      <c r="Q538" s="114"/>
      <c r="R538" s="114"/>
      <c r="S538" s="114"/>
      <c r="T538" s="114"/>
      <c r="U538" s="114"/>
      <c r="V538" s="114"/>
      <c r="W538" s="114"/>
      <c r="X538" s="114"/>
      <c r="Y538" s="114"/>
      <c r="Z538" s="114"/>
      <c r="AA538" s="114"/>
      <c r="AB538" s="114"/>
      <c r="AC538" s="114"/>
      <c r="AD538" s="114"/>
      <c r="AE538" s="114"/>
      <c r="AF538" s="114"/>
      <c r="AG538" s="114"/>
      <c r="AH538" s="114"/>
      <c r="AI538" s="114"/>
      <c r="AJ538" s="114"/>
      <c r="AK538" s="114"/>
      <c r="AL538" s="114"/>
      <c r="AM538" s="114"/>
      <c r="AN538" s="114"/>
      <c r="AO538" s="114"/>
      <c r="AP538" s="114"/>
      <c r="AQ538" s="114"/>
    </row>
    <row r="539" spans="1:43" x14ac:dyDescent="0.3">
      <c r="A539" s="114"/>
      <c r="B539" s="120" t="s">
        <v>1642</v>
      </c>
      <c r="C539" s="121" t="s">
        <v>316</v>
      </c>
      <c r="D539" s="127">
        <v>3466.05</v>
      </c>
      <c r="E539" s="127">
        <v>3466.05</v>
      </c>
      <c r="F539" s="127">
        <v>3466.05</v>
      </c>
      <c r="G539" s="125">
        <v>10398.15</v>
      </c>
      <c r="H539" s="114"/>
      <c r="I539" s="114"/>
      <c r="J539" s="114"/>
      <c r="K539" s="114"/>
      <c r="L539" s="114"/>
      <c r="M539" s="114"/>
      <c r="N539" s="114"/>
      <c r="O539" s="114"/>
      <c r="P539" s="114"/>
      <c r="Q539" s="114"/>
      <c r="R539" s="114"/>
      <c r="S539" s="114"/>
      <c r="T539" s="114"/>
      <c r="U539" s="114"/>
      <c r="V539" s="114"/>
      <c r="W539" s="114"/>
      <c r="X539" s="114"/>
      <c r="Y539" s="114"/>
      <c r="Z539" s="114"/>
      <c r="AA539" s="114"/>
      <c r="AB539" s="114"/>
      <c r="AC539" s="114"/>
      <c r="AD539" s="114"/>
      <c r="AE539" s="114"/>
      <c r="AF539" s="114"/>
      <c r="AG539" s="114"/>
      <c r="AH539" s="114"/>
      <c r="AI539" s="114"/>
      <c r="AJ539" s="114"/>
      <c r="AK539" s="114"/>
      <c r="AL539" s="114"/>
      <c r="AM539" s="114"/>
      <c r="AN539" s="114"/>
      <c r="AO539" s="114"/>
      <c r="AP539" s="114"/>
      <c r="AQ539" s="114"/>
    </row>
    <row r="540" spans="1:43" x14ac:dyDescent="0.3">
      <c r="A540" s="114"/>
      <c r="B540" s="120" t="s">
        <v>1646</v>
      </c>
      <c r="C540" s="121" t="s">
        <v>177</v>
      </c>
      <c r="D540" s="127">
        <v>2396.6</v>
      </c>
      <c r="E540" s="127">
        <v>2396.6</v>
      </c>
      <c r="F540" s="127">
        <v>2396.6</v>
      </c>
      <c r="G540" s="125">
        <v>7189.8</v>
      </c>
      <c r="H540" s="114"/>
      <c r="I540" s="114"/>
      <c r="J540" s="114"/>
      <c r="K540" s="114"/>
      <c r="L540" s="114"/>
      <c r="M540" s="114"/>
      <c r="N540" s="114"/>
      <c r="O540" s="114"/>
      <c r="P540" s="114"/>
      <c r="Q540" s="114"/>
      <c r="R540" s="114"/>
      <c r="S540" s="114"/>
      <c r="T540" s="114"/>
      <c r="U540" s="114"/>
      <c r="V540" s="114"/>
      <c r="W540" s="114"/>
      <c r="X540" s="114"/>
      <c r="Y540" s="114"/>
      <c r="Z540" s="114"/>
      <c r="AA540" s="114"/>
      <c r="AB540" s="114"/>
      <c r="AC540" s="114"/>
      <c r="AD540" s="114"/>
      <c r="AE540" s="114"/>
      <c r="AF540" s="114"/>
      <c r="AG540" s="114"/>
      <c r="AH540" s="114"/>
      <c r="AI540" s="114"/>
      <c r="AJ540" s="114"/>
      <c r="AK540" s="114"/>
      <c r="AL540" s="114"/>
      <c r="AM540" s="114"/>
      <c r="AN540" s="114"/>
      <c r="AO540" s="114"/>
      <c r="AP540" s="114"/>
      <c r="AQ540" s="114"/>
    </row>
    <row r="541" spans="1:43" x14ac:dyDescent="0.3">
      <c r="A541" s="114"/>
      <c r="B541" s="120" t="s">
        <v>1590</v>
      </c>
      <c r="C541" s="121" t="s">
        <v>317</v>
      </c>
      <c r="D541" s="127">
        <v>2392.3000000000002</v>
      </c>
      <c r="E541" s="127">
        <v>2392.3000000000002</v>
      </c>
      <c r="F541" s="127">
        <v>2392.3000000000002</v>
      </c>
      <c r="G541" s="125">
        <v>7176.9</v>
      </c>
      <c r="H541" s="114"/>
      <c r="I541" s="114"/>
      <c r="J541" s="114"/>
      <c r="K541" s="114"/>
      <c r="L541" s="114"/>
      <c r="M541" s="114"/>
      <c r="N541" s="114"/>
      <c r="O541" s="114"/>
      <c r="P541" s="114"/>
      <c r="Q541" s="114"/>
      <c r="R541" s="114"/>
      <c r="S541" s="114"/>
      <c r="T541" s="114"/>
      <c r="U541" s="114"/>
      <c r="V541" s="114"/>
      <c r="W541" s="114"/>
      <c r="X541" s="114"/>
      <c r="Y541" s="114"/>
      <c r="Z541" s="114"/>
      <c r="AA541" s="114"/>
      <c r="AB541" s="114"/>
      <c r="AC541" s="114"/>
      <c r="AD541" s="114"/>
      <c r="AE541" s="114"/>
      <c r="AF541" s="114"/>
      <c r="AG541" s="114"/>
      <c r="AH541" s="114"/>
      <c r="AI541" s="114"/>
      <c r="AJ541" s="114"/>
      <c r="AK541" s="114"/>
      <c r="AL541" s="114"/>
      <c r="AM541" s="114"/>
      <c r="AN541" s="114"/>
      <c r="AO541" s="114"/>
      <c r="AP541" s="114"/>
      <c r="AQ541" s="114"/>
    </row>
    <row r="542" spans="1:43" x14ac:dyDescent="0.3">
      <c r="A542" s="114"/>
      <c r="B542" s="120" t="s">
        <v>1619</v>
      </c>
      <c r="C542" s="121" t="s">
        <v>209</v>
      </c>
      <c r="D542" s="127">
        <v>3603.48</v>
      </c>
      <c r="E542" s="127">
        <v>3603.48</v>
      </c>
      <c r="F542" s="127">
        <v>3603.48</v>
      </c>
      <c r="G542" s="125">
        <v>10810.44</v>
      </c>
      <c r="H542" s="114"/>
      <c r="I542" s="114"/>
      <c r="J542" s="114"/>
      <c r="K542" s="114"/>
      <c r="L542" s="114"/>
      <c r="M542" s="114"/>
      <c r="N542" s="114"/>
      <c r="O542" s="114"/>
      <c r="P542" s="114"/>
      <c r="Q542" s="114"/>
      <c r="R542" s="114"/>
      <c r="S542" s="114"/>
      <c r="T542" s="114"/>
      <c r="U542" s="114"/>
      <c r="V542" s="114"/>
      <c r="W542" s="114"/>
      <c r="X542" s="114"/>
      <c r="Y542" s="114"/>
      <c r="Z542" s="114"/>
      <c r="AA542" s="114"/>
      <c r="AB542" s="114"/>
      <c r="AC542" s="114"/>
      <c r="AD542" s="114"/>
      <c r="AE542" s="114"/>
      <c r="AF542" s="114"/>
      <c r="AG542" s="114"/>
      <c r="AH542" s="114"/>
      <c r="AI542" s="114"/>
      <c r="AJ542" s="114"/>
      <c r="AK542" s="114"/>
      <c r="AL542" s="114"/>
      <c r="AM542" s="114"/>
      <c r="AN542" s="114"/>
      <c r="AO542" s="114"/>
      <c r="AP542" s="114"/>
      <c r="AQ542" s="114"/>
    </row>
    <row r="543" spans="1:43" x14ac:dyDescent="0.3">
      <c r="A543" s="114"/>
      <c r="B543" s="120" t="s">
        <v>1656</v>
      </c>
      <c r="C543" s="121" t="s">
        <v>278</v>
      </c>
      <c r="D543" s="127">
        <v>3466.05</v>
      </c>
      <c r="E543" s="127">
        <v>3466.05</v>
      </c>
      <c r="F543" s="127">
        <v>3466.05</v>
      </c>
      <c r="G543" s="125">
        <v>10398.15</v>
      </c>
      <c r="H543" s="114"/>
      <c r="I543" s="114"/>
      <c r="J543" s="114"/>
      <c r="K543" s="114"/>
      <c r="L543" s="114"/>
      <c r="M543" s="114"/>
      <c r="N543" s="114"/>
      <c r="O543" s="114"/>
      <c r="P543" s="114"/>
      <c r="Q543" s="114"/>
      <c r="R543" s="114"/>
      <c r="S543" s="114"/>
      <c r="T543" s="114"/>
      <c r="U543" s="114"/>
      <c r="V543" s="114"/>
      <c r="W543" s="114"/>
      <c r="X543" s="114"/>
      <c r="Y543" s="114"/>
      <c r="Z543" s="114"/>
      <c r="AA543" s="114"/>
      <c r="AB543" s="114"/>
      <c r="AC543" s="114"/>
      <c r="AD543" s="114"/>
      <c r="AE543" s="114"/>
      <c r="AF543" s="114"/>
      <c r="AG543" s="114"/>
      <c r="AH543" s="114"/>
      <c r="AI543" s="114"/>
      <c r="AJ543" s="114"/>
      <c r="AK543" s="114"/>
      <c r="AL543" s="114"/>
      <c r="AM543" s="114"/>
      <c r="AN543" s="114"/>
      <c r="AO543" s="114"/>
      <c r="AP543" s="114"/>
      <c r="AQ543" s="114"/>
    </row>
    <row r="544" spans="1:43" x14ac:dyDescent="0.3">
      <c r="A544" s="114"/>
      <c r="B544" s="120" t="s">
        <v>1719</v>
      </c>
      <c r="C544" s="121" t="s">
        <v>244</v>
      </c>
      <c r="D544" s="127">
        <v>2392.3000000000002</v>
      </c>
      <c r="E544" s="127">
        <v>2392.3000000000002</v>
      </c>
      <c r="F544" s="127">
        <v>2392.3000000000002</v>
      </c>
      <c r="G544" s="125">
        <v>7176.9</v>
      </c>
      <c r="H544" s="114"/>
      <c r="I544" s="114"/>
      <c r="J544" s="114"/>
      <c r="K544" s="114"/>
      <c r="L544" s="114"/>
      <c r="M544" s="114"/>
      <c r="N544" s="114"/>
      <c r="O544" s="114"/>
      <c r="P544" s="114"/>
      <c r="Q544" s="114"/>
      <c r="R544" s="114"/>
      <c r="S544" s="114"/>
      <c r="T544" s="114"/>
      <c r="U544" s="114"/>
      <c r="V544" s="114"/>
      <c r="W544" s="114"/>
      <c r="X544" s="114"/>
      <c r="Y544" s="114"/>
      <c r="Z544" s="114"/>
      <c r="AA544" s="114"/>
      <c r="AB544" s="114"/>
      <c r="AC544" s="114"/>
      <c r="AD544" s="114"/>
      <c r="AE544" s="114"/>
      <c r="AF544" s="114"/>
      <c r="AG544" s="114"/>
      <c r="AH544" s="114"/>
      <c r="AI544" s="114"/>
      <c r="AJ544" s="114"/>
      <c r="AK544" s="114"/>
      <c r="AL544" s="114"/>
      <c r="AM544" s="114"/>
      <c r="AN544" s="114"/>
      <c r="AO544" s="114"/>
      <c r="AP544" s="114"/>
      <c r="AQ544" s="114"/>
    </row>
    <row r="545" spans="1:43" x14ac:dyDescent="0.3">
      <c r="A545" s="114"/>
      <c r="B545" s="120" t="s">
        <v>1328</v>
      </c>
      <c r="C545" s="121" t="s">
        <v>119</v>
      </c>
      <c r="D545" s="127">
        <v>3603.48</v>
      </c>
      <c r="E545" s="127">
        <v>3603.48</v>
      </c>
      <c r="F545" s="127">
        <v>3603.48</v>
      </c>
      <c r="G545" s="125">
        <v>10810.44</v>
      </c>
      <c r="H545" s="114"/>
      <c r="I545" s="114"/>
      <c r="J545" s="114"/>
      <c r="K545" s="114"/>
      <c r="L545" s="114"/>
      <c r="M545" s="114"/>
      <c r="N545" s="114"/>
      <c r="O545" s="114"/>
      <c r="P545" s="114"/>
      <c r="Q545" s="114"/>
      <c r="R545" s="114"/>
      <c r="S545" s="114"/>
      <c r="T545" s="114"/>
      <c r="U545" s="114"/>
      <c r="V545" s="114"/>
      <c r="W545" s="114"/>
      <c r="X545" s="114"/>
      <c r="Y545" s="114"/>
      <c r="Z545" s="114"/>
      <c r="AA545" s="114"/>
      <c r="AB545" s="114"/>
      <c r="AC545" s="114"/>
      <c r="AD545" s="114"/>
      <c r="AE545" s="114"/>
      <c r="AF545" s="114"/>
      <c r="AG545" s="114"/>
      <c r="AH545" s="114"/>
      <c r="AI545" s="114"/>
      <c r="AJ545" s="114"/>
      <c r="AK545" s="114"/>
      <c r="AL545" s="114"/>
      <c r="AM545" s="114"/>
      <c r="AN545" s="114"/>
      <c r="AO545" s="114"/>
      <c r="AP545" s="114"/>
      <c r="AQ545" s="114"/>
    </row>
    <row r="546" spans="1:43" x14ac:dyDescent="0.3">
      <c r="A546" s="114"/>
      <c r="B546" s="120" t="s">
        <v>1332</v>
      </c>
      <c r="C546" s="121" t="s">
        <v>77</v>
      </c>
      <c r="D546" s="127">
        <v>2396.6</v>
      </c>
      <c r="E546" s="127">
        <v>2396.6</v>
      </c>
      <c r="F546" s="127">
        <v>2396.6</v>
      </c>
      <c r="G546" s="125">
        <v>7189.8</v>
      </c>
      <c r="H546" s="114"/>
      <c r="I546" s="114"/>
      <c r="J546" s="114"/>
      <c r="K546" s="114"/>
      <c r="L546" s="114"/>
      <c r="M546" s="114"/>
      <c r="N546" s="114"/>
      <c r="O546" s="114"/>
      <c r="P546" s="114"/>
      <c r="Q546" s="114"/>
      <c r="R546" s="114"/>
      <c r="S546" s="114"/>
      <c r="T546" s="114"/>
      <c r="U546" s="114"/>
      <c r="V546" s="114"/>
      <c r="W546" s="114"/>
      <c r="X546" s="114"/>
      <c r="Y546" s="114"/>
      <c r="Z546" s="114"/>
      <c r="AA546" s="114"/>
      <c r="AB546" s="114"/>
      <c r="AC546" s="114"/>
      <c r="AD546" s="114"/>
      <c r="AE546" s="114"/>
      <c r="AF546" s="114"/>
      <c r="AG546" s="114"/>
      <c r="AH546" s="114"/>
      <c r="AI546" s="114"/>
      <c r="AJ546" s="114"/>
      <c r="AK546" s="114"/>
      <c r="AL546" s="114"/>
      <c r="AM546" s="114"/>
      <c r="AN546" s="114"/>
      <c r="AO546" s="114"/>
      <c r="AP546" s="114"/>
      <c r="AQ546" s="114"/>
    </row>
    <row r="547" spans="1:43" x14ac:dyDescent="0.3">
      <c r="A547" s="114"/>
      <c r="B547" s="120" t="s">
        <v>1357</v>
      </c>
      <c r="C547" s="121" t="s">
        <v>189</v>
      </c>
      <c r="D547" s="127">
        <v>3466.05</v>
      </c>
      <c r="E547" s="127">
        <v>3466.05</v>
      </c>
      <c r="F547" s="127">
        <v>3466.05</v>
      </c>
      <c r="G547" s="125">
        <v>10398.15</v>
      </c>
      <c r="H547" s="114"/>
      <c r="I547" s="114"/>
      <c r="J547" s="114"/>
      <c r="K547" s="114"/>
      <c r="L547" s="114"/>
      <c r="M547" s="114"/>
      <c r="N547" s="114"/>
      <c r="O547" s="114"/>
      <c r="P547" s="114"/>
      <c r="Q547" s="114"/>
      <c r="R547" s="114"/>
      <c r="S547" s="114"/>
      <c r="T547" s="114"/>
      <c r="U547" s="114"/>
      <c r="V547" s="114"/>
      <c r="W547" s="114"/>
      <c r="X547" s="114"/>
      <c r="Y547" s="114"/>
      <c r="Z547" s="114"/>
      <c r="AA547" s="114"/>
      <c r="AB547" s="114"/>
      <c r="AC547" s="114"/>
      <c r="AD547" s="114"/>
      <c r="AE547" s="114"/>
      <c r="AF547" s="114"/>
      <c r="AG547" s="114"/>
      <c r="AH547" s="114"/>
      <c r="AI547" s="114"/>
      <c r="AJ547" s="114"/>
      <c r="AK547" s="114"/>
      <c r="AL547" s="114"/>
      <c r="AM547" s="114"/>
      <c r="AN547" s="114"/>
      <c r="AO547" s="114"/>
      <c r="AP547" s="114"/>
      <c r="AQ547" s="114"/>
    </row>
    <row r="548" spans="1:43" x14ac:dyDescent="0.3">
      <c r="A548" s="114"/>
      <c r="B548" s="120" t="s">
        <v>1575</v>
      </c>
      <c r="C548" s="121" t="s">
        <v>236</v>
      </c>
      <c r="D548" s="127">
        <v>2396.6</v>
      </c>
      <c r="E548" s="127">
        <v>2396.6</v>
      </c>
      <c r="F548" s="127">
        <v>2396.6</v>
      </c>
      <c r="G548" s="125">
        <v>7189.8</v>
      </c>
      <c r="H548" s="114"/>
      <c r="I548" s="114"/>
      <c r="J548" s="114"/>
      <c r="K548" s="114"/>
      <c r="L548" s="114"/>
      <c r="M548" s="114"/>
      <c r="N548" s="114"/>
      <c r="O548" s="114"/>
      <c r="P548" s="114"/>
      <c r="Q548" s="114"/>
      <c r="R548" s="114"/>
      <c r="S548" s="114"/>
      <c r="T548" s="114"/>
      <c r="U548" s="114"/>
      <c r="V548" s="114"/>
      <c r="W548" s="114"/>
      <c r="X548" s="114"/>
      <c r="Y548" s="114"/>
      <c r="Z548" s="114"/>
      <c r="AA548" s="114"/>
      <c r="AB548" s="114"/>
      <c r="AC548" s="114"/>
      <c r="AD548" s="114"/>
      <c r="AE548" s="114"/>
      <c r="AF548" s="114"/>
      <c r="AG548" s="114"/>
      <c r="AH548" s="114"/>
      <c r="AI548" s="114"/>
      <c r="AJ548" s="114"/>
      <c r="AK548" s="114"/>
      <c r="AL548" s="114"/>
      <c r="AM548" s="114"/>
      <c r="AN548" s="114"/>
      <c r="AO548" s="114"/>
      <c r="AP548" s="114"/>
      <c r="AQ548" s="114"/>
    </row>
    <row r="549" spans="1:43" x14ac:dyDescent="0.3">
      <c r="A549" s="114"/>
      <c r="B549" s="120" t="s">
        <v>1724</v>
      </c>
      <c r="C549" s="121" t="s">
        <v>271</v>
      </c>
      <c r="D549" s="127">
        <v>2392.3000000000002</v>
      </c>
      <c r="E549" s="127">
        <v>2392.3000000000002</v>
      </c>
      <c r="F549" s="127">
        <v>2392.3000000000002</v>
      </c>
      <c r="G549" s="125">
        <v>7176.9</v>
      </c>
      <c r="H549" s="114"/>
      <c r="I549" s="114"/>
      <c r="J549" s="114"/>
      <c r="K549" s="114"/>
      <c r="L549" s="114"/>
      <c r="M549" s="114"/>
      <c r="N549" s="114"/>
      <c r="O549" s="114"/>
      <c r="P549" s="114"/>
      <c r="Q549" s="114"/>
      <c r="R549" s="114"/>
      <c r="S549" s="114"/>
      <c r="T549" s="114"/>
      <c r="U549" s="114"/>
      <c r="V549" s="114"/>
      <c r="W549" s="114"/>
      <c r="X549" s="114"/>
      <c r="Y549" s="114"/>
      <c r="Z549" s="114"/>
      <c r="AA549" s="114"/>
      <c r="AB549" s="114"/>
      <c r="AC549" s="114"/>
      <c r="AD549" s="114"/>
      <c r="AE549" s="114"/>
      <c r="AF549" s="114"/>
      <c r="AG549" s="114"/>
      <c r="AH549" s="114"/>
      <c r="AI549" s="114"/>
      <c r="AJ549" s="114"/>
      <c r="AK549" s="114"/>
      <c r="AL549" s="114"/>
      <c r="AM549" s="114"/>
      <c r="AN549" s="114"/>
      <c r="AO549" s="114"/>
      <c r="AP549" s="114"/>
      <c r="AQ549" s="114"/>
    </row>
    <row r="550" spans="1:43" x14ac:dyDescent="0.3">
      <c r="A550" s="114"/>
      <c r="B550" s="120" t="s">
        <v>1597</v>
      </c>
      <c r="C550" s="121" t="s">
        <v>201</v>
      </c>
      <c r="D550" s="127">
        <v>3603.48</v>
      </c>
      <c r="E550" s="127">
        <v>3603.48</v>
      </c>
      <c r="F550" s="127">
        <v>3603.48</v>
      </c>
      <c r="G550" s="125">
        <v>10810.44</v>
      </c>
      <c r="H550" s="114"/>
      <c r="I550" s="114"/>
      <c r="J550" s="114"/>
      <c r="K550" s="114"/>
      <c r="L550" s="114"/>
      <c r="M550" s="114"/>
      <c r="N550" s="114"/>
      <c r="O550" s="114"/>
      <c r="P550" s="114"/>
      <c r="Q550" s="114"/>
      <c r="R550" s="114"/>
      <c r="S550" s="114"/>
      <c r="T550" s="114"/>
      <c r="U550" s="114"/>
      <c r="V550" s="114"/>
      <c r="W550" s="114"/>
      <c r="X550" s="114"/>
      <c r="Y550" s="114"/>
      <c r="Z550" s="114"/>
      <c r="AA550" s="114"/>
      <c r="AB550" s="114"/>
      <c r="AC550" s="114"/>
      <c r="AD550" s="114"/>
      <c r="AE550" s="114"/>
      <c r="AF550" s="114"/>
      <c r="AG550" s="114"/>
      <c r="AH550" s="114"/>
      <c r="AI550" s="114"/>
      <c r="AJ550" s="114"/>
      <c r="AK550" s="114"/>
      <c r="AL550" s="114"/>
      <c r="AM550" s="114"/>
      <c r="AN550" s="114"/>
      <c r="AO550" s="114"/>
      <c r="AP550" s="114"/>
      <c r="AQ550" s="114"/>
    </row>
    <row r="551" spans="1:43" x14ac:dyDescent="0.3">
      <c r="A551" s="114"/>
      <c r="B551" s="120" t="s">
        <v>1883</v>
      </c>
      <c r="C551" s="121" t="s">
        <v>116</v>
      </c>
      <c r="D551" s="127">
        <v>3466.05</v>
      </c>
      <c r="E551" s="127">
        <v>3466.05</v>
      </c>
      <c r="F551" s="127">
        <v>3466.05</v>
      </c>
      <c r="G551" s="125">
        <v>10398.15</v>
      </c>
      <c r="H551" s="114"/>
      <c r="I551" s="114"/>
      <c r="J551" s="114"/>
      <c r="K551" s="114"/>
      <c r="L551" s="114"/>
      <c r="M551" s="114"/>
      <c r="N551" s="114"/>
      <c r="O551" s="114"/>
      <c r="P551" s="114"/>
      <c r="Q551" s="114"/>
      <c r="R551" s="114"/>
      <c r="S551" s="114"/>
      <c r="T551" s="114"/>
      <c r="U551" s="114"/>
      <c r="V551" s="114"/>
      <c r="W551" s="114"/>
      <c r="X551" s="114"/>
      <c r="Y551" s="114"/>
      <c r="Z551" s="114"/>
      <c r="AA551" s="114"/>
      <c r="AB551" s="114"/>
      <c r="AC551" s="114"/>
      <c r="AD551" s="114"/>
      <c r="AE551" s="114"/>
      <c r="AF551" s="114"/>
      <c r="AG551" s="114"/>
      <c r="AH551" s="114"/>
      <c r="AI551" s="114"/>
      <c r="AJ551" s="114"/>
      <c r="AK551" s="114"/>
      <c r="AL551" s="114"/>
      <c r="AM551" s="114"/>
      <c r="AN551" s="114"/>
      <c r="AO551" s="114"/>
      <c r="AP551" s="114"/>
      <c r="AQ551" s="114"/>
    </row>
    <row r="552" spans="1:43" x14ac:dyDescent="0.3">
      <c r="A552" s="114"/>
      <c r="B552" s="120" t="s">
        <v>1352</v>
      </c>
      <c r="C552" s="121" t="s">
        <v>205</v>
      </c>
      <c r="D552" s="127">
        <v>2396.6</v>
      </c>
      <c r="E552" s="127">
        <v>2396.6</v>
      </c>
      <c r="F552" s="127">
        <v>2396.6</v>
      </c>
      <c r="G552" s="125">
        <v>7189.8</v>
      </c>
      <c r="H552" s="114"/>
      <c r="I552" s="114"/>
      <c r="J552" s="114"/>
      <c r="K552" s="114"/>
      <c r="L552" s="114"/>
      <c r="M552" s="114"/>
      <c r="N552" s="114"/>
      <c r="O552" s="114"/>
      <c r="P552" s="114"/>
      <c r="Q552" s="114"/>
      <c r="R552" s="114"/>
      <c r="S552" s="114"/>
      <c r="T552" s="114"/>
      <c r="U552" s="114"/>
      <c r="V552" s="114"/>
      <c r="W552" s="114"/>
      <c r="X552" s="114"/>
      <c r="Y552" s="114"/>
      <c r="Z552" s="114"/>
      <c r="AA552" s="114"/>
      <c r="AB552" s="114"/>
      <c r="AC552" s="114"/>
      <c r="AD552" s="114"/>
      <c r="AE552" s="114"/>
      <c r="AF552" s="114"/>
      <c r="AG552" s="114"/>
      <c r="AH552" s="114"/>
      <c r="AI552" s="114"/>
      <c r="AJ552" s="114"/>
      <c r="AK552" s="114"/>
      <c r="AL552" s="114"/>
      <c r="AM552" s="114"/>
      <c r="AN552" s="114"/>
      <c r="AO552" s="114"/>
      <c r="AP552" s="114"/>
      <c r="AQ552" s="114"/>
    </row>
    <row r="553" spans="1:43" x14ac:dyDescent="0.3">
      <c r="A553" s="114"/>
      <c r="B553" s="120" t="s">
        <v>1752</v>
      </c>
      <c r="C553" s="121" t="s">
        <v>323</v>
      </c>
      <c r="D553" s="127">
        <v>2392.3000000000002</v>
      </c>
      <c r="E553" s="127">
        <v>2392.3000000000002</v>
      </c>
      <c r="F553" s="127">
        <v>2392.3000000000002</v>
      </c>
      <c r="G553" s="125">
        <v>7176.9</v>
      </c>
      <c r="H553" s="114"/>
      <c r="I553" s="114"/>
      <c r="J553" s="114"/>
      <c r="K553" s="114"/>
      <c r="L553" s="114"/>
      <c r="M553" s="114"/>
      <c r="N553" s="114"/>
      <c r="O553" s="114"/>
      <c r="P553" s="114"/>
      <c r="Q553" s="114"/>
      <c r="R553" s="114"/>
      <c r="S553" s="114"/>
      <c r="T553" s="114"/>
      <c r="U553" s="114"/>
      <c r="V553" s="114"/>
      <c r="W553" s="114"/>
      <c r="X553" s="114"/>
      <c r="Y553" s="114"/>
      <c r="Z553" s="114"/>
      <c r="AA553" s="114"/>
      <c r="AB553" s="114"/>
      <c r="AC553" s="114"/>
      <c r="AD553" s="114"/>
      <c r="AE553" s="114"/>
      <c r="AF553" s="114"/>
      <c r="AG553" s="114"/>
      <c r="AH553" s="114"/>
      <c r="AI553" s="114"/>
      <c r="AJ553" s="114"/>
      <c r="AK553" s="114"/>
      <c r="AL553" s="114"/>
      <c r="AM553" s="114"/>
      <c r="AN553" s="114"/>
      <c r="AO553" s="114"/>
      <c r="AP553" s="114"/>
      <c r="AQ553" s="114"/>
    </row>
    <row r="554" spans="1:43" x14ac:dyDescent="0.3">
      <c r="A554" s="114"/>
      <c r="B554" s="120" t="s">
        <v>1795</v>
      </c>
      <c r="C554" s="121" t="s">
        <v>344</v>
      </c>
      <c r="D554" s="127">
        <v>3603.48</v>
      </c>
      <c r="E554" s="127">
        <v>3603.48</v>
      </c>
      <c r="F554" s="127">
        <v>3603.48</v>
      </c>
      <c r="G554" s="125">
        <v>10810.44</v>
      </c>
      <c r="H554" s="114"/>
      <c r="I554" s="114"/>
      <c r="J554" s="114"/>
      <c r="K554" s="114"/>
      <c r="L554" s="114"/>
      <c r="M554" s="114"/>
      <c r="N554" s="114"/>
      <c r="O554" s="114"/>
      <c r="P554" s="114"/>
      <c r="Q554" s="114"/>
      <c r="R554" s="114"/>
      <c r="S554" s="114"/>
      <c r="T554" s="114"/>
      <c r="U554" s="114"/>
      <c r="V554" s="114"/>
      <c r="W554" s="114"/>
      <c r="X554" s="114"/>
      <c r="Y554" s="114"/>
      <c r="Z554" s="114"/>
      <c r="AA554" s="114"/>
      <c r="AB554" s="114"/>
      <c r="AC554" s="114"/>
      <c r="AD554" s="114"/>
      <c r="AE554" s="114"/>
      <c r="AF554" s="114"/>
      <c r="AG554" s="114"/>
      <c r="AH554" s="114"/>
      <c r="AI554" s="114"/>
      <c r="AJ554" s="114"/>
      <c r="AK554" s="114"/>
      <c r="AL554" s="114"/>
      <c r="AM554" s="114"/>
      <c r="AN554" s="114"/>
      <c r="AO554" s="114"/>
      <c r="AP554" s="114"/>
      <c r="AQ554" s="114"/>
    </row>
    <row r="555" spans="1:43" x14ac:dyDescent="0.3">
      <c r="A555" s="114"/>
      <c r="B555" s="120" t="s">
        <v>1706</v>
      </c>
      <c r="C555" s="121" t="s">
        <v>268</v>
      </c>
      <c r="D555" s="127">
        <v>3466.05</v>
      </c>
      <c r="E555" s="127">
        <v>3466.05</v>
      </c>
      <c r="F555" s="127">
        <v>3466.05</v>
      </c>
      <c r="G555" s="125">
        <v>10398.15</v>
      </c>
      <c r="H555" s="114"/>
      <c r="I555" s="114"/>
      <c r="J555" s="114"/>
      <c r="K555" s="114"/>
      <c r="L555" s="114"/>
      <c r="M555" s="114"/>
      <c r="N555" s="114"/>
      <c r="O555" s="114"/>
      <c r="P555" s="114"/>
      <c r="Q555" s="114"/>
      <c r="R555" s="114"/>
      <c r="S555" s="114"/>
      <c r="T555" s="114"/>
      <c r="U555" s="114"/>
      <c r="V555" s="114"/>
      <c r="W555" s="114"/>
      <c r="X555" s="114"/>
      <c r="Y555" s="114"/>
      <c r="Z555" s="114"/>
      <c r="AA555" s="114"/>
      <c r="AB555" s="114"/>
      <c r="AC555" s="114"/>
      <c r="AD555" s="114"/>
      <c r="AE555" s="114"/>
      <c r="AF555" s="114"/>
      <c r="AG555" s="114"/>
      <c r="AH555" s="114"/>
      <c r="AI555" s="114"/>
      <c r="AJ555" s="114"/>
      <c r="AK555" s="114"/>
      <c r="AL555" s="114"/>
      <c r="AM555" s="114"/>
      <c r="AN555" s="114"/>
      <c r="AO555" s="114"/>
      <c r="AP555" s="114"/>
      <c r="AQ555" s="114"/>
    </row>
    <row r="556" spans="1:43" x14ac:dyDescent="0.3">
      <c r="A556" s="114"/>
      <c r="B556" s="120" t="s">
        <v>1758</v>
      </c>
      <c r="C556" s="121" t="s">
        <v>318</v>
      </c>
      <c r="D556" s="127">
        <v>2396.6</v>
      </c>
      <c r="E556" s="127">
        <v>2396.6</v>
      </c>
      <c r="F556" s="127">
        <v>2396.6</v>
      </c>
      <c r="G556" s="125">
        <v>7189.8</v>
      </c>
      <c r="H556" s="114"/>
      <c r="I556" s="114"/>
      <c r="J556" s="114"/>
      <c r="K556" s="114"/>
      <c r="L556" s="114"/>
      <c r="M556" s="114"/>
      <c r="N556" s="114"/>
      <c r="O556" s="114"/>
      <c r="P556" s="114"/>
      <c r="Q556" s="114"/>
      <c r="R556" s="114"/>
      <c r="S556" s="114"/>
      <c r="T556" s="114"/>
      <c r="U556" s="114"/>
      <c r="V556" s="114"/>
      <c r="W556" s="114"/>
      <c r="X556" s="114"/>
      <c r="Y556" s="114"/>
      <c r="Z556" s="114"/>
      <c r="AA556" s="114"/>
      <c r="AB556" s="114"/>
      <c r="AC556" s="114"/>
      <c r="AD556" s="114"/>
      <c r="AE556" s="114"/>
      <c r="AF556" s="114"/>
      <c r="AG556" s="114"/>
      <c r="AH556" s="114"/>
      <c r="AI556" s="114"/>
      <c r="AJ556" s="114"/>
      <c r="AK556" s="114"/>
      <c r="AL556" s="114"/>
      <c r="AM556" s="114"/>
      <c r="AN556" s="114"/>
      <c r="AO556" s="114"/>
      <c r="AP556" s="114"/>
      <c r="AQ556" s="114"/>
    </row>
    <row r="557" spans="1:43" x14ac:dyDescent="0.3">
      <c r="A557" s="114"/>
      <c r="B557" s="120" t="s">
        <v>1717</v>
      </c>
      <c r="C557" s="121" t="s">
        <v>345</v>
      </c>
      <c r="D557" s="127">
        <v>2392.3000000000002</v>
      </c>
      <c r="E557" s="127">
        <v>2392.3000000000002</v>
      </c>
      <c r="F557" s="127">
        <v>2392.3000000000002</v>
      </c>
      <c r="G557" s="125">
        <v>7176.9</v>
      </c>
      <c r="H557" s="114"/>
      <c r="I557" s="114"/>
      <c r="J557" s="114"/>
      <c r="K557" s="114"/>
      <c r="L557" s="114"/>
      <c r="M557" s="114"/>
      <c r="N557" s="114"/>
      <c r="O557" s="114"/>
      <c r="P557" s="114"/>
      <c r="Q557" s="114"/>
      <c r="R557" s="114"/>
      <c r="S557" s="114"/>
      <c r="T557" s="114"/>
      <c r="U557" s="114"/>
      <c r="V557" s="114"/>
      <c r="W557" s="114"/>
      <c r="X557" s="114"/>
      <c r="Y557" s="114"/>
      <c r="Z557" s="114"/>
      <c r="AA557" s="114"/>
      <c r="AB557" s="114"/>
      <c r="AC557" s="114"/>
      <c r="AD557" s="114"/>
      <c r="AE557" s="114"/>
      <c r="AF557" s="114"/>
      <c r="AG557" s="114"/>
      <c r="AH557" s="114"/>
      <c r="AI557" s="114"/>
      <c r="AJ557" s="114"/>
      <c r="AK557" s="114"/>
      <c r="AL557" s="114"/>
      <c r="AM557" s="114"/>
      <c r="AN557" s="114"/>
      <c r="AO557" s="114"/>
      <c r="AP557" s="114"/>
      <c r="AQ557" s="114"/>
    </row>
    <row r="558" spans="1:43" x14ac:dyDescent="0.3">
      <c r="A558" s="114"/>
      <c r="B558" s="120" t="s">
        <v>1898</v>
      </c>
      <c r="C558" s="121" t="s">
        <v>329</v>
      </c>
      <c r="D558" s="127">
        <v>3603.48</v>
      </c>
      <c r="E558" s="127">
        <v>3603.48</v>
      </c>
      <c r="F558" s="127">
        <v>3603.48</v>
      </c>
      <c r="G558" s="125">
        <v>10810.44</v>
      </c>
      <c r="H558" s="114"/>
      <c r="I558" s="114"/>
      <c r="J558" s="114"/>
      <c r="K558" s="114"/>
      <c r="L558" s="114"/>
      <c r="M558" s="114"/>
      <c r="N558" s="114"/>
      <c r="O558" s="114"/>
      <c r="P558" s="114"/>
      <c r="Q558" s="114"/>
      <c r="R558" s="114"/>
      <c r="S558" s="114"/>
      <c r="T558" s="114"/>
      <c r="U558" s="114"/>
      <c r="V558" s="114"/>
      <c r="W558" s="114"/>
      <c r="X558" s="114"/>
      <c r="Y558" s="114"/>
      <c r="Z558" s="114"/>
      <c r="AA558" s="114"/>
      <c r="AB558" s="114"/>
      <c r="AC558" s="114"/>
      <c r="AD558" s="114"/>
      <c r="AE558" s="114"/>
      <c r="AF558" s="114"/>
      <c r="AG558" s="114"/>
      <c r="AH558" s="114"/>
      <c r="AI558" s="114"/>
      <c r="AJ558" s="114"/>
      <c r="AK558" s="114"/>
      <c r="AL558" s="114"/>
      <c r="AM558" s="114"/>
      <c r="AN558" s="114"/>
      <c r="AO558" s="114"/>
      <c r="AP558" s="114"/>
      <c r="AQ558" s="114"/>
    </row>
    <row r="559" spans="1:43" x14ac:dyDescent="0.3">
      <c r="A559" s="114"/>
      <c r="B559" s="120" t="s">
        <v>1771</v>
      </c>
      <c r="C559" s="121" t="s">
        <v>331</v>
      </c>
      <c r="D559" s="127">
        <v>3466.05</v>
      </c>
      <c r="E559" s="127">
        <v>3466.05</v>
      </c>
      <c r="F559" s="127">
        <v>3466.05</v>
      </c>
      <c r="G559" s="125">
        <v>10398.15</v>
      </c>
      <c r="H559" s="114"/>
      <c r="I559" s="114"/>
      <c r="J559" s="114"/>
      <c r="K559" s="114"/>
      <c r="L559" s="114"/>
      <c r="M559" s="114"/>
      <c r="N559" s="114"/>
      <c r="O559" s="114"/>
      <c r="P559" s="114"/>
      <c r="Q559" s="114"/>
      <c r="R559" s="114"/>
      <c r="S559" s="114"/>
      <c r="T559" s="114"/>
      <c r="U559" s="114"/>
      <c r="V559" s="114"/>
      <c r="W559" s="114"/>
      <c r="X559" s="114"/>
      <c r="Y559" s="114"/>
      <c r="Z559" s="114"/>
      <c r="AA559" s="114"/>
      <c r="AB559" s="114"/>
      <c r="AC559" s="114"/>
      <c r="AD559" s="114"/>
      <c r="AE559" s="114"/>
      <c r="AF559" s="114"/>
      <c r="AG559" s="114"/>
      <c r="AH559" s="114"/>
      <c r="AI559" s="114"/>
      <c r="AJ559" s="114"/>
      <c r="AK559" s="114"/>
      <c r="AL559" s="114"/>
      <c r="AM559" s="114"/>
      <c r="AN559" s="114"/>
      <c r="AO559" s="114"/>
      <c r="AP559" s="114"/>
      <c r="AQ559" s="114"/>
    </row>
    <row r="560" spans="1:43" x14ac:dyDescent="0.3">
      <c r="A560" s="114"/>
      <c r="B560" s="120" t="s">
        <v>1869</v>
      </c>
      <c r="C560" s="121" t="s">
        <v>281</v>
      </c>
      <c r="D560" s="127">
        <v>2396.6</v>
      </c>
      <c r="E560" s="127">
        <v>2396.6</v>
      </c>
      <c r="F560" s="127">
        <v>2396.6</v>
      </c>
      <c r="G560" s="125">
        <v>7189.8</v>
      </c>
      <c r="H560" s="114"/>
      <c r="I560" s="114"/>
      <c r="J560" s="114"/>
      <c r="K560" s="114"/>
      <c r="L560" s="114"/>
      <c r="M560" s="114"/>
      <c r="N560" s="114"/>
      <c r="O560" s="114"/>
      <c r="P560" s="114"/>
      <c r="Q560" s="114"/>
      <c r="R560" s="114"/>
      <c r="S560" s="114"/>
      <c r="T560" s="114"/>
      <c r="U560" s="114"/>
      <c r="V560" s="114"/>
      <c r="W560" s="114"/>
      <c r="X560" s="114"/>
      <c r="Y560" s="114"/>
      <c r="Z560" s="114"/>
      <c r="AA560" s="114"/>
      <c r="AB560" s="114"/>
      <c r="AC560" s="114"/>
      <c r="AD560" s="114"/>
      <c r="AE560" s="114"/>
      <c r="AF560" s="114"/>
      <c r="AG560" s="114"/>
      <c r="AH560" s="114"/>
      <c r="AI560" s="114"/>
      <c r="AJ560" s="114"/>
      <c r="AK560" s="114"/>
      <c r="AL560" s="114"/>
      <c r="AM560" s="114"/>
      <c r="AN560" s="114"/>
      <c r="AO560" s="114"/>
      <c r="AP560" s="114"/>
      <c r="AQ560" s="114"/>
    </row>
    <row r="561" spans="1:43" x14ac:dyDescent="0.3">
      <c r="A561" s="114"/>
      <c r="B561" s="120" t="s">
        <v>2270</v>
      </c>
      <c r="C561" s="121" t="s">
        <v>246</v>
      </c>
      <c r="D561" s="127">
        <v>2392.3000000000002</v>
      </c>
      <c r="E561" s="127">
        <v>2392.3000000000002</v>
      </c>
      <c r="F561" s="127">
        <v>2392.3000000000002</v>
      </c>
      <c r="G561" s="125">
        <v>7176.9</v>
      </c>
      <c r="H561" s="114"/>
      <c r="I561" s="114"/>
      <c r="J561" s="114"/>
      <c r="K561" s="114"/>
      <c r="L561" s="114"/>
      <c r="M561" s="114"/>
      <c r="N561" s="114"/>
      <c r="O561" s="114"/>
      <c r="P561" s="114"/>
      <c r="Q561" s="114"/>
      <c r="R561" s="114"/>
      <c r="S561" s="114"/>
      <c r="T561" s="114"/>
      <c r="U561" s="114"/>
      <c r="V561" s="114"/>
      <c r="W561" s="114"/>
      <c r="X561" s="114"/>
      <c r="Y561" s="114"/>
      <c r="Z561" s="114"/>
      <c r="AA561" s="114"/>
      <c r="AB561" s="114"/>
      <c r="AC561" s="114"/>
      <c r="AD561" s="114"/>
      <c r="AE561" s="114"/>
      <c r="AF561" s="114"/>
      <c r="AG561" s="114"/>
      <c r="AH561" s="114"/>
      <c r="AI561" s="114"/>
      <c r="AJ561" s="114"/>
      <c r="AK561" s="114"/>
      <c r="AL561" s="114"/>
      <c r="AM561" s="114"/>
      <c r="AN561" s="114"/>
      <c r="AO561" s="114"/>
      <c r="AP561" s="114"/>
      <c r="AQ561" s="114"/>
    </row>
    <row r="562" spans="1:43" x14ac:dyDescent="0.3">
      <c r="A562" s="114"/>
      <c r="B562" s="120" t="s">
        <v>1900</v>
      </c>
      <c r="C562" s="121" t="s">
        <v>335</v>
      </c>
      <c r="D562" s="127">
        <v>3466.05</v>
      </c>
      <c r="E562" s="127">
        <v>3466.05</v>
      </c>
      <c r="F562" s="127">
        <v>3466.05</v>
      </c>
      <c r="G562" s="125">
        <v>10398.15</v>
      </c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114"/>
      <c r="T562" s="114"/>
      <c r="U562" s="114"/>
      <c r="V562" s="114"/>
      <c r="W562" s="114"/>
      <c r="X562" s="114"/>
      <c r="Y562" s="114"/>
      <c r="Z562" s="114"/>
      <c r="AA562" s="114"/>
      <c r="AB562" s="114"/>
      <c r="AC562" s="114"/>
      <c r="AD562" s="114"/>
      <c r="AE562" s="114"/>
      <c r="AF562" s="114"/>
      <c r="AG562" s="114"/>
      <c r="AH562" s="114"/>
      <c r="AI562" s="114"/>
      <c r="AJ562" s="114"/>
      <c r="AK562" s="114"/>
      <c r="AL562" s="114"/>
      <c r="AM562" s="114"/>
      <c r="AN562" s="114"/>
      <c r="AO562" s="114"/>
      <c r="AP562" s="114"/>
      <c r="AQ562" s="114"/>
    </row>
    <row r="563" spans="1:43" x14ac:dyDescent="0.3">
      <c r="A563" s="114"/>
      <c r="B563" s="120" t="s">
        <v>1362</v>
      </c>
      <c r="C563" s="121" t="s">
        <v>207</v>
      </c>
      <c r="D563" s="127">
        <v>3603.48</v>
      </c>
      <c r="E563" s="127">
        <v>3603.48</v>
      </c>
      <c r="F563" s="127">
        <v>3603.48</v>
      </c>
      <c r="G563" s="125">
        <v>10810.44</v>
      </c>
      <c r="H563" s="114"/>
      <c r="I563" s="114"/>
      <c r="J563" s="114"/>
      <c r="K563" s="114"/>
      <c r="L563" s="114"/>
      <c r="M563" s="114"/>
      <c r="N563" s="114"/>
      <c r="O563" s="114"/>
      <c r="P563" s="114"/>
      <c r="Q563" s="114"/>
      <c r="R563" s="114"/>
      <c r="S563" s="114"/>
      <c r="T563" s="114"/>
      <c r="U563" s="114"/>
      <c r="V563" s="114"/>
      <c r="W563" s="114"/>
      <c r="X563" s="114"/>
      <c r="Y563" s="114"/>
      <c r="Z563" s="114"/>
      <c r="AA563" s="114"/>
      <c r="AB563" s="114"/>
      <c r="AC563" s="114"/>
      <c r="AD563" s="114"/>
      <c r="AE563" s="114"/>
      <c r="AF563" s="114"/>
      <c r="AG563" s="114"/>
      <c r="AH563" s="114"/>
      <c r="AI563" s="114"/>
      <c r="AJ563" s="114"/>
      <c r="AK563" s="114"/>
      <c r="AL563" s="114"/>
      <c r="AM563" s="114"/>
      <c r="AN563" s="114"/>
      <c r="AO563" s="114"/>
      <c r="AP563" s="114"/>
      <c r="AQ563" s="114"/>
    </row>
    <row r="564" spans="1:43" x14ac:dyDescent="0.3">
      <c r="A564" s="114"/>
      <c r="B564" s="120" t="s">
        <v>1835</v>
      </c>
      <c r="C564" s="121" t="s">
        <v>198</v>
      </c>
      <c r="D564" s="127">
        <v>2396.6</v>
      </c>
      <c r="E564" s="127">
        <v>2396.6</v>
      </c>
      <c r="F564" s="127">
        <v>2396.6</v>
      </c>
      <c r="G564" s="125">
        <v>7189.8</v>
      </c>
      <c r="H564" s="114"/>
      <c r="I564" s="114"/>
      <c r="J564" s="114"/>
      <c r="K564" s="114"/>
      <c r="L564" s="114"/>
      <c r="M564" s="114"/>
      <c r="N564" s="114"/>
      <c r="O564" s="114"/>
      <c r="P564" s="114"/>
      <c r="Q564" s="114"/>
      <c r="R564" s="114"/>
      <c r="S564" s="114"/>
      <c r="T564" s="114"/>
      <c r="U564" s="114"/>
      <c r="V564" s="114"/>
      <c r="W564" s="114"/>
      <c r="X564" s="114"/>
      <c r="Y564" s="114"/>
      <c r="Z564" s="114"/>
      <c r="AA564" s="114"/>
      <c r="AB564" s="114"/>
      <c r="AC564" s="114"/>
      <c r="AD564" s="114"/>
      <c r="AE564" s="114"/>
      <c r="AF564" s="114"/>
      <c r="AG564" s="114"/>
      <c r="AH564" s="114"/>
      <c r="AI564" s="114"/>
      <c r="AJ564" s="114"/>
      <c r="AK564" s="114"/>
      <c r="AL564" s="114"/>
      <c r="AM564" s="114"/>
      <c r="AN564" s="114"/>
      <c r="AO564" s="114"/>
      <c r="AP564" s="114"/>
      <c r="AQ564" s="114"/>
    </row>
    <row r="565" spans="1:43" x14ac:dyDescent="0.3">
      <c r="A565" s="114"/>
      <c r="B565" s="120" t="s">
        <v>1873</v>
      </c>
      <c r="C565" s="121" t="s">
        <v>240</v>
      </c>
      <c r="D565" s="127">
        <v>2392.3000000000002</v>
      </c>
      <c r="E565" s="127">
        <v>2392.3000000000002</v>
      </c>
      <c r="F565" s="127">
        <v>2392.3000000000002</v>
      </c>
      <c r="G565" s="125">
        <v>7176.9</v>
      </c>
      <c r="H565" s="114"/>
      <c r="I565" s="114"/>
      <c r="J565" s="114"/>
      <c r="K565" s="114"/>
      <c r="L565" s="114"/>
      <c r="M565" s="114"/>
      <c r="N565" s="114"/>
      <c r="O565" s="114"/>
      <c r="P565" s="114"/>
      <c r="Q565" s="114"/>
      <c r="R565" s="114"/>
      <c r="S565" s="114"/>
      <c r="T565" s="114"/>
      <c r="U565" s="114"/>
      <c r="V565" s="114"/>
      <c r="W565" s="114"/>
      <c r="X565" s="114"/>
      <c r="Y565" s="114"/>
      <c r="Z565" s="114"/>
      <c r="AA565" s="114"/>
      <c r="AB565" s="114"/>
      <c r="AC565" s="114"/>
      <c r="AD565" s="114"/>
      <c r="AE565" s="114"/>
      <c r="AF565" s="114"/>
      <c r="AG565" s="114"/>
      <c r="AH565" s="114"/>
      <c r="AI565" s="114"/>
      <c r="AJ565" s="114"/>
      <c r="AK565" s="114"/>
      <c r="AL565" s="114"/>
      <c r="AM565" s="114"/>
      <c r="AN565" s="114"/>
      <c r="AO565" s="114"/>
      <c r="AP565" s="114"/>
      <c r="AQ565" s="114"/>
    </row>
    <row r="566" spans="1:43" x14ac:dyDescent="0.3">
      <c r="A566" s="114"/>
      <c r="B566" s="120" t="s">
        <v>1749</v>
      </c>
      <c r="C566" s="121" t="s">
        <v>305</v>
      </c>
      <c r="D566" s="127">
        <v>3603.48</v>
      </c>
      <c r="E566" s="127">
        <v>3603.48</v>
      </c>
      <c r="F566" s="127">
        <v>3603.48</v>
      </c>
      <c r="G566" s="125">
        <v>10810.44</v>
      </c>
      <c r="H566" s="114"/>
      <c r="I566" s="114"/>
      <c r="J566" s="114"/>
      <c r="K566" s="114"/>
      <c r="L566" s="114"/>
      <c r="M566" s="114"/>
      <c r="N566" s="114"/>
      <c r="O566" s="114"/>
      <c r="P566" s="114"/>
      <c r="Q566" s="114"/>
      <c r="R566" s="114"/>
      <c r="S566" s="114"/>
      <c r="T566" s="114"/>
      <c r="U566" s="114"/>
      <c r="V566" s="114"/>
      <c r="W566" s="114"/>
      <c r="X566" s="114"/>
      <c r="Y566" s="114"/>
      <c r="Z566" s="114"/>
      <c r="AA566" s="114"/>
      <c r="AB566" s="114"/>
      <c r="AC566" s="114"/>
      <c r="AD566" s="114"/>
      <c r="AE566" s="114"/>
      <c r="AF566" s="114"/>
      <c r="AG566" s="114"/>
      <c r="AH566" s="114"/>
      <c r="AI566" s="114"/>
      <c r="AJ566" s="114"/>
      <c r="AK566" s="114"/>
      <c r="AL566" s="114"/>
      <c r="AM566" s="114"/>
      <c r="AN566" s="114"/>
      <c r="AO566" s="114"/>
      <c r="AP566" s="114"/>
      <c r="AQ566" s="114"/>
    </row>
    <row r="567" spans="1:43" x14ac:dyDescent="0.3">
      <c r="A567" s="114"/>
      <c r="B567" s="120" t="s">
        <v>1826</v>
      </c>
      <c r="C567" s="121" t="s">
        <v>347</v>
      </c>
      <c r="D567" s="127">
        <v>3466.05</v>
      </c>
      <c r="E567" s="127">
        <v>3466.05</v>
      </c>
      <c r="F567" s="127">
        <v>3466.05</v>
      </c>
      <c r="G567" s="125">
        <v>10398.15</v>
      </c>
      <c r="H567" s="114"/>
      <c r="I567" s="114"/>
      <c r="J567" s="114"/>
      <c r="K567" s="114"/>
      <c r="L567" s="114"/>
      <c r="M567" s="114"/>
      <c r="N567" s="114"/>
      <c r="O567" s="114"/>
      <c r="P567" s="114"/>
      <c r="Q567" s="114"/>
      <c r="R567" s="114"/>
      <c r="S567" s="114"/>
      <c r="T567" s="114"/>
      <c r="U567" s="114"/>
      <c r="V567" s="114"/>
      <c r="W567" s="114"/>
      <c r="X567" s="114"/>
      <c r="Y567" s="114"/>
      <c r="Z567" s="114"/>
      <c r="AA567" s="114"/>
      <c r="AB567" s="114"/>
      <c r="AC567" s="114"/>
      <c r="AD567" s="114"/>
      <c r="AE567" s="114"/>
      <c r="AF567" s="114"/>
      <c r="AG567" s="114"/>
      <c r="AH567" s="114"/>
      <c r="AI567" s="114"/>
      <c r="AJ567" s="114"/>
      <c r="AK567" s="114"/>
      <c r="AL567" s="114"/>
      <c r="AM567" s="114"/>
      <c r="AN567" s="114"/>
      <c r="AO567" s="114"/>
      <c r="AP567" s="114"/>
      <c r="AQ567" s="114"/>
    </row>
    <row r="568" spans="1:43" x14ac:dyDescent="0.3">
      <c r="A568" s="114"/>
      <c r="B568" s="120" t="s">
        <v>1851</v>
      </c>
      <c r="C568" s="121" t="s">
        <v>249</v>
      </c>
      <c r="D568" s="127">
        <v>2396.6</v>
      </c>
      <c r="E568" s="127">
        <v>2396.6</v>
      </c>
      <c r="F568" s="127">
        <v>2396.6</v>
      </c>
      <c r="G568" s="125">
        <v>7189.8</v>
      </c>
      <c r="H568" s="114"/>
      <c r="I568" s="114"/>
      <c r="J568" s="114"/>
      <c r="K568" s="114"/>
      <c r="L568" s="114"/>
      <c r="M568" s="114"/>
      <c r="N568" s="114"/>
      <c r="O568" s="114"/>
      <c r="P568" s="114"/>
      <c r="Q568" s="114"/>
      <c r="R568" s="114"/>
      <c r="S568" s="114"/>
      <c r="T568" s="114"/>
      <c r="U568" s="114"/>
      <c r="V568" s="114"/>
      <c r="W568" s="114"/>
      <c r="X568" s="114"/>
      <c r="Y568" s="114"/>
      <c r="Z568" s="114"/>
      <c r="AA568" s="114"/>
      <c r="AB568" s="114"/>
      <c r="AC568" s="114"/>
      <c r="AD568" s="114"/>
      <c r="AE568" s="114"/>
      <c r="AF568" s="114"/>
      <c r="AG568" s="114"/>
      <c r="AH568" s="114"/>
      <c r="AI568" s="114"/>
      <c r="AJ568" s="114"/>
      <c r="AK568" s="114"/>
      <c r="AL568" s="114"/>
      <c r="AM568" s="114"/>
      <c r="AN568" s="114"/>
      <c r="AO568" s="114"/>
      <c r="AP568" s="114"/>
      <c r="AQ568" s="114"/>
    </row>
    <row r="569" spans="1:43" x14ac:dyDescent="0.3">
      <c r="A569" s="114"/>
      <c r="B569" s="120" t="s">
        <v>1796</v>
      </c>
      <c r="C569" s="121" t="s">
        <v>306</v>
      </c>
      <c r="D569" s="127">
        <v>2392.3000000000002</v>
      </c>
      <c r="E569" s="127">
        <v>2392.3000000000002</v>
      </c>
      <c r="F569" s="127">
        <v>2392.3000000000002</v>
      </c>
      <c r="G569" s="125">
        <v>7176.9</v>
      </c>
      <c r="H569" s="114"/>
      <c r="I569" s="114"/>
      <c r="J569" s="114"/>
      <c r="K569" s="114"/>
      <c r="L569" s="114"/>
      <c r="M569" s="114"/>
      <c r="N569" s="114"/>
      <c r="O569" s="114"/>
      <c r="P569" s="114"/>
      <c r="Q569" s="114"/>
      <c r="R569" s="114"/>
      <c r="S569" s="114"/>
      <c r="T569" s="114"/>
      <c r="U569" s="114"/>
      <c r="V569" s="114"/>
      <c r="W569" s="114"/>
      <c r="X569" s="114"/>
      <c r="Y569" s="114"/>
      <c r="Z569" s="114"/>
      <c r="AA569" s="114"/>
      <c r="AB569" s="114"/>
      <c r="AC569" s="114"/>
      <c r="AD569" s="114"/>
      <c r="AE569" s="114"/>
      <c r="AF569" s="114"/>
      <c r="AG569" s="114"/>
      <c r="AH569" s="114"/>
      <c r="AI569" s="114"/>
      <c r="AJ569" s="114"/>
      <c r="AK569" s="114"/>
      <c r="AL569" s="114"/>
      <c r="AM569" s="114"/>
      <c r="AN569" s="114"/>
      <c r="AO569" s="114"/>
      <c r="AP569" s="114"/>
      <c r="AQ569" s="114"/>
    </row>
    <row r="570" spans="1:43" x14ac:dyDescent="0.3">
      <c r="A570" s="114"/>
      <c r="B570" s="120" t="s">
        <v>1857</v>
      </c>
      <c r="C570" s="121" t="s">
        <v>221</v>
      </c>
      <c r="D570" s="127">
        <v>3603.48</v>
      </c>
      <c r="E570" s="127">
        <v>3603.48</v>
      </c>
      <c r="F570" s="127">
        <v>3603.48</v>
      </c>
      <c r="G570" s="125">
        <v>10810.44</v>
      </c>
      <c r="H570" s="114"/>
      <c r="I570" s="114"/>
      <c r="J570" s="114"/>
      <c r="K570" s="114"/>
      <c r="L570" s="114"/>
      <c r="M570" s="114"/>
      <c r="N570" s="114"/>
      <c r="O570" s="114"/>
      <c r="P570" s="114"/>
      <c r="Q570" s="114"/>
      <c r="R570" s="114"/>
      <c r="S570" s="114"/>
      <c r="T570" s="114"/>
      <c r="U570" s="114"/>
      <c r="V570" s="114"/>
      <c r="W570" s="114"/>
      <c r="X570" s="114"/>
      <c r="Y570" s="114"/>
      <c r="Z570" s="114"/>
      <c r="AA570" s="114"/>
      <c r="AB570" s="114"/>
      <c r="AC570" s="114"/>
      <c r="AD570" s="114"/>
      <c r="AE570" s="114"/>
      <c r="AF570" s="114"/>
      <c r="AG570" s="114"/>
      <c r="AH570" s="114"/>
      <c r="AI570" s="114"/>
      <c r="AJ570" s="114"/>
      <c r="AK570" s="114"/>
      <c r="AL570" s="114"/>
      <c r="AM570" s="114"/>
      <c r="AN570" s="114"/>
      <c r="AO570" s="114"/>
      <c r="AP570" s="114"/>
      <c r="AQ570" s="114"/>
    </row>
    <row r="571" spans="1:43" x14ac:dyDescent="0.3">
      <c r="A571" s="114"/>
      <c r="B571" s="120" t="s">
        <v>1837</v>
      </c>
      <c r="C571" s="121" t="s">
        <v>293</v>
      </c>
      <c r="D571" s="127">
        <v>3466.05</v>
      </c>
      <c r="E571" s="127">
        <v>3466.05</v>
      </c>
      <c r="F571" s="127">
        <v>3466.05</v>
      </c>
      <c r="G571" s="125">
        <v>10398.15</v>
      </c>
      <c r="H571" s="114"/>
      <c r="I571" s="114"/>
      <c r="J571" s="114"/>
      <c r="K571" s="114"/>
      <c r="L571" s="114"/>
      <c r="M571" s="114"/>
      <c r="N571" s="114"/>
      <c r="O571" s="114"/>
      <c r="P571" s="114"/>
      <c r="Q571" s="114"/>
      <c r="R571" s="114"/>
      <c r="S571" s="114"/>
      <c r="T571" s="114"/>
      <c r="U571" s="114"/>
      <c r="V571" s="114"/>
      <c r="W571" s="114"/>
      <c r="X571" s="114"/>
      <c r="Y571" s="114"/>
      <c r="Z571" s="114"/>
      <c r="AA571" s="114"/>
      <c r="AB571" s="114"/>
      <c r="AC571" s="114"/>
      <c r="AD571" s="114"/>
      <c r="AE571" s="114"/>
      <c r="AF571" s="114"/>
      <c r="AG571" s="114"/>
      <c r="AH571" s="114"/>
      <c r="AI571" s="114"/>
      <c r="AJ571" s="114"/>
      <c r="AK571" s="114"/>
      <c r="AL571" s="114"/>
      <c r="AM571" s="114"/>
      <c r="AN571" s="114"/>
      <c r="AO571" s="114"/>
      <c r="AP571" s="114"/>
      <c r="AQ571" s="114"/>
    </row>
    <row r="572" spans="1:43" x14ac:dyDescent="0.3">
      <c r="A572" s="114"/>
      <c r="B572" s="120" t="s">
        <v>1800</v>
      </c>
      <c r="C572" s="121" t="s">
        <v>348</v>
      </c>
      <c r="D572" s="127">
        <v>2396.6</v>
      </c>
      <c r="E572" s="127">
        <v>2396.6</v>
      </c>
      <c r="F572" s="127">
        <v>2396.6</v>
      </c>
      <c r="G572" s="125">
        <v>7189.8</v>
      </c>
      <c r="H572" s="114"/>
      <c r="I572" s="114"/>
      <c r="J572" s="114"/>
      <c r="K572" s="114"/>
      <c r="L572" s="114"/>
      <c r="M572" s="114"/>
      <c r="N572" s="114"/>
      <c r="O572" s="114"/>
      <c r="P572" s="114"/>
      <c r="Q572" s="114"/>
      <c r="R572" s="114"/>
      <c r="S572" s="114"/>
      <c r="T572" s="114"/>
      <c r="U572" s="114"/>
      <c r="V572" s="114"/>
      <c r="W572" s="114"/>
      <c r="X572" s="114"/>
      <c r="Y572" s="114"/>
      <c r="Z572" s="114"/>
      <c r="AA572" s="114"/>
      <c r="AB572" s="114"/>
      <c r="AC572" s="114"/>
      <c r="AD572" s="114"/>
      <c r="AE572" s="114"/>
      <c r="AF572" s="114"/>
      <c r="AG572" s="114"/>
      <c r="AH572" s="114"/>
      <c r="AI572" s="114"/>
      <c r="AJ572" s="114"/>
      <c r="AK572" s="114"/>
      <c r="AL572" s="114"/>
      <c r="AM572" s="114"/>
      <c r="AN572" s="114"/>
      <c r="AO572" s="114"/>
      <c r="AP572" s="114"/>
      <c r="AQ572" s="114"/>
    </row>
    <row r="573" spans="1:43" x14ac:dyDescent="0.3">
      <c r="A573" s="114"/>
      <c r="B573" s="120" t="s">
        <v>1889</v>
      </c>
      <c r="C573" s="121" t="s">
        <v>298</v>
      </c>
      <c r="D573" s="127">
        <v>3603.48</v>
      </c>
      <c r="E573" s="127">
        <v>3603.48</v>
      </c>
      <c r="F573" s="127">
        <v>3603.48</v>
      </c>
      <c r="G573" s="125">
        <v>10810.44</v>
      </c>
      <c r="H573" s="114"/>
      <c r="I573" s="114"/>
      <c r="J573" s="114"/>
      <c r="K573" s="114"/>
      <c r="L573" s="114"/>
      <c r="M573" s="114"/>
      <c r="N573" s="114"/>
      <c r="O573" s="114"/>
      <c r="P573" s="114"/>
      <c r="Q573" s="114"/>
      <c r="R573" s="114"/>
      <c r="S573" s="114"/>
      <c r="T573" s="114"/>
      <c r="U573" s="114"/>
      <c r="V573" s="114"/>
      <c r="W573" s="114"/>
      <c r="X573" s="114"/>
      <c r="Y573" s="114"/>
      <c r="Z573" s="114"/>
      <c r="AA573" s="114"/>
      <c r="AB573" s="114"/>
      <c r="AC573" s="114"/>
      <c r="AD573" s="114"/>
      <c r="AE573" s="114"/>
      <c r="AF573" s="114"/>
      <c r="AG573" s="114"/>
      <c r="AH573" s="114"/>
      <c r="AI573" s="114"/>
      <c r="AJ573" s="114"/>
      <c r="AK573" s="114"/>
      <c r="AL573" s="114"/>
      <c r="AM573" s="114"/>
      <c r="AN573" s="114"/>
      <c r="AO573" s="114"/>
      <c r="AP573" s="114"/>
      <c r="AQ573" s="114"/>
    </row>
    <row r="574" spans="1:43" x14ac:dyDescent="0.3">
      <c r="A574" s="114"/>
      <c r="B574" s="120" t="s">
        <v>2227</v>
      </c>
      <c r="C574" s="121" t="s">
        <v>168</v>
      </c>
      <c r="D574" s="127">
        <v>2392.3000000000002</v>
      </c>
      <c r="E574" s="127">
        <v>2392.3000000000002</v>
      </c>
      <c r="F574" s="127">
        <v>2392.3000000000002</v>
      </c>
      <c r="G574" s="125">
        <v>7176.9</v>
      </c>
      <c r="H574" s="114"/>
      <c r="I574" s="114"/>
      <c r="J574" s="114"/>
      <c r="K574" s="114"/>
      <c r="L574" s="114"/>
      <c r="M574" s="114"/>
      <c r="N574" s="114"/>
      <c r="O574" s="114"/>
      <c r="P574" s="114"/>
      <c r="Q574" s="114"/>
      <c r="R574" s="114"/>
      <c r="S574" s="114"/>
      <c r="T574" s="114"/>
      <c r="U574" s="114"/>
      <c r="V574" s="114"/>
      <c r="W574" s="114"/>
      <c r="X574" s="114"/>
      <c r="Y574" s="114"/>
      <c r="Z574" s="114"/>
      <c r="AA574" s="114"/>
      <c r="AB574" s="114"/>
      <c r="AC574" s="114"/>
      <c r="AD574" s="114"/>
      <c r="AE574" s="114"/>
      <c r="AF574" s="114"/>
      <c r="AG574" s="114"/>
      <c r="AH574" s="114"/>
      <c r="AI574" s="114"/>
      <c r="AJ574" s="114"/>
      <c r="AK574" s="114"/>
      <c r="AL574" s="114"/>
      <c r="AM574" s="114"/>
      <c r="AN574" s="114"/>
      <c r="AO574" s="114"/>
      <c r="AP574" s="114"/>
      <c r="AQ574" s="114"/>
    </row>
    <row r="575" spans="1:43" x14ac:dyDescent="0.3">
      <c r="A575" s="114"/>
      <c r="B575" s="120" t="s">
        <v>1794</v>
      </c>
      <c r="C575" s="121" t="s">
        <v>267</v>
      </c>
      <c r="D575" s="127">
        <v>3466.05</v>
      </c>
      <c r="E575" s="127">
        <v>3466.05</v>
      </c>
      <c r="F575" s="127">
        <v>3466.05</v>
      </c>
      <c r="G575" s="125">
        <v>10398.15</v>
      </c>
      <c r="H575" s="114"/>
      <c r="I575" s="114"/>
      <c r="J575" s="114"/>
      <c r="K575" s="114"/>
      <c r="L575" s="114"/>
      <c r="M575" s="114"/>
      <c r="N575" s="114"/>
      <c r="O575" s="114"/>
      <c r="P575" s="114"/>
      <c r="Q575" s="114"/>
      <c r="R575" s="114"/>
      <c r="S575" s="114"/>
      <c r="T575" s="114"/>
      <c r="U575" s="114"/>
      <c r="V575" s="114"/>
      <c r="W575" s="114"/>
      <c r="X575" s="114"/>
      <c r="Y575" s="114"/>
      <c r="Z575" s="114"/>
      <c r="AA575" s="114"/>
      <c r="AB575" s="114"/>
      <c r="AC575" s="114"/>
      <c r="AD575" s="114"/>
      <c r="AE575" s="114"/>
      <c r="AF575" s="114"/>
      <c r="AG575" s="114"/>
      <c r="AH575" s="114"/>
      <c r="AI575" s="114"/>
      <c r="AJ575" s="114"/>
      <c r="AK575" s="114"/>
      <c r="AL575" s="114"/>
      <c r="AM575" s="114"/>
      <c r="AN575" s="114"/>
      <c r="AO575" s="114"/>
      <c r="AP575" s="114"/>
      <c r="AQ575" s="114"/>
    </row>
    <row r="576" spans="1:43" x14ac:dyDescent="0.3">
      <c r="A576" s="114"/>
      <c r="B576" s="120" t="s">
        <v>1827</v>
      </c>
      <c r="C576" s="121" t="s">
        <v>282</v>
      </c>
      <c r="D576" s="127">
        <v>2396.6</v>
      </c>
      <c r="E576" s="122">
        <v>495.8</v>
      </c>
      <c r="F576" s="124"/>
      <c r="G576" s="125">
        <v>2892.4</v>
      </c>
      <c r="H576" s="114"/>
      <c r="I576" s="114"/>
      <c r="J576" s="114"/>
      <c r="K576" s="114"/>
      <c r="L576" s="114"/>
      <c r="M576" s="114"/>
      <c r="N576" s="114"/>
      <c r="O576" s="114"/>
      <c r="P576" s="114"/>
      <c r="Q576" s="114"/>
      <c r="R576" s="114"/>
      <c r="S576" s="114"/>
      <c r="T576" s="114"/>
      <c r="U576" s="114"/>
      <c r="V576" s="114"/>
      <c r="W576" s="114"/>
      <c r="X576" s="114"/>
      <c r="Y576" s="114"/>
      <c r="Z576" s="114"/>
      <c r="AA576" s="114"/>
      <c r="AB576" s="114"/>
      <c r="AC576" s="114"/>
      <c r="AD576" s="114"/>
      <c r="AE576" s="114"/>
      <c r="AF576" s="114"/>
      <c r="AG576" s="114"/>
      <c r="AH576" s="114"/>
      <c r="AI576" s="114"/>
      <c r="AJ576" s="114"/>
      <c r="AK576" s="114"/>
      <c r="AL576" s="114"/>
      <c r="AM576" s="114"/>
      <c r="AN576" s="114"/>
      <c r="AO576" s="114"/>
      <c r="AP576" s="114"/>
      <c r="AQ576" s="114"/>
    </row>
    <row r="577" spans="1:43" x14ac:dyDescent="0.3">
      <c r="A577" s="114"/>
      <c r="B577" s="120" t="s">
        <v>1859</v>
      </c>
      <c r="C577" s="121" t="s">
        <v>325</v>
      </c>
      <c r="D577" s="127">
        <v>2392.3000000000002</v>
      </c>
      <c r="E577" s="127">
        <v>2392.3000000000002</v>
      </c>
      <c r="F577" s="127">
        <v>2392.3000000000002</v>
      </c>
      <c r="G577" s="125">
        <v>7176.9</v>
      </c>
      <c r="H577" s="114"/>
      <c r="I577" s="114"/>
      <c r="J577" s="114"/>
      <c r="K577" s="114"/>
      <c r="L577" s="114"/>
      <c r="M577" s="114"/>
      <c r="N577" s="114"/>
      <c r="O577" s="114"/>
      <c r="P577" s="114"/>
      <c r="Q577" s="114"/>
      <c r="R577" s="114"/>
      <c r="S577" s="114"/>
      <c r="T577" s="114"/>
      <c r="U577" s="114"/>
      <c r="V577" s="114"/>
      <c r="W577" s="114"/>
      <c r="X577" s="114"/>
      <c r="Y577" s="114"/>
      <c r="Z577" s="114"/>
      <c r="AA577" s="114"/>
      <c r="AB577" s="114"/>
      <c r="AC577" s="114"/>
      <c r="AD577" s="114"/>
      <c r="AE577" s="114"/>
      <c r="AF577" s="114"/>
      <c r="AG577" s="114"/>
      <c r="AH577" s="114"/>
      <c r="AI577" s="114"/>
      <c r="AJ577" s="114"/>
      <c r="AK577" s="114"/>
      <c r="AL577" s="114"/>
      <c r="AM577" s="114"/>
      <c r="AN577" s="114"/>
      <c r="AO577" s="114"/>
      <c r="AP577" s="114"/>
      <c r="AQ577" s="114"/>
    </row>
    <row r="578" spans="1:43" x14ac:dyDescent="0.3">
      <c r="A578" s="114"/>
      <c r="B578" s="120" t="s">
        <v>1842</v>
      </c>
      <c r="C578" s="121" t="s">
        <v>196</v>
      </c>
      <c r="D578" s="127">
        <v>3603.48</v>
      </c>
      <c r="E578" s="127">
        <v>3603.48</v>
      </c>
      <c r="F578" s="127">
        <v>3603.48</v>
      </c>
      <c r="G578" s="125">
        <v>10810.44</v>
      </c>
      <c r="H578" s="114"/>
      <c r="I578" s="114"/>
      <c r="J578" s="114"/>
      <c r="K578" s="114"/>
      <c r="L578" s="114"/>
      <c r="M578" s="114"/>
      <c r="N578" s="114"/>
      <c r="O578" s="114"/>
      <c r="P578" s="114"/>
      <c r="Q578" s="114"/>
      <c r="R578" s="114"/>
      <c r="S578" s="114"/>
      <c r="T578" s="114"/>
      <c r="U578" s="114"/>
      <c r="V578" s="114"/>
      <c r="W578" s="114"/>
      <c r="X578" s="114"/>
      <c r="Y578" s="114"/>
      <c r="Z578" s="114"/>
      <c r="AA578" s="114"/>
      <c r="AB578" s="114"/>
      <c r="AC578" s="114"/>
      <c r="AD578" s="114"/>
      <c r="AE578" s="114"/>
      <c r="AF578" s="114"/>
      <c r="AG578" s="114"/>
      <c r="AH578" s="114"/>
      <c r="AI578" s="114"/>
      <c r="AJ578" s="114"/>
      <c r="AK578" s="114"/>
      <c r="AL578" s="114"/>
      <c r="AM578" s="114"/>
      <c r="AN578" s="114"/>
      <c r="AO578" s="114"/>
      <c r="AP578" s="114"/>
      <c r="AQ578" s="114"/>
    </row>
    <row r="579" spans="1:43" x14ac:dyDescent="0.3">
      <c r="A579" s="114"/>
      <c r="B579" s="120" t="s">
        <v>1894</v>
      </c>
      <c r="C579" s="121" t="s">
        <v>338</v>
      </c>
      <c r="D579" s="127">
        <v>4763.13</v>
      </c>
      <c r="E579" s="127">
        <v>4763.13</v>
      </c>
      <c r="F579" s="127">
        <v>4763.13</v>
      </c>
      <c r="G579" s="125">
        <v>14289.39</v>
      </c>
      <c r="H579" s="114"/>
      <c r="I579" s="114"/>
      <c r="J579" s="114"/>
      <c r="K579" s="114"/>
      <c r="L579" s="114"/>
      <c r="M579" s="114"/>
      <c r="N579" s="114"/>
      <c r="O579" s="114"/>
      <c r="P579" s="114"/>
      <c r="Q579" s="114"/>
      <c r="R579" s="114"/>
      <c r="S579" s="114"/>
      <c r="T579" s="114"/>
      <c r="U579" s="114"/>
      <c r="V579" s="114"/>
      <c r="W579" s="114"/>
      <c r="X579" s="114"/>
      <c r="Y579" s="114"/>
      <c r="Z579" s="114"/>
      <c r="AA579" s="114"/>
      <c r="AB579" s="114"/>
      <c r="AC579" s="114"/>
      <c r="AD579" s="114"/>
      <c r="AE579" s="114"/>
      <c r="AF579" s="114"/>
      <c r="AG579" s="114"/>
      <c r="AH579" s="114"/>
      <c r="AI579" s="114"/>
      <c r="AJ579" s="114"/>
      <c r="AK579" s="114"/>
      <c r="AL579" s="114"/>
      <c r="AM579" s="114"/>
      <c r="AN579" s="114"/>
      <c r="AO579" s="114"/>
      <c r="AP579" s="114"/>
      <c r="AQ579" s="114"/>
    </row>
    <row r="580" spans="1:43" x14ac:dyDescent="0.3">
      <c r="A580" s="114"/>
      <c r="B580" s="120" t="s">
        <v>1823</v>
      </c>
      <c r="C580" s="121" t="s">
        <v>327</v>
      </c>
      <c r="D580" s="127">
        <v>3384.44</v>
      </c>
      <c r="E580" s="127">
        <v>3384.44</v>
      </c>
      <c r="F580" s="127">
        <v>3384.44</v>
      </c>
      <c r="G580" s="125">
        <v>10153.32</v>
      </c>
      <c r="H580" s="114"/>
      <c r="I580" s="114"/>
      <c r="J580" s="114"/>
      <c r="K580" s="114"/>
      <c r="L580" s="114"/>
      <c r="M580" s="114"/>
      <c r="N580" s="114"/>
      <c r="O580" s="114"/>
      <c r="P580" s="114"/>
      <c r="Q580" s="114"/>
      <c r="R580" s="114"/>
      <c r="S580" s="114"/>
      <c r="T580" s="114"/>
      <c r="U580" s="114"/>
      <c r="V580" s="114"/>
      <c r="W580" s="114"/>
      <c r="X580" s="114"/>
      <c r="Y580" s="114"/>
      <c r="Z580" s="114"/>
      <c r="AA580" s="114"/>
      <c r="AB580" s="114"/>
      <c r="AC580" s="114"/>
      <c r="AD580" s="114"/>
      <c r="AE580" s="114"/>
      <c r="AF580" s="114"/>
      <c r="AG580" s="114"/>
      <c r="AH580" s="114"/>
      <c r="AI580" s="114"/>
      <c r="AJ580" s="114"/>
      <c r="AK580" s="114"/>
      <c r="AL580" s="114"/>
      <c r="AM580" s="114"/>
      <c r="AN580" s="114"/>
      <c r="AO580" s="114"/>
      <c r="AP580" s="114"/>
      <c r="AQ580" s="114"/>
    </row>
    <row r="581" spans="1:43" x14ac:dyDescent="0.3">
      <c r="A581" s="114"/>
      <c r="B581" s="120" t="s">
        <v>1864</v>
      </c>
      <c r="C581" s="121" t="s">
        <v>218</v>
      </c>
      <c r="D581" s="127">
        <v>3358.67</v>
      </c>
      <c r="E581" s="127">
        <v>3358.67</v>
      </c>
      <c r="F581" s="127">
        <v>3358.67</v>
      </c>
      <c r="G581" s="125">
        <v>10076.01</v>
      </c>
      <c r="H581" s="114"/>
      <c r="I581" s="114"/>
      <c r="J581" s="114"/>
      <c r="K581" s="114"/>
      <c r="L581" s="114"/>
      <c r="M581" s="114"/>
      <c r="N581" s="114"/>
      <c r="O581" s="114"/>
      <c r="P581" s="114"/>
      <c r="Q581" s="114"/>
      <c r="R581" s="114"/>
      <c r="S581" s="114"/>
      <c r="T581" s="114"/>
      <c r="U581" s="114"/>
      <c r="V581" s="114"/>
      <c r="W581" s="114"/>
      <c r="X581" s="114"/>
      <c r="Y581" s="114"/>
      <c r="Z581" s="114"/>
      <c r="AA581" s="114"/>
      <c r="AB581" s="114"/>
      <c r="AC581" s="114"/>
      <c r="AD581" s="114"/>
      <c r="AE581" s="114"/>
      <c r="AF581" s="114"/>
      <c r="AG581" s="114"/>
      <c r="AH581" s="114"/>
      <c r="AI581" s="114"/>
      <c r="AJ581" s="114"/>
      <c r="AK581" s="114"/>
      <c r="AL581" s="114"/>
      <c r="AM581" s="114"/>
      <c r="AN581" s="114"/>
      <c r="AO581" s="114"/>
      <c r="AP581" s="114"/>
      <c r="AQ581" s="114"/>
    </row>
    <row r="582" spans="1:43" x14ac:dyDescent="0.3">
      <c r="A582" s="114"/>
      <c r="B582" s="120" t="s">
        <v>1836</v>
      </c>
      <c r="C582" s="121" t="s">
        <v>197</v>
      </c>
      <c r="D582" s="127">
        <v>1447.41</v>
      </c>
      <c r="E582" s="127">
        <v>1447.41</v>
      </c>
      <c r="F582" s="127">
        <v>1447.41</v>
      </c>
      <c r="G582" s="125">
        <v>4342.2299999999996</v>
      </c>
      <c r="H582" s="114"/>
      <c r="I582" s="114"/>
      <c r="J582" s="114"/>
      <c r="K582" s="114"/>
      <c r="L582" s="114"/>
      <c r="M582" s="114"/>
      <c r="N582" s="114"/>
      <c r="O582" s="114"/>
      <c r="P582" s="114"/>
      <c r="Q582" s="114"/>
      <c r="R582" s="114"/>
      <c r="S582" s="114"/>
      <c r="T582" s="114"/>
      <c r="U582" s="114"/>
      <c r="V582" s="114"/>
      <c r="W582" s="114"/>
      <c r="X582" s="114"/>
      <c r="Y582" s="114"/>
      <c r="Z582" s="114"/>
      <c r="AA582" s="114"/>
      <c r="AB582" s="114"/>
      <c r="AC582" s="114"/>
      <c r="AD582" s="114"/>
      <c r="AE582" s="114"/>
      <c r="AF582" s="114"/>
      <c r="AG582" s="114"/>
      <c r="AH582" s="114"/>
      <c r="AI582" s="114"/>
      <c r="AJ582" s="114"/>
      <c r="AK582" s="114"/>
      <c r="AL582" s="114"/>
      <c r="AM582" s="114"/>
      <c r="AN582" s="114"/>
      <c r="AO582" s="114"/>
      <c r="AP582" s="114"/>
      <c r="AQ582" s="114"/>
    </row>
    <row r="583" spans="1:43" x14ac:dyDescent="0.3">
      <c r="A583" s="114"/>
      <c r="B583" s="120" t="s">
        <v>2326</v>
      </c>
      <c r="C583" s="121" t="s">
        <v>326</v>
      </c>
      <c r="D583" s="127">
        <v>2680.07</v>
      </c>
      <c r="E583" s="127">
        <v>2680.07</v>
      </c>
      <c r="F583" s="127">
        <v>2680.07</v>
      </c>
      <c r="G583" s="125">
        <v>8040.21</v>
      </c>
      <c r="H583" s="114"/>
      <c r="I583" s="114"/>
      <c r="J583" s="114"/>
      <c r="K583" s="114"/>
      <c r="L583" s="114"/>
      <c r="M583" s="114"/>
      <c r="N583" s="114"/>
      <c r="O583" s="114"/>
      <c r="P583" s="114"/>
      <c r="Q583" s="114"/>
      <c r="R583" s="114"/>
      <c r="S583" s="114"/>
      <c r="T583" s="114"/>
      <c r="U583" s="114"/>
      <c r="V583" s="114"/>
      <c r="W583" s="114"/>
      <c r="X583" s="114"/>
      <c r="Y583" s="114"/>
      <c r="Z583" s="114"/>
      <c r="AA583" s="114"/>
      <c r="AB583" s="114"/>
      <c r="AC583" s="114"/>
      <c r="AD583" s="114"/>
      <c r="AE583" s="114"/>
      <c r="AF583" s="114"/>
      <c r="AG583" s="114"/>
      <c r="AH583" s="114"/>
      <c r="AI583" s="114"/>
      <c r="AJ583" s="114"/>
      <c r="AK583" s="114"/>
      <c r="AL583" s="114"/>
      <c r="AM583" s="114"/>
      <c r="AN583" s="114"/>
      <c r="AO583" s="114"/>
      <c r="AP583" s="114"/>
      <c r="AQ583" s="114"/>
    </row>
    <row r="584" spans="1:43" x14ac:dyDescent="0.3">
      <c r="A584" s="114"/>
      <c r="B584" s="120" t="s">
        <v>1875</v>
      </c>
      <c r="C584" s="121" t="s">
        <v>216</v>
      </c>
      <c r="D584" s="127">
        <v>5085.25</v>
      </c>
      <c r="E584" s="127">
        <v>5085.25</v>
      </c>
      <c r="F584" s="127">
        <v>5085.25</v>
      </c>
      <c r="G584" s="125">
        <v>15255.75</v>
      </c>
      <c r="H584" s="114"/>
      <c r="I584" s="114"/>
      <c r="J584" s="114"/>
      <c r="K584" s="114"/>
      <c r="L584" s="114"/>
      <c r="M584" s="114"/>
      <c r="N584" s="114"/>
      <c r="O584" s="114"/>
      <c r="P584" s="114"/>
      <c r="Q584" s="114"/>
      <c r="R584" s="114"/>
      <c r="S584" s="114"/>
      <c r="T584" s="114"/>
      <c r="U584" s="114"/>
      <c r="V584" s="114"/>
      <c r="W584" s="114"/>
      <c r="X584" s="114"/>
      <c r="Y584" s="114"/>
      <c r="Z584" s="114"/>
      <c r="AA584" s="114"/>
      <c r="AB584" s="114"/>
      <c r="AC584" s="114"/>
      <c r="AD584" s="114"/>
      <c r="AE584" s="114"/>
      <c r="AF584" s="114"/>
      <c r="AG584" s="114"/>
      <c r="AH584" s="114"/>
      <c r="AI584" s="114"/>
      <c r="AJ584" s="114"/>
      <c r="AK584" s="114"/>
      <c r="AL584" s="114"/>
      <c r="AM584" s="114"/>
      <c r="AN584" s="114"/>
      <c r="AO584" s="114"/>
      <c r="AP584" s="114"/>
      <c r="AQ584" s="114"/>
    </row>
    <row r="585" spans="1:43" x14ac:dyDescent="0.3">
      <c r="A585" s="114"/>
      <c r="B585" s="120" t="s">
        <v>1838</v>
      </c>
      <c r="C585" s="121" t="s">
        <v>324</v>
      </c>
      <c r="D585" s="127">
        <v>1752.35</v>
      </c>
      <c r="E585" s="127">
        <v>1752.35</v>
      </c>
      <c r="F585" s="127">
        <v>1752.35</v>
      </c>
      <c r="G585" s="125">
        <v>5257.05</v>
      </c>
      <c r="H585" s="114"/>
      <c r="I585" s="114"/>
      <c r="J585" s="114"/>
      <c r="K585" s="114"/>
      <c r="L585" s="114"/>
      <c r="M585" s="114"/>
      <c r="N585" s="114"/>
      <c r="O585" s="114"/>
      <c r="P585" s="114"/>
      <c r="Q585" s="114"/>
      <c r="R585" s="114"/>
      <c r="S585" s="114"/>
      <c r="T585" s="114"/>
      <c r="U585" s="114"/>
      <c r="V585" s="114"/>
      <c r="W585" s="114"/>
      <c r="X585" s="114"/>
      <c r="Y585" s="114"/>
      <c r="Z585" s="114"/>
      <c r="AA585" s="114"/>
      <c r="AB585" s="114"/>
      <c r="AC585" s="114"/>
      <c r="AD585" s="114"/>
      <c r="AE585" s="114"/>
      <c r="AF585" s="114"/>
      <c r="AG585" s="114"/>
      <c r="AH585" s="114"/>
      <c r="AI585" s="114"/>
      <c r="AJ585" s="114"/>
      <c r="AK585" s="114"/>
      <c r="AL585" s="114"/>
      <c r="AM585" s="114"/>
      <c r="AN585" s="114"/>
      <c r="AO585" s="114"/>
      <c r="AP585" s="114"/>
      <c r="AQ585" s="114"/>
    </row>
    <row r="586" spans="1:43" x14ac:dyDescent="0.3">
      <c r="A586" s="114"/>
      <c r="B586" s="120" t="s">
        <v>2349</v>
      </c>
      <c r="C586" s="121" t="s">
        <v>349</v>
      </c>
      <c r="D586" s="127">
        <v>1430.23</v>
      </c>
      <c r="E586" s="127">
        <v>1430.23</v>
      </c>
      <c r="F586" s="127">
        <v>1430.23</v>
      </c>
      <c r="G586" s="125">
        <v>4290.6899999999996</v>
      </c>
      <c r="H586" s="114"/>
      <c r="I586" s="114"/>
      <c r="J586" s="114"/>
      <c r="K586" s="114"/>
      <c r="L586" s="114"/>
      <c r="M586" s="114"/>
      <c r="N586" s="114"/>
      <c r="O586" s="114"/>
      <c r="P586" s="114"/>
      <c r="Q586" s="114"/>
      <c r="R586" s="114"/>
      <c r="S586" s="114"/>
      <c r="T586" s="114"/>
      <c r="U586" s="114"/>
      <c r="V586" s="114"/>
      <c r="W586" s="114"/>
      <c r="X586" s="114"/>
      <c r="Y586" s="114"/>
      <c r="Z586" s="114"/>
      <c r="AA586" s="114"/>
      <c r="AB586" s="114"/>
      <c r="AC586" s="114"/>
      <c r="AD586" s="114"/>
      <c r="AE586" s="114"/>
      <c r="AF586" s="114"/>
      <c r="AG586" s="114"/>
      <c r="AH586" s="114"/>
      <c r="AI586" s="114"/>
      <c r="AJ586" s="114"/>
      <c r="AK586" s="114"/>
      <c r="AL586" s="114"/>
      <c r="AM586" s="114"/>
      <c r="AN586" s="114"/>
      <c r="AO586" s="114"/>
      <c r="AP586" s="114"/>
      <c r="AQ586" s="114"/>
    </row>
    <row r="587" spans="1:43" x14ac:dyDescent="0.3">
      <c r="A587" s="114"/>
      <c r="B587" s="120" t="s">
        <v>1808</v>
      </c>
      <c r="C587" s="121" t="s">
        <v>237</v>
      </c>
      <c r="D587" s="127">
        <v>1443.11</v>
      </c>
      <c r="E587" s="127">
        <v>1443.11</v>
      </c>
      <c r="F587" s="127">
        <v>1443.11</v>
      </c>
      <c r="G587" s="125">
        <v>4329.33</v>
      </c>
      <c r="H587" s="114"/>
      <c r="I587" s="114"/>
      <c r="J587" s="114"/>
      <c r="K587" s="114"/>
      <c r="L587" s="114"/>
      <c r="M587" s="114"/>
      <c r="N587" s="114"/>
      <c r="O587" s="114"/>
      <c r="P587" s="114"/>
      <c r="Q587" s="114"/>
      <c r="R587" s="114"/>
      <c r="S587" s="114"/>
      <c r="T587" s="114"/>
      <c r="U587" s="114"/>
      <c r="V587" s="114"/>
      <c r="W587" s="114"/>
      <c r="X587" s="114"/>
      <c r="Y587" s="114"/>
      <c r="Z587" s="114"/>
      <c r="AA587" s="114"/>
      <c r="AB587" s="114"/>
      <c r="AC587" s="114"/>
      <c r="AD587" s="114"/>
      <c r="AE587" s="114"/>
      <c r="AF587" s="114"/>
      <c r="AG587" s="114"/>
      <c r="AH587" s="114"/>
      <c r="AI587" s="114"/>
      <c r="AJ587" s="114"/>
      <c r="AK587" s="114"/>
      <c r="AL587" s="114"/>
      <c r="AM587" s="114"/>
      <c r="AN587" s="114"/>
      <c r="AO587" s="114"/>
      <c r="AP587" s="114"/>
      <c r="AQ587" s="114"/>
    </row>
    <row r="588" spans="1:43" x14ac:dyDescent="0.3">
      <c r="A588" s="114"/>
      <c r="B588" s="120" t="s">
        <v>1887</v>
      </c>
      <c r="C588" s="121" t="s">
        <v>233</v>
      </c>
      <c r="D588" s="127">
        <v>1756.65</v>
      </c>
      <c r="E588" s="127">
        <v>1756.65</v>
      </c>
      <c r="F588" s="127">
        <v>1756.65</v>
      </c>
      <c r="G588" s="125">
        <v>5269.95</v>
      </c>
      <c r="H588" s="114"/>
      <c r="I588" s="114"/>
      <c r="J588" s="114"/>
      <c r="K588" s="114"/>
      <c r="L588" s="114"/>
      <c r="M588" s="114"/>
      <c r="N588" s="114"/>
      <c r="O588" s="114"/>
      <c r="P588" s="114"/>
      <c r="Q588" s="114"/>
      <c r="R588" s="114"/>
      <c r="S588" s="114"/>
      <c r="T588" s="114"/>
      <c r="U588" s="114"/>
      <c r="V588" s="114"/>
      <c r="W588" s="114"/>
      <c r="X588" s="114"/>
      <c r="Y588" s="114"/>
      <c r="Z588" s="114"/>
      <c r="AA588" s="114"/>
      <c r="AB588" s="114"/>
      <c r="AC588" s="114"/>
      <c r="AD588" s="114"/>
      <c r="AE588" s="114"/>
      <c r="AF588" s="114"/>
      <c r="AG588" s="114"/>
      <c r="AH588" s="114"/>
      <c r="AI588" s="114"/>
      <c r="AJ588" s="114"/>
      <c r="AK588" s="114"/>
      <c r="AL588" s="114"/>
      <c r="AM588" s="114"/>
      <c r="AN588" s="114"/>
      <c r="AO588" s="114"/>
      <c r="AP588" s="114"/>
      <c r="AQ588" s="114"/>
    </row>
    <row r="589" spans="1:43" x14ac:dyDescent="0.3">
      <c r="A589" s="114"/>
      <c r="B589" s="120" t="s">
        <v>1858</v>
      </c>
      <c r="C589" s="121" t="s">
        <v>174</v>
      </c>
      <c r="D589" s="127">
        <v>2572.69</v>
      </c>
      <c r="E589" s="127">
        <v>2572.69</v>
      </c>
      <c r="F589" s="127">
        <v>2572.69</v>
      </c>
      <c r="G589" s="125">
        <v>7718.07</v>
      </c>
      <c r="H589" s="114"/>
      <c r="I589" s="114"/>
      <c r="J589" s="114"/>
      <c r="K589" s="114"/>
      <c r="L589" s="114"/>
      <c r="M589" s="114"/>
      <c r="N589" s="114"/>
      <c r="O589" s="114"/>
      <c r="P589" s="114"/>
      <c r="Q589" s="114"/>
      <c r="R589" s="114"/>
      <c r="S589" s="114"/>
      <c r="T589" s="114"/>
      <c r="U589" s="114"/>
      <c r="V589" s="114"/>
      <c r="W589" s="114"/>
      <c r="X589" s="114"/>
      <c r="Y589" s="114"/>
      <c r="Z589" s="114"/>
      <c r="AA589" s="114"/>
      <c r="AB589" s="114"/>
      <c r="AC589" s="114"/>
      <c r="AD589" s="114"/>
      <c r="AE589" s="114"/>
      <c r="AF589" s="114"/>
      <c r="AG589" s="114"/>
      <c r="AH589" s="114"/>
      <c r="AI589" s="114"/>
      <c r="AJ589" s="114"/>
      <c r="AK589" s="114"/>
      <c r="AL589" s="114"/>
      <c r="AM589" s="114"/>
      <c r="AN589" s="114"/>
      <c r="AO589" s="114"/>
      <c r="AP589" s="114"/>
      <c r="AQ589" s="114"/>
    </row>
    <row r="590" spans="1:43" x14ac:dyDescent="0.3">
      <c r="A590" s="114"/>
      <c r="B590" s="120" t="s">
        <v>2327</v>
      </c>
      <c r="C590" s="121" t="s">
        <v>261</v>
      </c>
      <c r="D590" s="127">
        <v>1486.06</v>
      </c>
      <c r="E590" s="127">
        <v>1486.06</v>
      </c>
      <c r="F590" s="127">
        <v>1486.06</v>
      </c>
      <c r="G590" s="125">
        <v>4458.18</v>
      </c>
      <c r="H590" s="114"/>
      <c r="I590" s="114"/>
      <c r="J590" s="114"/>
      <c r="K590" s="114"/>
      <c r="L590" s="114"/>
      <c r="M590" s="114"/>
      <c r="N590" s="114"/>
      <c r="O590" s="114"/>
      <c r="P590" s="114"/>
      <c r="Q590" s="114"/>
      <c r="R590" s="114"/>
      <c r="S590" s="114"/>
      <c r="T590" s="114"/>
      <c r="U590" s="114"/>
      <c r="V590" s="114"/>
      <c r="W590" s="114"/>
      <c r="X590" s="114"/>
      <c r="Y590" s="114"/>
      <c r="Z590" s="114"/>
      <c r="AA590" s="114"/>
      <c r="AB590" s="114"/>
      <c r="AC590" s="114"/>
      <c r="AD590" s="114"/>
      <c r="AE590" s="114"/>
      <c r="AF590" s="114"/>
      <c r="AG590" s="114"/>
      <c r="AH590" s="114"/>
      <c r="AI590" s="114"/>
      <c r="AJ590" s="114"/>
      <c r="AK590" s="114"/>
      <c r="AL590" s="114"/>
      <c r="AM590" s="114"/>
      <c r="AN590" s="114"/>
      <c r="AO590" s="114"/>
      <c r="AP590" s="114"/>
      <c r="AQ590" s="114"/>
    </row>
    <row r="591" spans="1:43" x14ac:dyDescent="0.3">
      <c r="A591" s="114"/>
      <c r="B591" s="120" t="s">
        <v>1895</v>
      </c>
      <c r="C591" s="121" t="s">
        <v>292</v>
      </c>
      <c r="D591" s="127">
        <v>1395.87</v>
      </c>
      <c r="E591" s="127">
        <v>1395.87</v>
      </c>
      <c r="F591" s="127">
        <v>1395.87</v>
      </c>
      <c r="G591" s="125">
        <v>4187.6099999999997</v>
      </c>
      <c r="H591" s="114"/>
      <c r="I591" s="114"/>
      <c r="J591" s="114"/>
      <c r="K591" s="114"/>
      <c r="L591" s="114"/>
      <c r="M591" s="114"/>
      <c r="N591" s="114"/>
      <c r="O591" s="114"/>
      <c r="P591" s="114"/>
      <c r="Q591" s="114"/>
      <c r="R591" s="114"/>
      <c r="S591" s="114"/>
      <c r="T591" s="114"/>
      <c r="U591" s="114"/>
      <c r="V591" s="114"/>
      <c r="W591" s="114"/>
      <c r="X591" s="114"/>
      <c r="Y591" s="114"/>
      <c r="Z591" s="114"/>
      <c r="AA591" s="114"/>
      <c r="AB591" s="114"/>
      <c r="AC591" s="114"/>
      <c r="AD591" s="114"/>
      <c r="AE591" s="114"/>
      <c r="AF591" s="114"/>
      <c r="AG591" s="114"/>
      <c r="AH591" s="114"/>
      <c r="AI591" s="114"/>
      <c r="AJ591" s="114"/>
      <c r="AK591" s="114"/>
      <c r="AL591" s="114"/>
      <c r="AM591" s="114"/>
      <c r="AN591" s="114"/>
      <c r="AO591" s="114"/>
      <c r="AP591" s="114"/>
      <c r="AQ591" s="114"/>
    </row>
    <row r="592" spans="1:43" x14ac:dyDescent="0.3">
      <c r="A592" s="114"/>
      <c r="B592" s="120" t="s">
        <v>2328</v>
      </c>
      <c r="C592" s="121" t="s">
        <v>199</v>
      </c>
      <c r="D592" s="127">
        <v>2641.41</v>
      </c>
      <c r="E592" s="127">
        <v>2641.41</v>
      </c>
      <c r="F592" s="127">
        <v>2641.41</v>
      </c>
      <c r="G592" s="125">
        <v>7924.23</v>
      </c>
      <c r="H592" s="114"/>
      <c r="I592" s="114"/>
      <c r="J592" s="114"/>
      <c r="K592" s="114"/>
      <c r="L592" s="114"/>
      <c r="M592" s="114"/>
      <c r="N592" s="114"/>
      <c r="O592" s="114"/>
      <c r="P592" s="114"/>
      <c r="Q592" s="114"/>
      <c r="R592" s="114"/>
      <c r="S592" s="114"/>
      <c r="T592" s="114"/>
      <c r="U592" s="114"/>
      <c r="V592" s="114"/>
      <c r="W592" s="114"/>
      <c r="X592" s="114"/>
      <c r="Y592" s="114"/>
      <c r="Z592" s="114"/>
      <c r="AA592" s="114"/>
      <c r="AB592" s="114"/>
      <c r="AC592" s="114"/>
      <c r="AD592" s="114"/>
      <c r="AE592" s="114"/>
      <c r="AF592" s="114"/>
      <c r="AG592" s="114"/>
      <c r="AH592" s="114"/>
      <c r="AI592" s="114"/>
      <c r="AJ592" s="114"/>
      <c r="AK592" s="114"/>
      <c r="AL592" s="114"/>
      <c r="AM592" s="114"/>
      <c r="AN592" s="114"/>
      <c r="AO592" s="114"/>
      <c r="AP592" s="114"/>
      <c r="AQ592" s="114"/>
    </row>
    <row r="593" spans="1:43" x14ac:dyDescent="0.3">
      <c r="A593" s="114"/>
      <c r="B593" s="120" t="s">
        <v>1286</v>
      </c>
      <c r="C593" s="121" t="s">
        <v>260</v>
      </c>
      <c r="D593" s="127">
        <v>1679.33</v>
      </c>
      <c r="E593" s="127">
        <v>1679.34</v>
      </c>
      <c r="F593" s="127">
        <v>1679.34</v>
      </c>
      <c r="G593" s="125">
        <v>5038.01</v>
      </c>
      <c r="H593" s="114"/>
      <c r="I593" s="114"/>
      <c r="J593" s="114"/>
      <c r="K593" s="114"/>
      <c r="L593" s="114"/>
      <c r="M593" s="114"/>
      <c r="N593" s="114"/>
      <c r="O593" s="114"/>
      <c r="P593" s="114"/>
      <c r="Q593" s="114"/>
      <c r="R593" s="114"/>
      <c r="S593" s="114"/>
      <c r="T593" s="114"/>
      <c r="U593" s="114"/>
      <c r="V593" s="114"/>
      <c r="W593" s="114"/>
      <c r="X593" s="114"/>
      <c r="Y593" s="114"/>
      <c r="Z593" s="114"/>
      <c r="AA593" s="114"/>
      <c r="AB593" s="114"/>
      <c r="AC593" s="114"/>
      <c r="AD593" s="114"/>
      <c r="AE593" s="114"/>
      <c r="AF593" s="114"/>
      <c r="AG593" s="114"/>
      <c r="AH593" s="114"/>
      <c r="AI593" s="114"/>
      <c r="AJ593" s="114"/>
      <c r="AK593" s="114"/>
      <c r="AL593" s="114"/>
      <c r="AM593" s="114"/>
      <c r="AN593" s="114"/>
      <c r="AO593" s="114"/>
      <c r="AP593" s="114"/>
      <c r="AQ593" s="114"/>
    </row>
    <row r="594" spans="1:43" x14ac:dyDescent="0.3">
      <c r="A594" s="114"/>
      <c r="B594" s="120" t="s">
        <v>1697</v>
      </c>
      <c r="C594" s="121" t="s">
        <v>341</v>
      </c>
      <c r="D594" s="127">
        <v>1365.8</v>
      </c>
      <c r="E594" s="127">
        <v>1365.8</v>
      </c>
      <c r="F594" s="127">
        <v>1365.8</v>
      </c>
      <c r="G594" s="125">
        <v>4097.3999999999996</v>
      </c>
      <c r="H594" s="114"/>
      <c r="I594" s="114"/>
      <c r="J594" s="114"/>
      <c r="K594" s="114"/>
      <c r="L594" s="114"/>
      <c r="M594" s="114"/>
      <c r="N594" s="114"/>
      <c r="O594" s="114"/>
      <c r="P594" s="114"/>
      <c r="Q594" s="114"/>
      <c r="R594" s="114"/>
      <c r="S594" s="114"/>
      <c r="T594" s="114"/>
      <c r="U594" s="114"/>
      <c r="V594" s="114"/>
      <c r="W594" s="114"/>
      <c r="X594" s="114"/>
      <c r="Y594" s="114"/>
      <c r="Z594" s="114"/>
      <c r="AA594" s="114"/>
      <c r="AB594" s="114"/>
      <c r="AC594" s="114"/>
      <c r="AD594" s="114"/>
      <c r="AE594" s="114"/>
      <c r="AF594" s="114"/>
      <c r="AG594" s="114"/>
      <c r="AH594" s="114"/>
      <c r="AI594" s="114"/>
      <c r="AJ594" s="114"/>
      <c r="AK594" s="114"/>
      <c r="AL594" s="114"/>
      <c r="AM594" s="114"/>
      <c r="AN594" s="114"/>
      <c r="AO594" s="114"/>
      <c r="AP594" s="114"/>
      <c r="AQ594" s="114"/>
    </row>
    <row r="595" spans="1:43" x14ac:dyDescent="0.3">
      <c r="A595" s="114"/>
      <c r="B595" s="120" t="s">
        <v>1368</v>
      </c>
      <c r="C595" s="121" t="s">
        <v>332</v>
      </c>
      <c r="D595" s="127">
        <v>1378.69</v>
      </c>
      <c r="E595" s="127">
        <v>1378.69</v>
      </c>
      <c r="F595" s="127">
        <v>1378.69</v>
      </c>
      <c r="G595" s="125">
        <v>4136.07</v>
      </c>
      <c r="H595" s="114"/>
      <c r="I595" s="114"/>
      <c r="J595" s="114"/>
      <c r="K595" s="114"/>
      <c r="L595" s="114"/>
      <c r="M595" s="114"/>
      <c r="N595" s="114"/>
      <c r="O595" s="114"/>
      <c r="P595" s="114"/>
      <c r="Q595" s="114"/>
      <c r="R595" s="114"/>
      <c r="S595" s="114"/>
      <c r="T595" s="114"/>
      <c r="U595" s="114"/>
      <c r="V595" s="114"/>
      <c r="W595" s="114"/>
      <c r="X595" s="114"/>
      <c r="Y595" s="114"/>
      <c r="Z595" s="114"/>
      <c r="AA595" s="114"/>
      <c r="AB595" s="114"/>
      <c r="AC595" s="114"/>
      <c r="AD595" s="114"/>
      <c r="AE595" s="114"/>
      <c r="AF595" s="114"/>
      <c r="AG595" s="114"/>
      <c r="AH595" s="114"/>
      <c r="AI595" s="114"/>
      <c r="AJ595" s="114"/>
      <c r="AK595" s="114"/>
      <c r="AL595" s="114"/>
      <c r="AM595" s="114"/>
      <c r="AN595" s="114"/>
      <c r="AO595" s="114"/>
      <c r="AP595" s="114"/>
      <c r="AQ595" s="114"/>
    </row>
    <row r="596" spans="1:43" x14ac:dyDescent="0.3">
      <c r="A596" s="114"/>
      <c r="B596" s="120" t="s">
        <v>1708</v>
      </c>
      <c r="C596" s="121" t="s">
        <v>339</v>
      </c>
      <c r="D596" s="127">
        <v>1687.92</v>
      </c>
      <c r="E596" s="127">
        <v>1687.93</v>
      </c>
      <c r="F596" s="127">
        <v>1687.93</v>
      </c>
      <c r="G596" s="125">
        <v>5063.78</v>
      </c>
      <c r="H596" s="114"/>
      <c r="I596" s="114"/>
      <c r="J596" s="114"/>
      <c r="K596" s="114"/>
      <c r="L596" s="114"/>
      <c r="M596" s="114"/>
      <c r="N596" s="114"/>
      <c r="O596" s="114"/>
      <c r="P596" s="114"/>
      <c r="Q596" s="114"/>
      <c r="R596" s="114"/>
      <c r="S596" s="114"/>
      <c r="T596" s="114"/>
      <c r="U596" s="114"/>
      <c r="V596" s="114"/>
      <c r="W596" s="114"/>
      <c r="X596" s="114"/>
      <c r="Y596" s="114"/>
      <c r="Z596" s="114"/>
      <c r="AA596" s="114"/>
      <c r="AB596" s="114"/>
      <c r="AC596" s="114"/>
      <c r="AD596" s="114"/>
      <c r="AE596" s="114"/>
      <c r="AF596" s="114"/>
      <c r="AG596" s="114"/>
      <c r="AH596" s="114"/>
      <c r="AI596" s="114"/>
      <c r="AJ596" s="114"/>
      <c r="AK596" s="114"/>
      <c r="AL596" s="114"/>
      <c r="AM596" s="114"/>
      <c r="AN596" s="114"/>
      <c r="AO596" s="114"/>
      <c r="AP596" s="114"/>
      <c r="AQ596" s="114"/>
    </row>
    <row r="597" spans="1:43" x14ac:dyDescent="0.3">
      <c r="A597" s="114"/>
      <c r="B597" s="120" t="s">
        <v>2287</v>
      </c>
      <c r="C597" s="121" t="s">
        <v>346</v>
      </c>
      <c r="D597" s="127">
        <v>2534.0300000000002</v>
      </c>
      <c r="E597" s="127">
        <v>2534.04</v>
      </c>
      <c r="F597" s="127">
        <v>2534.04</v>
      </c>
      <c r="G597" s="125">
        <v>7602.11</v>
      </c>
      <c r="H597" s="114"/>
      <c r="I597" s="114"/>
      <c r="J597" s="114"/>
      <c r="K597" s="114"/>
      <c r="L597" s="114"/>
      <c r="M597" s="114"/>
      <c r="N597" s="114"/>
      <c r="O597" s="114"/>
      <c r="P597" s="114"/>
      <c r="Q597" s="114"/>
      <c r="R597" s="114"/>
      <c r="S597" s="114"/>
      <c r="T597" s="114"/>
      <c r="U597" s="114"/>
      <c r="V597" s="114"/>
      <c r="W597" s="114"/>
      <c r="X597" s="114"/>
      <c r="Y597" s="114"/>
      <c r="Z597" s="114"/>
      <c r="AA597" s="114"/>
      <c r="AB597" s="114"/>
      <c r="AC597" s="114"/>
      <c r="AD597" s="114"/>
      <c r="AE597" s="114"/>
      <c r="AF597" s="114"/>
      <c r="AG597" s="114"/>
      <c r="AH597" s="114"/>
      <c r="AI597" s="114"/>
      <c r="AJ597" s="114"/>
      <c r="AK597" s="114"/>
      <c r="AL597" s="114"/>
      <c r="AM597" s="114"/>
      <c r="AN597" s="114"/>
      <c r="AO597" s="114"/>
      <c r="AP597" s="114"/>
      <c r="AQ597" s="114"/>
    </row>
    <row r="598" spans="1:43" x14ac:dyDescent="0.3">
      <c r="A598" s="114"/>
      <c r="B598" s="120" t="s">
        <v>1541</v>
      </c>
      <c r="C598" s="121" t="s">
        <v>30</v>
      </c>
      <c r="D598" s="127">
        <v>1438.82</v>
      </c>
      <c r="E598" s="127">
        <v>1438.82</v>
      </c>
      <c r="F598" s="127">
        <v>1438.82</v>
      </c>
      <c r="G598" s="125">
        <v>4316.46</v>
      </c>
      <c r="H598" s="114"/>
      <c r="I598" s="114"/>
      <c r="J598" s="114"/>
      <c r="K598" s="114"/>
      <c r="L598" s="114"/>
      <c r="M598" s="114"/>
      <c r="N598" s="114"/>
      <c r="O598" s="114"/>
      <c r="P598" s="114"/>
      <c r="Q598" s="114"/>
      <c r="R598" s="114"/>
      <c r="S598" s="114"/>
      <c r="T598" s="114"/>
      <c r="U598" s="114"/>
      <c r="V598" s="114"/>
      <c r="W598" s="114"/>
      <c r="X598" s="114"/>
      <c r="Y598" s="114"/>
      <c r="Z598" s="114"/>
      <c r="AA598" s="114"/>
      <c r="AB598" s="114"/>
      <c r="AC598" s="114"/>
      <c r="AD598" s="114"/>
      <c r="AE598" s="114"/>
      <c r="AF598" s="114"/>
      <c r="AG598" s="114"/>
      <c r="AH598" s="114"/>
      <c r="AI598" s="114"/>
      <c r="AJ598" s="114"/>
      <c r="AK598" s="114"/>
      <c r="AL598" s="114"/>
      <c r="AM598" s="114"/>
      <c r="AN598" s="114"/>
      <c r="AO598" s="114"/>
      <c r="AP598" s="114"/>
      <c r="AQ598" s="114"/>
    </row>
    <row r="599" spans="1:43" x14ac:dyDescent="0.3">
      <c r="A599" s="114"/>
      <c r="B599" s="120" t="s">
        <v>1308</v>
      </c>
      <c r="C599" s="121" t="s">
        <v>141</v>
      </c>
      <c r="D599" s="127">
        <v>1395.87</v>
      </c>
      <c r="E599" s="127">
        <v>1395.87</v>
      </c>
      <c r="F599" s="127">
        <v>1395.87</v>
      </c>
      <c r="G599" s="125">
        <v>4187.6099999999997</v>
      </c>
      <c r="H599" s="114"/>
      <c r="I599" s="114"/>
      <c r="J599" s="114"/>
      <c r="K599" s="114"/>
      <c r="L599" s="114"/>
      <c r="M599" s="114"/>
      <c r="N599" s="114"/>
      <c r="O599" s="114"/>
      <c r="P599" s="114"/>
      <c r="Q599" s="114"/>
      <c r="R599" s="114"/>
      <c r="S599" s="114"/>
      <c r="T599" s="114"/>
      <c r="U599" s="114"/>
      <c r="V599" s="114"/>
      <c r="W599" s="114"/>
      <c r="X599" s="114"/>
      <c r="Y599" s="114"/>
      <c r="Z599" s="114"/>
      <c r="AA599" s="114"/>
      <c r="AB599" s="114"/>
      <c r="AC599" s="114"/>
      <c r="AD599" s="114"/>
      <c r="AE599" s="114"/>
      <c r="AF599" s="114"/>
      <c r="AG599" s="114"/>
      <c r="AH599" s="114"/>
      <c r="AI599" s="114"/>
      <c r="AJ599" s="114"/>
      <c r="AK599" s="114"/>
      <c r="AL599" s="114"/>
      <c r="AM599" s="114"/>
      <c r="AN599" s="114"/>
      <c r="AO599" s="114"/>
      <c r="AP599" s="114"/>
      <c r="AQ599" s="114"/>
    </row>
    <row r="600" spans="1:43" x14ac:dyDescent="0.3">
      <c r="A600" s="114"/>
      <c r="B600" s="120" t="s">
        <v>2143</v>
      </c>
      <c r="C600" s="121" t="s">
        <v>69</v>
      </c>
      <c r="D600" s="127">
        <v>2641.41</v>
      </c>
      <c r="E600" s="127">
        <v>2641.41</v>
      </c>
      <c r="F600" s="127">
        <v>2641.41</v>
      </c>
      <c r="G600" s="125">
        <v>7924.23</v>
      </c>
      <c r="H600" s="114"/>
      <c r="I600" s="114"/>
      <c r="J600" s="114"/>
      <c r="K600" s="114"/>
      <c r="L600" s="114"/>
      <c r="M600" s="114"/>
      <c r="N600" s="114"/>
      <c r="O600" s="114"/>
      <c r="P600" s="114"/>
      <c r="Q600" s="114"/>
      <c r="R600" s="114"/>
      <c r="S600" s="114"/>
      <c r="T600" s="114"/>
      <c r="U600" s="114"/>
      <c r="V600" s="114"/>
      <c r="W600" s="114"/>
      <c r="X600" s="114"/>
      <c r="Y600" s="114"/>
      <c r="Z600" s="114"/>
      <c r="AA600" s="114"/>
      <c r="AB600" s="114"/>
      <c r="AC600" s="114"/>
      <c r="AD600" s="114"/>
      <c r="AE600" s="114"/>
      <c r="AF600" s="114"/>
      <c r="AG600" s="114"/>
      <c r="AH600" s="114"/>
      <c r="AI600" s="114"/>
      <c r="AJ600" s="114"/>
      <c r="AK600" s="114"/>
      <c r="AL600" s="114"/>
      <c r="AM600" s="114"/>
      <c r="AN600" s="114"/>
      <c r="AO600" s="114"/>
      <c r="AP600" s="114"/>
      <c r="AQ600" s="114"/>
    </row>
    <row r="601" spans="1:43" x14ac:dyDescent="0.3">
      <c r="A601" s="114"/>
      <c r="B601" s="120" t="s">
        <v>1572</v>
      </c>
      <c r="C601" s="121" t="s">
        <v>155</v>
      </c>
      <c r="D601" s="127">
        <v>1365.8</v>
      </c>
      <c r="E601" s="127">
        <v>1365.8</v>
      </c>
      <c r="F601" s="127">
        <v>1365.8</v>
      </c>
      <c r="G601" s="125">
        <v>4097.3999999999996</v>
      </c>
      <c r="H601" s="114"/>
      <c r="I601" s="114"/>
      <c r="J601" s="114"/>
      <c r="K601" s="114"/>
      <c r="L601" s="114"/>
      <c r="M601" s="114"/>
      <c r="N601" s="114"/>
      <c r="O601" s="114"/>
      <c r="P601" s="114"/>
      <c r="Q601" s="114"/>
      <c r="R601" s="114"/>
      <c r="S601" s="114"/>
      <c r="T601" s="114"/>
      <c r="U601" s="114"/>
      <c r="V601" s="114"/>
      <c r="W601" s="114"/>
      <c r="X601" s="114"/>
      <c r="Y601" s="114"/>
      <c r="Z601" s="114"/>
      <c r="AA601" s="114"/>
      <c r="AB601" s="114"/>
      <c r="AC601" s="114"/>
      <c r="AD601" s="114"/>
      <c r="AE601" s="114"/>
      <c r="AF601" s="114"/>
      <c r="AG601" s="114"/>
      <c r="AH601" s="114"/>
      <c r="AI601" s="114"/>
      <c r="AJ601" s="114"/>
      <c r="AK601" s="114"/>
      <c r="AL601" s="114"/>
      <c r="AM601" s="114"/>
      <c r="AN601" s="114"/>
      <c r="AO601" s="114"/>
      <c r="AP601" s="114"/>
      <c r="AQ601" s="114"/>
    </row>
    <row r="602" spans="1:43" x14ac:dyDescent="0.3">
      <c r="A602" s="114"/>
      <c r="B602" s="120" t="s">
        <v>1315</v>
      </c>
      <c r="C602" s="121" t="s">
        <v>142</v>
      </c>
      <c r="D602" s="127">
        <v>1679.33</v>
      </c>
      <c r="E602" s="127">
        <v>1679.34</v>
      </c>
      <c r="F602" s="127">
        <v>1679.34</v>
      </c>
      <c r="G602" s="125">
        <v>5038.01</v>
      </c>
      <c r="H602" s="114"/>
      <c r="I602" s="114"/>
      <c r="J602" s="114"/>
      <c r="K602" s="114"/>
      <c r="L602" s="114"/>
      <c r="M602" s="114"/>
      <c r="N602" s="114"/>
      <c r="O602" s="114"/>
      <c r="P602" s="114"/>
      <c r="Q602" s="114"/>
      <c r="R602" s="114"/>
      <c r="S602" s="114"/>
      <c r="T602" s="114"/>
      <c r="U602" s="114"/>
      <c r="V602" s="114"/>
      <c r="W602" s="114"/>
      <c r="X602" s="114"/>
      <c r="Y602" s="114"/>
      <c r="Z602" s="114"/>
      <c r="AA602" s="114"/>
      <c r="AB602" s="114"/>
      <c r="AC602" s="114"/>
      <c r="AD602" s="114"/>
      <c r="AE602" s="114"/>
      <c r="AF602" s="114"/>
      <c r="AG602" s="114"/>
      <c r="AH602" s="114"/>
      <c r="AI602" s="114"/>
      <c r="AJ602" s="114"/>
      <c r="AK602" s="114"/>
      <c r="AL602" s="114"/>
      <c r="AM602" s="114"/>
      <c r="AN602" s="114"/>
      <c r="AO602" s="114"/>
      <c r="AP602" s="114"/>
      <c r="AQ602" s="114"/>
    </row>
    <row r="603" spans="1:43" x14ac:dyDescent="0.3">
      <c r="A603" s="114"/>
      <c r="B603" s="120" t="s">
        <v>1532</v>
      </c>
      <c r="C603" s="121" t="s">
        <v>84</v>
      </c>
      <c r="D603" s="127">
        <v>1378.69</v>
      </c>
      <c r="E603" s="127">
        <v>1378.69</v>
      </c>
      <c r="F603" s="127">
        <v>1378.69</v>
      </c>
      <c r="G603" s="125">
        <v>4136.07</v>
      </c>
      <c r="H603" s="114"/>
      <c r="I603" s="114"/>
      <c r="J603" s="114"/>
      <c r="K603" s="114"/>
      <c r="L603" s="114"/>
      <c r="M603" s="114"/>
      <c r="N603" s="114"/>
      <c r="O603" s="114"/>
      <c r="P603" s="114"/>
      <c r="Q603" s="114"/>
      <c r="R603" s="114"/>
      <c r="S603" s="114"/>
      <c r="T603" s="114"/>
      <c r="U603" s="114"/>
      <c r="V603" s="114"/>
      <c r="W603" s="114"/>
      <c r="X603" s="114"/>
      <c r="Y603" s="114"/>
      <c r="Z603" s="114"/>
      <c r="AA603" s="114"/>
      <c r="AB603" s="114"/>
      <c r="AC603" s="114"/>
      <c r="AD603" s="114"/>
      <c r="AE603" s="114"/>
      <c r="AF603" s="114"/>
      <c r="AG603" s="114"/>
      <c r="AH603" s="114"/>
      <c r="AI603" s="114"/>
      <c r="AJ603" s="114"/>
      <c r="AK603" s="114"/>
      <c r="AL603" s="114"/>
      <c r="AM603" s="114"/>
      <c r="AN603" s="114"/>
      <c r="AO603" s="114"/>
      <c r="AP603" s="114"/>
      <c r="AQ603" s="114"/>
    </row>
    <row r="604" spans="1:43" x14ac:dyDescent="0.3">
      <c r="A604" s="114"/>
      <c r="B604" s="120" t="s">
        <v>1549</v>
      </c>
      <c r="C604" s="121" t="s">
        <v>108</v>
      </c>
      <c r="D604" s="127">
        <v>1687.92</v>
      </c>
      <c r="E604" s="127">
        <v>1687.93</v>
      </c>
      <c r="F604" s="127">
        <v>1687.93</v>
      </c>
      <c r="G604" s="125">
        <v>5063.78</v>
      </c>
      <c r="H604" s="114"/>
      <c r="I604" s="114"/>
      <c r="J604" s="114"/>
      <c r="K604" s="114"/>
      <c r="L604" s="114"/>
      <c r="M604" s="114"/>
      <c r="N604" s="114"/>
      <c r="O604" s="114"/>
      <c r="P604" s="114"/>
      <c r="Q604" s="114"/>
      <c r="R604" s="114"/>
      <c r="S604" s="114"/>
      <c r="T604" s="114"/>
      <c r="U604" s="114"/>
      <c r="V604" s="114"/>
      <c r="W604" s="114"/>
      <c r="X604" s="114"/>
      <c r="Y604" s="114"/>
      <c r="Z604" s="114"/>
      <c r="AA604" s="114"/>
      <c r="AB604" s="114"/>
      <c r="AC604" s="114"/>
      <c r="AD604" s="114"/>
      <c r="AE604" s="114"/>
      <c r="AF604" s="114"/>
      <c r="AG604" s="114"/>
      <c r="AH604" s="114"/>
      <c r="AI604" s="114"/>
      <c r="AJ604" s="114"/>
      <c r="AK604" s="114"/>
      <c r="AL604" s="114"/>
      <c r="AM604" s="114"/>
      <c r="AN604" s="114"/>
      <c r="AO604" s="114"/>
      <c r="AP604" s="114"/>
      <c r="AQ604" s="114"/>
    </row>
    <row r="605" spans="1:43" x14ac:dyDescent="0.3">
      <c r="A605" s="114"/>
      <c r="B605" s="120" t="s">
        <v>1557</v>
      </c>
      <c r="C605" s="121" t="s">
        <v>140</v>
      </c>
      <c r="D605" s="127">
        <v>2534.0300000000002</v>
      </c>
      <c r="E605" s="127">
        <v>2534.04</v>
      </c>
      <c r="F605" s="127">
        <v>2534.04</v>
      </c>
      <c r="G605" s="125">
        <v>7602.11</v>
      </c>
      <c r="H605" s="114"/>
      <c r="I605" s="114"/>
      <c r="J605" s="114"/>
      <c r="K605" s="114"/>
      <c r="L605" s="114"/>
      <c r="M605" s="114"/>
      <c r="N605" s="114"/>
      <c r="O605" s="114"/>
      <c r="P605" s="114"/>
      <c r="Q605" s="114"/>
      <c r="R605" s="114"/>
      <c r="S605" s="114"/>
      <c r="T605" s="114"/>
      <c r="U605" s="114"/>
      <c r="V605" s="114"/>
      <c r="W605" s="114"/>
      <c r="X605" s="114"/>
      <c r="Y605" s="114"/>
      <c r="Z605" s="114"/>
      <c r="AA605" s="114"/>
      <c r="AB605" s="114"/>
      <c r="AC605" s="114"/>
      <c r="AD605" s="114"/>
      <c r="AE605" s="114"/>
      <c r="AF605" s="114"/>
      <c r="AG605" s="114"/>
      <c r="AH605" s="114"/>
      <c r="AI605" s="114"/>
      <c r="AJ605" s="114"/>
      <c r="AK605" s="114"/>
      <c r="AL605" s="114"/>
      <c r="AM605" s="114"/>
      <c r="AN605" s="114"/>
      <c r="AO605" s="114"/>
      <c r="AP605" s="114"/>
      <c r="AQ605" s="114"/>
    </row>
    <row r="606" spans="1:43" x14ac:dyDescent="0.3">
      <c r="A606" s="114"/>
      <c r="B606" s="120" t="s">
        <v>1335</v>
      </c>
      <c r="C606" s="121" t="s">
        <v>54</v>
      </c>
      <c r="D606" s="127">
        <v>1438.82</v>
      </c>
      <c r="E606" s="127">
        <v>1438.82</v>
      </c>
      <c r="F606" s="127">
        <v>1438.82</v>
      </c>
      <c r="G606" s="125">
        <v>4316.46</v>
      </c>
      <c r="H606" s="114"/>
      <c r="I606" s="114"/>
      <c r="J606" s="114"/>
      <c r="K606" s="114"/>
      <c r="L606" s="114"/>
      <c r="M606" s="114"/>
      <c r="N606" s="114"/>
      <c r="O606" s="114"/>
      <c r="P606" s="114"/>
      <c r="Q606" s="114"/>
      <c r="R606" s="114"/>
      <c r="S606" s="114"/>
      <c r="T606" s="114"/>
      <c r="U606" s="114"/>
      <c r="V606" s="114"/>
      <c r="W606" s="114"/>
      <c r="X606" s="114"/>
      <c r="Y606" s="114"/>
      <c r="Z606" s="114"/>
      <c r="AA606" s="114"/>
      <c r="AB606" s="114"/>
      <c r="AC606" s="114"/>
      <c r="AD606" s="114"/>
      <c r="AE606" s="114"/>
      <c r="AF606" s="114"/>
      <c r="AG606" s="114"/>
      <c r="AH606" s="114"/>
      <c r="AI606" s="114"/>
      <c r="AJ606" s="114"/>
      <c r="AK606" s="114"/>
      <c r="AL606" s="114"/>
      <c r="AM606" s="114"/>
      <c r="AN606" s="114"/>
      <c r="AO606" s="114"/>
      <c r="AP606" s="114"/>
      <c r="AQ606" s="114"/>
    </row>
    <row r="607" spans="1:43" x14ac:dyDescent="0.3">
      <c r="A607" s="114"/>
      <c r="B607" s="120" t="s">
        <v>1580</v>
      </c>
      <c r="C607" s="121" t="s">
        <v>43</v>
      </c>
      <c r="D607" s="127">
        <v>1395.87</v>
      </c>
      <c r="E607" s="127">
        <v>1395.87</v>
      </c>
      <c r="F607" s="127">
        <v>1395.87</v>
      </c>
      <c r="G607" s="125">
        <v>4187.6099999999997</v>
      </c>
      <c r="H607" s="114"/>
      <c r="I607" s="114"/>
      <c r="J607" s="114"/>
      <c r="K607" s="114"/>
      <c r="L607" s="114"/>
      <c r="M607" s="114"/>
      <c r="N607" s="114"/>
      <c r="O607" s="114"/>
      <c r="P607" s="114"/>
      <c r="Q607" s="114"/>
      <c r="R607" s="114"/>
      <c r="S607" s="114"/>
      <c r="T607" s="114"/>
      <c r="U607" s="114"/>
      <c r="V607" s="114"/>
      <c r="W607" s="114"/>
      <c r="X607" s="114"/>
      <c r="Y607" s="114"/>
      <c r="Z607" s="114"/>
      <c r="AA607" s="114"/>
      <c r="AB607" s="114"/>
      <c r="AC607" s="114"/>
      <c r="AD607" s="114"/>
      <c r="AE607" s="114"/>
      <c r="AF607" s="114"/>
      <c r="AG607" s="114"/>
      <c r="AH607" s="114"/>
      <c r="AI607" s="114"/>
      <c r="AJ607" s="114"/>
      <c r="AK607" s="114"/>
      <c r="AL607" s="114"/>
      <c r="AM607" s="114"/>
      <c r="AN607" s="114"/>
      <c r="AO607" s="114"/>
      <c r="AP607" s="114"/>
      <c r="AQ607" s="114"/>
    </row>
    <row r="608" spans="1:43" x14ac:dyDescent="0.3">
      <c r="A608" s="114"/>
      <c r="B608" s="120" t="s">
        <v>1517</v>
      </c>
      <c r="C608" s="121" t="s">
        <v>136</v>
      </c>
      <c r="D608" s="127">
        <v>2641.41</v>
      </c>
      <c r="E608" s="127">
        <v>2641.41</v>
      </c>
      <c r="F608" s="127">
        <v>2641.41</v>
      </c>
      <c r="G608" s="125">
        <v>7924.23</v>
      </c>
      <c r="H608" s="114"/>
      <c r="I608" s="114"/>
      <c r="J608" s="114"/>
      <c r="K608" s="114"/>
      <c r="L608" s="114"/>
      <c r="M608" s="114"/>
      <c r="N608" s="114"/>
      <c r="O608" s="114"/>
      <c r="P608" s="114"/>
      <c r="Q608" s="114"/>
      <c r="R608" s="114"/>
      <c r="S608" s="114"/>
      <c r="T608" s="114"/>
      <c r="U608" s="114"/>
      <c r="V608" s="114"/>
      <c r="W608" s="114"/>
      <c r="X608" s="114"/>
      <c r="Y608" s="114"/>
      <c r="Z608" s="114"/>
      <c r="AA608" s="114"/>
      <c r="AB608" s="114"/>
      <c r="AC608" s="114"/>
      <c r="AD608" s="114"/>
      <c r="AE608" s="114"/>
      <c r="AF608" s="114"/>
      <c r="AG608" s="114"/>
      <c r="AH608" s="114"/>
      <c r="AI608" s="114"/>
      <c r="AJ608" s="114"/>
      <c r="AK608" s="114"/>
      <c r="AL608" s="114"/>
      <c r="AM608" s="114"/>
      <c r="AN608" s="114"/>
      <c r="AO608" s="114"/>
      <c r="AP608" s="114"/>
      <c r="AQ608" s="114"/>
    </row>
    <row r="609" spans="1:43" x14ac:dyDescent="0.3">
      <c r="A609" s="114"/>
      <c r="B609" s="120" t="s">
        <v>1525</v>
      </c>
      <c r="C609" s="121" t="s">
        <v>125</v>
      </c>
      <c r="D609" s="127">
        <v>1679.33</v>
      </c>
      <c r="E609" s="127">
        <v>1679.34</v>
      </c>
      <c r="F609" s="127">
        <v>1679.34</v>
      </c>
      <c r="G609" s="125">
        <v>5038.01</v>
      </c>
      <c r="H609" s="114"/>
      <c r="I609" s="114"/>
      <c r="J609" s="114"/>
      <c r="K609" s="114"/>
      <c r="L609" s="114"/>
      <c r="M609" s="114"/>
      <c r="N609" s="114"/>
      <c r="O609" s="114"/>
      <c r="P609" s="114"/>
      <c r="Q609" s="114"/>
      <c r="R609" s="114"/>
      <c r="S609" s="114"/>
      <c r="T609" s="114"/>
      <c r="U609" s="114"/>
      <c r="V609" s="114"/>
      <c r="W609" s="114"/>
      <c r="X609" s="114"/>
      <c r="Y609" s="114"/>
      <c r="Z609" s="114"/>
      <c r="AA609" s="114"/>
      <c r="AB609" s="114"/>
      <c r="AC609" s="114"/>
      <c r="AD609" s="114"/>
      <c r="AE609" s="114"/>
      <c r="AF609" s="114"/>
      <c r="AG609" s="114"/>
      <c r="AH609" s="114"/>
      <c r="AI609" s="114"/>
      <c r="AJ609" s="114"/>
      <c r="AK609" s="114"/>
      <c r="AL609" s="114"/>
      <c r="AM609" s="114"/>
      <c r="AN609" s="114"/>
      <c r="AO609" s="114"/>
      <c r="AP609" s="114"/>
      <c r="AQ609" s="114"/>
    </row>
    <row r="610" spans="1:43" x14ac:dyDescent="0.3">
      <c r="A610" s="114"/>
      <c r="B610" s="120" t="s">
        <v>2215</v>
      </c>
      <c r="C610" s="121" t="s">
        <v>132</v>
      </c>
      <c r="D610" s="127">
        <v>1361.5</v>
      </c>
      <c r="E610" s="127">
        <v>1361.51</v>
      </c>
      <c r="F610" s="127">
        <v>1361.51</v>
      </c>
      <c r="G610" s="125">
        <v>4084.52</v>
      </c>
      <c r="H610" s="114"/>
      <c r="I610" s="114"/>
      <c r="J610" s="114"/>
      <c r="K610" s="114"/>
      <c r="L610" s="114"/>
      <c r="M610" s="114"/>
      <c r="N610" s="114"/>
      <c r="O610" s="114"/>
      <c r="P610" s="114"/>
      <c r="Q610" s="114"/>
      <c r="R610" s="114"/>
      <c r="S610" s="114"/>
      <c r="T610" s="114"/>
      <c r="U610" s="114"/>
      <c r="V610" s="114"/>
      <c r="W610" s="114"/>
      <c r="X610" s="114"/>
      <c r="Y610" s="114"/>
      <c r="Z610" s="114"/>
      <c r="AA610" s="114"/>
      <c r="AB610" s="114"/>
      <c r="AC610" s="114"/>
      <c r="AD610" s="114"/>
      <c r="AE610" s="114"/>
      <c r="AF610" s="114"/>
      <c r="AG610" s="114"/>
      <c r="AH610" s="114"/>
      <c r="AI610" s="114"/>
      <c r="AJ610" s="114"/>
      <c r="AK610" s="114"/>
      <c r="AL610" s="114"/>
      <c r="AM610" s="114"/>
      <c r="AN610" s="114"/>
      <c r="AO610" s="114"/>
      <c r="AP610" s="114"/>
      <c r="AQ610" s="114"/>
    </row>
    <row r="611" spans="1:43" x14ac:dyDescent="0.3">
      <c r="A611" s="114"/>
      <c r="B611" s="120" t="s">
        <v>2335</v>
      </c>
      <c r="C611" s="121" t="s">
        <v>308</v>
      </c>
      <c r="D611" s="127">
        <v>1378.69</v>
      </c>
      <c r="E611" s="127">
        <v>1378.69</v>
      </c>
      <c r="F611" s="127">
        <v>1378.69</v>
      </c>
      <c r="G611" s="125">
        <v>4136.07</v>
      </c>
      <c r="H611" s="114"/>
      <c r="I611" s="114"/>
      <c r="J611" s="114"/>
      <c r="K611" s="114"/>
      <c r="L611" s="114"/>
      <c r="M611" s="114"/>
      <c r="N611" s="114"/>
      <c r="O611" s="114"/>
      <c r="P611" s="114"/>
      <c r="Q611" s="114"/>
      <c r="R611" s="114"/>
      <c r="S611" s="114"/>
      <c r="T611" s="114"/>
      <c r="U611" s="114"/>
      <c r="V611" s="114"/>
      <c r="W611" s="114"/>
      <c r="X611" s="114"/>
      <c r="Y611" s="114"/>
      <c r="Z611" s="114"/>
      <c r="AA611" s="114"/>
      <c r="AB611" s="114"/>
      <c r="AC611" s="114"/>
      <c r="AD611" s="114"/>
      <c r="AE611" s="114"/>
      <c r="AF611" s="114"/>
      <c r="AG611" s="114"/>
      <c r="AH611" s="114"/>
      <c r="AI611" s="114"/>
      <c r="AJ611" s="114"/>
      <c r="AK611" s="114"/>
      <c r="AL611" s="114"/>
      <c r="AM611" s="114"/>
      <c r="AN611" s="114"/>
      <c r="AO611" s="114"/>
      <c r="AP611" s="114"/>
      <c r="AQ611" s="114"/>
    </row>
    <row r="612" spans="1:43" x14ac:dyDescent="0.3">
      <c r="A612" s="114"/>
      <c r="B612" s="120" t="s">
        <v>1338</v>
      </c>
      <c r="C612" s="121" t="s">
        <v>42</v>
      </c>
      <c r="D612" s="127">
        <v>1687.92</v>
      </c>
      <c r="E612" s="127">
        <v>1687.93</v>
      </c>
      <c r="F612" s="127">
        <v>1687.93</v>
      </c>
      <c r="G612" s="125">
        <v>5063.78</v>
      </c>
      <c r="H612" s="114"/>
      <c r="I612" s="114"/>
      <c r="J612" s="114"/>
      <c r="K612" s="114"/>
      <c r="L612" s="114"/>
      <c r="M612" s="114"/>
      <c r="N612" s="114"/>
      <c r="O612" s="114"/>
      <c r="P612" s="114"/>
      <c r="Q612" s="114"/>
      <c r="R612" s="114"/>
      <c r="S612" s="114"/>
      <c r="T612" s="114"/>
      <c r="U612" s="114"/>
      <c r="V612" s="114"/>
      <c r="W612" s="114"/>
      <c r="X612" s="114"/>
      <c r="Y612" s="114"/>
      <c r="Z612" s="114"/>
      <c r="AA612" s="114"/>
      <c r="AB612" s="114"/>
      <c r="AC612" s="114"/>
      <c r="AD612" s="114"/>
      <c r="AE612" s="114"/>
      <c r="AF612" s="114"/>
      <c r="AG612" s="114"/>
      <c r="AH612" s="114"/>
      <c r="AI612" s="114"/>
      <c r="AJ612" s="114"/>
      <c r="AK612" s="114"/>
      <c r="AL612" s="114"/>
      <c r="AM612" s="114"/>
      <c r="AN612" s="114"/>
      <c r="AO612" s="114"/>
      <c r="AP612" s="114"/>
      <c r="AQ612" s="114"/>
    </row>
    <row r="613" spans="1:43" x14ac:dyDescent="0.3">
      <c r="A613" s="114"/>
      <c r="B613" s="120" t="s">
        <v>1608</v>
      </c>
      <c r="C613" s="121" t="s">
        <v>55</v>
      </c>
      <c r="D613" s="127">
        <v>2534.0300000000002</v>
      </c>
      <c r="E613" s="127">
        <v>2534.04</v>
      </c>
      <c r="F613" s="127">
        <v>2534.04</v>
      </c>
      <c r="G613" s="125">
        <v>7602.11</v>
      </c>
      <c r="H613" s="114"/>
      <c r="I613" s="114"/>
      <c r="J613" s="114"/>
      <c r="K613" s="114"/>
      <c r="L613" s="114"/>
      <c r="M613" s="114"/>
      <c r="N613" s="114"/>
      <c r="O613" s="114"/>
      <c r="P613" s="114"/>
      <c r="Q613" s="114"/>
      <c r="R613" s="114"/>
      <c r="S613" s="114"/>
      <c r="T613" s="114"/>
      <c r="U613" s="114"/>
      <c r="V613" s="114"/>
      <c r="W613" s="114"/>
      <c r="X613" s="114"/>
      <c r="Y613" s="114"/>
      <c r="Z613" s="114"/>
      <c r="AA613" s="114"/>
      <c r="AB613" s="114"/>
      <c r="AC613" s="114"/>
      <c r="AD613" s="114"/>
      <c r="AE613" s="114"/>
      <c r="AF613" s="114"/>
      <c r="AG613" s="114"/>
      <c r="AH613" s="114"/>
      <c r="AI613" s="114"/>
      <c r="AJ613" s="114"/>
      <c r="AK613" s="114"/>
      <c r="AL613" s="114"/>
      <c r="AM613" s="114"/>
      <c r="AN613" s="114"/>
      <c r="AO613" s="114"/>
      <c r="AP613" s="114"/>
      <c r="AQ613" s="114"/>
    </row>
    <row r="614" spans="1:43" x14ac:dyDescent="0.3">
      <c r="A614" s="114"/>
      <c r="B614" s="120" t="s">
        <v>1330</v>
      </c>
      <c r="C614" s="121" t="s">
        <v>36</v>
      </c>
      <c r="D614" s="127">
        <v>1438.82</v>
      </c>
      <c r="E614" s="127">
        <v>1438.82</v>
      </c>
      <c r="F614" s="127">
        <v>1438.82</v>
      </c>
      <c r="G614" s="125">
        <v>4316.46</v>
      </c>
      <c r="H614" s="114"/>
      <c r="I614" s="114"/>
      <c r="J614" s="114"/>
      <c r="K614" s="114"/>
      <c r="L614" s="114"/>
      <c r="M614" s="114"/>
      <c r="N614" s="114"/>
      <c r="O614" s="114"/>
      <c r="P614" s="114"/>
      <c r="Q614" s="114"/>
      <c r="R614" s="114"/>
      <c r="S614" s="114"/>
      <c r="T614" s="114"/>
      <c r="U614" s="114"/>
      <c r="V614" s="114"/>
      <c r="W614" s="114"/>
      <c r="X614" s="114"/>
      <c r="Y614" s="114"/>
      <c r="Z614" s="114"/>
      <c r="AA614" s="114"/>
      <c r="AB614" s="114"/>
      <c r="AC614" s="114"/>
      <c r="AD614" s="114"/>
      <c r="AE614" s="114"/>
      <c r="AF614" s="114"/>
      <c r="AG614" s="114"/>
      <c r="AH614" s="114"/>
      <c r="AI614" s="114"/>
      <c r="AJ614" s="114"/>
      <c r="AK614" s="114"/>
      <c r="AL614" s="114"/>
      <c r="AM614" s="114"/>
      <c r="AN614" s="114"/>
      <c r="AO614" s="114"/>
      <c r="AP614" s="114"/>
      <c r="AQ614" s="114"/>
    </row>
    <row r="615" spans="1:43" x14ac:dyDescent="0.3">
      <c r="A615" s="114"/>
      <c r="B615" s="120" t="s">
        <v>2318</v>
      </c>
      <c r="C615" s="121" t="s">
        <v>130</v>
      </c>
      <c r="D615" s="127">
        <v>1395.87</v>
      </c>
      <c r="E615" s="127">
        <v>1395.87</v>
      </c>
      <c r="F615" s="127">
        <v>1395.87</v>
      </c>
      <c r="G615" s="125">
        <v>4187.6099999999997</v>
      </c>
      <c r="H615" s="114"/>
      <c r="I615" s="114"/>
      <c r="J615" s="114"/>
      <c r="K615" s="114"/>
      <c r="L615" s="114"/>
      <c r="M615" s="114"/>
      <c r="N615" s="114"/>
      <c r="O615" s="114"/>
      <c r="P615" s="114"/>
      <c r="Q615" s="114"/>
      <c r="R615" s="114"/>
      <c r="S615" s="114"/>
      <c r="T615" s="114"/>
      <c r="U615" s="114"/>
      <c r="V615" s="114"/>
      <c r="W615" s="114"/>
      <c r="X615" s="114"/>
      <c r="Y615" s="114"/>
      <c r="Z615" s="114"/>
      <c r="AA615" s="114"/>
      <c r="AB615" s="114"/>
      <c r="AC615" s="114"/>
      <c r="AD615" s="114"/>
      <c r="AE615" s="114"/>
      <c r="AF615" s="114"/>
      <c r="AG615" s="114"/>
      <c r="AH615" s="114"/>
      <c r="AI615" s="114"/>
      <c r="AJ615" s="114"/>
      <c r="AK615" s="114"/>
      <c r="AL615" s="114"/>
      <c r="AM615" s="114"/>
      <c r="AN615" s="114"/>
      <c r="AO615" s="114"/>
      <c r="AP615" s="114"/>
      <c r="AQ615" s="114"/>
    </row>
    <row r="616" spans="1:43" x14ac:dyDescent="0.3">
      <c r="A616" s="114"/>
      <c r="B616" s="120" t="s">
        <v>1797</v>
      </c>
      <c r="C616" s="121" t="s">
        <v>47</v>
      </c>
      <c r="D616" s="127">
        <v>2641.41</v>
      </c>
      <c r="E616" s="127">
        <v>2641.41</v>
      </c>
      <c r="F616" s="127">
        <v>2641.41</v>
      </c>
      <c r="G616" s="125">
        <v>7924.23</v>
      </c>
      <c r="H616" s="114"/>
      <c r="I616" s="114"/>
      <c r="J616" s="114"/>
      <c r="K616" s="114"/>
      <c r="L616" s="114"/>
      <c r="M616" s="114"/>
      <c r="N616" s="114"/>
      <c r="O616" s="114"/>
      <c r="P616" s="114"/>
      <c r="Q616" s="114"/>
      <c r="R616" s="114"/>
      <c r="S616" s="114"/>
      <c r="T616" s="114"/>
      <c r="U616" s="114"/>
      <c r="V616" s="114"/>
      <c r="W616" s="114"/>
      <c r="X616" s="114"/>
      <c r="Y616" s="114"/>
      <c r="Z616" s="114"/>
      <c r="AA616" s="114"/>
      <c r="AB616" s="114"/>
      <c r="AC616" s="114"/>
      <c r="AD616" s="114"/>
      <c r="AE616" s="114"/>
      <c r="AF616" s="114"/>
      <c r="AG616" s="114"/>
      <c r="AH616" s="114"/>
      <c r="AI616" s="114"/>
      <c r="AJ616" s="114"/>
      <c r="AK616" s="114"/>
      <c r="AL616" s="114"/>
      <c r="AM616" s="114"/>
      <c r="AN616" s="114"/>
      <c r="AO616" s="114"/>
      <c r="AP616" s="114"/>
      <c r="AQ616" s="114"/>
    </row>
    <row r="617" spans="1:43" x14ac:dyDescent="0.3">
      <c r="A617" s="114"/>
      <c r="B617" s="120" t="s">
        <v>1550</v>
      </c>
      <c r="C617" s="121" t="s">
        <v>31</v>
      </c>
      <c r="D617" s="127">
        <v>1679.33</v>
      </c>
      <c r="E617" s="127">
        <v>1679.34</v>
      </c>
      <c r="F617" s="127">
        <v>1679.34</v>
      </c>
      <c r="G617" s="125">
        <v>5038.01</v>
      </c>
      <c r="H617" s="114"/>
      <c r="I617" s="114"/>
      <c r="J617" s="114"/>
      <c r="K617" s="114"/>
      <c r="L617" s="114"/>
      <c r="M617" s="114"/>
      <c r="N617" s="114"/>
      <c r="O617" s="114"/>
      <c r="P617" s="114"/>
      <c r="Q617" s="114"/>
      <c r="R617" s="114"/>
      <c r="S617" s="114"/>
      <c r="T617" s="114"/>
      <c r="U617" s="114"/>
      <c r="V617" s="114"/>
      <c r="W617" s="114"/>
      <c r="X617" s="114"/>
      <c r="Y617" s="114"/>
      <c r="Z617" s="114"/>
      <c r="AA617" s="114"/>
      <c r="AB617" s="114"/>
      <c r="AC617" s="114"/>
      <c r="AD617" s="114"/>
      <c r="AE617" s="114"/>
      <c r="AF617" s="114"/>
      <c r="AG617" s="114"/>
      <c r="AH617" s="114"/>
      <c r="AI617" s="114"/>
      <c r="AJ617" s="114"/>
      <c r="AK617" s="114"/>
      <c r="AL617" s="114"/>
      <c r="AM617" s="114"/>
      <c r="AN617" s="114"/>
      <c r="AO617" s="114"/>
      <c r="AP617" s="114"/>
      <c r="AQ617" s="114"/>
    </row>
    <row r="618" spans="1:43" x14ac:dyDescent="0.3">
      <c r="A618" s="114"/>
      <c r="B618" s="120" t="s">
        <v>1598</v>
      </c>
      <c r="C618" s="121" t="s">
        <v>151</v>
      </c>
      <c r="D618" s="127">
        <v>1365.8</v>
      </c>
      <c r="E618" s="127">
        <v>1365.8</v>
      </c>
      <c r="F618" s="127">
        <v>1365.8</v>
      </c>
      <c r="G618" s="125">
        <v>4097.3999999999996</v>
      </c>
      <c r="H618" s="114"/>
      <c r="I618" s="114"/>
      <c r="J618" s="114"/>
      <c r="K618" s="114"/>
      <c r="L618" s="114"/>
      <c r="M618" s="114"/>
      <c r="N618" s="114"/>
      <c r="O618" s="114"/>
      <c r="P618" s="114"/>
      <c r="Q618" s="114"/>
      <c r="R618" s="114"/>
      <c r="S618" s="114"/>
      <c r="T618" s="114"/>
      <c r="U618" s="114"/>
      <c r="V618" s="114"/>
      <c r="W618" s="114"/>
      <c r="X618" s="114"/>
      <c r="Y618" s="114"/>
      <c r="Z618" s="114"/>
      <c r="AA618" s="114"/>
      <c r="AB618" s="114"/>
      <c r="AC618" s="114"/>
      <c r="AD618" s="114"/>
      <c r="AE618" s="114"/>
      <c r="AF618" s="114"/>
      <c r="AG618" s="114"/>
      <c r="AH618" s="114"/>
      <c r="AI618" s="114"/>
      <c r="AJ618" s="114"/>
      <c r="AK618" s="114"/>
      <c r="AL618" s="114"/>
      <c r="AM618" s="114"/>
      <c r="AN618" s="114"/>
      <c r="AO618" s="114"/>
      <c r="AP618" s="114"/>
      <c r="AQ618" s="114"/>
    </row>
    <row r="619" spans="1:43" x14ac:dyDescent="0.3">
      <c r="A619" s="114"/>
      <c r="B619" s="120" t="s">
        <v>1553</v>
      </c>
      <c r="C619" s="121" t="s">
        <v>33</v>
      </c>
      <c r="D619" s="127">
        <v>1378.69</v>
      </c>
      <c r="E619" s="127">
        <v>1378.69</v>
      </c>
      <c r="F619" s="127">
        <v>1378.69</v>
      </c>
      <c r="G619" s="125">
        <v>4136.07</v>
      </c>
      <c r="H619" s="114"/>
      <c r="I619" s="114"/>
      <c r="J619" s="114"/>
      <c r="K619" s="114"/>
      <c r="L619" s="114"/>
      <c r="M619" s="114"/>
      <c r="N619" s="114"/>
      <c r="O619" s="114"/>
      <c r="P619" s="114"/>
      <c r="Q619" s="114"/>
      <c r="R619" s="114"/>
      <c r="S619" s="114"/>
      <c r="T619" s="114"/>
      <c r="U619" s="114"/>
      <c r="V619" s="114"/>
      <c r="W619" s="114"/>
      <c r="X619" s="114"/>
      <c r="Y619" s="114"/>
      <c r="Z619" s="114"/>
      <c r="AA619" s="114"/>
      <c r="AB619" s="114"/>
      <c r="AC619" s="114"/>
      <c r="AD619" s="114"/>
      <c r="AE619" s="114"/>
      <c r="AF619" s="114"/>
      <c r="AG619" s="114"/>
      <c r="AH619" s="114"/>
      <c r="AI619" s="114"/>
      <c r="AJ619" s="114"/>
      <c r="AK619" s="114"/>
      <c r="AL619" s="114"/>
      <c r="AM619" s="114"/>
      <c r="AN619" s="114"/>
      <c r="AO619" s="114"/>
      <c r="AP619" s="114"/>
      <c r="AQ619" s="114"/>
    </row>
    <row r="620" spans="1:43" x14ac:dyDescent="0.3">
      <c r="A620" s="114"/>
      <c r="B620" s="120" t="s">
        <v>1628</v>
      </c>
      <c r="C620" s="121" t="s">
        <v>38</v>
      </c>
      <c r="D620" s="127">
        <v>1687.92</v>
      </c>
      <c r="E620" s="127">
        <v>1687.93</v>
      </c>
      <c r="F620" s="127">
        <v>1687.93</v>
      </c>
      <c r="G620" s="125">
        <v>5063.78</v>
      </c>
      <c r="H620" s="114"/>
      <c r="I620" s="114"/>
      <c r="J620" s="114"/>
      <c r="K620" s="114"/>
      <c r="L620" s="114"/>
      <c r="M620" s="114"/>
      <c r="N620" s="114"/>
      <c r="O620" s="114"/>
      <c r="P620" s="114"/>
      <c r="Q620" s="114"/>
      <c r="R620" s="114"/>
      <c r="S620" s="114"/>
      <c r="T620" s="114"/>
      <c r="U620" s="114"/>
      <c r="V620" s="114"/>
      <c r="W620" s="114"/>
      <c r="X620" s="114"/>
      <c r="Y620" s="114"/>
      <c r="Z620" s="114"/>
      <c r="AA620" s="114"/>
      <c r="AB620" s="114"/>
      <c r="AC620" s="114"/>
      <c r="AD620" s="114"/>
      <c r="AE620" s="114"/>
      <c r="AF620" s="114"/>
      <c r="AG620" s="114"/>
      <c r="AH620" s="114"/>
      <c r="AI620" s="114"/>
      <c r="AJ620" s="114"/>
      <c r="AK620" s="114"/>
      <c r="AL620" s="114"/>
      <c r="AM620" s="114"/>
      <c r="AN620" s="114"/>
      <c r="AO620" s="114"/>
      <c r="AP620" s="114"/>
      <c r="AQ620" s="114"/>
    </row>
    <row r="621" spans="1:43" x14ac:dyDescent="0.3">
      <c r="A621" s="114"/>
      <c r="B621" s="120" t="s">
        <v>2237</v>
      </c>
      <c r="C621" s="121" t="s">
        <v>129</v>
      </c>
      <c r="D621" s="127">
        <v>2534.0300000000002</v>
      </c>
      <c r="E621" s="127">
        <v>2534.04</v>
      </c>
      <c r="F621" s="127">
        <v>2534.04</v>
      </c>
      <c r="G621" s="125">
        <v>7602.11</v>
      </c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114"/>
      <c r="T621" s="114"/>
      <c r="U621" s="114"/>
      <c r="V621" s="114"/>
      <c r="W621" s="114"/>
      <c r="X621" s="114"/>
      <c r="Y621" s="114"/>
      <c r="Z621" s="114"/>
      <c r="AA621" s="114"/>
      <c r="AB621" s="114"/>
      <c r="AC621" s="114"/>
      <c r="AD621" s="114"/>
      <c r="AE621" s="114"/>
      <c r="AF621" s="114"/>
      <c r="AG621" s="114"/>
      <c r="AH621" s="114"/>
      <c r="AI621" s="114"/>
      <c r="AJ621" s="114"/>
      <c r="AK621" s="114"/>
      <c r="AL621" s="114"/>
      <c r="AM621" s="114"/>
      <c r="AN621" s="114"/>
      <c r="AO621" s="114"/>
      <c r="AP621" s="114"/>
      <c r="AQ621" s="114"/>
    </row>
    <row r="622" spans="1:43" x14ac:dyDescent="0.3">
      <c r="A622" s="114"/>
      <c r="B622" s="120" t="s">
        <v>2319</v>
      </c>
      <c r="C622" s="121" t="s">
        <v>40</v>
      </c>
      <c r="D622" s="127">
        <v>1395.87</v>
      </c>
      <c r="E622" s="127">
        <v>1395.87</v>
      </c>
      <c r="F622" s="127">
        <v>1395.87</v>
      </c>
      <c r="G622" s="125">
        <v>4187.6099999999997</v>
      </c>
      <c r="H622" s="114"/>
      <c r="I622" s="114"/>
      <c r="J622" s="114"/>
      <c r="K622" s="114"/>
      <c r="L622" s="114"/>
      <c r="M622" s="114"/>
      <c r="N622" s="114"/>
      <c r="O622" s="114"/>
      <c r="P622" s="114"/>
      <c r="Q622" s="114"/>
      <c r="R622" s="114"/>
      <c r="S622" s="114"/>
      <c r="T622" s="114"/>
      <c r="U622" s="114"/>
      <c r="V622" s="114"/>
      <c r="W622" s="114"/>
      <c r="X622" s="114"/>
      <c r="Y622" s="114"/>
      <c r="Z622" s="114"/>
      <c r="AA622" s="114"/>
      <c r="AB622" s="114"/>
      <c r="AC622" s="114"/>
      <c r="AD622" s="114"/>
      <c r="AE622" s="114"/>
      <c r="AF622" s="114"/>
      <c r="AG622" s="114"/>
      <c r="AH622" s="114"/>
      <c r="AI622" s="114"/>
      <c r="AJ622" s="114"/>
      <c r="AK622" s="114"/>
      <c r="AL622" s="114"/>
      <c r="AM622" s="114"/>
      <c r="AN622" s="114"/>
      <c r="AO622" s="114"/>
      <c r="AP622" s="114"/>
      <c r="AQ622" s="114"/>
    </row>
    <row r="623" spans="1:43" x14ac:dyDescent="0.3">
      <c r="A623" s="114"/>
      <c r="B623" s="120" t="s">
        <v>1537</v>
      </c>
      <c r="C623" s="121" t="s">
        <v>85</v>
      </c>
      <c r="D623" s="127">
        <v>1438.82</v>
      </c>
      <c r="E623" s="127">
        <v>1438.82</v>
      </c>
      <c r="F623" s="127">
        <v>1438.82</v>
      </c>
      <c r="G623" s="125">
        <v>4316.46</v>
      </c>
      <c r="H623" s="114"/>
      <c r="I623" s="114"/>
      <c r="J623" s="114"/>
      <c r="K623" s="114"/>
      <c r="L623" s="114"/>
      <c r="M623" s="114"/>
      <c r="N623" s="114"/>
      <c r="O623" s="114"/>
      <c r="P623" s="114"/>
      <c r="Q623" s="114"/>
      <c r="R623" s="114"/>
      <c r="S623" s="114"/>
      <c r="T623" s="114"/>
      <c r="U623" s="114"/>
      <c r="V623" s="114"/>
      <c r="W623" s="114"/>
      <c r="X623" s="114"/>
      <c r="Y623" s="114"/>
      <c r="Z623" s="114"/>
      <c r="AA623" s="114"/>
      <c r="AB623" s="114"/>
      <c r="AC623" s="114"/>
      <c r="AD623" s="114"/>
      <c r="AE623" s="114"/>
      <c r="AF623" s="114"/>
      <c r="AG623" s="114"/>
      <c r="AH623" s="114"/>
      <c r="AI623" s="114"/>
      <c r="AJ623" s="114"/>
      <c r="AK623" s="114"/>
      <c r="AL623" s="114"/>
      <c r="AM623" s="114"/>
      <c r="AN623" s="114"/>
      <c r="AO623" s="114"/>
      <c r="AP623" s="114"/>
      <c r="AQ623" s="114"/>
    </row>
    <row r="624" spans="1:43" x14ac:dyDescent="0.3">
      <c r="A624" s="114"/>
      <c r="B624" s="120" t="s">
        <v>1528</v>
      </c>
      <c r="C624" s="121" t="s">
        <v>48</v>
      </c>
      <c r="D624" s="127">
        <v>2641.41</v>
      </c>
      <c r="E624" s="127">
        <v>2641.41</v>
      </c>
      <c r="F624" s="127">
        <v>2641.41</v>
      </c>
      <c r="G624" s="125">
        <v>7924.23</v>
      </c>
      <c r="H624" s="114"/>
      <c r="I624" s="114"/>
      <c r="J624" s="114"/>
      <c r="K624" s="114"/>
      <c r="L624" s="114"/>
      <c r="M624" s="114"/>
      <c r="N624" s="114"/>
      <c r="O624" s="114"/>
      <c r="P624" s="114"/>
      <c r="Q624" s="114"/>
      <c r="R624" s="114"/>
      <c r="S624" s="114"/>
      <c r="T624" s="114"/>
      <c r="U624" s="114"/>
      <c r="V624" s="114"/>
      <c r="W624" s="114"/>
      <c r="X624" s="114"/>
      <c r="Y624" s="114"/>
      <c r="Z624" s="114"/>
      <c r="AA624" s="114"/>
      <c r="AB624" s="114"/>
      <c r="AC624" s="114"/>
      <c r="AD624" s="114"/>
      <c r="AE624" s="114"/>
      <c r="AF624" s="114"/>
      <c r="AG624" s="114"/>
      <c r="AH624" s="114"/>
      <c r="AI624" s="114"/>
      <c r="AJ624" s="114"/>
      <c r="AK624" s="114"/>
      <c r="AL624" s="114"/>
      <c r="AM624" s="114"/>
      <c r="AN624" s="114"/>
      <c r="AO624" s="114"/>
      <c r="AP624" s="114"/>
      <c r="AQ624" s="114"/>
    </row>
    <row r="625" spans="1:43" x14ac:dyDescent="0.3">
      <c r="A625" s="114"/>
      <c r="B625" s="120" t="s">
        <v>1568</v>
      </c>
      <c r="C625" s="121" t="s">
        <v>134</v>
      </c>
      <c r="D625" s="127">
        <v>1679.33</v>
      </c>
      <c r="E625" s="127">
        <v>1679.34</v>
      </c>
      <c r="F625" s="127">
        <v>1679.34</v>
      </c>
      <c r="G625" s="125">
        <v>5038.01</v>
      </c>
      <c r="H625" s="114"/>
      <c r="I625" s="114"/>
      <c r="J625" s="114"/>
      <c r="K625" s="114"/>
      <c r="L625" s="114"/>
      <c r="M625" s="114"/>
      <c r="N625" s="114"/>
      <c r="O625" s="114"/>
      <c r="P625" s="114"/>
      <c r="Q625" s="114"/>
      <c r="R625" s="114"/>
      <c r="S625" s="114"/>
      <c r="T625" s="114"/>
      <c r="U625" s="114"/>
      <c r="V625" s="114"/>
      <c r="W625" s="114"/>
      <c r="X625" s="114"/>
      <c r="Y625" s="114"/>
      <c r="Z625" s="114"/>
      <c r="AA625" s="114"/>
      <c r="AB625" s="114"/>
      <c r="AC625" s="114"/>
      <c r="AD625" s="114"/>
      <c r="AE625" s="114"/>
      <c r="AF625" s="114"/>
      <c r="AG625" s="114"/>
      <c r="AH625" s="114"/>
      <c r="AI625" s="114"/>
      <c r="AJ625" s="114"/>
      <c r="AK625" s="114"/>
      <c r="AL625" s="114"/>
      <c r="AM625" s="114"/>
      <c r="AN625" s="114"/>
      <c r="AO625" s="114"/>
      <c r="AP625" s="114"/>
      <c r="AQ625" s="114"/>
    </row>
    <row r="626" spans="1:43" x14ac:dyDescent="0.3">
      <c r="A626" s="114"/>
      <c r="B626" s="120" t="s">
        <v>1644</v>
      </c>
      <c r="C626" s="121" t="s">
        <v>144</v>
      </c>
      <c r="D626" s="127">
        <v>1365.8</v>
      </c>
      <c r="E626" s="127">
        <v>1365.8</v>
      </c>
      <c r="F626" s="127">
        <v>1365.8</v>
      </c>
      <c r="G626" s="125">
        <v>4097.3999999999996</v>
      </c>
      <c r="H626" s="114"/>
      <c r="I626" s="114"/>
      <c r="J626" s="114"/>
      <c r="K626" s="114"/>
      <c r="L626" s="114"/>
      <c r="M626" s="114"/>
      <c r="N626" s="114"/>
      <c r="O626" s="114"/>
      <c r="P626" s="114"/>
      <c r="Q626" s="114"/>
      <c r="R626" s="114"/>
      <c r="S626" s="114"/>
      <c r="T626" s="114"/>
      <c r="U626" s="114"/>
      <c r="V626" s="114"/>
      <c r="W626" s="114"/>
      <c r="X626" s="114"/>
      <c r="Y626" s="114"/>
      <c r="Z626" s="114"/>
      <c r="AA626" s="114"/>
      <c r="AB626" s="114"/>
      <c r="AC626" s="114"/>
      <c r="AD626" s="114"/>
      <c r="AE626" s="114"/>
      <c r="AF626" s="114"/>
      <c r="AG626" s="114"/>
      <c r="AH626" s="114"/>
      <c r="AI626" s="114"/>
      <c r="AJ626" s="114"/>
      <c r="AK626" s="114"/>
      <c r="AL626" s="114"/>
      <c r="AM626" s="114"/>
      <c r="AN626" s="114"/>
      <c r="AO626" s="114"/>
      <c r="AP626" s="114"/>
      <c r="AQ626" s="114"/>
    </row>
    <row r="627" spans="1:43" x14ac:dyDescent="0.3">
      <c r="A627" s="114"/>
      <c r="B627" s="120" t="s">
        <v>1540</v>
      </c>
      <c r="C627" s="121" t="s">
        <v>137</v>
      </c>
      <c r="D627" s="127">
        <v>1378.69</v>
      </c>
      <c r="E627" s="127">
        <v>1378.69</v>
      </c>
      <c r="F627" s="127">
        <v>1378.69</v>
      </c>
      <c r="G627" s="125">
        <v>4136.07</v>
      </c>
      <c r="H627" s="114"/>
      <c r="I627" s="114"/>
      <c r="J627" s="114"/>
      <c r="K627" s="114"/>
      <c r="L627" s="114"/>
      <c r="M627" s="114"/>
      <c r="N627" s="114"/>
      <c r="O627" s="114"/>
      <c r="P627" s="114"/>
      <c r="Q627" s="114"/>
      <c r="R627" s="114"/>
      <c r="S627" s="114"/>
      <c r="T627" s="114"/>
      <c r="U627" s="114"/>
      <c r="V627" s="114"/>
      <c r="W627" s="114"/>
      <c r="X627" s="114"/>
      <c r="Y627" s="114"/>
      <c r="Z627" s="114"/>
      <c r="AA627" s="114"/>
      <c r="AB627" s="114"/>
      <c r="AC627" s="114"/>
      <c r="AD627" s="114"/>
      <c r="AE627" s="114"/>
      <c r="AF627" s="114"/>
      <c r="AG627" s="114"/>
      <c r="AH627" s="114"/>
      <c r="AI627" s="114"/>
      <c r="AJ627" s="114"/>
      <c r="AK627" s="114"/>
      <c r="AL627" s="114"/>
      <c r="AM627" s="114"/>
      <c r="AN627" s="114"/>
      <c r="AO627" s="114"/>
      <c r="AP627" s="114"/>
      <c r="AQ627" s="114"/>
    </row>
    <row r="628" spans="1:43" x14ac:dyDescent="0.3">
      <c r="A628" s="114"/>
      <c r="B628" s="120" t="s">
        <v>1560</v>
      </c>
      <c r="C628" s="121" t="s">
        <v>149</v>
      </c>
      <c r="D628" s="127">
        <v>1687.92</v>
      </c>
      <c r="E628" s="127">
        <v>1687.93</v>
      </c>
      <c r="F628" s="127">
        <v>1687.93</v>
      </c>
      <c r="G628" s="125">
        <v>5063.78</v>
      </c>
      <c r="H628" s="114"/>
      <c r="I628" s="114"/>
      <c r="J628" s="114"/>
      <c r="K628" s="114"/>
      <c r="L628" s="114"/>
      <c r="M628" s="114"/>
      <c r="N628" s="114"/>
      <c r="O628" s="114"/>
      <c r="P628" s="114"/>
      <c r="Q628" s="114"/>
      <c r="R628" s="114"/>
      <c r="S628" s="114"/>
      <c r="T628" s="114"/>
      <c r="U628" s="114"/>
      <c r="V628" s="114"/>
      <c r="W628" s="114"/>
      <c r="X628" s="114"/>
      <c r="Y628" s="114"/>
      <c r="Z628" s="114"/>
      <c r="AA628" s="114"/>
      <c r="AB628" s="114"/>
      <c r="AC628" s="114"/>
      <c r="AD628" s="114"/>
      <c r="AE628" s="114"/>
      <c r="AF628" s="114"/>
      <c r="AG628" s="114"/>
      <c r="AH628" s="114"/>
      <c r="AI628" s="114"/>
      <c r="AJ628" s="114"/>
      <c r="AK628" s="114"/>
      <c r="AL628" s="114"/>
      <c r="AM628" s="114"/>
      <c r="AN628" s="114"/>
      <c r="AO628" s="114"/>
      <c r="AP628" s="114"/>
      <c r="AQ628" s="114"/>
    </row>
    <row r="629" spans="1:43" x14ac:dyDescent="0.3">
      <c r="A629" s="114"/>
      <c r="B629" s="120" t="s">
        <v>1533</v>
      </c>
      <c r="C629" s="121" t="s">
        <v>131</v>
      </c>
      <c r="D629" s="127">
        <v>2534.0300000000002</v>
      </c>
      <c r="E629" s="127">
        <v>2534.04</v>
      </c>
      <c r="F629" s="127">
        <v>2534.04</v>
      </c>
      <c r="G629" s="125">
        <v>7602.11</v>
      </c>
      <c r="H629" s="114"/>
      <c r="I629" s="114"/>
      <c r="J629" s="114"/>
      <c r="K629" s="114"/>
      <c r="L629" s="114"/>
      <c r="M629" s="114"/>
      <c r="N629" s="114"/>
      <c r="O629" s="114"/>
      <c r="P629" s="114"/>
      <c r="Q629" s="114"/>
      <c r="R629" s="114"/>
      <c r="S629" s="114"/>
      <c r="T629" s="114"/>
      <c r="U629" s="114"/>
      <c r="V629" s="114"/>
      <c r="W629" s="114"/>
      <c r="X629" s="114"/>
      <c r="Y629" s="114"/>
      <c r="Z629" s="114"/>
      <c r="AA629" s="114"/>
      <c r="AB629" s="114"/>
      <c r="AC629" s="114"/>
      <c r="AD629" s="114"/>
      <c r="AE629" s="114"/>
      <c r="AF629" s="114"/>
      <c r="AG629" s="114"/>
      <c r="AH629" s="114"/>
      <c r="AI629" s="114"/>
      <c r="AJ629" s="114"/>
      <c r="AK629" s="114"/>
      <c r="AL629" s="114"/>
      <c r="AM629" s="114"/>
      <c r="AN629" s="114"/>
      <c r="AO629" s="114"/>
      <c r="AP629" s="114"/>
      <c r="AQ629" s="114"/>
    </row>
    <row r="630" spans="1:43" x14ac:dyDescent="0.3">
      <c r="A630" s="114"/>
      <c r="B630" s="120" t="s">
        <v>1586</v>
      </c>
      <c r="C630" s="121" t="s">
        <v>124</v>
      </c>
      <c r="D630" s="127">
        <v>1438.82</v>
      </c>
      <c r="E630" s="127">
        <v>1438.82</v>
      </c>
      <c r="F630" s="127">
        <v>1438.82</v>
      </c>
      <c r="G630" s="125">
        <v>4316.46</v>
      </c>
      <c r="H630" s="114"/>
      <c r="I630" s="114"/>
      <c r="J630" s="114"/>
      <c r="K630" s="114"/>
      <c r="L630" s="114"/>
      <c r="M630" s="114"/>
      <c r="N630" s="114"/>
      <c r="O630" s="114"/>
      <c r="P630" s="114"/>
      <c r="Q630" s="114"/>
      <c r="R630" s="114"/>
      <c r="S630" s="114"/>
      <c r="T630" s="114"/>
      <c r="U630" s="114"/>
      <c r="V630" s="114"/>
      <c r="W630" s="114"/>
      <c r="X630" s="114"/>
      <c r="Y630" s="114"/>
      <c r="Z630" s="114"/>
      <c r="AA630" s="114"/>
      <c r="AB630" s="114"/>
      <c r="AC630" s="114"/>
      <c r="AD630" s="114"/>
      <c r="AE630" s="114"/>
      <c r="AF630" s="114"/>
      <c r="AG630" s="114"/>
      <c r="AH630" s="114"/>
      <c r="AI630" s="114"/>
      <c r="AJ630" s="114"/>
      <c r="AK630" s="114"/>
      <c r="AL630" s="114"/>
      <c r="AM630" s="114"/>
      <c r="AN630" s="114"/>
      <c r="AO630" s="114"/>
      <c r="AP630" s="114"/>
      <c r="AQ630" s="114"/>
    </row>
    <row r="631" spans="1:43" x14ac:dyDescent="0.3">
      <c r="A631" s="114"/>
      <c r="B631" s="120" t="s">
        <v>1546</v>
      </c>
      <c r="C631" s="121" t="s">
        <v>52</v>
      </c>
      <c r="D631" s="127">
        <v>2641.41</v>
      </c>
      <c r="E631" s="127">
        <v>2641.41</v>
      </c>
      <c r="F631" s="127">
        <v>2641.41</v>
      </c>
      <c r="G631" s="125">
        <v>7924.23</v>
      </c>
      <c r="H631" s="114"/>
      <c r="I631" s="114"/>
      <c r="J631" s="114"/>
      <c r="K631" s="114"/>
      <c r="L631" s="114"/>
      <c r="M631" s="114"/>
      <c r="N631" s="114"/>
      <c r="O631" s="114"/>
      <c r="P631" s="114"/>
      <c r="Q631" s="114"/>
      <c r="R631" s="114"/>
      <c r="S631" s="114"/>
      <c r="T631" s="114"/>
      <c r="U631" s="114"/>
      <c r="V631" s="114"/>
      <c r="W631" s="114"/>
      <c r="X631" s="114"/>
      <c r="Y631" s="114"/>
      <c r="Z631" s="114"/>
      <c r="AA631" s="114"/>
      <c r="AB631" s="114"/>
      <c r="AC631" s="114"/>
      <c r="AD631" s="114"/>
      <c r="AE631" s="114"/>
      <c r="AF631" s="114"/>
      <c r="AG631" s="114"/>
      <c r="AH631" s="114"/>
      <c r="AI631" s="114"/>
      <c r="AJ631" s="114"/>
      <c r="AK631" s="114"/>
      <c r="AL631" s="114"/>
      <c r="AM631" s="114"/>
      <c r="AN631" s="114"/>
      <c r="AO631" s="114"/>
      <c r="AP631" s="114"/>
      <c r="AQ631" s="114"/>
    </row>
    <row r="632" spans="1:43" x14ac:dyDescent="0.3">
      <c r="A632" s="114"/>
      <c r="B632" s="120" t="s">
        <v>1564</v>
      </c>
      <c r="C632" s="121" t="s">
        <v>272</v>
      </c>
      <c r="D632" s="127">
        <v>1395.87</v>
      </c>
      <c r="E632" s="127">
        <v>1395.87</v>
      </c>
      <c r="F632" s="127">
        <v>1395.87</v>
      </c>
      <c r="G632" s="125">
        <v>4187.6099999999997</v>
      </c>
      <c r="H632" s="114"/>
      <c r="I632" s="114"/>
      <c r="J632" s="114"/>
      <c r="K632" s="114"/>
      <c r="L632" s="114"/>
      <c r="M632" s="114"/>
      <c r="N632" s="114"/>
      <c r="O632" s="114"/>
      <c r="P632" s="114"/>
      <c r="Q632" s="114"/>
      <c r="R632" s="114"/>
      <c r="S632" s="114"/>
      <c r="T632" s="114"/>
      <c r="U632" s="114"/>
      <c r="V632" s="114"/>
      <c r="W632" s="114"/>
      <c r="X632" s="114"/>
      <c r="Y632" s="114"/>
      <c r="Z632" s="114"/>
      <c r="AA632" s="114"/>
      <c r="AB632" s="114"/>
      <c r="AC632" s="114"/>
      <c r="AD632" s="114"/>
      <c r="AE632" s="114"/>
      <c r="AF632" s="114"/>
      <c r="AG632" s="114"/>
      <c r="AH632" s="114"/>
      <c r="AI632" s="114"/>
      <c r="AJ632" s="114"/>
      <c r="AK632" s="114"/>
      <c r="AL632" s="114"/>
      <c r="AM632" s="114"/>
      <c r="AN632" s="114"/>
      <c r="AO632" s="114"/>
      <c r="AP632" s="114"/>
      <c r="AQ632" s="114"/>
    </row>
    <row r="633" spans="1:43" x14ac:dyDescent="0.3">
      <c r="A633" s="114"/>
      <c r="B633" s="120" t="s">
        <v>1570</v>
      </c>
      <c r="C633" s="121" t="s">
        <v>72</v>
      </c>
      <c r="D633" s="127">
        <v>1679.33</v>
      </c>
      <c r="E633" s="127">
        <v>1679.34</v>
      </c>
      <c r="F633" s="127">
        <v>1679.34</v>
      </c>
      <c r="G633" s="125">
        <v>5038.01</v>
      </c>
      <c r="H633" s="114"/>
      <c r="I633" s="114"/>
      <c r="J633" s="114"/>
      <c r="K633" s="114"/>
      <c r="L633" s="114"/>
      <c r="M633" s="114"/>
      <c r="N633" s="114"/>
      <c r="O633" s="114"/>
      <c r="P633" s="114"/>
      <c r="Q633" s="114"/>
      <c r="R633" s="114"/>
      <c r="S633" s="114"/>
      <c r="T633" s="114"/>
      <c r="U633" s="114"/>
      <c r="V633" s="114"/>
      <c r="W633" s="114"/>
      <c r="X633" s="114"/>
      <c r="Y633" s="114"/>
      <c r="Z633" s="114"/>
      <c r="AA633" s="114"/>
      <c r="AB633" s="114"/>
      <c r="AC633" s="114"/>
      <c r="AD633" s="114"/>
      <c r="AE633" s="114"/>
      <c r="AF633" s="114"/>
      <c r="AG633" s="114"/>
      <c r="AH633" s="114"/>
      <c r="AI633" s="114"/>
      <c r="AJ633" s="114"/>
      <c r="AK633" s="114"/>
      <c r="AL633" s="114"/>
      <c r="AM633" s="114"/>
      <c r="AN633" s="114"/>
      <c r="AO633" s="114"/>
      <c r="AP633" s="114"/>
      <c r="AQ633" s="114"/>
    </row>
    <row r="634" spans="1:43" x14ac:dyDescent="0.3">
      <c r="A634" s="114"/>
      <c r="B634" s="120" t="s">
        <v>1588</v>
      </c>
      <c r="C634" s="121" t="s">
        <v>109</v>
      </c>
      <c r="D634" s="127">
        <v>1365.8</v>
      </c>
      <c r="E634" s="127">
        <v>1365.8</v>
      </c>
      <c r="F634" s="127">
        <v>1365.8</v>
      </c>
      <c r="G634" s="125">
        <v>4097.3999999999996</v>
      </c>
      <c r="H634" s="114"/>
      <c r="I634" s="114"/>
      <c r="J634" s="114"/>
      <c r="K634" s="114"/>
      <c r="L634" s="114"/>
      <c r="M634" s="114"/>
      <c r="N634" s="114"/>
      <c r="O634" s="114"/>
      <c r="P634" s="114"/>
      <c r="Q634" s="114"/>
      <c r="R634" s="114"/>
      <c r="S634" s="114"/>
      <c r="T634" s="114"/>
      <c r="U634" s="114"/>
      <c r="V634" s="114"/>
      <c r="W634" s="114"/>
      <c r="X634" s="114"/>
      <c r="Y634" s="114"/>
      <c r="Z634" s="114"/>
      <c r="AA634" s="114"/>
      <c r="AB634" s="114"/>
      <c r="AC634" s="114"/>
      <c r="AD634" s="114"/>
      <c r="AE634" s="114"/>
      <c r="AF634" s="114"/>
      <c r="AG634" s="114"/>
      <c r="AH634" s="114"/>
      <c r="AI634" s="114"/>
      <c r="AJ634" s="114"/>
      <c r="AK634" s="114"/>
      <c r="AL634" s="114"/>
      <c r="AM634" s="114"/>
      <c r="AN634" s="114"/>
      <c r="AO634" s="114"/>
      <c r="AP634" s="114"/>
      <c r="AQ634" s="114"/>
    </row>
    <row r="635" spans="1:43" x14ac:dyDescent="0.3">
      <c r="A635" s="114"/>
      <c r="B635" s="120" t="s">
        <v>1529</v>
      </c>
      <c r="C635" s="121" t="s">
        <v>126</v>
      </c>
      <c r="D635" s="127">
        <v>1378.69</v>
      </c>
      <c r="E635" s="127">
        <v>1378.69</v>
      </c>
      <c r="F635" s="127">
        <v>1378.69</v>
      </c>
      <c r="G635" s="125">
        <v>4136.07</v>
      </c>
      <c r="H635" s="114"/>
      <c r="I635" s="114"/>
      <c r="J635" s="114"/>
      <c r="K635" s="114"/>
      <c r="L635" s="114"/>
      <c r="M635" s="114"/>
      <c r="N635" s="114"/>
      <c r="O635" s="114"/>
      <c r="P635" s="114"/>
      <c r="Q635" s="114"/>
      <c r="R635" s="114"/>
      <c r="S635" s="114"/>
      <c r="T635" s="114"/>
      <c r="U635" s="114"/>
      <c r="V635" s="114"/>
      <c r="W635" s="114"/>
      <c r="X635" s="114"/>
      <c r="Y635" s="114"/>
      <c r="Z635" s="114"/>
      <c r="AA635" s="114"/>
      <c r="AB635" s="114"/>
      <c r="AC635" s="114"/>
      <c r="AD635" s="114"/>
      <c r="AE635" s="114"/>
      <c r="AF635" s="114"/>
      <c r="AG635" s="114"/>
      <c r="AH635" s="114"/>
      <c r="AI635" s="114"/>
      <c r="AJ635" s="114"/>
      <c r="AK635" s="114"/>
      <c r="AL635" s="114"/>
      <c r="AM635" s="114"/>
      <c r="AN635" s="114"/>
      <c r="AO635" s="114"/>
      <c r="AP635" s="114"/>
      <c r="AQ635" s="114"/>
    </row>
    <row r="636" spans="1:43" x14ac:dyDescent="0.3">
      <c r="A636" s="114"/>
      <c r="B636" s="120" t="s">
        <v>1300</v>
      </c>
      <c r="C636" s="121" t="s">
        <v>156</v>
      </c>
      <c r="D636" s="127">
        <v>1687.92</v>
      </c>
      <c r="E636" s="127">
        <v>1687.93</v>
      </c>
      <c r="F636" s="127">
        <v>1687.93</v>
      </c>
      <c r="G636" s="125">
        <v>5063.78</v>
      </c>
      <c r="H636" s="114"/>
      <c r="I636" s="114"/>
      <c r="J636" s="114"/>
      <c r="K636" s="114"/>
      <c r="L636" s="114"/>
      <c r="M636" s="114"/>
      <c r="N636" s="114"/>
      <c r="O636" s="114"/>
      <c r="P636" s="114"/>
      <c r="Q636" s="114"/>
      <c r="R636" s="114"/>
      <c r="S636" s="114"/>
      <c r="T636" s="114"/>
      <c r="U636" s="114"/>
      <c r="V636" s="114"/>
      <c r="W636" s="114"/>
      <c r="X636" s="114"/>
      <c r="Y636" s="114"/>
      <c r="Z636" s="114"/>
      <c r="AA636" s="114"/>
      <c r="AB636" s="114"/>
      <c r="AC636" s="114"/>
      <c r="AD636" s="114"/>
      <c r="AE636" s="114"/>
      <c r="AF636" s="114"/>
      <c r="AG636" s="114"/>
      <c r="AH636" s="114"/>
      <c r="AI636" s="114"/>
      <c r="AJ636" s="114"/>
      <c r="AK636" s="114"/>
      <c r="AL636" s="114"/>
      <c r="AM636" s="114"/>
      <c r="AN636" s="114"/>
      <c r="AO636" s="114"/>
      <c r="AP636" s="114"/>
      <c r="AQ636" s="114"/>
    </row>
    <row r="637" spans="1:43" x14ac:dyDescent="0.3">
      <c r="A637" s="114"/>
      <c r="B637" s="120" t="s">
        <v>1521</v>
      </c>
      <c r="C637" s="121" t="s">
        <v>123</v>
      </c>
      <c r="D637" s="127">
        <v>1438.82</v>
      </c>
      <c r="E637" s="127">
        <v>1438.82</v>
      </c>
      <c r="F637" s="127">
        <v>1438.82</v>
      </c>
      <c r="G637" s="125">
        <v>4316.46</v>
      </c>
      <c r="H637" s="114"/>
      <c r="I637" s="114"/>
      <c r="J637" s="114"/>
      <c r="K637" s="114"/>
      <c r="L637" s="114"/>
      <c r="M637" s="114"/>
      <c r="N637" s="114"/>
      <c r="O637" s="114"/>
      <c r="P637" s="114"/>
      <c r="Q637" s="114"/>
      <c r="R637" s="114"/>
      <c r="S637" s="114"/>
      <c r="T637" s="114"/>
      <c r="U637" s="114"/>
      <c r="V637" s="114"/>
      <c r="W637" s="114"/>
      <c r="X637" s="114"/>
      <c r="Y637" s="114"/>
      <c r="Z637" s="114"/>
      <c r="AA637" s="114"/>
      <c r="AB637" s="114"/>
      <c r="AC637" s="114"/>
      <c r="AD637" s="114"/>
      <c r="AE637" s="114"/>
      <c r="AF637" s="114"/>
      <c r="AG637" s="114"/>
      <c r="AH637" s="114"/>
      <c r="AI637" s="114"/>
      <c r="AJ637" s="114"/>
      <c r="AK637" s="114"/>
      <c r="AL637" s="114"/>
      <c r="AM637" s="114"/>
      <c r="AN637" s="114"/>
      <c r="AO637" s="114"/>
      <c r="AP637" s="114"/>
      <c r="AQ637" s="114"/>
    </row>
    <row r="638" spans="1:43" x14ac:dyDescent="0.3">
      <c r="A638" s="114"/>
      <c r="B638" s="120" t="s">
        <v>1519</v>
      </c>
      <c r="C638" s="121" t="s">
        <v>257</v>
      </c>
      <c r="D638" s="127">
        <v>1395.87</v>
      </c>
      <c r="E638" s="127">
        <v>1395.87</v>
      </c>
      <c r="F638" s="127">
        <v>1395.87</v>
      </c>
      <c r="G638" s="125">
        <v>4187.6099999999997</v>
      </c>
      <c r="H638" s="114"/>
      <c r="I638" s="114"/>
      <c r="J638" s="114"/>
      <c r="K638" s="114"/>
      <c r="L638" s="114"/>
      <c r="M638" s="114"/>
      <c r="N638" s="114"/>
      <c r="O638" s="114"/>
      <c r="P638" s="114"/>
      <c r="Q638" s="114"/>
      <c r="R638" s="114"/>
      <c r="S638" s="114"/>
      <c r="T638" s="114"/>
      <c r="U638" s="114"/>
      <c r="V638" s="114"/>
      <c r="W638" s="114"/>
      <c r="X638" s="114"/>
      <c r="Y638" s="114"/>
      <c r="Z638" s="114"/>
      <c r="AA638" s="114"/>
      <c r="AB638" s="114"/>
      <c r="AC638" s="114"/>
      <c r="AD638" s="114"/>
      <c r="AE638" s="114"/>
      <c r="AF638" s="114"/>
      <c r="AG638" s="114"/>
      <c r="AH638" s="114"/>
      <c r="AI638" s="114"/>
      <c r="AJ638" s="114"/>
      <c r="AK638" s="114"/>
      <c r="AL638" s="114"/>
      <c r="AM638" s="114"/>
      <c r="AN638" s="114"/>
      <c r="AO638" s="114"/>
      <c r="AP638" s="114"/>
      <c r="AQ638" s="114"/>
    </row>
    <row r="639" spans="1:43" x14ac:dyDescent="0.3">
      <c r="A639" s="114"/>
      <c r="B639" s="120" t="s">
        <v>2216</v>
      </c>
      <c r="C639" s="121" t="s">
        <v>73</v>
      </c>
      <c r="D639" s="127">
        <v>2641.41</v>
      </c>
      <c r="E639" s="127">
        <v>2641.41</v>
      </c>
      <c r="F639" s="127">
        <v>2641.41</v>
      </c>
      <c r="G639" s="125">
        <v>7924.23</v>
      </c>
      <c r="H639" s="114"/>
      <c r="I639" s="114"/>
      <c r="J639" s="114"/>
      <c r="K639" s="114"/>
      <c r="L639" s="114"/>
      <c r="M639" s="114"/>
      <c r="N639" s="114"/>
      <c r="O639" s="114"/>
      <c r="P639" s="114"/>
      <c r="Q639" s="114"/>
      <c r="R639" s="114"/>
      <c r="S639" s="114"/>
      <c r="T639" s="114"/>
      <c r="U639" s="114"/>
      <c r="V639" s="114"/>
      <c r="W639" s="114"/>
      <c r="X639" s="114"/>
      <c r="Y639" s="114"/>
      <c r="Z639" s="114"/>
      <c r="AA639" s="114"/>
      <c r="AB639" s="114"/>
      <c r="AC639" s="114"/>
      <c r="AD639" s="114"/>
      <c r="AE639" s="114"/>
      <c r="AF639" s="114"/>
      <c r="AG639" s="114"/>
      <c r="AH639" s="114"/>
      <c r="AI639" s="114"/>
      <c r="AJ639" s="114"/>
      <c r="AK639" s="114"/>
      <c r="AL639" s="114"/>
      <c r="AM639" s="114"/>
      <c r="AN639" s="114"/>
      <c r="AO639" s="114"/>
      <c r="AP639" s="114"/>
      <c r="AQ639" s="114"/>
    </row>
    <row r="640" spans="1:43" x14ac:dyDescent="0.3">
      <c r="A640" s="114"/>
      <c r="B640" s="120" t="s">
        <v>1538</v>
      </c>
      <c r="C640" s="121" t="s">
        <v>139</v>
      </c>
      <c r="D640" s="127">
        <v>1679.33</v>
      </c>
      <c r="E640" s="127">
        <v>1679.34</v>
      </c>
      <c r="F640" s="127">
        <v>1679.34</v>
      </c>
      <c r="G640" s="125">
        <v>5038.01</v>
      </c>
      <c r="H640" s="114"/>
      <c r="I640" s="114"/>
      <c r="J640" s="114"/>
      <c r="K640" s="114"/>
      <c r="L640" s="114"/>
      <c r="M640" s="114"/>
      <c r="N640" s="114"/>
      <c r="O640" s="114"/>
      <c r="P640" s="114"/>
      <c r="Q640" s="114"/>
      <c r="R640" s="114"/>
      <c r="S640" s="114"/>
      <c r="T640" s="114"/>
      <c r="U640" s="114"/>
      <c r="V640" s="114"/>
      <c r="W640" s="114"/>
      <c r="X640" s="114"/>
      <c r="Y640" s="114"/>
      <c r="Z640" s="114"/>
      <c r="AA640" s="114"/>
      <c r="AB640" s="114"/>
      <c r="AC640" s="114"/>
      <c r="AD640" s="114"/>
      <c r="AE640" s="114"/>
      <c r="AF640" s="114"/>
      <c r="AG640" s="114"/>
      <c r="AH640" s="114"/>
      <c r="AI640" s="114"/>
      <c r="AJ640" s="114"/>
      <c r="AK640" s="114"/>
      <c r="AL640" s="114"/>
      <c r="AM640" s="114"/>
      <c r="AN640" s="114"/>
      <c r="AO640" s="114"/>
      <c r="AP640" s="114"/>
      <c r="AQ640" s="114"/>
    </row>
    <row r="641" spans="1:43" x14ac:dyDescent="0.3">
      <c r="A641" s="114"/>
      <c r="B641" s="120" t="s">
        <v>1626</v>
      </c>
      <c r="C641" s="121" t="s">
        <v>146</v>
      </c>
      <c r="D641" s="127">
        <v>2534.0300000000002</v>
      </c>
      <c r="E641" s="127">
        <v>2534.04</v>
      </c>
      <c r="F641" s="127">
        <v>2534.04</v>
      </c>
      <c r="G641" s="125">
        <v>7602.11</v>
      </c>
      <c r="H641" s="114"/>
      <c r="I641" s="114"/>
      <c r="J641" s="114"/>
      <c r="K641" s="114"/>
      <c r="L641" s="114"/>
      <c r="M641" s="114"/>
      <c r="N641" s="114"/>
      <c r="O641" s="114"/>
      <c r="P641" s="114"/>
      <c r="Q641" s="114"/>
      <c r="R641" s="114"/>
      <c r="S641" s="114"/>
      <c r="T641" s="114"/>
      <c r="U641" s="114"/>
      <c r="V641" s="114"/>
      <c r="W641" s="114"/>
      <c r="X641" s="114"/>
      <c r="Y641" s="114"/>
      <c r="Z641" s="114"/>
      <c r="AA641" s="114"/>
      <c r="AB641" s="114"/>
      <c r="AC641" s="114"/>
      <c r="AD641" s="114"/>
      <c r="AE641" s="114"/>
      <c r="AF641" s="114"/>
      <c r="AG641" s="114"/>
      <c r="AH641" s="114"/>
      <c r="AI641" s="114"/>
      <c r="AJ641" s="114"/>
      <c r="AK641" s="114"/>
      <c r="AL641" s="114"/>
      <c r="AM641" s="114"/>
      <c r="AN641" s="114"/>
      <c r="AO641" s="114"/>
      <c r="AP641" s="114"/>
      <c r="AQ641" s="114"/>
    </row>
    <row r="642" spans="1:43" x14ac:dyDescent="0.3">
      <c r="A642" s="114"/>
      <c r="B642" s="120" t="s">
        <v>1339</v>
      </c>
      <c r="C642" s="121" t="s">
        <v>229</v>
      </c>
      <c r="D642" s="127">
        <v>1365.8</v>
      </c>
      <c r="E642" s="127">
        <v>1365.8</v>
      </c>
      <c r="F642" s="127">
        <v>1365.8</v>
      </c>
      <c r="G642" s="125">
        <v>4097.3999999999996</v>
      </c>
      <c r="H642" s="114"/>
      <c r="I642" s="114"/>
      <c r="J642" s="114"/>
      <c r="K642" s="114"/>
      <c r="L642" s="114"/>
      <c r="M642" s="114"/>
      <c r="N642" s="114"/>
      <c r="O642" s="114"/>
      <c r="P642" s="114"/>
      <c r="Q642" s="114"/>
      <c r="R642" s="114"/>
      <c r="S642" s="114"/>
      <c r="T642" s="114"/>
      <c r="U642" s="114"/>
      <c r="V642" s="114"/>
      <c r="W642" s="114"/>
      <c r="X642" s="114"/>
      <c r="Y642" s="114"/>
      <c r="Z642" s="114"/>
      <c r="AA642" s="114"/>
      <c r="AB642" s="114"/>
      <c r="AC642" s="114"/>
      <c r="AD642" s="114"/>
      <c r="AE642" s="114"/>
      <c r="AF642" s="114"/>
      <c r="AG642" s="114"/>
      <c r="AH642" s="114"/>
      <c r="AI642" s="114"/>
      <c r="AJ642" s="114"/>
      <c r="AK642" s="114"/>
      <c r="AL642" s="114"/>
      <c r="AM642" s="114"/>
      <c r="AN642" s="114"/>
      <c r="AO642" s="114"/>
      <c r="AP642" s="114"/>
      <c r="AQ642" s="114"/>
    </row>
    <row r="643" spans="1:43" x14ac:dyDescent="0.3">
      <c r="A643" s="114"/>
      <c r="B643" s="120" t="s">
        <v>1316</v>
      </c>
      <c r="C643" s="121" t="s">
        <v>44</v>
      </c>
      <c r="D643" s="127">
        <v>1378.69</v>
      </c>
      <c r="E643" s="127">
        <v>1378.69</v>
      </c>
      <c r="F643" s="127">
        <v>1378.69</v>
      </c>
      <c r="G643" s="125">
        <v>4136.07</v>
      </c>
      <c r="H643" s="114"/>
      <c r="I643" s="114"/>
      <c r="J643" s="114"/>
      <c r="K643" s="114"/>
      <c r="L643" s="114"/>
      <c r="M643" s="114"/>
      <c r="N643" s="114"/>
      <c r="O643" s="114"/>
      <c r="P643" s="114"/>
      <c r="Q643" s="114"/>
      <c r="R643" s="114"/>
      <c r="S643" s="114"/>
      <c r="T643" s="114"/>
      <c r="U643" s="114"/>
      <c r="V643" s="114"/>
      <c r="W643" s="114"/>
      <c r="X643" s="114"/>
      <c r="Y643" s="114"/>
      <c r="Z643" s="114"/>
      <c r="AA643" s="114"/>
      <c r="AB643" s="114"/>
      <c r="AC643" s="114"/>
      <c r="AD643" s="114"/>
      <c r="AE643" s="114"/>
      <c r="AF643" s="114"/>
      <c r="AG643" s="114"/>
      <c r="AH643" s="114"/>
      <c r="AI643" s="114"/>
      <c r="AJ643" s="114"/>
      <c r="AK643" s="114"/>
      <c r="AL643" s="114"/>
      <c r="AM643" s="114"/>
      <c r="AN643" s="114"/>
      <c r="AO643" s="114"/>
      <c r="AP643" s="114"/>
      <c r="AQ643" s="114"/>
    </row>
    <row r="644" spans="1:43" x14ac:dyDescent="0.3">
      <c r="A644" s="114"/>
      <c r="B644" s="120" t="s">
        <v>1565</v>
      </c>
      <c r="C644" s="121" t="s">
        <v>32</v>
      </c>
      <c r="D644" s="127">
        <v>1687.92</v>
      </c>
      <c r="E644" s="127">
        <v>1687.93</v>
      </c>
      <c r="F644" s="127">
        <v>1687.93</v>
      </c>
      <c r="G644" s="125">
        <v>5063.78</v>
      </c>
      <c r="H644" s="114"/>
      <c r="I644" s="114"/>
      <c r="J644" s="114"/>
      <c r="K644" s="114"/>
      <c r="L644" s="114"/>
      <c r="M644" s="114"/>
      <c r="N644" s="114"/>
      <c r="O644" s="114"/>
      <c r="P644" s="114"/>
      <c r="Q644" s="114"/>
      <c r="R644" s="114"/>
      <c r="S644" s="114"/>
      <c r="T644" s="114"/>
      <c r="U644" s="114"/>
      <c r="V644" s="114"/>
      <c r="W644" s="114"/>
      <c r="X644" s="114"/>
      <c r="Y644" s="114"/>
      <c r="Z644" s="114"/>
      <c r="AA644" s="114"/>
      <c r="AB644" s="114"/>
      <c r="AC644" s="114"/>
      <c r="AD644" s="114"/>
      <c r="AE644" s="114"/>
      <c r="AF644" s="114"/>
      <c r="AG644" s="114"/>
      <c r="AH644" s="114"/>
      <c r="AI644" s="114"/>
      <c r="AJ644" s="114"/>
      <c r="AK644" s="114"/>
      <c r="AL644" s="114"/>
      <c r="AM644" s="114"/>
      <c r="AN644" s="114"/>
      <c r="AO644" s="114"/>
      <c r="AP644" s="114"/>
      <c r="AQ644" s="114"/>
    </row>
    <row r="645" spans="1:43" x14ac:dyDescent="0.3">
      <c r="A645" s="114"/>
      <c r="B645" s="120" t="s">
        <v>1581</v>
      </c>
      <c r="C645" s="121" t="s">
        <v>184</v>
      </c>
      <c r="D645" s="127">
        <v>2534.0300000000002</v>
      </c>
      <c r="E645" s="127">
        <v>2534.04</v>
      </c>
      <c r="F645" s="127">
        <v>2534.04</v>
      </c>
      <c r="G645" s="125">
        <v>7602.11</v>
      </c>
      <c r="H645" s="114"/>
      <c r="I645" s="114"/>
      <c r="J645" s="114"/>
      <c r="K645" s="114"/>
      <c r="L645" s="114"/>
      <c r="M645" s="114"/>
      <c r="N645" s="114"/>
      <c r="O645" s="114"/>
      <c r="P645" s="114"/>
      <c r="Q645" s="114"/>
      <c r="R645" s="114"/>
      <c r="S645" s="114"/>
      <c r="T645" s="114"/>
      <c r="U645" s="114"/>
      <c r="V645" s="114"/>
      <c r="W645" s="114"/>
      <c r="X645" s="114"/>
      <c r="Y645" s="114"/>
      <c r="Z645" s="114"/>
      <c r="AA645" s="114"/>
      <c r="AB645" s="114"/>
      <c r="AC645" s="114"/>
      <c r="AD645" s="114"/>
      <c r="AE645" s="114"/>
      <c r="AF645" s="114"/>
      <c r="AG645" s="114"/>
      <c r="AH645" s="114"/>
      <c r="AI645" s="114"/>
      <c r="AJ645" s="114"/>
      <c r="AK645" s="114"/>
      <c r="AL645" s="114"/>
      <c r="AM645" s="114"/>
      <c r="AN645" s="114"/>
      <c r="AO645" s="114"/>
      <c r="AP645" s="114"/>
      <c r="AQ645" s="114"/>
    </row>
    <row r="646" spans="1:43" x14ac:dyDescent="0.3">
      <c r="A646" s="114"/>
      <c r="B646" s="120" t="s">
        <v>1599</v>
      </c>
      <c r="C646" s="121" t="s">
        <v>160</v>
      </c>
      <c r="D646" s="127">
        <v>1438.82</v>
      </c>
      <c r="E646" s="127">
        <v>1438.82</v>
      </c>
      <c r="F646" s="127">
        <v>1438.82</v>
      </c>
      <c r="G646" s="125">
        <v>4316.46</v>
      </c>
      <c r="H646" s="114"/>
      <c r="I646" s="114"/>
      <c r="J646" s="114"/>
      <c r="K646" s="114"/>
      <c r="L646" s="114"/>
      <c r="M646" s="114"/>
      <c r="N646" s="114"/>
      <c r="O646" s="114"/>
      <c r="P646" s="114"/>
      <c r="Q646" s="114"/>
      <c r="R646" s="114"/>
      <c r="S646" s="114"/>
      <c r="T646" s="114"/>
      <c r="U646" s="114"/>
      <c r="V646" s="114"/>
      <c r="W646" s="114"/>
      <c r="X646" s="114"/>
      <c r="Y646" s="114"/>
      <c r="Z646" s="114"/>
      <c r="AA646" s="114"/>
      <c r="AB646" s="114"/>
      <c r="AC646" s="114"/>
      <c r="AD646" s="114"/>
      <c r="AE646" s="114"/>
      <c r="AF646" s="114"/>
      <c r="AG646" s="114"/>
      <c r="AH646" s="114"/>
      <c r="AI646" s="114"/>
      <c r="AJ646" s="114"/>
      <c r="AK646" s="114"/>
      <c r="AL646" s="114"/>
      <c r="AM646" s="114"/>
      <c r="AN646" s="114"/>
      <c r="AO646" s="114"/>
      <c r="AP646" s="114"/>
      <c r="AQ646" s="114"/>
    </row>
    <row r="647" spans="1:43" x14ac:dyDescent="0.3">
      <c r="A647" s="114"/>
      <c r="B647" s="120" t="s">
        <v>1558</v>
      </c>
      <c r="C647" s="121" t="s">
        <v>330</v>
      </c>
      <c r="D647" s="127">
        <v>1395.87</v>
      </c>
      <c r="E647" s="127">
        <v>1395.87</v>
      </c>
      <c r="F647" s="127">
        <v>1395.87</v>
      </c>
      <c r="G647" s="125">
        <v>4187.6099999999997</v>
      </c>
      <c r="H647" s="114"/>
      <c r="I647" s="114"/>
      <c r="J647" s="114"/>
      <c r="K647" s="114"/>
      <c r="L647" s="114"/>
      <c r="M647" s="114"/>
      <c r="N647" s="114"/>
      <c r="O647" s="114"/>
      <c r="P647" s="114"/>
      <c r="Q647" s="114"/>
      <c r="R647" s="114"/>
      <c r="S647" s="114"/>
      <c r="T647" s="114"/>
      <c r="U647" s="114"/>
      <c r="V647" s="114"/>
      <c r="W647" s="114"/>
      <c r="X647" s="114"/>
      <c r="Y647" s="114"/>
      <c r="Z647" s="114"/>
      <c r="AA647" s="114"/>
      <c r="AB647" s="114"/>
      <c r="AC647" s="114"/>
      <c r="AD647" s="114"/>
      <c r="AE647" s="114"/>
      <c r="AF647" s="114"/>
      <c r="AG647" s="114"/>
      <c r="AH647" s="114"/>
      <c r="AI647" s="114"/>
      <c r="AJ647" s="114"/>
      <c r="AK647" s="114"/>
      <c r="AL647" s="114"/>
      <c r="AM647" s="114"/>
      <c r="AN647" s="114"/>
      <c r="AO647" s="114"/>
      <c r="AP647" s="114"/>
      <c r="AQ647" s="114"/>
    </row>
    <row r="648" spans="1:43" x14ac:dyDescent="0.3">
      <c r="A648" s="114"/>
      <c r="B648" s="120" t="s">
        <v>1625</v>
      </c>
      <c r="C648" s="121" t="s">
        <v>135</v>
      </c>
      <c r="D648" s="127">
        <v>2641.41</v>
      </c>
      <c r="E648" s="127">
        <v>2641.41</v>
      </c>
      <c r="F648" s="127">
        <v>2641.41</v>
      </c>
      <c r="G648" s="125">
        <v>7924.23</v>
      </c>
      <c r="H648" s="114"/>
      <c r="I648" s="114"/>
      <c r="J648" s="114"/>
      <c r="K648" s="114"/>
      <c r="L648" s="114"/>
      <c r="M648" s="114"/>
      <c r="N648" s="114"/>
      <c r="O648" s="114"/>
      <c r="P648" s="114"/>
      <c r="Q648" s="114"/>
      <c r="R648" s="114"/>
      <c r="S648" s="114"/>
      <c r="T648" s="114"/>
      <c r="U648" s="114"/>
      <c r="V648" s="114"/>
      <c r="W648" s="114"/>
      <c r="X648" s="114"/>
      <c r="Y648" s="114"/>
      <c r="Z648" s="114"/>
      <c r="AA648" s="114"/>
      <c r="AB648" s="114"/>
      <c r="AC648" s="114"/>
      <c r="AD648" s="114"/>
      <c r="AE648" s="114"/>
      <c r="AF648" s="114"/>
      <c r="AG648" s="114"/>
      <c r="AH648" s="114"/>
      <c r="AI648" s="114"/>
      <c r="AJ648" s="114"/>
      <c r="AK648" s="114"/>
      <c r="AL648" s="114"/>
      <c r="AM648" s="114"/>
      <c r="AN648" s="114"/>
      <c r="AO648" s="114"/>
      <c r="AP648" s="114"/>
      <c r="AQ648" s="114"/>
    </row>
    <row r="649" spans="1:43" x14ac:dyDescent="0.3">
      <c r="A649" s="114"/>
      <c r="B649" s="120" t="s">
        <v>1336</v>
      </c>
      <c r="C649" s="121" t="s">
        <v>284</v>
      </c>
      <c r="D649" s="127">
        <v>1679.33</v>
      </c>
      <c r="E649" s="127">
        <v>1679.34</v>
      </c>
      <c r="F649" s="127">
        <v>1679.34</v>
      </c>
      <c r="G649" s="125">
        <v>5038.01</v>
      </c>
      <c r="H649" s="114"/>
      <c r="I649" s="114"/>
      <c r="J649" s="114"/>
      <c r="K649" s="114"/>
      <c r="L649" s="114"/>
      <c r="M649" s="114"/>
      <c r="N649" s="114"/>
      <c r="O649" s="114"/>
      <c r="P649" s="114"/>
      <c r="Q649" s="114"/>
      <c r="R649" s="114"/>
      <c r="S649" s="114"/>
      <c r="T649" s="114"/>
      <c r="U649" s="114"/>
      <c r="V649" s="114"/>
      <c r="W649" s="114"/>
      <c r="X649" s="114"/>
      <c r="Y649" s="114"/>
      <c r="Z649" s="114"/>
      <c r="AA649" s="114"/>
      <c r="AB649" s="114"/>
      <c r="AC649" s="114"/>
      <c r="AD649" s="114"/>
      <c r="AE649" s="114"/>
      <c r="AF649" s="114"/>
      <c r="AG649" s="114"/>
      <c r="AH649" s="114"/>
      <c r="AI649" s="114"/>
      <c r="AJ649" s="114"/>
      <c r="AK649" s="114"/>
      <c r="AL649" s="114"/>
      <c r="AM649" s="114"/>
      <c r="AN649" s="114"/>
      <c r="AO649" s="114"/>
      <c r="AP649" s="114"/>
      <c r="AQ649" s="114"/>
    </row>
    <row r="650" spans="1:43" x14ac:dyDescent="0.3">
      <c r="A650" s="114"/>
      <c r="B650" s="120" t="s">
        <v>2355</v>
      </c>
      <c r="C650" s="121" t="s">
        <v>35</v>
      </c>
      <c r="D650" s="127">
        <v>1365.8</v>
      </c>
      <c r="E650" s="127">
        <v>1365.8</v>
      </c>
      <c r="F650" s="127">
        <v>1365.8</v>
      </c>
      <c r="G650" s="125">
        <v>4097.3999999999996</v>
      </c>
      <c r="H650" s="114"/>
      <c r="I650" s="114"/>
      <c r="J650" s="114"/>
      <c r="K650" s="114"/>
      <c r="L650" s="114"/>
      <c r="M650" s="114"/>
      <c r="N650" s="114"/>
      <c r="O650" s="114"/>
      <c r="P650" s="114"/>
      <c r="Q650" s="114"/>
      <c r="R650" s="114"/>
      <c r="S650" s="114"/>
      <c r="T650" s="114"/>
      <c r="U650" s="114"/>
      <c r="V650" s="114"/>
      <c r="W650" s="114"/>
      <c r="X650" s="114"/>
      <c r="Y650" s="114"/>
      <c r="Z650" s="114"/>
      <c r="AA650" s="114"/>
      <c r="AB650" s="114"/>
      <c r="AC650" s="114"/>
      <c r="AD650" s="114"/>
      <c r="AE650" s="114"/>
      <c r="AF650" s="114"/>
      <c r="AG650" s="114"/>
      <c r="AH650" s="114"/>
      <c r="AI650" s="114"/>
      <c r="AJ650" s="114"/>
      <c r="AK650" s="114"/>
      <c r="AL650" s="114"/>
      <c r="AM650" s="114"/>
      <c r="AN650" s="114"/>
      <c r="AO650" s="114"/>
      <c r="AP650" s="114"/>
      <c r="AQ650" s="114"/>
    </row>
    <row r="651" spans="1:43" x14ac:dyDescent="0.3">
      <c r="A651" s="114"/>
      <c r="B651" s="120" t="s">
        <v>1302</v>
      </c>
      <c r="C651" s="121" t="s">
        <v>273</v>
      </c>
      <c r="D651" s="127">
        <v>1378.69</v>
      </c>
      <c r="E651" s="127">
        <v>1378.69</v>
      </c>
      <c r="F651" s="127">
        <v>1245.27</v>
      </c>
      <c r="G651" s="125">
        <v>4002.65</v>
      </c>
      <c r="H651" s="114"/>
      <c r="I651" s="114"/>
      <c r="J651" s="114"/>
      <c r="K651" s="114"/>
      <c r="L651" s="114"/>
      <c r="M651" s="114"/>
      <c r="N651" s="114"/>
      <c r="O651" s="114"/>
      <c r="P651" s="114"/>
      <c r="Q651" s="114"/>
      <c r="R651" s="114"/>
      <c r="S651" s="114"/>
      <c r="T651" s="114"/>
      <c r="U651" s="114"/>
      <c r="V651" s="114"/>
      <c r="W651" s="114"/>
      <c r="X651" s="114"/>
      <c r="Y651" s="114"/>
      <c r="Z651" s="114"/>
      <c r="AA651" s="114"/>
      <c r="AB651" s="114"/>
      <c r="AC651" s="114"/>
      <c r="AD651" s="114"/>
      <c r="AE651" s="114"/>
      <c r="AF651" s="114"/>
      <c r="AG651" s="114"/>
      <c r="AH651" s="114"/>
      <c r="AI651" s="114"/>
      <c r="AJ651" s="114"/>
      <c r="AK651" s="114"/>
      <c r="AL651" s="114"/>
      <c r="AM651" s="114"/>
      <c r="AN651" s="114"/>
      <c r="AO651" s="114"/>
      <c r="AP651" s="114"/>
      <c r="AQ651" s="114"/>
    </row>
    <row r="652" spans="1:43" x14ac:dyDescent="0.3">
      <c r="A652" s="114"/>
      <c r="B652" s="120" t="s">
        <v>1547</v>
      </c>
      <c r="C652" s="121" t="s">
        <v>37</v>
      </c>
      <c r="D652" s="127">
        <v>1687.92</v>
      </c>
      <c r="E652" s="127">
        <v>1687.93</v>
      </c>
      <c r="F652" s="127">
        <v>1687.93</v>
      </c>
      <c r="G652" s="125">
        <v>5063.78</v>
      </c>
      <c r="H652" s="114"/>
      <c r="I652" s="114"/>
      <c r="J652" s="114"/>
      <c r="K652" s="114"/>
      <c r="L652" s="114"/>
      <c r="M652" s="114"/>
      <c r="N652" s="114"/>
      <c r="O652" s="114"/>
      <c r="P652" s="114"/>
      <c r="Q652" s="114"/>
      <c r="R652" s="114"/>
      <c r="S652" s="114"/>
      <c r="T652" s="114"/>
      <c r="U652" s="114"/>
      <c r="V652" s="114"/>
      <c r="W652" s="114"/>
      <c r="X652" s="114"/>
      <c r="Y652" s="114"/>
      <c r="Z652" s="114"/>
      <c r="AA652" s="114"/>
      <c r="AB652" s="114"/>
      <c r="AC652" s="114"/>
      <c r="AD652" s="114"/>
      <c r="AE652" s="114"/>
      <c r="AF652" s="114"/>
      <c r="AG652" s="114"/>
      <c r="AH652" s="114"/>
      <c r="AI652" s="114"/>
      <c r="AJ652" s="114"/>
      <c r="AK652" s="114"/>
      <c r="AL652" s="114"/>
      <c r="AM652" s="114"/>
      <c r="AN652" s="114"/>
      <c r="AO652" s="114"/>
      <c r="AP652" s="114"/>
      <c r="AQ652" s="114"/>
    </row>
    <row r="653" spans="1:43" x14ac:dyDescent="0.3">
      <c r="A653" s="114"/>
      <c r="B653" s="120" t="s">
        <v>1349</v>
      </c>
      <c r="C653" s="121" t="s">
        <v>58</v>
      </c>
      <c r="D653" s="127">
        <v>2534.0300000000002</v>
      </c>
      <c r="E653" s="127">
        <v>2534.04</v>
      </c>
      <c r="F653" s="127">
        <v>2534.04</v>
      </c>
      <c r="G653" s="125">
        <v>7602.11</v>
      </c>
      <c r="H653" s="114"/>
      <c r="I653" s="114"/>
      <c r="J653" s="114"/>
      <c r="K653" s="114"/>
      <c r="L653" s="114"/>
      <c r="M653" s="114"/>
      <c r="N653" s="114"/>
      <c r="O653" s="114"/>
      <c r="P653" s="114"/>
      <c r="Q653" s="114"/>
      <c r="R653" s="114"/>
      <c r="S653" s="114"/>
      <c r="T653" s="114"/>
      <c r="U653" s="114"/>
      <c r="V653" s="114"/>
      <c r="W653" s="114"/>
      <c r="X653" s="114"/>
      <c r="Y653" s="114"/>
      <c r="Z653" s="114"/>
      <c r="AA653" s="114"/>
      <c r="AB653" s="114"/>
      <c r="AC653" s="114"/>
      <c r="AD653" s="114"/>
      <c r="AE653" s="114"/>
      <c r="AF653" s="114"/>
      <c r="AG653" s="114"/>
      <c r="AH653" s="114"/>
      <c r="AI653" s="114"/>
      <c r="AJ653" s="114"/>
      <c r="AK653" s="114"/>
      <c r="AL653" s="114"/>
      <c r="AM653" s="114"/>
      <c r="AN653" s="114"/>
      <c r="AO653" s="114"/>
      <c r="AP653" s="114"/>
      <c r="AQ653" s="114"/>
    </row>
    <row r="654" spans="1:43" x14ac:dyDescent="0.3">
      <c r="A654" s="114"/>
      <c r="B654" s="120" t="s">
        <v>1645</v>
      </c>
      <c r="C654" s="121" t="s">
        <v>64</v>
      </c>
      <c r="D654" s="127">
        <v>1438.82</v>
      </c>
      <c r="E654" s="127">
        <v>1438.82</v>
      </c>
      <c r="F654" s="127">
        <v>1438.82</v>
      </c>
      <c r="G654" s="125">
        <v>4316.46</v>
      </c>
      <c r="H654" s="114"/>
      <c r="I654" s="114"/>
      <c r="J654" s="114"/>
      <c r="K654" s="114"/>
      <c r="L654" s="114"/>
      <c r="M654" s="114"/>
      <c r="N654" s="114"/>
      <c r="O654" s="114"/>
      <c r="P654" s="114"/>
      <c r="Q654" s="114"/>
      <c r="R654" s="114"/>
      <c r="S654" s="114"/>
      <c r="T654" s="114"/>
      <c r="U654" s="114"/>
      <c r="V654" s="114"/>
      <c r="W654" s="114"/>
      <c r="X654" s="114"/>
      <c r="Y654" s="114"/>
      <c r="Z654" s="114"/>
      <c r="AA654" s="114"/>
      <c r="AB654" s="114"/>
      <c r="AC654" s="114"/>
      <c r="AD654" s="114"/>
      <c r="AE654" s="114"/>
      <c r="AF654" s="114"/>
      <c r="AG654" s="114"/>
      <c r="AH654" s="114"/>
      <c r="AI654" s="114"/>
      <c r="AJ654" s="114"/>
      <c r="AK654" s="114"/>
      <c r="AL654" s="114"/>
      <c r="AM654" s="114"/>
      <c r="AN654" s="114"/>
      <c r="AO654" s="114"/>
      <c r="AP654" s="114"/>
      <c r="AQ654" s="114"/>
    </row>
    <row r="655" spans="1:43" x14ac:dyDescent="0.3">
      <c r="A655" s="114"/>
      <c r="B655" s="120" t="s">
        <v>1522</v>
      </c>
      <c r="C655" s="121" t="s">
        <v>143</v>
      </c>
      <c r="D655" s="127">
        <v>1395.87</v>
      </c>
      <c r="E655" s="127">
        <v>1395.87</v>
      </c>
      <c r="F655" s="127">
        <v>1395.87</v>
      </c>
      <c r="G655" s="125">
        <v>4187.6099999999997</v>
      </c>
      <c r="H655" s="114"/>
      <c r="I655" s="114"/>
      <c r="J655" s="114"/>
      <c r="K655" s="114"/>
      <c r="L655" s="114"/>
      <c r="M655" s="114"/>
      <c r="N655" s="114"/>
      <c r="O655" s="114"/>
      <c r="P655" s="114"/>
      <c r="Q655" s="114"/>
      <c r="R655" s="114"/>
      <c r="S655" s="114"/>
      <c r="T655" s="114"/>
      <c r="U655" s="114"/>
      <c r="V655" s="114"/>
      <c r="W655" s="114"/>
      <c r="X655" s="114"/>
      <c r="Y655" s="114"/>
      <c r="Z655" s="114"/>
      <c r="AA655" s="114"/>
      <c r="AB655" s="114"/>
      <c r="AC655" s="114"/>
      <c r="AD655" s="114"/>
      <c r="AE655" s="114"/>
      <c r="AF655" s="114"/>
      <c r="AG655" s="114"/>
      <c r="AH655" s="114"/>
      <c r="AI655" s="114"/>
      <c r="AJ655" s="114"/>
      <c r="AK655" s="114"/>
      <c r="AL655" s="114"/>
      <c r="AM655" s="114"/>
      <c r="AN655" s="114"/>
      <c r="AO655" s="114"/>
      <c r="AP655" s="114"/>
      <c r="AQ655" s="114"/>
    </row>
    <row r="656" spans="1:43" x14ac:dyDescent="0.3">
      <c r="A656" s="114"/>
      <c r="B656" s="120" t="s">
        <v>1561</v>
      </c>
      <c r="C656" s="121" t="s">
        <v>161</v>
      </c>
      <c r="D656" s="127">
        <v>2641.41</v>
      </c>
      <c r="E656" s="127">
        <v>2641.41</v>
      </c>
      <c r="F656" s="127">
        <v>2641.41</v>
      </c>
      <c r="G656" s="125">
        <v>7924.23</v>
      </c>
      <c r="H656" s="114"/>
      <c r="I656" s="114"/>
      <c r="J656" s="114"/>
      <c r="K656" s="114"/>
      <c r="L656" s="114"/>
      <c r="M656" s="114"/>
      <c r="N656" s="114"/>
      <c r="O656" s="114"/>
      <c r="P656" s="114"/>
      <c r="Q656" s="114"/>
      <c r="R656" s="114"/>
      <c r="S656" s="114"/>
      <c r="T656" s="114"/>
      <c r="U656" s="114"/>
      <c r="V656" s="114"/>
      <c r="W656" s="114"/>
      <c r="X656" s="114"/>
      <c r="Y656" s="114"/>
      <c r="Z656" s="114"/>
      <c r="AA656" s="114"/>
      <c r="AB656" s="114"/>
      <c r="AC656" s="114"/>
      <c r="AD656" s="114"/>
      <c r="AE656" s="114"/>
      <c r="AF656" s="114"/>
      <c r="AG656" s="114"/>
      <c r="AH656" s="114"/>
      <c r="AI656" s="114"/>
      <c r="AJ656" s="114"/>
      <c r="AK656" s="114"/>
      <c r="AL656" s="114"/>
      <c r="AM656" s="114"/>
      <c r="AN656" s="114"/>
      <c r="AO656" s="114"/>
      <c r="AP656" s="114"/>
      <c r="AQ656" s="114"/>
    </row>
    <row r="657" spans="1:43" x14ac:dyDescent="0.3">
      <c r="A657" s="114"/>
      <c r="B657" s="120" t="s">
        <v>1583</v>
      </c>
      <c r="C657" s="121" t="s">
        <v>250</v>
      </c>
      <c r="D657" s="127">
        <v>1679.33</v>
      </c>
      <c r="E657" s="127">
        <v>1679.34</v>
      </c>
      <c r="F657" s="127">
        <v>1679.34</v>
      </c>
      <c r="G657" s="125">
        <v>5038.01</v>
      </c>
      <c r="H657" s="114"/>
      <c r="I657" s="114"/>
      <c r="J657" s="114"/>
      <c r="K657" s="114"/>
      <c r="L657" s="114"/>
      <c r="M657" s="114"/>
      <c r="N657" s="114"/>
      <c r="O657" s="114"/>
      <c r="P657" s="114"/>
      <c r="Q657" s="114"/>
      <c r="R657" s="114"/>
      <c r="S657" s="114"/>
      <c r="T657" s="114"/>
      <c r="U657" s="114"/>
      <c r="V657" s="114"/>
      <c r="W657" s="114"/>
      <c r="X657" s="114"/>
      <c r="Y657" s="114"/>
      <c r="Z657" s="114"/>
      <c r="AA657" s="114"/>
      <c r="AB657" s="114"/>
      <c r="AC657" s="114"/>
      <c r="AD657" s="114"/>
      <c r="AE657" s="114"/>
      <c r="AF657" s="114"/>
      <c r="AG657" s="114"/>
      <c r="AH657" s="114"/>
      <c r="AI657" s="114"/>
      <c r="AJ657" s="114"/>
      <c r="AK657" s="114"/>
      <c r="AL657" s="114"/>
      <c r="AM657" s="114"/>
      <c r="AN657" s="114"/>
      <c r="AO657" s="114"/>
      <c r="AP657" s="114"/>
      <c r="AQ657" s="114"/>
    </row>
    <row r="658" spans="1:43" x14ac:dyDescent="0.3">
      <c r="A658" s="114"/>
      <c r="B658" s="120" t="s">
        <v>1584</v>
      </c>
      <c r="C658" s="121" t="s">
        <v>145</v>
      </c>
      <c r="D658" s="127">
        <v>1365.8</v>
      </c>
      <c r="E658" s="127">
        <v>1365.8</v>
      </c>
      <c r="F658" s="127">
        <v>1365.8</v>
      </c>
      <c r="G658" s="125">
        <v>4097.3999999999996</v>
      </c>
      <c r="H658" s="114"/>
      <c r="I658" s="114"/>
      <c r="J658" s="114"/>
      <c r="K658" s="114"/>
      <c r="L658" s="114"/>
      <c r="M658" s="114"/>
      <c r="N658" s="114"/>
      <c r="O658" s="114"/>
      <c r="P658" s="114"/>
      <c r="Q658" s="114"/>
      <c r="R658" s="114"/>
      <c r="S658" s="114"/>
      <c r="T658" s="114"/>
      <c r="U658" s="114"/>
      <c r="V658" s="114"/>
      <c r="W658" s="114"/>
      <c r="X658" s="114"/>
      <c r="Y658" s="114"/>
      <c r="Z658" s="114"/>
      <c r="AA658" s="114"/>
      <c r="AB658" s="114"/>
      <c r="AC658" s="114"/>
      <c r="AD658" s="114"/>
      <c r="AE658" s="114"/>
      <c r="AF658" s="114"/>
      <c r="AG658" s="114"/>
      <c r="AH658" s="114"/>
      <c r="AI658" s="114"/>
      <c r="AJ658" s="114"/>
      <c r="AK658" s="114"/>
      <c r="AL658" s="114"/>
      <c r="AM658" s="114"/>
      <c r="AN658" s="114"/>
      <c r="AO658" s="114"/>
      <c r="AP658" s="114"/>
      <c r="AQ658" s="114"/>
    </row>
    <row r="659" spans="1:43" x14ac:dyDescent="0.3">
      <c r="A659" s="114"/>
      <c r="B659" s="120" t="s">
        <v>1555</v>
      </c>
      <c r="C659" s="121" t="s">
        <v>230</v>
      </c>
      <c r="D659" s="127">
        <v>1378.69</v>
      </c>
      <c r="E659" s="127">
        <v>1378.69</v>
      </c>
      <c r="F659" s="127">
        <v>1378.69</v>
      </c>
      <c r="G659" s="125">
        <v>4136.07</v>
      </c>
      <c r="H659" s="114"/>
      <c r="I659" s="114"/>
      <c r="J659" s="114"/>
      <c r="K659" s="114"/>
      <c r="L659" s="114"/>
      <c r="M659" s="114"/>
      <c r="N659" s="114"/>
      <c r="O659" s="114"/>
      <c r="P659" s="114"/>
      <c r="Q659" s="114"/>
      <c r="R659" s="114"/>
      <c r="S659" s="114"/>
      <c r="T659" s="114"/>
      <c r="U659" s="114"/>
      <c r="V659" s="114"/>
      <c r="W659" s="114"/>
      <c r="X659" s="114"/>
      <c r="Y659" s="114"/>
      <c r="Z659" s="114"/>
      <c r="AA659" s="114"/>
      <c r="AB659" s="114"/>
      <c r="AC659" s="114"/>
      <c r="AD659" s="114"/>
      <c r="AE659" s="114"/>
      <c r="AF659" s="114"/>
      <c r="AG659" s="114"/>
      <c r="AH659" s="114"/>
      <c r="AI659" s="114"/>
      <c r="AJ659" s="114"/>
      <c r="AK659" s="114"/>
      <c r="AL659" s="114"/>
      <c r="AM659" s="114"/>
      <c r="AN659" s="114"/>
      <c r="AO659" s="114"/>
      <c r="AP659" s="114"/>
      <c r="AQ659" s="114"/>
    </row>
    <row r="660" spans="1:43" x14ac:dyDescent="0.3">
      <c r="A660" s="114"/>
      <c r="B660" s="120" t="s">
        <v>1609</v>
      </c>
      <c r="C660" s="121" t="s">
        <v>152</v>
      </c>
      <c r="D660" s="127">
        <v>1687.92</v>
      </c>
      <c r="E660" s="127">
        <v>1687.93</v>
      </c>
      <c r="F660" s="127">
        <v>1687.93</v>
      </c>
      <c r="G660" s="125">
        <v>5063.78</v>
      </c>
      <c r="H660" s="114"/>
      <c r="I660" s="114"/>
      <c r="J660" s="114"/>
      <c r="K660" s="114"/>
      <c r="L660" s="114"/>
      <c r="M660" s="114"/>
      <c r="N660" s="114"/>
      <c r="O660" s="114"/>
      <c r="P660" s="114"/>
      <c r="Q660" s="114"/>
      <c r="R660" s="114"/>
      <c r="S660" s="114"/>
      <c r="T660" s="114"/>
      <c r="U660" s="114"/>
      <c r="V660" s="114"/>
      <c r="W660" s="114"/>
      <c r="X660" s="114"/>
      <c r="Y660" s="114"/>
      <c r="Z660" s="114"/>
      <c r="AA660" s="114"/>
      <c r="AB660" s="114"/>
      <c r="AC660" s="114"/>
      <c r="AD660" s="114"/>
      <c r="AE660" s="114"/>
      <c r="AF660" s="114"/>
      <c r="AG660" s="114"/>
      <c r="AH660" s="114"/>
      <c r="AI660" s="114"/>
      <c r="AJ660" s="114"/>
      <c r="AK660" s="114"/>
      <c r="AL660" s="114"/>
      <c r="AM660" s="114"/>
      <c r="AN660" s="114"/>
      <c r="AO660" s="114"/>
      <c r="AP660" s="114"/>
      <c r="AQ660" s="114"/>
    </row>
    <row r="661" spans="1:43" x14ac:dyDescent="0.3">
      <c r="A661" s="114"/>
      <c r="B661" s="120" t="s">
        <v>2317</v>
      </c>
      <c r="C661" s="121" t="s">
        <v>28</v>
      </c>
      <c r="D661" s="127">
        <v>2534.0300000000002</v>
      </c>
      <c r="E661" s="127">
        <v>2534.04</v>
      </c>
      <c r="F661" s="127">
        <v>2534.04</v>
      </c>
      <c r="G661" s="125">
        <v>7602.11</v>
      </c>
      <c r="H661" s="114"/>
      <c r="I661" s="114"/>
      <c r="J661" s="114"/>
      <c r="K661" s="114"/>
      <c r="L661" s="114"/>
      <c r="M661" s="114"/>
      <c r="N661" s="114"/>
      <c r="O661" s="114"/>
      <c r="P661" s="114"/>
      <c r="Q661" s="114"/>
      <c r="R661" s="114"/>
      <c r="S661" s="114"/>
      <c r="T661" s="114"/>
      <c r="U661" s="114"/>
      <c r="V661" s="114"/>
      <c r="W661" s="114"/>
      <c r="X661" s="114"/>
      <c r="Y661" s="114"/>
      <c r="Z661" s="114"/>
      <c r="AA661" s="114"/>
      <c r="AB661" s="114"/>
      <c r="AC661" s="114"/>
      <c r="AD661" s="114"/>
      <c r="AE661" s="114"/>
      <c r="AF661" s="114"/>
      <c r="AG661" s="114"/>
      <c r="AH661" s="114"/>
      <c r="AI661" s="114"/>
      <c r="AJ661" s="114"/>
      <c r="AK661" s="114"/>
      <c r="AL661" s="114"/>
      <c r="AM661" s="114"/>
      <c r="AN661" s="114"/>
      <c r="AO661" s="114"/>
      <c r="AP661" s="114"/>
      <c r="AQ661" s="114"/>
    </row>
    <row r="662" spans="1:43" x14ac:dyDescent="0.3">
      <c r="A662" s="114"/>
      <c r="B662" s="120" t="s">
        <v>1242</v>
      </c>
      <c r="C662" s="121" t="s">
        <v>128</v>
      </c>
      <c r="D662" s="127">
        <v>1438.82</v>
      </c>
      <c r="E662" s="127">
        <v>1438.82</v>
      </c>
      <c r="F662" s="127">
        <v>1438.82</v>
      </c>
      <c r="G662" s="125">
        <v>4316.46</v>
      </c>
      <c r="H662" s="114"/>
      <c r="I662" s="114"/>
      <c r="J662" s="114"/>
      <c r="K662" s="114"/>
      <c r="L662" s="114"/>
      <c r="M662" s="114"/>
      <c r="N662" s="114"/>
      <c r="O662" s="114"/>
      <c r="P662" s="114"/>
      <c r="Q662" s="114"/>
      <c r="R662" s="114"/>
      <c r="S662" s="114"/>
      <c r="T662" s="114"/>
      <c r="U662" s="114"/>
      <c r="V662" s="114"/>
      <c r="W662" s="114"/>
      <c r="X662" s="114"/>
      <c r="Y662" s="114"/>
      <c r="Z662" s="114"/>
      <c r="AA662" s="114"/>
      <c r="AB662" s="114"/>
      <c r="AC662" s="114"/>
      <c r="AD662" s="114"/>
      <c r="AE662" s="114"/>
      <c r="AF662" s="114"/>
      <c r="AG662" s="114"/>
      <c r="AH662" s="114"/>
      <c r="AI662" s="114"/>
      <c r="AJ662" s="114"/>
      <c r="AK662" s="114"/>
      <c r="AL662" s="114"/>
      <c r="AM662" s="114"/>
      <c r="AN662" s="114"/>
      <c r="AO662" s="114"/>
      <c r="AP662" s="114"/>
      <c r="AQ662" s="114"/>
    </row>
    <row r="663" spans="1:43" x14ac:dyDescent="0.3">
      <c r="A663" s="114"/>
      <c r="B663" s="120" t="s">
        <v>1388</v>
      </c>
      <c r="C663" s="121" t="s">
        <v>82</v>
      </c>
      <c r="D663" s="127">
        <v>2641.41</v>
      </c>
      <c r="E663" s="127">
        <v>2641.41</v>
      </c>
      <c r="F663" s="127">
        <v>2641.41</v>
      </c>
      <c r="G663" s="125">
        <v>7924.23</v>
      </c>
      <c r="H663" s="114"/>
      <c r="I663" s="114"/>
      <c r="J663" s="114"/>
      <c r="K663" s="114"/>
      <c r="L663" s="114"/>
      <c r="M663" s="114"/>
      <c r="N663" s="114"/>
      <c r="O663" s="114"/>
      <c r="P663" s="114"/>
      <c r="Q663" s="114"/>
      <c r="R663" s="114"/>
      <c r="S663" s="114"/>
      <c r="T663" s="114"/>
      <c r="U663" s="114"/>
      <c r="V663" s="114"/>
      <c r="W663" s="114"/>
      <c r="X663" s="114"/>
      <c r="Y663" s="114"/>
      <c r="Z663" s="114"/>
      <c r="AA663" s="114"/>
      <c r="AB663" s="114"/>
      <c r="AC663" s="114"/>
      <c r="AD663" s="114"/>
      <c r="AE663" s="114"/>
      <c r="AF663" s="114"/>
      <c r="AG663" s="114"/>
      <c r="AH663" s="114"/>
      <c r="AI663" s="114"/>
      <c r="AJ663" s="114"/>
      <c r="AK663" s="114"/>
      <c r="AL663" s="114"/>
      <c r="AM663" s="114"/>
      <c r="AN663" s="114"/>
      <c r="AO663" s="114"/>
      <c r="AP663" s="114"/>
      <c r="AQ663" s="114"/>
    </row>
    <row r="664" spans="1:43" x14ac:dyDescent="0.3">
      <c r="A664" s="114"/>
      <c r="B664" s="120" t="s">
        <v>1423</v>
      </c>
      <c r="C664" s="121" t="s">
        <v>212</v>
      </c>
      <c r="D664" s="127">
        <v>1395.87</v>
      </c>
      <c r="E664" s="127">
        <v>1395.87</v>
      </c>
      <c r="F664" s="127">
        <v>1395.87</v>
      </c>
      <c r="G664" s="125">
        <v>4187.6099999999997</v>
      </c>
      <c r="H664" s="114"/>
      <c r="I664" s="114"/>
      <c r="J664" s="114"/>
      <c r="K664" s="114"/>
      <c r="L664" s="114"/>
      <c r="M664" s="114"/>
      <c r="N664" s="114"/>
      <c r="O664" s="114"/>
      <c r="P664" s="114"/>
      <c r="Q664" s="114"/>
      <c r="R664" s="114"/>
      <c r="S664" s="114"/>
      <c r="T664" s="114"/>
      <c r="U664" s="114"/>
      <c r="V664" s="114"/>
      <c r="W664" s="114"/>
      <c r="X664" s="114"/>
      <c r="Y664" s="114"/>
      <c r="Z664" s="114"/>
      <c r="AA664" s="114"/>
      <c r="AB664" s="114"/>
      <c r="AC664" s="114"/>
      <c r="AD664" s="114"/>
      <c r="AE664" s="114"/>
      <c r="AF664" s="114"/>
      <c r="AG664" s="114"/>
      <c r="AH664" s="114"/>
      <c r="AI664" s="114"/>
      <c r="AJ664" s="114"/>
      <c r="AK664" s="114"/>
      <c r="AL664" s="114"/>
      <c r="AM664" s="114"/>
      <c r="AN664" s="114"/>
      <c r="AO664" s="114"/>
      <c r="AP664" s="114"/>
      <c r="AQ664" s="114"/>
    </row>
    <row r="665" spans="1:43" x14ac:dyDescent="0.3">
      <c r="A665" s="114"/>
      <c r="B665" s="120" t="s">
        <v>1243</v>
      </c>
      <c r="C665" s="121" t="s">
        <v>92</v>
      </c>
      <c r="D665" s="127">
        <v>1679.33</v>
      </c>
      <c r="E665" s="127">
        <v>1679.34</v>
      </c>
      <c r="F665" s="127">
        <v>1679.34</v>
      </c>
      <c r="G665" s="125">
        <v>5038.01</v>
      </c>
      <c r="H665" s="114"/>
      <c r="I665" s="114"/>
      <c r="J665" s="114"/>
      <c r="K665" s="114"/>
      <c r="L665" s="114"/>
      <c r="M665" s="114"/>
      <c r="N665" s="114"/>
      <c r="O665" s="114"/>
      <c r="P665" s="114"/>
      <c r="Q665" s="114"/>
      <c r="R665" s="114"/>
      <c r="S665" s="114"/>
      <c r="T665" s="114"/>
      <c r="U665" s="114"/>
      <c r="V665" s="114"/>
      <c r="W665" s="114"/>
      <c r="X665" s="114"/>
      <c r="Y665" s="114"/>
      <c r="Z665" s="114"/>
      <c r="AA665" s="114"/>
      <c r="AB665" s="114"/>
      <c r="AC665" s="114"/>
      <c r="AD665" s="114"/>
      <c r="AE665" s="114"/>
      <c r="AF665" s="114"/>
      <c r="AG665" s="114"/>
      <c r="AH665" s="114"/>
      <c r="AI665" s="114"/>
      <c r="AJ665" s="114"/>
      <c r="AK665" s="114"/>
      <c r="AL665" s="114"/>
      <c r="AM665" s="114"/>
      <c r="AN665" s="114"/>
      <c r="AO665" s="114"/>
      <c r="AP665" s="114"/>
      <c r="AQ665" s="114"/>
    </row>
    <row r="666" spans="1:43" x14ac:dyDescent="0.3">
      <c r="A666" s="114"/>
      <c r="B666" s="120" t="s">
        <v>1389</v>
      </c>
      <c r="C666" s="121" t="s">
        <v>321</v>
      </c>
      <c r="D666" s="122">
        <v>711.62</v>
      </c>
      <c r="E666" s="124"/>
      <c r="F666" s="124"/>
      <c r="G666" s="123">
        <v>711.62</v>
      </c>
      <c r="H666" s="114"/>
      <c r="I666" s="114"/>
      <c r="J666" s="114"/>
      <c r="K666" s="114"/>
      <c r="L666" s="114"/>
      <c r="M666" s="114"/>
      <c r="N666" s="114"/>
      <c r="O666" s="114"/>
      <c r="P666" s="114"/>
      <c r="Q666" s="114"/>
      <c r="R666" s="114"/>
      <c r="S666" s="114"/>
      <c r="T666" s="114"/>
      <c r="U666" s="114"/>
      <c r="V666" s="114"/>
      <c r="W666" s="114"/>
      <c r="X666" s="114"/>
      <c r="Y666" s="114"/>
      <c r="Z666" s="114"/>
      <c r="AA666" s="114"/>
      <c r="AB666" s="114"/>
      <c r="AC666" s="114"/>
      <c r="AD666" s="114"/>
      <c r="AE666" s="114"/>
      <c r="AF666" s="114"/>
      <c r="AG666" s="114"/>
      <c r="AH666" s="114"/>
      <c r="AI666" s="114"/>
      <c r="AJ666" s="114"/>
      <c r="AK666" s="114"/>
      <c r="AL666" s="114"/>
      <c r="AM666" s="114"/>
      <c r="AN666" s="114"/>
      <c r="AO666" s="114"/>
      <c r="AP666" s="114"/>
      <c r="AQ666" s="114"/>
    </row>
    <row r="667" spans="1:43" x14ac:dyDescent="0.3">
      <c r="A667" s="114"/>
      <c r="B667" s="120" t="s">
        <v>3573</v>
      </c>
      <c r="C667" s="121" t="s">
        <v>321</v>
      </c>
      <c r="D667" s="122">
        <v>667.06</v>
      </c>
      <c r="E667" s="127">
        <v>1378.69</v>
      </c>
      <c r="F667" s="127">
        <v>1378.69</v>
      </c>
      <c r="G667" s="125">
        <v>3424.44</v>
      </c>
      <c r="H667" s="114"/>
      <c r="I667" s="114"/>
      <c r="J667" s="114"/>
      <c r="K667" s="114"/>
      <c r="L667" s="114"/>
      <c r="M667" s="114"/>
      <c r="N667" s="114"/>
      <c r="O667" s="114"/>
      <c r="P667" s="114"/>
      <c r="Q667" s="114"/>
      <c r="R667" s="114"/>
      <c r="S667" s="114"/>
      <c r="T667" s="114"/>
      <c r="U667" s="114"/>
      <c r="V667" s="114"/>
      <c r="W667" s="114"/>
      <c r="X667" s="114"/>
      <c r="Y667" s="114"/>
      <c r="Z667" s="114"/>
      <c r="AA667" s="114"/>
      <c r="AB667" s="114"/>
      <c r="AC667" s="114"/>
      <c r="AD667" s="114"/>
      <c r="AE667" s="114"/>
      <c r="AF667" s="114"/>
      <c r="AG667" s="114"/>
      <c r="AH667" s="114"/>
      <c r="AI667" s="114"/>
      <c r="AJ667" s="114"/>
      <c r="AK667" s="114"/>
      <c r="AL667" s="114"/>
      <c r="AM667" s="114"/>
      <c r="AN667" s="114"/>
      <c r="AO667" s="114"/>
      <c r="AP667" s="114"/>
      <c r="AQ667" s="114"/>
    </row>
    <row r="668" spans="1:43" x14ac:dyDescent="0.3">
      <c r="A668" s="114"/>
      <c r="B668" s="120" t="s">
        <v>1414</v>
      </c>
      <c r="C668" s="121" t="s">
        <v>190</v>
      </c>
      <c r="D668" s="127">
        <v>1365.8</v>
      </c>
      <c r="E668" s="127">
        <v>1365.8</v>
      </c>
      <c r="F668" s="127">
        <v>1365.8</v>
      </c>
      <c r="G668" s="125">
        <v>4097.3999999999996</v>
      </c>
      <c r="H668" s="114"/>
      <c r="I668" s="114"/>
      <c r="J668" s="114"/>
      <c r="K668" s="114"/>
      <c r="L668" s="114"/>
      <c r="M668" s="114"/>
      <c r="N668" s="114"/>
      <c r="O668" s="114"/>
      <c r="P668" s="114"/>
      <c r="Q668" s="114"/>
      <c r="R668" s="114"/>
      <c r="S668" s="114"/>
      <c r="T668" s="114"/>
      <c r="U668" s="114"/>
      <c r="V668" s="114"/>
      <c r="W668" s="114"/>
      <c r="X668" s="114"/>
      <c r="Y668" s="114"/>
      <c r="Z668" s="114"/>
      <c r="AA668" s="114"/>
      <c r="AB668" s="114"/>
      <c r="AC668" s="114"/>
      <c r="AD668" s="114"/>
      <c r="AE668" s="114"/>
      <c r="AF668" s="114"/>
      <c r="AG668" s="114"/>
      <c r="AH668" s="114"/>
      <c r="AI668" s="114"/>
      <c r="AJ668" s="114"/>
      <c r="AK668" s="114"/>
      <c r="AL668" s="114"/>
      <c r="AM668" s="114"/>
      <c r="AN668" s="114"/>
      <c r="AO668" s="114"/>
      <c r="AP668" s="114"/>
      <c r="AQ668" s="114"/>
    </row>
    <row r="669" spans="1:43" x14ac:dyDescent="0.3">
      <c r="A669" s="114"/>
      <c r="B669" s="120" t="s">
        <v>1507</v>
      </c>
      <c r="C669" s="121" t="s">
        <v>45</v>
      </c>
      <c r="D669" s="127">
        <v>1687.92</v>
      </c>
      <c r="E669" s="127">
        <v>1687.93</v>
      </c>
      <c r="F669" s="127">
        <v>1687.93</v>
      </c>
      <c r="G669" s="125">
        <v>5063.78</v>
      </c>
      <c r="H669" s="114"/>
      <c r="I669" s="114"/>
      <c r="J669" s="114"/>
      <c r="K669" s="114"/>
      <c r="L669" s="114"/>
      <c r="M669" s="114"/>
      <c r="N669" s="114"/>
      <c r="O669" s="114"/>
      <c r="P669" s="114"/>
      <c r="Q669" s="114"/>
      <c r="R669" s="114"/>
      <c r="S669" s="114"/>
      <c r="T669" s="114"/>
      <c r="U669" s="114"/>
      <c r="V669" s="114"/>
      <c r="W669" s="114"/>
      <c r="X669" s="114"/>
      <c r="Y669" s="114"/>
      <c r="Z669" s="114"/>
      <c r="AA669" s="114"/>
      <c r="AB669" s="114"/>
      <c r="AC669" s="114"/>
      <c r="AD669" s="114"/>
      <c r="AE669" s="114"/>
      <c r="AF669" s="114"/>
      <c r="AG669" s="114"/>
      <c r="AH669" s="114"/>
      <c r="AI669" s="114"/>
      <c r="AJ669" s="114"/>
      <c r="AK669" s="114"/>
      <c r="AL669" s="114"/>
      <c r="AM669" s="114"/>
      <c r="AN669" s="114"/>
      <c r="AO669" s="114"/>
      <c r="AP669" s="114"/>
      <c r="AQ669" s="114"/>
    </row>
    <row r="670" spans="1:43" x14ac:dyDescent="0.3">
      <c r="A670" s="114"/>
      <c r="B670" s="120" t="s">
        <v>2205</v>
      </c>
      <c r="C670" s="121" t="s">
        <v>185</v>
      </c>
      <c r="D670" s="127">
        <v>2534.0300000000002</v>
      </c>
      <c r="E670" s="127">
        <v>2534.04</v>
      </c>
      <c r="F670" s="127">
        <v>2534.04</v>
      </c>
      <c r="G670" s="125">
        <v>7602.11</v>
      </c>
      <c r="H670" s="114"/>
      <c r="I670" s="114"/>
      <c r="J670" s="114"/>
      <c r="K670" s="114"/>
      <c r="L670" s="114"/>
      <c r="M670" s="114"/>
      <c r="N670" s="114"/>
      <c r="O670" s="114"/>
      <c r="P670" s="114"/>
      <c r="Q670" s="114"/>
      <c r="R670" s="114"/>
      <c r="S670" s="114"/>
      <c r="T670" s="114"/>
      <c r="U670" s="114"/>
      <c r="V670" s="114"/>
      <c r="W670" s="114"/>
      <c r="X670" s="114"/>
      <c r="Y670" s="114"/>
      <c r="Z670" s="114"/>
      <c r="AA670" s="114"/>
      <c r="AB670" s="114"/>
      <c r="AC670" s="114"/>
      <c r="AD670" s="114"/>
      <c r="AE670" s="114"/>
      <c r="AF670" s="114"/>
      <c r="AG670" s="114"/>
      <c r="AH670" s="114"/>
      <c r="AI670" s="114"/>
      <c r="AJ670" s="114"/>
      <c r="AK670" s="114"/>
      <c r="AL670" s="114"/>
      <c r="AM670" s="114"/>
      <c r="AN670" s="114"/>
      <c r="AO670" s="114"/>
      <c r="AP670" s="114"/>
      <c r="AQ670" s="114"/>
    </row>
    <row r="671" spans="1:43" x14ac:dyDescent="0.3">
      <c r="A671" s="114"/>
      <c r="B671" s="120" t="s">
        <v>1484</v>
      </c>
      <c r="C671" s="121" t="s">
        <v>34</v>
      </c>
      <c r="D671" s="127">
        <v>1438.82</v>
      </c>
      <c r="E671" s="127">
        <v>1438.82</v>
      </c>
      <c r="F671" s="127">
        <v>1438.82</v>
      </c>
      <c r="G671" s="125">
        <v>4316.46</v>
      </c>
      <c r="H671" s="114"/>
      <c r="I671" s="114"/>
      <c r="J671" s="114"/>
      <c r="K671" s="114"/>
      <c r="L671" s="114"/>
      <c r="M671" s="114"/>
      <c r="N671" s="114"/>
      <c r="O671" s="114"/>
      <c r="P671" s="114"/>
      <c r="Q671" s="114"/>
      <c r="R671" s="114"/>
      <c r="S671" s="114"/>
      <c r="T671" s="114"/>
      <c r="U671" s="114"/>
      <c r="V671" s="114"/>
      <c r="W671" s="114"/>
      <c r="X671" s="114"/>
      <c r="Y671" s="114"/>
      <c r="Z671" s="114"/>
      <c r="AA671" s="114"/>
      <c r="AB671" s="114"/>
      <c r="AC671" s="114"/>
      <c r="AD671" s="114"/>
      <c r="AE671" s="114"/>
      <c r="AF671" s="114"/>
      <c r="AG671" s="114"/>
      <c r="AH671" s="114"/>
      <c r="AI671" s="114"/>
      <c r="AJ671" s="114"/>
      <c r="AK671" s="114"/>
      <c r="AL671" s="114"/>
      <c r="AM671" s="114"/>
      <c r="AN671" s="114"/>
      <c r="AO671" s="114"/>
      <c r="AP671" s="114"/>
      <c r="AQ671" s="114"/>
    </row>
    <row r="672" spans="1:43" x14ac:dyDescent="0.3">
      <c r="A672" s="114"/>
      <c r="B672" s="120" t="s">
        <v>1278</v>
      </c>
      <c r="C672" s="121" t="s">
        <v>188</v>
      </c>
      <c r="D672" s="127">
        <v>2641.41</v>
      </c>
      <c r="E672" s="127">
        <v>2641.41</v>
      </c>
      <c r="F672" s="127">
        <v>2641.41</v>
      </c>
      <c r="G672" s="125">
        <v>7924.23</v>
      </c>
      <c r="H672" s="114"/>
      <c r="I672" s="114"/>
      <c r="J672" s="114"/>
      <c r="K672" s="114"/>
      <c r="L672" s="114"/>
      <c r="M672" s="114"/>
      <c r="N672" s="114"/>
      <c r="O672" s="114"/>
      <c r="P672" s="114"/>
      <c r="Q672" s="114"/>
      <c r="R672" s="114"/>
      <c r="S672" s="114"/>
      <c r="T672" s="114"/>
      <c r="U672" s="114"/>
      <c r="V672" s="114"/>
      <c r="W672" s="114"/>
      <c r="X672" s="114"/>
      <c r="Y672" s="114"/>
      <c r="Z672" s="114"/>
      <c r="AA672" s="114"/>
      <c r="AB672" s="114"/>
      <c r="AC672" s="114"/>
      <c r="AD672" s="114"/>
      <c r="AE672" s="114"/>
      <c r="AF672" s="114"/>
      <c r="AG672" s="114"/>
      <c r="AH672" s="114"/>
      <c r="AI672" s="114"/>
      <c r="AJ672" s="114"/>
      <c r="AK672" s="114"/>
      <c r="AL672" s="114"/>
      <c r="AM672" s="114"/>
      <c r="AN672" s="114"/>
      <c r="AO672" s="114"/>
      <c r="AP672" s="114"/>
      <c r="AQ672" s="114"/>
    </row>
    <row r="673" spans="1:43" x14ac:dyDescent="0.3">
      <c r="A673" s="114"/>
      <c r="B673" s="120" t="s">
        <v>1232</v>
      </c>
      <c r="C673" s="121" t="s">
        <v>191</v>
      </c>
      <c r="D673" s="127">
        <v>1395.87</v>
      </c>
      <c r="E673" s="127">
        <v>1395.87</v>
      </c>
      <c r="F673" s="127">
        <v>1395.87</v>
      </c>
      <c r="G673" s="125">
        <v>4187.6099999999997</v>
      </c>
      <c r="H673" s="114"/>
      <c r="I673" s="114"/>
      <c r="J673" s="114"/>
      <c r="K673" s="114"/>
      <c r="L673" s="114"/>
      <c r="M673" s="114"/>
      <c r="N673" s="114"/>
      <c r="O673" s="114"/>
      <c r="P673" s="114"/>
      <c r="Q673" s="114"/>
      <c r="R673" s="114"/>
      <c r="S673" s="114"/>
      <c r="T673" s="114"/>
      <c r="U673" s="114"/>
      <c r="V673" s="114"/>
      <c r="W673" s="114"/>
      <c r="X673" s="114"/>
      <c r="Y673" s="114"/>
      <c r="Z673" s="114"/>
      <c r="AA673" s="114"/>
      <c r="AB673" s="114"/>
      <c r="AC673" s="114"/>
      <c r="AD673" s="114"/>
      <c r="AE673" s="114"/>
      <c r="AF673" s="114"/>
      <c r="AG673" s="114"/>
      <c r="AH673" s="114"/>
      <c r="AI673" s="114"/>
      <c r="AJ673" s="114"/>
      <c r="AK673" s="114"/>
      <c r="AL673" s="114"/>
      <c r="AM673" s="114"/>
      <c r="AN673" s="114"/>
      <c r="AO673" s="114"/>
      <c r="AP673" s="114"/>
      <c r="AQ673" s="114"/>
    </row>
    <row r="674" spans="1:43" x14ac:dyDescent="0.3">
      <c r="A674" s="114"/>
      <c r="B674" s="120" t="s">
        <v>1228</v>
      </c>
      <c r="C674" s="121" t="s">
        <v>83</v>
      </c>
      <c r="D674" s="127">
        <v>1679.33</v>
      </c>
      <c r="E674" s="127">
        <v>1679.34</v>
      </c>
      <c r="F674" s="127">
        <v>1679.34</v>
      </c>
      <c r="G674" s="125">
        <v>5038.01</v>
      </c>
      <c r="H674" s="114"/>
      <c r="I674" s="114"/>
      <c r="J674" s="114"/>
      <c r="K674" s="114"/>
      <c r="L674" s="114"/>
      <c r="M674" s="114"/>
      <c r="N674" s="114"/>
      <c r="O674" s="114"/>
      <c r="P674" s="114"/>
      <c r="Q674" s="114"/>
      <c r="R674" s="114"/>
      <c r="S674" s="114"/>
      <c r="T674" s="114"/>
      <c r="U674" s="114"/>
      <c r="V674" s="114"/>
      <c r="W674" s="114"/>
      <c r="X674" s="114"/>
      <c r="Y674" s="114"/>
      <c r="Z674" s="114"/>
      <c r="AA674" s="114"/>
      <c r="AB674" s="114"/>
      <c r="AC674" s="114"/>
      <c r="AD674" s="114"/>
      <c r="AE674" s="114"/>
      <c r="AF674" s="114"/>
      <c r="AG674" s="114"/>
      <c r="AH674" s="114"/>
      <c r="AI674" s="114"/>
      <c r="AJ674" s="114"/>
      <c r="AK674" s="114"/>
      <c r="AL674" s="114"/>
      <c r="AM674" s="114"/>
      <c r="AN674" s="114"/>
      <c r="AO674" s="114"/>
      <c r="AP674" s="114"/>
      <c r="AQ674" s="114"/>
    </row>
    <row r="675" spans="1:43" x14ac:dyDescent="0.3">
      <c r="A675" s="114"/>
      <c r="B675" s="120" t="s">
        <v>1469</v>
      </c>
      <c r="C675" s="121" t="s">
        <v>242</v>
      </c>
      <c r="D675" s="124"/>
      <c r="E675" s="124"/>
      <c r="F675" s="124"/>
      <c r="G675" s="126"/>
      <c r="H675" s="114"/>
      <c r="I675" s="114"/>
      <c r="J675" s="114"/>
      <c r="K675" s="114"/>
      <c r="L675" s="114"/>
      <c r="M675" s="114"/>
      <c r="N675" s="114"/>
      <c r="O675" s="114"/>
      <c r="P675" s="114"/>
      <c r="Q675" s="114"/>
      <c r="R675" s="114"/>
      <c r="S675" s="114"/>
      <c r="T675" s="114"/>
      <c r="U675" s="114"/>
      <c r="V675" s="114"/>
      <c r="W675" s="114"/>
      <c r="X675" s="114"/>
      <c r="Y675" s="114"/>
      <c r="Z675" s="114"/>
      <c r="AA675" s="114"/>
      <c r="AB675" s="114"/>
      <c r="AC675" s="114"/>
      <c r="AD675" s="114"/>
      <c r="AE675" s="114"/>
      <c r="AF675" s="114"/>
      <c r="AG675" s="114"/>
      <c r="AH675" s="114"/>
      <c r="AI675" s="114"/>
      <c r="AJ675" s="114"/>
      <c r="AK675" s="114"/>
      <c r="AL675" s="114"/>
      <c r="AM675" s="114"/>
      <c r="AN675" s="114"/>
      <c r="AO675" s="114"/>
      <c r="AP675" s="114"/>
      <c r="AQ675" s="114"/>
    </row>
    <row r="676" spans="1:43" x14ac:dyDescent="0.3">
      <c r="A676" s="114"/>
      <c r="B676" s="120" t="s">
        <v>3574</v>
      </c>
      <c r="C676" s="121" t="s">
        <v>242</v>
      </c>
      <c r="D676" s="127">
        <v>1365.8</v>
      </c>
      <c r="E676" s="127">
        <v>1365.8</v>
      </c>
      <c r="F676" s="127">
        <v>1365.8</v>
      </c>
      <c r="G676" s="125">
        <v>4097.3999999999996</v>
      </c>
      <c r="H676" s="114"/>
      <c r="I676" s="114"/>
      <c r="J676" s="114"/>
      <c r="K676" s="114"/>
      <c r="L676" s="114"/>
      <c r="M676" s="114"/>
      <c r="N676" s="114"/>
      <c r="O676" s="114"/>
      <c r="P676" s="114"/>
      <c r="Q676" s="114"/>
      <c r="R676" s="114"/>
      <c r="S676" s="114"/>
      <c r="T676" s="114"/>
      <c r="U676" s="114"/>
      <c r="V676" s="114"/>
      <c r="W676" s="114"/>
      <c r="X676" s="114"/>
      <c r="Y676" s="114"/>
      <c r="Z676" s="114"/>
      <c r="AA676" s="114"/>
      <c r="AB676" s="114"/>
      <c r="AC676" s="114"/>
      <c r="AD676" s="114"/>
      <c r="AE676" s="114"/>
      <c r="AF676" s="114"/>
      <c r="AG676" s="114"/>
      <c r="AH676" s="114"/>
      <c r="AI676" s="114"/>
      <c r="AJ676" s="114"/>
      <c r="AK676" s="114"/>
      <c r="AL676" s="114"/>
      <c r="AM676" s="114"/>
      <c r="AN676" s="114"/>
      <c r="AO676" s="114"/>
      <c r="AP676" s="114"/>
      <c r="AQ676" s="114"/>
    </row>
    <row r="677" spans="1:43" x14ac:dyDescent="0.3">
      <c r="A677" s="114"/>
      <c r="B677" s="120" t="s">
        <v>1462</v>
      </c>
      <c r="C677" s="121" t="s">
        <v>147</v>
      </c>
      <c r="D677" s="122">
        <v>400.24</v>
      </c>
      <c r="E677" s="124"/>
      <c r="F677" s="124"/>
      <c r="G677" s="123">
        <v>400.24</v>
      </c>
      <c r="H677" s="114"/>
      <c r="I677" s="114"/>
      <c r="J677" s="114"/>
      <c r="K677" s="114"/>
      <c r="L677" s="114"/>
      <c r="M677" s="114"/>
      <c r="N677" s="114"/>
      <c r="O677" s="114"/>
      <c r="P677" s="114"/>
      <c r="Q677" s="114"/>
      <c r="R677" s="114"/>
      <c r="S677" s="114"/>
      <c r="T677" s="114"/>
      <c r="U677" s="114"/>
      <c r="V677" s="114"/>
      <c r="W677" s="114"/>
      <c r="X677" s="114"/>
      <c r="Y677" s="114"/>
      <c r="Z677" s="114"/>
      <c r="AA677" s="114"/>
      <c r="AB677" s="114"/>
      <c r="AC677" s="114"/>
      <c r="AD677" s="114"/>
      <c r="AE677" s="114"/>
      <c r="AF677" s="114"/>
      <c r="AG677" s="114"/>
      <c r="AH677" s="114"/>
      <c r="AI677" s="114"/>
      <c r="AJ677" s="114"/>
      <c r="AK677" s="114"/>
      <c r="AL677" s="114"/>
      <c r="AM677" s="114"/>
      <c r="AN677" s="114"/>
      <c r="AO677" s="114"/>
      <c r="AP677" s="114"/>
      <c r="AQ677" s="114"/>
    </row>
    <row r="678" spans="1:43" x14ac:dyDescent="0.3">
      <c r="A678" s="114"/>
      <c r="B678" s="120" t="s">
        <v>1922</v>
      </c>
      <c r="C678" s="121" t="s">
        <v>74</v>
      </c>
      <c r="D678" s="127">
        <v>1687.92</v>
      </c>
      <c r="E678" s="127">
        <v>1687.93</v>
      </c>
      <c r="F678" s="127">
        <v>1687.93</v>
      </c>
      <c r="G678" s="125">
        <v>5063.78</v>
      </c>
      <c r="H678" s="114"/>
      <c r="I678" s="114"/>
      <c r="J678" s="114"/>
      <c r="K678" s="114"/>
      <c r="L678" s="114"/>
      <c r="M678" s="114"/>
      <c r="N678" s="114"/>
      <c r="O678" s="114"/>
      <c r="P678" s="114"/>
      <c r="Q678" s="114"/>
      <c r="R678" s="114"/>
      <c r="S678" s="114"/>
      <c r="T678" s="114"/>
      <c r="U678" s="114"/>
      <c r="V678" s="114"/>
      <c r="W678" s="114"/>
      <c r="X678" s="114"/>
      <c r="Y678" s="114"/>
      <c r="Z678" s="114"/>
      <c r="AA678" s="114"/>
      <c r="AB678" s="114"/>
      <c r="AC678" s="114"/>
      <c r="AD678" s="114"/>
      <c r="AE678" s="114"/>
      <c r="AF678" s="114"/>
      <c r="AG678" s="114"/>
      <c r="AH678" s="114"/>
      <c r="AI678" s="114"/>
      <c r="AJ678" s="114"/>
      <c r="AK678" s="114"/>
      <c r="AL678" s="114"/>
      <c r="AM678" s="114"/>
      <c r="AN678" s="114"/>
      <c r="AO678" s="114"/>
      <c r="AP678" s="114"/>
      <c r="AQ678" s="114"/>
    </row>
    <row r="679" spans="1:43" x14ac:dyDescent="0.3">
      <c r="A679" s="114"/>
      <c r="B679" s="120" t="s">
        <v>1256</v>
      </c>
      <c r="C679" s="121" t="s">
        <v>118</v>
      </c>
      <c r="D679" s="127">
        <v>2534.0300000000002</v>
      </c>
      <c r="E679" s="127">
        <v>2534.04</v>
      </c>
      <c r="F679" s="127">
        <v>2534.04</v>
      </c>
      <c r="G679" s="125">
        <v>7602.11</v>
      </c>
      <c r="H679" s="114"/>
      <c r="I679" s="114"/>
      <c r="J679" s="114"/>
      <c r="K679" s="114"/>
      <c r="L679" s="114"/>
      <c r="M679" s="114"/>
      <c r="N679" s="114"/>
      <c r="O679" s="114"/>
      <c r="P679" s="114"/>
      <c r="Q679" s="114"/>
      <c r="R679" s="114"/>
      <c r="S679" s="114"/>
      <c r="T679" s="114"/>
      <c r="U679" s="114"/>
      <c r="V679" s="114"/>
      <c r="W679" s="114"/>
      <c r="X679" s="114"/>
      <c r="Y679" s="114"/>
      <c r="Z679" s="114"/>
      <c r="AA679" s="114"/>
      <c r="AB679" s="114"/>
      <c r="AC679" s="114"/>
      <c r="AD679" s="114"/>
      <c r="AE679" s="114"/>
      <c r="AF679" s="114"/>
      <c r="AG679" s="114"/>
      <c r="AH679" s="114"/>
      <c r="AI679" s="114"/>
      <c r="AJ679" s="114"/>
      <c r="AK679" s="114"/>
      <c r="AL679" s="114"/>
      <c r="AM679" s="114"/>
      <c r="AN679" s="114"/>
      <c r="AO679" s="114"/>
      <c r="AP679" s="114"/>
      <c r="AQ679" s="114"/>
    </row>
    <row r="680" spans="1:43" x14ac:dyDescent="0.3">
      <c r="A680" s="114"/>
      <c r="B680" s="120" t="s">
        <v>3575</v>
      </c>
      <c r="C680" s="121" t="s">
        <v>147</v>
      </c>
      <c r="D680" s="122">
        <v>978.45</v>
      </c>
      <c r="E680" s="127">
        <v>1378.69</v>
      </c>
      <c r="F680" s="127">
        <v>1378.69</v>
      </c>
      <c r="G680" s="125">
        <v>3735.83</v>
      </c>
      <c r="H680" s="114"/>
      <c r="I680" s="114"/>
      <c r="J680" s="114"/>
      <c r="K680" s="114"/>
      <c r="L680" s="114"/>
      <c r="M680" s="114"/>
      <c r="N680" s="114"/>
      <c r="O680" s="114"/>
      <c r="P680" s="114"/>
      <c r="Q680" s="114"/>
      <c r="R680" s="114"/>
      <c r="S680" s="114"/>
      <c r="T680" s="114"/>
      <c r="U680" s="114"/>
      <c r="V680" s="114"/>
      <c r="W680" s="114"/>
      <c r="X680" s="114"/>
      <c r="Y680" s="114"/>
      <c r="Z680" s="114"/>
      <c r="AA680" s="114"/>
      <c r="AB680" s="114"/>
      <c r="AC680" s="114"/>
      <c r="AD680" s="114"/>
      <c r="AE680" s="114"/>
      <c r="AF680" s="114"/>
      <c r="AG680" s="114"/>
      <c r="AH680" s="114"/>
      <c r="AI680" s="114"/>
      <c r="AJ680" s="114"/>
      <c r="AK680" s="114"/>
      <c r="AL680" s="114"/>
      <c r="AM680" s="114"/>
      <c r="AN680" s="114"/>
      <c r="AO680" s="114"/>
      <c r="AP680" s="114"/>
      <c r="AQ680" s="114"/>
    </row>
    <row r="681" spans="1:43" x14ac:dyDescent="0.3">
      <c r="A681" s="114"/>
      <c r="B681" s="120" t="s">
        <v>1417</v>
      </c>
      <c r="C681" s="121" t="s">
        <v>41</v>
      </c>
      <c r="D681" s="127">
        <v>1438.82</v>
      </c>
      <c r="E681" s="127">
        <v>1438.82</v>
      </c>
      <c r="F681" s="127">
        <v>1438.82</v>
      </c>
      <c r="G681" s="125">
        <v>4316.46</v>
      </c>
      <c r="H681" s="114"/>
      <c r="I681" s="114"/>
      <c r="J681" s="114"/>
      <c r="K681" s="114"/>
      <c r="L681" s="114"/>
      <c r="M681" s="114"/>
      <c r="N681" s="114"/>
      <c r="O681" s="114"/>
      <c r="P681" s="114"/>
      <c r="Q681" s="114"/>
      <c r="R681" s="114"/>
      <c r="S681" s="114"/>
      <c r="T681" s="114"/>
      <c r="U681" s="114"/>
      <c r="V681" s="114"/>
      <c r="W681" s="114"/>
      <c r="X681" s="114"/>
      <c r="Y681" s="114"/>
      <c r="Z681" s="114"/>
      <c r="AA681" s="114"/>
      <c r="AB681" s="114"/>
      <c r="AC681" s="114"/>
      <c r="AD681" s="114"/>
      <c r="AE681" s="114"/>
      <c r="AF681" s="114"/>
      <c r="AG681" s="114"/>
      <c r="AH681" s="114"/>
      <c r="AI681" s="114"/>
      <c r="AJ681" s="114"/>
      <c r="AK681" s="114"/>
      <c r="AL681" s="114"/>
      <c r="AM681" s="114"/>
      <c r="AN681" s="114"/>
      <c r="AO681" s="114"/>
      <c r="AP681" s="114"/>
      <c r="AQ681" s="114"/>
    </row>
    <row r="682" spans="1:43" x14ac:dyDescent="0.3">
      <c r="A682" s="114"/>
      <c r="B682" s="120" t="s">
        <v>1260</v>
      </c>
      <c r="C682" s="121" t="s">
        <v>78</v>
      </c>
      <c r="D682" s="127">
        <v>1395.87</v>
      </c>
      <c r="E682" s="127">
        <v>1395.87</v>
      </c>
      <c r="F682" s="127">
        <v>1395.87</v>
      </c>
      <c r="G682" s="125">
        <v>4187.6099999999997</v>
      </c>
      <c r="H682" s="114"/>
      <c r="I682" s="114"/>
      <c r="J682" s="114"/>
      <c r="K682" s="114"/>
      <c r="L682" s="114"/>
      <c r="M682" s="114"/>
      <c r="N682" s="114"/>
      <c r="O682" s="114"/>
      <c r="P682" s="114"/>
      <c r="Q682" s="114"/>
      <c r="R682" s="114"/>
      <c r="S682" s="114"/>
      <c r="T682" s="114"/>
      <c r="U682" s="114"/>
      <c r="V682" s="114"/>
      <c r="W682" s="114"/>
      <c r="X682" s="114"/>
      <c r="Y682" s="114"/>
      <c r="Z682" s="114"/>
      <c r="AA682" s="114"/>
      <c r="AB682" s="114"/>
      <c r="AC682" s="114"/>
      <c r="AD682" s="114"/>
      <c r="AE682" s="114"/>
      <c r="AF682" s="114"/>
      <c r="AG682" s="114"/>
      <c r="AH682" s="114"/>
      <c r="AI682" s="114"/>
      <c r="AJ682" s="114"/>
      <c r="AK682" s="114"/>
      <c r="AL682" s="114"/>
      <c r="AM682" s="114"/>
      <c r="AN682" s="114"/>
      <c r="AO682" s="114"/>
      <c r="AP682" s="114"/>
      <c r="AQ682" s="114"/>
    </row>
    <row r="683" spans="1:43" x14ac:dyDescent="0.3">
      <c r="A683" s="114"/>
      <c r="B683" s="120" t="s">
        <v>2052</v>
      </c>
      <c r="C683" s="121" t="s">
        <v>265</v>
      </c>
      <c r="D683" s="127">
        <v>2641.41</v>
      </c>
      <c r="E683" s="127">
        <v>2641.41</v>
      </c>
      <c r="F683" s="127">
        <v>2641.41</v>
      </c>
      <c r="G683" s="125">
        <v>7924.23</v>
      </c>
      <c r="H683" s="114"/>
      <c r="I683" s="114"/>
      <c r="J683" s="114"/>
      <c r="K683" s="114"/>
      <c r="L683" s="114"/>
      <c r="M683" s="114"/>
      <c r="N683" s="114"/>
      <c r="O683" s="114"/>
      <c r="P683" s="114"/>
      <c r="Q683" s="114"/>
      <c r="R683" s="114"/>
      <c r="S683" s="114"/>
      <c r="T683" s="114"/>
      <c r="U683" s="114"/>
      <c r="V683" s="114"/>
      <c r="W683" s="114"/>
      <c r="X683" s="114"/>
      <c r="Y683" s="114"/>
      <c r="Z683" s="114"/>
      <c r="AA683" s="114"/>
      <c r="AB683" s="114"/>
      <c r="AC683" s="114"/>
      <c r="AD683" s="114"/>
      <c r="AE683" s="114"/>
      <c r="AF683" s="114"/>
      <c r="AG683" s="114"/>
      <c r="AH683" s="114"/>
      <c r="AI683" s="114"/>
      <c r="AJ683" s="114"/>
      <c r="AK683" s="114"/>
      <c r="AL683" s="114"/>
      <c r="AM683" s="114"/>
      <c r="AN683" s="114"/>
      <c r="AO683" s="114"/>
      <c r="AP683" s="114"/>
      <c r="AQ683" s="114"/>
    </row>
    <row r="684" spans="1:43" x14ac:dyDescent="0.3">
      <c r="A684" s="114"/>
      <c r="B684" s="120" t="s">
        <v>2244</v>
      </c>
      <c r="C684" s="121" t="s">
        <v>234</v>
      </c>
      <c r="D684" s="127">
        <v>1679.33</v>
      </c>
      <c r="E684" s="127">
        <v>1679.34</v>
      </c>
      <c r="F684" s="127">
        <v>1679.34</v>
      </c>
      <c r="G684" s="125">
        <v>5038.01</v>
      </c>
      <c r="H684" s="114"/>
      <c r="I684" s="114"/>
      <c r="J684" s="114"/>
      <c r="K684" s="114"/>
      <c r="L684" s="114"/>
      <c r="M684" s="114"/>
      <c r="N684" s="114"/>
      <c r="O684" s="114"/>
      <c r="P684" s="114"/>
      <c r="Q684" s="114"/>
      <c r="R684" s="114"/>
      <c r="S684" s="114"/>
      <c r="T684" s="114"/>
      <c r="U684" s="114"/>
      <c r="V684" s="114"/>
      <c r="W684" s="114"/>
      <c r="X684" s="114"/>
      <c r="Y684" s="114"/>
      <c r="Z684" s="114"/>
      <c r="AA684" s="114"/>
      <c r="AB684" s="114"/>
      <c r="AC684" s="114"/>
      <c r="AD684" s="114"/>
      <c r="AE684" s="114"/>
      <c r="AF684" s="114"/>
      <c r="AG684" s="114"/>
      <c r="AH684" s="114"/>
      <c r="AI684" s="114"/>
      <c r="AJ684" s="114"/>
      <c r="AK684" s="114"/>
      <c r="AL684" s="114"/>
      <c r="AM684" s="114"/>
      <c r="AN684" s="114"/>
      <c r="AO684" s="114"/>
      <c r="AP684" s="114"/>
      <c r="AQ684" s="114"/>
    </row>
    <row r="685" spans="1:43" x14ac:dyDescent="0.3">
      <c r="A685" s="114"/>
      <c r="B685" s="120" t="s">
        <v>3576</v>
      </c>
      <c r="C685" s="121" t="s">
        <v>158</v>
      </c>
      <c r="D685" s="122">
        <v>748.99</v>
      </c>
      <c r="E685" s="127">
        <v>1365.8</v>
      </c>
      <c r="F685" s="127">
        <v>1365.8</v>
      </c>
      <c r="G685" s="125">
        <v>3480.59</v>
      </c>
      <c r="H685" s="114"/>
      <c r="I685" s="114"/>
      <c r="J685" s="114"/>
      <c r="K685" s="114"/>
      <c r="L685" s="114"/>
      <c r="M685" s="114"/>
      <c r="N685" s="114"/>
      <c r="O685" s="114"/>
      <c r="P685" s="114"/>
      <c r="Q685" s="114"/>
      <c r="R685" s="114"/>
      <c r="S685" s="114"/>
      <c r="T685" s="114"/>
      <c r="U685" s="114"/>
      <c r="V685" s="114"/>
      <c r="W685" s="114"/>
      <c r="X685" s="114"/>
      <c r="Y685" s="114"/>
      <c r="Z685" s="114"/>
      <c r="AA685" s="114"/>
      <c r="AB685" s="114"/>
      <c r="AC685" s="114"/>
      <c r="AD685" s="114"/>
      <c r="AE685" s="114"/>
      <c r="AF685" s="114"/>
      <c r="AG685" s="114"/>
      <c r="AH685" s="114"/>
      <c r="AI685" s="114"/>
      <c r="AJ685" s="114"/>
      <c r="AK685" s="114"/>
      <c r="AL685" s="114"/>
      <c r="AM685" s="114"/>
      <c r="AN685" s="114"/>
      <c r="AO685" s="114"/>
      <c r="AP685" s="114"/>
      <c r="AQ685" s="114"/>
    </row>
    <row r="686" spans="1:43" x14ac:dyDescent="0.3">
      <c r="A686" s="114"/>
      <c r="B686" s="120" t="s">
        <v>1378</v>
      </c>
      <c r="C686" s="121" t="s">
        <v>158</v>
      </c>
      <c r="D686" s="122">
        <v>616.80999999999995</v>
      </c>
      <c r="E686" s="124"/>
      <c r="F686" s="124"/>
      <c r="G686" s="123">
        <v>616.80999999999995</v>
      </c>
      <c r="H686" s="114"/>
      <c r="I686" s="114"/>
      <c r="J686" s="114"/>
      <c r="K686" s="114"/>
      <c r="L686" s="114"/>
      <c r="M686" s="114"/>
      <c r="N686" s="114"/>
      <c r="O686" s="114"/>
      <c r="P686" s="114"/>
      <c r="Q686" s="114"/>
      <c r="R686" s="114"/>
      <c r="S686" s="114"/>
      <c r="T686" s="114"/>
      <c r="U686" s="114"/>
      <c r="V686" s="114"/>
      <c r="W686" s="114"/>
      <c r="X686" s="114"/>
      <c r="Y686" s="114"/>
      <c r="Z686" s="114"/>
      <c r="AA686" s="114"/>
      <c r="AB686" s="114"/>
      <c r="AC686" s="114"/>
      <c r="AD686" s="114"/>
      <c r="AE686" s="114"/>
      <c r="AF686" s="114"/>
      <c r="AG686" s="114"/>
      <c r="AH686" s="114"/>
      <c r="AI686" s="114"/>
      <c r="AJ686" s="114"/>
      <c r="AK686" s="114"/>
      <c r="AL686" s="114"/>
      <c r="AM686" s="114"/>
      <c r="AN686" s="114"/>
      <c r="AO686" s="114"/>
      <c r="AP686" s="114"/>
      <c r="AQ686" s="114"/>
    </row>
    <row r="687" spans="1:43" x14ac:dyDescent="0.3">
      <c r="A687" s="114"/>
      <c r="B687" s="120" t="s">
        <v>1276</v>
      </c>
      <c r="C687" s="121" t="s">
        <v>51</v>
      </c>
      <c r="D687" s="127">
        <v>1378.69</v>
      </c>
      <c r="E687" s="127">
        <v>1378.69</v>
      </c>
      <c r="F687" s="127">
        <v>1378.69</v>
      </c>
      <c r="G687" s="125">
        <v>4136.07</v>
      </c>
      <c r="H687" s="114"/>
      <c r="I687" s="114"/>
      <c r="J687" s="114"/>
      <c r="K687" s="114"/>
      <c r="L687" s="114"/>
      <c r="M687" s="114"/>
      <c r="N687" s="114"/>
      <c r="O687" s="114"/>
      <c r="P687" s="114"/>
      <c r="Q687" s="114"/>
      <c r="R687" s="114"/>
      <c r="S687" s="114"/>
      <c r="T687" s="114"/>
      <c r="U687" s="114"/>
      <c r="V687" s="114"/>
      <c r="W687" s="114"/>
      <c r="X687" s="114"/>
      <c r="Y687" s="114"/>
      <c r="Z687" s="114"/>
      <c r="AA687" s="114"/>
      <c r="AB687" s="114"/>
      <c r="AC687" s="114"/>
      <c r="AD687" s="114"/>
      <c r="AE687" s="114"/>
      <c r="AF687" s="114"/>
      <c r="AG687" s="114"/>
      <c r="AH687" s="114"/>
      <c r="AI687" s="114"/>
      <c r="AJ687" s="114"/>
      <c r="AK687" s="114"/>
      <c r="AL687" s="114"/>
      <c r="AM687" s="114"/>
      <c r="AN687" s="114"/>
      <c r="AO687" s="114"/>
      <c r="AP687" s="114"/>
      <c r="AQ687" s="114"/>
    </row>
    <row r="688" spans="1:43" x14ac:dyDescent="0.3">
      <c r="A688" s="114"/>
      <c r="B688" s="120" t="s">
        <v>1247</v>
      </c>
      <c r="C688" s="121" t="s">
        <v>227</v>
      </c>
      <c r="D688" s="127">
        <v>1687.92</v>
      </c>
      <c r="E688" s="127">
        <v>1687.93</v>
      </c>
      <c r="F688" s="127">
        <v>1687.93</v>
      </c>
      <c r="G688" s="125">
        <v>5063.78</v>
      </c>
      <c r="H688" s="114"/>
      <c r="I688" s="114"/>
      <c r="J688" s="114"/>
      <c r="K688" s="114"/>
      <c r="L688" s="114"/>
      <c r="M688" s="114"/>
      <c r="N688" s="114"/>
      <c r="O688" s="114"/>
      <c r="P688" s="114"/>
      <c r="Q688" s="114"/>
      <c r="R688" s="114"/>
      <c r="S688" s="114"/>
      <c r="T688" s="114"/>
      <c r="U688" s="114"/>
      <c r="V688" s="114"/>
      <c r="W688" s="114"/>
      <c r="X688" s="114"/>
      <c r="Y688" s="114"/>
      <c r="Z688" s="114"/>
      <c r="AA688" s="114"/>
      <c r="AB688" s="114"/>
      <c r="AC688" s="114"/>
      <c r="AD688" s="114"/>
      <c r="AE688" s="114"/>
      <c r="AF688" s="114"/>
      <c r="AG688" s="114"/>
      <c r="AH688" s="114"/>
      <c r="AI688" s="114"/>
      <c r="AJ688" s="114"/>
      <c r="AK688" s="114"/>
      <c r="AL688" s="114"/>
      <c r="AM688" s="114"/>
      <c r="AN688" s="114"/>
      <c r="AO688" s="114"/>
      <c r="AP688" s="114"/>
      <c r="AQ688" s="114"/>
    </row>
    <row r="689" spans="1:43" x14ac:dyDescent="0.3">
      <c r="A689" s="114"/>
      <c r="B689" s="120" t="s">
        <v>1499</v>
      </c>
      <c r="C689" s="121" t="s">
        <v>235</v>
      </c>
      <c r="D689" s="127">
        <v>2534.0300000000002</v>
      </c>
      <c r="E689" s="127">
        <v>2534.04</v>
      </c>
      <c r="F689" s="127">
        <v>2534.04</v>
      </c>
      <c r="G689" s="125">
        <v>7602.11</v>
      </c>
      <c r="H689" s="114"/>
      <c r="I689" s="114"/>
      <c r="J689" s="114"/>
      <c r="K689" s="114"/>
      <c r="L689" s="114"/>
      <c r="M689" s="114"/>
      <c r="N689" s="114"/>
      <c r="O689" s="114"/>
      <c r="P689" s="114"/>
      <c r="Q689" s="114"/>
      <c r="R689" s="114"/>
      <c r="S689" s="114"/>
      <c r="T689" s="114"/>
      <c r="U689" s="114"/>
      <c r="V689" s="114"/>
      <c r="W689" s="114"/>
      <c r="X689" s="114"/>
      <c r="Y689" s="114"/>
      <c r="Z689" s="114"/>
      <c r="AA689" s="114"/>
      <c r="AB689" s="114"/>
      <c r="AC689" s="114"/>
      <c r="AD689" s="114"/>
      <c r="AE689" s="114"/>
      <c r="AF689" s="114"/>
      <c r="AG689" s="114"/>
      <c r="AH689" s="114"/>
      <c r="AI689" s="114"/>
      <c r="AJ689" s="114"/>
      <c r="AK689" s="114"/>
      <c r="AL689" s="114"/>
      <c r="AM689" s="114"/>
      <c r="AN689" s="114"/>
      <c r="AO689" s="114"/>
      <c r="AP689" s="114"/>
      <c r="AQ689" s="114"/>
    </row>
    <row r="690" spans="1:43" x14ac:dyDescent="0.3">
      <c r="A690" s="114"/>
      <c r="B690" s="120" t="s">
        <v>1428</v>
      </c>
      <c r="C690" s="121" t="s">
        <v>172</v>
      </c>
      <c r="D690" s="127">
        <v>1438.82</v>
      </c>
      <c r="E690" s="127">
        <v>1438.82</v>
      </c>
      <c r="F690" s="127">
        <v>1438.82</v>
      </c>
      <c r="G690" s="125">
        <v>4316.46</v>
      </c>
      <c r="H690" s="114"/>
      <c r="I690" s="114"/>
      <c r="J690" s="114"/>
      <c r="K690" s="114"/>
      <c r="L690" s="114"/>
      <c r="M690" s="114"/>
      <c r="N690" s="114"/>
      <c r="O690" s="114"/>
      <c r="P690" s="114"/>
      <c r="Q690" s="114"/>
      <c r="R690" s="114"/>
      <c r="S690" s="114"/>
      <c r="T690" s="114"/>
      <c r="U690" s="114"/>
      <c r="V690" s="114"/>
      <c r="W690" s="114"/>
      <c r="X690" s="114"/>
      <c r="Y690" s="114"/>
      <c r="Z690" s="114"/>
      <c r="AA690" s="114"/>
      <c r="AB690" s="114"/>
      <c r="AC690" s="114"/>
      <c r="AD690" s="114"/>
      <c r="AE690" s="114"/>
      <c r="AF690" s="114"/>
      <c r="AG690" s="114"/>
      <c r="AH690" s="114"/>
      <c r="AI690" s="114"/>
      <c r="AJ690" s="114"/>
      <c r="AK690" s="114"/>
      <c r="AL690" s="114"/>
      <c r="AM690" s="114"/>
      <c r="AN690" s="114"/>
      <c r="AO690" s="114"/>
      <c r="AP690" s="114"/>
      <c r="AQ690" s="114"/>
    </row>
    <row r="691" spans="1:43" x14ac:dyDescent="0.3">
      <c r="A691" s="114"/>
      <c r="B691" s="120" t="s">
        <v>1277</v>
      </c>
      <c r="C691" s="121" t="s">
        <v>202</v>
      </c>
      <c r="D691" s="127">
        <v>1395.87</v>
      </c>
      <c r="E691" s="127">
        <v>1395.87</v>
      </c>
      <c r="F691" s="127">
        <v>1395.87</v>
      </c>
      <c r="G691" s="125">
        <v>4187.6099999999997</v>
      </c>
      <c r="H691" s="114"/>
      <c r="I691" s="114"/>
      <c r="J691" s="114"/>
      <c r="K691" s="114"/>
      <c r="L691" s="114"/>
      <c r="M691" s="114"/>
      <c r="N691" s="114"/>
      <c r="O691" s="114"/>
      <c r="P691" s="114"/>
      <c r="Q691" s="114"/>
      <c r="R691" s="114"/>
      <c r="S691" s="114"/>
      <c r="T691" s="114"/>
      <c r="U691" s="114"/>
      <c r="V691" s="114"/>
      <c r="W691" s="114"/>
      <c r="X691" s="114"/>
      <c r="Y691" s="114"/>
      <c r="Z691" s="114"/>
      <c r="AA691" s="114"/>
      <c r="AB691" s="114"/>
      <c r="AC691" s="114"/>
      <c r="AD691" s="114"/>
      <c r="AE691" s="114"/>
      <c r="AF691" s="114"/>
      <c r="AG691" s="114"/>
      <c r="AH691" s="114"/>
      <c r="AI691" s="114"/>
      <c r="AJ691" s="114"/>
      <c r="AK691" s="114"/>
      <c r="AL691" s="114"/>
      <c r="AM691" s="114"/>
      <c r="AN691" s="114"/>
      <c r="AO691" s="114"/>
      <c r="AP691" s="114"/>
      <c r="AQ691" s="114"/>
    </row>
    <row r="692" spans="1:43" x14ac:dyDescent="0.3">
      <c r="A692" s="114"/>
      <c r="B692" s="120" t="s">
        <v>1905</v>
      </c>
      <c r="C692" s="121" t="s">
        <v>336</v>
      </c>
      <c r="D692" s="127">
        <v>2641.41</v>
      </c>
      <c r="E692" s="127">
        <v>2641.41</v>
      </c>
      <c r="F692" s="127">
        <v>2641.41</v>
      </c>
      <c r="G692" s="125">
        <v>7924.23</v>
      </c>
      <c r="H692" s="114"/>
      <c r="I692" s="114"/>
      <c r="J692" s="114"/>
      <c r="K692" s="114"/>
      <c r="L692" s="114"/>
      <c r="M692" s="114"/>
      <c r="N692" s="114"/>
      <c r="O692" s="114"/>
      <c r="P692" s="114"/>
      <c r="Q692" s="114"/>
      <c r="R692" s="114"/>
      <c r="S692" s="114"/>
      <c r="T692" s="114"/>
      <c r="U692" s="114"/>
      <c r="V692" s="114"/>
      <c r="W692" s="114"/>
      <c r="X692" s="114"/>
      <c r="Y692" s="114"/>
      <c r="Z692" s="114"/>
      <c r="AA692" s="114"/>
      <c r="AB692" s="114"/>
      <c r="AC692" s="114"/>
      <c r="AD692" s="114"/>
      <c r="AE692" s="114"/>
      <c r="AF692" s="114"/>
      <c r="AG692" s="114"/>
      <c r="AH692" s="114"/>
      <c r="AI692" s="114"/>
      <c r="AJ692" s="114"/>
      <c r="AK692" s="114"/>
      <c r="AL692" s="114"/>
      <c r="AM692" s="114"/>
      <c r="AN692" s="114"/>
      <c r="AO692" s="114"/>
      <c r="AP692" s="114"/>
      <c r="AQ692" s="114"/>
    </row>
    <row r="693" spans="1:43" x14ac:dyDescent="0.3">
      <c r="A693" s="114"/>
      <c r="B693" s="120" t="s">
        <v>1219</v>
      </c>
      <c r="C693" s="121" t="s">
        <v>70</v>
      </c>
      <c r="D693" s="127">
        <v>1679.33</v>
      </c>
      <c r="E693" s="127">
        <v>1679.34</v>
      </c>
      <c r="F693" s="127">
        <v>1679.34</v>
      </c>
      <c r="G693" s="125">
        <v>5038.01</v>
      </c>
      <c r="H693" s="114"/>
      <c r="I693" s="114"/>
      <c r="J693" s="114"/>
      <c r="K693" s="114"/>
      <c r="L693" s="114"/>
      <c r="M693" s="114"/>
      <c r="N693" s="114"/>
      <c r="O693" s="114"/>
      <c r="P693" s="114"/>
      <c r="Q693" s="114"/>
      <c r="R693" s="114"/>
      <c r="S693" s="114"/>
      <c r="T693" s="114"/>
      <c r="U693" s="114"/>
      <c r="V693" s="114"/>
      <c r="W693" s="114"/>
      <c r="X693" s="114"/>
      <c r="Y693" s="114"/>
      <c r="Z693" s="114"/>
      <c r="AA693" s="114"/>
      <c r="AB693" s="114"/>
      <c r="AC693" s="114"/>
      <c r="AD693" s="114"/>
      <c r="AE693" s="114"/>
      <c r="AF693" s="114"/>
      <c r="AG693" s="114"/>
      <c r="AH693" s="114"/>
      <c r="AI693" s="114"/>
      <c r="AJ693" s="114"/>
      <c r="AK693" s="114"/>
      <c r="AL693" s="114"/>
      <c r="AM693" s="114"/>
      <c r="AN693" s="114"/>
      <c r="AO693" s="114"/>
      <c r="AP693" s="114"/>
      <c r="AQ693" s="114"/>
    </row>
    <row r="694" spans="1:43" x14ac:dyDescent="0.3">
      <c r="A694" s="114"/>
      <c r="B694" s="120" t="s">
        <v>1486</v>
      </c>
      <c r="C694" s="121" t="s">
        <v>76</v>
      </c>
      <c r="D694" s="127">
        <v>1365.8</v>
      </c>
      <c r="E694" s="127">
        <v>1365.8</v>
      </c>
      <c r="F694" s="127">
        <v>1365.8</v>
      </c>
      <c r="G694" s="125">
        <v>4097.3999999999996</v>
      </c>
      <c r="H694" s="114"/>
      <c r="I694" s="114"/>
      <c r="J694" s="114"/>
      <c r="K694" s="114"/>
      <c r="L694" s="114"/>
      <c r="M694" s="114"/>
      <c r="N694" s="114"/>
      <c r="O694" s="114"/>
      <c r="P694" s="114"/>
      <c r="Q694" s="114"/>
      <c r="R694" s="114"/>
      <c r="S694" s="114"/>
      <c r="T694" s="114"/>
      <c r="U694" s="114"/>
      <c r="V694" s="114"/>
      <c r="W694" s="114"/>
      <c r="X694" s="114"/>
      <c r="Y694" s="114"/>
      <c r="Z694" s="114"/>
      <c r="AA694" s="114"/>
      <c r="AB694" s="114"/>
      <c r="AC694" s="114"/>
      <c r="AD694" s="114"/>
      <c r="AE694" s="114"/>
      <c r="AF694" s="114"/>
      <c r="AG694" s="114"/>
      <c r="AH694" s="114"/>
      <c r="AI694" s="114"/>
      <c r="AJ694" s="114"/>
      <c r="AK694" s="114"/>
      <c r="AL694" s="114"/>
      <c r="AM694" s="114"/>
      <c r="AN694" s="114"/>
      <c r="AO694" s="114"/>
      <c r="AP694" s="114"/>
      <c r="AQ694" s="114"/>
    </row>
    <row r="695" spans="1:43" x14ac:dyDescent="0.3">
      <c r="A695" s="114"/>
      <c r="B695" s="120" t="s">
        <v>2331</v>
      </c>
      <c r="C695" s="121" t="s">
        <v>56</v>
      </c>
      <c r="D695" s="127">
        <v>1378.69</v>
      </c>
      <c r="E695" s="127">
        <v>1378.69</v>
      </c>
      <c r="F695" s="127">
        <v>1378.69</v>
      </c>
      <c r="G695" s="125">
        <v>4136.07</v>
      </c>
      <c r="H695" s="114"/>
      <c r="I695" s="114"/>
      <c r="J695" s="114"/>
      <c r="K695" s="114"/>
      <c r="L695" s="114"/>
      <c r="M695" s="114"/>
      <c r="N695" s="114"/>
      <c r="O695" s="114"/>
      <c r="P695" s="114"/>
      <c r="Q695" s="114"/>
      <c r="R695" s="114"/>
      <c r="S695" s="114"/>
      <c r="T695" s="114"/>
      <c r="U695" s="114"/>
      <c r="V695" s="114"/>
      <c r="W695" s="114"/>
      <c r="X695" s="114"/>
      <c r="Y695" s="114"/>
      <c r="Z695" s="114"/>
      <c r="AA695" s="114"/>
      <c r="AB695" s="114"/>
      <c r="AC695" s="114"/>
      <c r="AD695" s="114"/>
      <c r="AE695" s="114"/>
      <c r="AF695" s="114"/>
      <c r="AG695" s="114"/>
      <c r="AH695" s="114"/>
      <c r="AI695" s="114"/>
      <c r="AJ695" s="114"/>
      <c r="AK695" s="114"/>
      <c r="AL695" s="114"/>
      <c r="AM695" s="114"/>
      <c r="AN695" s="114"/>
      <c r="AO695" s="114"/>
      <c r="AP695" s="114"/>
      <c r="AQ695" s="114"/>
    </row>
    <row r="696" spans="1:43" x14ac:dyDescent="0.3">
      <c r="A696" s="114"/>
      <c r="B696" s="120" t="s">
        <v>1439</v>
      </c>
      <c r="C696" s="121" t="s">
        <v>311</v>
      </c>
      <c r="D696" s="127">
        <v>1687.92</v>
      </c>
      <c r="E696" s="127">
        <v>1687.93</v>
      </c>
      <c r="F696" s="127">
        <v>1687.93</v>
      </c>
      <c r="G696" s="125">
        <v>5063.78</v>
      </c>
      <c r="H696" s="114"/>
      <c r="I696" s="114"/>
      <c r="J696" s="114"/>
      <c r="K696" s="114"/>
      <c r="L696" s="114"/>
      <c r="M696" s="114"/>
      <c r="N696" s="114"/>
      <c r="O696" s="114"/>
      <c r="P696" s="114"/>
      <c r="Q696" s="114"/>
      <c r="R696" s="114"/>
      <c r="S696" s="114"/>
      <c r="T696" s="114"/>
      <c r="U696" s="114"/>
      <c r="V696" s="114"/>
      <c r="W696" s="114"/>
      <c r="X696" s="114"/>
      <c r="Y696" s="114"/>
      <c r="Z696" s="114"/>
      <c r="AA696" s="114"/>
      <c r="AB696" s="114"/>
      <c r="AC696" s="114"/>
      <c r="AD696" s="114"/>
      <c r="AE696" s="114"/>
      <c r="AF696" s="114"/>
      <c r="AG696" s="114"/>
      <c r="AH696" s="114"/>
      <c r="AI696" s="114"/>
      <c r="AJ696" s="114"/>
      <c r="AK696" s="114"/>
      <c r="AL696" s="114"/>
      <c r="AM696" s="114"/>
      <c r="AN696" s="114"/>
      <c r="AO696" s="114"/>
      <c r="AP696" s="114"/>
      <c r="AQ696" s="114"/>
    </row>
    <row r="697" spans="1:43" x14ac:dyDescent="0.3">
      <c r="A697" s="114"/>
      <c r="B697" s="120" t="s">
        <v>1279</v>
      </c>
      <c r="C697" s="121" t="s">
        <v>200</v>
      </c>
      <c r="D697" s="127">
        <v>2534.0300000000002</v>
      </c>
      <c r="E697" s="127">
        <v>2534.04</v>
      </c>
      <c r="F697" s="127">
        <v>2534.04</v>
      </c>
      <c r="G697" s="125">
        <v>7602.11</v>
      </c>
      <c r="H697" s="114"/>
      <c r="I697" s="114"/>
      <c r="J697" s="114"/>
      <c r="K697" s="114"/>
      <c r="L697" s="114"/>
      <c r="M697" s="114"/>
      <c r="N697" s="114"/>
      <c r="O697" s="114"/>
      <c r="P697" s="114"/>
      <c r="Q697" s="114"/>
      <c r="R697" s="114"/>
      <c r="S697" s="114"/>
      <c r="T697" s="114"/>
      <c r="U697" s="114"/>
      <c r="V697" s="114"/>
      <c r="W697" s="114"/>
      <c r="X697" s="114"/>
      <c r="Y697" s="114"/>
      <c r="Z697" s="114"/>
      <c r="AA697" s="114"/>
      <c r="AB697" s="114"/>
      <c r="AC697" s="114"/>
      <c r="AD697" s="114"/>
      <c r="AE697" s="114"/>
      <c r="AF697" s="114"/>
      <c r="AG697" s="114"/>
      <c r="AH697" s="114"/>
      <c r="AI697" s="114"/>
      <c r="AJ697" s="114"/>
      <c r="AK697" s="114"/>
      <c r="AL697" s="114"/>
      <c r="AM697" s="114"/>
      <c r="AN697" s="114"/>
      <c r="AO697" s="114"/>
      <c r="AP697" s="114"/>
      <c r="AQ697" s="114"/>
    </row>
    <row r="698" spans="1:43" x14ac:dyDescent="0.3">
      <c r="A698" s="114"/>
      <c r="B698" s="120" t="s">
        <v>1407</v>
      </c>
      <c r="C698" s="121" t="s">
        <v>93</v>
      </c>
      <c r="D698" s="127">
        <v>1438.82</v>
      </c>
      <c r="E698" s="127">
        <v>1438.82</v>
      </c>
      <c r="F698" s="127">
        <v>1438.82</v>
      </c>
      <c r="G698" s="125">
        <v>4316.46</v>
      </c>
      <c r="H698" s="114"/>
      <c r="I698" s="114"/>
      <c r="J698" s="114"/>
      <c r="K698" s="114"/>
      <c r="L698" s="114"/>
      <c r="M698" s="114"/>
      <c r="N698" s="114"/>
      <c r="O698" s="114"/>
      <c r="P698" s="114"/>
      <c r="Q698" s="114"/>
      <c r="R698" s="114"/>
      <c r="S698" s="114"/>
      <c r="T698" s="114"/>
      <c r="U698" s="114"/>
      <c r="V698" s="114"/>
      <c r="W698" s="114"/>
      <c r="X698" s="114"/>
      <c r="Y698" s="114"/>
      <c r="Z698" s="114"/>
      <c r="AA698" s="114"/>
      <c r="AB698" s="114"/>
      <c r="AC698" s="114"/>
      <c r="AD698" s="114"/>
      <c r="AE698" s="114"/>
      <c r="AF698" s="114"/>
      <c r="AG698" s="114"/>
      <c r="AH698" s="114"/>
      <c r="AI698" s="114"/>
      <c r="AJ698" s="114"/>
      <c r="AK698" s="114"/>
      <c r="AL698" s="114"/>
      <c r="AM698" s="114"/>
      <c r="AN698" s="114"/>
      <c r="AO698" s="114"/>
      <c r="AP698" s="114"/>
      <c r="AQ698" s="114"/>
    </row>
    <row r="699" spans="1:43" x14ac:dyDescent="0.3">
      <c r="A699" s="114"/>
      <c r="B699" s="120" t="s">
        <v>1500</v>
      </c>
      <c r="C699" s="121" t="s">
        <v>105</v>
      </c>
      <c r="D699" s="127">
        <v>1395.87</v>
      </c>
      <c r="E699" s="122">
        <v>240.67</v>
      </c>
      <c r="F699" s="124"/>
      <c r="G699" s="125">
        <v>1636.54</v>
      </c>
      <c r="H699" s="114"/>
      <c r="I699" s="114"/>
      <c r="J699" s="114"/>
      <c r="K699" s="114"/>
      <c r="L699" s="114"/>
      <c r="M699" s="114"/>
      <c r="N699" s="114"/>
      <c r="O699" s="114"/>
      <c r="P699" s="114"/>
      <c r="Q699" s="114"/>
      <c r="R699" s="114"/>
      <c r="S699" s="114"/>
      <c r="T699" s="114"/>
      <c r="U699" s="114"/>
      <c r="V699" s="114"/>
      <c r="W699" s="114"/>
      <c r="X699" s="114"/>
      <c r="Y699" s="114"/>
      <c r="Z699" s="114"/>
      <c r="AA699" s="114"/>
      <c r="AB699" s="114"/>
      <c r="AC699" s="114"/>
      <c r="AD699" s="114"/>
      <c r="AE699" s="114"/>
      <c r="AF699" s="114"/>
      <c r="AG699" s="114"/>
      <c r="AH699" s="114"/>
      <c r="AI699" s="114"/>
      <c r="AJ699" s="114"/>
      <c r="AK699" s="114"/>
      <c r="AL699" s="114"/>
      <c r="AM699" s="114"/>
      <c r="AN699" s="114"/>
      <c r="AO699" s="114"/>
      <c r="AP699" s="114"/>
      <c r="AQ699" s="114"/>
    </row>
    <row r="700" spans="1:43" x14ac:dyDescent="0.3">
      <c r="A700" s="114"/>
      <c r="B700" s="120" t="s">
        <v>1420</v>
      </c>
      <c r="C700" s="121" t="s">
        <v>166</v>
      </c>
      <c r="D700" s="127">
        <v>2641.41</v>
      </c>
      <c r="E700" s="127">
        <v>2641.41</v>
      </c>
      <c r="F700" s="127">
        <v>2641.41</v>
      </c>
      <c r="G700" s="125">
        <v>7924.23</v>
      </c>
      <c r="H700" s="114"/>
      <c r="I700" s="114"/>
      <c r="J700" s="114"/>
      <c r="K700" s="114"/>
      <c r="L700" s="114"/>
      <c r="M700" s="114"/>
      <c r="N700" s="114"/>
      <c r="O700" s="114"/>
      <c r="P700" s="114"/>
      <c r="Q700" s="114"/>
      <c r="R700" s="114"/>
      <c r="S700" s="114"/>
      <c r="T700" s="114"/>
      <c r="U700" s="114"/>
      <c r="V700" s="114"/>
      <c r="W700" s="114"/>
      <c r="X700" s="114"/>
      <c r="Y700" s="114"/>
      <c r="Z700" s="114"/>
      <c r="AA700" s="114"/>
      <c r="AB700" s="114"/>
      <c r="AC700" s="114"/>
      <c r="AD700" s="114"/>
      <c r="AE700" s="114"/>
      <c r="AF700" s="114"/>
      <c r="AG700" s="114"/>
      <c r="AH700" s="114"/>
      <c r="AI700" s="114"/>
      <c r="AJ700" s="114"/>
      <c r="AK700" s="114"/>
      <c r="AL700" s="114"/>
      <c r="AM700" s="114"/>
      <c r="AN700" s="114"/>
      <c r="AO700" s="114"/>
      <c r="AP700" s="114"/>
      <c r="AQ700" s="114"/>
    </row>
    <row r="701" spans="1:43" x14ac:dyDescent="0.3">
      <c r="A701" s="114"/>
      <c r="B701" s="120" t="s">
        <v>1281</v>
      </c>
      <c r="C701" s="121" t="s">
        <v>253</v>
      </c>
      <c r="D701" s="127">
        <v>1679.33</v>
      </c>
      <c r="E701" s="127">
        <v>1679.34</v>
      </c>
      <c r="F701" s="127">
        <v>1679.34</v>
      </c>
      <c r="G701" s="125">
        <v>5038.01</v>
      </c>
      <c r="H701" s="114"/>
      <c r="I701" s="114"/>
      <c r="J701" s="114"/>
      <c r="K701" s="114"/>
      <c r="L701" s="114"/>
      <c r="M701" s="114"/>
      <c r="N701" s="114"/>
      <c r="O701" s="114"/>
      <c r="P701" s="114"/>
      <c r="Q701" s="114"/>
      <c r="R701" s="114"/>
      <c r="S701" s="114"/>
      <c r="T701" s="114"/>
      <c r="U701" s="114"/>
      <c r="V701" s="114"/>
      <c r="W701" s="114"/>
      <c r="X701" s="114"/>
      <c r="Y701" s="114"/>
      <c r="Z701" s="114"/>
      <c r="AA701" s="114"/>
      <c r="AB701" s="114"/>
      <c r="AC701" s="114"/>
      <c r="AD701" s="114"/>
      <c r="AE701" s="114"/>
      <c r="AF701" s="114"/>
      <c r="AG701" s="114"/>
      <c r="AH701" s="114"/>
      <c r="AI701" s="114"/>
      <c r="AJ701" s="114"/>
      <c r="AK701" s="114"/>
      <c r="AL701" s="114"/>
      <c r="AM701" s="114"/>
      <c r="AN701" s="114"/>
      <c r="AO701" s="114"/>
      <c r="AP701" s="114"/>
      <c r="AQ701" s="114"/>
    </row>
    <row r="702" spans="1:43" x14ac:dyDescent="0.3">
      <c r="A702" s="114"/>
      <c r="B702" s="120" t="s">
        <v>1253</v>
      </c>
      <c r="C702" s="121" t="s">
        <v>49</v>
      </c>
      <c r="D702" s="127">
        <v>1365.8</v>
      </c>
      <c r="E702" s="127">
        <v>1365.8</v>
      </c>
      <c r="F702" s="127">
        <v>1365.8</v>
      </c>
      <c r="G702" s="125">
        <v>4097.3999999999996</v>
      </c>
      <c r="H702" s="114"/>
      <c r="I702" s="114"/>
      <c r="J702" s="114"/>
      <c r="K702" s="114"/>
      <c r="L702" s="114"/>
      <c r="M702" s="114"/>
      <c r="N702" s="114"/>
      <c r="O702" s="114"/>
      <c r="P702" s="114"/>
      <c r="Q702" s="114"/>
      <c r="R702" s="114"/>
      <c r="S702" s="114"/>
      <c r="T702" s="114"/>
      <c r="U702" s="114"/>
      <c r="V702" s="114"/>
      <c r="W702" s="114"/>
      <c r="X702" s="114"/>
      <c r="Y702" s="114"/>
      <c r="Z702" s="114"/>
      <c r="AA702" s="114"/>
      <c r="AB702" s="114"/>
      <c r="AC702" s="114"/>
      <c r="AD702" s="114"/>
      <c r="AE702" s="114"/>
      <c r="AF702" s="114"/>
      <c r="AG702" s="114"/>
      <c r="AH702" s="114"/>
      <c r="AI702" s="114"/>
      <c r="AJ702" s="114"/>
      <c r="AK702" s="114"/>
      <c r="AL702" s="114"/>
      <c r="AM702" s="114"/>
      <c r="AN702" s="114"/>
      <c r="AO702" s="114"/>
      <c r="AP702" s="114"/>
      <c r="AQ702" s="114"/>
    </row>
    <row r="703" spans="1:43" x14ac:dyDescent="0.3">
      <c r="A703" s="114"/>
      <c r="B703" s="120" t="s">
        <v>1220</v>
      </c>
      <c r="C703" s="121" t="s">
        <v>285</v>
      </c>
      <c r="D703" s="127">
        <v>1378.69</v>
      </c>
      <c r="E703" s="127">
        <v>1378.69</v>
      </c>
      <c r="F703" s="127">
        <v>1378.69</v>
      </c>
      <c r="G703" s="125">
        <v>4136.07</v>
      </c>
      <c r="H703" s="114"/>
      <c r="I703" s="114"/>
      <c r="J703" s="114"/>
      <c r="K703" s="114"/>
      <c r="L703" s="114"/>
      <c r="M703" s="114"/>
      <c r="N703" s="114"/>
      <c r="O703" s="114"/>
      <c r="P703" s="114"/>
      <c r="Q703" s="114"/>
      <c r="R703" s="114"/>
      <c r="S703" s="114"/>
      <c r="T703" s="114"/>
      <c r="U703" s="114"/>
      <c r="V703" s="114"/>
      <c r="W703" s="114"/>
      <c r="X703" s="114"/>
      <c r="Y703" s="114"/>
      <c r="Z703" s="114"/>
      <c r="AA703" s="114"/>
      <c r="AB703" s="114"/>
      <c r="AC703" s="114"/>
      <c r="AD703" s="114"/>
      <c r="AE703" s="114"/>
      <c r="AF703" s="114"/>
      <c r="AG703" s="114"/>
      <c r="AH703" s="114"/>
      <c r="AI703" s="114"/>
      <c r="AJ703" s="114"/>
      <c r="AK703" s="114"/>
      <c r="AL703" s="114"/>
      <c r="AM703" s="114"/>
      <c r="AN703" s="114"/>
      <c r="AO703" s="114"/>
      <c r="AP703" s="114"/>
      <c r="AQ703" s="114"/>
    </row>
    <row r="704" spans="1:43" x14ac:dyDescent="0.3">
      <c r="A704" s="114"/>
      <c r="B704" s="120" t="s">
        <v>1381</v>
      </c>
      <c r="C704" s="121" t="s">
        <v>66</v>
      </c>
      <c r="D704" s="127">
        <v>1687.92</v>
      </c>
      <c r="E704" s="127">
        <v>1687.93</v>
      </c>
      <c r="F704" s="127">
        <v>1687.93</v>
      </c>
      <c r="G704" s="125">
        <v>5063.78</v>
      </c>
      <c r="H704" s="114"/>
      <c r="I704" s="114"/>
      <c r="J704" s="114"/>
      <c r="K704" s="114"/>
      <c r="L704" s="114"/>
      <c r="M704" s="114"/>
      <c r="N704" s="114"/>
      <c r="O704" s="114"/>
      <c r="P704" s="114"/>
      <c r="Q704" s="114"/>
      <c r="R704" s="114"/>
      <c r="S704" s="114"/>
      <c r="T704" s="114"/>
      <c r="U704" s="114"/>
      <c r="V704" s="114"/>
      <c r="W704" s="114"/>
      <c r="X704" s="114"/>
      <c r="Y704" s="114"/>
      <c r="Z704" s="114"/>
      <c r="AA704" s="114"/>
      <c r="AB704" s="114"/>
      <c r="AC704" s="114"/>
      <c r="AD704" s="114"/>
      <c r="AE704" s="114"/>
      <c r="AF704" s="114"/>
      <c r="AG704" s="114"/>
      <c r="AH704" s="114"/>
      <c r="AI704" s="114"/>
      <c r="AJ704" s="114"/>
      <c r="AK704" s="114"/>
      <c r="AL704" s="114"/>
      <c r="AM704" s="114"/>
      <c r="AN704" s="114"/>
      <c r="AO704" s="114"/>
      <c r="AP704" s="114"/>
      <c r="AQ704" s="114"/>
    </row>
    <row r="705" spans="1:43" x14ac:dyDescent="0.3">
      <c r="A705" s="114"/>
      <c r="B705" s="120" t="s">
        <v>1415</v>
      </c>
      <c r="C705" s="121" t="s">
        <v>103</v>
      </c>
      <c r="D705" s="127">
        <v>2534.0300000000002</v>
      </c>
      <c r="E705" s="127">
        <v>2534.04</v>
      </c>
      <c r="F705" s="127">
        <v>2534.04</v>
      </c>
      <c r="G705" s="125">
        <v>7602.11</v>
      </c>
      <c r="H705" s="114"/>
      <c r="I705" s="114"/>
      <c r="J705" s="114"/>
      <c r="K705" s="114"/>
      <c r="L705" s="114"/>
      <c r="M705" s="114"/>
      <c r="N705" s="114"/>
      <c r="O705" s="114"/>
      <c r="P705" s="114"/>
      <c r="Q705" s="114"/>
      <c r="R705" s="114"/>
      <c r="S705" s="114"/>
      <c r="T705" s="114"/>
      <c r="U705" s="114"/>
      <c r="V705" s="114"/>
      <c r="W705" s="114"/>
      <c r="X705" s="114"/>
      <c r="Y705" s="114"/>
      <c r="Z705" s="114"/>
      <c r="AA705" s="114"/>
      <c r="AB705" s="114"/>
      <c r="AC705" s="114"/>
      <c r="AD705" s="114"/>
      <c r="AE705" s="114"/>
      <c r="AF705" s="114"/>
      <c r="AG705" s="114"/>
      <c r="AH705" s="114"/>
      <c r="AI705" s="114"/>
      <c r="AJ705" s="114"/>
      <c r="AK705" s="114"/>
      <c r="AL705" s="114"/>
      <c r="AM705" s="114"/>
      <c r="AN705" s="114"/>
      <c r="AO705" s="114"/>
      <c r="AP705" s="114"/>
      <c r="AQ705" s="114"/>
    </row>
    <row r="706" spans="1:43" x14ac:dyDescent="0.3">
      <c r="A706" s="114"/>
      <c r="B706" s="120" t="s">
        <v>1268</v>
      </c>
      <c r="C706" s="121" t="s">
        <v>104</v>
      </c>
      <c r="D706" s="127">
        <v>1438.82</v>
      </c>
      <c r="E706" s="127">
        <v>1438.82</v>
      </c>
      <c r="F706" s="127">
        <v>1438.82</v>
      </c>
      <c r="G706" s="125">
        <v>4316.46</v>
      </c>
      <c r="H706" s="114"/>
      <c r="I706" s="114"/>
      <c r="J706" s="114"/>
      <c r="K706" s="114"/>
      <c r="L706" s="114"/>
      <c r="M706" s="114"/>
      <c r="N706" s="114"/>
      <c r="O706" s="114"/>
      <c r="P706" s="114"/>
      <c r="Q706" s="114"/>
      <c r="R706" s="114"/>
      <c r="S706" s="114"/>
      <c r="T706" s="114"/>
      <c r="U706" s="114"/>
      <c r="V706" s="114"/>
      <c r="W706" s="114"/>
      <c r="X706" s="114"/>
      <c r="Y706" s="114"/>
      <c r="Z706" s="114"/>
      <c r="AA706" s="114"/>
      <c r="AB706" s="114"/>
      <c r="AC706" s="114"/>
      <c r="AD706" s="114"/>
      <c r="AE706" s="114"/>
      <c r="AF706" s="114"/>
      <c r="AG706" s="114"/>
      <c r="AH706" s="114"/>
      <c r="AI706" s="114"/>
      <c r="AJ706" s="114"/>
      <c r="AK706" s="114"/>
      <c r="AL706" s="114"/>
      <c r="AM706" s="114"/>
      <c r="AN706" s="114"/>
      <c r="AO706" s="114"/>
      <c r="AP706" s="114"/>
      <c r="AQ706" s="114"/>
    </row>
    <row r="707" spans="1:43" x14ac:dyDescent="0.3">
      <c r="A707" s="114"/>
      <c r="B707" s="120" t="s">
        <v>1508</v>
      </c>
      <c r="C707" s="121" t="s">
        <v>65</v>
      </c>
      <c r="D707" s="127">
        <v>1395.87</v>
      </c>
      <c r="E707" s="127">
        <v>1395.87</v>
      </c>
      <c r="F707" s="127">
        <v>1395.87</v>
      </c>
      <c r="G707" s="125">
        <v>4187.6099999999997</v>
      </c>
      <c r="H707" s="114"/>
      <c r="I707" s="114"/>
      <c r="J707" s="114"/>
      <c r="K707" s="114"/>
      <c r="L707" s="114"/>
      <c r="M707" s="114"/>
      <c r="N707" s="114"/>
      <c r="O707" s="114"/>
      <c r="P707" s="114"/>
      <c r="Q707" s="114"/>
      <c r="R707" s="114"/>
      <c r="S707" s="114"/>
      <c r="T707" s="114"/>
      <c r="U707" s="114"/>
      <c r="V707" s="114"/>
      <c r="W707" s="114"/>
      <c r="X707" s="114"/>
      <c r="Y707" s="114"/>
      <c r="Z707" s="114"/>
      <c r="AA707" s="114"/>
      <c r="AB707" s="114"/>
      <c r="AC707" s="114"/>
      <c r="AD707" s="114"/>
      <c r="AE707" s="114"/>
      <c r="AF707" s="114"/>
      <c r="AG707" s="114"/>
      <c r="AH707" s="114"/>
      <c r="AI707" s="114"/>
      <c r="AJ707" s="114"/>
      <c r="AK707" s="114"/>
      <c r="AL707" s="114"/>
      <c r="AM707" s="114"/>
      <c r="AN707" s="114"/>
      <c r="AO707" s="114"/>
      <c r="AP707" s="114"/>
      <c r="AQ707" s="114"/>
    </row>
    <row r="708" spans="1:43" x14ac:dyDescent="0.3">
      <c r="A708" s="114"/>
      <c r="B708" s="120" t="s">
        <v>2284</v>
      </c>
      <c r="C708" s="121" t="s">
        <v>106</v>
      </c>
      <c r="D708" s="127">
        <v>2641.41</v>
      </c>
      <c r="E708" s="127">
        <v>2641.41</v>
      </c>
      <c r="F708" s="127">
        <v>2641.41</v>
      </c>
      <c r="G708" s="125">
        <v>7924.23</v>
      </c>
      <c r="H708" s="114"/>
      <c r="I708" s="114"/>
      <c r="J708" s="114"/>
      <c r="K708" s="114"/>
      <c r="L708" s="114"/>
      <c r="M708" s="114"/>
      <c r="N708" s="114"/>
      <c r="O708" s="114"/>
      <c r="P708" s="114"/>
      <c r="Q708" s="114"/>
      <c r="R708" s="114"/>
      <c r="S708" s="114"/>
      <c r="T708" s="114"/>
      <c r="U708" s="114"/>
      <c r="V708" s="114"/>
      <c r="W708" s="114"/>
      <c r="X708" s="114"/>
      <c r="Y708" s="114"/>
      <c r="Z708" s="114"/>
      <c r="AA708" s="114"/>
      <c r="AB708" s="114"/>
      <c r="AC708" s="114"/>
      <c r="AD708" s="114"/>
      <c r="AE708" s="114"/>
      <c r="AF708" s="114"/>
      <c r="AG708" s="114"/>
      <c r="AH708" s="114"/>
      <c r="AI708" s="114"/>
      <c r="AJ708" s="114"/>
      <c r="AK708" s="114"/>
      <c r="AL708" s="114"/>
      <c r="AM708" s="114"/>
      <c r="AN708" s="114"/>
      <c r="AO708" s="114"/>
      <c r="AP708" s="114"/>
      <c r="AQ708" s="114"/>
    </row>
    <row r="709" spans="1:43" x14ac:dyDescent="0.3">
      <c r="A709" s="114"/>
      <c r="B709" s="120" t="s">
        <v>1385</v>
      </c>
      <c r="C709" s="121" t="s">
        <v>91</v>
      </c>
      <c r="D709" s="127">
        <v>1679.33</v>
      </c>
      <c r="E709" s="127">
        <v>1679.34</v>
      </c>
      <c r="F709" s="127">
        <v>1679.34</v>
      </c>
      <c r="G709" s="125">
        <v>5038.01</v>
      </c>
      <c r="H709" s="114"/>
      <c r="I709" s="114"/>
      <c r="J709" s="114"/>
      <c r="K709" s="114"/>
      <c r="L709" s="114"/>
      <c r="M709" s="114"/>
      <c r="N709" s="114"/>
      <c r="O709" s="114"/>
      <c r="P709" s="114"/>
      <c r="Q709" s="114"/>
      <c r="R709" s="114"/>
      <c r="S709" s="114"/>
      <c r="T709" s="114"/>
      <c r="U709" s="114"/>
      <c r="V709" s="114"/>
      <c r="W709" s="114"/>
      <c r="X709" s="114"/>
      <c r="Y709" s="114"/>
      <c r="Z709" s="114"/>
      <c r="AA709" s="114"/>
      <c r="AB709" s="114"/>
      <c r="AC709" s="114"/>
      <c r="AD709" s="114"/>
      <c r="AE709" s="114"/>
      <c r="AF709" s="114"/>
      <c r="AG709" s="114"/>
      <c r="AH709" s="114"/>
      <c r="AI709" s="114"/>
      <c r="AJ709" s="114"/>
      <c r="AK709" s="114"/>
      <c r="AL709" s="114"/>
      <c r="AM709" s="114"/>
      <c r="AN709" s="114"/>
      <c r="AO709" s="114"/>
      <c r="AP709" s="114"/>
      <c r="AQ709" s="114"/>
    </row>
    <row r="710" spans="1:43" x14ac:dyDescent="0.3">
      <c r="A710" s="114"/>
      <c r="B710" s="120" t="s">
        <v>1379</v>
      </c>
      <c r="C710" s="121" t="s">
        <v>67</v>
      </c>
      <c r="D710" s="127">
        <v>1365.8</v>
      </c>
      <c r="E710" s="127">
        <v>1365.8</v>
      </c>
      <c r="F710" s="127">
        <v>1365.8</v>
      </c>
      <c r="G710" s="125">
        <v>4097.3999999999996</v>
      </c>
      <c r="H710" s="114"/>
      <c r="I710" s="114"/>
      <c r="J710" s="114"/>
      <c r="K710" s="114"/>
      <c r="L710" s="114"/>
      <c r="M710" s="114"/>
      <c r="N710" s="114"/>
      <c r="O710" s="114"/>
      <c r="P710" s="114"/>
      <c r="Q710" s="114"/>
      <c r="R710" s="114"/>
      <c r="S710" s="114"/>
      <c r="T710" s="114"/>
      <c r="U710" s="114"/>
      <c r="V710" s="114"/>
      <c r="W710" s="114"/>
      <c r="X710" s="114"/>
      <c r="Y710" s="114"/>
      <c r="Z710" s="114"/>
      <c r="AA710" s="114"/>
      <c r="AB710" s="114"/>
      <c r="AC710" s="114"/>
      <c r="AD710" s="114"/>
      <c r="AE710" s="114"/>
      <c r="AF710" s="114"/>
      <c r="AG710" s="114"/>
      <c r="AH710" s="114"/>
      <c r="AI710" s="114"/>
      <c r="AJ710" s="114"/>
      <c r="AK710" s="114"/>
      <c r="AL710" s="114"/>
      <c r="AM710" s="114"/>
      <c r="AN710" s="114"/>
      <c r="AO710" s="114"/>
      <c r="AP710" s="114"/>
      <c r="AQ710" s="114"/>
    </row>
    <row r="711" spans="1:43" x14ac:dyDescent="0.3">
      <c r="A711" s="114"/>
      <c r="B711" s="120" t="s">
        <v>1280</v>
      </c>
      <c r="C711" s="121" t="s">
        <v>220</v>
      </c>
      <c r="D711" s="127">
        <v>1378.69</v>
      </c>
      <c r="E711" s="127">
        <v>1378.69</v>
      </c>
      <c r="F711" s="127">
        <v>1378.69</v>
      </c>
      <c r="G711" s="125">
        <v>4136.07</v>
      </c>
      <c r="H711" s="114"/>
      <c r="I711" s="114"/>
      <c r="J711" s="114"/>
      <c r="K711" s="114"/>
      <c r="L711" s="114"/>
      <c r="M711" s="114"/>
      <c r="N711" s="114"/>
      <c r="O711" s="114"/>
      <c r="P711" s="114"/>
      <c r="Q711" s="114"/>
      <c r="R711" s="114"/>
      <c r="S711" s="114"/>
      <c r="T711" s="114"/>
      <c r="U711" s="114"/>
      <c r="V711" s="114"/>
      <c r="W711" s="114"/>
      <c r="X711" s="114"/>
      <c r="Y711" s="114"/>
      <c r="Z711" s="114"/>
      <c r="AA711" s="114"/>
      <c r="AB711" s="114"/>
      <c r="AC711" s="114"/>
      <c r="AD711" s="114"/>
      <c r="AE711" s="114"/>
      <c r="AF711" s="114"/>
      <c r="AG711" s="114"/>
      <c r="AH711" s="114"/>
      <c r="AI711" s="114"/>
      <c r="AJ711" s="114"/>
      <c r="AK711" s="114"/>
      <c r="AL711" s="114"/>
      <c r="AM711" s="114"/>
      <c r="AN711" s="114"/>
      <c r="AO711" s="114"/>
      <c r="AP711" s="114"/>
      <c r="AQ711" s="114"/>
    </row>
    <row r="712" spans="1:43" x14ac:dyDescent="0.3">
      <c r="A712" s="114"/>
      <c r="B712" s="120" t="s">
        <v>1250</v>
      </c>
      <c r="C712" s="121" t="s">
        <v>228</v>
      </c>
      <c r="D712" s="127">
        <v>1687.92</v>
      </c>
      <c r="E712" s="127">
        <v>1687.93</v>
      </c>
      <c r="F712" s="127">
        <v>1687.93</v>
      </c>
      <c r="G712" s="125">
        <v>5063.78</v>
      </c>
      <c r="H712" s="114"/>
      <c r="I712" s="114"/>
      <c r="J712" s="114"/>
      <c r="K712" s="114"/>
      <c r="L712" s="114"/>
      <c r="M712" s="114"/>
      <c r="N712" s="114"/>
      <c r="O712" s="114"/>
      <c r="P712" s="114"/>
      <c r="Q712" s="114"/>
      <c r="R712" s="114"/>
      <c r="S712" s="114"/>
      <c r="T712" s="114"/>
      <c r="U712" s="114"/>
      <c r="V712" s="114"/>
      <c r="W712" s="114"/>
      <c r="X712" s="114"/>
      <c r="Y712" s="114"/>
      <c r="Z712" s="114"/>
      <c r="AA712" s="114"/>
      <c r="AB712" s="114"/>
      <c r="AC712" s="114"/>
      <c r="AD712" s="114"/>
      <c r="AE712" s="114"/>
      <c r="AF712" s="114"/>
      <c r="AG712" s="114"/>
      <c r="AH712" s="114"/>
      <c r="AI712" s="114"/>
      <c r="AJ712" s="114"/>
      <c r="AK712" s="114"/>
      <c r="AL712" s="114"/>
      <c r="AM712" s="114"/>
      <c r="AN712" s="114"/>
      <c r="AO712" s="114"/>
      <c r="AP712" s="114"/>
      <c r="AQ712" s="114"/>
    </row>
    <row r="713" spans="1:43" x14ac:dyDescent="0.3">
      <c r="A713" s="114"/>
      <c r="B713" s="120" t="s">
        <v>1216</v>
      </c>
      <c r="C713" s="121" t="s">
        <v>312</v>
      </c>
      <c r="D713" s="127">
        <v>2534.0300000000002</v>
      </c>
      <c r="E713" s="127">
        <v>2534.04</v>
      </c>
      <c r="F713" s="127">
        <v>2534.04</v>
      </c>
      <c r="G713" s="125">
        <v>7602.11</v>
      </c>
      <c r="H713" s="114"/>
      <c r="I713" s="114"/>
      <c r="J713" s="114"/>
      <c r="K713" s="114"/>
      <c r="L713" s="114"/>
      <c r="M713" s="114"/>
      <c r="N713" s="114"/>
      <c r="O713" s="114"/>
      <c r="P713" s="114"/>
      <c r="Q713" s="114"/>
      <c r="R713" s="114"/>
      <c r="S713" s="114"/>
      <c r="T713" s="114"/>
      <c r="U713" s="114"/>
      <c r="V713" s="114"/>
      <c r="W713" s="114"/>
      <c r="X713" s="114"/>
      <c r="Y713" s="114"/>
      <c r="Z713" s="114"/>
      <c r="AA713" s="114"/>
      <c r="AB713" s="114"/>
      <c r="AC713" s="114"/>
      <c r="AD713" s="114"/>
      <c r="AE713" s="114"/>
      <c r="AF713" s="114"/>
      <c r="AG713" s="114"/>
      <c r="AH713" s="114"/>
      <c r="AI713" s="114"/>
      <c r="AJ713" s="114"/>
      <c r="AK713" s="114"/>
      <c r="AL713" s="114"/>
      <c r="AM713" s="114"/>
      <c r="AN713" s="114"/>
      <c r="AO713" s="114"/>
      <c r="AP713" s="114"/>
      <c r="AQ713" s="114"/>
    </row>
    <row r="714" spans="1:43" x14ac:dyDescent="0.3">
      <c r="A714" s="114"/>
      <c r="B714" s="120" t="s">
        <v>1233</v>
      </c>
      <c r="C714" s="121" t="s">
        <v>163</v>
      </c>
      <c r="D714" s="127">
        <v>1438.82</v>
      </c>
      <c r="E714" s="127">
        <v>1438.82</v>
      </c>
      <c r="F714" s="127">
        <v>1438.82</v>
      </c>
      <c r="G714" s="125">
        <v>4316.46</v>
      </c>
      <c r="H714" s="114"/>
      <c r="I714" s="114"/>
      <c r="J714" s="114"/>
      <c r="K714" s="114"/>
      <c r="L714" s="114"/>
      <c r="M714" s="114"/>
      <c r="N714" s="114"/>
      <c r="O714" s="114"/>
      <c r="P714" s="114"/>
      <c r="Q714" s="114"/>
      <c r="R714" s="114"/>
      <c r="S714" s="114"/>
      <c r="T714" s="114"/>
      <c r="U714" s="114"/>
      <c r="V714" s="114"/>
      <c r="W714" s="114"/>
      <c r="X714" s="114"/>
      <c r="Y714" s="114"/>
      <c r="Z714" s="114"/>
      <c r="AA714" s="114"/>
      <c r="AB714" s="114"/>
      <c r="AC714" s="114"/>
      <c r="AD714" s="114"/>
      <c r="AE714" s="114"/>
      <c r="AF714" s="114"/>
      <c r="AG714" s="114"/>
      <c r="AH714" s="114"/>
      <c r="AI714" s="114"/>
      <c r="AJ714" s="114"/>
      <c r="AK714" s="114"/>
      <c r="AL714" s="114"/>
      <c r="AM714" s="114"/>
      <c r="AN714" s="114"/>
      <c r="AO714" s="114"/>
      <c r="AP714" s="114"/>
      <c r="AQ714" s="114"/>
    </row>
    <row r="715" spans="1:43" x14ac:dyDescent="0.3">
      <c r="A715" s="114"/>
      <c r="B715" s="120" t="s">
        <v>1237</v>
      </c>
      <c r="C715" s="121" t="s">
        <v>210</v>
      </c>
      <c r="D715" s="127">
        <v>1395.87</v>
      </c>
      <c r="E715" s="127">
        <v>1395.87</v>
      </c>
      <c r="F715" s="127">
        <v>1395.87</v>
      </c>
      <c r="G715" s="125">
        <v>4187.6099999999997</v>
      </c>
      <c r="H715" s="114"/>
      <c r="I715" s="114"/>
      <c r="J715" s="114"/>
      <c r="K715" s="114"/>
      <c r="L715" s="114"/>
      <c r="M715" s="114"/>
      <c r="N715" s="114"/>
      <c r="O715" s="114"/>
      <c r="P715" s="114"/>
      <c r="Q715" s="114"/>
      <c r="R715" s="114"/>
      <c r="S715" s="114"/>
      <c r="T715" s="114"/>
      <c r="U715" s="114"/>
      <c r="V715" s="114"/>
      <c r="W715" s="114"/>
      <c r="X715" s="114"/>
      <c r="Y715" s="114"/>
      <c r="Z715" s="114"/>
      <c r="AA715" s="114"/>
      <c r="AB715" s="114"/>
      <c r="AC715" s="114"/>
      <c r="AD715" s="114"/>
      <c r="AE715" s="114"/>
      <c r="AF715" s="114"/>
      <c r="AG715" s="114"/>
      <c r="AH715" s="114"/>
      <c r="AI715" s="114"/>
      <c r="AJ715" s="114"/>
      <c r="AK715" s="114"/>
      <c r="AL715" s="114"/>
      <c r="AM715" s="114"/>
      <c r="AN715" s="114"/>
      <c r="AO715" s="114"/>
      <c r="AP715" s="114"/>
      <c r="AQ715" s="114"/>
    </row>
    <row r="716" spans="1:43" x14ac:dyDescent="0.3">
      <c r="A716" s="114"/>
      <c r="B716" s="120" t="s">
        <v>1244</v>
      </c>
      <c r="C716" s="121" t="s">
        <v>29</v>
      </c>
      <c r="D716" s="127">
        <v>1679.33</v>
      </c>
      <c r="E716" s="127">
        <v>1679.34</v>
      </c>
      <c r="F716" s="127">
        <v>1679.34</v>
      </c>
      <c r="G716" s="125">
        <v>5038.01</v>
      </c>
      <c r="H716" s="114"/>
      <c r="I716" s="114"/>
      <c r="J716" s="114"/>
      <c r="K716" s="114"/>
      <c r="L716" s="114"/>
      <c r="M716" s="114"/>
      <c r="N716" s="114"/>
      <c r="O716" s="114"/>
      <c r="P716" s="114"/>
      <c r="Q716" s="114"/>
      <c r="R716" s="114"/>
      <c r="S716" s="114"/>
      <c r="T716" s="114"/>
      <c r="U716" s="114"/>
      <c r="V716" s="114"/>
      <c r="W716" s="114"/>
      <c r="X716" s="114"/>
      <c r="Y716" s="114"/>
      <c r="Z716" s="114"/>
      <c r="AA716" s="114"/>
      <c r="AB716" s="114"/>
      <c r="AC716" s="114"/>
      <c r="AD716" s="114"/>
      <c r="AE716" s="114"/>
      <c r="AF716" s="114"/>
      <c r="AG716" s="114"/>
      <c r="AH716" s="114"/>
      <c r="AI716" s="114"/>
      <c r="AJ716" s="114"/>
      <c r="AK716" s="114"/>
      <c r="AL716" s="114"/>
      <c r="AM716" s="114"/>
      <c r="AN716" s="114"/>
      <c r="AO716" s="114"/>
      <c r="AP716" s="114"/>
      <c r="AQ716" s="114"/>
    </row>
    <row r="717" spans="1:43" x14ac:dyDescent="0.3">
      <c r="A717" s="114"/>
      <c r="B717" s="120" t="s">
        <v>1245</v>
      </c>
      <c r="C717" s="121" t="s">
        <v>79</v>
      </c>
      <c r="D717" s="127">
        <v>1365.8</v>
      </c>
      <c r="E717" s="127">
        <v>1365.8</v>
      </c>
      <c r="F717" s="127">
        <v>1365.8</v>
      </c>
      <c r="G717" s="125">
        <v>4097.3999999999996</v>
      </c>
      <c r="H717" s="114"/>
      <c r="I717" s="114"/>
      <c r="J717" s="114"/>
      <c r="K717" s="114"/>
      <c r="L717" s="114"/>
      <c r="M717" s="114"/>
      <c r="N717" s="114"/>
      <c r="O717" s="114"/>
      <c r="P717" s="114"/>
      <c r="Q717" s="114"/>
      <c r="R717" s="114"/>
      <c r="S717" s="114"/>
      <c r="T717" s="114"/>
      <c r="U717" s="114"/>
      <c r="V717" s="114"/>
      <c r="W717" s="114"/>
      <c r="X717" s="114"/>
      <c r="Y717" s="114"/>
      <c r="Z717" s="114"/>
      <c r="AA717" s="114"/>
      <c r="AB717" s="114"/>
      <c r="AC717" s="114"/>
      <c r="AD717" s="114"/>
      <c r="AE717" s="114"/>
      <c r="AF717" s="114"/>
      <c r="AG717" s="114"/>
      <c r="AH717" s="114"/>
      <c r="AI717" s="114"/>
      <c r="AJ717" s="114"/>
      <c r="AK717" s="114"/>
      <c r="AL717" s="114"/>
      <c r="AM717" s="114"/>
      <c r="AN717" s="114"/>
      <c r="AO717" s="114"/>
      <c r="AP717" s="114"/>
      <c r="AQ717" s="114"/>
    </row>
    <row r="718" spans="1:43" x14ac:dyDescent="0.3">
      <c r="A718" s="114"/>
      <c r="B718" s="120" t="s">
        <v>1380</v>
      </c>
      <c r="C718" s="121" t="s">
        <v>167</v>
      </c>
      <c r="D718" s="127">
        <v>2641.41</v>
      </c>
      <c r="E718" s="127">
        <v>2641.41</v>
      </c>
      <c r="F718" s="127">
        <v>2641.41</v>
      </c>
      <c r="G718" s="125">
        <v>7924.23</v>
      </c>
      <c r="H718" s="114"/>
      <c r="I718" s="114"/>
      <c r="J718" s="114"/>
      <c r="K718" s="114"/>
      <c r="L718" s="114"/>
      <c r="M718" s="114"/>
      <c r="N718" s="114"/>
      <c r="O718" s="114"/>
      <c r="P718" s="114"/>
      <c r="Q718" s="114"/>
      <c r="R718" s="114"/>
      <c r="S718" s="114"/>
      <c r="T718" s="114"/>
      <c r="U718" s="114"/>
      <c r="V718" s="114"/>
      <c r="W718" s="114"/>
      <c r="X718" s="114"/>
      <c r="Y718" s="114"/>
      <c r="Z718" s="114"/>
      <c r="AA718" s="114"/>
      <c r="AB718" s="114"/>
      <c r="AC718" s="114"/>
      <c r="AD718" s="114"/>
      <c r="AE718" s="114"/>
      <c r="AF718" s="114"/>
      <c r="AG718" s="114"/>
      <c r="AH718" s="114"/>
      <c r="AI718" s="114"/>
      <c r="AJ718" s="114"/>
      <c r="AK718" s="114"/>
      <c r="AL718" s="114"/>
      <c r="AM718" s="114"/>
      <c r="AN718" s="114"/>
      <c r="AO718" s="114"/>
      <c r="AP718" s="114"/>
      <c r="AQ718" s="114"/>
    </row>
    <row r="719" spans="1:43" x14ac:dyDescent="0.3">
      <c r="A719" s="114"/>
      <c r="B719" s="120" t="s">
        <v>1421</v>
      </c>
      <c r="C719" s="121" t="s">
        <v>57</v>
      </c>
      <c r="D719" s="127">
        <v>1378.69</v>
      </c>
      <c r="E719" s="127">
        <v>1378.69</v>
      </c>
      <c r="F719" s="127">
        <v>1378.69</v>
      </c>
      <c r="G719" s="125">
        <v>4136.07</v>
      </c>
      <c r="H719" s="114"/>
      <c r="I719" s="114"/>
      <c r="J719" s="114"/>
      <c r="K719" s="114"/>
      <c r="L719" s="114"/>
      <c r="M719" s="114"/>
      <c r="N719" s="114"/>
      <c r="O719" s="114"/>
      <c r="P719" s="114"/>
      <c r="Q719" s="114"/>
      <c r="R719" s="114"/>
      <c r="S719" s="114"/>
      <c r="T719" s="114"/>
      <c r="U719" s="114"/>
      <c r="V719" s="114"/>
      <c r="W719" s="114"/>
      <c r="X719" s="114"/>
      <c r="Y719" s="114"/>
      <c r="Z719" s="114"/>
      <c r="AA719" s="114"/>
      <c r="AB719" s="114"/>
      <c r="AC719" s="114"/>
      <c r="AD719" s="114"/>
      <c r="AE719" s="114"/>
      <c r="AF719" s="114"/>
      <c r="AG719" s="114"/>
      <c r="AH719" s="114"/>
      <c r="AI719" s="114"/>
      <c r="AJ719" s="114"/>
      <c r="AK719" s="114"/>
      <c r="AL719" s="114"/>
      <c r="AM719" s="114"/>
      <c r="AN719" s="114"/>
      <c r="AO719" s="114"/>
      <c r="AP719" s="114"/>
      <c r="AQ719" s="114"/>
    </row>
    <row r="720" spans="1:43" x14ac:dyDescent="0.3">
      <c r="A720" s="114"/>
      <c r="B720" s="120" t="s">
        <v>1505</v>
      </c>
      <c r="C720" s="121" t="s">
        <v>98</v>
      </c>
      <c r="D720" s="124"/>
      <c r="E720" s="124"/>
      <c r="F720" s="124"/>
      <c r="G720" s="126"/>
      <c r="H720" s="114"/>
      <c r="I720" s="114"/>
      <c r="J720" s="114"/>
      <c r="K720" s="114"/>
      <c r="L720" s="114"/>
      <c r="M720" s="114"/>
      <c r="N720" s="114"/>
      <c r="O720" s="114"/>
      <c r="P720" s="114"/>
      <c r="Q720" s="114"/>
      <c r="R720" s="114"/>
      <c r="S720" s="114"/>
      <c r="T720" s="114"/>
      <c r="U720" s="114"/>
      <c r="V720" s="114"/>
      <c r="W720" s="114"/>
      <c r="X720" s="114"/>
      <c r="Y720" s="114"/>
      <c r="Z720" s="114"/>
      <c r="AA720" s="114"/>
      <c r="AB720" s="114"/>
      <c r="AC720" s="114"/>
      <c r="AD720" s="114"/>
      <c r="AE720" s="114"/>
      <c r="AF720" s="114"/>
      <c r="AG720" s="114"/>
      <c r="AH720" s="114"/>
      <c r="AI720" s="114"/>
      <c r="AJ720" s="114"/>
      <c r="AK720" s="114"/>
      <c r="AL720" s="114"/>
      <c r="AM720" s="114"/>
      <c r="AN720" s="114"/>
      <c r="AO720" s="114"/>
      <c r="AP720" s="114"/>
      <c r="AQ720" s="114"/>
    </row>
    <row r="721" spans="1:43" x14ac:dyDescent="0.3">
      <c r="A721" s="114"/>
      <c r="B721" s="120" t="s">
        <v>3577</v>
      </c>
      <c r="C721" s="121" t="s">
        <v>98</v>
      </c>
      <c r="D721" s="127">
        <v>1687.92</v>
      </c>
      <c r="E721" s="127">
        <v>1687.93</v>
      </c>
      <c r="F721" s="127">
        <v>1687.93</v>
      </c>
      <c r="G721" s="125">
        <v>5063.78</v>
      </c>
      <c r="H721" s="114"/>
      <c r="I721" s="114"/>
      <c r="J721" s="114"/>
      <c r="K721" s="114"/>
      <c r="L721" s="114"/>
      <c r="M721" s="114"/>
      <c r="N721" s="114"/>
      <c r="O721" s="114"/>
      <c r="P721" s="114"/>
      <c r="Q721" s="114"/>
      <c r="R721" s="114"/>
      <c r="S721" s="114"/>
      <c r="T721" s="114"/>
      <c r="U721" s="114"/>
      <c r="V721" s="114"/>
      <c r="W721" s="114"/>
      <c r="X721" s="114"/>
      <c r="Y721" s="114"/>
      <c r="Z721" s="114"/>
      <c r="AA721" s="114"/>
      <c r="AB721" s="114"/>
      <c r="AC721" s="114"/>
      <c r="AD721" s="114"/>
      <c r="AE721" s="114"/>
      <c r="AF721" s="114"/>
      <c r="AG721" s="114"/>
      <c r="AH721" s="114"/>
      <c r="AI721" s="114"/>
      <c r="AJ721" s="114"/>
      <c r="AK721" s="114"/>
      <c r="AL721" s="114"/>
      <c r="AM721" s="114"/>
      <c r="AN721" s="114"/>
      <c r="AO721" s="114"/>
      <c r="AP721" s="114"/>
      <c r="AQ721" s="114"/>
    </row>
    <row r="722" spans="1:43" x14ac:dyDescent="0.3">
      <c r="A722" s="114"/>
      <c r="B722" s="120" t="s">
        <v>1311</v>
      </c>
      <c r="C722" s="121" t="s">
        <v>95</v>
      </c>
      <c r="D722" s="127">
        <v>2534.0300000000002</v>
      </c>
      <c r="E722" s="127">
        <v>2534.04</v>
      </c>
      <c r="F722" s="127">
        <v>2534.04</v>
      </c>
      <c r="G722" s="125">
        <v>7602.11</v>
      </c>
      <c r="H722" s="114"/>
      <c r="I722" s="114"/>
      <c r="J722" s="114"/>
      <c r="K722" s="114"/>
      <c r="L722" s="114"/>
      <c r="M722" s="114"/>
      <c r="N722" s="114"/>
      <c r="O722" s="114"/>
      <c r="P722" s="114"/>
      <c r="Q722" s="114"/>
      <c r="R722" s="114"/>
      <c r="S722" s="114"/>
      <c r="T722" s="114"/>
      <c r="U722" s="114"/>
      <c r="V722" s="114"/>
      <c r="W722" s="114"/>
      <c r="X722" s="114"/>
      <c r="Y722" s="114"/>
      <c r="Z722" s="114"/>
      <c r="AA722" s="114"/>
      <c r="AB722" s="114"/>
      <c r="AC722" s="114"/>
      <c r="AD722" s="114"/>
      <c r="AE722" s="114"/>
      <c r="AF722" s="114"/>
      <c r="AG722" s="114"/>
      <c r="AH722" s="114"/>
      <c r="AI722" s="114"/>
      <c r="AJ722" s="114"/>
      <c r="AK722" s="114"/>
      <c r="AL722" s="114"/>
      <c r="AM722" s="114"/>
      <c r="AN722" s="114"/>
      <c r="AO722" s="114"/>
      <c r="AP722" s="114"/>
      <c r="AQ722" s="114"/>
    </row>
    <row r="723" spans="1:43" x14ac:dyDescent="0.3">
      <c r="A723" s="114"/>
      <c r="B723" s="120" t="s">
        <v>1229</v>
      </c>
      <c r="C723" s="121" t="s">
        <v>294</v>
      </c>
      <c r="D723" s="127">
        <v>1438.82</v>
      </c>
      <c r="E723" s="127">
        <v>1438.82</v>
      </c>
      <c r="F723" s="127">
        <v>1438.82</v>
      </c>
      <c r="G723" s="125">
        <v>4316.46</v>
      </c>
      <c r="H723" s="114"/>
      <c r="I723" s="114"/>
      <c r="J723" s="114"/>
      <c r="K723" s="114"/>
      <c r="L723" s="114"/>
      <c r="M723" s="114"/>
      <c r="N723" s="114"/>
      <c r="O723" s="114"/>
      <c r="P723" s="114"/>
      <c r="Q723" s="114"/>
      <c r="R723" s="114"/>
      <c r="S723" s="114"/>
      <c r="T723" s="114"/>
      <c r="U723" s="114"/>
      <c r="V723" s="114"/>
      <c r="W723" s="114"/>
      <c r="X723" s="114"/>
      <c r="Y723" s="114"/>
      <c r="Z723" s="114"/>
      <c r="AA723" s="114"/>
      <c r="AB723" s="114"/>
      <c r="AC723" s="114"/>
      <c r="AD723" s="114"/>
      <c r="AE723" s="114"/>
      <c r="AF723" s="114"/>
      <c r="AG723" s="114"/>
      <c r="AH723" s="114"/>
      <c r="AI723" s="114"/>
      <c r="AJ723" s="114"/>
      <c r="AK723" s="114"/>
      <c r="AL723" s="114"/>
      <c r="AM723" s="114"/>
      <c r="AN723" s="114"/>
      <c r="AO723" s="114"/>
      <c r="AP723" s="114"/>
      <c r="AQ723" s="114"/>
    </row>
    <row r="724" spans="1:43" x14ac:dyDescent="0.3">
      <c r="A724" s="114"/>
      <c r="B724" s="120" t="s">
        <v>1446</v>
      </c>
      <c r="C724" s="121" t="s">
        <v>175</v>
      </c>
      <c r="D724" s="127">
        <v>1395.87</v>
      </c>
      <c r="E724" s="127">
        <v>1395.87</v>
      </c>
      <c r="F724" s="127">
        <v>1395.87</v>
      </c>
      <c r="G724" s="125">
        <v>4187.6099999999997</v>
      </c>
      <c r="H724" s="114"/>
      <c r="I724" s="114"/>
      <c r="J724" s="114"/>
      <c r="K724" s="114"/>
      <c r="L724" s="114"/>
      <c r="M724" s="114"/>
      <c r="N724" s="114"/>
      <c r="O724" s="114"/>
      <c r="P724" s="114"/>
      <c r="Q724" s="114"/>
      <c r="R724" s="114"/>
      <c r="S724" s="114"/>
      <c r="T724" s="114"/>
      <c r="U724" s="114"/>
      <c r="V724" s="114"/>
      <c r="W724" s="114"/>
      <c r="X724" s="114"/>
      <c r="Y724" s="114"/>
      <c r="Z724" s="114"/>
      <c r="AA724" s="114"/>
      <c r="AB724" s="114"/>
      <c r="AC724" s="114"/>
      <c r="AD724" s="114"/>
      <c r="AE724" s="114"/>
      <c r="AF724" s="114"/>
      <c r="AG724" s="114"/>
      <c r="AH724" s="114"/>
      <c r="AI724" s="114"/>
      <c r="AJ724" s="114"/>
      <c r="AK724" s="114"/>
      <c r="AL724" s="114"/>
      <c r="AM724" s="114"/>
      <c r="AN724" s="114"/>
      <c r="AO724" s="114"/>
      <c r="AP724" s="114"/>
      <c r="AQ724" s="114"/>
    </row>
    <row r="725" spans="1:43" x14ac:dyDescent="0.3">
      <c r="A725" s="114"/>
      <c r="B725" s="120" t="s">
        <v>1463</v>
      </c>
      <c r="C725" s="121" t="s">
        <v>138</v>
      </c>
      <c r="D725" s="127">
        <v>2641.41</v>
      </c>
      <c r="E725" s="127">
        <v>2641.41</v>
      </c>
      <c r="F725" s="127">
        <v>2641.41</v>
      </c>
      <c r="G725" s="125">
        <v>7924.23</v>
      </c>
      <c r="H725" s="114"/>
      <c r="I725" s="114"/>
      <c r="J725" s="114"/>
      <c r="K725" s="114"/>
      <c r="L725" s="114"/>
      <c r="M725" s="114"/>
      <c r="N725" s="114"/>
      <c r="O725" s="114"/>
      <c r="P725" s="114"/>
      <c r="Q725" s="114"/>
      <c r="R725" s="114"/>
      <c r="S725" s="114"/>
      <c r="T725" s="114"/>
      <c r="U725" s="114"/>
      <c r="V725" s="114"/>
      <c r="W725" s="114"/>
      <c r="X725" s="114"/>
      <c r="Y725" s="114"/>
      <c r="Z725" s="114"/>
      <c r="AA725" s="114"/>
      <c r="AB725" s="114"/>
      <c r="AC725" s="114"/>
      <c r="AD725" s="114"/>
      <c r="AE725" s="114"/>
      <c r="AF725" s="114"/>
      <c r="AG725" s="114"/>
      <c r="AH725" s="114"/>
      <c r="AI725" s="114"/>
      <c r="AJ725" s="114"/>
      <c r="AK725" s="114"/>
      <c r="AL725" s="114"/>
      <c r="AM725" s="114"/>
      <c r="AN725" s="114"/>
      <c r="AO725" s="114"/>
      <c r="AP725" s="114"/>
      <c r="AQ725" s="114"/>
    </row>
    <row r="726" spans="1:43" x14ac:dyDescent="0.3">
      <c r="A726" s="114"/>
      <c r="B726" s="120" t="s">
        <v>1948</v>
      </c>
      <c r="C726" s="121" t="s">
        <v>101</v>
      </c>
      <c r="D726" s="127">
        <v>1679.33</v>
      </c>
      <c r="E726" s="127">
        <v>1679.34</v>
      </c>
      <c r="F726" s="127">
        <v>1679.34</v>
      </c>
      <c r="G726" s="125">
        <v>5038.01</v>
      </c>
      <c r="H726" s="114"/>
      <c r="I726" s="114"/>
      <c r="J726" s="114"/>
      <c r="K726" s="114"/>
      <c r="L726" s="114"/>
      <c r="M726" s="114"/>
      <c r="N726" s="114"/>
      <c r="O726" s="114"/>
      <c r="P726" s="114"/>
      <c r="Q726" s="114"/>
      <c r="R726" s="114"/>
      <c r="S726" s="114"/>
      <c r="T726" s="114"/>
      <c r="U726" s="114"/>
      <c r="V726" s="114"/>
      <c r="W726" s="114"/>
      <c r="X726" s="114"/>
      <c r="Y726" s="114"/>
      <c r="Z726" s="114"/>
      <c r="AA726" s="114"/>
      <c r="AB726" s="114"/>
      <c r="AC726" s="114"/>
      <c r="AD726" s="114"/>
      <c r="AE726" s="114"/>
      <c r="AF726" s="114"/>
      <c r="AG726" s="114"/>
      <c r="AH726" s="114"/>
      <c r="AI726" s="114"/>
      <c r="AJ726" s="114"/>
      <c r="AK726" s="114"/>
      <c r="AL726" s="114"/>
      <c r="AM726" s="114"/>
      <c r="AN726" s="114"/>
      <c r="AO726" s="114"/>
      <c r="AP726" s="114"/>
      <c r="AQ726" s="114"/>
    </row>
    <row r="727" spans="1:43" x14ac:dyDescent="0.3">
      <c r="A727" s="114"/>
      <c r="B727" s="120" t="s">
        <v>2330</v>
      </c>
      <c r="C727" s="121" t="s">
        <v>269</v>
      </c>
      <c r="D727" s="127">
        <v>1365.8</v>
      </c>
      <c r="E727" s="127">
        <v>1365.8</v>
      </c>
      <c r="F727" s="127">
        <v>1365.8</v>
      </c>
      <c r="G727" s="125">
        <v>4097.3999999999996</v>
      </c>
      <c r="H727" s="114"/>
      <c r="I727" s="114"/>
      <c r="J727" s="114"/>
      <c r="K727" s="114"/>
      <c r="L727" s="114"/>
      <c r="M727" s="114"/>
      <c r="N727" s="114"/>
      <c r="O727" s="114"/>
      <c r="P727" s="114"/>
      <c r="Q727" s="114"/>
      <c r="R727" s="114"/>
      <c r="S727" s="114"/>
      <c r="T727" s="114"/>
      <c r="U727" s="114"/>
      <c r="V727" s="114"/>
      <c r="W727" s="114"/>
      <c r="X727" s="114"/>
      <c r="Y727" s="114"/>
      <c r="Z727" s="114"/>
      <c r="AA727" s="114"/>
      <c r="AB727" s="114"/>
      <c r="AC727" s="114"/>
      <c r="AD727" s="114"/>
      <c r="AE727" s="114"/>
      <c r="AF727" s="114"/>
      <c r="AG727" s="114"/>
      <c r="AH727" s="114"/>
      <c r="AI727" s="114"/>
      <c r="AJ727" s="114"/>
      <c r="AK727" s="114"/>
      <c r="AL727" s="114"/>
      <c r="AM727" s="114"/>
      <c r="AN727" s="114"/>
      <c r="AO727" s="114"/>
      <c r="AP727" s="114"/>
      <c r="AQ727" s="114"/>
    </row>
    <row r="728" spans="1:43" x14ac:dyDescent="0.3">
      <c r="A728" s="114"/>
      <c r="B728" s="120" t="s">
        <v>1217</v>
      </c>
      <c r="C728" s="121" t="s">
        <v>295</v>
      </c>
      <c r="D728" s="127">
        <v>1378.69</v>
      </c>
      <c r="E728" s="127">
        <v>1378.69</v>
      </c>
      <c r="F728" s="127">
        <v>1378.69</v>
      </c>
      <c r="G728" s="125">
        <v>4136.07</v>
      </c>
      <c r="H728" s="114"/>
      <c r="I728" s="114"/>
      <c r="J728" s="114"/>
      <c r="K728" s="114"/>
      <c r="L728" s="114"/>
      <c r="M728" s="114"/>
      <c r="N728" s="114"/>
      <c r="O728" s="114"/>
      <c r="P728" s="114"/>
      <c r="Q728" s="114"/>
      <c r="R728" s="114"/>
      <c r="S728" s="114"/>
      <c r="T728" s="114"/>
      <c r="U728" s="114"/>
      <c r="V728" s="114"/>
      <c r="W728" s="114"/>
      <c r="X728" s="114"/>
      <c r="Y728" s="114"/>
      <c r="Z728" s="114"/>
      <c r="AA728" s="114"/>
      <c r="AB728" s="114"/>
      <c r="AC728" s="114"/>
      <c r="AD728" s="114"/>
      <c r="AE728" s="114"/>
      <c r="AF728" s="114"/>
      <c r="AG728" s="114"/>
      <c r="AH728" s="114"/>
      <c r="AI728" s="114"/>
      <c r="AJ728" s="114"/>
      <c r="AK728" s="114"/>
      <c r="AL728" s="114"/>
      <c r="AM728" s="114"/>
      <c r="AN728" s="114"/>
      <c r="AO728" s="114"/>
      <c r="AP728" s="114"/>
      <c r="AQ728" s="114"/>
    </row>
    <row r="729" spans="1:43" x14ac:dyDescent="0.3">
      <c r="A729" s="114"/>
      <c r="B729" s="120" t="s">
        <v>1424</v>
      </c>
      <c r="C729" s="121" t="s">
        <v>222</v>
      </c>
      <c r="D729" s="127">
        <v>1687.92</v>
      </c>
      <c r="E729" s="127">
        <v>1687.93</v>
      </c>
      <c r="F729" s="127">
        <v>1687.93</v>
      </c>
      <c r="G729" s="125">
        <v>5063.78</v>
      </c>
      <c r="H729" s="114"/>
      <c r="I729" s="114"/>
      <c r="J729" s="114"/>
      <c r="K729" s="114"/>
      <c r="L729" s="114"/>
      <c r="M729" s="114"/>
      <c r="N729" s="114"/>
      <c r="O729" s="114"/>
      <c r="P729" s="114"/>
      <c r="Q729" s="114"/>
      <c r="R729" s="114"/>
      <c r="S729" s="114"/>
      <c r="T729" s="114"/>
      <c r="U729" s="114"/>
      <c r="V729" s="114"/>
      <c r="W729" s="114"/>
      <c r="X729" s="114"/>
      <c r="Y729" s="114"/>
      <c r="Z729" s="114"/>
      <c r="AA729" s="114"/>
      <c r="AB729" s="114"/>
      <c r="AC729" s="114"/>
      <c r="AD729" s="114"/>
      <c r="AE729" s="114"/>
      <c r="AF729" s="114"/>
      <c r="AG729" s="114"/>
      <c r="AH729" s="114"/>
      <c r="AI729" s="114"/>
      <c r="AJ729" s="114"/>
      <c r="AK729" s="114"/>
      <c r="AL729" s="114"/>
      <c r="AM729" s="114"/>
      <c r="AN729" s="114"/>
      <c r="AO729" s="114"/>
      <c r="AP729" s="114"/>
      <c r="AQ729" s="114"/>
    </row>
    <row r="730" spans="1:43" x14ac:dyDescent="0.3">
      <c r="A730" s="114"/>
      <c r="B730" s="120" t="s">
        <v>1907</v>
      </c>
      <c r="C730" s="121" t="s">
        <v>223</v>
      </c>
      <c r="D730" s="127">
        <v>2534.0300000000002</v>
      </c>
      <c r="E730" s="127">
        <v>2534.04</v>
      </c>
      <c r="F730" s="127">
        <v>2534.04</v>
      </c>
      <c r="G730" s="125">
        <v>7602.11</v>
      </c>
      <c r="H730" s="114"/>
      <c r="I730" s="114"/>
      <c r="J730" s="114"/>
      <c r="K730" s="114"/>
      <c r="L730" s="114"/>
      <c r="M730" s="114"/>
      <c r="N730" s="114"/>
      <c r="O730" s="114"/>
      <c r="P730" s="114"/>
      <c r="Q730" s="114"/>
      <c r="R730" s="114"/>
      <c r="S730" s="114"/>
      <c r="T730" s="114"/>
      <c r="U730" s="114"/>
      <c r="V730" s="114"/>
      <c r="W730" s="114"/>
      <c r="X730" s="114"/>
      <c r="Y730" s="114"/>
      <c r="Z730" s="114"/>
      <c r="AA730" s="114"/>
      <c r="AB730" s="114"/>
      <c r="AC730" s="114"/>
      <c r="AD730" s="114"/>
      <c r="AE730" s="114"/>
      <c r="AF730" s="114"/>
      <c r="AG730" s="114"/>
      <c r="AH730" s="114"/>
      <c r="AI730" s="114"/>
      <c r="AJ730" s="114"/>
      <c r="AK730" s="114"/>
      <c r="AL730" s="114"/>
      <c r="AM730" s="114"/>
      <c r="AN730" s="114"/>
      <c r="AO730" s="114"/>
      <c r="AP730" s="114"/>
      <c r="AQ730" s="114"/>
    </row>
    <row r="731" spans="1:43" x14ac:dyDescent="0.3">
      <c r="A731" s="114"/>
      <c r="B731" s="120" t="s">
        <v>1396</v>
      </c>
      <c r="C731" s="121" t="s">
        <v>80</v>
      </c>
      <c r="D731" s="127">
        <v>1438.82</v>
      </c>
      <c r="E731" s="127">
        <v>1438.82</v>
      </c>
      <c r="F731" s="127">
        <v>1438.82</v>
      </c>
      <c r="G731" s="125">
        <v>4316.46</v>
      </c>
      <c r="H731" s="114"/>
      <c r="I731" s="114"/>
      <c r="J731" s="114"/>
      <c r="K731" s="114"/>
      <c r="L731" s="114"/>
      <c r="M731" s="114"/>
      <c r="N731" s="114"/>
      <c r="O731" s="114"/>
      <c r="P731" s="114"/>
      <c r="Q731" s="114"/>
      <c r="R731" s="114"/>
      <c r="S731" s="114"/>
      <c r="T731" s="114"/>
      <c r="U731" s="114"/>
      <c r="V731" s="114"/>
      <c r="W731" s="114"/>
      <c r="X731" s="114"/>
      <c r="Y731" s="114"/>
      <c r="Z731" s="114"/>
      <c r="AA731" s="114"/>
      <c r="AB731" s="114"/>
      <c r="AC731" s="114"/>
      <c r="AD731" s="114"/>
      <c r="AE731" s="114"/>
      <c r="AF731" s="114"/>
      <c r="AG731" s="114"/>
      <c r="AH731" s="114"/>
      <c r="AI731" s="114"/>
      <c r="AJ731" s="114"/>
      <c r="AK731" s="114"/>
      <c r="AL731" s="114"/>
      <c r="AM731" s="114"/>
      <c r="AN731" s="114"/>
      <c r="AO731" s="114"/>
      <c r="AP731" s="114"/>
      <c r="AQ731" s="114"/>
    </row>
    <row r="732" spans="1:43" x14ac:dyDescent="0.3">
      <c r="A732" s="114"/>
      <c r="B732" s="120" t="s">
        <v>1383</v>
      </c>
      <c r="C732" s="121" t="s">
        <v>86</v>
      </c>
      <c r="D732" s="127">
        <v>1395.87</v>
      </c>
      <c r="E732" s="127">
        <v>1395.87</v>
      </c>
      <c r="F732" s="127">
        <v>1395.87</v>
      </c>
      <c r="G732" s="125">
        <v>4187.6099999999997</v>
      </c>
      <c r="H732" s="114"/>
      <c r="I732" s="114"/>
      <c r="J732" s="114"/>
      <c r="K732" s="114"/>
      <c r="L732" s="114"/>
      <c r="M732" s="114"/>
      <c r="N732" s="114"/>
      <c r="O732" s="114"/>
      <c r="P732" s="114"/>
      <c r="Q732" s="114"/>
      <c r="R732" s="114"/>
      <c r="S732" s="114"/>
      <c r="T732" s="114"/>
      <c r="U732" s="114"/>
      <c r="V732" s="114"/>
      <c r="W732" s="114"/>
      <c r="X732" s="114"/>
      <c r="Y732" s="114"/>
      <c r="Z732" s="114"/>
      <c r="AA732" s="114"/>
      <c r="AB732" s="114"/>
      <c r="AC732" s="114"/>
      <c r="AD732" s="114"/>
      <c r="AE732" s="114"/>
      <c r="AF732" s="114"/>
      <c r="AG732" s="114"/>
      <c r="AH732" s="114"/>
      <c r="AI732" s="114"/>
      <c r="AJ732" s="114"/>
      <c r="AK732" s="114"/>
      <c r="AL732" s="114"/>
      <c r="AM732" s="114"/>
      <c r="AN732" s="114"/>
      <c r="AO732" s="114"/>
      <c r="AP732" s="114"/>
      <c r="AQ732" s="114"/>
    </row>
    <row r="733" spans="1:43" x14ac:dyDescent="0.3">
      <c r="A733" s="114"/>
      <c r="B733" s="120" t="s">
        <v>1384</v>
      </c>
      <c r="C733" s="121" t="s">
        <v>275</v>
      </c>
      <c r="D733" s="127">
        <v>2641.41</v>
      </c>
      <c r="E733" s="127">
        <v>2641.41</v>
      </c>
      <c r="F733" s="127">
        <v>2641.41</v>
      </c>
      <c r="G733" s="125">
        <v>7924.23</v>
      </c>
      <c r="H733" s="114"/>
      <c r="I733" s="114"/>
      <c r="J733" s="114"/>
      <c r="K733" s="114"/>
      <c r="L733" s="114"/>
      <c r="M733" s="114"/>
      <c r="N733" s="114"/>
      <c r="O733" s="114"/>
      <c r="P733" s="114"/>
      <c r="Q733" s="114"/>
      <c r="R733" s="114"/>
      <c r="S733" s="114"/>
      <c r="T733" s="114"/>
      <c r="U733" s="114"/>
      <c r="V733" s="114"/>
      <c r="W733" s="114"/>
      <c r="X733" s="114"/>
      <c r="Y733" s="114"/>
      <c r="Z733" s="114"/>
      <c r="AA733" s="114"/>
      <c r="AB733" s="114"/>
      <c r="AC733" s="114"/>
      <c r="AD733" s="114"/>
      <c r="AE733" s="114"/>
      <c r="AF733" s="114"/>
      <c r="AG733" s="114"/>
      <c r="AH733" s="114"/>
      <c r="AI733" s="114"/>
      <c r="AJ733" s="114"/>
      <c r="AK733" s="114"/>
      <c r="AL733" s="114"/>
      <c r="AM733" s="114"/>
      <c r="AN733" s="114"/>
      <c r="AO733" s="114"/>
      <c r="AP733" s="114"/>
      <c r="AQ733" s="114"/>
    </row>
    <row r="734" spans="1:43" x14ac:dyDescent="0.3">
      <c r="A734" s="114"/>
      <c r="B734" s="120" t="s">
        <v>1240</v>
      </c>
      <c r="C734" s="121" t="s">
        <v>102</v>
      </c>
      <c r="D734" s="127">
        <v>1679.33</v>
      </c>
      <c r="E734" s="127">
        <v>1679.34</v>
      </c>
      <c r="F734" s="127">
        <v>1679.34</v>
      </c>
      <c r="G734" s="125">
        <v>5038.01</v>
      </c>
      <c r="H734" s="114"/>
      <c r="I734" s="114"/>
      <c r="J734" s="114"/>
      <c r="K734" s="114"/>
      <c r="L734" s="114"/>
      <c r="M734" s="114"/>
      <c r="N734" s="114"/>
      <c r="O734" s="114"/>
      <c r="P734" s="114"/>
      <c r="Q734" s="114"/>
      <c r="R734" s="114"/>
      <c r="S734" s="114"/>
      <c r="T734" s="114"/>
      <c r="U734" s="114"/>
      <c r="V734" s="114"/>
      <c r="W734" s="114"/>
      <c r="X734" s="114"/>
      <c r="Y734" s="114"/>
      <c r="Z734" s="114"/>
      <c r="AA734" s="114"/>
      <c r="AB734" s="114"/>
      <c r="AC734" s="114"/>
      <c r="AD734" s="114"/>
      <c r="AE734" s="114"/>
      <c r="AF734" s="114"/>
      <c r="AG734" s="114"/>
      <c r="AH734" s="114"/>
      <c r="AI734" s="114"/>
      <c r="AJ734" s="114"/>
      <c r="AK734" s="114"/>
      <c r="AL734" s="114"/>
      <c r="AM734" s="114"/>
      <c r="AN734" s="114"/>
      <c r="AO734" s="114"/>
      <c r="AP734" s="114"/>
      <c r="AQ734" s="114"/>
    </row>
    <row r="735" spans="1:43" x14ac:dyDescent="0.3">
      <c r="A735" s="114"/>
      <c r="B735" s="120" t="s">
        <v>1283</v>
      </c>
      <c r="C735" s="121" t="s">
        <v>193</v>
      </c>
      <c r="D735" s="127">
        <v>1365.8</v>
      </c>
      <c r="E735" s="127">
        <v>1365.8</v>
      </c>
      <c r="F735" s="127">
        <v>1365.8</v>
      </c>
      <c r="G735" s="125">
        <v>4097.3999999999996</v>
      </c>
      <c r="H735" s="114"/>
      <c r="I735" s="114"/>
      <c r="J735" s="114"/>
      <c r="K735" s="114"/>
      <c r="L735" s="114"/>
      <c r="M735" s="114"/>
      <c r="N735" s="114"/>
      <c r="O735" s="114"/>
      <c r="P735" s="114"/>
      <c r="Q735" s="114"/>
      <c r="R735" s="114"/>
      <c r="S735" s="114"/>
      <c r="T735" s="114"/>
      <c r="U735" s="114"/>
      <c r="V735" s="114"/>
      <c r="W735" s="114"/>
      <c r="X735" s="114"/>
      <c r="Y735" s="114"/>
      <c r="Z735" s="114"/>
      <c r="AA735" s="114"/>
      <c r="AB735" s="114"/>
      <c r="AC735" s="114"/>
      <c r="AD735" s="114"/>
      <c r="AE735" s="114"/>
      <c r="AF735" s="114"/>
      <c r="AG735" s="114"/>
      <c r="AH735" s="114"/>
      <c r="AI735" s="114"/>
      <c r="AJ735" s="114"/>
      <c r="AK735" s="114"/>
      <c r="AL735" s="114"/>
      <c r="AM735" s="114"/>
      <c r="AN735" s="114"/>
      <c r="AO735" s="114"/>
      <c r="AP735" s="114"/>
      <c r="AQ735" s="114"/>
    </row>
    <row r="736" spans="1:43" x14ac:dyDescent="0.3">
      <c r="A736" s="114"/>
      <c r="B736" s="120" t="s">
        <v>1386</v>
      </c>
      <c r="C736" s="121" t="s">
        <v>171</v>
      </c>
      <c r="D736" s="127">
        <v>1378.69</v>
      </c>
      <c r="E736" s="127">
        <v>1378.69</v>
      </c>
      <c r="F736" s="127">
        <v>1378.69</v>
      </c>
      <c r="G736" s="125">
        <v>4136.07</v>
      </c>
      <c r="H736" s="114"/>
      <c r="I736" s="114"/>
      <c r="J736" s="114"/>
      <c r="K736" s="114"/>
      <c r="L736" s="114"/>
      <c r="M736" s="114"/>
      <c r="N736" s="114"/>
      <c r="O736" s="114"/>
      <c r="P736" s="114"/>
      <c r="Q736" s="114"/>
      <c r="R736" s="114"/>
      <c r="S736" s="114"/>
      <c r="T736" s="114"/>
      <c r="U736" s="114"/>
      <c r="V736" s="114"/>
      <c r="W736" s="114"/>
      <c r="X736" s="114"/>
      <c r="Y736" s="114"/>
      <c r="Z736" s="114"/>
      <c r="AA736" s="114"/>
      <c r="AB736" s="114"/>
      <c r="AC736" s="114"/>
      <c r="AD736" s="114"/>
      <c r="AE736" s="114"/>
      <c r="AF736" s="114"/>
      <c r="AG736" s="114"/>
      <c r="AH736" s="114"/>
      <c r="AI736" s="114"/>
      <c r="AJ736" s="114"/>
      <c r="AK736" s="114"/>
      <c r="AL736" s="114"/>
      <c r="AM736" s="114"/>
      <c r="AN736" s="114"/>
      <c r="AO736" s="114"/>
      <c r="AP736" s="114"/>
      <c r="AQ736" s="114"/>
    </row>
    <row r="737" spans="1:43" x14ac:dyDescent="0.3">
      <c r="A737" s="114"/>
      <c r="B737" s="120" t="s">
        <v>1263</v>
      </c>
      <c r="C737" s="121" t="s">
        <v>279</v>
      </c>
      <c r="D737" s="127">
        <v>1687.92</v>
      </c>
      <c r="E737" s="127">
        <v>1687.93</v>
      </c>
      <c r="F737" s="127">
        <v>1687.93</v>
      </c>
      <c r="G737" s="125">
        <v>5063.78</v>
      </c>
      <c r="H737" s="114"/>
      <c r="I737" s="114"/>
      <c r="J737" s="114"/>
      <c r="K737" s="114"/>
      <c r="L737" s="114"/>
      <c r="M737" s="114"/>
      <c r="N737" s="114"/>
      <c r="O737" s="114"/>
      <c r="P737" s="114"/>
      <c r="Q737" s="114"/>
      <c r="R737" s="114"/>
      <c r="S737" s="114"/>
      <c r="T737" s="114"/>
      <c r="U737" s="114"/>
      <c r="V737" s="114"/>
      <c r="W737" s="114"/>
      <c r="X737" s="114"/>
      <c r="Y737" s="114"/>
      <c r="Z737" s="114"/>
      <c r="AA737" s="114"/>
      <c r="AB737" s="114"/>
      <c r="AC737" s="114"/>
      <c r="AD737" s="114"/>
      <c r="AE737" s="114"/>
      <c r="AF737" s="114"/>
      <c r="AG737" s="114"/>
      <c r="AH737" s="114"/>
      <c r="AI737" s="114"/>
      <c r="AJ737" s="114"/>
      <c r="AK737" s="114"/>
      <c r="AL737" s="114"/>
      <c r="AM737" s="114"/>
      <c r="AN737" s="114"/>
      <c r="AO737" s="114"/>
      <c r="AP737" s="114"/>
      <c r="AQ737" s="114"/>
    </row>
    <row r="738" spans="1:43" x14ac:dyDescent="0.3">
      <c r="A738" s="114"/>
      <c r="B738" s="120" t="s">
        <v>1249</v>
      </c>
      <c r="C738" s="121" t="s">
        <v>337</v>
      </c>
      <c r="D738" s="127">
        <v>2534.0300000000002</v>
      </c>
      <c r="E738" s="127">
        <v>2534.04</v>
      </c>
      <c r="F738" s="127">
        <v>2534.04</v>
      </c>
      <c r="G738" s="125">
        <v>7602.11</v>
      </c>
      <c r="H738" s="114"/>
      <c r="I738" s="114"/>
      <c r="J738" s="114"/>
      <c r="K738" s="114"/>
      <c r="L738" s="114"/>
      <c r="M738" s="114"/>
      <c r="N738" s="114"/>
      <c r="O738" s="114"/>
      <c r="P738" s="114"/>
      <c r="Q738" s="114"/>
      <c r="R738" s="114"/>
      <c r="S738" s="114"/>
      <c r="T738" s="114"/>
      <c r="U738" s="114"/>
      <c r="V738" s="114"/>
      <c r="W738" s="114"/>
      <c r="X738" s="114"/>
      <c r="Y738" s="114"/>
      <c r="Z738" s="114"/>
      <c r="AA738" s="114"/>
      <c r="AB738" s="114"/>
      <c r="AC738" s="114"/>
      <c r="AD738" s="114"/>
      <c r="AE738" s="114"/>
      <c r="AF738" s="114"/>
      <c r="AG738" s="114"/>
      <c r="AH738" s="114"/>
      <c r="AI738" s="114"/>
      <c r="AJ738" s="114"/>
      <c r="AK738" s="114"/>
      <c r="AL738" s="114"/>
      <c r="AM738" s="114"/>
      <c r="AN738" s="114"/>
      <c r="AO738" s="114"/>
      <c r="AP738" s="114"/>
      <c r="AQ738" s="114"/>
    </row>
    <row r="739" spans="1:43" x14ac:dyDescent="0.3">
      <c r="A739" s="114"/>
      <c r="B739" s="120" t="s">
        <v>1282</v>
      </c>
      <c r="C739" s="121" t="s">
        <v>46</v>
      </c>
      <c r="D739" s="127">
        <v>1438.82</v>
      </c>
      <c r="E739" s="127">
        <v>1438.82</v>
      </c>
      <c r="F739" s="127">
        <v>1438.82</v>
      </c>
      <c r="G739" s="125">
        <v>4316.46</v>
      </c>
      <c r="H739" s="114"/>
      <c r="I739" s="114"/>
      <c r="J739" s="114"/>
      <c r="K739" s="114"/>
      <c r="L739" s="114"/>
      <c r="M739" s="114"/>
      <c r="N739" s="114"/>
      <c r="O739" s="114"/>
      <c r="P739" s="114"/>
      <c r="Q739" s="114"/>
      <c r="R739" s="114"/>
      <c r="S739" s="114"/>
      <c r="T739" s="114"/>
      <c r="U739" s="114"/>
      <c r="V739" s="114"/>
      <c r="W739" s="114"/>
      <c r="X739" s="114"/>
      <c r="Y739" s="114"/>
      <c r="Z739" s="114"/>
      <c r="AA739" s="114"/>
      <c r="AB739" s="114"/>
      <c r="AC739" s="114"/>
      <c r="AD739" s="114"/>
      <c r="AE739" s="114"/>
      <c r="AF739" s="114"/>
      <c r="AG739" s="114"/>
      <c r="AH739" s="114"/>
      <c r="AI739" s="114"/>
      <c r="AJ739" s="114"/>
      <c r="AK739" s="114"/>
      <c r="AL739" s="114"/>
      <c r="AM739" s="114"/>
      <c r="AN739" s="114"/>
      <c r="AO739" s="114"/>
      <c r="AP739" s="114"/>
      <c r="AQ739" s="114"/>
    </row>
    <row r="740" spans="1:43" x14ac:dyDescent="0.3">
      <c r="A740" s="114"/>
      <c r="B740" s="120" t="s">
        <v>1501</v>
      </c>
      <c r="C740" s="121" t="s">
        <v>194</v>
      </c>
      <c r="D740" s="127">
        <v>1395.87</v>
      </c>
      <c r="E740" s="127">
        <v>1395.87</v>
      </c>
      <c r="F740" s="127">
        <v>1395.87</v>
      </c>
      <c r="G740" s="125">
        <v>4187.6099999999997</v>
      </c>
      <c r="H740" s="114"/>
      <c r="I740" s="114"/>
      <c r="J740" s="114"/>
      <c r="K740" s="114"/>
      <c r="L740" s="114"/>
      <c r="M740" s="114"/>
      <c r="N740" s="114"/>
      <c r="O740" s="114"/>
      <c r="P740" s="114"/>
      <c r="Q740" s="114"/>
      <c r="R740" s="114"/>
      <c r="S740" s="114"/>
      <c r="T740" s="114"/>
      <c r="U740" s="114"/>
      <c r="V740" s="114"/>
      <c r="W740" s="114"/>
      <c r="X740" s="114"/>
      <c r="Y740" s="114"/>
      <c r="Z740" s="114"/>
      <c r="AA740" s="114"/>
      <c r="AB740" s="114"/>
      <c r="AC740" s="114"/>
      <c r="AD740" s="114"/>
      <c r="AE740" s="114"/>
      <c r="AF740" s="114"/>
      <c r="AG740" s="114"/>
      <c r="AH740" s="114"/>
      <c r="AI740" s="114"/>
      <c r="AJ740" s="114"/>
      <c r="AK740" s="114"/>
      <c r="AL740" s="114"/>
      <c r="AM740" s="114"/>
      <c r="AN740" s="114"/>
      <c r="AO740" s="114"/>
      <c r="AP740" s="114"/>
      <c r="AQ740" s="114"/>
    </row>
    <row r="741" spans="1:43" x14ac:dyDescent="0.3">
      <c r="A741" s="114"/>
      <c r="B741" s="120" t="s">
        <v>1509</v>
      </c>
      <c r="C741" s="121" t="s">
        <v>100</v>
      </c>
      <c r="D741" s="127">
        <v>2641.41</v>
      </c>
      <c r="E741" s="127">
        <v>2641.41</v>
      </c>
      <c r="F741" s="127">
        <v>2641.41</v>
      </c>
      <c r="G741" s="125">
        <v>7924.23</v>
      </c>
      <c r="H741" s="114"/>
      <c r="I741" s="114"/>
      <c r="J741" s="114"/>
      <c r="K741" s="114"/>
      <c r="L741" s="114"/>
      <c r="M741" s="114"/>
      <c r="N741" s="114"/>
      <c r="O741" s="114"/>
      <c r="P741" s="114"/>
      <c r="Q741" s="114"/>
      <c r="R741" s="114"/>
      <c r="S741" s="114"/>
      <c r="T741" s="114"/>
      <c r="U741" s="114"/>
      <c r="V741" s="114"/>
      <c r="W741" s="114"/>
      <c r="X741" s="114"/>
      <c r="Y741" s="114"/>
      <c r="Z741" s="114"/>
      <c r="AA741" s="114"/>
      <c r="AB741" s="114"/>
      <c r="AC741" s="114"/>
      <c r="AD741" s="114"/>
      <c r="AE741" s="114"/>
      <c r="AF741" s="114"/>
      <c r="AG741" s="114"/>
      <c r="AH741" s="114"/>
      <c r="AI741" s="114"/>
      <c r="AJ741" s="114"/>
      <c r="AK741" s="114"/>
      <c r="AL741" s="114"/>
      <c r="AM741" s="114"/>
      <c r="AN741" s="114"/>
      <c r="AO741" s="114"/>
      <c r="AP741" s="114"/>
      <c r="AQ741" s="114"/>
    </row>
    <row r="742" spans="1:43" x14ac:dyDescent="0.3">
      <c r="A742" s="114"/>
      <c r="B742" s="120" t="s">
        <v>1418</v>
      </c>
      <c r="C742" s="121" t="s">
        <v>159</v>
      </c>
      <c r="D742" s="127">
        <v>1679.33</v>
      </c>
      <c r="E742" s="127">
        <v>1679.34</v>
      </c>
      <c r="F742" s="127">
        <v>1679.34</v>
      </c>
      <c r="G742" s="125">
        <v>5038.01</v>
      </c>
      <c r="H742" s="114"/>
      <c r="I742" s="114"/>
      <c r="J742" s="114"/>
      <c r="K742" s="114"/>
      <c r="L742" s="114"/>
      <c r="M742" s="114"/>
      <c r="N742" s="114"/>
      <c r="O742" s="114"/>
      <c r="P742" s="114"/>
      <c r="Q742" s="114"/>
      <c r="R742" s="114"/>
      <c r="S742" s="114"/>
      <c r="T742" s="114"/>
      <c r="U742" s="114"/>
      <c r="V742" s="114"/>
      <c r="W742" s="114"/>
      <c r="X742" s="114"/>
      <c r="Y742" s="114"/>
      <c r="Z742" s="114"/>
      <c r="AA742" s="114"/>
      <c r="AB742" s="114"/>
      <c r="AC742" s="114"/>
      <c r="AD742" s="114"/>
      <c r="AE742" s="114"/>
      <c r="AF742" s="114"/>
      <c r="AG742" s="114"/>
      <c r="AH742" s="114"/>
      <c r="AI742" s="114"/>
      <c r="AJ742" s="114"/>
      <c r="AK742" s="114"/>
      <c r="AL742" s="114"/>
      <c r="AM742" s="114"/>
      <c r="AN742" s="114"/>
      <c r="AO742" s="114"/>
      <c r="AP742" s="114"/>
      <c r="AQ742" s="114"/>
    </row>
    <row r="743" spans="1:43" x14ac:dyDescent="0.3">
      <c r="A743" s="114"/>
      <c r="B743" s="120" t="s">
        <v>2308</v>
      </c>
      <c r="C743" s="121" t="s">
        <v>117</v>
      </c>
      <c r="D743" s="127">
        <v>1365.8</v>
      </c>
      <c r="E743" s="127">
        <v>1365.8</v>
      </c>
      <c r="F743" s="127">
        <v>1365.8</v>
      </c>
      <c r="G743" s="125">
        <v>4097.3999999999996</v>
      </c>
      <c r="H743" s="114"/>
      <c r="I743" s="114"/>
      <c r="J743" s="114"/>
      <c r="K743" s="114"/>
      <c r="L743" s="114"/>
      <c r="M743" s="114"/>
      <c r="N743" s="114"/>
      <c r="O743" s="114"/>
      <c r="P743" s="114"/>
      <c r="Q743" s="114"/>
      <c r="R743" s="114"/>
      <c r="S743" s="114"/>
      <c r="T743" s="114"/>
      <c r="U743" s="114"/>
      <c r="V743" s="114"/>
      <c r="W743" s="114"/>
      <c r="X743" s="114"/>
      <c r="Y743" s="114"/>
      <c r="Z743" s="114"/>
      <c r="AA743" s="114"/>
      <c r="AB743" s="114"/>
      <c r="AC743" s="114"/>
      <c r="AD743" s="114"/>
      <c r="AE743" s="114"/>
      <c r="AF743" s="114"/>
      <c r="AG743" s="114"/>
      <c r="AH743" s="114"/>
      <c r="AI743" s="114"/>
      <c r="AJ743" s="114"/>
      <c r="AK743" s="114"/>
      <c r="AL743" s="114"/>
      <c r="AM743" s="114"/>
      <c r="AN743" s="114"/>
      <c r="AO743" s="114"/>
      <c r="AP743" s="114"/>
      <c r="AQ743" s="114"/>
    </row>
    <row r="744" spans="1:43" x14ac:dyDescent="0.3">
      <c r="A744" s="114"/>
      <c r="B744" s="120" t="s">
        <v>1222</v>
      </c>
      <c r="C744" s="121" t="s">
        <v>203</v>
      </c>
      <c r="D744" s="127">
        <v>1378.69</v>
      </c>
      <c r="E744" s="127">
        <v>1378.69</v>
      </c>
      <c r="F744" s="127">
        <v>1378.69</v>
      </c>
      <c r="G744" s="125">
        <v>4136.07</v>
      </c>
      <c r="H744" s="114"/>
      <c r="I744" s="114"/>
      <c r="J744" s="114"/>
      <c r="K744" s="114"/>
      <c r="L744" s="114"/>
      <c r="M744" s="114"/>
      <c r="N744" s="114"/>
      <c r="O744" s="114"/>
      <c r="P744" s="114"/>
      <c r="Q744" s="114"/>
      <c r="R744" s="114"/>
      <c r="S744" s="114"/>
      <c r="T744" s="114"/>
      <c r="U744" s="114"/>
      <c r="V744" s="114"/>
      <c r="W744" s="114"/>
      <c r="X744" s="114"/>
      <c r="Y744" s="114"/>
      <c r="Z744" s="114"/>
      <c r="AA744" s="114"/>
      <c r="AB744" s="114"/>
      <c r="AC744" s="114"/>
      <c r="AD744" s="114"/>
      <c r="AE744" s="114"/>
      <c r="AF744" s="114"/>
      <c r="AG744" s="114"/>
      <c r="AH744" s="114"/>
      <c r="AI744" s="114"/>
      <c r="AJ744" s="114"/>
      <c r="AK744" s="114"/>
      <c r="AL744" s="114"/>
      <c r="AM744" s="114"/>
      <c r="AN744" s="114"/>
      <c r="AO744" s="114"/>
      <c r="AP744" s="114"/>
      <c r="AQ744" s="114"/>
    </row>
    <row r="745" spans="1:43" x14ac:dyDescent="0.3">
      <c r="A745" s="114"/>
      <c r="B745" s="120" t="s">
        <v>1416</v>
      </c>
      <c r="C745" s="121" t="s">
        <v>50</v>
      </c>
      <c r="D745" s="127">
        <v>1687.92</v>
      </c>
      <c r="E745" s="127">
        <v>1687.93</v>
      </c>
      <c r="F745" s="127">
        <v>1687.93</v>
      </c>
      <c r="G745" s="125">
        <v>5063.78</v>
      </c>
      <c r="H745" s="114"/>
      <c r="I745" s="114"/>
      <c r="J745" s="114"/>
      <c r="K745" s="114"/>
      <c r="L745" s="114"/>
      <c r="M745" s="114"/>
      <c r="N745" s="114"/>
      <c r="O745" s="114"/>
      <c r="P745" s="114"/>
      <c r="Q745" s="114"/>
      <c r="R745" s="114"/>
      <c r="S745" s="114"/>
      <c r="T745" s="114"/>
      <c r="U745" s="114"/>
      <c r="V745" s="114"/>
      <c r="W745" s="114"/>
      <c r="X745" s="114"/>
      <c r="Y745" s="114"/>
      <c r="Z745" s="114"/>
      <c r="AA745" s="114"/>
      <c r="AB745" s="114"/>
      <c r="AC745" s="114"/>
      <c r="AD745" s="114"/>
      <c r="AE745" s="114"/>
      <c r="AF745" s="114"/>
      <c r="AG745" s="114"/>
      <c r="AH745" s="114"/>
      <c r="AI745" s="114"/>
      <c r="AJ745" s="114"/>
      <c r="AK745" s="114"/>
      <c r="AL745" s="114"/>
      <c r="AM745" s="114"/>
      <c r="AN745" s="114"/>
      <c r="AO745" s="114"/>
      <c r="AP745" s="114"/>
      <c r="AQ745" s="114"/>
    </row>
    <row r="746" spans="1:43" x14ac:dyDescent="0.3">
      <c r="A746" s="114"/>
      <c r="B746" s="120" t="s">
        <v>1404</v>
      </c>
      <c r="C746" s="121" t="s">
        <v>276</v>
      </c>
      <c r="D746" s="127">
        <v>2534.0300000000002</v>
      </c>
      <c r="E746" s="127">
        <v>2534.04</v>
      </c>
      <c r="F746" s="127">
        <v>2534.04</v>
      </c>
      <c r="G746" s="125">
        <v>7602.11</v>
      </c>
      <c r="H746" s="114"/>
      <c r="I746" s="114"/>
      <c r="J746" s="114"/>
      <c r="K746" s="114"/>
      <c r="L746" s="114"/>
      <c r="M746" s="114"/>
      <c r="N746" s="114"/>
      <c r="O746" s="114"/>
      <c r="P746" s="114"/>
      <c r="Q746" s="114"/>
      <c r="R746" s="114"/>
      <c r="S746" s="114"/>
      <c r="T746" s="114"/>
      <c r="U746" s="114"/>
      <c r="V746" s="114"/>
      <c r="W746" s="114"/>
      <c r="X746" s="114"/>
      <c r="Y746" s="114"/>
      <c r="Z746" s="114"/>
      <c r="AA746" s="114"/>
      <c r="AB746" s="114"/>
      <c r="AC746" s="114"/>
      <c r="AD746" s="114"/>
      <c r="AE746" s="114"/>
      <c r="AF746" s="114"/>
      <c r="AG746" s="114"/>
      <c r="AH746" s="114"/>
      <c r="AI746" s="114"/>
      <c r="AJ746" s="114"/>
      <c r="AK746" s="114"/>
      <c r="AL746" s="114"/>
      <c r="AM746" s="114"/>
      <c r="AN746" s="114"/>
      <c r="AO746" s="114"/>
      <c r="AP746" s="114"/>
      <c r="AQ746" s="114"/>
    </row>
    <row r="747" spans="1:43" x14ac:dyDescent="0.3">
      <c r="A747" s="114"/>
      <c r="B747" s="120" t="s">
        <v>1422</v>
      </c>
      <c r="C747" s="121" t="s">
        <v>61</v>
      </c>
      <c r="D747" s="127">
        <v>1438.82</v>
      </c>
      <c r="E747" s="127">
        <v>1438.82</v>
      </c>
      <c r="F747" s="127">
        <v>1438.82</v>
      </c>
      <c r="G747" s="125">
        <v>4316.46</v>
      </c>
      <c r="H747" s="114"/>
      <c r="I747" s="114"/>
      <c r="J747" s="114"/>
      <c r="K747" s="114"/>
      <c r="L747" s="114"/>
      <c r="M747" s="114"/>
      <c r="N747" s="114"/>
      <c r="O747" s="114"/>
      <c r="P747" s="114"/>
      <c r="Q747" s="114"/>
      <c r="R747" s="114"/>
      <c r="S747" s="114"/>
      <c r="T747" s="114"/>
      <c r="U747" s="114"/>
      <c r="V747" s="114"/>
      <c r="W747" s="114"/>
      <c r="X747" s="114"/>
      <c r="Y747" s="114"/>
      <c r="Z747" s="114"/>
      <c r="AA747" s="114"/>
      <c r="AB747" s="114"/>
      <c r="AC747" s="114"/>
      <c r="AD747" s="114"/>
      <c r="AE747" s="114"/>
      <c r="AF747" s="114"/>
      <c r="AG747" s="114"/>
      <c r="AH747" s="114"/>
      <c r="AI747" s="114"/>
      <c r="AJ747" s="114"/>
      <c r="AK747" s="114"/>
      <c r="AL747" s="114"/>
      <c r="AM747" s="114"/>
      <c r="AN747" s="114"/>
      <c r="AO747" s="114"/>
      <c r="AP747" s="114"/>
      <c r="AQ747" s="114"/>
    </row>
    <row r="748" spans="1:43" x14ac:dyDescent="0.3">
      <c r="A748" s="114"/>
      <c r="B748" s="120" t="s">
        <v>1258</v>
      </c>
      <c r="C748" s="121" t="s">
        <v>256</v>
      </c>
      <c r="D748" s="127">
        <v>1988.58</v>
      </c>
      <c r="E748" s="127">
        <v>1988.57</v>
      </c>
      <c r="F748" s="127">
        <v>1988.57</v>
      </c>
      <c r="G748" s="125">
        <v>5965.72</v>
      </c>
      <c r="H748" s="114"/>
      <c r="I748" s="114"/>
      <c r="J748" s="114"/>
      <c r="K748" s="114"/>
      <c r="L748" s="114"/>
      <c r="M748" s="114"/>
      <c r="N748" s="114"/>
      <c r="O748" s="114"/>
      <c r="P748" s="114"/>
      <c r="Q748" s="114"/>
      <c r="R748" s="114"/>
      <c r="S748" s="114"/>
      <c r="T748" s="114"/>
      <c r="U748" s="114"/>
      <c r="V748" s="114"/>
      <c r="W748" s="114"/>
      <c r="X748" s="114"/>
      <c r="Y748" s="114"/>
      <c r="Z748" s="114"/>
      <c r="AA748" s="114"/>
      <c r="AB748" s="114"/>
      <c r="AC748" s="114"/>
      <c r="AD748" s="114"/>
      <c r="AE748" s="114"/>
      <c r="AF748" s="114"/>
      <c r="AG748" s="114"/>
      <c r="AH748" s="114"/>
      <c r="AI748" s="114"/>
      <c r="AJ748" s="114"/>
      <c r="AK748" s="114"/>
      <c r="AL748" s="114"/>
      <c r="AM748" s="114"/>
      <c r="AN748" s="114"/>
      <c r="AO748" s="114"/>
      <c r="AP748" s="114"/>
      <c r="AQ748" s="114"/>
    </row>
    <row r="749" spans="1:43" x14ac:dyDescent="0.3">
      <c r="A749" s="114"/>
      <c r="B749" s="120" t="s">
        <v>1212</v>
      </c>
      <c r="C749" s="121" t="s">
        <v>90</v>
      </c>
      <c r="D749" s="127">
        <v>3655.02</v>
      </c>
      <c r="E749" s="127">
        <v>3655.02</v>
      </c>
      <c r="F749" s="127">
        <v>3655.02</v>
      </c>
      <c r="G749" s="125">
        <v>10965.06</v>
      </c>
      <c r="H749" s="114"/>
      <c r="I749" s="114"/>
      <c r="J749" s="114"/>
      <c r="K749" s="114"/>
      <c r="L749" s="114"/>
      <c r="M749" s="114"/>
      <c r="N749" s="114"/>
      <c r="O749" s="114"/>
      <c r="P749" s="114"/>
      <c r="Q749" s="114"/>
      <c r="R749" s="114"/>
      <c r="S749" s="114"/>
      <c r="T749" s="114"/>
      <c r="U749" s="114"/>
      <c r="V749" s="114"/>
      <c r="W749" s="114"/>
      <c r="X749" s="114"/>
      <c r="Y749" s="114"/>
      <c r="Z749" s="114"/>
      <c r="AA749" s="114"/>
      <c r="AB749" s="114"/>
      <c r="AC749" s="114"/>
      <c r="AD749" s="114"/>
      <c r="AE749" s="114"/>
      <c r="AF749" s="114"/>
      <c r="AG749" s="114"/>
      <c r="AH749" s="114"/>
      <c r="AI749" s="114"/>
      <c r="AJ749" s="114"/>
      <c r="AK749" s="114"/>
      <c r="AL749" s="114"/>
      <c r="AM749" s="114"/>
      <c r="AN749" s="114"/>
      <c r="AO749" s="114"/>
      <c r="AP749" s="114"/>
      <c r="AQ749" s="114"/>
    </row>
    <row r="750" spans="1:43" x14ac:dyDescent="0.3">
      <c r="A750" s="114"/>
      <c r="B750" s="120" t="s">
        <v>1387</v>
      </c>
      <c r="C750" s="121" t="s">
        <v>213</v>
      </c>
      <c r="D750" s="127">
        <v>2413.7800000000002</v>
      </c>
      <c r="E750" s="127">
        <v>2413.7800000000002</v>
      </c>
      <c r="F750" s="127">
        <v>2413.7800000000002</v>
      </c>
      <c r="G750" s="125">
        <v>7241.34</v>
      </c>
      <c r="H750" s="114"/>
      <c r="I750" s="114"/>
      <c r="J750" s="114"/>
      <c r="K750" s="114"/>
      <c r="L750" s="114"/>
      <c r="M750" s="114"/>
      <c r="N750" s="114"/>
      <c r="O750" s="114"/>
      <c r="P750" s="114"/>
      <c r="Q750" s="114"/>
      <c r="R750" s="114"/>
      <c r="S750" s="114"/>
      <c r="T750" s="114"/>
      <c r="U750" s="114"/>
      <c r="V750" s="114"/>
      <c r="W750" s="114"/>
      <c r="X750" s="114"/>
      <c r="Y750" s="114"/>
      <c r="Z750" s="114"/>
      <c r="AA750" s="114"/>
      <c r="AB750" s="114"/>
      <c r="AC750" s="114"/>
      <c r="AD750" s="114"/>
      <c r="AE750" s="114"/>
      <c r="AF750" s="114"/>
      <c r="AG750" s="114"/>
      <c r="AH750" s="114"/>
      <c r="AI750" s="114"/>
      <c r="AJ750" s="114"/>
      <c r="AK750" s="114"/>
      <c r="AL750" s="114"/>
      <c r="AM750" s="114"/>
      <c r="AN750" s="114"/>
      <c r="AO750" s="114"/>
      <c r="AP750" s="114"/>
      <c r="AQ750" s="114"/>
    </row>
    <row r="751" spans="1:43" x14ac:dyDescent="0.3">
      <c r="A751" s="114"/>
      <c r="B751" s="120" t="s">
        <v>1397</v>
      </c>
      <c r="C751" s="121" t="s">
        <v>291</v>
      </c>
      <c r="D751" s="127">
        <v>1954.21</v>
      </c>
      <c r="E751" s="127">
        <v>1954.21</v>
      </c>
      <c r="F751" s="127">
        <v>1954.21</v>
      </c>
      <c r="G751" s="125">
        <v>5862.63</v>
      </c>
      <c r="H751" s="114"/>
      <c r="I751" s="114"/>
      <c r="J751" s="114"/>
      <c r="K751" s="114"/>
      <c r="L751" s="114"/>
      <c r="M751" s="114"/>
      <c r="N751" s="114"/>
      <c r="O751" s="114"/>
      <c r="P751" s="114"/>
      <c r="Q751" s="114"/>
      <c r="R751" s="114"/>
      <c r="S751" s="114"/>
      <c r="T751" s="114"/>
      <c r="U751" s="114"/>
      <c r="V751" s="114"/>
      <c r="W751" s="114"/>
      <c r="X751" s="114"/>
      <c r="Y751" s="114"/>
      <c r="Z751" s="114"/>
      <c r="AA751" s="114"/>
      <c r="AB751" s="114"/>
      <c r="AC751" s="114"/>
      <c r="AD751" s="114"/>
      <c r="AE751" s="114"/>
      <c r="AF751" s="114"/>
      <c r="AG751" s="114"/>
      <c r="AH751" s="114"/>
      <c r="AI751" s="114"/>
      <c r="AJ751" s="114"/>
      <c r="AK751" s="114"/>
      <c r="AL751" s="114"/>
      <c r="AM751" s="114"/>
      <c r="AN751" s="114"/>
      <c r="AO751" s="114"/>
      <c r="AP751" s="114"/>
      <c r="AQ751" s="114"/>
    </row>
    <row r="752" spans="1:43" x14ac:dyDescent="0.3">
      <c r="A752" s="114"/>
      <c r="B752" s="120" t="s">
        <v>1447</v>
      </c>
      <c r="C752" s="121" t="s">
        <v>186</v>
      </c>
      <c r="D752" s="127">
        <v>2400.89</v>
      </c>
      <c r="E752" s="127">
        <v>2400.89</v>
      </c>
      <c r="F752" s="127">
        <v>2400.89</v>
      </c>
      <c r="G752" s="125">
        <v>7202.67</v>
      </c>
      <c r="H752" s="114"/>
      <c r="I752" s="114"/>
      <c r="J752" s="114"/>
      <c r="K752" s="114"/>
      <c r="L752" s="114"/>
      <c r="M752" s="114"/>
      <c r="N752" s="114"/>
      <c r="O752" s="114"/>
      <c r="P752" s="114"/>
      <c r="Q752" s="114"/>
      <c r="R752" s="114"/>
      <c r="S752" s="114"/>
      <c r="T752" s="114"/>
      <c r="U752" s="114"/>
      <c r="V752" s="114"/>
      <c r="W752" s="114"/>
      <c r="X752" s="114"/>
      <c r="Y752" s="114"/>
      <c r="Z752" s="114"/>
      <c r="AA752" s="114"/>
      <c r="AB752" s="114"/>
      <c r="AC752" s="114"/>
      <c r="AD752" s="114"/>
      <c r="AE752" s="114"/>
      <c r="AF752" s="114"/>
      <c r="AG752" s="114"/>
      <c r="AH752" s="114"/>
      <c r="AI752" s="114"/>
      <c r="AJ752" s="114"/>
      <c r="AK752" s="114"/>
      <c r="AL752" s="114"/>
      <c r="AM752" s="114"/>
      <c r="AN752" s="114"/>
      <c r="AO752" s="114"/>
      <c r="AP752" s="114"/>
      <c r="AQ752" s="114"/>
    </row>
    <row r="753" spans="1:43" x14ac:dyDescent="0.3">
      <c r="A753" s="114"/>
      <c r="B753" s="120" t="s">
        <v>1252</v>
      </c>
      <c r="C753" s="121" t="s">
        <v>299</v>
      </c>
      <c r="D753" s="127">
        <v>1971.39</v>
      </c>
      <c r="E753" s="127">
        <v>1971.39</v>
      </c>
      <c r="F753" s="127">
        <v>1971.39</v>
      </c>
      <c r="G753" s="125">
        <v>5914.17</v>
      </c>
      <c r="H753" s="114"/>
      <c r="I753" s="114"/>
      <c r="J753" s="114"/>
      <c r="K753" s="114"/>
      <c r="L753" s="114"/>
      <c r="M753" s="114"/>
      <c r="N753" s="114"/>
      <c r="O753" s="114"/>
      <c r="P753" s="114"/>
      <c r="Q753" s="114"/>
      <c r="R753" s="114"/>
      <c r="S753" s="114"/>
      <c r="T753" s="114"/>
      <c r="U753" s="114"/>
      <c r="V753" s="114"/>
      <c r="W753" s="114"/>
      <c r="X753" s="114"/>
      <c r="Y753" s="114"/>
      <c r="Z753" s="114"/>
      <c r="AA753" s="114"/>
      <c r="AB753" s="114"/>
      <c r="AC753" s="114"/>
      <c r="AD753" s="114"/>
      <c r="AE753" s="114"/>
      <c r="AF753" s="114"/>
      <c r="AG753" s="114"/>
      <c r="AH753" s="114"/>
      <c r="AI753" s="114"/>
      <c r="AJ753" s="114"/>
      <c r="AK753" s="114"/>
      <c r="AL753" s="114"/>
      <c r="AM753" s="114"/>
      <c r="AN753" s="114"/>
      <c r="AO753" s="114"/>
      <c r="AP753" s="114"/>
      <c r="AQ753" s="114"/>
    </row>
    <row r="754" spans="1:43" x14ac:dyDescent="0.3">
      <c r="A754" s="114"/>
      <c r="B754" s="120" t="s">
        <v>1464</v>
      </c>
      <c r="C754" s="121" t="s">
        <v>39</v>
      </c>
      <c r="D754" s="127">
        <v>3564.83</v>
      </c>
      <c r="E754" s="127">
        <v>3564.83</v>
      </c>
      <c r="F754" s="127">
        <v>3564.83</v>
      </c>
      <c r="G754" s="125">
        <v>10694.49</v>
      </c>
      <c r="H754" s="114"/>
      <c r="I754" s="114"/>
      <c r="J754" s="114"/>
      <c r="K754" s="114"/>
      <c r="L754" s="114"/>
      <c r="M754" s="114"/>
      <c r="N754" s="114"/>
      <c r="O754" s="114"/>
      <c r="P754" s="114"/>
      <c r="Q754" s="114"/>
      <c r="R754" s="114"/>
      <c r="S754" s="114"/>
      <c r="T754" s="114"/>
      <c r="U754" s="114"/>
      <c r="V754" s="114"/>
      <c r="W754" s="114"/>
      <c r="X754" s="114"/>
      <c r="Y754" s="114"/>
      <c r="Z754" s="114"/>
      <c r="AA754" s="114"/>
      <c r="AB754" s="114"/>
      <c r="AC754" s="114"/>
      <c r="AD754" s="114"/>
      <c r="AE754" s="114"/>
      <c r="AF754" s="114"/>
      <c r="AG754" s="114"/>
      <c r="AH754" s="114"/>
      <c r="AI754" s="114"/>
      <c r="AJ754" s="114"/>
      <c r="AK754" s="114"/>
      <c r="AL754" s="114"/>
      <c r="AM754" s="114"/>
      <c r="AN754" s="114"/>
      <c r="AO754" s="114"/>
      <c r="AP754" s="114"/>
      <c r="AQ754" s="114"/>
    </row>
    <row r="755" spans="1:43" x14ac:dyDescent="0.3">
      <c r="A755" s="114"/>
      <c r="B755" s="120" t="s">
        <v>1436</v>
      </c>
      <c r="C755" s="121" t="s">
        <v>99</v>
      </c>
      <c r="D755" s="127">
        <v>2035.82</v>
      </c>
      <c r="E755" s="127">
        <v>2035.82</v>
      </c>
      <c r="F755" s="127">
        <v>2035.82</v>
      </c>
      <c r="G755" s="125">
        <v>6107.46</v>
      </c>
      <c r="H755" s="114"/>
      <c r="I755" s="114"/>
      <c r="J755" s="114"/>
      <c r="K755" s="114"/>
      <c r="L755" s="114"/>
      <c r="M755" s="114"/>
      <c r="N755" s="114"/>
      <c r="O755" s="114"/>
      <c r="P755" s="114"/>
      <c r="Q755" s="114"/>
      <c r="R755" s="114"/>
      <c r="S755" s="114"/>
      <c r="T755" s="114"/>
      <c r="U755" s="114"/>
      <c r="V755" s="114"/>
      <c r="W755" s="114"/>
      <c r="X755" s="114"/>
      <c r="Y755" s="114"/>
      <c r="Z755" s="114"/>
      <c r="AA755" s="114"/>
      <c r="AB755" s="114"/>
      <c r="AC755" s="114"/>
      <c r="AD755" s="114"/>
      <c r="AE755" s="114"/>
      <c r="AF755" s="114"/>
      <c r="AG755" s="114"/>
      <c r="AH755" s="114"/>
      <c r="AI755" s="114"/>
      <c r="AJ755" s="114"/>
      <c r="AK755" s="114"/>
      <c r="AL755" s="114"/>
      <c r="AM755" s="114"/>
      <c r="AN755" s="114"/>
      <c r="AO755" s="114"/>
      <c r="AP755" s="114"/>
      <c r="AQ755" s="114"/>
    </row>
    <row r="756" spans="1:43" x14ac:dyDescent="0.3">
      <c r="A756" s="114"/>
      <c r="B756" s="120" t="s">
        <v>1267</v>
      </c>
      <c r="C756" s="121" t="s">
        <v>322</v>
      </c>
      <c r="D756" s="127">
        <v>2289.2199999999998</v>
      </c>
      <c r="E756" s="127">
        <v>2289.2199999999998</v>
      </c>
      <c r="F756" s="127">
        <v>2289.2199999999998</v>
      </c>
      <c r="G756" s="125">
        <v>6867.66</v>
      </c>
      <c r="H756" s="114"/>
      <c r="I756" s="114"/>
      <c r="J756" s="114"/>
      <c r="K756" s="114"/>
      <c r="L756" s="114"/>
      <c r="M756" s="114"/>
      <c r="N756" s="114"/>
      <c r="O756" s="114"/>
      <c r="P756" s="114"/>
      <c r="Q756" s="114"/>
      <c r="R756" s="114"/>
      <c r="S756" s="114"/>
      <c r="T756" s="114"/>
      <c r="U756" s="114"/>
      <c r="V756" s="114"/>
      <c r="W756" s="114"/>
      <c r="X756" s="114"/>
      <c r="Y756" s="114"/>
      <c r="Z756" s="114"/>
      <c r="AA756" s="114"/>
      <c r="AB756" s="114"/>
      <c r="AC756" s="114"/>
      <c r="AD756" s="114"/>
      <c r="AE756" s="114"/>
      <c r="AF756" s="114"/>
      <c r="AG756" s="114"/>
      <c r="AH756" s="114"/>
      <c r="AI756" s="114"/>
      <c r="AJ756" s="114"/>
      <c r="AK756" s="114"/>
      <c r="AL756" s="114"/>
      <c r="AM756" s="114"/>
      <c r="AN756" s="114"/>
      <c r="AO756" s="114"/>
      <c r="AP756" s="114"/>
      <c r="AQ756" s="114"/>
    </row>
    <row r="757" spans="1:43" x14ac:dyDescent="0.3">
      <c r="A757" s="114"/>
      <c r="B757" s="120" t="s">
        <v>1261</v>
      </c>
      <c r="C757" s="121" t="s">
        <v>252</v>
      </c>
      <c r="D757" s="127">
        <v>2637.11</v>
      </c>
      <c r="E757" s="127">
        <v>2637.12</v>
      </c>
      <c r="F757" s="127">
        <v>2637.12</v>
      </c>
      <c r="G757" s="125">
        <v>7911.35</v>
      </c>
      <c r="H757" s="114"/>
      <c r="I757" s="114"/>
      <c r="J757" s="114"/>
      <c r="K757" s="114"/>
      <c r="L757" s="114"/>
      <c r="M757" s="114"/>
      <c r="N757" s="114"/>
      <c r="O757" s="114"/>
      <c r="P757" s="114"/>
      <c r="Q757" s="114"/>
      <c r="R757" s="114"/>
      <c r="S757" s="114"/>
      <c r="T757" s="114"/>
      <c r="U757" s="114"/>
      <c r="V757" s="114"/>
      <c r="W757" s="114"/>
      <c r="X757" s="114"/>
      <c r="Y757" s="114"/>
      <c r="Z757" s="114"/>
      <c r="AA757" s="114"/>
      <c r="AB757" s="114"/>
      <c r="AC757" s="114"/>
      <c r="AD757" s="114"/>
      <c r="AE757" s="114"/>
      <c r="AF757" s="114"/>
      <c r="AG757" s="114"/>
      <c r="AH757" s="114"/>
      <c r="AI757" s="114"/>
      <c r="AJ757" s="114"/>
      <c r="AK757" s="114"/>
      <c r="AL757" s="114"/>
      <c r="AM757" s="114"/>
      <c r="AN757" s="114"/>
      <c r="AO757" s="114"/>
      <c r="AP757" s="114"/>
      <c r="AQ757" s="114"/>
    </row>
    <row r="758" spans="1:43" x14ac:dyDescent="0.3">
      <c r="A758" s="114"/>
      <c r="B758" s="120" t="s">
        <v>1264</v>
      </c>
      <c r="C758" s="121" t="s">
        <v>60</v>
      </c>
      <c r="D758" s="127">
        <v>3427.4</v>
      </c>
      <c r="E758" s="127">
        <v>3427.39</v>
      </c>
      <c r="F758" s="127">
        <v>3427.39</v>
      </c>
      <c r="G758" s="125">
        <v>10282.18</v>
      </c>
      <c r="H758" s="114"/>
      <c r="I758" s="114"/>
      <c r="J758" s="114"/>
      <c r="K758" s="114"/>
      <c r="L758" s="114"/>
      <c r="M758" s="114"/>
      <c r="N758" s="114"/>
      <c r="O758" s="114"/>
      <c r="P758" s="114"/>
      <c r="Q758" s="114"/>
      <c r="R758" s="114"/>
      <c r="S758" s="114"/>
      <c r="T758" s="114"/>
      <c r="U758" s="114"/>
      <c r="V758" s="114"/>
      <c r="W758" s="114"/>
      <c r="X758" s="114"/>
      <c r="Y758" s="114"/>
      <c r="Z758" s="114"/>
      <c r="AA758" s="114"/>
      <c r="AB758" s="114"/>
      <c r="AC758" s="114"/>
      <c r="AD758" s="114"/>
      <c r="AE758" s="114"/>
      <c r="AF758" s="114"/>
      <c r="AG758" s="114"/>
      <c r="AH758" s="114"/>
      <c r="AI758" s="114"/>
      <c r="AJ758" s="114"/>
      <c r="AK758" s="114"/>
      <c r="AL758" s="114"/>
      <c r="AM758" s="114"/>
      <c r="AN758" s="114"/>
      <c r="AO758" s="114"/>
      <c r="AP758" s="114"/>
      <c r="AQ758" s="114"/>
    </row>
    <row r="759" spans="1:43" x14ac:dyDescent="0.3">
      <c r="A759" s="114"/>
      <c r="B759" s="120" t="s">
        <v>2315</v>
      </c>
      <c r="C759" s="121" t="s">
        <v>62</v>
      </c>
      <c r="D759" s="127">
        <v>1348.63</v>
      </c>
      <c r="E759" s="127">
        <v>1348.62</v>
      </c>
      <c r="F759" s="127">
        <v>1348.62</v>
      </c>
      <c r="G759" s="125">
        <v>4045.87</v>
      </c>
      <c r="H759" s="114"/>
      <c r="I759" s="114"/>
      <c r="J759" s="114"/>
      <c r="K759" s="114"/>
      <c r="L759" s="114"/>
      <c r="M759" s="114"/>
      <c r="N759" s="114"/>
      <c r="O759" s="114"/>
      <c r="P759" s="114"/>
      <c r="Q759" s="114"/>
      <c r="R759" s="114"/>
      <c r="S759" s="114"/>
      <c r="T759" s="114"/>
      <c r="U759" s="114"/>
      <c r="V759" s="114"/>
      <c r="W759" s="114"/>
      <c r="X759" s="114"/>
      <c r="Y759" s="114"/>
      <c r="Z759" s="114"/>
      <c r="AA759" s="114"/>
      <c r="AB759" s="114"/>
      <c r="AC759" s="114"/>
      <c r="AD759" s="114"/>
      <c r="AE759" s="114"/>
      <c r="AF759" s="114"/>
      <c r="AG759" s="114"/>
      <c r="AH759" s="114"/>
      <c r="AI759" s="114"/>
      <c r="AJ759" s="114"/>
      <c r="AK759" s="114"/>
      <c r="AL759" s="114"/>
      <c r="AM759" s="114"/>
      <c r="AN759" s="114"/>
      <c r="AO759" s="114"/>
      <c r="AP759" s="114"/>
      <c r="AQ759" s="114"/>
    </row>
    <row r="760" spans="1:43" x14ac:dyDescent="0.3">
      <c r="A760" s="114"/>
      <c r="B760" s="120" t="s">
        <v>1453</v>
      </c>
      <c r="C760" s="121" t="s">
        <v>206</v>
      </c>
      <c r="D760" s="127">
        <v>2233.39</v>
      </c>
      <c r="E760" s="127">
        <v>2233.39</v>
      </c>
      <c r="F760" s="127">
        <v>2233.39</v>
      </c>
      <c r="G760" s="125">
        <v>6700.17</v>
      </c>
      <c r="H760" s="114"/>
      <c r="I760" s="114"/>
      <c r="J760" s="114"/>
      <c r="K760" s="114"/>
      <c r="L760" s="114"/>
      <c r="M760" s="114"/>
      <c r="N760" s="114"/>
      <c r="O760" s="114"/>
      <c r="P760" s="114"/>
      <c r="Q760" s="114"/>
      <c r="R760" s="114"/>
      <c r="S760" s="114"/>
      <c r="T760" s="114"/>
      <c r="U760" s="114"/>
      <c r="V760" s="114"/>
      <c r="W760" s="114"/>
      <c r="X760" s="114"/>
      <c r="Y760" s="114"/>
      <c r="Z760" s="114"/>
      <c r="AA760" s="114"/>
      <c r="AB760" s="114"/>
      <c r="AC760" s="114"/>
      <c r="AD760" s="114"/>
      <c r="AE760" s="114"/>
      <c r="AF760" s="114"/>
      <c r="AG760" s="114"/>
      <c r="AH760" s="114"/>
      <c r="AI760" s="114"/>
      <c r="AJ760" s="114"/>
      <c r="AK760" s="114"/>
      <c r="AL760" s="114"/>
      <c r="AM760" s="114"/>
      <c r="AN760" s="114"/>
      <c r="AO760" s="114"/>
      <c r="AP760" s="114"/>
      <c r="AQ760" s="114"/>
    </row>
    <row r="761" spans="1:43" x14ac:dyDescent="0.3">
      <c r="A761" s="114"/>
      <c r="B761" s="120" t="s">
        <v>1475</v>
      </c>
      <c r="C761" s="121" t="s">
        <v>301</v>
      </c>
      <c r="D761" s="127">
        <v>2576.9899999999998</v>
      </c>
      <c r="E761" s="127">
        <v>2576.9899999999998</v>
      </c>
      <c r="F761" s="127">
        <v>2576.9899999999998</v>
      </c>
      <c r="G761" s="125">
        <v>7730.97</v>
      </c>
      <c r="H761" s="114"/>
      <c r="I761" s="114"/>
      <c r="J761" s="114"/>
      <c r="K761" s="114"/>
      <c r="L761" s="114"/>
      <c r="M761" s="114"/>
      <c r="N761" s="114"/>
      <c r="O761" s="114"/>
      <c r="P761" s="114"/>
      <c r="Q761" s="114"/>
      <c r="R761" s="114"/>
      <c r="S761" s="114"/>
      <c r="T761" s="114"/>
      <c r="U761" s="114"/>
      <c r="V761" s="114"/>
      <c r="W761" s="114"/>
      <c r="X761" s="114"/>
      <c r="Y761" s="114"/>
      <c r="Z761" s="114"/>
      <c r="AA761" s="114"/>
      <c r="AB761" s="114"/>
      <c r="AC761" s="114"/>
      <c r="AD761" s="114"/>
      <c r="AE761" s="114"/>
      <c r="AF761" s="114"/>
      <c r="AG761" s="114"/>
      <c r="AH761" s="114"/>
      <c r="AI761" s="114"/>
      <c r="AJ761" s="114"/>
      <c r="AK761" s="114"/>
      <c r="AL761" s="114"/>
      <c r="AM761" s="114"/>
      <c r="AN761" s="114"/>
      <c r="AO761" s="114"/>
      <c r="AP761" s="114"/>
      <c r="AQ761" s="114"/>
    </row>
    <row r="762" spans="1:43" x14ac:dyDescent="0.3">
      <c r="A762" s="114"/>
      <c r="B762" s="120" t="s">
        <v>1419</v>
      </c>
      <c r="C762" s="121" t="s">
        <v>170</v>
      </c>
      <c r="D762" s="127">
        <v>3367.26</v>
      </c>
      <c r="E762" s="127">
        <v>3367.26</v>
      </c>
      <c r="F762" s="127">
        <v>3367.26</v>
      </c>
      <c r="G762" s="125">
        <v>10101.780000000001</v>
      </c>
      <c r="H762" s="114"/>
      <c r="I762" s="114"/>
      <c r="J762" s="114"/>
      <c r="K762" s="114"/>
      <c r="L762" s="114"/>
      <c r="M762" s="114"/>
      <c r="N762" s="114"/>
      <c r="O762" s="114"/>
      <c r="P762" s="114"/>
      <c r="Q762" s="114"/>
      <c r="R762" s="114"/>
      <c r="S762" s="114"/>
      <c r="T762" s="114"/>
      <c r="U762" s="114"/>
      <c r="V762" s="114"/>
      <c r="W762" s="114"/>
      <c r="X762" s="114"/>
      <c r="Y762" s="114"/>
      <c r="Z762" s="114"/>
      <c r="AA762" s="114"/>
      <c r="AB762" s="114"/>
      <c r="AC762" s="114"/>
      <c r="AD762" s="114"/>
      <c r="AE762" s="114"/>
      <c r="AF762" s="114"/>
      <c r="AG762" s="114"/>
      <c r="AH762" s="114"/>
      <c r="AI762" s="114"/>
      <c r="AJ762" s="114"/>
      <c r="AK762" s="114"/>
      <c r="AL762" s="114"/>
      <c r="AM762" s="114"/>
      <c r="AN762" s="114"/>
      <c r="AO762" s="114"/>
      <c r="AP762" s="114"/>
      <c r="AQ762" s="114"/>
    </row>
    <row r="763" spans="1:43" x14ac:dyDescent="0.3">
      <c r="A763" s="114"/>
      <c r="B763" s="120" t="s">
        <v>1482</v>
      </c>
      <c r="C763" s="121" t="s">
        <v>97</v>
      </c>
      <c r="D763" s="127">
        <v>1297.0899999999999</v>
      </c>
      <c r="E763" s="127">
        <v>1297.08</v>
      </c>
      <c r="F763" s="127">
        <v>1297.08</v>
      </c>
      <c r="G763" s="125">
        <v>3891.25</v>
      </c>
      <c r="H763" s="114"/>
      <c r="I763" s="114"/>
      <c r="J763" s="114"/>
      <c r="K763" s="114"/>
      <c r="L763" s="114"/>
      <c r="M763" s="114"/>
      <c r="N763" s="114"/>
      <c r="O763" s="114"/>
      <c r="P763" s="114"/>
      <c r="Q763" s="114"/>
      <c r="R763" s="114"/>
      <c r="S763" s="114"/>
      <c r="T763" s="114"/>
      <c r="U763" s="114"/>
      <c r="V763" s="114"/>
      <c r="W763" s="114"/>
      <c r="X763" s="114"/>
      <c r="Y763" s="114"/>
      <c r="Z763" s="114"/>
      <c r="AA763" s="114"/>
      <c r="AB763" s="114"/>
      <c r="AC763" s="114"/>
      <c r="AD763" s="114"/>
      <c r="AE763" s="114"/>
      <c r="AF763" s="114"/>
      <c r="AG763" s="114"/>
      <c r="AH763" s="114"/>
      <c r="AI763" s="114"/>
      <c r="AJ763" s="114"/>
      <c r="AK763" s="114"/>
      <c r="AL763" s="114"/>
      <c r="AM763" s="114"/>
      <c r="AN763" s="114"/>
      <c r="AO763" s="114"/>
      <c r="AP763" s="114"/>
      <c r="AQ763" s="114"/>
    </row>
    <row r="764" spans="1:43" x14ac:dyDescent="0.3">
      <c r="A764" s="114"/>
      <c r="B764" s="120" t="s">
        <v>2361</v>
      </c>
      <c r="C764" s="121" t="s">
        <v>110</v>
      </c>
      <c r="D764" s="127">
        <v>2233.39</v>
      </c>
      <c r="E764" s="127">
        <v>2233.39</v>
      </c>
      <c r="F764" s="127">
        <v>2233.39</v>
      </c>
      <c r="G764" s="125">
        <v>6700.17</v>
      </c>
      <c r="H764" s="114"/>
      <c r="I764" s="114"/>
      <c r="J764" s="114"/>
      <c r="K764" s="114"/>
      <c r="L764" s="114"/>
      <c r="M764" s="114"/>
      <c r="N764" s="114"/>
      <c r="O764" s="114"/>
      <c r="P764" s="114"/>
      <c r="Q764" s="114"/>
      <c r="R764" s="114"/>
      <c r="S764" s="114"/>
      <c r="T764" s="114"/>
      <c r="U764" s="114"/>
      <c r="V764" s="114"/>
      <c r="W764" s="114"/>
      <c r="X764" s="114"/>
      <c r="Y764" s="114"/>
      <c r="Z764" s="114"/>
      <c r="AA764" s="114"/>
      <c r="AB764" s="114"/>
      <c r="AC764" s="114"/>
      <c r="AD764" s="114"/>
      <c r="AE764" s="114"/>
      <c r="AF764" s="114"/>
      <c r="AG764" s="114"/>
      <c r="AH764" s="114"/>
      <c r="AI764" s="114"/>
      <c r="AJ764" s="114"/>
      <c r="AK764" s="114"/>
      <c r="AL764" s="114"/>
      <c r="AM764" s="114"/>
      <c r="AN764" s="114"/>
      <c r="AO764" s="114"/>
      <c r="AP764" s="114"/>
      <c r="AQ764" s="114"/>
    </row>
    <row r="765" spans="1:43" x14ac:dyDescent="0.3">
      <c r="A765" s="114"/>
      <c r="B765" s="120" t="s">
        <v>1271</v>
      </c>
      <c r="C765" s="121" t="s">
        <v>107</v>
      </c>
      <c r="D765" s="127">
        <v>2576.9899999999998</v>
      </c>
      <c r="E765" s="127">
        <v>2576.9899999999998</v>
      </c>
      <c r="F765" s="127">
        <v>2576.9899999999998</v>
      </c>
      <c r="G765" s="125">
        <v>7730.97</v>
      </c>
      <c r="H765" s="114"/>
      <c r="I765" s="114"/>
      <c r="J765" s="114"/>
      <c r="K765" s="114"/>
      <c r="L765" s="114"/>
      <c r="M765" s="114"/>
      <c r="N765" s="114"/>
      <c r="O765" s="114"/>
      <c r="P765" s="114"/>
      <c r="Q765" s="114"/>
      <c r="R765" s="114"/>
      <c r="S765" s="114"/>
      <c r="T765" s="114"/>
      <c r="U765" s="114"/>
      <c r="V765" s="114"/>
      <c r="W765" s="114"/>
      <c r="X765" s="114"/>
      <c r="Y765" s="114"/>
      <c r="Z765" s="114"/>
      <c r="AA765" s="114"/>
      <c r="AB765" s="114"/>
      <c r="AC765" s="114"/>
      <c r="AD765" s="114"/>
      <c r="AE765" s="114"/>
      <c r="AF765" s="114"/>
      <c r="AG765" s="114"/>
      <c r="AH765" s="114"/>
      <c r="AI765" s="114"/>
      <c r="AJ765" s="114"/>
      <c r="AK765" s="114"/>
      <c r="AL765" s="114"/>
      <c r="AM765" s="114"/>
      <c r="AN765" s="114"/>
      <c r="AO765" s="114"/>
      <c r="AP765" s="114"/>
      <c r="AQ765" s="114"/>
    </row>
    <row r="766" spans="1:43" x14ac:dyDescent="0.3">
      <c r="A766" s="114"/>
      <c r="B766" s="120" t="s">
        <v>1246</v>
      </c>
      <c r="C766" s="121" t="s">
        <v>169</v>
      </c>
      <c r="D766" s="127">
        <v>3367.26</v>
      </c>
      <c r="E766" s="127">
        <v>3367.26</v>
      </c>
      <c r="F766" s="127">
        <v>3367.26</v>
      </c>
      <c r="G766" s="125">
        <v>10101.780000000001</v>
      </c>
      <c r="H766" s="114"/>
      <c r="I766" s="114"/>
      <c r="J766" s="114"/>
      <c r="K766" s="114"/>
      <c r="L766" s="114"/>
      <c r="M766" s="114"/>
      <c r="N766" s="114"/>
      <c r="O766" s="114"/>
      <c r="P766" s="114"/>
      <c r="Q766" s="114"/>
      <c r="R766" s="114"/>
      <c r="S766" s="114"/>
      <c r="T766" s="114"/>
      <c r="U766" s="114"/>
      <c r="V766" s="114"/>
      <c r="W766" s="114"/>
      <c r="X766" s="114"/>
      <c r="Y766" s="114"/>
      <c r="Z766" s="114"/>
      <c r="AA766" s="114"/>
      <c r="AB766" s="114"/>
      <c r="AC766" s="114"/>
      <c r="AD766" s="114"/>
      <c r="AE766" s="114"/>
      <c r="AF766" s="114"/>
      <c r="AG766" s="114"/>
      <c r="AH766" s="114"/>
      <c r="AI766" s="114"/>
      <c r="AJ766" s="114"/>
      <c r="AK766" s="114"/>
      <c r="AL766" s="114"/>
      <c r="AM766" s="114"/>
      <c r="AN766" s="114"/>
      <c r="AO766" s="114"/>
      <c r="AP766" s="114"/>
      <c r="AQ766" s="114"/>
    </row>
    <row r="767" spans="1:43" x14ac:dyDescent="0.3">
      <c r="A767" s="114"/>
      <c r="B767" s="120" t="s">
        <v>2111</v>
      </c>
      <c r="C767" s="121" t="s">
        <v>334</v>
      </c>
      <c r="D767" s="127">
        <v>1297.0899999999999</v>
      </c>
      <c r="E767" s="127">
        <v>1297.08</v>
      </c>
      <c r="F767" s="127">
        <v>1297.08</v>
      </c>
      <c r="G767" s="125">
        <v>3891.25</v>
      </c>
      <c r="H767" s="114"/>
      <c r="I767" s="114"/>
      <c r="J767" s="114"/>
      <c r="K767" s="114"/>
      <c r="L767" s="114"/>
      <c r="M767" s="114"/>
      <c r="N767" s="114"/>
      <c r="O767" s="114"/>
      <c r="P767" s="114"/>
      <c r="Q767" s="114"/>
      <c r="R767" s="114"/>
      <c r="S767" s="114"/>
      <c r="T767" s="114"/>
      <c r="U767" s="114"/>
      <c r="V767" s="114"/>
      <c r="W767" s="114"/>
      <c r="X767" s="114"/>
      <c r="Y767" s="114"/>
      <c r="Z767" s="114"/>
      <c r="AA767" s="114"/>
      <c r="AB767" s="114"/>
      <c r="AC767" s="114"/>
      <c r="AD767" s="114"/>
      <c r="AE767" s="114"/>
      <c r="AF767" s="114"/>
      <c r="AG767" s="114"/>
      <c r="AH767" s="114"/>
      <c r="AI767" s="114"/>
      <c r="AJ767" s="114"/>
      <c r="AK767" s="114"/>
      <c r="AL767" s="114"/>
      <c r="AM767" s="114"/>
      <c r="AN767" s="114"/>
      <c r="AO767" s="114"/>
      <c r="AP767" s="114"/>
      <c r="AQ767" s="114"/>
    </row>
    <row r="768" spans="1:43" x14ac:dyDescent="0.3">
      <c r="A768" s="114"/>
      <c r="B768" s="120" t="s">
        <v>1476</v>
      </c>
      <c r="C768" s="121" t="s">
        <v>162</v>
      </c>
      <c r="D768" s="127">
        <v>2233.39</v>
      </c>
      <c r="E768" s="127">
        <v>2233.39</v>
      </c>
      <c r="F768" s="127">
        <v>2233.39</v>
      </c>
      <c r="G768" s="125">
        <v>6700.17</v>
      </c>
      <c r="H768" s="114"/>
      <c r="I768" s="114"/>
      <c r="J768" s="114"/>
      <c r="K768" s="114"/>
      <c r="L768" s="114"/>
      <c r="M768" s="114"/>
      <c r="N768" s="114"/>
      <c r="O768" s="114"/>
      <c r="P768" s="114"/>
      <c r="Q768" s="114"/>
      <c r="R768" s="114"/>
      <c r="S768" s="114"/>
      <c r="T768" s="114"/>
      <c r="U768" s="114"/>
      <c r="V768" s="114"/>
      <c r="W768" s="114"/>
      <c r="X768" s="114"/>
      <c r="Y768" s="114"/>
      <c r="Z768" s="114"/>
      <c r="AA768" s="114"/>
      <c r="AB768" s="114"/>
      <c r="AC768" s="114"/>
      <c r="AD768" s="114"/>
      <c r="AE768" s="114"/>
      <c r="AF768" s="114"/>
      <c r="AG768" s="114"/>
      <c r="AH768" s="114"/>
      <c r="AI768" s="114"/>
      <c r="AJ768" s="114"/>
      <c r="AK768" s="114"/>
      <c r="AL768" s="114"/>
      <c r="AM768" s="114"/>
      <c r="AN768" s="114"/>
      <c r="AO768" s="114"/>
      <c r="AP768" s="114"/>
      <c r="AQ768" s="114"/>
    </row>
    <row r="769" spans="1:43" x14ac:dyDescent="0.3">
      <c r="A769" s="114"/>
      <c r="B769" s="120" t="s">
        <v>1221</v>
      </c>
      <c r="C769" s="121" t="s">
        <v>251</v>
      </c>
      <c r="D769" s="127">
        <v>2576.9899999999998</v>
      </c>
      <c r="E769" s="127">
        <v>2576.9899999999998</v>
      </c>
      <c r="F769" s="127">
        <v>2576.9899999999998</v>
      </c>
      <c r="G769" s="125">
        <v>7730.97</v>
      </c>
      <c r="H769" s="114"/>
      <c r="I769" s="114"/>
      <c r="J769" s="114"/>
      <c r="K769" s="114"/>
      <c r="L769" s="114"/>
      <c r="M769" s="114"/>
      <c r="N769" s="114"/>
      <c r="O769" s="114"/>
      <c r="P769" s="114"/>
      <c r="Q769" s="114"/>
      <c r="R769" s="114"/>
      <c r="S769" s="114"/>
      <c r="T769" s="114"/>
      <c r="U769" s="114"/>
      <c r="V769" s="114"/>
      <c r="W769" s="114"/>
      <c r="X769" s="114"/>
      <c r="Y769" s="114"/>
      <c r="Z769" s="114"/>
      <c r="AA769" s="114"/>
      <c r="AB769" s="114"/>
      <c r="AC769" s="114"/>
      <c r="AD769" s="114"/>
      <c r="AE769" s="114"/>
      <c r="AF769" s="114"/>
      <c r="AG769" s="114"/>
      <c r="AH769" s="114"/>
      <c r="AI769" s="114"/>
      <c r="AJ769" s="114"/>
      <c r="AK769" s="114"/>
      <c r="AL769" s="114"/>
      <c r="AM769" s="114"/>
      <c r="AN769" s="114"/>
      <c r="AO769" s="114"/>
      <c r="AP769" s="114"/>
      <c r="AQ769" s="114"/>
    </row>
    <row r="770" spans="1:43" x14ac:dyDescent="0.3">
      <c r="A770" s="114"/>
      <c r="B770" s="120" t="s">
        <v>1405</v>
      </c>
      <c r="C770" s="121" t="s">
        <v>217</v>
      </c>
      <c r="D770" s="127">
        <v>3367.26</v>
      </c>
      <c r="E770" s="127">
        <v>3367.26</v>
      </c>
      <c r="F770" s="127">
        <v>3367.26</v>
      </c>
      <c r="G770" s="125">
        <v>10101.780000000001</v>
      </c>
      <c r="H770" s="114"/>
      <c r="I770" s="114"/>
      <c r="J770" s="114"/>
      <c r="K770" s="114"/>
      <c r="L770" s="114"/>
      <c r="M770" s="114"/>
      <c r="N770" s="114"/>
      <c r="O770" s="114"/>
      <c r="P770" s="114"/>
      <c r="Q770" s="114"/>
      <c r="R770" s="114"/>
      <c r="S770" s="114"/>
      <c r="T770" s="114"/>
      <c r="U770" s="114"/>
      <c r="V770" s="114"/>
      <c r="W770" s="114"/>
      <c r="X770" s="114"/>
      <c r="Y770" s="114"/>
      <c r="Z770" s="114"/>
      <c r="AA770" s="114"/>
      <c r="AB770" s="114"/>
      <c r="AC770" s="114"/>
      <c r="AD770" s="114"/>
      <c r="AE770" s="114"/>
      <c r="AF770" s="114"/>
      <c r="AG770" s="114"/>
      <c r="AH770" s="114"/>
      <c r="AI770" s="114"/>
      <c r="AJ770" s="114"/>
      <c r="AK770" s="114"/>
      <c r="AL770" s="114"/>
      <c r="AM770" s="114"/>
      <c r="AN770" s="114"/>
      <c r="AO770" s="114"/>
      <c r="AP770" s="114"/>
      <c r="AQ770" s="114"/>
    </row>
    <row r="771" spans="1:43" x14ac:dyDescent="0.3">
      <c r="A771" s="114"/>
      <c r="B771" s="120" t="s">
        <v>1413</v>
      </c>
      <c r="C771" s="121" t="s">
        <v>239</v>
      </c>
      <c r="D771" s="127">
        <v>1297.0899999999999</v>
      </c>
      <c r="E771" s="127">
        <v>1297.08</v>
      </c>
      <c r="F771" s="127">
        <v>1297.08</v>
      </c>
      <c r="G771" s="125">
        <v>3891.25</v>
      </c>
      <c r="H771" s="114"/>
      <c r="I771" s="114"/>
      <c r="J771" s="114"/>
      <c r="K771" s="114"/>
      <c r="L771" s="114"/>
      <c r="M771" s="114"/>
      <c r="N771" s="114"/>
      <c r="O771" s="114"/>
      <c r="P771" s="114"/>
      <c r="Q771" s="114"/>
      <c r="R771" s="114"/>
      <c r="S771" s="114"/>
      <c r="T771" s="114"/>
      <c r="U771" s="114"/>
      <c r="V771" s="114"/>
      <c r="W771" s="114"/>
      <c r="X771" s="114"/>
      <c r="Y771" s="114"/>
      <c r="Z771" s="114"/>
      <c r="AA771" s="114"/>
      <c r="AB771" s="114"/>
      <c r="AC771" s="114"/>
      <c r="AD771" s="114"/>
      <c r="AE771" s="114"/>
      <c r="AF771" s="114"/>
      <c r="AG771" s="114"/>
      <c r="AH771" s="114"/>
      <c r="AI771" s="114"/>
      <c r="AJ771" s="114"/>
      <c r="AK771" s="114"/>
      <c r="AL771" s="114"/>
      <c r="AM771" s="114"/>
      <c r="AN771" s="114"/>
      <c r="AO771" s="114"/>
      <c r="AP771" s="114"/>
      <c r="AQ771" s="114"/>
    </row>
    <row r="772" spans="1:43" x14ac:dyDescent="0.3">
      <c r="A772" s="114"/>
      <c r="B772" s="120" t="s">
        <v>1223</v>
      </c>
      <c r="C772" s="121" t="s">
        <v>313</v>
      </c>
      <c r="D772" s="127">
        <v>2233.39</v>
      </c>
      <c r="E772" s="127">
        <v>2233.39</v>
      </c>
      <c r="F772" s="127">
        <v>2233.39</v>
      </c>
      <c r="G772" s="125">
        <v>6700.17</v>
      </c>
      <c r="H772" s="114"/>
      <c r="I772" s="114"/>
      <c r="J772" s="114"/>
      <c r="K772" s="114"/>
      <c r="L772" s="114"/>
      <c r="M772" s="114"/>
      <c r="N772" s="114"/>
      <c r="O772" s="114"/>
      <c r="P772" s="114"/>
      <c r="Q772" s="114"/>
      <c r="R772" s="114"/>
      <c r="S772" s="114"/>
      <c r="T772" s="114"/>
      <c r="U772" s="114"/>
      <c r="V772" s="114"/>
      <c r="W772" s="114"/>
      <c r="X772" s="114"/>
      <c r="Y772" s="114"/>
      <c r="Z772" s="114"/>
      <c r="AA772" s="114"/>
      <c r="AB772" s="114"/>
      <c r="AC772" s="114"/>
      <c r="AD772" s="114"/>
      <c r="AE772" s="114"/>
      <c r="AF772" s="114"/>
      <c r="AG772" s="114"/>
      <c r="AH772" s="114"/>
      <c r="AI772" s="114"/>
      <c r="AJ772" s="114"/>
      <c r="AK772" s="114"/>
      <c r="AL772" s="114"/>
      <c r="AM772" s="114"/>
      <c r="AN772" s="114"/>
      <c r="AO772" s="114"/>
      <c r="AP772" s="114"/>
      <c r="AQ772" s="114"/>
    </row>
    <row r="773" spans="1:43" x14ac:dyDescent="0.3">
      <c r="A773" s="114"/>
      <c r="B773" s="120" t="s">
        <v>1425</v>
      </c>
      <c r="C773" s="121" t="s">
        <v>68</v>
      </c>
      <c r="D773" s="127">
        <v>2576.9899999999998</v>
      </c>
      <c r="E773" s="127">
        <v>2576.9899999999998</v>
      </c>
      <c r="F773" s="127">
        <v>2576.9899999999998</v>
      </c>
      <c r="G773" s="125">
        <v>7730.97</v>
      </c>
      <c r="H773" s="114"/>
      <c r="I773" s="114"/>
      <c r="J773" s="114"/>
      <c r="K773" s="114"/>
      <c r="L773" s="114"/>
      <c r="M773" s="114"/>
      <c r="N773" s="114"/>
      <c r="O773" s="114"/>
      <c r="P773" s="114"/>
      <c r="Q773" s="114"/>
      <c r="R773" s="114"/>
      <c r="S773" s="114"/>
      <c r="T773" s="114"/>
      <c r="U773" s="114"/>
      <c r="V773" s="114"/>
      <c r="W773" s="114"/>
      <c r="X773" s="114"/>
      <c r="Y773" s="114"/>
      <c r="Z773" s="114"/>
      <c r="AA773" s="114"/>
      <c r="AB773" s="114"/>
      <c r="AC773" s="114"/>
      <c r="AD773" s="114"/>
      <c r="AE773" s="114"/>
      <c r="AF773" s="114"/>
      <c r="AG773" s="114"/>
      <c r="AH773" s="114"/>
      <c r="AI773" s="114"/>
      <c r="AJ773" s="114"/>
      <c r="AK773" s="114"/>
      <c r="AL773" s="114"/>
      <c r="AM773" s="114"/>
      <c r="AN773" s="114"/>
      <c r="AO773" s="114"/>
      <c r="AP773" s="114"/>
      <c r="AQ773" s="114"/>
    </row>
    <row r="774" spans="1:43" x14ac:dyDescent="0.3">
      <c r="A774" s="114"/>
      <c r="B774" s="120" t="s">
        <v>1459</v>
      </c>
      <c r="C774" s="121" t="s">
        <v>183</v>
      </c>
      <c r="D774" s="127">
        <v>3367.26</v>
      </c>
      <c r="E774" s="127">
        <v>3367.26</v>
      </c>
      <c r="F774" s="127">
        <v>3367.26</v>
      </c>
      <c r="G774" s="125">
        <v>10101.780000000001</v>
      </c>
      <c r="H774" s="114"/>
      <c r="I774" s="114"/>
      <c r="J774" s="114"/>
      <c r="K774" s="114"/>
      <c r="L774" s="114"/>
      <c r="M774" s="114"/>
      <c r="N774" s="114"/>
      <c r="O774" s="114"/>
      <c r="P774" s="114"/>
      <c r="Q774" s="114"/>
      <c r="R774" s="114"/>
      <c r="S774" s="114"/>
      <c r="T774" s="114"/>
      <c r="U774" s="114"/>
      <c r="V774" s="114"/>
      <c r="W774" s="114"/>
      <c r="X774" s="114"/>
      <c r="Y774" s="114"/>
      <c r="Z774" s="114"/>
      <c r="AA774" s="114"/>
      <c r="AB774" s="114"/>
      <c r="AC774" s="114"/>
      <c r="AD774" s="114"/>
      <c r="AE774" s="114"/>
      <c r="AF774" s="114"/>
      <c r="AG774" s="114"/>
      <c r="AH774" s="114"/>
      <c r="AI774" s="114"/>
      <c r="AJ774" s="114"/>
      <c r="AK774" s="114"/>
      <c r="AL774" s="114"/>
      <c r="AM774" s="114"/>
      <c r="AN774" s="114"/>
      <c r="AO774" s="114"/>
      <c r="AP774" s="114"/>
      <c r="AQ774" s="114"/>
    </row>
    <row r="775" spans="1:43" x14ac:dyDescent="0.3">
      <c r="A775" s="114"/>
      <c r="B775" s="120" t="s">
        <v>1441</v>
      </c>
      <c r="C775" s="121" t="s">
        <v>89</v>
      </c>
      <c r="D775" s="127">
        <v>1297.0899999999999</v>
      </c>
      <c r="E775" s="127">
        <v>1297.08</v>
      </c>
      <c r="F775" s="127">
        <v>1297.08</v>
      </c>
      <c r="G775" s="125">
        <v>3891.25</v>
      </c>
      <c r="H775" s="114"/>
      <c r="I775" s="114"/>
      <c r="J775" s="114"/>
      <c r="K775" s="114"/>
      <c r="L775" s="114"/>
      <c r="M775" s="114"/>
      <c r="N775" s="114"/>
      <c r="O775" s="114"/>
      <c r="P775" s="114"/>
      <c r="Q775" s="114"/>
      <c r="R775" s="114"/>
      <c r="S775" s="114"/>
      <c r="T775" s="114"/>
      <c r="U775" s="114"/>
      <c r="V775" s="114"/>
      <c r="W775" s="114"/>
      <c r="X775" s="114"/>
      <c r="Y775" s="114"/>
      <c r="Z775" s="114"/>
      <c r="AA775" s="114"/>
      <c r="AB775" s="114"/>
      <c r="AC775" s="114"/>
      <c r="AD775" s="114"/>
      <c r="AE775" s="114"/>
      <c r="AF775" s="114"/>
      <c r="AG775" s="114"/>
      <c r="AH775" s="114"/>
      <c r="AI775" s="114"/>
      <c r="AJ775" s="114"/>
      <c r="AK775" s="114"/>
      <c r="AL775" s="114"/>
      <c r="AM775" s="114"/>
      <c r="AN775" s="114"/>
      <c r="AO775" s="114"/>
      <c r="AP775" s="114"/>
      <c r="AQ775" s="114"/>
    </row>
    <row r="776" spans="1:43" x14ac:dyDescent="0.3">
      <c r="A776" s="114"/>
      <c r="B776" s="120" t="s">
        <v>1503</v>
      </c>
      <c r="C776" s="121" t="s">
        <v>286</v>
      </c>
      <c r="D776" s="127">
        <v>2233.39</v>
      </c>
      <c r="E776" s="127">
        <v>2233.39</v>
      </c>
      <c r="F776" s="127">
        <v>2233.39</v>
      </c>
      <c r="G776" s="125">
        <v>6700.17</v>
      </c>
      <c r="H776" s="114"/>
      <c r="I776" s="114"/>
      <c r="J776" s="114"/>
      <c r="K776" s="114"/>
      <c r="L776" s="114"/>
      <c r="M776" s="114"/>
      <c r="N776" s="114"/>
      <c r="O776" s="114"/>
      <c r="P776" s="114"/>
      <c r="Q776" s="114"/>
      <c r="R776" s="114"/>
      <c r="S776" s="114"/>
      <c r="T776" s="114"/>
      <c r="U776" s="114"/>
      <c r="V776" s="114"/>
      <c r="W776" s="114"/>
      <c r="X776" s="114"/>
      <c r="Y776" s="114"/>
      <c r="Z776" s="114"/>
      <c r="AA776" s="114"/>
      <c r="AB776" s="114"/>
      <c r="AC776" s="114"/>
      <c r="AD776" s="114"/>
      <c r="AE776" s="114"/>
      <c r="AF776" s="114"/>
      <c r="AG776" s="114"/>
      <c r="AH776" s="114"/>
      <c r="AI776" s="114"/>
      <c r="AJ776" s="114"/>
      <c r="AK776" s="114"/>
      <c r="AL776" s="114"/>
      <c r="AM776" s="114"/>
      <c r="AN776" s="114"/>
      <c r="AO776" s="114"/>
      <c r="AP776" s="114"/>
      <c r="AQ776" s="114"/>
    </row>
    <row r="777" spans="1:43" x14ac:dyDescent="0.3">
      <c r="A777" s="114"/>
      <c r="B777" s="120" t="s">
        <v>1401</v>
      </c>
      <c r="C777" s="121" t="s">
        <v>165</v>
      </c>
      <c r="D777" s="127">
        <v>2576.9899999999998</v>
      </c>
      <c r="E777" s="127">
        <v>2576.9899999999998</v>
      </c>
      <c r="F777" s="127">
        <v>2576.9899999999998</v>
      </c>
      <c r="G777" s="125">
        <v>7730.97</v>
      </c>
      <c r="H777" s="114"/>
      <c r="I777" s="114"/>
      <c r="J777" s="114"/>
      <c r="K777" s="114"/>
      <c r="L777" s="114"/>
      <c r="M777" s="114"/>
      <c r="N777" s="114"/>
      <c r="O777" s="114"/>
      <c r="P777" s="114"/>
      <c r="Q777" s="114"/>
      <c r="R777" s="114"/>
      <c r="S777" s="114"/>
      <c r="T777" s="114"/>
      <c r="U777" s="114"/>
      <c r="V777" s="114"/>
      <c r="W777" s="114"/>
      <c r="X777" s="114"/>
      <c r="Y777" s="114"/>
      <c r="Z777" s="114"/>
      <c r="AA777" s="114"/>
      <c r="AB777" s="114"/>
      <c r="AC777" s="114"/>
      <c r="AD777" s="114"/>
      <c r="AE777" s="114"/>
      <c r="AF777" s="114"/>
      <c r="AG777" s="114"/>
      <c r="AH777" s="114"/>
      <c r="AI777" s="114"/>
      <c r="AJ777" s="114"/>
      <c r="AK777" s="114"/>
      <c r="AL777" s="114"/>
      <c r="AM777" s="114"/>
      <c r="AN777" s="114"/>
      <c r="AO777" s="114"/>
      <c r="AP777" s="114"/>
      <c r="AQ777" s="114"/>
    </row>
    <row r="778" spans="1:43" x14ac:dyDescent="0.3">
      <c r="A778" s="114"/>
      <c r="B778" s="120" t="s">
        <v>1493</v>
      </c>
      <c r="C778" s="121" t="s">
        <v>226</v>
      </c>
      <c r="D778" s="127">
        <v>3367.26</v>
      </c>
      <c r="E778" s="127">
        <v>3367.26</v>
      </c>
      <c r="F778" s="127">
        <v>3367.26</v>
      </c>
      <c r="G778" s="125">
        <v>10101.780000000001</v>
      </c>
      <c r="H778" s="114"/>
      <c r="I778" s="114"/>
      <c r="J778" s="114"/>
      <c r="K778" s="114"/>
      <c r="L778" s="114"/>
      <c r="M778" s="114"/>
      <c r="N778" s="114"/>
      <c r="O778" s="114"/>
      <c r="P778" s="114"/>
      <c r="Q778" s="114"/>
      <c r="R778" s="114"/>
      <c r="S778" s="114"/>
      <c r="T778" s="114"/>
      <c r="U778" s="114"/>
      <c r="V778" s="114"/>
      <c r="W778" s="114"/>
      <c r="X778" s="114"/>
      <c r="Y778" s="114"/>
      <c r="Z778" s="114"/>
      <c r="AA778" s="114"/>
      <c r="AB778" s="114"/>
      <c r="AC778" s="114"/>
      <c r="AD778" s="114"/>
      <c r="AE778" s="114"/>
      <c r="AF778" s="114"/>
      <c r="AG778" s="114"/>
      <c r="AH778" s="114"/>
      <c r="AI778" s="114"/>
      <c r="AJ778" s="114"/>
      <c r="AK778" s="114"/>
      <c r="AL778" s="114"/>
      <c r="AM778" s="114"/>
      <c r="AN778" s="114"/>
      <c r="AO778" s="114"/>
      <c r="AP778" s="114"/>
      <c r="AQ778" s="114"/>
    </row>
    <row r="779" spans="1:43" x14ac:dyDescent="0.3">
      <c r="A779" s="114"/>
      <c r="B779" s="120" t="s">
        <v>1442</v>
      </c>
      <c r="C779" s="121" t="s">
        <v>225</v>
      </c>
      <c r="D779" s="127">
        <v>1297.0899999999999</v>
      </c>
      <c r="E779" s="127">
        <v>1297.08</v>
      </c>
      <c r="F779" s="127">
        <v>1297.08</v>
      </c>
      <c r="G779" s="125">
        <v>3891.25</v>
      </c>
      <c r="H779" s="114"/>
      <c r="I779" s="114"/>
      <c r="J779" s="114"/>
      <c r="K779" s="114"/>
      <c r="L779" s="114"/>
      <c r="M779" s="114"/>
      <c r="N779" s="114"/>
      <c r="O779" s="114"/>
      <c r="P779" s="114"/>
      <c r="Q779" s="114"/>
      <c r="R779" s="114"/>
      <c r="S779" s="114"/>
      <c r="T779" s="114"/>
      <c r="U779" s="114"/>
      <c r="V779" s="114"/>
      <c r="W779" s="114"/>
      <c r="X779" s="114"/>
      <c r="Y779" s="114"/>
      <c r="Z779" s="114"/>
      <c r="AA779" s="114"/>
      <c r="AB779" s="114"/>
      <c r="AC779" s="114"/>
      <c r="AD779" s="114"/>
      <c r="AE779" s="114"/>
      <c r="AF779" s="114"/>
      <c r="AG779" s="114"/>
      <c r="AH779" s="114"/>
      <c r="AI779" s="114"/>
      <c r="AJ779" s="114"/>
      <c r="AK779" s="114"/>
      <c r="AL779" s="114"/>
      <c r="AM779" s="114"/>
      <c r="AN779" s="114"/>
      <c r="AO779" s="114"/>
      <c r="AP779" s="114"/>
      <c r="AQ779" s="114"/>
    </row>
    <row r="780" spans="1:43" x14ac:dyDescent="0.3">
      <c r="A780" s="114"/>
      <c r="B780" s="120" t="s">
        <v>1437</v>
      </c>
      <c r="C780" s="121" t="s">
        <v>302</v>
      </c>
      <c r="D780" s="127">
        <v>2233.39</v>
      </c>
      <c r="E780" s="127">
        <v>2233.39</v>
      </c>
      <c r="F780" s="127">
        <v>2233.39</v>
      </c>
      <c r="G780" s="125">
        <v>6700.17</v>
      </c>
      <c r="H780" s="114"/>
      <c r="I780" s="114"/>
      <c r="J780" s="114"/>
      <c r="K780" s="114"/>
      <c r="L780" s="114"/>
      <c r="M780" s="114"/>
      <c r="N780" s="114"/>
      <c r="O780" s="114"/>
      <c r="P780" s="114"/>
      <c r="Q780" s="114"/>
      <c r="R780" s="114"/>
      <c r="S780" s="114"/>
      <c r="T780" s="114"/>
      <c r="U780" s="114"/>
      <c r="V780" s="114"/>
      <c r="W780" s="114"/>
      <c r="X780" s="114"/>
      <c r="Y780" s="114"/>
      <c r="Z780" s="114"/>
      <c r="AA780" s="114"/>
      <c r="AB780" s="114"/>
      <c r="AC780" s="114"/>
      <c r="AD780" s="114"/>
      <c r="AE780" s="114"/>
      <c r="AF780" s="114"/>
      <c r="AG780" s="114"/>
      <c r="AH780" s="114"/>
      <c r="AI780" s="114"/>
      <c r="AJ780" s="114"/>
      <c r="AK780" s="114"/>
      <c r="AL780" s="114"/>
      <c r="AM780" s="114"/>
      <c r="AN780" s="114"/>
      <c r="AO780" s="114"/>
      <c r="AP780" s="114"/>
      <c r="AQ780" s="114"/>
    </row>
    <row r="781" spans="1:43" x14ac:dyDescent="0.3">
      <c r="A781" s="114"/>
      <c r="B781" s="120" t="s">
        <v>1213</v>
      </c>
      <c r="C781" s="121" t="s">
        <v>112</v>
      </c>
      <c r="D781" s="127">
        <v>2576.9899999999998</v>
      </c>
      <c r="E781" s="127">
        <v>2576.9899999999998</v>
      </c>
      <c r="F781" s="127">
        <v>2576.9899999999998</v>
      </c>
      <c r="G781" s="125">
        <v>7730.97</v>
      </c>
      <c r="H781" s="114"/>
      <c r="I781" s="114"/>
      <c r="J781" s="114"/>
      <c r="K781" s="114"/>
      <c r="L781" s="114"/>
      <c r="M781" s="114"/>
      <c r="N781" s="114"/>
      <c r="O781" s="114"/>
      <c r="P781" s="114"/>
      <c r="Q781" s="114"/>
      <c r="R781" s="114"/>
      <c r="S781" s="114"/>
      <c r="T781" s="114"/>
      <c r="U781" s="114"/>
      <c r="V781" s="114"/>
      <c r="W781" s="114"/>
      <c r="X781" s="114"/>
      <c r="Y781" s="114"/>
      <c r="Z781" s="114"/>
      <c r="AA781" s="114"/>
      <c r="AB781" s="114"/>
      <c r="AC781" s="114"/>
      <c r="AD781" s="114"/>
      <c r="AE781" s="114"/>
      <c r="AF781" s="114"/>
      <c r="AG781" s="114"/>
      <c r="AH781" s="114"/>
      <c r="AI781" s="114"/>
      <c r="AJ781" s="114"/>
      <c r="AK781" s="114"/>
      <c r="AL781" s="114"/>
      <c r="AM781" s="114"/>
      <c r="AN781" s="114"/>
      <c r="AO781" s="114"/>
      <c r="AP781" s="114"/>
      <c r="AQ781" s="114"/>
    </row>
    <row r="782" spans="1:43" x14ac:dyDescent="0.3">
      <c r="A782" s="114"/>
      <c r="B782" s="120" t="s">
        <v>1410</v>
      </c>
      <c r="C782" s="121" t="s">
        <v>113</v>
      </c>
      <c r="D782" s="127">
        <v>3367.26</v>
      </c>
      <c r="E782" s="127">
        <v>3367.26</v>
      </c>
      <c r="F782" s="127">
        <v>3367.26</v>
      </c>
      <c r="G782" s="125">
        <v>10101.780000000001</v>
      </c>
      <c r="H782" s="114"/>
      <c r="I782" s="114"/>
      <c r="J782" s="114"/>
      <c r="K782" s="114"/>
      <c r="L782" s="114"/>
      <c r="M782" s="114"/>
      <c r="N782" s="114"/>
      <c r="O782" s="114"/>
      <c r="P782" s="114"/>
      <c r="Q782" s="114"/>
      <c r="R782" s="114"/>
      <c r="S782" s="114"/>
      <c r="T782" s="114"/>
      <c r="U782" s="114"/>
      <c r="V782" s="114"/>
      <c r="W782" s="114"/>
      <c r="X782" s="114"/>
      <c r="Y782" s="114"/>
      <c r="Z782" s="114"/>
      <c r="AA782" s="114"/>
      <c r="AB782" s="114"/>
      <c r="AC782" s="114"/>
      <c r="AD782" s="114"/>
      <c r="AE782" s="114"/>
      <c r="AF782" s="114"/>
      <c r="AG782" s="114"/>
      <c r="AH782" s="114"/>
      <c r="AI782" s="114"/>
      <c r="AJ782" s="114"/>
      <c r="AK782" s="114"/>
      <c r="AL782" s="114"/>
      <c r="AM782" s="114"/>
      <c r="AN782" s="114"/>
      <c r="AO782" s="114"/>
      <c r="AP782" s="114"/>
      <c r="AQ782" s="114"/>
    </row>
    <row r="783" spans="1:43" x14ac:dyDescent="0.3">
      <c r="A783" s="114"/>
      <c r="B783" s="120" t="s">
        <v>1262</v>
      </c>
      <c r="C783" s="121" t="s">
        <v>314</v>
      </c>
      <c r="D783" s="127">
        <v>1297.0899999999999</v>
      </c>
      <c r="E783" s="127">
        <v>1297.08</v>
      </c>
      <c r="F783" s="127">
        <v>1297.08</v>
      </c>
      <c r="G783" s="125">
        <v>3891.25</v>
      </c>
      <c r="H783" s="114"/>
      <c r="I783" s="114"/>
      <c r="J783" s="114"/>
      <c r="K783" s="114"/>
      <c r="L783" s="114"/>
      <c r="M783" s="114"/>
      <c r="N783" s="114"/>
      <c r="O783" s="114"/>
      <c r="P783" s="114"/>
      <c r="Q783" s="114"/>
      <c r="R783" s="114"/>
      <c r="S783" s="114"/>
      <c r="T783" s="114"/>
      <c r="U783" s="114"/>
      <c r="V783" s="114"/>
      <c r="W783" s="114"/>
      <c r="X783" s="114"/>
      <c r="Y783" s="114"/>
      <c r="Z783" s="114"/>
      <c r="AA783" s="114"/>
      <c r="AB783" s="114"/>
      <c r="AC783" s="114"/>
      <c r="AD783" s="114"/>
      <c r="AE783" s="114"/>
      <c r="AF783" s="114"/>
      <c r="AG783" s="114"/>
      <c r="AH783" s="114"/>
      <c r="AI783" s="114"/>
      <c r="AJ783" s="114"/>
      <c r="AK783" s="114"/>
      <c r="AL783" s="114"/>
      <c r="AM783" s="114"/>
      <c r="AN783" s="114"/>
      <c r="AO783" s="114"/>
      <c r="AP783" s="114"/>
      <c r="AQ783" s="114"/>
    </row>
    <row r="784" spans="1:43" x14ac:dyDescent="0.3">
      <c r="A784" s="114"/>
      <c r="B784" s="120" t="s">
        <v>1429</v>
      </c>
      <c r="C784" s="121" t="s">
        <v>287</v>
      </c>
      <c r="D784" s="127">
        <v>2233.39</v>
      </c>
      <c r="E784" s="127">
        <v>2233.39</v>
      </c>
      <c r="F784" s="127">
        <v>2233.39</v>
      </c>
      <c r="G784" s="125">
        <v>6700.17</v>
      </c>
      <c r="H784" s="114"/>
      <c r="I784" s="114"/>
      <c r="J784" s="114"/>
      <c r="K784" s="114"/>
      <c r="L784" s="114"/>
      <c r="M784" s="114"/>
      <c r="N784" s="114"/>
      <c r="O784" s="114"/>
      <c r="P784" s="114"/>
      <c r="Q784" s="114"/>
      <c r="R784" s="114"/>
      <c r="S784" s="114"/>
      <c r="T784" s="114"/>
      <c r="U784" s="114"/>
      <c r="V784" s="114"/>
      <c r="W784" s="114"/>
      <c r="X784" s="114"/>
      <c r="Y784" s="114"/>
      <c r="Z784" s="114"/>
      <c r="AA784" s="114"/>
      <c r="AB784" s="114"/>
      <c r="AC784" s="114"/>
      <c r="AD784" s="114"/>
      <c r="AE784" s="114"/>
      <c r="AF784" s="114"/>
      <c r="AG784" s="114"/>
      <c r="AH784" s="114"/>
      <c r="AI784" s="114"/>
      <c r="AJ784" s="114"/>
      <c r="AK784" s="114"/>
      <c r="AL784" s="114"/>
      <c r="AM784" s="114"/>
      <c r="AN784" s="114"/>
      <c r="AO784" s="114"/>
      <c r="AP784" s="114"/>
      <c r="AQ784" s="114"/>
    </row>
    <row r="785" spans="1:43" x14ac:dyDescent="0.3">
      <c r="A785" s="114"/>
      <c r="B785" s="120" t="s">
        <v>2213</v>
      </c>
      <c r="C785" s="121" t="s">
        <v>342</v>
      </c>
      <c r="D785" s="127">
        <v>2576.9899999999998</v>
      </c>
      <c r="E785" s="127">
        <v>2576.9899999999998</v>
      </c>
      <c r="F785" s="127">
        <v>2576.9899999999998</v>
      </c>
      <c r="G785" s="125">
        <v>7730.97</v>
      </c>
      <c r="H785" s="114"/>
      <c r="I785" s="114"/>
      <c r="J785" s="114"/>
      <c r="K785" s="114"/>
      <c r="L785" s="114"/>
      <c r="M785" s="114"/>
      <c r="N785" s="114"/>
      <c r="O785" s="114"/>
      <c r="P785" s="114"/>
      <c r="Q785" s="114"/>
      <c r="R785" s="114"/>
      <c r="S785" s="114"/>
      <c r="T785" s="114"/>
      <c r="U785" s="114"/>
      <c r="V785" s="114"/>
      <c r="W785" s="114"/>
      <c r="X785" s="114"/>
      <c r="Y785" s="114"/>
      <c r="Z785" s="114"/>
      <c r="AA785" s="114"/>
      <c r="AB785" s="114"/>
      <c r="AC785" s="114"/>
      <c r="AD785" s="114"/>
      <c r="AE785" s="114"/>
      <c r="AF785" s="114"/>
      <c r="AG785" s="114"/>
      <c r="AH785" s="114"/>
      <c r="AI785" s="114"/>
      <c r="AJ785" s="114"/>
      <c r="AK785" s="114"/>
      <c r="AL785" s="114"/>
      <c r="AM785" s="114"/>
      <c r="AN785" s="114"/>
      <c r="AO785" s="114"/>
      <c r="AP785" s="114"/>
      <c r="AQ785" s="114"/>
    </row>
    <row r="786" spans="1:43" x14ac:dyDescent="0.3">
      <c r="A786" s="114"/>
      <c r="B786" s="120" t="s">
        <v>1284</v>
      </c>
      <c r="C786" s="121" t="s">
        <v>96</v>
      </c>
      <c r="D786" s="127">
        <v>3367.26</v>
      </c>
      <c r="E786" s="127">
        <v>3367.26</v>
      </c>
      <c r="F786" s="127">
        <v>3367.26</v>
      </c>
      <c r="G786" s="125">
        <v>10101.780000000001</v>
      </c>
      <c r="H786" s="114"/>
      <c r="I786" s="114"/>
      <c r="J786" s="114"/>
      <c r="K786" s="114"/>
      <c r="L786" s="114"/>
      <c r="M786" s="114"/>
      <c r="N786" s="114"/>
      <c r="O786" s="114"/>
      <c r="P786" s="114"/>
      <c r="Q786" s="114"/>
      <c r="R786" s="114"/>
      <c r="S786" s="114"/>
      <c r="T786" s="114"/>
      <c r="U786" s="114"/>
      <c r="V786" s="114"/>
      <c r="W786" s="114"/>
      <c r="X786" s="114"/>
      <c r="Y786" s="114"/>
      <c r="Z786" s="114"/>
      <c r="AA786" s="114"/>
      <c r="AB786" s="114"/>
      <c r="AC786" s="114"/>
      <c r="AD786" s="114"/>
      <c r="AE786" s="114"/>
      <c r="AF786" s="114"/>
      <c r="AG786" s="114"/>
      <c r="AH786" s="114"/>
      <c r="AI786" s="114"/>
      <c r="AJ786" s="114"/>
      <c r="AK786" s="114"/>
      <c r="AL786" s="114"/>
      <c r="AM786" s="114"/>
      <c r="AN786" s="114"/>
      <c r="AO786" s="114"/>
      <c r="AP786" s="114"/>
      <c r="AQ786" s="114"/>
    </row>
    <row r="787" spans="1:43" x14ac:dyDescent="0.3">
      <c r="A787" s="114"/>
      <c r="B787" s="120" t="s">
        <v>1494</v>
      </c>
      <c r="C787" s="121" t="s">
        <v>153</v>
      </c>
      <c r="D787" s="127">
        <v>1297.0899999999999</v>
      </c>
      <c r="E787" s="127">
        <v>1297.08</v>
      </c>
      <c r="F787" s="127">
        <v>1297.08</v>
      </c>
      <c r="G787" s="125">
        <v>3891.25</v>
      </c>
      <c r="H787" s="114"/>
      <c r="I787" s="114"/>
      <c r="J787" s="114"/>
      <c r="K787" s="114"/>
      <c r="L787" s="114"/>
      <c r="M787" s="114"/>
      <c r="N787" s="114"/>
      <c r="O787" s="114"/>
      <c r="P787" s="114"/>
      <c r="Q787" s="114"/>
      <c r="R787" s="114"/>
      <c r="S787" s="114"/>
      <c r="T787" s="114"/>
      <c r="U787" s="114"/>
      <c r="V787" s="114"/>
      <c r="W787" s="114"/>
      <c r="X787" s="114"/>
      <c r="Y787" s="114"/>
      <c r="Z787" s="114"/>
      <c r="AA787" s="114"/>
      <c r="AB787" s="114"/>
      <c r="AC787" s="114"/>
      <c r="AD787" s="114"/>
      <c r="AE787" s="114"/>
      <c r="AF787" s="114"/>
      <c r="AG787" s="114"/>
      <c r="AH787" s="114"/>
      <c r="AI787" s="114"/>
      <c r="AJ787" s="114"/>
      <c r="AK787" s="114"/>
      <c r="AL787" s="114"/>
      <c r="AM787" s="114"/>
      <c r="AN787" s="114"/>
      <c r="AO787" s="114"/>
      <c r="AP787" s="114"/>
      <c r="AQ787" s="114"/>
    </row>
    <row r="788" spans="1:43" x14ac:dyDescent="0.3">
      <c r="A788" s="114"/>
      <c r="B788" s="120" t="s">
        <v>1402</v>
      </c>
      <c r="C788" s="121" t="s">
        <v>114</v>
      </c>
      <c r="D788" s="127">
        <v>2233.39</v>
      </c>
      <c r="E788" s="127">
        <v>2233.39</v>
      </c>
      <c r="F788" s="127">
        <v>2233.39</v>
      </c>
      <c r="G788" s="125">
        <v>6700.17</v>
      </c>
      <c r="H788" s="114"/>
      <c r="I788" s="114"/>
      <c r="J788" s="114"/>
      <c r="K788" s="114"/>
      <c r="L788" s="114"/>
      <c r="M788" s="114"/>
      <c r="N788" s="114"/>
      <c r="O788" s="114"/>
      <c r="P788" s="114"/>
      <c r="Q788" s="114"/>
      <c r="R788" s="114"/>
      <c r="S788" s="114"/>
      <c r="T788" s="114"/>
      <c r="U788" s="114"/>
      <c r="V788" s="114"/>
      <c r="W788" s="114"/>
      <c r="X788" s="114"/>
      <c r="Y788" s="114"/>
      <c r="Z788" s="114"/>
      <c r="AA788" s="114"/>
      <c r="AB788" s="114"/>
      <c r="AC788" s="114"/>
      <c r="AD788" s="114"/>
      <c r="AE788" s="114"/>
      <c r="AF788" s="114"/>
      <c r="AG788" s="114"/>
      <c r="AH788" s="114"/>
      <c r="AI788" s="114"/>
      <c r="AJ788" s="114"/>
      <c r="AK788" s="114"/>
      <c r="AL788" s="114"/>
      <c r="AM788" s="114"/>
      <c r="AN788" s="114"/>
      <c r="AO788" s="114"/>
      <c r="AP788" s="114"/>
      <c r="AQ788" s="114"/>
    </row>
    <row r="789" spans="1:43" x14ac:dyDescent="0.3">
      <c r="A789" s="114"/>
      <c r="B789" s="120" t="s">
        <v>1224</v>
      </c>
      <c r="C789" s="121" t="s">
        <v>310</v>
      </c>
      <c r="D789" s="127">
        <v>2576.9899999999998</v>
      </c>
      <c r="E789" s="127">
        <v>2576.9899999999998</v>
      </c>
      <c r="F789" s="127">
        <v>2576.9899999999998</v>
      </c>
      <c r="G789" s="125">
        <v>7730.97</v>
      </c>
      <c r="H789" s="114"/>
      <c r="I789" s="114"/>
      <c r="J789" s="114"/>
      <c r="K789" s="114"/>
      <c r="L789" s="114"/>
      <c r="M789" s="114"/>
      <c r="N789" s="114"/>
      <c r="O789" s="114"/>
      <c r="P789" s="114"/>
      <c r="Q789" s="114"/>
      <c r="R789" s="114"/>
      <c r="S789" s="114"/>
      <c r="T789" s="114"/>
      <c r="U789" s="114"/>
      <c r="V789" s="114"/>
      <c r="W789" s="114"/>
      <c r="X789" s="114"/>
      <c r="Y789" s="114"/>
      <c r="Z789" s="114"/>
      <c r="AA789" s="114"/>
      <c r="AB789" s="114"/>
      <c r="AC789" s="114"/>
      <c r="AD789" s="114"/>
      <c r="AE789" s="114"/>
      <c r="AF789" s="114"/>
      <c r="AG789" s="114"/>
      <c r="AH789" s="114"/>
      <c r="AI789" s="114"/>
      <c r="AJ789" s="114"/>
      <c r="AK789" s="114"/>
      <c r="AL789" s="114"/>
      <c r="AM789" s="114"/>
      <c r="AN789" s="114"/>
      <c r="AO789" s="114"/>
      <c r="AP789" s="114"/>
      <c r="AQ789" s="114"/>
    </row>
    <row r="790" spans="1:43" x14ac:dyDescent="0.3">
      <c r="A790" s="114"/>
      <c r="B790" s="120" t="s">
        <v>2373</v>
      </c>
      <c r="C790" s="121" t="s">
        <v>204</v>
      </c>
      <c r="D790" s="124"/>
      <c r="E790" s="124"/>
      <c r="F790" s="124"/>
      <c r="G790" s="126"/>
      <c r="H790" s="114"/>
      <c r="I790" s="114"/>
      <c r="J790" s="114"/>
      <c r="K790" s="114"/>
      <c r="L790" s="114"/>
      <c r="M790" s="114"/>
      <c r="N790" s="114"/>
      <c r="O790" s="114"/>
      <c r="P790" s="114"/>
      <c r="Q790" s="114"/>
      <c r="R790" s="114"/>
      <c r="S790" s="114"/>
      <c r="T790" s="114"/>
      <c r="U790" s="114"/>
      <c r="V790" s="114"/>
      <c r="W790" s="114"/>
      <c r="X790" s="114"/>
      <c r="Y790" s="114"/>
      <c r="Z790" s="114"/>
      <c r="AA790" s="114"/>
      <c r="AB790" s="114"/>
      <c r="AC790" s="114"/>
      <c r="AD790" s="114"/>
      <c r="AE790" s="114"/>
      <c r="AF790" s="114"/>
      <c r="AG790" s="114"/>
      <c r="AH790" s="114"/>
      <c r="AI790" s="114"/>
      <c r="AJ790" s="114"/>
      <c r="AK790" s="114"/>
      <c r="AL790" s="114"/>
      <c r="AM790" s="114"/>
      <c r="AN790" s="114"/>
      <c r="AO790" s="114"/>
      <c r="AP790" s="114"/>
      <c r="AQ790" s="114"/>
    </row>
    <row r="791" spans="1:43" x14ac:dyDescent="0.3">
      <c r="A791" s="114"/>
      <c r="B791" s="120" t="s">
        <v>1426</v>
      </c>
      <c r="C791" s="121" t="s">
        <v>211</v>
      </c>
      <c r="D791" s="127">
        <v>1297.0899999999999</v>
      </c>
      <c r="E791" s="127">
        <v>1297.08</v>
      </c>
      <c r="F791" s="127">
        <v>1297.08</v>
      </c>
      <c r="G791" s="125">
        <v>3891.25</v>
      </c>
      <c r="H791" s="114"/>
      <c r="I791" s="114"/>
      <c r="J791" s="114"/>
      <c r="K791" s="114"/>
      <c r="L791" s="114"/>
      <c r="M791" s="114"/>
      <c r="N791" s="114"/>
      <c r="O791" s="114"/>
      <c r="P791" s="114"/>
      <c r="Q791" s="114"/>
      <c r="R791" s="114"/>
      <c r="S791" s="114"/>
      <c r="T791" s="114"/>
      <c r="U791" s="114"/>
      <c r="V791" s="114"/>
      <c r="W791" s="114"/>
      <c r="X791" s="114"/>
      <c r="Y791" s="114"/>
      <c r="Z791" s="114"/>
      <c r="AA791" s="114"/>
      <c r="AB791" s="114"/>
      <c r="AC791" s="114"/>
      <c r="AD791" s="114"/>
      <c r="AE791" s="114"/>
      <c r="AF791" s="114"/>
      <c r="AG791" s="114"/>
      <c r="AH791" s="114"/>
      <c r="AI791" s="114"/>
      <c r="AJ791" s="114"/>
      <c r="AK791" s="114"/>
      <c r="AL791" s="114"/>
      <c r="AM791" s="114"/>
      <c r="AN791" s="114"/>
      <c r="AO791" s="114"/>
      <c r="AP791" s="114"/>
      <c r="AQ791" s="114"/>
    </row>
    <row r="792" spans="1:43" x14ac:dyDescent="0.3">
      <c r="A792" s="114"/>
      <c r="B792" s="120" t="s">
        <v>1241</v>
      </c>
      <c r="C792" s="121" t="s">
        <v>280</v>
      </c>
      <c r="D792" s="127">
        <v>2233.39</v>
      </c>
      <c r="E792" s="127">
        <v>2233.39</v>
      </c>
      <c r="F792" s="127">
        <v>2233.39</v>
      </c>
      <c r="G792" s="125">
        <v>6700.17</v>
      </c>
      <c r="H792" s="114"/>
      <c r="I792" s="114"/>
      <c r="J792" s="114"/>
      <c r="K792" s="114"/>
      <c r="L792" s="114"/>
      <c r="M792" s="114"/>
      <c r="N792" s="114"/>
      <c r="O792" s="114"/>
      <c r="P792" s="114"/>
      <c r="Q792" s="114"/>
      <c r="R792" s="114"/>
      <c r="S792" s="114"/>
      <c r="T792" s="114"/>
      <c r="U792" s="114"/>
      <c r="V792" s="114"/>
      <c r="W792" s="114"/>
      <c r="X792" s="114"/>
      <c r="Y792" s="114"/>
      <c r="Z792" s="114"/>
      <c r="AA792" s="114"/>
      <c r="AB792" s="114"/>
      <c r="AC792" s="114"/>
      <c r="AD792" s="114"/>
      <c r="AE792" s="114"/>
      <c r="AF792" s="114"/>
      <c r="AG792" s="114"/>
      <c r="AH792" s="114"/>
      <c r="AI792" s="114"/>
      <c r="AJ792" s="114"/>
      <c r="AK792" s="114"/>
      <c r="AL792" s="114"/>
      <c r="AM792" s="114"/>
      <c r="AN792" s="114"/>
      <c r="AO792" s="114"/>
      <c r="AP792" s="114"/>
      <c r="AQ792" s="114"/>
    </row>
    <row r="793" spans="1:43" x14ac:dyDescent="0.3">
      <c r="A793" s="114"/>
      <c r="B793" s="120" t="s">
        <v>1432</v>
      </c>
      <c r="C793" s="121" t="s">
        <v>214</v>
      </c>
      <c r="D793" s="127">
        <v>2576.9899999999998</v>
      </c>
      <c r="E793" s="127">
        <v>2576.9899999999998</v>
      </c>
      <c r="F793" s="127">
        <v>2576.9899999999998</v>
      </c>
      <c r="G793" s="125">
        <v>7730.97</v>
      </c>
      <c r="H793" s="114"/>
      <c r="I793" s="114"/>
      <c r="J793" s="114"/>
      <c r="K793" s="114"/>
      <c r="L793" s="114"/>
      <c r="M793" s="114"/>
      <c r="N793" s="114"/>
      <c r="O793" s="114"/>
      <c r="P793" s="114"/>
      <c r="Q793" s="114"/>
      <c r="R793" s="114"/>
      <c r="S793" s="114"/>
      <c r="T793" s="114"/>
      <c r="U793" s="114"/>
      <c r="V793" s="114"/>
      <c r="W793" s="114"/>
      <c r="X793" s="114"/>
      <c r="Y793" s="114"/>
      <c r="Z793" s="114"/>
      <c r="AA793" s="114"/>
      <c r="AB793" s="114"/>
      <c r="AC793" s="114"/>
      <c r="AD793" s="114"/>
      <c r="AE793" s="114"/>
      <c r="AF793" s="114"/>
      <c r="AG793" s="114"/>
      <c r="AH793" s="114"/>
      <c r="AI793" s="114"/>
      <c r="AJ793" s="114"/>
      <c r="AK793" s="114"/>
      <c r="AL793" s="114"/>
      <c r="AM793" s="114"/>
      <c r="AN793" s="114"/>
      <c r="AO793" s="114"/>
      <c r="AP793" s="114"/>
      <c r="AQ793" s="114"/>
    </row>
    <row r="794" spans="1:43" x14ac:dyDescent="0.3">
      <c r="A794" s="114"/>
      <c r="B794" s="120" t="s">
        <v>1444</v>
      </c>
      <c r="C794" s="121" t="s">
        <v>262</v>
      </c>
      <c r="D794" s="127">
        <v>3367.26</v>
      </c>
      <c r="E794" s="127">
        <v>3367.26</v>
      </c>
      <c r="F794" s="127">
        <v>3367.26</v>
      </c>
      <c r="G794" s="125">
        <v>10101.780000000001</v>
      </c>
      <c r="H794" s="114"/>
      <c r="I794" s="114"/>
      <c r="J794" s="114"/>
      <c r="K794" s="114"/>
      <c r="L794" s="114"/>
      <c r="M794" s="114"/>
      <c r="N794" s="114"/>
      <c r="O794" s="114"/>
      <c r="P794" s="114"/>
      <c r="Q794" s="114"/>
      <c r="R794" s="114"/>
      <c r="S794" s="114"/>
      <c r="T794" s="114"/>
      <c r="U794" s="114"/>
      <c r="V794" s="114"/>
      <c r="W794" s="114"/>
      <c r="X794" s="114"/>
      <c r="Y794" s="114"/>
      <c r="Z794" s="114"/>
      <c r="AA794" s="114"/>
      <c r="AB794" s="114"/>
      <c r="AC794" s="114"/>
      <c r="AD794" s="114"/>
      <c r="AE794" s="114"/>
      <c r="AF794" s="114"/>
      <c r="AG794" s="114"/>
      <c r="AH794" s="114"/>
      <c r="AI794" s="114"/>
      <c r="AJ794" s="114"/>
      <c r="AK794" s="114"/>
      <c r="AL794" s="114"/>
      <c r="AM794" s="114"/>
      <c r="AN794" s="114"/>
      <c r="AO794" s="114"/>
      <c r="AP794" s="114"/>
      <c r="AQ794" s="114"/>
    </row>
    <row r="795" spans="1:43" x14ac:dyDescent="0.3">
      <c r="A795" s="114"/>
      <c r="B795" s="120" t="s">
        <v>1488</v>
      </c>
      <c r="C795" s="121" t="s">
        <v>297</v>
      </c>
      <c r="D795" s="127">
        <v>1297.0899999999999</v>
      </c>
      <c r="E795" s="127">
        <v>1297.08</v>
      </c>
      <c r="F795" s="127">
        <v>1297.08</v>
      </c>
      <c r="G795" s="125">
        <v>3891.25</v>
      </c>
      <c r="H795" s="114"/>
      <c r="I795" s="114"/>
      <c r="J795" s="114"/>
      <c r="K795" s="114"/>
      <c r="L795" s="114"/>
      <c r="M795" s="114"/>
      <c r="N795" s="114"/>
      <c r="O795" s="114"/>
      <c r="P795" s="114"/>
      <c r="Q795" s="114"/>
      <c r="R795" s="114"/>
      <c r="S795" s="114"/>
      <c r="T795" s="114"/>
      <c r="U795" s="114"/>
      <c r="V795" s="114"/>
      <c r="W795" s="114"/>
      <c r="X795" s="114"/>
      <c r="Y795" s="114"/>
      <c r="Z795" s="114"/>
      <c r="AA795" s="114"/>
      <c r="AB795" s="114"/>
      <c r="AC795" s="114"/>
      <c r="AD795" s="114"/>
      <c r="AE795" s="114"/>
      <c r="AF795" s="114"/>
      <c r="AG795" s="114"/>
      <c r="AH795" s="114"/>
      <c r="AI795" s="114"/>
      <c r="AJ795" s="114"/>
      <c r="AK795" s="114"/>
      <c r="AL795" s="114"/>
      <c r="AM795" s="114"/>
      <c r="AN795" s="114"/>
      <c r="AO795" s="114"/>
      <c r="AP795" s="114"/>
      <c r="AQ795" s="114"/>
    </row>
    <row r="796" spans="1:43" x14ac:dyDescent="0.3">
      <c r="A796" s="114"/>
      <c r="B796" s="120" t="s">
        <v>1236</v>
      </c>
      <c r="C796" s="121" t="s">
        <v>94</v>
      </c>
      <c r="D796" s="127">
        <v>2233.39</v>
      </c>
      <c r="E796" s="127">
        <v>2233.39</v>
      </c>
      <c r="F796" s="127">
        <v>2233.39</v>
      </c>
      <c r="G796" s="125">
        <v>6700.17</v>
      </c>
      <c r="H796" s="114"/>
      <c r="I796" s="114"/>
      <c r="J796" s="114"/>
      <c r="K796" s="114"/>
      <c r="L796" s="114"/>
      <c r="M796" s="114"/>
      <c r="N796" s="114"/>
      <c r="O796" s="114"/>
      <c r="P796" s="114"/>
      <c r="Q796" s="114"/>
      <c r="R796" s="114"/>
      <c r="S796" s="114"/>
      <c r="T796" s="114"/>
      <c r="U796" s="114"/>
      <c r="V796" s="114"/>
      <c r="W796" s="114"/>
      <c r="X796" s="114"/>
      <c r="Y796" s="114"/>
      <c r="Z796" s="114"/>
      <c r="AA796" s="114"/>
      <c r="AB796" s="114"/>
      <c r="AC796" s="114"/>
      <c r="AD796" s="114"/>
      <c r="AE796" s="114"/>
      <c r="AF796" s="114"/>
      <c r="AG796" s="114"/>
      <c r="AH796" s="114"/>
      <c r="AI796" s="114"/>
      <c r="AJ796" s="114"/>
      <c r="AK796" s="114"/>
      <c r="AL796" s="114"/>
      <c r="AM796" s="114"/>
      <c r="AN796" s="114"/>
      <c r="AO796" s="114"/>
      <c r="AP796" s="114"/>
      <c r="AQ796" s="114"/>
    </row>
    <row r="797" spans="1:43" x14ac:dyDescent="0.3">
      <c r="A797" s="114"/>
      <c r="B797" s="120" t="s">
        <v>1967</v>
      </c>
      <c r="C797" s="121" t="s">
        <v>259</v>
      </c>
      <c r="D797" s="127">
        <v>2576.9899999999998</v>
      </c>
      <c r="E797" s="127">
        <v>2576.9899999999998</v>
      </c>
      <c r="F797" s="127">
        <v>2576.9899999999998</v>
      </c>
      <c r="G797" s="125">
        <v>7730.97</v>
      </c>
      <c r="H797" s="114"/>
      <c r="I797" s="114"/>
      <c r="J797" s="114"/>
      <c r="K797" s="114"/>
      <c r="L797" s="114"/>
      <c r="M797" s="114"/>
      <c r="N797" s="114"/>
      <c r="O797" s="114"/>
      <c r="P797" s="114"/>
      <c r="Q797" s="114"/>
      <c r="R797" s="114"/>
      <c r="S797" s="114"/>
      <c r="T797" s="114"/>
      <c r="U797" s="114"/>
      <c r="V797" s="114"/>
      <c r="W797" s="114"/>
      <c r="X797" s="114"/>
      <c r="Y797" s="114"/>
      <c r="Z797" s="114"/>
      <c r="AA797" s="114"/>
      <c r="AB797" s="114"/>
      <c r="AC797" s="114"/>
      <c r="AD797" s="114"/>
      <c r="AE797" s="114"/>
      <c r="AF797" s="114"/>
      <c r="AG797" s="114"/>
      <c r="AH797" s="114"/>
      <c r="AI797" s="114"/>
      <c r="AJ797" s="114"/>
      <c r="AK797" s="114"/>
      <c r="AL797" s="114"/>
      <c r="AM797" s="114"/>
      <c r="AN797" s="114"/>
      <c r="AO797" s="114"/>
      <c r="AP797" s="114"/>
      <c r="AQ797" s="114"/>
    </row>
    <row r="798" spans="1:43" x14ac:dyDescent="0.3">
      <c r="A798" s="114"/>
      <c r="B798" s="120" t="s">
        <v>1506</v>
      </c>
      <c r="C798" s="121" t="s">
        <v>303</v>
      </c>
      <c r="D798" s="127">
        <v>3367.26</v>
      </c>
      <c r="E798" s="127">
        <v>3367.26</v>
      </c>
      <c r="F798" s="127">
        <v>3367.26</v>
      </c>
      <c r="G798" s="125">
        <v>10101.780000000001</v>
      </c>
      <c r="H798" s="114"/>
      <c r="I798" s="114"/>
      <c r="J798" s="114"/>
      <c r="K798" s="114"/>
      <c r="L798" s="114"/>
      <c r="M798" s="114"/>
      <c r="N798" s="114"/>
      <c r="O798" s="114"/>
      <c r="P798" s="114"/>
      <c r="Q798" s="114"/>
      <c r="R798" s="114"/>
      <c r="S798" s="114"/>
      <c r="T798" s="114"/>
      <c r="U798" s="114"/>
      <c r="V798" s="114"/>
      <c r="W798" s="114"/>
      <c r="X798" s="114"/>
      <c r="Y798" s="114"/>
      <c r="Z798" s="114"/>
      <c r="AA798" s="114"/>
      <c r="AB798" s="114"/>
      <c r="AC798" s="114"/>
      <c r="AD798" s="114"/>
      <c r="AE798" s="114"/>
      <c r="AF798" s="114"/>
      <c r="AG798" s="114"/>
      <c r="AH798" s="114"/>
      <c r="AI798" s="114"/>
      <c r="AJ798" s="114"/>
      <c r="AK798" s="114"/>
      <c r="AL798" s="114"/>
      <c r="AM798" s="114"/>
      <c r="AN798" s="114"/>
      <c r="AO798" s="114"/>
      <c r="AP798" s="114"/>
      <c r="AQ798" s="114"/>
    </row>
    <row r="799" spans="1:43" x14ac:dyDescent="0.3">
      <c r="A799" s="114"/>
      <c r="B799" s="120" t="s">
        <v>1273</v>
      </c>
      <c r="C799" s="121" t="s">
        <v>219</v>
      </c>
      <c r="D799" s="127">
        <v>1297.0899999999999</v>
      </c>
      <c r="E799" s="127">
        <v>1297.08</v>
      </c>
      <c r="F799" s="127">
        <v>1297.08</v>
      </c>
      <c r="G799" s="125">
        <v>3891.25</v>
      </c>
      <c r="H799" s="114"/>
      <c r="I799" s="114"/>
      <c r="J799" s="114"/>
      <c r="K799" s="114"/>
      <c r="L799" s="114"/>
      <c r="M799" s="114"/>
      <c r="N799" s="114"/>
      <c r="O799" s="114"/>
      <c r="P799" s="114"/>
      <c r="Q799" s="114"/>
      <c r="R799" s="114"/>
      <c r="S799" s="114"/>
      <c r="T799" s="114"/>
      <c r="U799" s="114"/>
      <c r="V799" s="114"/>
      <c r="W799" s="114"/>
      <c r="X799" s="114"/>
      <c r="Y799" s="114"/>
      <c r="Z799" s="114"/>
      <c r="AA799" s="114"/>
      <c r="AB799" s="114"/>
      <c r="AC799" s="114"/>
      <c r="AD799" s="114"/>
      <c r="AE799" s="114"/>
      <c r="AF799" s="114"/>
      <c r="AG799" s="114"/>
      <c r="AH799" s="114"/>
      <c r="AI799" s="114"/>
      <c r="AJ799" s="114"/>
      <c r="AK799" s="114"/>
      <c r="AL799" s="114"/>
      <c r="AM799" s="114"/>
      <c r="AN799" s="114"/>
      <c r="AO799" s="114"/>
      <c r="AP799" s="114"/>
      <c r="AQ799" s="114"/>
    </row>
    <row r="800" spans="1:43" x14ac:dyDescent="0.3">
      <c r="A800" s="114"/>
      <c r="B800" s="120" t="s">
        <v>1495</v>
      </c>
      <c r="C800" s="121" t="s">
        <v>154</v>
      </c>
      <c r="D800" s="127">
        <v>2233.39</v>
      </c>
      <c r="E800" s="127">
        <v>2233.39</v>
      </c>
      <c r="F800" s="127">
        <v>2233.39</v>
      </c>
      <c r="G800" s="125">
        <v>6700.17</v>
      </c>
      <c r="H800" s="114"/>
      <c r="I800" s="114"/>
      <c r="J800" s="114"/>
      <c r="K800" s="114"/>
      <c r="L800" s="114"/>
      <c r="M800" s="114"/>
      <c r="N800" s="114"/>
      <c r="O800" s="114"/>
      <c r="P800" s="114"/>
      <c r="Q800" s="114"/>
      <c r="R800" s="114"/>
      <c r="S800" s="114"/>
      <c r="T800" s="114"/>
      <c r="U800" s="114"/>
      <c r="V800" s="114"/>
      <c r="W800" s="114"/>
      <c r="X800" s="114"/>
      <c r="Y800" s="114"/>
      <c r="Z800" s="114"/>
      <c r="AA800" s="114"/>
      <c r="AB800" s="114"/>
      <c r="AC800" s="114"/>
      <c r="AD800" s="114"/>
      <c r="AE800" s="114"/>
      <c r="AF800" s="114"/>
      <c r="AG800" s="114"/>
      <c r="AH800" s="114"/>
      <c r="AI800" s="114"/>
      <c r="AJ800" s="114"/>
      <c r="AK800" s="114"/>
      <c r="AL800" s="114"/>
      <c r="AM800" s="114"/>
      <c r="AN800" s="114"/>
      <c r="AO800" s="114"/>
      <c r="AP800" s="114"/>
      <c r="AQ800" s="114"/>
    </row>
    <row r="801" spans="1:43" x14ac:dyDescent="0.3">
      <c r="A801" s="114"/>
      <c r="B801" s="120" t="s">
        <v>1403</v>
      </c>
      <c r="C801" s="121" t="s">
        <v>283</v>
      </c>
      <c r="D801" s="127">
        <v>2576.9899999999998</v>
      </c>
      <c r="E801" s="127">
        <v>2576.9899999999998</v>
      </c>
      <c r="F801" s="127">
        <v>2576.9899999999998</v>
      </c>
      <c r="G801" s="125">
        <v>7730.97</v>
      </c>
      <c r="H801" s="114"/>
      <c r="I801" s="114"/>
      <c r="J801" s="114"/>
      <c r="K801" s="114"/>
      <c r="L801" s="114"/>
      <c r="M801" s="114"/>
      <c r="N801" s="114"/>
      <c r="O801" s="114"/>
      <c r="P801" s="114"/>
      <c r="Q801" s="114"/>
      <c r="R801" s="114"/>
      <c r="S801" s="114"/>
      <c r="T801" s="114"/>
      <c r="U801" s="114"/>
      <c r="V801" s="114"/>
      <c r="W801" s="114"/>
      <c r="X801" s="114"/>
      <c r="Y801" s="114"/>
      <c r="Z801" s="114"/>
      <c r="AA801" s="114"/>
      <c r="AB801" s="114"/>
      <c r="AC801" s="114"/>
      <c r="AD801" s="114"/>
      <c r="AE801" s="114"/>
      <c r="AF801" s="114"/>
      <c r="AG801" s="114"/>
      <c r="AH801" s="114"/>
      <c r="AI801" s="114"/>
      <c r="AJ801" s="114"/>
      <c r="AK801" s="114"/>
      <c r="AL801" s="114"/>
      <c r="AM801" s="114"/>
      <c r="AN801" s="114"/>
      <c r="AO801" s="114"/>
      <c r="AP801" s="114"/>
      <c r="AQ801" s="114"/>
    </row>
    <row r="802" spans="1:43" x14ac:dyDescent="0.3">
      <c r="A802" s="114"/>
      <c r="B802" s="120" t="s">
        <v>1391</v>
      </c>
      <c r="C802" s="121" t="s">
        <v>289</v>
      </c>
      <c r="D802" s="127">
        <v>3367.26</v>
      </c>
      <c r="E802" s="127">
        <v>3367.26</v>
      </c>
      <c r="F802" s="127">
        <v>3367.26</v>
      </c>
      <c r="G802" s="125">
        <v>10101.780000000001</v>
      </c>
      <c r="H802" s="114"/>
      <c r="I802" s="114"/>
      <c r="J802" s="114"/>
      <c r="K802" s="114"/>
      <c r="L802" s="114"/>
      <c r="M802" s="114"/>
      <c r="N802" s="114"/>
      <c r="O802" s="114"/>
      <c r="P802" s="114"/>
      <c r="Q802" s="114"/>
      <c r="R802" s="114"/>
      <c r="S802" s="114"/>
      <c r="T802" s="114"/>
      <c r="U802" s="114"/>
      <c r="V802" s="114"/>
      <c r="W802" s="114"/>
      <c r="X802" s="114"/>
      <c r="Y802" s="114"/>
      <c r="Z802" s="114"/>
      <c r="AA802" s="114"/>
      <c r="AB802" s="114"/>
      <c r="AC802" s="114"/>
      <c r="AD802" s="114"/>
      <c r="AE802" s="114"/>
      <c r="AF802" s="114"/>
      <c r="AG802" s="114"/>
      <c r="AH802" s="114"/>
      <c r="AI802" s="114"/>
      <c r="AJ802" s="114"/>
      <c r="AK802" s="114"/>
      <c r="AL802" s="114"/>
      <c r="AM802" s="114"/>
      <c r="AN802" s="114"/>
      <c r="AO802" s="114"/>
      <c r="AP802" s="114"/>
      <c r="AQ802" s="114"/>
    </row>
    <row r="803" spans="1:43" x14ac:dyDescent="0.3">
      <c r="A803" s="114"/>
      <c r="B803" s="120" t="s">
        <v>1489</v>
      </c>
      <c r="C803" s="121" t="s">
        <v>290</v>
      </c>
      <c r="D803" s="127">
        <v>1297.0899999999999</v>
      </c>
      <c r="E803" s="127">
        <v>1297.08</v>
      </c>
      <c r="F803" s="127">
        <v>1297.08</v>
      </c>
      <c r="G803" s="125">
        <v>3891.25</v>
      </c>
      <c r="H803" s="114"/>
      <c r="I803" s="114"/>
      <c r="J803" s="114"/>
      <c r="K803" s="114"/>
      <c r="L803" s="114"/>
      <c r="M803" s="114"/>
      <c r="N803" s="114"/>
      <c r="O803" s="114"/>
      <c r="P803" s="114"/>
      <c r="Q803" s="114"/>
      <c r="R803" s="114"/>
      <c r="S803" s="114"/>
      <c r="T803" s="114"/>
      <c r="U803" s="114"/>
      <c r="V803" s="114"/>
      <c r="W803" s="114"/>
      <c r="X803" s="114"/>
      <c r="Y803" s="114"/>
      <c r="Z803" s="114"/>
      <c r="AA803" s="114"/>
      <c r="AB803" s="114"/>
      <c r="AC803" s="114"/>
      <c r="AD803" s="114"/>
      <c r="AE803" s="114"/>
      <c r="AF803" s="114"/>
      <c r="AG803" s="114"/>
      <c r="AH803" s="114"/>
      <c r="AI803" s="114"/>
      <c r="AJ803" s="114"/>
      <c r="AK803" s="114"/>
      <c r="AL803" s="114"/>
      <c r="AM803" s="114"/>
      <c r="AN803" s="114"/>
      <c r="AO803" s="114"/>
      <c r="AP803" s="114"/>
      <c r="AQ803" s="114"/>
    </row>
    <row r="804" spans="1:43" x14ac:dyDescent="0.3">
      <c r="A804" s="114"/>
      <c r="B804" s="120" t="s">
        <v>2285</v>
      </c>
      <c r="C804" s="121" t="s">
        <v>274</v>
      </c>
      <c r="D804" s="127">
        <v>2233.39</v>
      </c>
      <c r="E804" s="127">
        <v>2233.39</v>
      </c>
      <c r="F804" s="127">
        <v>2233.39</v>
      </c>
      <c r="G804" s="125">
        <v>6700.17</v>
      </c>
      <c r="H804" s="114"/>
      <c r="I804" s="114"/>
      <c r="J804" s="114"/>
      <c r="K804" s="114"/>
      <c r="L804" s="114"/>
      <c r="M804" s="114"/>
      <c r="N804" s="114"/>
      <c r="O804" s="114"/>
      <c r="P804" s="114"/>
      <c r="Q804" s="114"/>
      <c r="R804" s="114"/>
      <c r="S804" s="114"/>
      <c r="T804" s="114"/>
      <c r="U804" s="114"/>
      <c r="V804" s="114"/>
      <c r="W804" s="114"/>
      <c r="X804" s="114"/>
      <c r="Y804" s="114"/>
      <c r="Z804" s="114"/>
      <c r="AA804" s="114"/>
      <c r="AB804" s="114"/>
      <c r="AC804" s="114"/>
      <c r="AD804" s="114"/>
      <c r="AE804" s="114"/>
      <c r="AF804" s="114"/>
      <c r="AG804" s="114"/>
      <c r="AH804" s="114"/>
      <c r="AI804" s="114"/>
      <c r="AJ804" s="114"/>
      <c r="AK804" s="114"/>
      <c r="AL804" s="114"/>
      <c r="AM804" s="114"/>
      <c r="AN804" s="114"/>
      <c r="AO804" s="114"/>
      <c r="AP804" s="114"/>
      <c r="AQ804" s="114"/>
    </row>
    <row r="805" spans="1:43" x14ac:dyDescent="0.3">
      <c r="A805" s="114"/>
      <c r="B805" s="120" t="s">
        <v>1496</v>
      </c>
      <c r="C805" s="121" t="s">
        <v>178</v>
      </c>
      <c r="D805" s="127">
        <v>2576.9899999999998</v>
      </c>
      <c r="E805" s="127">
        <v>2576.9899999999998</v>
      </c>
      <c r="F805" s="127">
        <v>2576.9899999999998</v>
      </c>
      <c r="G805" s="125">
        <v>7730.97</v>
      </c>
      <c r="H805" s="114"/>
      <c r="I805" s="114"/>
      <c r="J805" s="114"/>
      <c r="K805" s="114"/>
      <c r="L805" s="114"/>
      <c r="M805" s="114"/>
      <c r="N805" s="114"/>
      <c r="O805" s="114"/>
      <c r="P805" s="114"/>
      <c r="Q805" s="114"/>
      <c r="R805" s="114"/>
      <c r="S805" s="114"/>
      <c r="T805" s="114"/>
      <c r="U805" s="114"/>
      <c r="V805" s="114"/>
      <c r="W805" s="114"/>
      <c r="X805" s="114"/>
      <c r="Y805" s="114"/>
      <c r="Z805" s="114"/>
      <c r="AA805" s="114"/>
      <c r="AB805" s="114"/>
      <c r="AC805" s="114"/>
      <c r="AD805" s="114"/>
      <c r="AE805" s="114"/>
      <c r="AF805" s="114"/>
      <c r="AG805" s="114"/>
      <c r="AH805" s="114"/>
      <c r="AI805" s="114"/>
      <c r="AJ805" s="114"/>
      <c r="AK805" s="114"/>
      <c r="AL805" s="114"/>
      <c r="AM805" s="114"/>
      <c r="AN805" s="114"/>
      <c r="AO805" s="114"/>
      <c r="AP805" s="114"/>
      <c r="AQ805" s="114"/>
    </row>
    <row r="806" spans="1:43" x14ac:dyDescent="0.3">
      <c r="A806" s="114"/>
      <c r="B806" s="120" t="s">
        <v>1427</v>
      </c>
      <c r="C806" s="121" t="s">
        <v>238</v>
      </c>
      <c r="D806" s="127">
        <v>3367.26</v>
      </c>
      <c r="E806" s="127">
        <v>3367.26</v>
      </c>
      <c r="F806" s="127">
        <v>3367.26</v>
      </c>
      <c r="G806" s="125">
        <v>10101.780000000001</v>
      </c>
      <c r="H806" s="114"/>
      <c r="I806" s="114"/>
      <c r="J806" s="114"/>
      <c r="K806" s="114"/>
      <c r="L806" s="114"/>
      <c r="M806" s="114"/>
      <c r="N806" s="114"/>
      <c r="O806" s="114"/>
      <c r="P806" s="114"/>
      <c r="Q806" s="114"/>
      <c r="R806" s="114"/>
      <c r="S806" s="114"/>
      <c r="T806" s="114"/>
      <c r="U806" s="114"/>
      <c r="V806" s="114"/>
      <c r="W806" s="114"/>
      <c r="X806" s="114"/>
      <c r="Y806" s="114"/>
      <c r="Z806" s="114"/>
      <c r="AA806" s="114"/>
      <c r="AB806" s="114"/>
      <c r="AC806" s="114"/>
      <c r="AD806" s="114"/>
      <c r="AE806" s="114"/>
      <c r="AF806" s="114"/>
      <c r="AG806" s="114"/>
      <c r="AH806" s="114"/>
      <c r="AI806" s="114"/>
      <c r="AJ806" s="114"/>
      <c r="AK806" s="114"/>
      <c r="AL806" s="114"/>
      <c r="AM806" s="114"/>
      <c r="AN806" s="114"/>
      <c r="AO806" s="114"/>
      <c r="AP806" s="114"/>
      <c r="AQ806" s="114"/>
    </row>
    <row r="807" spans="1:43" x14ac:dyDescent="0.3">
      <c r="A807" s="114"/>
      <c r="B807" s="120" t="s">
        <v>1406</v>
      </c>
      <c r="C807" s="121" t="s">
        <v>179</v>
      </c>
      <c r="D807" s="127">
        <v>1297.0899999999999</v>
      </c>
      <c r="E807" s="127">
        <v>1297.08</v>
      </c>
      <c r="F807" s="127">
        <v>1297.08</v>
      </c>
      <c r="G807" s="125">
        <v>3891.25</v>
      </c>
      <c r="H807" s="114"/>
      <c r="I807" s="114"/>
      <c r="J807" s="114"/>
      <c r="K807" s="114"/>
      <c r="L807" s="114"/>
      <c r="M807" s="114"/>
      <c r="N807" s="114"/>
      <c r="O807" s="114"/>
      <c r="P807" s="114"/>
      <c r="Q807" s="114"/>
      <c r="R807" s="114"/>
      <c r="S807" s="114"/>
      <c r="T807" s="114"/>
      <c r="U807" s="114"/>
      <c r="V807" s="114"/>
      <c r="W807" s="114"/>
      <c r="X807" s="114"/>
      <c r="Y807" s="114"/>
      <c r="Z807" s="114"/>
      <c r="AA807" s="114"/>
      <c r="AB807" s="114"/>
      <c r="AC807" s="114"/>
      <c r="AD807" s="114"/>
      <c r="AE807" s="114"/>
      <c r="AF807" s="114"/>
      <c r="AG807" s="114"/>
      <c r="AH807" s="114"/>
      <c r="AI807" s="114"/>
      <c r="AJ807" s="114"/>
      <c r="AK807" s="114"/>
      <c r="AL807" s="114"/>
      <c r="AM807" s="114"/>
      <c r="AN807" s="114"/>
      <c r="AO807" s="114"/>
      <c r="AP807" s="114"/>
      <c r="AQ807" s="114"/>
    </row>
    <row r="808" spans="1:43" x14ac:dyDescent="0.3">
      <c r="A808" s="114"/>
      <c r="B808" s="120" t="s">
        <v>1487</v>
      </c>
      <c r="C808" s="121" t="s">
        <v>296</v>
      </c>
      <c r="D808" s="127">
        <v>2233.39</v>
      </c>
      <c r="E808" s="127">
        <v>2233.39</v>
      </c>
      <c r="F808" s="127">
        <v>2233.39</v>
      </c>
      <c r="G808" s="125">
        <v>6700.17</v>
      </c>
      <c r="H808" s="114"/>
      <c r="I808" s="114"/>
      <c r="J808" s="114"/>
      <c r="K808" s="114"/>
      <c r="L808" s="114"/>
      <c r="M808" s="114"/>
      <c r="N808" s="114"/>
      <c r="O808" s="114"/>
      <c r="P808" s="114"/>
      <c r="Q808" s="114"/>
      <c r="R808" s="114"/>
      <c r="S808" s="114"/>
      <c r="T808" s="114"/>
      <c r="U808" s="114"/>
      <c r="V808" s="114"/>
      <c r="W808" s="114"/>
      <c r="X808" s="114"/>
      <c r="Y808" s="114"/>
      <c r="Z808" s="114"/>
      <c r="AA808" s="114"/>
      <c r="AB808" s="114"/>
      <c r="AC808" s="114"/>
      <c r="AD808" s="114"/>
      <c r="AE808" s="114"/>
      <c r="AF808" s="114"/>
      <c r="AG808" s="114"/>
      <c r="AH808" s="114"/>
      <c r="AI808" s="114"/>
      <c r="AJ808" s="114"/>
      <c r="AK808" s="114"/>
      <c r="AL808" s="114"/>
      <c r="AM808" s="114"/>
      <c r="AN808" s="114"/>
      <c r="AO808" s="114"/>
      <c r="AP808" s="114"/>
      <c r="AQ808" s="114"/>
    </row>
    <row r="809" spans="1:43" x14ac:dyDescent="0.3">
      <c r="A809" s="114"/>
      <c r="B809" s="120" t="s">
        <v>1943</v>
      </c>
      <c r="C809" s="121" t="s">
        <v>254</v>
      </c>
      <c r="D809" s="127">
        <v>2576.9899999999998</v>
      </c>
      <c r="E809" s="127">
        <v>2576.9899999999998</v>
      </c>
      <c r="F809" s="127">
        <v>2576.9899999999998</v>
      </c>
      <c r="G809" s="125">
        <v>7730.97</v>
      </c>
      <c r="H809" s="114"/>
      <c r="I809" s="114"/>
      <c r="J809" s="114"/>
      <c r="K809" s="114"/>
      <c r="L809" s="114"/>
      <c r="M809" s="114"/>
      <c r="N809" s="114"/>
      <c r="O809" s="114"/>
      <c r="P809" s="114"/>
      <c r="Q809" s="114"/>
      <c r="R809" s="114"/>
      <c r="S809" s="114"/>
      <c r="T809" s="114"/>
      <c r="U809" s="114"/>
      <c r="V809" s="114"/>
      <c r="W809" s="114"/>
      <c r="X809" s="114"/>
      <c r="Y809" s="114"/>
      <c r="Z809" s="114"/>
      <c r="AA809" s="114"/>
      <c r="AB809" s="114"/>
      <c r="AC809" s="114"/>
      <c r="AD809" s="114"/>
      <c r="AE809" s="114"/>
      <c r="AF809" s="114"/>
      <c r="AG809" s="114"/>
      <c r="AH809" s="114"/>
      <c r="AI809" s="114"/>
      <c r="AJ809" s="114"/>
      <c r="AK809" s="114"/>
      <c r="AL809" s="114"/>
      <c r="AM809" s="114"/>
      <c r="AN809" s="114"/>
      <c r="AO809" s="114"/>
      <c r="AP809" s="114"/>
      <c r="AQ809" s="114"/>
    </row>
    <row r="810" spans="1:43" x14ac:dyDescent="0.3">
      <c r="A810" s="114"/>
      <c r="B810" s="120" t="s">
        <v>1443</v>
      </c>
      <c r="C810" s="121" t="s">
        <v>180</v>
      </c>
      <c r="D810" s="127">
        <v>3367.26</v>
      </c>
      <c r="E810" s="127">
        <v>3367.26</v>
      </c>
      <c r="F810" s="127">
        <v>3367.26</v>
      </c>
      <c r="G810" s="125">
        <v>10101.780000000001</v>
      </c>
      <c r="H810" s="114"/>
      <c r="I810" s="114"/>
      <c r="J810" s="114"/>
      <c r="K810" s="114"/>
      <c r="L810" s="114"/>
      <c r="M810" s="114"/>
      <c r="N810" s="114"/>
      <c r="O810" s="114"/>
      <c r="P810" s="114"/>
      <c r="Q810" s="114"/>
      <c r="R810" s="114"/>
      <c r="S810" s="114"/>
      <c r="T810" s="114"/>
      <c r="U810" s="114"/>
      <c r="V810" s="114"/>
      <c r="W810" s="114"/>
      <c r="X810" s="114"/>
      <c r="Y810" s="114"/>
      <c r="Z810" s="114"/>
      <c r="AA810" s="114"/>
      <c r="AB810" s="114"/>
      <c r="AC810" s="114"/>
      <c r="AD810" s="114"/>
      <c r="AE810" s="114"/>
      <c r="AF810" s="114"/>
      <c r="AG810" s="114"/>
      <c r="AH810" s="114"/>
      <c r="AI810" s="114"/>
      <c r="AJ810" s="114"/>
      <c r="AK810" s="114"/>
      <c r="AL810" s="114"/>
      <c r="AM810" s="114"/>
      <c r="AN810" s="114"/>
      <c r="AO810" s="114"/>
      <c r="AP810" s="114"/>
      <c r="AQ810" s="114"/>
    </row>
    <row r="811" spans="1:43" x14ac:dyDescent="0.3">
      <c r="A811" s="114"/>
      <c r="B811" s="120" t="s">
        <v>1445</v>
      </c>
      <c r="C811" s="121" t="s">
        <v>328</v>
      </c>
      <c r="D811" s="127">
        <v>1297.0899999999999</v>
      </c>
      <c r="E811" s="127">
        <v>1297.08</v>
      </c>
      <c r="F811" s="127">
        <v>1297.08</v>
      </c>
      <c r="G811" s="125">
        <v>3891.25</v>
      </c>
      <c r="H811" s="114"/>
      <c r="I811" s="114"/>
      <c r="J811" s="114"/>
      <c r="K811" s="114"/>
      <c r="L811" s="114"/>
      <c r="M811" s="114"/>
      <c r="N811" s="114"/>
      <c r="O811" s="114"/>
      <c r="P811" s="114"/>
      <c r="Q811" s="114"/>
      <c r="R811" s="114"/>
      <c r="S811" s="114"/>
      <c r="T811" s="114"/>
      <c r="U811" s="114"/>
      <c r="V811" s="114"/>
      <c r="W811" s="114"/>
      <c r="X811" s="114"/>
      <c r="Y811" s="114"/>
      <c r="Z811" s="114"/>
      <c r="AA811" s="114"/>
      <c r="AB811" s="114"/>
      <c r="AC811" s="114"/>
      <c r="AD811" s="114"/>
      <c r="AE811" s="114"/>
      <c r="AF811" s="114"/>
      <c r="AG811" s="114"/>
      <c r="AH811" s="114"/>
      <c r="AI811" s="114"/>
      <c r="AJ811" s="114"/>
      <c r="AK811" s="114"/>
      <c r="AL811" s="114"/>
      <c r="AM811" s="114"/>
      <c r="AN811" s="114"/>
      <c r="AO811" s="114"/>
      <c r="AP811" s="114"/>
      <c r="AQ811" s="114"/>
    </row>
    <row r="812" spans="1:43" x14ac:dyDescent="0.3">
      <c r="A812" s="114"/>
      <c r="B812" s="120" t="s">
        <v>1376</v>
      </c>
      <c r="C812" s="121" t="s">
        <v>88</v>
      </c>
      <c r="D812" s="127">
        <v>2233.39</v>
      </c>
      <c r="E812" s="127">
        <v>2233.39</v>
      </c>
      <c r="F812" s="127">
        <v>2233.39</v>
      </c>
      <c r="G812" s="125">
        <v>6700.17</v>
      </c>
      <c r="H812" s="114"/>
      <c r="I812" s="114"/>
      <c r="J812" s="114"/>
      <c r="K812" s="114"/>
      <c r="L812" s="114"/>
      <c r="M812" s="114"/>
      <c r="N812" s="114"/>
      <c r="O812" s="114"/>
      <c r="P812" s="114"/>
      <c r="Q812" s="114"/>
      <c r="R812" s="114"/>
      <c r="S812" s="114"/>
      <c r="T812" s="114"/>
      <c r="U812" s="114"/>
      <c r="V812" s="114"/>
      <c r="W812" s="114"/>
      <c r="X812" s="114"/>
      <c r="Y812" s="114"/>
      <c r="Z812" s="114"/>
      <c r="AA812" s="114"/>
      <c r="AB812" s="114"/>
      <c r="AC812" s="114"/>
      <c r="AD812" s="114"/>
      <c r="AE812" s="114"/>
      <c r="AF812" s="114"/>
      <c r="AG812" s="114"/>
      <c r="AH812" s="114"/>
      <c r="AI812" s="114"/>
      <c r="AJ812" s="114"/>
      <c r="AK812" s="114"/>
      <c r="AL812" s="114"/>
      <c r="AM812" s="114"/>
      <c r="AN812" s="114"/>
      <c r="AO812" s="114"/>
      <c r="AP812" s="114"/>
      <c r="AQ812" s="114"/>
    </row>
    <row r="813" spans="1:43" x14ac:dyDescent="0.3">
      <c r="A813" s="114"/>
      <c r="B813" s="120" t="s">
        <v>1497</v>
      </c>
      <c r="C813" s="121" t="s">
        <v>195</v>
      </c>
      <c r="D813" s="127">
        <v>2576.9899999999998</v>
      </c>
      <c r="E813" s="127">
        <v>2576.9899999999998</v>
      </c>
      <c r="F813" s="127">
        <v>2576.9899999999998</v>
      </c>
      <c r="G813" s="125">
        <v>7730.97</v>
      </c>
      <c r="H813" s="114"/>
      <c r="I813" s="114"/>
      <c r="J813" s="114"/>
      <c r="K813" s="114"/>
      <c r="L813" s="114"/>
      <c r="M813" s="114"/>
      <c r="N813" s="114"/>
      <c r="O813" s="114"/>
      <c r="P813" s="114"/>
      <c r="Q813" s="114"/>
      <c r="R813" s="114"/>
      <c r="S813" s="114"/>
      <c r="T813" s="114"/>
      <c r="U813" s="114"/>
      <c r="V813" s="114"/>
      <c r="W813" s="114"/>
      <c r="X813" s="114"/>
      <c r="Y813" s="114"/>
      <c r="Z813" s="114"/>
      <c r="AA813" s="114"/>
      <c r="AB813" s="114"/>
      <c r="AC813" s="114"/>
      <c r="AD813" s="114"/>
      <c r="AE813" s="114"/>
      <c r="AF813" s="114"/>
      <c r="AG813" s="114"/>
      <c r="AH813" s="114"/>
      <c r="AI813" s="114"/>
      <c r="AJ813" s="114"/>
      <c r="AK813" s="114"/>
      <c r="AL813" s="114"/>
      <c r="AM813" s="114"/>
      <c r="AN813" s="114"/>
      <c r="AO813" s="114"/>
      <c r="AP813" s="114"/>
      <c r="AQ813" s="114"/>
    </row>
    <row r="814" spans="1:43" x14ac:dyDescent="0.3">
      <c r="A814" s="114"/>
      <c r="B814" s="120" t="s">
        <v>1394</v>
      </c>
      <c r="C814" s="121" t="s">
        <v>300</v>
      </c>
      <c r="D814" s="127">
        <v>3367.26</v>
      </c>
      <c r="E814" s="127">
        <v>3367.26</v>
      </c>
      <c r="F814" s="127">
        <v>3367.26</v>
      </c>
      <c r="G814" s="125">
        <v>10101.780000000001</v>
      </c>
      <c r="H814" s="114"/>
      <c r="I814" s="114"/>
      <c r="J814" s="114"/>
      <c r="K814" s="114"/>
      <c r="L814" s="114"/>
      <c r="M814" s="114"/>
      <c r="N814" s="114"/>
      <c r="O814" s="114"/>
      <c r="P814" s="114"/>
      <c r="Q814" s="114"/>
      <c r="R814" s="114"/>
      <c r="S814" s="114"/>
      <c r="T814" s="114"/>
      <c r="U814" s="114"/>
      <c r="V814" s="114"/>
      <c r="W814" s="114"/>
      <c r="X814" s="114"/>
      <c r="Y814" s="114"/>
      <c r="Z814" s="114"/>
      <c r="AA814" s="114"/>
      <c r="AB814" s="114"/>
      <c r="AC814" s="114"/>
      <c r="AD814" s="114"/>
      <c r="AE814" s="114"/>
      <c r="AF814" s="114"/>
      <c r="AG814" s="114"/>
      <c r="AH814" s="114"/>
      <c r="AI814" s="114"/>
      <c r="AJ814" s="114"/>
      <c r="AK814" s="114"/>
      <c r="AL814" s="114"/>
      <c r="AM814" s="114"/>
      <c r="AN814" s="114"/>
      <c r="AO814" s="114"/>
      <c r="AP814" s="114"/>
      <c r="AQ814" s="114"/>
    </row>
    <row r="815" spans="1:43" x14ac:dyDescent="0.3">
      <c r="A815" s="114"/>
      <c r="B815" s="120" t="s">
        <v>1390</v>
      </c>
      <c r="C815" s="121" t="s">
        <v>264</v>
      </c>
      <c r="D815" s="127">
        <v>1297.0899999999999</v>
      </c>
      <c r="E815" s="127">
        <v>1297.08</v>
      </c>
      <c r="F815" s="127">
        <v>1297.08</v>
      </c>
      <c r="G815" s="125">
        <v>3891.25</v>
      </c>
      <c r="H815" s="114"/>
      <c r="I815" s="114"/>
      <c r="J815" s="114"/>
      <c r="K815" s="114"/>
      <c r="L815" s="114"/>
      <c r="M815" s="114"/>
      <c r="N815" s="114"/>
      <c r="O815" s="114"/>
      <c r="P815" s="114"/>
      <c r="Q815" s="114"/>
      <c r="R815" s="114"/>
      <c r="S815" s="114"/>
      <c r="T815" s="114"/>
      <c r="U815" s="114"/>
      <c r="V815" s="114"/>
      <c r="W815" s="114"/>
      <c r="X815" s="114"/>
      <c r="Y815" s="114"/>
      <c r="Z815" s="114"/>
      <c r="AA815" s="114"/>
      <c r="AB815" s="114"/>
      <c r="AC815" s="114"/>
      <c r="AD815" s="114"/>
      <c r="AE815" s="114"/>
      <c r="AF815" s="114"/>
      <c r="AG815" s="114"/>
      <c r="AH815" s="114"/>
      <c r="AI815" s="114"/>
      <c r="AJ815" s="114"/>
      <c r="AK815" s="114"/>
      <c r="AL815" s="114"/>
      <c r="AM815" s="114"/>
      <c r="AN815" s="114"/>
      <c r="AO815" s="114"/>
      <c r="AP815" s="114"/>
      <c r="AQ815" s="114"/>
    </row>
    <row r="816" spans="1:43" x14ac:dyDescent="0.3">
      <c r="A816" s="114"/>
      <c r="B816" s="120" t="s">
        <v>1454</v>
      </c>
      <c r="C816" s="121" t="s">
        <v>247</v>
      </c>
      <c r="D816" s="127">
        <v>2233.39</v>
      </c>
      <c r="E816" s="127">
        <v>2233.39</v>
      </c>
      <c r="F816" s="127">
        <v>2233.39</v>
      </c>
      <c r="G816" s="125">
        <v>6700.17</v>
      </c>
      <c r="H816" s="114"/>
      <c r="I816" s="114"/>
      <c r="J816" s="114"/>
      <c r="K816" s="114"/>
      <c r="L816" s="114"/>
      <c r="M816" s="114"/>
      <c r="N816" s="114"/>
      <c r="O816" s="114"/>
      <c r="P816" s="114"/>
      <c r="Q816" s="114"/>
      <c r="R816" s="114"/>
      <c r="S816" s="114"/>
      <c r="T816" s="114"/>
      <c r="U816" s="114"/>
      <c r="V816" s="114"/>
      <c r="W816" s="114"/>
      <c r="X816" s="114"/>
      <c r="Y816" s="114"/>
      <c r="Z816" s="114"/>
      <c r="AA816" s="114"/>
      <c r="AB816" s="114"/>
      <c r="AC816" s="114"/>
      <c r="AD816" s="114"/>
      <c r="AE816" s="114"/>
      <c r="AF816" s="114"/>
      <c r="AG816" s="114"/>
      <c r="AH816" s="114"/>
      <c r="AI816" s="114"/>
      <c r="AJ816" s="114"/>
      <c r="AK816" s="114"/>
      <c r="AL816" s="114"/>
      <c r="AM816" s="114"/>
      <c r="AN816" s="114"/>
      <c r="AO816" s="114"/>
      <c r="AP816" s="114"/>
      <c r="AQ816" s="114"/>
    </row>
    <row r="817" spans="1:43" x14ac:dyDescent="0.3">
      <c r="A817" s="114"/>
      <c r="B817" s="120" t="s">
        <v>1465</v>
      </c>
      <c r="C817" s="121" t="s">
        <v>115</v>
      </c>
      <c r="D817" s="127">
        <v>2576.9899999999998</v>
      </c>
      <c r="E817" s="127">
        <v>2576.9899999999998</v>
      </c>
      <c r="F817" s="127">
        <v>2576.9899999999998</v>
      </c>
      <c r="G817" s="125">
        <v>7730.97</v>
      </c>
      <c r="H817" s="114"/>
      <c r="I817" s="114"/>
      <c r="J817" s="114"/>
      <c r="K817" s="114"/>
      <c r="L817" s="114"/>
      <c r="M817" s="114"/>
      <c r="N817" s="114"/>
      <c r="O817" s="114"/>
      <c r="P817" s="114"/>
      <c r="Q817" s="114"/>
      <c r="R817" s="114"/>
      <c r="S817" s="114"/>
      <c r="T817" s="114"/>
      <c r="U817" s="114"/>
      <c r="V817" s="114"/>
      <c r="W817" s="114"/>
      <c r="X817" s="114"/>
      <c r="Y817" s="114"/>
      <c r="Z817" s="114"/>
      <c r="AA817" s="114"/>
      <c r="AB817" s="114"/>
      <c r="AC817" s="114"/>
      <c r="AD817" s="114"/>
      <c r="AE817" s="114"/>
      <c r="AF817" s="114"/>
      <c r="AG817" s="114"/>
      <c r="AH817" s="114"/>
      <c r="AI817" s="114"/>
      <c r="AJ817" s="114"/>
      <c r="AK817" s="114"/>
      <c r="AL817" s="114"/>
      <c r="AM817" s="114"/>
      <c r="AN817" s="114"/>
      <c r="AO817" s="114"/>
      <c r="AP817" s="114"/>
      <c r="AQ817" s="114"/>
    </row>
    <row r="818" spans="1:43" x14ac:dyDescent="0.3">
      <c r="A818" s="114"/>
      <c r="B818" s="120" t="s">
        <v>1392</v>
      </c>
      <c r="C818" s="121" t="s">
        <v>81</v>
      </c>
      <c r="D818" s="127">
        <v>3367.26</v>
      </c>
      <c r="E818" s="127">
        <v>3367.26</v>
      </c>
      <c r="F818" s="127">
        <v>3367.26</v>
      </c>
      <c r="G818" s="125">
        <v>10101.780000000001</v>
      </c>
      <c r="H818" s="114"/>
      <c r="I818" s="114"/>
      <c r="J818" s="114"/>
      <c r="K818" s="114"/>
      <c r="L818" s="114"/>
      <c r="M818" s="114"/>
      <c r="N818" s="114"/>
      <c r="O818" s="114"/>
      <c r="P818" s="114"/>
      <c r="Q818" s="114"/>
      <c r="R818" s="114"/>
      <c r="S818" s="114"/>
      <c r="T818" s="114"/>
      <c r="U818" s="114"/>
      <c r="V818" s="114"/>
      <c r="W818" s="114"/>
      <c r="X818" s="114"/>
      <c r="Y818" s="114"/>
      <c r="Z818" s="114"/>
      <c r="AA818" s="114"/>
      <c r="AB818" s="114"/>
      <c r="AC818" s="114"/>
      <c r="AD818" s="114"/>
      <c r="AE818" s="114"/>
      <c r="AF818" s="114"/>
      <c r="AG818" s="114"/>
      <c r="AH818" s="114"/>
      <c r="AI818" s="114"/>
      <c r="AJ818" s="114"/>
      <c r="AK818" s="114"/>
      <c r="AL818" s="114"/>
      <c r="AM818" s="114"/>
      <c r="AN818" s="114"/>
      <c r="AO818" s="114"/>
      <c r="AP818" s="114"/>
      <c r="AQ818" s="114"/>
    </row>
    <row r="819" spans="1:43" x14ac:dyDescent="0.3">
      <c r="A819" s="114"/>
      <c r="B819" s="120" t="s">
        <v>1466</v>
      </c>
      <c r="C819" s="121" t="s">
        <v>270</v>
      </c>
      <c r="D819" s="127">
        <v>2233.39</v>
      </c>
      <c r="E819" s="127">
        <v>2233.39</v>
      </c>
      <c r="F819" s="127">
        <v>2233.39</v>
      </c>
      <c r="G819" s="125">
        <v>6700.17</v>
      </c>
      <c r="H819" s="114"/>
      <c r="I819" s="114"/>
      <c r="J819" s="114"/>
      <c r="K819" s="114"/>
      <c r="L819" s="114"/>
      <c r="M819" s="114"/>
      <c r="N819" s="114"/>
      <c r="O819" s="114"/>
      <c r="P819" s="114"/>
      <c r="Q819" s="114"/>
      <c r="R819" s="114"/>
      <c r="S819" s="114"/>
      <c r="T819" s="114"/>
      <c r="U819" s="114"/>
      <c r="V819" s="114"/>
      <c r="W819" s="114"/>
      <c r="X819" s="114"/>
      <c r="Y819" s="114"/>
      <c r="Z819" s="114"/>
      <c r="AA819" s="114"/>
      <c r="AB819" s="114"/>
      <c r="AC819" s="114"/>
      <c r="AD819" s="114"/>
      <c r="AE819" s="114"/>
      <c r="AF819" s="114"/>
      <c r="AG819" s="114"/>
      <c r="AH819" s="114"/>
      <c r="AI819" s="114"/>
      <c r="AJ819" s="114"/>
      <c r="AK819" s="114"/>
      <c r="AL819" s="114"/>
      <c r="AM819" s="114"/>
      <c r="AN819" s="114"/>
      <c r="AO819" s="114"/>
      <c r="AP819" s="114"/>
      <c r="AQ819" s="114"/>
    </row>
    <row r="820" spans="1:43" x14ac:dyDescent="0.3">
      <c r="A820" s="114"/>
      <c r="B820" s="120" t="s">
        <v>1393</v>
      </c>
      <c r="C820" s="121" t="s">
        <v>243</v>
      </c>
      <c r="D820" s="127">
        <v>1297.0899999999999</v>
      </c>
      <c r="E820" s="127">
        <v>1297.08</v>
      </c>
      <c r="F820" s="127">
        <v>1297.08</v>
      </c>
      <c r="G820" s="125">
        <v>3891.25</v>
      </c>
      <c r="H820" s="114"/>
      <c r="I820" s="114"/>
      <c r="J820" s="114"/>
      <c r="K820" s="114"/>
      <c r="L820" s="114"/>
      <c r="M820" s="114"/>
      <c r="N820" s="114"/>
      <c r="O820" s="114"/>
      <c r="P820" s="114"/>
      <c r="Q820" s="114"/>
      <c r="R820" s="114"/>
      <c r="S820" s="114"/>
      <c r="T820" s="114"/>
      <c r="U820" s="114"/>
      <c r="V820" s="114"/>
      <c r="W820" s="114"/>
      <c r="X820" s="114"/>
      <c r="Y820" s="114"/>
      <c r="Z820" s="114"/>
      <c r="AA820" s="114"/>
      <c r="AB820" s="114"/>
      <c r="AC820" s="114"/>
      <c r="AD820" s="114"/>
      <c r="AE820" s="114"/>
      <c r="AF820" s="114"/>
      <c r="AG820" s="114"/>
      <c r="AH820" s="114"/>
      <c r="AI820" s="114"/>
      <c r="AJ820" s="114"/>
      <c r="AK820" s="114"/>
      <c r="AL820" s="114"/>
      <c r="AM820" s="114"/>
      <c r="AN820" s="114"/>
      <c r="AO820" s="114"/>
      <c r="AP820" s="114"/>
      <c r="AQ820" s="114"/>
    </row>
    <row r="821" spans="1:43" x14ac:dyDescent="0.3">
      <c r="A821" s="114"/>
      <c r="B821" s="120" t="s">
        <v>1456</v>
      </c>
      <c r="C821" s="121" t="s">
        <v>181</v>
      </c>
      <c r="D821" s="127">
        <v>2576.9899999999998</v>
      </c>
      <c r="E821" s="127">
        <v>2576.9899999999998</v>
      </c>
      <c r="F821" s="127">
        <v>2576.9899999999998</v>
      </c>
      <c r="G821" s="125">
        <v>7730.97</v>
      </c>
      <c r="H821" s="114"/>
      <c r="I821" s="114"/>
      <c r="J821" s="114"/>
      <c r="K821" s="114"/>
      <c r="L821" s="114"/>
      <c r="M821" s="114"/>
      <c r="N821" s="114"/>
      <c r="O821" s="114"/>
      <c r="P821" s="114"/>
      <c r="Q821" s="114"/>
      <c r="R821" s="114"/>
      <c r="S821" s="114"/>
      <c r="T821" s="114"/>
      <c r="U821" s="114"/>
      <c r="V821" s="114"/>
      <c r="W821" s="114"/>
      <c r="X821" s="114"/>
      <c r="Y821" s="114"/>
      <c r="Z821" s="114"/>
      <c r="AA821" s="114"/>
      <c r="AB821" s="114"/>
      <c r="AC821" s="114"/>
      <c r="AD821" s="114"/>
      <c r="AE821" s="114"/>
      <c r="AF821" s="114"/>
      <c r="AG821" s="114"/>
      <c r="AH821" s="114"/>
      <c r="AI821" s="114"/>
      <c r="AJ821" s="114"/>
      <c r="AK821" s="114"/>
      <c r="AL821" s="114"/>
      <c r="AM821" s="114"/>
      <c r="AN821" s="114"/>
      <c r="AO821" s="114"/>
      <c r="AP821" s="114"/>
      <c r="AQ821" s="114"/>
    </row>
    <row r="822" spans="1:43" x14ac:dyDescent="0.3">
      <c r="A822" s="114"/>
      <c r="B822" s="120" t="s">
        <v>1543</v>
      </c>
      <c r="C822" s="121" t="s">
        <v>208</v>
      </c>
      <c r="D822" s="127">
        <v>3367.26</v>
      </c>
      <c r="E822" s="127">
        <v>3367.26</v>
      </c>
      <c r="F822" s="127">
        <v>3367.26</v>
      </c>
      <c r="G822" s="125">
        <v>10101.780000000001</v>
      </c>
      <c r="H822" s="114"/>
      <c r="I822" s="114"/>
      <c r="J822" s="114"/>
      <c r="K822" s="114"/>
      <c r="L822" s="114"/>
      <c r="M822" s="114"/>
      <c r="N822" s="114"/>
      <c r="O822" s="114"/>
      <c r="P822" s="114"/>
      <c r="Q822" s="114"/>
      <c r="R822" s="114"/>
      <c r="S822" s="114"/>
      <c r="T822" s="114"/>
      <c r="U822" s="114"/>
      <c r="V822" s="114"/>
      <c r="W822" s="114"/>
      <c r="X822" s="114"/>
      <c r="Y822" s="114"/>
      <c r="Z822" s="114"/>
      <c r="AA822" s="114"/>
      <c r="AB822" s="114"/>
      <c r="AC822" s="114"/>
      <c r="AD822" s="114"/>
      <c r="AE822" s="114"/>
      <c r="AF822" s="114"/>
      <c r="AG822" s="114"/>
      <c r="AH822" s="114"/>
      <c r="AI822" s="114"/>
      <c r="AJ822" s="114"/>
      <c r="AK822" s="114"/>
      <c r="AL822" s="114"/>
      <c r="AM822" s="114"/>
      <c r="AN822" s="114"/>
      <c r="AO822" s="114"/>
      <c r="AP822" s="114"/>
      <c r="AQ822" s="114"/>
    </row>
    <row r="823" spans="1:43" x14ac:dyDescent="0.3">
      <c r="A823" s="114"/>
      <c r="B823" s="120" t="s">
        <v>1452</v>
      </c>
      <c r="C823" s="121" t="s">
        <v>277</v>
      </c>
      <c r="D823" s="127">
        <v>1297.0899999999999</v>
      </c>
      <c r="E823" s="127">
        <v>1297.08</v>
      </c>
      <c r="F823" s="127">
        <v>1297.08</v>
      </c>
      <c r="G823" s="125">
        <v>3891.25</v>
      </c>
      <c r="H823" s="114"/>
      <c r="I823" s="114"/>
      <c r="J823" s="114"/>
      <c r="K823" s="114"/>
      <c r="L823" s="114"/>
      <c r="M823" s="114"/>
      <c r="N823" s="114"/>
      <c r="O823" s="114"/>
      <c r="P823" s="114"/>
      <c r="Q823" s="114"/>
      <c r="R823" s="114"/>
      <c r="S823" s="114"/>
      <c r="T823" s="114"/>
      <c r="U823" s="114"/>
      <c r="V823" s="114"/>
      <c r="W823" s="114"/>
      <c r="X823" s="114"/>
      <c r="Y823" s="114"/>
      <c r="Z823" s="114"/>
      <c r="AA823" s="114"/>
      <c r="AB823" s="114"/>
      <c r="AC823" s="114"/>
      <c r="AD823" s="114"/>
      <c r="AE823" s="114"/>
      <c r="AF823" s="114"/>
      <c r="AG823" s="114"/>
      <c r="AH823" s="114"/>
      <c r="AI823" s="114"/>
      <c r="AJ823" s="114"/>
      <c r="AK823" s="114"/>
      <c r="AL823" s="114"/>
      <c r="AM823" s="114"/>
      <c r="AN823" s="114"/>
      <c r="AO823" s="114"/>
      <c r="AP823" s="114"/>
      <c r="AQ823" s="114"/>
    </row>
    <row r="824" spans="1:43" x14ac:dyDescent="0.3">
      <c r="A824" s="114"/>
      <c r="B824" s="120" t="s">
        <v>1225</v>
      </c>
      <c r="C824" s="121" t="s">
        <v>176</v>
      </c>
      <c r="D824" s="127">
        <v>2233.39</v>
      </c>
      <c r="E824" s="127">
        <v>2233.39</v>
      </c>
      <c r="F824" s="127">
        <v>2233.39</v>
      </c>
      <c r="G824" s="125">
        <v>6700.17</v>
      </c>
      <c r="H824" s="114"/>
      <c r="I824" s="114"/>
      <c r="J824" s="114"/>
      <c r="K824" s="114"/>
      <c r="L824" s="114"/>
      <c r="M824" s="114"/>
      <c r="N824" s="114"/>
      <c r="O824" s="114"/>
      <c r="P824" s="114"/>
      <c r="Q824" s="114"/>
      <c r="R824" s="114"/>
      <c r="S824" s="114"/>
      <c r="T824" s="114"/>
      <c r="U824" s="114"/>
      <c r="V824" s="114"/>
      <c r="W824" s="114"/>
      <c r="X824" s="114"/>
      <c r="Y824" s="114"/>
      <c r="Z824" s="114"/>
      <c r="AA824" s="114"/>
      <c r="AB824" s="114"/>
      <c r="AC824" s="114"/>
      <c r="AD824" s="114"/>
      <c r="AE824" s="114"/>
      <c r="AF824" s="114"/>
      <c r="AG824" s="114"/>
      <c r="AH824" s="114"/>
      <c r="AI824" s="114"/>
      <c r="AJ824" s="114"/>
      <c r="AK824" s="114"/>
      <c r="AL824" s="114"/>
      <c r="AM824" s="114"/>
      <c r="AN824" s="114"/>
      <c r="AO824" s="114"/>
      <c r="AP824" s="114"/>
      <c r="AQ824" s="114"/>
    </row>
    <row r="825" spans="1:43" x14ac:dyDescent="0.3">
      <c r="A825" s="114"/>
      <c r="B825" s="120" t="s">
        <v>1398</v>
      </c>
      <c r="C825" s="121" t="s">
        <v>304</v>
      </c>
      <c r="D825" s="127">
        <v>2576.9899999999998</v>
      </c>
      <c r="E825" s="127">
        <v>2576.9899999999998</v>
      </c>
      <c r="F825" s="127">
        <v>2576.9899999999998</v>
      </c>
      <c r="G825" s="125">
        <v>7730.97</v>
      </c>
      <c r="H825" s="114"/>
      <c r="I825" s="114"/>
      <c r="J825" s="114"/>
      <c r="K825" s="114"/>
      <c r="L825" s="114"/>
      <c r="M825" s="114"/>
      <c r="N825" s="114"/>
      <c r="O825" s="114"/>
      <c r="P825" s="114"/>
      <c r="Q825" s="114"/>
      <c r="R825" s="114"/>
      <c r="S825" s="114"/>
      <c r="T825" s="114"/>
      <c r="U825" s="114"/>
      <c r="V825" s="114"/>
      <c r="W825" s="114"/>
      <c r="X825" s="114"/>
      <c r="Y825" s="114"/>
      <c r="Z825" s="114"/>
      <c r="AA825" s="114"/>
      <c r="AB825" s="114"/>
      <c r="AC825" s="114"/>
      <c r="AD825" s="114"/>
      <c r="AE825" s="114"/>
      <c r="AF825" s="114"/>
      <c r="AG825" s="114"/>
      <c r="AH825" s="114"/>
      <c r="AI825" s="114"/>
      <c r="AJ825" s="114"/>
      <c r="AK825" s="114"/>
      <c r="AL825" s="114"/>
      <c r="AM825" s="114"/>
      <c r="AN825" s="114"/>
      <c r="AO825" s="114"/>
      <c r="AP825" s="114"/>
      <c r="AQ825" s="114"/>
    </row>
    <row r="826" spans="1:43" x14ac:dyDescent="0.3">
      <c r="A826" s="114"/>
      <c r="B826" s="120" t="s">
        <v>1490</v>
      </c>
      <c r="C826" s="121" t="s">
        <v>442</v>
      </c>
      <c r="D826" s="127">
        <v>3367.26</v>
      </c>
      <c r="E826" s="127">
        <v>3367.26</v>
      </c>
      <c r="F826" s="127">
        <v>3367.26</v>
      </c>
      <c r="G826" s="125">
        <v>10101.780000000001</v>
      </c>
      <c r="H826" s="114"/>
      <c r="I826" s="114"/>
      <c r="J826" s="114"/>
      <c r="K826" s="114"/>
      <c r="L826" s="114"/>
      <c r="M826" s="114"/>
      <c r="N826" s="114"/>
      <c r="O826" s="114"/>
      <c r="P826" s="114"/>
      <c r="Q826" s="114"/>
      <c r="R826" s="114"/>
      <c r="S826" s="114"/>
      <c r="T826" s="114"/>
      <c r="U826" s="114"/>
      <c r="V826" s="114"/>
      <c r="W826" s="114"/>
      <c r="X826" s="114"/>
      <c r="Y826" s="114"/>
      <c r="Z826" s="114"/>
      <c r="AA826" s="114"/>
      <c r="AB826" s="114"/>
      <c r="AC826" s="114"/>
      <c r="AD826" s="114"/>
      <c r="AE826" s="114"/>
      <c r="AF826" s="114"/>
      <c r="AG826" s="114"/>
      <c r="AH826" s="114"/>
      <c r="AI826" s="114"/>
      <c r="AJ826" s="114"/>
      <c r="AK826" s="114"/>
      <c r="AL826" s="114"/>
      <c r="AM826" s="114"/>
      <c r="AN826" s="114"/>
      <c r="AO826" s="114"/>
      <c r="AP826" s="114"/>
      <c r="AQ826" s="114"/>
    </row>
    <row r="827" spans="1:43" x14ac:dyDescent="0.3">
      <c r="A827" s="114"/>
      <c r="B827" s="120" t="s">
        <v>2314</v>
      </c>
      <c r="C827" s="121" t="s">
        <v>390</v>
      </c>
      <c r="D827" s="127">
        <v>1297.0899999999999</v>
      </c>
      <c r="E827" s="127">
        <v>1297.08</v>
      </c>
      <c r="F827" s="127">
        <v>1297.08</v>
      </c>
      <c r="G827" s="125">
        <v>3891.25</v>
      </c>
      <c r="H827" s="114"/>
      <c r="I827" s="114"/>
      <c r="J827" s="114"/>
      <c r="K827" s="114"/>
      <c r="L827" s="114"/>
      <c r="M827" s="114"/>
      <c r="N827" s="114"/>
      <c r="O827" s="114"/>
      <c r="P827" s="114"/>
      <c r="Q827" s="114"/>
      <c r="R827" s="114"/>
      <c r="S827" s="114"/>
      <c r="T827" s="114"/>
      <c r="U827" s="114"/>
      <c r="V827" s="114"/>
      <c r="W827" s="114"/>
      <c r="X827" s="114"/>
      <c r="Y827" s="114"/>
      <c r="Z827" s="114"/>
      <c r="AA827" s="114"/>
      <c r="AB827" s="114"/>
      <c r="AC827" s="114"/>
      <c r="AD827" s="114"/>
      <c r="AE827" s="114"/>
      <c r="AF827" s="114"/>
      <c r="AG827" s="114"/>
      <c r="AH827" s="114"/>
      <c r="AI827" s="114"/>
      <c r="AJ827" s="114"/>
      <c r="AK827" s="114"/>
      <c r="AL827" s="114"/>
      <c r="AM827" s="114"/>
      <c r="AN827" s="114"/>
      <c r="AO827" s="114"/>
      <c r="AP827" s="114"/>
      <c r="AQ827" s="114"/>
    </row>
    <row r="828" spans="1:43" x14ac:dyDescent="0.3">
      <c r="A828" s="114"/>
      <c r="B828" s="120" t="s">
        <v>1536</v>
      </c>
      <c r="C828" s="121" t="s">
        <v>455</v>
      </c>
      <c r="D828" s="127">
        <v>2233.39</v>
      </c>
      <c r="E828" s="127">
        <v>2233.39</v>
      </c>
      <c r="F828" s="127">
        <v>2233.39</v>
      </c>
      <c r="G828" s="125">
        <v>6700.17</v>
      </c>
      <c r="H828" s="114"/>
      <c r="I828" s="114"/>
      <c r="J828" s="114"/>
      <c r="K828" s="114"/>
      <c r="L828" s="114"/>
      <c r="M828" s="114"/>
      <c r="N828" s="114"/>
      <c r="O828" s="114"/>
      <c r="P828" s="114"/>
      <c r="Q828" s="114"/>
      <c r="R828" s="114"/>
      <c r="S828" s="114"/>
      <c r="T828" s="114"/>
      <c r="U828" s="114"/>
      <c r="V828" s="114"/>
      <c r="W828" s="114"/>
      <c r="X828" s="114"/>
      <c r="Y828" s="114"/>
      <c r="Z828" s="114"/>
      <c r="AA828" s="114"/>
      <c r="AB828" s="114"/>
      <c r="AC828" s="114"/>
      <c r="AD828" s="114"/>
      <c r="AE828" s="114"/>
      <c r="AF828" s="114"/>
      <c r="AG828" s="114"/>
      <c r="AH828" s="114"/>
      <c r="AI828" s="114"/>
      <c r="AJ828" s="114"/>
      <c r="AK828" s="114"/>
      <c r="AL828" s="114"/>
      <c r="AM828" s="114"/>
      <c r="AN828" s="114"/>
      <c r="AO828" s="114"/>
      <c r="AP828" s="114"/>
      <c r="AQ828" s="114"/>
    </row>
    <row r="829" spans="1:43" x14ac:dyDescent="0.3">
      <c r="A829" s="114"/>
      <c r="B829" s="120" t="s">
        <v>2283</v>
      </c>
      <c r="C829" s="121" t="s">
        <v>401</v>
      </c>
      <c r="D829" s="127">
        <v>2576.9899999999998</v>
      </c>
      <c r="E829" s="127">
        <v>2576.9899999999998</v>
      </c>
      <c r="F829" s="127">
        <v>2576.9899999999998</v>
      </c>
      <c r="G829" s="125">
        <v>7730.97</v>
      </c>
      <c r="H829" s="114"/>
      <c r="I829" s="114"/>
      <c r="J829" s="114"/>
      <c r="K829" s="114"/>
      <c r="L829" s="114"/>
      <c r="M829" s="114"/>
      <c r="N829" s="114"/>
      <c r="O829" s="114"/>
      <c r="P829" s="114"/>
      <c r="Q829" s="114"/>
      <c r="R829" s="114"/>
      <c r="S829" s="114"/>
      <c r="T829" s="114"/>
      <c r="U829" s="114"/>
      <c r="V829" s="114"/>
      <c r="W829" s="114"/>
      <c r="X829" s="114"/>
      <c r="Y829" s="114"/>
      <c r="Z829" s="114"/>
      <c r="AA829" s="114"/>
      <c r="AB829" s="114"/>
      <c r="AC829" s="114"/>
      <c r="AD829" s="114"/>
      <c r="AE829" s="114"/>
      <c r="AF829" s="114"/>
      <c r="AG829" s="114"/>
      <c r="AH829" s="114"/>
      <c r="AI829" s="114"/>
      <c r="AJ829" s="114"/>
      <c r="AK829" s="114"/>
      <c r="AL829" s="114"/>
      <c r="AM829" s="114"/>
      <c r="AN829" s="114"/>
      <c r="AO829" s="114"/>
      <c r="AP829" s="114"/>
      <c r="AQ829" s="114"/>
    </row>
    <row r="830" spans="1:43" x14ac:dyDescent="0.3">
      <c r="A830" s="114"/>
      <c r="B830" s="120" t="s">
        <v>1226</v>
      </c>
      <c r="C830" s="121" t="s">
        <v>460</v>
      </c>
      <c r="D830" s="127">
        <v>3367.26</v>
      </c>
      <c r="E830" s="127">
        <v>3367.26</v>
      </c>
      <c r="F830" s="127">
        <v>3367.26</v>
      </c>
      <c r="G830" s="125">
        <v>10101.780000000001</v>
      </c>
      <c r="H830" s="114"/>
      <c r="I830" s="114"/>
      <c r="J830" s="114"/>
      <c r="K830" s="114"/>
      <c r="L830" s="114"/>
      <c r="M830" s="114"/>
      <c r="N830" s="114"/>
      <c r="O830" s="114"/>
      <c r="P830" s="114"/>
      <c r="Q830" s="114"/>
      <c r="R830" s="114"/>
      <c r="S830" s="114"/>
      <c r="T830" s="114"/>
      <c r="U830" s="114"/>
      <c r="V830" s="114"/>
      <c r="W830" s="114"/>
      <c r="X830" s="114"/>
      <c r="Y830" s="114"/>
      <c r="Z830" s="114"/>
      <c r="AA830" s="114"/>
      <c r="AB830" s="114"/>
      <c r="AC830" s="114"/>
      <c r="AD830" s="114"/>
      <c r="AE830" s="114"/>
      <c r="AF830" s="114"/>
      <c r="AG830" s="114"/>
      <c r="AH830" s="114"/>
      <c r="AI830" s="114"/>
      <c r="AJ830" s="114"/>
      <c r="AK830" s="114"/>
      <c r="AL830" s="114"/>
      <c r="AM830" s="114"/>
      <c r="AN830" s="114"/>
      <c r="AO830" s="114"/>
      <c r="AP830" s="114"/>
      <c r="AQ830" s="114"/>
    </row>
    <row r="831" spans="1:43" x14ac:dyDescent="0.3">
      <c r="A831" s="114"/>
      <c r="B831" s="120" t="s">
        <v>1412</v>
      </c>
      <c r="C831" s="121" t="s">
        <v>440</v>
      </c>
      <c r="D831" s="127">
        <v>1297.0899999999999</v>
      </c>
      <c r="E831" s="127">
        <v>1297.08</v>
      </c>
      <c r="F831" s="127">
        <v>1297.08</v>
      </c>
      <c r="G831" s="125">
        <v>3891.25</v>
      </c>
      <c r="H831" s="114"/>
      <c r="I831" s="114"/>
      <c r="J831" s="114"/>
      <c r="K831" s="114"/>
      <c r="L831" s="114"/>
      <c r="M831" s="114"/>
      <c r="N831" s="114"/>
      <c r="O831" s="114"/>
      <c r="P831" s="114"/>
      <c r="Q831" s="114"/>
      <c r="R831" s="114"/>
      <c r="S831" s="114"/>
      <c r="T831" s="114"/>
      <c r="U831" s="114"/>
      <c r="V831" s="114"/>
      <c r="W831" s="114"/>
      <c r="X831" s="114"/>
      <c r="Y831" s="114"/>
      <c r="Z831" s="114"/>
      <c r="AA831" s="114"/>
      <c r="AB831" s="114"/>
      <c r="AC831" s="114"/>
      <c r="AD831" s="114"/>
      <c r="AE831" s="114"/>
      <c r="AF831" s="114"/>
      <c r="AG831" s="114"/>
      <c r="AH831" s="114"/>
      <c r="AI831" s="114"/>
      <c r="AJ831" s="114"/>
      <c r="AK831" s="114"/>
      <c r="AL831" s="114"/>
      <c r="AM831" s="114"/>
      <c r="AN831" s="114"/>
      <c r="AO831" s="114"/>
      <c r="AP831" s="114"/>
      <c r="AQ831" s="114"/>
    </row>
    <row r="832" spans="1:43" x14ac:dyDescent="0.3">
      <c r="A832" s="114"/>
      <c r="B832" s="120" t="s">
        <v>1266</v>
      </c>
      <c r="C832" s="121" t="s">
        <v>400</v>
      </c>
      <c r="D832" s="127">
        <v>2233.39</v>
      </c>
      <c r="E832" s="127">
        <v>2233.39</v>
      </c>
      <c r="F832" s="127">
        <v>2233.39</v>
      </c>
      <c r="G832" s="125">
        <v>6700.17</v>
      </c>
      <c r="H832" s="114"/>
      <c r="I832" s="114"/>
      <c r="J832" s="114"/>
      <c r="K832" s="114"/>
      <c r="L832" s="114"/>
      <c r="M832" s="114"/>
      <c r="N832" s="114"/>
      <c r="O832" s="114"/>
      <c r="P832" s="114"/>
      <c r="Q832" s="114"/>
      <c r="R832" s="114"/>
      <c r="S832" s="114"/>
      <c r="T832" s="114"/>
      <c r="U832" s="114"/>
      <c r="V832" s="114"/>
      <c r="W832" s="114"/>
      <c r="X832" s="114"/>
      <c r="Y832" s="114"/>
      <c r="Z832" s="114"/>
      <c r="AA832" s="114"/>
      <c r="AB832" s="114"/>
      <c r="AC832" s="114"/>
      <c r="AD832" s="114"/>
      <c r="AE832" s="114"/>
      <c r="AF832" s="114"/>
      <c r="AG832" s="114"/>
      <c r="AH832" s="114"/>
      <c r="AI832" s="114"/>
      <c r="AJ832" s="114"/>
      <c r="AK832" s="114"/>
      <c r="AL832" s="114"/>
      <c r="AM832" s="114"/>
      <c r="AN832" s="114"/>
      <c r="AO832" s="114"/>
      <c r="AP832" s="114"/>
      <c r="AQ832" s="114"/>
    </row>
    <row r="833" spans="1:43" x14ac:dyDescent="0.3">
      <c r="A833" s="114"/>
      <c r="B833" s="120" t="s">
        <v>1467</v>
      </c>
      <c r="C833" s="121" t="s">
        <v>428</v>
      </c>
      <c r="D833" s="127">
        <v>2576.9899999999998</v>
      </c>
      <c r="E833" s="127">
        <v>2576.9899999999998</v>
      </c>
      <c r="F833" s="127">
        <v>2576.9899999999998</v>
      </c>
      <c r="G833" s="125">
        <v>7730.97</v>
      </c>
      <c r="H833" s="114"/>
      <c r="I833" s="114"/>
      <c r="J833" s="114"/>
      <c r="K833" s="114"/>
      <c r="L833" s="114"/>
      <c r="M833" s="114"/>
      <c r="N833" s="114"/>
      <c r="O833" s="114"/>
      <c r="P833" s="114"/>
      <c r="Q833" s="114"/>
      <c r="R833" s="114"/>
      <c r="S833" s="114"/>
      <c r="T833" s="114"/>
      <c r="U833" s="114"/>
      <c r="V833" s="114"/>
      <c r="W833" s="114"/>
      <c r="X833" s="114"/>
      <c r="Y833" s="114"/>
      <c r="Z833" s="114"/>
      <c r="AA833" s="114"/>
      <c r="AB833" s="114"/>
      <c r="AC833" s="114"/>
      <c r="AD833" s="114"/>
      <c r="AE833" s="114"/>
      <c r="AF833" s="114"/>
      <c r="AG833" s="114"/>
      <c r="AH833" s="114"/>
      <c r="AI833" s="114"/>
      <c r="AJ833" s="114"/>
      <c r="AK833" s="114"/>
      <c r="AL833" s="114"/>
      <c r="AM833" s="114"/>
      <c r="AN833" s="114"/>
      <c r="AO833" s="114"/>
      <c r="AP833" s="114"/>
      <c r="AQ833" s="114"/>
    </row>
    <row r="834" spans="1:43" x14ac:dyDescent="0.3">
      <c r="A834" s="114"/>
      <c r="B834" s="120" t="s">
        <v>1483</v>
      </c>
      <c r="C834" s="121" t="s">
        <v>470</v>
      </c>
      <c r="D834" s="127">
        <v>3367.26</v>
      </c>
      <c r="E834" s="127">
        <v>3367.26</v>
      </c>
      <c r="F834" s="127">
        <v>3367.26</v>
      </c>
      <c r="G834" s="125">
        <v>10101.780000000001</v>
      </c>
      <c r="H834" s="114"/>
      <c r="I834" s="114"/>
      <c r="J834" s="114"/>
      <c r="K834" s="114"/>
      <c r="L834" s="114"/>
      <c r="M834" s="114"/>
      <c r="N834" s="114"/>
      <c r="O834" s="114"/>
      <c r="P834" s="114"/>
      <c r="Q834" s="114"/>
      <c r="R834" s="114"/>
      <c r="S834" s="114"/>
      <c r="T834" s="114"/>
      <c r="U834" s="114"/>
      <c r="V834" s="114"/>
      <c r="W834" s="114"/>
      <c r="X834" s="114"/>
      <c r="Y834" s="114"/>
      <c r="Z834" s="114"/>
      <c r="AA834" s="114"/>
      <c r="AB834" s="114"/>
      <c r="AC834" s="114"/>
      <c r="AD834" s="114"/>
      <c r="AE834" s="114"/>
      <c r="AF834" s="114"/>
      <c r="AG834" s="114"/>
      <c r="AH834" s="114"/>
      <c r="AI834" s="114"/>
      <c r="AJ834" s="114"/>
      <c r="AK834" s="114"/>
      <c r="AL834" s="114"/>
      <c r="AM834" s="114"/>
      <c r="AN834" s="114"/>
      <c r="AO834" s="114"/>
      <c r="AP834" s="114"/>
      <c r="AQ834" s="114"/>
    </row>
    <row r="835" spans="1:43" x14ac:dyDescent="0.3">
      <c r="A835" s="114"/>
      <c r="B835" s="120" t="s">
        <v>1523</v>
      </c>
      <c r="C835" s="121" t="s">
        <v>393</v>
      </c>
      <c r="D835" s="127">
        <v>1297.0899999999999</v>
      </c>
      <c r="E835" s="127">
        <v>1297.08</v>
      </c>
      <c r="F835" s="127">
        <v>1297.08</v>
      </c>
      <c r="G835" s="125">
        <v>3891.25</v>
      </c>
      <c r="H835" s="114"/>
      <c r="I835" s="114"/>
      <c r="J835" s="114"/>
      <c r="K835" s="114"/>
      <c r="L835" s="114"/>
      <c r="M835" s="114"/>
      <c r="N835" s="114"/>
      <c r="O835" s="114"/>
      <c r="P835" s="114"/>
      <c r="Q835" s="114"/>
      <c r="R835" s="114"/>
      <c r="S835" s="114"/>
      <c r="T835" s="114"/>
      <c r="U835" s="114"/>
      <c r="V835" s="114"/>
      <c r="W835" s="114"/>
      <c r="X835" s="114"/>
      <c r="Y835" s="114"/>
      <c r="Z835" s="114"/>
      <c r="AA835" s="114"/>
      <c r="AB835" s="114"/>
      <c r="AC835" s="114"/>
      <c r="AD835" s="114"/>
      <c r="AE835" s="114"/>
      <c r="AF835" s="114"/>
      <c r="AG835" s="114"/>
      <c r="AH835" s="114"/>
      <c r="AI835" s="114"/>
      <c r="AJ835" s="114"/>
      <c r="AK835" s="114"/>
      <c r="AL835" s="114"/>
      <c r="AM835" s="114"/>
      <c r="AN835" s="114"/>
      <c r="AO835" s="114"/>
      <c r="AP835" s="114"/>
      <c r="AQ835" s="114"/>
    </row>
    <row r="836" spans="1:43" x14ac:dyDescent="0.3">
      <c r="A836" s="114"/>
      <c r="B836" s="120" t="s">
        <v>1472</v>
      </c>
      <c r="C836" s="121" t="s">
        <v>452</v>
      </c>
      <c r="D836" s="127">
        <v>3135.33</v>
      </c>
      <c r="E836" s="127">
        <v>3135.33</v>
      </c>
      <c r="F836" s="127">
        <v>3135.33</v>
      </c>
      <c r="G836" s="125">
        <v>9405.99</v>
      </c>
      <c r="H836" s="114"/>
      <c r="I836" s="114"/>
      <c r="J836" s="114"/>
      <c r="K836" s="114"/>
      <c r="L836" s="114"/>
      <c r="M836" s="114"/>
      <c r="N836" s="114"/>
      <c r="O836" s="114"/>
      <c r="P836" s="114"/>
      <c r="Q836" s="114"/>
      <c r="R836" s="114"/>
      <c r="S836" s="114"/>
      <c r="T836" s="114"/>
      <c r="U836" s="114"/>
      <c r="V836" s="114"/>
      <c r="W836" s="114"/>
      <c r="X836" s="114"/>
      <c r="Y836" s="114"/>
      <c r="Z836" s="114"/>
      <c r="AA836" s="114"/>
      <c r="AB836" s="114"/>
      <c r="AC836" s="114"/>
      <c r="AD836" s="114"/>
      <c r="AE836" s="114"/>
      <c r="AF836" s="114"/>
      <c r="AG836" s="114"/>
      <c r="AH836" s="114"/>
      <c r="AI836" s="114"/>
      <c r="AJ836" s="114"/>
      <c r="AK836" s="114"/>
      <c r="AL836" s="114"/>
      <c r="AM836" s="114"/>
      <c r="AN836" s="114"/>
      <c r="AO836" s="114"/>
      <c r="AP836" s="114"/>
      <c r="AQ836" s="114"/>
    </row>
    <row r="837" spans="1:43" x14ac:dyDescent="0.3">
      <c r="A837" s="114"/>
      <c r="B837" s="120" t="s">
        <v>1498</v>
      </c>
      <c r="C837" s="121" t="s">
        <v>438</v>
      </c>
      <c r="D837" s="127">
        <v>3637.85</v>
      </c>
      <c r="E837" s="127">
        <v>3637.84</v>
      </c>
      <c r="F837" s="127">
        <v>3637.84</v>
      </c>
      <c r="G837" s="125">
        <v>10913.53</v>
      </c>
      <c r="H837" s="114"/>
      <c r="I837" s="114"/>
      <c r="J837" s="114"/>
      <c r="K837" s="114"/>
      <c r="L837" s="114"/>
      <c r="M837" s="114"/>
      <c r="N837" s="114"/>
      <c r="O837" s="114"/>
      <c r="P837" s="114"/>
      <c r="Q837" s="114"/>
      <c r="R837" s="114"/>
      <c r="S837" s="114"/>
      <c r="T837" s="114"/>
      <c r="U837" s="114"/>
      <c r="V837" s="114"/>
      <c r="W837" s="114"/>
      <c r="X837" s="114"/>
      <c r="Y837" s="114"/>
      <c r="Z837" s="114"/>
      <c r="AA837" s="114"/>
      <c r="AB837" s="114"/>
      <c r="AC837" s="114"/>
      <c r="AD837" s="114"/>
      <c r="AE837" s="114"/>
      <c r="AF837" s="114"/>
      <c r="AG837" s="114"/>
      <c r="AH837" s="114"/>
      <c r="AI837" s="114"/>
      <c r="AJ837" s="114"/>
      <c r="AK837" s="114"/>
      <c r="AL837" s="114"/>
      <c r="AM837" s="114"/>
      <c r="AN837" s="114"/>
      <c r="AO837" s="114"/>
      <c r="AP837" s="114"/>
      <c r="AQ837" s="114"/>
    </row>
    <row r="838" spans="1:43" x14ac:dyDescent="0.3">
      <c r="A838" s="114"/>
      <c r="B838" s="120" t="s">
        <v>3578</v>
      </c>
      <c r="C838" s="121" t="s">
        <v>402</v>
      </c>
      <c r="D838" s="127">
        <v>4728.7700000000004</v>
      </c>
      <c r="E838" s="127">
        <v>4728.7700000000004</v>
      </c>
      <c r="F838" s="127">
        <v>4728.7700000000004</v>
      </c>
      <c r="G838" s="125">
        <v>14186.31</v>
      </c>
      <c r="H838" s="114"/>
      <c r="I838" s="114"/>
      <c r="J838" s="114"/>
      <c r="K838" s="114"/>
      <c r="L838" s="114"/>
      <c r="M838" s="114"/>
      <c r="N838" s="114"/>
      <c r="O838" s="114"/>
      <c r="P838" s="114"/>
      <c r="Q838" s="114"/>
      <c r="R838" s="114"/>
      <c r="S838" s="114"/>
      <c r="T838" s="114"/>
      <c r="U838" s="114"/>
      <c r="V838" s="114"/>
      <c r="W838" s="114"/>
      <c r="X838" s="114"/>
      <c r="Y838" s="114"/>
      <c r="Z838" s="114"/>
      <c r="AA838" s="114"/>
      <c r="AB838" s="114"/>
      <c r="AC838" s="114"/>
      <c r="AD838" s="114"/>
      <c r="AE838" s="114"/>
      <c r="AF838" s="114"/>
      <c r="AG838" s="114"/>
      <c r="AH838" s="114"/>
      <c r="AI838" s="114"/>
      <c r="AJ838" s="114"/>
      <c r="AK838" s="114"/>
      <c r="AL838" s="114"/>
      <c r="AM838" s="114"/>
      <c r="AN838" s="114"/>
      <c r="AO838" s="114"/>
      <c r="AP838" s="114"/>
      <c r="AQ838" s="114"/>
    </row>
    <row r="839" spans="1:43" x14ac:dyDescent="0.3">
      <c r="A839" s="114"/>
      <c r="B839" s="120" t="s">
        <v>1373</v>
      </c>
      <c r="C839" s="121" t="s">
        <v>419</v>
      </c>
      <c r="D839" s="127">
        <v>1833.96</v>
      </c>
      <c r="E839" s="127">
        <v>1833.95</v>
      </c>
      <c r="F839" s="127">
        <v>1833.95</v>
      </c>
      <c r="G839" s="125">
        <v>5501.86</v>
      </c>
      <c r="H839" s="114"/>
      <c r="I839" s="114"/>
      <c r="J839" s="114"/>
      <c r="K839" s="114"/>
      <c r="L839" s="114"/>
      <c r="M839" s="114"/>
      <c r="N839" s="114"/>
      <c r="O839" s="114"/>
      <c r="P839" s="114"/>
      <c r="Q839" s="114"/>
      <c r="R839" s="114"/>
      <c r="S839" s="114"/>
      <c r="T839" s="114"/>
      <c r="U839" s="114"/>
      <c r="V839" s="114"/>
      <c r="W839" s="114"/>
      <c r="X839" s="114"/>
      <c r="Y839" s="114"/>
      <c r="Z839" s="114"/>
      <c r="AA839" s="114"/>
      <c r="AB839" s="114"/>
      <c r="AC839" s="114"/>
      <c r="AD839" s="114"/>
      <c r="AE839" s="114"/>
      <c r="AF839" s="114"/>
      <c r="AG839" s="114"/>
      <c r="AH839" s="114"/>
      <c r="AI839" s="114"/>
      <c r="AJ839" s="114"/>
      <c r="AK839" s="114"/>
      <c r="AL839" s="114"/>
      <c r="AM839" s="114"/>
      <c r="AN839" s="114"/>
      <c r="AO839" s="114"/>
      <c r="AP839" s="114"/>
      <c r="AQ839" s="114"/>
    </row>
    <row r="840" spans="1:43" x14ac:dyDescent="0.3">
      <c r="A840" s="114"/>
      <c r="B840" s="120" t="s">
        <v>1622</v>
      </c>
      <c r="C840" s="121" t="s">
        <v>468</v>
      </c>
      <c r="D840" s="127">
        <v>2778.85</v>
      </c>
      <c r="E840" s="127">
        <v>2778.85</v>
      </c>
      <c r="F840" s="127">
        <v>2778.85</v>
      </c>
      <c r="G840" s="125">
        <v>8336.5499999999993</v>
      </c>
      <c r="H840" s="114"/>
      <c r="I840" s="114"/>
      <c r="J840" s="114"/>
      <c r="K840" s="114"/>
      <c r="L840" s="114"/>
      <c r="M840" s="114"/>
      <c r="N840" s="114"/>
      <c r="O840" s="114"/>
      <c r="P840" s="114"/>
      <c r="Q840" s="114"/>
      <c r="R840" s="114"/>
      <c r="S840" s="114"/>
      <c r="T840" s="114"/>
      <c r="U840" s="114"/>
      <c r="V840" s="114"/>
      <c r="W840" s="114"/>
      <c r="X840" s="114"/>
      <c r="Y840" s="114"/>
      <c r="Z840" s="114"/>
      <c r="AA840" s="114"/>
      <c r="AB840" s="114"/>
      <c r="AC840" s="114"/>
      <c r="AD840" s="114"/>
      <c r="AE840" s="114"/>
      <c r="AF840" s="114"/>
      <c r="AG840" s="114"/>
      <c r="AH840" s="114"/>
      <c r="AI840" s="114"/>
      <c r="AJ840" s="114"/>
      <c r="AK840" s="114"/>
      <c r="AL840" s="114"/>
      <c r="AM840" s="114"/>
      <c r="AN840" s="114"/>
      <c r="AO840" s="114"/>
      <c r="AP840" s="114"/>
      <c r="AQ840" s="114"/>
    </row>
    <row r="841" spans="1:43" x14ac:dyDescent="0.3">
      <c r="A841" s="114"/>
      <c r="B841" s="120" t="s">
        <v>1491</v>
      </c>
      <c r="C841" s="121" t="s">
        <v>456</v>
      </c>
      <c r="D841" s="127">
        <v>2486.79</v>
      </c>
      <c r="E841" s="127">
        <v>2486.79</v>
      </c>
      <c r="F841" s="127">
        <v>2486.79</v>
      </c>
      <c r="G841" s="125">
        <v>7460.37</v>
      </c>
      <c r="H841" s="114"/>
      <c r="I841" s="114"/>
      <c r="J841" s="114"/>
      <c r="K841" s="114"/>
      <c r="L841" s="114"/>
      <c r="M841" s="114"/>
      <c r="N841" s="114"/>
      <c r="O841" s="114"/>
      <c r="P841" s="114"/>
      <c r="Q841" s="114"/>
      <c r="R841" s="114"/>
      <c r="S841" s="114"/>
      <c r="T841" s="114"/>
      <c r="U841" s="114"/>
      <c r="V841" s="114"/>
      <c r="W841" s="114"/>
      <c r="X841" s="114"/>
      <c r="Y841" s="114"/>
      <c r="Z841" s="114"/>
      <c r="AA841" s="114"/>
      <c r="AB841" s="114"/>
      <c r="AC841" s="114"/>
      <c r="AD841" s="114"/>
      <c r="AE841" s="114"/>
      <c r="AF841" s="114"/>
      <c r="AG841" s="114"/>
      <c r="AH841" s="114"/>
      <c r="AI841" s="114"/>
      <c r="AJ841" s="114"/>
      <c r="AK841" s="114"/>
      <c r="AL841" s="114"/>
      <c r="AM841" s="114"/>
      <c r="AN841" s="114"/>
      <c r="AO841" s="114"/>
      <c r="AP841" s="114"/>
      <c r="AQ841" s="114"/>
    </row>
    <row r="842" spans="1:43" x14ac:dyDescent="0.3">
      <c r="A842" s="114"/>
      <c r="B842" s="120" t="s">
        <v>1904</v>
      </c>
      <c r="C842" s="121" t="s">
        <v>426</v>
      </c>
      <c r="D842" s="127">
        <v>3646.43</v>
      </c>
      <c r="E842" s="127">
        <v>3646.43</v>
      </c>
      <c r="F842" s="127">
        <v>3646.43</v>
      </c>
      <c r="G842" s="125">
        <v>10939.29</v>
      </c>
      <c r="H842" s="114"/>
      <c r="I842" s="114"/>
      <c r="J842" s="114"/>
      <c r="K842" s="114"/>
      <c r="L842" s="114"/>
      <c r="M842" s="114"/>
      <c r="N842" s="114"/>
      <c r="O842" s="114"/>
      <c r="P842" s="114"/>
      <c r="Q842" s="114"/>
      <c r="R842" s="114"/>
      <c r="S842" s="114"/>
      <c r="T842" s="114"/>
      <c r="U842" s="114"/>
      <c r="V842" s="114"/>
      <c r="W842" s="114"/>
      <c r="X842" s="114"/>
      <c r="Y842" s="114"/>
      <c r="Z842" s="114"/>
      <c r="AA842" s="114"/>
      <c r="AB842" s="114"/>
      <c r="AC842" s="114"/>
      <c r="AD842" s="114"/>
      <c r="AE842" s="114"/>
      <c r="AF842" s="114"/>
      <c r="AG842" s="114"/>
      <c r="AH842" s="114"/>
      <c r="AI842" s="114"/>
      <c r="AJ842" s="114"/>
      <c r="AK842" s="114"/>
      <c r="AL842" s="114"/>
      <c r="AM842" s="114"/>
      <c r="AN842" s="114"/>
      <c r="AO842" s="114"/>
      <c r="AP842" s="114"/>
      <c r="AQ842" s="114"/>
    </row>
    <row r="843" spans="1:43" x14ac:dyDescent="0.3">
      <c r="A843" s="114"/>
      <c r="B843" s="120" t="s">
        <v>2128</v>
      </c>
      <c r="C843" s="121" t="s">
        <v>414</v>
      </c>
      <c r="D843" s="127">
        <v>3457.45</v>
      </c>
      <c r="E843" s="127">
        <v>3457.46</v>
      </c>
      <c r="F843" s="127">
        <v>3457.46</v>
      </c>
      <c r="G843" s="125">
        <v>10372.370000000001</v>
      </c>
      <c r="H843" s="114"/>
      <c r="I843" s="114"/>
      <c r="J843" s="114"/>
      <c r="K843" s="114"/>
      <c r="L843" s="114"/>
      <c r="M843" s="114"/>
      <c r="N843" s="114"/>
      <c r="O843" s="114"/>
      <c r="P843" s="114"/>
      <c r="Q843" s="114"/>
      <c r="R843" s="114"/>
      <c r="S843" s="114"/>
      <c r="T843" s="114"/>
      <c r="U843" s="114"/>
      <c r="V843" s="114"/>
      <c r="W843" s="114"/>
      <c r="X843" s="114"/>
      <c r="Y843" s="114"/>
      <c r="Z843" s="114"/>
      <c r="AA843" s="114"/>
      <c r="AB843" s="114"/>
      <c r="AC843" s="114"/>
      <c r="AD843" s="114"/>
      <c r="AE843" s="114"/>
      <c r="AF843" s="114"/>
      <c r="AG843" s="114"/>
      <c r="AH843" s="114"/>
      <c r="AI843" s="114"/>
      <c r="AJ843" s="114"/>
      <c r="AK843" s="114"/>
      <c r="AL843" s="114"/>
      <c r="AM843" s="114"/>
      <c r="AN843" s="114"/>
      <c r="AO843" s="114"/>
      <c r="AP843" s="114"/>
      <c r="AQ843" s="114"/>
    </row>
    <row r="844" spans="1:43" x14ac:dyDescent="0.3">
      <c r="A844" s="114"/>
      <c r="B844" s="120" t="s">
        <v>2290</v>
      </c>
      <c r="C844" s="121" t="s">
        <v>403</v>
      </c>
      <c r="D844" s="127">
        <v>2718.72</v>
      </c>
      <c r="E844" s="127">
        <v>2718.72</v>
      </c>
      <c r="F844" s="127">
        <v>2718.72</v>
      </c>
      <c r="G844" s="125">
        <v>8156.16</v>
      </c>
      <c r="H844" s="114"/>
      <c r="I844" s="114"/>
      <c r="J844" s="114"/>
      <c r="K844" s="114"/>
      <c r="L844" s="114"/>
      <c r="M844" s="114"/>
      <c r="N844" s="114"/>
      <c r="O844" s="114"/>
      <c r="P844" s="114"/>
      <c r="Q844" s="114"/>
      <c r="R844" s="114"/>
      <c r="S844" s="114"/>
      <c r="T844" s="114"/>
      <c r="U844" s="114"/>
      <c r="V844" s="114"/>
      <c r="W844" s="114"/>
      <c r="X844" s="114"/>
      <c r="Y844" s="114"/>
      <c r="Z844" s="114"/>
      <c r="AA844" s="114"/>
      <c r="AB844" s="114"/>
      <c r="AC844" s="114"/>
      <c r="AD844" s="114"/>
      <c r="AE844" s="114"/>
      <c r="AF844" s="114"/>
      <c r="AG844" s="114"/>
      <c r="AH844" s="114"/>
      <c r="AI844" s="114"/>
      <c r="AJ844" s="114"/>
      <c r="AK844" s="114"/>
      <c r="AL844" s="114"/>
      <c r="AM844" s="114"/>
      <c r="AN844" s="114"/>
      <c r="AO844" s="114"/>
      <c r="AP844" s="114"/>
      <c r="AQ844" s="114"/>
    </row>
    <row r="845" spans="1:43" x14ac:dyDescent="0.3">
      <c r="A845" s="114"/>
      <c r="B845" s="120" t="s">
        <v>1551</v>
      </c>
      <c r="C845" s="121" t="s">
        <v>463</v>
      </c>
      <c r="D845" s="127">
        <v>2443.84</v>
      </c>
      <c r="E845" s="127">
        <v>2443.84</v>
      </c>
      <c r="F845" s="127">
        <v>2443.84</v>
      </c>
      <c r="G845" s="125">
        <v>7331.52</v>
      </c>
      <c r="H845" s="114"/>
      <c r="I845" s="114"/>
      <c r="J845" s="114"/>
      <c r="K845" s="114"/>
      <c r="L845" s="114"/>
      <c r="M845" s="114"/>
      <c r="N845" s="114"/>
      <c r="O845" s="114"/>
      <c r="P845" s="114"/>
      <c r="Q845" s="114"/>
      <c r="R845" s="114"/>
      <c r="S845" s="114"/>
      <c r="T845" s="114"/>
      <c r="U845" s="114"/>
      <c r="V845" s="114"/>
      <c r="W845" s="114"/>
      <c r="X845" s="114"/>
      <c r="Y845" s="114"/>
      <c r="Z845" s="114"/>
      <c r="AA845" s="114"/>
      <c r="AB845" s="114"/>
      <c r="AC845" s="114"/>
      <c r="AD845" s="114"/>
      <c r="AE845" s="114"/>
      <c r="AF845" s="114"/>
      <c r="AG845" s="114"/>
      <c r="AH845" s="114"/>
      <c r="AI845" s="114"/>
      <c r="AJ845" s="114"/>
      <c r="AK845" s="114"/>
      <c r="AL845" s="114"/>
      <c r="AM845" s="114"/>
      <c r="AN845" s="114"/>
      <c r="AO845" s="114"/>
      <c r="AP845" s="114"/>
      <c r="AQ845" s="114"/>
    </row>
    <row r="846" spans="1:43" x14ac:dyDescent="0.3">
      <c r="A846" s="114"/>
      <c r="B846" s="120" t="s">
        <v>1479</v>
      </c>
      <c r="C846" s="121" t="s">
        <v>398</v>
      </c>
      <c r="D846" s="127">
        <v>3586.31</v>
      </c>
      <c r="E846" s="127">
        <v>3586.3</v>
      </c>
      <c r="F846" s="127">
        <v>3586.3</v>
      </c>
      <c r="G846" s="125">
        <v>10758.91</v>
      </c>
      <c r="H846" s="114"/>
      <c r="I846" s="114"/>
      <c r="J846" s="114"/>
      <c r="K846" s="114"/>
      <c r="L846" s="114"/>
      <c r="M846" s="114"/>
      <c r="N846" s="114"/>
      <c r="O846" s="114"/>
      <c r="P846" s="114"/>
      <c r="Q846" s="114"/>
      <c r="R846" s="114"/>
      <c r="S846" s="114"/>
      <c r="T846" s="114"/>
      <c r="U846" s="114"/>
      <c r="V846" s="114"/>
      <c r="W846" s="114"/>
      <c r="X846" s="114"/>
      <c r="Y846" s="114"/>
      <c r="Z846" s="114"/>
      <c r="AA846" s="114"/>
      <c r="AB846" s="114"/>
      <c r="AC846" s="114"/>
      <c r="AD846" s="114"/>
      <c r="AE846" s="114"/>
      <c r="AF846" s="114"/>
      <c r="AG846" s="114"/>
      <c r="AH846" s="114"/>
      <c r="AI846" s="114"/>
      <c r="AJ846" s="114"/>
      <c r="AK846" s="114"/>
      <c r="AL846" s="114"/>
      <c r="AM846" s="114"/>
      <c r="AN846" s="114"/>
      <c r="AO846" s="114"/>
      <c r="AP846" s="114"/>
      <c r="AQ846" s="114"/>
    </row>
    <row r="847" spans="1:43" x14ac:dyDescent="0.3">
      <c r="A847" s="114"/>
      <c r="B847" s="120" t="s">
        <v>1259</v>
      </c>
      <c r="C847" s="121" t="s">
        <v>436</v>
      </c>
      <c r="D847" s="127">
        <v>3388.73</v>
      </c>
      <c r="E847" s="127">
        <v>3388.74</v>
      </c>
      <c r="F847" s="127">
        <v>3388.74</v>
      </c>
      <c r="G847" s="125">
        <v>10166.209999999999</v>
      </c>
      <c r="H847" s="114"/>
      <c r="I847" s="114"/>
      <c r="J847" s="114"/>
      <c r="K847" s="114"/>
      <c r="L847" s="114"/>
      <c r="M847" s="114"/>
      <c r="N847" s="114"/>
      <c r="O847" s="114"/>
      <c r="P847" s="114"/>
      <c r="Q847" s="114"/>
      <c r="R847" s="114"/>
      <c r="S847" s="114"/>
      <c r="T847" s="114"/>
      <c r="U847" s="114"/>
      <c r="V847" s="114"/>
      <c r="W847" s="114"/>
      <c r="X847" s="114"/>
      <c r="Y847" s="114"/>
      <c r="Z847" s="114"/>
      <c r="AA847" s="114"/>
      <c r="AB847" s="114"/>
      <c r="AC847" s="114"/>
      <c r="AD847" s="114"/>
      <c r="AE847" s="114"/>
      <c r="AF847" s="114"/>
      <c r="AG847" s="114"/>
      <c r="AH847" s="114"/>
      <c r="AI847" s="114"/>
      <c r="AJ847" s="114"/>
      <c r="AK847" s="114"/>
      <c r="AL847" s="114"/>
      <c r="AM847" s="114"/>
      <c r="AN847" s="114"/>
      <c r="AO847" s="114"/>
      <c r="AP847" s="114"/>
      <c r="AQ847" s="114"/>
    </row>
    <row r="848" spans="1:43" x14ac:dyDescent="0.3">
      <c r="A848" s="114"/>
      <c r="B848" s="120" t="s">
        <v>2145</v>
      </c>
      <c r="C848" s="121" t="s">
        <v>392</v>
      </c>
      <c r="D848" s="127">
        <v>2718.72</v>
      </c>
      <c r="E848" s="127">
        <v>2718.72</v>
      </c>
      <c r="F848" s="127">
        <v>2718.72</v>
      </c>
      <c r="G848" s="125">
        <v>8156.16</v>
      </c>
      <c r="H848" s="114"/>
      <c r="I848" s="114"/>
      <c r="J848" s="114"/>
      <c r="K848" s="114"/>
      <c r="L848" s="114"/>
      <c r="M848" s="114"/>
      <c r="N848" s="114"/>
      <c r="O848" s="114"/>
      <c r="P848" s="114"/>
      <c r="Q848" s="114"/>
      <c r="R848" s="114"/>
      <c r="S848" s="114"/>
      <c r="T848" s="114"/>
      <c r="U848" s="114"/>
      <c r="V848" s="114"/>
      <c r="W848" s="114"/>
      <c r="X848" s="114"/>
      <c r="Y848" s="114"/>
      <c r="Z848" s="114"/>
      <c r="AA848" s="114"/>
      <c r="AB848" s="114"/>
      <c r="AC848" s="114"/>
      <c r="AD848" s="114"/>
      <c r="AE848" s="114"/>
      <c r="AF848" s="114"/>
      <c r="AG848" s="114"/>
      <c r="AH848" s="114"/>
      <c r="AI848" s="114"/>
      <c r="AJ848" s="114"/>
      <c r="AK848" s="114"/>
      <c r="AL848" s="114"/>
      <c r="AM848" s="114"/>
      <c r="AN848" s="114"/>
      <c r="AO848" s="114"/>
      <c r="AP848" s="114"/>
      <c r="AQ848" s="114"/>
    </row>
    <row r="849" spans="1:43" x14ac:dyDescent="0.3">
      <c r="A849" s="114"/>
      <c r="B849" s="120" t="s">
        <v>1515</v>
      </c>
      <c r="C849" s="121" t="s">
        <v>423</v>
      </c>
      <c r="D849" s="127">
        <v>2443.84</v>
      </c>
      <c r="E849" s="127">
        <v>2443.84</v>
      </c>
      <c r="F849" s="127">
        <v>2443.84</v>
      </c>
      <c r="G849" s="125">
        <v>7331.52</v>
      </c>
      <c r="H849" s="114"/>
      <c r="I849" s="114"/>
      <c r="J849" s="114"/>
      <c r="K849" s="114"/>
      <c r="L849" s="114"/>
      <c r="M849" s="114"/>
      <c r="N849" s="114"/>
      <c r="O849" s="114"/>
      <c r="P849" s="114"/>
      <c r="Q849" s="114"/>
      <c r="R849" s="114"/>
      <c r="S849" s="114"/>
      <c r="T849" s="114"/>
      <c r="U849" s="114"/>
      <c r="V849" s="114"/>
      <c r="W849" s="114"/>
      <c r="X849" s="114"/>
      <c r="Y849" s="114"/>
      <c r="Z849" s="114"/>
      <c r="AA849" s="114"/>
      <c r="AB849" s="114"/>
      <c r="AC849" s="114"/>
      <c r="AD849" s="114"/>
      <c r="AE849" s="114"/>
      <c r="AF849" s="114"/>
      <c r="AG849" s="114"/>
      <c r="AH849" s="114"/>
      <c r="AI849" s="114"/>
      <c r="AJ849" s="114"/>
      <c r="AK849" s="114"/>
      <c r="AL849" s="114"/>
      <c r="AM849" s="114"/>
      <c r="AN849" s="114"/>
      <c r="AO849" s="114"/>
      <c r="AP849" s="114"/>
      <c r="AQ849" s="114"/>
    </row>
    <row r="850" spans="1:43" x14ac:dyDescent="0.3">
      <c r="A850" s="114"/>
      <c r="B850" s="120" t="s">
        <v>1468</v>
      </c>
      <c r="C850" s="121" t="s">
        <v>424</v>
      </c>
      <c r="D850" s="127">
        <v>3586.31</v>
      </c>
      <c r="E850" s="127">
        <v>3586.3</v>
      </c>
      <c r="F850" s="127">
        <v>3586.3</v>
      </c>
      <c r="G850" s="125">
        <v>10758.91</v>
      </c>
      <c r="H850" s="114"/>
      <c r="I850" s="114"/>
      <c r="J850" s="114"/>
      <c r="K850" s="114"/>
      <c r="L850" s="114"/>
      <c r="M850" s="114"/>
      <c r="N850" s="114"/>
      <c r="O850" s="114"/>
      <c r="P850" s="114"/>
      <c r="Q850" s="114"/>
      <c r="R850" s="114"/>
      <c r="S850" s="114"/>
      <c r="T850" s="114"/>
      <c r="U850" s="114"/>
      <c r="V850" s="114"/>
      <c r="W850" s="114"/>
      <c r="X850" s="114"/>
      <c r="Y850" s="114"/>
      <c r="Z850" s="114"/>
      <c r="AA850" s="114"/>
      <c r="AB850" s="114"/>
      <c r="AC850" s="114"/>
      <c r="AD850" s="114"/>
      <c r="AE850" s="114"/>
      <c r="AF850" s="114"/>
      <c r="AG850" s="114"/>
      <c r="AH850" s="114"/>
      <c r="AI850" s="114"/>
      <c r="AJ850" s="114"/>
      <c r="AK850" s="114"/>
      <c r="AL850" s="114"/>
      <c r="AM850" s="114"/>
      <c r="AN850" s="114"/>
      <c r="AO850" s="114"/>
      <c r="AP850" s="114"/>
      <c r="AQ850" s="114"/>
    </row>
    <row r="851" spans="1:43" x14ac:dyDescent="0.3">
      <c r="A851" s="114"/>
      <c r="B851" s="120" t="s">
        <v>1377</v>
      </c>
      <c r="C851" s="121" t="s">
        <v>405</v>
      </c>
      <c r="D851" s="127">
        <v>3388.73</v>
      </c>
      <c r="E851" s="127">
        <v>3388.74</v>
      </c>
      <c r="F851" s="127">
        <v>3388.74</v>
      </c>
      <c r="G851" s="125">
        <v>10166.209999999999</v>
      </c>
      <c r="H851" s="114"/>
      <c r="I851" s="114"/>
      <c r="J851" s="114"/>
      <c r="K851" s="114"/>
      <c r="L851" s="114"/>
      <c r="M851" s="114"/>
      <c r="N851" s="114"/>
      <c r="O851" s="114"/>
      <c r="P851" s="114"/>
      <c r="Q851" s="114"/>
      <c r="R851" s="114"/>
      <c r="S851" s="114"/>
      <c r="T851" s="114"/>
      <c r="U851" s="114"/>
      <c r="V851" s="114"/>
      <c r="W851" s="114"/>
      <c r="X851" s="114"/>
      <c r="Y851" s="114"/>
      <c r="Z851" s="114"/>
      <c r="AA851" s="114"/>
      <c r="AB851" s="114"/>
      <c r="AC851" s="114"/>
      <c r="AD851" s="114"/>
      <c r="AE851" s="114"/>
      <c r="AF851" s="114"/>
      <c r="AG851" s="114"/>
      <c r="AH851" s="114"/>
      <c r="AI851" s="114"/>
      <c r="AJ851" s="114"/>
      <c r="AK851" s="114"/>
      <c r="AL851" s="114"/>
      <c r="AM851" s="114"/>
      <c r="AN851" s="114"/>
      <c r="AO851" s="114"/>
      <c r="AP851" s="114"/>
      <c r="AQ851" s="114"/>
    </row>
    <row r="852" spans="1:43" x14ac:dyDescent="0.3">
      <c r="A852" s="114"/>
      <c r="B852" s="120" t="s">
        <v>2364</v>
      </c>
      <c r="C852" s="121" t="s">
        <v>433</v>
      </c>
      <c r="D852" s="127">
        <v>2718.72</v>
      </c>
      <c r="E852" s="127">
        <v>2718.72</v>
      </c>
      <c r="F852" s="127">
        <v>2718.72</v>
      </c>
      <c r="G852" s="125">
        <v>8156.16</v>
      </c>
      <c r="H852" s="114"/>
      <c r="I852" s="114"/>
      <c r="J852" s="114"/>
      <c r="K852" s="114"/>
      <c r="L852" s="114"/>
      <c r="M852" s="114"/>
      <c r="N852" s="114"/>
      <c r="O852" s="114"/>
      <c r="P852" s="114"/>
      <c r="Q852" s="114"/>
      <c r="R852" s="114"/>
      <c r="S852" s="114"/>
      <c r="T852" s="114"/>
      <c r="U852" s="114"/>
      <c r="V852" s="114"/>
      <c r="W852" s="114"/>
      <c r="X852" s="114"/>
      <c r="Y852" s="114"/>
      <c r="Z852" s="114"/>
      <c r="AA852" s="114"/>
      <c r="AB852" s="114"/>
      <c r="AC852" s="114"/>
      <c r="AD852" s="114"/>
      <c r="AE852" s="114"/>
      <c r="AF852" s="114"/>
      <c r="AG852" s="114"/>
      <c r="AH852" s="114"/>
      <c r="AI852" s="114"/>
      <c r="AJ852" s="114"/>
      <c r="AK852" s="114"/>
      <c r="AL852" s="114"/>
      <c r="AM852" s="114"/>
      <c r="AN852" s="114"/>
      <c r="AO852" s="114"/>
      <c r="AP852" s="114"/>
      <c r="AQ852" s="114"/>
    </row>
    <row r="853" spans="1:43" x14ac:dyDescent="0.3">
      <c r="A853" s="114"/>
      <c r="B853" s="120" t="s">
        <v>1962</v>
      </c>
      <c r="C853" s="121" t="s">
        <v>445</v>
      </c>
      <c r="D853" s="127">
        <v>2443.84</v>
      </c>
      <c r="E853" s="127">
        <v>2443.84</v>
      </c>
      <c r="F853" s="127">
        <v>2443.84</v>
      </c>
      <c r="G853" s="125">
        <v>7331.52</v>
      </c>
      <c r="H853" s="114"/>
      <c r="I853" s="114"/>
      <c r="J853" s="114"/>
      <c r="K853" s="114"/>
      <c r="L853" s="114"/>
      <c r="M853" s="114"/>
      <c r="N853" s="114"/>
      <c r="O853" s="114"/>
      <c r="P853" s="114"/>
      <c r="Q853" s="114"/>
      <c r="R853" s="114"/>
      <c r="S853" s="114"/>
      <c r="T853" s="114"/>
      <c r="U853" s="114"/>
      <c r="V853" s="114"/>
      <c r="W853" s="114"/>
      <c r="X853" s="114"/>
      <c r="Y853" s="114"/>
      <c r="Z853" s="114"/>
      <c r="AA853" s="114"/>
      <c r="AB853" s="114"/>
      <c r="AC853" s="114"/>
      <c r="AD853" s="114"/>
      <c r="AE853" s="114"/>
      <c r="AF853" s="114"/>
      <c r="AG853" s="114"/>
      <c r="AH853" s="114"/>
      <c r="AI853" s="114"/>
      <c r="AJ853" s="114"/>
      <c r="AK853" s="114"/>
      <c r="AL853" s="114"/>
      <c r="AM853" s="114"/>
      <c r="AN853" s="114"/>
      <c r="AO853" s="114"/>
      <c r="AP853" s="114"/>
      <c r="AQ853" s="114"/>
    </row>
    <row r="854" spans="1:43" x14ac:dyDescent="0.3">
      <c r="A854" s="114"/>
      <c r="B854" s="120" t="s">
        <v>1448</v>
      </c>
      <c r="C854" s="121" t="s">
        <v>472</v>
      </c>
      <c r="D854" s="127">
        <v>3586.31</v>
      </c>
      <c r="E854" s="127">
        <v>3586.3</v>
      </c>
      <c r="F854" s="127">
        <v>3586.3</v>
      </c>
      <c r="G854" s="125">
        <v>10758.91</v>
      </c>
      <c r="H854" s="114"/>
      <c r="I854" s="114"/>
      <c r="J854" s="114"/>
      <c r="K854" s="114"/>
      <c r="L854" s="114"/>
      <c r="M854" s="114"/>
      <c r="N854" s="114"/>
      <c r="O854" s="114"/>
      <c r="P854" s="114"/>
      <c r="Q854" s="114"/>
      <c r="R854" s="114"/>
      <c r="S854" s="114"/>
      <c r="T854" s="114"/>
      <c r="U854" s="114"/>
      <c r="V854" s="114"/>
      <c r="W854" s="114"/>
      <c r="X854" s="114"/>
      <c r="Y854" s="114"/>
      <c r="Z854" s="114"/>
      <c r="AA854" s="114"/>
      <c r="AB854" s="114"/>
      <c r="AC854" s="114"/>
      <c r="AD854" s="114"/>
      <c r="AE854" s="114"/>
      <c r="AF854" s="114"/>
      <c r="AG854" s="114"/>
      <c r="AH854" s="114"/>
      <c r="AI854" s="114"/>
      <c r="AJ854" s="114"/>
      <c r="AK854" s="114"/>
      <c r="AL854" s="114"/>
      <c r="AM854" s="114"/>
      <c r="AN854" s="114"/>
      <c r="AO854" s="114"/>
      <c r="AP854" s="114"/>
      <c r="AQ854" s="114"/>
    </row>
    <row r="855" spans="1:43" x14ac:dyDescent="0.3">
      <c r="A855" s="114"/>
      <c r="B855" s="120" t="s">
        <v>1285</v>
      </c>
      <c r="C855" s="121" t="s">
        <v>435</v>
      </c>
      <c r="D855" s="127">
        <v>3388.73</v>
      </c>
      <c r="E855" s="127">
        <v>3388.74</v>
      </c>
      <c r="F855" s="127">
        <v>3388.74</v>
      </c>
      <c r="G855" s="125">
        <v>10166.209999999999</v>
      </c>
      <c r="H855" s="114"/>
      <c r="I855" s="114"/>
      <c r="J855" s="114"/>
      <c r="K855" s="114"/>
      <c r="L855" s="114"/>
      <c r="M855" s="114"/>
      <c r="N855" s="114"/>
      <c r="O855" s="114"/>
      <c r="P855" s="114"/>
      <c r="Q855" s="114"/>
      <c r="R855" s="114"/>
      <c r="S855" s="114"/>
      <c r="T855" s="114"/>
      <c r="U855" s="114"/>
      <c r="V855" s="114"/>
      <c r="W855" s="114"/>
      <c r="X855" s="114"/>
      <c r="Y855" s="114"/>
      <c r="Z855" s="114"/>
      <c r="AA855" s="114"/>
      <c r="AB855" s="114"/>
      <c r="AC855" s="114"/>
      <c r="AD855" s="114"/>
      <c r="AE855" s="114"/>
      <c r="AF855" s="114"/>
      <c r="AG855" s="114"/>
      <c r="AH855" s="114"/>
      <c r="AI855" s="114"/>
      <c r="AJ855" s="114"/>
      <c r="AK855" s="114"/>
      <c r="AL855" s="114"/>
      <c r="AM855" s="114"/>
      <c r="AN855" s="114"/>
      <c r="AO855" s="114"/>
      <c r="AP855" s="114"/>
      <c r="AQ855" s="114"/>
    </row>
    <row r="856" spans="1:43" x14ac:dyDescent="0.3">
      <c r="A856" s="114"/>
      <c r="B856" s="120" t="s">
        <v>1504</v>
      </c>
      <c r="C856" s="121" t="s">
        <v>421</v>
      </c>
      <c r="D856" s="127">
        <v>2718.72</v>
      </c>
      <c r="E856" s="127">
        <v>2718.72</v>
      </c>
      <c r="F856" s="127">
        <v>2718.72</v>
      </c>
      <c r="G856" s="125">
        <v>8156.16</v>
      </c>
      <c r="H856" s="114"/>
      <c r="I856" s="114"/>
      <c r="J856" s="114"/>
      <c r="K856" s="114"/>
      <c r="L856" s="114"/>
      <c r="M856" s="114"/>
      <c r="N856" s="114"/>
      <c r="O856" s="114"/>
      <c r="P856" s="114"/>
      <c r="Q856" s="114"/>
      <c r="R856" s="114"/>
      <c r="S856" s="114"/>
      <c r="T856" s="114"/>
      <c r="U856" s="114"/>
      <c r="V856" s="114"/>
      <c r="W856" s="114"/>
      <c r="X856" s="114"/>
      <c r="Y856" s="114"/>
      <c r="Z856" s="114"/>
      <c r="AA856" s="114"/>
      <c r="AB856" s="114"/>
      <c r="AC856" s="114"/>
      <c r="AD856" s="114"/>
      <c r="AE856" s="114"/>
      <c r="AF856" s="114"/>
      <c r="AG856" s="114"/>
      <c r="AH856" s="114"/>
      <c r="AI856" s="114"/>
      <c r="AJ856" s="114"/>
      <c r="AK856" s="114"/>
      <c r="AL856" s="114"/>
      <c r="AM856" s="114"/>
      <c r="AN856" s="114"/>
      <c r="AO856" s="114"/>
      <c r="AP856" s="114"/>
      <c r="AQ856" s="114"/>
    </row>
    <row r="857" spans="1:43" x14ac:dyDescent="0.3">
      <c r="A857" s="114"/>
      <c r="B857" s="120" t="s">
        <v>1510</v>
      </c>
      <c r="C857" s="121" t="s">
        <v>394</v>
      </c>
      <c r="D857" s="127">
        <v>2443.84</v>
      </c>
      <c r="E857" s="127">
        <v>2443.84</v>
      </c>
      <c r="F857" s="127">
        <v>2443.84</v>
      </c>
      <c r="G857" s="125">
        <v>7331.52</v>
      </c>
      <c r="H857" s="114"/>
      <c r="I857" s="114"/>
      <c r="J857" s="114"/>
      <c r="K857" s="114"/>
      <c r="L857" s="114"/>
      <c r="M857" s="114"/>
      <c r="N857" s="114"/>
      <c r="O857" s="114"/>
      <c r="P857" s="114"/>
      <c r="Q857" s="114"/>
      <c r="R857" s="114"/>
      <c r="S857" s="114"/>
      <c r="T857" s="114"/>
      <c r="U857" s="114"/>
      <c r="V857" s="114"/>
      <c r="W857" s="114"/>
      <c r="X857" s="114"/>
      <c r="Y857" s="114"/>
      <c r="Z857" s="114"/>
      <c r="AA857" s="114"/>
      <c r="AB857" s="114"/>
      <c r="AC857" s="114"/>
      <c r="AD857" s="114"/>
      <c r="AE857" s="114"/>
      <c r="AF857" s="114"/>
      <c r="AG857" s="114"/>
      <c r="AH857" s="114"/>
      <c r="AI857" s="114"/>
      <c r="AJ857" s="114"/>
      <c r="AK857" s="114"/>
      <c r="AL857" s="114"/>
      <c r="AM857" s="114"/>
      <c r="AN857" s="114"/>
      <c r="AO857" s="114"/>
      <c r="AP857" s="114"/>
      <c r="AQ857" s="114"/>
    </row>
    <row r="858" spans="1:43" x14ac:dyDescent="0.3">
      <c r="A858" s="114"/>
      <c r="B858" s="120" t="s">
        <v>1634</v>
      </c>
      <c r="C858" s="121" t="s">
        <v>434</v>
      </c>
      <c r="D858" s="127">
        <v>3586.31</v>
      </c>
      <c r="E858" s="127">
        <v>3586.3</v>
      </c>
      <c r="F858" s="127">
        <v>3586.3</v>
      </c>
      <c r="G858" s="125">
        <v>10758.91</v>
      </c>
      <c r="H858" s="114"/>
      <c r="I858" s="114"/>
      <c r="J858" s="114"/>
      <c r="K858" s="114"/>
      <c r="L858" s="114"/>
      <c r="M858" s="114"/>
      <c r="N858" s="114"/>
      <c r="O858" s="114"/>
      <c r="P858" s="114"/>
      <c r="Q858" s="114"/>
      <c r="R858" s="114"/>
      <c r="S858" s="114"/>
      <c r="T858" s="114"/>
      <c r="U858" s="114"/>
      <c r="V858" s="114"/>
      <c r="W858" s="114"/>
      <c r="X858" s="114"/>
      <c r="Y858" s="114"/>
      <c r="Z858" s="114"/>
      <c r="AA858" s="114"/>
      <c r="AB858" s="114"/>
      <c r="AC858" s="114"/>
      <c r="AD858" s="114"/>
      <c r="AE858" s="114"/>
      <c r="AF858" s="114"/>
      <c r="AG858" s="114"/>
      <c r="AH858" s="114"/>
      <c r="AI858" s="114"/>
      <c r="AJ858" s="114"/>
      <c r="AK858" s="114"/>
      <c r="AL858" s="114"/>
      <c r="AM858" s="114"/>
      <c r="AN858" s="114"/>
      <c r="AO858" s="114"/>
      <c r="AP858" s="114"/>
      <c r="AQ858" s="114"/>
    </row>
    <row r="859" spans="1:43" x14ac:dyDescent="0.3">
      <c r="A859" s="114"/>
      <c r="B859" s="120" t="s">
        <v>1473</v>
      </c>
      <c r="C859" s="121" t="s">
        <v>449</v>
      </c>
      <c r="D859" s="127">
        <v>3388.73</v>
      </c>
      <c r="E859" s="127">
        <v>3388.74</v>
      </c>
      <c r="F859" s="127">
        <v>3388.74</v>
      </c>
      <c r="G859" s="125">
        <v>10166.209999999999</v>
      </c>
      <c r="H859" s="114"/>
      <c r="I859" s="114"/>
      <c r="J859" s="114"/>
      <c r="K859" s="114"/>
      <c r="L859" s="114"/>
      <c r="M859" s="114"/>
      <c r="N859" s="114"/>
      <c r="O859" s="114"/>
      <c r="P859" s="114"/>
      <c r="Q859" s="114"/>
      <c r="R859" s="114"/>
      <c r="S859" s="114"/>
      <c r="T859" s="114"/>
      <c r="U859" s="114"/>
      <c r="V859" s="114"/>
      <c r="W859" s="114"/>
      <c r="X859" s="114"/>
      <c r="Y859" s="114"/>
      <c r="Z859" s="114"/>
      <c r="AA859" s="114"/>
      <c r="AB859" s="114"/>
      <c r="AC859" s="114"/>
      <c r="AD859" s="114"/>
      <c r="AE859" s="114"/>
      <c r="AF859" s="114"/>
      <c r="AG859" s="114"/>
      <c r="AH859" s="114"/>
      <c r="AI859" s="114"/>
      <c r="AJ859" s="114"/>
      <c r="AK859" s="114"/>
      <c r="AL859" s="114"/>
      <c r="AM859" s="114"/>
      <c r="AN859" s="114"/>
      <c r="AO859" s="114"/>
      <c r="AP859" s="114"/>
      <c r="AQ859" s="114"/>
    </row>
    <row r="860" spans="1:43" x14ac:dyDescent="0.3">
      <c r="A860" s="114"/>
      <c r="B860" s="120" t="s">
        <v>1615</v>
      </c>
      <c r="C860" s="121" t="s">
        <v>396</v>
      </c>
      <c r="D860" s="127">
        <v>2718.72</v>
      </c>
      <c r="E860" s="127">
        <v>2718.72</v>
      </c>
      <c r="F860" s="127">
        <v>2718.72</v>
      </c>
      <c r="G860" s="125">
        <v>8156.16</v>
      </c>
      <c r="H860" s="114"/>
      <c r="I860" s="114"/>
      <c r="J860" s="114"/>
      <c r="K860" s="114"/>
      <c r="L860" s="114"/>
      <c r="M860" s="114"/>
      <c r="N860" s="114"/>
      <c r="O860" s="114"/>
      <c r="P860" s="114"/>
      <c r="Q860" s="114"/>
      <c r="R860" s="114"/>
      <c r="S860" s="114"/>
      <c r="T860" s="114"/>
      <c r="U860" s="114"/>
      <c r="V860" s="114"/>
      <c r="W860" s="114"/>
      <c r="X860" s="114"/>
      <c r="Y860" s="114"/>
      <c r="Z860" s="114"/>
      <c r="AA860" s="114"/>
      <c r="AB860" s="114"/>
      <c r="AC860" s="114"/>
      <c r="AD860" s="114"/>
      <c r="AE860" s="114"/>
      <c r="AF860" s="114"/>
      <c r="AG860" s="114"/>
      <c r="AH860" s="114"/>
      <c r="AI860" s="114"/>
      <c r="AJ860" s="114"/>
      <c r="AK860" s="114"/>
      <c r="AL860" s="114"/>
      <c r="AM860" s="114"/>
      <c r="AN860" s="114"/>
      <c r="AO860" s="114"/>
      <c r="AP860" s="114"/>
      <c r="AQ860" s="114"/>
    </row>
    <row r="861" spans="1:43" x14ac:dyDescent="0.3">
      <c r="A861" s="114"/>
      <c r="B861" s="120" t="s">
        <v>1518</v>
      </c>
      <c r="C861" s="121" t="s">
        <v>412</v>
      </c>
      <c r="D861" s="127">
        <v>2443.84</v>
      </c>
      <c r="E861" s="127">
        <v>2443.84</v>
      </c>
      <c r="F861" s="127">
        <v>2443.84</v>
      </c>
      <c r="G861" s="125">
        <v>7331.52</v>
      </c>
      <c r="H861" s="114"/>
      <c r="I861" s="114"/>
      <c r="J861" s="114"/>
      <c r="K861" s="114"/>
      <c r="L861" s="114"/>
      <c r="M861" s="114"/>
      <c r="N861" s="114"/>
      <c r="O861" s="114"/>
      <c r="P861" s="114"/>
      <c r="Q861" s="114"/>
      <c r="R861" s="114"/>
      <c r="S861" s="114"/>
      <c r="T861" s="114"/>
      <c r="U861" s="114"/>
      <c r="V861" s="114"/>
      <c r="W861" s="114"/>
      <c r="X861" s="114"/>
      <c r="Y861" s="114"/>
      <c r="Z861" s="114"/>
      <c r="AA861" s="114"/>
      <c r="AB861" s="114"/>
      <c r="AC861" s="114"/>
      <c r="AD861" s="114"/>
      <c r="AE861" s="114"/>
      <c r="AF861" s="114"/>
      <c r="AG861" s="114"/>
      <c r="AH861" s="114"/>
      <c r="AI861" s="114"/>
      <c r="AJ861" s="114"/>
      <c r="AK861" s="114"/>
      <c r="AL861" s="114"/>
      <c r="AM861" s="114"/>
      <c r="AN861" s="114"/>
      <c r="AO861" s="114"/>
      <c r="AP861" s="114"/>
      <c r="AQ861" s="114"/>
    </row>
    <row r="862" spans="1:43" x14ac:dyDescent="0.3">
      <c r="A862" s="114"/>
      <c r="B862" s="120" t="s">
        <v>1227</v>
      </c>
      <c r="C862" s="121" t="s">
        <v>441</v>
      </c>
      <c r="D862" s="127">
        <v>3586.31</v>
      </c>
      <c r="E862" s="127">
        <v>3586.3</v>
      </c>
      <c r="F862" s="127">
        <v>3586.3</v>
      </c>
      <c r="G862" s="125">
        <v>10758.91</v>
      </c>
      <c r="H862" s="114"/>
      <c r="I862" s="114"/>
      <c r="J862" s="114"/>
      <c r="K862" s="114"/>
      <c r="L862" s="114"/>
      <c r="M862" s="114"/>
      <c r="N862" s="114"/>
      <c r="O862" s="114"/>
      <c r="P862" s="114"/>
      <c r="Q862" s="114"/>
      <c r="R862" s="114"/>
      <c r="S862" s="114"/>
      <c r="T862" s="114"/>
      <c r="U862" s="114"/>
      <c r="V862" s="114"/>
      <c r="W862" s="114"/>
      <c r="X862" s="114"/>
      <c r="Y862" s="114"/>
      <c r="Z862" s="114"/>
      <c r="AA862" s="114"/>
      <c r="AB862" s="114"/>
      <c r="AC862" s="114"/>
      <c r="AD862" s="114"/>
      <c r="AE862" s="114"/>
      <c r="AF862" s="114"/>
      <c r="AG862" s="114"/>
      <c r="AH862" s="114"/>
      <c r="AI862" s="114"/>
      <c r="AJ862" s="114"/>
      <c r="AK862" s="114"/>
      <c r="AL862" s="114"/>
      <c r="AM862" s="114"/>
      <c r="AN862" s="114"/>
      <c r="AO862" s="114"/>
      <c r="AP862" s="114"/>
      <c r="AQ862" s="114"/>
    </row>
    <row r="863" spans="1:43" x14ac:dyDescent="0.3">
      <c r="A863" s="114"/>
      <c r="B863" s="120" t="s">
        <v>1395</v>
      </c>
      <c r="C863" s="121" t="s">
        <v>446</v>
      </c>
      <c r="D863" s="127">
        <v>2718.72</v>
      </c>
      <c r="E863" s="127">
        <v>2718.72</v>
      </c>
      <c r="F863" s="127">
        <v>2718.72</v>
      </c>
      <c r="G863" s="125">
        <v>8156.16</v>
      </c>
      <c r="H863" s="114"/>
      <c r="I863" s="114"/>
      <c r="J863" s="114"/>
      <c r="K863" s="114"/>
      <c r="L863" s="114"/>
      <c r="M863" s="114"/>
      <c r="N863" s="114"/>
      <c r="O863" s="114"/>
      <c r="P863" s="114"/>
      <c r="Q863" s="114"/>
      <c r="R863" s="114"/>
      <c r="S863" s="114"/>
      <c r="T863" s="114"/>
      <c r="U863" s="114"/>
      <c r="V863" s="114"/>
      <c r="W863" s="114"/>
      <c r="X863" s="114"/>
      <c r="Y863" s="114"/>
      <c r="Z863" s="114"/>
      <c r="AA863" s="114"/>
      <c r="AB863" s="114"/>
      <c r="AC863" s="114"/>
      <c r="AD863" s="114"/>
      <c r="AE863" s="114"/>
      <c r="AF863" s="114"/>
      <c r="AG863" s="114"/>
      <c r="AH863" s="114"/>
      <c r="AI863" s="114"/>
      <c r="AJ863" s="114"/>
      <c r="AK863" s="114"/>
      <c r="AL863" s="114"/>
      <c r="AM863" s="114"/>
      <c r="AN863" s="114"/>
      <c r="AO863" s="114"/>
      <c r="AP863" s="114"/>
      <c r="AQ863" s="114"/>
    </row>
    <row r="864" spans="1:43" x14ac:dyDescent="0.3">
      <c r="A864" s="114"/>
      <c r="B864" s="120" t="s">
        <v>1593</v>
      </c>
      <c r="C864" s="121" t="s">
        <v>450</v>
      </c>
      <c r="D864" s="127">
        <v>2443.84</v>
      </c>
      <c r="E864" s="127">
        <v>2443.84</v>
      </c>
      <c r="F864" s="127">
        <v>2443.84</v>
      </c>
      <c r="G864" s="125">
        <v>7331.52</v>
      </c>
      <c r="H864" s="114"/>
      <c r="I864" s="114"/>
      <c r="J864" s="114"/>
      <c r="K864" s="114"/>
      <c r="L864" s="114"/>
      <c r="M864" s="114"/>
      <c r="N864" s="114"/>
      <c r="O864" s="114"/>
      <c r="P864" s="114"/>
      <c r="Q864" s="114"/>
      <c r="R864" s="114"/>
      <c r="S864" s="114"/>
      <c r="T864" s="114"/>
      <c r="U864" s="114"/>
      <c r="V864" s="114"/>
      <c r="W864" s="114"/>
      <c r="X864" s="114"/>
      <c r="Y864" s="114"/>
      <c r="Z864" s="114"/>
      <c r="AA864" s="114"/>
      <c r="AB864" s="114"/>
      <c r="AC864" s="114"/>
      <c r="AD864" s="114"/>
      <c r="AE864" s="114"/>
      <c r="AF864" s="114"/>
      <c r="AG864" s="114"/>
      <c r="AH864" s="114"/>
      <c r="AI864" s="114"/>
      <c r="AJ864" s="114"/>
      <c r="AK864" s="114"/>
      <c r="AL864" s="114"/>
      <c r="AM864" s="114"/>
      <c r="AN864" s="114"/>
      <c r="AO864" s="114"/>
      <c r="AP864" s="114"/>
      <c r="AQ864" s="114"/>
    </row>
    <row r="865" spans="1:43" x14ac:dyDescent="0.3">
      <c r="A865" s="114"/>
      <c r="B865" s="120" t="s">
        <v>1449</v>
      </c>
      <c r="C865" s="121" t="s">
        <v>462</v>
      </c>
      <c r="D865" s="127">
        <v>3586.31</v>
      </c>
      <c r="E865" s="127">
        <v>3586.3</v>
      </c>
      <c r="F865" s="127">
        <v>3586.3</v>
      </c>
      <c r="G865" s="125">
        <v>10758.91</v>
      </c>
      <c r="H865" s="114"/>
      <c r="I865" s="114"/>
      <c r="J865" s="114"/>
      <c r="K865" s="114"/>
      <c r="L865" s="114"/>
      <c r="M865" s="114"/>
      <c r="N865" s="114"/>
      <c r="O865" s="114"/>
      <c r="P865" s="114"/>
      <c r="Q865" s="114"/>
      <c r="R865" s="114"/>
      <c r="S865" s="114"/>
      <c r="T865" s="114"/>
      <c r="U865" s="114"/>
      <c r="V865" s="114"/>
      <c r="W865" s="114"/>
      <c r="X865" s="114"/>
      <c r="Y865" s="114"/>
      <c r="Z865" s="114"/>
      <c r="AA865" s="114"/>
      <c r="AB865" s="114"/>
      <c r="AC865" s="114"/>
      <c r="AD865" s="114"/>
      <c r="AE865" s="114"/>
      <c r="AF865" s="114"/>
      <c r="AG865" s="114"/>
      <c r="AH865" s="114"/>
      <c r="AI865" s="114"/>
      <c r="AJ865" s="114"/>
      <c r="AK865" s="114"/>
      <c r="AL865" s="114"/>
      <c r="AM865" s="114"/>
      <c r="AN865" s="114"/>
      <c r="AO865" s="114"/>
      <c r="AP865" s="114"/>
      <c r="AQ865" s="114"/>
    </row>
    <row r="866" spans="1:43" x14ac:dyDescent="0.3">
      <c r="A866" s="114"/>
      <c r="B866" s="120" t="s">
        <v>1552</v>
      </c>
      <c r="C866" s="121" t="s">
        <v>474</v>
      </c>
      <c r="D866" s="127">
        <v>3388.73</v>
      </c>
      <c r="E866" s="127">
        <v>3388.74</v>
      </c>
      <c r="F866" s="127">
        <v>3388.74</v>
      </c>
      <c r="G866" s="125">
        <v>10166.209999999999</v>
      </c>
      <c r="H866" s="114"/>
      <c r="I866" s="114"/>
      <c r="J866" s="114"/>
      <c r="K866" s="114"/>
      <c r="L866" s="114"/>
      <c r="M866" s="114"/>
      <c r="N866" s="114"/>
      <c r="O866" s="114"/>
      <c r="P866" s="114"/>
      <c r="Q866" s="114"/>
      <c r="R866" s="114"/>
      <c r="S866" s="114"/>
      <c r="T866" s="114"/>
      <c r="U866" s="114"/>
      <c r="V866" s="114"/>
      <c r="W866" s="114"/>
      <c r="X866" s="114"/>
      <c r="Y866" s="114"/>
      <c r="Z866" s="114"/>
      <c r="AA866" s="114"/>
      <c r="AB866" s="114"/>
      <c r="AC866" s="114"/>
      <c r="AD866" s="114"/>
      <c r="AE866" s="114"/>
      <c r="AF866" s="114"/>
      <c r="AG866" s="114"/>
      <c r="AH866" s="114"/>
      <c r="AI866" s="114"/>
      <c r="AJ866" s="114"/>
      <c r="AK866" s="114"/>
      <c r="AL866" s="114"/>
      <c r="AM866" s="114"/>
      <c r="AN866" s="114"/>
      <c r="AO866" s="114"/>
      <c r="AP866" s="114"/>
      <c r="AQ866" s="114"/>
    </row>
    <row r="867" spans="1:43" x14ac:dyDescent="0.3">
      <c r="A867" s="114"/>
      <c r="B867" s="120" t="s">
        <v>1492</v>
      </c>
      <c r="C867" s="121" t="s">
        <v>458</v>
      </c>
      <c r="D867" s="127">
        <v>3388.73</v>
      </c>
      <c r="E867" s="127">
        <v>3388.74</v>
      </c>
      <c r="F867" s="127">
        <v>3388.74</v>
      </c>
      <c r="G867" s="125">
        <v>10166.209999999999</v>
      </c>
      <c r="H867" s="114"/>
      <c r="I867" s="114"/>
      <c r="J867" s="114"/>
      <c r="K867" s="114"/>
      <c r="L867" s="114"/>
      <c r="M867" s="114"/>
      <c r="N867" s="114"/>
      <c r="O867" s="114"/>
      <c r="P867" s="114"/>
      <c r="Q867" s="114"/>
      <c r="R867" s="114"/>
      <c r="S867" s="114"/>
      <c r="T867" s="114"/>
      <c r="U867" s="114"/>
      <c r="V867" s="114"/>
      <c r="W867" s="114"/>
      <c r="X867" s="114"/>
      <c r="Y867" s="114"/>
      <c r="Z867" s="114"/>
      <c r="AA867" s="114"/>
      <c r="AB867" s="114"/>
      <c r="AC867" s="114"/>
      <c r="AD867" s="114"/>
      <c r="AE867" s="114"/>
      <c r="AF867" s="114"/>
      <c r="AG867" s="114"/>
      <c r="AH867" s="114"/>
      <c r="AI867" s="114"/>
      <c r="AJ867" s="114"/>
      <c r="AK867" s="114"/>
      <c r="AL867" s="114"/>
      <c r="AM867" s="114"/>
      <c r="AN867" s="114"/>
      <c r="AO867" s="114"/>
      <c r="AP867" s="114"/>
      <c r="AQ867" s="114"/>
    </row>
    <row r="868" spans="1:43" x14ac:dyDescent="0.3">
      <c r="A868" s="114"/>
      <c r="B868" s="120" t="s">
        <v>1399</v>
      </c>
      <c r="C868" s="121" t="s">
        <v>467</v>
      </c>
      <c r="D868" s="127">
        <v>2718.72</v>
      </c>
      <c r="E868" s="127">
        <v>2718.72</v>
      </c>
      <c r="F868" s="127">
        <v>2718.72</v>
      </c>
      <c r="G868" s="125">
        <v>8156.16</v>
      </c>
      <c r="H868" s="114"/>
      <c r="I868" s="114"/>
      <c r="J868" s="114"/>
      <c r="K868" s="114"/>
      <c r="L868" s="114"/>
      <c r="M868" s="114"/>
      <c r="N868" s="114"/>
      <c r="O868" s="114"/>
      <c r="P868" s="114"/>
      <c r="Q868" s="114"/>
      <c r="R868" s="114"/>
      <c r="S868" s="114"/>
      <c r="T868" s="114"/>
      <c r="U868" s="114"/>
      <c r="V868" s="114"/>
      <c r="W868" s="114"/>
      <c r="X868" s="114"/>
      <c r="Y868" s="114"/>
      <c r="Z868" s="114"/>
      <c r="AA868" s="114"/>
      <c r="AB868" s="114"/>
      <c r="AC868" s="114"/>
      <c r="AD868" s="114"/>
      <c r="AE868" s="114"/>
      <c r="AF868" s="114"/>
      <c r="AG868" s="114"/>
      <c r="AH868" s="114"/>
      <c r="AI868" s="114"/>
      <c r="AJ868" s="114"/>
      <c r="AK868" s="114"/>
      <c r="AL868" s="114"/>
      <c r="AM868" s="114"/>
      <c r="AN868" s="114"/>
      <c r="AO868" s="114"/>
      <c r="AP868" s="114"/>
      <c r="AQ868" s="114"/>
    </row>
    <row r="869" spans="1:43" x14ac:dyDescent="0.3">
      <c r="A869" s="114"/>
      <c r="B869" s="120" t="s">
        <v>1269</v>
      </c>
      <c r="C869" s="121" t="s">
        <v>430</v>
      </c>
      <c r="D869" s="127">
        <v>2443.84</v>
      </c>
      <c r="E869" s="127">
        <v>2443.84</v>
      </c>
      <c r="F869" s="127">
        <v>2443.84</v>
      </c>
      <c r="G869" s="125">
        <v>7331.52</v>
      </c>
      <c r="H869" s="114"/>
      <c r="I869" s="114"/>
      <c r="J869" s="114"/>
      <c r="K869" s="114"/>
      <c r="L869" s="114"/>
      <c r="M869" s="114"/>
      <c r="N869" s="114"/>
      <c r="O869" s="114"/>
      <c r="P869" s="114"/>
      <c r="Q869" s="114"/>
      <c r="R869" s="114"/>
      <c r="S869" s="114"/>
      <c r="T869" s="114"/>
      <c r="U869" s="114"/>
      <c r="V869" s="114"/>
      <c r="W869" s="114"/>
      <c r="X869" s="114"/>
      <c r="Y869" s="114"/>
      <c r="Z869" s="114"/>
      <c r="AA869" s="114"/>
      <c r="AB869" s="114"/>
      <c r="AC869" s="114"/>
      <c r="AD869" s="114"/>
      <c r="AE869" s="114"/>
      <c r="AF869" s="114"/>
      <c r="AG869" s="114"/>
      <c r="AH869" s="114"/>
      <c r="AI869" s="114"/>
      <c r="AJ869" s="114"/>
      <c r="AK869" s="114"/>
      <c r="AL869" s="114"/>
      <c r="AM869" s="114"/>
      <c r="AN869" s="114"/>
      <c r="AO869" s="114"/>
      <c r="AP869" s="114"/>
      <c r="AQ869" s="114"/>
    </row>
    <row r="870" spans="1:43" x14ac:dyDescent="0.3">
      <c r="A870" s="114"/>
      <c r="B870" s="120" t="s">
        <v>1270</v>
      </c>
      <c r="C870" s="121" t="s">
        <v>461</v>
      </c>
      <c r="D870" s="127">
        <v>3586.31</v>
      </c>
      <c r="E870" s="127">
        <v>3586.3</v>
      </c>
      <c r="F870" s="127">
        <v>3586.3</v>
      </c>
      <c r="G870" s="125">
        <v>10758.91</v>
      </c>
      <c r="H870" s="114"/>
      <c r="I870" s="114"/>
      <c r="J870" s="114"/>
      <c r="K870" s="114"/>
      <c r="L870" s="114"/>
      <c r="M870" s="114"/>
      <c r="N870" s="114"/>
      <c r="O870" s="114"/>
      <c r="P870" s="114"/>
      <c r="Q870" s="114"/>
      <c r="R870" s="114"/>
      <c r="S870" s="114"/>
      <c r="T870" s="114"/>
      <c r="U870" s="114"/>
      <c r="V870" s="114"/>
      <c r="W870" s="114"/>
      <c r="X870" s="114"/>
      <c r="Y870" s="114"/>
      <c r="Z870" s="114"/>
      <c r="AA870" s="114"/>
      <c r="AB870" s="114"/>
      <c r="AC870" s="114"/>
      <c r="AD870" s="114"/>
      <c r="AE870" s="114"/>
      <c r="AF870" s="114"/>
      <c r="AG870" s="114"/>
      <c r="AH870" s="114"/>
      <c r="AI870" s="114"/>
      <c r="AJ870" s="114"/>
      <c r="AK870" s="114"/>
      <c r="AL870" s="114"/>
      <c r="AM870" s="114"/>
      <c r="AN870" s="114"/>
      <c r="AO870" s="114"/>
      <c r="AP870" s="114"/>
      <c r="AQ870" s="114"/>
    </row>
    <row r="871" spans="1:43" x14ac:dyDescent="0.3">
      <c r="A871" s="114"/>
      <c r="B871" s="120" t="s">
        <v>1545</v>
      </c>
      <c r="C871" s="121" t="s">
        <v>420</v>
      </c>
      <c r="D871" s="127">
        <v>3388.73</v>
      </c>
      <c r="E871" s="127">
        <v>3388.74</v>
      </c>
      <c r="F871" s="127">
        <v>3388.74</v>
      </c>
      <c r="G871" s="125">
        <v>10166.209999999999</v>
      </c>
      <c r="H871" s="114"/>
      <c r="I871" s="114"/>
      <c r="J871" s="114"/>
      <c r="K871" s="114"/>
      <c r="L871" s="114"/>
      <c r="M871" s="114"/>
      <c r="N871" s="114"/>
      <c r="O871" s="114"/>
      <c r="P871" s="114"/>
      <c r="Q871" s="114"/>
      <c r="R871" s="114"/>
      <c r="S871" s="114"/>
      <c r="T871" s="114"/>
      <c r="U871" s="114"/>
      <c r="V871" s="114"/>
      <c r="W871" s="114"/>
      <c r="X871" s="114"/>
      <c r="Y871" s="114"/>
      <c r="Z871" s="114"/>
      <c r="AA871" s="114"/>
      <c r="AB871" s="114"/>
      <c r="AC871" s="114"/>
      <c r="AD871" s="114"/>
      <c r="AE871" s="114"/>
      <c r="AF871" s="114"/>
      <c r="AG871" s="114"/>
      <c r="AH871" s="114"/>
      <c r="AI871" s="114"/>
      <c r="AJ871" s="114"/>
      <c r="AK871" s="114"/>
      <c r="AL871" s="114"/>
      <c r="AM871" s="114"/>
      <c r="AN871" s="114"/>
      <c r="AO871" s="114"/>
      <c r="AP871" s="114"/>
      <c r="AQ871" s="114"/>
    </row>
    <row r="872" spans="1:43" x14ac:dyDescent="0.3">
      <c r="A872" s="114"/>
      <c r="B872" s="120" t="s">
        <v>1616</v>
      </c>
      <c r="C872" s="121" t="s">
        <v>478</v>
      </c>
      <c r="D872" s="127">
        <v>2718.72</v>
      </c>
      <c r="E872" s="127">
        <v>2718.72</v>
      </c>
      <c r="F872" s="127">
        <v>2718.72</v>
      </c>
      <c r="G872" s="125">
        <v>8156.16</v>
      </c>
      <c r="H872" s="114"/>
      <c r="I872" s="114"/>
      <c r="J872" s="114"/>
      <c r="K872" s="114"/>
      <c r="L872" s="114"/>
      <c r="M872" s="114"/>
      <c r="N872" s="114"/>
      <c r="O872" s="114"/>
      <c r="P872" s="114"/>
      <c r="Q872" s="114"/>
      <c r="R872" s="114"/>
      <c r="S872" s="114"/>
      <c r="T872" s="114"/>
      <c r="U872" s="114"/>
      <c r="V872" s="114"/>
      <c r="W872" s="114"/>
      <c r="X872" s="114"/>
      <c r="Y872" s="114"/>
      <c r="Z872" s="114"/>
      <c r="AA872" s="114"/>
      <c r="AB872" s="114"/>
      <c r="AC872" s="114"/>
      <c r="AD872" s="114"/>
      <c r="AE872" s="114"/>
      <c r="AF872" s="114"/>
      <c r="AG872" s="114"/>
      <c r="AH872" s="114"/>
      <c r="AI872" s="114"/>
      <c r="AJ872" s="114"/>
      <c r="AK872" s="114"/>
      <c r="AL872" s="114"/>
      <c r="AM872" s="114"/>
      <c r="AN872" s="114"/>
      <c r="AO872" s="114"/>
      <c r="AP872" s="114"/>
      <c r="AQ872" s="114"/>
    </row>
    <row r="873" spans="1:43" x14ac:dyDescent="0.3">
      <c r="A873" s="114"/>
      <c r="B873" s="120" t="s">
        <v>1548</v>
      </c>
      <c r="C873" s="121" t="s">
        <v>466</v>
      </c>
      <c r="D873" s="127">
        <v>2443.84</v>
      </c>
      <c r="E873" s="127">
        <v>2443.84</v>
      </c>
      <c r="F873" s="127">
        <v>2443.84</v>
      </c>
      <c r="G873" s="125">
        <v>7331.52</v>
      </c>
      <c r="H873" s="114"/>
      <c r="I873" s="114"/>
      <c r="J873" s="114"/>
      <c r="K873" s="114"/>
      <c r="L873" s="114"/>
      <c r="M873" s="114"/>
      <c r="N873" s="114"/>
      <c r="O873" s="114"/>
      <c r="P873" s="114"/>
      <c r="Q873" s="114"/>
      <c r="R873" s="114"/>
      <c r="S873" s="114"/>
      <c r="T873" s="114"/>
      <c r="U873" s="114"/>
      <c r="V873" s="114"/>
      <c r="W873" s="114"/>
      <c r="X873" s="114"/>
      <c r="Y873" s="114"/>
      <c r="Z873" s="114"/>
      <c r="AA873" s="114"/>
      <c r="AB873" s="114"/>
      <c r="AC873" s="114"/>
      <c r="AD873" s="114"/>
      <c r="AE873" s="114"/>
      <c r="AF873" s="114"/>
      <c r="AG873" s="114"/>
      <c r="AH873" s="114"/>
      <c r="AI873" s="114"/>
      <c r="AJ873" s="114"/>
      <c r="AK873" s="114"/>
      <c r="AL873" s="114"/>
      <c r="AM873" s="114"/>
      <c r="AN873" s="114"/>
      <c r="AO873" s="114"/>
      <c r="AP873" s="114"/>
      <c r="AQ873" s="114"/>
    </row>
    <row r="874" spans="1:43" x14ac:dyDescent="0.3">
      <c r="A874" s="114"/>
      <c r="B874" s="120" t="s">
        <v>1524</v>
      </c>
      <c r="C874" s="121" t="s">
        <v>406</v>
      </c>
      <c r="D874" s="127">
        <v>3586.31</v>
      </c>
      <c r="E874" s="127">
        <v>3586.3</v>
      </c>
      <c r="F874" s="127">
        <v>3586.3</v>
      </c>
      <c r="G874" s="125">
        <v>10758.91</v>
      </c>
      <c r="H874" s="114"/>
      <c r="I874" s="114"/>
      <c r="J874" s="114"/>
      <c r="K874" s="114"/>
      <c r="L874" s="114"/>
      <c r="M874" s="114"/>
      <c r="N874" s="114"/>
      <c r="O874" s="114"/>
      <c r="P874" s="114"/>
      <c r="Q874" s="114"/>
      <c r="R874" s="114"/>
      <c r="S874" s="114"/>
      <c r="T874" s="114"/>
      <c r="U874" s="114"/>
      <c r="V874" s="114"/>
      <c r="W874" s="114"/>
      <c r="X874" s="114"/>
      <c r="Y874" s="114"/>
      <c r="Z874" s="114"/>
      <c r="AA874" s="114"/>
      <c r="AB874" s="114"/>
      <c r="AC874" s="114"/>
      <c r="AD874" s="114"/>
      <c r="AE874" s="114"/>
      <c r="AF874" s="114"/>
      <c r="AG874" s="114"/>
      <c r="AH874" s="114"/>
      <c r="AI874" s="114"/>
      <c r="AJ874" s="114"/>
      <c r="AK874" s="114"/>
      <c r="AL874" s="114"/>
      <c r="AM874" s="114"/>
      <c r="AN874" s="114"/>
      <c r="AO874" s="114"/>
      <c r="AP874" s="114"/>
      <c r="AQ874" s="114"/>
    </row>
    <row r="875" spans="1:43" x14ac:dyDescent="0.3">
      <c r="A875" s="114"/>
      <c r="B875" s="120" t="s">
        <v>1400</v>
      </c>
      <c r="C875" s="121" t="s">
        <v>469</v>
      </c>
      <c r="D875" s="127">
        <v>3388.73</v>
      </c>
      <c r="E875" s="127">
        <v>3388.74</v>
      </c>
      <c r="F875" s="127">
        <v>3388.74</v>
      </c>
      <c r="G875" s="125">
        <v>10166.209999999999</v>
      </c>
      <c r="H875" s="114"/>
      <c r="I875" s="114"/>
      <c r="J875" s="114"/>
      <c r="K875" s="114"/>
      <c r="L875" s="114"/>
      <c r="M875" s="114"/>
      <c r="N875" s="114"/>
      <c r="O875" s="114"/>
      <c r="P875" s="114"/>
      <c r="Q875" s="114"/>
      <c r="R875" s="114"/>
      <c r="S875" s="114"/>
      <c r="T875" s="114"/>
      <c r="U875" s="114"/>
      <c r="V875" s="114"/>
      <c r="W875" s="114"/>
      <c r="X875" s="114"/>
      <c r="Y875" s="114"/>
      <c r="Z875" s="114"/>
      <c r="AA875" s="114"/>
      <c r="AB875" s="114"/>
      <c r="AC875" s="114"/>
      <c r="AD875" s="114"/>
      <c r="AE875" s="114"/>
      <c r="AF875" s="114"/>
      <c r="AG875" s="114"/>
      <c r="AH875" s="114"/>
      <c r="AI875" s="114"/>
      <c r="AJ875" s="114"/>
      <c r="AK875" s="114"/>
      <c r="AL875" s="114"/>
      <c r="AM875" s="114"/>
      <c r="AN875" s="114"/>
      <c r="AO875" s="114"/>
      <c r="AP875" s="114"/>
      <c r="AQ875" s="114"/>
    </row>
    <row r="876" spans="1:43" x14ac:dyDescent="0.3">
      <c r="A876" s="114"/>
      <c r="B876" s="120" t="s">
        <v>1431</v>
      </c>
      <c r="C876" s="121" t="s">
        <v>404</v>
      </c>
      <c r="D876" s="127">
        <v>2718.72</v>
      </c>
      <c r="E876" s="127">
        <v>2718.72</v>
      </c>
      <c r="F876" s="127">
        <v>2718.72</v>
      </c>
      <c r="G876" s="125">
        <v>8156.16</v>
      </c>
      <c r="H876" s="114"/>
      <c r="I876" s="114"/>
      <c r="J876" s="114"/>
      <c r="K876" s="114"/>
      <c r="L876" s="114"/>
      <c r="M876" s="114"/>
      <c r="N876" s="114"/>
      <c r="O876" s="114"/>
      <c r="P876" s="114"/>
      <c r="Q876" s="114"/>
      <c r="R876" s="114"/>
      <c r="S876" s="114"/>
      <c r="T876" s="114"/>
      <c r="U876" s="114"/>
      <c r="V876" s="114"/>
      <c r="W876" s="114"/>
      <c r="X876" s="114"/>
      <c r="Y876" s="114"/>
      <c r="Z876" s="114"/>
      <c r="AA876" s="114"/>
      <c r="AB876" s="114"/>
      <c r="AC876" s="114"/>
      <c r="AD876" s="114"/>
      <c r="AE876" s="114"/>
      <c r="AF876" s="114"/>
      <c r="AG876" s="114"/>
      <c r="AH876" s="114"/>
      <c r="AI876" s="114"/>
      <c r="AJ876" s="114"/>
      <c r="AK876" s="114"/>
      <c r="AL876" s="114"/>
      <c r="AM876" s="114"/>
      <c r="AN876" s="114"/>
      <c r="AO876" s="114"/>
      <c r="AP876" s="114"/>
      <c r="AQ876" s="114"/>
    </row>
    <row r="877" spans="1:43" x14ac:dyDescent="0.3">
      <c r="A877" s="114"/>
      <c r="B877" s="120" t="s">
        <v>1408</v>
      </c>
      <c r="C877" s="121" t="s">
        <v>454</v>
      </c>
      <c r="D877" s="127">
        <v>2443.84</v>
      </c>
      <c r="E877" s="127">
        <v>2443.84</v>
      </c>
      <c r="F877" s="127">
        <v>2443.84</v>
      </c>
      <c r="G877" s="125">
        <v>7331.52</v>
      </c>
      <c r="H877" s="114"/>
      <c r="I877" s="114"/>
      <c r="J877" s="114"/>
      <c r="K877" s="114"/>
      <c r="L877" s="114"/>
      <c r="M877" s="114"/>
      <c r="N877" s="114"/>
      <c r="O877" s="114"/>
      <c r="P877" s="114"/>
      <c r="Q877" s="114"/>
      <c r="R877" s="114"/>
      <c r="S877" s="114"/>
      <c r="T877" s="114"/>
      <c r="U877" s="114"/>
      <c r="V877" s="114"/>
      <c r="W877" s="114"/>
      <c r="X877" s="114"/>
      <c r="Y877" s="114"/>
      <c r="Z877" s="114"/>
      <c r="AA877" s="114"/>
      <c r="AB877" s="114"/>
      <c r="AC877" s="114"/>
      <c r="AD877" s="114"/>
      <c r="AE877" s="114"/>
      <c r="AF877" s="114"/>
      <c r="AG877" s="114"/>
      <c r="AH877" s="114"/>
      <c r="AI877" s="114"/>
      <c r="AJ877" s="114"/>
      <c r="AK877" s="114"/>
      <c r="AL877" s="114"/>
      <c r="AM877" s="114"/>
      <c r="AN877" s="114"/>
      <c r="AO877" s="114"/>
      <c r="AP877" s="114"/>
      <c r="AQ877" s="114"/>
    </row>
    <row r="878" spans="1:43" x14ac:dyDescent="0.3">
      <c r="A878" s="114"/>
      <c r="B878" s="120" t="s">
        <v>1461</v>
      </c>
      <c r="C878" s="121" t="s">
        <v>471</v>
      </c>
      <c r="D878" s="127">
        <v>3586.31</v>
      </c>
      <c r="E878" s="127">
        <v>3586.3</v>
      </c>
      <c r="F878" s="127">
        <v>3586.3</v>
      </c>
      <c r="G878" s="125">
        <v>10758.91</v>
      </c>
      <c r="H878" s="114"/>
      <c r="I878" s="114"/>
      <c r="J878" s="114"/>
      <c r="K878" s="114"/>
      <c r="L878" s="114"/>
      <c r="M878" s="114"/>
      <c r="N878" s="114"/>
      <c r="O878" s="114"/>
      <c r="P878" s="114"/>
      <c r="Q878" s="114"/>
      <c r="R878" s="114"/>
      <c r="S878" s="114"/>
      <c r="T878" s="114"/>
      <c r="U878" s="114"/>
      <c r="V878" s="114"/>
      <c r="W878" s="114"/>
      <c r="X878" s="114"/>
      <c r="Y878" s="114"/>
      <c r="Z878" s="114"/>
      <c r="AA878" s="114"/>
      <c r="AB878" s="114"/>
      <c r="AC878" s="114"/>
      <c r="AD878" s="114"/>
      <c r="AE878" s="114"/>
      <c r="AF878" s="114"/>
      <c r="AG878" s="114"/>
      <c r="AH878" s="114"/>
      <c r="AI878" s="114"/>
      <c r="AJ878" s="114"/>
      <c r="AK878" s="114"/>
      <c r="AL878" s="114"/>
      <c r="AM878" s="114"/>
      <c r="AN878" s="114"/>
      <c r="AO878" s="114"/>
      <c r="AP878" s="114"/>
      <c r="AQ878" s="114"/>
    </row>
    <row r="879" spans="1:43" x14ac:dyDescent="0.3">
      <c r="A879" s="114"/>
      <c r="B879" s="120" t="s">
        <v>1477</v>
      </c>
      <c r="C879" s="121" t="s">
        <v>427</v>
      </c>
      <c r="D879" s="127">
        <v>3388.73</v>
      </c>
      <c r="E879" s="127">
        <v>3388.74</v>
      </c>
      <c r="F879" s="127">
        <v>3388.74</v>
      </c>
      <c r="G879" s="125">
        <v>10166.209999999999</v>
      </c>
      <c r="H879" s="114"/>
      <c r="I879" s="114"/>
      <c r="J879" s="114"/>
      <c r="K879" s="114"/>
      <c r="L879" s="114"/>
      <c r="M879" s="114"/>
      <c r="N879" s="114"/>
      <c r="O879" s="114"/>
      <c r="P879" s="114"/>
      <c r="Q879" s="114"/>
      <c r="R879" s="114"/>
      <c r="S879" s="114"/>
      <c r="T879" s="114"/>
      <c r="U879" s="114"/>
      <c r="V879" s="114"/>
      <c r="W879" s="114"/>
      <c r="X879" s="114"/>
      <c r="Y879" s="114"/>
      <c r="Z879" s="114"/>
      <c r="AA879" s="114"/>
      <c r="AB879" s="114"/>
      <c r="AC879" s="114"/>
      <c r="AD879" s="114"/>
      <c r="AE879" s="114"/>
      <c r="AF879" s="114"/>
      <c r="AG879" s="114"/>
      <c r="AH879" s="114"/>
      <c r="AI879" s="114"/>
      <c r="AJ879" s="114"/>
      <c r="AK879" s="114"/>
      <c r="AL879" s="114"/>
      <c r="AM879" s="114"/>
      <c r="AN879" s="114"/>
      <c r="AO879" s="114"/>
      <c r="AP879" s="114"/>
      <c r="AQ879" s="114"/>
    </row>
    <row r="880" spans="1:43" x14ac:dyDescent="0.3">
      <c r="A880" s="114"/>
      <c r="B880" s="120" t="s">
        <v>2354</v>
      </c>
      <c r="C880" s="121" t="s">
        <v>473</v>
      </c>
      <c r="D880" s="127">
        <v>2718.72</v>
      </c>
      <c r="E880" s="127">
        <v>2718.72</v>
      </c>
      <c r="F880" s="127">
        <v>2718.72</v>
      </c>
      <c r="G880" s="125">
        <v>8156.16</v>
      </c>
      <c r="H880" s="114"/>
      <c r="I880" s="114"/>
      <c r="J880" s="114"/>
      <c r="K880" s="114"/>
      <c r="L880" s="114"/>
      <c r="M880" s="114"/>
      <c r="N880" s="114"/>
      <c r="O880" s="114"/>
      <c r="P880" s="114"/>
      <c r="Q880" s="114"/>
      <c r="R880" s="114"/>
      <c r="S880" s="114"/>
      <c r="T880" s="114"/>
      <c r="U880" s="114"/>
      <c r="V880" s="114"/>
      <c r="W880" s="114"/>
      <c r="X880" s="114"/>
      <c r="Y880" s="114"/>
      <c r="Z880" s="114"/>
      <c r="AA880" s="114"/>
      <c r="AB880" s="114"/>
      <c r="AC880" s="114"/>
      <c r="AD880" s="114"/>
      <c r="AE880" s="114"/>
      <c r="AF880" s="114"/>
      <c r="AG880" s="114"/>
      <c r="AH880" s="114"/>
      <c r="AI880" s="114"/>
      <c r="AJ880" s="114"/>
      <c r="AK880" s="114"/>
      <c r="AL880" s="114"/>
      <c r="AM880" s="114"/>
      <c r="AN880" s="114"/>
      <c r="AO880" s="114"/>
      <c r="AP880" s="114"/>
      <c r="AQ880" s="114"/>
    </row>
    <row r="881" spans="1:43" x14ac:dyDescent="0.3">
      <c r="A881" s="114"/>
      <c r="B881" s="120" t="s">
        <v>1539</v>
      </c>
      <c r="C881" s="121" t="s">
        <v>476</v>
      </c>
      <c r="D881" s="127">
        <v>2443.84</v>
      </c>
      <c r="E881" s="127">
        <v>2443.84</v>
      </c>
      <c r="F881" s="127">
        <v>2443.84</v>
      </c>
      <c r="G881" s="125">
        <v>7331.52</v>
      </c>
      <c r="H881" s="114"/>
      <c r="I881" s="114"/>
      <c r="J881" s="114"/>
      <c r="K881" s="114"/>
      <c r="L881" s="114"/>
      <c r="M881" s="114"/>
      <c r="N881" s="114"/>
      <c r="O881" s="114"/>
      <c r="P881" s="114"/>
      <c r="Q881" s="114"/>
      <c r="R881" s="114"/>
      <c r="S881" s="114"/>
      <c r="T881" s="114"/>
      <c r="U881" s="114"/>
      <c r="V881" s="114"/>
      <c r="W881" s="114"/>
      <c r="X881" s="114"/>
      <c r="Y881" s="114"/>
      <c r="Z881" s="114"/>
      <c r="AA881" s="114"/>
      <c r="AB881" s="114"/>
      <c r="AC881" s="114"/>
      <c r="AD881" s="114"/>
      <c r="AE881" s="114"/>
      <c r="AF881" s="114"/>
      <c r="AG881" s="114"/>
      <c r="AH881" s="114"/>
      <c r="AI881" s="114"/>
      <c r="AJ881" s="114"/>
      <c r="AK881" s="114"/>
      <c r="AL881" s="114"/>
      <c r="AM881" s="114"/>
      <c r="AN881" s="114"/>
      <c r="AO881" s="114"/>
      <c r="AP881" s="114"/>
      <c r="AQ881" s="114"/>
    </row>
    <row r="882" spans="1:43" x14ac:dyDescent="0.3">
      <c r="A882" s="114"/>
      <c r="B882" s="120" t="s">
        <v>1480</v>
      </c>
      <c r="C882" s="121" t="s">
        <v>408</v>
      </c>
      <c r="D882" s="127">
        <v>3586.31</v>
      </c>
      <c r="E882" s="127">
        <v>3586.3</v>
      </c>
      <c r="F882" s="127">
        <v>3586.3</v>
      </c>
      <c r="G882" s="125">
        <v>10758.91</v>
      </c>
      <c r="H882" s="114"/>
      <c r="I882" s="114"/>
      <c r="J882" s="114"/>
      <c r="K882" s="114"/>
      <c r="L882" s="114"/>
      <c r="M882" s="114"/>
      <c r="N882" s="114"/>
      <c r="O882" s="114"/>
      <c r="P882" s="114"/>
      <c r="Q882" s="114"/>
      <c r="R882" s="114"/>
      <c r="S882" s="114"/>
      <c r="T882" s="114"/>
      <c r="U882" s="114"/>
      <c r="V882" s="114"/>
      <c r="W882" s="114"/>
      <c r="X882" s="114"/>
      <c r="Y882" s="114"/>
      <c r="Z882" s="114"/>
      <c r="AA882" s="114"/>
      <c r="AB882" s="114"/>
      <c r="AC882" s="114"/>
      <c r="AD882" s="114"/>
      <c r="AE882" s="114"/>
      <c r="AF882" s="114"/>
      <c r="AG882" s="114"/>
      <c r="AH882" s="114"/>
      <c r="AI882" s="114"/>
      <c r="AJ882" s="114"/>
      <c r="AK882" s="114"/>
      <c r="AL882" s="114"/>
      <c r="AM882" s="114"/>
      <c r="AN882" s="114"/>
      <c r="AO882" s="114"/>
      <c r="AP882" s="114"/>
      <c r="AQ882" s="114"/>
    </row>
    <row r="883" spans="1:43" x14ac:dyDescent="0.3">
      <c r="A883" s="114"/>
      <c r="B883" s="120" t="s">
        <v>1450</v>
      </c>
      <c r="C883" s="121" t="s">
        <v>411</v>
      </c>
      <c r="D883" s="127">
        <v>3388.73</v>
      </c>
      <c r="E883" s="127">
        <v>3388.74</v>
      </c>
      <c r="F883" s="127">
        <v>3388.74</v>
      </c>
      <c r="G883" s="125">
        <v>10166.209999999999</v>
      </c>
      <c r="H883" s="114"/>
      <c r="I883" s="114"/>
      <c r="J883" s="114"/>
      <c r="K883" s="114"/>
      <c r="L883" s="114"/>
      <c r="M883" s="114"/>
      <c r="N883" s="114"/>
      <c r="O883" s="114"/>
      <c r="P883" s="114"/>
      <c r="Q883" s="114"/>
      <c r="R883" s="114"/>
      <c r="S883" s="114"/>
      <c r="T883" s="114"/>
      <c r="U883" s="114"/>
      <c r="V883" s="114"/>
      <c r="W883" s="114"/>
      <c r="X883" s="114"/>
      <c r="Y883" s="114"/>
      <c r="Z883" s="114"/>
      <c r="AA883" s="114"/>
      <c r="AB883" s="114"/>
      <c r="AC883" s="114"/>
      <c r="AD883" s="114"/>
      <c r="AE883" s="114"/>
      <c r="AF883" s="114"/>
      <c r="AG883" s="114"/>
      <c r="AH883" s="114"/>
      <c r="AI883" s="114"/>
      <c r="AJ883" s="114"/>
      <c r="AK883" s="114"/>
      <c r="AL883" s="114"/>
      <c r="AM883" s="114"/>
      <c r="AN883" s="114"/>
      <c r="AO883" s="114"/>
      <c r="AP883" s="114"/>
      <c r="AQ883" s="114"/>
    </row>
    <row r="884" spans="1:43" x14ac:dyDescent="0.3">
      <c r="A884" s="114"/>
      <c r="B884" s="120" t="s">
        <v>1451</v>
      </c>
      <c r="C884" s="121" t="s">
        <v>422</v>
      </c>
      <c r="D884" s="127">
        <v>2718.72</v>
      </c>
      <c r="E884" s="127">
        <v>2718.72</v>
      </c>
      <c r="F884" s="127">
        <v>2718.72</v>
      </c>
      <c r="G884" s="125">
        <v>8156.16</v>
      </c>
      <c r="H884" s="114"/>
      <c r="I884" s="114"/>
      <c r="J884" s="114"/>
      <c r="K884" s="114"/>
      <c r="L884" s="114"/>
      <c r="M884" s="114"/>
      <c r="N884" s="114"/>
      <c r="O884" s="114"/>
      <c r="P884" s="114"/>
      <c r="Q884" s="114"/>
      <c r="R884" s="114"/>
      <c r="S884" s="114"/>
      <c r="T884" s="114"/>
      <c r="U884" s="114"/>
      <c r="V884" s="114"/>
      <c r="W884" s="114"/>
      <c r="X884" s="114"/>
      <c r="Y884" s="114"/>
      <c r="Z884" s="114"/>
      <c r="AA884" s="114"/>
      <c r="AB884" s="114"/>
      <c r="AC884" s="114"/>
      <c r="AD884" s="114"/>
      <c r="AE884" s="114"/>
      <c r="AF884" s="114"/>
      <c r="AG884" s="114"/>
      <c r="AH884" s="114"/>
      <c r="AI884" s="114"/>
      <c r="AJ884" s="114"/>
      <c r="AK884" s="114"/>
      <c r="AL884" s="114"/>
      <c r="AM884" s="114"/>
      <c r="AN884" s="114"/>
      <c r="AO884" s="114"/>
      <c r="AP884" s="114"/>
      <c r="AQ884" s="114"/>
    </row>
    <row r="885" spans="1:43" x14ac:dyDescent="0.3">
      <c r="A885" s="114"/>
      <c r="B885" s="120" t="s">
        <v>1478</v>
      </c>
      <c r="C885" s="121" t="s">
        <v>395</v>
      </c>
      <c r="D885" s="127">
        <v>2443.84</v>
      </c>
      <c r="E885" s="127">
        <v>2443.84</v>
      </c>
      <c r="F885" s="127">
        <v>2443.84</v>
      </c>
      <c r="G885" s="125">
        <v>7331.52</v>
      </c>
      <c r="H885" s="114"/>
      <c r="I885" s="114"/>
      <c r="J885" s="114"/>
      <c r="K885" s="114"/>
      <c r="L885" s="114"/>
      <c r="M885" s="114"/>
      <c r="N885" s="114"/>
      <c r="O885" s="114"/>
      <c r="P885" s="114"/>
      <c r="Q885" s="114"/>
      <c r="R885" s="114"/>
      <c r="S885" s="114"/>
      <c r="T885" s="114"/>
      <c r="U885" s="114"/>
      <c r="V885" s="114"/>
      <c r="W885" s="114"/>
      <c r="X885" s="114"/>
      <c r="Y885" s="114"/>
      <c r="Z885" s="114"/>
      <c r="AA885" s="114"/>
      <c r="AB885" s="114"/>
      <c r="AC885" s="114"/>
      <c r="AD885" s="114"/>
      <c r="AE885" s="114"/>
      <c r="AF885" s="114"/>
      <c r="AG885" s="114"/>
      <c r="AH885" s="114"/>
      <c r="AI885" s="114"/>
      <c r="AJ885" s="114"/>
      <c r="AK885" s="114"/>
      <c r="AL885" s="114"/>
      <c r="AM885" s="114"/>
      <c r="AN885" s="114"/>
      <c r="AO885" s="114"/>
      <c r="AP885" s="114"/>
      <c r="AQ885" s="114"/>
    </row>
    <row r="886" spans="1:43" x14ac:dyDescent="0.3">
      <c r="A886" s="114"/>
      <c r="B886" s="120" t="s">
        <v>1513</v>
      </c>
      <c r="C886" s="121" t="s">
        <v>415</v>
      </c>
      <c r="D886" s="127">
        <v>3586.31</v>
      </c>
      <c r="E886" s="127">
        <v>3586.3</v>
      </c>
      <c r="F886" s="127">
        <v>3586.3</v>
      </c>
      <c r="G886" s="125">
        <v>10758.91</v>
      </c>
      <c r="H886" s="114"/>
      <c r="I886" s="114"/>
      <c r="J886" s="114"/>
      <c r="K886" s="114"/>
      <c r="L886" s="114"/>
      <c r="M886" s="114"/>
      <c r="N886" s="114"/>
      <c r="O886" s="114"/>
      <c r="P886" s="114"/>
      <c r="Q886" s="114"/>
      <c r="R886" s="114"/>
      <c r="S886" s="114"/>
      <c r="T886" s="114"/>
      <c r="U886" s="114"/>
      <c r="V886" s="114"/>
      <c r="W886" s="114"/>
      <c r="X886" s="114"/>
      <c r="Y886" s="114"/>
      <c r="Z886" s="114"/>
      <c r="AA886" s="114"/>
      <c r="AB886" s="114"/>
      <c r="AC886" s="114"/>
      <c r="AD886" s="114"/>
      <c r="AE886" s="114"/>
      <c r="AF886" s="114"/>
      <c r="AG886" s="114"/>
      <c r="AH886" s="114"/>
      <c r="AI886" s="114"/>
      <c r="AJ886" s="114"/>
      <c r="AK886" s="114"/>
      <c r="AL886" s="114"/>
      <c r="AM886" s="114"/>
      <c r="AN886" s="114"/>
      <c r="AO886" s="114"/>
      <c r="AP886" s="114"/>
      <c r="AQ886" s="114"/>
    </row>
    <row r="887" spans="1:43" x14ac:dyDescent="0.3">
      <c r="A887" s="114"/>
      <c r="B887" s="120" t="s">
        <v>1623</v>
      </c>
      <c r="C887" s="121" t="s">
        <v>418</v>
      </c>
      <c r="D887" s="127">
        <v>3388.73</v>
      </c>
      <c r="E887" s="127">
        <v>3388.74</v>
      </c>
      <c r="F887" s="127">
        <v>3388.74</v>
      </c>
      <c r="G887" s="125">
        <v>10166.209999999999</v>
      </c>
      <c r="H887" s="114"/>
      <c r="I887" s="114"/>
      <c r="J887" s="114"/>
      <c r="K887" s="114"/>
      <c r="L887" s="114"/>
      <c r="M887" s="114"/>
      <c r="N887" s="114"/>
      <c r="O887" s="114"/>
      <c r="P887" s="114"/>
      <c r="Q887" s="114"/>
      <c r="R887" s="114"/>
      <c r="S887" s="114"/>
      <c r="T887" s="114"/>
      <c r="U887" s="114"/>
      <c r="V887" s="114"/>
      <c r="W887" s="114"/>
      <c r="X887" s="114"/>
      <c r="Y887" s="114"/>
      <c r="Z887" s="114"/>
      <c r="AA887" s="114"/>
      <c r="AB887" s="114"/>
      <c r="AC887" s="114"/>
      <c r="AD887" s="114"/>
      <c r="AE887" s="114"/>
      <c r="AF887" s="114"/>
      <c r="AG887" s="114"/>
      <c r="AH887" s="114"/>
      <c r="AI887" s="114"/>
      <c r="AJ887" s="114"/>
      <c r="AK887" s="114"/>
      <c r="AL887" s="114"/>
      <c r="AM887" s="114"/>
      <c r="AN887" s="114"/>
      <c r="AO887" s="114"/>
      <c r="AP887" s="114"/>
      <c r="AQ887" s="114"/>
    </row>
    <row r="888" spans="1:43" x14ac:dyDescent="0.3">
      <c r="A888" s="114"/>
      <c r="B888" s="120" t="s">
        <v>1511</v>
      </c>
      <c r="C888" s="121" t="s">
        <v>475</v>
      </c>
      <c r="D888" s="127">
        <v>2718.72</v>
      </c>
      <c r="E888" s="127">
        <v>2718.72</v>
      </c>
      <c r="F888" s="127">
        <v>2718.72</v>
      </c>
      <c r="G888" s="125">
        <v>8156.16</v>
      </c>
      <c r="H888" s="114"/>
      <c r="I888" s="114"/>
      <c r="J888" s="114"/>
      <c r="K888" s="114"/>
      <c r="L888" s="114"/>
      <c r="M888" s="114"/>
      <c r="N888" s="114"/>
      <c r="O888" s="114"/>
      <c r="P888" s="114"/>
      <c r="Q888" s="114"/>
      <c r="R888" s="114"/>
      <c r="S888" s="114"/>
      <c r="T888" s="114"/>
      <c r="U888" s="114"/>
      <c r="V888" s="114"/>
      <c r="W888" s="114"/>
      <c r="X888" s="114"/>
      <c r="Y888" s="114"/>
      <c r="Z888" s="114"/>
      <c r="AA888" s="114"/>
      <c r="AB888" s="114"/>
      <c r="AC888" s="114"/>
      <c r="AD888" s="114"/>
      <c r="AE888" s="114"/>
      <c r="AF888" s="114"/>
      <c r="AG888" s="114"/>
      <c r="AH888" s="114"/>
      <c r="AI888" s="114"/>
      <c r="AJ888" s="114"/>
      <c r="AK888" s="114"/>
      <c r="AL888" s="114"/>
      <c r="AM888" s="114"/>
      <c r="AN888" s="114"/>
      <c r="AO888" s="114"/>
      <c r="AP888" s="114"/>
      <c r="AQ888" s="114"/>
    </row>
    <row r="889" spans="1:43" x14ac:dyDescent="0.3">
      <c r="A889" s="114"/>
      <c r="B889" s="120" t="s">
        <v>1434</v>
      </c>
      <c r="C889" s="121" t="s">
        <v>397</v>
      </c>
      <c r="D889" s="127">
        <v>2443.84</v>
      </c>
      <c r="E889" s="127">
        <v>2443.84</v>
      </c>
      <c r="F889" s="127">
        <v>2443.84</v>
      </c>
      <c r="G889" s="125">
        <v>7331.52</v>
      </c>
      <c r="H889" s="114"/>
      <c r="I889" s="114"/>
      <c r="J889" s="114"/>
      <c r="K889" s="114"/>
      <c r="L889" s="114"/>
      <c r="M889" s="114"/>
      <c r="N889" s="114"/>
      <c r="O889" s="114"/>
      <c r="P889" s="114"/>
      <c r="Q889" s="114"/>
      <c r="R889" s="114"/>
      <c r="S889" s="114"/>
      <c r="T889" s="114"/>
      <c r="U889" s="114"/>
      <c r="V889" s="114"/>
      <c r="W889" s="114"/>
      <c r="X889" s="114"/>
      <c r="Y889" s="114"/>
      <c r="Z889" s="114"/>
      <c r="AA889" s="114"/>
      <c r="AB889" s="114"/>
      <c r="AC889" s="114"/>
      <c r="AD889" s="114"/>
      <c r="AE889" s="114"/>
      <c r="AF889" s="114"/>
      <c r="AG889" s="114"/>
      <c r="AH889" s="114"/>
      <c r="AI889" s="114"/>
      <c r="AJ889" s="114"/>
      <c r="AK889" s="114"/>
      <c r="AL889" s="114"/>
      <c r="AM889" s="114"/>
      <c r="AN889" s="114"/>
      <c r="AO889" s="114"/>
      <c r="AP889" s="114"/>
      <c r="AQ889" s="114"/>
    </row>
    <row r="890" spans="1:43" x14ac:dyDescent="0.3">
      <c r="A890" s="114"/>
      <c r="B890" s="120" t="s">
        <v>1569</v>
      </c>
      <c r="C890" s="121" t="s">
        <v>425</v>
      </c>
      <c r="D890" s="127">
        <v>3586.31</v>
      </c>
      <c r="E890" s="127">
        <v>3586.3</v>
      </c>
      <c r="F890" s="127">
        <v>3586.3</v>
      </c>
      <c r="G890" s="125">
        <v>10758.91</v>
      </c>
      <c r="H890" s="114"/>
      <c r="I890" s="114"/>
      <c r="J890" s="114"/>
      <c r="K890" s="114"/>
      <c r="L890" s="114"/>
      <c r="M890" s="114"/>
      <c r="N890" s="114"/>
      <c r="O890" s="114"/>
      <c r="P890" s="114"/>
      <c r="Q890" s="114"/>
      <c r="R890" s="114"/>
      <c r="S890" s="114"/>
      <c r="T890" s="114"/>
      <c r="U890" s="114"/>
      <c r="V890" s="114"/>
      <c r="W890" s="114"/>
      <c r="X890" s="114"/>
      <c r="Y890" s="114"/>
      <c r="Z890" s="114"/>
      <c r="AA890" s="114"/>
      <c r="AB890" s="114"/>
      <c r="AC890" s="114"/>
      <c r="AD890" s="114"/>
      <c r="AE890" s="114"/>
      <c r="AF890" s="114"/>
      <c r="AG890" s="114"/>
      <c r="AH890" s="114"/>
      <c r="AI890" s="114"/>
      <c r="AJ890" s="114"/>
      <c r="AK890" s="114"/>
      <c r="AL890" s="114"/>
      <c r="AM890" s="114"/>
      <c r="AN890" s="114"/>
      <c r="AO890" s="114"/>
      <c r="AP890" s="114"/>
      <c r="AQ890" s="114"/>
    </row>
    <row r="891" spans="1:43" x14ac:dyDescent="0.3">
      <c r="A891" s="114"/>
      <c r="B891" s="120" t="s">
        <v>1635</v>
      </c>
      <c r="C891" s="121" t="s">
        <v>437</v>
      </c>
      <c r="D891" s="127">
        <v>3388.73</v>
      </c>
      <c r="E891" s="127">
        <v>3388.74</v>
      </c>
      <c r="F891" s="127">
        <v>3388.74</v>
      </c>
      <c r="G891" s="125">
        <v>10166.209999999999</v>
      </c>
      <c r="H891" s="114"/>
      <c r="I891" s="114"/>
      <c r="J891" s="114"/>
      <c r="K891" s="114"/>
      <c r="L891" s="114"/>
      <c r="M891" s="114"/>
      <c r="N891" s="114"/>
      <c r="O891" s="114"/>
      <c r="P891" s="114"/>
      <c r="Q891" s="114"/>
      <c r="R891" s="114"/>
      <c r="S891" s="114"/>
      <c r="T891" s="114"/>
      <c r="U891" s="114"/>
      <c r="V891" s="114"/>
      <c r="W891" s="114"/>
      <c r="X891" s="114"/>
      <c r="Y891" s="114"/>
      <c r="Z891" s="114"/>
      <c r="AA891" s="114"/>
      <c r="AB891" s="114"/>
      <c r="AC891" s="114"/>
      <c r="AD891" s="114"/>
      <c r="AE891" s="114"/>
      <c r="AF891" s="114"/>
      <c r="AG891" s="114"/>
      <c r="AH891" s="114"/>
      <c r="AI891" s="114"/>
      <c r="AJ891" s="114"/>
      <c r="AK891" s="114"/>
      <c r="AL891" s="114"/>
      <c r="AM891" s="114"/>
      <c r="AN891" s="114"/>
      <c r="AO891" s="114"/>
      <c r="AP891" s="114"/>
      <c r="AQ891" s="114"/>
    </row>
    <row r="892" spans="1:43" x14ac:dyDescent="0.3">
      <c r="A892" s="114"/>
      <c r="B892" s="120" t="s">
        <v>2234</v>
      </c>
      <c r="C892" s="121" t="s">
        <v>448</v>
      </c>
      <c r="D892" s="127">
        <v>2718.72</v>
      </c>
      <c r="E892" s="127">
        <v>2718.72</v>
      </c>
      <c r="F892" s="127">
        <v>2718.72</v>
      </c>
      <c r="G892" s="125">
        <v>8156.16</v>
      </c>
      <c r="H892" s="114"/>
      <c r="I892" s="114"/>
      <c r="J892" s="114"/>
      <c r="K892" s="114"/>
      <c r="L892" s="114"/>
      <c r="M892" s="114"/>
      <c r="N892" s="114"/>
      <c r="O892" s="114"/>
      <c r="P892" s="114"/>
      <c r="Q892" s="114"/>
      <c r="R892" s="114"/>
      <c r="S892" s="114"/>
      <c r="T892" s="114"/>
      <c r="U892" s="114"/>
      <c r="V892" s="114"/>
      <c r="W892" s="114"/>
      <c r="X892" s="114"/>
      <c r="Y892" s="114"/>
      <c r="Z892" s="114"/>
      <c r="AA892" s="114"/>
      <c r="AB892" s="114"/>
      <c r="AC892" s="114"/>
      <c r="AD892" s="114"/>
      <c r="AE892" s="114"/>
      <c r="AF892" s="114"/>
      <c r="AG892" s="114"/>
      <c r="AH892" s="114"/>
      <c r="AI892" s="114"/>
      <c r="AJ892" s="114"/>
      <c r="AK892" s="114"/>
      <c r="AL892" s="114"/>
      <c r="AM892" s="114"/>
      <c r="AN892" s="114"/>
      <c r="AO892" s="114"/>
      <c r="AP892" s="114"/>
      <c r="AQ892" s="114"/>
    </row>
    <row r="893" spans="1:43" x14ac:dyDescent="0.3">
      <c r="A893" s="114"/>
      <c r="B893" s="120" t="s">
        <v>1602</v>
      </c>
      <c r="C893" s="121" t="s">
        <v>416</v>
      </c>
      <c r="D893" s="127">
        <v>2443.84</v>
      </c>
      <c r="E893" s="127">
        <v>2443.84</v>
      </c>
      <c r="F893" s="127">
        <v>2443.84</v>
      </c>
      <c r="G893" s="125">
        <v>7331.52</v>
      </c>
      <c r="H893" s="114"/>
      <c r="I893" s="114"/>
      <c r="J893" s="114"/>
      <c r="K893" s="114"/>
      <c r="L893" s="114"/>
      <c r="M893" s="114"/>
      <c r="N893" s="114"/>
      <c r="O893" s="114"/>
      <c r="P893" s="114"/>
      <c r="Q893" s="114"/>
      <c r="R893" s="114"/>
      <c r="S893" s="114"/>
      <c r="T893" s="114"/>
      <c r="U893" s="114"/>
      <c r="V893" s="114"/>
      <c r="W893" s="114"/>
      <c r="X893" s="114"/>
      <c r="Y893" s="114"/>
      <c r="Z893" s="114"/>
      <c r="AA893" s="114"/>
      <c r="AB893" s="114"/>
      <c r="AC893" s="114"/>
      <c r="AD893" s="114"/>
      <c r="AE893" s="114"/>
      <c r="AF893" s="114"/>
      <c r="AG893" s="114"/>
      <c r="AH893" s="114"/>
      <c r="AI893" s="114"/>
      <c r="AJ893" s="114"/>
      <c r="AK893" s="114"/>
      <c r="AL893" s="114"/>
      <c r="AM893" s="114"/>
      <c r="AN893" s="114"/>
      <c r="AO893" s="114"/>
      <c r="AP893" s="114"/>
      <c r="AQ893" s="114"/>
    </row>
    <row r="894" spans="1:43" x14ac:dyDescent="0.3">
      <c r="A894" s="114"/>
      <c r="B894" s="120" t="s">
        <v>1274</v>
      </c>
      <c r="C894" s="121" t="s">
        <v>444</v>
      </c>
      <c r="D894" s="127">
        <v>3586.31</v>
      </c>
      <c r="E894" s="127">
        <v>3586.3</v>
      </c>
      <c r="F894" s="127">
        <v>3586.3</v>
      </c>
      <c r="G894" s="125">
        <v>10758.91</v>
      </c>
      <c r="H894" s="114"/>
      <c r="I894" s="114"/>
      <c r="J894" s="114"/>
      <c r="K894" s="114"/>
      <c r="L894" s="114"/>
      <c r="M894" s="114"/>
      <c r="N894" s="114"/>
      <c r="O894" s="114"/>
      <c r="P894" s="114"/>
      <c r="Q894" s="114"/>
      <c r="R894" s="114"/>
      <c r="S894" s="114"/>
      <c r="T894" s="114"/>
      <c r="U894" s="114"/>
      <c r="V894" s="114"/>
      <c r="W894" s="114"/>
      <c r="X894" s="114"/>
      <c r="Y894" s="114"/>
      <c r="Z894" s="114"/>
      <c r="AA894" s="114"/>
      <c r="AB894" s="114"/>
      <c r="AC894" s="114"/>
      <c r="AD894" s="114"/>
      <c r="AE894" s="114"/>
      <c r="AF894" s="114"/>
      <c r="AG894" s="114"/>
      <c r="AH894" s="114"/>
      <c r="AI894" s="114"/>
      <c r="AJ894" s="114"/>
      <c r="AK894" s="114"/>
      <c r="AL894" s="114"/>
      <c r="AM894" s="114"/>
      <c r="AN894" s="114"/>
      <c r="AO894" s="114"/>
      <c r="AP894" s="114"/>
      <c r="AQ894" s="114"/>
    </row>
    <row r="895" spans="1:43" x14ac:dyDescent="0.3">
      <c r="A895" s="114"/>
      <c r="B895" s="120" t="s">
        <v>1312</v>
      </c>
      <c r="C895" s="121" t="s">
        <v>413</v>
      </c>
      <c r="D895" s="127">
        <v>3388.73</v>
      </c>
      <c r="E895" s="127">
        <v>3388.74</v>
      </c>
      <c r="F895" s="127">
        <v>3388.74</v>
      </c>
      <c r="G895" s="125">
        <v>10166.209999999999</v>
      </c>
      <c r="H895" s="114"/>
      <c r="I895" s="114"/>
      <c r="J895" s="114"/>
      <c r="K895" s="114"/>
      <c r="L895" s="114"/>
      <c r="M895" s="114"/>
      <c r="N895" s="114"/>
      <c r="O895" s="114"/>
      <c r="P895" s="114"/>
      <c r="Q895" s="114"/>
      <c r="R895" s="114"/>
      <c r="S895" s="114"/>
      <c r="T895" s="114"/>
      <c r="U895" s="114"/>
      <c r="V895" s="114"/>
      <c r="W895" s="114"/>
      <c r="X895" s="114"/>
      <c r="Y895" s="114"/>
      <c r="Z895" s="114"/>
      <c r="AA895" s="114"/>
      <c r="AB895" s="114"/>
      <c r="AC895" s="114"/>
      <c r="AD895" s="114"/>
      <c r="AE895" s="114"/>
      <c r="AF895" s="114"/>
      <c r="AG895" s="114"/>
      <c r="AH895" s="114"/>
      <c r="AI895" s="114"/>
      <c r="AJ895" s="114"/>
      <c r="AK895" s="114"/>
      <c r="AL895" s="114"/>
      <c r="AM895" s="114"/>
      <c r="AN895" s="114"/>
      <c r="AO895" s="114"/>
      <c r="AP895" s="114"/>
      <c r="AQ895" s="114"/>
    </row>
    <row r="896" spans="1:43" x14ac:dyDescent="0.3">
      <c r="A896" s="114"/>
      <c r="B896" s="120" t="s">
        <v>1409</v>
      </c>
      <c r="C896" s="121" t="s">
        <v>429</v>
      </c>
      <c r="D896" s="127">
        <v>2718.72</v>
      </c>
      <c r="E896" s="127">
        <v>2718.72</v>
      </c>
      <c r="F896" s="127">
        <v>2718.72</v>
      </c>
      <c r="G896" s="125">
        <v>8156.16</v>
      </c>
      <c r="H896" s="114"/>
      <c r="I896" s="114"/>
      <c r="J896" s="114"/>
      <c r="K896" s="114"/>
      <c r="L896" s="114"/>
      <c r="M896" s="114"/>
      <c r="N896" s="114"/>
      <c r="O896" s="114"/>
      <c r="P896" s="114"/>
      <c r="Q896" s="114"/>
      <c r="R896" s="114"/>
      <c r="S896" s="114"/>
      <c r="T896" s="114"/>
      <c r="U896" s="114"/>
      <c r="V896" s="114"/>
      <c r="W896" s="114"/>
      <c r="X896" s="114"/>
      <c r="Y896" s="114"/>
      <c r="Z896" s="114"/>
      <c r="AA896" s="114"/>
      <c r="AB896" s="114"/>
      <c r="AC896" s="114"/>
      <c r="AD896" s="114"/>
      <c r="AE896" s="114"/>
      <c r="AF896" s="114"/>
      <c r="AG896" s="114"/>
      <c r="AH896" s="114"/>
      <c r="AI896" s="114"/>
      <c r="AJ896" s="114"/>
      <c r="AK896" s="114"/>
      <c r="AL896" s="114"/>
      <c r="AM896" s="114"/>
      <c r="AN896" s="114"/>
      <c r="AO896" s="114"/>
      <c r="AP896" s="114"/>
      <c r="AQ896" s="114"/>
    </row>
    <row r="897" spans="1:43" x14ac:dyDescent="0.3">
      <c r="A897" s="114"/>
      <c r="B897" s="120" t="s">
        <v>1438</v>
      </c>
      <c r="C897" s="121" t="s">
        <v>410</v>
      </c>
      <c r="D897" s="127">
        <v>2443.84</v>
      </c>
      <c r="E897" s="127">
        <v>2443.84</v>
      </c>
      <c r="F897" s="127">
        <v>2443.84</v>
      </c>
      <c r="G897" s="125">
        <v>7331.52</v>
      </c>
      <c r="H897" s="114"/>
      <c r="I897" s="114"/>
      <c r="J897" s="114"/>
      <c r="K897" s="114"/>
      <c r="L897" s="114"/>
      <c r="M897" s="114"/>
      <c r="N897" s="114"/>
      <c r="O897" s="114"/>
      <c r="P897" s="114"/>
      <c r="Q897" s="114"/>
      <c r="R897" s="114"/>
      <c r="S897" s="114"/>
      <c r="T897" s="114"/>
      <c r="U897" s="114"/>
      <c r="V897" s="114"/>
      <c r="W897" s="114"/>
      <c r="X897" s="114"/>
      <c r="Y897" s="114"/>
      <c r="Z897" s="114"/>
      <c r="AA897" s="114"/>
      <c r="AB897" s="114"/>
      <c r="AC897" s="114"/>
      <c r="AD897" s="114"/>
      <c r="AE897" s="114"/>
      <c r="AF897" s="114"/>
      <c r="AG897" s="114"/>
      <c r="AH897" s="114"/>
      <c r="AI897" s="114"/>
      <c r="AJ897" s="114"/>
      <c r="AK897" s="114"/>
      <c r="AL897" s="114"/>
      <c r="AM897" s="114"/>
      <c r="AN897" s="114"/>
      <c r="AO897" s="114"/>
      <c r="AP897" s="114"/>
      <c r="AQ897" s="114"/>
    </row>
    <row r="898" spans="1:43" x14ac:dyDescent="0.3">
      <c r="A898" s="114"/>
      <c r="B898" s="120" t="s">
        <v>3579</v>
      </c>
      <c r="C898" s="121" t="s">
        <v>409</v>
      </c>
      <c r="D898" s="127">
        <v>3586.31</v>
      </c>
      <c r="E898" s="127">
        <v>3586.3</v>
      </c>
      <c r="F898" s="127">
        <v>3586.3</v>
      </c>
      <c r="G898" s="125">
        <v>10758.91</v>
      </c>
      <c r="H898" s="114"/>
      <c r="I898" s="114"/>
      <c r="J898" s="114"/>
      <c r="K898" s="114"/>
      <c r="L898" s="114"/>
      <c r="M898" s="114"/>
      <c r="N898" s="114"/>
      <c r="O898" s="114"/>
      <c r="P898" s="114"/>
      <c r="Q898" s="114"/>
      <c r="R898" s="114"/>
      <c r="S898" s="114"/>
      <c r="T898" s="114"/>
      <c r="U898" s="114"/>
      <c r="V898" s="114"/>
      <c r="W898" s="114"/>
      <c r="X898" s="114"/>
      <c r="Y898" s="114"/>
      <c r="Z898" s="114"/>
      <c r="AA898" s="114"/>
      <c r="AB898" s="114"/>
      <c r="AC898" s="114"/>
      <c r="AD898" s="114"/>
      <c r="AE898" s="114"/>
      <c r="AF898" s="114"/>
      <c r="AG898" s="114"/>
      <c r="AH898" s="114"/>
      <c r="AI898" s="114"/>
      <c r="AJ898" s="114"/>
      <c r="AK898" s="114"/>
      <c r="AL898" s="114"/>
      <c r="AM898" s="114"/>
      <c r="AN898" s="114"/>
      <c r="AO898" s="114"/>
      <c r="AP898" s="114"/>
      <c r="AQ898" s="114"/>
    </row>
    <row r="899" spans="1:43" x14ac:dyDescent="0.3">
      <c r="A899" s="114"/>
      <c r="B899" s="120" t="s">
        <v>1435</v>
      </c>
      <c r="C899" s="121" t="s">
        <v>457</v>
      </c>
      <c r="D899" s="127">
        <v>3388.73</v>
      </c>
      <c r="E899" s="127">
        <v>3388.74</v>
      </c>
      <c r="F899" s="127">
        <v>3388.74</v>
      </c>
      <c r="G899" s="125">
        <v>10166.209999999999</v>
      </c>
      <c r="H899" s="114"/>
      <c r="I899" s="114"/>
      <c r="J899" s="114"/>
      <c r="K899" s="114"/>
      <c r="L899" s="114"/>
      <c r="M899" s="114"/>
      <c r="N899" s="114"/>
      <c r="O899" s="114"/>
      <c r="P899" s="114"/>
      <c r="Q899" s="114"/>
      <c r="R899" s="114"/>
      <c r="S899" s="114"/>
      <c r="T899" s="114"/>
      <c r="U899" s="114"/>
      <c r="V899" s="114"/>
      <c r="W899" s="114"/>
      <c r="X899" s="114"/>
      <c r="Y899" s="114"/>
      <c r="Z899" s="114"/>
      <c r="AA899" s="114"/>
      <c r="AB899" s="114"/>
      <c r="AC899" s="114"/>
      <c r="AD899" s="114"/>
      <c r="AE899" s="114"/>
      <c r="AF899" s="114"/>
      <c r="AG899" s="114"/>
      <c r="AH899" s="114"/>
      <c r="AI899" s="114"/>
      <c r="AJ899" s="114"/>
      <c r="AK899" s="114"/>
      <c r="AL899" s="114"/>
      <c r="AM899" s="114"/>
      <c r="AN899" s="114"/>
      <c r="AO899" s="114"/>
      <c r="AP899" s="114"/>
      <c r="AQ899" s="114"/>
    </row>
    <row r="900" spans="1:43" x14ac:dyDescent="0.3">
      <c r="A900" s="114"/>
      <c r="B900" s="120" t="s">
        <v>1531</v>
      </c>
      <c r="C900" s="121" t="s">
        <v>459</v>
      </c>
      <c r="D900" s="127">
        <v>2718.72</v>
      </c>
      <c r="E900" s="127">
        <v>2718.72</v>
      </c>
      <c r="F900" s="127">
        <v>2718.72</v>
      </c>
      <c r="G900" s="125">
        <v>8156.16</v>
      </c>
      <c r="H900" s="114"/>
      <c r="I900" s="114"/>
      <c r="J900" s="114"/>
      <c r="K900" s="114"/>
      <c r="L900" s="114"/>
      <c r="M900" s="114"/>
      <c r="N900" s="114"/>
      <c r="O900" s="114"/>
      <c r="P900" s="114"/>
      <c r="Q900" s="114"/>
      <c r="R900" s="114"/>
      <c r="S900" s="114"/>
      <c r="T900" s="114"/>
      <c r="U900" s="114"/>
      <c r="V900" s="114"/>
      <c r="W900" s="114"/>
      <c r="X900" s="114"/>
      <c r="Y900" s="114"/>
      <c r="Z900" s="114"/>
      <c r="AA900" s="114"/>
      <c r="AB900" s="114"/>
      <c r="AC900" s="114"/>
      <c r="AD900" s="114"/>
      <c r="AE900" s="114"/>
      <c r="AF900" s="114"/>
      <c r="AG900" s="114"/>
      <c r="AH900" s="114"/>
      <c r="AI900" s="114"/>
      <c r="AJ900" s="114"/>
      <c r="AK900" s="114"/>
      <c r="AL900" s="114"/>
      <c r="AM900" s="114"/>
      <c r="AN900" s="114"/>
      <c r="AO900" s="114"/>
      <c r="AP900" s="114"/>
      <c r="AQ900" s="114"/>
    </row>
    <row r="901" spans="1:43" x14ac:dyDescent="0.3">
      <c r="A901" s="114"/>
      <c r="B901" s="120" t="s">
        <v>1458</v>
      </c>
      <c r="C901" s="121" t="s">
        <v>399</v>
      </c>
      <c r="D901" s="127">
        <v>3586.31</v>
      </c>
      <c r="E901" s="127">
        <v>3586.3</v>
      </c>
      <c r="F901" s="122">
        <v>578.48</v>
      </c>
      <c r="G901" s="125">
        <v>7751.09</v>
      </c>
      <c r="H901" s="114"/>
      <c r="I901" s="114"/>
      <c r="J901" s="114"/>
      <c r="K901" s="114"/>
      <c r="L901" s="114"/>
      <c r="M901" s="114"/>
      <c r="N901" s="114"/>
      <c r="O901" s="114"/>
      <c r="P901" s="114"/>
      <c r="Q901" s="114"/>
      <c r="R901" s="114"/>
      <c r="S901" s="114"/>
      <c r="T901" s="114"/>
      <c r="U901" s="114"/>
      <c r="V901" s="114"/>
      <c r="W901" s="114"/>
      <c r="X901" s="114"/>
      <c r="Y901" s="114"/>
      <c r="Z901" s="114"/>
      <c r="AA901" s="114"/>
      <c r="AB901" s="114"/>
      <c r="AC901" s="114"/>
      <c r="AD901" s="114"/>
      <c r="AE901" s="114"/>
      <c r="AF901" s="114"/>
      <c r="AG901" s="114"/>
      <c r="AH901" s="114"/>
      <c r="AI901" s="114"/>
      <c r="AJ901" s="114"/>
      <c r="AK901" s="114"/>
      <c r="AL901" s="114"/>
      <c r="AM901" s="114"/>
      <c r="AN901" s="114"/>
      <c r="AO901" s="114"/>
      <c r="AP901" s="114"/>
      <c r="AQ901" s="114"/>
    </row>
    <row r="902" spans="1:43" x14ac:dyDescent="0.3">
      <c r="A902" s="114"/>
      <c r="B902" s="120" t="s">
        <v>1481</v>
      </c>
      <c r="C902" s="121" t="s">
        <v>453</v>
      </c>
      <c r="D902" s="127">
        <v>2443.84</v>
      </c>
      <c r="E902" s="127">
        <v>2443.84</v>
      </c>
      <c r="F902" s="127">
        <v>2443.84</v>
      </c>
      <c r="G902" s="125">
        <v>7331.52</v>
      </c>
      <c r="H902" s="114"/>
      <c r="I902" s="114"/>
      <c r="J902" s="114"/>
      <c r="K902" s="114"/>
      <c r="L902" s="114"/>
      <c r="M902" s="114"/>
      <c r="N902" s="114"/>
      <c r="O902" s="114"/>
      <c r="P902" s="114"/>
      <c r="Q902" s="114"/>
      <c r="R902" s="114"/>
      <c r="S902" s="114"/>
      <c r="T902" s="114"/>
      <c r="U902" s="114"/>
      <c r="V902" s="114"/>
      <c r="W902" s="114"/>
      <c r="X902" s="114"/>
      <c r="Y902" s="114"/>
      <c r="Z902" s="114"/>
      <c r="AA902" s="114"/>
      <c r="AB902" s="114"/>
      <c r="AC902" s="114"/>
      <c r="AD902" s="114"/>
      <c r="AE902" s="114"/>
      <c r="AF902" s="114"/>
      <c r="AG902" s="114"/>
      <c r="AH902" s="114"/>
      <c r="AI902" s="114"/>
      <c r="AJ902" s="114"/>
      <c r="AK902" s="114"/>
      <c r="AL902" s="114"/>
      <c r="AM902" s="114"/>
      <c r="AN902" s="114"/>
      <c r="AO902" s="114"/>
      <c r="AP902" s="114"/>
      <c r="AQ902" s="114"/>
    </row>
    <row r="903" spans="1:43" x14ac:dyDescent="0.3">
      <c r="A903" s="114"/>
      <c r="B903" s="120" t="s">
        <v>1526</v>
      </c>
      <c r="C903" s="121" t="s">
        <v>417</v>
      </c>
      <c r="D903" s="127">
        <v>3388.73</v>
      </c>
      <c r="E903" s="127">
        <v>3388.74</v>
      </c>
      <c r="F903" s="127">
        <v>3388.74</v>
      </c>
      <c r="G903" s="125">
        <v>10166.209999999999</v>
      </c>
      <c r="H903" s="114"/>
      <c r="I903" s="114"/>
      <c r="J903" s="114"/>
      <c r="K903" s="114"/>
      <c r="L903" s="114"/>
      <c r="M903" s="114"/>
      <c r="N903" s="114"/>
      <c r="O903" s="114"/>
      <c r="P903" s="114"/>
      <c r="Q903" s="114"/>
      <c r="R903" s="114"/>
      <c r="S903" s="114"/>
      <c r="T903" s="114"/>
      <c r="U903" s="114"/>
      <c r="V903" s="114"/>
      <c r="W903" s="114"/>
      <c r="X903" s="114"/>
      <c r="Y903" s="114"/>
      <c r="Z903" s="114"/>
      <c r="AA903" s="114"/>
      <c r="AB903" s="114"/>
      <c r="AC903" s="114"/>
      <c r="AD903" s="114"/>
      <c r="AE903" s="114"/>
      <c r="AF903" s="114"/>
      <c r="AG903" s="114"/>
      <c r="AH903" s="114"/>
      <c r="AI903" s="114"/>
      <c r="AJ903" s="114"/>
      <c r="AK903" s="114"/>
      <c r="AL903" s="114"/>
      <c r="AM903" s="114"/>
      <c r="AN903" s="114"/>
      <c r="AO903" s="114"/>
      <c r="AP903" s="114"/>
      <c r="AQ903" s="114"/>
    </row>
    <row r="904" spans="1:43" x14ac:dyDescent="0.3">
      <c r="A904" s="114"/>
      <c r="B904" s="120" t="s">
        <v>1535</v>
      </c>
      <c r="C904" s="121" t="s">
        <v>477</v>
      </c>
      <c r="D904" s="127">
        <v>2718.72</v>
      </c>
      <c r="E904" s="127">
        <v>2718.72</v>
      </c>
      <c r="F904" s="127">
        <v>2718.72</v>
      </c>
      <c r="G904" s="125">
        <v>8156.16</v>
      </c>
      <c r="H904" s="114"/>
      <c r="I904" s="114"/>
      <c r="J904" s="114"/>
      <c r="K904" s="114"/>
      <c r="L904" s="114"/>
      <c r="M904" s="114"/>
      <c r="N904" s="114"/>
      <c r="O904" s="114"/>
      <c r="P904" s="114"/>
      <c r="Q904" s="114"/>
      <c r="R904" s="114"/>
      <c r="S904" s="114"/>
      <c r="T904" s="114"/>
      <c r="U904" s="114"/>
      <c r="V904" s="114"/>
      <c r="W904" s="114"/>
      <c r="X904" s="114"/>
      <c r="Y904" s="114"/>
      <c r="Z904" s="114"/>
      <c r="AA904" s="114"/>
      <c r="AB904" s="114"/>
      <c r="AC904" s="114"/>
      <c r="AD904" s="114"/>
      <c r="AE904" s="114"/>
      <c r="AF904" s="114"/>
      <c r="AG904" s="114"/>
      <c r="AH904" s="114"/>
      <c r="AI904" s="114"/>
      <c r="AJ904" s="114"/>
      <c r="AK904" s="114"/>
      <c r="AL904" s="114"/>
      <c r="AM904" s="114"/>
      <c r="AN904" s="114"/>
      <c r="AO904" s="114"/>
      <c r="AP904" s="114"/>
      <c r="AQ904" s="114"/>
    </row>
    <row r="905" spans="1:43" x14ac:dyDescent="0.3">
      <c r="A905" s="114"/>
      <c r="B905" s="120" t="s">
        <v>2233</v>
      </c>
      <c r="C905" s="121" t="s">
        <v>432</v>
      </c>
      <c r="D905" s="127">
        <v>2443.84</v>
      </c>
      <c r="E905" s="127">
        <v>2443.84</v>
      </c>
      <c r="F905" s="127">
        <v>2443.84</v>
      </c>
      <c r="G905" s="125">
        <v>7331.52</v>
      </c>
      <c r="H905" s="114"/>
      <c r="I905" s="114"/>
      <c r="J905" s="114"/>
      <c r="K905" s="114"/>
      <c r="L905" s="114"/>
      <c r="M905" s="114"/>
      <c r="N905" s="114"/>
      <c r="O905" s="114"/>
      <c r="P905" s="114"/>
      <c r="Q905" s="114"/>
      <c r="R905" s="114"/>
      <c r="S905" s="114"/>
      <c r="T905" s="114"/>
      <c r="U905" s="114"/>
      <c r="V905" s="114"/>
      <c r="W905" s="114"/>
      <c r="X905" s="114"/>
      <c r="Y905" s="114"/>
      <c r="Z905" s="114"/>
      <c r="AA905" s="114"/>
      <c r="AB905" s="114"/>
      <c r="AC905" s="114"/>
      <c r="AD905" s="114"/>
      <c r="AE905" s="114"/>
      <c r="AF905" s="114"/>
      <c r="AG905" s="114"/>
      <c r="AH905" s="114"/>
      <c r="AI905" s="114"/>
      <c r="AJ905" s="114"/>
      <c r="AK905" s="114"/>
      <c r="AL905" s="114"/>
      <c r="AM905" s="114"/>
      <c r="AN905" s="114"/>
      <c r="AO905" s="114"/>
      <c r="AP905" s="114"/>
      <c r="AQ905" s="114"/>
    </row>
    <row r="906" spans="1:43" x14ac:dyDescent="0.3">
      <c r="A906" s="114"/>
      <c r="B906" s="120" t="s">
        <v>1653</v>
      </c>
      <c r="C906" s="121" t="s">
        <v>431</v>
      </c>
      <c r="D906" s="127">
        <v>3586.31</v>
      </c>
      <c r="E906" s="127">
        <v>3586.3</v>
      </c>
      <c r="F906" s="127">
        <v>3586.3</v>
      </c>
      <c r="G906" s="125">
        <v>10758.91</v>
      </c>
      <c r="H906" s="114"/>
      <c r="I906" s="114"/>
      <c r="J906" s="114"/>
      <c r="K906" s="114"/>
      <c r="L906" s="114"/>
      <c r="M906" s="114"/>
      <c r="N906" s="114"/>
      <c r="O906" s="114"/>
      <c r="P906" s="114"/>
      <c r="Q906" s="114"/>
      <c r="R906" s="114"/>
      <c r="S906" s="114"/>
      <c r="T906" s="114"/>
      <c r="U906" s="114"/>
      <c r="V906" s="114"/>
      <c r="W906" s="114"/>
      <c r="X906" s="114"/>
      <c r="Y906" s="114"/>
      <c r="Z906" s="114"/>
      <c r="AA906" s="114"/>
      <c r="AB906" s="114"/>
      <c r="AC906" s="114"/>
      <c r="AD906" s="114"/>
      <c r="AE906" s="114"/>
      <c r="AF906" s="114"/>
      <c r="AG906" s="114"/>
      <c r="AH906" s="114"/>
      <c r="AI906" s="114"/>
      <c r="AJ906" s="114"/>
      <c r="AK906" s="114"/>
      <c r="AL906" s="114"/>
      <c r="AM906" s="114"/>
      <c r="AN906" s="114"/>
      <c r="AO906" s="114"/>
      <c r="AP906" s="114"/>
      <c r="AQ906" s="114"/>
    </row>
    <row r="907" spans="1:43" x14ac:dyDescent="0.3">
      <c r="A907" s="114"/>
      <c r="B907" s="120" t="s">
        <v>1567</v>
      </c>
      <c r="C907" s="121" t="s">
        <v>464</v>
      </c>
      <c r="D907" s="127">
        <v>3388.73</v>
      </c>
      <c r="E907" s="127">
        <v>3388.74</v>
      </c>
      <c r="F907" s="127">
        <v>3388.74</v>
      </c>
      <c r="G907" s="125">
        <v>10166.209999999999</v>
      </c>
      <c r="H907" s="114"/>
      <c r="I907" s="114"/>
      <c r="J907" s="114"/>
      <c r="K907" s="114"/>
      <c r="L907" s="114"/>
      <c r="M907" s="114"/>
      <c r="N907" s="114"/>
      <c r="O907" s="114"/>
      <c r="P907" s="114"/>
      <c r="Q907" s="114"/>
      <c r="R907" s="114"/>
      <c r="S907" s="114"/>
      <c r="T907" s="114"/>
      <c r="U907" s="114"/>
      <c r="V907" s="114"/>
      <c r="W907" s="114"/>
      <c r="X907" s="114"/>
      <c r="Y907" s="114"/>
      <c r="Z907" s="114"/>
      <c r="AA907" s="114"/>
      <c r="AB907" s="114"/>
      <c r="AC907" s="114"/>
      <c r="AD907" s="114"/>
      <c r="AE907" s="114"/>
      <c r="AF907" s="114"/>
      <c r="AG907" s="114"/>
      <c r="AH907" s="114"/>
      <c r="AI907" s="114"/>
      <c r="AJ907" s="114"/>
      <c r="AK907" s="114"/>
      <c r="AL907" s="114"/>
      <c r="AM907" s="114"/>
      <c r="AN907" s="114"/>
      <c r="AO907" s="114"/>
      <c r="AP907" s="114"/>
      <c r="AQ907" s="114"/>
    </row>
    <row r="908" spans="1:43" x14ac:dyDescent="0.3">
      <c r="A908" s="114"/>
      <c r="B908" s="120" t="s">
        <v>1636</v>
      </c>
      <c r="C908" s="121" t="s">
        <v>389</v>
      </c>
      <c r="D908" s="127">
        <v>2718.72</v>
      </c>
      <c r="E908" s="127">
        <v>2718.72</v>
      </c>
      <c r="F908" s="127">
        <v>2718.72</v>
      </c>
      <c r="G908" s="125">
        <v>8156.16</v>
      </c>
      <c r="H908" s="114"/>
      <c r="I908" s="114"/>
      <c r="J908" s="114"/>
      <c r="K908" s="114"/>
      <c r="L908" s="114"/>
      <c r="M908" s="114"/>
      <c r="N908" s="114"/>
      <c r="O908" s="114"/>
      <c r="P908" s="114"/>
      <c r="Q908" s="114"/>
      <c r="R908" s="114"/>
      <c r="S908" s="114"/>
      <c r="T908" s="114"/>
      <c r="U908" s="114"/>
      <c r="V908" s="114"/>
      <c r="W908" s="114"/>
      <c r="X908" s="114"/>
      <c r="Y908" s="114"/>
      <c r="Z908" s="114"/>
      <c r="AA908" s="114"/>
      <c r="AB908" s="114"/>
      <c r="AC908" s="114"/>
      <c r="AD908" s="114"/>
      <c r="AE908" s="114"/>
      <c r="AF908" s="114"/>
      <c r="AG908" s="114"/>
      <c r="AH908" s="114"/>
      <c r="AI908" s="114"/>
      <c r="AJ908" s="114"/>
      <c r="AK908" s="114"/>
      <c r="AL908" s="114"/>
      <c r="AM908" s="114"/>
      <c r="AN908" s="114"/>
      <c r="AO908" s="114"/>
      <c r="AP908" s="114"/>
      <c r="AQ908" s="114"/>
    </row>
    <row r="909" spans="1:43" x14ac:dyDescent="0.3">
      <c r="A909" s="114"/>
      <c r="B909" s="120" t="s">
        <v>1474</v>
      </c>
      <c r="C909" s="121" t="s">
        <v>443</v>
      </c>
      <c r="D909" s="127">
        <v>2443.84</v>
      </c>
      <c r="E909" s="127">
        <v>2443.84</v>
      </c>
      <c r="F909" s="127">
        <v>2443.84</v>
      </c>
      <c r="G909" s="125">
        <v>7331.52</v>
      </c>
      <c r="H909" s="114"/>
      <c r="I909" s="114"/>
      <c r="J909" s="114"/>
      <c r="K909" s="114"/>
      <c r="L909" s="114"/>
      <c r="M909" s="114"/>
      <c r="N909" s="114"/>
      <c r="O909" s="114"/>
      <c r="P909" s="114"/>
      <c r="Q909" s="114"/>
      <c r="R909" s="114"/>
      <c r="S909" s="114"/>
      <c r="T909" s="114"/>
      <c r="U909" s="114"/>
      <c r="V909" s="114"/>
      <c r="W909" s="114"/>
      <c r="X909" s="114"/>
      <c r="Y909" s="114"/>
      <c r="Z909" s="114"/>
      <c r="AA909" s="114"/>
      <c r="AB909" s="114"/>
      <c r="AC909" s="114"/>
      <c r="AD909" s="114"/>
      <c r="AE909" s="114"/>
      <c r="AF909" s="114"/>
      <c r="AG909" s="114"/>
      <c r="AH909" s="114"/>
      <c r="AI909" s="114"/>
      <c r="AJ909" s="114"/>
      <c r="AK909" s="114"/>
      <c r="AL909" s="114"/>
      <c r="AM909" s="114"/>
      <c r="AN909" s="114"/>
      <c r="AO909" s="114"/>
      <c r="AP909" s="114"/>
      <c r="AQ909" s="114"/>
    </row>
    <row r="910" spans="1:43" x14ac:dyDescent="0.3">
      <c r="A910" s="114"/>
      <c r="B910" s="120" t="s">
        <v>1527</v>
      </c>
      <c r="C910" s="121" t="s">
        <v>451</v>
      </c>
      <c r="D910" s="127">
        <v>3586.31</v>
      </c>
      <c r="E910" s="127">
        <v>3586.3</v>
      </c>
      <c r="F910" s="127">
        <v>3586.3</v>
      </c>
      <c r="G910" s="125">
        <v>10758.91</v>
      </c>
      <c r="H910" s="114"/>
      <c r="I910" s="114"/>
      <c r="J910" s="114"/>
      <c r="K910" s="114"/>
      <c r="L910" s="114"/>
      <c r="M910" s="114"/>
      <c r="N910" s="114"/>
      <c r="O910" s="114"/>
      <c r="P910" s="114"/>
      <c r="Q910" s="114"/>
      <c r="R910" s="114"/>
      <c r="S910" s="114"/>
      <c r="T910" s="114"/>
      <c r="U910" s="114"/>
      <c r="V910" s="114"/>
      <c r="W910" s="114"/>
      <c r="X910" s="114"/>
      <c r="Y910" s="114"/>
      <c r="Z910" s="114"/>
      <c r="AA910" s="114"/>
      <c r="AB910" s="114"/>
      <c r="AC910" s="114"/>
      <c r="AD910" s="114"/>
      <c r="AE910" s="114"/>
      <c r="AF910" s="114"/>
      <c r="AG910" s="114"/>
      <c r="AH910" s="114"/>
      <c r="AI910" s="114"/>
      <c r="AJ910" s="114"/>
      <c r="AK910" s="114"/>
      <c r="AL910" s="114"/>
      <c r="AM910" s="114"/>
      <c r="AN910" s="114"/>
      <c r="AO910" s="114"/>
      <c r="AP910" s="114"/>
      <c r="AQ910" s="114"/>
    </row>
    <row r="911" spans="1:43" x14ac:dyDescent="0.3">
      <c r="A911" s="114"/>
      <c r="B911" s="120" t="s">
        <v>1317</v>
      </c>
      <c r="C911" s="121" t="s">
        <v>391</v>
      </c>
      <c r="D911" s="127">
        <v>3388.73</v>
      </c>
      <c r="E911" s="127">
        <v>3388.74</v>
      </c>
      <c r="F911" s="127">
        <v>3388.74</v>
      </c>
      <c r="G911" s="125">
        <v>10166.209999999999</v>
      </c>
      <c r="H911" s="114"/>
      <c r="I911" s="114"/>
      <c r="J911" s="114"/>
      <c r="K911" s="114"/>
      <c r="L911" s="114"/>
      <c r="M911" s="114"/>
      <c r="N911" s="114"/>
      <c r="O911" s="114"/>
      <c r="P911" s="114"/>
      <c r="Q911" s="114"/>
      <c r="R911" s="114"/>
      <c r="S911" s="114"/>
      <c r="T911" s="114"/>
      <c r="U911" s="114"/>
      <c r="V911" s="114"/>
      <c r="W911" s="114"/>
      <c r="X911" s="114"/>
      <c r="Y911" s="114"/>
      <c r="Z911" s="114"/>
      <c r="AA911" s="114"/>
      <c r="AB911" s="114"/>
      <c r="AC911" s="114"/>
      <c r="AD911" s="114"/>
      <c r="AE911" s="114"/>
      <c r="AF911" s="114"/>
      <c r="AG911" s="114"/>
      <c r="AH911" s="114"/>
      <c r="AI911" s="114"/>
      <c r="AJ911" s="114"/>
      <c r="AK911" s="114"/>
      <c r="AL911" s="114"/>
      <c r="AM911" s="114"/>
      <c r="AN911" s="114"/>
      <c r="AO911" s="114"/>
      <c r="AP911" s="114"/>
      <c r="AQ911" s="114"/>
    </row>
    <row r="912" spans="1:43" x14ac:dyDescent="0.3">
      <c r="A912" s="114"/>
      <c r="B912" s="120" t="s">
        <v>1641</v>
      </c>
      <c r="C912" s="121" t="s">
        <v>407</v>
      </c>
      <c r="D912" s="127">
        <v>2718.72</v>
      </c>
      <c r="E912" s="127">
        <v>2718.72</v>
      </c>
      <c r="F912" s="127">
        <v>2718.72</v>
      </c>
      <c r="G912" s="125">
        <v>8156.16</v>
      </c>
      <c r="H912" s="114"/>
      <c r="I912" s="114"/>
      <c r="J912" s="114"/>
      <c r="K912" s="114"/>
      <c r="L912" s="114"/>
      <c r="M912" s="114"/>
      <c r="N912" s="114"/>
      <c r="O912" s="114"/>
      <c r="P912" s="114"/>
      <c r="Q912" s="114"/>
      <c r="R912" s="114"/>
      <c r="S912" s="114"/>
      <c r="T912" s="114"/>
      <c r="U912" s="114"/>
      <c r="V912" s="114"/>
      <c r="W912" s="114"/>
      <c r="X912" s="114"/>
      <c r="Y912" s="114"/>
      <c r="Z912" s="114"/>
      <c r="AA912" s="114"/>
      <c r="AB912" s="114"/>
      <c r="AC912" s="114"/>
      <c r="AD912" s="114"/>
      <c r="AE912" s="114"/>
      <c r="AF912" s="114"/>
      <c r="AG912" s="114"/>
      <c r="AH912" s="114"/>
      <c r="AI912" s="114"/>
      <c r="AJ912" s="114"/>
      <c r="AK912" s="114"/>
      <c r="AL912" s="114"/>
      <c r="AM912" s="114"/>
      <c r="AN912" s="114"/>
      <c r="AO912" s="114"/>
      <c r="AP912" s="114"/>
      <c r="AQ912" s="114"/>
    </row>
    <row r="913" spans="1:43" x14ac:dyDescent="0.3">
      <c r="A913" s="114"/>
      <c r="B913" s="120" t="s">
        <v>1309</v>
      </c>
      <c r="C913" s="121" t="s">
        <v>447</v>
      </c>
      <c r="D913" s="127">
        <v>2443.84</v>
      </c>
      <c r="E913" s="127">
        <v>2443.84</v>
      </c>
      <c r="F913" s="127">
        <v>2443.84</v>
      </c>
      <c r="G913" s="125">
        <v>7331.52</v>
      </c>
      <c r="H913" s="114"/>
      <c r="I913" s="114"/>
      <c r="J913" s="114"/>
      <c r="K913" s="114"/>
      <c r="L913" s="114"/>
      <c r="M913" s="114"/>
      <c r="N913" s="114"/>
      <c r="O913" s="114"/>
      <c r="P913" s="114"/>
      <c r="Q913" s="114"/>
      <c r="R913" s="114"/>
      <c r="S913" s="114"/>
      <c r="T913" s="114"/>
      <c r="U913" s="114"/>
      <c r="V913" s="114"/>
      <c r="W913" s="114"/>
      <c r="X913" s="114"/>
      <c r="Y913" s="114"/>
      <c r="Z913" s="114"/>
      <c r="AA913" s="114"/>
      <c r="AB913" s="114"/>
      <c r="AC913" s="114"/>
      <c r="AD913" s="114"/>
      <c r="AE913" s="114"/>
      <c r="AF913" s="114"/>
      <c r="AG913" s="114"/>
      <c r="AH913" s="114"/>
      <c r="AI913" s="114"/>
      <c r="AJ913" s="114"/>
      <c r="AK913" s="114"/>
      <c r="AL913" s="114"/>
      <c r="AM913" s="114"/>
      <c r="AN913" s="114"/>
      <c r="AO913" s="114"/>
      <c r="AP913" s="114"/>
      <c r="AQ913" s="114"/>
    </row>
    <row r="914" spans="1:43" x14ac:dyDescent="0.3">
      <c r="A914" s="114"/>
      <c r="B914" s="120" t="s">
        <v>2362</v>
      </c>
      <c r="C914" s="121" t="s">
        <v>465</v>
      </c>
      <c r="D914" s="127">
        <v>3586.31</v>
      </c>
      <c r="E914" s="127">
        <v>3586.3</v>
      </c>
      <c r="F914" s="127">
        <v>3586.3</v>
      </c>
      <c r="G914" s="125">
        <v>10758.91</v>
      </c>
      <c r="H914" s="114"/>
      <c r="I914" s="114"/>
      <c r="J914" s="114"/>
      <c r="K914" s="114"/>
      <c r="L914" s="114"/>
      <c r="M914" s="114"/>
      <c r="N914" s="114"/>
      <c r="O914" s="114"/>
      <c r="P914" s="114"/>
      <c r="Q914" s="114"/>
      <c r="R914" s="114"/>
      <c r="S914" s="114"/>
      <c r="T914" s="114"/>
      <c r="U914" s="114"/>
      <c r="V914" s="114"/>
      <c r="W914" s="114"/>
      <c r="X914" s="114"/>
      <c r="Y914" s="114"/>
      <c r="Z914" s="114"/>
      <c r="AA914" s="114"/>
      <c r="AB914" s="114"/>
      <c r="AC914" s="114"/>
      <c r="AD914" s="114"/>
      <c r="AE914" s="114"/>
      <c r="AF914" s="114"/>
      <c r="AG914" s="114"/>
      <c r="AH914" s="114"/>
      <c r="AI914" s="114"/>
      <c r="AJ914" s="114"/>
      <c r="AK914" s="114"/>
      <c r="AL914" s="114"/>
      <c r="AM914" s="114"/>
      <c r="AN914" s="114"/>
      <c r="AO914" s="114"/>
      <c r="AP914" s="114"/>
      <c r="AQ914" s="114"/>
    </row>
    <row r="915" spans="1:43" x14ac:dyDescent="0.3">
      <c r="A915" s="114"/>
      <c r="B915" s="120" t="s">
        <v>1562</v>
      </c>
      <c r="C915" s="121" t="s">
        <v>439</v>
      </c>
      <c r="D915" s="127">
        <v>3388.73</v>
      </c>
      <c r="E915" s="127">
        <v>3388.74</v>
      </c>
      <c r="F915" s="127">
        <v>3388.74</v>
      </c>
      <c r="G915" s="125">
        <v>10166.209999999999</v>
      </c>
      <c r="H915" s="114"/>
      <c r="I915" s="114"/>
      <c r="J915" s="114"/>
      <c r="K915" s="114"/>
      <c r="L915" s="114"/>
      <c r="M915" s="114"/>
      <c r="N915" s="114"/>
      <c r="O915" s="114"/>
      <c r="P915" s="114"/>
      <c r="Q915" s="114"/>
      <c r="R915" s="114"/>
      <c r="S915" s="114"/>
      <c r="T915" s="114"/>
      <c r="U915" s="114"/>
      <c r="V915" s="114"/>
      <c r="W915" s="114"/>
      <c r="X915" s="114"/>
      <c r="Y915" s="114"/>
      <c r="Z915" s="114"/>
      <c r="AA915" s="114"/>
      <c r="AB915" s="114"/>
      <c r="AC915" s="114"/>
      <c r="AD915" s="114"/>
      <c r="AE915" s="114"/>
      <c r="AF915" s="114"/>
      <c r="AG915" s="114"/>
      <c r="AH915" s="114"/>
      <c r="AI915" s="114"/>
      <c r="AJ915" s="114"/>
      <c r="AK915" s="114"/>
      <c r="AL915" s="114"/>
      <c r="AM915" s="114"/>
      <c r="AN915" s="114"/>
      <c r="AO915" s="114"/>
      <c r="AP915" s="114"/>
      <c r="AQ915" s="114"/>
    </row>
    <row r="916" spans="1:43" x14ac:dyDescent="0.3">
      <c r="A916" s="114"/>
      <c r="B916" s="120" t="s">
        <v>1563</v>
      </c>
      <c r="C916" s="121" t="s">
        <v>1199</v>
      </c>
      <c r="D916" s="127">
        <v>2718.72</v>
      </c>
      <c r="E916" s="127">
        <v>2718.72</v>
      </c>
      <c r="F916" s="127">
        <v>2718.72</v>
      </c>
      <c r="G916" s="125">
        <v>8156.16</v>
      </c>
      <c r="H916" s="114"/>
      <c r="I916" s="114"/>
      <c r="J916" s="114"/>
      <c r="K916" s="114"/>
      <c r="L916" s="114"/>
      <c r="M916" s="114"/>
      <c r="N916" s="114"/>
      <c r="O916" s="114"/>
      <c r="P916" s="114"/>
      <c r="Q916" s="114"/>
      <c r="R916" s="114"/>
      <c r="S916" s="114"/>
      <c r="T916" s="114"/>
      <c r="U916" s="114"/>
      <c r="V916" s="114"/>
      <c r="W916" s="114"/>
      <c r="X916" s="114"/>
      <c r="Y916" s="114"/>
      <c r="Z916" s="114"/>
      <c r="AA916" s="114"/>
      <c r="AB916" s="114"/>
      <c r="AC916" s="114"/>
      <c r="AD916" s="114"/>
      <c r="AE916" s="114"/>
      <c r="AF916" s="114"/>
      <c r="AG916" s="114"/>
      <c r="AH916" s="114"/>
      <c r="AI916" s="114"/>
      <c r="AJ916" s="114"/>
      <c r="AK916" s="114"/>
      <c r="AL916" s="114"/>
      <c r="AM916" s="114"/>
      <c r="AN916" s="114"/>
      <c r="AO916" s="114"/>
      <c r="AP916" s="114"/>
      <c r="AQ916" s="114"/>
    </row>
    <row r="917" spans="1:43" x14ac:dyDescent="0.3">
      <c r="A917" s="114"/>
      <c r="B917" s="120" t="s">
        <v>1617</v>
      </c>
      <c r="C917" s="121" t="s">
        <v>638</v>
      </c>
      <c r="D917" s="127">
        <v>2443.84</v>
      </c>
      <c r="E917" s="127">
        <v>2443.84</v>
      </c>
      <c r="F917" s="127">
        <v>2443.84</v>
      </c>
      <c r="G917" s="125">
        <v>7331.52</v>
      </c>
      <c r="H917" s="114"/>
      <c r="I917" s="114"/>
      <c r="J917" s="114"/>
      <c r="K917" s="114"/>
      <c r="L917" s="114"/>
      <c r="M917" s="114"/>
      <c r="N917" s="114"/>
      <c r="O917" s="114"/>
      <c r="P917" s="114"/>
      <c r="Q917" s="114"/>
      <c r="R917" s="114"/>
      <c r="S917" s="114"/>
      <c r="T917" s="114"/>
      <c r="U917" s="114"/>
      <c r="V917" s="114"/>
      <c r="W917" s="114"/>
      <c r="X917" s="114"/>
      <c r="Y917" s="114"/>
      <c r="Z917" s="114"/>
      <c r="AA917" s="114"/>
      <c r="AB917" s="114"/>
      <c r="AC917" s="114"/>
      <c r="AD917" s="114"/>
      <c r="AE917" s="114"/>
      <c r="AF917" s="114"/>
      <c r="AG917" s="114"/>
      <c r="AH917" s="114"/>
      <c r="AI917" s="114"/>
      <c r="AJ917" s="114"/>
      <c r="AK917" s="114"/>
      <c r="AL917" s="114"/>
      <c r="AM917" s="114"/>
      <c r="AN917" s="114"/>
      <c r="AO917" s="114"/>
      <c r="AP917" s="114"/>
      <c r="AQ917" s="114"/>
    </row>
    <row r="918" spans="1:43" x14ac:dyDescent="0.3">
      <c r="A918" s="114"/>
      <c r="B918" s="120" t="s">
        <v>2239</v>
      </c>
      <c r="C918" s="121" t="s">
        <v>783</v>
      </c>
      <c r="D918" s="127">
        <v>3586.31</v>
      </c>
      <c r="E918" s="127">
        <v>3586.3</v>
      </c>
      <c r="F918" s="127">
        <v>3586.3</v>
      </c>
      <c r="G918" s="125">
        <v>10758.91</v>
      </c>
      <c r="H918" s="114"/>
      <c r="I918" s="114"/>
      <c r="J918" s="114"/>
      <c r="K918" s="114"/>
      <c r="L918" s="114"/>
      <c r="M918" s="114"/>
      <c r="N918" s="114"/>
      <c r="O918" s="114"/>
      <c r="P918" s="114"/>
      <c r="Q918" s="114"/>
      <c r="R918" s="114"/>
      <c r="S918" s="114"/>
      <c r="T918" s="114"/>
      <c r="U918" s="114"/>
      <c r="V918" s="114"/>
      <c r="W918" s="114"/>
      <c r="X918" s="114"/>
      <c r="Y918" s="114"/>
      <c r="Z918" s="114"/>
      <c r="AA918" s="114"/>
      <c r="AB918" s="114"/>
      <c r="AC918" s="114"/>
      <c r="AD918" s="114"/>
      <c r="AE918" s="114"/>
      <c r="AF918" s="114"/>
      <c r="AG918" s="114"/>
      <c r="AH918" s="114"/>
      <c r="AI918" s="114"/>
      <c r="AJ918" s="114"/>
      <c r="AK918" s="114"/>
      <c r="AL918" s="114"/>
      <c r="AM918" s="114"/>
      <c r="AN918" s="114"/>
      <c r="AO918" s="114"/>
      <c r="AP918" s="114"/>
      <c r="AQ918" s="114"/>
    </row>
    <row r="919" spans="1:43" x14ac:dyDescent="0.3">
      <c r="A919" s="114"/>
      <c r="B919" s="120" t="s">
        <v>1605</v>
      </c>
      <c r="C919" s="121" t="s">
        <v>982</v>
      </c>
      <c r="D919" s="127">
        <v>3388.73</v>
      </c>
      <c r="E919" s="127">
        <v>3388.74</v>
      </c>
      <c r="F919" s="127">
        <v>3388.74</v>
      </c>
      <c r="G919" s="125">
        <v>10166.209999999999</v>
      </c>
      <c r="H919" s="114"/>
      <c r="I919" s="114"/>
      <c r="J919" s="114"/>
      <c r="K919" s="114"/>
      <c r="L919" s="114"/>
      <c r="M919" s="114"/>
      <c r="N919" s="114"/>
      <c r="O919" s="114"/>
      <c r="P919" s="114"/>
      <c r="Q919" s="114"/>
      <c r="R919" s="114"/>
      <c r="S919" s="114"/>
      <c r="T919" s="114"/>
      <c r="U919" s="114"/>
      <c r="V919" s="114"/>
      <c r="W919" s="114"/>
      <c r="X919" s="114"/>
      <c r="Y919" s="114"/>
      <c r="Z919" s="114"/>
      <c r="AA919" s="114"/>
      <c r="AB919" s="114"/>
      <c r="AC919" s="114"/>
      <c r="AD919" s="114"/>
      <c r="AE919" s="114"/>
      <c r="AF919" s="114"/>
      <c r="AG919" s="114"/>
      <c r="AH919" s="114"/>
      <c r="AI919" s="114"/>
      <c r="AJ919" s="114"/>
      <c r="AK919" s="114"/>
      <c r="AL919" s="114"/>
      <c r="AM919" s="114"/>
      <c r="AN919" s="114"/>
      <c r="AO919" s="114"/>
      <c r="AP919" s="114"/>
      <c r="AQ919" s="114"/>
    </row>
    <row r="920" spans="1:43" x14ac:dyDescent="0.3">
      <c r="A920" s="114"/>
      <c r="B920" s="120" t="s">
        <v>1594</v>
      </c>
      <c r="C920" s="121" t="s">
        <v>690</v>
      </c>
      <c r="D920" s="127">
        <v>3809.64</v>
      </c>
      <c r="E920" s="127">
        <v>3809.64</v>
      </c>
      <c r="F920" s="127">
        <v>3809.64</v>
      </c>
      <c r="G920" s="125">
        <v>11428.92</v>
      </c>
      <c r="H920" s="114"/>
      <c r="I920" s="114"/>
      <c r="J920" s="114"/>
      <c r="K920" s="114"/>
      <c r="L920" s="114"/>
      <c r="M920" s="114"/>
      <c r="N920" s="114"/>
      <c r="O920" s="114"/>
      <c r="P920" s="114"/>
      <c r="Q920" s="114"/>
      <c r="R920" s="114"/>
      <c r="S920" s="114"/>
      <c r="T920" s="114"/>
      <c r="U920" s="114"/>
      <c r="V920" s="114"/>
      <c r="W920" s="114"/>
      <c r="X920" s="114"/>
      <c r="Y920" s="114"/>
      <c r="Z920" s="114"/>
      <c r="AA920" s="114"/>
      <c r="AB920" s="114"/>
      <c r="AC920" s="114"/>
      <c r="AD920" s="114"/>
      <c r="AE920" s="114"/>
      <c r="AF920" s="114"/>
      <c r="AG920" s="114"/>
      <c r="AH920" s="114"/>
      <c r="AI920" s="114"/>
      <c r="AJ920" s="114"/>
      <c r="AK920" s="114"/>
      <c r="AL920" s="114"/>
      <c r="AM920" s="114"/>
      <c r="AN920" s="114"/>
      <c r="AO920" s="114"/>
      <c r="AP920" s="114"/>
      <c r="AQ920" s="114"/>
    </row>
    <row r="921" spans="1:43" x14ac:dyDescent="0.3">
      <c r="A921" s="114"/>
      <c r="B921" s="120" t="s">
        <v>1582</v>
      </c>
      <c r="C921" s="121" t="s">
        <v>687</v>
      </c>
      <c r="D921" s="127">
        <v>3431.69</v>
      </c>
      <c r="E921" s="127">
        <v>3431.69</v>
      </c>
      <c r="F921" s="127">
        <v>3431.69</v>
      </c>
      <c r="G921" s="125">
        <v>10295.07</v>
      </c>
      <c r="H921" s="114"/>
      <c r="I921" s="114"/>
      <c r="J921" s="114"/>
      <c r="K921" s="114"/>
      <c r="L921" s="114"/>
      <c r="M921" s="114"/>
      <c r="N921" s="114"/>
      <c r="O921" s="114"/>
      <c r="P921" s="114"/>
      <c r="Q921" s="114"/>
      <c r="R921" s="114"/>
      <c r="S921" s="114"/>
      <c r="T921" s="114"/>
      <c r="U921" s="114"/>
      <c r="V921" s="114"/>
      <c r="W921" s="114"/>
      <c r="X921" s="114"/>
      <c r="Y921" s="114"/>
      <c r="Z921" s="114"/>
      <c r="AA921" s="114"/>
      <c r="AB921" s="114"/>
      <c r="AC921" s="114"/>
      <c r="AD921" s="114"/>
      <c r="AE921" s="114"/>
      <c r="AF921" s="114"/>
      <c r="AG921" s="114"/>
      <c r="AH921" s="114"/>
      <c r="AI921" s="114"/>
      <c r="AJ921" s="114"/>
      <c r="AK921" s="114"/>
      <c r="AL921" s="114"/>
      <c r="AM921" s="114"/>
      <c r="AN921" s="114"/>
      <c r="AO921" s="114"/>
      <c r="AP921" s="114"/>
      <c r="AQ921" s="114"/>
    </row>
    <row r="922" spans="1:43" x14ac:dyDescent="0.3">
      <c r="A922" s="114"/>
      <c r="B922" s="120" t="s">
        <v>1657</v>
      </c>
      <c r="C922" s="121" t="s">
        <v>666</v>
      </c>
      <c r="D922" s="127">
        <v>5050.8900000000003</v>
      </c>
      <c r="E922" s="127">
        <v>5050.8900000000003</v>
      </c>
      <c r="F922" s="127">
        <v>5050.8900000000003</v>
      </c>
      <c r="G922" s="125">
        <v>15152.67</v>
      </c>
      <c r="H922" s="114"/>
      <c r="I922" s="114"/>
      <c r="J922" s="114"/>
      <c r="K922" s="114"/>
      <c r="L922" s="114"/>
      <c r="M922" s="114"/>
      <c r="N922" s="114"/>
      <c r="O922" s="114"/>
      <c r="P922" s="114"/>
      <c r="Q922" s="114"/>
      <c r="R922" s="114"/>
      <c r="S922" s="114"/>
      <c r="T922" s="114"/>
      <c r="U922" s="114"/>
      <c r="V922" s="114"/>
      <c r="W922" s="114"/>
      <c r="X922" s="114"/>
      <c r="Y922" s="114"/>
      <c r="Z922" s="114"/>
      <c r="AA922" s="114"/>
      <c r="AB922" s="114"/>
      <c r="AC922" s="114"/>
      <c r="AD922" s="114"/>
      <c r="AE922" s="114"/>
      <c r="AF922" s="114"/>
      <c r="AG922" s="114"/>
      <c r="AH922" s="114"/>
      <c r="AI922" s="114"/>
      <c r="AJ922" s="114"/>
      <c r="AK922" s="114"/>
      <c r="AL922" s="114"/>
      <c r="AM922" s="114"/>
      <c r="AN922" s="114"/>
      <c r="AO922" s="114"/>
      <c r="AP922" s="114"/>
      <c r="AQ922" s="114"/>
    </row>
    <row r="923" spans="1:43" x14ac:dyDescent="0.3">
      <c r="A923" s="114"/>
      <c r="B923" s="120" t="s">
        <v>1910</v>
      </c>
      <c r="C923" s="121" t="s">
        <v>650</v>
      </c>
      <c r="D923" s="127">
        <v>4763.13</v>
      </c>
      <c r="E923" s="127">
        <v>4763.13</v>
      </c>
      <c r="F923" s="127">
        <v>4763.13</v>
      </c>
      <c r="G923" s="125">
        <v>14289.39</v>
      </c>
      <c r="H923" s="114"/>
      <c r="I923" s="114"/>
      <c r="J923" s="114"/>
      <c r="K923" s="114"/>
      <c r="L923" s="114"/>
      <c r="M923" s="114"/>
      <c r="N923" s="114"/>
      <c r="O923" s="114"/>
      <c r="P923" s="114"/>
      <c r="Q923" s="114"/>
      <c r="R923" s="114"/>
      <c r="S923" s="114"/>
      <c r="T923" s="114"/>
      <c r="U923" s="114"/>
      <c r="V923" s="114"/>
      <c r="W923" s="114"/>
      <c r="X923" s="114"/>
      <c r="Y923" s="114"/>
      <c r="Z923" s="114"/>
      <c r="AA923" s="114"/>
      <c r="AB923" s="114"/>
      <c r="AC923" s="114"/>
      <c r="AD923" s="114"/>
      <c r="AE923" s="114"/>
      <c r="AF923" s="114"/>
      <c r="AG923" s="114"/>
      <c r="AH923" s="114"/>
      <c r="AI923" s="114"/>
      <c r="AJ923" s="114"/>
      <c r="AK923" s="114"/>
      <c r="AL923" s="114"/>
      <c r="AM923" s="114"/>
      <c r="AN923" s="114"/>
      <c r="AO923" s="114"/>
      <c r="AP923" s="114"/>
      <c r="AQ923" s="114"/>
    </row>
    <row r="924" spans="1:43" x14ac:dyDescent="0.3">
      <c r="A924" s="114"/>
      <c r="B924" s="120" t="s">
        <v>1331</v>
      </c>
      <c r="C924" s="121" t="s">
        <v>1178</v>
      </c>
      <c r="D924" s="127">
        <v>1494.65</v>
      </c>
      <c r="E924" s="127">
        <v>1494.65</v>
      </c>
      <c r="F924" s="127">
        <v>1494.65</v>
      </c>
      <c r="G924" s="125">
        <v>4483.95</v>
      </c>
      <c r="H924" s="114"/>
      <c r="I924" s="114"/>
      <c r="J924" s="114"/>
      <c r="K924" s="114"/>
      <c r="L924" s="114"/>
      <c r="M924" s="114"/>
      <c r="N924" s="114"/>
      <c r="O924" s="114"/>
      <c r="P924" s="114"/>
      <c r="Q924" s="114"/>
      <c r="R924" s="114"/>
      <c r="S924" s="114"/>
      <c r="T924" s="114"/>
      <c r="U924" s="114"/>
      <c r="V924" s="114"/>
      <c r="W924" s="114"/>
      <c r="X924" s="114"/>
      <c r="Y924" s="114"/>
      <c r="Z924" s="114"/>
      <c r="AA924" s="114"/>
      <c r="AB924" s="114"/>
      <c r="AC924" s="114"/>
      <c r="AD924" s="114"/>
      <c r="AE924" s="114"/>
      <c r="AF924" s="114"/>
      <c r="AG924" s="114"/>
      <c r="AH924" s="114"/>
      <c r="AI924" s="114"/>
      <c r="AJ924" s="114"/>
      <c r="AK924" s="114"/>
      <c r="AL924" s="114"/>
      <c r="AM924" s="114"/>
      <c r="AN924" s="114"/>
      <c r="AO924" s="114"/>
      <c r="AP924" s="114"/>
      <c r="AQ924" s="114"/>
    </row>
    <row r="925" spans="1:43" x14ac:dyDescent="0.3">
      <c r="A925" s="114"/>
      <c r="B925" s="120" t="s">
        <v>1624</v>
      </c>
      <c r="C925" s="121" t="s">
        <v>702</v>
      </c>
      <c r="D925" s="127">
        <v>2572.69</v>
      </c>
      <c r="E925" s="127">
        <v>2572.69</v>
      </c>
      <c r="F925" s="127">
        <v>2572.69</v>
      </c>
      <c r="G925" s="125">
        <v>7718.07</v>
      </c>
      <c r="H925" s="114"/>
      <c r="I925" s="114"/>
      <c r="J925" s="114"/>
      <c r="K925" s="114"/>
      <c r="L925" s="114"/>
      <c r="M925" s="114"/>
      <c r="N925" s="114"/>
      <c r="O925" s="114"/>
      <c r="P925" s="114"/>
      <c r="Q925" s="114"/>
      <c r="R925" s="114"/>
      <c r="S925" s="114"/>
      <c r="T925" s="114"/>
      <c r="U925" s="114"/>
      <c r="V925" s="114"/>
      <c r="W925" s="114"/>
      <c r="X925" s="114"/>
      <c r="Y925" s="114"/>
      <c r="Z925" s="114"/>
      <c r="AA925" s="114"/>
      <c r="AB925" s="114"/>
      <c r="AC925" s="114"/>
      <c r="AD925" s="114"/>
      <c r="AE925" s="114"/>
      <c r="AF925" s="114"/>
      <c r="AG925" s="114"/>
      <c r="AH925" s="114"/>
      <c r="AI925" s="114"/>
      <c r="AJ925" s="114"/>
      <c r="AK925" s="114"/>
      <c r="AL925" s="114"/>
      <c r="AM925" s="114"/>
      <c r="AN925" s="114"/>
      <c r="AO925" s="114"/>
      <c r="AP925" s="114"/>
      <c r="AQ925" s="114"/>
    </row>
    <row r="926" spans="1:43" x14ac:dyDescent="0.3">
      <c r="A926" s="114"/>
      <c r="B926" s="120" t="s">
        <v>2321</v>
      </c>
      <c r="C926" s="121" t="s">
        <v>581</v>
      </c>
      <c r="D926" s="127">
        <v>1760.94</v>
      </c>
      <c r="E926" s="127">
        <v>1760.94</v>
      </c>
      <c r="F926" s="127">
        <v>1760.94</v>
      </c>
      <c r="G926" s="125">
        <v>5282.82</v>
      </c>
      <c r="H926" s="114"/>
      <c r="I926" s="114"/>
      <c r="J926" s="114"/>
      <c r="K926" s="114"/>
      <c r="L926" s="114"/>
      <c r="M926" s="114"/>
      <c r="N926" s="114"/>
      <c r="O926" s="114"/>
      <c r="P926" s="114"/>
      <c r="Q926" s="114"/>
      <c r="R926" s="114"/>
      <c r="S926" s="114"/>
      <c r="T926" s="114"/>
      <c r="U926" s="114"/>
      <c r="V926" s="114"/>
      <c r="W926" s="114"/>
      <c r="X926" s="114"/>
      <c r="Y926" s="114"/>
      <c r="Z926" s="114"/>
      <c r="AA926" s="114"/>
      <c r="AB926" s="114"/>
      <c r="AC926" s="114"/>
      <c r="AD926" s="114"/>
      <c r="AE926" s="114"/>
      <c r="AF926" s="114"/>
      <c r="AG926" s="114"/>
      <c r="AH926" s="114"/>
      <c r="AI926" s="114"/>
      <c r="AJ926" s="114"/>
      <c r="AK926" s="114"/>
      <c r="AL926" s="114"/>
      <c r="AM926" s="114"/>
      <c r="AN926" s="114"/>
      <c r="AO926" s="114"/>
      <c r="AP926" s="114"/>
      <c r="AQ926" s="114"/>
    </row>
    <row r="927" spans="1:43" x14ac:dyDescent="0.3">
      <c r="A927" s="114"/>
      <c r="B927" s="120" t="s">
        <v>1643</v>
      </c>
      <c r="C927" s="121" t="s">
        <v>961</v>
      </c>
      <c r="D927" s="127">
        <v>1434.52</v>
      </c>
      <c r="E927" s="127">
        <v>1434.52</v>
      </c>
      <c r="F927" s="127">
        <v>1434.52</v>
      </c>
      <c r="G927" s="125">
        <v>4303.5600000000004</v>
      </c>
      <c r="H927" s="114"/>
      <c r="I927" s="114"/>
      <c r="J927" s="114"/>
      <c r="K927" s="114"/>
      <c r="L927" s="114"/>
      <c r="M927" s="114"/>
      <c r="N927" s="114"/>
      <c r="O927" s="114"/>
      <c r="P927" s="114"/>
      <c r="Q927" s="114"/>
      <c r="R927" s="114"/>
      <c r="S927" s="114"/>
      <c r="T927" s="114"/>
      <c r="U927" s="114"/>
      <c r="V927" s="114"/>
      <c r="W927" s="114"/>
      <c r="X927" s="114"/>
      <c r="Y927" s="114"/>
      <c r="Z927" s="114"/>
      <c r="AA927" s="114"/>
      <c r="AB927" s="114"/>
      <c r="AC927" s="114"/>
      <c r="AD927" s="114"/>
      <c r="AE927" s="114"/>
      <c r="AF927" s="114"/>
      <c r="AG927" s="114"/>
      <c r="AH927" s="114"/>
      <c r="AI927" s="114"/>
      <c r="AJ927" s="114"/>
      <c r="AK927" s="114"/>
      <c r="AL927" s="114"/>
      <c r="AM927" s="114"/>
      <c r="AN927" s="114"/>
      <c r="AO927" s="114"/>
      <c r="AP927" s="114"/>
      <c r="AQ927" s="114"/>
    </row>
    <row r="928" spans="1:43" x14ac:dyDescent="0.3">
      <c r="A928" s="114"/>
      <c r="B928" s="120" t="s">
        <v>1585</v>
      </c>
      <c r="C928" s="121" t="s">
        <v>1120</v>
      </c>
      <c r="D928" s="127">
        <v>1421.63</v>
      </c>
      <c r="E928" s="127">
        <v>1421.64</v>
      </c>
      <c r="F928" s="127">
        <v>1421.64</v>
      </c>
      <c r="G928" s="125">
        <v>4264.91</v>
      </c>
      <c r="H928" s="114"/>
      <c r="I928" s="114"/>
      <c r="J928" s="114"/>
      <c r="K928" s="114"/>
      <c r="L928" s="114"/>
      <c r="M928" s="114"/>
      <c r="N928" s="114"/>
      <c r="O928" s="114"/>
      <c r="P928" s="114"/>
      <c r="Q928" s="114"/>
      <c r="R928" s="114"/>
      <c r="S928" s="114"/>
      <c r="T928" s="114"/>
      <c r="U928" s="114"/>
      <c r="V928" s="114"/>
      <c r="W928" s="114"/>
      <c r="X928" s="114"/>
      <c r="Y928" s="114"/>
      <c r="Z928" s="114"/>
      <c r="AA928" s="114"/>
      <c r="AB928" s="114"/>
      <c r="AC928" s="114"/>
      <c r="AD928" s="114"/>
      <c r="AE928" s="114"/>
      <c r="AF928" s="114"/>
      <c r="AG928" s="114"/>
      <c r="AH928" s="114"/>
      <c r="AI928" s="114"/>
      <c r="AJ928" s="114"/>
      <c r="AK928" s="114"/>
      <c r="AL928" s="114"/>
      <c r="AM928" s="114"/>
      <c r="AN928" s="114"/>
      <c r="AO928" s="114"/>
      <c r="AP928" s="114"/>
      <c r="AQ928" s="114"/>
    </row>
    <row r="929" spans="1:43" x14ac:dyDescent="0.3">
      <c r="A929" s="114"/>
      <c r="B929" s="120" t="s">
        <v>1318</v>
      </c>
      <c r="C929" s="121" t="s">
        <v>962</v>
      </c>
      <c r="D929" s="127">
        <v>1752.35</v>
      </c>
      <c r="E929" s="127">
        <v>1752.35</v>
      </c>
      <c r="F929" s="127">
        <v>1752.35</v>
      </c>
      <c r="G929" s="125">
        <v>5257.05</v>
      </c>
      <c r="H929" s="114"/>
      <c r="I929" s="114"/>
      <c r="J929" s="114"/>
      <c r="K929" s="114"/>
      <c r="L929" s="114"/>
      <c r="M929" s="114"/>
      <c r="N929" s="114"/>
      <c r="O929" s="114"/>
      <c r="P929" s="114"/>
      <c r="Q929" s="114"/>
      <c r="R929" s="114"/>
      <c r="S929" s="114"/>
      <c r="T929" s="114"/>
      <c r="U929" s="114"/>
      <c r="V929" s="114"/>
      <c r="W929" s="114"/>
      <c r="X929" s="114"/>
      <c r="Y929" s="114"/>
      <c r="Z929" s="114"/>
      <c r="AA929" s="114"/>
      <c r="AB929" s="114"/>
      <c r="AC929" s="114"/>
      <c r="AD929" s="114"/>
      <c r="AE929" s="114"/>
      <c r="AF929" s="114"/>
      <c r="AG929" s="114"/>
      <c r="AH929" s="114"/>
      <c r="AI929" s="114"/>
      <c r="AJ929" s="114"/>
      <c r="AK929" s="114"/>
      <c r="AL929" s="114"/>
      <c r="AM929" s="114"/>
      <c r="AN929" s="114"/>
      <c r="AO929" s="114"/>
      <c r="AP929" s="114"/>
      <c r="AQ929" s="114"/>
    </row>
    <row r="930" spans="1:43" x14ac:dyDescent="0.3">
      <c r="A930" s="114"/>
      <c r="B930" s="120" t="s">
        <v>2338</v>
      </c>
      <c r="C930" s="121" t="s">
        <v>1197</v>
      </c>
      <c r="D930" s="127">
        <v>2697.24</v>
      </c>
      <c r="E930" s="127">
        <v>2697.24</v>
      </c>
      <c r="F930" s="127">
        <v>2697.24</v>
      </c>
      <c r="G930" s="125">
        <v>8091.72</v>
      </c>
      <c r="H930" s="114"/>
      <c r="I930" s="114"/>
      <c r="J930" s="114"/>
      <c r="K930" s="114"/>
      <c r="L930" s="114"/>
      <c r="M930" s="114"/>
      <c r="N930" s="114"/>
      <c r="O930" s="114"/>
      <c r="P930" s="114"/>
      <c r="Q930" s="114"/>
      <c r="R930" s="114"/>
      <c r="S930" s="114"/>
      <c r="T930" s="114"/>
      <c r="U930" s="114"/>
      <c r="V930" s="114"/>
      <c r="W930" s="114"/>
      <c r="X930" s="114"/>
      <c r="Y930" s="114"/>
      <c r="Z930" s="114"/>
      <c r="AA930" s="114"/>
      <c r="AB930" s="114"/>
      <c r="AC930" s="114"/>
      <c r="AD930" s="114"/>
      <c r="AE930" s="114"/>
      <c r="AF930" s="114"/>
      <c r="AG930" s="114"/>
      <c r="AH930" s="114"/>
      <c r="AI930" s="114"/>
      <c r="AJ930" s="114"/>
      <c r="AK930" s="114"/>
      <c r="AL930" s="114"/>
      <c r="AM930" s="114"/>
      <c r="AN930" s="114"/>
      <c r="AO930" s="114"/>
      <c r="AP930" s="114"/>
      <c r="AQ930" s="114"/>
    </row>
    <row r="931" spans="1:43" x14ac:dyDescent="0.3">
      <c r="A931" s="114"/>
      <c r="B931" s="120" t="s">
        <v>1337</v>
      </c>
      <c r="C931" s="121" t="s">
        <v>994</v>
      </c>
      <c r="D931" s="127">
        <v>1447.41</v>
      </c>
      <c r="E931" s="127">
        <v>1447.41</v>
      </c>
      <c r="F931" s="127">
        <v>1447.41</v>
      </c>
      <c r="G931" s="125">
        <v>4342.2299999999996</v>
      </c>
      <c r="H931" s="114"/>
      <c r="I931" s="114"/>
      <c r="J931" s="114"/>
      <c r="K931" s="114"/>
      <c r="L931" s="114"/>
      <c r="M931" s="114"/>
      <c r="N931" s="114"/>
      <c r="O931" s="114"/>
      <c r="P931" s="114"/>
      <c r="Q931" s="114"/>
      <c r="R931" s="114"/>
      <c r="S931" s="114"/>
      <c r="T931" s="114"/>
      <c r="U931" s="114"/>
      <c r="V931" s="114"/>
      <c r="W931" s="114"/>
      <c r="X931" s="114"/>
      <c r="Y931" s="114"/>
      <c r="Z931" s="114"/>
      <c r="AA931" s="114"/>
      <c r="AB931" s="114"/>
      <c r="AC931" s="114"/>
      <c r="AD931" s="114"/>
      <c r="AE931" s="114"/>
      <c r="AF931" s="114"/>
      <c r="AG931" s="114"/>
      <c r="AH931" s="114"/>
      <c r="AI931" s="114"/>
      <c r="AJ931" s="114"/>
      <c r="AK931" s="114"/>
      <c r="AL931" s="114"/>
      <c r="AM931" s="114"/>
      <c r="AN931" s="114"/>
      <c r="AO931" s="114"/>
      <c r="AP931" s="114"/>
      <c r="AQ931" s="114"/>
    </row>
    <row r="932" spans="1:43" x14ac:dyDescent="0.3">
      <c r="A932" s="114"/>
      <c r="B932" s="120" t="s">
        <v>1320</v>
      </c>
      <c r="C932" s="121" t="s">
        <v>708</v>
      </c>
      <c r="D932" s="127">
        <v>1447.41</v>
      </c>
      <c r="E932" s="127">
        <v>1447.41</v>
      </c>
      <c r="F932" s="127">
        <v>1447.41</v>
      </c>
      <c r="G932" s="125">
        <v>4342.2299999999996</v>
      </c>
      <c r="H932" s="114"/>
      <c r="I932" s="114"/>
      <c r="J932" s="114"/>
      <c r="K932" s="114"/>
      <c r="L932" s="114"/>
      <c r="M932" s="114"/>
      <c r="N932" s="114"/>
      <c r="O932" s="114"/>
      <c r="P932" s="114"/>
      <c r="Q932" s="114"/>
      <c r="R932" s="114"/>
      <c r="S932" s="114"/>
      <c r="T932" s="114"/>
      <c r="U932" s="114"/>
      <c r="V932" s="114"/>
      <c r="W932" s="114"/>
      <c r="X932" s="114"/>
      <c r="Y932" s="114"/>
      <c r="Z932" s="114"/>
      <c r="AA932" s="114"/>
      <c r="AB932" s="114"/>
      <c r="AC932" s="114"/>
      <c r="AD932" s="114"/>
      <c r="AE932" s="114"/>
      <c r="AF932" s="114"/>
      <c r="AG932" s="114"/>
      <c r="AH932" s="114"/>
      <c r="AI932" s="114"/>
      <c r="AJ932" s="114"/>
      <c r="AK932" s="114"/>
      <c r="AL932" s="114"/>
      <c r="AM932" s="114"/>
      <c r="AN932" s="114"/>
      <c r="AO932" s="114"/>
      <c r="AP932" s="114"/>
      <c r="AQ932" s="114"/>
    </row>
    <row r="933" spans="1:43" x14ac:dyDescent="0.3">
      <c r="A933" s="114"/>
      <c r="B933" s="120" t="s">
        <v>1350</v>
      </c>
      <c r="C933" s="121" t="s">
        <v>491</v>
      </c>
      <c r="D933" s="127">
        <v>2534.0300000000002</v>
      </c>
      <c r="E933" s="127">
        <v>2534.04</v>
      </c>
      <c r="F933" s="127">
        <v>2534.04</v>
      </c>
      <c r="G933" s="125">
        <v>7602.11</v>
      </c>
      <c r="H933" s="114"/>
      <c r="I933" s="114"/>
      <c r="J933" s="114"/>
      <c r="K933" s="114"/>
      <c r="L933" s="114"/>
      <c r="M933" s="114"/>
      <c r="N933" s="114"/>
      <c r="O933" s="114"/>
      <c r="P933" s="114"/>
      <c r="Q933" s="114"/>
      <c r="R933" s="114"/>
      <c r="S933" s="114"/>
      <c r="T933" s="114"/>
      <c r="U933" s="114"/>
      <c r="V933" s="114"/>
      <c r="W933" s="114"/>
      <c r="X933" s="114"/>
      <c r="Y933" s="114"/>
      <c r="Z933" s="114"/>
      <c r="AA933" s="114"/>
      <c r="AB933" s="114"/>
      <c r="AC933" s="114"/>
      <c r="AD933" s="114"/>
      <c r="AE933" s="114"/>
      <c r="AF933" s="114"/>
      <c r="AG933" s="114"/>
      <c r="AH933" s="114"/>
      <c r="AI933" s="114"/>
      <c r="AJ933" s="114"/>
      <c r="AK933" s="114"/>
      <c r="AL933" s="114"/>
      <c r="AM933" s="114"/>
      <c r="AN933" s="114"/>
      <c r="AO933" s="114"/>
      <c r="AP933" s="114"/>
      <c r="AQ933" s="114"/>
    </row>
    <row r="934" spans="1:43" x14ac:dyDescent="0.3">
      <c r="A934" s="114"/>
      <c r="B934" s="120" t="s">
        <v>1629</v>
      </c>
      <c r="C934" s="121" t="s">
        <v>1161</v>
      </c>
      <c r="D934" s="127">
        <v>1687.92</v>
      </c>
      <c r="E934" s="127">
        <v>1687.93</v>
      </c>
      <c r="F934" s="127">
        <v>1687.93</v>
      </c>
      <c r="G934" s="125">
        <v>5063.78</v>
      </c>
      <c r="H934" s="114"/>
      <c r="I934" s="114"/>
      <c r="J934" s="114"/>
      <c r="K934" s="114"/>
      <c r="L934" s="114"/>
      <c r="M934" s="114"/>
      <c r="N934" s="114"/>
      <c r="O934" s="114"/>
      <c r="P934" s="114"/>
      <c r="Q934" s="114"/>
      <c r="R934" s="114"/>
      <c r="S934" s="114"/>
      <c r="T934" s="114"/>
      <c r="U934" s="114"/>
      <c r="V934" s="114"/>
      <c r="W934" s="114"/>
      <c r="X934" s="114"/>
      <c r="Y934" s="114"/>
      <c r="Z934" s="114"/>
      <c r="AA934" s="114"/>
      <c r="AB934" s="114"/>
      <c r="AC934" s="114"/>
      <c r="AD934" s="114"/>
      <c r="AE934" s="114"/>
      <c r="AF934" s="114"/>
      <c r="AG934" s="114"/>
      <c r="AH934" s="114"/>
      <c r="AI934" s="114"/>
      <c r="AJ934" s="114"/>
      <c r="AK934" s="114"/>
      <c r="AL934" s="114"/>
      <c r="AM934" s="114"/>
      <c r="AN934" s="114"/>
      <c r="AO934" s="114"/>
      <c r="AP934" s="114"/>
      <c r="AQ934" s="114"/>
    </row>
    <row r="935" spans="1:43" x14ac:dyDescent="0.3">
      <c r="A935" s="114"/>
      <c r="B935" s="120" t="s">
        <v>1631</v>
      </c>
      <c r="C935" s="121" t="s">
        <v>1009</v>
      </c>
      <c r="D935" s="127">
        <v>1378.69</v>
      </c>
      <c r="E935" s="127">
        <v>1378.69</v>
      </c>
      <c r="F935" s="127">
        <v>1378.69</v>
      </c>
      <c r="G935" s="125">
        <v>4136.07</v>
      </c>
      <c r="H935" s="114"/>
      <c r="I935" s="114"/>
      <c r="J935" s="114"/>
      <c r="K935" s="114"/>
      <c r="L935" s="114"/>
      <c r="M935" s="114"/>
      <c r="N935" s="114"/>
      <c r="O935" s="114"/>
      <c r="P935" s="114"/>
      <c r="Q935" s="114"/>
      <c r="R935" s="114"/>
      <c r="S935" s="114"/>
      <c r="T935" s="114"/>
      <c r="U935" s="114"/>
      <c r="V935" s="114"/>
      <c r="W935" s="114"/>
      <c r="X935" s="114"/>
      <c r="Y935" s="114"/>
      <c r="Z935" s="114"/>
      <c r="AA935" s="114"/>
      <c r="AB935" s="114"/>
      <c r="AC935" s="114"/>
      <c r="AD935" s="114"/>
      <c r="AE935" s="114"/>
      <c r="AF935" s="114"/>
      <c r="AG935" s="114"/>
      <c r="AH935" s="114"/>
      <c r="AI935" s="114"/>
      <c r="AJ935" s="114"/>
      <c r="AK935" s="114"/>
      <c r="AL935" s="114"/>
      <c r="AM935" s="114"/>
      <c r="AN935" s="114"/>
      <c r="AO935" s="114"/>
      <c r="AP935" s="114"/>
      <c r="AQ935" s="114"/>
    </row>
    <row r="936" spans="1:43" x14ac:dyDescent="0.3">
      <c r="A936" s="114"/>
      <c r="B936" s="120" t="s">
        <v>2320</v>
      </c>
      <c r="C936" s="121" t="s">
        <v>713</v>
      </c>
      <c r="D936" s="127">
        <v>1365.8</v>
      </c>
      <c r="E936" s="127">
        <v>1365.8</v>
      </c>
      <c r="F936" s="127">
        <v>1365.8</v>
      </c>
      <c r="G936" s="125">
        <v>4097.3999999999996</v>
      </c>
      <c r="H936" s="114"/>
      <c r="I936" s="114"/>
      <c r="J936" s="114"/>
      <c r="K936" s="114"/>
      <c r="L936" s="114"/>
      <c r="M936" s="114"/>
      <c r="N936" s="114"/>
      <c r="O936" s="114"/>
      <c r="P936" s="114"/>
      <c r="Q936" s="114"/>
      <c r="R936" s="114"/>
      <c r="S936" s="114"/>
      <c r="T936" s="114"/>
      <c r="U936" s="114"/>
      <c r="V936" s="114"/>
      <c r="W936" s="114"/>
      <c r="X936" s="114"/>
      <c r="Y936" s="114"/>
      <c r="Z936" s="114"/>
      <c r="AA936" s="114"/>
      <c r="AB936" s="114"/>
      <c r="AC936" s="114"/>
      <c r="AD936" s="114"/>
      <c r="AE936" s="114"/>
      <c r="AF936" s="114"/>
      <c r="AG936" s="114"/>
      <c r="AH936" s="114"/>
      <c r="AI936" s="114"/>
      <c r="AJ936" s="114"/>
      <c r="AK936" s="114"/>
      <c r="AL936" s="114"/>
      <c r="AM936" s="114"/>
      <c r="AN936" s="114"/>
      <c r="AO936" s="114"/>
      <c r="AP936" s="114"/>
      <c r="AQ936" s="114"/>
    </row>
    <row r="937" spans="1:43" x14ac:dyDescent="0.3">
      <c r="A937" s="114"/>
      <c r="B937" s="120" t="s">
        <v>2253</v>
      </c>
      <c r="C937" s="121" t="s">
        <v>932</v>
      </c>
      <c r="D937" s="127">
        <v>1679.33</v>
      </c>
      <c r="E937" s="127">
        <v>1679.34</v>
      </c>
      <c r="F937" s="127">
        <v>1679.34</v>
      </c>
      <c r="G937" s="125">
        <v>5038.01</v>
      </c>
      <c r="H937" s="114"/>
      <c r="I937" s="114"/>
      <c r="J937" s="114"/>
      <c r="K937" s="114"/>
      <c r="L937" s="114"/>
      <c r="M937" s="114"/>
      <c r="N937" s="114"/>
      <c r="O937" s="114"/>
      <c r="P937" s="114"/>
      <c r="Q937" s="114"/>
      <c r="R937" s="114"/>
      <c r="S937" s="114"/>
      <c r="T937" s="114"/>
      <c r="U937" s="114"/>
      <c r="V937" s="114"/>
      <c r="W937" s="114"/>
      <c r="X937" s="114"/>
      <c r="Y937" s="114"/>
      <c r="Z937" s="114"/>
      <c r="AA937" s="114"/>
      <c r="AB937" s="114"/>
      <c r="AC937" s="114"/>
      <c r="AD937" s="114"/>
      <c r="AE937" s="114"/>
      <c r="AF937" s="114"/>
      <c r="AG937" s="114"/>
      <c r="AH937" s="114"/>
      <c r="AI937" s="114"/>
      <c r="AJ937" s="114"/>
      <c r="AK937" s="114"/>
      <c r="AL937" s="114"/>
      <c r="AM937" s="114"/>
      <c r="AN937" s="114"/>
      <c r="AO937" s="114"/>
      <c r="AP937" s="114"/>
      <c r="AQ937" s="114"/>
    </row>
    <row r="938" spans="1:43" x14ac:dyDescent="0.3">
      <c r="A938" s="114"/>
      <c r="B938" s="120" t="s">
        <v>3580</v>
      </c>
      <c r="C938" s="121" t="s">
        <v>693</v>
      </c>
      <c r="D938" s="127">
        <v>2662.89</v>
      </c>
      <c r="E938" s="127">
        <v>2662.89</v>
      </c>
      <c r="F938" s="127">
        <v>2662.89</v>
      </c>
      <c r="G938" s="125">
        <v>7988.67</v>
      </c>
      <c r="H938" s="114"/>
      <c r="I938" s="114"/>
      <c r="J938" s="114"/>
      <c r="K938" s="114"/>
      <c r="L938" s="114"/>
      <c r="M938" s="114"/>
      <c r="N938" s="114"/>
      <c r="O938" s="114"/>
      <c r="P938" s="114"/>
      <c r="Q938" s="114"/>
      <c r="R938" s="114"/>
      <c r="S938" s="114"/>
      <c r="T938" s="114"/>
      <c r="U938" s="114"/>
      <c r="V938" s="114"/>
      <c r="W938" s="114"/>
      <c r="X938" s="114"/>
      <c r="Y938" s="114"/>
      <c r="Z938" s="114"/>
      <c r="AA938" s="114"/>
      <c r="AB938" s="114"/>
      <c r="AC938" s="114"/>
      <c r="AD938" s="114"/>
      <c r="AE938" s="114"/>
      <c r="AF938" s="114"/>
      <c r="AG938" s="114"/>
      <c r="AH938" s="114"/>
      <c r="AI938" s="114"/>
      <c r="AJ938" s="114"/>
      <c r="AK938" s="114"/>
      <c r="AL938" s="114"/>
      <c r="AM938" s="114"/>
      <c r="AN938" s="114"/>
      <c r="AO938" s="114"/>
      <c r="AP938" s="114"/>
      <c r="AQ938" s="114"/>
    </row>
    <row r="939" spans="1:43" x14ac:dyDescent="0.3">
      <c r="A939" s="114"/>
      <c r="B939" s="120" t="s">
        <v>1556</v>
      </c>
      <c r="C939" s="121" t="s">
        <v>693</v>
      </c>
      <c r="D939" s="124"/>
      <c r="E939" s="124"/>
      <c r="F939" s="124"/>
      <c r="G939" s="126"/>
      <c r="H939" s="114"/>
      <c r="I939" s="114"/>
      <c r="J939" s="114"/>
      <c r="K939" s="114"/>
      <c r="L939" s="114"/>
      <c r="M939" s="114"/>
      <c r="N939" s="114"/>
      <c r="O939" s="114"/>
      <c r="P939" s="114"/>
      <c r="Q939" s="114"/>
      <c r="R939" s="114"/>
      <c r="S939" s="114"/>
      <c r="T939" s="114"/>
      <c r="U939" s="114"/>
      <c r="V939" s="114"/>
      <c r="W939" s="114"/>
      <c r="X939" s="114"/>
      <c r="Y939" s="114"/>
      <c r="Z939" s="114"/>
      <c r="AA939" s="114"/>
      <c r="AB939" s="114"/>
      <c r="AC939" s="114"/>
      <c r="AD939" s="114"/>
      <c r="AE939" s="114"/>
      <c r="AF939" s="114"/>
      <c r="AG939" s="114"/>
      <c r="AH939" s="114"/>
      <c r="AI939" s="114"/>
      <c r="AJ939" s="114"/>
      <c r="AK939" s="114"/>
      <c r="AL939" s="114"/>
      <c r="AM939" s="114"/>
      <c r="AN939" s="114"/>
      <c r="AO939" s="114"/>
      <c r="AP939" s="114"/>
      <c r="AQ939" s="114"/>
    </row>
    <row r="940" spans="1:43" x14ac:dyDescent="0.3">
      <c r="A940" s="114"/>
      <c r="B940" s="120" t="s">
        <v>1305</v>
      </c>
      <c r="C940" s="121" t="s">
        <v>1012</v>
      </c>
      <c r="D940" s="127">
        <v>1447.41</v>
      </c>
      <c r="E940" s="127">
        <v>1447.41</v>
      </c>
      <c r="F940" s="127">
        <v>1447.41</v>
      </c>
      <c r="G940" s="125">
        <v>4342.2299999999996</v>
      </c>
      <c r="H940" s="114"/>
      <c r="I940" s="114"/>
      <c r="J940" s="114"/>
      <c r="K940" s="114"/>
      <c r="L940" s="114"/>
      <c r="M940" s="114"/>
      <c r="N940" s="114"/>
      <c r="O940" s="114"/>
      <c r="P940" s="114"/>
      <c r="Q940" s="114"/>
      <c r="R940" s="114"/>
      <c r="S940" s="114"/>
      <c r="T940" s="114"/>
      <c r="U940" s="114"/>
      <c r="V940" s="114"/>
      <c r="W940" s="114"/>
      <c r="X940" s="114"/>
      <c r="Y940" s="114"/>
      <c r="Z940" s="114"/>
      <c r="AA940" s="114"/>
      <c r="AB940" s="114"/>
      <c r="AC940" s="114"/>
      <c r="AD940" s="114"/>
      <c r="AE940" s="114"/>
      <c r="AF940" s="114"/>
      <c r="AG940" s="114"/>
      <c r="AH940" s="114"/>
      <c r="AI940" s="114"/>
      <c r="AJ940" s="114"/>
      <c r="AK940" s="114"/>
      <c r="AL940" s="114"/>
      <c r="AM940" s="114"/>
      <c r="AN940" s="114"/>
      <c r="AO940" s="114"/>
      <c r="AP940" s="114"/>
      <c r="AQ940" s="114"/>
    </row>
    <row r="941" spans="1:43" x14ac:dyDescent="0.3">
      <c r="A941" s="114"/>
      <c r="B941" s="120" t="s">
        <v>1618</v>
      </c>
      <c r="C941" s="121" t="s">
        <v>968</v>
      </c>
      <c r="D941" s="127">
        <v>1395.87</v>
      </c>
      <c r="E941" s="127">
        <v>1395.87</v>
      </c>
      <c r="F941" s="127">
        <v>1395.87</v>
      </c>
      <c r="G941" s="125">
        <v>4187.6099999999997</v>
      </c>
      <c r="H941" s="114"/>
      <c r="I941" s="114"/>
      <c r="J941" s="114"/>
      <c r="K941" s="114"/>
      <c r="L941" s="114"/>
      <c r="M941" s="114"/>
      <c r="N941" s="114"/>
      <c r="O941" s="114"/>
      <c r="P941" s="114"/>
      <c r="Q941" s="114"/>
      <c r="R941" s="114"/>
      <c r="S941" s="114"/>
      <c r="T941" s="114"/>
      <c r="U941" s="114"/>
      <c r="V941" s="114"/>
      <c r="W941" s="114"/>
      <c r="X941" s="114"/>
      <c r="Y941" s="114"/>
      <c r="Z941" s="114"/>
      <c r="AA941" s="114"/>
      <c r="AB941" s="114"/>
      <c r="AC941" s="114"/>
      <c r="AD941" s="114"/>
      <c r="AE941" s="114"/>
      <c r="AF941" s="114"/>
      <c r="AG941" s="114"/>
      <c r="AH941" s="114"/>
      <c r="AI941" s="114"/>
      <c r="AJ941" s="114"/>
      <c r="AK941" s="114"/>
      <c r="AL941" s="114"/>
      <c r="AM941" s="114"/>
      <c r="AN941" s="114"/>
      <c r="AO941" s="114"/>
      <c r="AP941" s="114"/>
      <c r="AQ941" s="114"/>
    </row>
    <row r="942" spans="1:43" x14ac:dyDescent="0.3">
      <c r="A942" s="114"/>
      <c r="B942" s="120" t="s">
        <v>1658</v>
      </c>
      <c r="C942" s="121" t="s">
        <v>887</v>
      </c>
      <c r="D942" s="124"/>
      <c r="E942" s="124"/>
      <c r="F942" s="124"/>
      <c r="G942" s="126"/>
      <c r="H942" s="114"/>
      <c r="I942" s="114"/>
      <c r="J942" s="114"/>
      <c r="K942" s="114"/>
      <c r="L942" s="114"/>
      <c r="M942" s="114"/>
      <c r="N942" s="114"/>
      <c r="O942" s="114"/>
      <c r="P942" s="114"/>
      <c r="Q942" s="114"/>
      <c r="R942" s="114"/>
      <c r="S942" s="114"/>
      <c r="T942" s="114"/>
      <c r="U942" s="114"/>
      <c r="V942" s="114"/>
      <c r="W942" s="114"/>
      <c r="X942" s="114"/>
      <c r="Y942" s="114"/>
      <c r="Z942" s="114"/>
      <c r="AA942" s="114"/>
      <c r="AB942" s="114"/>
      <c r="AC942" s="114"/>
      <c r="AD942" s="114"/>
      <c r="AE942" s="114"/>
      <c r="AF942" s="114"/>
      <c r="AG942" s="114"/>
      <c r="AH942" s="114"/>
      <c r="AI942" s="114"/>
      <c r="AJ942" s="114"/>
      <c r="AK942" s="114"/>
      <c r="AL942" s="114"/>
      <c r="AM942" s="114"/>
      <c r="AN942" s="114"/>
      <c r="AO942" s="114"/>
      <c r="AP942" s="114"/>
      <c r="AQ942" s="114"/>
    </row>
    <row r="943" spans="1:43" x14ac:dyDescent="0.3">
      <c r="A943" s="114"/>
      <c r="B943" s="120" t="s">
        <v>3581</v>
      </c>
      <c r="C943" s="121" t="s">
        <v>887</v>
      </c>
      <c r="D943" s="127">
        <v>2534.0300000000002</v>
      </c>
      <c r="E943" s="127">
        <v>2534.04</v>
      </c>
      <c r="F943" s="127">
        <v>2534.04</v>
      </c>
      <c r="G943" s="125">
        <v>7602.11</v>
      </c>
      <c r="H943" s="114"/>
      <c r="I943" s="114"/>
      <c r="J943" s="114"/>
      <c r="K943" s="114"/>
      <c r="L943" s="114"/>
      <c r="M943" s="114"/>
      <c r="N943" s="114"/>
      <c r="O943" s="114"/>
      <c r="P943" s="114"/>
      <c r="Q943" s="114"/>
      <c r="R943" s="114"/>
      <c r="S943" s="114"/>
      <c r="T943" s="114"/>
      <c r="U943" s="114"/>
      <c r="V943" s="114"/>
      <c r="W943" s="114"/>
      <c r="X943" s="114"/>
      <c r="Y943" s="114"/>
      <c r="Z943" s="114"/>
      <c r="AA943" s="114"/>
      <c r="AB943" s="114"/>
      <c r="AC943" s="114"/>
      <c r="AD943" s="114"/>
      <c r="AE943" s="114"/>
      <c r="AF943" s="114"/>
      <c r="AG943" s="114"/>
      <c r="AH943" s="114"/>
      <c r="AI943" s="114"/>
      <c r="AJ943" s="114"/>
      <c r="AK943" s="114"/>
      <c r="AL943" s="114"/>
      <c r="AM943" s="114"/>
      <c r="AN943" s="114"/>
      <c r="AO943" s="114"/>
      <c r="AP943" s="114"/>
      <c r="AQ943" s="114"/>
    </row>
    <row r="944" spans="1:43" x14ac:dyDescent="0.3">
      <c r="A944" s="114"/>
      <c r="B944" s="120" t="s">
        <v>1610</v>
      </c>
      <c r="C944" s="121" t="s">
        <v>1109</v>
      </c>
      <c r="D944" s="127">
        <v>1687.92</v>
      </c>
      <c r="E944" s="127">
        <v>1687.93</v>
      </c>
      <c r="F944" s="127">
        <v>1687.93</v>
      </c>
      <c r="G944" s="125">
        <v>5063.78</v>
      </c>
      <c r="H944" s="114"/>
      <c r="I944" s="114"/>
      <c r="J944" s="114"/>
      <c r="K944" s="114"/>
      <c r="L944" s="114"/>
      <c r="M944" s="114"/>
      <c r="N944" s="114"/>
      <c r="O944" s="114"/>
      <c r="P944" s="114"/>
      <c r="Q944" s="114"/>
      <c r="R944" s="114"/>
      <c r="S944" s="114"/>
      <c r="T944" s="114"/>
      <c r="U944" s="114"/>
      <c r="V944" s="114"/>
      <c r="W944" s="114"/>
      <c r="X944" s="114"/>
      <c r="Y944" s="114"/>
      <c r="Z944" s="114"/>
      <c r="AA944" s="114"/>
      <c r="AB944" s="114"/>
      <c r="AC944" s="114"/>
      <c r="AD944" s="114"/>
      <c r="AE944" s="114"/>
      <c r="AF944" s="114"/>
      <c r="AG944" s="114"/>
      <c r="AH944" s="114"/>
      <c r="AI944" s="114"/>
      <c r="AJ944" s="114"/>
      <c r="AK944" s="114"/>
      <c r="AL944" s="114"/>
      <c r="AM944" s="114"/>
      <c r="AN944" s="114"/>
      <c r="AO944" s="114"/>
      <c r="AP944" s="114"/>
      <c r="AQ944" s="114"/>
    </row>
    <row r="945" spans="1:43" x14ac:dyDescent="0.3">
      <c r="A945" s="114"/>
      <c r="B945" s="120" t="s">
        <v>1321</v>
      </c>
      <c r="C945" s="121" t="s">
        <v>691</v>
      </c>
      <c r="D945" s="122">
        <v>355.79</v>
      </c>
      <c r="E945" s="124"/>
      <c r="F945" s="124"/>
      <c r="G945" s="123">
        <v>355.79</v>
      </c>
      <c r="H945" s="114"/>
      <c r="I945" s="114"/>
      <c r="J945" s="114"/>
      <c r="K945" s="114"/>
      <c r="L945" s="114"/>
      <c r="M945" s="114"/>
      <c r="N945" s="114"/>
      <c r="O945" s="114"/>
      <c r="P945" s="114"/>
      <c r="Q945" s="114"/>
      <c r="R945" s="114"/>
      <c r="S945" s="114"/>
      <c r="T945" s="114"/>
      <c r="U945" s="114"/>
      <c r="V945" s="114"/>
      <c r="W945" s="114"/>
      <c r="X945" s="114"/>
      <c r="Y945" s="114"/>
      <c r="Z945" s="114"/>
      <c r="AA945" s="114"/>
      <c r="AB945" s="114"/>
      <c r="AC945" s="114"/>
      <c r="AD945" s="114"/>
      <c r="AE945" s="114"/>
      <c r="AF945" s="114"/>
      <c r="AG945" s="114"/>
      <c r="AH945" s="114"/>
      <c r="AI945" s="114"/>
      <c r="AJ945" s="114"/>
      <c r="AK945" s="114"/>
      <c r="AL945" s="114"/>
      <c r="AM945" s="114"/>
      <c r="AN945" s="114"/>
      <c r="AO945" s="114"/>
      <c r="AP945" s="114"/>
      <c r="AQ945" s="114"/>
    </row>
    <row r="946" spans="1:43" x14ac:dyDescent="0.3">
      <c r="A946" s="114"/>
      <c r="B946" s="120" t="s">
        <v>3582</v>
      </c>
      <c r="C946" s="121" t="s">
        <v>691</v>
      </c>
      <c r="D946" s="127">
        <v>1022.9</v>
      </c>
      <c r="E946" s="127">
        <v>1378.68</v>
      </c>
      <c r="F946" s="127">
        <v>1378.69</v>
      </c>
      <c r="G946" s="125">
        <v>3780.27</v>
      </c>
      <c r="H946" s="114"/>
      <c r="I946" s="114"/>
      <c r="J946" s="114"/>
      <c r="K946" s="114"/>
      <c r="L946" s="114"/>
      <c r="M946" s="114"/>
      <c r="N946" s="114"/>
      <c r="O946" s="114"/>
      <c r="P946" s="114"/>
      <c r="Q946" s="114"/>
      <c r="R946" s="114"/>
      <c r="S946" s="114"/>
      <c r="T946" s="114"/>
      <c r="U946" s="114"/>
      <c r="V946" s="114"/>
      <c r="W946" s="114"/>
      <c r="X946" s="114"/>
      <c r="Y946" s="114"/>
      <c r="Z946" s="114"/>
      <c r="AA946" s="114"/>
      <c r="AB946" s="114"/>
      <c r="AC946" s="114"/>
      <c r="AD946" s="114"/>
      <c r="AE946" s="114"/>
      <c r="AF946" s="114"/>
      <c r="AG946" s="114"/>
      <c r="AH946" s="114"/>
      <c r="AI946" s="114"/>
      <c r="AJ946" s="114"/>
      <c r="AK946" s="114"/>
      <c r="AL946" s="114"/>
      <c r="AM946" s="114"/>
      <c r="AN946" s="114"/>
      <c r="AO946" s="114"/>
      <c r="AP946" s="114"/>
      <c r="AQ946" s="114"/>
    </row>
    <row r="947" spans="1:43" x14ac:dyDescent="0.3">
      <c r="A947" s="114"/>
      <c r="B947" s="120" t="s">
        <v>1577</v>
      </c>
      <c r="C947" s="121" t="s">
        <v>953</v>
      </c>
      <c r="D947" s="127">
        <v>1365.8</v>
      </c>
      <c r="E947" s="127">
        <v>1365.8</v>
      </c>
      <c r="F947" s="127">
        <v>1365.8</v>
      </c>
      <c r="G947" s="125">
        <v>4097.3999999999996</v>
      </c>
      <c r="H947" s="114"/>
      <c r="I947" s="114"/>
      <c r="J947" s="114"/>
      <c r="K947" s="114"/>
      <c r="L947" s="114"/>
      <c r="M947" s="114"/>
      <c r="N947" s="114"/>
      <c r="O947" s="114"/>
      <c r="P947" s="114"/>
      <c r="Q947" s="114"/>
      <c r="R947" s="114"/>
      <c r="S947" s="114"/>
      <c r="T947" s="114"/>
      <c r="U947" s="114"/>
      <c r="V947" s="114"/>
      <c r="W947" s="114"/>
      <c r="X947" s="114"/>
      <c r="Y947" s="114"/>
      <c r="Z947" s="114"/>
      <c r="AA947" s="114"/>
      <c r="AB947" s="114"/>
      <c r="AC947" s="114"/>
      <c r="AD947" s="114"/>
      <c r="AE947" s="114"/>
      <c r="AF947" s="114"/>
      <c r="AG947" s="114"/>
      <c r="AH947" s="114"/>
      <c r="AI947" s="114"/>
      <c r="AJ947" s="114"/>
      <c r="AK947" s="114"/>
      <c r="AL947" s="114"/>
      <c r="AM947" s="114"/>
      <c r="AN947" s="114"/>
      <c r="AO947" s="114"/>
      <c r="AP947" s="114"/>
      <c r="AQ947" s="114"/>
    </row>
    <row r="948" spans="1:43" x14ac:dyDescent="0.3">
      <c r="A948" s="114"/>
      <c r="B948" s="120" t="s">
        <v>1718</v>
      </c>
      <c r="C948" s="121" t="s">
        <v>694</v>
      </c>
      <c r="D948" s="127">
        <v>1679.33</v>
      </c>
      <c r="E948" s="127">
        <v>1679.34</v>
      </c>
      <c r="F948" s="127">
        <v>1679.34</v>
      </c>
      <c r="G948" s="125">
        <v>5038.01</v>
      </c>
      <c r="H948" s="114"/>
      <c r="I948" s="114"/>
      <c r="J948" s="114"/>
      <c r="K948" s="114"/>
      <c r="L948" s="114"/>
      <c r="M948" s="114"/>
      <c r="N948" s="114"/>
      <c r="O948" s="114"/>
      <c r="P948" s="114"/>
      <c r="Q948" s="114"/>
      <c r="R948" s="114"/>
      <c r="S948" s="114"/>
      <c r="T948" s="114"/>
      <c r="U948" s="114"/>
      <c r="V948" s="114"/>
      <c r="W948" s="114"/>
      <c r="X948" s="114"/>
      <c r="Y948" s="114"/>
      <c r="Z948" s="114"/>
      <c r="AA948" s="114"/>
      <c r="AB948" s="114"/>
      <c r="AC948" s="114"/>
      <c r="AD948" s="114"/>
      <c r="AE948" s="114"/>
      <c r="AF948" s="114"/>
      <c r="AG948" s="114"/>
      <c r="AH948" s="114"/>
      <c r="AI948" s="114"/>
      <c r="AJ948" s="114"/>
      <c r="AK948" s="114"/>
      <c r="AL948" s="114"/>
      <c r="AM948" s="114"/>
      <c r="AN948" s="114"/>
      <c r="AO948" s="114"/>
      <c r="AP948" s="114"/>
      <c r="AQ948" s="114"/>
    </row>
    <row r="949" spans="1:43" x14ac:dyDescent="0.3">
      <c r="A949" s="114"/>
      <c r="B949" s="120" t="s">
        <v>1655</v>
      </c>
      <c r="C949" s="121" t="s">
        <v>655</v>
      </c>
      <c r="D949" s="127">
        <v>2662.89</v>
      </c>
      <c r="E949" s="127">
        <v>2662.89</v>
      </c>
      <c r="F949" s="127">
        <v>2662.89</v>
      </c>
      <c r="G949" s="125">
        <v>7988.67</v>
      </c>
      <c r="H949" s="114"/>
      <c r="I949" s="114"/>
      <c r="J949" s="114"/>
      <c r="K949" s="114"/>
      <c r="L949" s="114"/>
      <c r="M949" s="114"/>
      <c r="N949" s="114"/>
      <c r="O949" s="114"/>
      <c r="P949" s="114"/>
      <c r="Q949" s="114"/>
      <c r="R949" s="114"/>
      <c r="S949" s="114"/>
      <c r="T949" s="114"/>
      <c r="U949" s="114"/>
      <c r="V949" s="114"/>
      <c r="W949" s="114"/>
      <c r="X949" s="114"/>
      <c r="Y949" s="114"/>
      <c r="Z949" s="114"/>
      <c r="AA949" s="114"/>
      <c r="AB949" s="114"/>
      <c r="AC949" s="114"/>
      <c r="AD949" s="114"/>
      <c r="AE949" s="114"/>
      <c r="AF949" s="114"/>
      <c r="AG949" s="114"/>
      <c r="AH949" s="114"/>
      <c r="AI949" s="114"/>
      <c r="AJ949" s="114"/>
      <c r="AK949" s="114"/>
      <c r="AL949" s="114"/>
      <c r="AM949" s="114"/>
      <c r="AN949" s="114"/>
      <c r="AO949" s="114"/>
      <c r="AP949" s="114"/>
      <c r="AQ949" s="114"/>
    </row>
    <row r="950" spans="1:43" x14ac:dyDescent="0.3">
      <c r="A950" s="114"/>
      <c r="B950" s="120" t="s">
        <v>1764</v>
      </c>
      <c r="C950" s="121" t="s">
        <v>703</v>
      </c>
      <c r="D950" s="127">
        <v>1395.87</v>
      </c>
      <c r="E950" s="127">
        <v>1395.87</v>
      </c>
      <c r="F950" s="127">
        <v>1395.87</v>
      </c>
      <c r="G950" s="125">
        <v>4187.6099999999997</v>
      </c>
      <c r="H950" s="114"/>
      <c r="I950" s="114"/>
      <c r="J950" s="114"/>
      <c r="K950" s="114"/>
      <c r="L950" s="114"/>
      <c r="M950" s="114"/>
      <c r="N950" s="114"/>
      <c r="O950" s="114"/>
      <c r="P950" s="114"/>
      <c r="Q950" s="114"/>
      <c r="R950" s="114"/>
      <c r="S950" s="114"/>
      <c r="T950" s="114"/>
      <c r="U950" s="114"/>
      <c r="V950" s="114"/>
      <c r="W950" s="114"/>
      <c r="X950" s="114"/>
      <c r="Y950" s="114"/>
      <c r="Z950" s="114"/>
      <c r="AA950" s="114"/>
      <c r="AB950" s="114"/>
      <c r="AC950" s="114"/>
      <c r="AD950" s="114"/>
      <c r="AE950" s="114"/>
      <c r="AF950" s="114"/>
      <c r="AG950" s="114"/>
      <c r="AH950" s="114"/>
      <c r="AI950" s="114"/>
      <c r="AJ950" s="114"/>
      <c r="AK950" s="114"/>
      <c r="AL950" s="114"/>
      <c r="AM950" s="114"/>
      <c r="AN950" s="114"/>
      <c r="AO950" s="114"/>
      <c r="AP950" s="114"/>
      <c r="AQ950" s="114"/>
    </row>
    <row r="951" spans="1:43" x14ac:dyDescent="0.3">
      <c r="A951" s="114"/>
      <c r="B951" s="120" t="s">
        <v>1637</v>
      </c>
      <c r="C951" s="121" t="s">
        <v>784</v>
      </c>
      <c r="D951" s="127">
        <v>1447.41</v>
      </c>
      <c r="E951" s="127">
        <v>1447.41</v>
      </c>
      <c r="F951" s="127">
        <v>1447.41</v>
      </c>
      <c r="G951" s="125">
        <v>4342.2299999999996</v>
      </c>
      <c r="H951" s="114"/>
      <c r="I951" s="114"/>
      <c r="J951" s="114"/>
      <c r="K951" s="114"/>
      <c r="L951" s="114"/>
      <c r="M951" s="114"/>
      <c r="N951" s="114"/>
      <c r="O951" s="114"/>
      <c r="P951" s="114"/>
      <c r="Q951" s="114"/>
      <c r="R951" s="114"/>
      <c r="S951" s="114"/>
      <c r="T951" s="114"/>
      <c r="U951" s="114"/>
      <c r="V951" s="114"/>
      <c r="W951" s="114"/>
      <c r="X951" s="114"/>
      <c r="Y951" s="114"/>
      <c r="Z951" s="114"/>
      <c r="AA951" s="114"/>
      <c r="AB951" s="114"/>
      <c r="AC951" s="114"/>
      <c r="AD951" s="114"/>
      <c r="AE951" s="114"/>
      <c r="AF951" s="114"/>
      <c r="AG951" s="114"/>
      <c r="AH951" s="114"/>
      <c r="AI951" s="114"/>
      <c r="AJ951" s="114"/>
      <c r="AK951" s="114"/>
      <c r="AL951" s="114"/>
      <c r="AM951" s="114"/>
      <c r="AN951" s="114"/>
      <c r="AO951" s="114"/>
      <c r="AP951" s="114"/>
      <c r="AQ951" s="114"/>
    </row>
    <row r="952" spans="1:43" x14ac:dyDescent="0.3">
      <c r="A952" s="114"/>
      <c r="B952" s="120" t="s">
        <v>1654</v>
      </c>
      <c r="C952" s="121" t="s">
        <v>768</v>
      </c>
      <c r="D952" s="127">
        <v>2534.0300000000002</v>
      </c>
      <c r="E952" s="127">
        <v>2534.04</v>
      </c>
      <c r="F952" s="127">
        <v>2534.04</v>
      </c>
      <c r="G952" s="125">
        <v>7602.11</v>
      </c>
      <c r="H952" s="114"/>
      <c r="I952" s="114"/>
      <c r="J952" s="114"/>
      <c r="K952" s="114"/>
      <c r="L952" s="114"/>
      <c r="M952" s="114"/>
      <c r="N952" s="114"/>
      <c r="O952" s="114"/>
      <c r="P952" s="114"/>
      <c r="Q952" s="114"/>
      <c r="R952" s="114"/>
      <c r="S952" s="114"/>
      <c r="T952" s="114"/>
      <c r="U952" s="114"/>
      <c r="V952" s="114"/>
      <c r="W952" s="114"/>
      <c r="X952" s="114"/>
      <c r="Y952" s="114"/>
      <c r="Z952" s="114"/>
      <c r="AA952" s="114"/>
      <c r="AB952" s="114"/>
      <c r="AC952" s="114"/>
      <c r="AD952" s="114"/>
      <c r="AE952" s="114"/>
      <c r="AF952" s="114"/>
      <c r="AG952" s="114"/>
      <c r="AH952" s="114"/>
      <c r="AI952" s="114"/>
      <c r="AJ952" s="114"/>
      <c r="AK952" s="114"/>
      <c r="AL952" s="114"/>
      <c r="AM952" s="114"/>
      <c r="AN952" s="114"/>
      <c r="AO952" s="114"/>
      <c r="AP952" s="114"/>
      <c r="AQ952" s="114"/>
    </row>
    <row r="953" spans="1:43" x14ac:dyDescent="0.3">
      <c r="A953" s="114"/>
      <c r="B953" s="120" t="s">
        <v>2221</v>
      </c>
      <c r="C953" s="121" t="s">
        <v>1152</v>
      </c>
      <c r="D953" s="127">
        <v>1687.92</v>
      </c>
      <c r="E953" s="127">
        <v>1687.93</v>
      </c>
      <c r="F953" s="127">
        <v>1687.93</v>
      </c>
      <c r="G953" s="125">
        <v>5063.78</v>
      </c>
      <c r="H953" s="114"/>
      <c r="I953" s="114"/>
      <c r="J953" s="114"/>
      <c r="K953" s="114"/>
      <c r="L953" s="114"/>
      <c r="M953" s="114"/>
      <c r="N953" s="114"/>
      <c r="O953" s="114"/>
      <c r="P953" s="114"/>
      <c r="Q953" s="114"/>
      <c r="R953" s="114"/>
      <c r="S953" s="114"/>
      <c r="T953" s="114"/>
      <c r="U953" s="114"/>
      <c r="V953" s="114"/>
      <c r="W953" s="114"/>
      <c r="X953" s="114"/>
      <c r="Y953" s="114"/>
      <c r="Z953" s="114"/>
      <c r="AA953" s="114"/>
      <c r="AB953" s="114"/>
      <c r="AC953" s="114"/>
      <c r="AD953" s="114"/>
      <c r="AE953" s="114"/>
      <c r="AF953" s="114"/>
      <c r="AG953" s="114"/>
      <c r="AH953" s="114"/>
      <c r="AI953" s="114"/>
      <c r="AJ953" s="114"/>
      <c r="AK953" s="114"/>
      <c r="AL953" s="114"/>
      <c r="AM953" s="114"/>
      <c r="AN953" s="114"/>
      <c r="AO953" s="114"/>
      <c r="AP953" s="114"/>
      <c r="AQ953" s="114"/>
    </row>
    <row r="954" spans="1:43" x14ac:dyDescent="0.3">
      <c r="A954" s="114"/>
      <c r="B954" s="120" t="s">
        <v>1343</v>
      </c>
      <c r="C954" s="121" t="s">
        <v>678</v>
      </c>
      <c r="D954" s="127">
        <v>1378.69</v>
      </c>
      <c r="E954" s="127">
        <v>1378.69</v>
      </c>
      <c r="F954" s="127">
        <v>1378.69</v>
      </c>
      <c r="G954" s="125">
        <v>4136.07</v>
      </c>
      <c r="H954" s="114"/>
      <c r="I954" s="114"/>
      <c r="J954" s="114"/>
      <c r="K954" s="114"/>
      <c r="L954" s="114"/>
      <c r="M954" s="114"/>
      <c r="N954" s="114"/>
      <c r="O954" s="114"/>
      <c r="P954" s="114"/>
      <c r="Q954" s="114"/>
      <c r="R954" s="114"/>
      <c r="S954" s="114"/>
      <c r="T954" s="114"/>
      <c r="U954" s="114"/>
      <c r="V954" s="114"/>
      <c r="W954" s="114"/>
      <c r="X954" s="114"/>
      <c r="Y954" s="114"/>
      <c r="Z954" s="114"/>
      <c r="AA954" s="114"/>
      <c r="AB954" s="114"/>
      <c r="AC954" s="114"/>
      <c r="AD954" s="114"/>
      <c r="AE954" s="114"/>
      <c r="AF954" s="114"/>
      <c r="AG954" s="114"/>
      <c r="AH954" s="114"/>
      <c r="AI954" s="114"/>
      <c r="AJ954" s="114"/>
      <c r="AK954" s="114"/>
      <c r="AL954" s="114"/>
      <c r="AM954" s="114"/>
      <c r="AN954" s="114"/>
      <c r="AO954" s="114"/>
      <c r="AP954" s="114"/>
      <c r="AQ954" s="114"/>
    </row>
    <row r="955" spans="1:43" x14ac:dyDescent="0.3">
      <c r="A955" s="114"/>
      <c r="B955" s="120" t="s">
        <v>1297</v>
      </c>
      <c r="C955" s="121" t="s">
        <v>997</v>
      </c>
      <c r="D955" s="127">
        <v>1365.8</v>
      </c>
      <c r="E955" s="127">
        <v>1365.8</v>
      </c>
      <c r="F955" s="127">
        <v>1365.8</v>
      </c>
      <c r="G955" s="125">
        <v>4097.3999999999996</v>
      </c>
      <c r="H955" s="114"/>
      <c r="I955" s="114"/>
      <c r="J955" s="114"/>
      <c r="K955" s="114"/>
      <c r="L955" s="114"/>
      <c r="M955" s="114"/>
      <c r="N955" s="114"/>
      <c r="O955" s="114"/>
      <c r="P955" s="114"/>
      <c r="Q955" s="114"/>
      <c r="R955" s="114"/>
      <c r="S955" s="114"/>
      <c r="T955" s="114"/>
      <c r="U955" s="114"/>
      <c r="V955" s="114"/>
      <c r="W955" s="114"/>
      <c r="X955" s="114"/>
      <c r="Y955" s="114"/>
      <c r="Z955" s="114"/>
      <c r="AA955" s="114"/>
      <c r="AB955" s="114"/>
      <c r="AC955" s="114"/>
      <c r="AD955" s="114"/>
      <c r="AE955" s="114"/>
      <c r="AF955" s="114"/>
      <c r="AG955" s="114"/>
      <c r="AH955" s="114"/>
      <c r="AI955" s="114"/>
      <c r="AJ955" s="114"/>
      <c r="AK955" s="114"/>
      <c r="AL955" s="114"/>
      <c r="AM955" s="114"/>
      <c r="AN955" s="114"/>
      <c r="AO955" s="114"/>
      <c r="AP955" s="114"/>
      <c r="AQ955" s="114"/>
    </row>
    <row r="956" spans="1:43" x14ac:dyDescent="0.3">
      <c r="A956" s="114"/>
      <c r="B956" s="120" t="s">
        <v>1660</v>
      </c>
      <c r="C956" s="121" t="s">
        <v>603</v>
      </c>
      <c r="D956" s="127">
        <v>1679.33</v>
      </c>
      <c r="E956" s="127">
        <v>1679.34</v>
      </c>
      <c r="F956" s="127">
        <v>1679.34</v>
      </c>
      <c r="G956" s="125">
        <v>5038.01</v>
      </c>
      <c r="H956" s="114"/>
      <c r="I956" s="114"/>
      <c r="J956" s="114"/>
      <c r="K956" s="114"/>
      <c r="L956" s="114"/>
      <c r="M956" s="114"/>
      <c r="N956" s="114"/>
      <c r="O956" s="114"/>
      <c r="P956" s="114"/>
      <c r="Q956" s="114"/>
      <c r="R956" s="114"/>
      <c r="S956" s="114"/>
      <c r="T956" s="114"/>
      <c r="U956" s="114"/>
      <c r="V956" s="114"/>
      <c r="W956" s="114"/>
      <c r="X956" s="114"/>
      <c r="Y956" s="114"/>
      <c r="Z956" s="114"/>
      <c r="AA956" s="114"/>
      <c r="AB956" s="114"/>
      <c r="AC956" s="114"/>
      <c r="AD956" s="114"/>
      <c r="AE956" s="114"/>
      <c r="AF956" s="114"/>
      <c r="AG956" s="114"/>
      <c r="AH956" s="114"/>
      <c r="AI956" s="114"/>
      <c r="AJ956" s="114"/>
      <c r="AK956" s="114"/>
      <c r="AL956" s="114"/>
      <c r="AM956" s="114"/>
      <c r="AN956" s="114"/>
      <c r="AO956" s="114"/>
      <c r="AP956" s="114"/>
      <c r="AQ956" s="114"/>
    </row>
    <row r="957" spans="1:43" x14ac:dyDescent="0.3">
      <c r="A957" s="114"/>
      <c r="B957" s="120" t="s">
        <v>2220</v>
      </c>
      <c r="C957" s="121" t="s">
        <v>695</v>
      </c>
      <c r="D957" s="127">
        <v>2662.89</v>
      </c>
      <c r="E957" s="127">
        <v>2662.89</v>
      </c>
      <c r="F957" s="127">
        <v>2662.89</v>
      </c>
      <c r="G957" s="125">
        <v>7988.67</v>
      </c>
      <c r="H957" s="114"/>
      <c r="I957" s="114"/>
      <c r="J957" s="114"/>
      <c r="K957" s="114"/>
      <c r="L957" s="114"/>
      <c r="M957" s="114"/>
      <c r="N957" s="114"/>
      <c r="O957" s="114"/>
      <c r="P957" s="114"/>
      <c r="Q957" s="114"/>
      <c r="R957" s="114"/>
      <c r="S957" s="114"/>
      <c r="T957" s="114"/>
      <c r="U957" s="114"/>
      <c r="V957" s="114"/>
      <c r="W957" s="114"/>
      <c r="X957" s="114"/>
      <c r="Y957" s="114"/>
      <c r="Z957" s="114"/>
      <c r="AA957" s="114"/>
      <c r="AB957" s="114"/>
      <c r="AC957" s="114"/>
      <c r="AD957" s="114"/>
      <c r="AE957" s="114"/>
      <c r="AF957" s="114"/>
      <c r="AG957" s="114"/>
      <c r="AH957" s="114"/>
      <c r="AI957" s="114"/>
      <c r="AJ957" s="114"/>
      <c r="AK957" s="114"/>
      <c r="AL957" s="114"/>
      <c r="AM957" s="114"/>
      <c r="AN957" s="114"/>
      <c r="AO957" s="114"/>
      <c r="AP957" s="114"/>
      <c r="AQ957" s="114"/>
    </row>
    <row r="958" spans="1:43" x14ac:dyDescent="0.3">
      <c r="A958" s="114"/>
      <c r="B958" s="120" t="s">
        <v>1638</v>
      </c>
      <c r="C958" s="121" t="s">
        <v>559</v>
      </c>
      <c r="D958" s="127">
        <v>1395.87</v>
      </c>
      <c r="E958" s="127">
        <v>1395.87</v>
      </c>
      <c r="F958" s="127">
        <v>1395.87</v>
      </c>
      <c r="G958" s="125">
        <v>4187.6099999999997</v>
      </c>
      <c r="H958" s="114"/>
      <c r="I958" s="114"/>
      <c r="J958" s="114"/>
      <c r="K958" s="114"/>
      <c r="L958" s="114"/>
      <c r="M958" s="114"/>
      <c r="N958" s="114"/>
      <c r="O958" s="114"/>
      <c r="P958" s="114"/>
      <c r="Q958" s="114"/>
      <c r="R958" s="114"/>
      <c r="S958" s="114"/>
      <c r="T958" s="114"/>
      <c r="U958" s="114"/>
      <c r="V958" s="114"/>
      <c r="W958" s="114"/>
      <c r="X958" s="114"/>
      <c r="Y958" s="114"/>
      <c r="Z958" s="114"/>
      <c r="AA958" s="114"/>
      <c r="AB958" s="114"/>
      <c r="AC958" s="114"/>
      <c r="AD958" s="114"/>
      <c r="AE958" s="114"/>
      <c r="AF958" s="114"/>
      <c r="AG958" s="114"/>
      <c r="AH958" s="114"/>
      <c r="AI958" s="114"/>
      <c r="AJ958" s="114"/>
      <c r="AK958" s="114"/>
      <c r="AL958" s="114"/>
      <c r="AM958" s="114"/>
      <c r="AN958" s="114"/>
      <c r="AO958" s="114"/>
      <c r="AP958" s="114"/>
      <c r="AQ958" s="114"/>
    </row>
    <row r="959" spans="1:43" x14ac:dyDescent="0.3">
      <c r="A959" s="114"/>
      <c r="B959" s="120" t="s">
        <v>1632</v>
      </c>
      <c r="C959" s="121" t="s">
        <v>888</v>
      </c>
      <c r="D959" s="127">
        <v>1447.41</v>
      </c>
      <c r="E959" s="127">
        <v>1447.41</v>
      </c>
      <c r="F959" s="127">
        <v>1447.41</v>
      </c>
      <c r="G959" s="125">
        <v>4342.2299999999996</v>
      </c>
      <c r="H959" s="114"/>
      <c r="I959" s="114"/>
      <c r="J959" s="114"/>
      <c r="K959" s="114"/>
      <c r="L959" s="114"/>
      <c r="M959" s="114"/>
      <c r="N959" s="114"/>
      <c r="O959" s="114"/>
      <c r="P959" s="114"/>
      <c r="Q959" s="114"/>
      <c r="R959" s="114"/>
      <c r="S959" s="114"/>
      <c r="T959" s="114"/>
      <c r="U959" s="114"/>
      <c r="V959" s="114"/>
      <c r="W959" s="114"/>
      <c r="X959" s="114"/>
      <c r="Y959" s="114"/>
      <c r="Z959" s="114"/>
      <c r="AA959" s="114"/>
      <c r="AB959" s="114"/>
      <c r="AC959" s="114"/>
      <c r="AD959" s="114"/>
      <c r="AE959" s="114"/>
      <c r="AF959" s="114"/>
      <c r="AG959" s="114"/>
      <c r="AH959" s="114"/>
      <c r="AI959" s="114"/>
      <c r="AJ959" s="114"/>
      <c r="AK959" s="114"/>
      <c r="AL959" s="114"/>
      <c r="AM959" s="114"/>
      <c r="AN959" s="114"/>
      <c r="AO959" s="114"/>
      <c r="AP959" s="114"/>
      <c r="AQ959" s="114"/>
    </row>
    <row r="960" spans="1:43" x14ac:dyDescent="0.3">
      <c r="A960" s="114"/>
      <c r="B960" s="120" t="s">
        <v>1351</v>
      </c>
      <c r="C960" s="121" t="s">
        <v>582</v>
      </c>
      <c r="D960" s="127">
        <v>2534.0300000000002</v>
      </c>
      <c r="E960" s="127">
        <v>2534.04</v>
      </c>
      <c r="F960" s="127">
        <v>2534.04</v>
      </c>
      <c r="G960" s="125">
        <v>7602.11</v>
      </c>
      <c r="H960" s="114"/>
      <c r="I960" s="114"/>
      <c r="J960" s="114"/>
      <c r="K960" s="114"/>
      <c r="L960" s="114"/>
      <c r="M960" s="114"/>
      <c r="N960" s="114"/>
      <c r="O960" s="114"/>
      <c r="P960" s="114"/>
      <c r="Q960" s="114"/>
      <c r="R960" s="114"/>
      <c r="S960" s="114"/>
      <c r="T960" s="114"/>
      <c r="U960" s="114"/>
      <c r="V960" s="114"/>
      <c r="W960" s="114"/>
      <c r="X960" s="114"/>
      <c r="Y960" s="114"/>
      <c r="Z960" s="114"/>
      <c r="AA960" s="114"/>
      <c r="AB960" s="114"/>
      <c r="AC960" s="114"/>
      <c r="AD960" s="114"/>
      <c r="AE960" s="114"/>
      <c r="AF960" s="114"/>
      <c r="AG960" s="114"/>
      <c r="AH960" s="114"/>
      <c r="AI960" s="114"/>
      <c r="AJ960" s="114"/>
      <c r="AK960" s="114"/>
      <c r="AL960" s="114"/>
      <c r="AM960" s="114"/>
      <c r="AN960" s="114"/>
      <c r="AO960" s="114"/>
      <c r="AP960" s="114"/>
      <c r="AQ960" s="114"/>
    </row>
    <row r="961" spans="1:43" x14ac:dyDescent="0.3">
      <c r="A961" s="114"/>
      <c r="B961" s="120" t="s">
        <v>1650</v>
      </c>
      <c r="C961" s="121" t="s">
        <v>685</v>
      </c>
      <c r="D961" s="127">
        <v>1687.92</v>
      </c>
      <c r="E961" s="127">
        <v>1687.93</v>
      </c>
      <c r="F961" s="127">
        <v>1687.93</v>
      </c>
      <c r="G961" s="125">
        <v>5063.78</v>
      </c>
      <c r="H961" s="114"/>
      <c r="I961" s="114"/>
      <c r="J961" s="114"/>
      <c r="K961" s="114"/>
      <c r="L961" s="114"/>
      <c r="M961" s="114"/>
      <c r="N961" s="114"/>
      <c r="O961" s="114"/>
      <c r="P961" s="114"/>
      <c r="Q961" s="114"/>
      <c r="R961" s="114"/>
      <c r="S961" s="114"/>
      <c r="T961" s="114"/>
      <c r="U961" s="114"/>
      <c r="V961" s="114"/>
      <c r="W961" s="114"/>
      <c r="X961" s="114"/>
      <c r="Y961" s="114"/>
      <c r="Z961" s="114"/>
      <c r="AA961" s="114"/>
      <c r="AB961" s="114"/>
      <c r="AC961" s="114"/>
      <c r="AD961" s="114"/>
      <c r="AE961" s="114"/>
      <c r="AF961" s="114"/>
      <c r="AG961" s="114"/>
      <c r="AH961" s="114"/>
      <c r="AI961" s="114"/>
      <c r="AJ961" s="114"/>
      <c r="AK961" s="114"/>
      <c r="AL961" s="114"/>
      <c r="AM961" s="114"/>
      <c r="AN961" s="114"/>
      <c r="AO961" s="114"/>
      <c r="AP961" s="114"/>
      <c r="AQ961" s="114"/>
    </row>
    <row r="962" spans="1:43" x14ac:dyDescent="0.3">
      <c r="A962" s="114"/>
      <c r="B962" s="120" t="s">
        <v>2130</v>
      </c>
      <c r="C962" s="121" t="s">
        <v>545</v>
      </c>
      <c r="D962" s="127">
        <v>1365.8</v>
      </c>
      <c r="E962" s="127">
        <v>1365.8</v>
      </c>
      <c r="F962" s="127">
        <v>1365.8</v>
      </c>
      <c r="G962" s="125">
        <v>4097.3999999999996</v>
      </c>
      <c r="H962" s="114"/>
      <c r="I962" s="114"/>
      <c r="J962" s="114"/>
      <c r="K962" s="114"/>
      <c r="L962" s="114"/>
      <c r="M962" s="114"/>
      <c r="N962" s="114"/>
      <c r="O962" s="114"/>
      <c r="P962" s="114"/>
      <c r="Q962" s="114"/>
      <c r="R962" s="114"/>
      <c r="S962" s="114"/>
      <c r="T962" s="114"/>
      <c r="U962" s="114"/>
      <c r="V962" s="114"/>
      <c r="W962" s="114"/>
      <c r="X962" s="114"/>
      <c r="Y962" s="114"/>
      <c r="Z962" s="114"/>
      <c r="AA962" s="114"/>
      <c r="AB962" s="114"/>
      <c r="AC962" s="114"/>
      <c r="AD962" s="114"/>
      <c r="AE962" s="114"/>
      <c r="AF962" s="114"/>
      <c r="AG962" s="114"/>
      <c r="AH962" s="114"/>
      <c r="AI962" s="114"/>
      <c r="AJ962" s="114"/>
      <c r="AK962" s="114"/>
      <c r="AL962" s="114"/>
      <c r="AM962" s="114"/>
      <c r="AN962" s="114"/>
      <c r="AO962" s="114"/>
      <c r="AP962" s="114"/>
      <c r="AQ962" s="114"/>
    </row>
    <row r="963" spans="1:43" x14ac:dyDescent="0.3">
      <c r="A963" s="114"/>
      <c r="B963" s="120" t="s">
        <v>1578</v>
      </c>
      <c r="C963" s="121" t="s">
        <v>1020</v>
      </c>
      <c r="D963" s="127">
        <v>1378.69</v>
      </c>
      <c r="E963" s="127">
        <v>1378.69</v>
      </c>
      <c r="F963" s="127">
        <v>1378.69</v>
      </c>
      <c r="G963" s="125">
        <v>4136.07</v>
      </c>
      <c r="H963" s="114"/>
      <c r="I963" s="114"/>
      <c r="J963" s="114"/>
      <c r="K963" s="114"/>
      <c r="L963" s="114"/>
      <c r="M963" s="114"/>
      <c r="N963" s="114"/>
      <c r="O963" s="114"/>
      <c r="P963" s="114"/>
      <c r="Q963" s="114"/>
      <c r="R963" s="114"/>
      <c r="S963" s="114"/>
      <c r="T963" s="114"/>
      <c r="U963" s="114"/>
      <c r="V963" s="114"/>
      <c r="W963" s="114"/>
      <c r="X963" s="114"/>
      <c r="Y963" s="114"/>
      <c r="Z963" s="114"/>
      <c r="AA963" s="114"/>
      <c r="AB963" s="114"/>
      <c r="AC963" s="114"/>
      <c r="AD963" s="114"/>
      <c r="AE963" s="114"/>
      <c r="AF963" s="114"/>
      <c r="AG963" s="114"/>
      <c r="AH963" s="114"/>
      <c r="AI963" s="114"/>
      <c r="AJ963" s="114"/>
      <c r="AK963" s="114"/>
      <c r="AL963" s="114"/>
      <c r="AM963" s="114"/>
      <c r="AN963" s="114"/>
      <c r="AO963" s="114"/>
      <c r="AP963" s="114"/>
      <c r="AQ963" s="114"/>
    </row>
    <row r="964" spans="1:43" x14ac:dyDescent="0.3">
      <c r="A964" s="114"/>
      <c r="B964" s="120" t="s">
        <v>1595</v>
      </c>
      <c r="C964" s="121" t="s">
        <v>722</v>
      </c>
      <c r="D964" s="127">
        <v>1679.33</v>
      </c>
      <c r="E964" s="127">
        <v>1679.34</v>
      </c>
      <c r="F964" s="127">
        <v>1679.34</v>
      </c>
      <c r="G964" s="125">
        <v>5038.01</v>
      </c>
      <c r="H964" s="114"/>
      <c r="I964" s="114"/>
      <c r="J964" s="114"/>
      <c r="K964" s="114"/>
      <c r="L964" s="114"/>
      <c r="M964" s="114"/>
      <c r="N964" s="114"/>
      <c r="O964" s="114"/>
      <c r="P964" s="114"/>
      <c r="Q964" s="114"/>
      <c r="R964" s="114"/>
      <c r="S964" s="114"/>
      <c r="T964" s="114"/>
      <c r="U964" s="114"/>
      <c r="V964" s="114"/>
      <c r="W964" s="114"/>
      <c r="X964" s="114"/>
      <c r="Y964" s="114"/>
      <c r="Z964" s="114"/>
      <c r="AA964" s="114"/>
      <c r="AB964" s="114"/>
      <c r="AC964" s="114"/>
      <c r="AD964" s="114"/>
      <c r="AE964" s="114"/>
      <c r="AF964" s="114"/>
      <c r="AG964" s="114"/>
      <c r="AH964" s="114"/>
      <c r="AI964" s="114"/>
      <c r="AJ964" s="114"/>
      <c r="AK964" s="114"/>
      <c r="AL964" s="114"/>
      <c r="AM964" s="114"/>
      <c r="AN964" s="114"/>
      <c r="AO964" s="114"/>
      <c r="AP964" s="114"/>
      <c r="AQ964" s="114"/>
    </row>
    <row r="965" spans="1:43" x14ac:dyDescent="0.3">
      <c r="A965" s="114"/>
      <c r="B965" s="120" t="s">
        <v>1591</v>
      </c>
      <c r="C965" s="121" t="s">
        <v>654</v>
      </c>
      <c r="D965" s="127">
        <v>2662.89</v>
      </c>
      <c r="E965" s="127">
        <v>2662.89</v>
      </c>
      <c r="F965" s="127">
        <v>2662.89</v>
      </c>
      <c r="G965" s="125">
        <v>7988.67</v>
      </c>
      <c r="H965" s="114"/>
      <c r="I965" s="114"/>
      <c r="J965" s="114"/>
      <c r="K965" s="114"/>
      <c r="L965" s="114"/>
      <c r="M965" s="114"/>
      <c r="N965" s="114"/>
      <c r="O965" s="114"/>
      <c r="P965" s="114"/>
      <c r="Q965" s="114"/>
      <c r="R965" s="114"/>
      <c r="S965" s="114"/>
      <c r="T965" s="114"/>
      <c r="U965" s="114"/>
      <c r="V965" s="114"/>
      <c r="W965" s="114"/>
      <c r="X965" s="114"/>
      <c r="Y965" s="114"/>
      <c r="Z965" s="114"/>
      <c r="AA965" s="114"/>
      <c r="AB965" s="114"/>
      <c r="AC965" s="114"/>
      <c r="AD965" s="114"/>
      <c r="AE965" s="114"/>
      <c r="AF965" s="114"/>
      <c r="AG965" s="114"/>
      <c r="AH965" s="114"/>
      <c r="AI965" s="114"/>
      <c r="AJ965" s="114"/>
      <c r="AK965" s="114"/>
      <c r="AL965" s="114"/>
      <c r="AM965" s="114"/>
      <c r="AN965" s="114"/>
      <c r="AO965" s="114"/>
      <c r="AP965" s="114"/>
      <c r="AQ965" s="114"/>
    </row>
    <row r="966" spans="1:43" x14ac:dyDescent="0.3">
      <c r="A966" s="114"/>
      <c r="B966" s="120" t="s">
        <v>1566</v>
      </c>
      <c r="C966" s="121" t="s">
        <v>957</v>
      </c>
      <c r="D966" s="127">
        <v>1395.87</v>
      </c>
      <c r="E966" s="127">
        <v>1395.87</v>
      </c>
      <c r="F966" s="127">
        <v>1395.87</v>
      </c>
      <c r="G966" s="125">
        <v>4187.6099999999997</v>
      </c>
      <c r="H966" s="114"/>
      <c r="I966" s="114"/>
      <c r="J966" s="114"/>
      <c r="K966" s="114"/>
      <c r="L966" s="114"/>
      <c r="M966" s="114"/>
      <c r="N966" s="114"/>
      <c r="O966" s="114"/>
      <c r="P966" s="114"/>
      <c r="Q966" s="114"/>
      <c r="R966" s="114"/>
      <c r="S966" s="114"/>
      <c r="T966" s="114"/>
      <c r="U966" s="114"/>
      <c r="V966" s="114"/>
      <c r="W966" s="114"/>
      <c r="X966" s="114"/>
      <c r="Y966" s="114"/>
      <c r="Z966" s="114"/>
      <c r="AA966" s="114"/>
      <c r="AB966" s="114"/>
      <c r="AC966" s="114"/>
      <c r="AD966" s="114"/>
      <c r="AE966" s="114"/>
      <c r="AF966" s="114"/>
      <c r="AG966" s="114"/>
      <c r="AH966" s="114"/>
      <c r="AI966" s="114"/>
      <c r="AJ966" s="114"/>
      <c r="AK966" s="114"/>
      <c r="AL966" s="114"/>
      <c r="AM966" s="114"/>
      <c r="AN966" s="114"/>
      <c r="AO966" s="114"/>
      <c r="AP966" s="114"/>
      <c r="AQ966" s="114"/>
    </row>
    <row r="967" spans="1:43" x14ac:dyDescent="0.3">
      <c r="A967" s="114"/>
      <c r="B967" s="120" t="s">
        <v>1865</v>
      </c>
      <c r="C967" s="121" t="s">
        <v>996</v>
      </c>
      <c r="D967" s="127">
        <v>1447.41</v>
      </c>
      <c r="E967" s="127">
        <v>1447.41</v>
      </c>
      <c r="F967" s="127">
        <v>1447.41</v>
      </c>
      <c r="G967" s="125">
        <v>4342.2299999999996</v>
      </c>
      <c r="H967" s="114"/>
      <c r="I967" s="114"/>
      <c r="J967" s="114"/>
      <c r="K967" s="114"/>
      <c r="L967" s="114"/>
      <c r="M967" s="114"/>
      <c r="N967" s="114"/>
      <c r="O967" s="114"/>
      <c r="P967" s="114"/>
      <c r="Q967" s="114"/>
      <c r="R967" s="114"/>
      <c r="S967" s="114"/>
      <c r="T967" s="114"/>
      <c r="U967" s="114"/>
      <c r="V967" s="114"/>
      <c r="W967" s="114"/>
      <c r="X967" s="114"/>
      <c r="Y967" s="114"/>
      <c r="Z967" s="114"/>
      <c r="AA967" s="114"/>
      <c r="AB967" s="114"/>
      <c r="AC967" s="114"/>
      <c r="AD967" s="114"/>
      <c r="AE967" s="114"/>
      <c r="AF967" s="114"/>
      <c r="AG967" s="114"/>
      <c r="AH967" s="114"/>
      <c r="AI967" s="114"/>
      <c r="AJ967" s="114"/>
      <c r="AK967" s="114"/>
      <c r="AL967" s="114"/>
      <c r="AM967" s="114"/>
      <c r="AN967" s="114"/>
      <c r="AO967" s="114"/>
      <c r="AP967" s="114"/>
      <c r="AQ967" s="114"/>
    </row>
    <row r="968" spans="1:43" x14ac:dyDescent="0.3">
      <c r="A968" s="114"/>
      <c r="B968" s="120" t="s">
        <v>1671</v>
      </c>
      <c r="C968" s="121" t="s">
        <v>587</v>
      </c>
      <c r="D968" s="127">
        <v>2534.0300000000002</v>
      </c>
      <c r="E968" s="127">
        <v>2534.04</v>
      </c>
      <c r="F968" s="127">
        <v>2534.04</v>
      </c>
      <c r="G968" s="125">
        <v>7602.11</v>
      </c>
      <c r="H968" s="114"/>
      <c r="I968" s="114"/>
      <c r="J968" s="114"/>
      <c r="K968" s="114"/>
      <c r="L968" s="114"/>
      <c r="M968" s="114"/>
      <c r="N968" s="114"/>
      <c r="O968" s="114"/>
      <c r="P968" s="114"/>
      <c r="Q968" s="114"/>
      <c r="R968" s="114"/>
      <c r="S968" s="114"/>
      <c r="T968" s="114"/>
      <c r="U968" s="114"/>
      <c r="V968" s="114"/>
      <c r="W968" s="114"/>
      <c r="X968" s="114"/>
      <c r="Y968" s="114"/>
      <c r="Z968" s="114"/>
      <c r="AA968" s="114"/>
      <c r="AB968" s="114"/>
      <c r="AC968" s="114"/>
      <c r="AD968" s="114"/>
      <c r="AE968" s="114"/>
      <c r="AF968" s="114"/>
      <c r="AG968" s="114"/>
      <c r="AH968" s="114"/>
      <c r="AI968" s="114"/>
      <c r="AJ968" s="114"/>
      <c r="AK968" s="114"/>
      <c r="AL968" s="114"/>
      <c r="AM968" s="114"/>
      <c r="AN968" s="114"/>
      <c r="AO968" s="114"/>
      <c r="AP968" s="114"/>
      <c r="AQ968" s="114"/>
    </row>
    <row r="969" spans="1:43" x14ac:dyDescent="0.3">
      <c r="A969" s="114"/>
      <c r="B969" s="120" t="s">
        <v>1640</v>
      </c>
      <c r="C969" s="121" t="s">
        <v>987</v>
      </c>
      <c r="D969" s="127">
        <v>1687.92</v>
      </c>
      <c r="E969" s="127">
        <v>1687.93</v>
      </c>
      <c r="F969" s="127">
        <v>1687.93</v>
      </c>
      <c r="G969" s="125">
        <v>5063.78</v>
      </c>
      <c r="H969" s="114"/>
      <c r="I969" s="114"/>
      <c r="J969" s="114"/>
      <c r="K969" s="114"/>
      <c r="L969" s="114"/>
      <c r="M969" s="114"/>
      <c r="N969" s="114"/>
      <c r="O969" s="114"/>
      <c r="P969" s="114"/>
      <c r="Q969" s="114"/>
      <c r="R969" s="114"/>
      <c r="S969" s="114"/>
      <c r="T969" s="114"/>
      <c r="U969" s="114"/>
      <c r="V969" s="114"/>
      <c r="W969" s="114"/>
      <c r="X969" s="114"/>
      <c r="Y969" s="114"/>
      <c r="Z969" s="114"/>
      <c r="AA969" s="114"/>
      <c r="AB969" s="114"/>
      <c r="AC969" s="114"/>
      <c r="AD969" s="114"/>
      <c r="AE969" s="114"/>
      <c r="AF969" s="114"/>
      <c r="AG969" s="114"/>
      <c r="AH969" s="114"/>
      <c r="AI969" s="114"/>
      <c r="AJ969" s="114"/>
      <c r="AK969" s="114"/>
      <c r="AL969" s="114"/>
      <c r="AM969" s="114"/>
      <c r="AN969" s="114"/>
      <c r="AO969" s="114"/>
      <c r="AP969" s="114"/>
      <c r="AQ969" s="114"/>
    </row>
    <row r="970" spans="1:43" x14ac:dyDescent="0.3">
      <c r="A970" s="114"/>
      <c r="B970" s="120" t="s">
        <v>1627</v>
      </c>
      <c r="C970" s="121" t="s">
        <v>723</v>
      </c>
      <c r="D970" s="127">
        <v>1378.69</v>
      </c>
      <c r="E970" s="127">
        <v>1378.69</v>
      </c>
      <c r="F970" s="127">
        <v>1378.69</v>
      </c>
      <c r="G970" s="125">
        <v>4136.07</v>
      </c>
      <c r="H970" s="114"/>
      <c r="I970" s="114"/>
      <c r="J970" s="114"/>
      <c r="K970" s="114"/>
      <c r="L970" s="114"/>
      <c r="M970" s="114"/>
      <c r="N970" s="114"/>
      <c r="O970" s="114"/>
      <c r="P970" s="114"/>
      <c r="Q970" s="114"/>
      <c r="R970" s="114"/>
      <c r="S970" s="114"/>
      <c r="T970" s="114"/>
      <c r="U970" s="114"/>
      <c r="V970" s="114"/>
      <c r="W970" s="114"/>
      <c r="X970" s="114"/>
      <c r="Y970" s="114"/>
      <c r="Z970" s="114"/>
      <c r="AA970" s="114"/>
      <c r="AB970" s="114"/>
      <c r="AC970" s="114"/>
      <c r="AD970" s="114"/>
      <c r="AE970" s="114"/>
      <c r="AF970" s="114"/>
      <c r="AG970" s="114"/>
      <c r="AH970" s="114"/>
      <c r="AI970" s="114"/>
      <c r="AJ970" s="114"/>
      <c r="AK970" s="114"/>
      <c r="AL970" s="114"/>
      <c r="AM970" s="114"/>
      <c r="AN970" s="114"/>
      <c r="AO970" s="114"/>
      <c r="AP970" s="114"/>
      <c r="AQ970" s="114"/>
    </row>
    <row r="971" spans="1:43" x14ac:dyDescent="0.3">
      <c r="A971" s="114"/>
      <c r="B971" s="120" t="s">
        <v>2311</v>
      </c>
      <c r="C971" s="121" t="s">
        <v>480</v>
      </c>
      <c r="D971" s="127">
        <v>1365.8</v>
      </c>
      <c r="E971" s="127">
        <v>1365.8</v>
      </c>
      <c r="F971" s="127">
        <v>1365.8</v>
      </c>
      <c r="G971" s="125">
        <v>4097.3999999999996</v>
      </c>
      <c r="H971" s="114"/>
      <c r="I971" s="114"/>
      <c r="J971" s="114"/>
      <c r="K971" s="114"/>
      <c r="L971" s="114"/>
      <c r="M971" s="114"/>
      <c r="N971" s="114"/>
      <c r="O971" s="114"/>
      <c r="P971" s="114"/>
      <c r="Q971" s="114"/>
      <c r="R971" s="114"/>
      <c r="S971" s="114"/>
      <c r="T971" s="114"/>
      <c r="U971" s="114"/>
      <c r="V971" s="114"/>
      <c r="W971" s="114"/>
      <c r="X971" s="114"/>
      <c r="Y971" s="114"/>
      <c r="Z971" s="114"/>
      <c r="AA971" s="114"/>
      <c r="AB971" s="114"/>
      <c r="AC971" s="114"/>
      <c r="AD971" s="114"/>
      <c r="AE971" s="114"/>
      <c r="AF971" s="114"/>
      <c r="AG971" s="114"/>
      <c r="AH971" s="114"/>
      <c r="AI971" s="114"/>
      <c r="AJ971" s="114"/>
      <c r="AK971" s="114"/>
      <c r="AL971" s="114"/>
      <c r="AM971" s="114"/>
      <c r="AN971" s="114"/>
      <c r="AO971" s="114"/>
      <c r="AP971" s="114"/>
      <c r="AQ971" s="114"/>
    </row>
    <row r="972" spans="1:43" x14ac:dyDescent="0.3">
      <c r="A972" s="114"/>
      <c r="B972" s="120" t="s">
        <v>1333</v>
      </c>
      <c r="C972" s="121" t="s">
        <v>944</v>
      </c>
      <c r="D972" s="127">
        <v>1679.33</v>
      </c>
      <c r="E972" s="127">
        <v>1679.34</v>
      </c>
      <c r="F972" s="127">
        <v>1679.34</v>
      </c>
      <c r="G972" s="125">
        <v>5038.01</v>
      </c>
      <c r="H972" s="114"/>
      <c r="I972" s="114"/>
      <c r="J972" s="114"/>
      <c r="K972" s="114"/>
      <c r="L972" s="114"/>
      <c r="M972" s="114"/>
      <c r="N972" s="114"/>
      <c r="O972" s="114"/>
      <c r="P972" s="114"/>
      <c r="Q972" s="114"/>
      <c r="R972" s="114"/>
      <c r="S972" s="114"/>
      <c r="T972" s="114"/>
      <c r="U972" s="114"/>
      <c r="V972" s="114"/>
      <c r="W972" s="114"/>
      <c r="X972" s="114"/>
      <c r="Y972" s="114"/>
      <c r="Z972" s="114"/>
      <c r="AA972" s="114"/>
      <c r="AB972" s="114"/>
      <c r="AC972" s="114"/>
      <c r="AD972" s="114"/>
      <c r="AE972" s="114"/>
      <c r="AF972" s="114"/>
      <c r="AG972" s="114"/>
      <c r="AH972" s="114"/>
      <c r="AI972" s="114"/>
      <c r="AJ972" s="114"/>
      <c r="AK972" s="114"/>
      <c r="AL972" s="114"/>
      <c r="AM972" s="114"/>
      <c r="AN972" s="114"/>
      <c r="AO972" s="114"/>
      <c r="AP972" s="114"/>
      <c r="AQ972" s="114"/>
    </row>
    <row r="973" spans="1:43" x14ac:dyDescent="0.3">
      <c r="A973" s="114"/>
      <c r="B973" s="120" t="s">
        <v>1589</v>
      </c>
      <c r="C973" s="121" t="s">
        <v>520</v>
      </c>
      <c r="D973" s="127">
        <v>2662.89</v>
      </c>
      <c r="E973" s="127">
        <v>2662.89</v>
      </c>
      <c r="F973" s="127">
        <v>2662.89</v>
      </c>
      <c r="G973" s="125">
        <v>7988.67</v>
      </c>
      <c r="H973" s="114"/>
      <c r="I973" s="114"/>
      <c r="J973" s="114"/>
      <c r="K973" s="114"/>
      <c r="L973" s="114"/>
      <c r="M973" s="114"/>
      <c r="N973" s="114"/>
      <c r="O973" s="114"/>
      <c r="P973" s="114"/>
      <c r="Q973" s="114"/>
      <c r="R973" s="114"/>
      <c r="S973" s="114"/>
      <c r="T973" s="114"/>
      <c r="U973" s="114"/>
      <c r="V973" s="114"/>
      <c r="W973" s="114"/>
      <c r="X973" s="114"/>
      <c r="Y973" s="114"/>
      <c r="Z973" s="114"/>
      <c r="AA973" s="114"/>
      <c r="AB973" s="114"/>
      <c r="AC973" s="114"/>
      <c r="AD973" s="114"/>
      <c r="AE973" s="114"/>
      <c r="AF973" s="114"/>
      <c r="AG973" s="114"/>
      <c r="AH973" s="114"/>
      <c r="AI973" s="114"/>
      <c r="AJ973" s="114"/>
      <c r="AK973" s="114"/>
      <c r="AL973" s="114"/>
      <c r="AM973" s="114"/>
      <c r="AN973" s="114"/>
      <c r="AO973" s="114"/>
      <c r="AP973" s="114"/>
      <c r="AQ973" s="114"/>
    </row>
    <row r="974" spans="1:43" x14ac:dyDescent="0.3">
      <c r="A974" s="114"/>
      <c r="B974" s="120" t="s">
        <v>1319</v>
      </c>
      <c r="C974" s="121" t="s">
        <v>1058</v>
      </c>
      <c r="D974" s="127">
        <v>1395.87</v>
      </c>
      <c r="E974" s="127">
        <v>1395.87</v>
      </c>
      <c r="F974" s="127">
        <v>1395.87</v>
      </c>
      <c r="G974" s="125">
        <v>4187.6099999999997</v>
      </c>
      <c r="H974" s="114"/>
      <c r="I974" s="114"/>
      <c r="J974" s="114"/>
      <c r="K974" s="114"/>
      <c r="L974" s="114"/>
      <c r="M974" s="114"/>
      <c r="N974" s="114"/>
      <c r="O974" s="114"/>
      <c r="P974" s="114"/>
      <c r="Q974" s="114"/>
      <c r="R974" s="114"/>
      <c r="S974" s="114"/>
      <c r="T974" s="114"/>
      <c r="U974" s="114"/>
      <c r="V974" s="114"/>
      <c r="W974" s="114"/>
      <c r="X974" s="114"/>
      <c r="Y974" s="114"/>
      <c r="Z974" s="114"/>
      <c r="AA974" s="114"/>
      <c r="AB974" s="114"/>
      <c r="AC974" s="114"/>
      <c r="AD974" s="114"/>
      <c r="AE974" s="114"/>
      <c r="AF974" s="114"/>
      <c r="AG974" s="114"/>
      <c r="AH974" s="114"/>
      <c r="AI974" s="114"/>
      <c r="AJ974" s="114"/>
      <c r="AK974" s="114"/>
      <c r="AL974" s="114"/>
      <c r="AM974" s="114"/>
      <c r="AN974" s="114"/>
      <c r="AO974" s="114"/>
      <c r="AP974" s="114"/>
      <c r="AQ974" s="114"/>
    </row>
    <row r="975" spans="1:43" x14ac:dyDescent="0.3">
      <c r="A975" s="114"/>
      <c r="B975" s="120" t="s">
        <v>1573</v>
      </c>
      <c r="C975" s="121" t="s">
        <v>785</v>
      </c>
      <c r="D975" s="127">
        <v>1447.41</v>
      </c>
      <c r="E975" s="127">
        <v>1447.41</v>
      </c>
      <c r="F975" s="127">
        <v>1447.41</v>
      </c>
      <c r="G975" s="125">
        <v>4342.2299999999996</v>
      </c>
      <c r="H975" s="114"/>
      <c r="I975" s="114"/>
      <c r="J975" s="114"/>
      <c r="K975" s="114"/>
      <c r="L975" s="114"/>
      <c r="M975" s="114"/>
      <c r="N975" s="114"/>
      <c r="O975" s="114"/>
      <c r="P975" s="114"/>
      <c r="Q975" s="114"/>
      <c r="R975" s="114"/>
      <c r="S975" s="114"/>
      <c r="T975" s="114"/>
      <c r="U975" s="114"/>
      <c r="V975" s="114"/>
      <c r="W975" s="114"/>
      <c r="X975" s="114"/>
      <c r="Y975" s="114"/>
      <c r="Z975" s="114"/>
      <c r="AA975" s="114"/>
      <c r="AB975" s="114"/>
      <c r="AC975" s="114"/>
      <c r="AD975" s="114"/>
      <c r="AE975" s="114"/>
      <c r="AF975" s="114"/>
      <c r="AG975" s="114"/>
      <c r="AH975" s="114"/>
      <c r="AI975" s="114"/>
      <c r="AJ975" s="114"/>
      <c r="AK975" s="114"/>
      <c r="AL975" s="114"/>
      <c r="AM975" s="114"/>
      <c r="AN975" s="114"/>
      <c r="AO975" s="114"/>
      <c r="AP975" s="114"/>
      <c r="AQ975" s="114"/>
    </row>
    <row r="976" spans="1:43" x14ac:dyDescent="0.3">
      <c r="A976" s="114"/>
      <c r="B976" s="120" t="s">
        <v>1326</v>
      </c>
      <c r="C976" s="121" t="s">
        <v>677</v>
      </c>
      <c r="D976" s="127">
        <v>2534.0300000000002</v>
      </c>
      <c r="E976" s="127">
        <v>2534.04</v>
      </c>
      <c r="F976" s="127">
        <v>2534.04</v>
      </c>
      <c r="G976" s="125">
        <v>7602.11</v>
      </c>
      <c r="H976" s="114"/>
      <c r="I976" s="114"/>
      <c r="J976" s="114"/>
      <c r="K976" s="114"/>
      <c r="L976" s="114"/>
      <c r="M976" s="114"/>
      <c r="N976" s="114"/>
      <c r="O976" s="114"/>
      <c r="P976" s="114"/>
      <c r="Q976" s="114"/>
      <c r="R976" s="114"/>
      <c r="S976" s="114"/>
      <c r="T976" s="114"/>
      <c r="U976" s="114"/>
      <c r="V976" s="114"/>
      <c r="W976" s="114"/>
      <c r="X976" s="114"/>
      <c r="Y976" s="114"/>
      <c r="Z976" s="114"/>
      <c r="AA976" s="114"/>
      <c r="AB976" s="114"/>
      <c r="AC976" s="114"/>
      <c r="AD976" s="114"/>
      <c r="AE976" s="114"/>
      <c r="AF976" s="114"/>
      <c r="AG976" s="114"/>
      <c r="AH976" s="114"/>
      <c r="AI976" s="114"/>
      <c r="AJ976" s="114"/>
      <c r="AK976" s="114"/>
      <c r="AL976" s="114"/>
      <c r="AM976" s="114"/>
      <c r="AN976" s="114"/>
      <c r="AO976" s="114"/>
      <c r="AP976" s="114"/>
      <c r="AQ976" s="114"/>
    </row>
    <row r="977" spans="1:43" x14ac:dyDescent="0.3">
      <c r="A977" s="114"/>
      <c r="B977" s="120" t="s">
        <v>2240</v>
      </c>
      <c r="C977" s="121" t="s">
        <v>727</v>
      </c>
      <c r="D977" s="127">
        <v>1687.92</v>
      </c>
      <c r="E977" s="127">
        <v>1687.93</v>
      </c>
      <c r="F977" s="127">
        <v>1687.93</v>
      </c>
      <c r="G977" s="125">
        <v>5063.78</v>
      </c>
      <c r="H977" s="114"/>
      <c r="I977" s="114"/>
      <c r="J977" s="114"/>
      <c r="K977" s="114"/>
      <c r="L977" s="114"/>
      <c r="M977" s="114"/>
      <c r="N977" s="114"/>
      <c r="O977" s="114"/>
      <c r="P977" s="114"/>
      <c r="Q977" s="114"/>
      <c r="R977" s="114"/>
      <c r="S977" s="114"/>
      <c r="T977" s="114"/>
      <c r="U977" s="114"/>
      <c r="V977" s="114"/>
      <c r="W977" s="114"/>
      <c r="X977" s="114"/>
      <c r="Y977" s="114"/>
      <c r="Z977" s="114"/>
      <c r="AA977" s="114"/>
      <c r="AB977" s="114"/>
      <c r="AC977" s="114"/>
      <c r="AD977" s="114"/>
      <c r="AE977" s="114"/>
      <c r="AF977" s="114"/>
      <c r="AG977" s="114"/>
      <c r="AH977" s="114"/>
      <c r="AI977" s="114"/>
      <c r="AJ977" s="114"/>
      <c r="AK977" s="114"/>
      <c r="AL977" s="114"/>
      <c r="AM977" s="114"/>
      <c r="AN977" s="114"/>
      <c r="AO977" s="114"/>
      <c r="AP977" s="114"/>
      <c r="AQ977" s="114"/>
    </row>
    <row r="978" spans="1:43" x14ac:dyDescent="0.3">
      <c r="A978" s="114"/>
      <c r="B978" s="120" t="s">
        <v>1630</v>
      </c>
      <c r="C978" s="121" t="s">
        <v>709</v>
      </c>
      <c r="D978" s="127">
        <v>1378.69</v>
      </c>
      <c r="E978" s="127">
        <v>1378.69</v>
      </c>
      <c r="F978" s="127">
        <v>1378.69</v>
      </c>
      <c r="G978" s="125">
        <v>4136.07</v>
      </c>
      <c r="H978" s="114"/>
      <c r="I978" s="114"/>
      <c r="J978" s="114"/>
      <c r="K978" s="114"/>
      <c r="L978" s="114"/>
      <c r="M978" s="114"/>
      <c r="N978" s="114"/>
      <c r="O978" s="114"/>
      <c r="P978" s="114"/>
      <c r="Q978" s="114"/>
      <c r="R978" s="114"/>
      <c r="S978" s="114"/>
      <c r="T978" s="114"/>
      <c r="U978" s="114"/>
      <c r="V978" s="114"/>
      <c r="W978" s="114"/>
      <c r="X978" s="114"/>
      <c r="Y978" s="114"/>
      <c r="Z978" s="114"/>
      <c r="AA978" s="114"/>
      <c r="AB978" s="114"/>
      <c r="AC978" s="114"/>
      <c r="AD978" s="114"/>
      <c r="AE978" s="114"/>
      <c r="AF978" s="114"/>
      <c r="AG978" s="114"/>
      <c r="AH978" s="114"/>
      <c r="AI978" s="114"/>
      <c r="AJ978" s="114"/>
      <c r="AK978" s="114"/>
      <c r="AL978" s="114"/>
      <c r="AM978" s="114"/>
      <c r="AN978" s="114"/>
      <c r="AO978" s="114"/>
      <c r="AP978" s="114"/>
      <c r="AQ978" s="114"/>
    </row>
    <row r="979" spans="1:43" x14ac:dyDescent="0.3">
      <c r="A979" s="114"/>
      <c r="B979" s="120" t="s">
        <v>1579</v>
      </c>
      <c r="C979" s="121" t="s">
        <v>1182</v>
      </c>
      <c r="D979" s="127">
        <v>1365.8</v>
      </c>
      <c r="E979" s="127">
        <v>1365.8</v>
      </c>
      <c r="F979" s="127">
        <v>1365.8</v>
      </c>
      <c r="G979" s="125">
        <v>4097.3999999999996</v>
      </c>
      <c r="H979" s="114"/>
      <c r="I979" s="114"/>
      <c r="J979" s="114"/>
      <c r="K979" s="114"/>
      <c r="L979" s="114"/>
      <c r="M979" s="114"/>
      <c r="N979" s="114"/>
      <c r="O979" s="114"/>
      <c r="P979" s="114"/>
      <c r="Q979" s="114"/>
      <c r="R979" s="114"/>
      <c r="S979" s="114"/>
      <c r="T979" s="114"/>
      <c r="U979" s="114"/>
      <c r="V979" s="114"/>
      <c r="W979" s="114"/>
      <c r="X979" s="114"/>
      <c r="Y979" s="114"/>
      <c r="Z979" s="114"/>
      <c r="AA979" s="114"/>
      <c r="AB979" s="114"/>
      <c r="AC979" s="114"/>
      <c r="AD979" s="114"/>
      <c r="AE979" s="114"/>
      <c r="AF979" s="114"/>
      <c r="AG979" s="114"/>
      <c r="AH979" s="114"/>
      <c r="AI979" s="114"/>
      <c r="AJ979" s="114"/>
      <c r="AK979" s="114"/>
      <c r="AL979" s="114"/>
      <c r="AM979" s="114"/>
      <c r="AN979" s="114"/>
      <c r="AO979" s="114"/>
      <c r="AP979" s="114"/>
      <c r="AQ979" s="114"/>
    </row>
    <row r="980" spans="1:43" x14ac:dyDescent="0.3">
      <c r="A980" s="114"/>
      <c r="B980" s="120" t="s">
        <v>1694</v>
      </c>
      <c r="C980" s="121" t="s">
        <v>1200</v>
      </c>
      <c r="D980" s="127">
        <v>1679.33</v>
      </c>
      <c r="E980" s="127">
        <v>1679.34</v>
      </c>
      <c r="F980" s="127">
        <v>1679.34</v>
      </c>
      <c r="G980" s="125">
        <v>5038.01</v>
      </c>
      <c r="H980" s="114"/>
      <c r="I980" s="114"/>
      <c r="J980" s="114"/>
      <c r="K980" s="114"/>
      <c r="L980" s="114"/>
      <c r="M980" s="114"/>
      <c r="N980" s="114"/>
      <c r="O980" s="114"/>
      <c r="P980" s="114"/>
      <c r="Q980" s="114"/>
      <c r="R980" s="114"/>
      <c r="S980" s="114"/>
      <c r="T980" s="114"/>
      <c r="U980" s="114"/>
      <c r="V980" s="114"/>
      <c r="W980" s="114"/>
      <c r="X980" s="114"/>
      <c r="Y980" s="114"/>
      <c r="Z980" s="114"/>
      <c r="AA980" s="114"/>
      <c r="AB980" s="114"/>
      <c r="AC980" s="114"/>
      <c r="AD980" s="114"/>
      <c r="AE980" s="114"/>
      <c r="AF980" s="114"/>
      <c r="AG980" s="114"/>
      <c r="AH980" s="114"/>
      <c r="AI980" s="114"/>
      <c r="AJ980" s="114"/>
      <c r="AK980" s="114"/>
      <c r="AL980" s="114"/>
      <c r="AM980" s="114"/>
      <c r="AN980" s="114"/>
      <c r="AO980" s="114"/>
      <c r="AP980" s="114"/>
      <c r="AQ980" s="114"/>
    </row>
    <row r="981" spans="1:43" x14ac:dyDescent="0.3">
      <c r="A981" s="114"/>
      <c r="B981" s="120" t="s">
        <v>1611</v>
      </c>
      <c r="C981" s="121" t="s">
        <v>1202</v>
      </c>
      <c r="D981" s="127">
        <v>2662.89</v>
      </c>
      <c r="E981" s="127">
        <v>2662.89</v>
      </c>
      <c r="F981" s="127">
        <v>2662.89</v>
      </c>
      <c r="G981" s="125">
        <v>7988.67</v>
      </c>
      <c r="H981" s="114"/>
      <c r="I981" s="114"/>
      <c r="J981" s="114"/>
      <c r="K981" s="114"/>
      <c r="L981" s="114"/>
      <c r="M981" s="114"/>
      <c r="N981" s="114"/>
      <c r="O981" s="114"/>
      <c r="P981" s="114"/>
      <c r="Q981" s="114"/>
      <c r="R981" s="114"/>
      <c r="S981" s="114"/>
      <c r="T981" s="114"/>
      <c r="U981" s="114"/>
      <c r="V981" s="114"/>
      <c r="W981" s="114"/>
      <c r="X981" s="114"/>
      <c r="Y981" s="114"/>
      <c r="Z981" s="114"/>
      <c r="AA981" s="114"/>
      <c r="AB981" s="114"/>
      <c r="AC981" s="114"/>
      <c r="AD981" s="114"/>
      <c r="AE981" s="114"/>
      <c r="AF981" s="114"/>
      <c r="AG981" s="114"/>
      <c r="AH981" s="114"/>
      <c r="AI981" s="114"/>
      <c r="AJ981" s="114"/>
      <c r="AK981" s="114"/>
      <c r="AL981" s="114"/>
      <c r="AM981" s="114"/>
      <c r="AN981" s="114"/>
      <c r="AO981" s="114"/>
      <c r="AP981" s="114"/>
      <c r="AQ981" s="114"/>
    </row>
    <row r="982" spans="1:43" x14ac:dyDescent="0.3">
      <c r="A982" s="114"/>
      <c r="B982" s="120" t="s">
        <v>1912</v>
      </c>
      <c r="C982" s="121" t="s">
        <v>692</v>
      </c>
      <c r="D982" s="127">
        <v>1395.87</v>
      </c>
      <c r="E982" s="127">
        <v>1395.87</v>
      </c>
      <c r="F982" s="127">
        <v>1395.87</v>
      </c>
      <c r="G982" s="125">
        <v>4187.6099999999997</v>
      </c>
      <c r="H982" s="114"/>
      <c r="I982" s="114"/>
      <c r="J982" s="114"/>
      <c r="K982" s="114"/>
      <c r="L982" s="114"/>
      <c r="M982" s="114"/>
      <c r="N982" s="114"/>
      <c r="O982" s="114"/>
      <c r="P982" s="114"/>
      <c r="Q982" s="114"/>
      <c r="R982" s="114"/>
      <c r="S982" s="114"/>
      <c r="T982" s="114"/>
      <c r="U982" s="114"/>
      <c r="V982" s="114"/>
      <c r="W982" s="114"/>
      <c r="X982" s="114"/>
      <c r="Y982" s="114"/>
      <c r="Z982" s="114"/>
      <c r="AA982" s="114"/>
      <c r="AB982" s="114"/>
      <c r="AC982" s="114"/>
      <c r="AD982" s="114"/>
      <c r="AE982" s="114"/>
      <c r="AF982" s="114"/>
      <c r="AG982" s="114"/>
      <c r="AH982" s="114"/>
      <c r="AI982" s="114"/>
      <c r="AJ982" s="114"/>
      <c r="AK982" s="114"/>
      <c r="AL982" s="114"/>
      <c r="AM982" s="114"/>
      <c r="AN982" s="114"/>
      <c r="AO982" s="114"/>
      <c r="AP982" s="114"/>
      <c r="AQ982" s="114"/>
    </row>
    <row r="983" spans="1:43" x14ac:dyDescent="0.3">
      <c r="A983" s="114"/>
      <c r="B983" s="120" t="s">
        <v>1327</v>
      </c>
      <c r="C983" s="121" t="s">
        <v>562</v>
      </c>
      <c r="D983" s="127">
        <v>1447.41</v>
      </c>
      <c r="E983" s="127">
        <v>1447.41</v>
      </c>
      <c r="F983" s="127">
        <v>1447.41</v>
      </c>
      <c r="G983" s="125">
        <v>4342.2299999999996</v>
      </c>
      <c r="H983" s="114"/>
      <c r="I983" s="114"/>
      <c r="J983" s="114"/>
      <c r="K983" s="114"/>
      <c r="L983" s="114"/>
      <c r="M983" s="114"/>
      <c r="N983" s="114"/>
      <c r="O983" s="114"/>
      <c r="P983" s="114"/>
      <c r="Q983" s="114"/>
      <c r="R983" s="114"/>
      <c r="S983" s="114"/>
      <c r="T983" s="114"/>
      <c r="U983" s="114"/>
      <c r="V983" s="114"/>
      <c r="W983" s="114"/>
      <c r="X983" s="114"/>
      <c r="Y983" s="114"/>
      <c r="Z983" s="114"/>
      <c r="AA983" s="114"/>
      <c r="AB983" s="114"/>
      <c r="AC983" s="114"/>
      <c r="AD983" s="114"/>
      <c r="AE983" s="114"/>
      <c r="AF983" s="114"/>
      <c r="AG983" s="114"/>
      <c r="AH983" s="114"/>
      <c r="AI983" s="114"/>
      <c r="AJ983" s="114"/>
      <c r="AK983" s="114"/>
      <c r="AL983" s="114"/>
      <c r="AM983" s="114"/>
      <c r="AN983" s="114"/>
      <c r="AO983" s="114"/>
      <c r="AP983" s="114"/>
      <c r="AQ983" s="114"/>
    </row>
    <row r="984" spans="1:43" x14ac:dyDescent="0.3">
      <c r="A984" s="114"/>
      <c r="B984" s="120" t="s">
        <v>1663</v>
      </c>
      <c r="C984" s="121" t="s">
        <v>960</v>
      </c>
      <c r="D984" s="127">
        <v>2534.0300000000002</v>
      </c>
      <c r="E984" s="127">
        <v>2534.04</v>
      </c>
      <c r="F984" s="127">
        <v>2534.04</v>
      </c>
      <c r="G984" s="125">
        <v>7602.11</v>
      </c>
      <c r="H984" s="114"/>
      <c r="I984" s="114"/>
      <c r="J984" s="114"/>
      <c r="K984" s="114"/>
      <c r="L984" s="114"/>
      <c r="M984" s="114"/>
      <c r="N984" s="114"/>
      <c r="O984" s="114"/>
      <c r="P984" s="114"/>
      <c r="Q984" s="114"/>
      <c r="R984" s="114"/>
      <c r="S984" s="114"/>
      <c r="T984" s="114"/>
      <c r="U984" s="114"/>
      <c r="V984" s="114"/>
      <c r="W984" s="114"/>
      <c r="X984" s="114"/>
      <c r="Y984" s="114"/>
      <c r="Z984" s="114"/>
      <c r="AA984" s="114"/>
      <c r="AB984" s="114"/>
      <c r="AC984" s="114"/>
      <c r="AD984" s="114"/>
      <c r="AE984" s="114"/>
      <c r="AF984" s="114"/>
      <c r="AG984" s="114"/>
      <c r="AH984" s="114"/>
      <c r="AI984" s="114"/>
      <c r="AJ984" s="114"/>
      <c r="AK984" s="114"/>
      <c r="AL984" s="114"/>
      <c r="AM984" s="114"/>
      <c r="AN984" s="114"/>
      <c r="AO984" s="114"/>
      <c r="AP984" s="114"/>
      <c r="AQ984" s="114"/>
    </row>
    <row r="985" spans="1:43" x14ac:dyDescent="0.3">
      <c r="A985" s="114"/>
      <c r="B985" s="120" t="s">
        <v>2208</v>
      </c>
      <c r="C985" s="121" t="s">
        <v>765</v>
      </c>
      <c r="D985" s="127">
        <v>1687.92</v>
      </c>
      <c r="E985" s="127">
        <v>1687.93</v>
      </c>
      <c r="F985" s="127">
        <v>1687.93</v>
      </c>
      <c r="G985" s="125">
        <v>5063.78</v>
      </c>
      <c r="H985" s="114"/>
      <c r="I985" s="114"/>
      <c r="J985" s="114"/>
      <c r="K985" s="114"/>
      <c r="L985" s="114"/>
      <c r="M985" s="114"/>
      <c r="N985" s="114"/>
      <c r="O985" s="114"/>
      <c r="P985" s="114"/>
      <c r="Q985" s="114"/>
      <c r="R985" s="114"/>
      <c r="S985" s="114"/>
      <c r="T985" s="114"/>
      <c r="U985" s="114"/>
      <c r="V985" s="114"/>
      <c r="W985" s="114"/>
      <c r="X985" s="114"/>
      <c r="Y985" s="114"/>
      <c r="Z985" s="114"/>
      <c r="AA985" s="114"/>
      <c r="AB985" s="114"/>
      <c r="AC985" s="114"/>
      <c r="AD985" s="114"/>
      <c r="AE985" s="114"/>
      <c r="AF985" s="114"/>
      <c r="AG985" s="114"/>
      <c r="AH985" s="114"/>
      <c r="AI985" s="114"/>
      <c r="AJ985" s="114"/>
      <c r="AK985" s="114"/>
      <c r="AL985" s="114"/>
      <c r="AM985" s="114"/>
      <c r="AN985" s="114"/>
      <c r="AO985" s="114"/>
      <c r="AP985" s="114"/>
      <c r="AQ985" s="114"/>
    </row>
    <row r="986" spans="1:43" x14ac:dyDescent="0.3">
      <c r="A986" s="114"/>
      <c r="B986" s="120" t="s">
        <v>1666</v>
      </c>
      <c r="C986" s="121" t="s">
        <v>1016</v>
      </c>
      <c r="D986" s="127">
        <v>1378.69</v>
      </c>
      <c r="E986" s="127">
        <v>1378.69</v>
      </c>
      <c r="F986" s="127">
        <v>1378.69</v>
      </c>
      <c r="G986" s="125">
        <v>4136.07</v>
      </c>
      <c r="H986" s="114"/>
      <c r="I986" s="114"/>
      <c r="J986" s="114"/>
      <c r="K986" s="114"/>
      <c r="L986" s="114"/>
      <c r="M986" s="114"/>
      <c r="N986" s="114"/>
      <c r="O986" s="114"/>
      <c r="P986" s="114"/>
      <c r="Q986" s="114"/>
      <c r="R986" s="114"/>
      <c r="S986" s="114"/>
      <c r="T986" s="114"/>
      <c r="U986" s="114"/>
      <c r="V986" s="114"/>
      <c r="W986" s="114"/>
      <c r="X986" s="114"/>
      <c r="Y986" s="114"/>
      <c r="Z986" s="114"/>
      <c r="AA986" s="114"/>
      <c r="AB986" s="114"/>
      <c r="AC986" s="114"/>
      <c r="AD986" s="114"/>
      <c r="AE986" s="114"/>
      <c r="AF986" s="114"/>
      <c r="AG986" s="114"/>
      <c r="AH986" s="114"/>
      <c r="AI986" s="114"/>
      <c r="AJ986" s="114"/>
      <c r="AK986" s="114"/>
      <c r="AL986" s="114"/>
      <c r="AM986" s="114"/>
      <c r="AN986" s="114"/>
      <c r="AO986" s="114"/>
      <c r="AP986" s="114"/>
      <c r="AQ986" s="114"/>
    </row>
    <row r="987" spans="1:43" x14ac:dyDescent="0.3">
      <c r="A987" s="114"/>
      <c r="B987" s="120" t="s">
        <v>1592</v>
      </c>
      <c r="C987" s="121" t="s">
        <v>481</v>
      </c>
      <c r="D987" s="127">
        <v>1365.8</v>
      </c>
      <c r="E987" s="127">
        <v>1365.8</v>
      </c>
      <c r="F987" s="127">
        <v>1365.8</v>
      </c>
      <c r="G987" s="125">
        <v>4097.3999999999996</v>
      </c>
      <c r="H987" s="114"/>
      <c r="I987" s="114"/>
      <c r="J987" s="114"/>
      <c r="K987" s="114"/>
      <c r="L987" s="114"/>
      <c r="M987" s="114"/>
      <c r="N987" s="114"/>
      <c r="O987" s="114"/>
      <c r="P987" s="114"/>
      <c r="Q987" s="114"/>
      <c r="R987" s="114"/>
      <c r="S987" s="114"/>
      <c r="T987" s="114"/>
      <c r="U987" s="114"/>
      <c r="V987" s="114"/>
      <c r="W987" s="114"/>
      <c r="X987" s="114"/>
      <c r="Y987" s="114"/>
      <c r="Z987" s="114"/>
      <c r="AA987" s="114"/>
      <c r="AB987" s="114"/>
      <c r="AC987" s="114"/>
      <c r="AD987" s="114"/>
      <c r="AE987" s="114"/>
      <c r="AF987" s="114"/>
      <c r="AG987" s="114"/>
      <c r="AH987" s="114"/>
      <c r="AI987" s="114"/>
      <c r="AJ987" s="114"/>
      <c r="AK987" s="114"/>
      <c r="AL987" s="114"/>
      <c r="AM987" s="114"/>
      <c r="AN987" s="114"/>
      <c r="AO987" s="114"/>
      <c r="AP987" s="114"/>
      <c r="AQ987" s="114"/>
    </row>
    <row r="988" spans="1:43" x14ac:dyDescent="0.3">
      <c r="A988" s="114"/>
      <c r="B988" s="120" t="s">
        <v>1651</v>
      </c>
      <c r="C988" s="121" t="s">
        <v>769</v>
      </c>
      <c r="D988" s="127">
        <v>1679.33</v>
      </c>
      <c r="E988" s="127">
        <v>1679.34</v>
      </c>
      <c r="F988" s="127">
        <v>1679.34</v>
      </c>
      <c r="G988" s="125">
        <v>5038.01</v>
      </c>
      <c r="H988" s="114"/>
      <c r="I988" s="114"/>
      <c r="J988" s="114"/>
      <c r="K988" s="114"/>
      <c r="L988" s="114"/>
      <c r="M988" s="114"/>
      <c r="N988" s="114"/>
      <c r="O988" s="114"/>
      <c r="P988" s="114"/>
      <c r="Q988" s="114"/>
      <c r="R988" s="114"/>
      <c r="S988" s="114"/>
      <c r="T988" s="114"/>
      <c r="U988" s="114"/>
      <c r="V988" s="114"/>
      <c r="W988" s="114"/>
      <c r="X988" s="114"/>
      <c r="Y988" s="114"/>
      <c r="Z988" s="114"/>
      <c r="AA988" s="114"/>
      <c r="AB988" s="114"/>
      <c r="AC988" s="114"/>
      <c r="AD988" s="114"/>
      <c r="AE988" s="114"/>
      <c r="AF988" s="114"/>
      <c r="AG988" s="114"/>
      <c r="AH988" s="114"/>
      <c r="AI988" s="114"/>
      <c r="AJ988" s="114"/>
      <c r="AK988" s="114"/>
      <c r="AL988" s="114"/>
      <c r="AM988" s="114"/>
      <c r="AN988" s="114"/>
      <c r="AO988" s="114"/>
      <c r="AP988" s="114"/>
      <c r="AQ988" s="114"/>
    </row>
    <row r="989" spans="1:43" x14ac:dyDescent="0.3">
      <c r="A989" s="114"/>
      <c r="B989" s="120" t="s">
        <v>1559</v>
      </c>
      <c r="C989" s="121" t="s">
        <v>554</v>
      </c>
      <c r="D989" s="127">
        <v>2662.89</v>
      </c>
      <c r="E989" s="127">
        <v>2662.89</v>
      </c>
      <c r="F989" s="127">
        <v>2662.89</v>
      </c>
      <c r="G989" s="125">
        <v>7988.67</v>
      </c>
      <c r="H989" s="114"/>
      <c r="I989" s="114"/>
      <c r="J989" s="114"/>
      <c r="K989" s="114"/>
      <c r="L989" s="114"/>
      <c r="M989" s="114"/>
      <c r="N989" s="114"/>
      <c r="O989" s="114"/>
      <c r="P989" s="114"/>
      <c r="Q989" s="114"/>
      <c r="R989" s="114"/>
      <c r="S989" s="114"/>
      <c r="T989" s="114"/>
      <c r="U989" s="114"/>
      <c r="V989" s="114"/>
      <c r="W989" s="114"/>
      <c r="X989" s="114"/>
      <c r="Y989" s="114"/>
      <c r="Z989" s="114"/>
      <c r="AA989" s="114"/>
      <c r="AB989" s="114"/>
      <c r="AC989" s="114"/>
      <c r="AD989" s="114"/>
      <c r="AE989" s="114"/>
      <c r="AF989" s="114"/>
      <c r="AG989" s="114"/>
      <c r="AH989" s="114"/>
      <c r="AI989" s="114"/>
      <c r="AJ989" s="114"/>
      <c r="AK989" s="114"/>
      <c r="AL989" s="114"/>
      <c r="AM989" s="114"/>
      <c r="AN989" s="114"/>
      <c r="AO989" s="114"/>
      <c r="AP989" s="114"/>
      <c r="AQ989" s="114"/>
    </row>
    <row r="990" spans="1:43" x14ac:dyDescent="0.3">
      <c r="A990" s="114"/>
      <c r="B990" s="120" t="s">
        <v>1298</v>
      </c>
      <c r="C990" s="121" t="s">
        <v>588</v>
      </c>
      <c r="D990" s="127">
        <v>1395.87</v>
      </c>
      <c r="E990" s="127">
        <v>1395.87</v>
      </c>
      <c r="F990" s="127">
        <v>1395.87</v>
      </c>
      <c r="G990" s="125">
        <v>4187.6099999999997</v>
      </c>
      <c r="H990" s="114"/>
      <c r="I990" s="114"/>
      <c r="J990" s="114"/>
      <c r="K990" s="114"/>
      <c r="L990" s="114"/>
      <c r="M990" s="114"/>
      <c r="N990" s="114"/>
      <c r="O990" s="114"/>
      <c r="P990" s="114"/>
      <c r="Q990" s="114"/>
      <c r="R990" s="114"/>
      <c r="S990" s="114"/>
      <c r="T990" s="114"/>
      <c r="U990" s="114"/>
      <c r="V990" s="114"/>
      <c r="W990" s="114"/>
      <c r="X990" s="114"/>
      <c r="Y990" s="114"/>
      <c r="Z990" s="114"/>
      <c r="AA990" s="114"/>
      <c r="AB990" s="114"/>
      <c r="AC990" s="114"/>
      <c r="AD990" s="114"/>
      <c r="AE990" s="114"/>
      <c r="AF990" s="114"/>
      <c r="AG990" s="114"/>
      <c r="AH990" s="114"/>
      <c r="AI990" s="114"/>
      <c r="AJ990" s="114"/>
      <c r="AK990" s="114"/>
      <c r="AL990" s="114"/>
      <c r="AM990" s="114"/>
      <c r="AN990" s="114"/>
      <c r="AO990" s="114"/>
      <c r="AP990" s="114"/>
      <c r="AQ990" s="114"/>
    </row>
    <row r="991" spans="1:43" x14ac:dyDescent="0.3">
      <c r="A991" s="114"/>
      <c r="B991" s="120" t="s">
        <v>1574</v>
      </c>
      <c r="C991" s="121" t="s">
        <v>1027</v>
      </c>
      <c r="D991" s="127">
        <v>1447.41</v>
      </c>
      <c r="E991" s="127">
        <v>1447.41</v>
      </c>
      <c r="F991" s="127">
        <v>1447.41</v>
      </c>
      <c r="G991" s="125">
        <v>4342.2299999999996</v>
      </c>
      <c r="H991" s="114"/>
      <c r="I991" s="114"/>
      <c r="J991" s="114"/>
      <c r="K991" s="114"/>
      <c r="L991" s="114"/>
      <c r="M991" s="114"/>
      <c r="N991" s="114"/>
      <c r="O991" s="114"/>
      <c r="P991" s="114"/>
      <c r="Q991" s="114"/>
      <c r="R991" s="114"/>
      <c r="S991" s="114"/>
      <c r="T991" s="114"/>
      <c r="U991" s="114"/>
      <c r="V991" s="114"/>
      <c r="W991" s="114"/>
      <c r="X991" s="114"/>
      <c r="Y991" s="114"/>
      <c r="Z991" s="114"/>
      <c r="AA991" s="114"/>
      <c r="AB991" s="114"/>
      <c r="AC991" s="114"/>
      <c r="AD991" s="114"/>
      <c r="AE991" s="114"/>
      <c r="AF991" s="114"/>
      <c r="AG991" s="114"/>
      <c r="AH991" s="114"/>
      <c r="AI991" s="114"/>
      <c r="AJ991" s="114"/>
      <c r="AK991" s="114"/>
      <c r="AL991" s="114"/>
      <c r="AM991" s="114"/>
      <c r="AN991" s="114"/>
      <c r="AO991" s="114"/>
      <c r="AP991" s="114"/>
      <c r="AQ991" s="114"/>
    </row>
    <row r="992" spans="1:43" x14ac:dyDescent="0.3">
      <c r="A992" s="114"/>
      <c r="B992" s="120" t="s">
        <v>1668</v>
      </c>
      <c r="C992" s="121" t="s">
        <v>611</v>
      </c>
      <c r="D992" s="127">
        <v>2534.0300000000002</v>
      </c>
      <c r="E992" s="127">
        <v>2534.04</v>
      </c>
      <c r="F992" s="127">
        <v>2534.04</v>
      </c>
      <c r="G992" s="125">
        <v>7602.11</v>
      </c>
      <c r="H992" s="114"/>
      <c r="I992" s="114"/>
      <c r="J992" s="114"/>
      <c r="K992" s="114"/>
      <c r="L992" s="114"/>
      <c r="M992" s="114"/>
      <c r="N992" s="114"/>
      <c r="O992" s="114"/>
      <c r="P992" s="114"/>
      <c r="Q992" s="114"/>
      <c r="R992" s="114"/>
      <c r="S992" s="114"/>
      <c r="T992" s="114"/>
      <c r="U992" s="114"/>
      <c r="V992" s="114"/>
      <c r="W992" s="114"/>
      <c r="X992" s="114"/>
      <c r="Y992" s="114"/>
      <c r="Z992" s="114"/>
      <c r="AA992" s="114"/>
      <c r="AB992" s="114"/>
      <c r="AC992" s="114"/>
      <c r="AD992" s="114"/>
      <c r="AE992" s="114"/>
      <c r="AF992" s="114"/>
      <c r="AG992" s="114"/>
      <c r="AH992" s="114"/>
      <c r="AI992" s="114"/>
      <c r="AJ992" s="114"/>
      <c r="AK992" s="114"/>
      <c r="AL992" s="114"/>
      <c r="AM992" s="114"/>
      <c r="AN992" s="114"/>
      <c r="AO992" s="114"/>
      <c r="AP992" s="114"/>
      <c r="AQ992" s="114"/>
    </row>
    <row r="993" spans="1:43" x14ac:dyDescent="0.3">
      <c r="A993" s="114"/>
      <c r="B993" s="120" t="s">
        <v>1799</v>
      </c>
      <c r="C993" s="121" t="s">
        <v>698</v>
      </c>
      <c r="D993" s="127">
        <v>1687.92</v>
      </c>
      <c r="E993" s="127">
        <v>1687.93</v>
      </c>
      <c r="F993" s="127">
        <v>1687.93</v>
      </c>
      <c r="G993" s="125">
        <v>5063.78</v>
      </c>
      <c r="H993" s="114"/>
      <c r="I993" s="114"/>
      <c r="J993" s="114"/>
      <c r="K993" s="114"/>
      <c r="L993" s="114"/>
      <c r="M993" s="114"/>
      <c r="N993" s="114"/>
      <c r="O993" s="114"/>
      <c r="P993" s="114"/>
      <c r="Q993" s="114"/>
      <c r="R993" s="114"/>
      <c r="S993" s="114"/>
      <c r="T993" s="114"/>
      <c r="U993" s="114"/>
      <c r="V993" s="114"/>
      <c r="W993" s="114"/>
      <c r="X993" s="114"/>
      <c r="Y993" s="114"/>
      <c r="Z993" s="114"/>
      <c r="AA993" s="114"/>
      <c r="AB993" s="114"/>
      <c r="AC993" s="114"/>
      <c r="AD993" s="114"/>
      <c r="AE993" s="114"/>
      <c r="AF993" s="114"/>
      <c r="AG993" s="114"/>
      <c r="AH993" s="114"/>
      <c r="AI993" s="114"/>
      <c r="AJ993" s="114"/>
      <c r="AK993" s="114"/>
      <c r="AL993" s="114"/>
      <c r="AM993" s="114"/>
      <c r="AN993" s="114"/>
      <c r="AO993" s="114"/>
      <c r="AP993" s="114"/>
      <c r="AQ993" s="114"/>
    </row>
    <row r="994" spans="1:43" x14ac:dyDescent="0.3">
      <c r="A994" s="114"/>
      <c r="B994" s="120" t="s">
        <v>2256</v>
      </c>
      <c r="C994" s="121" t="s">
        <v>656</v>
      </c>
      <c r="D994" s="127">
        <v>1378.69</v>
      </c>
      <c r="E994" s="127">
        <v>1378.69</v>
      </c>
      <c r="F994" s="127">
        <v>1378.69</v>
      </c>
      <c r="G994" s="125">
        <v>4136.07</v>
      </c>
      <c r="H994" s="114"/>
      <c r="I994" s="114"/>
      <c r="J994" s="114"/>
      <c r="K994" s="114"/>
      <c r="L994" s="114"/>
      <c r="M994" s="114"/>
      <c r="N994" s="114"/>
      <c r="O994" s="114"/>
      <c r="P994" s="114"/>
      <c r="Q994" s="114"/>
      <c r="R994" s="114"/>
      <c r="S994" s="114"/>
      <c r="T994" s="114"/>
      <c r="U994" s="114"/>
      <c r="V994" s="114"/>
      <c r="W994" s="114"/>
      <c r="X994" s="114"/>
      <c r="Y994" s="114"/>
      <c r="Z994" s="114"/>
      <c r="AA994" s="114"/>
      <c r="AB994" s="114"/>
      <c r="AC994" s="114"/>
      <c r="AD994" s="114"/>
      <c r="AE994" s="114"/>
      <c r="AF994" s="114"/>
      <c r="AG994" s="114"/>
      <c r="AH994" s="114"/>
      <c r="AI994" s="114"/>
      <c r="AJ994" s="114"/>
      <c r="AK994" s="114"/>
      <c r="AL994" s="114"/>
      <c r="AM994" s="114"/>
      <c r="AN994" s="114"/>
      <c r="AO994" s="114"/>
      <c r="AP994" s="114"/>
      <c r="AQ994" s="114"/>
    </row>
    <row r="995" spans="1:43" x14ac:dyDescent="0.3">
      <c r="A995" s="114"/>
      <c r="B995" s="120" t="s">
        <v>1601</v>
      </c>
      <c r="C995" s="121" t="s">
        <v>1013</v>
      </c>
      <c r="D995" s="127">
        <v>1365.8</v>
      </c>
      <c r="E995" s="127">
        <v>1365.8</v>
      </c>
      <c r="F995" s="127">
        <v>1365.8</v>
      </c>
      <c r="G995" s="125">
        <v>4097.3999999999996</v>
      </c>
      <c r="H995" s="114"/>
      <c r="I995" s="114"/>
      <c r="J995" s="114"/>
      <c r="K995" s="114"/>
      <c r="L995" s="114"/>
      <c r="M995" s="114"/>
      <c r="N995" s="114"/>
      <c r="O995" s="114"/>
      <c r="P995" s="114"/>
      <c r="Q995" s="114"/>
      <c r="R995" s="114"/>
      <c r="S995" s="114"/>
      <c r="T995" s="114"/>
      <c r="U995" s="114"/>
      <c r="V995" s="114"/>
      <c r="W995" s="114"/>
      <c r="X995" s="114"/>
      <c r="Y995" s="114"/>
      <c r="Z995" s="114"/>
      <c r="AA995" s="114"/>
      <c r="AB995" s="114"/>
      <c r="AC995" s="114"/>
      <c r="AD995" s="114"/>
      <c r="AE995" s="114"/>
      <c r="AF995" s="114"/>
      <c r="AG995" s="114"/>
      <c r="AH995" s="114"/>
      <c r="AI995" s="114"/>
      <c r="AJ995" s="114"/>
      <c r="AK995" s="114"/>
      <c r="AL995" s="114"/>
      <c r="AM995" s="114"/>
      <c r="AN995" s="114"/>
      <c r="AO995" s="114"/>
      <c r="AP995" s="114"/>
      <c r="AQ995" s="114"/>
    </row>
    <row r="996" spans="1:43" x14ac:dyDescent="0.3">
      <c r="A996" s="114"/>
      <c r="B996" s="120" t="s">
        <v>1661</v>
      </c>
      <c r="C996" s="121" t="s">
        <v>657</v>
      </c>
      <c r="D996" s="127">
        <v>1679.33</v>
      </c>
      <c r="E996" s="127">
        <v>1679.34</v>
      </c>
      <c r="F996" s="127">
        <v>1679.34</v>
      </c>
      <c r="G996" s="125">
        <v>5038.01</v>
      </c>
      <c r="H996" s="114"/>
      <c r="I996" s="114"/>
      <c r="J996" s="114"/>
      <c r="K996" s="114"/>
      <c r="L996" s="114"/>
      <c r="M996" s="114"/>
      <c r="N996" s="114"/>
      <c r="O996" s="114"/>
      <c r="P996" s="114"/>
      <c r="Q996" s="114"/>
      <c r="R996" s="114"/>
      <c r="S996" s="114"/>
      <c r="T996" s="114"/>
      <c r="U996" s="114"/>
      <c r="V996" s="114"/>
      <c r="W996" s="114"/>
      <c r="X996" s="114"/>
      <c r="Y996" s="114"/>
      <c r="Z996" s="114"/>
      <c r="AA996" s="114"/>
      <c r="AB996" s="114"/>
      <c r="AC996" s="114"/>
      <c r="AD996" s="114"/>
      <c r="AE996" s="114"/>
      <c r="AF996" s="114"/>
      <c r="AG996" s="114"/>
      <c r="AH996" s="114"/>
      <c r="AI996" s="114"/>
      <c r="AJ996" s="114"/>
      <c r="AK996" s="114"/>
      <c r="AL996" s="114"/>
      <c r="AM996" s="114"/>
      <c r="AN996" s="114"/>
      <c r="AO996" s="114"/>
      <c r="AP996" s="114"/>
      <c r="AQ996" s="114"/>
    </row>
    <row r="997" spans="1:43" x14ac:dyDescent="0.3">
      <c r="A997" s="114"/>
      <c r="B997" s="120" t="s">
        <v>1672</v>
      </c>
      <c r="C997" s="121" t="s">
        <v>1144</v>
      </c>
      <c r="D997" s="127">
        <v>2662.89</v>
      </c>
      <c r="E997" s="127">
        <v>2662.89</v>
      </c>
      <c r="F997" s="127">
        <v>2662.89</v>
      </c>
      <c r="G997" s="125">
        <v>7988.67</v>
      </c>
      <c r="H997" s="114"/>
      <c r="I997" s="114"/>
      <c r="J997" s="114"/>
      <c r="K997" s="114"/>
      <c r="L997" s="114"/>
      <c r="M997" s="114"/>
      <c r="N997" s="114"/>
      <c r="O997" s="114"/>
      <c r="P997" s="114"/>
      <c r="Q997" s="114"/>
      <c r="R997" s="114"/>
      <c r="S997" s="114"/>
      <c r="T997" s="114"/>
      <c r="U997" s="114"/>
      <c r="V997" s="114"/>
      <c r="W997" s="114"/>
      <c r="X997" s="114"/>
      <c r="Y997" s="114"/>
      <c r="Z997" s="114"/>
      <c r="AA997" s="114"/>
      <c r="AB997" s="114"/>
      <c r="AC997" s="114"/>
      <c r="AD997" s="114"/>
      <c r="AE997" s="114"/>
      <c r="AF997" s="114"/>
      <c r="AG997" s="114"/>
      <c r="AH997" s="114"/>
      <c r="AI997" s="114"/>
      <c r="AJ997" s="114"/>
      <c r="AK997" s="114"/>
      <c r="AL997" s="114"/>
      <c r="AM997" s="114"/>
      <c r="AN997" s="114"/>
      <c r="AO997" s="114"/>
      <c r="AP997" s="114"/>
      <c r="AQ997" s="114"/>
    </row>
    <row r="998" spans="1:43" x14ac:dyDescent="0.3">
      <c r="A998" s="114"/>
      <c r="B998" s="120" t="s">
        <v>1664</v>
      </c>
      <c r="C998" s="121" t="s">
        <v>710</v>
      </c>
      <c r="D998" s="127">
        <v>1395.87</v>
      </c>
      <c r="E998" s="127">
        <v>1395.87</v>
      </c>
      <c r="F998" s="127">
        <v>1395.87</v>
      </c>
      <c r="G998" s="125">
        <v>4187.6099999999997</v>
      </c>
      <c r="H998" s="114"/>
      <c r="I998" s="114"/>
      <c r="J998" s="114"/>
      <c r="K998" s="114"/>
      <c r="L998" s="114"/>
      <c r="M998" s="114"/>
      <c r="N998" s="114"/>
      <c r="O998" s="114"/>
      <c r="P998" s="114"/>
      <c r="Q998" s="114"/>
      <c r="R998" s="114"/>
      <c r="S998" s="114"/>
      <c r="T998" s="114"/>
      <c r="U998" s="114"/>
      <c r="V998" s="114"/>
      <c r="W998" s="114"/>
      <c r="X998" s="114"/>
      <c r="Y998" s="114"/>
      <c r="Z998" s="114"/>
      <c r="AA998" s="114"/>
      <c r="AB998" s="114"/>
      <c r="AC998" s="114"/>
      <c r="AD998" s="114"/>
      <c r="AE998" s="114"/>
      <c r="AF998" s="114"/>
      <c r="AG998" s="114"/>
      <c r="AH998" s="114"/>
      <c r="AI998" s="114"/>
      <c r="AJ998" s="114"/>
      <c r="AK998" s="114"/>
      <c r="AL998" s="114"/>
      <c r="AM998" s="114"/>
      <c r="AN998" s="114"/>
      <c r="AO998" s="114"/>
      <c r="AP998" s="114"/>
      <c r="AQ998" s="114"/>
    </row>
    <row r="999" spans="1:43" x14ac:dyDescent="0.3">
      <c r="A999" s="114"/>
      <c r="B999" s="120" t="s">
        <v>1334</v>
      </c>
      <c r="C999" s="121" t="s">
        <v>1067</v>
      </c>
      <c r="D999" s="127">
        <v>1447.41</v>
      </c>
      <c r="E999" s="127">
        <v>1447.41</v>
      </c>
      <c r="F999" s="127">
        <v>1447.41</v>
      </c>
      <c r="G999" s="125">
        <v>4342.2299999999996</v>
      </c>
      <c r="H999" s="114"/>
      <c r="I999" s="114"/>
      <c r="J999" s="114"/>
      <c r="K999" s="114"/>
      <c r="L999" s="114"/>
      <c r="M999" s="114"/>
      <c r="N999" s="114"/>
      <c r="O999" s="114"/>
      <c r="P999" s="114"/>
      <c r="Q999" s="114"/>
      <c r="R999" s="114"/>
      <c r="S999" s="114"/>
      <c r="T999" s="114"/>
      <c r="U999" s="114"/>
      <c r="V999" s="114"/>
      <c r="W999" s="114"/>
      <c r="X999" s="114"/>
      <c r="Y999" s="114"/>
      <c r="Z999" s="114"/>
      <c r="AA999" s="114"/>
      <c r="AB999" s="114"/>
      <c r="AC999" s="114"/>
      <c r="AD999" s="114"/>
      <c r="AE999" s="114"/>
      <c r="AF999" s="114"/>
      <c r="AG999" s="114"/>
      <c r="AH999" s="114"/>
      <c r="AI999" s="114"/>
      <c r="AJ999" s="114"/>
      <c r="AK999" s="114"/>
      <c r="AL999" s="114"/>
      <c r="AM999" s="114"/>
      <c r="AN999" s="114"/>
      <c r="AO999" s="114"/>
      <c r="AP999" s="114"/>
      <c r="AQ999" s="114"/>
    </row>
    <row r="1000" spans="1:43" x14ac:dyDescent="0.3">
      <c r="A1000" s="114"/>
      <c r="B1000" s="120" t="s">
        <v>1323</v>
      </c>
      <c r="C1000" s="121" t="s">
        <v>563</v>
      </c>
      <c r="D1000" s="127">
        <v>2534.0300000000002</v>
      </c>
      <c r="E1000" s="127">
        <v>2534.04</v>
      </c>
      <c r="F1000" s="127">
        <v>2534.04</v>
      </c>
      <c r="G1000" s="125">
        <v>7602.11</v>
      </c>
      <c r="H1000" s="114"/>
      <c r="I1000" s="114"/>
      <c r="J1000" s="114"/>
      <c r="K1000" s="114"/>
      <c r="L1000" s="114"/>
      <c r="M1000" s="114"/>
      <c r="N1000" s="114"/>
      <c r="O1000" s="114"/>
      <c r="P1000" s="114"/>
      <c r="Q1000" s="114"/>
      <c r="R1000" s="114"/>
      <c r="S1000" s="114"/>
      <c r="T1000" s="114"/>
      <c r="U1000" s="114"/>
      <c r="V1000" s="114"/>
      <c r="W1000" s="114"/>
      <c r="X1000" s="114"/>
      <c r="Y1000" s="114"/>
      <c r="Z1000" s="114"/>
      <c r="AA1000" s="114"/>
      <c r="AB1000" s="114"/>
      <c r="AC1000" s="114"/>
      <c r="AD1000" s="114"/>
      <c r="AE1000" s="114"/>
      <c r="AF1000" s="114"/>
      <c r="AG1000" s="114"/>
      <c r="AH1000" s="114"/>
      <c r="AI1000" s="114"/>
      <c r="AJ1000" s="114"/>
      <c r="AK1000" s="114"/>
      <c r="AL1000" s="114"/>
      <c r="AM1000" s="114"/>
      <c r="AN1000" s="114"/>
      <c r="AO1000" s="114"/>
      <c r="AP1000" s="114"/>
      <c r="AQ1000" s="114"/>
    </row>
    <row r="1001" spans="1:43" x14ac:dyDescent="0.3">
      <c r="A1001" s="114"/>
      <c r="B1001" s="120" t="s">
        <v>1596</v>
      </c>
      <c r="C1001" s="121" t="s">
        <v>1083</v>
      </c>
      <c r="D1001" s="127">
        <v>1687.92</v>
      </c>
      <c r="E1001" s="127">
        <v>1687.93</v>
      </c>
      <c r="F1001" s="127">
        <v>1687.93</v>
      </c>
      <c r="G1001" s="125">
        <v>5063.78</v>
      </c>
      <c r="H1001" s="114"/>
      <c r="I1001" s="114"/>
      <c r="J1001" s="114"/>
      <c r="K1001" s="114"/>
      <c r="L1001" s="114"/>
      <c r="M1001" s="114"/>
      <c r="N1001" s="114"/>
      <c r="O1001" s="114"/>
      <c r="P1001" s="114"/>
      <c r="Q1001" s="114"/>
      <c r="R1001" s="114"/>
      <c r="S1001" s="114"/>
      <c r="T1001" s="114"/>
      <c r="U1001" s="114"/>
      <c r="V1001" s="114"/>
      <c r="W1001" s="114"/>
      <c r="X1001" s="114"/>
      <c r="Y1001" s="114"/>
      <c r="Z1001" s="114"/>
      <c r="AA1001" s="114"/>
      <c r="AB1001" s="114"/>
      <c r="AC1001" s="114"/>
      <c r="AD1001" s="114"/>
      <c r="AE1001" s="114"/>
      <c r="AF1001" s="114"/>
      <c r="AG1001" s="114"/>
      <c r="AH1001" s="114"/>
      <c r="AI1001" s="114"/>
      <c r="AJ1001" s="114"/>
      <c r="AK1001" s="114"/>
      <c r="AL1001" s="114"/>
      <c r="AM1001" s="114"/>
      <c r="AN1001" s="114"/>
      <c r="AO1001" s="114"/>
      <c r="AP1001" s="114"/>
      <c r="AQ1001" s="114"/>
    </row>
    <row r="1002" spans="1:43" x14ac:dyDescent="0.3">
      <c r="A1002" s="114"/>
      <c r="B1002" s="120" t="s">
        <v>1613</v>
      </c>
      <c r="C1002" s="121" t="s">
        <v>896</v>
      </c>
      <c r="D1002" s="127">
        <v>1378.69</v>
      </c>
      <c r="E1002" s="127">
        <v>1378.69</v>
      </c>
      <c r="F1002" s="127">
        <v>1378.69</v>
      </c>
      <c r="G1002" s="125">
        <v>4136.07</v>
      </c>
      <c r="H1002" s="114"/>
      <c r="I1002" s="114"/>
      <c r="J1002" s="114"/>
      <c r="K1002" s="114"/>
      <c r="L1002" s="114"/>
      <c r="M1002" s="114"/>
      <c r="N1002" s="114"/>
      <c r="O1002" s="114"/>
      <c r="P1002" s="114"/>
      <c r="Q1002" s="114"/>
      <c r="R1002" s="114"/>
      <c r="S1002" s="114"/>
      <c r="T1002" s="114"/>
      <c r="U1002" s="114"/>
      <c r="V1002" s="114"/>
      <c r="W1002" s="114"/>
      <c r="X1002" s="114"/>
      <c r="Y1002" s="114"/>
      <c r="Z1002" s="114"/>
      <c r="AA1002" s="114"/>
      <c r="AB1002" s="114"/>
      <c r="AC1002" s="114"/>
      <c r="AD1002" s="114"/>
      <c r="AE1002" s="114"/>
      <c r="AF1002" s="114"/>
      <c r="AG1002" s="114"/>
      <c r="AH1002" s="114"/>
      <c r="AI1002" s="114"/>
      <c r="AJ1002" s="114"/>
      <c r="AK1002" s="114"/>
      <c r="AL1002" s="114"/>
      <c r="AM1002" s="114"/>
      <c r="AN1002" s="114"/>
      <c r="AO1002" s="114"/>
      <c r="AP1002" s="114"/>
      <c r="AQ1002" s="114"/>
    </row>
    <row r="1003" spans="1:43" x14ac:dyDescent="0.3">
      <c r="A1003" s="114"/>
      <c r="B1003" s="120" t="s">
        <v>1620</v>
      </c>
      <c r="C1003" s="121" t="s">
        <v>1098</v>
      </c>
      <c r="D1003" s="127">
        <v>1365.8</v>
      </c>
      <c r="E1003" s="127">
        <v>1365.8</v>
      </c>
      <c r="F1003" s="127">
        <v>1365.8</v>
      </c>
      <c r="G1003" s="125">
        <v>4097.3999999999996</v>
      </c>
      <c r="H1003" s="114"/>
      <c r="I1003" s="114"/>
      <c r="J1003" s="114"/>
      <c r="K1003" s="114"/>
      <c r="L1003" s="114"/>
      <c r="M1003" s="114"/>
      <c r="N1003" s="114"/>
      <c r="O1003" s="114"/>
      <c r="P1003" s="114"/>
      <c r="Q1003" s="114"/>
      <c r="R1003" s="114"/>
      <c r="S1003" s="114"/>
      <c r="T1003" s="114"/>
      <c r="U1003" s="114"/>
      <c r="V1003" s="114"/>
      <c r="W1003" s="114"/>
      <c r="X1003" s="114"/>
      <c r="Y1003" s="114"/>
      <c r="Z1003" s="114"/>
      <c r="AA1003" s="114"/>
      <c r="AB1003" s="114"/>
      <c r="AC1003" s="114"/>
      <c r="AD1003" s="114"/>
      <c r="AE1003" s="114"/>
      <c r="AF1003" s="114"/>
      <c r="AG1003" s="114"/>
      <c r="AH1003" s="114"/>
      <c r="AI1003" s="114"/>
      <c r="AJ1003" s="114"/>
      <c r="AK1003" s="114"/>
      <c r="AL1003" s="114"/>
      <c r="AM1003" s="114"/>
      <c r="AN1003" s="114"/>
      <c r="AO1003" s="114"/>
      <c r="AP1003" s="114"/>
      <c r="AQ1003" s="114"/>
    </row>
    <row r="1004" spans="1:43" x14ac:dyDescent="0.3">
      <c r="A1004" s="114"/>
      <c r="B1004" s="120" t="s">
        <v>1303</v>
      </c>
      <c r="C1004" s="121" t="s">
        <v>492</v>
      </c>
      <c r="D1004" s="127">
        <v>1679.33</v>
      </c>
      <c r="E1004" s="127">
        <v>1679.34</v>
      </c>
      <c r="F1004" s="127">
        <v>1679.34</v>
      </c>
      <c r="G1004" s="125">
        <v>5038.01</v>
      </c>
      <c r="H1004" s="114"/>
      <c r="I1004" s="114"/>
      <c r="J1004" s="114"/>
      <c r="K1004" s="114"/>
      <c r="L1004" s="114"/>
      <c r="M1004" s="114"/>
      <c r="N1004" s="114"/>
      <c r="O1004" s="114"/>
      <c r="P1004" s="114"/>
      <c r="Q1004" s="114"/>
      <c r="R1004" s="114"/>
      <c r="S1004" s="114"/>
      <c r="T1004" s="114"/>
      <c r="U1004" s="114"/>
      <c r="V1004" s="114"/>
      <c r="W1004" s="114"/>
      <c r="X1004" s="114"/>
      <c r="Y1004" s="114"/>
      <c r="Z1004" s="114"/>
      <c r="AA1004" s="114"/>
      <c r="AB1004" s="114"/>
      <c r="AC1004" s="114"/>
      <c r="AD1004" s="114"/>
      <c r="AE1004" s="114"/>
      <c r="AF1004" s="114"/>
      <c r="AG1004" s="114"/>
      <c r="AH1004" s="114"/>
      <c r="AI1004" s="114"/>
      <c r="AJ1004" s="114"/>
      <c r="AK1004" s="114"/>
      <c r="AL1004" s="114"/>
      <c r="AM1004" s="114"/>
      <c r="AN1004" s="114"/>
      <c r="AO1004" s="114"/>
      <c r="AP1004" s="114"/>
      <c r="AQ1004" s="114"/>
    </row>
    <row r="1005" spans="1:43" x14ac:dyDescent="0.3">
      <c r="A1005" s="114"/>
      <c r="B1005" s="120" t="s">
        <v>1324</v>
      </c>
      <c r="C1005" s="121" t="s">
        <v>667</v>
      </c>
      <c r="D1005" s="127">
        <v>2662.89</v>
      </c>
      <c r="E1005" s="127">
        <v>2662.89</v>
      </c>
      <c r="F1005" s="127">
        <v>2662.89</v>
      </c>
      <c r="G1005" s="125">
        <v>7988.67</v>
      </c>
      <c r="H1005" s="114"/>
      <c r="I1005" s="114"/>
      <c r="J1005" s="114"/>
      <c r="K1005" s="114"/>
      <c r="L1005" s="114"/>
      <c r="M1005" s="114"/>
      <c r="N1005" s="114"/>
      <c r="O1005" s="114"/>
      <c r="P1005" s="114"/>
      <c r="Q1005" s="114"/>
      <c r="R1005" s="114"/>
      <c r="S1005" s="114"/>
      <c r="T1005" s="114"/>
      <c r="U1005" s="114"/>
      <c r="V1005" s="114"/>
      <c r="W1005" s="114"/>
      <c r="X1005" s="114"/>
      <c r="Y1005" s="114"/>
      <c r="Z1005" s="114"/>
      <c r="AA1005" s="114"/>
      <c r="AB1005" s="114"/>
      <c r="AC1005" s="114"/>
      <c r="AD1005" s="114"/>
      <c r="AE1005" s="114"/>
      <c r="AF1005" s="114"/>
      <c r="AG1005" s="114"/>
      <c r="AH1005" s="114"/>
      <c r="AI1005" s="114"/>
      <c r="AJ1005" s="114"/>
      <c r="AK1005" s="114"/>
      <c r="AL1005" s="114"/>
      <c r="AM1005" s="114"/>
      <c r="AN1005" s="114"/>
      <c r="AO1005" s="114"/>
      <c r="AP1005" s="114"/>
      <c r="AQ1005" s="114"/>
    </row>
    <row r="1006" spans="1:43" x14ac:dyDescent="0.3">
      <c r="A1006" s="114"/>
      <c r="B1006" s="120" t="s">
        <v>1669</v>
      </c>
      <c r="C1006" s="121" t="s">
        <v>897</v>
      </c>
      <c r="D1006" s="127">
        <v>1395.87</v>
      </c>
      <c r="E1006" s="127">
        <v>1395.87</v>
      </c>
      <c r="F1006" s="127">
        <v>1395.87</v>
      </c>
      <c r="G1006" s="125">
        <v>4187.6099999999997</v>
      </c>
      <c r="H1006" s="114"/>
      <c r="I1006" s="114"/>
      <c r="J1006" s="114"/>
      <c r="K1006" s="114"/>
      <c r="L1006" s="114"/>
      <c r="M1006" s="114"/>
      <c r="N1006" s="114"/>
      <c r="O1006" s="114"/>
      <c r="P1006" s="114"/>
      <c r="Q1006" s="114"/>
      <c r="R1006" s="114"/>
      <c r="S1006" s="114"/>
      <c r="T1006" s="114"/>
      <c r="U1006" s="114"/>
      <c r="V1006" s="114"/>
      <c r="W1006" s="114"/>
      <c r="X1006" s="114"/>
      <c r="Y1006" s="114"/>
      <c r="Z1006" s="114"/>
      <c r="AA1006" s="114"/>
      <c r="AB1006" s="114"/>
      <c r="AC1006" s="114"/>
      <c r="AD1006" s="114"/>
      <c r="AE1006" s="114"/>
      <c r="AF1006" s="114"/>
      <c r="AG1006" s="114"/>
      <c r="AH1006" s="114"/>
      <c r="AI1006" s="114"/>
      <c r="AJ1006" s="114"/>
      <c r="AK1006" s="114"/>
      <c r="AL1006" s="114"/>
      <c r="AM1006" s="114"/>
      <c r="AN1006" s="114"/>
      <c r="AO1006" s="114"/>
      <c r="AP1006" s="114"/>
      <c r="AQ1006" s="114"/>
    </row>
    <row r="1007" spans="1:43" x14ac:dyDescent="0.3">
      <c r="A1007" s="114"/>
      <c r="B1007" s="120" t="s">
        <v>2085</v>
      </c>
      <c r="C1007" s="121" t="s">
        <v>1148</v>
      </c>
      <c r="D1007" s="127">
        <v>1447.41</v>
      </c>
      <c r="E1007" s="127">
        <v>1447.41</v>
      </c>
      <c r="F1007" s="127">
        <v>1447.41</v>
      </c>
      <c r="G1007" s="125">
        <v>4342.2299999999996</v>
      </c>
      <c r="H1007" s="114"/>
      <c r="I1007" s="114"/>
      <c r="J1007" s="114"/>
      <c r="K1007" s="114"/>
      <c r="L1007" s="114"/>
      <c r="M1007" s="114"/>
      <c r="N1007" s="114"/>
      <c r="O1007" s="114"/>
      <c r="P1007" s="114"/>
      <c r="Q1007" s="114"/>
      <c r="R1007" s="114"/>
      <c r="S1007" s="114"/>
      <c r="T1007" s="114"/>
      <c r="U1007" s="114"/>
      <c r="V1007" s="114"/>
      <c r="W1007" s="114"/>
      <c r="X1007" s="114"/>
      <c r="Y1007" s="114"/>
      <c r="Z1007" s="114"/>
      <c r="AA1007" s="114"/>
      <c r="AB1007" s="114"/>
      <c r="AC1007" s="114"/>
      <c r="AD1007" s="114"/>
      <c r="AE1007" s="114"/>
      <c r="AF1007" s="114"/>
      <c r="AG1007" s="114"/>
      <c r="AH1007" s="114"/>
      <c r="AI1007" s="114"/>
      <c r="AJ1007" s="114"/>
      <c r="AK1007" s="114"/>
      <c r="AL1007" s="114"/>
      <c r="AM1007" s="114"/>
      <c r="AN1007" s="114"/>
      <c r="AO1007" s="114"/>
      <c r="AP1007" s="114"/>
      <c r="AQ1007" s="114"/>
    </row>
    <row r="1008" spans="1:43" x14ac:dyDescent="0.3">
      <c r="A1008" s="114"/>
      <c r="B1008" s="120" t="s">
        <v>1288</v>
      </c>
      <c r="C1008" s="121" t="s">
        <v>1084</v>
      </c>
      <c r="D1008" s="127">
        <v>1687.92</v>
      </c>
      <c r="E1008" s="127">
        <v>1687.93</v>
      </c>
      <c r="F1008" s="127">
        <v>1687.93</v>
      </c>
      <c r="G1008" s="125">
        <v>5063.78</v>
      </c>
      <c r="H1008" s="114"/>
      <c r="I1008" s="114"/>
      <c r="J1008" s="114"/>
      <c r="K1008" s="114"/>
      <c r="L1008" s="114"/>
      <c r="M1008" s="114"/>
      <c r="N1008" s="114"/>
      <c r="O1008" s="114"/>
      <c r="P1008" s="114"/>
      <c r="Q1008" s="114"/>
      <c r="R1008" s="114"/>
      <c r="S1008" s="114"/>
      <c r="T1008" s="114"/>
      <c r="U1008" s="114"/>
      <c r="V1008" s="114"/>
      <c r="W1008" s="114"/>
      <c r="X1008" s="114"/>
      <c r="Y1008" s="114"/>
      <c r="Z1008" s="114"/>
      <c r="AA1008" s="114"/>
      <c r="AB1008" s="114"/>
      <c r="AC1008" s="114"/>
      <c r="AD1008" s="114"/>
      <c r="AE1008" s="114"/>
      <c r="AF1008" s="114"/>
      <c r="AG1008" s="114"/>
      <c r="AH1008" s="114"/>
      <c r="AI1008" s="114"/>
      <c r="AJ1008" s="114"/>
      <c r="AK1008" s="114"/>
      <c r="AL1008" s="114"/>
      <c r="AM1008" s="114"/>
      <c r="AN1008" s="114"/>
      <c r="AO1008" s="114"/>
      <c r="AP1008" s="114"/>
      <c r="AQ1008" s="114"/>
    </row>
    <row r="1009" spans="1:43" x14ac:dyDescent="0.3">
      <c r="A1009" s="114"/>
      <c r="B1009" s="120" t="s">
        <v>1344</v>
      </c>
      <c r="C1009" s="121" t="s">
        <v>1031</v>
      </c>
      <c r="D1009" s="127">
        <v>2534.0300000000002</v>
      </c>
      <c r="E1009" s="127">
        <v>2534.04</v>
      </c>
      <c r="F1009" s="127">
        <v>2534.04</v>
      </c>
      <c r="G1009" s="125">
        <v>7602.11</v>
      </c>
      <c r="H1009" s="114"/>
      <c r="I1009" s="114"/>
      <c r="J1009" s="114"/>
      <c r="K1009" s="114"/>
      <c r="L1009" s="114"/>
      <c r="M1009" s="114"/>
      <c r="N1009" s="114"/>
      <c r="O1009" s="114"/>
      <c r="P1009" s="114"/>
      <c r="Q1009" s="114"/>
      <c r="R1009" s="114"/>
      <c r="S1009" s="114"/>
      <c r="T1009" s="114"/>
      <c r="U1009" s="114"/>
      <c r="V1009" s="114"/>
      <c r="W1009" s="114"/>
      <c r="X1009" s="114"/>
      <c r="Y1009" s="114"/>
      <c r="Z1009" s="114"/>
      <c r="AA1009" s="114"/>
      <c r="AB1009" s="114"/>
      <c r="AC1009" s="114"/>
      <c r="AD1009" s="114"/>
      <c r="AE1009" s="114"/>
      <c r="AF1009" s="114"/>
      <c r="AG1009" s="114"/>
      <c r="AH1009" s="114"/>
      <c r="AI1009" s="114"/>
      <c r="AJ1009" s="114"/>
      <c r="AK1009" s="114"/>
      <c r="AL1009" s="114"/>
      <c r="AM1009" s="114"/>
      <c r="AN1009" s="114"/>
      <c r="AO1009" s="114"/>
      <c r="AP1009" s="114"/>
      <c r="AQ1009" s="114"/>
    </row>
    <row r="1010" spans="1:43" x14ac:dyDescent="0.3">
      <c r="A1010" s="114"/>
      <c r="B1010" s="120" t="s">
        <v>1294</v>
      </c>
      <c r="C1010" s="121" t="s">
        <v>1099</v>
      </c>
      <c r="D1010" s="127">
        <v>1378.69</v>
      </c>
      <c r="E1010" s="127">
        <v>1378.69</v>
      </c>
      <c r="F1010" s="127">
        <v>1378.69</v>
      </c>
      <c r="G1010" s="125">
        <v>4136.07</v>
      </c>
      <c r="H1010" s="114"/>
      <c r="I1010" s="114"/>
      <c r="J1010" s="114"/>
      <c r="K1010" s="114"/>
      <c r="L1010" s="114"/>
      <c r="M1010" s="114"/>
      <c r="N1010" s="114"/>
      <c r="O1010" s="114"/>
      <c r="P1010" s="114"/>
      <c r="Q1010" s="114"/>
      <c r="R1010" s="114"/>
      <c r="S1010" s="114"/>
      <c r="T1010" s="114"/>
      <c r="U1010" s="114"/>
      <c r="V1010" s="114"/>
      <c r="W1010" s="114"/>
      <c r="X1010" s="114"/>
      <c r="Y1010" s="114"/>
      <c r="Z1010" s="114"/>
      <c r="AA1010" s="114"/>
      <c r="AB1010" s="114"/>
      <c r="AC1010" s="114"/>
      <c r="AD1010" s="114"/>
      <c r="AE1010" s="114"/>
      <c r="AF1010" s="114"/>
      <c r="AG1010" s="114"/>
      <c r="AH1010" s="114"/>
      <c r="AI1010" s="114"/>
      <c r="AJ1010" s="114"/>
      <c r="AK1010" s="114"/>
      <c r="AL1010" s="114"/>
      <c r="AM1010" s="114"/>
      <c r="AN1010" s="114"/>
      <c r="AO1010" s="114"/>
      <c r="AP1010" s="114"/>
      <c r="AQ1010" s="114"/>
    </row>
    <row r="1011" spans="1:43" x14ac:dyDescent="0.3">
      <c r="A1011" s="114"/>
      <c r="B1011" s="120" t="s">
        <v>1659</v>
      </c>
      <c r="C1011" s="121" t="s">
        <v>1021</v>
      </c>
      <c r="D1011" s="127">
        <v>1365.8</v>
      </c>
      <c r="E1011" s="127">
        <v>1365.8</v>
      </c>
      <c r="F1011" s="127">
        <v>1365.8</v>
      </c>
      <c r="G1011" s="125">
        <v>4097.3999999999996</v>
      </c>
      <c r="H1011" s="114"/>
      <c r="I1011" s="114"/>
      <c r="J1011" s="114"/>
      <c r="K1011" s="114"/>
      <c r="L1011" s="114"/>
      <c r="M1011" s="114"/>
      <c r="N1011" s="114"/>
      <c r="O1011" s="114"/>
      <c r="P1011" s="114"/>
      <c r="Q1011" s="114"/>
      <c r="R1011" s="114"/>
      <c r="S1011" s="114"/>
      <c r="T1011" s="114"/>
      <c r="U1011" s="114"/>
      <c r="V1011" s="114"/>
      <c r="W1011" s="114"/>
      <c r="X1011" s="114"/>
      <c r="Y1011" s="114"/>
      <c r="Z1011" s="114"/>
      <c r="AA1011" s="114"/>
      <c r="AB1011" s="114"/>
      <c r="AC1011" s="114"/>
      <c r="AD1011" s="114"/>
      <c r="AE1011" s="114"/>
      <c r="AF1011" s="114"/>
      <c r="AG1011" s="114"/>
      <c r="AH1011" s="114"/>
      <c r="AI1011" s="114"/>
      <c r="AJ1011" s="114"/>
      <c r="AK1011" s="114"/>
      <c r="AL1011" s="114"/>
      <c r="AM1011" s="114"/>
      <c r="AN1011" s="114"/>
      <c r="AO1011" s="114"/>
      <c r="AP1011" s="114"/>
      <c r="AQ1011" s="114"/>
    </row>
    <row r="1012" spans="1:43" x14ac:dyDescent="0.3">
      <c r="A1012" s="114"/>
      <c r="B1012" s="120" t="s">
        <v>2312</v>
      </c>
      <c r="C1012" s="121" t="s">
        <v>699</v>
      </c>
      <c r="D1012" s="127">
        <v>1679.33</v>
      </c>
      <c r="E1012" s="127">
        <v>1679.34</v>
      </c>
      <c r="F1012" s="127">
        <v>1679.34</v>
      </c>
      <c r="G1012" s="125">
        <v>5038.01</v>
      </c>
      <c r="H1012" s="114"/>
      <c r="I1012" s="114"/>
      <c r="J1012" s="114"/>
      <c r="K1012" s="114"/>
      <c r="L1012" s="114"/>
      <c r="M1012" s="114"/>
      <c r="N1012" s="114"/>
      <c r="O1012" s="114"/>
      <c r="P1012" s="114"/>
      <c r="Q1012" s="114"/>
      <c r="R1012" s="114"/>
      <c r="S1012" s="114"/>
      <c r="T1012" s="114"/>
      <c r="U1012" s="114"/>
      <c r="V1012" s="114"/>
      <c r="W1012" s="114"/>
      <c r="X1012" s="114"/>
      <c r="Y1012" s="114"/>
      <c r="Z1012" s="114"/>
      <c r="AA1012" s="114"/>
      <c r="AB1012" s="114"/>
      <c r="AC1012" s="114"/>
      <c r="AD1012" s="114"/>
      <c r="AE1012" s="114"/>
      <c r="AF1012" s="114"/>
      <c r="AG1012" s="114"/>
      <c r="AH1012" s="114"/>
      <c r="AI1012" s="114"/>
      <c r="AJ1012" s="114"/>
      <c r="AK1012" s="114"/>
      <c r="AL1012" s="114"/>
      <c r="AM1012" s="114"/>
      <c r="AN1012" s="114"/>
      <c r="AO1012" s="114"/>
      <c r="AP1012" s="114"/>
      <c r="AQ1012" s="114"/>
    </row>
    <row r="1013" spans="1:43" x14ac:dyDescent="0.3">
      <c r="A1013" s="114"/>
      <c r="B1013" s="120" t="s">
        <v>1652</v>
      </c>
      <c r="C1013" s="121" t="s">
        <v>704</v>
      </c>
      <c r="D1013" s="127">
        <v>2662.89</v>
      </c>
      <c r="E1013" s="127">
        <v>2662.89</v>
      </c>
      <c r="F1013" s="127">
        <v>2662.89</v>
      </c>
      <c r="G1013" s="125">
        <v>7988.67</v>
      </c>
      <c r="H1013" s="114"/>
      <c r="I1013" s="114"/>
      <c r="J1013" s="114"/>
      <c r="K1013" s="114"/>
      <c r="L1013" s="114"/>
      <c r="M1013" s="114"/>
      <c r="N1013" s="114"/>
      <c r="O1013" s="114"/>
      <c r="P1013" s="114"/>
      <c r="Q1013" s="114"/>
      <c r="R1013" s="114"/>
      <c r="S1013" s="114"/>
      <c r="T1013" s="114"/>
      <c r="U1013" s="114"/>
      <c r="V1013" s="114"/>
      <c r="W1013" s="114"/>
      <c r="X1013" s="114"/>
      <c r="Y1013" s="114"/>
      <c r="Z1013" s="114"/>
      <c r="AA1013" s="114"/>
      <c r="AB1013" s="114"/>
      <c r="AC1013" s="114"/>
      <c r="AD1013" s="114"/>
      <c r="AE1013" s="114"/>
      <c r="AF1013" s="114"/>
      <c r="AG1013" s="114"/>
      <c r="AH1013" s="114"/>
      <c r="AI1013" s="114"/>
      <c r="AJ1013" s="114"/>
      <c r="AK1013" s="114"/>
      <c r="AL1013" s="114"/>
      <c r="AM1013" s="114"/>
      <c r="AN1013" s="114"/>
      <c r="AO1013" s="114"/>
      <c r="AP1013" s="114"/>
      <c r="AQ1013" s="114"/>
    </row>
    <row r="1014" spans="1:43" x14ac:dyDescent="0.3">
      <c r="A1014" s="114"/>
      <c r="B1014" s="120" t="s">
        <v>1360</v>
      </c>
      <c r="C1014" s="121" t="s">
        <v>1196</v>
      </c>
      <c r="D1014" s="127">
        <v>1395.87</v>
      </c>
      <c r="E1014" s="127">
        <v>1395.87</v>
      </c>
      <c r="F1014" s="127">
        <v>1395.87</v>
      </c>
      <c r="G1014" s="125">
        <v>4187.6099999999997</v>
      </c>
      <c r="H1014" s="114"/>
      <c r="I1014" s="114"/>
      <c r="J1014" s="114"/>
      <c r="K1014" s="114"/>
      <c r="L1014" s="114"/>
      <c r="M1014" s="114"/>
      <c r="N1014" s="114"/>
      <c r="O1014" s="114"/>
      <c r="P1014" s="114"/>
      <c r="Q1014" s="114"/>
      <c r="R1014" s="114"/>
      <c r="S1014" s="114"/>
      <c r="T1014" s="114"/>
      <c r="U1014" s="114"/>
      <c r="V1014" s="114"/>
      <c r="W1014" s="114"/>
      <c r="X1014" s="114"/>
      <c r="Y1014" s="114"/>
      <c r="Z1014" s="114"/>
      <c r="AA1014" s="114"/>
      <c r="AB1014" s="114"/>
      <c r="AC1014" s="114"/>
      <c r="AD1014" s="114"/>
      <c r="AE1014" s="114"/>
      <c r="AF1014" s="114"/>
      <c r="AG1014" s="114"/>
      <c r="AH1014" s="114"/>
      <c r="AI1014" s="114"/>
      <c r="AJ1014" s="114"/>
      <c r="AK1014" s="114"/>
      <c r="AL1014" s="114"/>
      <c r="AM1014" s="114"/>
      <c r="AN1014" s="114"/>
      <c r="AO1014" s="114"/>
      <c r="AP1014" s="114"/>
      <c r="AQ1014" s="114"/>
    </row>
    <row r="1015" spans="1:43" x14ac:dyDescent="0.3">
      <c r="A1015" s="114"/>
      <c r="B1015" s="120" t="s">
        <v>1306</v>
      </c>
      <c r="C1015" s="121" t="s">
        <v>668</v>
      </c>
      <c r="D1015" s="127">
        <v>1447.41</v>
      </c>
      <c r="E1015" s="127">
        <v>1447.41</v>
      </c>
      <c r="F1015" s="127">
        <v>1447.41</v>
      </c>
      <c r="G1015" s="125">
        <v>4342.2299999999996</v>
      </c>
      <c r="H1015" s="114"/>
      <c r="I1015" s="114"/>
      <c r="J1015" s="114"/>
      <c r="K1015" s="114"/>
      <c r="L1015" s="114"/>
      <c r="M1015" s="114"/>
      <c r="N1015" s="114"/>
      <c r="O1015" s="114"/>
      <c r="P1015" s="114"/>
      <c r="Q1015" s="114"/>
      <c r="R1015" s="114"/>
      <c r="S1015" s="114"/>
      <c r="T1015" s="114"/>
      <c r="U1015" s="114"/>
      <c r="V1015" s="114"/>
      <c r="W1015" s="114"/>
      <c r="X1015" s="114"/>
      <c r="Y1015" s="114"/>
      <c r="Z1015" s="114"/>
      <c r="AA1015" s="114"/>
      <c r="AB1015" s="114"/>
      <c r="AC1015" s="114"/>
      <c r="AD1015" s="114"/>
      <c r="AE1015" s="114"/>
      <c r="AF1015" s="114"/>
      <c r="AG1015" s="114"/>
      <c r="AH1015" s="114"/>
      <c r="AI1015" s="114"/>
      <c r="AJ1015" s="114"/>
      <c r="AK1015" s="114"/>
      <c r="AL1015" s="114"/>
      <c r="AM1015" s="114"/>
      <c r="AN1015" s="114"/>
      <c r="AO1015" s="114"/>
      <c r="AP1015" s="114"/>
      <c r="AQ1015" s="114"/>
    </row>
    <row r="1016" spans="1:43" x14ac:dyDescent="0.3">
      <c r="A1016" s="114"/>
      <c r="B1016" s="120" t="s">
        <v>1633</v>
      </c>
      <c r="C1016" s="121" t="s">
        <v>988</v>
      </c>
      <c r="D1016" s="127">
        <v>2534.0300000000002</v>
      </c>
      <c r="E1016" s="127">
        <v>2534.04</v>
      </c>
      <c r="F1016" s="127">
        <v>2534.04</v>
      </c>
      <c r="G1016" s="125">
        <v>7602.11</v>
      </c>
      <c r="H1016" s="114"/>
      <c r="I1016" s="114"/>
      <c r="J1016" s="114"/>
      <c r="K1016" s="114"/>
      <c r="L1016" s="114"/>
      <c r="M1016" s="114"/>
      <c r="N1016" s="114"/>
      <c r="O1016" s="114"/>
      <c r="P1016" s="114"/>
      <c r="Q1016" s="114"/>
      <c r="R1016" s="114"/>
      <c r="S1016" s="114"/>
      <c r="T1016" s="114"/>
      <c r="U1016" s="114"/>
      <c r="V1016" s="114"/>
      <c r="W1016" s="114"/>
      <c r="X1016" s="114"/>
      <c r="Y1016" s="114"/>
      <c r="Z1016" s="114"/>
      <c r="AA1016" s="114"/>
      <c r="AB1016" s="114"/>
      <c r="AC1016" s="114"/>
      <c r="AD1016" s="114"/>
      <c r="AE1016" s="114"/>
      <c r="AF1016" s="114"/>
      <c r="AG1016" s="114"/>
      <c r="AH1016" s="114"/>
      <c r="AI1016" s="114"/>
      <c r="AJ1016" s="114"/>
      <c r="AK1016" s="114"/>
      <c r="AL1016" s="114"/>
      <c r="AM1016" s="114"/>
      <c r="AN1016" s="114"/>
      <c r="AO1016" s="114"/>
      <c r="AP1016" s="114"/>
      <c r="AQ1016" s="114"/>
    </row>
    <row r="1017" spans="1:43" x14ac:dyDescent="0.3">
      <c r="A1017" s="114"/>
      <c r="B1017" s="120" t="s">
        <v>1290</v>
      </c>
      <c r="C1017" s="121" t="s">
        <v>711</v>
      </c>
      <c r="D1017" s="127">
        <v>1687.92</v>
      </c>
      <c r="E1017" s="127">
        <v>1687.93</v>
      </c>
      <c r="F1017" s="127">
        <v>1687.93</v>
      </c>
      <c r="G1017" s="125">
        <v>5063.78</v>
      </c>
      <c r="H1017" s="114"/>
      <c r="I1017" s="114"/>
      <c r="J1017" s="114"/>
      <c r="K1017" s="114"/>
      <c r="L1017" s="114"/>
      <c r="M1017" s="114"/>
      <c r="N1017" s="114"/>
      <c r="O1017" s="114"/>
      <c r="P1017" s="114"/>
      <c r="Q1017" s="114"/>
      <c r="R1017" s="114"/>
      <c r="S1017" s="114"/>
      <c r="T1017" s="114"/>
      <c r="U1017" s="114"/>
      <c r="V1017" s="114"/>
      <c r="W1017" s="114"/>
      <c r="X1017" s="114"/>
      <c r="Y1017" s="114"/>
      <c r="Z1017" s="114"/>
      <c r="AA1017" s="114"/>
      <c r="AB1017" s="114"/>
      <c r="AC1017" s="114"/>
      <c r="AD1017" s="114"/>
      <c r="AE1017" s="114"/>
      <c r="AF1017" s="114"/>
      <c r="AG1017" s="114"/>
      <c r="AH1017" s="114"/>
      <c r="AI1017" s="114"/>
      <c r="AJ1017" s="114"/>
      <c r="AK1017" s="114"/>
      <c r="AL1017" s="114"/>
      <c r="AM1017" s="114"/>
      <c r="AN1017" s="114"/>
      <c r="AO1017" s="114"/>
      <c r="AP1017" s="114"/>
      <c r="AQ1017" s="114"/>
    </row>
    <row r="1018" spans="1:43" x14ac:dyDescent="0.3">
      <c r="A1018" s="114"/>
      <c r="B1018" s="120" t="s">
        <v>1299</v>
      </c>
      <c r="C1018" s="121" t="s">
        <v>669</v>
      </c>
      <c r="D1018" s="127">
        <v>1378.69</v>
      </c>
      <c r="E1018" s="127">
        <v>1378.69</v>
      </c>
      <c r="F1018" s="127">
        <v>1378.69</v>
      </c>
      <c r="G1018" s="125">
        <v>4136.07</v>
      </c>
      <c r="H1018" s="114"/>
      <c r="I1018" s="114"/>
      <c r="J1018" s="114"/>
      <c r="K1018" s="114"/>
      <c r="L1018" s="114"/>
      <c r="M1018" s="114"/>
      <c r="N1018" s="114"/>
      <c r="O1018" s="114"/>
      <c r="P1018" s="114"/>
      <c r="Q1018" s="114"/>
      <c r="R1018" s="114"/>
      <c r="S1018" s="114"/>
      <c r="T1018" s="114"/>
      <c r="U1018" s="114"/>
      <c r="V1018" s="114"/>
      <c r="W1018" s="114"/>
      <c r="X1018" s="114"/>
      <c r="Y1018" s="114"/>
      <c r="Z1018" s="114"/>
      <c r="AA1018" s="114"/>
      <c r="AB1018" s="114"/>
      <c r="AC1018" s="114"/>
      <c r="AD1018" s="114"/>
      <c r="AE1018" s="114"/>
      <c r="AF1018" s="114"/>
      <c r="AG1018" s="114"/>
      <c r="AH1018" s="114"/>
      <c r="AI1018" s="114"/>
      <c r="AJ1018" s="114"/>
      <c r="AK1018" s="114"/>
      <c r="AL1018" s="114"/>
      <c r="AM1018" s="114"/>
      <c r="AN1018" s="114"/>
      <c r="AO1018" s="114"/>
      <c r="AP1018" s="114"/>
      <c r="AQ1018" s="114"/>
    </row>
    <row r="1019" spans="1:43" x14ac:dyDescent="0.3">
      <c r="A1019" s="114"/>
      <c r="B1019" s="120" t="s">
        <v>1674</v>
      </c>
      <c r="C1019" s="121" t="s">
        <v>1162</v>
      </c>
      <c r="D1019" s="127">
        <v>1365.8</v>
      </c>
      <c r="E1019" s="127">
        <v>1365.8</v>
      </c>
      <c r="F1019" s="127">
        <v>1365.8</v>
      </c>
      <c r="G1019" s="125">
        <v>4097.3999999999996</v>
      </c>
      <c r="H1019" s="114"/>
      <c r="I1019" s="114"/>
      <c r="J1019" s="114"/>
      <c r="K1019" s="114"/>
      <c r="L1019" s="114"/>
      <c r="M1019" s="114"/>
      <c r="N1019" s="114"/>
      <c r="O1019" s="114"/>
      <c r="P1019" s="114"/>
      <c r="Q1019" s="114"/>
      <c r="R1019" s="114"/>
      <c r="S1019" s="114"/>
      <c r="T1019" s="114"/>
      <c r="U1019" s="114"/>
      <c r="V1019" s="114"/>
      <c r="W1019" s="114"/>
      <c r="X1019" s="114"/>
      <c r="Y1019" s="114"/>
      <c r="Z1019" s="114"/>
      <c r="AA1019" s="114"/>
      <c r="AB1019" s="114"/>
      <c r="AC1019" s="114"/>
      <c r="AD1019" s="114"/>
      <c r="AE1019" s="114"/>
      <c r="AF1019" s="114"/>
      <c r="AG1019" s="114"/>
      <c r="AH1019" s="114"/>
      <c r="AI1019" s="114"/>
      <c r="AJ1019" s="114"/>
      <c r="AK1019" s="114"/>
      <c r="AL1019" s="114"/>
      <c r="AM1019" s="114"/>
      <c r="AN1019" s="114"/>
      <c r="AO1019" s="114"/>
      <c r="AP1019" s="114"/>
      <c r="AQ1019" s="114"/>
    </row>
    <row r="1020" spans="1:43" x14ac:dyDescent="0.3">
      <c r="A1020" s="114"/>
      <c r="B1020" s="120" t="s">
        <v>1295</v>
      </c>
      <c r="C1020" s="121" t="s">
        <v>1059</v>
      </c>
      <c r="D1020" s="127">
        <v>1679.33</v>
      </c>
      <c r="E1020" s="127">
        <v>1679.34</v>
      </c>
      <c r="F1020" s="127">
        <v>1679.34</v>
      </c>
      <c r="G1020" s="125">
        <v>5038.01</v>
      </c>
      <c r="H1020" s="114"/>
      <c r="I1020" s="114"/>
      <c r="J1020" s="114"/>
      <c r="K1020" s="114"/>
      <c r="L1020" s="114"/>
      <c r="M1020" s="114"/>
      <c r="N1020" s="114"/>
      <c r="O1020" s="114"/>
      <c r="P1020" s="114"/>
      <c r="Q1020" s="114"/>
      <c r="R1020" s="114"/>
      <c r="S1020" s="114"/>
      <c r="T1020" s="114"/>
      <c r="U1020" s="114"/>
      <c r="V1020" s="114"/>
      <c r="W1020" s="114"/>
      <c r="X1020" s="114"/>
      <c r="Y1020" s="114"/>
      <c r="Z1020" s="114"/>
      <c r="AA1020" s="114"/>
      <c r="AB1020" s="114"/>
      <c r="AC1020" s="114"/>
      <c r="AD1020" s="114"/>
      <c r="AE1020" s="114"/>
      <c r="AF1020" s="114"/>
      <c r="AG1020" s="114"/>
      <c r="AH1020" s="114"/>
      <c r="AI1020" s="114"/>
      <c r="AJ1020" s="114"/>
      <c r="AK1020" s="114"/>
      <c r="AL1020" s="114"/>
      <c r="AM1020" s="114"/>
      <c r="AN1020" s="114"/>
      <c r="AO1020" s="114"/>
      <c r="AP1020" s="114"/>
      <c r="AQ1020" s="114"/>
    </row>
    <row r="1021" spans="1:43" x14ac:dyDescent="0.3">
      <c r="A1021" s="114"/>
      <c r="B1021" s="120" t="s">
        <v>2223</v>
      </c>
      <c r="C1021" s="121" t="s">
        <v>1112</v>
      </c>
      <c r="D1021" s="127">
        <v>2662.89</v>
      </c>
      <c r="E1021" s="127">
        <v>2662.89</v>
      </c>
      <c r="F1021" s="127">
        <v>2662.89</v>
      </c>
      <c r="G1021" s="125">
        <v>7988.67</v>
      </c>
      <c r="H1021" s="114"/>
      <c r="I1021" s="114"/>
      <c r="J1021" s="114"/>
      <c r="K1021" s="114"/>
      <c r="L1021" s="114"/>
      <c r="M1021" s="114"/>
      <c r="N1021" s="114"/>
      <c r="O1021" s="114"/>
      <c r="P1021" s="114"/>
      <c r="Q1021" s="114"/>
      <c r="R1021" s="114"/>
      <c r="S1021" s="114"/>
      <c r="T1021" s="114"/>
      <c r="U1021" s="114"/>
      <c r="V1021" s="114"/>
      <c r="W1021" s="114"/>
      <c r="X1021" s="114"/>
      <c r="Y1021" s="114"/>
      <c r="Z1021" s="114"/>
      <c r="AA1021" s="114"/>
      <c r="AB1021" s="114"/>
      <c r="AC1021" s="114"/>
      <c r="AD1021" s="114"/>
      <c r="AE1021" s="114"/>
      <c r="AF1021" s="114"/>
      <c r="AG1021" s="114"/>
      <c r="AH1021" s="114"/>
      <c r="AI1021" s="114"/>
      <c r="AJ1021" s="114"/>
      <c r="AK1021" s="114"/>
      <c r="AL1021" s="114"/>
      <c r="AM1021" s="114"/>
      <c r="AN1021" s="114"/>
      <c r="AO1021" s="114"/>
      <c r="AP1021" s="114"/>
      <c r="AQ1021" s="114"/>
    </row>
    <row r="1022" spans="1:43" x14ac:dyDescent="0.3">
      <c r="A1022" s="114"/>
      <c r="B1022" s="120" t="s">
        <v>1876</v>
      </c>
      <c r="C1022" s="121" t="s">
        <v>482</v>
      </c>
      <c r="D1022" s="127">
        <v>1395.87</v>
      </c>
      <c r="E1022" s="127">
        <v>1395.87</v>
      </c>
      <c r="F1022" s="127">
        <v>1395.87</v>
      </c>
      <c r="G1022" s="125">
        <v>4187.6099999999997</v>
      </c>
      <c r="H1022" s="114"/>
      <c r="I1022" s="114"/>
      <c r="J1022" s="114"/>
      <c r="K1022" s="114"/>
      <c r="L1022" s="114"/>
      <c r="M1022" s="114"/>
      <c r="N1022" s="114"/>
      <c r="O1022" s="114"/>
      <c r="P1022" s="114"/>
      <c r="Q1022" s="114"/>
      <c r="R1022" s="114"/>
      <c r="S1022" s="114"/>
      <c r="T1022" s="114"/>
      <c r="U1022" s="114"/>
      <c r="V1022" s="114"/>
      <c r="W1022" s="114"/>
      <c r="X1022" s="114"/>
      <c r="Y1022" s="114"/>
      <c r="Z1022" s="114"/>
      <c r="AA1022" s="114"/>
      <c r="AB1022" s="114"/>
      <c r="AC1022" s="114"/>
      <c r="AD1022" s="114"/>
      <c r="AE1022" s="114"/>
      <c r="AF1022" s="114"/>
      <c r="AG1022" s="114"/>
      <c r="AH1022" s="114"/>
      <c r="AI1022" s="114"/>
      <c r="AJ1022" s="114"/>
      <c r="AK1022" s="114"/>
      <c r="AL1022" s="114"/>
      <c r="AM1022" s="114"/>
      <c r="AN1022" s="114"/>
      <c r="AO1022" s="114"/>
      <c r="AP1022" s="114"/>
      <c r="AQ1022" s="114"/>
    </row>
    <row r="1023" spans="1:43" x14ac:dyDescent="0.3">
      <c r="A1023" s="114"/>
      <c r="B1023" s="120" t="s">
        <v>1728</v>
      </c>
      <c r="C1023" s="121" t="s">
        <v>1080</v>
      </c>
      <c r="D1023" s="127">
        <v>1447.41</v>
      </c>
      <c r="E1023" s="127">
        <v>1447.41</v>
      </c>
      <c r="F1023" s="127">
        <v>1447.41</v>
      </c>
      <c r="G1023" s="125">
        <v>4342.2299999999996</v>
      </c>
      <c r="H1023" s="114"/>
      <c r="I1023" s="114"/>
      <c r="J1023" s="114"/>
      <c r="K1023" s="114"/>
      <c r="L1023" s="114"/>
      <c r="M1023" s="114"/>
      <c r="N1023" s="114"/>
      <c r="O1023" s="114"/>
      <c r="P1023" s="114"/>
      <c r="Q1023" s="114"/>
      <c r="R1023" s="114"/>
      <c r="S1023" s="114"/>
      <c r="T1023" s="114"/>
      <c r="U1023" s="114"/>
      <c r="V1023" s="114"/>
      <c r="W1023" s="114"/>
      <c r="X1023" s="114"/>
      <c r="Y1023" s="114"/>
      <c r="Z1023" s="114"/>
      <c r="AA1023" s="114"/>
      <c r="AB1023" s="114"/>
      <c r="AC1023" s="114"/>
      <c r="AD1023" s="114"/>
      <c r="AE1023" s="114"/>
      <c r="AF1023" s="114"/>
      <c r="AG1023" s="114"/>
      <c r="AH1023" s="114"/>
      <c r="AI1023" s="114"/>
      <c r="AJ1023" s="114"/>
      <c r="AK1023" s="114"/>
      <c r="AL1023" s="114"/>
      <c r="AM1023" s="114"/>
      <c r="AN1023" s="114"/>
      <c r="AO1023" s="114"/>
      <c r="AP1023" s="114"/>
      <c r="AQ1023" s="114"/>
    </row>
    <row r="1024" spans="1:43" x14ac:dyDescent="0.3">
      <c r="A1024" s="114"/>
      <c r="B1024" s="120" t="s">
        <v>1914</v>
      </c>
      <c r="C1024" s="121" t="s">
        <v>521</v>
      </c>
      <c r="D1024" s="127">
        <v>2534.0300000000002</v>
      </c>
      <c r="E1024" s="127">
        <v>2534.04</v>
      </c>
      <c r="F1024" s="127">
        <v>2534.04</v>
      </c>
      <c r="G1024" s="125">
        <v>7602.11</v>
      </c>
      <c r="H1024" s="114"/>
      <c r="I1024" s="114"/>
      <c r="J1024" s="114"/>
      <c r="K1024" s="114"/>
      <c r="L1024" s="114"/>
      <c r="M1024" s="114"/>
      <c r="N1024" s="114"/>
      <c r="O1024" s="114"/>
      <c r="P1024" s="114"/>
      <c r="Q1024" s="114"/>
      <c r="R1024" s="114"/>
      <c r="S1024" s="114"/>
      <c r="T1024" s="114"/>
      <c r="U1024" s="114"/>
      <c r="V1024" s="114"/>
      <c r="W1024" s="114"/>
      <c r="X1024" s="114"/>
      <c r="Y1024" s="114"/>
      <c r="Z1024" s="114"/>
      <c r="AA1024" s="114"/>
      <c r="AB1024" s="114"/>
      <c r="AC1024" s="114"/>
      <c r="AD1024" s="114"/>
      <c r="AE1024" s="114"/>
      <c r="AF1024" s="114"/>
      <c r="AG1024" s="114"/>
      <c r="AH1024" s="114"/>
      <c r="AI1024" s="114"/>
      <c r="AJ1024" s="114"/>
      <c r="AK1024" s="114"/>
      <c r="AL1024" s="114"/>
      <c r="AM1024" s="114"/>
      <c r="AN1024" s="114"/>
      <c r="AO1024" s="114"/>
      <c r="AP1024" s="114"/>
      <c r="AQ1024" s="114"/>
    </row>
    <row r="1025" spans="1:43" x14ac:dyDescent="0.3">
      <c r="A1025" s="114"/>
      <c r="B1025" s="120" t="s">
        <v>2323</v>
      </c>
      <c r="C1025" s="121" t="s">
        <v>1102</v>
      </c>
      <c r="D1025" s="127">
        <v>1687.92</v>
      </c>
      <c r="E1025" s="127">
        <v>1687.93</v>
      </c>
      <c r="F1025" s="127">
        <v>1687.93</v>
      </c>
      <c r="G1025" s="125">
        <v>5063.78</v>
      </c>
      <c r="H1025" s="114"/>
      <c r="I1025" s="114"/>
      <c r="J1025" s="114"/>
      <c r="K1025" s="114"/>
      <c r="L1025" s="114"/>
      <c r="M1025" s="114"/>
      <c r="N1025" s="114"/>
      <c r="O1025" s="114"/>
      <c r="P1025" s="114"/>
      <c r="Q1025" s="114"/>
      <c r="R1025" s="114"/>
      <c r="S1025" s="114"/>
      <c r="T1025" s="114"/>
      <c r="U1025" s="114"/>
      <c r="V1025" s="114"/>
      <c r="W1025" s="114"/>
      <c r="X1025" s="114"/>
      <c r="Y1025" s="114"/>
      <c r="Z1025" s="114"/>
      <c r="AA1025" s="114"/>
      <c r="AB1025" s="114"/>
      <c r="AC1025" s="114"/>
      <c r="AD1025" s="114"/>
      <c r="AE1025" s="114"/>
      <c r="AF1025" s="114"/>
      <c r="AG1025" s="114"/>
      <c r="AH1025" s="114"/>
      <c r="AI1025" s="114"/>
      <c r="AJ1025" s="114"/>
      <c r="AK1025" s="114"/>
      <c r="AL1025" s="114"/>
      <c r="AM1025" s="114"/>
      <c r="AN1025" s="114"/>
      <c r="AO1025" s="114"/>
      <c r="AP1025" s="114"/>
      <c r="AQ1025" s="114"/>
    </row>
    <row r="1026" spans="1:43" x14ac:dyDescent="0.3">
      <c r="A1026" s="114"/>
      <c r="B1026" s="120" t="s">
        <v>1665</v>
      </c>
      <c r="C1026" s="121" t="s">
        <v>1174</v>
      </c>
      <c r="D1026" s="127">
        <v>1378.69</v>
      </c>
      <c r="E1026" s="127">
        <v>1378.69</v>
      </c>
      <c r="F1026" s="127">
        <v>1378.69</v>
      </c>
      <c r="G1026" s="125">
        <v>4136.07</v>
      </c>
      <c r="H1026" s="114"/>
      <c r="I1026" s="114"/>
      <c r="J1026" s="114"/>
      <c r="K1026" s="114"/>
      <c r="L1026" s="114"/>
      <c r="M1026" s="114"/>
      <c r="N1026" s="114"/>
      <c r="O1026" s="114"/>
      <c r="P1026" s="114"/>
      <c r="Q1026" s="114"/>
      <c r="R1026" s="114"/>
      <c r="S1026" s="114"/>
      <c r="T1026" s="114"/>
      <c r="U1026" s="114"/>
      <c r="V1026" s="114"/>
      <c r="W1026" s="114"/>
      <c r="X1026" s="114"/>
      <c r="Y1026" s="114"/>
      <c r="Z1026" s="114"/>
      <c r="AA1026" s="114"/>
      <c r="AB1026" s="114"/>
      <c r="AC1026" s="114"/>
      <c r="AD1026" s="114"/>
      <c r="AE1026" s="114"/>
      <c r="AF1026" s="114"/>
      <c r="AG1026" s="114"/>
      <c r="AH1026" s="114"/>
      <c r="AI1026" s="114"/>
      <c r="AJ1026" s="114"/>
      <c r="AK1026" s="114"/>
      <c r="AL1026" s="114"/>
      <c r="AM1026" s="114"/>
      <c r="AN1026" s="114"/>
      <c r="AO1026" s="114"/>
      <c r="AP1026" s="114"/>
      <c r="AQ1026" s="114"/>
    </row>
    <row r="1027" spans="1:43" x14ac:dyDescent="0.3">
      <c r="A1027" s="114"/>
      <c r="B1027" s="120" t="s">
        <v>1707</v>
      </c>
      <c r="C1027" s="121" t="s">
        <v>1168</v>
      </c>
      <c r="D1027" s="127">
        <v>1365.8</v>
      </c>
      <c r="E1027" s="127">
        <v>1365.8</v>
      </c>
      <c r="F1027" s="127">
        <v>1365.8</v>
      </c>
      <c r="G1027" s="125">
        <v>4097.3999999999996</v>
      </c>
      <c r="H1027" s="114"/>
      <c r="I1027" s="114"/>
      <c r="J1027" s="114"/>
      <c r="K1027" s="114"/>
      <c r="L1027" s="114"/>
      <c r="M1027" s="114"/>
      <c r="N1027" s="114"/>
      <c r="O1027" s="114"/>
      <c r="P1027" s="114"/>
      <c r="Q1027" s="114"/>
      <c r="R1027" s="114"/>
      <c r="S1027" s="114"/>
      <c r="T1027" s="114"/>
      <c r="U1027" s="114"/>
      <c r="V1027" s="114"/>
      <c r="W1027" s="114"/>
      <c r="X1027" s="114"/>
      <c r="Y1027" s="114"/>
      <c r="Z1027" s="114"/>
      <c r="AA1027" s="114"/>
      <c r="AB1027" s="114"/>
      <c r="AC1027" s="114"/>
      <c r="AD1027" s="114"/>
      <c r="AE1027" s="114"/>
      <c r="AF1027" s="114"/>
      <c r="AG1027" s="114"/>
      <c r="AH1027" s="114"/>
      <c r="AI1027" s="114"/>
      <c r="AJ1027" s="114"/>
      <c r="AK1027" s="114"/>
      <c r="AL1027" s="114"/>
      <c r="AM1027" s="114"/>
      <c r="AN1027" s="114"/>
      <c r="AO1027" s="114"/>
      <c r="AP1027" s="114"/>
      <c r="AQ1027" s="114"/>
    </row>
    <row r="1028" spans="1:43" x14ac:dyDescent="0.3">
      <c r="A1028" s="114"/>
      <c r="B1028" s="120" t="s">
        <v>1587</v>
      </c>
      <c r="C1028" s="121" t="s">
        <v>548</v>
      </c>
      <c r="D1028" s="127">
        <v>1679.33</v>
      </c>
      <c r="E1028" s="127">
        <v>1679.34</v>
      </c>
      <c r="F1028" s="127">
        <v>1679.34</v>
      </c>
      <c r="G1028" s="125">
        <v>5038.01</v>
      </c>
      <c r="H1028" s="114"/>
      <c r="I1028" s="114"/>
      <c r="J1028" s="114"/>
      <c r="K1028" s="114"/>
      <c r="L1028" s="114"/>
      <c r="M1028" s="114"/>
      <c r="N1028" s="114"/>
      <c r="O1028" s="114"/>
      <c r="P1028" s="114"/>
      <c r="Q1028" s="114"/>
      <c r="R1028" s="114"/>
      <c r="S1028" s="114"/>
      <c r="T1028" s="114"/>
      <c r="U1028" s="114"/>
      <c r="V1028" s="114"/>
      <c r="W1028" s="114"/>
      <c r="X1028" s="114"/>
      <c r="Y1028" s="114"/>
      <c r="Z1028" s="114"/>
      <c r="AA1028" s="114"/>
      <c r="AB1028" s="114"/>
      <c r="AC1028" s="114"/>
      <c r="AD1028" s="114"/>
      <c r="AE1028" s="114"/>
      <c r="AF1028" s="114"/>
      <c r="AG1028" s="114"/>
      <c r="AH1028" s="114"/>
      <c r="AI1028" s="114"/>
      <c r="AJ1028" s="114"/>
      <c r="AK1028" s="114"/>
      <c r="AL1028" s="114"/>
      <c r="AM1028" s="114"/>
      <c r="AN1028" s="114"/>
      <c r="AO1028" s="114"/>
      <c r="AP1028" s="114"/>
      <c r="AQ1028" s="114"/>
    </row>
    <row r="1029" spans="1:43" x14ac:dyDescent="0.3">
      <c r="A1029" s="114"/>
      <c r="B1029" s="120" t="s">
        <v>1576</v>
      </c>
      <c r="C1029" s="121" t="s">
        <v>1201</v>
      </c>
      <c r="D1029" s="127">
        <v>2662.89</v>
      </c>
      <c r="E1029" s="127">
        <v>2662.89</v>
      </c>
      <c r="F1029" s="127">
        <v>2662.89</v>
      </c>
      <c r="G1029" s="125">
        <v>7988.67</v>
      </c>
      <c r="H1029" s="114"/>
      <c r="I1029" s="114"/>
      <c r="J1029" s="114"/>
      <c r="K1029" s="114"/>
      <c r="L1029" s="114"/>
      <c r="M1029" s="114"/>
      <c r="N1029" s="114"/>
      <c r="O1029" s="114"/>
      <c r="P1029" s="114"/>
      <c r="Q1029" s="114"/>
      <c r="R1029" s="114"/>
      <c r="S1029" s="114"/>
      <c r="T1029" s="114"/>
      <c r="U1029" s="114"/>
      <c r="V1029" s="114"/>
      <c r="W1029" s="114"/>
      <c r="X1029" s="114"/>
      <c r="Y1029" s="114"/>
      <c r="Z1029" s="114"/>
      <c r="AA1029" s="114"/>
      <c r="AB1029" s="114"/>
      <c r="AC1029" s="114"/>
      <c r="AD1029" s="114"/>
      <c r="AE1029" s="114"/>
      <c r="AF1029" s="114"/>
      <c r="AG1029" s="114"/>
      <c r="AH1029" s="114"/>
      <c r="AI1029" s="114"/>
      <c r="AJ1029" s="114"/>
      <c r="AK1029" s="114"/>
      <c r="AL1029" s="114"/>
      <c r="AM1029" s="114"/>
      <c r="AN1029" s="114"/>
      <c r="AO1029" s="114"/>
      <c r="AP1029" s="114"/>
      <c r="AQ1029" s="114"/>
    </row>
    <row r="1030" spans="1:43" x14ac:dyDescent="0.3">
      <c r="A1030" s="114"/>
      <c r="B1030" s="120" t="s">
        <v>1301</v>
      </c>
      <c r="C1030" s="121" t="s">
        <v>1163</v>
      </c>
      <c r="D1030" s="127">
        <v>1395.87</v>
      </c>
      <c r="E1030" s="127">
        <v>1395.87</v>
      </c>
      <c r="F1030" s="127">
        <v>1395.87</v>
      </c>
      <c r="G1030" s="125">
        <v>4187.6099999999997</v>
      </c>
      <c r="H1030" s="114"/>
      <c r="I1030" s="114"/>
      <c r="J1030" s="114"/>
      <c r="K1030" s="114"/>
      <c r="L1030" s="114"/>
      <c r="M1030" s="114"/>
      <c r="N1030" s="114"/>
      <c r="O1030" s="114"/>
      <c r="P1030" s="114"/>
      <c r="Q1030" s="114"/>
      <c r="R1030" s="114"/>
      <c r="S1030" s="114"/>
      <c r="T1030" s="114"/>
      <c r="U1030" s="114"/>
      <c r="V1030" s="114"/>
      <c r="W1030" s="114"/>
      <c r="X1030" s="114"/>
      <c r="Y1030" s="114"/>
      <c r="Z1030" s="114"/>
      <c r="AA1030" s="114"/>
      <c r="AB1030" s="114"/>
      <c r="AC1030" s="114"/>
      <c r="AD1030" s="114"/>
      <c r="AE1030" s="114"/>
      <c r="AF1030" s="114"/>
      <c r="AG1030" s="114"/>
      <c r="AH1030" s="114"/>
      <c r="AI1030" s="114"/>
      <c r="AJ1030" s="114"/>
      <c r="AK1030" s="114"/>
      <c r="AL1030" s="114"/>
      <c r="AM1030" s="114"/>
      <c r="AN1030" s="114"/>
      <c r="AO1030" s="114"/>
      <c r="AP1030" s="114"/>
      <c r="AQ1030" s="114"/>
    </row>
    <row r="1031" spans="1:43" x14ac:dyDescent="0.3">
      <c r="A1031" s="114"/>
      <c r="B1031" s="120" t="s">
        <v>1731</v>
      </c>
      <c r="C1031" s="121" t="s">
        <v>747</v>
      </c>
      <c r="D1031" s="127">
        <v>1443.11</v>
      </c>
      <c r="E1031" s="127">
        <v>1443.11</v>
      </c>
      <c r="F1031" s="127">
        <v>1443.11</v>
      </c>
      <c r="G1031" s="125">
        <v>4329.33</v>
      </c>
      <c r="H1031" s="114"/>
      <c r="I1031" s="114"/>
      <c r="J1031" s="114"/>
      <c r="K1031" s="114"/>
      <c r="L1031" s="114"/>
      <c r="M1031" s="114"/>
      <c r="N1031" s="114"/>
      <c r="O1031" s="114"/>
      <c r="P1031" s="114"/>
      <c r="Q1031" s="114"/>
      <c r="R1031" s="114"/>
      <c r="S1031" s="114"/>
      <c r="T1031" s="114"/>
      <c r="U1031" s="114"/>
      <c r="V1031" s="114"/>
      <c r="W1031" s="114"/>
      <c r="X1031" s="114"/>
      <c r="Y1031" s="114"/>
      <c r="Z1031" s="114"/>
      <c r="AA1031" s="114"/>
      <c r="AB1031" s="114"/>
      <c r="AC1031" s="114"/>
      <c r="AD1031" s="114"/>
      <c r="AE1031" s="114"/>
      <c r="AF1031" s="114"/>
      <c r="AG1031" s="114"/>
      <c r="AH1031" s="114"/>
      <c r="AI1031" s="114"/>
      <c r="AJ1031" s="114"/>
      <c r="AK1031" s="114"/>
      <c r="AL1031" s="114"/>
      <c r="AM1031" s="114"/>
      <c r="AN1031" s="114"/>
      <c r="AO1031" s="114"/>
      <c r="AP1031" s="114"/>
      <c r="AQ1031" s="114"/>
    </row>
    <row r="1032" spans="1:43" x14ac:dyDescent="0.3">
      <c r="A1032" s="114"/>
      <c r="B1032" s="120" t="s">
        <v>1814</v>
      </c>
      <c r="C1032" s="121" t="s">
        <v>483</v>
      </c>
      <c r="D1032" s="127">
        <v>2534.0300000000002</v>
      </c>
      <c r="E1032" s="127">
        <v>2534.04</v>
      </c>
      <c r="F1032" s="127">
        <v>2534.04</v>
      </c>
      <c r="G1032" s="125">
        <v>7602.11</v>
      </c>
      <c r="H1032" s="114"/>
      <c r="I1032" s="114"/>
      <c r="J1032" s="114"/>
      <c r="K1032" s="114"/>
      <c r="L1032" s="114"/>
      <c r="M1032" s="114"/>
      <c r="N1032" s="114"/>
      <c r="O1032" s="114"/>
      <c r="P1032" s="114"/>
      <c r="Q1032" s="114"/>
      <c r="R1032" s="114"/>
      <c r="S1032" s="114"/>
      <c r="T1032" s="114"/>
      <c r="U1032" s="114"/>
      <c r="V1032" s="114"/>
      <c r="W1032" s="114"/>
      <c r="X1032" s="114"/>
      <c r="Y1032" s="114"/>
      <c r="Z1032" s="114"/>
      <c r="AA1032" s="114"/>
      <c r="AB1032" s="114"/>
      <c r="AC1032" s="114"/>
      <c r="AD1032" s="114"/>
      <c r="AE1032" s="114"/>
      <c r="AF1032" s="114"/>
      <c r="AG1032" s="114"/>
      <c r="AH1032" s="114"/>
      <c r="AI1032" s="114"/>
      <c r="AJ1032" s="114"/>
      <c r="AK1032" s="114"/>
      <c r="AL1032" s="114"/>
      <c r="AM1032" s="114"/>
      <c r="AN1032" s="114"/>
      <c r="AO1032" s="114"/>
      <c r="AP1032" s="114"/>
      <c r="AQ1032" s="114"/>
    </row>
    <row r="1033" spans="1:43" x14ac:dyDescent="0.3">
      <c r="A1033" s="114"/>
      <c r="B1033" s="120" t="s">
        <v>1346</v>
      </c>
      <c r="C1033" s="121" t="s">
        <v>1173</v>
      </c>
      <c r="D1033" s="127">
        <v>1687.92</v>
      </c>
      <c r="E1033" s="127">
        <v>1687.93</v>
      </c>
      <c r="F1033" s="127">
        <v>1687.93</v>
      </c>
      <c r="G1033" s="125">
        <v>5063.78</v>
      </c>
      <c r="H1033" s="114"/>
      <c r="I1033" s="114"/>
      <c r="J1033" s="114"/>
      <c r="K1033" s="114"/>
      <c r="L1033" s="114"/>
      <c r="M1033" s="114"/>
      <c r="N1033" s="114"/>
      <c r="O1033" s="114"/>
      <c r="P1033" s="114"/>
      <c r="Q1033" s="114"/>
      <c r="R1033" s="114"/>
      <c r="S1033" s="114"/>
      <c r="T1033" s="114"/>
      <c r="U1033" s="114"/>
      <c r="V1033" s="114"/>
      <c r="W1033" s="114"/>
      <c r="X1033" s="114"/>
      <c r="Y1033" s="114"/>
      <c r="Z1033" s="114"/>
      <c r="AA1033" s="114"/>
      <c r="AB1033" s="114"/>
      <c r="AC1033" s="114"/>
      <c r="AD1033" s="114"/>
      <c r="AE1033" s="114"/>
      <c r="AF1033" s="114"/>
      <c r="AG1033" s="114"/>
      <c r="AH1033" s="114"/>
      <c r="AI1033" s="114"/>
      <c r="AJ1033" s="114"/>
      <c r="AK1033" s="114"/>
      <c r="AL1033" s="114"/>
      <c r="AM1033" s="114"/>
      <c r="AN1033" s="114"/>
      <c r="AO1033" s="114"/>
      <c r="AP1033" s="114"/>
      <c r="AQ1033" s="114"/>
    </row>
    <row r="1034" spans="1:43" x14ac:dyDescent="0.3">
      <c r="A1034" s="114"/>
      <c r="B1034" s="120" t="s">
        <v>1571</v>
      </c>
      <c r="C1034" s="121" t="s">
        <v>1044</v>
      </c>
      <c r="D1034" s="127">
        <v>1378.69</v>
      </c>
      <c r="E1034" s="127">
        <v>1378.69</v>
      </c>
      <c r="F1034" s="127">
        <v>1378.69</v>
      </c>
      <c r="G1034" s="125">
        <v>4136.07</v>
      </c>
      <c r="H1034" s="114"/>
      <c r="I1034" s="114"/>
      <c r="J1034" s="114"/>
      <c r="K1034" s="114"/>
      <c r="L1034" s="114"/>
      <c r="M1034" s="114"/>
      <c r="N1034" s="114"/>
      <c r="O1034" s="114"/>
      <c r="P1034" s="114"/>
      <c r="Q1034" s="114"/>
      <c r="R1034" s="114"/>
      <c r="S1034" s="114"/>
      <c r="T1034" s="114"/>
      <c r="U1034" s="114"/>
      <c r="V1034" s="114"/>
      <c r="W1034" s="114"/>
      <c r="X1034" s="114"/>
      <c r="Y1034" s="114"/>
      <c r="Z1034" s="114"/>
      <c r="AA1034" s="114"/>
      <c r="AB1034" s="114"/>
      <c r="AC1034" s="114"/>
      <c r="AD1034" s="114"/>
      <c r="AE1034" s="114"/>
      <c r="AF1034" s="114"/>
      <c r="AG1034" s="114"/>
      <c r="AH1034" s="114"/>
      <c r="AI1034" s="114"/>
      <c r="AJ1034" s="114"/>
      <c r="AK1034" s="114"/>
      <c r="AL1034" s="114"/>
      <c r="AM1034" s="114"/>
      <c r="AN1034" s="114"/>
      <c r="AO1034" s="114"/>
      <c r="AP1034" s="114"/>
      <c r="AQ1034" s="114"/>
    </row>
    <row r="1035" spans="1:43" x14ac:dyDescent="0.3">
      <c r="A1035" s="114"/>
      <c r="B1035" s="120" t="s">
        <v>1662</v>
      </c>
      <c r="C1035" s="121" t="s">
        <v>807</v>
      </c>
      <c r="D1035" s="127">
        <v>1365.8</v>
      </c>
      <c r="E1035" s="127">
        <v>1365.8</v>
      </c>
      <c r="F1035" s="127">
        <v>1365.8</v>
      </c>
      <c r="G1035" s="125">
        <v>4097.3999999999996</v>
      </c>
      <c r="H1035" s="114"/>
      <c r="I1035" s="114"/>
      <c r="J1035" s="114"/>
      <c r="K1035" s="114"/>
      <c r="L1035" s="114"/>
      <c r="M1035" s="114"/>
      <c r="N1035" s="114"/>
      <c r="O1035" s="114"/>
      <c r="P1035" s="114"/>
      <c r="Q1035" s="114"/>
      <c r="R1035" s="114"/>
      <c r="S1035" s="114"/>
      <c r="T1035" s="114"/>
      <c r="U1035" s="114"/>
      <c r="V1035" s="114"/>
      <c r="W1035" s="114"/>
      <c r="X1035" s="114"/>
      <c r="Y1035" s="114"/>
      <c r="Z1035" s="114"/>
      <c r="AA1035" s="114"/>
      <c r="AB1035" s="114"/>
      <c r="AC1035" s="114"/>
      <c r="AD1035" s="114"/>
      <c r="AE1035" s="114"/>
      <c r="AF1035" s="114"/>
      <c r="AG1035" s="114"/>
      <c r="AH1035" s="114"/>
      <c r="AI1035" s="114"/>
      <c r="AJ1035" s="114"/>
      <c r="AK1035" s="114"/>
      <c r="AL1035" s="114"/>
      <c r="AM1035" s="114"/>
      <c r="AN1035" s="114"/>
      <c r="AO1035" s="114"/>
      <c r="AP1035" s="114"/>
      <c r="AQ1035" s="114"/>
    </row>
    <row r="1036" spans="1:43" x14ac:dyDescent="0.3">
      <c r="A1036" s="114"/>
      <c r="B1036" s="120" t="s">
        <v>1291</v>
      </c>
      <c r="C1036" s="121" t="s">
        <v>591</v>
      </c>
      <c r="D1036" s="127">
        <v>1679.33</v>
      </c>
      <c r="E1036" s="127">
        <v>1679.34</v>
      </c>
      <c r="F1036" s="127">
        <v>1679.34</v>
      </c>
      <c r="G1036" s="125">
        <v>5038.01</v>
      </c>
      <c r="H1036" s="114"/>
      <c r="I1036" s="114"/>
      <c r="J1036" s="114"/>
      <c r="K1036" s="114"/>
      <c r="L1036" s="114"/>
      <c r="M1036" s="114"/>
      <c r="N1036" s="114"/>
      <c r="O1036" s="114"/>
      <c r="P1036" s="114"/>
      <c r="Q1036" s="114"/>
      <c r="R1036" s="114"/>
      <c r="S1036" s="114"/>
      <c r="T1036" s="114"/>
      <c r="U1036" s="114"/>
      <c r="V1036" s="114"/>
      <c r="W1036" s="114"/>
      <c r="X1036" s="114"/>
      <c r="Y1036" s="114"/>
      <c r="Z1036" s="114"/>
      <c r="AA1036" s="114"/>
      <c r="AB1036" s="114"/>
      <c r="AC1036" s="114"/>
      <c r="AD1036" s="114"/>
      <c r="AE1036" s="114"/>
      <c r="AF1036" s="114"/>
      <c r="AG1036" s="114"/>
      <c r="AH1036" s="114"/>
      <c r="AI1036" s="114"/>
      <c r="AJ1036" s="114"/>
      <c r="AK1036" s="114"/>
      <c r="AL1036" s="114"/>
      <c r="AM1036" s="114"/>
      <c r="AN1036" s="114"/>
      <c r="AO1036" s="114"/>
      <c r="AP1036" s="114"/>
      <c r="AQ1036" s="114"/>
    </row>
    <row r="1037" spans="1:43" x14ac:dyDescent="0.3">
      <c r="A1037" s="114"/>
      <c r="B1037" s="120" t="s">
        <v>1614</v>
      </c>
      <c r="C1037" s="121" t="s">
        <v>1032</v>
      </c>
      <c r="D1037" s="127">
        <v>2662.89</v>
      </c>
      <c r="E1037" s="127">
        <v>2662.89</v>
      </c>
      <c r="F1037" s="127">
        <v>2662.89</v>
      </c>
      <c r="G1037" s="125">
        <v>7988.67</v>
      </c>
      <c r="H1037" s="114"/>
      <c r="I1037" s="114"/>
      <c r="J1037" s="114"/>
      <c r="K1037" s="114"/>
      <c r="L1037" s="114"/>
      <c r="M1037" s="114"/>
      <c r="N1037" s="114"/>
      <c r="O1037" s="114"/>
      <c r="P1037" s="114"/>
      <c r="Q1037" s="114"/>
      <c r="R1037" s="114"/>
      <c r="S1037" s="114"/>
      <c r="T1037" s="114"/>
      <c r="U1037" s="114"/>
      <c r="V1037" s="114"/>
      <c r="W1037" s="114"/>
      <c r="X1037" s="114"/>
      <c r="Y1037" s="114"/>
      <c r="Z1037" s="114"/>
      <c r="AA1037" s="114"/>
      <c r="AB1037" s="114"/>
      <c r="AC1037" s="114"/>
      <c r="AD1037" s="114"/>
      <c r="AE1037" s="114"/>
      <c r="AF1037" s="114"/>
      <c r="AG1037" s="114"/>
      <c r="AH1037" s="114"/>
      <c r="AI1037" s="114"/>
      <c r="AJ1037" s="114"/>
      <c r="AK1037" s="114"/>
      <c r="AL1037" s="114"/>
      <c r="AM1037" s="114"/>
      <c r="AN1037" s="114"/>
      <c r="AO1037" s="114"/>
      <c r="AP1037" s="114"/>
      <c r="AQ1037" s="114"/>
    </row>
    <row r="1038" spans="1:43" x14ac:dyDescent="0.3">
      <c r="A1038" s="114"/>
      <c r="B1038" s="120" t="s">
        <v>1325</v>
      </c>
      <c r="C1038" s="121" t="s">
        <v>612</v>
      </c>
      <c r="D1038" s="127">
        <v>1395.87</v>
      </c>
      <c r="E1038" s="127">
        <v>1395.87</v>
      </c>
      <c r="F1038" s="127">
        <v>1395.87</v>
      </c>
      <c r="G1038" s="125">
        <v>4187.6099999999997</v>
      </c>
      <c r="H1038" s="114"/>
      <c r="I1038" s="114"/>
      <c r="J1038" s="114"/>
      <c r="K1038" s="114"/>
      <c r="L1038" s="114"/>
      <c r="M1038" s="114"/>
      <c r="N1038" s="114"/>
      <c r="O1038" s="114"/>
      <c r="P1038" s="114"/>
      <c r="Q1038" s="114"/>
      <c r="R1038" s="114"/>
      <c r="S1038" s="114"/>
      <c r="T1038" s="114"/>
      <c r="U1038" s="114"/>
      <c r="V1038" s="114"/>
      <c r="W1038" s="114"/>
      <c r="X1038" s="114"/>
      <c r="Y1038" s="114"/>
      <c r="Z1038" s="114"/>
      <c r="AA1038" s="114"/>
      <c r="AB1038" s="114"/>
      <c r="AC1038" s="114"/>
      <c r="AD1038" s="114"/>
      <c r="AE1038" s="114"/>
      <c r="AF1038" s="114"/>
      <c r="AG1038" s="114"/>
      <c r="AH1038" s="114"/>
      <c r="AI1038" s="114"/>
      <c r="AJ1038" s="114"/>
      <c r="AK1038" s="114"/>
      <c r="AL1038" s="114"/>
      <c r="AM1038" s="114"/>
      <c r="AN1038" s="114"/>
      <c r="AO1038" s="114"/>
      <c r="AP1038" s="114"/>
      <c r="AQ1038" s="114"/>
    </row>
    <row r="1039" spans="1:43" x14ac:dyDescent="0.3">
      <c r="A1039" s="114"/>
      <c r="B1039" s="120" t="s">
        <v>1782</v>
      </c>
      <c r="C1039" s="121" t="s">
        <v>1033</v>
      </c>
      <c r="D1039" s="127">
        <v>1443.11</v>
      </c>
      <c r="E1039" s="127">
        <v>1443.11</v>
      </c>
      <c r="F1039" s="127">
        <v>1443.11</v>
      </c>
      <c r="G1039" s="125">
        <v>4329.33</v>
      </c>
      <c r="H1039" s="114"/>
      <c r="I1039" s="114"/>
      <c r="J1039" s="114"/>
      <c r="K1039" s="114"/>
      <c r="L1039" s="114"/>
      <c r="M1039" s="114"/>
      <c r="N1039" s="114"/>
      <c r="O1039" s="114"/>
      <c r="P1039" s="114"/>
      <c r="Q1039" s="114"/>
      <c r="R1039" s="114"/>
      <c r="S1039" s="114"/>
      <c r="T1039" s="114"/>
      <c r="U1039" s="114"/>
      <c r="V1039" s="114"/>
      <c r="W1039" s="114"/>
      <c r="X1039" s="114"/>
      <c r="Y1039" s="114"/>
      <c r="Z1039" s="114"/>
      <c r="AA1039" s="114"/>
      <c r="AB1039" s="114"/>
      <c r="AC1039" s="114"/>
      <c r="AD1039" s="114"/>
      <c r="AE1039" s="114"/>
      <c r="AF1039" s="114"/>
      <c r="AG1039" s="114"/>
      <c r="AH1039" s="114"/>
      <c r="AI1039" s="114"/>
      <c r="AJ1039" s="114"/>
      <c r="AK1039" s="114"/>
      <c r="AL1039" s="114"/>
      <c r="AM1039" s="114"/>
      <c r="AN1039" s="114"/>
      <c r="AO1039" s="114"/>
      <c r="AP1039" s="114"/>
      <c r="AQ1039" s="114"/>
    </row>
    <row r="1040" spans="1:43" x14ac:dyDescent="0.3">
      <c r="A1040" s="114"/>
      <c r="B1040" s="120" t="s">
        <v>1363</v>
      </c>
      <c r="C1040" s="121" t="s">
        <v>760</v>
      </c>
      <c r="D1040" s="127">
        <v>2534.0300000000002</v>
      </c>
      <c r="E1040" s="127">
        <v>2534.04</v>
      </c>
      <c r="F1040" s="127">
        <v>2534.04</v>
      </c>
      <c r="G1040" s="125">
        <v>7602.11</v>
      </c>
      <c r="H1040" s="114"/>
      <c r="I1040" s="114"/>
      <c r="J1040" s="114"/>
      <c r="K1040" s="114"/>
      <c r="L1040" s="114"/>
      <c r="M1040" s="114"/>
      <c r="N1040" s="114"/>
      <c r="O1040" s="114"/>
      <c r="P1040" s="114"/>
      <c r="Q1040" s="114"/>
      <c r="R1040" s="114"/>
      <c r="S1040" s="114"/>
      <c r="T1040" s="114"/>
      <c r="U1040" s="114"/>
      <c r="V1040" s="114"/>
      <c r="W1040" s="114"/>
      <c r="X1040" s="114"/>
      <c r="Y1040" s="114"/>
      <c r="Z1040" s="114"/>
      <c r="AA1040" s="114"/>
      <c r="AB1040" s="114"/>
      <c r="AC1040" s="114"/>
      <c r="AD1040" s="114"/>
      <c r="AE1040" s="114"/>
      <c r="AF1040" s="114"/>
      <c r="AG1040" s="114"/>
      <c r="AH1040" s="114"/>
      <c r="AI1040" s="114"/>
      <c r="AJ1040" s="114"/>
      <c r="AK1040" s="114"/>
      <c r="AL1040" s="114"/>
      <c r="AM1040" s="114"/>
      <c r="AN1040" s="114"/>
      <c r="AO1040" s="114"/>
      <c r="AP1040" s="114"/>
      <c r="AQ1040" s="114"/>
    </row>
    <row r="1041" spans="1:43" x14ac:dyDescent="0.3">
      <c r="A1041" s="114"/>
      <c r="B1041" s="120" t="s">
        <v>2313</v>
      </c>
      <c r="C1041" s="121" t="s">
        <v>670</v>
      </c>
      <c r="D1041" s="127">
        <v>1687.92</v>
      </c>
      <c r="E1041" s="127">
        <v>1687.93</v>
      </c>
      <c r="F1041" s="127">
        <v>1687.93</v>
      </c>
      <c r="G1041" s="125">
        <v>5063.78</v>
      </c>
      <c r="H1041" s="114"/>
      <c r="I1041" s="114"/>
      <c r="J1041" s="114"/>
      <c r="K1041" s="114"/>
      <c r="L1041" s="114"/>
      <c r="M1041" s="114"/>
      <c r="N1041" s="114"/>
      <c r="O1041" s="114"/>
      <c r="P1041" s="114"/>
      <c r="Q1041" s="114"/>
      <c r="R1041" s="114"/>
      <c r="S1041" s="114"/>
      <c r="T1041" s="114"/>
      <c r="U1041" s="114"/>
      <c r="V1041" s="114"/>
      <c r="W1041" s="114"/>
      <c r="X1041" s="114"/>
      <c r="Y1041" s="114"/>
      <c r="Z1041" s="114"/>
      <c r="AA1041" s="114"/>
      <c r="AB1041" s="114"/>
      <c r="AC1041" s="114"/>
      <c r="AD1041" s="114"/>
      <c r="AE1041" s="114"/>
      <c r="AF1041" s="114"/>
      <c r="AG1041" s="114"/>
      <c r="AH1041" s="114"/>
      <c r="AI1041" s="114"/>
      <c r="AJ1041" s="114"/>
      <c r="AK1041" s="114"/>
      <c r="AL1041" s="114"/>
      <c r="AM1041" s="114"/>
      <c r="AN1041" s="114"/>
      <c r="AO1041" s="114"/>
      <c r="AP1041" s="114"/>
      <c r="AQ1041" s="114"/>
    </row>
    <row r="1042" spans="1:43" x14ac:dyDescent="0.3">
      <c r="A1042" s="114"/>
      <c r="B1042" s="120" t="s">
        <v>1736</v>
      </c>
      <c r="C1042" s="121" t="s">
        <v>761</v>
      </c>
      <c r="D1042" s="127">
        <v>1378.69</v>
      </c>
      <c r="E1042" s="127">
        <v>1378.69</v>
      </c>
      <c r="F1042" s="127">
        <v>1378.69</v>
      </c>
      <c r="G1042" s="125">
        <v>4136.07</v>
      </c>
      <c r="H1042" s="114"/>
      <c r="I1042" s="114"/>
      <c r="J1042" s="114"/>
      <c r="K1042" s="114"/>
      <c r="L1042" s="114"/>
      <c r="M1042" s="114"/>
      <c r="N1042" s="114"/>
      <c r="O1042" s="114"/>
      <c r="P1042" s="114"/>
      <c r="Q1042" s="114"/>
      <c r="R1042" s="114"/>
      <c r="S1042" s="114"/>
      <c r="T1042" s="114"/>
      <c r="U1042" s="114"/>
      <c r="V1042" s="114"/>
      <c r="W1042" s="114"/>
      <c r="X1042" s="114"/>
      <c r="Y1042" s="114"/>
      <c r="Z1042" s="114"/>
      <c r="AA1042" s="114"/>
      <c r="AB1042" s="114"/>
      <c r="AC1042" s="114"/>
      <c r="AD1042" s="114"/>
      <c r="AE1042" s="114"/>
      <c r="AF1042" s="114"/>
      <c r="AG1042" s="114"/>
      <c r="AH1042" s="114"/>
      <c r="AI1042" s="114"/>
      <c r="AJ1042" s="114"/>
      <c r="AK1042" s="114"/>
      <c r="AL1042" s="114"/>
      <c r="AM1042" s="114"/>
      <c r="AN1042" s="114"/>
      <c r="AO1042" s="114"/>
      <c r="AP1042" s="114"/>
      <c r="AQ1042" s="114"/>
    </row>
    <row r="1043" spans="1:43" x14ac:dyDescent="0.3">
      <c r="A1043" s="114"/>
      <c r="B1043" s="120" t="s">
        <v>1355</v>
      </c>
      <c r="C1043" s="121" t="s">
        <v>634</v>
      </c>
      <c r="D1043" s="127">
        <v>1365.8</v>
      </c>
      <c r="E1043" s="127">
        <v>1365.8</v>
      </c>
      <c r="F1043" s="127">
        <v>1365.8</v>
      </c>
      <c r="G1043" s="125">
        <v>4097.3999999999996</v>
      </c>
      <c r="H1043" s="114"/>
      <c r="I1043" s="114"/>
      <c r="J1043" s="114"/>
      <c r="K1043" s="114"/>
      <c r="L1043" s="114"/>
      <c r="M1043" s="114"/>
      <c r="N1043" s="114"/>
      <c r="O1043" s="114"/>
      <c r="P1043" s="114"/>
      <c r="Q1043" s="114"/>
      <c r="R1043" s="114"/>
      <c r="S1043" s="114"/>
      <c r="T1043" s="114"/>
      <c r="U1043" s="114"/>
      <c r="V1043" s="114"/>
      <c r="W1043" s="114"/>
      <c r="X1043" s="114"/>
      <c r="Y1043" s="114"/>
      <c r="Z1043" s="114"/>
      <c r="AA1043" s="114"/>
      <c r="AB1043" s="114"/>
      <c r="AC1043" s="114"/>
      <c r="AD1043" s="114"/>
      <c r="AE1043" s="114"/>
      <c r="AF1043" s="114"/>
      <c r="AG1043" s="114"/>
      <c r="AH1043" s="114"/>
      <c r="AI1043" s="114"/>
      <c r="AJ1043" s="114"/>
      <c r="AK1043" s="114"/>
      <c r="AL1043" s="114"/>
      <c r="AM1043" s="114"/>
      <c r="AN1043" s="114"/>
      <c r="AO1043" s="114"/>
      <c r="AP1043" s="114"/>
      <c r="AQ1043" s="114"/>
    </row>
    <row r="1044" spans="1:43" x14ac:dyDescent="0.3">
      <c r="A1044" s="114"/>
      <c r="B1044" s="120" t="s">
        <v>1828</v>
      </c>
      <c r="C1044" s="121" t="s">
        <v>1028</v>
      </c>
      <c r="D1044" s="127">
        <v>1679.33</v>
      </c>
      <c r="E1044" s="127">
        <v>1679.34</v>
      </c>
      <c r="F1044" s="127">
        <v>1679.34</v>
      </c>
      <c r="G1044" s="125">
        <v>5038.01</v>
      </c>
      <c r="H1044" s="114"/>
      <c r="I1044" s="114"/>
      <c r="J1044" s="114"/>
      <c r="K1044" s="114"/>
      <c r="L1044" s="114"/>
      <c r="M1044" s="114"/>
      <c r="N1044" s="114"/>
      <c r="O1044" s="114"/>
      <c r="P1044" s="114"/>
      <c r="Q1044" s="114"/>
      <c r="R1044" s="114"/>
      <c r="S1044" s="114"/>
      <c r="T1044" s="114"/>
      <c r="U1044" s="114"/>
      <c r="V1044" s="114"/>
      <c r="W1044" s="114"/>
      <c r="X1044" s="114"/>
      <c r="Y1044" s="114"/>
      <c r="Z1044" s="114"/>
      <c r="AA1044" s="114"/>
      <c r="AB1044" s="114"/>
      <c r="AC1044" s="114"/>
      <c r="AD1044" s="114"/>
      <c r="AE1044" s="114"/>
      <c r="AF1044" s="114"/>
      <c r="AG1044" s="114"/>
      <c r="AH1044" s="114"/>
      <c r="AI1044" s="114"/>
      <c r="AJ1044" s="114"/>
      <c r="AK1044" s="114"/>
      <c r="AL1044" s="114"/>
      <c r="AM1044" s="114"/>
      <c r="AN1044" s="114"/>
      <c r="AO1044" s="114"/>
      <c r="AP1044" s="114"/>
      <c r="AQ1044" s="114"/>
    </row>
    <row r="1045" spans="1:43" x14ac:dyDescent="0.3">
      <c r="A1045" s="114"/>
      <c r="B1045" s="120" t="s">
        <v>2035</v>
      </c>
      <c r="C1045" s="121" t="s">
        <v>1175</v>
      </c>
      <c r="D1045" s="127">
        <v>2662.89</v>
      </c>
      <c r="E1045" s="127">
        <v>2662.89</v>
      </c>
      <c r="F1045" s="127">
        <v>2662.89</v>
      </c>
      <c r="G1045" s="125">
        <v>7988.67</v>
      </c>
      <c r="H1045" s="114"/>
      <c r="I1045" s="114"/>
      <c r="J1045" s="114"/>
      <c r="K1045" s="114"/>
      <c r="L1045" s="114"/>
      <c r="M1045" s="114"/>
      <c r="N1045" s="114"/>
      <c r="O1045" s="114"/>
      <c r="P1045" s="114"/>
      <c r="Q1045" s="114"/>
      <c r="R1045" s="114"/>
      <c r="S1045" s="114"/>
      <c r="T1045" s="114"/>
      <c r="U1045" s="114"/>
      <c r="V1045" s="114"/>
      <c r="W1045" s="114"/>
      <c r="X1045" s="114"/>
      <c r="Y1045" s="114"/>
      <c r="Z1045" s="114"/>
      <c r="AA1045" s="114"/>
      <c r="AB1045" s="114"/>
      <c r="AC1045" s="114"/>
      <c r="AD1045" s="114"/>
      <c r="AE1045" s="114"/>
      <c r="AF1045" s="114"/>
      <c r="AG1045" s="114"/>
      <c r="AH1045" s="114"/>
      <c r="AI1045" s="114"/>
      <c r="AJ1045" s="114"/>
      <c r="AK1045" s="114"/>
      <c r="AL1045" s="114"/>
      <c r="AM1045" s="114"/>
      <c r="AN1045" s="114"/>
      <c r="AO1045" s="114"/>
      <c r="AP1045" s="114"/>
      <c r="AQ1045" s="114"/>
    </row>
    <row r="1046" spans="1:43" x14ac:dyDescent="0.3">
      <c r="A1046" s="114"/>
      <c r="B1046" s="120" t="s">
        <v>1737</v>
      </c>
      <c r="C1046" s="121" t="s">
        <v>869</v>
      </c>
      <c r="D1046" s="127">
        <v>1395.87</v>
      </c>
      <c r="E1046" s="127">
        <v>1395.87</v>
      </c>
      <c r="F1046" s="127">
        <v>1395.87</v>
      </c>
      <c r="G1046" s="125">
        <v>4187.6099999999997</v>
      </c>
      <c r="H1046" s="114"/>
      <c r="I1046" s="114"/>
      <c r="J1046" s="114"/>
      <c r="K1046" s="114"/>
      <c r="L1046" s="114"/>
      <c r="M1046" s="114"/>
      <c r="N1046" s="114"/>
      <c r="O1046" s="114"/>
      <c r="P1046" s="114"/>
      <c r="Q1046" s="114"/>
      <c r="R1046" s="114"/>
      <c r="S1046" s="114"/>
      <c r="T1046" s="114"/>
      <c r="U1046" s="114"/>
      <c r="V1046" s="114"/>
      <c r="W1046" s="114"/>
      <c r="X1046" s="114"/>
      <c r="Y1046" s="114"/>
      <c r="Z1046" s="114"/>
      <c r="AA1046" s="114"/>
      <c r="AB1046" s="114"/>
      <c r="AC1046" s="114"/>
      <c r="AD1046" s="114"/>
      <c r="AE1046" s="114"/>
      <c r="AF1046" s="114"/>
      <c r="AG1046" s="114"/>
      <c r="AH1046" s="114"/>
      <c r="AI1046" s="114"/>
      <c r="AJ1046" s="114"/>
      <c r="AK1046" s="114"/>
      <c r="AL1046" s="114"/>
      <c r="AM1046" s="114"/>
      <c r="AN1046" s="114"/>
      <c r="AO1046" s="114"/>
      <c r="AP1046" s="114"/>
      <c r="AQ1046" s="114"/>
    </row>
    <row r="1047" spans="1:43" x14ac:dyDescent="0.3">
      <c r="A1047" s="114"/>
      <c r="B1047" s="120" t="s">
        <v>1862</v>
      </c>
      <c r="C1047" s="121" t="s">
        <v>825</v>
      </c>
      <c r="D1047" s="127">
        <v>2044.41</v>
      </c>
      <c r="E1047" s="127">
        <v>2044.41</v>
      </c>
      <c r="F1047" s="127">
        <v>2044.41</v>
      </c>
      <c r="G1047" s="125">
        <v>6133.23</v>
      </c>
      <c r="H1047" s="114"/>
      <c r="I1047" s="114"/>
      <c r="J1047" s="114"/>
      <c r="K1047" s="114"/>
      <c r="L1047" s="114"/>
      <c r="M1047" s="114"/>
      <c r="N1047" s="114"/>
      <c r="O1047" s="114"/>
      <c r="P1047" s="114"/>
      <c r="Q1047" s="114"/>
      <c r="R1047" s="114"/>
      <c r="S1047" s="114"/>
      <c r="T1047" s="114"/>
      <c r="U1047" s="114"/>
      <c r="V1047" s="114"/>
      <c r="W1047" s="114"/>
      <c r="X1047" s="114"/>
      <c r="Y1047" s="114"/>
      <c r="Z1047" s="114"/>
      <c r="AA1047" s="114"/>
      <c r="AB1047" s="114"/>
      <c r="AC1047" s="114"/>
      <c r="AD1047" s="114"/>
      <c r="AE1047" s="114"/>
      <c r="AF1047" s="114"/>
      <c r="AG1047" s="114"/>
      <c r="AH1047" s="114"/>
      <c r="AI1047" s="114"/>
      <c r="AJ1047" s="114"/>
      <c r="AK1047" s="114"/>
      <c r="AL1047" s="114"/>
      <c r="AM1047" s="114"/>
      <c r="AN1047" s="114"/>
      <c r="AO1047" s="114"/>
      <c r="AP1047" s="114"/>
      <c r="AQ1047" s="114"/>
    </row>
    <row r="1048" spans="1:43" x14ac:dyDescent="0.3">
      <c r="A1048" s="114"/>
      <c r="B1048" s="120" t="s">
        <v>1348</v>
      </c>
      <c r="C1048" s="121" t="s">
        <v>855</v>
      </c>
      <c r="D1048" s="127">
        <v>3586.31</v>
      </c>
      <c r="E1048" s="127">
        <v>3586.3</v>
      </c>
      <c r="F1048" s="127">
        <v>3586.3</v>
      </c>
      <c r="G1048" s="125">
        <v>10758.91</v>
      </c>
      <c r="H1048" s="114"/>
      <c r="I1048" s="114"/>
      <c r="J1048" s="114"/>
      <c r="K1048" s="114"/>
      <c r="L1048" s="114"/>
      <c r="M1048" s="114"/>
      <c r="N1048" s="114"/>
      <c r="O1048" s="114"/>
      <c r="P1048" s="114"/>
      <c r="Q1048" s="114"/>
      <c r="R1048" s="114"/>
      <c r="S1048" s="114"/>
      <c r="T1048" s="114"/>
      <c r="U1048" s="114"/>
      <c r="V1048" s="114"/>
      <c r="W1048" s="114"/>
      <c r="X1048" s="114"/>
      <c r="Y1048" s="114"/>
      <c r="Z1048" s="114"/>
      <c r="AA1048" s="114"/>
      <c r="AB1048" s="114"/>
      <c r="AC1048" s="114"/>
      <c r="AD1048" s="114"/>
      <c r="AE1048" s="114"/>
      <c r="AF1048" s="114"/>
      <c r="AG1048" s="114"/>
      <c r="AH1048" s="114"/>
      <c r="AI1048" s="114"/>
      <c r="AJ1048" s="114"/>
      <c r="AK1048" s="114"/>
      <c r="AL1048" s="114"/>
      <c r="AM1048" s="114"/>
      <c r="AN1048" s="114"/>
      <c r="AO1048" s="114"/>
      <c r="AP1048" s="114"/>
      <c r="AQ1048" s="114"/>
    </row>
    <row r="1049" spans="1:43" x14ac:dyDescent="0.3">
      <c r="A1049" s="114"/>
      <c r="B1049" s="120" t="s">
        <v>1354</v>
      </c>
      <c r="C1049" s="121" t="s">
        <v>641</v>
      </c>
      <c r="D1049" s="124"/>
      <c r="E1049" s="124"/>
      <c r="F1049" s="124"/>
      <c r="G1049" s="126"/>
      <c r="H1049" s="114"/>
      <c r="I1049" s="114"/>
      <c r="J1049" s="114"/>
      <c r="K1049" s="114"/>
      <c r="L1049" s="114"/>
      <c r="M1049" s="114"/>
      <c r="N1049" s="114"/>
      <c r="O1049" s="114"/>
      <c r="P1049" s="114"/>
      <c r="Q1049" s="114"/>
      <c r="R1049" s="114"/>
      <c r="S1049" s="114"/>
      <c r="T1049" s="114"/>
      <c r="U1049" s="114"/>
      <c r="V1049" s="114"/>
      <c r="W1049" s="114"/>
      <c r="X1049" s="114"/>
      <c r="Y1049" s="114"/>
      <c r="Z1049" s="114"/>
      <c r="AA1049" s="114"/>
      <c r="AB1049" s="114"/>
      <c r="AC1049" s="114"/>
      <c r="AD1049" s="114"/>
      <c r="AE1049" s="114"/>
      <c r="AF1049" s="114"/>
      <c r="AG1049" s="114"/>
      <c r="AH1049" s="114"/>
      <c r="AI1049" s="114"/>
      <c r="AJ1049" s="114"/>
      <c r="AK1049" s="114"/>
      <c r="AL1049" s="114"/>
      <c r="AM1049" s="114"/>
      <c r="AN1049" s="114"/>
      <c r="AO1049" s="114"/>
      <c r="AP1049" s="114"/>
      <c r="AQ1049" s="114"/>
    </row>
    <row r="1050" spans="1:43" x14ac:dyDescent="0.3">
      <c r="A1050" s="114"/>
      <c r="B1050" s="120" t="s">
        <v>3583</v>
      </c>
      <c r="C1050" s="121" t="s">
        <v>641</v>
      </c>
      <c r="D1050" s="127">
        <v>1958.51</v>
      </c>
      <c r="E1050" s="127">
        <v>1958.51</v>
      </c>
      <c r="F1050" s="127">
        <v>1958.51</v>
      </c>
      <c r="G1050" s="125">
        <v>5875.53</v>
      </c>
      <c r="H1050" s="114"/>
      <c r="I1050" s="114"/>
      <c r="J1050" s="114"/>
      <c r="K1050" s="114"/>
      <c r="L1050" s="114"/>
      <c r="M1050" s="114"/>
      <c r="N1050" s="114"/>
      <c r="O1050" s="114"/>
      <c r="P1050" s="114"/>
      <c r="Q1050" s="114"/>
      <c r="R1050" s="114"/>
      <c r="S1050" s="114"/>
      <c r="T1050" s="114"/>
      <c r="U1050" s="114"/>
      <c r="V1050" s="114"/>
      <c r="W1050" s="114"/>
      <c r="X1050" s="114"/>
      <c r="Y1050" s="114"/>
      <c r="Z1050" s="114"/>
      <c r="AA1050" s="114"/>
      <c r="AB1050" s="114"/>
      <c r="AC1050" s="114"/>
      <c r="AD1050" s="114"/>
      <c r="AE1050" s="114"/>
      <c r="AF1050" s="114"/>
      <c r="AG1050" s="114"/>
      <c r="AH1050" s="114"/>
      <c r="AI1050" s="114"/>
      <c r="AJ1050" s="114"/>
      <c r="AK1050" s="114"/>
      <c r="AL1050" s="114"/>
      <c r="AM1050" s="114"/>
      <c r="AN1050" s="114"/>
      <c r="AO1050" s="114"/>
      <c r="AP1050" s="114"/>
      <c r="AQ1050" s="114"/>
    </row>
    <row r="1051" spans="1:43" x14ac:dyDescent="0.3">
      <c r="A1051" s="114"/>
      <c r="B1051" s="120" t="s">
        <v>2303</v>
      </c>
      <c r="C1051" s="121" t="s">
        <v>858</v>
      </c>
      <c r="D1051" s="127">
        <v>1937.04</v>
      </c>
      <c r="E1051" s="127">
        <v>1937.03</v>
      </c>
      <c r="F1051" s="127">
        <v>1937.03</v>
      </c>
      <c r="G1051" s="125">
        <v>5811.1</v>
      </c>
      <c r="H1051" s="114"/>
      <c r="I1051" s="114"/>
      <c r="J1051" s="114"/>
      <c r="K1051" s="114"/>
      <c r="L1051" s="114"/>
      <c r="M1051" s="114"/>
      <c r="N1051" s="114"/>
      <c r="O1051" s="114"/>
      <c r="P1051" s="114"/>
      <c r="Q1051" s="114"/>
      <c r="R1051" s="114"/>
      <c r="S1051" s="114"/>
      <c r="T1051" s="114"/>
      <c r="U1051" s="114"/>
      <c r="V1051" s="114"/>
      <c r="W1051" s="114"/>
      <c r="X1051" s="114"/>
      <c r="Y1051" s="114"/>
      <c r="Z1051" s="114"/>
      <c r="AA1051" s="114"/>
      <c r="AB1051" s="114"/>
      <c r="AC1051" s="114"/>
      <c r="AD1051" s="114"/>
      <c r="AE1051" s="114"/>
      <c r="AF1051" s="114"/>
      <c r="AG1051" s="114"/>
      <c r="AH1051" s="114"/>
      <c r="AI1051" s="114"/>
      <c r="AJ1051" s="114"/>
      <c r="AK1051" s="114"/>
      <c r="AL1051" s="114"/>
      <c r="AM1051" s="114"/>
      <c r="AN1051" s="114"/>
      <c r="AO1051" s="114"/>
      <c r="AP1051" s="114"/>
      <c r="AQ1051" s="114"/>
    </row>
    <row r="1052" spans="1:43" x14ac:dyDescent="0.3">
      <c r="A1052" s="114"/>
      <c r="B1052" s="120" t="s">
        <v>1727</v>
      </c>
      <c r="C1052" s="121" t="s">
        <v>901</v>
      </c>
      <c r="D1052" s="127">
        <v>2396.6</v>
      </c>
      <c r="E1052" s="127">
        <v>2396.6</v>
      </c>
      <c r="F1052" s="127">
        <v>2396.6</v>
      </c>
      <c r="G1052" s="125">
        <v>7189.8</v>
      </c>
      <c r="H1052" s="114"/>
      <c r="I1052" s="114"/>
      <c r="J1052" s="114"/>
      <c r="K1052" s="114"/>
      <c r="L1052" s="114"/>
      <c r="M1052" s="114"/>
      <c r="N1052" s="114"/>
      <c r="O1052" s="114"/>
      <c r="P1052" s="114"/>
      <c r="Q1052" s="114"/>
      <c r="R1052" s="114"/>
      <c r="S1052" s="114"/>
      <c r="T1052" s="114"/>
      <c r="U1052" s="114"/>
      <c r="V1052" s="114"/>
      <c r="W1052" s="114"/>
      <c r="X1052" s="114"/>
      <c r="Y1052" s="114"/>
      <c r="Z1052" s="114"/>
      <c r="AA1052" s="114"/>
      <c r="AB1052" s="114"/>
      <c r="AC1052" s="114"/>
      <c r="AD1052" s="114"/>
      <c r="AE1052" s="114"/>
      <c r="AF1052" s="114"/>
      <c r="AG1052" s="114"/>
      <c r="AH1052" s="114"/>
      <c r="AI1052" s="114"/>
      <c r="AJ1052" s="114"/>
      <c r="AK1052" s="114"/>
      <c r="AL1052" s="114"/>
      <c r="AM1052" s="114"/>
      <c r="AN1052" s="114"/>
      <c r="AO1052" s="114"/>
      <c r="AP1052" s="114"/>
      <c r="AQ1052" s="114"/>
    </row>
    <row r="1053" spans="1:43" x14ac:dyDescent="0.3">
      <c r="A1053" s="114"/>
      <c r="B1053" s="120" t="s">
        <v>1713</v>
      </c>
      <c r="C1053" s="121" t="s">
        <v>621</v>
      </c>
      <c r="D1053" s="127">
        <v>2405.19</v>
      </c>
      <c r="E1053" s="127">
        <v>2405.19</v>
      </c>
      <c r="F1053" s="127">
        <v>2405.19</v>
      </c>
      <c r="G1053" s="125">
        <v>7215.57</v>
      </c>
      <c r="H1053" s="114"/>
      <c r="I1053" s="114"/>
      <c r="J1053" s="114"/>
      <c r="K1053" s="114"/>
      <c r="L1053" s="114"/>
      <c r="M1053" s="114"/>
      <c r="N1053" s="114"/>
      <c r="O1053" s="114"/>
      <c r="P1053" s="114"/>
      <c r="Q1053" s="114"/>
      <c r="R1053" s="114"/>
      <c r="S1053" s="114"/>
      <c r="T1053" s="114"/>
      <c r="U1053" s="114"/>
      <c r="V1053" s="114"/>
      <c r="W1053" s="114"/>
      <c r="X1053" s="114"/>
      <c r="Y1053" s="114"/>
      <c r="Z1053" s="114"/>
      <c r="AA1053" s="114"/>
      <c r="AB1053" s="114"/>
      <c r="AC1053" s="114"/>
      <c r="AD1053" s="114"/>
      <c r="AE1053" s="114"/>
      <c r="AF1053" s="114"/>
      <c r="AG1053" s="114"/>
      <c r="AH1053" s="114"/>
      <c r="AI1053" s="114"/>
      <c r="AJ1053" s="114"/>
      <c r="AK1053" s="114"/>
      <c r="AL1053" s="114"/>
      <c r="AM1053" s="114"/>
      <c r="AN1053" s="114"/>
      <c r="AO1053" s="114"/>
      <c r="AP1053" s="114"/>
      <c r="AQ1053" s="114"/>
    </row>
    <row r="1054" spans="1:43" x14ac:dyDescent="0.3">
      <c r="A1054" s="114"/>
      <c r="B1054" s="120" t="s">
        <v>1891</v>
      </c>
      <c r="C1054" s="121" t="s">
        <v>1194</v>
      </c>
      <c r="D1054" s="127">
        <v>3728.04</v>
      </c>
      <c r="E1054" s="127">
        <v>3728.04</v>
      </c>
      <c r="F1054" s="127">
        <v>3728.04</v>
      </c>
      <c r="G1054" s="125">
        <v>11184.12</v>
      </c>
      <c r="H1054" s="114"/>
      <c r="I1054" s="114"/>
      <c r="J1054" s="114"/>
      <c r="K1054" s="114"/>
      <c r="L1054" s="114"/>
      <c r="M1054" s="114"/>
      <c r="N1054" s="114"/>
      <c r="O1054" s="114"/>
      <c r="P1054" s="114"/>
      <c r="Q1054" s="114"/>
      <c r="R1054" s="114"/>
      <c r="S1054" s="114"/>
      <c r="T1054" s="114"/>
      <c r="U1054" s="114"/>
      <c r="V1054" s="114"/>
      <c r="W1054" s="114"/>
      <c r="X1054" s="114"/>
      <c r="Y1054" s="114"/>
      <c r="Z1054" s="114"/>
      <c r="AA1054" s="114"/>
      <c r="AB1054" s="114"/>
      <c r="AC1054" s="114"/>
      <c r="AD1054" s="114"/>
      <c r="AE1054" s="114"/>
      <c r="AF1054" s="114"/>
      <c r="AG1054" s="114"/>
      <c r="AH1054" s="114"/>
      <c r="AI1054" s="114"/>
      <c r="AJ1054" s="114"/>
      <c r="AK1054" s="114"/>
      <c r="AL1054" s="114"/>
      <c r="AM1054" s="114"/>
      <c r="AN1054" s="114"/>
      <c r="AO1054" s="114"/>
      <c r="AP1054" s="114"/>
      <c r="AQ1054" s="114"/>
    </row>
    <row r="1055" spans="1:43" x14ac:dyDescent="0.3">
      <c r="A1055" s="114"/>
      <c r="B1055" s="120" t="s">
        <v>2299</v>
      </c>
      <c r="C1055" s="121" t="s">
        <v>1139</v>
      </c>
      <c r="D1055" s="127">
        <v>1992.87</v>
      </c>
      <c r="E1055" s="127">
        <v>1992.87</v>
      </c>
      <c r="F1055" s="127">
        <v>1992.87</v>
      </c>
      <c r="G1055" s="125">
        <v>5978.61</v>
      </c>
      <c r="H1055" s="114"/>
      <c r="I1055" s="114"/>
      <c r="J1055" s="114"/>
      <c r="K1055" s="114"/>
      <c r="L1055" s="114"/>
      <c r="M1055" s="114"/>
      <c r="N1055" s="114"/>
      <c r="O1055" s="114"/>
      <c r="P1055" s="114"/>
      <c r="Q1055" s="114"/>
      <c r="R1055" s="114"/>
      <c r="S1055" s="114"/>
      <c r="T1055" s="114"/>
      <c r="U1055" s="114"/>
      <c r="V1055" s="114"/>
      <c r="W1055" s="114"/>
      <c r="X1055" s="114"/>
      <c r="Y1055" s="114"/>
      <c r="Z1055" s="114"/>
      <c r="AA1055" s="114"/>
      <c r="AB1055" s="114"/>
      <c r="AC1055" s="114"/>
      <c r="AD1055" s="114"/>
      <c r="AE1055" s="114"/>
      <c r="AF1055" s="114"/>
      <c r="AG1055" s="114"/>
      <c r="AH1055" s="114"/>
      <c r="AI1055" s="114"/>
      <c r="AJ1055" s="114"/>
      <c r="AK1055" s="114"/>
      <c r="AL1055" s="114"/>
      <c r="AM1055" s="114"/>
      <c r="AN1055" s="114"/>
      <c r="AO1055" s="114"/>
      <c r="AP1055" s="114"/>
      <c r="AQ1055" s="114"/>
    </row>
    <row r="1056" spans="1:43" x14ac:dyDescent="0.3">
      <c r="A1056" s="114"/>
      <c r="B1056" s="120" t="s">
        <v>1358</v>
      </c>
      <c r="C1056" s="121" t="s">
        <v>671</v>
      </c>
      <c r="D1056" s="127">
        <v>1494.65</v>
      </c>
      <c r="E1056" s="127">
        <v>1494.65</v>
      </c>
      <c r="F1056" s="127">
        <v>1494.65</v>
      </c>
      <c r="G1056" s="125">
        <v>4483.95</v>
      </c>
      <c r="H1056" s="114"/>
      <c r="I1056" s="114"/>
      <c r="J1056" s="114"/>
      <c r="K1056" s="114"/>
      <c r="L1056" s="114"/>
      <c r="M1056" s="114"/>
      <c r="N1056" s="114"/>
      <c r="O1056" s="114"/>
      <c r="P1056" s="114"/>
      <c r="Q1056" s="114"/>
      <c r="R1056" s="114"/>
      <c r="S1056" s="114"/>
      <c r="T1056" s="114"/>
      <c r="U1056" s="114"/>
      <c r="V1056" s="114"/>
      <c r="W1056" s="114"/>
      <c r="X1056" s="114"/>
      <c r="Y1056" s="114"/>
      <c r="Z1056" s="114"/>
      <c r="AA1056" s="114"/>
      <c r="AB1056" s="114"/>
      <c r="AC1056" s="114"/>
      <c r="AD1056" s="114"/>
      <c r="AE1056" s="114"/>
      <c r="AF1056" s="114"/>
      <c r="AG1056" s="114"/>
      <c r="AH1056" s="114"/>
      <c r="AI1056" s="114"/>
      <c r="AJ1056" s="114"/>
      <c r="AK1056" s="114"/>
      <c r="AL1056" s="114"/>
      <c r="AM1056" s="114"/>
      <c r="AN1056" s="114"/>
      <c r="AO1056" s="114"/>
      <c r="AP1056" s="114"/>
      <c r="AQ1056" s="114"/>
    </row>
    <row r="1057" spans="1:43" x14ac:dyDescent="0.3">
      <c r="A1057" s="114"/>
      <c r="B1057" s="120" t="s">
        <v>1884</v>
      </c>
      <c r="C1057" s="121" t="s">
        <v>913</v>
      </c>
      <c r="D1057" s="127">
        <v>2650</v>
      </c>
      <c r="E1057" s="127">
        <v>2650</v>
      </c>
      <c r="F1057" s="127">
        <v>2650</v>
      </c>
      <c r="G1057" s="125">
        <v>7950</v>
      </c>
      <c r="H1057" s="114"/>
      <c r="I1057" s="114"/>
      <c r="J1057" s="114"/>
      <c r="K1057" s="114"/>
      <c r="L1057" s="114"/>
      <c r="M1057" s="114"/>
      <c r="N1057" s="114"/>
      <c r="O1057" s="114"/>
      <c r="P1057" s="114"/>
      <c r="Q1057" s="114"/>
      <c r="R1057" s="114"/>
      <c r="S1057" s="114"/>
      <c r="T1057" s="114"/>
      <c r="U1057" s="114"/>
      <c r="V1057" s="114"/>
      <c r="W1057" s="114"/>
      <c r="X1057" s="114"/>
      <c r="Y1057" s="114"/>
      <c r="Z1057" s="114"/>
      <c r="AA1057" s="114"/>
      <c r="AB1057" s="114"/>
      <c r="AC1057" s="114"/>
      <c r="AD1057" s="114"/>
      <c r="AE1057" s="114"/>
      <c r="AF1057" s="114"/>
      <c r="AG1057" s="114"/>
      <c r="AH1057" s="114"/>
      <c r="AI1057" s="114"/>
      <c r="AJ1057" s="114"/>
      <c r="AK1057" s="114"/>
      <c r="AL1057" s="114"/>
      <c r="AM1057" s="114"/>
      <c r="AN1057" s="114"/>
      <c r="AO1057" s="114"/>
      <c r="AP1057" s="114"/>
      <c r="AQ1057" s="114"/>
    </row>
    <row r="1058" spans="1:43" x14ac:dyDescent="0.3">
      <c r="A1058" s="114"/>
      <c r="B1058" s="120" t="s">
        <v>1739</v>
      </c>
      <c r="C1058" s="121" t="s">
        <v>870</v>
      </c>
      <c r="D1058" s="127">
        <v>1760.94</v>
      </c>
      <c r="E1058" s="127">
        <v>1760.94</v>
      </c>
      <c r="F1058" s="127">
        <v>1760.94</v>
      </c>
      <c r="G1058" s="125">
        <v>5282.82</v>
      </c>
      <c r="H1058" s="114"/>
      <c r="I1058" s="114"/>
      <c r="J1058" s="114"/>
      <c r="K1058" s="114"/>
      <c r="L1058" s="114"/>
      <c r="M1058" s="114"/>
      <c r="N1058" s="114"/>
      <c r="O1058" s="114"/>
      <c r="P1058" s="114"/>
      <c r="Q1058" s="114"/>
      <c r="R1058" s="114"/>
      <c r="S1058" s="114"/>
      <c r="T1058" s="114"/>
      <c r="U1058" s="114"/>
      <c r="V1058" s="114"/>
      <c r="W1058" s="114"/>
      <c r="X1058" s="114"/>
      <c r="Y1058" s="114"/>
      <c r="Z1058" s="114"/>
      <c r="AA1058" s="114"/>
      <c r="AB1058" s="114"/>
      <c r="AC1058" s="114"/>
      <c r="AD1058" s="114"/>
      <c r="AE1058" s="114"/>
      <c r="AF1058" s="114"/>
      <c r="AG1058" s="114"/>
      <c r="AH1058" s="114"/>
      <c r="AI1058" s="114"/>
      <c r="AJ1058" s="114"/>
      <c r="AK1058" s="114"/>
      <c r="AL1058" s="114"/>
      <c r="AM1058" s="114"/>
      <c r="AN1058" s="114"/>
      <c r="AO1058" s="114"/>
      <c r="AP1058" s="114"/>
      <c r="AQ1058" s="114"/>
    </row>
    <row r="1059" spans="1:43" x14ac:dyDescent="0.3">
      <c r="A1059" s="114"/>
      <c r="B1059" s="120" t="s">
        <v>1892</v>
      </c>
      <c r="C1059" s="121" t="s">
        <v>823</v>
      </c>
      <c r="D1059" s="127">
        <v>1434.52</v>
      </c>
      <c r="E1059" s="127">
        <v>1434.52</v>
      </c>
      <c r="F1059" s="127">
        <v>1434.52</v>
      </c>
      <c r="G1059" s="125">
        <v>4303.5600000000004</v>
      </c>
      <c r="H1059" s="114"/>
      <c r="I1059" s="114"/>
      <c r="J1059" s="114"/>
      <c r="K1059" s="114"/>
      <c r="L1059" s="114"/>
      <c r="M1059" s="114"/>
      <c r="N1059" s="114"/>
      <c r="O1059" s="114"/>
      <c r="P1059" s="114"/>
      <c r="Q1059" s="114"/>
      <c r="R1059" s="114"/>
      <c r="S1059" s="114"/>
      <c r="T1059" s="114"/>
      <c r="U1059" s="114"/>
      <c r="V1059" s="114"/>
      <c r="W1059" s="114"/>
      <c r="X1059" s="114"/>
      <c r="Y1059" s="114"/>
      <c r="Z1059" s="114"/>
      <c r="AA1059" s="114"/>
      <c r="AB1059" s="114"/>
      <c r="AC1059" s="114"/>
      <c r="AD1059" s="114"/>
      <c r="AE1059" s="114"/>
      <c r="AF1059" s="114"/>
      <c r="AG1059" s="114"/>
      <c r="AH1059" s="114"/>
      <c r="AI1059" s="114"/>
      <c r="AJ1059" s="114"/>
      <c r="AK1059" s="114"/>
      <c r="AL1059" s="114"/>
      <c r="AM1059" s="114"/>
      <c r="AN1059" s="114"/>
      <c r="AO1059" s="114"/>
      <c r="AP1059" s="114"/>
      <c r="AQ1059" s="114"/>
    </row>
    <row r="1060" spans="1:43" x14ac:dyDescent="0.3">
      <c r="A1060" s="114"/>
      <c r="B1060" s="120" t="s">
        <v>2333</v>
      </c>
      <c r="C1060" s="121" t="s">
        <v>911</v>
      </c>
      <c r="D1060" s="127">
        <v>1421.63</v>
      </c>
      <c r="E1060" s="127">
        <v>1421.64</v>
      </c>
      <c r="F1060" s="127">
        <v>1421.64</v>
      </c>
      <c r="G1060" s="125">
        <v>4264.91</v>
      </c>
      <c r="H1060" s="114"/>
      <c r="I1060" s="114"/>
      <c r="J1060" s="114"/>
      <c r="K1060" s="114"/>
      <c r="L1060" s="114"/>
      <c r="M1060" s="114"/>
      <c r="N1060" s="114"/>
      <c r="O1060" s="114"/>
      <c r="P1060" s="114"/>
      <c r="Q1060" s="114"/>
      <c r="R1060" s="114"/>
      <c r="S1060" s="114"/>
      <c r="T1060" s="114"/>
      <c r="U1060" s="114"/>
      <c r="V1060" s="114"/>
      <c r="W1060" s="114"/>
      <c r="X1060" s="114"/>
      <c r="Y1060" s="114"/>
      <c r="Z1060" s="114"/>
      <c r="AA1060" s="114"/>
      <c r="AB1060" s="114"/>
      <c r="AC1060" s="114"/>
      <c r="AD1060" s="114"/>
      <c r="AE1060" s="114"/>
      <c r="AF1060" s="114"/>
      <c r="AG1060" s="114"/>
      <c r="AH1060" s="114"/>
      <c r="AI1060" s="114"/>
      <c r="AJ1060" s="114"/>
      <c r="AK1060" s="114"/>
      <c r="AL1060" s="114"/>
      <c r="AM1060" s="114"/>
      <c r="AN1060" s="114"/>
      <c r="AO1060" s="114"/>
      <c r="AP1060" s="114"/>
      <c r="AQ1060" s="114"/>
    </row>
    <row r="1061" spans="1:43" x14ac:dyDescent="0.3">
      <c r="A1061" s="114"/>
      <c r="B1061" s="120" t="s">
        <v>1868</v>
      </c>
      <c r="C1061" s="121" t="s">
        <v>919</v>
      </c>
      <c r="D1061" s="127">
        <v>1752.35</v>
      </c>
      <c r="E1061" s="127">
        <v>1752.35</v>
      </c>
      <c r="F1061" s="127">
        <v>1752.35</v>
      </c>
      <c r="G1061" s="125">
        <v>5257.05</v>
      </c>
      <c r="H1061" s="114"/>
      <c r="I1061" s="114"/>
      <c r="J1061" s="114"/>
      <c r="K1061" s="114"/>
      <c r="L1061" s="114"/>
      <c r="M1061" s="114"/>
      <c r="N1061" s="114"/>
      <c r="O1061" s="114"/>
      <c r="P1061" s="114"/>
      <c r="Q1061" s="114"/>
      <c r="R1061" s="114"/>
      <c r="S1061" s="114"/>
      <c r="T1061" s="114"/>
      <c r="U1061" s="114"/>
      <c r="V1061" s="114"/>
      <c r="W1061" s="114"/>
      <c r="X1061" s="114"/>
      <c r="Y1061" s="114"/>
      <c r="Z1061" s="114"/>
      <c r="AA1061" s="114"/>
      <c r="AB1061" s="114"/>
      <c r="AC1061" s="114"/>
      <c r="AD1061" s="114"/>
      <c r="AE1061" s="114"/>
      <c r="AF1061" s="114"/>
      <c r="AG1061" s="114"/>
      <c r="AH1061" s="114"/>
      <c r="AI1061" s="114"/>
      <c r="AJ1061" s="114"/>
      <c r="AK1061" s="114"/>
      <c r="AL1061" s="114"/>
      <c r="AM1061" s="114"/>
      <c r="AN1061" s="114"/>
      <c r="AO1061" s="114"/>
      <c r="AP1061" s="114"/>
      <c r="AQ1061" s="114"/>
    </row>
    <row r="1062" spans="1:43" x14ac:dyDescent="0.3">
      <c r="A1062" s="114"/>
      <c r="B1062" s="120" t="s">
        <v>1705</v>
      </c>
      <c r="C1062" s="121" t="s">
        <v>920</v>
      </c>
      <c r="D1062" s="127">
        <v>2619.94</v>
      </c>
      <c r="E1062" s="127">
        <v>2619.94</v>
      </c>
      <c r="F1062" s="127">
        <v>2619.94</v>
      </c>
      <c r="G1062" s="125">
        <v>7859.82</v>
      </c>
      <c r="H1062" s="114"/>
      <c r="I1062" s="114"/>
      <c r="J1062" s="114"/>
      <c r="K1062" s="114"/>
      <c r="L1062" s="114"/>
      <c r="M1062" s="114"/>
      <c r="N1062" s="114"/>
      <c r="O1062" s="114"/>
      <c r="P1062" s="114"/>
      <c r="Q1062" s="114"/>
      <c r="R1062" s="114"/>
      <c r="S1062" s="114"/>
      <c r="T1062" s="114"/>
      <c r="U1062" s="114"/>
      <c r="V1062" s="114"/>
      <c r="W1062" s="114"/>
      <c r="X1062" s="114"/>
      <c r="Y1062" s="114"/>
      <c r="Z1062" s="114"/>
      <c r="AA1062" s="114"/>
      <c r="AB1062" s="114"/>
      <c r="AC1062" s="114"/>
      <c r="AD1062" s="114"/>
      <c r="AE1062" s="114"/>
      <c r="AF1062" s="114"/>
      <c r="AG1062" s="114"/>
      <c r="AH1062" s="114"/>
      <c r="AI1062" s="114"/>
      <c r="AJ1062" s="114"/>
      <c r="AK1062" s="114"/>
      <c r="AL1062" s="114"/>
      <c r="AM1062" s="114"/>
      <c r="AN1062" s="114"/>
      <c r="AO1062" s="114"/>
      <c r="AP1062" s="114"/>
      <c r="AQ1062" s="114"/>
    </row>
    <row r="1063" spans="1:43" x14ac:dyDescent="0.3">
      <c r="A1063" s="114"/>
      <c r="B1063" s="120" t="s">
        <v>1757</v>
      </c>
      <c r="C1063" s="121" t="s">
        <v>862</v>
      </c>
      <c r="D1063" s="127">
        <v>1447.41</v>
      </c>
      <c r="E1063" s="127">
        <v>1447.41</v>
      </c>
      <c r="F1063" s="127">
        <v>1447.41</v>
      </c>
      <c r="G1063" s="125">
        <v>4342.2299999999996</v>
      </c>
      <c r="H1063" s="114"/>
      <c r="I1063" s="114"/>
      <c r="J1063" s="114"/>
      <c r="K1063" s="114"/>
      <c r="L1063" s="114"/>
      <c r="M1063" s="114"/>
      <c r="N1063" s="114"/>
      <c r="O1063" s="114"/>
      <c r="P1063" s="114"/>
      <c r="Q1063" s="114"/>
      <c r="R1063" s="114"/>
      <c r="S1063" s="114"/>
      <c r="T1063" s="114"/>
      <c r="U1063" s="114"/>
      <c r="V1063" s="114"/>
      <c r="W1063" s="114"/>
      <c r="X1063" s="114"/>
      <c r="Y1063" s="114"/>
      <c r="Z1063" s="114"/>
      <c r="AA1063" s="114"/>
      <c r="AB1063" s="114"/>
      <c r="AC1063" s="114"/>
      <c r="AD1063" s="114"/>
      <c r="AE1063" s="114"/>
      <c r="AF1063" s="114"/>
      <c r="AG1063" s="114"/>
      <c r="AH1063" s="114"/>
      <c r="AI1063" s="114"/>
      <c r="AJ1063" s="114"/>
      <c r="AK1063" s="114"/>
      <c r="AL1063" s="114"/>
      <c r="AM1063" s="114"/>
      <c r="AN1063" s="114"/>
      <c r="AO1063" s="114"/>
      <c r="AP1063" s="114"/>
      <c r="AQ1063" s="114"/>
    </row>
    <row r="1064" spans="1:43" x14ac:dyDescent="0.3">
      <c r="A1064" s="114"/>
      <c r="B1064" s="120" t="s">
        <v>1818</v>
      </c>
      <c r="C1064" s="121" t="s">
        <v>876</v>
      </c>
      <c r="D1064" s="127">
        <v>1447.41</v>
      </c>
      <c r="E1064" s="127">
        <v>1447.41</v>
      </c>
      <c r="F1064" s="127">
        <v>1447.41</v>
      </c>
      <c r="G1064" s="125">
        <v>4342.2299999999996</v>
      </c>
      <c r="H1064" s="114"/>
      <c r="I1064" s="114"/>
      <c r="J1064" s="114"/>
      <c r="K1064" s="114"/>
      <c r="L1064" s="114"/>
      <c r="M1064" s="114"/>
      <c r="N1064" s="114"/>
      <c r="O1064" s="114"/>
      <c r="P1064" s="114"/>
      <c r="Q1064" s="114"/>
      <c r="R1064" s="114"/>
      <c r="S1064" s="114"/>
      <c r="T1064" s="114"/>
      <c r="U1064" s="114"/>
      <c r="V1064" s="114"/>
      <c r="W1064" s="114"/>
      <c r="X1064" s="114"/>
      <c r="Y1064" s="114"/>
      <c r="Z1064" s="114"/>
      <c r="AA1064" s="114"/>
      <c r="AB1064" s="114"/>
      <c r="AC1064" s="114"/>
      <c r="AD1064" s="114"/>
      <c r="AE1064" s="114"/>
      <c r="AF1064" s="114"/>
      <c r="AG1064" s="114"/>
      <c r="AH1064" s="114"/>
      <c r="AI1064" s="114"/>
      <c r="AJ1064" s="114"/>
      <c r="AK1064" s="114"/>
      <c r="AL1064" s="114"/>
      <c r="AM1064" s="114"/>
      <c r="AN1064" s="114"/>
      <c r="AO1064" s="114"/>
      <c r="AP1064" s="114"/>
      <c r="AQ1064" s="114"/>
    </row>
    <row r="1065" spans="1:43" x14ac:dyDescent="0.3">
      <c r="A1065" s="114"/>
      <c r="B1065" s="120" t="s">
        <v>2281</v>
      </c>
      <c r="C1065" s="121" t="s">
        <v>1153</v>
      </c>
      <c r="D1065" s="127">
        <v>1687.92</v>
      </c>
      <c r="E1065" s="127">
        <v>1687.93</v>
      </c>
      <c r="F1065" s="127">
        <v>1687.93</v>
      </c>
      <c r="G1065" s="125">
        <v>5063.78</v>
      </c>
      <c r="H1065" s="114"/>
      <c r="I1065" s="114"/>
      <c r="J1065" s="114"/>
      <c r="K1065" s="114"/>
      <c r="L1065" s="114"/>
      <c r="M1065" s="114"/>
      <c r="N1065" s="114"/>
      <c r="O1065" s="114"/>
      <c r="P1065" s="114"/>
      <c r="Q1065" s="114"/>
      <c r="R1065" s="114"/>
      <c r="S1065" s="114"/>
      <c r="T1065" s="114"/>
      <c r="U1065" s="114"/>
      <c r="V1065" s="114"/>
      <c r="W1065" s="114"/>
      <c r="X1065" s="114"/>
      <c r="Y1065" s="114"/>
      <c r="Z1065" s="114"/>
      <c r="AA1065" s="114"/>
      <c r="AB1065" s="114"/>
      <c r="AC1065" s="114"/>
      <c r="AD1065" s="114"/>
      <c r="AE1065" s="114"/>
      <c r="AF1065" s="114"/>
      <c r="AG1065" s="114"/>
      <c r="AH1065" s="114"/>
      <c r="AI1065" s="114"/>
      <c r="AJ1065" s="114"/>
      <c r="AK1065" s="114"/>
      <c r="AL1065" s="114"/>
      <c r="AM1065" s="114"/>
      <c r="AN1065" s="114"/>
      <c r="AO1065" s="114"/>
      <c r="AP1065" s="114"/>
      <c r="AQ1065" s="114"/>
    </row>
    <row r="1066" spans="1:43" x14ac:dyDescent="0.3">
      <c r="A1066" s="114"/>
      <c r="B1066" s="120" t="s">
        <v>1676</v>
      </c>
      <c r="C1066" s="121" t="s">
        <v>879</v>
      </c>
      <c r="D1066" s="127">
        <v>2615.64</v>
      </c>
      <c r="E1066" s="127">
        <v>2615.64</v>
      </c>
      <c r="F1066" s="127">
        <v>2615.64</v>
      </c>
      <c r="G1066" s="125">
        <v>7846.92</v>
      </c>
      <c r="H1066" s="114"/>
      <c r="I1066" s="114"/>
      <c r="J1066" s="114"/>
      <c r="K1066" s="114"/>
      <c r="L1066" s="114"/>
      <c r="M1066" s="114"/>
      <c r="N1066" s="114"/>
      <c r="O1066" s="114"/>
      <c r="P1066" s="114"/>
      <c r="Q1066" s="114"/>
      <c r="R1066" s="114"/>
      <c r="S1066" s="114"/>
      <c r="T1066" s="114"/>
      <c r="U1066" s="114"/>
      <c r="V1066" s="114"/>
      <c r="W1066" s="114"/>
      <c r="X1066" s="114"/>
      <c r="Y1066" s="114"/>
      <c r="Z1066" s="114"/>
      <c r="AA1066" s="114"/>
      <c r="AB1066" s="114"/>
      <c r="AC1066" s="114"/>
      <c r="AD1066" s="114"/>
      <c r="AE1066" s="114"/>
      <c r="AF1066" s="114"/>
      <c r="AG1066" s="114"/>
      <c r="AH1066" s="114"/>
      <c r="AI1066" s="114"/>
      <c r="AJ1066" s="114"/>
      <c r="AK1066" s="114"/>
      <c r="AL1066" s="114"/>
      <c r="AM1066" s="114"/>
      <c r="AN1066" s="114"/>
      <c r="AO1066" s="114"/>
      <c r="AP1066" s="114"/>
      <c r="AQ1066" s="114"/>
    </row>
    <row r="1067" spans="1:43" x14ac:dyDescent="0.3">
      <c r="A1067" s="114"/>
      <c r="B1067" s="120" t="s">
        <v>1683</v>
      </c>
      <c r="C1067" s="121" t="s">
        <v>626</v>
      </c>
      <c r="D1067" s="127">
        <v>1378.69</v>
      </c>
      <c r="E1067" s="127">
        <v>1378.69</v>
      </c>
      <c r="F1067" s="127">
        <v>1378.69</v>
      </c>
      <c r="G1067" s="125">
        <v>4136.07</v>
      </c>
      <c r="H1067" s="114"/>
      <c r="I1067" s="114"/>
      <c r="J1067" s="114"/>
      <c r="K1067" s="114"/>
      <c r="L1067" s="114"/>
      <c r="M1067" s="114"/>
      <c r="N1067" s="114"/>
      <c r="O1067" s="114"/>
      <c r="P1067" s="114"/>
      <c r="Q1067" s="114"/>
      <c r="R1067" s="114"/>
      <c r="S1067" s="114"/>
      <c r="T1067" s="114"/>
      <c r="U1067" s="114"/>
      <c r="V1067" s="114"/>
      <c r="W1067" s="114"/>
      <c r="X1067" s="114"/>
      <c r="Y1067" s="114"/>
      <c r="Z1067" s="114"/>
      <c r="AA1067" s="114"/>
      <c r="AB1067" s="114"/>
      <c r="AC1067" s="114"/>
      <c r="AD1067" s="114"/>
      <c r="AE1067" s="114"/>
      <c r="AF1067" s="114"/>
      <c r="AG1067" s="114"/>
      <c r="AH1067" s="114"/>
      <c r="AI1067" s="114"/>
      <c r="AJ1067" s="114"/>
      <c r="AK1067" s="114"/>
      <c r="AL1067" s="114"/>
      <c r="AM1067" s="114"/>
      <c r="AN1067" s="114"/>
      <c r="AO1067" s="114"/>
      <c r="AP1067" s="114"/>
      <c r="AQ1067" s="114"/>
    </row>
    <row r="1068" spans="1:43" x14ac:dyDescent="0.3">
      <c r="A1068" s="114"/>
      <c r="B1068" s="120" t="s">
        <v>1700</v>
      </c>
      <c r="C1068" s="121" t="s">
        <v>1149</v>
      </c>
      <c r="D1068" s="122">
        <v>616.80999999999995</v>
      </c>
      <c r="E1068" s="124"/>
      <c r="F1068" s="124"/>
      <c r="G1068" s="123">
        <v>616.80999999999995</v>
      </c>
      <c r="H1068" s="114"/>
      <c r="I1068" s="114"/>
      <c r="J1068" s="114"/>
      <c r="K1068" s="114"/>
      <c r="L1068" s="114"/>
      <c r="M1068" s="114"/>
      <c r="N1068" s="114"/>
      <c r="O1068" s="114"/>
      <c r="P1068" s="114"/>
      <c r="Q1068" s="114"/>
      <c r="R1068" s="114"/>
      <c r="S1068" s="114"/>
      <c r="T1068" s="114"/>
      <c r="U1068" s="114"/>
      <c r="V1068" s="114"/>
      <c r="W1068" s="114"/>
      <c r="X1068" s="114"/>
      <c r="Y1068" s="114"/>
      <c r="Z1068" s="114"/>
      <c r="AA1068" s="114"/>
      <c r="AB1068" s="114"/>
      <c r="AC1068" s="114"/>
      <c r="AD1068" s="114"/>
      <c r="AE1068" s="114"/>
      <c r="AF1068" s="114"/>
      <c r="AG1068" s="114"/>
      <c r="AH1068" s="114"/>
      <c r="AI1068" s="114"/>
      <c r="AJ1068" s="114"/>
      <c r="AK1068" s="114"/>
      <c r="AL1068" s="114"/>
      <c r="AM1068" s="114"/>
      <c r="AN1068" s="114"/>
      <c r="AO1068" s="114"/>
      <c r="AP1068" s="114"/>
      <c r="AQ1068" s="114"/>
    </row>
    <row r="1069" spans="1:43" x14ac:dyDescent="0.3">
      <c r="A1069" s="114"/>
      <c r="B1069" s="120" t="s">
        <v>3584</v>
      </c>
      <c r="C1069" s="121" t="s">
        <v>1149</v>
      </c>
      <c r="D1069" s="122">
        <v>748.99</v>
      </c>
      <c r="E1069" s="127">
        <v>1365.8</v>
      </c>
      <c r="F1069" s="127">
        <v>1365.8</v>
      </c>
      <c r="G1069" s="125">
        <v>3480.59</v>
      </c>
      <c r="H1069" s="114"/>
      <c r="I1069" s="114"/>
      <c r="J1069" s="114"/>
      <c r="K1069" s="114"/>
      <c r="L1069" s="114"/>
      <c r="M1069" s="114"/>
      <c r="N1069" s="114"/>
      <c r="O1069" s="114"/>
      <c r="P1069" s="114"/>
      <c r="Q1069" s="114"/>
      <c r="R1069" s="114"/>
      <c r="S1069" s="114"/>
      <c r="T1069" s="114"/>
      <c r="U1069" s="114"/>
      <c r="V1069" s="114"/>
      <c r="W1069" s="114"/>
      <c r="X1069" s="114"/>
      <c r="Y1069" s="114"/>
      <c r="Z1069" s="114"/>
      <c r="AA1069" s="114"/>
      <c r="AB1069" s="114"/>
      <c r="AC1069" s="114"/>
      <c r="AD1069" s="114"/>
      <c r="AE1069" s="114"/>
      <c r="AF1069" s="114"/>
      <c r="AG1069" s="114"/>
      <c r="AH1069" s="114"/>
      <c r="AI1069" s="114"/>
      <c r="AJ1069" s="114"/>
      <c r="AK1069" s="114"/>
      <c r="AL1069" s="114"/>
      <c r="AM1069" s="114"/>
      <c r="AN1069" s="114"/>
      <c r="AO1069" s="114"/>
      <c r="AP1069" s="114"/>
      <c r="AQ1069" s="114"/>
    </row>
    <row r="1070" spans="1:43" x14ac:dyDescent="0.3">
      <c r="A1070" s="114"/>
      <c r="B1070" s="120" t="s">
        <v>2306</v>
      </c>
      <c r="C1070" s="121" t="s">
        <v>819</v>
      </c>
      <c r="D1070" s="127">
        <v>1679.33</v>
      </c>
      <c r="E1070" s="127">
        <v>1679.34</v>
      </c>
      <c r="F1070" s="127">
        <v>1679.34</v>
      </c>
      <c r="G1070" s="125">
        <v>5038.01</v>
      </c>
      <c r="H1070" s="114"/>
      <c r="I1070" s="114"/>
      <c r="J1070" s="114"/>
      <c r="K1070" s="114"/>
      <c r="L1070" s="114"/>
      <c r="M1070" s="114"/>
      <c r="N1070" s="114"/>
      <c r="O1070" s="114"/>
      <c r="P1070" s="114"/>
      <c r="Q1070" s="114"/>
      <c r="R1070" s="114"/>
      <c r="S1070" s="114"/>
      <c r="T1070" s="114"/>
      <c r="U1070" s="114"/>
      <c r="V1070" s="114"/>
      <c r="W1070" s="114"/>
      <c r="X1070" s="114"/>
      <c r="Y1070" s="114"/>
      <c r="Z1070" s="114"/>
      <c r="AA1070" s="114"/>
      <c r="AB1070" s="114"/>
      <c r="AC1070" s="114"/>
      <c r="AD1070" s="114"/>
      <c r="AE1070" s="114"/>
      <c r="AF1070" s="114"/>
      <c r="AG1070" s="114"/>
      <c r="AH1070" s="114"/>
      <c r="AI1070" s="114"/>
      <c r="AJ1070" s="114"/>
      <c r="AK1070" s="114"/>
      <c r="AL1070" s="114"/>
      <c r="AM1070" s="114"/>
      <c r="AN1070" s="114"/>
      <c r="AO1070" s="114"/>
      <c r="AP1070" s="114"/>
      <c r="AQ1070" s="114"/>
    </row>
    <row r="1071" spans="1:43" x14ac:dyDescent="0.3">
      <c r="A1071" s="114"/>
      <c r="B1071" s="120" t="s">
        <v>1746</v>
      </c>
      <c r="C1071" s="121" t="s">
        <v>1004</v>
      </c>
      <c r="D1071" s="127">
        <v>2581.29</v>
      </c>
      <c r="E1071" s="127">
        <v>2581.2800000000002</v>
      </c>
      <c r="F1071" s="127">
        <v>2581.2800000000002</v>
      </c>
      <c r="G1071" s="125">
        <v>7743.85</v>
      </c>
      <c r="H1071" s="114"/>
      <c r="I1071" s="114"/>
      <c r="J1071" s="114"/>
      <c r="K1071" s="114"/>
      <c r="L1071" s="114"/>
      <c r="M1071" s="114"/>
      <c r="N1071" s="114"/>
      <c r="O1071" s="114"/>
      <c r="P1071" s="114"/>
      <c r="Q1071" s="114"/>
      <c r="R1071" s="114"/>
      <c r="S1071" s="114"/>
      <c r="T1071" s="114"/>
      <c r="U1071" s="114"/>
      <c r="V1071" s="114"/>
      <c r="W1071" s="114"/>
      <c r="X1071" s="114"/>
      <c r="Y1071" s="114"/>
      <c r="Z1071" s="114"/>
      <c r="AA1071" s="114"/>
      <c r="AB1071" s="114"/>
      <c r="AC1071" s="114"/>
      <c r="AD1071" s="114"/>
      <c r="AE1071" s="114"/>
      <c r="AF1071" s="114"/>
      <c r="AG1071" s="114"/>
      <c r="AH1071" s="114"/>
      <c r="AI1071" s="114"/>
      <c r="AJ1071" s="114"/>
      <c r="AK1071" s="114"/>
      <c r="AL1071" s="114"/>
      <c r="AM1071" s="114"/>
      <c r="AN1071" s="114"/>
      <c r="AO1071" s="114"/>
      <c r="AP1071" s="114"/>
      <c r="AQ1071" s="114"/>
    </row>
    <row r="1072" spans="1:43" x14ac:dyDescent="0.3">
      <c r="A1072" s="114"/>
      <c r="B1072" s="120" t="s">
        <v>1740</v>
      </c>
      <c r="C1072" s="121" t="s">
        <v>847</v>
      </c>
      <c r="D1072" s="127">
        <v>1395.87</v>
      </c>
      <c r="E1072" s="127">
        <v>1395.87</v>
      </c>
      <c r="F1072" s="127">
        <v>1395.87</v>
      </c>
      <c r="G1072" s="125">
        <v>4187.6099999999997</v>
      </c>
      <c r="H1072" s="114"/>
      <c r="I1072" s="114"/>
      <c r="J1072" s="114"/>
      <c r="K1072" s="114"/>
      <c r="L1072" s="114"/>
      <c r="M1072" s="114"/>
      <c r="N1072" s="114"/>
      <c r="O1072" s="114"/>
      <c r="P1072" s="114"/>
      <c r="Q1072" s="114"/>
      <c r="R1072" s="114"/>
      <c r="S1072" s="114"/>
      <c r="T1072" s="114"/>
      <c r="U1072" s="114"/>
      <c r="V1072" s="114"/>
      <c r="W1072" s="114"/>
      <c r="X1072" s="114"/>
      <c r="Y1072" s="114"/>
      <c r="Z1072" s="114"/>
      <c r="AA1072" s="114"/>
      <c r="AB1072" s="114"/>
      <c r="AC1072" s="114"/>
      <c r="AD1072" s="114"/>
      <c r="AE1072" s="114"/>
      <c r="AF1072" s="114"/>
      <c r="AG1072" s="114"/>
      <c r="AH1072" s="114"/>
      <c r="AI1072" s="114"/>
      <c r="AJ1072" s="114"/>
      <c r="AK1072" s="114"/>
      <c r="AL1072" s="114"/>
      <c r="AM1072" s="114"/>
      <c r="AN1072" s="114"/>
      <c r="AO1072" s="114"/>
      <c r="AP1072" s="114"/>
      <c r="AQ1072" s="114"/>
    </row>
    <row r="1073" spans="1:43" x14ac:dyDescent="0.3">
      <c r="A1073" s="114"/>
      <c r="B1073" s="120" t="s">
        <v>2351</v>
      </c>
      <c r="C1073" s="121" t="s">
        <v>834</v>
      </c>
      <c r="D1073" s="127">
        <v>1447.41</v>
      </c>
      <c r="E1073" s="127">
        <v>1447.41</v>
      </c>
      <c r="F1073" s="127">
        <v>1447.41</v>
      </c>
      <c r="G1073" s="125">
        <v>4342.2299999999996</v>
      </c>
      <c r="H1073" s="114"/>
      <c r="I1073" s="114"/>
      <c r="J1073" s="114"/>
      <c r="K1073" s="114"/>
      <c r="L1073" s="114"/>
      <c r="M1073" s="114"/>
      <c r="N1073" s="114"/>
      <c r="O1073" s="114"/>
      <c r="P1073" s="114"/>
      <c r="Q1073" s="114"/>
      <c r="R1073" s="114"/>
      <c r="S1073" s="114"/>
      <c r="T1073" s="114"/>
      <c r="U1073" s="114"/>
      <c r="V1073" s="114"/>
      <c r="W1073" s="114"/>
      <c r="X1073" s="114"/>
      <c r="Y1073" s="114"/>
      <c r="Z1073" s="114"/>
      <c r="AA1073" s="114"/>
      <c r="AB1073" s="114"/>
      <c r="AC1073" s="114"/>
      <c r="AD1073" s="114"/>
      <c r="AE1073" s="114"/>
      <c r="AF1073" s="114"/>
      <c r="AG1073" s="114"/>
      <c r="AH1073" s="114"/>
      <c r="AI1073" s="114"/>
      <c r="AJ1073" s="114"/>
      <c r="AK1073" s="114"/>
      <c r="AL1073" s="114"/>
      <c r="AM1073" s="114"/>
      <c r="AN1073" s="114"/>
      <c r="AO1073" s="114"/>
      <c r="AP1073" s="114"/>
      <c r="AQ1073" s="114"/>
    </row>
    <row r="1074" spans="1:43" x14ac:dyDescent="0.3">
      <c r="A1074" s="114"/>
      <c r="B1074" s="120" t="s">
        <v>1820</v>
      </c>
      <c r="C1074" s="121" t="s">
        <v>838</v>
      </c>
      <c r="D1074" s="127">
        <v>2615.64</v>
      </c>
      <c r="E1074" s="127">
        <v>2615.64</v>
      </c>
      <c r="F1074" s="127">
        <v>2615.64</v>
      </c>
      <c r="G1074" s="125">
        <v>7846.92</v>
      </c>
      <c r="H1074" s="114"/>
      <c r="I1074" s="114"/>
      <c r="J1074" s="114"/>
      <c r="K1074" s="114"/>
      <c r="L1074" s="114"/>
      <c r="M1074" s="114"/>
      <c r="N1074" s="114"/>
      <c r="O1074" s="114"/>
      <c r="P1074" s="114"/>
      <c r="Q1074" s="114"/>
      <c r="R1074" s="114"/>
      <c r="S1074" s="114"/>
      <c r="T1074" s="114"/>
      <c r="U1074" s="114"/>
      <c r="V1074" s="114"/>
      <c r="W1074" s="114"/>
      <c r="X1074" s="114"/>
      <c r="Y1074" s="114"/>
      <c r="Z1074" s="114"/>
      <c r="AA1074" s="114"/>
      <c r="AB1074" s="114"/>
      <c r="AC1074" s="114"/>
      <c r="AD1074" s="114"/>
      <c r="AE1074" s="114"/>
      <c r="AF1074" s="114"/>
      <c r="AG1074" s="114"/>
      <c r="AH1074" s="114"/>
      <c r="AI1074" s="114"/>
      <c r="AJ1074" s="114"/>
      <c r="AK1074" s="114"/>
      <c r="AL1074" s="114"/>
      <c r="AM1074" s="114"/>
      <c r="AN1074" s="114"/>
      <c r="AO1074" s="114"/>
      <c r="AP1074" s="114"/>
      <c r="AQ1074" s="114"/>
    </row>
    <row r="1075" spans="1:43" x14ac:dyDescent="0.3">
      <c r="A1075" s="114"/>
      <c r="B1075" s="120" t="s">
        <v>2075</v>
      </c>
      <c r="C1075" s="121" t="s">
        <v>1186</v>
      </c>
      <c r="D1075" s="127">
        <v>1687.92</v>
      </c>
      <c r="E1075" s="127">
        <v>1687.93</v>
      </c>
      <c r="F1075" s="127">
        <v>1687.93</v>
      </c>
      <c r="G1075" s="125">
        <v>5063.78</v>
      </c>
      <c r="H1075" s="114"/>
      <c r="I1075" s="114"/>
      <c r="J1075" s="114"/>
      <c r="K1075" s="114"/>
      <c r="L1075" s="114"/>
      <c r="M1075" s="114"/>
      <c r="N1075" s="114"/>
      <c r="O1075" s="114"/>
      <c r="P1075" s="114"/>
      <c r="Q1075" s="114"/>
      <c r="R1075" s="114"/>
      <c r="S1075" s="114"/>
      <c r="T1075" s="114"/>
      <c r="U1075" s="114"/>
      <c r="V1075" s="114"/>
      <c r="W1075" s="114"/>
      <c r="X1075" s="114"/>
      <c r="Y1075" s="114"/>
      <c r="Z1075" s="114"/>
      <c r="AA1075" s="114"/>
      <c r="AB1075" s="114"/>
      <c r="AC1075" s="114"/>
      <c r="AD1075" s="114"/>
      <c r="AE1075" s="114"/>
      <c r="AF1075" s="114"/>
      <c r="AG1075" s="114"/>
      <c r="AH1075" s="114"/>
      <c r="AI1075" s="114"/>
      <c r="AJ1075" s="114"/>
      <c r="AK1075" s="114"/>
      <c r="AL1075" s="114"/>
      <c r="AM1075" s="114"/>
      <c r="AN1075" s="114"/>
      <c r="AO1075" s="114"/>
      <c r="AP1075" s="114"/>
      <c r="AQ1075" s="114"/>
    </row>
    <row r="1076" spans="1:43" x14ac:dyDescent="0.3">
      <c r="A1076" s="114"/>
      <c r="B1076" s="120" t="s">
        <v>1896</v>
      </c>
      <c r="C1076" s="121" t="s">
        <v>850</v>
      </c>
      <c r="D1076" s="127">
        <v>1378.69</v>
      </c>
      <c r="E1076" s="127">
        <v>1378.69</v>
      </c>
      <c r="F1076" s="127">
        <v>1378.69</v>
      </c>
      <c r="G1076" s="125">
        <v>4136.07</v>
      </c>
      <c r="H1076" s="114"/>
      <c r="I1076" s="114"/>
      <c r="J1076" s="114"/>
      <c r="K1076" s="114"/>
      <c r="L1076" s="114"/>
      <c r="M1076" s="114"/>
      <c r="N1076" s="114"/>
      <c r="O1076" s="114"/>
      <c r="P1076" s="114"/>
      <c r="Q1076" s="114"/>
      <c r="R1076" s="114"/>
      <c r="S1076" s="114"/>
      <c r="T1076" s="114"/>
      <c r="U1076" s="114"/>
      <c r="V1076" s="114"/>
      <c r="W1076" s="114"/>
      <c r="X1076" s="114"/>
      <c r="Y1076" s="114"/>
      <c r="Z1076" s="114"/>
      <c r="AA1076" s="114"/>
      <c r="AB1076" s="114"/>
      <c r="AC1076" s="114"/>
      <c r="AD1076" s="114"/>
      <c r="AE1076" s="114"/>
      <c r="AF1076" s="114"/>
      <c r="AG1076" s="114"/>
      <c r="AH1076" s="114"/>
      <c r="AI1076" s="114"/>
      <c r="AJ1076" s="114"/>
      <c r="AK1076" s="114"/>
      <c r="AL1076" s="114"/>
      <c r="AM1076" s="114"/>
      <c r="AN1076" s="114"/>
      <c r="AO1076" s="114"/>
      <c r="AP1076" s="114"/>
      <c r="AQ1076" s="114"/>
    </row>
    <row r="1077" spans="1:43" x14ac:dyDescent="0.3">
      <c r="A1077" s="114"/>
      <c r="B1077" s="120" t="s">
        <v>1747</v>
      </c>
      <c r="C1077" s="121" t="s">
        <v>1135</v>
      </c>
      <c r="D1077" s="127">
        <v>1365.8</v>
      </c>
      <c r="E1077" s="127">
        <v>1365.8</v>
      </c>
      <c r="F1077" s="127">
        <v>1365.8</v>
      </c>
      <c r="G1077" s="125">
        <v>4097.3999999999996</v>
      </c>
      <c r="H1077" s="114"/>
      <c r="I1077" s="114"/>
      <c r="J1077" s="114"/>
      <c r="K1077" s="114"/>
      <c r="L1077" s="114"/>
      <c r="M1077" s="114"/>
      <c r="N1077" s="114"/>
      <c r="O1077" s="114"/>
      <c r="P1077" s="114"/>
      <c r="Q1077" s="114"/>
      <c r="R1077" s="114"/>
      <c r="S1077" s="114"/>
      <c r="T1077" s="114"/>
      <c r="U1077" s="114"/>
      <c r="V1077" s="114"/>
      <c r="W1077" s="114"/>
      <c r="X1077" s="114"/>
      <c r="Y1077" s="114"/>
      <c r="Z1077" s="114"/>
      <c r="AA1077" s="114"/>
      <c r="AB1077" s="114"/>
      <c r="AC1077" s="114"/>
      <c r="AD1077" s="114"/>
      <c r="AE1077" s="114"/>
      <c r="AF1077" s="114"/>
      <c r="AG1077" s="114"/>
      <c r="AH1077" s="114"/>
      <c r="AI1077" s="114"/>
      <c r="AJ1077" s="114"/>
      <c r="AK1077" s="114"/>
      <c r="AL1077" s="114"/>
      <c r="AM1077" s="114"/>
      <c r="AN1077" s="114"/>
      <c r="AO1077" s="114"/>
      <c r="AP1077" s="114"/>
      <c r="AQ1077" s="114"/>
    </row>
    <row r="1078" spans="1:43" x14ac:dyDescent="0.3">
      <c r="A1078" s="114"/>
      <c r="B1078" s="120" t="s">
        <v>1906</v>
      </c>
      <c r="C1078" s="121" t="s">
        <v>1128</v>
      </c>
      <c r="D1078" s="127">
        <v>1679.33</v>
      </c>
      <c r="E1078" s="127">
        <v>1679.34</v>
      </c>
      <c r="F1078" s="127">
        <v>1679.34</v>
      </c>
      <c r="G1078" s="125">
        <v>5038.01</v>
      </c>
      <c r="H1078" s="114"/>
      <c r="I1078" s="114"/>
      <c r="J1078" s="114"/>
      <c r="K1078" s="114"/>
      <c r="L1078" s="114"/>
      <c r="M1078" s="114"/>
      <c r="N1078" s="114"/>
      <c r="O1078" s="114"/>
      <c r="P1078" s="114"/>
      <c r="Q1078" s="114"/>
      <c r="R1078" s="114"/>
      <c r="S1078" s="114"/>
      <c r="T1078" s="114"/>
      <c r="U1078" s="114"/>
      <c r="V1078" s="114"/>
      <c r="W1078" s="114"/>
      <c r="X1078" s="114"/>
      <c r="Y1078" s="114"/>
      <c r="Z1078" s="114"/>
      <c r="AA1078" s="114"/>
      <c r="AB1078" s="114"/>
      <c r="AC1078" s="114"/>
      <c r="AD1078" s="114"/>
      <c r="AE1078" s="114"/>
      <c r="AF1078" s="114"/>
      <c r="AG1078" s="114"/>
      <c r="AH1078" s="114"/>
      <c r="AI1078" s="114"/>
      <c r="AJ1078" s="114"/>
      <c r="AK1078" s="114"/>
      <c r="AL1078" s="114"/>
      <c r="AM1078" s="114"/>
      <c r="AN1078" s="114"/>
      <c r="AO1078" s="114"/>
      <c r="AP1078" s="114"/>
      <c r="AQ1078" s="114"/>
    </row>
    <row r="1079" spans="1:43" x14ac:dyDescent="0.3">
      <c r="A1079" s="114"/>
      <c r="B1079" s="120" t="s">
        <v>1878</v>
      </c>
      <c r="C1079" s="121" t="s">
        <v>871</v>
      </c>
      <c r="D1079" s="127">
        <v>1395.87</v>
      </c>
      <c r="E1079" s="127">
        <v>1395.87</v>
      </c>
      <c r="F1079" s="127">
        <v>1395.87</v>
      </c>
      <c r="G1079" s="125">
        <v>4187.6099999999997</v>
      </c>
      <c r="H1079" s="114"/>
      <c r="I1079" s="114"/>
      <c r="J1079" s="114"/>
      <c r="K1079" s="114"/>
      <c r="L1079" s="114"/>
      <c r="M1079" s="114"/>
      <c r="N1079" s="114"/>
      <c r="O1079" s="114"/>
      <c r="P1079" s="114"/>
      <c r="Q1079" s="114"/>
      <c r="R1079" s="114"/>
      <c r="S1079" s="114"/>
      <c r="T1079" s="114"/>
      <c r="U1079" s="114"/>
      <c r="V1079" s="114"/>
      <c r="W1079" s="114"/>
      <c r="X1079" s="114"/>
      <c r="Y1079" s="114"/>
      <c r="Z1079" s="114"/>
      <c r="AA1079" s="114"/>
      <c r="AB1079" s="114"/>
      <c r="AC1079" s="114"/>
      <c r="AD1079" s="114"/>
      <c r="AE1079" s="114"/>
      <c r="AF1079" s="114"/>
      <c r="AG1079" s="114"/>
      <c r="AH1079" s="114"/>
      <c r="AI1079" s="114"/>
      <c r="AJ1079" s="114"/>
      <c r="AK1079" s="114"/>
      <c r="AL1079" s="114"/>
      <c r="AM1079" s="114"/>
      <c r="AN1079" s="114"/>
      <c r="AO1079" s="114"/>
      <c r="AP1079" s="114"/>
      <c r="AQ1079" s="114"/>
    </row>
    <row r="1080" spans="1:43" x14ac:dyDescent="0.3">
      <c r="A1080" s="114"/>
      <c r="B1080" s="120" t="s">
        <v>1690</v>
      </c>
      <c r="C1080" s="121" t="s">
        <v>1187</v>
      </c>
      <c r="D1080" s="127">
        <v>1447.41</v>
      </c>
      <c r="E1080" s="127">
        <v>1447.41</v>
      </c>
      <c r="F1080" s="127">
        <v>1447.41</v>
      </c>
      <c r="G1080" s="125">
        <v>4342.2299999999996</v>
      </c>
      <c r="H1080" s="114"/>
      <c r="I1080" s="114"/>
      <c r="J1080" s="114"/>
      <c r="K1080" s="114"/>
      <c r="L1080" s="114"/>
      <c r="M1080" s="114"/>
      <c r="N1080" s="114"/>
      <c r="O1080" s="114"/>
      <c r="P1080" s="114"/>
      <c r="Q1080" s="114"/>
      <c r="R1080" s="114"/>
      <c r="S1080" s="114"/>
      <c r="T1080" s="114"/>
      <c r="U1080" s="114"/>
      <c r="V1080" s="114"/>
      <c r="W1080" s="114"/>
      <c r="X1080" s="114"/>
      <c r="Y1080" s="114"/>
      <c r="Z1080" s="114"/>
      <c r="AA1080" s="114"/>
      <c r="AB1080" s="114"/>
      <c r="AC1080" s="114"/>
      <c r="AD1080" s="114"/>
      <c r="AE1080" s="114"/>
      <c r="AF1080" s="114"/>
      <c r="AG1080" s="114"/>
      <c r="AH1080" s="114"/>
      <c r="AI1080" s="114"/>
      <c r="AJ1080" s="114"/>
      <c r="AK1080" s="114"/>
      <c r="AL1080" s="114"/>
      <c r="AM1080" s="114"/>
      <c r="AN1080" s="114"/>
      <c r="AO1080" s="114"/>
      <c r="AP1080" s="114"/>
      <c r="AQ1080" s="114"/>
    </row>
    <row r="1081" spans="1:43" x14ac:dyDescent="0.3">
      <c r="A1081" s="114"/>
      <c r="B1081" s="120" t="s">
        <v>2031</v>
      </c>
      <c r="C1081" s="121" t="s">
        <v>1183</v>
      </c>
      <c r="D1081" s="127">
        <v>2615.64</v>
      </c>
      <c r="E1081" s="127">
        <v>2615.64</v>
      </c>
      <c r="F1081" s="127">
        <v>2615.64</v>
      </c>
      <c r="G1081" s="125">
        <v>7846.92</v>
      </c>
      <c r="H1081" s="114"/>
      <c r="I1081" s="114"/>
      <c r="J1081" s="114"/>
      <c r="K1081" s="114"/>
      <c r="L1081" s="114"/>
      <c r="M1081" s="114"/>
      <c r="N1081" s="114"/>
      <c r="O1081" s="114"/>
      <c r="P1081" s="114"/>
      <c r="Q1081" s="114"/>
      <c r="R1081" s="114"/>
      <c r="S1081" s="114"/>
      <c r="T1081" s="114"/>
      <c r="U1081" s="114"/>
      <c r="V1081" s="114"/>
      <c r="W1081" s="114"/>
      <c r="X1081" s="114"/>
      <c r="Y1081" s="114"/>
      <c r="Z1081" s="114"/>
      <c r="AA1081" s="114"/>
      <c r="AB1081" s="114"/>
      <c r="AC1081" s="114"/>
      <c r="AD1081" s="114"/>
      <c r="AE1081" s="114"/>
      <c r="AF1081" s="114"/>
      <c r="AG1081" s="114"/>
      <c r="AH1081" s="114"/>
      <c r="AI1081" s="114"/>
      <c r="AJ1081" s="114"/>
      <c r="AK1081" s="114"/>
      <c r="AL1081" s="114"/>
      <c r="AM1081" s="114"/>
      <c r="AN1081" s="114"/>
      <c r="AO1081" s="114"/>
      <c r="AP1081" s="114"/>
      <c r="AQ1081" s="114"/>
    </row>
    <row r="1082" spans="1:43" x14ac:dyDescent="0.3">
      <c r="A1082" s="114"/>
      <c r="B1082" s="120" t="s">
        <v>1686</v>
      </c>
      <c r="C1082" s="121" t="s">
        <v>1154</v>
      </c>
      <c r="D1082" s="127">
        <v>2581.29</v>
      </c>
      <c r="E1082" s="127">
        <v>2581.2800000000002</v>
      </c>
      <c r="F1082" s="127">
        <v>2581.2800000000002</v>
      </c>
      <c r="G1082" s="125">
        <v>7743.85</v>
      </c>
      <c r="H1082" s="114"/>
      <c r="I1082" s="114"/>
      <c r="J1082" s="114"/>
      <c r="K1082" s="114"/>
      <c r="L1082" s="114"/>
      <c r="M1082" s="114"/>
      <c r="N1082" s="114"/>
      <c r="O1082" s="114"/>
      <c r="P1082" s="114"/>
      <c r="Q1082" s="114"/>
      <c r="R1082" s="114"/>
      <c r="S1082" s="114"/>
      <c r="T1082" s="114"/>
      <c r="U1082" s="114"/>
      <c r="V1082" s="114"/>
      <c r="W1082" s="114"/>
      <c r="X1082" s="114"/>
      <c r="Y1082" s="114"/>
      <c r="Z1082" s="114"/>
      <c r="AA1082" s="114"/>
      <c r="AB1082" s="114"/>
      <c r="AC1082" s="114"/>
      <c r="AD1082" s="114"/>
      <c r="AE1082" s="114"/>
      <c r="AF1082" s="114"/>
      <c r="AG1082" s="114"/>
      <c r="AH1082" s="114"/>
      <c r="AI1082" s="114"/>
      <c r="AJ1082" s="114"/>
      <c r="AK1082" s="114"/>
      <c r="AL1082" s="114"/>
      <c r="AM1082" s="114"/>
      <c r="AN1082" s="114"/>
      <c r="AO1082" s="114"/>
      <c r="AP1082" s="114"/>
      <c r="AQ1082" s="114"/>
    </row>
    <row r="1083" spans="1:43" x14ac:dyDescent="0.3">
      <c r="A1083" s="114"/>
      <c r="B1083" s="120" t="s">
        <v>2344</v>
      </c>
      <c r="C1083" s="121" t="s">
        <v>1195</v>
      </c>
      <c r="D1083" s="127">
        <v>1687.92</v>
      </c>
      <c r="E1083" s="127">
        <v>1687.93</v>
      </c>
      <c r="F1083" s="127">
        <v>1687.93</v>
      </c>
      <c r="G1083" s="125">
        <v>5063.78</v>
      </c>
      <c r="H1083" s="114"/>
      <c r="I1083" s="114"/>
      <c r="J1083" s="114"/>
      <c r="K1083" s="114"/>
      <c r="L1083" s="114"/>
      <c r="M1083" s="114"/>
      <c r="N1083" s="114"/>
      <c r="O1083" s="114"/>
      <c r="P1083" s="114"/>
      <c r="Q1083" s="114"/>
      <c r="R1083" s="114"/>
      <c r="S1083" s="114"/>
      <c r="T1083" s="114"/>
      <c r="U1083" s="114"/>
      <c r="V1083" s="114"/>
      <c r="W1083" s="114"/>
      <c r="X1083" s="114"/>
      <c r="Y1083" s="114"/>
      <c r="Z1083" s="114"/>
      <c r="AA1083" s="114"/>
      <c r="AB1083" s="114"/>
      <c r="AC1083" s="114"/>
      <c r="AD1083" s="114"/>
      <c r="AE1083" s="114"/>
      <c r="AF1083" s="114"/>
      <c r="AG1083" s="114"/>
      <c r="AH1083" s="114"/>
      <c r="AI1083" s="114"/>
      <c r="AJ1083" s="114"/>
      <c r="AK1083" s="114"/>
      <c r="AL1083" s="114"/>
      <c r="AM1083" s="114"/>
      <c r="AN1083" s="114"/>
      <c r="AO1083" s="114"/>
      <c r="AP1083" s="114"/>
      <c r="AQ1083" s="114"/>
    </row>
    <row r="1084" spans="1:43" x14ac:dyDescent="0.3">
      <c r="A1084" s="114"/>
      <c r="B1084" s="120" t="s">
        <v>1372</v>
      </c>
      <c r="C1084" s="121" t="s">
        <v>874</v>
      </c>
      <c r="D1084" s="127">
        <v>1378.69</v>
      </c>
      <c r="E1084" s="127">
        <v>1378.69</v>
      </c>
      <c r="F1084" s="127">
        <v>1378.69</v>
      </c>
      <c r="G1084" s="125">
        <v>4136.07</v>
      </c>
      <c r="H1084" s="114"/>
      <c r="I1084" s="114"/>
      <c r="J1084" s="114"/>
      <c r="K1084" s="114"/>
      <c r="L1084" s="114"/>
      <c r="M1084" s="114"/>
      <c r="N1084" s="114"/>
      <c r="O1084" s="114"/>
      <c r="P1084" s="114"/>
      <c r="Q1084" s="114"/>
      <c r="R1084" s="114"/>
      <c r="S1084" s="114"/>
      <c r="T1084" s="114"/>
      <c r="U1084" s="114"/>
      <c r="V1084" s="114"/>
      <c r="W1084" s="114"/>
      <c r="X1084" s="114"/>
      <c r="Y1084" s="114"/>
      <c r="Z1084" s="114"/>
      <c r="AA1084" s="114"/>
      <c r="AB1084" s="114"/>
      <c r="AC1084" s="114"/>
      <c r="AD1084" s="114"/>
      <c r="AE1084" s="114"/>
      <c r="AF1084" s="114"/>
      <c r="AG1084" s="114"/>
      <c r="AH1084" s="114"/>
      <c r="AI1084" s="114"/>
      <c r="AJ1084" s="114"/>
      <c r="AK1084" s="114"/>
      <c r="AL1084" s="114"/>
      <c r="AM1084" s="114"/>
      <c r="AN1084" s="114"/>
      <c r="AO1084" s="114"/>
      <c r="AP1084" s="114"/>
      <c r="AQ1084" s="114"/>
    </row>
    <row r="1085" spans="1:43" x14ac:dyDescent="0.3">
      <c r="A1085" s="114"/>
      <c r="B1085" s="120" t="s">
        <v>2356</v>
      </c>
      <c r="C1085" s="121" t="s">
        <v>1136</v>
      </c>
      <c r="D1085" s="127">
        <v>1365.8</v>
      </c>
      <c r="E1085" s="127">
        <v>1365.8</v>
      </c>
      <c r="F1085" s="127">
        <v>1365.8</v>
      </c>
      <c r="G1085" s="125">
        <v>4097.3999999999996</v>
      </c>
      <c r="H1085" s="114"/>
      <c r="I1085" s="114"/>
      <c r="J1085" s="114"/>
      <c r="K1085" s="114"/>
      <c r="L1085" s="114"/>
      <c r="M1085" s="114"/>
      <c r="N1085" s="114"/>
      <c r="O1085" s="114"/>
      <c r="P1085" s="114"/>
      <c r="Q1085" s="114"/>
      <c r="R1085" s="114"/>
      <c r="S1085" s="114"/>
      <c r="T1085" s="114"/>
      <c r="U1085" s="114"/>
      <c r="V1085" s="114"/>
      <c r="W1085" s="114"/>
      <c r="X1085" s="114"/>
      <c r="Y1085" s="114"/>
      <c r="Z1085" s="114"/>
      <c r="AA1085" s="114"/>
      <c r="AB1085" s="114"/>
      <c r="AC1085" s="114"/>
      <c r="AD1085" s="114"/>
      <c r="AE1085" s="114"/>
      <c r="AF1085" s="114"/>
      <c r="AG1085" s="114"/>
      <c r="AH1085" s="114"/>
      <c r="AI1085" s="114"/>
      <c r="AJ1085" s="114"/>
      <c r="AK1085" s="114"/>
      <c r="AL1085" s="114"/>
      <c r="AM1085" s="114"/>
      <c r="AN1085" s="114"/>
      <c r="AO1085" s="114"/>
      <c r="AP1085" s="114"/>
      <c r="AQ1085" s="114"/>
    </row>
    <row r="1086" spans="1:43" x14ac:dyDescent="0.3">
      <c r="A1086" s="114"/>
      <c r="B1086" s="120" t="s">
        <v>1723</v>
      </c>
      <c r="C1086" s="121" t="s">
        <v>940</v>
      </c>
      <c r="D1086" s="127">
        <v>1679.33</v>
      </c>
      <c r="E1086" s="127">
        <v>1679.34</v>
      </c>
      <c r="F1086" s="127">
        <v>1679.34</v>
      </c>
      <c r="G1086" s="125">
        <v>5038.01</v>
      </c>
      <c r="H1086" s="114"/>
      <c r="I1086" s="114"/>
      <c r="J1086" s="114"/>
      <c r="K1086" s="114"/>
      <c r="L1086" s="114"/>
      <c r="M1086" s="114"/>
      <c r="N1086" s="114"/>
      <c r="O1086" s="114"/>
      <c r="P1086" s="114"/>
      <c r="Q1086" s="114"/>
      <c r="R1086" s="114"/>
      <c r="S1086" s="114"/>
      <c r="T1086" s="114"/>
      <c r="U1086" s="114"/>
      <c r="V1086" s="114"/>
      <c r="W1086" s="114"/>
      <c r="X1086" s="114"/>
      <c r="Y1086" s="114"/>
      <c r="Z1086" s="114"/>
      <c r="AA1086" s="114"/>
      <c r="AB1086" s="114"/>
      <c r="AC1086" s="114"/>
      <c r="AD1086" s="114"/>
      <c r="AE1086" s="114"/>
      <c r="AF1086" s="114"/>
      <c r="AG1086" s="114"/>
      <c r="AH1086" s="114"/>
      <c r="AI1086" s="114"/>
      <c r="AJ1086" s="114"/>
      <c r="AK1086" s="114"/>
      <c r="AL1086" s="114"/>
      <c r="AM1086" s="114"/>
      <c r="AN1086" s="114"/>
      <c r="AO1086" s="114"/>
      <c r="AP1086" s="114"/>
      <c r="AQ1086" s="114"/>
    </row>
    <row r="1087" spans="1:43" x14ac:dyDescent="0.3">
      <c r="A1087" s="114"/>
      <c r="B1087" s="120" t="s">
        <v>2297</v>
      </c>
      <c r="C1087" s="121" t="s">
        <v>812</v>
      </c>
      <c r="D1087" s="127">
        <v>2581.29</v>
      </c>
      <c r="E1087" s="127">
        <v>2581.2800000000002</v>
      </c>
      <c r="F1087" s="127">
        <v>2581.2800000000002</v>
      </c>
      <c r="G1087" s="125">
        <v>7743.85</v>
      </c>
      <c r="H1087" s="114"/>
      <c r="I1087" s="114"/>
      <c r="J1087" s="114"/>
      <c r="K1087" s="114"/>
      <c r="L1087" s="114"/>
      <c r="M1087" s="114"/>
      <c r="N1087" s="114"/>
      <c r="O1087" s="114"/>
      <c r="P1087" s="114"/>
      <c r="Q1087" s="114"/>
      <c r="R1087" s="114"/>
      <c r="S1087" s="114"/>
      <c r="T1087" s="114"/>
      <c r="U1087" s="114"/>
      <c r="V1087" s="114"/>
      <c r="W1087" s="114"/>
      <c r="X1087" s="114"/>
      <c r="Y1087" s="114"/>
      <c r="Z1087" s="114"/>
      <c r="AA1087" s="114"/>
      <c r="AB1087" s="114"/>
      <c r="AC1087" s="114"/>
      <c r="AD1087" s="114"/>
      <c r="AE1087" s="114"/>
      <c r="AF1087" s="114"/>
      <c r="AG1087" s="114"/>
      <c r="AH1087" s="114"/>
      <c r="AI1087" s="114"/>
      <c r="AJ1087" s="114"/>
      <c r="AK1087" s="114"/>
      <c r="AL1087" s="114"/>
      <c r="AM1087" s="114"/>
      <c r="AN1087" s="114"/>
      <c r="AO1087" s="114"/>
      <c r="AP1087" s="114"/>
      <c r="AQ1087" s="114"/>
    </row>
    <row r="1088" spans="1:43" x14ac:dyDescent="0.3">
      <c r="A1088" s="114"/>
      <c r="B1088" s="120" t="s">
        <v>1754</v>
      </c>
      <c r="C1088" s="121" t="s">
        <v>927</v>
      </c>
      <c r="D1088" s="127">
        <v>1447.41</v>
      </c>
      <c r="E1088" s="127">
        <v>1447.41</v>
      </c>
      <c r="F1088" s="127">
        <v>1447.41</v>
      </c>
      <c r="G1088" s="125">
        <v>4342.2299999999996</v>
      </c>
      <c r="H1088" s="114"/>
      <c r="I1088" s="114"/>
      <c r="J1088" s="114"/>
      <c r="K1088" s="114"/>
      <c r="L1088" s="114"/>
      <c r="M1088" s="114"/>
      <c r="N1088" s="114"/>
      <c r="O1088" s="114"/>
      <c r="P1088" s="114"/>
      <c r="Q1088" s="114"/>
      <c r="R1088" s="114"/>
      <c r="S1088" s="114"/>
      <c r="T1088" s="114"/>
      <c r="U1088" s="114"/>
      <c r="V1088" s="114"/>
      <c r="W1088" s="114"/>
      <c r="X1088" s="114"/>
      <c r="Y1088" s="114"/>
      <c r="Z1088" s="114"/>
      <c r="AA1088" s="114"/>
      <c r="AB1088" s="114"/>
      <c r="AC1088" s="114"/>
      <c r="AD1088" s="114"/>
      <c r="AE1088" s="114"/>
      <c r="AF1088" s="114"/>
      <c r="AG1088" s="114"/>
      <c r="AH1088" s="114"/>
      <c r="AI1088" s="114"/>
      <c r="AJ1088" s="114"/>
      <c r="AK1088" s="114"/>
      <c r="AL1088" s="114"/>
      <c r="AM1088" s="114"/>
      <c r="AN1088" s="114"/>
      <c r="AO1088" s="114"/>
      <c r="AP1088" s="114"/>
      <c r="AQ1088" s="114"/>
    </row>
    <row r="1089" spans="1:43" x14ac:dyDescent="0.3">
      <c r="A1089" s="114"/>
      <c r="B1089" s="120" t="s">
        <v>1687</v>
      </c>
      <c r="C1089" s="121" t="s">
        <v>852</v>
      </c>
      <c r="D1089" s="127">
        <v>1395.87</v>
      </c>
      <c r="E1089" s="127">
        <v>1395.87</v>
      </c>
      <c r="F1089" s="127">
        <v>1395.87</v>
      </c>
      <c r="G1089" s="125">
        <v>4187.6099999999997</v>
      </c>
      <c r="H1089" s="114"/>
      <c r="I1089" s="114"/>
      <c r="J1089" s="114"/>
      <c r="K1089" s="114"/>
      <c r="L1089" s="114"/>
      <c r="M1089" s="114"/>
      <c r="N1089" s="114"/>
      <c r="O1089" s="114"/>
      <c r="P1089" s="114"/>
      <c r="Q1089" s="114"/>
      <c r="R1089" s="114"/>
      <c r="S1089" s="114"/>
      <c r="T1089" s="114"/>
      <c r="U1089" s="114"/>
      <c r="V1089" s="114"/>
      <c r="W1089" s="114"/>
      <c r="X1089" s="114"/>
      <c r="Y1089" s="114"/>
      <c r="Z1089" s="114"/>
      <c r="AA1089" s="114"/>
      <c r="AB1089" s="114"/>
      <c r="AC1089" s="114"/>
      <c r="AD1089" s="114"/>
      <c r="AE1089" s="114"/>
      <c r="AF1089" s="114"/>
      <c r="AG1089" s="114"/>
      <c r="AH1089" s="114"/>
      <c r="AI1089" s="114"/>
      <c r="AJ1089" s="114"/>
      <c r="AK1089" s="114"/>
      <c r="AL1089" s="114"/>
      <c r="AM1089" s="114"/>
      <c r="AN1089" s="114"/>
      <c r="AO1089" s="114"/>
      <c r="AP1089" s="114"/>
      <c r="AQ1089" s="114"/>
    </row>
    <row r="1090" spans="1:43" x14ac:dyDescent="0.3">
      <c r="A1090" s="114"/>
      <c r="B1090" s="120" t="s">
        <v>1816</v>
      </c>
      <c r="C1090" s="121" t="s">
        <v>835</v>
      </c>
      <c r="D1090" s="127">
        <v>2615.64</v>
      </c>
      <c r="E1090" s="127">
        <v>2615.64</v>
      </c>
      <c r="F1090" s="127">
        <v>2615.64</v>
      </c>
      <c r="G1090" s="125">
        <v>7846.92</v>
      </c>
      <c r="H1090" s="114"/>
      <c r="I1090" s="114"/>
      <c r="J1090" s="114"/>
      <c r="K1090" s="114"/>
      <c r="L1090" s="114"/>
      <c r="M1090" s="114"/>
      <c r="N1090" s="114"/>
      <c r="O1090" s="114"/>
      <c r="P1090" s="114"/>
      <c r="Q1090" s="114"/>
      <c r="R1090" s="114"/>
      <c r="S1090" s="114"/>
      <c r="T1090" s="114"/>
      <c r="U1090" s="114"/>
      <c r="V1090" s="114"/>
      <c r="W1090" s="114"/>
      <c r="X1090" s="114"/>
      <c r="Y1090" s="114"/>
      <c r="Z1090" s="114"/>
      <c r="AA1090" s="114"/>
      <c r="AB1090" s="114"/>
      <c r="AC1090" s="114"/>
      <c r="AD1090" s="114"/>
      <c r="AE1090" s="114"/>
      <c r="AF1090" s="114"/>
      <c r="AG1090" s="114"/>
      <c r="AH1090" s="114"/>
      <c r="AI1090" s="114"/>
      <c r="AJ1090" s="114"/>
      <c r="AK1090" s="114"/>
      <c r="AL1090" s="114"/>
      <c r="AM1090" s="114"/>
      <c r="AN1090" s="114"/>
      <c r="AO1090" s="114"/>
      <c r="AP1090" s="114"/>
      <c r="AQ1090" s="114"/>
    </row>
    <row r="1091" spans="1:43" x14ac:dyDescent="0.3">
      <c r="A1091" s="114"/>
      <c r="B1091" s="120" t="s">
        <v>1877</v>
      </c>
      <c r="C1091" s="121" t="s">
        <v>856</v>
      </c>
      <c r="D1091" s="127">
        <v>1687.92</v>
      </c>
      <c r="E1091" s="127">
        <v>1687.93</v>
      </c>
      <c r="F1091" s="127">
        <v>1687.93</v>
      </c>
      <c r="G1091" s="125">
        <v>5063.78</v>
      </c>
      <c r="H1091" s="114"/>
      <c r="I1091" s="114"/>
      <c r="J1091" s="114"/>
      <c r="K1091" s="114"/>
      <c r="L1091" s="114"/>
      <c r="M1091" s="114"/>
      <c r="N1091" s="114"/>
      <c r="O1091" s="114"/>
      <c r="P1091" s="114"/>
      <c r="Q1091" s="114"/>
      <c r="R1091" s="114"/>
      <c r="S1091" s="114"/>
      <c r="T1091" s="114"/>
      <c r="U1091" s="114"/>
      <c r="V1091" s="114"/>
      <c r="W1091" s="114"/>
      <c r="X1091" s="114"/>
      <c r="Y1091" s="114"/>
      <c r="Z1091" s="114"/>
      <c r="AA1091" s="114"/>
      <c r="AB1091" s="114"/>
      <c r="AC1091" s="114"/>
      <c r="AD1091" s="114"/>
      <c r="AE1091" s="114"/>
      <c r="AF1091" s="114"/>
      <c r="AG1091" s="114"/>
      <c r="AH1091" s="114"/>
      <c r="AI1091" s="114"/>
      <c r="AJ1091" s="114"/>
      <c r="AK1091" s="114"/>
      <c r="AL1091" s="114"/>
      <c r="AM1091" s="114"/>
      <c r="AN1091" s="114"/>
      <c r="AO1091" s="114"/>
      <c r="AP1091" s="114"/>
      <c r="AQ1091" s="114"/>
    </row>
    <row r="1092" spans="1:43" x14ac:dyDescent="0.3">
      <c r="A1092" s="114"/>
      <c r="B1092" s="120" t="s">
        <v>2048</v>
      </c>
      <c r="C1092" s="121" t="s">
        <v>1138</v>
      </c>
      <c r="D1092" s="127">
        <v>1365.8</v>
      </c>
      <c r="E1092" s="127">
        <v>1365.8</v>
      </c>
      <c r="F1092" s="127">
        <v>1365.8</v>
      </c>
      <c r="G1092" s="125">
        <v>4097.3999999999996</v>
      </c>
      <c r="H1092" s="114"/>
      <c r="I1092" s="114"/>
      <c r="J1092" s="114"/>
      <c r="K1092" s="114"/>
      <c r="L1092" s="114"/>
      <c r="M1092" s="114"/>
      <c r="N1092" s="114"/>
      <c r="O1092" s="114"/>
      <c r="P1092" s="114"/>
      <c r="Q1092" s="114"/>
      <c r="R1092" s="114"/>
      <c r="S1092" s="114"/>
      <c r="T1092" s="114"/>
      <c r="U1092" s="114"/>
      <c r="V1092" s="114"/>
      <c r="W1092" s="114"/>
      <c r="X1092" s="114"/>
      <c r="Y1092" s="114"/>
      <c r="Z1092" s="114"/>
      <c r="AA1092" s="114"/>
      <c r="AB1092" s="114"/>
      <c r="AC1092" s="114"/>
      <c r="AD1092" s="114"/>
      <c r="AE1092" s="114"/>
      <c r="AF1092" s="114"/>
      <c r="AG1092" s="114"/>
      <c r="AH1092" s="114"/>
      <c r="AI1092" s="114"/>
      <c r="AJ1092" s="114"/>
      <c r="AK1092" s="114"/>
      <c r="AL1092" s="114"/>
      <c r="AM1092" s="114"/>
      <c r="AN1092" s="114"/>
      <c r="AO1092" s="114"/>
      <c r="AP1092" s="114"/>
      <c r="AQ1092" s="114"/>
    </row>
    <row r="1093" spans="1:43" x14ac:dyDescent="0.3">
      <c r="A1093" s="114"/>
      <c r="B1093" s="120" t="s">
        <v>1769</v>
      </c>
      <c r="C1093" s="121" t="s">
        <v>607</v>
      </c>
      <c r="D1093" s="127">
        <v>1679.33</v>
      </c>
      <c r="E1093" s="127">
        <v>1679.34</v>
      </c>
      <c r="F1093" s="127">
        <v>1679.34</v>
      </c>
      <c r="G1093" s="125">
        <v>5038.01</v>
      </c>
      <c r="H1093" s="114"/>
      <c r="I1093" s="114"/>
      <c r="J1093" s="114"/>
      <c r="K1093" s="114"/>
      <c r="L1093" s="114"/>
      <c r="M1093" s="114"/>
      <c r="N1093" s="114"/>
      <c r="O1093" s="114"/>
      <c r="P1093" s="114"/>
      <c r="Q1093" s="114"/>
      <c r="R1093" s="114"/>
      <c r="S1093" s="114"/>
      <c r="T1093" s="114"/>
      <c r="U1093" s="114"/>
      <c r="V1093" s="114"/>
      <c r="W1093" s="114"/>
      <c r="X1093" s="114"/>
      <c r="Y1093" s="114"/>
      <c r="Z1093" s="114"/>
      <c r="AA1093" s="114"/>
      <c r="AB1093" s="114"/>
      <c r="AC1093" s="114"/>
      <c r="AD1093" s="114"/>
      <c r="AE1093" s="114"/>
      <c r="AF1093" s="114"/>
      <c r="AG1093" s="114"/>
      <c r="AH1093" s="114"/>
      <c r="AI1093" s="114"/>
      <c r="AJ1093" s="114"/>
      <c r="AK1093" s="114"/>
      <c r="AL1093" s="114"/>
      <c r="AM1093" s="114"/>
      <c r="AN1093" s="114"/>
      <c r="AO1093" s="114"/>
      <c r="AP1093" s="114"/>
      <c r="AQ1093" s="114"/>
    </row>
    <row r="1094" spans="1:43" x14ac:dyDescent="0.3">
      <c r="A1094" s="114"/>
      <c r="B1094" s="120" t="s">
        <v>1897</v>
      </c>
      <c r="C1094" s="121" t="s">
        <v>622</v>
      </c>
      <c r="D1094" s="127">
        <v>2581.29</v>
      </c>
      <c r="E1094" s="127">
        <v>2581.2800000000002</v>
      </c>
      <c r="F1094" s="127">
        <v>2581.2800000000002</v>
      </c>
      <c r="G1094" s="125">
        <v>7743.85</v>
      </c>
      <c r="H1094" s="114"/>
      <c r="I1094" s="114"/>
      <c r="J1094" s="114"/>
      <c r="K1094" s="114"/>
      <c r="L1094" s="114"/>
      <c r="M1094" s="114"/>
      <c r="N1094" s="114"/>
      <c r="O1094" s="114"/>
      <c r="P1094" s="114"/>
      <c r="Q1094" s="114"/>
      <c r="R1094" s="114"/>
      <c r="S1094" s="114"/>
      <c r="T1094" s="114"/>
      <c r="U1094" s="114"/>
      <c r="V1094" s="114"/>
      <c r="W1094" s="114"/>
      <c r="X1094" s="114"/>
      <c r="Y1094" s="114"/>
      <c r="Z1094" s="114"/>
      <c r="AA1094" s="114"/>
      <c r="AB1094" s="114"/>
      <c r="AC1094" s="114"/>
      <c r="AD1094" s="114"/>
      <c r="AE1094" s="114"/>
      <c r="AF1094" s="114"/>
      <c r="AG1094" s="114"/>
      <c r="AH1094" s="114"/>
      <c r="AI1094" s="114"/>
      <c r="AJ1094" s="114"/>
      <c r="AK1094" s="114"/>
      <c r="AL1094" s="114"/>
      <c r="AM1094" s="114"/>
      <c r="AN1094" s="114"/>
      <c r="AO1094" s="114"/>
      <c r="AP1094" s="114"/>
      <c r="AQ1094" s="114"/>
    </row>
    <row r="1095" spans="1:43" x14ac:dyDescent="0.3">
      <c r="A1095" s="114"/>
      <c r="B1095" s="120" t="s">
        <v>2357</v>
      </c>
      <c r="C1095" s="121" t="s">
        <v>829</v>
      </c>
      <c r="D1095" s="127">
        <v>1378.69</v>
      </c>
      <c r="E1095" s="127">
        <v>1378.69</v>
      </c>
      <c r="F1095" s="127">
        <v>1378.69</v>
      </c>
      <c r="G1095" s="125">
        <v>4136.07</v>
      </c>
      <c r="H1095" s="114"/>
      <c r="I1095" s="114"/>
      <c r="J1095" s="114"/>
      <c r="K1095" s="114"/>
      <c r="L1095" s="114"/>
      <c r="M1095" s="114"/>
      <c r="N1095" s="114"/>
      <c r="O1095" s="114"/>
      <c r="P1095" s="114"/>
      <c r="Q1095" s="114"/>
      <c r="R1095" s="114"/>
      <c r="S1095" s="114"/>
      <c r="T1095" s="114"/>
      <c r="U1095" s="114"/>
      <c r="V1095" s="114"/>
      <c r="W1095" s="114"/>
      <c r="X1095" s="114"/>
      <c r="Y1095" s="114"/>
      <c r="Z1095" s="114"/>
      <c r="AA1095" s="114"/>
      <c r="AB1095" s="114"/>
      <c r="AC1095" s="114"/>
      <c r="AD1095" s="114"/>
      <c r="AE1095" s="114"/>
      <c r="AF1095" s="114"/>
      <c r="AG1095" s="114"/>
      <c r="AH1095" s="114"/>
      <c r="AI1095" s="114"/>
      <c r="AJ1095" s="114"/>
      <c r="AK1095" s="114"/>
      <c r="AL1095" s="114"/>
      <c r="AM1095" s="114"/>
      <c r="AN1095" s="114"/>
      <c r="AO1095" s="114"/>
      <c r="AP1095" s="114"/>
      <c r="AQ1095" s="114"/>
    </row>
    <row r="1096" spans="1:43" x14ac:dyDescent="0.3">
      <c r="A1096" s="114"/>
      <c r="B1096" s="120" t="s">
        <v>1732</v>
      </c>
      <c r="C1096" s="121" t="s">
        <v>880</v>
      </c>
      <c r="D1096" s="127">
        <v>1395.87</v>
      </c>
      <c r="E1096" s="127">
        <v>1395.87</v>
      </c>
      <c r="F1096" s="127">
        <v>1395.87</v>
      </c>
      <c r="G1096" s="125">
        <v>4187.6099999999997</v>
      </c>
      <c r="H1096" s="114"/>
      <c r="I1096" s="114"/>
      <c r="J1096" s="114"/>
      <c r="K1096" s="114"/>
      <c r="L1096" s="114"/>
      <c r="M1096" s="114"/>
      <c r="N1096" s="114"/>
      <c r="O1096" s="114"/>
      <c r="P1096" s="114"/>
      <c r="Q1096" s="114"/>
      <c r="R1096" s="114"/>
      <c r="S1096" s="114"/>
      <c r="T1096" s="114"/>
      <c r="U1096" s="114"/>
      <c r="V1096" s="114"/>
      <c r="W1096" s="114"/>
      <c r="X1096" s="114"/>
      <c r="Y1096" s="114"/>
      <c r="Z1096" s="114"/>
      <c r="AA1096" s="114"/>
      <c r="AB1096" s="114"/>
      <c r="AC1096" s="114"/>
      <c r="AD1096" s="114"/>
      <c r="AE1096" s="114"/>
      <c r="AF1096" s="114"/>
      <c r="AG1096" s="114"/>
      <c r="AH1096" s="114"/>
      <c r="AI1096" s="114"/>
      <c r="AJ1096" s="114"/>
      <c r="AK1096" s="114"/>
      <c r="AL1096" s="114"/>
      <c r="AM1096" s="114"/>
      <c r="AN1096" s="114"/>
      <c r="AO1096" s="114"/>
      <c r="AP1096" s="114"/>
      <c r="AQ1096" s="114"/>
    </row>
    <row r="1097" spans="1:43" x14ac:dyDescent="0.3">
      <c r="A1097" s="114"/>
      <c r="B1097" s="120" t="s">
        <v>1689</v>
      </c>
      <c r="C1097" s="121" t="s">
        <v>1130</v>
      </c>
      <c r="D1097" s="127">
        <v>1447.41</v>
      </c>
      <c r="E1097" s="127">
        <v>1447.41</v>
      </c>
      <c r="F1097" s="127">
        <v>1447.41</v>
      </c>
      <c r="G1097" s="125">
        <v>4342.2299999999996</v>
      </c>
      <c r="H1097" s="114"/>
      <c r="I1097" s="114"/>
      <c r="J1097" s="114"/>
      <c r="K1097" s="114"/>
      <c r="L1097" s="114"/>
      <c r="M1097" s="114"/>
      <c r="N1097" s="114"/>
      <c r="O1097" s="114"/>
      <c r="P1097" s="114"/>
      <c r="Q1097" s="114"/>
      <c r="R1097" s="114"/>
      <c r="S1097" s="114"/>
      <c r="T1097" s="114"/>
      <c r="U1097" s="114"/>
      <c r="V1097" s="114"/>
      <c r="W1097" s="114"/>
      <c r="X1097" s="114"/>
      <c r="Y1097" s="114"/>
      <c r="Z1097" s="114"/>
      <c r="AA1097" s="114"/>
      <c r="AB1097" s="114"/>
      <c r="AC1097" s="114"/>
      <c r="AD1097" s="114"/>
      <c r="AE1097" s="114"/>
      <c r="AF1097" s="114"/>
      <c r="AG1097" s="114"/>
      <c r="AH1097" s="114"/>
      <c r="AI1097" s="114"/>
      <c r="AJ1097" s="114"/>
      <c r="AK1097" s="114"/>
      <c r="AL1097" s="114"/>
      <c r="AM1097" s="114"/>
      <c r="AN1097" s="114"/>
      <c r="AO1097" s="114"/>
      <c r="AP1097" s="114"/>
      <c r="AQ1097" s="114"/>
    </row>
    <row r="1098" spans="1:43" x14ac:dyDescent="0.3">
      <c r="A1098" s="114"/>
      <c r="B1098" s="120" t="s">
        <v>1677</v>
      </c>
      <c r="C1098" s="121" t="s">
        <v>832</v>
      </c>
      <c r="D1098" s="127">
        <v>2615.64</v>
      </c>
      <c r="E1098" s="127">
        <v>2615.64</v>
      </c>
      <c r="F1098" s="127">
        <v>2615.64</v>
      </c>
      <c r="G1098" s="125">
        <v>7846.92</v>
      </c>
      <c r="H1098" s="114"/>
      <c r="I1098" s="114"/>
      <c r="J1098" s="114"/>
      <c r="K1098" s="114"/>
      <c r="L1098" s="114"/>
      <c r="M1098" s="114"/>
      <c r="N1098" s="114"/>
      <c r="O1098" s="114"/>
      <c r="P1098" s="114"/>
      <c r="Q1098" s="114"/>
      <c r="R1098" s="114"/>
      <c r="S1098" s="114"/>
      <c r="T1098" s="114"/>
      <c r="U1098" s="114"/>
      <c r="V1098" s="114"/>
      <c r="W1098" s="114"/>
      <c r="X1098" s="114"/>
      <c r="Y1098" s="114"/>
      <c r="Z1098" s="114"/>
      <c r="AA1098" s="114"/>
      <c r="AB1098" s="114"/>
      <c r="AC1098" s="114"/>
      <c r="AD1098" s="114"/>
      <c r="AE1098" s="114"/>
      <c r="AF1098" s="114"/>
      <c r="AG1098" s="114"/>
      <c r="AH1098" s="114"/>
      <c r="AI1098" s="114"/>
      <c r="AJ1098" s="114"/>
      <c r="AK1098" s="114"/>
      <c r="AL1098" s="114"/>
      <c r="AM1098" s="114"/>
      <c r="AN1098" s="114"/>
      <c r="AO1098" s="114"/>
      <c r="AP1098" s="114"/>
      <c r="AQ1098" s="114"/>
    </row>
    <row r="1099" spans="1:43" x14ac:dyDescent="0.3">
      <c r="A1099" s="114"/>
      <c r="B1099" s="120" t="s">
        <v>1880</v>
      </c>
      <c r="C1099" s="121" t="s">
        <v>679</v>
      </c>
      <c r="D1099" s="127">
        <v>1687.92</v>
      </c>
      <c r="E1099" s="127">
        <v>1687.93</v>
      </c>
      <c r="F1099" s="127">
        <v>1687.93</v>
      </c>
      <c r="G1099" s="125">
        <v>5063.78</v>
      </c>
      <c r="H1099" s="114"/>
      <c r="I1099" s="114"/>
      <c r="J1099" s="114"/>
      <c r="K1099" s="114"/>
      <c r="L1099" s="114"/>
      <c r="M1099" s="114"/>
      <c r="N1099" s="114"/>
      <c r="O1099" s="114"/>
      <c r="P1099" s="114"/>
      <c r="Q1099" s="114"/>
      <c r="R1099" s="114"/>
      <c r="S1099" s="114"/>
      <c r="T1099" s="114"/>
      <c r="U1099" s="114"/>
      <c r="V1099" s="114"/>
      <c r="W1099" s="114"/>
      <c r="X1099" s="114"/>
      <c r="Y1099" s="114"/>
      <c r="Z1099" s="114"/>
      <c r="AA1099" s="114"/>
      <c r="AB1099" s="114"/>
      <c r="AC1099" s="114"/>
      <c r="AD1099" s="114"/>
      <c r="AE1099" s="114"/>
      <c r="AF1099" s="114"/>
      <c r="AG1099" s="114"/>
      <c r="AH1099" s="114"/>
      <c r="AI1099" s="114"/>
      <c r="AJ1099" s="114"/>
      <c r="AK1099" s="114"/>
      <c r="AL1099" s="114"/>
      <c r="AM1099" s="114"/>
      <c r="AN1099" s="114"/>
      <c r="AO1099" s="114"/>
      <c r="AP1099" s="114"/>
      <c r="AQ1099" s="114"/>
    </row>
    <row r="1100" spans="1:43" x14ac:dyDescent="0.3">
      <c r="A1100" s="114"/>
      <c r="B1100" s="120" t="s">
        <v>1696</v>
      </c>
      <c r="C1100" s="121" t="s">
        <v>956</v>
      </c>
      <c r="D1100" s="127">
        <v>1378.69</v>
      </c>
      <c r="E1100" s="127">
        <v>1378.69</v>
      </c>
      <c r="F1100" s="127">
        <v>1378.69</v>
      </c>
      <c r="G1100" s="125">
        <v>4136.07</v>
      </c>
      <c r="H1100" s="114"/>
      <c r="I1100" s="114"/>
      <c r="J1100" s="114"/>
      <c r="K1100" s="114"/>
      <c r="L1100" s="114"/>
      <c r="M1100" s="114"/>
      <c r="N1100" s="114"/>
      <c r="O1100" s="114"/>
      <c r="P1100" s="114"/>
      <c r="Q1100" s="114"/>
      <c r="R1100" s="114"/>
      <c r="S1100" s="114"/>
      <c r="T1100" s="114"/>
      <c r="U1100" s="114"/>
      <c r="V1100" s="114"/>
      <c r="W1100" s="114"/>
      <c r="X1100" s="114"/>
      <c r="Y1100" s="114"/>
      <c r="Z1100" s="114"/>
      <c r="AA1100" s="114"/>
      <c r="AB1100" s="114"/>
      <c r="AC1100" s="114"/>
      <c r="AD1100" s="114"/>
      <c r="AE1100" s="114"/>
      <c r="AF1100" s="114"/>
      <c r="AG1100" s="114"/>
      <c r="AH1100" s="114"/>
      <c r="AI1100" s="114"/>
      <c r="AJ1100" s="114"/>
      <c r="AK1100" s="114"/>
      <c r="AL1100" s="114"/>
      <c r="AM1100" s="114"/>
      <c r="AN1100" s="114"/>
      <c r="AO1100" s="114"/>
      <c r="AP1100" s="114"/>
      <c r="AQ1100" s="114"/>
    </row>
    <row r="1101" spans="1:43" x14ac:dyDescent="0.3">
      <c r="A1101" s="114"/>
      <c r="B1101" s="120" t="s">
        <v>1364</v>
      </c>
      <c r="C1101" s="121" t="s">
        <v>928</v>
      </c>
      <c r="D1101" s="127">
        <v>1365.8</v>
      </c>
      <c r="E1101" s="127">
        <v>1365.8</v>
      </c>
      <c r="F1101" s="127">
        <v>1365.8</v>
      </c>
      <c r="G1101" s="125">
        <v>4097.3999999999996</v>
      </c>
      <c r="H1101" s="114"/>
      <c r="I1101" s="114"/>
      <c r="J1101" s="114"/>
      <c r="K1101" s="114"/>
      <c r="L1101" s="114"/>
      <c r="M1101" s="114"/>
      <c r="N1101" s="114"/>
      <c r="O1101" s="114"/>
      <c r="P1101" s="114"/>
      <c r="Q1101" s="114"/>
      <c r="R1101" s="114"/>
      <c r="S1101" s="114"/>
      <c r="T1101" s="114"/>
      <c r="U1101" s="114"/>
      <c r="V1101" s="114"/>
      <c r="W1101" s="114"/>
      <c r="X1101" s="114"/>
      <c r="Y1101" s="114"/>
      <c r="Z1101" s="114"/>
      <c r="AA1101" s="114"/>
      <c r="AB1101" s="114"/>
      <c r="AC1101" s="114"/>
      <c r="AD1101" s="114"/>
      <c r="AE1101" s="114"/>
      <c r="AF1101" s="114"/>
      <c r="AG1101" s="114"/>
      <c r="AH1101" s="114"/>
      <c r="AI1101" s="114"/>
      <c r="AJ1101" s="114"/>
      <c r="AK1101" s="114"/>
      <c r="AL1101" s="114"/>
      <c r="AM1101" s="114"/>
      <c r="AN1101" s="114"/>
      <c r="AO1101" s="114"/>
      <c r="AP1101" s="114"/>
      <c r="AQ1101" s="114"/>
    </row>
    <row r="1102" spans="1:43" x14ac:dyDescent="0.3">
      <c r="A1102" s="114"/>
      <c r="B1102" s="120" t="s">
        <v>1729</v>
      </c>
      <c r="C1102" s="121" t="s">
        <v>813</v>
      </c>
      <c r="D1102" s="127">
        <v>1679.33</v>
      </c>
      <c r="E1102" s="127">
        <v>1679.34</v>
      </c>
      <c r="F1102" s="127">
        <v>1679.34</v>
      </c>
      <c r="G1102" s="125">
        <v>5038.01</v>
      </c>
      <c r="H1102" s="114"/>
      <c r="I1102" s="114"/>
      <c r="J1102" s="114"/>
      <c r="K1102" s="114"/>
      <c r="L1102" s="114"/>
      <c r="M1102" s="114"/>
      <c r="N1102" s="114"/>
      <c r="O1102" s="114"/>
      <c r="P1102" s="114"/>
      <c r="Q1102" s="114"/>
      <c r="R1102" s="114"/>
      <c r="S1102" s="114"/>
      <c r="T1102" s="114"/>
      <c r="U1102" s="114"/>
      <c r="V1102" s="114"/>
      <c r="W1102" s="114"/>
      <c r="X1102" s="114"/>
      <c r="Y1102" s="114"/>
      <c r="Z1102" s="114"/>
      <c r="AA1102" s="114"/>
      <c r="AB1102" s="114"/>
      <c r="AC1102" s="114"/>
      <c r="AD1102" s="114"/>
      <c r="AE1102" s="114"/>
      <c r="AF1102" s="114"/>
      <c r="AG1102" s="114"/>
      <c r="AH1102" s="114"/>
      <c r="AI1102" s="114"/>
      <c r="AJ1102" s="114"/>
      <c r="AK1102" s="114"/>
      <c r="AL1102" s="114"/>
      <c r="AM1102" s="114"/>
      <c r="AN1102" s="114"/>
      <c r="AO1102" s="114"/>
      <c r="AP1102" s="114"/>
      <c r="AQ1102" s="114"/>
    </row>
    <row r="1103" spans="1:43" x14ac:dyDescent="0.3">
      <c r="A1103" s="114"/>
      <c r="B1103" s="120" t="s">
        <v>1770</v>
      </c>
      <c r="C1103" s="121" t="s">
        <v>672</v>
      </c>
      <c r="D1103" s="127">
        <v>1395.87</v>
      </c>
      <c r="E1103" s="127">
        <v>1395.87</v>
      </c>
      <c r="F1103" s="127">
        <v>1395.87</v>
      </c>
      <c r="G1103" s="125">
        <v>4187.6099999999997</v>
      </c>
      <c r="H1103" s="114"/>
      <c r="I1103" s="114"/>
      <c r="J1103" s="114"/>
      <c r="K1103" s="114"/>
      <c r="L1103" s="114"/>
      <c r="M1103" s="114"/>
      <c r="N1103" s="114"/>
      <c r="O1103" s="114"/>
      <c r="P1103" s="114"/>
      <c r="Q1103" s="114"/>
      <c r="R1103" s="114"/>
      <c r="S1103" s="114"/>
      <c r="T1103" s="114"/>
      <c r="U1103" s="114"/>
      <c r="V1103" s="114"/>
      <c r="W1103" s="114"/>
      <c r="X1103" s="114"/>
      <c r="Y1103" s="114"/>
      <c r="Z1103" s="114"/>
      <c r="AA1103" s="114"/>
      <c r="AB1103" s="114"/>
      <c r="AC1103" s="114"/>
      <c r="AD1103" s="114"/>
      <c r="AE1103" s="114"/>
      <c r="AF1103" s="114"/>
      <c r="AG1103" s="114"/>
      <c r="AH1103" s="114"/>
      <c r="AI1103" s="114"/>
      <c r="AJ1103" s="114"/>
      <c r="AK1103" s="114"/>
      <c r="AL1103" s="114"/>
      <c r="AM1103" s="114"/>
      <c r="AN1103" s="114"/>
      <c r="AO1103" s="114"/>
      <c r="AP1103" s="114"/>
      <c r="AQ1103" s="114"/>
    </row>
    <row r="1104" spans="1:43" x14ac:dyDescent="0.3">
      <c r="A1104" s="114"/>
      <c r="B1104" s="120" t="s">
        <v>1765</v>
      </c>
      <c r="C1104" s="121" t="s">
        <v>891</v>
      </c>
      <c r="D1104" s="127">
        <v>2581.29</v>
      </c>
      <c r="E1104" s="127">
        <v>2581.2800000000002</v>
      </c>
      <c r="F1104" s="127">
        <v>2581.2800000000002</v>
      </c>
      <c r="G1104" s="125">
        <v>7743.85</v>
      </c>
      <c r="H1104" s="114"/>
      <c r="I1104" s="114"/>
      <c r="J1104" s="114"/>
      <c r="K1104" s="114"/>
      <c r="L1104" s="114"/>
      <c r="M1104" s="114"/>
      <c r="N1104" s="114"/>
      <c r="O1104" s="114"/>
      <c r="P1104" s="114"/>
      <c r="Q1104" s="114"/>
      <c r="R1104" s="114"/>
      <c r="S1104" s="114"/>
      <c r="T1104" s="114"/>
      <c r="U1104" s="114"/>
      <c r="V1104" s="114"/>
      <c r="W1104" s="114"/>
      <c r="X1104" s="114"/>
      <c r="Y1104" s="114"/>
      <c r="Z1104" s="114"/>
      <c r="AA1104" s="114"/>
      <c r="AB1104" s="114"/>
      <c r="AC1104" s="114"/>
      <c r="AD1104" s="114"/>
      <c r="AE1104" s="114"/>
      <c r="AF1104" s="114"/>
      <c r="AG1104" s="114"/>
      <c r="AH1104" s="114"/>
      <c r="AI1104" s="114"/>
      <c r="AJ1104" s="114"/>
      <c r="AK1104" s="114"/>
      <c r="AL1104" s="114"/>
      <c r="AM1104" s="114"/>
      <c r="AN1104" s="114"/>
      <c r="AO1104" s="114"/>
      <c r="AP1104" s="114"/>
      <c r="AQ1104" s="114"/>
    </row>
    <row r="1105" spans="1:43" x14ac:dyDescent="0.3">
      <c r="A1105" s="114"/>
      <c r="B1105" s="120" t="s">
        <v>1722</v>
      </c>
      <c r="C1105" s="121" t="s">
        <v>830</v>
      </c>
      <c r="D1105" s="127">
        <v>1447.41</v>
      </c>
      <c r="E1105" s="127">
        <v>1447.41</v>
      </c>
      <c r="F1105" s="127">
        <v>1447.41</v>
      </c>
      <c r="G1105" s="125">
        <v>4342.2299999999996</v>
      </c>
      <c r="H1105" s="114"/>
      <c r="I1105" s="114"/>
      <c r="J1105" s="114"/>
      <c r="K1105" s="114"/>
      <c r="L1105" s="114"/>
      <c r="M1105" s="114"/>
      <c r="N1105" s="114"/>
      <c r="O1105" s="114"/>
      <c r="P1105" s="114"/>
      <c r="Q1105" s="114"/>
      <c r="R1105" s="114"/>
      <c r="S1105" s="114"/>
      <c r="T1105" s="114"/>
      <c r="U1105" s="114"/>
      <c r="V1105" s="114"/>
      <c r="W1105" s="114"/>
      <c r="X1105" s="114"/>
      <c r="Y1105" s="114"/>
      <c r="Z1105" s="114"/>
      <c r="AA1105" s="114"/>
      <c r="AB1105" s="114"/>
      <c r="AC1105" s="114"/>
      <c r="AD1105" s="114"/>
      <c r="AE1105" s="114"/>
      <c r="AF1105" s="114"/>
      <c r="AG1105" s="114"/>
      <c r="AH1105" s="114"/>
      <c r="AI1105" s="114"/>
      <c r="AJ1105" s="114"/>
      <c r="AK1105" s="114"/>
      <c r="AL1105" s="114"/>
      <c r="AM1105" s="114"/>
      <c r="AN1105" s="114"/>
      <c r="AO1105" s="114"/>
      <c r="AP1105" s="114"/>
      <c r="AQ1105" s="114"/>
    </row>
    <row r="1106" spans="1:43" x14ac:dyDescent="0.3">
      <c r="A1106" s="114"/>
      <c r="B1106" s="120" t="s">
        <v>1743</v>
      </c>
      <c r="C1106" s="121" t="s">
        <v>941</v>
      </c>
      <c r="D1106" s="127">
        <v>2615.64</v>
      </c>
      <c r="E1106" s="127">
        <v>2615.64</v>
      </c>
      <c r="F1106" s="127">
        <v>2615.64</v>
      </c>
      <c r="G1106" s="125">
        <v>7846.92</v>
      </c>
      <c r="H1106" s="114"/>
      <c r="I1106" s="114"/>
      <c r="J1106" s="114"/>
      <c r="K1106" s="114"/>
      <c r="L1106" s="114"/>
      <c r="M1106" s="114"/>
      <c r="N1106" s="114"/>
      <c r="O1106" s="114"/>
      <c r="P1106" s="114"/>
      <c r="Q1106" s="114"/>
      <c r="R1106" s="114"/>
      <c r="S1106" s="114"/>
      <c r="T1106" s="114"/>
      <c r="U1106" s="114"/>
      <c r="V1106" s="114"/>
      <c r="W1106" s="114"/>
      <c r="X1106" s="114"/>
      <c r="Y1106" s="114"/>
      <c r="Z1106" s="114"/>
      <c r="AA1106" s="114"/>
      <c r="AB1106" s="114"/>
      <c r="AC1106" s="114"/>
      <c r="AD1106" s="114"/>
      <c r="AE1106" s="114"/>
      <c r="AF1106" s="114"/>
      <c r="AG1106" s="114"/>
      <c r="AH1106" s="114"/>
      <c r="AI1106" s="114"/>
      <c r="AJ1106" s="114"/>
      <c r="AK1106" s="114"/>
      <c r="AL1106" s="114"/>
      <c r="AM1106" s="114"/>
      <c r="AN1106" s="114"/>
      <c r="AO1106" s="114"/>
      <c r="AP1106" s="114"/>
      <c r="AQ1106" s="114"/>
    </row>
    <row r="1107" spans="1:43" x14ac:dyDescent="0.3">
      <c r="A1107" s="114"/>
      <c r="B1107" s="120" t="s">
        <v>1881</v>
      </c>
      <c r="C1107" s="121" t="s">
        <v>963</v>
      </c>
      <c r="D1107" s="127">
        <v>1687.92</v>
      </c>
      <c r="E1107" s="127">
        <v>1687.93</v>
      </c>
      <c r="F1107" s="127">
        <v>1687.93</v>
      </c>
      <c r="G1107" s="125">
        <v>5063.78</v>
      </c>
      <c r="H1107" s="114"/>
      <c r="I1107" s="114"/>
      <c r="J1107" s="114"/>
      <c r="K1107" s="114"/>
      <c r="L1107" s="114"/>
      <c r="M1107" s="114"/>
      <c r="N1107" s="114"/>
      <c r="O1107" s="114"/>
      <c r="P1107" s="114"/>
      <c r="Q1107" s="114"/>
      <c r="R1107" s="114"/>
      <c r="S1107" s="114"/>
      <c r="T1107" s="114"/>
      <c r="U1107" s="114"/>
      <c r="V1107" s="114"/>
      <c r="W1107" s="114"/>
      <c r="X1107" s="114"/>
      <c r="Y1107" s="114"/>
      <c r="Z1107" s="114"/>
      <c r="AA1107" s="114"/>
      <c r="AB1107" s="114"/>
      <c r="AC1107" s="114"/>
      <c r="AD1107" s="114"/>
      <c r="AE1107" s="114"/>
      <c r="AF1107" s="114"/>
      <c r="AG1107" s="114"/>
      <c r="AH1107" s="114"/>
      <c r="AI1107" s="114"/>
      <c r="AJ1107" s="114"/>
      <c r="AK1107" s="114"/>
      <c r="AL1107" s="114"/>
      <c r="AM1107" s="114"/>
      <c r="AN1107" s="114"/>
      <c r="AO1107" s="114"/>
      <c r="AP1107" s="114"/>
      <c r="AQ1107" s="114"/>
    </row>
    <row r="1108" spans="1:43" x14ac:dyDescent="0.3">
      <c r="A1108" s="114"/>
      <c r="B1108" s="120" t="s">
        <v>1791</v>
      </c>
      <c r="C1108" s="121" t="s">
        <v>696</v>
      </c>
      <c r="D1108" s="127">
        <v>1378.69</v>
      </c>
      <c r="E1108" s="127">
        <v>1378.69</v>
      </c>
      <c r="F1108" s="127">
        <v>1378.69</v>
      </c>
      <c r="G1108" s="125">
        <v>4136.07</v>
      </c>
      <c r="H1108" s="114"/>
      <c r="I1108" s="114"/>
      <c r="J1108" s="114"/>
      <c r="K1108" s="114"/>
      <c r="L1108" s="114"/>
      <c r="M1108" s="114"/>
      <c r="N1108" s="114"/>
      <c r="O1108" s="114"/>
      <c r="P1108" s="114"/>
      <c r="Q1108" s="114"/>
      <c r="R1108" s="114"/>
      <c r="S1108" s="114"/>
      <c r="T1108" s="114"/>
      <c r="U1108" s="114"/>
      <c r="V1108" s="114"/>
      <c r="W1108" s="114"/>
      <c r="X1108" s="114"/>
      <c r="Y1108" s="114"/>
      <c r="Z1108" s="114"/>
      <c r="AA1108" s="114"/>
      <c r="AB1108" s="114"/>
      <c r="AC1108" s="114"/>
      <c r="AD1108" s="114"/>
      <c r="AE1108" s="114"/>
      <c r="AF1108" s="114"/>
      <c r="AG1108" s="114"/>
      <c r="AH1108" s="114"/>
      <c r="AI1108" s="114"/>
      <c r="AJ1108" s="114"/>
      <c r="AK1108" s="114"/>
      <c r="AL1108" s="114"/>
      <c r="AM1108" s="114"/>
      <c r="AN1108" s="114"/>
      <c r="AO1108" s="114"/>
      <c r="AP1108" s="114"/>
      <c r="AQ1108" s="114"/>
    </row>
    <row r="1109" spans="1:43" x14ac:dyDescent="0.3">
      <c r="A1109" s="114"/>
      <c r="B1109" s="120" t="s">
        <v>1867</v>
      </c>
      <c r="C1109" s="121" t="s">
        <v>842</v>
      </c>
      <c r="D1109" s="127">
        <v>1365.8</v>
      </c>
      <c r="E1109" s="127">
        <v>1365.8</v>
      </c>
      <c r="F1109" s="127">
        <v>1365.8</v>
      </c>
      <c r="G1109" s="125">
        <v>4097.3999999999996</v>
      </c>
      <c r="H1109" s="114"/>
      <c r="I1109" s="114"/>
      <c r="J1109" s="114"/>
      <c r="K1109" s="114"/>
      <c r="L1109" s="114"/>
      <c r="M1109" s="114"/>
      <c r="N1109" s="114"/>
      <c r="O1109" s="114"/>
      <c r="P1109" s="114"/>
      <c r="Q1109" s="114"/>
      <c r="R1109" s="114"/>
      <c r="S1109" s="114"/>
      <c r="T1109" s="114"/>
      <c r="U1109" s="114"/>
      <c r="V1109" s="114"/>
      <c r="W1109" s="114"/>
      <c r="X1109" s="114"/>
      <c r="Y1109" s="114"/>
      <c r="Z1109" s="114"/>
      <c r="AA1109" s="114"/>
      <c r="AB1109" s="114"/>
      <c r="AC1109" s="114"/>
      <c r="AD1109" s="114"/>
      <c r="AE1109" s="114"/>
      <c r="AF1109" s="114"/>
      <c r="AG1109" s="114"/>
      <c r="AH1109" s="114"/>
      <c r="AI1109" s="114"/>
      <c r="AJ1109" s="114"/>
      <c r="AK1109" s="114"/>
      <c r="AL1109" s="114"/>
      <c r="AM1109" s="114"/>
      <c r="AN1109" s="114"/>
      <c r="AO1109" s="114"/>
      <c r="AP1109" s="114"/>
      <c r="AQ1109" s="114"/>
    </row>
    <row r="1110" spans="1:43" x14ac:dyDescent="0.3">
      <c r="A1110" s="114"/>
      <c r="B1110" s="120" t="s">
        <v>1786</v>
      </c>
      <c r="C1110" s="121" t="s">
        <v>625</v>
      </c>
      <c r="D1110" s="127">
        <v>1679.33</v>
      </c>
      <c r="E1110" s="127">
        <v>1679.34</v>
      </c>
      <c r="F1110" s="127">
        <v>1679.34</v>
      </c>
      <c r="G1110" s="125">
        <v>5038.01</v>
      </c>
      <c r="H1110" s="114"/>
      <c r="I1110" s="114"/>
      <c r="J1110" s="114"/>
      <c r="K1110" s="114"/>
      <c r="L1110" s="114"/>
      <c r="M1110" s="114"/>
      <c r="N1110" s="114"/>
      <c r="O1110" s="114"/>
      <c r="P1110" s="114"/>
      <c r="Q1110" s="114"/>
      <c r="R1110" s="114"/>
      <c r="S1110" s="114"/>
      <c r="T1110" s="114"/>
      <c r="U1110" s="114"/>
      <c r="V1110" s="114"/>
      <c r="W1110" s="114"/>
      <c r="X1110" s="114"/>
      <c r="Y1110" s="114"/>
      <c r="Z1110" s="114"/>
      <c r="AA1110" s="114"/>
      <c r="AB1110" s="114"/>
      <c r="AC1110" s="114"/>
      <c r="AD1110" s="114"/>
      <c r="AE1110" s="114"/>
      <c r="AF1110" s="114"/>
      <c r="AG1110" s="114"/>
      <c r="AH1110" s="114"/>
      <c r="AI1110" s="114"/>
      <c r="AJ1110" s="114"/>
      <c r="AK1110" s="114"/>
      <c r="AL1110" s="114"/>
      <c r="AM1110" s="114"/>
      <c r="AN1110" s="114"/>
      <c r="AO1110" s="114"/>
      <c r="AP1110" s="114"/>
      <c r="AQ1110" s="114"/>
    </row>
    <row r="1111" spans="1:43" x14ac:dyDescent="0.3">
      <c r="A1111" s="114"/>
      <c r="B1111" s="120" t="s">
        <v>2278</v>
      </c>
      <c r="C1111" s="121" t="s">
        <v>1123</v>
      </c>
      <c r="D1111" s="127">
        <v>2581.29</v>
      </c>
      <c r="E1111" s="127">
        <v>2581.2800000000002</v>
      </c>
      <c r="F1111" s="127">
        <v>2581.2800000000002</v>
      </c>
      <c r="G1111" s="125">
        <v>7743.85</v>
      </c>
      <c r="H1111" s="114"/>
      <c r="I1111" s="114"/>
      <c r="J1111" s="114"/>
      <c r="K1111" s="114"/>
      <c r="L1111" s="114"/>
      <c r="M1111" s="114"/>
      <c r="N1111" s="114"/>
      <c r="O1111" s="114"/>
      <c r="P1111" s="114"/>
      <c r="Q1111" s="114"/>
      <c r="R1111" s="114"/>
      <c r="S1111" s="114"/>
      <c r="T1111" s="114"/>
      <c r="U1111" s="114"/>
      <c r="V1111" s="114"/>
      <c r="W1111" s="114"/>
      <c r="X1111" s="114"/>
      <c r="Y1111" s="114"/>
      <c r="Z1111" s="114"/>
      <c r="AA1111" s="114"/>
      <c r="AB1111" s="114"/>
      <c r="AC1111" s="114"/>
      <c r="AD1111" s="114"/>
      <c r="AE1111" s="114"/>
      <c r="AF1111" s="114"/>
      <c r="AG1111" s="114"/>
      <c r="AH1111" s="114"/>
      <c r="AI1111" s="114"/>
      <c r="AJ1111" s="114"/>
      <c r="AK1111" s="114"/>
      <c r="AL1111" s="114"/>
      <c r="AM1111" s="114"/>
      <c r="AN1111" s="114"/>
      <c r="AO1111" s="114"/>
      <c r="AP1111" s="114"/>
      <c r="AQ1111" s="114"/>
    </row>
    <row r="1112" spans="1:43" x14ac:dyDescent="0.3">
      <c r="A1112" s="114"/>
      <c r="B1112" s="120" t="s">
        <v>1890</v>
      </c>
      <c r="C1112" s="121" t="s">
        <v>909</v>
      </c>
      <c r="D1112" s="127">
        <v>1395.87</v>
      </c>
      <c r="E1112" s="127">
        <v>1395.87</v>
      </c>
      <c r="F1112" s="127">
        <v>1395.87</v>
      </c>
      <c r="G1112" s="125">
        <v>4187.6099999999997</v>
      </c>
      <c r="H1112" s="114"/>
      <c r="I1112" s="114"/>
      <c r="J1112" s="114"/>
      <c r="K1112" s="114"/>
      <c r="L1112" s="114"/>
      <c r="M1112" s="114"/>
      <c r="N1112" s="114"/>
      <c r="O1112" s="114"/>
      <c r="P1112" s="114"/>
      <c r="Q1112" s="114"/>
      <c r="R1112" s="114"/>
      <c r="S1112" s="114"/>
      <c r="T1112" s="114"/>
      <c r="U1112" s="114"/>
      <c r="V1112" s="114"/>
      <c r="W1112" s="114"/>
      <c r="X1112" s="114"/>
      <c r="Y1112" s="114"/>
      <c r="Z1112" s="114"/>
      <c r="AA1112" s="114"/>
      <c r="AB1112" s="114"/>
      <c r="AC1112" s="114"/>
      <c r="AD1112" s="114"/>
      <c r="AE1112" s="114"/>
      <c r="AF1112" s="114"/>
      <c r="AG1112" s="114"/>
      <c r="AH1112" s="114"/>
      <c r="AI1112" s="114"/>
      <c r="AJ1112" s="114"/>
      <c r="AK1112" s="114"/>
      <c r="AL1112" s="114"/>
      <c r="AM1112" s="114"/>
      <c r="AN1112" s="114"/>
      <c r="AO1112" s="114"/>
      <c r="AP1112" s="114"/>
      <c r="AQ1112" s="114"/>
    </row>
    <row r="1113" spans="1:43" x14ac:dyDescent="0.3">
      <c r="A1113" s="114"/>
      <c r="B1113" s="120" t="s">
        <v>1882</v>
      </c>
      <c r="C1113" s="121" t="s">
        <v>884</v>
      </c>
      <c r="D1113" s="127">
        <v>1447.41</v>
      </c>
      <c r="E1113" s="127">
        <v>1447.41</v>
      </c>
      <c r="F1113" s="127">
        <v>1447.41</v>
      </c>
      <c r="G1113" s="125">
        <v>4342.2299999999996</v>
      </c>
      <c r="H1113" s="114"/>
      <c r="I1113" s="114"/>
      <c r="J1113" s="114"/>
      <c r="K1113" s="114"/>
      <c r="L1113" s="114"/>
      <c r="M1113" s="114"/>
      <c r="N1113" s="114"/>
      <c r="O1113" s="114"/>
      <c r="P1113" s="114"/>
      <c r="Q1113" s="114"/>
      <c r="R1113" s="114"/>
      <c r="S1113" s="114"/>
      <c r="T1113" s="114"/>
      <c r="U1113" s="114"/>
      <c r="V1113" s="114"/>
      <c r="W1113" s="114"/>
      <c r="X1113" s="114"/>
      <c r="Y1113" s="114"/>
      <c r="Z1113" s="114"/>
      <c r="AA1113" s="114"/>
      <c r="AB1113" s="114"/>
      <c r="AC1113" s="114"/>
      <c r="AD1113" s="114"/>
      <c r="AE1113" s="114"/>
      <c r="AF1113" s="114"/>
      <c r="AG1113" s="114"/>
      <c r="AH1113" s="114"/>
      <c r="AI1113" s="114"/>
      <c r="AJ1113" s="114"/>
      <c r="AK1113" s="114"/>
      <c r="AL1113" s="114"/>
      <c r="AM1113" s="114"/>
      <c r="AN1113" s="114"/>
      <c r="AO1113" s="114"/>
      <c r="AP1113" s="114"/>
      <c r="AQ1113" s="114"/>
    </row>
    <row r="1114" spans="1:43" x14ac:dyDescent="0.3">
      <c r="A1114" s="114"/>
      <c r="B1114" s="120" t="s">
        <v>2266</v>
      </c>
      <c r="C1114" s="121" t="s">
        <v>645</v>
      </c>
      <c r="D1114" s="127">
        <v>2615.64</v>
      </c>
      <c r="E1114" s="127">
        <v>2615.64</v>
      </c>
      <c r="F1114" s="127">
        <v>2615.64</v>
      </c>
      <c r="G1114" s="125">
        <v>7846.92</v>
      </c>
      <c r="H1114" s="114"/>
      <c r="I1114" s="114"/>
      <c r="J1114" s="114"/>
      <c r="K1114" s="114"/>
      <c r="L1114" s="114"/>
      <c r="M1114" s="114"/>
      <c r="N1114" s="114"/>
      <c r="O1114" s="114"/>
      <c r="P1114" s="114"/>
      <c r="Q1114" s="114"/>
      <c r="R1114" s="114"/>
      <c r="S1114" s="114"/>
      <c r="T1114" s="114"/>
      <c r="U1114" s="114"/>
      <c r="V1114" s="114"/>
      <c r="W1114" s="114"/>
      <c r="X1114" s="114"/>
      <c r="Y1114" s="114"/>
      <c r="Z1114" s="114"/>
      <c r="AA1114" s="114"/>
      <c r="AB1114" s="114"/>
      <c r="AC1114" s="114"/>
      <c r="AD1114" s="114"/>
      <c r="AE1114" s="114"/>
      <c r="AF1114" s="114"/>
      <c r="AG1114" s="114"/>
      <c r="AH1114" s="114"/>
      <c r="AI1114" s="114"/>
      <c r="AJ1114" s="114"/>
      <c r="AK1114" s="114"/>
      <c r="AL1114" s="114"/>
      <c r="AM1114" s="114"/>
      <c r="AN1114" s="114"/>
      <c r="AO1114" s="114"/>
      <c r="AP1114" s="114"/>
      <c r="AQ1114" s="114"/>
    </row>
    <row r="1115" spans="1:43" x14ac:dyDescent="0.3">
      <c r="A1115" s="114"/>
      <c r="B1115" s="120" t="s">
        <v>2302</v>
      </c>
      <c r="C1115" s="121" t="s">
        <v>912</v>
      </c>
      <c r="D1115" s="127">
        <v>1687.92</v>
      </c>
      <c r="E1115" s="127">
        <v>1687.93</v>
      </c>
      <c r="F1115" s="127">
        <v>1687.93</v>
      </c>
      <c r="G1115" s="125">
        <v>5063.78</v>
      </c>
      <c r="H1115" s="114"/>
      <c r="I1115" s="114"/>
      <c r="J1115" s="114"/>
      <c r="K1115" s="114"/>
      <c r="L1115" s="114"/>
      <c r="M1115" s="114"/>
      <c r="N1115" s="114"/>
      <c r="O1115" s="114"/>
      <c r="P1115" s="114"/>
      <c r="Q1115" s="114"/>
      <c r="R1115" s="114"/>
      <c r="S1115" s="114"/>
      <c r="T1115" s="114"/>
      <c r="U1115" s="114"/>
      <c r="V1115" s="114"/>
      <c r="W1115" s="114"/>
      <c r="X1115" s="114"/>
      <c r="Y1115" s="114"/>
      <c r="Z1115" s="114"/>
      <c r="AA1115" s="114"/>
      <c r="AB1115" s="114"/>
      <c r="AC1115" s="114"/>
      <c r="AD1115" s="114"/>
      <c r="AE1115" s="114"/>
      <c r="AF1115" s="114"/>
      <c r="AG1115" s="114"/>
      <c r="AH1115" s="114"/>
      <c r="AI1115" s="114"/>
      <c r="AJ1115" s="114"/>
      <c r="AK1115" s="114"/>
      <c r="AL1115" s="114"/>
      <c r="AM1115" s="114"/>
      <c r="AN1115" s="114"/>
      <c r="AO1115" s="114"/>
      <c r="AP1115" s="114"/>
      <c r="AQ1115" s="114"/>
    </row>
    <row r="1116" spans="1:43" x14ac:dyDescent="0.3">
      <c r="A1116" s="114"/>
      <c r="B1116" s="120" t="s">
        <v>2309</v>
      </c>
      <c r="C1116" s="121" t="s">
        <v>1117</v>
      </c>
      <c r="D1116" s="127">
        <v>1378.69</v>
      </c>
      <c r="E1116" s="127">
        <v>1378.69</v>
      </c>
      <c r="F1116" s="127">
        <v>1378.69</v>
      </c>
      <c r="G1116" s="125">
        <v>4136.07</v>
      </c>
      <c r="H1116" s="114"/>
      <c r="I1116" s="114"/>
      <c r="J1116" s="114"/>
      <c r="K1116" s="114"/>
      <c r="L1116" s="114"/>
      <c r="M1116" s="114"/>
      <c r="N1116" s="114"/>
      <c r="O1116" s="114"/>
      <c r="P1116" s="114"/>
      <c r="Q1116" s="114"/>
      <c r="R1116" s="114"/>
      <c r="S1116" s="114"/>
      <c r="T1116" s="114"/>
      <c r="U1116" s="114"/>
      <c r="V1116" s="114"/>
      <c r="W1116" s="114"/>
      <c r="X1116" s="114"/>
      <c r="Y1116" s="114"/>
      <c r="Z1116" s="114"/>
      <c r="AA1116" s="114"/>
      <c r="AB1116" s="114"/>
      <c r="AC1116" s="114"/>
      <c r="AD1116" s="114"/>
      <c r="AE1116" s="114"/>
      <c r="AF1116" s="114"/>
      <c r="AG1116" s="114"/>
      <c r="AH1116" s="114"/>
      <c r="AI1116" s="114"/>
      <c r="AJ1116" s="114"/>
      <c r="AK1116" s="114"/>
      <c r="AL1116" s="114"/>
      <c r="AM1116" s="114"/>
      <c r="AN1116" s="114"/>
      <c r="AO1116" s="114"/>
      <c r="AP1116" s="114"/>
      <c r="AQ1116" s="114"/>
    </row>
    <row r="1117" spans="1:43" x14ac:dyDescent="0.3">
      <c r="A1117" s="114"/>
      <c r="B1117" s="120" t="s">
        <v>1681</v>
      </c>
      <c r="C1117" s="121" t="s">
        <v>527</v>
      </c>
      <c r="D1117" s="127">
        <v>1365.8</v>
      </c>
      <c r="E1117" s="127">
        <v>1365.8</v>
      </c>
      <c r="F1117" s="127">
        <v>1365.8</v>
      </c>
      <c r="G1117" s="125">
        <v>4097.3999999999996</v>
      </c>
      <c r="H1117" s="114"/>
      <c r="I1117" s="114"/>
      <c r="J1117" s="114"/>
      <c r="K1117" s="114"/>
      <c r="L1117" s="114"/>
      <c r="M1117" s="114"/>
      <c r="N1117" s="114"/>
      <c r="O1117" s="114"/>
      <c r="P1117" s="114"/>
      <c r="Q1117" s="114"/>
      <c r="R1117" s="114"/>
      <c r="S1117" s="114"/>
      <c r="T1117" s="114"/>
      <c r="U1117" s="114"/>
      <c r="V1117" s="114"/>
      <c r="W1117" s="114"/>
      <c r="X1117" s="114"/>
      <c r="Y1117" s="114"/>
      <c r="Z1117" s="114"/>
      <c r="AA1117" s="114"/>
      <c r="AB1117" s="114"/>
      <c r="AC1117" s="114"/>
      <c r="AD1117" s="114"/>
      <c r="AE1117" s="114"/>
      <c r="AF1117" s="114"/>
      <c r="AG1117" s="114"/>
      <c r="AH1117" s="114"/>
      <c r="AI1117" s="114"/>
      <c r="AJ1117" s="114"/>
      <c r="AK1117" s="114"/>
      <c r="AL1117" s="114"/>
      <c r="AM1117" s="114"/>
      <c r="AN1117" s="114"/>
      <c r="AO1117" s="114"/>
      <c r="AP1117" s="114"/>
      <c r="AQ1117" s="114"/>
    </row>
    <row r="1118" spans="1:43" x14ac:dyDescent="0.3">
      <c r="A1118" s="114"/>
      <c r="B1118" s="120" t="s">
        <v>1870</v>
      </c>
      <c r="C1118" s="121" t="s">
        <v>1140</v>
      </c>
      <c r="D1118" s="127">
        <v>1679.33</v>
      </c>
      <c r="E1118" s="127">
        <v>1679.34</v>
      </c>
      <c r="F1118" s="127">
        <v>1679.34</v>
      </c>
      <c r="G1118" s="125">
        <v>5038.01</v>
      </c>
      <c r="H1118" s="114"/>
      <c r="I1118" s="114"/>
      <c r="J1118" s="114"/>
      <c r="K1118" s="114"/>
      <c r="L1118" s="114"/>
      <c r="M1118" s="114"/>
      <c r="N1118" s="114"/>
      <c r="O1118" s="114"/>
      <c r="P1118" s="114"/>
      <c r="Q1118" s="114"/>
      <c r="R1118" s="114"/>
      <c r="S1118" s="114"/>
      <c r="T1118" s="114"/>
      <c r="U1118" s="114"/>
      <c r="V1118" s="114"/>
      <c r="W1118" s="114"/>
      <c r="X1118" s="114"/>
      <c r="Y1118" s="114"/>
      <c r="Z1118" s="114"/>
      <c r="AA1118" s="114"/>
      <c r="AB1118" s="114"/>
      <c r="AC1118" s="114"/>
      <c r="AD1118" s="114"/>
      <c r="AE1118" s="114"/>
      <c r="AF1118" s="114"/>
      <c r="AG1118" s="114"/>
      <c r="AH1118" s="114"/>
      <c r="AI1118" s="114"/>
      <c r="AJ1118" s="114"/>
      <c r="AK1118" s="114"/>
      <c r="AL1118" s="114"/>
      <c r="AM1118" s="114"/>
      <c r="AN1118" s="114"/>
      <c r="AO1118" s="114"/>
      <c r="AP1118" s="114"/>
      <c r="AQ1118" s="114"/>
    </row>
    <row r="1119" spans="1:43" x14ac:dyDescent="0.3">
      <c r="A1119" s="114"/>
      <c r="B1119" s="120" t="s">
        <v>1730</v>
      </c>
      <c r="C1119" s="121" t="s">
        <v>1113</v>
      </c>
      <c r="D1119" s="127">
        <v>2581.29</v>
      </c>
      <c r="E1119" s="127">
        <v>2581.2800000000002</v>
      </c>
      <c r="F1119" s="127">
        <v>2581.2800000000002</v>
      </c>
      <c r="G1119" s="125">
        <v>7743.85</v>
      </c>
      <c r="H1119" s="114"/>
      <c r="I1119" s="114"/>
      <c r="J1119" s="114"/>
      <c r="K1119" s="114"/>
      <c r="L1119" s="114"/>
      <c r="M1119" s="114"/>
      <c r="N1119" s="114"/>
      <c r="O1119" s="114"/>
      <c r="P1119" s="114"/>
      <c r="Q1119" s="114"/>
      <c r="R1119" s="114"/>
      <c r="S1119" s="114"/>
      <c r="T1119" s="114"/>
      <c r="U1119" s="114"/>
      <c r="V1119" s="114"/>
      <c r="W1119" s="114"/>
      <c r="X1119" s="114"/>
      <c r="Y1119" s="114"/>
      <c r="Z1119" s="114"/>
      <c r="AA1119" s="114"/>
      <c r="AB1119" s="114"/>
      <c r="AC1119" s="114"/>
      <c r="AD1119" s="114"/>
      <c r="AE1119" s="114"/>
      <c r="AF1119" s="114"/>
      <c r="AG1119" s="114"/>
      <c r="AH1119" s="114"/>
      <c r="AI1119" s="114"/>
      <c r="AJ1119" s="114"/>
      <c r="AK1119" s="114"/>
      <c r="AL1119" s="114"/>
      <c r="AM1119" s="114"/>
      <c r="AN1119" s="114"/>
      <c r="AO1119" s="114"/>
      <c r="AP1119" s="114"/>
      <c r="AQ1119" s="114"/>
    </row>
    <row r="1120" spans="1:43" x14ac:dyDescent="0.3">
      <c r="A1120" s="114"/>
      <c r="B1120" s="120" t="s">
        <v>1356</v>
      </c>
      <c r="C1120" s="121" t="s">
        <v>1124</v>
      </c>
      <c r="D1120" s="127">
        <v>1395.87</v>
      </c>
      <c r="E1120" s="127">
        <v>1395.87</v>
      </c>
      <c r="F1120" s="127">
        <v>1395.87</v>
      </c>
      <c r="G1120" s="125">
        <v>4187.6099999999997</v>
      </c>
      <c r="H1120" s="114"/>
      <c r="I1120" s="114"/>
      <c r="J1120" s="114"/>
      <c r="K1120" s="114"/>
      <c r="L1120" s="114"/>
      <c r="M1120" s="114"/>
      <c r="N1120" s="114"/>
      <c r="O1120" s="114"/>
      <c r="P1120" s="114"/>
      <c r="Q1120" s="114"/>
      <c r="R1120" s="114"/>
      <c r="S1120" s="114"/>
      <c r="T1120" s="114"/>
      <c r="U1120" s="114"/>
      <c r="V1120" s="114"/>
      <c r="W1120" s="114"/>
      <c r="X1120" s="114"/>
      <c r="Y1120" s="114"/>
      <c r="Z1120" s="114"/>
      <c r="AA1120" s="114"/>
      <c r="AB1120" s="114"/>
      <c r="AC1120" s="114"/>
      <c r="AD1120" s="114"/>
      <c r="AE1120" s="114"/>
      <c r="AF1120" s="114"/>
      <c r="AG1120" s="114"/>
      <c r="AH1120" s="114"/>
      <c r="AI1120" s="114"/>
      <c r="AJ1120" s="114"/>
      <c r="AK1120" s="114"/>
      <c r="AL1120" s="114"/>
      <c r="AM1120" s="114"/>
      <c r="AN1120" s="114"/>
      <c r="AO1120" s="114"/>
      <c r="AP1120" s="114"/>
      <c r="AQ1120" s="114"/>
    </row>
    <row r="1121" spans="1:43" x14ac:dyDescent="0.3">
      <c r="A1121" s="114"/>
      <c r="B1121" s="120" t="s">
        <v>2360</v>
      </c>
      <c r="C1121" s="121" t="s">
        <v>843</v>
      </c>
      <c r="D1121" s="127">
        <v>1447.41</v>
      </c>
      <c r="E1121" s="127">
        <v>1447.41</v>
      </c>
      <c r="F1121" s="127">
        <v>1447.41</v>
      </c>
      <c r="G1121" s="125">
        <v>4342.2299999999996</v>
      </c>
      <c r="H1121" s="114"/>
      <c r="I1121" s="114"/>
      <c r="J1121" s="114"/>
      <c r="K1121" s="114"/>
      <c r="L1121" s="114"/>
      <c r="M1121" s="114"/>
      <c r="N1121" s="114"/>
      <c r="O1121" s="114"/>
      <c r="P1121" s="114"/>
      <c r="Q1121" s="114"/>
      <c r="R1121" s="114"/>
      <c r="S1121" s="114"/>
      <c r="T1121" s="114"/>
      <c r="U1121" s="114"/>
      <c r="V1121" s="114"/>
      <c r="W1121" s="114"/>
      <c r="X1121" s="114"/>
      <c r="Y1121" s="114"/>
      <c r="Z1121" s="114"/>
      <c r="AA1121" s="114"/>
      <c r="AB1121" s="114"/>
      <c r="AC1121" s="114"/>
      <c r="AD1121" s="114"/>
      <c r="AE1121" s="114"/>
      <c r="AF1121" s="114"/>
      <c r="AG1121" s="114"/>
      <c r="AH1121" s="114"/>
      <c r="AI1121" s="114"/>
      <c r="AJ1121" s="114"/>
      <c r="AK1121" s="114"/>
      <c r="AL1121" s="114"/>
      <c r="AM1121" s="114"/>
      <c r="AN1121" s="114"/>
      <c r="AO1121" s="114"/>
      <c r="AP1121" s="114"/>
      <c r="AQ1121" s="114"/>
    </row>
    <row r="1122" spans="1:43" x14ac:dyDescent="0.3">
      <c r="A1122" s="114"/>
      <c r="B1122" s="120" t="s">
        <v>2324</v>
      </c>
      <c r="C1122" s="121" t="s">
        <v>1116</v>
      </c>
      <c r="D1122" s="127">
        <v>2615.64</v>
      </c>
      <c r="E1122" s="127">
        <v>2615.64</v>
      </c>
      <c r="F1122" s="127">
        <v>2615.64</v>
      </c>
      <c r="G1122" s="125">
        <v>7846.92</v>
      </c>
      <c r="H1122" s="114"/>
      <c r="I1122" s="114"/>
      <c r="J1122" s="114"/>
      <c r="K1122" s="114"/>
      <c r="L1122" s="114"/>
      <c r="M1122" s="114"/>
      <c r="N1122" s="114"/>
      <c r="O1122" s="114"/>
      <c r="P1122" s="114"/>
      <c r="Q1122" s="114"/>
      <c r="R1122" s="114"/>
      <c r="S1122" s="114"/>
      <c r="T1122" s="114"/>
      <c r="U1122" s="114"/>
      <c r="V1122" s="114"/>
      <c r="W1122" s="114"/>
      <c r="X1122" s="114"/>
      <c r="Y1122" s="114"/>
      <c r="Z1122" s="114"/>
      <c r="AA1122" s="114"/>
      <c r="AB1122" s="114"/>
      <c r="AC1122" s="114"/>
      <c r="AD1122" s="114"/>
      <c r="AE1122" s="114"/>
      <c r="AF1122" s="114"/>
      <c r="AG1122" s="114"/>
      <c r="AH1122" s="114"/>
      <c r="AI1122" s="114"/>
      <c r="AJ1122" s="114"/>
      <c r="AK1122" s="114"/>
      <c r="AL1122" s="114"/>
      <c r="AM1122" s="114"/>
      <c r="AN1122" s="114"/>
      <c r="AO1122" s="114"/>
      <c r="AP1122" s="114"/>
      <c r="AQ1122" s="114"/>
    </row>
    <row r="1123" spans="1:43" x14ac:dyDescent="0.3">
      <c r="A1123" s="114"/>
      <c r="B1123" s="120" t="s">
        <v>1856</v>
      </c>
      <c r="C1123" s="121" t="s">
        <v>846</v>
      </c>
      <c r="D1123" s="127">
        <v>1687.92</v>
      </c>
      <c r="E1123" s="127">
        <v>1687.93</v>
      </c>
      <c r="F1123" s="127">
        <v>1687.93</v>
      </c>
      <c r="G1123" s="125">
        <v>5063.78</v>
      </c>
      <c r="H1123" s="114"/>
      <c r="I1123" s="114"/>
      <c r="J1123" s="114"/>
      <c r="K1123" s="114"/>
      <c r="L1123" s="114"/>
      <c r="M1123" s="114"/>
      <c r="N1123" s="114"/>
      <c r="O1123" s="114"/>
      <c r="P1123" s="114"/>
      <c r="Q1123" s="114"/>
      <c r="R1123" s="114"/>
      <c r="S1123" s="114"/>
      <c r="T1123" s="114"/>
      <c r="U1123" s="114"/>
      <c r="V1123" s="114"/>
      <c r="W1123" s="114"/>
      <c r="X1123" s="114"/>
      <c r="Y1123" s="114"/>
      <c r="Z1123" s="114"/>
      <c r="AA1123" s="114"/>
      <c r="AB1123" s="114"/>
      <c r="AC1123" s="114"/>
      <c r="AD1123" s="114"/>
      <c r="AE1123" s="114"/>
      <c r="AF1123" s="114"/>
      <c r="AG1123" s="114"/>
      <c r="AH1123" s="114"/>
      <c r="AI1123" s="114"/>
      <c r="AJ1123" s="114"/>
      <c r="AK1123" s="114"/>
      <c r="AL1123" s="114"/>
      <c r="AM1123" s="114"/>
      <c r="AN1123" s="114"/>
      <c r="AO1123" s="114"/>
      <c r="AP1123" s="114"/>
      <c r="AQ1123" s="114"/>
    </row>
    <row r="1124" spans="1:43" x14ac:dyDescent="0.3">
      <c r="A1124" s="114"/>
      <c r="B1124" s="120" t="s">
        <v>1863</v>
      </c>
      <c r="C1124" s="121" t="s">
        <v>1054</v>
      </c>
      <c r="D1124" s="124"/>
      <c r="E1124" s="124"/>
      <c r="F1124" s="124"/>
      <c r="G1124" s="126"/>
      <c r="H1124" s="114"/>
      <c r="I1124" s="114"/>
      <c r="J1124" s="114"/>
      <c r="K1124" s="114"/>
      <c r="L1124" s="114"/>
      <c r="M1124" s="114"/>
      <c r="N1124" s="114"/>
      <c r="O1124" s="114"/>
      <c r="P1124" s="114"/>
      <c r="Q1124" s="114"/>
      <c r="R1124" s="114"/>
      <c r="S1124" s="114"/>
      <c r="T1124" s="114"/>
      <c r="U1124" s="114"/>
      <c r="V1124" s="114"/>
      <c r="W1124" s="114"/>
      <c r="X1124" s="114"/>
      <c r="Y1124" s="114"/>
      <c r="Z1124" s="114"/>
      <c r="AA1124" s="114"/>
      <c r="AB1124" s="114"/>
      <c r="AC1124" s="114"/>
      <c r="AD1124" s="114"/>
      <c r="AE1124" s="114"/>
      <c r="AF1124" s="114"/>
      <c r="AG1124" s="114"/>
      <c r="AH1124" s="114"/>
      <c r="AI1124" s="114"/>
      <c r="AJ1124" s="114"/>
      <c r="AK1124" s="114"/>
      <c r="AL1124" s="114"/>
      <c r="AM1124" s="114"/>
      <c r="AN1124" s="114"/>
      <c r="AO1124" s="114"/>
      <c r="AP1124" s="114"/>
      <c r="AQ1124" s="114"/>
    </row>
    <row r="1125" spans="1:43" x14ac:dyDescent="0.3">
      <c r="A1125" s="114"/>
      <c r="B1125" s="120" t="s">
        <v>3585</v>
      </c>
      <c r="C1125" s="121" t="s">
        <v>1054</v>
      </c>
      <c r="D1125" s="127">
        <v>1378.69</v>
      </c>
      <c r="E1125" s="127">
        <v>1378.69</v>
      </c>
      <c r="F1125" s="127">
        <v>1378.69</v>
      </c>
      <c r="G1125" s="125">
        <v>4136.07</v>
      </c>
      <c r="H1125" s="114"/>
      <c r="I1125" s="114"/>
      <c r="J1125" s="114"/>
      <c r="K1125" s="114"/>
      <c r="L1125" s="114"/>
      <c r="M1125" s="114"/>
      <c r="N1125" s="114"/>
      <c r="O1125" s="114"/>
      <c r="P1125" s="114"/>
      <c r="Q1125" s="114"/>
      <c r="R1125" s="114"/>
      <c r="S1125" s="114"/>
      <c r="T1125" s="114"/>
      <c r="U1125" s="114"/>
      <c r="V1125" s="114"/>
      <c r="W1125" s="114"/>
      <c r="X1125" s="114"/>
      <c r="Y1125" s="114"/>
      <c r="Z1125" s="114"/>
      <c r="AA1125" s="114"/>
      <c r="AB1125" s="114"/>
      <c r="AC1125" s="114"/>
      <c r="AD1125" s="114"/>
      <c r="AE1125" s="114"/>
      <c r="AF1125" s="114"/>
      <c r="AG1125" s="114"/>
      <c r="AH1125" s="114"/>
      <c r="AI1125" s="114"/>
      <c r="AJ1125" s="114"/>
      <c r="AK1125" s="114"/>
      <c r="AL1125" s="114"/>
      <c r="AM1125" s="114"/>
      <c r="AN1125" s="114"/>
      <c r="AO1125" s="114"/>
      <c r="AP1125" s="114"/>
      <c r="AQ1125" s="114"/>
    </row>
    <row r="1126" spans="1:43" x14ac:dyDescent="0.3">
      <c r="A1126" s="114"/>
      <c r="B1126" s="120" t="s">
        <v>1685</v>
      </c>
      <c r="C1126" s="121" t="s">
        <v>820</v>
      </c>
      <c r="D1126" s="127">
        <v>1365.8</v>
      </c>
      <c r="E1126" s="127">
        <v>1365.8</v>
      </c>
      <c r="F1126" s="127">
        <v>1365.8</v>
      </c>
      <c r="G1126" s="125">
        <v>4097.3999999999996</v>
      </c>
      <c r="H1126" s="114"/>
      <c r="I1126" s="114"/>
      <c r="J1126" s="114"/>
      <c r="K1126" s="114"/>
      <c r="L1126" s="114"/>
      <c r="M1126" s="114"/>
      <c r="N1126" s="114"/>
      <c r="O1126" s="114"/>
      <c r="P1126" s="114"/>
      <c r="Q1126" s="114"/>
      <c r="R1126" s="114"/>
      <c r="S1126" s="114"/>
      <c r="T1126" s="114"/>
      <c r="U1126" s="114"/>
      <c r="V1126" s="114"/>
      <c r="W1126" s="114"/>
      <c r="X1126" s="114"/>
      <c r="Y1126" s="114"/>
      <c r="Z1126" s="114"/>
      <c r="AA1126" s="114"/>
      <c r="AB1126" s="114"/>
      <c r="AC1126" s="114"/>
      <c r="AD1126" s="114"/>
      <c r="AE1126" s="114"/>
      <c r="AF1126" s="114"/>
      <c r="AG1126" s="114"/>
      <c r="AH1126" s="114"/>
      <c r="AI1126" s="114"/>
      <c r="AJ1126" s="114"/>
      <c r="AK1126" s="114"/>
      <c r="AL1126" s="114"/>
      <c r="AM1126" s="114"/>
      <c r="AN1126" s="114"/>
      <c r="AO1126" s="114"/>
      <c r="AP1126" s="114"/>
      <c r="AQ1126" s="114"/>
    </row>
    <row r="1127" spans="1:43" x14ac:dyDescent="0.3">
      <c r="A1127" s="114"/>
      <c r="B1127" s="120" t="s">
        <v>1779</v>
      </c>
      <c r="C1127" s="121" t="s">
        <v>978</v>
      </c>
      <c r="D1127" s="127">
        <v>1679.33</v>
      </c>
      <c r="E1127" s="127">
        <v>1679.34</v>
      </c>
      <c r="F1127" s="127">
        <v>1679.34</v>
      </c>
      <c r="G1127" s="125">
        <v>5038.01</v>
      </c>
      <c r="H1127" s="114"/>
      <c r="I1127" s="114"/>
      <c r="J1127" s="114"/>
      <c r="K1127" s="114"/>
      <c r="L1127" s="114"/>
      <c r="M1127" s="114"/>
      <c r="N1127" s="114"/>
      <c r="O1127" s="114"/>
      <c r="P1127" s="114"/>
      <c r="Q1127" s="114"/>
      <c r="R1127" s="114"/>
      <c r="S1127" s="114"/>
      <c r="T1127" s="114"/>
      <c r="U1127" s="114"/>
      <c r="V1127" s="114"/>
      <c r="W1127" s="114"/>
      <c r="X1127" s="114"/>
      <c r="Y1127" s="114"/>
      <c r="Z1127" s="114"/>
      <c r="AA1127" s="114"/>
      <c r="AB1127" s="114"/>
      <c r="AC1127" s="114"/>
      <c r="AD1127" s="114"/>
      <c r="AE1127" s="114"/>
      <c r="AF1127" s="114"/>
      <c r="AG1127" s="114"/>
      <c r="AH1127" s="114"/>
      <c r="AI1127" s="114"/>
      <c r="AJ1127" s="114"/>
      <c r="AK1127" s="114"/>
      <c r="AL1127" s="114"/>
      <c r="AM1127" s="114"/>
      <c r="AN1127" s="114"/>
      <c r="AO1127" s="114"/>
      <c r="AP1127" s="114"/>
      <c r="AQ1127" s="114"/>
    </row>
    <row r="1128" spans="1:43" x14ac:dyDescent="0.3">
      <c r="A1128" s="114"/>
      <c r="B1128" s="120" t="s">
        <v>1759</v>
      </c>
      <c r="C1128" s="121" t="s">
        <v>674</v>
      </c>
      <c r="D1128" s="127">
        <v>2581.29</v>
      </c>
      <c r="E1128" s="127">
        <v>2581.2800000000002</v>
      </c>
      <c r="F1128" s="127">
        <v>2581.2800000000002</v>
      </c>
      <c r="G1128" s="125">
        <v>7743.85</v>
      </c>
      <c r="H1128" s="114"/>
      <c r="I1128" s="114"/>
      <c r="J1128" s="114"/>
      <c r="K1128" s="114"/>
      <c r="L1128" s="114"/>
      <c r="M1128" s="114"/>
      <c r="N1128" s="114"/>
      <c r="O1128" s="114"/>
      <c r="P1128" s="114"/>
      <c r="Q1128" s="114"/>
      <c r="R1128" s="114"/>
      <c r="S1128" s="114"/>
      <c r="T1128" s="114"/>
      <c r="U1128" s="114"/>
      <c r="V1128" s="114"/>
      <c r="W1128" s="114"/>
      <c r="X1128" s="114"/>
      <c r="Y1128" s="114"/>
      <c r="Z1128" s="114"/>
      <c r="AA1128" s="114"/>
      <c r="AB1128" s="114"/>
      <c r="AC1128" s="114"/>
      <c r="AD1128" s="114"/>
      <c r="AE1128" s="114"/>
      <c r="AF1128" s="114"/>
      <c r="AG1128" s="114"/>
      <c r="AH1128" s="114"/>
      <c r="AI1128" s="114"/>
      <c r="AJ1128" s="114"/>
      <c r="AK1128" s="114"/>
      <c r="AL1128" s="114"/>
      <c r="AM1128" s="114"/>
      <c r="AN1128" s="114"/>
      <c r="AO1128" s="114"/>
      <c r="AP1128" s="114"/>
      <c r="AQ1128" s="114"/>
    </row>
    <row r="1129" spans="1:43" x14ac:dyDescent="0.3">
      <c r="A1129" s="114"/>
      <c r="B1129" s="120" t="s">
        <v>1872</v>
      </c>
      <c r="C1129" s="121" t="s">
        <v>1188</v>
      </c>
      <c r="D1129" s="127">
        <v>1395.87</v>
      </c>
      <c r="E1129" s="127">
        <v>1395.87</v>
      </c>
      <c r="F1129" s="127">
        <v>1395.87</v>
      </c>
      <c r="G1129" s="125">
        <v>4187.6099999999997</v>
      </c>
      <c r="H1129" s="114"/>
      <c r="I1129" s="114"/>
      <c r="J1129" s="114"/>
      <c r="K1129" s="114"/>
      <c r="L1129" s="114"/>
      <c r="M1129" s="114"/>
      <c r="N1129" s="114"/>
      <c r="O1129" s="114"/>
      <c r="P1129" s="114"/>
      <c r="Q1129" s="114"/>
      <c r="R1129" s="114"/>
      <c r="S1129" s="114"/>
      <c r="T1129" s="114"/>
      <c r="U1129" s="114"/>
      <c r="V1129" s="114"/>
      <c r="W1129" s="114"/>
      <c r="X1129" s="114"/>
      <c r="Y1129" s="114"/>
      <c r="Z1129" s="114"/>
      <c r="AA1129" s="114"/>
      <c r="AB1129" s="114"/>
      <c r="AC1129" s="114"/>
      <c r="AD1129" s="114"/>
      <c r="AE1129" s="114"/>
      <c r="AF1129" s="114"/>
      <c r="AG1129" s="114"/>
      <c r="AH1129" s="114"/>
      <c r="AI1129" s="114"/>
      <c r="AJ1129" s="114"/>
      <c r="AK1129" s="114"/>
      <c r="AL1129" s="114"/>
      <c r="AM1129" s="114"/>
      <c r="AN1129" s="114"/>
      <c r="AO1129" s="114"/>
      <c r="AP1129" s="114"/>
      <c r="AQ1129" s="114"/>
    </row>
    <row r="1130" spans="1:43" x14ac:dyDescent="0.3">
      <c r="A1130" s="114"/>
      <c r="B1130" s="120" t="s">
        <v>1766</v>
      </c>
      <c r="C1130" s="121" t="s">
        <v>1184</v>
      </c>
      <c r="D1130" s="127">
        <v>1447.41</v>
      </c>
      <c r="E1130" s="127">
        <v>1447.41</v>
      </c>
      <c r="F1130" s="127">
        <v>1447.41</v>
      </c>
      <c r="G1130" s="125">
        <v>4342.2299999999996</v>
      </c>
      <c r="H1130" s="114"/>
      <c r="I1130" s="114"/>
      <c r="J1130" s="114"/>
      <c r="K1130" s="114"/>
      <c r="L1130" s="114"/>
      <c r="M1130" s="114"/>
      <c r="N1130" s="114"/>
      <c r="O1130" s="114"/>
      <c r="P1130" s="114"/>
      <c r="Q1130" s="114"/>
      <c r="R1130" s="114"/>
      <c r="S1130" s="114"/>
      <c r="T1130" s="114"/>
      <c r="U1130" s="114"/>
      <c r="V1130" s="114"/>
      <c r="W1130" s="114"/>
      <c r="X1130" s="114"/>
      <c r="Y1130" s="114"/>
      <c r="Z1130" s="114"/>
      <c r="AA1130" s="114"/>
      <c r="AB1130" s="114"/>
      <c r="AC1130" s="114"/>
      <c r="AD1130" s="114"/>
      <c r="AE1130" s="114"/>
      <c r="AF1130" s="114"/>
      <c r="AG1130" s="114"/>
      <c r="AH1130" s="114"/>
      <c r="AI1130" s="114"/>
      <c r="AJ1130" s="114"/>
      <c r="AK1130" s="114"/>
      <c r="AL1130" s="114"/>
      <c r="AM1130" s="114"/>
      <c r="AN1130" s="114"/>
      <c r="AO1130" s="114"/>
      <c r="AP1130" s="114"/>
      <c r="AQ1130" s="114"/>
    </row>
    <row r="1131" spans="1:43" x14ac:dyDescent="0.3">
      <c r="A1131" s="114"/>
      <c r="B1131" s="120" t="s">
        <v>2322</v>
      </c>
      <c r="C1131" s="121" t="s">
        <v>680</v>
      </c>
      <c r="D1131" s="127">
        <v>2615.64</v>
      </c>
      <c r="E1131" s="127">
        <v>2615.64</v>
      </c>
      <c r="F1131" s="127">
        <v>2615.64</v>
      </c>
      <c r="G1131" s="125">
        <v>7846.92</v>
      </c>
      <c r="H1131" s="114"/>
      <c r="I1131" s="114"/>
      <c r="J1131" s="114"/>
      <c r="K1131" s="114"/>
      <c r="L1131" s="114"/>
      <c r="M1131" s="114"/>
      <c r="N1131" s="114"/>
      <c r="O1131" s="114"/>
      <c r="P1131" s="114"/>
      <c r="Q1131" s="114"/>
      <c r="R1131" s="114"/>
      <c r="S1131" s="114"/>
      <c r="T1131" s="114"/>
      <c r="U1131" s="114"/>
      <c r="V1131" s="114"/>
      <c r="W1131" s="114"/>
      <c r="X1131" s="114"/>
      <c r="Y1131" s="114"/>
      <c r="Z1131" s="114"/>
      <c r="AA1131" s="114"/>
      <c r="AB1131" s="114"/>
      <c r="AC1131" s="114"/>
      <c r="AD1131" s="114"/>
      <c r="AE1131" s="114"/>
      <c r="AF1131" s="114"/>
      <c r="AG1131" s="114"/>
      <c r="AH1131" s="114"/>
      <c r="AI1131" s="114"/>
      <c r="AJ1131" s="114"/>
      <c r="AK1131" s="114"/>
      <c r="AL1131" s="114"/>
      <c r="AM1131" s="114"/>
      <c r="AN1131" s="114"/>
      <c r="AO1131" s="114"/>
      <c r="AP1131" s="114"/>
      <c r="AQ1131" s="114"/>
    </row>
    <row r="1132" spans="1:43" x14ac:dyDescent="0.3">
      <c r="A1132" s="114"/>
      <c r="B1132" s="120" t="s">
        <v>1772</v>
      </c>
      <c r="C1132" s="121" t="s">
        <v>848</v>
      </c>
      <c r="D1132" s="127">
        <v>1378.69</v>
      </c>
      <c r="E1132" s="127">
        <v>1378.69</v>
      </c>
      <c r="F1132" s="127">
        <v>1378.69</v>
      </c>
      <c r="G1132" s="125">
        <v>4136.07</v>
      </c>
      <c r="H1132" s="114"/>
      <c r="I1132" s="114"/>
      <c r="J1132" s="114"/>
      <c r="K1132" s="114"/>
      <c r="L1132" s="114"/>
      <c r="M1132" s="114"/>
      <c r="N1132" s="114"/>
      <c r="O1132" s="114"/>
      <c r="P1132" s="114"/>
      <c r="Q1132" s="114"/>
      <c r="R1132" s="114"/>
      <c r="S1132" s="114"/>
      <c r="T1132" s="114"/>
      <c r="U1132" s="114"/>
      <c r="V1132" s="114"/>
      <c r="W1132" s="114"/>
      <c r="X1132" s="114"/>
      <c r="Y1132" s="114"/>
      <c r="Z1132" s="114"/>
      <c r="AA1132" s="114"/>
      <c r="AB1132" s="114"/>
      <c r="AC1132" s="114"/>
      <c r="AD1132" s="114"/>
      <c r="AE1132" s="114"/>
      <c r="AF1132" s="114"/>
      <c r="AG1132" s="114"/>
      <c r="AH1132" s="114"/>
      <c r="AI1132" s="114"/>
      <c r="AJ1132" s="114"/>
      <c r="AK1132" s="114"/>
      <c r="AL1132" s="114"/>
      <c r="AM1132" s="114"/>
      <c r="AN1132" s="114"/>
      <c r="AO1132" s="114"/>
      <c r="AP1132" s="114"/>
      <c r="AQ1132" s="114"/>
    </row>
    <row r="1133" spans="1:43" x14ac:dyDescent="0.3">
      <c r="A1133" s="114"/>
      <c r="B1133" s="120" t="s">
        <v>2325</v>
      </c>
      <c r="C1133" s="121" t="s">
        <v>1190</v>
      </c>
      <c r="D1133" s="127">
        <v>1687.92</v>
      </c>
      <c r="E1133" s="127">
        <v>1687.93</v>
      </c>
      <c r="F1133" s="127">
        <v>1687.93</v>
      </c>
      <c r="G1133" s="125">
        <v>5063.78</v>
      </c>
      <c r="H1133" s="114"/>
      <c r="I1133" s="114"/>
      <c r="J1133" s="114"/>
      <c r="K1133" s="114"/>
      <c r="L1133" s="114"/>
      <c r="M1133" s="114"/>
      <c r="N1133" s="114"/>
      <c r="O1133" s="114"/>
      <c r="P1133" s="114"/>
      <c r="Q1133" s="114"/>
      <c r="R1133" s="114"/>
      <c r="S1133" s="114"/>
      <c r="T1133" s="114"/>
      <c r="U1133" s="114"/>
      <c r="V1133" s="114"/>
      <c r="W1133" s="114"/>
      <c r="X1133" s="114"/>
      <c r="Y1133" s="114"/>
      <c r="Z1133" s="114"/>
      <c r="AA1133" s="114"/>
      <c r="AB1133" s="114"/>
      <c r="AC1133" s="114"/>
      <c r="AD1133" s="114"/>
      <c r="AE1133" s="114"/>
      <c r="AF1133" s="114"/>
      <c r="AG1133" s="114"/>
      <c r="AH1133" s="114"/>
      <c r="AI1133" s="114"/>
      <c r="AJ1133" s="114"/>
      <c r="AK1133" s="114"/>
      <c r="AL1133" s="114"/>
      <c r="AM1133" s="114"/>
      <c r="AN1133" s="114"/>
      <c r="AO1133" s="114"/>
      <c r="AP1133" s="114"/>
      <c r="AQ1133" s="114"/>
    </row>
    <row r="1134" spans="1:43" x14ac:dyDescent="0.3">
      <c r="A1134" s="114"/>
      <c r="B1134" s="120" t="s">
        <v>1824</v>
      </c>
      <c r="C1134" s="121" t="s">
        <v>1158</v>
      </c>
      <c r="D1134" s="127">
        <v>1365.8</v>
      </c>
      <c r="E1134" s="127">
        <v>1365.8</v>
      </c>
      <c r="F1134" s="127">
        <v>1365.8</v>
      </c>
      <c r="G1134" s="125">
        <v>4097.3999999999996</v>
      </c>
      <c r="H1134" s="114"/>
      <c r="I1134" s="114"/>
      <c r="J1134" s="114"/>
      <c r="K1134" s="114"/>
      <c r="L1134" s="114"/>
      <c r="M1134" s="114"/>
      <c r="N1134" s="114"/>
      <c r="O1134" s="114"/>
      <c r="P1134" s="114"/>
      <c r="Q1134" s="114"/>
      <c r="R1134" s="114"/>
      <c r="S1134" s="114"/>
      <c r="T1134" s="114"/>
      <c r="U1134" s="114"/>
      <c r="V1134" s="114"/>
      <c r="W1134" s="114"/>
      <c r="X1134" s="114"/>
      <c r="Y1134" s="114"/>
      <c r="Z1134" s="114"/>
      <c r="AA1134" s="114"/>
      <c r="AB1134" s="114"/>
      <c r="AC1134" s="114"/>
      <c r="AD1134" s="114"/>
      <c r="AE1134" s="114"/>
      <c r="AF1134" s="114"/>
      <c r="AG1134" s="114"/>
      <c r="AH1134" s="114"/>
      <c r="AI1134" s="114"/>
      <c r="AJ1134" s="114"/>
      <c r="AK1134" s="114"/>
      <c r="AL1134" s="114"/>
      <c r="AM1134" s="114"/>
      <c r="AN1134" s="114"/>
      <c r="AO1134" s="114"/>
      <c r="AP1134" s="114"/>
      <c r="AQ1134" s="114"/>
    </row>
    <row r="1135" spans="1:43" x14ac:dyDescent="0.3">
      <c r="A1135" s="114"/>
      <c r="B1135" s="120" t="s">
        <v>1692</v>
      </c>
      <c r="C1135" s="121" t="s">
        <v>1143</v>
      </c>
      <c r="D1135" s="127">
        <v>1679.33</v>
      </c>
      <c r="E1135" s="127">
        <v>1679.34</v>
      </c>
      <c r="F1135" s="127">
        <v>1679.34</v>
      </c>
      <c r="G1135" s="125">
        <v>5038.01</v>
      </c>
      <c r="H1135" s="114"/>
      <c r="I1135" s="114"/>
      <c r="J1135" s="114"/>
      <c r="K1135" s="114"/>
      <c r="L1135" s="114"/>
      <c r="M1135" s="114"/>
      <c r="N1135" s="114"/>
      <c r="O1135" s="114"/>
      <c r="P1135" s="114"/>
      <c r="Q1135" s="114"/>
      <c r="R1135" s="114"/>
      <c r="S1135" s="114"/>
      <c r="T1135" s="114"/>
      <c r="U1135" s="114"/>
      <c r="V1135" s="114"/>
      <c r="W1135" s="114"/>
      <c r="X1135" s="114"/>
      <c r="Y1135" s="114"/>
      <c r="Z1135" s="114"/>
      <c r="AA1135" s="114"/>
      <c r="AB1135" s="114"/>
      <c r="AC1135" s="114"/>
      <c r="AD1135" s="114"/>
      <c r="AE1135" s="114"/>
      <c r="AF1135" s="114"/>
      <c r="AG1135" s="114"/>
      <c r="AH1135" s="114"/>
      <c r="AI1135" s="114"/>
      <c r="AJ1135" s="114"/>
      <c r="AK1135" s="114"/>
      <c r="AL1135" s="114"/>
      <c r="AM1135" s="114"/>
      <c r="AN1135" s="114"/>
      <c r="AO1135" s="114"/>
      <c r="AP1135" s="114"/>
      <c r="AQ1135" s="114"/>
    </row>
    <row r="1136" spans="1:43" x14ac:dyDescent="0.3">
      <c r="A1136" s="114"/>
      <c r="B1136" s="120" t="s">
        <v>1762</v>
      </c>
      <c r="C1136" s="121" t="s">
        <v>1192</v>
      </c>
      <c r="D1136" s="127">
        <v>2581.29</v>
      </c>
      <c r="E1136" s="127">
        <v>2581.2800000000002</v>
      </c>
      <c r="F1136" s="127">
        <v>2581.2800000000002</v>
      </c>
      <c r="G1136" s="125">
        <v>7743.85</v>
      </c>
      <c r="H1136" s="114"/>
      <c r="I1136" s="114"/>
      <c r="J1136" s="114"/>
      <c r="K1136" s="114"/>
      <c r="L1136" s="114"/>
      <c r="M1136" s="114"/>
      <c r="N1136" s="114"/>
      <c r="O1136" s="114"/>
      <c r="P1136" s="114"/>
      <c r="Q1136" s="114"/>
      <c r="R1136" s="114"/>
      <c r="S1136" s="114"/>
      <c r="T1136" s="114"/>
      <c r="U1136" s="114"/>
      <c r="V1136" s="114"/>
      <c r="W1136" s="114"/>
      <c r="X1136" s="114"/>
      <c r="Y1136" s="114"/>
      <c r="Z1136" s="114"/>
      <c r="AA1136" s="114"/>
      <c r="AB1136" s="114"/>
      <c r="AC1136" s="114"/>
      <c r="AD1136" s="114"/>
      <c r="AE1136" s="114"/>
      <c r="AF1136" s="114"/>
      <c r="AG1136" s="114"/>
      <c r="AH1136" s="114"/>
      <c r="AI1136" s="114"/>
      <c r="AJ1136" s="114"/>
      <c r="AK1136" s="114"/>
      <c r="AL1136" s="114"/>
      <c r="AM1136" s="114"/>
      <c r="AN1136" s="114"/>
      <c r="AO1136" s="114"/>
      <c r="AP1136" s="114"/>
      <c r="AQ1136" s="114"/>
    </row>
    <row r="1137" spans="1:43" x14ac:dyDescent="0.3">
      <c r="A1137" s="114"/>
      <c r="B1137" s="120" t="s">
        <v>1768</v>
      </c>
      <c r="C1137" s="121" t="s">
        <v>857</v>
      </c>
      <c r="D1137" s="127">
        <v>2048.71</v>
      </c>
      <c r="E1137" s="127">
        <v>2048.6999999999998</v>
      </c>
      <c r="F1137" s="127">
        <v>2048.6999999999998</v>
      </c>
      <c r="G1137" s="125">
        <v>6146.11</v>
      </c>
      <c r="H1137" s="114"/>
      <c r="I1137" s="114"/>
      <c r="J1137" s="114"/>
      <c r="K1137" s="114"/>
      <c r="L1137" s="114"/>
      <c r="M1137" s="114"/>
      <c r="N1137" s="114"/>
      <c r="O1137" s="114"/>
      <c r="P1137" s="114"/>
      <c r="Q1137" s="114"/>
      <c r="R1137" s="114"/>
      <c r="S1137" s="114"/>
      <c r="T1137" s="114"/>
      <c r="U1137" s="114"/>
      <c r="V1137" s="114"/>
      <c r="W1137" s="114"/>
      <c r="X1137" s="114"/>
      <c r="Y1137" s="114"/>
      <c r="Z1137" s="114"/>
      <c r="AA1137" s="114"/>
      <c r="AB1137" s="114"/>
      <c r="AC1137" s="114"/>
      <c r="AD1137" s="114"/>
      <c r="AE1137" s="114"/>
      <c r="AF1137" s="114"/>
      <c r="AG1137" s="114"/>
      <c r="AH1137" s="114"/>
      <c r="AI1137" s="114"/>
      <c r="AJ1137" s="114"/>
      <c r="AK1137" s="114"/>
      <c r="AL1137" s="114"/>
      <c r="AM1137" s="114"/>
      <c r="AN1137" s="114"/>
      <c r="AO1137" s="114"/>
      <c r="AP1137" s="114"/>
      <c r="AQ1137" s="114"/>
    </row>
    <row r="1138" spans="1:43" x14ac:dyDescent="0.3">
      <c r="A1138" s="114"/>
      <c r="B1138" s="120" t="s">
        <v>2226</v>
      </c>
      <c r="C1138" s="121" t="s">
        <v>1191</v>
      </c>
      <c r="D1138" s="127">
        <v>3680.8</v>
      </c>
      <c r="E1138" s="127">
        <v>3680.79</v>
      </c>
      <c r="F1138" s="127">
        <v>3680.79</v>
      </c>
      <c r="G1138" s="125">
        <v>11042.38</v>
      </c>
      <c r="H1138" s="114"/>
      <c r="I1138" s="114"/>
      <c r="J1138" s="114"/>
      <c r="K1138" s="114"/>
      <c r="L1138" s="114"/>
      <c r="M1138" s="114"/>
      <c r="N1138" s="114"/>
      <c r="O1138" s="114"/>
      <c r="P1138" s="114"/>
      <c r="Q1138" s="114"/>
      <c r="R1138" s="114"/>
      <c r="S1138" s="114"/>
      <c r="T1138" s="114"/>
      <c r="U1138" s="114"/>
      <c r="V1138" s="114"/>
      <c r="W1138" s="114"/>
      <c r="X1138" s="114"/>
      <c r="Y1138" s="114"/>
      <c r="Z1138" s="114"/>
      <c r="AA1138" s="114"/>
      <c r="AB1138" s="114"/>
      <c r="AC1138" s="114"/>
      <c r="AD1138" s="114"/>
      <c r="AE1138" s="114"/>
      <c r="AF1138" s="114"/>
      <c r="AG1138" s="114"/>
      <c r="AH1138" s="114"/>
      <c r="AI1138" s="114"/>
      <c r="AJ1138" s="114"/>
      <c r="AK1138" s="114"/>
      <c r="AL1138" s="114"/>
      <c r="AM1138" s="114"/>
      <c r="AN1138" s="114"/>
      <c r="AO1138" s="114"/>
      <c r="AP1138" s="114"/>
      <c r="AQ1138" s="114"/>
    </row>
    <row r="1139" spans="1:43" x14ac:dyDescent="0.3">
      <c r="A1139" s="114"/>
      <c r="B1139" s="120" t="s">
        <v>2358</v>
      </c>
      <c r="C1139" s="121" t="s">
        <v>921</v>
      </c>
      <c r="D1139" s="127">
        <v>2396.6</v>
      </c>
      <c r="E1139" s="127">
        <v>2396.6</v>
      </c>
      <c r="F1139" s="127">
        <v>2396.6</v>
      </c>
      <c r="G1139" s="125">
        <v>7189.8</v>
      </c>
      <c r="H1139" s="114"/>
      <c r="I1139" s="114"/>
      <c r="J1139" s="114"/>
      <c r="K1139" s="114"/>
      <c r="L1139" s="114"/>
      <c r="M1139" s="114"/>
      <c r="N1139" s="114"/>
      <c r="O1139" s="114"/>
      <c r="P1139" s="114"/>
      <c r="Q1139" s="114"/>
      <c r="R1139" s="114"/>
      <c r="S1139" s="114"/>
      <c r="T1139" s="114"/>
      <c r="U1139" s="114"/>
      <c r="V1139" s="114"/>
      <c r="W1139" s="114"/>
      <c r="X1139" s="114"/>
      <c r="Y1139" s="114"/>
      <c r="Z1139" s="114"/>
      <c r="AA1139" s="114"/>
      <c r="AB1139" s="114"/>
      <c r="AC1139" s="114"/>
      <c r="AD1139" s="114"/>
      <c r="AE1139" s="114"/>
      <c r="AF1139" s="114"/>
      <c r="AG1139" s="114"/>
      <c r="AH1139" s="114"/>
      <c r="AI1139" s="114"/>
      <c r="AJ1139" s="114"/>
      <c r="AK1139" s="114"/>
      <c r="AL1139" s="114"/>
      <c r="AM1139" s="114"/>
      <c r="AN1139" s="114"/>
      <c r="AO1139" s="114"/>
      <c r="AP1139" s="114"/>
      <c r="AQ1139" s="114"/>
    </row>
    <row r="1140" spans="1:43" x14ac:dyDescent="0.3">
      <c r="A1140" s="114"/>
      <c r="B1140" s="120" t="s">
        <v>1682</v>
      </c>
      <c r="C1140" s="121" t="s">
        <v>854</v>
      </c>
      <c r="D1140" s="127">
        <v>1395.87</v>
      </c>
      <c r="E1140" s="127">
        <v>1395.87</v>
      </c>
      <c r="F1140" s="127">
        <v>1395.87</v>
      </c>
      <c r="G1140" s="125">
        <v>4187.6099999999997</v>
      </c>
      <c r="H1140" s="114"/>
      <c r="I1140" s="114"/>
      <c r="J1140" s="114"/>
      <c r="K1140" s="114"/>
      <c r="L1140" s="114"/>
      <c r="M1140" s="114"/>
      <c r="N1140" s="114"/>
      <c r="O1140" s="114"/>
      <c r="P1140" s="114"/>
      <c r="Q1140" s="114"/>
      <c r="R1140" s="114"/>
      <c r="S1140" s="114"/>
      <c r="T1140" s="114"/>
      <c r="U1140" s="114"/>
      <c r="V1140" s="114"/>
      <c r="W1140" s="114"/>
      <c r="X1140" s="114"/>
      <c r="Y1140" s="114"/>
      <c r="Z1140" s="114"/>
      <c r="AA1140" s="114"/>
      <c r="AB1140" s="114"/>
      <c r="AC1140" s="114"/>
      <c r="AD1140" s="114"/>
      <c r="AE1140" s="114"/>
      <c r="AF1140" s="114"/>
      <c r="AG1140" s="114"/>
      <c r="AH1140" s="114"/>
      <c r="AI1140" s="114"/>
      <c r="AJ1140" s="114"/>
      <c r="AK1140" s="114"/>
      <c r="AL1140" s="114"/>
      <c r="AM1140" s="114"/>
      <c r="AN1140" s="114"/>
      <c r="AO1140" s="114"/>
      <c r="AP1140" s="114"/>
      <c r="AQ1140" s="114"/>
    </row>
    <row r="1141" spans="1:43" x14ac:dyDescent="0.3">
      <c r="A1141" s="114"/>
      <c r="B1141" s="120" t="s">
        <v>1834</v>
      </c>
      <c r="C1141" s="121" t="s">
        <v>894</v>
      </c>
      <c r="D1141" s="127">
        <v>1954.21</v>
      </c>
      <c r="E1141" s="127">
        <v>1954.21</v>
      </c>
      <c r="F1141" s="127">
        <v>1954.21</v>
      </c>
      <c r="G1141" s="125">
        <v>5862.63</v>
      </c>
      <c r="H1141" s="114"/>
      <c r="I1141" s="114"/>
      <c r="J1141" s="114"/>
      <c r="K1141" s="114"/>
      <c r="L1141" s="114"/>
      <c r="M1141" s="114"/>
      <c r="N1141" s="114"/>
      <c r="O1141" s="114"/>
      <c r="P1141" s="114"/>
      <c r="Q1141" s="114"/>
      <c r="R1141" s="114"/>
      <c r="S1141" s="114"/>
      <c r="T1141" s="114"/>
      <c r="U1141" s="114"/>
      <c r="V1141" s="114"/>
      <c r="W1141" s="114"/>
      <c r="X1141" s="114"/>
      <c r="Y1141" s="114"/>
      <c r="Z1141" s="114"/>
      <c r="AA1141" s="114"/>
      <c r="AB1141" s="114"/>
      <c r="AC1141" s="114"/>
      <c r="AD1141" s="114"/>
      <c r="AE1141" s="114"/>
      <c r="AF1141" s="114"/>
      <c r="AG1141" s="114"/>
      <c r="AH1141" s="114"/>
      <c r="AI1141" s="114"/>
      <c r="AJ1141" s="114"/>
      <c r="AK1141" s="114"/>
      <c r="AL1141" s="114"/>
      <c r="AM1141" s="114"/>
      <c r="AN1141" s="114"/>
      <c r="AO1141" s="114"/>
      <c r="AP1141" s="114"/>
      <c r="AQ1141" s="114"/>
    </row>
    <row r="1142" spans="1:43" x14ac:dyDescent="0.3">
      <c r="A1142" s="114"/>
      <c r="B1142" s="120" t="s">
        <v>1801</v>
      </c>
      <c r="C1142" s="121" t="s">
        <v>1176</v>
      </c>
      <c r="D1142" s="127">
        <v>2413.7800000000002</v>
      </c>
      <c r="E1142" s="127">
        <v>2413.7800000000002</v>
      </c>
      <c r="F1142" s="127">
        <v>2413.7800000000002</v>
      </c>
      <c r="G1142" s="125">
        <v>7241.34</v>
      </c>
      <c r="H1142" s="114"/>
      <c r="I1142" s="114"/>
      <c r="J1142" s="114"/>
      <c r="K1142" s="114"/>
      <c r="L1142" s="114"/>
      <c r="M1142" s="114"/>
      <c r="N1142" s="114"/>
      <c r="O1142" s="114"/>
      <c r="P1142" s="114"/>
      <c r="Q1142" s="114"/>
      <c r="R1142" s="114"/>
      <c r="S1142" s="114"/>
      <c r="T1142" s="114"/>
      <c r="U1142" s="114"/>
      <c r="V1142" s="114"/>
      <c r="W1142" s="114"/>
      <c r="X1142" s="114"/>
      <c r="Y1142" s="114"/>
      <c r="Z1142" s="114"/>
      <c r="AA1142" s="114"/>
      <c r="AB1142" s="114"/>
      <c r="AC1142" s="114"/>
      <c r="AD1142" s="114"/>
      <c r="AE1142" s="114"/>
      <c r="AF1142" s="114"/>
      <c r="AG1142" s="114"/>
      <c r="AH1142" s="114"/>
      <c r="AI1142" s="114"/>
      <c r="AJ1142" s="114"/>
      <c r="AK1142" s="114"/>
      <c r="AL1142" s="114"/>
      <c r="AM1142" s="114"/>
      <c r="AN1142" s="114"/>
      <c r="AO1142" s="114"/>
      <c r="AP1142" s="114"/>
      <c r="AQ1142" s="114"/>
    </row>
    <row r="1143" spans="1:43" x14ac:dyDescent="0.3">
      <c r="A1143" s="114"/>
      <c r="B1143" s="120" t="s">
        <v>1812</v>
      </c>
      <c r="C1143" s="121" t="s">
        <v>902</v>
      </c>
      <c r="D1143" s="127">
        <v>1932.74</v>
      </c>
      <c r="E1143" s="127">
        <v>1932.74</v>
      </c>
      <c r="F1143" s="127">
        <v>1932.74</v>
      </c>
      <c r="G1143" s="125">
        <v>5798.22</v>
      </c>
      <c r="H1143" s="114"/>
      <c r="I1143" s="114"/>
      <c r="J1143" s="114"/>
      <c r="K1143" s="114"/>
      <c r="L1143" s="114"/>
      <c r="M1143" s="114"/>
      <c r="N1143" s="114"/>
      <c r="O1143" s="114"/>
      <c r="P1143" s="114"/>
      <c r="Q1143" s="114"/>
      <c r="R1143" s="114"/>
      <c r="S1143" s="114"/>
      <c r="T1143" s="114"/>
      <c r="U1143" s="114"/>
      <c r="V1143" s="114"/>
      <c r="W1143" s="114"/>
      <c r="X1143" s="114"/>
      <c r="Y1143" s="114"/>
      <c r="Z1143" s="114"/>
      <c r="AA1143" s="114"/>
      <c r="AB1143" s="114"/>
      <c r="AC1143" s="114"/>
      <c r="AD1143" s="114"/>
      <c r="AE1143" s="114"/>
      <c r="AF1143" s="114"/>
      <c r="AG1143" s="114"/>
      <c r="AH1143" s="114"/>
      <c r="AI1143" s="114"/>
      <c r="AJ1143" s="114"/>
      <c r="AK1143" s="114"/>
      <c r="AL1143" s="114"/>
      <c r="AM1143" s="114"/>
      <c r="AN1143" s="114"/>
      <c r="AO1143" s="114"/>
      <c r="AP1143" s="114"/>
      <c r="AQ1143" s="114"/>
    </row>
    <row r="1144" spans="1:43" x14ac:dyDescent="0.3">
      <c r="A1144" s="114"/>
      <c r="B1144" s="120" t="s">
        <v>1871</v>
      </c>
      <c r="C1144" s="121" t="s">
        <v>979</v>
      </c>
      <c r="D1144" s="127">
        <v>3629.26</v>
      </c>
      <c r="E1144" s="127">
        <v>3629.25</v>
      </c>
      <c r="F1144" s="127">
        <v>3629.25</v>
      </c>
      <c r="G1144" s="125">
        <v>10887.76</v>
      </c>
      <c r="H1144" s="114"/>
      <c r="I1144" s="114"/>
      <c r="J1144" s="114"/>
      <c r="K1144" s="114"/>
      <c r="L1144" s="114"/>
      <c r="M1144" s="114"/>
      <c r="N1144" s="114"/>
      <c r="O1144" s="114"/>
      <c r="P1144" s="114"/>
      <c r="Q1144" s="114"/>
      <c r="R1144" s="114"/>
      <c r="S1144" s="114"/>
      <c r="T1144" s="114"/>
      <c r="U1144" s="114"/>
      <c r="V1144" s="114"/>
      <c r="W1144" s="114"/>
      <c r="X1144" s="114"/>
      <c r="Y1144" s="114"/>
      <c r="Z1144" s="114"/>
      <c r="AA1144" s="114"/>
      <c r="AB1144" s="114"/>
      <c r="AC1144" s="114"/>
      <c r="AD1144" s="114"/>
      <c r="AE1144" s="114"/>
      <c r="AF1144" s="114"/>
      <c r="AG1144" s="114"/>
      <c r="AH1144" s="114"/>
      <c r="AI1144" s="114"/>
      <c r="AJ1144" s="114"/>
      <c r="AK1144" s="114"/>
      <c r="AL1144" s="114"/>
      <c r="AM1144" s="114"/>
      <c r="AN1144" s="114"/>
      <c r="AO1144" s="114"/>
      <c r="AP1144" s="114"/>
      <c r="AQ1144" s="114"/>
    </row>
    <row r="1145" spans="1:43" x14ac:dyDescent="0.3">
      <c r="A1145" s="114"/>
      <c r="B1145" s="120" t="s">
        <v>1839</v>
      </c>
      <c r="C1145" s="121" t="s">
        <v>684</v>
      </c>
      <c r="D1145" s="127">
        <v>1992.87</v>
      </c>
      <c r="E1145" s="127">
        <v>1992.87</v>
      </c>
      <c r="F1145" s="127">
        <v>1992.87</v>
      </c>
      <c r="G1145" s="125">
        <v>5978.61</v>
      </c>
      <c r="H1145" s="114"/>
      <c r="I1145" s="114"/>
      <c r="J1145" s="114"/>
      <c r="K1145" s="114"/>
      <c r="L1145" s="114"/>
      <c r="M1145" s="114"/>
      <c r="N1145" s="114"/>
      <c r="O1145" s="114"/>
      <c r="P1145" s="114"/>
      <c r="Q1145" s="114"/>
      <c r="R1145" s="114"/>
      <c r="S1145" s="114"/>
      <c r="T1145" s="114"/>
      <c r="U1145" s="114"/>
      <c r="V1145" s="114"/>
      <c r="W1145" s="114"/>
      <c r="X1145" s="114"/>
      <c r="Y1145" s="114"/>
      <c r="Z1145" s="114"/>
      <c r="AA1145" s="114"/>
      <c r="AB1145" s="114"/>
      <c r="AC1145" s="114"/>
      <c r="AD1145" s="114"/>
      <c r="AE1145" s="114"/>
      <c r="AF1145" s="114"/>
      <c r="AG1145" s="114"/>
      <c r="AH1145" s="114"/>
      <c r="AI1145" s="114"/>
      <c r="AJ1145" s="114"/>
      <c r="AK1145" s="114"/>
      <c r="AL1145" s="114"/>
      <c r="AM1145" s="114"/>
      <c r="AN1145" s="114"/>
      <c r="AO1145" s="114"/>
      <c r="AP1145" s="114"/>
      <c r="AQ1145" s="114"/>
    </row>
    <row r="1146" spans="1:43" x14ac:dyDescent="0.3">
      <c r="A1146" s="114"/>
      <c r="B1146" s="120" t="s">
        <v>1893</v>
      </c>
      <c r="C1146" s="121" t="s">
        <v>1177</v>
      </c>
      <c r="D1146" s="127">
        <v>1778.12</v>
      </c>
      <c r="E1146" s="127">
        <v>1778.12</v>
      </c>
      <c r="F1146" s="127">
        <v>1778.12</v>
      </c>
      <c r="G1146" s="125">
        <v>5334.36</v>
      </c>
      <c r="H1146" s="114"/>
      <c r="I1146" s="114"/>
      <c r="J1146" s="114"/>
      <c r="K1146" s="114"/>
      <c r="L1146" s="114"/>
      <c r="M1146" s="114"/>
      <c r="N1146" s="114"/>
      <c r="O1146" s="114"/>
      <c r="P1146" s="114"/>
      <c r="Q1146" s="114"/>
      <c r="R1146" s="114"/>
      <c r="S1146" s="114"/>
      <c r="T1146" s="114"/>
      <c r="U1146" s="114"/>
      <c r="V1146" s="114"/>
      <c r="W1146" s="114"/>
      <c r="X1146" s="114"/>
      <c r="Y1146" s="114"/>
      <c r="Z1146" s="114"/>
      <c r="AA1146" s="114"/>
      <c r="AB1146" s="114"/>
      <c r="AC1146" s="114"/>
      <c r="AD1146" s="114"/>
      <c r="AE1146" s="114"/>
      <c r="AF1146" s="114"/>
      <c r="AG1146" s="114"/>
      <c r="AH1146" s="114"/>
      <c r="AI1146" s="114"/>
      <c r="AJ1146" s="114"/>
      <c r="AK1146" s="114"/>
      <c r="AL1146" s="114"/>
      <c r="AM1146" s="114"/>
      <c r="AN1146" s="114"/>
      <c r="AO1146" s="114"/>
      <c r="AP1146" s="114"/>
      <c r="AQ1146" s="114"/>
    </row>
    <row r="1147" spans="1:43" x14ac:dyDescent="0.3">
      <c r="A1147" s="114"/>
      <c r="B1147" s="120" t="s">
        <v>2340</v>
      </c>
      <c r="C1147" s="121" t="s">
        <v>629</v>
      </c>
      <c r="D1147" s="127">
        <v>2538.33</v>
      </c>
      <c r="E1147" s="127">
        <v>2538.33</v>
      </c>
      <c r="F1147" s="127">
        <v>2538.33</v>
      </c>
      <c r="G1147" s="125">
        <v>7614.99</v>
      </c>
      <c r="H1147" s="114"/>
      <c r="I1147" s="114"/>
      <c r="J1147" s="114"/>
      <c r="K1147" s="114"/>
      <c r="L1147" s="114"/>
      <c r="M1147" s="114"/>
      <c r="N1147" s="114"/>
      <c r="O1147" s="114"/>
      <c r="P1147" s="114"/>
      <c r="Q1147" s="114"/>
      <c r="R1147" s="114"/>
      <c r="S1147" s="114"/>
      <c r="T1147" s="114"/>
      <c r="U1147" s="114"/>
      <c r="V1147" s="114"/>
      <c r="W1147" s="114"/>
      <c r="X1147" s="114"/>
      <c r="Y1147" s="114"/>
      <c r="Z1147" s="114"/>
      <c r="AA1147" s="114"/>
      <c r="AB1147" s="114"/>
      <c r="AC1147" s="114"/>
      <c r="AD1147" s="114"/>
      <c r="AE1147" s="114"/>
      <c r="AF1147" s="114"/>
      <c r="AG1147" s="114"/>
      <c r="AH1147" s="114"/>
      <c r="AI1147" s="114"/>
      <c r="AJ1147" s="114"/>
      <c r="AK1147" s="114"/>
      <c r="AL1147" s="114"/>
      <c r="AM1147" s="114"/>
      <c r="AN1147" s="114"/>
      <c r="AO1147" s="114"/>
      <c r="AP1147" s="114"/>
      <c r="AQ1147" s="114"/>
    </row>
    <row r="1148" spans="1:43" x14ac:dyDescent="0.3">
      <c r="A1148" s="114"/>
      <c r="B1148" s="120" t="s">
        <v>1852</v>
      </c>
      <c r="C1148" s="121" t="s">
        <v>952</v>
      </c>
      <c r="D1148" s="127">
        <v>2843.28</v>
      </c>
      <c r="E1148" s="127">
        <v>2843.27</v>
      </c>
      <c r="F1148" s="127">
        <v>2843.27</v>
      </c>
      <c r="G1148" s="125">
        <v>8529.82</v>
      </c>
      <c r="H1148" s="114"/>
      <c r="I1148" s="114"/>
      <c r="J1148" s="114"/>
      <c r="K1148" s="114"/>
      <c r="L1148" s="114"/>
      <c r="M1148" s="114"/>
      <c r="N1148" s="114"/>
      <c r="O1148" s="114"/>
      <c r="P1148" s="114"/>
      <c r="Q1148" s="114"/>
      <c r="R1148" s="114"/>
      <c r="S1148" s="114"/>
      <c r="T1148" s="114"/>
      <c r="U1148" s="114"/>
      <c r="V1148" s="114"/>
      <c r="W1148" s="114"/>
      <c r="X1148" s="114"/>
      <c r="Y1148" s="114"/>
      <c r="Z1148" s="114"/>
      <c r="AA1148" s="114"/>
      <c r="AB1148" s="114"/>
      <c r="AC1148" s="114"/>
      <c r="AD1148" s="114"/>
      <c r="AE1148" s="114"/>
      <c r="AF1148" s="114"/>
      <c r="AG1148" s="114"/>
      <c r="AH1148" s="114"/>
      <c r="AI1148" s="114"/>
      <c r="AJ1148" s="114"/>
      <c r="AK1148" s="114"/>
      <c r="AL1148" s="114"/>
      <c r="AM1148" s="114"/>
      <c r="AN1148" s="114"/>
      <c r="AO1148" s="114"/>
      <c r="AP1148" s="114"/>
      <c r="AQ1148" s="114"/>
    </row>
    <row r="1149" spans="1:43" x14ac:dyDescent="0.3">
      <c r="A1149" s="114"/>
      <c r="B1149" s="120" t="s">
        <v>2047</v>
      </c>
      <c r="C1149" s="121" t="s">
        <v>705</v>
      </c>
      <c r="D1149" s="127">
        <v>3255.59</v>
      </c>
      <c r="E1149" s="127">
        <v>3255.59</v>
      </c>
      <c r="F1149" s="127">
        <v>3255.59</v>
      </c>
      <c r="G1149" s="125">
        <v>9766.77</v>
      </c>
      <c r="H1149" s="114"/>
      <c r="I1149" s="114"/>
      <c r="J1149" s="114"/>
      <c r="K1149" s="114"/>
      <c r="L1149" s="114"/>
      <c r="M1149" s="114"/>
      <c r="N1149" s="114"/>
      <c r="O1149" s="114"/>
      <c r="P1149" s="114"/>
      <c r="Q1149" s="114"/>
      <c r="R1149" s="114"/>
      <c r="S1149" s="114"/>
      <c r="T1149" s="114"/>
      <c r="U1149" s="114"/>
      <c r="V1149" s="114"/>
      <c r="W1149" s="114"/>
      <c r="X1149" s="114"/>
      <c r="Y1149" s="114"/>
      <c r="Z1149" s="114"/>
      <c r="AA1149" s="114"/>
      <c r="AB1149" s="114"/>
      <c r="AC1149" s="114"/>
      <c r="AD1149" s="114"/>
      <c r="AE1149" s="114"/>
      <c r="AF1149" s="114"/>
      <c r="AG1149" s="114"/>
      <c r="AH1149" s="114"/>
      <c r="AI1149" s="114"/>
      <c r="AJ1149" s="114"/>
      <c r="AK1149" s="114"/>
      <c r="AL1149" s="114"/>
      <c r="AM1149" s="114"/>
      <c r="AN1149" s="114"/>
      <c r="AO1149" s="114"/>
      <c r="AP1149" s="114"/>
      <c r="AQ1149" s="114"/>
    </row>
    <row r="1150" spans="1:43" x14ac:dyDescent="0.3">
      <c r="A1150" s="114"/>
      <c r="B1150" s="120" t="s">
        <v>1915</v>
      </c>
      <c r="C1150" s="121" t="s">
        <v>528</v>
      </c>
      <c r="D1150" s="127">
        <v>1726.58</v>
      </c>
      <c r="E1150" s="127">
        <v>1726.58</v>
      </c>
      <c r="F1150" s="127">
        <v>1726.58</v>
      </c>
      <c r="G1150" s="125">
        <v>5179.74</v>
      </c>
      <c r="H1150" s="114"/>
      <c r="I1150" s="114"/>
      <c r="J1150" s="114"/>
      <c r="K1150" s="114"/>
      <c r="L1150" s="114"/>
      <c r="M1150" s="114"/>
      <c r="N1150" s="114"/>
      <c r="O1150" s="114"/>
      <c r="P1150" s="114"/>
      <c r="Q1150" s="114"/>
      <c r="R1150" s="114"/>
      <c r="S1150" s="114"/>
      <c r="T1150" s="114"/>
      <c r="U1150" s="114"/>
      <c r="V1150" s="114"/>
      <c r="W1150" s="114"/>
      <c r="X1150" s="114"/>
      <c r="Y1150" s="114"/>
      <c r="Z1150" s="114"/>
      <c r="AA1150" s="114"/>
      <c r="AB1150" s="114"/>
      <c r="AC1150" s="114"/>
      <c r="AD1150" s="114"/>
      <c r="AE1150" s="114"/>
      <c r="AF1150" s="114"/>
      <c r="AG1150" s="114"/>
      <c r="AH1150" s="114"/>
      <c r="AI1150" s="114"/>
      <c r="AJ1150" s="114"/>
      <c r="AK1150" s="114"/>
      <c r="AL1150" s="114"/>
      <c r="AM1150" s="114"/>
      <c r="AN1150" s="114"/>
      <c r="AO1150" s="114"/>
      <c r="AP1150" s="114"/>
      <c r="AQ1150" s="114"/>
    </row>
    <row r="1151" spans="1:43" x14ac:dyDescent="0.3">
      <c r="A1151" s="114"/>
      <c r="B1151" s="120" t="s">
        <v>2370</v>
      </c>
      <c r="C1151" s="121" t="s">
        <v>642</v>
      </c>
      <c r="D1151" s="127">
        <v>2486.79</v>
      </c>
      <c r="E1151" s="127">
        <v>2486.79</v>
      </c>
      <c r="F1151" s="127">
        <v>2486.79</v>
      </c>
      <c r="G1151" s="125">
        <v>7460.37</v>
      </c>
      <c r="H1151" s="114"/>
      <c r="I1151" s="114"/>
      <c r="J1151" s="114"/>
      <c r="K1151" s="114"/>
      <c r="L1151" s="114"/>
      <c r="M1151" s="114"/>
      <c r="N1151" s="114"/>
      <c r="O1151" s="114"/>
      <c r="P1151" s="114"/>
      <c r="Q1151" s="114"/>
      <c r="R1151" s="114"/>
      <c r="S1151" s="114"/>
      <c r="T1151" s="114"/>
      <c r="U1151" s="114"/>
      <c r="V1151" s="114"/>
      <c r="W1151" s="114"/>
      <c r="X1151" s="114"/>
      <c r="Y1151" s="114"/>
      <c r="Z1151" s="114"/>
      <c r="AA1151" s="114"/>
      <c r="AB1151" s="114"/>
      <c r="AC1151" s="114"/>
      <c r="AD1151" s="114"/>
      <c r="AE1151" s="114"/>
      <c r="AF1151" s="114"/>
      <c r="AG1151" s="114"/>
      <c r="AH1151" s="114"/>
      <c r="AI1151" s="114"/>
      <c r="AJ1151" s="114"/>
      <c r="AK1151" s="114"/>
      <c r="AL1151" s="114"/>
      <c r="AM1151" s="114"/>
      <c r="AN1151" s="114"/>
      <c r="AO1151" s="114"/>
      <c r="AP1151" s="114"/>
      <c r="AQ1151" s="114"/>
    </row>
    <row r="1152" spans="1:43" x14ac:dyDescent="0.3">
      <c r="A1152" s="114"/>
      <c r="B1152" s="120" t="s">
        <v>1899</v>
      </c>
      <c r="C1152" s="121" t="s">
        <v>673</v>
      </c>
      <c r="D1152" s="127">
        <v>2796.02</v>
      </c>
      <c r="E1152" s="127">
        <v>2796.03</v>
      </c>
      <c r="F1152" s="127">
        <v>2796.03</v>
      </c>
      <c r="G1152" s="125">
        <v>8388.08</v>
      </c>
      <c r="H1152" s="114"/>
      <c r="I1152" s="114"/>
      <c r="J1152" s="114"/>
      <c r="K1152" s="114"/>
      <c r="L1152" s="114"/>
      <c r="M1152" s="114"/>
      <c r="N1152" s="114"/>
      <c r="O1152" s="114"/>
      <c r="P1152" s="114"/>
      <c r="Q1152" s="114"/>
      <c r="R1152" s="114"/>
      <c r="S1152" s="114"/>
      <c r="T1152" s="114"/>
      <c r="U1152" s="114"/>
      <c r="V1152" s="114"/>
      <c r="W1152" s="114"/>
      <c r="X1152" s="114"/>
      <c r="Y1152" s="114"/>
      <c r="Z1152" s="114"/>
      <c r="AA1152" s="114"/>
      <c r="AB1152" s="114"/>
      <c r="AC1152" s="114"/>
      <c r="AD1152" s="114"/>
      <c r="AE1152" s="114"/>
      <c r="AF1152" s="114"/>
      <c r="AG1152" s="114"/>
      <c r="AH1152" s="114"/>
      <c r="AI1152" s="114"/>
      <c r="AJ1152" s="114"/>
      <c r="AK1152" s="114"/>
      <c r="AL1152" s="114"/>
      <c r="AM1152" s="114"/>
      <c r="AN1152" s="114"/>
      <c r="AO1152" s="114"/>
      <c r="AP1152" s="114"/>
      <c r="AQ1152" s="114"/>
    </row>
    <row r="1153" spans="1:43" x14ac:dyDescent="0.3">
      <c r="A1153" s="114"/>
      <c r="B1153" s="120" t="s">
        <v>1831</v>
      </c>
      <c r="C1153" s="121" t="s">
        <v>1165</v>
      </c>
      <c r="D1153" s="127">
        <v>3216.93</v>
      </c>
      <c r="E1153" s="127">
        <v>3216.94</v>
      </c>
      <c r="F1153" s="127">
        <v>3216.94</v>
      </c>
      <c r="G1153" s="125">
        <v>9650.81</v>
      </c>
      <c r="H1153" s="114"/>
      <c r="I1153" s="114"/>
      <c r="J1153" s="114"/>
      <c r="K1153" s="114"/>
      <c r="L1153" s="114"/>
      <c r="M1153" s="114"/>
      <c r="N1153" s="114"/>
      <c r="O1153" s="114"/>
      <c r="P1153" s="114"/>
      <c r="Q1153" s="114"/>
      <c r="R1153" s="114"/>
      <c r="S1153" s="114"/>
      <c r="T1153" s="114"/>
      <c r="U1153" s="114"/>
      <c r="V1153" s="114"/>
      <c r="W1153" s="114"/>
      <c r="X1153" s="114"/>
      <c r="Y1153" s="114"/>
      <c r="Z1153" s="114"/>
      <c r="AA1153" s="114"/>
      <c r="AB1153" s="114"/>
      <c r="AC1153" s="114"/>
      <c r="AD1153" s="114"/>
      <c r="AE1153" s="114"/>
      <c r="AF1153" s="114"/>
      <c r="AG1153" s="114"/>
      <c r="AH1153" s="114"/>
      <c r="AI1153" s="114"/>
      <c r="AJ1153" s="114"/>
      <c r="AK1153" s="114"/>
      <c r="AL1153" s="114"/>
      <c r="AM1153" s="114"/>
      <c r="AN1153" s="114"/>
      <c r="AO1153" s="114"/>
      <c r="AP1153" s="114"/>
      <c r="AQ1153" s="114"/>
    </row>
    <row r="1154" spans="1:43" x14ac:dyDescent="0.3">
      <c r="A1154" s="114"/>
      <c r="B1154" s="120" t="s">
        <v>2305</v>
      </c>
      <c r="C1154" s="121" t="s">
        <v>922</v>
      </c>
      <c r="D1154" s="127">
        <v>1726.58</v>
      </c>
      <c r="E1154" s="127">
        <v>1726.58</v>
      </c>
      <c r="F1154" s="127">
        <v>1726.58</v>
      </c>
      <c r="G1154" s="125">
        <v>5179.74</v>
      </c>
      <c r="H1154" s="114"/>
      <c r="I1154" s="114"/>
      <c r="J1154" s="114"/>
      <c r="K1154" s="114"/>
      <c r="L1154" s="114"/>
      <c r="M1154" s="114"/>
      <c r="N1154" s="114"/>
      <c r="O1154" s="114"/>
      <c r="P1154" s="114"/>
      <c r="Q1154" s="114"/>
      <c r="R1154" s="114"/>
      <c r="S1154" s="114"/>
      <c r="T1154" s="114"/>
      <c r="U1154" s="114"/>
      <c r="V1154" s="114"/>
      <c r="W1154" s="114"/>
      <c r="X1154" s="114"/>
      <c r="Y1154" s="114"/>
      <c r="Z1154" s="114"/>
      <c r="AA1154" s="114"/>
      <c r="AB1154" s="114"/>
      <c r="AC1154" s="114"/>
      <c r="AD1154" s="114"/>
      <c r="AE1154" s="114"/>
      <c r="AF1154" s="114"/>
      <c r="AG1154" s="114"/>
      <c r="AH1154" s="114"/>
      <c r="AI1154" s="114"/>
      <c r="AJ1154" s="114"/>
      <c r="AK1154" s="114"/>
      <c r="AL1154" s="114"/>
      <c r="AM1154" s="114"/>
      <c r="AN1154" s="114"/>
      <c r="AO1154" s="114"/>
      <c r="AP1154" s="114"/>
      <c r="AQ1154" s="114"/>
    </row>
    <row r="1155" spans="1:43" x14ac:dyDescent="0.3">
      <c r="A1155" s="114"/>
      <c r="B1155" s="120" t="s">
        <v>1780</v>
      </c>
      <c r="C1155" s="121" t="s">
        <v>923</v>
      </c>
      <c r="D1155" s="127">
        <v>2486.79</v>
      </c>
      <c r="E1155" s="127">
        <v>2486.79</v>
      </c>
      <c r="F1155" s="127">
        <v>2486.79</v>
      </c>
      <c r="G1155" s="125">
        <v>7460.37</v>
      </c>
      <c r="H1155" s="114"/>
      <c r="I1155" s="114"/>
      <c r="J1155" s="114"/>
      <c r="K1155" s="114"/>
      <c r="L1155" s="114"/>
      <c r="M1155" s="114"/>
      <c r="N1155" s="114"/>
      <c r="O1155" s="114"/>
      <c r="P1155" s="114"/>
      <c r="Q1155" s="114"/>
      <c r="R1155" s="114"/>
      <c r="S1155" s="114"/>
      <c r="T1155" s="114"/>
      <c r="U1155" s="114"/>
      <c r="V1155" s="114"/>
      <c r="W1155" s="114"/>
      <c r="X1155" s="114"/>
      <c r="Y1155" s="114"/>
      <c r="Z1155" s="114"/>
      <c r="AA1155" s="114"/>
      <c r="AB1155" s="114"/>
      <c r="AC1155" s="114"/>
      <c r="AD1155" s="114"/>
      <c r="AE1155" s="114"/>
      <c r="AF1155" s="114"/>
      <c r="AG1155" s="114"/>
      <c r="AH1155" s="114"/>
      <c r="AI1155" s="114"/>
      <c r="AJ1155" s="114"/>
      <c r="AK1155" s="114"/>
      <c r="AL1155" s="114"/>
      <c r="AM1155" s="114"/>
      <c r="AN1155" s="114"/>
      <c r="AO1155" s="114"/>
      <c r="AP1155" s="114"/>
      <c r="AQ1155" s="114"/>
    </row>
    <row r="1156" spans="1:43" x14ac:dyDescent="0.3">
      <c r="A1156" s="114"/>
      <c r="B1156" s="120" t="s">
        <v>1345</v>
      </c>
      <c r="C1156" s="121" t="s">
        <v>608</v>
      </c>
      <c r="D1156" s="127">
        <v>2796.02</v>
      </c>
      <c r="E1156" s="127">
        <v>2796.03</v>
      </c>
      <c r="F1156" s="127">
        <v>2796.03</v>
      </c>
      <c r="G1156" s="125">
        <v>8388.08</v>
      </c>
      <c r="H1156" s="114"/>
      <c r="I1156" s="114"/>
      <c r="J1156" s="114"/>
      <c r="K1156" s="114"/>
      <c r="L1156" s="114"/>
      <c r="M1156" s="114"/>
      <c r="N1156" s="114"/>
      <c r="O1156" s="114"/>
      <c r="P1156" s="114"/>
      <c r="Q1156" s="114"/>
      <c r="R1156" s="114"/>
      <c r="S1156" s="114"/>
      <c r="T1156" s="114"/>
      <c r="U1156" s="114"/>
      <c r="V1156" s="114"/>
      <c r="W1156" s="114"/>
      <c r="X1156" s="114"/>
      <c r="Y1156" s="114"/>
      <c r="Z1156" s="114"/>
      <c r="AA1156" s="114"/>
      <c r="AB1156" s="114"/>
      <c r="AC1156" s="114"/>
      <c r="AD1156" s="114"/>
      <c r="AE1156" s="114"/>
      <c r="AF1156" s="114"/>
      <c r="AG1156" s="114"/>
      <c r="AH1156" s="114"/>
      <c r="AI1156" s="114"/>
      <c r="AJ1156" s="114"/>
      <c r="AK1156" s="114"/>
      <c r="AL1156" s="114"/>
      <c r="AM1156" s="114"/>
      <c r="AN1156" s="114"/>
      <c r="AO1156" s="114"/>
      <c r="AP1156" s="114"/>
      <c r="AQ1156" s="114"/>
    </row>
    <row r="1157" spans="1:43" x14ac:dyDescent="0.3">
      <c r="A1157" s="114"/>
      <c r="B1157" s="120" t="s">
        <v>1821</v>
      </c>
      <c r="C1157" s="121" t="s">
        <v>1008</v>
      </c>
      <c r="D1157" s="127">
        <v>3216.93</v>
      </c>
      <c r="E1157" s="127">
        <v>3216.94</v>
      </c>
      <c r="F1157" s="127">
        <v>3216.94</v>
      </c>
      <c r="G1157" s="125">
        <v>9650.81</v>
      </c>
      <c r="H1157" s="114"/>
      <c r="I1157" s="114"/>
      <c r="J1157" s="114"/>
      <c r="K1157" s="114"/>
      <c r="L1157" s="114"/>
      <c r="M1157" s="114"/>
      <c r="N1157" s="114"/>
      <c r="O1157" s="114"/>
      <c r="P1157" s="114"/>
      <c r="Q1157" s="114"/>
      <c r="R1157" s="114"/>
      <c r="S1157" s="114"/>
      <c r="T1157" s="114"/>
      <c r="U1157" s="114"/>
      <c r="V1157" s="114"/>
      <c r="W1157" s="114"/>
      <c r="X1157" s="114"/>
      <c r="Y1157" s="114"/>
      <c r="Z1157" s="114"/>
      <c r="AA1157" s="114"/>
      <c r="AB1157" s="114"/>
      <c r="AC1157" s="114"/>
      <c r="AD1157" s="114"/>
      <c r="AE1157" s="114"/>
      <c r="AF1157" s="114"/>
      <c r="AG1157" s="114"/>
      <c r="AH1157" s="114"/>
      <c r="AI1157" s="114"/>
      <c r="AJ1157" s="114"/>
      <c r="AK1157" s="114"/>
      <c r="AL1157" s="114"/>
      <c r="AM1157" s="114"/>
      <c r="AN1157" s="114"/>
      <c r="AO1157" s="114"/>
      <c r="AP1157" s="114"/>
      <c r="AQ1157" s="114"/>
    </row>
    <row r="1158" spans="1:43" x14ac:dyDescent="0.3">
      <c r="A1158" s="114"/>
      <c r="B1158" s="120" t="s">
        <v>1755</v>
      </c>
      <c r="C1158" s="121" t="s">
        <v>675</v>
      </c>
      <c r="D1158" s="127">
        <v>1726.58</v>
      </c>
      <c r="E1158" s="127">
        <v>1726.58</v>
      </c>
      <c r="F1158" s="127">
        <v>1726.58</v>
      </c>
      <c r="G1158" s="125">
        <v>5179.74</v>
      </c>
      <c r="H1158" s="114"/>
      <c r="I1158" s="114"/>
      <c r="J1158" s="114"/>
      <c r="K1158" s="114"/>
      <c r="L1158" s="114"/>
      <c r="M1158" s="114"/>
      <c r="N1158" s="114"/>
      <c r="O1158" s="114"/>
      <c r="P1158" s="114"/>
      <c r="Q1158" s="114"/>
      <c r="R1158" s="114"/>
      <c r="S1158" s="114"/>
      <c r="T1158" s="114"/>
      <c r="U1158" s="114"/>
      <c r="V1158" s="114"/>
      <c r="W1158" s="114"/>
      <c r="X1158" s="114"/>
      <c r="Y1158" s="114"/>
      <c r="Z1158" s="114"/>
      <c r="AA1158" s="114"/>
      <c r="AB1158" s="114"/>
      <c r="AC1158" s="114"/>
      <c r="AD1158" s="114"/>
      <c r="AE1158" s="114"/>
      <c r="AF1158" s="114"/>
      <c r="AG1158" s="114"/>
      <c r="AH1158" s="114"/>
      <c r="AI1158" s="114"/>
      <c r="AJ1158" s="114"/>
      <c r="AK1158" s="114"/>
      <c r="AL1158" s="114"/>
      <c r="AM1158" s="114"/>
      <c r="AN1158" s="114"/>
      <c r="AO1158" s="114"/>
      <c r="AP1158" s="114"/>
      <c r="AQ1158" s="114"/>
    </row>
    <row r="1159" spans="1:43" x14ac:dyDescent="0.3">
      <c r="A1159" s="114"/>
      <c r="B1159" s="120" t="s">
        <v>2350</v>
      </c>
      <c r="C1159" s="121" t="s">
        <v>688</v>
      </c>
      <c r="D1159" s="127">
        <v>2486.79</v>
      </c>
      <c r="E1159" s="127">
        <v>2486.79</v>
      </c>
      <c r="F1159" s="127">
        <v>2486.79</v>
      </c>
      <c r="G1159" s="125">
        <v>7460.37</v>
      </c>
      <c r="H1159" s="114"/>
      <c r="I1159" s="114"/>
      <c r="J1159" s="114"/>
      <c r="K1159" s="114"/>
      <c r="L1159" s="114"/>
      <c r="M1159" s="114"/>
      <c r="N1159" s="114"/>
      <c r="O1159" s="114"/>
      <c r="P1159" s="114"/>
      <c r="Q1159" s="114"/>
      <c r="R1159" s="114"/>
      <c r="S1159" s="114"/>
      <c r="T1159" s="114"/>
      <c r="U1159" s="114"/>
      <c r="V1159" s="114"/>
      <c r="W1159" s="114"/>
      <c r="X1159" s="114"/>
      <c r="Y1159" s="114"/>
      <c r="Z1159" s="114"/>
      <c r="AA1159" s="114"/>
      <c r="AB1159" s="114"/>
      <c r="AC1159" s="114"/>
      <c r="AD1159" s="114"/>
      <c r="AE1159" s="114"/>
      <c r="AF1159" s="114"/>
      <c r="AG1159" s="114"/>
      <c r="AH1159" s="114"/>
      <c r="AI1159" s="114"/>
      <c r="AJ1159" s="114"/>
      <c r="AK1159" s="114"/>
      <c r="AL1159" s="114"/>
      <c r="AM1159" s="114"/>
      <c r="AN1159" s="114"/>
      <c r="AO1159" s="114"/>
      <c r="AP1159" s="114"/>
      <c r="AQ1159" s="114"/>
    </row>
    <row r="1160" spans="1:43" x14ac:dyDescent="0.3">
      <c r="A1160" s="114"/>
      <c r="B1160" s="120" t="s">
        <v>1840</v>
      </c>
      <c r="C1160" s="121" t="s">
        <v>1185</v>
      </c>
      <c r="D1160" s="127">
        <v>2796.02</v>
      </c>
      <c r="E1160" s="127">
        <v>2796.03</v>
      </c>
      <c r="F1160" s="127">
        <v>2796.03</v>
      </c>
      <c r="G1160" s="125">
        <v>8388.08</v>
      </c>
      <c r="H1160" s="114"/>
      <c r="I1160" s="114"/>
      <c r="J1160" s="114"/>
      <c r="K1160" s="114"/>
      <c r="L1160" s="114"/>
      <c r="M1160" s="114"/>
      <c r="N1160" s="114"/>
      <c r="O1160" s="114"/>
      <c r="P1160" s="114"/>
      <c r="Q1160" s="114"/>
      <c r="R1160" s="114"/>
      <c r="S1160" s="114"/>
      <c r="T1160" s="114"/>
      <c r="U1160" s="114"/>
      <c r="V1160" s="114"/>
      <c r="W1160" s="114"/>
      <c r="X1160" s="114"/>
      <c r="Y1160" s="114"/>
      <c r="Z1160" s="114"/>
      <c r="AA1160" s="114"/>
      <c r="AB1160" s="114"/>
      <c r="AC1160" s="114"/>
      <c r="AD1160" s="114"/>
      <c r="AE1160" s="114"/>
      <c r="AF1160" s="114"/>
      <c r="AG1160" s="114"/>
      <c r="AH1160" s="114"/>
      <c r="AI1160" s="114"/>
      <c r="AJ1160" s="114"/>
      <c r="AK1160" s="114"/>
      <c r="AL1160" s="114"/>
      <c r="AM1160" s="114"/>
      <c r="AN1160" s="114"/>
      <c r="AO1160" s="114"/>
      <c r="AP1160" s="114"/>
      <c r="AQ1160" s="114"/>
    </row>
    <row r="1161" spans="1:43" x14ac:dyDescent="0.3">
      <c r="A1161" s="114"/>
      <c r="B1161" s="120" t="s">
        <v>1781</v>
      </c>
      <c r="C1161" s="121" t="s">
        <v>824</v>
      </c>
      <c r="D1161" s="127">
        <v>3216.93</v>
      </c>
      <c r="E1161" s="127">
        <v>3216.94</v>
      </c>
      <c r="F1161" s="127">
        <v>3216.94</v>
      </c>
      <c r="G1161" s="125">
        <v>9650.81</v>
      </c>
      <c r="H1161" s="114"/>
      <c r="I1161" s="114"/>
      <c r="J1161" s="114"/>
      <c r="K1161" s="114"/>
      <c r="L1161" s="114"/>
      <c r="M1161" s="114"/>
      <c r="N1161" s="114"/>
      <c r="O1161" s="114"/>
      <c r="P1161" s="114"/>
      <c r="Q1161" s="114"/>
      <c r="R1161" s="114"/>
      <c r="S1161" s="114"/>
      <c r="T1161" s="114"/>
      <c r="U1161" s="114"/>
      <c r="V1161" s="114"/>
      <c r="W1161" s="114"/>
      <c r="X1161" s="114"/>
      <c r="Y1161" s="114"/>
      <c r="Z1161" s="114"/>
      <c r="AA1161" s="114"/>
      <c r="AB1161" s="114"/>
      <c r="AC1161" s="114"/>
      <c r="AD1161" s="114"/>
      <c r="AE1161" s="114"/>
      <c r="AF1161" s="114"/>
      <c r="AG1161" s="114"/>
      <c r="AH1161" s="114"/>
      <c r="AI1161" s="114"/>
      <c r="AJ1161" s="114"/>
      <c r="AK1161" s="114"/>
      <c r="AL1161" s="114"/>
      <c r="AM1161" s="114"/>
      <c r="AN1161" s="114"/>
      <c r="AO1161" s="114"/>
      <c r="AP1161" s="114"/>
      <c r="AQ1161" s="114"/>
    </row>
    <row r="1162" spans="1:43" x14ac:dyDescent="0.3">
      <c r="A1162" s="114"/>
      <c r="B1162" s="120" t="s">
        <v>1733</v>
      </c>
      <c r="C1162" s="121" t="s">
        <v>1055</v>
      </c>
      <c r="D1162" s="127">
        <v>1726.58</v>
      </c>
      <c r="E1162" s="127">
        <v>1726.58</v>
      </c>
      <c r="F1162" s="127">
        <v>1726.58</v>
      </c>
      <c r="G1162" s="125">
        <v>5179.74</v>
      </c>
      <c r="H1162" s="114"/>
      <c r="I1162" s="114"/>
      <c r="J1162" s="114"/>
      <c r="K1162" s="114"/>
      <c r="L1162" s="114"/>
      <c r="M1162" s="114"/>
      <c r="N1162" s="114"/>
      <c r="O1162" s="114"/>
      <c r="P1162" s="114"/>
      <c r="Q1162" s="114"/>
      <c r="R1162" s="114"/>
      <c r="S1162" s="114"/>
      <c r="T1162" s="114"/>
      <c r="U1162" s="114"/>
      <c r="V1162" s="114"/>
      <c r="W1162" s="114"/>
      <c r="X1162" s="114"/>
      <c r="Y1162" s="114"/>
      <c r="Z1162" s="114"/>
      <c r="AA1162" s="114"/>
      <c r="AB1162" s="114"/>
      <c r="AC1162" s="114"/>
      <c r="AD1162" s="114"/>
      <c r="AE1162" s="114"/>
      <c r="AF1162" s="114"/>
      <c r="AG1162" s="114"/>
      <c r="AH1162" s="114"/>
      <c r="AI1162" s="114"/>
      <c r="AJ1162" s="114"/>
      <c r="AK1162" s="114"/>
      <c r="AL1162" s="114"/>
      <c r="AM1162" s="114"/>
      <c r="AN1162" s="114"/>
      <c r="AO1162" s="114"/>
      <c r="AP1162" s="114"/>
      <c r="AQ1162" s="114"/>
    </row>
    <row r="1163" spans="1:43" x14ac:dyDescent="0.3">
      <c r="A1163" s="114"/>
      <c r="B1163" s="120" t="s">
        <v>2072</v>
      </c>
      <c r="C1163" s="121" t="s">
        <v>706</v>
      </c>
      <c r="D1163" s="127">
        <v>2486.79</v>
      </c>
      <c r="E1163" s="127">
        <v>2486.79</v>
      </c>
      <c r="F1163" s="127">
        <v>2486.79</v>
      </c>
      <c r="G1163" s="125">
        <v>7460.37</v>
      </c>
      <c r="H1163" s="114"/>
      <c r="I1163" s="114"/>
      <c r="J1163" s="114"/>
      <c r="K1163" s="114"/>
      <c r="L1163" s="114"/>
      <c r="M1163" s="114"/>
      <c r="N1163" s="114"/>
      <c r="O1163" s="114"/>
      <c r="P1163" s="114"/>
      <c r="Q1163" s="114"/>
      <c r="R1163" s="114"/>
      <c r="S1163" s="114"/>
      <c r="T1163" s="114"/>
      <c r="U1163" s="114"/>
      <c r="V1163" s="114"/>
      <c r="W1163" s="114"/>
      <c r="X1163" s="114"/>
      <c r="Y1163" s="114"/>
      <c r="Z1163" s="114"/>
      <c r="AA1163" s="114"/>
      <c r="AB1163" s="114"/>
      <c r="AC1163" s="114"/>
      <c r="AD1163" s="114"/>
      <c r="AE1163" s="114"/>
      <c r="AF1163" s="114"/>
      <c r="AG1163" s="114"/>
      <c r="AH1163" s="114"/>
      <c r="AI1163" s="114"/>
      <c r="AJ1163" s="114"/>
      <c r="AK1163" s="114"/>
      <c r="AL1163" s="114"/>
      <c r="AM1163" s="114"/>
      <c r="AN1163" s="114"/>
      <c r="AO1163" s="114"/>
      <c r="AP1163" s="114"/>
      <c r="AQ1163" s="114"/>
    </row>
    <row r="1164" spans="1:43" x14ac:dyDescent="0.3">
      <c r="A1164" s="114"/>
      <c r="B1164" s="120" t="s">
        <v>1778</v>
      </c>
      <c r="C1164" s="121" t="s">
        <v>1198</v>
      </c>
      <c r="D1164" s="127">
        <v>2796.02</v>
      </c>
      <c r="E1164" s="127">
        <v>2796.03</v>
      </c>
      <c r="F1164" s="127">
        <v>2796.03</v>
      </c>
      <c r="G1164" s="125">
        <v>8388.08</v>
      </c>
      <c r="H1164" s="114"/>
      <c r="I1164" s="114"/>
      <c r="J1164" s="114"/>
      <c r="K1164" s="114"/>
      <c r="L1164" s="114"/>
      <c r="M1164" s="114"/>
      <c r="N1164" s="114"/>
      <c r="O1164" s="114"/>
      <c r="P1164" s="114"/>
      <c r="Q1164" s="114"/>
      <c r="R1164" s="114"/>
      <c r="S1164" s="114"/>
      <c r="T1164" s="114"/>
      <c r="U1164" s="114"/>
      <c r="V1164" s="114"/>
      <c r="W1164" s="114"/>
      <c r="X1164" s="114"/>
      <c r="Y1164" s="114"/>
      <c r="Z1164" s="114"/>
      <c r="AA1164" s="114"/>
      <c r="AB1164" s="114"/>
      <c r="AC1164" s="114"/>
      <c r="AD1164" s="114"/>
      <c r="AE1164" s="114"/>
      <c r="AF1164" s="114"/>
      <c r="AG1164" s="114"/>
      <c r="AH1164" s="114"/>
      <c r="AI1164" s="114"/>
      <c r="AJ1164" s="114"/>
      <c r="AK1164" s="114"/>
      <c r="AL1164" s="114"/>
      <c r="AM1164" s="114"/>
      <c r="AN1164" s="114"/>
      <c r="AO1164" s="114"/>
      <c r="AP1164" s="114"/>
      <c r="AQ1164" s="114"/>
    </row>
    <row r="1165" spans="1:43" x14ac:dyDescent="0.3">
      <c r="A1165" s="114"/>
      <c r="B1165" s="120" t="s">
        <v>1848</v>
      </c>
      <c r="C1165" s="121" t="s">
        <v>839</v>
      </c>
      <c r="D1165" s="127">
        <v>3216.93</v>
      </c>
      <c r="E1165" s="127">
        <v>3216.94</v>
      </c>
      <c r="F1165" s="127">
        <v>3216.94</v>
      </c>
      <c r="G1165" s="125">
        <v>9650.81</v>
      </c>
      <c r="H1165" s="114"/>
      <c r="I1165" s="114"/>
      <c r="J1165" s="114"/>
      <c r="K1165" s="114"/>
      <c r="L1165" s="114"/>
      <c r="M1165" s="114"/>
      <c r="N1165" s="114"/>
      <c r="O1165" s="114"/>
      <c r="P1165" s="114"/>
      <c r="Q1165" s="114"/>
      <c r="R1165" s="114"/>
      <c r="S1165" s="114"/>
      <c r="T1165" s="114"/>
      <c r="U1165" s="114"/>
      <c r="V1165" s="114"/>
      <c r="W1165" s="114"/>
      <c r="X1165" s="114"/>
      <c r="Y1165" s="114"/>
      <c r="Z1165" s="114"/>
      <c r="AA1165" s="114"/>
      <c r="AB1165" s="114"/>
      <c r="AC1165" s="114"/>
      <c r="AD1165" s="114"/>
      <c r="AE1165" s="114"/>
      <c r="AF1165" s="114"/>
      <c r="AG1165" s="114"/>
      <c r="AH1165" s="114"/>
      <c r="AI1165" s="114"/>
      <c r="AJ1165" s="114"/>
      <c r="AK1165" s="114"/>
      <c r="AL1165" s="114"/>
      <c r="AM1165" s="114"/>
      <c r="AN1165" s="114"/>
      <c r="AO1165" s="114"/>
      <c r="AP1165" s="114"/>
      <c r="AQ1165" s="114"/>
    </row>
    <row r="1166" spans="1:43" x14ac:dyDescent="0.3">
      <c r="A1166" s="114"/>
      <c r="B1166" s="120" t="s">
        <v>1701</v>
      </c>
      <c r="C1166" s="121" t="s">
        <v>682</v>
      </c>
      <c r="D1166" s="127">
        <v>1726.58</v>
      </c>
      <c r="E1166" s="127">
        <v>1726.58</v>
      </c>
      <c r="F1166" s="127">
        <v>1726.58</v>
      </c>
      <c r="G1166" s="125">
        <v>5179.74</v>
      </c>
      <c r="H1166" s="114"/>
      <c r="I1166" s="114"/>
      <c r="J1166" s="114"/>
      <c r="K1166" s="114"/>
      <c r="L1166" s="114"/>
      <c r="M1166" s="114"/>
      <c r="N1166" s="114"/>
      <c r="O1166" s="114"/>
      <c r="P1166" s="114"/>
      <c r="Q1166" s="114"/>
      <c r="R1166" s="114"/>
      <c r="S1166" s="114"/>
      <c r="T1166" s="114"/>
      <c r="U1166" s="114"/>
      <c r="V1166" s="114"/>
      <c r="W1166" s="114"/>
      <c r="X1166" s="114"/>
      <c r="Y1166" s="114"/>
      <c r="Z1166" s="114"/>
      <c r="AA1166" s="114"/>
      <c r="AB1166" s="114"/>
      <c r="AC1166" s="114"/>
      <c r="AD1166" s="114"/>
      <c r="AE1166" s="114"/>
      <c r="AF1166" s="114"/>
      <c r="AG1166" s="114"/>
      <c r="AH1166" s="114"/>
      <c r="AI1166" s="114"/>
      <c r="AJ1166" s="114"/>
      <c r="AK1166" s="114"/>
      <c r="AL1166" s="114"/>
      <c r="AM1166" s="114"/>
      <c r="AN1166" s="114"/>
      <c r="AO1166" s="114"/>
      <c r="AP1166" s="114"/>
      <c r="AQ1166" s="114"/>
    </row>
    <row r="1167" spans="1:43" x14ac:dyDescent="0.3">
      <c r="A1167" s="114"/>
      <c r="B1167" s="120" t="s">
        <v>1860</v>
      </c>
      <c r="C1167" s="121" t="s">
        <v>992</v>
      </c>
      <c r="D1167" s="127">
        <v>2486.79</v>
      </c>
      <c r="E1167" s="127">
        <v>2486.79</v>
      </c>
      <c r="F1167" s="127">
        <v>2486.79</v>
      </c>
      <c r="G1167" s="125">
        <v>7460.37</v>
      </c>
      <c r="H1167" s="114"/>
      <c r="I1167" s="114"/>
      <c r="J1167" s="114"/>
      <c r="K1167" s="114"/>
      <c r="L1167" s="114"/>
      <c r="M1167" s="114"/>
      <c r="N1167" s="114"/>
      <c r="O1167" s="114"/>
      <c r="P1167" s="114"/>
      <c r="Q1167" s="114"/>
      <c r="R1167" s="114"/>
      <c r="S1167" s="114"/>
      <c r="T1167" s="114"/>
      <c r="U1167" s="114"/>
      <c r="V1167" s="114"/>
      <c r="W1167" s="114"/>
      <c r="X1167" s="114"/>
      <c r="Y1167" s="114"/>
      <c r="Z1167" s="114"/>
      <c r="AA1167" s="114"/>
      <c r="AB1167" s="114"/>
      <c r="AC1167" s="114"/>
      <c r="AD1167" s="114"/>
      <c r="AE1167" s="114"/>
      <c r="AF1167" s="114"/>
      <c r="AG1167" s="114"/>
      <c r="AH1167" s="114"/>
      <c r="AI1167" s="114"/>
      <c r="AJ1167" s="114"/>
      <c r="AK1167" s="114"/>
      <c r="AL1167" s="114"/>
      <c r="AM1167" s="114"/>
      <c r="AN1167" s="114"/>
      <c r="AO1167" s="114"/>
      <c r="AP1167" s="114"/>
      <c r="AQ1167" s="114"/>
    </row>
    <row r="1168" spans="1:43" x14ac:dyDescent="0.3">
      <c r="A1168" s="114"/>
      <c r="B1168" s="120" t="s">
        <v>1849</v>
      </c>
      <c r="C1168" s="121" t="s">
        <v>615</v>
      </c>
      <c r="D1168" s="127">
        <v>2796.02</v>
      </c>
      <c r="E1168" s="127">
        <v>2796.03</v>
      </c>
      <c r="F1168" s="127">
        <v>2796.03</v>
      </c>
      <c r="G1168" s="125">
        <v>8388.08</v>
      </c>
      <c r="H1168" s="114"/>
      <c r="I1168" s="114"/>
      <c r="J1168" s="114"/>
      <c r="K1168" s="114"/>
      <c r="L1168" s="114"/>
      <c r="M1168" s="114"/>
      <c r="N1168" s="114"/>
      <c r="O1168" s="114"/>
      <c r="P1168" s="114"/>
      <c r="Q1168" s="114"/>
      <c r="R1168" s="114"/>
      <c r="S1168" s="114"/>
      <c r="T1168" s="114"/>
      <c r="U1168" s="114"/>
      <c r="V1168" s="114"/>
      <c r="W1168" s="114"/>
      <c r="X1168" s="114"/>
      <c r="Y1168" s="114"/>
      <c r="Z1168" s="114"/>
      <c r="AA1168" s="114"/>
      <c r="AB1168" s="114"/>
      <c r="AC1168" s="114"/>
      <c r="AD1168" s="114"/>
      <c r="AE1168" s="114"/>
      <c r="AF1168" s="114"/>
      <c r="AG1168" s="114"/>
      <c r="AH1168" s="114"/>
      <c r="AI1168" s="114"/>
      <c r="AJ1168" s="114"/>
      <c r="AK1168" s="114"/>
      <c r="AL1168" s="114"/>
      <c r="AM1168" s="114"/>
      <c r="AN1168" s="114"/>
      <c r="AO1168" s="114"/>
      <c r="AP1168" s="114"/>
      <c r="AQ1168" s="114"/>
    </row>
    <row r="1169" spans="1:43" x14ac:dyDescent="0.3">
      <c r="A1169" s="114"/>
      <c r="B1169" s="120" t="s">
        <v>1846</v>
      </c>
      <c r="C1169" s="121" t="s">
        <v>1159</v>
      </c>
      <c r="D1169" s="127">
        <v>3216.93</v>
      </c>
      <c r="E1169" s="127">
        <v>3216.94</v>
      </c>
      <c r="F1169" s="127">
        <v>3216.94</v>
      </c>
      <c r="G1169" s="125">
        <v>9650.81</v>
      </c>
      <c r="H1169" s="114"/>
      <c r="I1169" s="114"/>
      <c r="J1169" s="114"/>
      <c r="K1169" s="114"/>
      <c r="L1169" s="114"/>
      <c r="M1169" s="114"/>
      <c r="N1169" s="114"/>
      <c r="O1169" s="114"/>
      <c r="P1169" s="114"/>
      <c r="Q1169" s="114"/>
      <c r="R1169" s="114"/>
      <c r="S1169" s="114"/>
      <c r="T1169" s="114"/>
      <c r="U1169" s="114"/>
      <c r="V1169" s="114"/>
      <c r="W1169" s="114"/>
      <c r="X1169" s="114"/>
      <c r="Y1169" s="114"/>
      <c r="Z1169" s="114"/>
      <c r="AA1169" s="114"/>
      <c r="AB1169" s="114"/>
      <c r="AC1169" s="114"/>
      <c r="AD1169" s="114"/>
      <c r="AE1169" s="114"/>
      <c r="AF1169" s="114"/>
      <c r="AG1169" s="114"/>
      <c r="AH1169" s="114"/>
      <c r="AI1169" s="114"/>
      <c r="AJ1169" s="114"/>
      <c r="AK1169" s="114"/>
      <c r="AL1169" s="114"/>
      <c r="AM1169" s="114"/>
      <c r="AN1169" s="114"/>
      <c r="AO1169" s="114"/>
      <c r="AP1169" s="114"/>
      <c r="AQ1169" s="114"/>
    </row>
    <row r="1170" spans="1:43" x14ac:dyDescent="0.3">
      <c r="A1170" s="114"/>
      <c r="B1170" s="120" t="s">
        <v>2343</v>
      </c>
      <c r="C1170" s="121" t="s">
        <v>700</v>
      </c>
      <c r="D1170" s="127">
        <v>1726.58</v>
      </c>
      <c r="E1170" s="127">
        <v>1726.58</v>
      </c>
      <c r="F1170" s="127">
        <v>1726.58</v>
      </c>
      <c r="G1170" s="125">
        <v>5179.74</v>
      </c>
      <c r="H1170" s="114"/>
      <c r="I1170" s="114"/>
      <c r="J1170" s="114"/>
      <c r="K1170" s="114"/>
      <c r="L1170" s="114"/>
      <c r="M1170" s="114"/>
      <c r="N1170" s="114"/>
      <c r="O1170" s="114"/>
      <c r="P1170" s="114"/>
      <c r="Q1170" s="114"/>
      <c r="R1170" s="114"/>
      <c r="S1170" s="114"/>
      <c r="T1170" s="114"/>
      <c r="U1170" s="114"/>
      <c r="V1170" s="114"/>
      <c r="W1170" s="114"/>
      <c r="X1170" s="114"/>
      <c r="Y1170" s="114"/>
      <c r="Z1170" s="114"/>
      <c r="AA1170" s="114"/>
      <c r="AB1170" s="114"/>
      <c r="AC1170" s="114"/>
      <c r="AD1170" s="114"/>
      <c r="AE1170" s="114"/>
      <c r="AF1170" s="114"/>
      <c r="AG1170" s="114"/>
      <c r="AH1170" s="114"/>
      <c r="AI1170" s="114"/>
      <c r="AJ1170" s="114"/>
      <c r="AK1170" s="114"/>
      <c r="AL1170" s="114"/>
      <c r="AM1170" s="114"/>
      <c r="AN1170" s="114"/>
      <c r="AO1170" s="114"/>
      <c r="AP1170" s="114"/>
      <c r="AQ1170" s="114"/>
    </row>
    <row r="1171" spans="1:43" x14ac:dyDescent="0.3">
      <c r="A1171" s="114"/>
      <c r="B1171" s="120" t="s">
        <v>1829</v>
      </c>
      <c r="C1171" s="121" t="s">
        <v>689</v>
      </c>
      <c r="D1171" s="127">
        <v>2486.79</v>
      </c>
      <c r="E1171" s="127">
        <v>2486.79</v>
      </c>
      <c r="F1171" s="127">
        <v>2486.79</v>
      </c>
      <c r="G1171" s="125">
        <v>7460.37</v>
      </c>
      <c r="H1171" s="114"/>
      <c r="I1171" s="114"/>
      <c r="J1171" s="114"/>
      <c r="K1171" s="114"/>
      <c r="L1171" s="114"/>
      <c r="M1171" s="114"/>
      <c r="N1171" s="114"/>
      <c r="O1171" s="114"/>
      <c r="P1171" s="114"/>
      <c r="Q1171" s="114"/>
      <c r="R1171" s="114"/>
      <c r="S1171" s="114"/>
      <c r="T1171" s="114"/>
      <c r="U1171" s="114"/>
      <c r="V1171" s="114"/>
      <c r="W1171" s="114"/>
      <c r="X1171" s="114"/>
      <c r="Y1171" s="114"/>
      <c r="Z1171" s="114"/>
      <c r="AA1171" s="114"/>
      <c r="AB1171" s="114"/>
      <c r="AC1171" s="114"/>
      <c r="AD1171" s="114"/>
      <c r="AE1171" s="114"/>
      <c r="AF1171" s="114"/>
      <c r="AG1171" s="114"/>
      <c r="AH1171" s="114"/>
      <c r="AI1171" s="114"/>
      <c r="AJ1171" s="114"/>
      <c r="AK1171" s="114"/>
      <c r="AL1171" s="114"/>
      <c r="AM1171" s="114"/>
      <c r="AN1171" s="114"/>
      <c r="AO1171" s="114"/>
      <c r="AP1171" s="114"/>
      <c r="AQ1171" s="114"/>
    </row>
    <row r="1172" spans="1:43" x14ac:dyDescent="0.3">
      <c r="A1172" s="114"/>
      <c r="B1172" s="120" t="s">
        <v>1844</v>
      </c>
      <c r="C1172" s="121" t="s">
        <v>1108</v>
      </c>
      <c r="D1172" s="127">
        <v>2796.02</v>
      </c>
      <c r="E1172" s="127">
        <v>2796.03</v>
      </c>
      <c r="F1172" s="127">
        <v>2796.03</v>
      </c>
      <c r="G1172" s="125">
        <v>8388.08</v>
      </c>
      <c r="H1172" s="114"/>
      <c r="I1172" s="114"/>
      <c r="J1172" s="114"/>
      <c r="K1172" s="114"/>
      <c r="L1172" s="114"/>
      <c r="M1172" s="114"/>
      <c r="N1172" s="114"/>
      <c r="O1172" s="114"/>
      <c r="P1172" s="114"/>
      <c r="Q1172" s="114"/>
      <c r="R1172" s="114"/>
      <c r="S1172" s="114"/>
      <c r="T1172" s="114"/>
      <c r="U1172" s="114"/>
      <c r="V1172" s="114"/>
      <c r="W1172" s="114"/>
      <c r="X1172" s="114"/>
      <c r="Y1172" s="114"/>
      <c r="Z1172" s="114"/>
      <c r="AA1172" s="114"/>
      <c r="AB1172" s="114"/>
      <c r="AC1172" s="114"/>
      <c r="AD1172" s="114"/>
      <c r="AE1172" s="114"/>
      <c r="AF1172" s="114"/>
      <c r="AG1172" s="114"/>
      <c r="AH1172" s="114"/>
      <c r="AI1172" s="114"/>
      <c r="AJ1172" s="114"/>
      <c r="AK1172" s="114"/>
      <c r="AL1172" s="114"/>
      <c r="AM1172" s="114"/>
      <c r="AN1172" s="114"/>
      <c r="AO1172" s="114"/>
      <c r="AP1172" s="114"/>
      <c r="AQ1172" s="114"/>
    </row>
    <row r="1173" spans="1:43" x14ac:dyDescent="0.3">
      <c r="A1173" s="114"/>
      <c r="B1173" s="120" t="s">
        <v>1861</v>
      </c>
      <c r="C1173" s="121" t="s">
        <v>573</v>
      </c>
      <c r="D1173" s="127">
        <v>3216.93</v>
      </c>
      <c r="E1173" s="127">
        <v>3216.94</v>
      </c>
      <c r="F1173" s="127">
        <v>3216.94</v>
      </c>
      <c r="G1173" s="125">
        <v>9650.81</v>
      </c>
      <c r="H1173" s="114"/>
      <c r="I1173" s="114"/>
      <c r="J1173" s="114"/>
      <c r="K1173" s="114"/>
      <c r="L1173" s="114"/>
      <c r="M1173" s="114"/>
      <c r="N1173" s="114"/>
      <c r="O1173" s="114"/>
      <c r="P1173" s="114"/>
      <c r="Q1173" s="114"/>
      <c r="R1173" s="114"/>
      <c r="S1173" s="114"/>
      <c r="T1173" s="114"/>
      <c r="U1173" s="114"/>
      <c r="V1173" s="114"/>
      <c r="W1173" s="114"/>
      <c r="X1173" s="114"/>
      <c r="Y1173" s="114"/>
      <c r="Z1173" s="114"/>
      <c r="AA1173" s="114"/>
      <c r="AB1173" s="114"/>
      <c r="AC1173" s="114"/>
      <c r="AD1173" s="114"/>
      <c r="AE1173" s="114"/>
      <c r="AF1173" s="114"/>
      <c r="AG1173" s="114"/>
      <c r="AH1173" s="114"/>
      <c r="AI1173" s="114"/>
      <c r="AJ1173" s="114"/>
      <c r="AK1173" s="114"/>
      <c r="AL1173" s="114"/>
      <c r="AM1173" s="114"/>
      <c r="AN1173" s="114"/>
      <c r="AO1173" s="114"/>
      <c r="AP1173" s="114"/>
      <c r="AQ1173" s="114"/>
    </row>
    <row r="1174" spans="1:43" x14ac:dyDescent="0.3">
      <c r="A1174" s="114"/>
      <c r="B1174" s="120" t="s">
        <v>1804</v>
      </c>
      <c r="C1174" s="121" t="s">
        <v>1131</v>
      </c>
      <c r="D1174" s="127">
        <v>3607.78</v>
      </c>
      <c r="E1174" s="127">
        <v>3607.78</v>
      </c>
      <c r="F1174" s="127">
        <v>3607.78</v>
      </c>
      <c r="G1174" s="125">
        <v>10823.34</v>
      </c>
      <c r="H1174" s="114"/>
      <c r="I1174" s="114"/>
      <c r="J1174" s="114"/>
      <c r="K1174" s="114"/>
      <c r="L1174" s="114"/>
      <c r="M1174" s="114"/>
      <c r="N1174" s="114"/>
      <c r="O1174" s="114"/>
      <c r="P1174" s="114"/>
      <c r="Q1174" s="114"/>
      <c r="R1174" s="114"/>
      <c r="S1174" s="114"/>
      <c r="T1174" s="114"/>
      <c r="U1174" s="114"/>
      <c r="V1174" s="114"/>
      <c r="W1174" s="114"/>
      <c r="X1174" s="114"/>
      <c r="Y1174" s="114"/>
      <c r="Z1174" s="114"/>
      <c r="AA1174" s="114"/>
      <c r="AB1174" s="114"/>
      <c r="AC1174" s="114"/>
      <c r="AD1174" s="114"/>
      <c r="AE1174" s="114"/>
      <c r="AF1174" s="114"/>
      <c r="AG1174" s="114"/>
      <c r="AH1174" s="114"/>
      <c r="AI1174" s="114"/>
      <c r="AJ1174" s="114"/>
      <c r="AK1174" s="114"/>
      <c r="AL1174" s="114"/>
      <c r="AM1174" s="114"/>
      <c r="AN1174" s="114"/>
      <c r="AO1174" s="114"/>
      <c r="AP1174" s="114"/>
      <c r="AQ1174" s="114"/>
    </row>
    <row r="1175" spans="1:43" x14ac:dyDescent="0.3">
      <c r="A1175" s="114"/>
      <c r="B1175" s="120" t="s">
        <v>1367</v>
      </c>
      <c r="C1175" s="121" t="s">
        <v>1181</v>
      </c>
      <c r="D1175" s="127">
        <v>2199.0300000000002</v>
      </c>
      <c r="E1175" s="127">
        <v>2199.0300000000002</v>
      </c>
      <c r="F1175" s="127">
        <v>2199.0300000000002</v>
      </c>
      <c r="G1175" s="125">
        <v>6597.09</v>
      </c>
      <c r="H1175" s="114"/>
      <c r="I1175" s="114"/>
      <c r="J1175" s="114"/>
      <c r="K1175" s="114"/>
      <c r="L1175" s="114"/>
      <c r="M1175" s="114"/>
      <c r="N1175" s="114"/>
      <c r="O1175" s="114"/>
      <c r="P1175" s="114"/>
      <c r="Q1175" s="114"/>
      <c r="R1175" s="114"/>
      <c r="S1175" s="114"/>
      <c r="T1175" s="114"/>
      <c r="U1175" s="114"/>
      <c r="V1175" s="114"/>
      <c r="W1175" s="114"/>
      <c r="X1175" s="114"/>
      <c r="Y1175" s="114"/>
      <c r="Z1175" s="114"/>
      <c r="AA1175" s="114"/>
      <c r="AB1175" s="114"/>
      <c r="AC1175" s="114"/>
      <c r="AD1175" s="114"/>
      <c r="AE1175" s="114"/>
      <c r="AF1175" s="114"/>
      <c r="AG1175" s="114"/>
      <c r="AH1175" s="114"/>
      <c r="AI1175" s="114"/>
      <c r="AJ1175" s="114"/>
      <c r="AK1175" s="114"/>
      <c r="AL1175" s="114"/>
      <c r="AM1175" s="114"/>
      <c r="AN1175" s="114"/>
      <c r="AO1175" s="114"/>
      <c r="AP1175" s="114"/>
      <c r="AQ1175" s="114"/>
    </row>
    <row r="1176" spans="1:43" x14ac:dyDescent="0.3">
      <c r="A1176" s="114"/>
      <c r="B1176" s="120" t="s">
        <v>1885</v>
      </c>
      <c r="C1176" s="121" t="s">
        <v>849</v>
      </c>
      <c r="D1176" s="127">
        <v>3075.2</v>
      </c>
      <c r="E1176" s="127">
        <v>3075.2</v>
      </c>
      <c r="F1176" s="127">
        <v>3075.2</v>
      </c>
      <c r="G1176" s="125">
        <v>9225.6</v>
      </c>
      <c r="H1176" s="114"/>
      <c r="I1176" s="114"/>
      <c r="J1176" s="114"/>
      <c r="K1176" s="114"/>
      <c r="L1176" s="114"/>
      <c r="M1176" s="114"/>
      <c r="N1176" s="114"/>
      <c r="O1176" s="114"/>
      <c r="P1176" s="114"/>
      <c r="Q1176" s="114"/>
      <c r="R1176" s="114"/>
      <c r="S1176" s="114"/>
      <c r="T1176" s="114"/>
      <c r="U1176" s="114"/>
      <c r="V1176" s="114"/>
      <c r="W1176" s="114"/>
      <c r="X1176" s="114"/>
      <c r="Y1176" s="114"/>
      <c r="Z1176" s="114"/>
      <c r="AA1176" s="114"/>
      <c r="AB1176" s="114"/>
      <c r="AC1176" s="114"/>
      <c r="AD1176" s="114"/>
      <c r="AE1176" s="114"/>
      <c r="AF1176" s="114"/>
      <c r="AG1176" s="114"/>
      <c r="AH1176" s="114"/>
      <c r="AI1176" s="114"/>
      <c r="AJ1176" s="114"/>
      <c r="AK1176" s="114"/>
      <c r="AL1176" s="114"/>
      <c r="AM1176" s="114"/>
      <c r="AN1176" s="114"/>
      <c r="AO1176" s="114"/>
      <c r="AP1176" s="114"/>
      <c r="AQ1176" s="114"/>
    </row>
    <row r="1177" spans="1:43" x14ac:dyDescent="0.3">
      <c r="A1177" s="114"/>
      <c r="B1177" s="120" t="s">
        <v>1879</v>
      </c>
      <c r="C1177" s="121" t="s">
        <v>895</v>
      </c>
      <c r="D1177" s="127">
        <v>3547.65</v>
      </c>
      <c r="E1177" s="127">
        <v>3547.65</v>
      </c>
      <c r="F1177" s="127">
        <v>3547.65</v>
      </c>
      <c r="G1177" s="125">
        <v>10642.95</v>
      </c>
      <c r="H1177" s="114"/>
      <c r="I1177" s="114"/>
      <c r="J1177" s="114"/>
      <c r="K1177" s="114"/>
      <c r="L1177" s="114"/>
      <c r="M1177" s="114"/>
      <c r="N1177" s="114"/>
      <c r="O1177" s="114"/>
      <c r="P1177" s="114"/>
      <c r="Q1177" s="114"/>
      <c r="R1177" s="114"/>
      <c r="S1177" s="114"/>
      <c r="T1177" s="114"/>
      <c r="U1177" s="114"/>
      <c r="V1177" s="114"/>
      <c r="W1177" s="114"/>
      <c r="X1177" s="114"/>
      <c r="Y1177" s="114"/>
      <c r="Z1177" s="114"/>
      <c r="AA1177" s="114"/>
      <c r="AB1177" s="114"/>
      <c r="AC1177" s="114"/>
      <c r="AD1177" s="114"/>
      <c r="AE1177" s="114"/>
      <c r="AF1177" s="114"/>
      <c r="AG1177" s="114"/>
      <c r="AH1177" s="114"/>
      <c r="AI1177" s="114"/>
      <c r="AJ1177" s="114"/>
      <c r="AK1177" s="114"/>
      <c r="AL1177" s="114"/>
      <c r="AM1177" s="114"/>
      <c r="AN1177" s="114"/>
      <c r="AO1177" s="114"/>
      <c r="AP1177" s="114"/>
      <c r="AQ1177" s="114"/>
    </row>
    <row r="1178" spans="1:43" x14ac:dyDescent="0.3">
      <c r="A1178" s="114"/>
      <c r="B1178" s="120" t="s">
        <v>1792</v>
      </c>
      <c r="C1178" s="121" t="s">
        <v>576</v>
      </c>
      <c r="D1178" s="127">
        <v>2156.0700000000002</v>
      </c>
      <c r="E1178" s="127">
        <v>2156.08</v>
      </c>
      <c r="F1178" s="127">
        <v>2156.08</v>
      </c>
      <c r="G1178" s="125">
        <v>6468.23</v>
      </c>
      <c r="H1178" s="114"/>
      <c r="I1178" s="114"/>
      <c r="J1178" s="114"/>
      <c r="K1178" s="114"/>
      <c r="L1178" s="114"/>
      <c r="M1178" s="114"/>
      <c r="N1178" s="114"/>
      <c r="O1178" s="114"/>
      <c r="P1178" s="114"/>
      <c r="Q1178" s="114"/>
      <c r="R1178" s="114"/>
      <c r="S1178" s="114"/>
      <c r="T1178" s="114"/>
      <c r="U1178" s="114"/>
      <c r="V1178" s="114"/>
      <c r="W1178" s="114"/>
      <c r="X1178" s="114"/>
      <c r="Y1178" s="114"/>
      <c r="Z1178" s="114"/>
      <c r="AA1178" s="114"/>
      <c r="AB1178" s="114"/>
      <c r="AC1178" s="114"/>
      <c r="AD1178" s="114"/>
      <c r="AE1178" s="114"/>
      <c r="AF1178" s="114"/>
      <c r="AG1178" s="114"/>
      <c r="AH1178" s="114"/>
      <c r="AI1178" s="114"/>
      <c r="AJ1178" s="114"/>
      <c r="AK1178" s="114"/>
      <c r="AL1178" s="114"/>
      <c r="AM1178" s="114"/>
      <c r="AN1178" s="114"/>
      <c r="AO1178" s="114"/>
      <c r="AP1178" s="114"/>
      <c r="AQ1178" s="114"/>
    </row>
    <row r="1179" spans="1:43" x14ac:dyDescent="0.3">
      <c r="A1179" s="114"/>
      <c r="B1179" s="120" t="s">
        <v>1855</v>
      </c>
      <c r="C1179" s="121" t="s">
        <v>757</v>
      </c>
      <c r="D1179" s="127">
        <v>2186.14</v>
      </c>
      <c r="E1179" s="127">
        <v>2186.14</v>
      </c>
      <c r="F1179" s="127">
        <v>2186.14</v>
      </c>
      <c r="G1179" s="125">
        <v>6558.42</v>
      </c>
      <c r="H1179" s="114"/>
      <c r="I1179" s="114"/>
      <c r="J1179" s="114"/>
      <c r="K1179" s="114"/>
      <c r="L1179" s="114"/>
      <c r="M1179" s="114"/>
      <c r="N1179" s="114"/>
      <c r="O1179" s="114"/>
      <c r="P1179" s="114"/>
      <c r="Q1179" s="114"/>
      <c r="R1179" s="114"/>
      <c r="S1179" s="114"/>
      <c r="T1179" s="114"/>
      <c r="U1179" s="114"/>
      <c r="V1179" s="114"/>
      <c r="W1179" s="114"/>
      <c r="X1179" s="114"/>
      <c r="Y1179" s="114"/>
      <c r="Z1179" s="114"/>
      <c r="AA1179" s="114"/>
      <c r="AB1179" s="114"/>
      <c r="AC1179" s="114"/>
      <c r="AD1179" s="114"/>
      <c r="AE1179" s="114"/>
      <c r="AF1179" s="114"/>
      <c r="AG1179" s="114"/>
      <c r="AH1179" s="114"/>
      <c r="AI1179" s="114"/>
      <c r="AJ1179" s="114"/>
      <c r="AK1179" s="114"/>
      <c r="AL1179" s="114"/>
      <c r="AM1179" s="114"/>
      <c r="AN1179" s="114"/>
      <c r="AO1179" s="114"/>
      <c r="AP1179" s="114"/>
      <c r="AQ1179" s="114"/>
    </row>
    <row r="1180" spans="1:43" x14ac:dyDescent="0.3">
      <c r="A1180" s="114"/>
      <c r="B1180" s="120" t="s">
        <v>1803</v>
      </c>
      <c r="C1180" s="121" t="s">
        <v>697</v>
      </c>
      <c r="D1180" s="127">
        <v>2138.9</v>
      </c>
      <c r="E1180" s="127">
        <v>2138.9</v>
      </c>
      <c r="F1180" s="127">
        <v>2138.9</v>
      </c>
      <c r="G1180" s="125">
        <v>6416.7</v>
      </c>
      <c r="H1180" s="114"/>
      <c r="I1180" s="114"/>
      <c r="J1180" s="114"/>
      <c r="K1180" s="114"/>
      <c r="L1180" s="114"/>
      <c r="M1180" s="114"/>
      <c r="N1180" s="114"/>
      <c r="O1180" s="114"/>
      <c r="P1180" s="114"/>
      <c r="Q1180" s="114"/>
      <c r="R1180" s="114"/>
      <c r="S1180" s="114"/>
      <c r="T1180" s="114"/>
      <c r="U1180" s="114"/>
      <c r="V1180" s="114"/>
      <c r="W1180" s="114"/>
      <c r="X1180" s="114"/>
      <c r="Y1180" s="114"/>
      <c r="Z1180" s="114"/>
      <c r="AA1180" s="114"/>
      <c r="AB1180" s="114"/>
      <c r="AC1180" s="114"/>
      <c r="AD1180" s="114"/>
      <c r="AE1180" s="114"/>
      <c r="AF1180" s="114"/>
      <c r="AG1180" s="114"/>
      <c r="AH1180" s="114"/>
      <c r="AI1180" s="114"/>
      <c r="AJ1180" s="114"/>
      <c r="AK1180" s="114"/>
      <c r="AL1180" s="114"/>
      <c r="AM1180" s="114"/>
      <c r="AN1180" s="114"/>
      <c r="AO1180" s="114"/>
      <c r="AP1180" s="114"/>
      <c r="AQ1180" s="114"/>
    </row>
    <row r="1181" spans="1:43" x14ac:dyDescent="0.3">
      <c r="A1181" s="114"/>
      <c r="B1181" s="120" t="s">
        <v>1832</v>
      </c>
      <c r="C1181" s="121" t="s">
        <v>531</v>
      </c>
      <c r="D1181" s="127">
        <v>3113.86</v>
      </c>
      <c r="E1181" s="127">
        <v>3113.86</v>
      </c>
      <c r="F1181" s="127">
        <v>3113.86</v>
      </c>
      <c r="G1181" s="125">
        <v>9341.58</v>
      </c>
      <c r="H1181" s="114"/>
      <c r="I1181" s="114"/>
      <c r="J1181" s="114"/>
      <c r="K1181" s="114"/>
      <c r="L1181" s="114"/>
      <c r="M1181" s="114"/>
      <c r="N1181" s="114"/>
      <c r="O1181" s="114"/>
      <c r="P1181" s="114"/>
      <c r="Q1181" s="114"/>
      <c r="R1181" s="114"/>
      <c r="S1181" s="114"/>
      <c r="T1181" s="114"/>
      <c r="U1181" s="114"/>
      <c r="V1181" s="114"/>
      <c r="W1181" s="114"/>
      <c r="X1181" s="114"/>
      <c r="Y1181" s="114"/>
      <c r="Z1181" s="114"/>
      <c r="AA1181" s="114"/>
      <c r="AB1181" s="114"/>
      <c r="AC1181" s="114"/>
      <c r="AD1181" s="114"/>
      <c r="AE1181" s="114"/>
      <c r="AF1181" s="114"/>
      <c r="AG1181" s="114"/>
      <c r="AH1181" s="114"/>
      <c r="AI1181" s="114"/>
      <c r="AJ1181" s="114"/>
      <c r="AK1181" s="114"/>
      <c r="AL1181" s="114"/>
      <c r="AM1181" s="114"/>
      <c r="AN1181" s="114"/>
      <c r="AO1181" s="114"/>
      <c r="AP1181" s="114"/>
      <c r="AQ1181" s="114"/>
    </row>
    <row r="1182" spans="1:43" x14ac:dyDescent="0.3">
      <c r="A1182" s="114"/>
      <c r="B1182" s="120" t="s">
        <v>1888</v>
      </c>
      <c r="C1182" s="121" t="s">
        <v>758</v>
      </c>
      <c r="D1182" s="127">
        <v>3547.65</v>
      </c>
      <c r="E1182" s="127">
        <v>3547.65</v>
      </c>
      <c r="F1182" s="127">
        <v>3547.65</v>
      </c>
      <c r="G1182" s="125">
        <v>10642.95</v>
      </c>
      <c r="H1182" s="114"/>
      <c r="I1182" s="114"/>
      <c r="J1182" s="114"/>
      <c r="K1182" s="114"/>
      <c r="L1182" s="114"/>
      <c r="M1182" s="114"/>
      <c r="N1182" s="114"/>
      <c r="O1182" s="114"/>
      <c r="P1182" s="114"/>
      <c r="Q1182" s="114"/>
      <c r="R1182" s="114"/>
      <c r="S1182" s="114"/>
      <c r="T1182" s="114"/>
      <c r="U1182" s="114"/>
      <c r="V1182" s="114"/>
      <c r="W1182" s="114"/>
      <c r="X1182" s="114"/>
      <c r="Y1182" s="114"/>
      <c r="Z1182" s="114"/>
      <c r="AA1182" s="114"/>
      <c r="AB1182" s="114"/>
      <c r="AC1182" s="114"/>
      <c r="AD1182" s="114"/>
      <c r="AE1182" s="114"/>
      <c r="AF1182" s="114"/>
      <c r="AG1182" s="114"/>
      <c r="AH1182" s="114"/>
      <c r="AI1182" s="114"/>
      <c r="AJ1182" s="114"/>
      <c r="AK1182" s="114"/>
      <c r="AL1182" s="114"/>
      <c r="AM1182" s="114"/>
      <c r="AN1182" s="114"/>
      <c r="AO1182" s="114"/>
      <c r="AP1182" s="114"/>
      <c r="AQ1182" s="114"/>
    </row>
    <row r="1183" spans="1:43" x14ac:dyDescent="0.3">
      <c r="A1183" s="114"/>
      <c r="B1183" s="120" t="s">
        <v>1763</v>
      </c>
      <c r="C1183" s="121" t="s">
        <v>577</v>
      </c>
      <c r="D1183" s="127">
        <v>2156.0700000000002</v>
      </c>
      <c r="E1183" s="127">
        <v>2156.08</v>
      </c>
      <c r="F1183" s="127">
        <v>2156.08</v>
      </c>
      <c r="G1183" s="125">
        <v>6468.23</v>
      </c>
      <c r="H1183" s="114"/>
      <c r="I1183" s="114"/>
      <c r="J1183" s="114"/>
      <c r="K1183" s="114"/>
      <c r="L1183" s="114"/>
      <c r="M1183" s="114"/>
      <c r="N1183" s="114"/>
      <c r="O1183" s="114"/>
      <c r="P1183" s="114"/>
      <c r="Q1183" s="114"/>
      <c r="R1183" s="114"/>
      <c r="S1183" s="114"/>
      <c r="T1183" s="114"/>
      <c r="U1183" s="114"/>
      <c r="V1183" s="114"/>
      <c r="W1183" s="114"/>
      <c r="X1183" s="114"/>
      <c r="Y1183" s="114"/>
      <c r="Z1183" s="114"/>
      <c r="AA1183" s="114"/>
      <c r="AB1183" s="114"/>
      <c r="AC1183" s="114"/>
      <c r="AD1183" s="114"/>
      <c r="AE1183" s="114"/>
      <c r="AF1183" s="114"/>
      <c r="AG1183" s="114"/>
      <c r="AH1183" s="114"/>
      <c r="AI1183" s="114"/>
      <c r="AJ1183" s="114"/>
      <c r="AK1183" s="114"/>
      <c r="AL1183" s="114"/>
      <c r="AM1183" s="114"/>
      <c r="AN1183" s="114"/>
      <c r="AO1183" s="114"/>
      <c r="AP1183" s="114"/>
      <c r="AQ1183" s="114"/>
    </row>
    <row r="1184" spans="1:43" x14ac:dyDescent="0.3">
      <c r="A1184" s="114"/>
      <c r="B1184" s="120" t="s">
        <v>1748</v>
      </c>
      <c r="C1184" s="121" t="s">
        <v>743</v>
      </c>
      <c r="D1184" s="127">
        <v>2138.9</v>
      </c>
      <c r="E1184" s="127">
        <v>2138.9</v>
      </c>
      <c r="F1184" s="127">
        <v>2138.9</v>
      </c>
      <c r="G1184" s="125">
        <v>6416.7</v>
      </c>
      <c r="H1184" s="114"/>
      <c r="I1184" s="114"/>
      <c r="J1184" s="114"/>
      <c r="K1184" s="114"/>
      <c r="L1184" s="114"/>
      <c r="M1184" s="114"/>
      <c r="N1184" s="114"/>
      <c r="O1184" s="114"/>
      <c r="P1184" s="114"/>
      <c r="Q1184" s="114"/>
      <c r="R1184" s="114"/>
      <c r="S1184" s="114"/>
      <c r="T1184" s="114"/>
      <c r="U1184" s="114"/>
      <c r="V1184" s="114"/>
      <c r="W1184" s="114"/>
      <c r="X1184" s="114"/>
      <c r="Y1184" s="114"/>
      <c r="Z1184" s="114"/>
      <c r="AA1184" s="114"/>
      <c r="AB1184" s="114"/>
      <c r="AC1184" s="114"/>
      <c r="AD1184" s="114"/>
      <c r="AE1184" s="114"/>
      <c r="AF1184" s="114"/>
      <c r="AG1184" s="114"/>
      <c r="AH1184" s="114"/>
      <c r="AI1184" s="114"/>
      <c r="AJ1184" s="114"/>
      <c r="AK1184" s="114"/>
      <c r="AL1184" s="114"/>
      <c r="AM1184" s="114"/>
      <c r="AN1184" s="114"/>
      <c r="AO1184" s="114"/>
      <c r="AP1184" s="114"/>
      <c r="AQ1184" s="114"/>
    </row>
    <row r="1185" spans="1:43" x14ac:dyDescent="0.3">
      <c r="A1185" s="114"/>
      <c r="B1185" s="120" t="s">
        <v>1847</v>
      </c>
      <c r="C1185" s="121" t="s">
        <v>519</v>
      </c>
      <c r="D1185" s="127">
        <v>3113.86</v>
      </c>
      <c r="E1185" s="127">
        <v>3113.86</v>
      </c>
      <c r="F1185" s="127">
        <v>3113.86</v>
      </c>
      <c r="G1185" s="125">
        <v>9341.58</v>
      </c>
      <c r="H1185" s="114"/>
      <c r="I1185" s="114"/>
      <c r="J1185" s="114"/>
      <c r="K1185" s="114"/>
      <c r="L1185" s="114"/>
      <c r="M1185" s="114"/>
      <c r="N1185" s="114"/>
      <c r="O1185" s="114"/>
      <c r="P1185" s="114"/>
      <c r="Q1185" s="114"/>
      <c r="R1185" s="114"/>
      <c r="S1185" s="114"/>
      <c r="T1185" s="114"/>
      <c r="U1185" s="114"/>
      <c r="V1185" s="114"/>
      <c r="W1185" s="114"/>
      <c r="X1185" s="114"/>
      <c r="Y1185" s="114"/>
      <c r="Z1185" s="114"/>
      <c r="AA1185" s="114"/>
      <c r="AB1185" s="114"/>
      <c r="AC1185" s="114"/>
      <c r="AD1185" s="114"/>
      <c r="AE1185" s="114"/>
      <c r="AF1185" s="114"/>
      <c r="AG1185" s="114"/>
      <c r="AH1185" s="114"/>
      <c r="AI1185" s="114"/>
      <c r="AJ1185" s="114"/>
      <c r="AK1185" s="114"/>
      <c r="AL1185" s="114"/>
      <c r="AM1185" s="114"/>
      <c r="AN1185" s="114"/>
      <c r="AO1185" s="114"/>
      <c r="AP1185" s="114"/>
      <c r="AQ1185" s="114"/>
    </row>
    <row r="1186" spans="1:43" x14ac:dyDescent="0.3">
      <c r="A1186" s="114"/>
      <c r="B1186" s="120" t="s">
        <v>1841</v>
      </c>
      <c r="C1186" s="121" t="s">
        <v>707</v>
      </c>
      <c r="D1186" s="127">
        <v>3547.65</v>
      </c>
      <c r="E1186" s="127">
        <v>3547.65</v>
      </c>
      <c r="F1186" s="127">
        <v>3547.65</v>
      </c>
      <c r="G1186" s="125">
        <v>10642.95</v>
      </c>
      <c r="H1186" s="114"/>
      <c r="I1186" s="114"/>
      <c r="J1186" s="114"/>
      <c r="K1186" s="114"/>
      <c r="L1186" s="114"/>
      <c r="M1186" s="114"/>
      <c r="N1186" s="114"/>
      <c r="O1186" s="114"/>
      <c r="P1186" s="114"/>
      <c r="Q1186" s="114"/>
      <c r="R1186" s="114"/>
      <c r="S1186" s="114"/>
      <c r="T1186" s="114"/>
      <c r="U1186" s="114"/>
      <c r="V1186" s="114"/>
      <c r="W1186" s="114"/>
      <c r="X1186" s="114"/>
      <c r="Y1186" s="114"/>
      <c r="Z1186" s="114"/>
      <c r="AA1186" s="114"/>
      <c r="AB1186" s="114"/>
      <c r="AC1186" s="114"/>
      <c r="AD1186" s="114"/>
      <c r="AE1186" s="114"/>
      <c r="AF1186" s="114"/>
      <c r="AG1186" s="114"/>
      <c r="AH1186" s="114"/>
      <c r="AI1186" s="114"/>
      <c r="AJ1186" s="114"/>
      <c r="AK1186" s="114"/>
      <c r="AL1186" s="114"/>
      <c r="AM1186" s="114"/>
      <c r="AN1186" s="114"/>
      <c r="AO1186" s="114"/>
      <c r="AP1186" s="114"/>
      <c r="AQ1186" s="114"/>
    </row>
    <row r="1187" spans="1:43" x14ac:dyDescent="0.3">
      <c r="A1187" s="114"/>
      <c r="B1187" s="120" t="s">
        <v>1817</v>
      </c>
      <c r="C1187" s="121" t="s">
        <v>1127</v>
      </c>
      <c r="D1187" s="127">
        <v>2156.0700000000002</v>
      </c>
      <c r="E1187" s="127">
        <v>2156.08</v>
      </c>
      <c r="F1187" s="127">
        <v>2156.08</v>
      </c>
      <c r="G1187" s="125">
        <v>6468.23</v>
      </c>
      <c r="H1187" s="114"/>
      <c r="I1187" s="114"/>
      <c r="J1187" s="114"/>
      <c r="K1187" s="114"/>
      <c r="L1187" s="114"/>
      <c r="M1187" s="114"/>
      <c r="N1187" s="114"/>
      <c r="O1187" s="114"/>
      <c r="P1187" s="114"/>
      <c r="Q1187" s="114"/>
      <c r="R1187" s="114"/>
      <c r="S1187" s="114"/>
      <c r="T1187" s="114"/>
      <c r="U1187" s="114"/>
      <c r="V1187" s="114"/>
      <c r="W1187" s="114"/>
      <c r="X1187" s="114"/>
      <c r="Y1187" s="114"/>
      <c r="Z1187" s="114"/>
      <c r="AA1187" s="114"/>
      <c r="AB1187" s="114"/>
      <c r="AC1187" s="114"/>
      <c r="AD1187" s="114"/>
      <c r="AE1187" s="114"/>
      <c r="AF1187" s="114"/>
      <c r="AG1187" s="114"/>
      <c r="AH1187" s="114"/>
      <c r="AI1187" s="114"/>
      <c r="AJ1187" s="114"/>
      <c r="AK1187" s="114"/>
      <c r="AL1187" s="114"/>
      <c r="AM1187" s="114"/>
      <c r="AN1187" s="114"/>
      <c r="AO1187" s="114"/>
      <c r="AP1187" s="114"/>
      <c r="AQ1187" s="114"/>
    </row>
    <row r="1188" spans="1:43" x14ac:dyDescent="0.3">
      <c r="A1188" s="114"/>
      <c r="B1188" s="120" t="s">
        <v>1811</v>
      </c>
      <c r="C1188" s="121" t="s">
        <v>618</v>
      </c>
      <c r="D1188" s="127">
        <v>2138.9</v>
      </c>
      <c r="E1188" s="127">
        <v>2138.9</v>
      </c>
      <c r="F1188" s="127">
        <v>2138.9</v>
      </c>
      <c r="G1188" s="125">
        <v>6416.7</v>
      </c>
      <c r="H1188" s="114"/>
      <c r="I1188" s="114"/>
      <c r="J1188" s="114"/>
      <c r="K1188" s="114"/>
      <c r="L1188" s="114"/>
      <c r="M1188" s="114"/>
      <c r="N1188" s="114"/>
      <c r="O1188" s="114"/>
      <c r="P1188" s="114"/>
      <c r="Q1188" s="114"/>
      <c r="R1188" s="114"/>
      <c r="S1188" s="114"/>
      <c r="T1188" s="114"/>
      <c r="U1188" s="114"/>
      <c r="V1188" s="114"/>
      <c r="W1188" s="114"/>
      <c r="X1188" s="114"/>
      <c r="Y1188" s="114"/>
      <c r="Z1188" s="114"/>
      <c r="AA1188" s="114"/>
      <c r="AB1188" s="114"/>
      <c r="AC1188" s="114"/>
      <c r="AD1188" s="114"/>
      <c r="AE1188" s="114"/>
      <c r="AF1188" s="114"/>
      <c r="AG1188" s="114"/>
      <c r="AH1188" s="114"/>
      <c r="AI1188" s="114"/>
      <c r="AJ1188" s="114"/>
      <c r="AK1188" s="114"/>
      <c r="AL1188" s="114"/>
      <c r="AM1188" s="114"/>
      <c r="AN1188" s="114"/>
      <c r="AO1188" s="114"/>
      <c r="AP1188" s="114"/>
      <c r="AQ1188" s="114"/>
    </row>
    <row r="1189" spans="1:43" x14ac:dyDescent="0.3">
      <c r="A1189" s="114"/>
      <c r="B1189" s="120" t="s">
        <v>1874</v>
      </c>
      <c r="C1189" s="121" t="s">
        <v>744</v>
      </c>
      <c r="D1189" s="127">
        <v>3113.86</v>
      </c>
      <c r="E1189" s="127">
        <v>3113.86</v>
      </c>
      <c r="F1189" s="127">
        <v>3113.86</v>
      </c>
      <c r="G1189" s="125">
        <v>9341.58</v>
      </c>
      <c r="H1189" s="114"/>
      <c r="I1189" s="114"/>
      <c r="J1189" s="114"/>
      <c r="K1189" s="114"/>
      <c r="L1189" s="114"/>
      <c r="M1189" s="114"/>
      <c r="N1189" s="114"/>
      <c r="O1189" s="114"/>
      <c r="P1189" s="114"/>
      <c r="Q1189" s="114"/>
      <c r="R1189" s="114"/>
      <c r="S1189" s="114"/>
      <c r="T1189" s="114"/>
      <c r="U1189" s="114"/>
      <c r="V1189" s="114"/>
      <c r="W1189" s="114"/>
      <c r="X1189" s="114"/>
      <c r="Y1189" s="114"/>
      <c r="Z1189" s="114"/>
      <c r="AA1189" s="114"/>
      <c r="AB1189" s="114"/>
      <c r="AC1189" s="114"/>
      <c r="AD1189" s="114"/>
      <c r="AE1189" s="114"/>
      <c r="AF1189" s="114"/>
      <c r="AG1189" s="114"/>
      <c r="AH1189" s="114"/>
      <c r="AI1189" s="114"/>
      <c r="AJ1189" s="114"/>
      <c r="AK1189" s="114"/>
      <c r="AL1189" s="114"/>
      <c r="AM1189" s="114"/>
      <c r="AN1189" s="114"/>
      <c r="AO1189" s="114"/>
      <c r="AP1189" s="114"/>
      <c r="AQ1189" s="114"/>
    </row>
    <row r="1190" spans="1:43" x14ac:dyDescent="0.3">
      <c r="A1190" s="114"/>
      <c r="B1190" s="120" t="s">
        <v>1850</v>
      </c>
      <c r="C1190" s="121" t="s">
        <v>686</v>
      </c>
      <c r="D1190" s="127">
        <v>3547.65</v>
      </c>
      <c r="E1190" s="127">
        <v>3547.65</v>
      </c>
      <c r="F1190" s="127">
        <v>3547.65</v>
      </c>
      <c r="G1190" s="125">
        <v>10642.95</v>
      </c>
      <c r="H1190" s="114"/>
      <c r="I1190" s="114"/>
      <c r="J1190" s="114"/>
      <c r="K1190" s="114"/>
      <c r="L1190" s="114"/>
      <c r="M1190" s="114"/>
      <c r="N1190" s="114"/>
      <c r="O1190" s="114"/>
      <c r="P1190" s="114"/>
      <c r="Q1190" s="114"/>
      <c r="R1190" s="114"/>
      <c r="S1190" s="114"/>
      <c r="T1190" s="114"/>
      <c r="U1190" s="114"/>
      <c r="V1190" s="114"/>
      <c r="W1190" s="114"/>
      <c r="X1190" s="114"/>
      <c r="Y1190" s="114"/>
      <c r="Z1190" s="114"/>
      <c r="AA1190" s="114"/>
      <c r="AB1190" s="114"/>
      <c r="AC1190" s="114"/>
      <c r="AD1190" s="114"/>
      <c r="AE1190" s="114"/>
      <c r="AF1190" s="114"/>
      <c r="AG1190" s="114"/>
      <c r="AH1190" s="114"/>
      <c r="AI1190" s="114"/>
      <c r="AJ1190" s="114"/>
      <c r="AK1190" s="114"/>
      <c r="AL1190" s="114"/>
      <c r="AM1190" s="114"/>
      <c r="AN1190" s="114"/>
      <c r="AO1190" s="114"/>
      <c r="AP1190" s="114"/>
      <c r="AQ1190" s="114"/>
    </row>
    <row r="1191" spans="1:43" x14ac:dyDescent="0.3">
      <c r="A1191" s="114"/>
      <c r="B1191" s="120" t="s">
        <v>1760</v>
      </c>
      <c r="C1191" s="121" t="s">
        <v>967</v>
      </c>
      <c r="D1191" s="127">
        <v>2156.0700000000002</v>
      </c>
      <c r="E1191" s="127">
        <v>2156.08</v>
      </c>
      <c r="F1191" s="127">
        <v>2156.08</v>
      </c>
      <c r="G1191" s="125">
        <v>6468.23</v>
      </c>
      <c r="H1191" s="114"/>
      <c r="I1191" s="114"/>
      <c r="J1191" s="114"/>
      <c r="K1191" s="114"/>
      <c r="L1191" s="114"/>
      <c r="M1191" s="114"/>
      <c r="N1191" s="114"/>
      <c r="O1191" s="114"/>
      <c r="P1191" s="114"/>
      <c r="Q1191" s="114"/>
      <c r="R1191" s="114"/>
      <c r="S1191" s="114"/>
      <c r="T1191" s="114"/>
      <c r="U1191" s="114"/>
      <c r="V1191" s="114"/>
      <c r="W1191" s="114"/>
      <c r="X1191" s="114"/>
      <c r="Y1191" s="114"/>
      <c r="Z1191" s="114"/>
      <c r="AA1191" s="114"/>
      <c r="AB1191" s="114"/>
      <c r="AC1191" s="114"/>
      <c r="AD1191" s="114"/>
      <c r="AE1191" s="114"/>
      <c r="AF1191" s="114"/>
      <c r="AG1191" s="114"/>
      <c r="AH1191" s="114"/>
      <c r="AI1191" s="114"/>
      <c r="AJ1191" s="114"/>
      <c r="AK1191" s="114"/>
      <c r="AL1191" s="114"/>
      <c r="AM1191" s="114"/>
      <c r="AN1191" s="114"/>
      <c r="AO1191" s="114"/>
      <c r="AP1191" s="114"/>
      <c r="AQ1191" s="114"/>
    </row>
    <row r="1192" spans="1:43" x14ac:dyDescent="0.3">
      <c r="A1192" s="114"/>
      <c r="B1192" s="120" t="s">
        <v>2282</v>
      </c>
      <c r="C1192" s="121" t="s">
        <v>993</v>
      </c>
      <c r="D1192" s="127">
        <v>1586.93</v>
      </c>
      <c r="E1192" s="124"/>
      <c r="F1192" s="124"/>
      <c r="G1192" s="125">
        <v>1586.93</v>
      </c>
      <c r="H1192" s="114"/>
      <c r="I1192" s="114"/>
      <c r="J1192" s="114"/>
      <c r="K1192" s="114"/>
      <c r="L1192" s="114"/>
      <c r="M1192" s="114"/>
      <c r="N1192" s="114"/>
      <c r="O1192" s="114"/>
      <c r="P1192" s="114"/>
      <c r="Q1192" s="114"/>
      <c r="R1192" s="114"/>
      <c r="S1192" s="114"/>
      <c r="T1192" s="114"/>
      <c r="U1192" s="114"/>
      <c r="V1192" s="114"/>
      <c r="W1192" s="114"/>
      <c r="X1192" s="114"/>
      <c r="Y1192" s="114"/>
      <c r="Z1192" s="114"/>
      <c r="AA1192" s="114"/>
      <c r="AB1192" s="114"/>
      <c r="AC1192" s="114"/>
      <c r="AD1192" s="114"/>
      <c r="AE1192" s="114"/>
      <c r="AF1192" s="114"/>
      <c r="AG1192" s="114"/>
      <c r="AH1192" s="114"/>
      <c r="AI1192" s="114"/>
      <c r="AJ1192" s="114"/>
      <c r="AK1192" s="114"/>
      <c r="AL1192" s="114"/>
      <c r="AM1192" s="114"/>
      <c r="AN1192" s="114"/>
      <c r="AO1192" s="114"/>
      <c r="AP1192" s="114"/>
      <c r="AQ1192" s="114"/>
    </row>
    <row r="1193" spans="1:43" x14ac:dyDescent="0.3">
      <c r="A1193" s="114"/>
      <c r="B1193" s="120" t="s">
        <v>3586</v>
      </c>
      <c r="C1193" s="121" t="s">
        <v>993</v>
      </c>
      <c r="D1193" s="122">
        <v>551.97</v>
      </c>
      <c r="E1193" s="127">
        <v>2138.9</v>
      </c>
      <c r="F1193" s="127">
        <v>2138.9</v>
      </c>
      <c r="G1193" s="125">
        <v>4829.7700000000004</v>
      </c>
      <c r="H1193" s="114"/>
      <c r="I1193" s="114"/>
      <c r="J1193" s="114"/>
      <c r="K1193" s="114"/>
      <c r="L1193" s="114"/>
      <c r="M1193" s="114"/>
      <c r="N1193" s="114"/>
      <c r="O1193" s="114"/>
      <c r="P1193" s="114"/>
      <c r="Q1193" s="114"/>
      <c r="R1193" s="114"/>
      <c r="S1193" s="114"/>
      <c r="T1193" s="114"/>
      <c r="U1193" s="114"/>
      <c r="V1193" s="114"/>
      <c r="W1193" s="114"/>
      <c r="X1193" s="114"/>
      <c r="Y1193" s="114"/>
      <c r="Z1193" s="114"/>
      <c r="AA1193" s="114"/>
      <c r="AB1193" s="114"/>
      <c r="AC1193" s="114"/>
      <c r="AD1193" s="114"/>
      <c r="AE1193" s="114"/>
      <c r="AF1193" s="114"/>
      <c r="AG1193" s="114"/>
      <c r="AH1193" s="114"/>
      <c r="AI1193" s="114"/>
      <c r="AJ1193" s="114"/>
      <c r="AK1193" s="114"/>
      <c r="AL1193" s="114"/>
      <c r="AM1193" s="114"/>
      <c r="AN1193" s="114"/>
      <c r="AO1193" s="114"/>
      <c r="AP1193" s="114"/>
      <c r="AQ1193" s="114"/>
    </row>
    <row r="1194" spans="1:43" x14ac:dyDescent="0.3">
      <c r="A1194" s="114"/>
      <c r="B1194" s="120" t="s">
        <v>1886</v>
      </c>
      <c r="C1194" s="121" t="s">
        <v>646</v>
      </c>
      <c r="D1194" s="127">
        <v>3113.86</v>
      </c>
      <c r="E1194" s="127">
        <v>3113.86</v>
      </c>
      <c r="F1194" s="127">
        <v>3113.86</v>
      </c>
      <c r="G1194" s="125">
        <v>9341.58</v>
      </c>
      <c r="H1194" s="114"/>
      <c r="I1194" s="114"/>
      <c r="J1194" s="114"/>
      <c r="K1194" s="114"/>
      <c r="L1194" s="114"/>
      <c r="M1194" s="114"/>
      <c r="N1194" s="114"/>
      <c r="O1194" s="114"/>
      <c r="P1194" s="114"/>
      <c r="Q1194" s="114"/>
      <c r="R1194" s="114"/>
      <c r="S1194" s="114"/>
      <c r="T1194" s="114"/>
      <c r="U1194" s="114"/>
      <c r="V1194" s="114"/>
      <c r="W1194" s="114"/>
      <c r="X1194" s="114"/>
      <c r="Y1194" s="114"/>
      <c r="Z1194" s="114"/>
      <c r="AA1194" s="114"/>
      <c r="AB1194" s="114"/>
      <c r="AC1194" s="114"/>
      <c r="AD1194" s="114"/>
      <c r="AE1194" s="114"/>
      <c r="AF1194" s="114"/>
      <c r="AG1194" s="114"/>
      <c r="AH1194" s="114"/>
      <c r="AI1194" s="114"/>
      <c r="AJ1194" s="114"/>
      <c r="AK1194" s="114"/>
      <c r="AL1194" s="114"/>
      <c r="AM1194" s="114"/>
      <c r="AN1194" s="114"/>
      <c r="AO1194" s="114"/>
      <c r="AP1194" s="114"/>
      <c r="AQ1194" s="114"/>
    </row>
    <row r="1195" spans="1:43" x14ac:dyDescent="0.3">
      <c r="A1195" s="114"/>
      <c r="B1195" s="120" t="s">
        <v>1807</v>
      </c>
      <c r="C1195" s="121" t="s">
        <v>983</v>
      </c>
      <c r="D1195" s="127">
        <v>3547.65</v>
      </c>
      <c r="E1195" s="127">
        <v>3547.65</v>
      </c>
      <c r="F1195" s="127">
        <v>3547.65</v>
      </c>
      <c r="G1195" s="125">
        <v>10642.95</v>
      </c>
      <c r="H1195" s="114"/>
      <c r="I1195" s="114"/>
      <c r="J1195" s="114"/>
      <c r="K1195" s="114"/>
      <c r="L1195" s="114"/>
      <c r="M1195" s="114"/>
      <c r="N1195" s="114"/>
      <c r="O1195" s="114"/>
      <c r="P1195" s="114"/>
      <c r="Q1195" s="114"/>
      <c r="R1195" s="114"/>
      <c r="S1195" s="114"/>
      <c r="T1195" s="114"/>
      <c r="U1195" s="114"/>
      <c r="V1195" s="114"/>
      <c r="W1195" s="114"/>
      <c r="X1195" s="114"/>
      <c r="Y1195" s="114"/>
      <c r="Z1195" s="114"/>
      <c r="AA1195" s="114"/>
      <c r="AB1195" s="114"/>
      <c r="AC1195" s="114"/>
      <c r="AD1195" s="114"/>
      <c r="AE1195" s="114"/>
      <c r="AF1195" s="114"/>
      <c r="AG1195" s="114"/>
      <c r="AH1195" s="114"/>
      <c r="AI1195" s="114"/>
      <c r="AJ1195" s="114"/>
      <c r="AK1195" s="114"/>
      <c r="AL1195" s="114"/>
      <c r="AM1195" s="114"/>
      <c r="AN1195" s="114"/>
      <c r="AO1195" s="114"/>
      <c r="AP1195" s="114"/>
      <c r="AQ1195" s="114"/>
    </row>
    <row r="1196" spans="1:43" x14ac:dyDescent="0.3">
      <c r="A1196" s="114"/>
      <c r="B1196" s="120" t="s">
        <v>1693</v>
      </c>
      <c r="C1196" s="121" t="s">
        <v>676</v>
      </c>
      <c r="D1196" s="124"/>
      <c r="E1196" s="124"/>
      <c r="F1196" s="124"/>
      <c r="G1196" s="126"/>
      <c r="H1196" s="114"/>
      <c r="I1196" s="114"/>
      <c r="J1196" s="114"/>
      <c r="K1196" s="114"/>
      <c r="L1196" s="114"/>
      <c r="M1196" s="114"/>
      <c r="N1196" s="114"/>
      <c r="O1196" s="114"/>
      <c r="P1196" s="114"/>
      <c r="Q1196" s="114"/>
      <c r="R1196" s="114"/>
      <c r="S1196" s="114"/>
      <c r="T1196" s="114"/>
      <c r="U1196" s="114"/>
      <c r="V1196" s="114"/>
      <c r="W1196" s="114"/>
      <c r="X1196" s="114"/>
      <c r="Y1196" s="114"/>
      <c r="Z1196" s="114"/>
      <c r="AA1196" s="114"/>
      <c r="AB1196" s="114"/>
      <c r="AC1196" s="114"/>
      <c r="AD1196" s="114"/>
      <c r="AE1196" s="114"/>
      <c r="AF1196" s="114"/>
      <c r="AG1196" s="114"/>
      <c r="AH1196" s="114"/>
      <c r="AI1196" s="114"/>
      <c r="AJ1196" s="114"/>
      <c r="AK1196" s="114"/>
      <c r="AL1196" s="114"/>
      <c r="AM1196" s="114"/>
      <c r="AN1196" s="114"/>
      <c r="AO1196" s="114"/>
      <c r="AP1196" s="114"/>
      <c r="AQ1196" s="114"/>
    </row>
    <row r="1197" spans="1:43" x14ac:dyDescent="0.3">
      <c r="A1197" s="114"/>
      <c r="B1197" s="120" t="s">
        <v>3587</v>
      </c>
      <c r="C1197" s="121" t="s">
        <v>676</v>
      </c>
      <c r="D1197" s="127">
        <v>2156.0700000000002</v>
      </c>
      <c r="E1197" s="127">
        <v>2156.08</v>
      </c>
      <c r="F1197" s="127">
        <v>2156.08</v>
      </c>
      <c r="G1197" s="125">
        <v>6468.23</v>
      </c>
      <c r="H1197" s="114"/>
      <c r="I1197" s="114"/>
      <c r="J1197" s="114"/>
      <c r="K1197" s="114"/>
      <c r="L1197" s="114"/>
      <c r="M1197" s="114"/>
      <c r="N1197" s="114"/>
      <c r="O1197" s="114"/>
      <c r="P1197" s="114"/>
      <c r="Q1197" s="114"/>
      <c r="R1197" s="114"/>
      <c r="S1197" s="114"/>
      <c r="T1197" s="114"/>
      <c r="U1197" s="114"/>
      <c r="V1197" s="114"/>
      <c r="W1197" s="114"/>
      <c r="X1197" s="114"/>
      <c r="Y1197" s="114"/>
      <c r="Z1197" s="114"/>
      <c r="AA1197" s="114"/>
      <c r="AB1197" s="114"/>
      <c r="AC1197" s="114"/>
      <c r="AD1197" s="114"/>
      <c r="AE1197" s="114"/>
      <c r="AF1197" s="114"/>
      <c r="AG1197" s="114"/>
      <c r="AH1197" s="114"/>
      <c r="AI1197" s="114"/>
      <c r="AJ1197" s="114"/>
      <c r="AK1197" s="114"/>
      <c r="AL1197" s="114"/>
      <c r="AM1197" s="114"/>
      <c r="AN1197" s="114"/>
      <c r="AO1197" s="114"/>
      <c r="AP1197" s="114"/>
      <c r="AQ1197" s="114"/>
    </row>
    <row r="1198" spans="1:43" x14ac:dyDescent="0.3">
      <c r="A1198" s="114"/>
      <c r="B1198" s="120" t="s">
        <v>1813</v>
      </c>
      <c r="C1198" s="121" t="s">
        <v>1193</v>
      </c>
      <c r="D1198" s="127">
        <v>2138.9</v>
      </c>
      <c r="E1198" s="127">
        <v>2138.9</v>
      </c>
      <c r="F1198" s="127">
        <v>2138.9</v>
      </c>
      <c r="G1198" s="125">
        <v>6416.7</v>
      </c>
      <c r="H1198" s="114"/>
      <c r="I1198" s="114"/>
      <c r="J1198" s="114"/>
      <c r="K1198" s="114"/>
      <c r="L1198" s="114"/>
      <c r="M1198" s="114"/>
      <c r="N1198" s="114"/>
      <c r="O1198" s="114"/>
      <c r="P1198" s="114"/>
      <c r="Q1198" s="114"/>
      <c r="R1198" s="114"/>
      <c r="S1198" s="114"/>
      <c r="T1198" s="114"/>
      <c r="U1198" s="114"/>
      <c r="V1198" s="114"/>
      <c r="W1198" s="114"/>
      <c r="X1198" s="114"/>
      <c r="Y1198" s="114"/>
      <c r="Z1198" s="114"/>
      <c r="AA1198" s="114"/>
      <c r="AB1198" s="114"/>
      <c r="AC1198" s="114"/>
      <c r="AD1198" s="114"/>
      <c r="AE1198" s="114"/>
      <c r="AF1198" s="114"/>
      <c r="AG1198" s="114"/>
      <c r="AH1198" s="114"/>
      <c r="AI1198" s="114"/>
      <c r="AJ1198" s="114"/>
      <c r="AK1198" s="114"/>
      <c r="AL1198" s="114"/>
      <c r="AM1198" s="114"/>
      <c r="AN1198" s="114"/>
      <c r="AO1198" s="114"/>
      <c r="AP1198" s="114"/>
      <c r="AQ1198" s="114"/>
    </row>
    <row r="1199" spans="1:43" x14ac:dyDescent="0.3">
      <c r="A1199" s="114"/>
      <c r="B1199" s="120" t="s">
        <v>1751</v>
      </c>
      <c r="C1199" s="121" t="s">
        <v>681</v>
      </c>
      <c r="D1199" s="127">
        <v>3113.86</v>
      </c>
      <c r="E1199" s="127">
        <v>3113.86</v>
      </c>
      <c r="F1199" s="127">
        <v>3113.86</v>
      </c>
      <c r="G1199" s="125">
        <v>9341.58</v>
      </c>
      <c r="H1199" s="114"/>
      <c r="I1199" s="114"/>
      <c r="J1199" s="114"/>
      <c r="K1199" s="114"/>
      <c r="L1199" s="114"/>
      <c r="M1199" s="114"/>
      <c r="N1199" s="114"/>
      <c r="O1199" s="114"/>
      <c r="P1199" s="114"/>
      <c r="Q1199" s="114"/>
      <c r="R1199" s="114"/>
      <c r="S1199" s="114"/>
      <c r="T1199" s="114"/>
      <c r="U1199" s="114"/>
      <c r="V1199" s="114"/>
      <c r="W1199" s="114"/>
      <c r="X1199" s="114"/>
      <c r="Y1199" s="114"/>
      <c r="Z1199" s="114"/>
      <c r="AA1199" s="114"/>
      <c r="AB1199" s="114"/>
      <c r="AC1199" s="114"/>
      <c r="AD1199" s="114"/>
      <c r="AE1199" s="114"/>
      <c r="AF1199" s="114"/>
      <c r="AG1199" s="114"/>
      <c r="AH1199" s="114"/>
      <c r="AI1199" s="114"/>
      <c r="AJ1199" s="114"/>
      <c r="AK1199" s="114"/>
      <c r="AL1199" s="114"/>
      <c r="AM1199" s="114"/>
      <c r="AN1199" s="114"/>
      <c r="AO1199" s="114"/>
      <c r="AP1199" s="114"/>
      <c r="AQ1199" s="114"/>
    </row>
    <row r="1200" spans="1:43" x14ac:dyDescent="0.3">
      <c r="A1200" s="114"/>
      <c r="B1200" s="120" t="s">
        <v>1854</v>
      </c>
      <c r="C1200" s="121" t="s">
        <v>683</v>
      </c>
      <c r="D1200" s="127">
        <v>3547.65</v>
      </c>
      <c r="E1200" s="127">
        <v>3547.65</v>
      </c>
      <c r="F1200" s="127">
        <v>3547.65</v>
      </c>
      <c r="G1200" s="125">
        <v>10642.95</v>
      </c>
      <c r="H1200" s="114"/>
      <c r="I1200" s="114"/>
      <c r="J1200" s="114"/>
      <c r="K1200" s="114"/>
      <c r="L1200" s="114"/>
      <c r="M1200" s="114"/>
      <c r="N1200" s="114"/>
      <c r="O1200" s="114"/>
      <c r="P1200" s="114"/>
      <c r="Q1200" s="114"/>
      <c r="R1200" s="114"/>
      <c r="S1200" s="114"/>
      <c r="T1200" s="114"/>
      <c r="U1200" s="114"/>
      <c r="V1200" s="114"/>
      <c r="W1200" s="114"/>
      <c r="X1200" s="114"/>
      <c r="Y1200" s="114"/>
      <c r="Z1200" s="114"/>
      <c r="AA1200" s="114"/>
      <c r="AB1200" s="114"/>
      <c r="AC1200" s="114"/>
      <c r="AD1200" s="114"/>
      <c r="AE1200" s="114"/>
      <c r="AF1200" s="114"/>
      <c r="AG1200" s="114"/>
      <c r="AH1200" s="114"/>
      <c r="AI1200" s="114"/>
      <c r="AJ1200" s="114"/>
      <c r="AK1200" s="114"/>
      <c r="AL1200" s="114"/>
      <c r="AM1200" s="114"/>
      <c r="AN1200" s="114"/>
      <c r="AO1200" s="114"/>
      <c r="AP1200" s="114"/>
      <c r="AQ1200" s="114"/>
    </row>
    <row r="1201" spans="1:43" x14ac:dyDescent="0.3">
      <c r="A1201" s="114"/>
      <c r="B1201" s="120" t="s">
        <v>1843</v>
      </c>
      <c r="C1201" s="121" t="s">
        <v>637</v>
      </c>
      <c r="D1201" s="127">
        <v>2156.0700000000002</v>
      </c>
      <c r="E1201" s="127">
        <v>2156.08</v>
      </c>
      <c r="F1201" s="127">
        <v>2156.08</v>
      </c>
      <c r="G1201" s="125">
        <v>6468.23</v>
      </c>
      <c r="H1201" s="114"/>
      <c r="I1201" s="114"/>
      <c r="J1201" s="114"/>
      <c r="K1201" s="114"/>
      <c r="L1201" s="114"/>
      <c r="M1201" s="114"/>
      <c r="N1201" s="114"/>
      <c r="O1201" s="114"/>
      <c r="P1201" s="114"/>
      <c r="Q1201" s="114"/>
      <c r="R1201" s="114"/>
      <c r="S1201" s="114"/>
      <c r="T1201" s="114"/>
      <c r="U1201" s="114"/>
      <c r="V1201" s="114"/>
      <c r="W1201" s="114"/>
      <c r="X1201" s="114"/>
      <c r="Y1201" s="114"/>
      <c r="Z1201" s="114"/>
      <c r="AA1201" s="114"/>
      <c r="AB1201" s="114"/>
      <c r="AC1201" s="114"/>
      <c r="AD1201" s="114"/>
      <c r="AE1201" s="114"/>
      <c r="AF1201" s="114"/>
      <c r="AG1201" s="114"/>
      <c r="AH1201" s="114"/>
      <c r="AI1201" s="114"/>
      <c r="AJ1201" s="114"/>
      <c r="AK1201" s="114"/>
      <c r="AL1201" s="114"/>
      <c r="AM1201" s="114"/>
      <c r="AN1201" s="114"/>
      <c r="AO1201" s="114"/>
      <c r="AP1201" s="114"/>
      <c r="AQ1201" s="114"/>
    </row>
    <row r="1202" spans="1:43" x14ac:dyDescent="0.3">
      <c r="A1202" s="114"/>
      <c r="B1202" s="120" t="s">
        <v>1901</v>
      </c>
      <c r="C1202" s="121" t="s">
        <v>701</v>
      </c>
      <c r="D1202" s="127">
        <v>3113.86</v>
      </c>
      <c r="E1202" s="127">
        <v>3113.86</v>
      </c>
      <c r="F1202" s="127">
        <v>3113.86</v>
      </c>
      <c r="G1202" s="125">
        <v>9341.58</v>
      </c>
      <c r="H1202" s="114"/>
      <c r="I1202" s="114"/>
      <c r="J1202" s="114"/>
      <c r="K1202" s="114"/>
      <c r="L1202" s="114"/>
      <c r="M1202" s="114"/>
      <c r="N1202" s="114"/>
      <c r="O1202" s="114"/>
      <c r="P1202" s="114"/>
      <c r="Q1202" s="114"/>
      <c r="R1202" s="114"/>
      <c r="S1202" s="114"/>
      <c r="T1202" s="114"/>
      <c r="U1202" s="114"/>
      <c r="V1202" s="114"/>
      <c r="W1202" s="114"/>
      <c r="X1202" s="114"/>
      <c r="Y1202" s="114"/>
      <c r="Z1202" s="114"/>
      <c r="AA1202" s="114"/>
      <c r="AB1202" s="114"/>
      <c r="AC1202" s="114"/>
      <c r="AD1202" s="114"/>
      <c r="AE1202" s="114"/>
      <c r="AF1202" s="114"/>
      <c r="AG1202" s="114"/>
      <c r="AH1202" s="114"/>
      <c r="AI1202" s="114"/>
      <c r="AJ1202" s="114"/>
      <c r="AK1202" s="114"/>
      <c r="AL1202" s="114"/>
      <c r="AM1202" s="114"/>
      <c r="AN1202" s="114"/>
      <c r="AO1202" s="114"/>
      <c r="AP1202" s="114"/>
      <c r="AQ1202" s="114"/>
    </row>
    <row r="1203" spans="1:43" x14ac:dyDescent="0.3">
      <c r="A1203" s="114"/>
      <c r="B1203" s="120" t="s">
        <v>2222</v>
      </c>
      <c r="C1203" s="121" t="s">
        <v>1189</v>
      </c>
      <c r="D1203" s="127">
        <v>5866.94</v>
      </c>
      <c r="E1203" s="127">
        <v>5866.94</v>
      </c>
      <c r="F1203" s="127">
        <v>5866.94</v>
      </c>
      <c r="G1203" s="125">
        <v>17600.82</v>
      </c>
      <c r="H1203" s="114"/>
      <c r="I1203" s="114"/>
      <c r="J1203" s="114"/>
      <c r="K1203" s="114"/>
      <c r="L1203" s="114"/>
      <c r="M1203" s="114"/>
      <c r="N1203" s="114"/>
      <c r="O1203" s="114"/>
      <c r="P1203" s="114"/>
      <c r="Q1203" s="114"/>
      <c r="R1203" s="114"/>
      <c r="S1203" s="114"/>
      <c r="T1203" s="114"/>
      <c r="U1203" s="114"/>
      <c r="V1203" s="114"/>
      <c r="W1203" s="114"/>
      <c r="X1203" s="114"/>
      <c r="Y1203" s="114"/>
      <c r="Z1203" s="114"/>
      <c r="AA1203" s="114"/>
      <c r="AB1203" s="114"/>
      <c r="AC1203" s="114"/>
      <c r="AD1203" s="114"/>
      <c r="AE1203" s="114"/>
      <c r="AF1203" s="114"/>
      <c r="AG1203" s="114"/>
      <c r="AH1203" s="114"/>
      <c r="AI1203" s="114"/>
      <c r="AJ1203" s="114"/>
      <c r="AK1203" s="114"/>
      <c r="AL1203" s="114"/>
      <c r="AM1203" s="114"/>
      <c r="AN1203" s="114"/>
      <c r="AO1203" s="114"/>
      <c r="AP1203" s="114"/>
      <c r="AQ1203" s="114"/>
    </row>
    <row r="1204" spans="1:43" x14ac:dyDescent="0.3">
      <c r="A1204" s="114"/>
      <c r="B1204" s="120" t="s">
        <v>1742</v>
      </c>
      <c r="C1204" s="121" t="s">
        <v>866</v>
      </c>
      <c r="D1204" s="127">
        <v>8177.63</v>
      </c>
      <c r="E1204" s="127">
        <v>8177.63</v>
      </c>
      <c r="F1204" s="127">
        <v>8177.63</v>
      </c>
      <c r="G1204" s="125">
        <v>24532.89</v>
      </c>
      <c r="H1204" s="114"/>
      <c r="I1204" s="114"/>
      <c r="J1204" s="114"/>
      <c r="K1204" s="114"/>
      <c r="L1204" s="114"/>
      <c r="M1204" s="114"/>
      <c r="N1204" s="114"/>
      <c r="O1204" s="114"/>
      <c r="P1204" s="114"/>
      <c r="Q1204" s="114"/>
      <c r="R1204" s="114"/>
      <c r="S1204" s="114"/>
      <c r="T1204" s="114"/>
      <c r="U1204" s="114"/>
      <c r="V1204" s="114"/>
      <c r="W1204" s="114"/>
      <c r="X1204" s="114"/>
      <c r="Y1204" s="114"/>
      <c r="Z1204" s="114"/>
      <c r="AA1204" s="114"/>
      <c r="AB1204" s="114"/>
      <c r="AC1204" s="114"/>
      <c r="AD1204" s="114"/>
      <c r="AE1204" s="114"/>
      <c r="AF1204" s="114"/>
      <c r="AG1204" s="114"/>
      <c r="AH1204" s="114"/>
      <c r="AI1204" s="114"/>
      <c r="AJ1204" s="114"/>
      <c r="AK1204" s="114"/>
      <c r="AL1204" s="114"/>
      <c r="AM1204" s="114"/>
      <c r="AN1204" s="114"/>
      <c r="AO1204" s="114"/>
      <c r="AP1204" s="114"/>
      <c r="AQ1204" s="114"/>
    </row>
    <row r="1205" spans="1:43" x14ac:dyDescent="0.3">
      <c r="A1205" s="114"/>
      <c r="B1205" s="120" t="s">
        <v>1833</v>
      </c>
      <c r="C1205" s="121" t="s">
        <v>490</v>
      </c>
      <c r="D1205" s="127">
        <v>2138.9</v>
      </c>
      <c r="E1205" s="127">
        <v>2138.9</v>
      </c>
      <c r="F1205" s="127">
        <v>2138.9</v>
      </c>
      <c r="G1205" s="125">
        <v>6416.7</v>
      </c>
      <c r="H1205" s="114"/>
      <c r="I1205" s="114"/>
      <c r="J1205" s="114"/>
      <c r="K1205" s="114"/>
      <c r="L1205" s="114"/>
      <c r="M1205" s="114"/>
      <c r="N1205" s="114"/>
      <c r="O1205" s="114"/>
      <c r="P1205" s="114"/>
      <c r="Q1205" s="114"/>
      <c r="R1205" s="114"/>
      <c r="S1205" s="114"/>
      <c r="T1205" s="114"/>
      <c r="U1205" s="114"/>
      <c r="V1205" s="114"/>
      <c r="W1205" s="114"/>
      <c r="X1205" s="114"/>
      <c r="Y1205" s="114"/>
      <c r="Z1205" s="114"/>
      <c r="AA1205" s="114"/>
      <c r="AB1205" s="114"/>
      <c r="AC1205" s="114"/>
      <c r="AD1205" s="114"/>
      <c r="AE1205" s="114"/>
      <c r="AF1205" s="114"/>
      <c r="AG1205" s="114"/>
      <c r="AH1205" s="114"/>
      <c r="AI1205" s="114"/>
      <c r="AJ1205" s="114"/>
      <c r="AK1205" s="114"/>
      <c r="AL1205" s="114"/>
      <c r="AM1205" s="114"/>
      <c r="AN1205" s="114"/>
      <c r="AO1205" s="114"/>
      <c r="AP1205" s="114"/>
      <c r="AQ1205" s="114"/>
    </row>
    <row r="1206" spans="1:43" x14ac:dyDescent="0.3">
      <c r="A1206" s="114"/>
      <c r="B1206" s="120" t="s">
        <v>1296</v>
      </c>
      <c r="C1206" s="121" t="s">
        <v>865</v>
      </c>
      <c r="D1206" s="127">
        <v>3427.4</v>
      </c>
      <c r="E1206" s="127">
        <v>3427.39</v>
      </c>
      <c r="F1206" s="127">
        <v>3427.39</v>
      </c>
      <c r="G1206" s="125">
        <v>10282.18</v>
      </c>
      <c r="H1206" s="114"/>
      <c r="I1206" s="114"/>
      <c r="J1206" s="114"/>
      <c r="K1206" s="114"/>
      <c r="L1206" s="114"/>
      <c r="M1206" s="114"/>
      <c r="N1206" s="114"/>
      <c r="O1206" s="114"/>
      <c r="P1206" s="114"/>
      <c r="Q1206" s="114"/>
      <c r="R1206" s="114"/>
      <c r="S1206" s="114"/>
      <c r="T1206" s="114"/>
      <c r="U1206" s="114"/>
      <c r="V1206" s="114"/>
      <c r="W1206" s="114"/>
      <c r="X1206" s="114"/>
      <c r="Y1206" s="114"/>
      <c r="Z1206" s="114"/>
      <c r="AA1206" s="114"/>
      <c r="AB1206" s="114"/>
      <c r="AC1206" s="114"/>
      <c r="AD1206" s="114"/>
      <c r="AE1206" s="114"/>
      <c r="AF1206" s="114"/>
      <c r="AG1206" s="114"/>
      <c r="AH1206" s="114"/>
      <c r="AI1206" s="114"/>
      <c r="AJ1206" s="114"/>
      <c r="AK1206" s="114"/>
      <c r="AL1206" s="114"/>
      <c r="AM1206" s="114"/>
      <c r="AN1206" s="114"/>
      <c r="AO1206" s="114"/>
      <c r="AP1206" s="114"/>
      <c r="AQ1206" s="114"/>
    </row>
    <row r="1207" spans="1:43" x14ac:dyDescent="0.3">
      <c r="A1207" s="114"/>
      <c r="B1207" s="120" t="s">
        <v>1353</v>
      </c>
      <c r="C1207" s="121" t="s">
        <v>833</v>
      </c>
      <c r="D1207" s="127">
        <v>2886.23</v>
      </c>
      <c r="E1207" s="127">
        <v>2886.22</v>
      </c>
      <c r="F1207" s="127">
        <v>2886.22</v>
      </c>
      <c r="G1207" s="125">
        <v>8658.67</v>
      </c>
      <c r="H1207" s="114"/>
      <c r="I1207" s="114"/>
      <c r="J1207" s="114"/>
      <c r="K1207" s="114"/>
      <c r="L1207" s="114"/>
      <c r="M1207" s="114"/>
      <c r="N1207" s="114"/>
      <c r="O1207" s="114"/>
      <c r="P1207" s="114"/>
      <c r="Q1207" s="114"/>
      <c r="R1207" s="114"/>
      <c r="S1207" s="114"/>
      <c r="T1207" s="114"/>
      <c r="U1207" s="114"/>
      <c r="V1207" s="114"/>
      <c r="W1207" s="114"/>
      <c r="X1207" s="114"/>
      <c r="Y1207" s="114"/>
      <c r="Z1207" s="114"/>
      <c r="AA1207" s="114"/>
      <c r="AB1207" s="114"/>
      <c r="AC1207" s="114"/>
      <c r="AD1207" s="114"/>
      <c r="AE1207" s="114"/>
      <c r="AF1207" s="114"/>
      <c r="AG1207" s="114"/>
      <c r="AH1207" s="114"/>
      <c r="AI1207" s="114"/>
      <c r="AJ1207" s="114"/>
      <c r="AK1207" s="114"/>
      <c r="AL1207" s="114"/>
      <c r="AM1207" s="114"/>
      <c r="AN1207" s="114"/>
      <c r="AO1207" s="114"/>
      <c r="AP1207" s="114"/>
      <c r="AQ1207" s="114"/>
    </row>
    <row r="1208" spans="1:43" x14ac:dyDescent="0.3">
      <c r="A1208" s="114"/>
      <c r="B1208" s="120" t="s">
        <v>1342</v>
      </c>
      <c r="C1208" s="121" t="s">
        <v>1052</v>
      </c>
      <c r="D1208" s="127">
        <v>4372.29</v>
      </c>
      <c r="E1208" s="127">
        <v>4372.29</v>
      </c>
      <c r="F1208" s="127">
        <v>4372.29</v>
      </c>
      <c r="G1208" s="125">
        <v>13116.87</v>
      </c>
      <c r="H1208" s="114"/>
      <c r="I1208" s="114"/>
      <c r="J1208" s="114"/>
      <c r="K1208" s="114"/>
      <c r="L1208" s="114"/>
      <c r="M1208" s="114"/>
      <c r="N1208" s="114"/>
      <c r="O1208" s="114"/>
      <c r="P1208" s="114"/>
      <c r="Q1208" s="114"/>
      <c r="R1208" s="114"/>
      <c r="S1208" s="114"/>
      <c r="T1208" s="114"/>
      <c r="U1208" s="114"/>
      <c r="V1208" s="114"/>
      <c r="W1208" s="114"/>
      <c r="X1208" s="114"/>
      <c r="Y1208" s="114"/>
      <c r="Z1208" s="114"/>
      <c r="AA1208" s="114"/>
      <c r="AB1208" s="114"/>
      <c r="AC1208" s="114"/>
      <c r="AD1208" s="114"/>
      <c r="AE1208" s="114"/>
      <c r="AF1208" s="114"/>
      <c r="AG1208" s="114"/>
      <c r="AH1208" s="114"/>
      <c r="AI1208" s="114"/>
      <c r="AJ1208" s="114"/>
      <c r="AK1208" s="114"/>
      <c r="AL1208" s="114"/>
      <c r="AM1208" s="114"/>
      <c r="AN1208" s="114"/>
      <c r="AO1208" s="114"/>
      <c r="AP1208" s="114"/>
      <c r="AQ1208" s="114"/>
    </row>
    <row r="1209" spans="1:43" x14ac:dyDescent="0.3">
      <c r="A1209" s="114"/>
      <c r="B1209" s="120" t="s">
        <v>1744</v>
      </c>
      <c r="C1209" s="121" t="s">
        <v>949</v>
      </c>
      <c r="D1209" s="127">
        <v>4282.09</v>
      </c>
      <c r="E1209" s="127">
        <v>4282.09</v>
      </c>
      <c r="F1209" s="127">
        <v>4282.09</v>
      </c>
      <c r="G1209" s="125">
        <v>12846.27</v>
      </c>
      <c r="H1209" s="114"/>
      <c r="I1209" s="114"/>
      <c r="J1209" s="114"/>
      <c r="K1209" s="114"/>
      <c r="L1209" s="114"/>
      <c r="M1209" s="114"/>
      <c r="N1209" s="114"/>
      <c r="O1209" s="114"/>
      <c r="P1209" s="114"/>
      <c r="Q1209" s="114"/>
      <c r="R1209" s="114"/>
      <c r="S1209" s="114"/>
      <c r="T1209" s="114"/>
      <c r="U1209" s="114"/>
      <c r="V1209" s="114"/>
      <c r="W1209" s="114"/>
      <c r="X1209" s="114"/>
      <c r="Y1209" s="114"/>
      <c r="Z1209" s="114"/>
      <c r="AA1209" s="114"/>
      <c r="AB1209" s="114"/>
      <c r="AC1209" s="114"/>
      <c r="AD1209" s="114"/>
      <c r="AE1209" s="114"/>
      <c r="AF1209" s="114"/>
      <c r="AG1209" s="114"/>
      <c r="AH1209" s="114"/>
      <c r="AI1209" s="114"/>
      <c r="AJ1209" s="114"/>
      <c r="AK1209" s="114"/>
      <c r="AL1209" s="114"/>
      <c r="AM1209" s="114"/>
      <c r="AN1209" s="114"/>
      <c r="AO1209" s="114"/>
      <c r="AP1209" s="114"/>
      <c r="AQ1209" s="114"/>
    </row>
    <row r="1210" spans="1:43" x14ac:dyDescent="0.3">
      <c r="A1210" s="114"/>
      <c r="B1210" s="120" t="s">
        <v>1304</v>
      </c>
      <c r="C1210" s="121" t="s">
        <v>814</v>
      </c>
      <c r="D1210" s="127">
        <v>3358.67</v>
      </c>
      <c r="E1210" s="127">
        <v>3358.67</v>
      </c>
      <c r="F1210" s="127">
        <v>3358.67</v>
      </c>
      <c r="G1210" s="125">
        <v>10076.01</v>
      </c>
      <c r="H1210" s="114"/>
      <c r="I1210" s="114"/>
      <c r="J1210" s="114"/>
      <c r="K1210" s="114"/>
      <c r="L1210" s="114"/>
      <c r="M1210" s="114"/>
      <c r="N1210" s="114"/>
      <c r="O1210" s="114"/>
      <c r="P1210" s="114"/>
      <c r="Q1210" s="114"/>
      <c r="R1210" s="114"/>
      <c r="S1210" s="114"/>
      <c r="T1210" s="114"/>
      <c r="U1210" s="114"/>
      <c r="V1210" s="114"/>
      <c r="W1210" s="114"/>
      <c r="X1210" s="114"/>
      <c r="Y1210" s="114"/>
      <c r="Z1210" s="114"/>
      <c r="AA1210" s="114"/>
      <c r="AB1210" s="114"/>
      <c r="AC1210" s="114"/>
      <c r="AD1210" s="114"/>
      <c r="AE1210" s="114"/>
      <c r="AF1210" s="114"/>
      <c r="AG1210" s="114"/>
      <c r="AH1210" s="114"/>
      <c r="AI1210" s="114"/>
      <c r="AJ1210" s="114"/>
      <c r="AK1210" s="114"/>
      <c r="AL1210" s="114"/>
      <c r="AM1210" s="114"/>
      <c r="AN1210" s="114"/>
      <c r="AO1210" s="114"/>
      <c r="AP1210" s="114"/>
      <c r="AQ1210" s="114"/>
    </row>
    <row r="1211" spans="1:43" x14ac:dyDescent="0.3">
      <c r="A1211" s="114"/>
      <c r="B1211" s="120" t="s">
        <v>1369</v>
      </c>
      <c r="C1211" s="121" t="s">
        <v>875</v>
      </c>
      <c r="D1211" s="127">
        <v>4234.84</v>
      </c>
      <c r="E1211" s="127">
        <v>4234.8500000000004</v>
      </c>
      <c r="F1211" s="127">
        <v>4234.8500000000004</v>
      </c>
      <c r="G1211" s="125">
        <v>12704.54</v>
      </c>
      <c r="H1211" s="114"/>
      <c r="I1211" s="114"/>
      <c r="J1211" s="114"/>
      <c r="K1211" s="114"/>
      <c r="L1211" s="114"/>
      <c r="M1211" s="114"/>
      <c r="N1211" s="114"/>
      <c r="O1211" s="114"/>
      <c r="P1211" s="114"/>
      <c r="Q1211" s="114"/>
      <c r="R1211" s="114"/>
      <c r="S1211" s="114"/>
      <c r="T1211" s="114"/>
      <c r="U1211" s="114"/>
      <c r="V1211" s="114"/>
      <c r="W1211" s="114"/>
      <c r="X1211" s="114"/>
      <c r="Y1211" s="114"/>
      <c r="Z1211" s="114"/>
      <c r="AA1211" s="114"/>
      <c r="AB1211" s="114"/>
      <c r="AC1211" s="114"/>
      <c r="AD1211" s="114"/>
      <c r="AE1211" s="114"/>
      <c r="AF1211" s="114"/>
      <c r="AG1211" s="114"/>
      <c r="AH1211" s="114"/>
      <c r="AI1211" s="114"/>
      <c r="AJ1211" s="114"/>
      <c r="AK1211" s="114"/>
      <c r="AL1211" s="114"/>
      <c r="AM1211" s="114"/>
      <c r="AN1211" s="114"/>
      <c r="AO1211" s="114"/>
      <c r="AP1211" s="114"/>
      <c r="AQ1211" s="114"/>
    </row>
    <row r="1212" spans="1:43" x14ac:dyDescent="0.3">
      <c r="A1212" s="114"/>
      <c r="B1212" s="120" t="s">
        <v>1702</v>
      </c>
      <c r="C1212" s="121" t="s">
        <v>1703</v>
      </c>
      <c r="D1212" s="127">
        <v>1906.97</v>
      </c>
      <c r="E1212" s="127">
        <v>1906.97</v>
      </c>
      <c r="F1212" s="127">
        <v>1906.97</v>
      </c>
      <c r="G1212" s="125">
        <v>5720.91</v>
      </c>
      <c r="H1212" s="114"/>
      <c r="I1212" s="114"/>
      <c r="J1212" s="114"/>
      <c r="K1212" s="114"/>
      <c r="L1212" s="114"/>
      <c r="M1212" s="114"/>
      <c r="N1212" s="114"/>
      <c r="O1212" s="114"/>
      <c r="P1212" s="114"/>
      <c r="Q1212" s="114"/>
      <c r="R1212" s="114"/>
      <c r="S1212" s="114"/>
      <c r="T1212" s="114"/>
      <c r="U1212" s="114"/>
      <c r="V1212" s="114"/>
      <c r="W1212" s="114"/>
      <c r="X1212" s="114"/>
      <c r="Y1212" s="114"/>
      <c r="Z1212" s="114"/>
      <c r="AA1212" s="114"/>
      <c r="AB1212" s="114"/>
      <c r="AC1212" s="114"/>
      <c r="AD1212" s="114"/>
      <c r="AE1212" s="114"/>
      <c r="AF1212" s="114"/>
      <c r="AG1212" s="114"/>
      <c r="AH1212" s="114"/>
      <c r="AI1212" s="114"/>
      <c r="AJ1212" s="114"/>
      <c r="AK1212" s="114"/>
      <c r="AL1212" s="114"/>
      <c r="AM1212" s="114"/>
      <c r="AN1212" s="114"/>
      <c r="AO1212" s="114"/>
      <c r="AP1212" s="114"/>
      <c r="AQ1212" s="114"/>
    </row>
    <row r="1213" spans="1:43" x14ac:dyDescent="0.3">
      <c r="A1213" s="114"/>
      <c r="B1213" s="120" t="s">
        <v>1347</v>
      </c>
      <c r="C1213" s="121" t="s">
        <v>910</v>
      </c>
      <c r="D1213" s="127">
        <v>1133.8800000000001</v>
      </c>
      <c r="E1213" s="127">
        <v>1133.8699999999999</v>
      </c>
      <c r="F1213" s="127">
        <v>1133.8699999999999</v>
      </c>
      <c r="G1213" s="125">
        <v>3401.62</v>
      </c>
      <c r="H1213" s="114"/>
      <c r="I1213" s="114"/>
      <c r="J1213" s="114"/>
      <c r="K1213" s="114"/>
      <c r="L1213" s="114"/>
      <c r="M1213" s="114"/>
      <c r="N1213" s="114"/>
      <c r="O1213" s="114"/>
      <c r="P1213" s="114"/>
      <c r="Q1213" s="114"/>
      <c r="R1213" s="114"/>
      <c r="S1213" s="114"/>
      <c r="T1213" s="114"/>
      <c r="U1213" s="114"/>
      <c r="V1213" s="114"/>
      <c r="W1213" s="114"/>
      <c r="X1213" s="114"/>
      <c r="Y1213" s="114"/>
      <c r="Z1213" s="114"/>
      <c r="AA1213" s="114"/>
      <c r="AB1213" s="114"/>
      <c r="AC1213" s="114"/>
      <c r="AD1213" s="114"/>
      <c r="AE1213" s="114"/>
      <c r="AF1213" s="114"/>
      <c r="AG1213" s="114"/>
      <c r="AH1213" s="114"/>
      <c r="AI1213" s="114"/>
      <c r="AJ1213" s="114"/>
      <c r="AK1213" s="114"/>
      <c r="AL1213" s="114"/>
      <c r="AM1213" s="114"/>
      <c r="AN1213" s="114"/>
      <c r="AO1213" s="114"/>
      <c r="AP1213" s="114"/>
      <c r="AQ1213" s="114"/>
    </row>
    <row r="1214" spans="1:43" x14ac:dyDescent="0.3">
      <c r="A1214" s="114"/>
      <c r="B1214" s="120" t="s">
        <v>1716</v>
      </c>
      <c r="C1214" s="121" t="s">
        <v>906</v>
      </c>
      <c r="D1214" s="127">
        <v>2740.2</v>
      </c>
      <c r="E1214" s="127">
        <v>2740.19</v>
      </c>
      <c r="F1214" s="127">
        <v>2740.19</v>
      </c>
      <c r="G1214" s="125">
        <v>8220.58</v>
      </c>
      <c r="H1214" s="114"/>
      <c r="I1214" s="114"/>
      <c r="J1214" s="114"/>
      <c r="K1214" s="114"/>
      <c r="L1214" s="114"/>
      <c r="M1214" s="114"/>
      <c r="N1214" s="114"/>
      <c r="O1214" s="114"/>
      <c r="P1214" s="114"/>
      <c r="Q1214" s="114"/>
      <c r="R1214" s="114"/>
      <c r="S1214" s="114"/>
      <c r="T1214" s="114"/>
      <c r="U1214" s="114"/>
      <c r="V1214" s="114"/>
      <c r="W1214" s="114"/>
      <c r="X1214" s="114"/>
      <c r="Y1214" s="114"/>
      <c r="Z1214" s="114"/>
      <c r="AA1214" s="114"/>
      <c r="AB1214" s="114"/>
      <c r="AC1214" s="114"/>
      <c r="AD1214" s="114"/>
      <c r="AE1214" s="114"/>
      <c r="AF1214" s="114"/>
      <c r="AG1214" s="114"/>
      <c r="AH1214" s="114"/>
      <c r="AI1214" s="114"/>
      <c r="AJ1214" s="114"/>
      <c r="AK1214" s="114"/>
      <c r="AL1214" s="114"/>
      <c r="AM1214" s="114"/>
      <c r="AN1214" s="114"/>
      <c r="AO1214" s="114"/>
      <c r="AP1214" s="114"/>
      <c r="AQ1214" s="114"/>
    </row>
    <row r="1215" spans="1:43" x14ac:dyDescent="0.3">
      <c r="A1215" s="114"/>
      <c r="B1215" s="120" t="s">
        <v>1756</v>
      </c>
      <c r="C1215" s="121" t="s">
        <v>604</v>
      </c>
      <c r="D1215" s="127">
        <v>1417.34</v>
      </c>
      <c r="E1215" s="127">
        <v>1417.34</v>
      </c>
      <c r="F1215" s="127">
        <v>1417.34</v>
      </c>
      <c r="G1215" s="125">
        <v>4252.0200000000004</v>
      </c>
      <c r="H1215" s="114"/>
      <c r="I1215" s="114"/>
      <c r="J1215" s="114"/>
      <c r="K1215" s="114"/>
      <c r="L1215" s="114"/>
      <c r="M1215" s="114"/>
      <c r="N1215" s="114"/>
      <c r="O1215" s="114"/>
      <c r="P1215" s="114"/>
      <c r="Q1215" s="114"/>
      <c r="R1215" s="114"/>
      <c r="S1215" s="114"/>
      <c r="T1215" s="114"/>
      <c r="U1215" s="114"/>
      <c r="V1215" s="114"/>
      <c r="W1215" s="114"/>
      <c r="X1215" s="114"/>
      <c r="Y1215" s="114"/>
      <c r="Z1215" s="114"/>
      <c r="AA1215" s="114"/>
      <c r="AB1215" s="114"/>
      <c r="AC1215" s="114"/>
      <c r="AD1215" s="114"/>
      <c r="AE1215" s="114"/>
      <c r="AF1215" s="114"/>
      <c r="AG1215" s="114"/>
      <c r="AH1215" s="114"/>
      <c r="AI1215" s="114"/>
      <c r="AJ1215" s="114"/>
      <c r="AK1215" s="114"/>
      <c r="AL1215" s="114"/>
      <c r="AM1215" s="114"/>
      <c r="AN1215" s="114"/>
      <c r="AO1215" s="114"/>
      <c r="AP1215" s="114"/>
      <c r="AQ1215" s="114"/>
    </row>
    <row r="1216" spans="1:43" x14ac:dyDescent="0.3">
      <c r="A1216" s="114"/>
      <c r="B1216" s="120" t="s">
        <v>1287</v>
      </c>
      <c r="C1216" s="121" t="s">
        <v>924</v>
      </c>
      <c r="D1216" s="127">
        <v>2993.6</v>
      </c>
      <c r="E1216" s="127">
        <v>2993.6</v>
      </c>
      <c r="F1216" s="127">
        <v>2993.6</v>
      </c>
      <c r="G1216" s="125">
        <v>8980.7999999999993</v>
      </c>
      <c r="H1216" s="114"/>
      <c r="I1216" s="114"/>
      <c r="J1216" s="114"/>
      <c r="K1216" s="114"/>
      <c r="L1216" s="114"/>
      <c r="M1216" s="114"/>
      <c r="N1216" s="114"/>
      <c r="O1216" s="114"/>
      <c r="P1216" s="114"/>
      <c r="Q1216" s="114"/>
      <c r="R1216" s="114"/>
      <c r="S1216" s="114"/>
      <c r="T1216" s="114"/>
      <c r="U1216" s="114"/>
      <c r="V1216" s="114"/>
      <c r="W1216" s="114"/>
      <c r="X1216" s="114"/>
      <c r="Y1216" s="114"/>
      <c r="Z1216" s="114"/>
      <c r="AA1216" s="114"/>
      <c r="AB1216" s="114"/>
      <c r="AC1216" s="114"/>
      <c r="AD1216" s="114"/>
      <c r="AE1216" s="114"/>
      <c r="AF1216" s="114"/>
      <c r="AG1216" s="114"/>
      <c r="AH1216" s="114"/>
      <c r="AI1216" s="114"/>
      <c r="AJ1216" s="114"/>
      <c r="AK1216" s="114"/>
      <c r="AL1216" s="114"/>
      <c r="AM1216" s="114"/>
      <c r="AN1216" s="114"/>
      <c r="AO1216" s="114"/>
      <c r="AP1216" s="114"/>
      <c r="AQ1216" s="114"/>
    </row>
    <row r="1217" spans="1:43" x14ac:dyDescent="0.3">
      <c r="A1217" s="114"/>
      <c r="B1217" s="120" t="s">
        <v>1745</v>
      </c>
      <c r="C1217" s="121" t="s">
        <v>811</v>
      </c>
      <c r="D1217" s="127">
        <v>2478.1999999999998</v>
      </c>
      <c r="E1217" s="127">
        <v>2478.1999999999998</v>
      </c>
      <c r="F1217" s="127">
        <v>2478.1999999999998</v>
      </c>
      <c r="G1217" s="125">
        <v>7434.6</v>
      </c>
      <c r="H1217" s="114"/>
      <c r="I1217" s="114"/>
      <c r="J1217" s="114"/>
      <c r="K1217" s="114"/>
      <c r="L1217" s="114"/>
      <c r="M1217" s="114"/>
      <c r="N1217" s="114"/>
      <c r="O1217" s="114"/>
      <c r="P1217" s="114"/>
      <c r="Q1217" s="114"/>
      <c r="R1217" s="114"/>
      <c r="S1217" s="114"/>
      <c r="T1217" s="114"/>
      <c r="U1217" s="114"/>
      <c r="V1217" s="114"/>
      <c r="W1217" s="114"/>
      <c r="X1217" s="114"/>
      <c r="Y1217" s="114"/>
      <c r="Z1217" s="114"/>
      <c r="AA1217" s="114"/>
      <c r="AB1217" s="114"/>
      <c r="AC1217" s="114"/>
      <c r="AD1217" s="114"/>
      <c r="AE1217" s="114"/>
      <c r="AF1217" s="114"/>
      <c r="AG1217" s="114"/>
      <c r="AH1217" s="114"/>
      <c r="AI1217" s="114"/>
      <c r="AJ1217" s="114"/>
      <c r="AK1217" s="114"/>
      <c r="AL1217" s="114"/>
      <c r="AM1217" s="114"/>
      <c r="AN1217" s="114"/>
      <c r="AO1217" s="114"/>
      <c r="AP1217" s="114"/>
      <c r="AQ1217" s="114"/>
    </row>
    <row r="1218" spans="1:43" x14ac:dyDescent="0.3">
      <c r="A1218" s="114"/>
      <c r="B1218" s="120" t="s">
        <v>1741</v>
      </c>
      <c r="C1218" s="121" t="s">
        <v>836</v>
      </c>
      <c r="D1218" s="127">
        <v>2014.34</v>
      </c>
      <c r="E1218" s="127">
        <v>2014.34</v>
      </c>
      <c r="F1218" s="127">
        <v>2014.34</v>
      </c>
      <c r="G1218" s="125">
        <v>6043.02</v>
      </c>
      <c r="H1218" s="114"/>
      <c r="I1218" s="114"/>
      <c r="J1218" s="114"/>
      <c r="K1218" s="114"/>
      <c r="L1218" s="114"/>
      <c r="M1218" s="114"/>
      <c r="N1218" s="114"/>
      <c r="O1218" s="114"/>
      <c r="P1218" s="114"/>
      <c r="Q1218" s="114"/>
      <c r="R1218" s="114"/>
      <c r="S1218" s="114"/>
      <c r="T1218" s="114"/>
      <c r="U1218" s="114"/>
      <c r="V1218" s="114"/>
      <c r="W1218" s="114"/>
      <c r="X1218" s="114"/>
      <c r="Y1218" s="114"/>
      <c r="Z1218" s="114"/>
      <c r="AA1218" s="114"/>
      <c r="AB1218" s="114"/>
      <c r="AC1218" s="114"/>
      <c r="AD1218" s="114"/>
      <c r="AE1218" s="114"/>
      <c r="AF1218" s="114"/>
      <c r="AG1218" s="114"/>
      <c r="AH1218" s="114"/>
      <c r="AI1218" s="114"/>
      <c r="AJ1218" s="114"/>
      <c r="AK1218" s="114"/>
      <c r="AL1218" s="114"/>
      <c r="AM1218" s="114"/>
      <c r="AN1218" s="114"/>
      <c r="AO1218" s="114"/>
      <c r="AP1218" s="114"/>
      <c r="AQ1218" s="114"/>
    </row>
    <row r="1219" spans="1:43" x14ac:dyDescent="0.3">
      <c r="A1219" s="114"/>
      <c r="B1219" s="120" t="s">
        <v>1866</v>
      </c>
      <c r="C1219" s="121" t="s">
        <v>898</v>
      </c>
      <c r="D1219" s="127">
        <v>3474.64</v>
      </c>
      <c r="E1219" s="127">
        <v>3474.64</v>
      </c>
      <c r="F1219" s="127">
        <v>3474.64</v>
      </c>
      <c r="G1219" s="125">
        <v>10423.92</v>
      </c>
      <c r="H1219" s="114"/>
      <c r="I1219" s="114"/>
      <c r="J1219" s="114"/>
      <c r="K1219" s="114"/>
      <c r="L1219" s="114"/>
      <c r="M1219" s="114"/>
      <c r="N1219" s="114"/>
      <c r="O1219" s="114"/>
      <c r="P1219" s="114"/>
      <c r="Q1219" s="114"/>
      <c r="R1219" s="114"/>
      <c r="S1219" s="114"/>
      <c r="T1219" s="114"/>
      <c r="U1219" s="114"/>
      <c r="V1219" s="114"/>
      <c r="W1219" s="114"/>
      <c r="X1219" s="114"/>
      <c r="Y1219" s="114"/>
      <c r="Z1219" s="114"/>
      <c r="AA1219" s="114"/>
      <c r="AB1219" s="114"/>
      <c r="AC1219" s="114"/>
      <c r="AD1219" s="114"/>
      <c r="AE1219" s="114"/>
      <c r="AF1219" s="114"/>
      <c r="AG1219" s="114"/>
      <c r="AH1219" s="114"/>
      <c r="AI1219" s="114"/>
      <c r="AJ1219" s="114"/>
      <c r="AK1219" s="114"/>
      <c r="AL1219" s="114"/>
      <c r="AM1219" s="114"/>
      <c r="AN1219" s="114"/>
      <c r="AO1219" s="114"/>
      <c r="AP1219" s="114"/>
      <c r="AQ1219" s="114"/>
    </row>
    <row r="1220" spans="1:43" x14ac:dyDescent="0.3">
      <c r="A1220" s="114"/>
      <c r="B1220" s="120" t="s">
        <v>1289</v>
      </c>
      <c r="C1220" s="121" t="s">
        <v>905</v>
      </c>
      <c r="D1220" s="127">
        <v>4376.58</v>
      </c>
      <c r="E1220" s="127">
        <v>4376.58</v>
      </c>
      <c r="F1220" s="127">
        <v>4376.58</v>
      </c>
      <c r="G1220" s="125">
        <v>13129.74</v>
      </c>
      <c r="H1220" s="114"/>
      <c r="I1220" s="114"/>
      <c r="J1220" s="114"/>
      <c r="K1220" s="114"/>
      <c r="L1220" s="114"/>
      <c r="M1220" s="114"/>
      <c r="N1220" s="114"/>
      <c r="O1220" s="114"/>
      <c r="P1220" s="114"/>
      <c r="Q1220" s="114"/>
      <c r="R1220" s="114"/>
      <c r="S1220" s="114"/>
      <c r="T1220" s="114"/>
      <c r="U1220" s="114"/>
      <c r="V1220" s="114"/>
      <c r="W1220" s="114"/>
      <c r="X1220" s="114"/>
      <c r="Y1220" s="114"/>
      <c r="Z1220" s="114"/>
      <c r="AA1220" s="114"/>
      <c r="AB1220" s="114"/>
      <c r="AC1220" s="114"/>
      <c r="AD1220" s="114"/>
      <c r="AE1220" s="114"/>
      <c r="AF1220" s="114"/>
      <c r="AG1220" s="114"/>
      <c r="AH1220" s="114"/>
      <c r="AI1220" s="114"/>
      <c r="AJ1220" s="114"/>
      <c r="AK1220" s="114"/>
      <c r="AL1220" s="114"/>
      <c r="AM1220" s="114"/>
      <c r="AN1220" s="114"/>
      <c r="AO1220" s="114"/>
      <c r="AP1220" s="114"/>
      <c r="AQ1220" s="114"/>
    </row>
    <row r="1221" spans="1:43" x14ac:dyDescent="0.3">
      <c r="A1221" s="114"/>
      <c r="B1221" s="120" t="s">
        <v>1902</v>
      </c>
      <c r="C1221" s="121" t="s">
        <v>1903</v>
      </c>
      <c r="D1221" s="127">
        <v>3281.36</v>
      </c>
      <c r="E1221" s="127">
        <v>3281.36</v>
      </c>
      <c r="F1221" s="127">
        <v>3281.36</v>
      </c>
      <c r="G1221" s="125">
        <v>9844.08</v>
      </c>
      <c r="H1221" s="114"/>
      <c r="I1221" s="114"/>
      <c r="J1221" s="114"/>
      <c r="K1221" s="114"/>
      <c r="L1221" s="114"/>
      <c r="M1221" s="114"/>
      <c r="N1221" s="114"/>
      <c r="O1221" s="114"/>
      <c r="P1221" s="114"/>
      <c r="Q1221" s="114"/>
      <c r="R1221" s="114"/>
      <c r="S1221" s="114"/>
      <c r="T1221" s="114"/>
      <c r="U1221" s="114"/>
      <c r="V1221" s="114"/>
      <c r="W1221" s="114"/>
      <c r="X1221" s="114"/>
      <c r="Y1221" s="114"/>
      <c r="Z1221" s="114"/>
      <c r="AA1221" s="114"/>
      <c r="AB1221" s="114"/>
      <c r="AC1221" s="114"/>
      <c r="AD1221" s="114"/>
      <c r="AE1221" s="114"/>
      <c r="AF1221" s="114"/>
      <c r="AG1221" s="114"/>
      <c r="AH1221" s="114"/>
      <c r="AI1221" s="114"/>
      <c r="AJ1221" s="114"/>
      <c r="AK1221" s="114"/>
      <c r="AL1221" s="114"/>
      <c r="AM1221" s="114"/>
      <c r="AN1221" s="114"/>
      <c r="AO1221" s="114"/>
      <c r="AP1221" s="114"/>
      <c r="AQ1221" s="114"/>
    </row>
    <row r="1222" spans="1:43" x14ac:dyDescent="0.3">
      <c r="A1222" s="114"/>
      <c r="B1222" s="120" t="s">
        <v>1292</v>
      </c>
      <c r="C1222" s="121" t="s">
        <v>1293</v>
      </c>
      <c r="D1222" s="127">
        <v>5153.97</v>
      </c>
      <c r="E1222" s="127">
        <v>5153.97</v>
      </c>
      <c r="F1222" s="127">
        <v>5153.97</v>
      </c>
      <c r="G1222" s="125">
        <v>15461.91</v>
      </c>
      <c r="H1222" s="114"/>
      <c r="I1222" s="114"/>
      <c r="J1222" s="114"/>
      <c r="K1222" s="114"/>
      <c r="L1222" s="114"/>
      <c r="M1222" s="114"/>
      <c r="N1222" s="114"/>
      <c r="O1222" s="114"/>
      <c r="P1222" s="114"/>
      <c r="Q1222" s="114"/>
      <c r="R1222" s="114"/>
      <c r="S1222" s="114"/>
      <c r="T1222" s="114"/>
      <c r="U1222" s="114"/>
      <c r="V1222" s="114"/>
      <c r="W1222" s="114"/>
      <c r="X1222" s="114"/>
      <c r="Y1222" s="114"/>
      <c r="Z1222" s="114"/>
      <c r="AA1222" s="114"/>
      <c r="AB1222" s="114"/>
      <c r="AC1222" s="114"/>
      <c r="AD1222" s="114"/>
      <c r="AE1222" s="114"/>
      <c r="AF1222" s="114"/>
      <c r="AG1222" s="114"/>
      <c r="AH1222" s="114"/>
      <c r="AI1222" s="114"/>
      <c r="AJ1222" s="114"/>
      <c r="AK1222" s="114"/>
      <c r="AL1222" s="114"/>
      <c r="AM1222" s="114"/>
      <c r="AN1222" s="114"/>
      <c r="AO1222" s="114"/>
      <c r="AP1222" s="114"/>
      <c r="AQ1222" s="114"/>
    </row>
    <row r="1223" spans="1:43" x14ac:dyDescent="0.3">
      <c r="A1223" s="114"/>
      <c r="B1223" s="120" t="s">
        <v>1790</v>
      </c>
      <c r="C1223" s="121" t="s">
        <v>643</v>
      </c>
      <c r="D1223" s="127">
        <v>3345.79</v>
      </c>
      <c r="E1223" s="127">
        <v>3345.79</v>
      </c>
      <c r="F1223" s="127">
        <v>3345.79</v>
      </c>
      <c r="G1223" s="125">
        <v>10037.370000000001</v>
      </c>
      <c r="H1223" s="114"/>
      <c r="I1223" s="114"/>
      <c r="J1223" s="114"/>
      <c r="K1223" s="114"/>
      <c r="L1223" s="114"/>
      <c r="M1223" s="114"/>
      <c r="N1223" s="114"/>
      <c r="O1223" s="114"/>
      <c r="P1223" s="114"/>
      <c r="Q1223" s="114"/>
      <c r="R1223" s="114"/>
      <c r="S1223" s="114"/>
      <c r="T1223" s="114"/>
      <c r="U1223" s="114"/>
      <c r="V1223" s="114"/>
      <c r="W1223" s="114"/>
      <c r="X1223" s="114"/>
      <c r="Y1223" s="114"/>
      <c r="Z1223" s="114"/>
      <c r="AA1223" s="114"/>
      <c r="AB1223" s="114"/>
      <c r="AC1223" s="114"/>
      <c r="AD1223" s="114"/>
      <c r="AE1223" s="114"/>
      <c r="AF1223" s="114"/>
      <c r="AG1223" s="114"/>
      <c r="AH1223" s="114"/>
      <c r="AI1223" s="114"/>
      <c r="AJ1223" s="114"/>
      <c r="AK1223" s="114"/>
      <c r="AL1223" s="114"/>
      <c r="AM1223" s="114"/>
      <c r="AN1223" s="114"/>
      <c r="AO1223" s="114"/>
      <c r="AP1223" s="114"/>
      <c r="AQ1223" s="114"/>
    </row>
    <row r="1224" spans="1:43" x14ac:dyDescent="0.3">
      <c r="A1224" s="114"/>
      <c r="B1224" s="120" t="s">
        <v>3588</v>
      </c>
      <c r="C1224" s="121" t="s">
        <v>105</v>
      </c>
      <c r="D1224" s="124"/>
      <c r="E1224" s="127">
        <v>1155.2</v>
      </c>
      <c r="F1224" s="127">
        <v>1395.87</v>
      </c>
      <c r="G1224" s="125">
        <v>2551.0700000000002</v>
      </c>
      <c r="H1224" s="114"/>
      <c r="I1224" s="114"/>
      <c r="J1224" s="114"/>
      <c r="K1224" s="114"/>
      <c r="L1224" s="114"/>
      <c r="M1224" s="114"/>
      <c r="N1224" s="114"/>
      <c r="O1224" s="114"/>
      <c r="P1224" s="114"/>
      <c r="Q1224" s="114"/>
      <c r="R1224" s="114"/>
      <c r="S1224" s="114"/>
      <c r="T1224" s="114"/>
      <c r="U1224" s="114"/>
      <c r="V1224" s="114"/>
      <c r="W1224" s="114"/>
      <c r="X1224" s="114"/>
      <c r="Y1224" s="114"/>
      <c r="Z1224" s="114"/>
      <c r="AA1224" s="114"/>
      <c r="AB1224" s="114"/>
      <c r="AC1224" s="114"/>
      <c r="AD1224" s="114"/>
      <c r="AE1224" s="114"/>
      <c r="AF1224" s="114"/>
      <c r="AG1224" s="114"/>
      <c r="AH1224" s="114"/>
      <c r="AI1224" s="114"/>
      <c r="AJ1224" s="114"/>
      <c r="AK1224" s="114"/>
      <c r="AL1224" s="114"/>
      <c r="AM1224" s="114"/>
      <c r="AN1224" s="114"/>
      <c r="AO1224" s="114"/>
      <c r="AP1224" s="114"/>
      <c r="AQ1224" s="114"/>
    </row>
    <row r="1225" spans="1:43" x14ac:dyDescent="0.3">
      <c r="A1225" s="114"/>
      <c r="B1225" s="120" t="s">
        <v>3589</v>
      </c>
      <c r="C1225" s="121" t="s">
        <v>282</v>
      </c>
      <c r="D1225" s="124"/>
      <c r="E1225" s="127">
        <v>1900.8</v>
      </c>
      <c r="F1225" s="124"/>
      <c r="G1225" s="125">
        <v>1900.8</v>
      </c>
      <c r="H1225" s="114"/>
      <c r="I1225" s="114"/>
      <c r="J1225" s="114"/>
      <c r="K1225" s="114"/>
      <c r="L1225" s="114"/>
      <c r="M1225" s="114"/>
      <c r="N1225" s="114"/>
      <c r="O1225" s="114"/>
      <c r="P1225" s="114"/>
      <c r="Q1225" s="114"/>
      <c r="R1225" s="114"/>
      <c r="S1225" s="114"/>
      <c r="T1225" s="114"/>
      <c r="U1225" s="114"/>
      <c r="V1225" s="114"/>
      <c r="W1225" s="114"/>
      <c r="X1225" s="114"/>
      <c r="Y1225" s="114"/>
      <c r="Z1225" s="114"/>
      <c r="AA1225" s="114"/>
      <c r="AB1225" s="114"/>
      <c r="AC1225" s="114"/>
      <c r="AD1225" s="114"/>
      <c r="AE1225" s="114"/>
      <c r="AF1225" s="114"/>
      <c r="AG1225" s="114"/>
      <c r="AH1225" s="114"/>
      <c r="AI1225" s="114"/>
      <c r="AJ1225" s="114"/>
      <c r="AK1225" s="114"/>
      <c r="AL1225" s="114"/>
      <c r="AM1225" s="114"/>
      <c r="AN1225" s="114"/>
      <c r="AO1225" s="114"/>
      <c r="AP1225" s="114"/>
      <c r="AQ1225" s="114"/>
    </row>
    <row r="1226" spans="1:43" x14ac:dyDescent="0.3">
      <c r="A1226" s="114"/>
      <c r="B1226" s="120" t="s">
        <v>3590</v>
      </c>
      <c r="C1226" s="121" t="s">
        <v>282</v>
      </c>
      <c r="D1226" s="124"/>
      <c r="E1226" s="124"/>
      <c r="F1226" s="127">
        <v>2396.6</v>
      </c>
      <c r="G1226" s="125">
        <v>2396.6</v>
      </c>
      <c r="H1226" s="114"/>
      <c r="I1226" s="114"/>
      <c r="J1226" s="114"/>
      <c r="K1226" s="114"/>
      <c r="L1226" s="114"/>
      <c r="M1226" s="114"/>
      <c r="N1226" s="114"/>
      <c r="O1226" s="114"/>
      <c r="P1226" s="114"/>
      <c r="Q1226" s="114"/>
      <c r="R1226" s="114"/>
      <c r="S1226" s="114"/>
      <c r="T1226" s="114"/>
      <c r="U1226" s="114"/>
      <c r="V1226" s="114"/>
      <c r="W1226" s="114"/>
      <c r="X1226" s="114"/>
      <c r="Y1226" s="114"/>
      <c r="Z1226" s="114"/>
      <c r="AA1226" s="114"/>
      <c r="AB1226" s="114"/>
      <c r="AC1226" s="114"/>
      <c r="AD1226" s="114"/>
      <c r="AE1226" s="114"/>
      <c r="AF1226" s="114"/>
      <c r="AG1226" s="114"/>
      <c r="AH1226" s="114"/>
      <c r="AI1226" s="114"/>
      <c r="AJ1226" s="114"/>
      <c r="AK1226" s="114"/>
      <c r="AL1226" s="114"/>
      <c r="AM1226" s="114"/>
      <c r="AN1226" s="114"/>
      <c r="AO1226" s="114"/>
      <c r="AP1226" s="114"/>
      <c r="AQ1226" s="114"/>
    </row>
    <row r="1227" spans="1:43" x14ac:dyDescent="0.3">
      <c r="A1227" s="114"/>
      <c r="B1227" s="120" t="s">
        <v>3591</v>
      </c>
      <c r="C1227" s="121" t="s">
        <v>273</v>
      </c>
      <c r="D1227" s="124"/>
      <c r="E1227" s="124"/>
      <c r="F1227" s="122">
        <v>133.41999999999999</v>
      </c>
      <c r="G1227" s="123">
        <v>133.41999999999999</v>
      </c>
      <c r="H1227" s="114"/>
      <c r="I1227" s="114"/>
      <c r="J1227" s="114"/>
      <c r="K1227" s="114"/>
      <c r="L1227" s="114"/>
      <c r="M1227" s="114"/>
      <c r="N1227" s="114"/>
      <c r="O1227" s="114"/>
      <c r="P1227" s="114"/>
      <c r="Q1227" s="114"/>
      <c r="R1227" s="114"/>
      <c r="S1227" s="114"/>
      <c r="T1227" s="114"/>
      <c r="U1227" s="114"/>
      <c r="V1227" s="114"/>
      <c r="W1227" s="114"/>
      <c r="X1227" s="114"/>
      <c r="Y1227" s="114"/>
      <c r="Z1227" s="114"/>
      <c r="AA1227" s="114"/>
      <c r="AB1227" s="114"/>
      <c r="AC1227" s="114"/>
      <c r="AD1227" s="114"/>
      <c r="AE1227" s="114"/>
      <c r="AF1227" s="114"/>
      <c r="AG1227" s="114"/>
      <c r="AH1227" s="114"/>
      <c r="AI1227" s="114"/>
      <c r="AJ1227" s="114"/>
      <c r="AK1227" s="114"/>
      <c r="AL1227" s="114"/>
      <c r="AM1227" s="114"/>
      <c r="AN1227" s="114"/>
      <c r="AO1227" s="114"/>
      <c r="AP1227" s="114"/>
      <c r="AQ1227" s="114"/>
    </row>
    <row r="1228" spans="1:43" x14ac:dyDescent="0.3">
      <c r="A1228" s="114"/>
      <c r="B1228" s="120" t="s">
        <v>3592</v>
      </c>
      <c r="C1228" s="121" t="s">
        <v>399</v>
      </c>
      <c r="D1228" s="124"/>
      <c r="E1228" s="124"/>
      <c r="F1228" s="127">
        <v>3007.83</v>
      </c>
      <c r="G1228" s="125">
        <v>3007.83</v>
      </c>
      <c r="H1228" s="114"/>
      <c r="I1228" s="114"/>
      <c r="J1228" s="114"/>
      <c r="K1228" s="114"/>
      <c r="L1228" s="114"/>
      <c r="M1228" s="114"/>
      <c r="N1228" s="114"/>
      <c r="O1228" s="114"/>
      <c r="P1228" s="114"/>
      <c r="Q1228" s="114"/>
      <c r="R1228" s="114"/>
      <c r="S1228" s="114"/>
      <c r="T1228" s="114"/>
      <c r="U1228" s="114"/>
      <c r="V1228" s="114"/>
      <c r="W1228" s="114"/>
      <c r="X1228" s="114"/>
      <c r="Y1228" s="114"/>
      <c r="Z1228" s="114"/>
      <c r="AA1228" s="114"/>
      <c r="AB1228" s="114"/>
      <c r="AC1228" s="114"/>
      <c r="AD1228" s="114"/>
      <c r="AE1228" s="114"/>
      <c r="AF1228" s="114"/>
      <c r="AG1228" s="114"/>
      <c r="AH1228" s="114"/>
      <c r="AI1228" s="114"/>
      <c r="AJ1228" s="114"/>
      <c r="AK1228" s="114"/>
      <c r="AL1228" s="114"/>
      <c r="AM1228" s="114"/>
      <c r="AN1228" s="114"/>
      <c r="AO1228" s="114"/>
      <c r="AP1228" s="114"/>
      <c r="AQ1228" s="114"/>
    </row>
    <row r="1229" spans="1:43" x14ac:dyDescent="0.3">
      <c r="A1229" s="114"/>
      <c r="B1229" s="117" t="s">
        <v>388</v>
      </c>
      <c r="C1229" s="117"/>
      <c r="D1229" s="119">
        <v>1837296.01</v>
      </c>
      <c r="E1229" s="119">
        <v>1837297.26</v>
      </c>
      <c r="F1229" s="119">
        <v>1837297.31</v>
      </c>
      <c r="G1229" s="119">
        <v>5511890.5800000001</v>
      </c>
      <c r="H1229" s="114"/>
      <c r="I1229" s="114"/>
      <c r="J1229" s="114"/>
      <c r="K1229" s="114"/>
      <c r="L1229" s="114"/>
      <c r="M1229" s="114"/>
      <c r="N1229" s="114"/>
      <c r="O1229" s="114"/>
      <c r="P1229" s="114"/>
      <c r="Q1229" s="114"/>
      <c r="R1229" s="114"/>
      <c r="S1229" s="114"/>
      <c r="T1229" s="114"/>
      <c r="U1229" s="114"/>
      <c r="V1229" s="114"/>
      <c r="W1229" s="114"/>
      <c r="X1229" s="114"/>
      <c r="Y1229" s="114"/>
      <c r="Z1229" s="114"/>
      <c r="AA1229" s="114"/>
      <c r="AB1229" s="114"/>
      <c r="AC1229" s="114"/>
      <c r="AD1229" s="114"/>
      <c r="AE1229" s="114"/>
      <c r="AF1229" s="114"/>
      <c r="AG1229" s="114"/>
      <c r="AH1229" s="114"/>
      <c r="AI1229" s="114"/>
      <c r="AJ1229" s="114"/>
      <c r="AK1229" s="114"/>
      <c r="AL1229" s="114"/>
      <c r="AM1229" s="114"/>
      <c r="AN1229" s="114"/>
      <c r="AO1229" s="114"/>
      <c r="AP1229" s="114"/>
      <c r="AQ1229" s="114"/>
    </row>
  </sheetData>
  <autoFilter ref="A11:AQ1229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21"/>
  <sheetViews>
    <sheetView workbookViewId="0">
      <selection activeCell="K6" sqref="K6"/>
    </sheetView>
  </sheetViews>
  <sheetFormatPr defaultRowHeight="14.4" x14ac:dyDescent="0.3"/>
  <cols>
    <col min="1" max="1" width="17.109375" customWidth="1"/>
    <col min="2" max="2" width="12.33203125" customWidth="1"/>
    <col min="3" max="3" width="11.44140625" bestFit="1" customWidth="1"/>
    <col min="4" max="4" width="14.88671875" customWidth="1"/>
    <col min="5" max="5" width="15.44140625" customWidth="1"/>
    <col min="6" max="6" width="10.44140625" bestFit="1" customWidth="1"/>
    <col min="7" max="7" width="10.109375" bestFit="1" customWidth="1"/>
    <col min="8" max="8" width="14.21875" bestFit="1" customWidth="1"/>
    <col min="9" max="9" width="12.88671875" bestFit="1" customWidth="1"/>
    <col min="11" max="12" width="10.44140625" bestFit="1" customWidth="1"/>
    <col min="13" max="13" width="10.44140625" customWidth="1"/>
    <col min="15" max="15" width="10.109375" bestFit="1" customWidth="1"/>
    <col min="17" max="17" width="12.6640625" bestFit="1" customWidth="1"/>
    <col min="253" max="253" width="15.33203125" customWidth="1"/>
    <col min="254" max="254" width="10" bestFit="1" customWidth="1"/>
    <col min="257" max="257" width="10.109375" bestFit="1" customWidth="1"/>
    <col min="260" max="260" width="10.109375" bestFit="1" customWidth="1"/>
    <col min="261" max="261" width="12.44140625" bestFit="1" customWidth="1"/>
    <col min="263" max="263" width="9.88671875" customWidth="1"/>
    <col min="264" max="264" width="10.109375" customWidth="1"/>
    <col min="269" max="269" width="10.44140625" customWidth="1"/>
    <col min="509" max="509" width="15.33203125" customWidth="1"/>
    <col min="510" max="510" width="10" bestFit="1" customWidth="1"/>
    <col min="513" max="513" width="10.109375" bestFit="1" customWidth="1"/>
    <col min="516" max="516" width="10.109375" bestFit="1" customWidth="1"/>
    <col min="517" max="517" width="12.44140625" bestFit="1" customWidth="1"/>
    <col min="519" max="519" width="9.88671875" customWidth="1"/>
    <col min="520" max="520" width="10.109375" customWidth="1"/>
    <col min="525" max="525" width="10.44140625" customWidth="1"/>
    <col min="765" max="765" width="15.33203125" customWidth="1"/>
    <col min="766" max="766" width="10" bestFit="1" customWidth="1"/>
    <col min="769" max="769" width="10.109375" bestFit="1" customWidth="1"/>
    <col min="772" max="772" width="10.109375" bestFit="1" customWidth="1"/>
    <col min="773" max="773" width="12.44140625" bestFit="1" customWidth="1"/>
    <col min="775" max="775" width="9.88671875" customWidth="1"/>
    <col min="776" max="776" width="10.109375" customWidth="1"/>
    <col min="781" max="781" width="10.44140625" customWidth="1"/>
    <col min="1021" max="1021" width="15.33203125" customWidth="1"/>
    <col min="1022" max="1022" width="10" bestFit="1" customWidth="1"/>
    <col min="1025" max="1025" width="10.109375" bestFit="1" customWidth="1"/>
    <col min="1028" max="1028" width="10.109375" bestFit="1" customWidth="1"/>
    <col min="1029" max="1029" width="12.44140625" bestFit="1" customWidth="1"/>
    <col min="1031" max="1031" width="9.88671875" customWidth="1"/>
    <col min="1032" max="1032" width="10.109375" customWidth="1"/>
    <col min="1037" max="1037" width="10.44140625" customWidth="1"/>
    <col min="1277" max="1277" width="15.33203125" customWidth="1"/>
    <col min="1278" max="1278" width="10" bestFit="1" customWidth="1"/>
    <col min="1281" max="1281" width="10.109375" bestFit="1" customWidth="1"/>
    <col min="1284" max="1284" width="10.109375" bestFit="1" customWidth="1"/>
    <col min="1285" max="1285" width="12.44140625" bestFit="1" customWidth="1"/>
    <col min="1287" max="1287" width="9.88671875" customWidth="1"/>
    <col min="1288" max="1288" width="10.109375" customWidth="1"/>
    <col min="1293" max="1293" width="10.44140625" customWidth="1"/>
    <col min="1533" max="1533" width="15.33203125" customWidth="1"/>
    <col min="1534" max="1534" width="10" bestFit="1" customWidth="1"/>
    <col min="1537" max="1537" width="10.109375" bestFit="1" customWidth="1"/>
    <col min="1540" max="1540" width="10.109375" bestFit="1" customWidth="1"/>
    <col min="1541" max="1541" width="12.44140625" bestFit="1" customWidth="1"/>
    <col min="1543" max="1543" width="9.88671875" customWidth="1"/>
    <col min="1544" max="1544" width="10.109375" customWidth="1"/>
    <col min="1549" max="1549" width="10.44140625" customWidth="1"/>
    <col min="1789" max="1789" width="15.33203125" customWidth="1"/>
    <col min="1790" max="1790" width="10" bestFit="1" customWidth="1"/>
    <col min="1793" max="1793" width="10.109375" bestFit="1" customWidth="1"/>
    <col min="1796" max="1796" width="10.109375" bestFit="1" customWidth="1"/>
    <col min="1797" max="1797" width="12.44140625" bestFit="1" customWidth="1"/>
    <col min="1799" max="1799" width="9.88671875" customWidth="1"/>
    <col min="1800" max="1800" width="10.109375" customWidth="1"/>
    <col min="1805" max="1805" width="10.44140625" customWidth="1"/>
    <col min="2045" max="2045" width="15.33203125" customWidth="1"/>
    <col min="2046" max="2046" width="10" bestFit="1" customWidth="1"/>
    <col min="2049" max="2049" width="10.109375" bestFit="1" customWidth="1"/>
    <col min="2052" max="2052" width="10.109375" bestFit="1" customWidth="1"/>
    <col min="2053" max="2053" width="12.44140625" bestFit="1" customWidth="1"/>
    <col min="2055" max="2055" width="9.88671875" customWidth="1"/>
    <col min="2056" max="2056" width="10.109375" customWidth="1"/>
    <col min="2061" max="2061" width="10.44140625" customWidth="1"/>
    <col min="2301" max="2301" width="15.33203125" customWidth="1"/>
    <col min="2302" max="2302" width="10" bestFit="1" customWidth="1"/>
    <col min="2305" max="2305" width="10.109375" bestFit="1" customWidth="1"/>
    <col min="2308" max="2308" width="10.109375" bestFit="1" customWidth="1"/>
    <col min="2309" max="2309" width="12.44140625" bestFit="1" customWidth="1"/>
    <col min="2311" max="2311" width="9.88671875" customWidth="1"/>
    <col min="2312" max="2312" width="10.109375" customWidth="1"/>
    <col min="2317" max="2317" width="10.44140625" customWidth="1"/>
    <col min="2557" max="2557" width="15.33203125" customWidth="1"/>
    <col min="2558" max="2558" width="10" bestFit="1" customWidth="1"/>
    <col min="2561" max="2561" width="10.109375" bestFit="1" customWidth="1"/>
    <col min="2564" max="2564" width="10.109375" bestFit="1" customWidth="1"/>
    <col min="2565" max="2565" width="12.44140625" bestFit="1" customWidth="1"/>
    <col min="2567" max="2567" width="9.88671875" customWidth="1"/>
    <col min="2568" max="2568" width="10.109375" customWidth="1"/>
    <col min="2573" max="2573" width="10.44140625" customWidth="1"/>
    <col min="2813" max="2813" width="15.33203125" customWidth="1"/>
    <col min="2814" max="2814" width="10" bestFit="1" customWidth="1"/>
    <col min="2817" max="2817" width="10.109375" bestFit="1" customWidth="1"/>
    <col min="2820" max="2820" width="10.109375" bestFit="1" customWidth="1"/>
    <col min="2821" max="2821" width="12.44140625" bestFit="1" customWidth="1"/>
    <col min="2823" max="2823" width="9.88671875" customWidth="1"/>
    <col min="2824" max="2824" width="10.109375" customWidth="1"/>
    <col min="2829" max="2829" width="10.44140625" customWidth="1"/>
    <col min="3069" max="3069" width="15.33203125" customWidth="1"/>
    <col min="3070" max="3070" width="10" bestFit="1" customWidth="1"/>
    <col min="3073" max="3073" width="10.109375" bestFit="1" customWidth="1"/>
    <col min="3076" max="3076" width="10.109375" bestFit="1" customWidth="1"/>
    <col min="3077" max="3077" width="12.44140625" bestFit="1" customWidth="1"/>
    <col min="3079" max="3079" width="9.88671875" customWidth="1"/>
    <col min="3080" max="3080" width="10.109375" customWidth="1"/>
    <col min="3085" max="3085" width="10.44140625" customWidth="1"/>
    <col min="3325" max="3325" width="15.33203125" customWidth="1"/>
    <col min="3326" max="3326" width="10" bestFit="1" customWidth="1"/>
    <col min="3329" max="3329" width="10.109375" bestFit="1" customWidth="1"/>
    <col min="3332" max="3332" width="10.109375" bestFit="1" customWidth="1"/>
    <col min="3333" max="3333" width="12.44140625" bestFit="1" customWidth="1"/>
    <col min="3335" max="3335" width="9.88671875" customWidth="1"/>
    <col min="3336" max="3336" width="10.109375" customWidth="1"/>
    <col min="3341" max="3341" width="10.44140625" customWidth="1"/>
    <col min="3581" max="3581" width="15.33203125" customWidth="1"/>
    <col min="3582" max="3582" width="10" bestFit="1" customWidth="1"/>
    <col min="3585" max="3585" width="10.109375" bestFit="1" customWidth="1"/>
    <col min="3588" max="3588" width="10.109375" bestFit="1" customWidth="1"/>
    <col min="3589" max="3589" width="12.44140625" bestFit="1" customWidth="1"/>
    <col min="3591" max="3591" width="9.88671875" customWidth="1"/>
    <col min="3592" max="3592" width="10.109375" customWidth="1"/>
    <col min="3597" max="3597" width="10.44140625" customWidth="1"/>
    <col min="3837" max="3837" width="15.33203125" customWidth="1"/>
    <col min="3838" max="3838" width="10" bestFit="1" customWidth="1"/>
    <col min="3841" max="3841" width="10.109375" bestFit="1" customWidth="1"/>
    <col min="3844" max="3844" width="10.109375" bestFit="1" customWidth="1"/>
    <col min="3845" max="3845" width="12.44140625" bestFit="1" customWidth="1"/>
    <col min="3847" max="3847" width="9.88671875" customWidth="1"/>
    <col min="3848" max="3848" width="10.109375" customWidth="1"/>
    <col min="3853" max="3853" width="10.44140625" customWidth="1"/>
    <col min="4093" max="4093" width="15.33203125" customWidth="1"/>
    <col min="4094" max="4094" width="10" bestFit="1" customWidth="1"/>
    <col min="4097" max="4097" width="10.109375" bestFit="1" customWidth="1"/>
    <col min="4100" max="4100" width="10.109375" bestFit="1" customWidth="1"/>
    <col min="4101" max="4101" width="12.44140625" bestFit="1" customWidth="1"/>
    <col min="4103" max="4103" width="9.88671875" customWidth="1"/>
    <col min="4104" max="4104" width="10.109375" customWidth="1"/>
    <col min="4109" max="4109" width="10.44140625" customWidth="1"/>
    <col min="4349" max="4349" width="15.33203125" customWidth="1"/>
    <col min="4350" max="4350" width="10" bestFit="1" customWidth="1"/>
    <col min="4353" max="4353" width="10.109375" bestFit="1" customWidth="1"/>
    <col min="4356" max="4356" width="10.109375" bestFit="1" customWidth="1"/>
    <col min="4357" max="4357" width="12.44140625" bestFit="1" customWidth="1"/>
    <col min="4359" max="4359" width="9.88671875" customWidth="1"/>
    <col min="4360" max="4360" width="10.109375" customWidth="1"/>
    <col min="4365" max="4365" width="10.44140625" customWidth="1"/>
    <col min="4605" max="4605" width="15.33203125" customWidth="1"/>
    <col min="4606" max="4606" width="10" bestFit="1" customWidth="1"/>
    <col min="4609" max="4609" width="10.109375" bestFit="1" customWidth="1"/>
    <col min="4612" max="4612" width="10.109375" bestFit="1" customWidth="1"/>
    <col min="4613" max="4613" width="12.44140625" bestFit="1" customWidth="1"/>
    <col min="4615" max="4615" width="9.88671875" customWidth="1"/>
    <col min="4616" max="4616" width="10.109375" customWidth="1"/>
    <col min="4621" max="4621" width="10.44140625" customWidth="1"/>
    <col min="4861" max="4861" width="15.33203125" customWidth="1"/>
    <col min="4862" max="4862" width="10" bestFit="1" customWidth="1"/>
    <col min="4865" max="4865" width="10.109375" bestFit="1" customWidth="1"/>
    <col min="4868" max="4868" width="10.109375" bestFit="1" customWidth="1"/>
    <col min="4869" max="4869" width="12.44140625" bestFit="1" customWidth="1"/>
    <col min="4871" max="4871" width="9.88671875" customWidth="1"/>
    <col min="4872" max="4872" width="10.109375" customWidth="1"/>
    <col min="4877" max="4877" width="10.44140625" customWidth="1"/>
    <col min="5117" max="5117" width="15.33203125" customWidth="1"/>
    <col min="5118" max="5118" width="10" bestFit="1" customWidth="1"/>
    <col min="5121" max="5121" width="10.109375" bestFit="1" customWidth="1"/>
    <col min="5124" max="5124" width="10.109375" bestFit="1" customWidth="1"/>
    <col min="5125" max="5125" width="12.44140625" bestFit="1" customWidth="1"/>
    <col min="5127" max="5127" width="9.88671875" customWidth="1"/>
    <col min="5128" max="5128" width="10.109375" customWidth="1"/>
    <col min="5133" max="5133" width="10.44140625" customWidth="1"/>
    <col min="5373" max="5373" width="15.33203125" customWidth="1"/>
    <col min="5374" max="5374" width="10" bestFit="1" customWidth="1"/>
    <col min="5377" max="5377" width="10.109375" bestFit="1" customWidth="1"/>
    <col min="5380" max="5380" width="10.109375" bestFit="1" customWidth="1"/>
    <col min="5381" max="5381" width="12.44140625" bestFit="1" customWidth="1"/>
    <col min="5383" max="5383" width="9.88671875" customWidth="1"/>
    <col min="5384" max="5384" width="10.109375" customWidth="1"/>
    <col min="5389" max="5389" width="10.44140625" customWidth="1"/>
    <col min="5629" max="5629" width="15.33203125" customWidth="1"/>
    <col min="5630" max="5630" width="10" bestFit="1" customWidth="1"/>
    <col min="5633" max="5633" width="10.109375" bestFit="1" customWidth="1"/>
    <col min="5636" max="5636" width="10.109375" bestFit="1" customWidth="1"/>
    <col min="5637" max="5637" width="12.44140625" bestFit="1" customWidth="1"/>
    <col min="5639" max="5639" width="9.88671875" customWidth="1"/>
    <col min="5640" max="5640" width="10.109375" customWidth="1"/>
    <col min="5645" max="5645" width="10.44140625" customWidth="1"/>
    <col min="5885" max="5885" width="15.33203125" customWidth="1"/>
    <col min="5886" max="5886" width="10" bestFit="1" customWidth="1"/>
    <col min="5889" max="5889" width="10.109375" bestFit="1" customWidth="1"/>
    <col min="5892" max="5892" width="10.109375" bestFit="1" customWidth="1"/>
    <col min="5893" max="5893" width="12.44140625" bestFit="1" customWidth="1"/>
    <col min="5895" max="5895" width="9.88671875" customWidth="1"/>
    <col min="5896" max="5896" width="10.109375" customWidth="1"/>
    <col min="5901" max="5901" width="10.44140625" customWidth="1"/>
    <col min="6141" max="6141" width="15.33203125" customWidth="1"/>
    <col min="6142" max="6142" width="10" bestFit="1" customWidth="1"/>
    <col min="6145" max="6145" width="10.109375" bestFit="1" customWidth="1"/>
    <col min="6148" max="6148" width="10.109375" bestFit="1" customWidth="1"/>
    <col min="6149" max="6149" width="12.44140625" bestFit="1" customWidth="1"/>
    <col min="6151" max="6151" width="9.88671875" customWidth="1"/>
    <col min="6152" max="6152" width="10.109375" customWidth="1"/>
    <col min="6157" max="6157" width="10.44140625" customWidth="1"/>
    <col min="6397" max="6397" width="15.33203125" customWidth="1"/>
    <col min="6398" max="6398" width="10" bestFit="1" customWidth="1"/>
    <col min="6401" max="6401" width="10.109375" bestFit="1" customWidth="1"/>
    <col min="6404" max="6404" width="10.109375" bestFit="1" customWidth="1"/>
    <col min="6405" max="6405" width="12.44140625" bestFit="1" customWidth="1"/>
    <col min="6407" max="6407" width="9.88671875" customWidth="1"/>
    <col min="6408" max="6408" width="10.109375" customWidth="1"/>
    <col min="6413" max="6413" width="10.44140625" customWidth="1"/>
    <col min="6653" max="6653" width="15.33203125" customWidth="1"/>
    <col min="6654" max="6654" width="10" bestFit="1" customWidth="1"/>
    <col min="6657" max="6657" width="10.109375" bestFit="1" customWidth="1"/>
    <col min="6660" max="6660" width="10.109375" bestFit="1" customWidth="1"/>
    <col min="6661" max="6661" width="12.44140625" bestFit="1" customWidth="1"/>
    <col min="6663" max="6663" width="9.88671875" customWidth="1"/>
    <col min="6664" max="6664" width="10.109375" customWidth="1"/>
    <col min="6669" max="6669" width="10.44140625" customWidth="1"/>
    <col min="6909" max="6909" width="15.33203125" customWidth="1"/>
    <col min="6910" max="6910" width="10" bestFit="1" customWidth="1"/>
    <col min="6913" max="6913" width="10.109375" bestFit="1" customWidth="1"/>
    <col min="6916" max="6916" width="10.109375" bestFit="1" customWidth="1"/>
    <col min="6917" max="6917" width="12.44140625" bestFit="1" customWidth="1"/>
    <col min="6919" max="6919" width="9.88671875" customWidth="1"/>
    <col min="6920" max="6920" width="10.109375" customWidth="1"/>
    <col min="6925" max="6925" width="10.44140625" customWidth="1"/>
    <col min="7165" max="7165" width="15.33203125" customWidth="1"/>
    <col min="7166" max="7166" width="10" bestFit="1" customWidth="1"/>
    <col min="7169" max="7169" width="10.109375" bestFit="1" customWidth="1"/>
    <col min="7172" max="7172" width="10.109375" bestFit="1" customWidth="1"/>
    <col min="7173" max="7173" width="12.44140625" bestFit="1" customWidth="1"/>
    <col min="7175" max="7175" width="9.88671875" customWidth="1"/>
    <col min="7176" max="7176" width="10.109375" customWidth="1"/>
    <col min="7181" max="7181" width="10.44140625" customWidth="1"/>
    <col min="7421" max="7421" width="15.33203125" customWidth="1"/>
    <col min="7422" max="7422" width="10" bestFit="1" customWidth="1"/>
    <col min="7425" max="7425" width="10.109375" bestFit="1" customWidth="1"/>
    <col min="7428" max="7428" width="10.109375" bestFit="1" customWidth="1"/>
    <col min="7429" max="7429" width="12.44140625" bestFit="1" customWidth="1"/>
    <col min="7431" max="7431" width="9.88671875" customWidth="1"/>
    <col min="7432" max="7432" width="10.109375" customWidth="1"/>
    <col min="7437" max="7437" width="10.44140625" customWidth="1"/>
    <col min="7677" max="7677" width="15.33203125" customWidth="1"/>
    <col min="7678" max="7678" width="10" bestFit="1" customWidth="1"/>
    <col min="7681" max="7681" width="10.109375" bestFit="1" customWidth="1"/>
    <col min="7684" max="7684" width="10.109375" bestFit="1" customWidth="1"/>
    <col min="7685" max="7685" width="12.44140625" bestFit="1" customWidth="1"/>
    <col min="7687" max="7687" width="9.88671875" customWidth="1"/>
    <col min="7688" max="7688" width="10.109375" customWidth="1"/>
    <col min="7693" max="7693" width="10.44140625" customWidth="1"/>
    <col min="7933" max="7933" width="15.33203125" customWidth="1"/>
    <col min="7934" max="7934" width="10" bestFit="1" customWidth="1"/>
    <col min="7937" max="7937" width="10.109375" bestFit="1" customWidth="1"/>
    <col min="7940" max="7940" width="10.109375" bestFit="1" customWidth="1"/>
    <col min="7941" max="7941" width="12.44140625" bestFit="1" customWidth="1"/>
    <col min="7943" max="7943" width="9.88671875" customWidth="1"/>
    <col min="7944" max="7944" width="10.109375" customWidth="1"/>
    <col min="7949" max="7949" width="10.44140625" customWidth="1"/>
    <col min="8189" max="8189" width="15.33203125" customWidth="1"/>
    <col min="8190" max="8190" width="10" bestFit="1" customWidth="1"/>
    <col min="8193" max="8193" width="10.109375" bestFit="1" customWidth="1"/>
    <col min="8196" max="8196" width="10.109375" bestFit="1" customWidth="1"/>
    <col min="8197" max="8197" width="12.44140625" bestFit="1" customWidth="1"/>
    <col min="8199" max="8199" width="9.88671875" customWidth="1"/>
    <col min="8200" max="8200" width="10.109375" customWidth="1"/>
    <col min="8205" max="8205" width="10.44140625" customWidth="1"/>
    <col min="8445" max="8445" width="15.33203125" customWidth="1"/>
    <col min="8446" max="8446" width="10" bestFit="1" customWidth="1"/>
    <col min="8449" max="8449" width="10.109375" bestFit="1" customWidth="1"/>
    <col min="8452" max="8452" width="10.109375" bestFit="1" customWidth="1"/>
    <col min="8453" max="8453" width="12.44140625" bestFit="1" customWidth="1"/>
    <col min="8455" max="8455" width="9.88671875" customWidth="1"/>
    <col min="8456" max="8456" width="10.109375" customWidth="1"/>
    <col min="8461" max="8461" width="10.44140625" customWidth="1"/>
    <col min="8701" max="8701" width="15.33203125" customWidth="1"/>
    <col min="8702" max="8702" width="10" bestFit="1" customWidth="1"/>
    <col min="8705" max="8705" width="10.109375" bestFit="1" customWidth="1"/>
    <col min="8708" max="8708" width="10.109375" bestFit="1" customWidth="1"/>
    <col min="8709" max="8709" width="12.44140625" bestFit="1" customWidth="1"/>
    <col min="8711" max="8711" width="9.88671875" customWidth="1"/>
    <col min="8712" max="8712" width="10.109375" customWidth="1"/>
    <col min="8717" max="8717" width="10.44140625" customWidth="1"/>
    <col min="8957" max="8957" width="15.33203125" customWidth="1"/>
    <col min="8958" max="8958" width="10" bestFit="1" customWidth="1"/>
    <col min="8961" max="8961" width="10.109375" bestFit="1" customWidth="1"/>
    <col min="8964" max="8964" width="10.109375" bestFit="1" customWidth="1"/>
    <col min="8965" max="8965" width="12.44140625" bestFit="1" customWidth="1"/>
    <col min="8967" max="8967" width="9.88671875" customWidth="1"/>
    <col min="8968" max="8968" width="10.109375" customWidth="1"/>
    <col min="8973" max="8973" width="10.44140625" customWidth="1"/>
    <col min="9213" max="9213" width="15.33203125" customWidth="1"/>
    <col min="9214" max="9214" width="10" bestFit="1" customWidth="1"/>
    <col min="9217" max="9217" width="10.109375" bestFit="1" customWidth="1"/>
    <col min="9220" max="9220" width="10.109375" bestFit="1" customWidth="1"/>
    <col min="9221" max="9221" width="12.44140625" bestFit="1" customWidth="1"/>
    <col min="9223" max="9223" width="9.88671875" customWidth="1"/>
    <col min="9224" max="9224" width="10.109375" customWidth="1"/>
    <col min="9229" max="9229" width="10.44140625" customWidth="1"/>
    <col min="9469" max="9469" width="15.33203125" customWidth="1"/>
    <col min="9470" max="9470" width="10" bestFit="1" customWidth="1"/>
    <col min="9473" max="9473" width="10.109375" bestFit="1" customWidth="1"/>
    <col min="9476" max="9476" width="10.109375" bestFit="1" customWidth="1"/>
    <col min="9477" max="9477" width="12.44140625" bestFit="1" customWidth="1"/>
    <col min="9479" max="9479" width="9.88671875" customWidth="1"/>
    <col min="9480" max="9480" width="10.109375" customWidth="1"/>
    <col min="9485" max="9485" width="10.44140625" customWidth="1"/>
    <col min="9725" max="9725" width="15.33203125" customWidth="1"/>
    <col min="9726" max="9726" width="10" bestFit="1" customWidth="1"/>
    <col min="9729" max="9729" width="10.109375" bestFit="1" customWidth="1"/>
    <col min="9732" max="9732" width="10.109375" bestFit="1" customWidth="1"/>
    <col min="9733" max="9733" width="12.44140625" bestFit="1" customWidth="1"/>
    <col min="9735" max="9735" width="9.88671875" customWidth="1"/>
    <col min="9736" max="9736" width="10.109375" customWidth="1"/>
    <col min="9741" max="9741" width="10.44140625" customWidth="1"/>
    <col min="9981" max="9981" width="15.33203125" customWidth="1"/>
    <col min="9982" max="9982" width="10" bestFit="1" customWidth="1"/>
    <col min="9985" max="9985" width="10.109375" bestFit="1" customWidth="1"/>
    <col min="9988" max="9988" width="10.109375" bestFit="1" customWidth="1"/>
    <col min="9989" max="9989" width="12.44140625" bestFit="1" customWidth="1"/>
    <col min="9991" max="9991" width="9.88671875" customWidth="1"/>
    <col min="9992" max="9992" width="10.109375" customWidth="1"/>
    <col min="9997" max="9997" width="10.44140625" customWidth="1"/>
    <col min="10237" max="10237" width="15.33203125" customWidth="1"/>
    <col min="10238" max="10238" width="10" bestFit="1" customWidth="1"/>
    <col min="10241" max="10241" width="10.109375" bestFit="1" customWidth="1"/>
    <col min="10244" max="10244" width="10.109375" bestFit="1" customWidth="1"/>
    <col min="10245" max="10245" width="12.44140625" bestFit="1" customWidth="1"/>
    <col min="10247" max="10247" width="9.88671875" customWidth="1"/>
    <col min="10248" max="10248" width="10.109375" customWidth="1"/>
    <col min="10253" max="10253" width="10.44140625" customWidth="1"/>
    <col min="10493" max="10493" width="15.33203125" customWidth="1"/>
    <col min="10494" max="10494" width="10" bestFit="1" customWidth="1"/>
    <col min="10497" max="10497" width="10.109375" bestFit="1" customWidth="1"/>
    <col min="10500" max="10500" width="10.109375" bestFit="1" customWidth="1"/>
    <col min="10501" max="10501" width="12.44140625" bestFit="1" customWidth="1"/>
    <col min="10503" max="10503" width="9.88671875" customWidth="1"/>
    <col min="10504" max="10504" width="10.109375" customWidth="1"/>
    <col min="10509" max="10509" width="10.44140625" customWidth="1"/>
    <col min="10749" max="10749" width="15.33203125" customWidth="1"/>
    <col min="10750" max="10750" width="10" bestFit="1" customWidth="1"/>
    <col min="10753" max="10753" width="10.109375" bestFit="1" customWidth="1"/>
    <col min="10756" max="10756" width="10.109375" bestFit="1" customWidth="1"/>
    <col min="10757" max="10757" width="12.44140625" bestFit="1" customWidth="1"/>
    <col min="10759" max="10759" width="9.88671875" customWidth="1"/>
    <col min="10760" max="10760" width="10.109375" customWidth="1"/>
    <col min="10765" max="10765" width="10.44140625" customWidth="1"/>
    <col min="11005" max="11005" width="15.33203125" customWidth="1"/>
    <col min="11006" max="11006" width="10" bestFit="1" customWidth="1"/>
    <col min="11009" max="11009" width="10.109375" bestFit="1" customWidth="1"/>
    <col min="11012" max="11012" width="10.109375" bestFit="1" customWidth="1"/>
    <col min="11013" max="11013" width="12.44140625" bestFit="1" customWidth="1"/>
    <col min="11015" max="11015" width="9.88671875" customWidth="1"/>
    <col min="11016" max="11016" width="10.109375" customWidth="1"/>
    <col min="11021" max="11021" width="10.44140625" customWidth="1"/>
    <col min="11261" max="11261" width="15.33203125" customWidth="1"/>
    <col min="11262" max="11262" width="10" bestFit="1" customWidth="1"/>
    <col min="11265" max="11265" width="10.109375" bestFit="1" customWidth="1"/>
    <col min="11268" max="11268" width="10.109375" bestFit="1" customWidth="1"/>
    <col min="11269" max="11269" width="12.44140625" bestFit="1" customWidth="1"/>
    <col min="11271" max="11271" width="9.88671875" customWidth="1"/>
    <col min="11272" max="11272" width="10.109375" customWidth="1"/>
    <col min="11277" max="11277" width="10.44140625" customWidth="1"/>
    <col min="11517" max="11517" width="15.33203125" customWidth="1"/>
    <col min="11518" max="11518" width="10" bestFit="1" customWidth="1"/>
    <col min="11521" max="11521" width="10.109375" bestFit="1" customWidth="1"/>
    <col min="11524" max="11524" width="10.109375" bestFit="1" customWidth="1"/>
    <col min="11525" max="11525" width="12.44140625" bestFit="1" customWidth="1"/>
    <col min="11527" max="11527" width="9.88671875" customWidth="1"/>
    <col min="11528" max="11528" width="10.109375" customWidth="1"/>
    <col min="11533" max="11533" width="10.44140625" customWidth="1"/>
    <col min="11773" max="11773" width="15.33203125" customWidth="1"/>
    <col min="11774" max="11774" width="10" bestFit="1" customWidth="1"/>
    <col min="11777" max="11777" width="10.109375" bestFit="1" customWidth="1"/>
    <col min="11780" max="11780" width="10.109375" bestFit="1" customWidth="1"/>
    <col min="11781" max="11781" width="12.44140625" bestFit="1" customWidth="1"/>
    <col min="11783" max="11783" width="9.88671875" customWidth="1"/>
    <col min="11784" max="11784" width="10.109375" customWidth="1"/>
    <col min="11789" max="11789" width="10.44140625" customWidth="1"/>
    <col min="12029" max="12029" width="15.33203125" customWidth="1"/>
    <col min="12030" max="12030" width="10" bestFit="1" customWidth="1"/>
    <col min="12033" max="12033" width="10.109375" bestFit="1" customWidth="1"/>
    <col min="12036" max="12036" width="10.109375" bestFit="1" customWidth="1"/>
    <col min="12037" max="12037" width="12.44140625" bestFit="1" customWidth="1"/>
    <col min="12039" max="12039" width="9.88671875" customWidth="1"/>
    <col min="12040" max="12040" width="10.109375" customWidth="1"/>
    <col min="12045" max="12045" width="10.44140625" customWidth="1"/>
    <col min="12285" max="12285" width="15.33203125" customWidth="1"/>
    <col min="12286" max="12286" width="10" bestFit="1" customWidth="1"/>
    <col min="12289" max="12289" width="10.109375" bestFit="1" customWidth="1"/>
    <col min="12292" max="12292" width="10.109375" bestFit="1" customWidth="1"/>
    <col min="12293" max="12293" width="12.44140625" bestFit="1" customWidth="1"/>
    <col min="12295" max="12295" width="9.88671875" customWidth="1"/>
    <col min="12296" max="12296" width="10.109375" customWidth="1"/>
    <col min="12301" max="12301" width="10.44140625" customWidth="1"/>
    <col min="12541" max="12541" width="15.33203125" customWidth="1"/>
    <col min="12542" max="12542" width="10" bestFit="1" customWidth="1"/>
    <col min="12545" max="12545" width="10.109375" bestFit="1" customWidth="1"/>
    <col min="12548" max="12548" width="10.109375" bestFit="1" customWidth="1"/>
    <col min="12549" max="12549" width="12.44140625" bestFit="1" customWidth="1"/>
    <col min="12551" max="12551" width="9.88671875" customWidth="1"/>
    <col min="12552" max="12552" width="10.109375" customWidth="1"/>
    <col min="12557" max="12557" width="10.44140625" customWidth="1"/>
    <col min="12797" max="12797" width="15.33203125" customWidth="1"/>
    <col min="12798" max="12798" width="10" bestFit="1" customWidth="1"/>
    <col min="12801" max="12801" width="10.109375" bestFit="1" customWidth="1"/>
    <col min="12804" max="12804" width="10.109375" bestFit="1" customWidth="1"/>
    <col min="12805" max="12805" width="12.44140625" bestFit="1" customWidth="1"/>
    <col min="12807" max="12807" width="9.88671875" customWidth="1"/>
    <col min="12808" max="12808" width="10.109375" customWidth="1"/>
    <col min="12813" max="12813" width="10.44140625" customWidth="1"/>
    <col min="13053" max="13053" width="15.33203125" customWidth="1"/>
    <col min="13054" max="13054" width="10" bestFit="1" customWidth="1"/>
    <col min="13057" max="13057" width="10.109375" bestFit="1" customWidth="1"/>
    <col min="13060" max="13060" width="10.109375" bestFit="1" customWidth="1"/>
    <col min="13061" max="13061" width="12.44140625" bestFit="1" customWidth="1"/>
    <col min="13063" max="13063" width="9.88671875" customWidth="1"/>
    <col min="13064" max="13064" width="10.109375" customWidth="1"/>
    <col min="13069" max="13069" width="10.44140625" customWidth="1"/>
    <col min="13309" max="13309" width="15.33203125" customWidth="1"/>
    <col min="13310" max="13310" width="10" bestFit="1" customWidth="1"/>
    <col min="13313" max="13313" width="10.109375" bestFit="1" customWidth="1"/>
    <col min="13316" max="13316" width="10.109375" bestFit="1" customWidth="1"/>
    <col min="13317" max="13317" width="12.44140625" bestFit="1" customWidth="1"/>
    <col min="13319" max="13319" width="9.88671875" customWidth="1"/>
    <col min="13320" max="13320" width="10.109375" customWidth="1"/>
    <col min="13325" max="13325" width="10.44140625" customWidth="1"/>
    <col min="13565" max="13565" width="15.33203125" customWidth="1"/>
    <col min="13566" max="13566" width="10" bestFit="1" customWidth="1"/>
    <col min="13569" max="13569" width="10.109375" bestFit="1" customWidth="1"/>
    <col min="13572" max="13572" width="10.109375" bestFit="1" customWidth="1"/>
    <col min="13573" max="13573" width="12.44140625" bestFit="1" customWidth="1"/>
    <col min="13575" max="13575" width="9.88671875" customWidth="1"/>
    <col min="13576" max="13576" width="10.109375" customWidth="1"/>
    <col min="13581" max="13581" width="10.44140625" customWidth="1"/>
    <col min="13821" max="13821" width="15.33203125" customWidth="1"/>
    <col min="13822" max="13822" width="10" bestFit="1" customWidth="1"/>
    <col min="13825" max="13825" width="10.109375" bestFit="1" customWidth="1"/>
    <col min="13828" max="13828" width="10.109375" bestFit="1" customWidth="1"/>
    <col min="13829" max="13829" width="12.44140625" bestFit="1" customWidth="1"/>
    <col min="13831" max="13831" width="9.88671875" customWidth="1"/>
    <col min="13832" max="13832" width="10.109375" customWidth="1"/>
    <col min="13837" max="13837" width="10.44140625" customWidth="1"/>
    <col min="14077" max="14077" width="15.33203125" customWidth="1"/>
    <col min="14078" max="14078" width="10" bestFit="1" customWidth="1"/>
    <col min="14081" max="14081" width="10.109375" bestFit="1" customWidth="1"/>
    <col min="14084" max="14084" width="10.109375" bestFit="1" customWidth="1"/>
    <col min="14085" max="14085" width="12.44140625" bestFit="1" customWidth="1"/>
    <col min="14087" max="14087" width="9.88671875" customWidth="1"/>
    <col min="14088" max="14088" width="10.109375" customWidth="1"/>
    <col min="14093" max="14093" width="10.44140625" customWidth="1"/>
    <col min="14333" max="14333" width="15.33203125" customWidth="1"/>
    <col min="14334" max="14334" width="10" bestFit="1" customWidth="1"/>
    <col min="14337" max="14337" width="10.109375" bestFit="1" customWidth="1"/>
    <col min="14340" max="14340" width="10.109375" bestFit="1" customWidth="1"/>
    <col min="14341" max="14341" width="12.44140625" bestFit="1" customWidth="1"/>
    <col min="14343" max="14343" width="9.88671875" customWidth="1"/>
    <col min="14344" max="14344" width="10.109375" customWidth="1"/>
    <col min="14349" max="14349" width="10.44140625" customWidth="1"/>
    <col min="14589" max="14589" width="15.33203125" customWidth="1"/>
    <col min="14590" max="14590" width="10" bestFit="1" customWidth="1"/>
    <col min="14593" max="14593" width="10.109375" bestFit="1" customWidth="1"/>
    <col min="14596" max="14596" width="10.109375" bestFit="1" customWidth="1"/>
    <col min="14597" max="14597" width="12.44140625" bestFit="1" customWidth="1"/>
    <col min="14599" max="14599" width="9.88671875" customWidth="1"/>
    <col min="14600" max="14600" width="10.109375" customWidth="1"/>
    <col min="14605" max="14605" width="10.44140625" customWidth="1"/>
    <col min="14845" max="14845" width="15.33203125" customWidth="1"/>
    <col min="14846" max="14846" width="10" bestFit="1" customWidth="1"/>
    <col min="14849" max="14849" width="10.109375" bestFit="1" customWidth="1"/>
    <col min="14852" max="14852" width="10.109375" bestFit="1" customWidth="1"/>
    <col min="14853" max="14853" width="12.44140625" bestFit="1" customWidth="1"/>
    <col min="14855" max="14855" width="9.88671875" customWidth="1"/>
    <col min="14856" max="14856" width="10.109375" customWidth="1"/>
    <col min="14861" max="14861" width="10.44140625" customWidth="1"/>
    <col min="15101" max="15101" width="15.33203125" customWidth="1"/>
    <col min="15102" max="15102" width="10" bestFit="1" customWidth="1"/>
    <col min="15105" max="15105" width="10.109375" bestFit="1" customWidth="1"/>
    <col min="15108" max="15108" width="10.109375" bestFit="1" customWidth="1"/>
    <col min="15109" max="15109" width="12.44140625" bestFit="1" customWidth="1"/>
    <col min="15111" max="15111" width="9.88671875" customWidth="1"/>
    <col min="15112" max="15112" width="10.109375" customWidth="1"/>
    <col min="15117" max="15117" width="10.44140625" customWidth="1"/>
    <col min="15357" max="15357" width="15.33203125" customWidth="1"/>
    <col min="15358" max="15358" width="10" bestFit="1" customWidth="1"/>
    <col min="15361" max="15361" width="10.109375" bestFit="1" customWidth="1"/>
    <col min="15364" max="15364" width="10.109375" bestFit="1" customWidth="1"/>
    <col min="15365" max="15365" width="12.44140625" bestFit="1" customWidth="1"/>
    <col min="15367" max="15367" width="9.88671875" customWidth="1"/>
    <col min="15368" max="15368" width="10.109375" customWidth="1"/>
    <col min="15373" max="15373" width="10.44140625" customWidth="1"/>
    <col min="15613" max="15613" width="15.33203125" customWidth="1"/>
    <col min="15614" max="15614" width="10" bestFit="1" customWidth="1"/>
    <col min="15617" max="15617" width="10.109375" bestFit="1" customWidth="1"/>
    <col min="15620" max="15620" width="10.109375" bestFit="1" customWidth="1"/>
    <col min="15621" max="15621" width="12.44140625" bestFit="1" customWidth="1"/>
    <col min="15623" max="15623" width="9.88671875" customWidth="1"/>
    <col min="15624" max="15624" width="10.109375" customWidth="1"/>
    <col min="15629" max="15629" width="10.44140625" customWidth="1"/>
    <col min="15869" max="15869" width="15.33203125" customWidth="1"/>
    <col min="15870" max="15870" width="10" bestFit="1" customWidth="1"/>
    <col min="15873" max="15873" width="10.109375" bestFit="1" customWidth="1"/>
    <col min="15876" max="15876" width="10.109375" bestFit="1" customWidth="1"/>
    <col min="15877" max="15877" width="12.44140625" bestFit="1" customWidth="1"/>
    <col min="15879" max="15879" width="9.88671875" customWidth="1"/>
    <col min="15880" max="15880" width="10.109375" customWidth="1"/>
    <col min="15885" max="15885" width="10.44140625" customWidth="1"/>
    <col min="16125" max="16125" width="15.33203125" customWidth="1"/>
    <col min="16126" max="16126" width="10" bestFit="1" customWidth="1"/>
    <col min="16129" max="16129" width="10.109375" bestFit="1" customWidth="1"/>
    <col min="16132" max="16132" width="10.109375" bestFit="1" customWidth="1"/>
    <col min="16133" max="16133" width="12.44140625" bestFit="1" customWidth="1"/>
    <col min="16135" max="16135" width="9.88671875" customWidth="1"/>
    <col min="16136" max="16136" width="10.109375" customWidth="1"/>
    <col min="16141" max="16141" width="10.44140625" customWidth="1"/>
  </cols>
  <sheetData>
    <row r="1" spans="1:17" ht="45.6" x14ac:dyDescent="0.3">
      <c r="A1" s="13" t="s">
        <v>1203</v>
      </c>
      <c r="B1" s="14" t="s">
        <v>350</v>
      </c>
      <c r="C1" s="14" t="s">
        <v>351</v>
      </c>
      <c r="D1" s="15" t="s">
        <v>352</v>
      </c>
      <c r="E1" s="14" t="s">
        <v>353</v>
      </c>
      <c r="F1" s="16" t="s">
        <v>354</v>
      </c>
      <c r="G1" s="14" t="s">
        <v>355</v>
      </c>
      <c r="H1" s="14" t="s">
        <v>356</v>
      </c>
      <c r="I1" s="17" t="s">
        <v>357</v>
      </c>
      <c r="J1" s="18"/>
      <c r="K1" s="19" t="s">
        <v>358</v>
      </c>
      <c r="L1" s="19" t="s">
        <v>359</v>
      </c>
      <c r="O1" s="111">
        <v>45292</v>
      </c>
      <c r="P1" s="100">
        <f>D3/D16</f>
        <v>0.38204370229251644</v>
      </c>
    </row>
    <row r="2" spans="1:17" x14ac:dyDescent="0.3">
      <c r="A2" s="20" t="s">
        <v>1204</v>
      </c>
      <c r="B2" s="21">
        <v>1</v>
      </c>
      <c r="C2" s="21">
        <v>2</v>
      </c>
      <c r="D2" s="21">
        <v>3</v>
      </c>
      <c r="E2" s="21" t="s">
        <v>1205</v>
      </c>
      <c r="F2" s="21" t="s">
        <v>8</v>
      </c>
      <c r="G2" s="21" t="s">
        <v>1206</v>
      </c>
      <c r="H2" s="21" t="s">
        <v>1207</v>
      </c>
      <c r="I2" s="21">
        <v>8</v>
      </c>
      <c r="J2" s="18"/>
      <c r="O2" s="111">
        <v>45323</v>
      </c>
      <c r="P2" s="100">
        <f>D4/D16</f>
        <v>0.31030468859879046</v>
      </c>
    </row>
    <row r="3" spans="1:17" x14ac:dyDescent="0.3">
      <c r="A3" s="20" t="s">
        <v>360</v>
      </c>
      <c r="B3" s="107">
        <v>42856.2</v>
      </c>
      <c r="C3" s="108">
        <v>2684.36</v>
      </c>
      <c r="D3" s="108">
        <v>1494.001</v>
      </c>
      <c r="E3" s="108">
        <f>I3/C3</f>
        <v>83.444109582917335</v>
      </c>
      <c r="F3" s="108">
        <f>D3-E3</f>
        <v>1410.5568904170827</v>
      </c>
      <c r="G3" s="108">
        <f>F3/B3</f>
        <v>3.2913718211532585E-2</v>
      </c>
      <c r="H3" s="108">
        <f>C3*F3</f>
        <v>3786442.4943600004</v>
      </c>
      <c r="I3" s="108">
        <v>223994.03</v>
      </c>
      <c r="K3" s="109">
        <f>РАСЧЕТ!T1222</f>
        <v>554.45574847340276</v>
      </c>
      <c r="L3" s="131">
        <f>F3-K3</f>
        <v>856.10114194367998</v>
      </c>
      <c r="M3" s="135">
        <f>L3/B3</f>
        <v>1.9976132786940513E-2</v>
      </c>
      <c r="O3" s="111">
        <v>45352</v>
      </c>
      <c r="P3" s="100">
        <f>D5/D16</f>
        <v>0.30765160910869316</v>
      </c>
      <c r="Q3" s="144"/>
    </row>
    <row r="4" spans="1:17" x14ac:dyDescent="0.3">
      <c r="A4" s="20" t="s">
        <v>361</v>
      </c>
      <c r="B4" s="107">
        <v>42856.2</v>
      </c>
      <c r="C4" s="108">
        <v>2684.36</v>
      </c>
      <c r="D4" s="108">
        <v>1213.462</v>
      </c>
      <c r="E4" s="108">
        <f t="shared" ref="E4" si="0">I4/C4</f>
        <v>349.88158071197603</v>
      </c>
      <c r="F4" s="108">
        <f>D4-E4</f>
        <v>863.5804192880239</v>
      </c>
      <c r="G4" s="108">
        <f t="shared" ref="G4:G5" si="1">F4/B4</f>
        <v>2.0150653097755378E-2</v>
      </c>
      <c r="H4" s="108">
        <f>C4*F4</f>
        <v>2318160.7343199998</v>
      </c>
      <c r="I4" s="108">
        <v>939208.12</v>
      </c>
      <c r="K4" s="109">
        <f>РАСЧЕТ!U1222</f>
        <v>450.34172095870764</v>
      </c>
      <c r="L4" s="131">
        <f>F4-K4</f>
        <v>413.23869832931626</v>
      </c>
      <c r="M4" s="133">
        <f>L4/B4</f>
        <v>9.6424484282161341E-3</v>
      </c>
      <c r="O4" s="30"/>
      <c r="P4" s="41"/>
      <c r="Q4" s="144"/>
    </row>
    <row r="5" spans="1:17" x14ac:dyDescent="0.3">
      <c r="A5" s="20" t="s">
        <v>362</v>
      </c>
      <c r="B5" s="107">
        <v>42856.2</v>
      </c>
      <c r="C5" s="108">
        <v>2684.36</v>
      </c>
      <c r="D5" s="108">
        <v>1203.087</v>
      </c>
      <c r="E5" s="108">
        <f>I5/C5</f>
        <v>108.4697022754027</v>
      </c>
      <c r="F5" s="108">
        <f>D5-E5</f>
        <v>1094.6172977245974</v>
      </c>
      <c r="G5" s="108">
        <f t="shared" si="1"/>
        <v>2.5541632196148922E-2</v>
      </c>
      <c r="H5" s="108">
        <f>C5*F5</f>
        <v>2938346.8893200005</v>
      </c>
      <c r="I5" s="108">
        <v>291171.73</v>
      </c>
      <c r="K5" s="109">
        <f>РАСЧЕТ!V1222</f>
        <v>446.49133639376157</v>
      </c>
      <c r="L5" s="131">
        <f>F5-K5</f>
        <v>648.12596133083582</v>
      </c>
      <c r="M5" s="133">
        <f>L5/B5</f>
        <v>1.5123271809699317E-2</v>
      </c>
      <c r="O5" s="30"/>
      <c r="P5" s="41"/>
      <c r="Q5" s="144"/>
    </row>
    <row r="6" spans="1:17" x14ac:dyDescent="0.3">
      <c r="A6" s="20" t="s">
        <v>363</v>
      </c>
      <c r="B6" s="102"/>
      <c r="C6" s="102"/>
      <c r="D6" s="102"/>
      <c r="E6" s="103"/>
      <c r="F6" s="104"/>
      <c r="G6" s="105"/>
      <c r="H6" s="102"/>
      <c r="I6" s="106"/>
      <c r="K6" s="26">
        <f>SUM(K3:K5)</f>
        <v>1451.2888058258718</v>
      </c>
      <c r="L6" s="26">
        <f>SUM(L3:L5)</f>
        <v>1917.465801603832</v>
      </c>
      <c r="M6" s="134"/>
      <c r="O6" s="30"/>
      <c r="P6" s="41"/>
      <c r="Q6" s="144"/>
    </row>
    <row r="7" spans="1:17" x14ac:dyDescent="0.3">
      <c r="A7" s="20" t="s">
        <v>364</v>
      </c>
      <c r="B7" s="32"/>
      <c r="C7" s="32"/>
      <c r="D7" s="32"/>
      <c r="E7" s="22"/>
      <c r="F7" s="23"/>
      <c r="G7" s="24"/>
      <c r="H7" s="32"/>
      <c r="I7" s="25"/>
      <c r="M7" s="27"/>
      <c r="O7" s="30"/>
      <c r="P7" s="41"/>
    </row>
    <row r="8" spans="1:17" x14ac:dyDescent="0.3">
      <c r="A8" s="20" t="s">
        <v>365</v>
      </c>
      <c r="B8" s="32"/>
      <c r="C8" s="32"/>
      <c r="D8" s="32"/>
      <c r="E8" s="22"/>
      <c r="F8" s="23"/>
      <c r="G8" s="24"/>
      <c r="H8" s="32"/>
      <c r="I8" s="25"/>
      <c r="K8" s="28"/>
      <c r="M8" s="27"/>
      <c r="O8" s="30"/>
      <c r="P8" s="41"/>
    </row>
    <row r="9" spans="1:17" x14ac:dyDescent="0.3">
      <c r="A9" s="20" t="s">
        <v>366</v>
      </c>
      <c r="B9" s="32"/>
      <c r="C9" s="32"/>
      <c r="D9" s="32"/>
      <c r="E9" s="22"/>
      <c r="F9" s="23"/>
      <c r="G9" s="24"/>
      <c r="H9" s="32"/>
      <c r="I9" s="25"/>
      <c r="K9" s="28"/>
      <c r="M9" s="27"/>
      <c r="O9" s="31"/>
      <c r="P9" s="41"/>
    </row>
    <row r="10" spans="1:17" x14ac:dyDescent="0.3">
      <c r="A10" s="20" t="s">
        <v>367</v>
      </c>
      <c r="B10" s="32"/>
      <c r="C10" s="32"/>
      <c r="D10" s="32"/>
      <c r="E10" s="22"/>
      <c r="F10" s="23"/>
      <c r="G10" s="24"/>
      <c r="H10" s="32"/>
      <c r="I10" s="25"/>
      <c r="K10" s="28"/>
      <c r="M10" s="27"/>
      <c r="P10" s="42"/>
    </row>
    <row r="11" spans="1:17" x14ac:dyDescent="0.3">
      <c r="A11" s="20" t="s">
        <v>368</v>
      </c>
      <c r="B11" s="32"/>
      <c r="C11" s="32"/>
      <c r="D11" s="32"/>
      <c r="E11" s="22"/>
      <c r="F11" s="23"/>
      <c r="G11" s="24"/>
      <c r="H11" s="32"/>
      <c r="I11" s="25"/>
    </row>
    <row r="12" spans="1:17" x14ac:dyDescent="0.3">
      <c r="A12" s="20" t="s">
        <v>369</v>
      </c>
      <c r="B12" s="32"/>
      <c r="C12" s="32"/>
      <c r="D12" s="32"/>
      <c r="E12" s="22"/>
      <c r="F12" s="23"/>
      <c r="G12" s="24"/>
      <c r="H12" s="32"/>
      <c r="I12" s="25"/>
      <c r="K12" s="26"/>
      <c r="L12" s="26"/>
      <c r="M12" s="27"/>
    </row>
    <row r="13" spans="1:17" x14ac:dyDescent="0.3">
      <c r="A13" s="20" t="s">
        <v>370</v>
      </c>
      <c r="B13" s="32"/>
      <c r="C13" s="32"/>
      <c r="D13" s="32"/>
      <c r="E13" s="22"/>
      <c r="F13" s="23"/>
      <c r="G13" s="24"/>
      <c r="H13" s="32"/>
      <c r="I13" s="25"/>
      <c r="K13" s="26"/>
      <c r="L13" s="26"/>
      <c r="M13" s="27"/>
    </row>
    <row r="14" spans="1:17" x14ac:dyDescent="0.3">
      <c r="A14" s="20" t="s">
        <v>371</v>
      </c>
      <c r="B14" s="32"/>
      <c r="C14" s="32"/>
      <c r="D14" s="32"/>
      <c r="E14" s="22"/>
      <c r="F14" s="23"/>
      <c r="G14" s="24"/>
      <c r="H14" s="32"/>
      <c r="I14" s="25"/>
      <c r="K14" s="26"/>
      <c r="L14" s="26"/>
      <c r="M14" s="27"/>
    </row>
    <row r="15" spans="1:17" x14ac:dyDescent="0.3">
      <c r="D15" s="41"/>
      <c r="F15" s="41"/>
      <c r="K15" s="29"/>
      <c r="L15" s="29"/>
    </row>
    <row r="16" spans="1:17" x14ac:dyDescent="0.3">
      <c r="C16" s="109" t="s">
        <v>1208</v>
      </c>
      <c r="D16" s="110">
        <f>SUM(D3:D5)</f>
        <v>3910.5499999999997</v>
      </c>
      <c r="E16" s="110">
        <f>SUM(E3:E5)</f>
        <v>541.79539257029603</v>
      </c>
      <c r="F16" s="64">
        <f>SUM(F3:F5)</f>
        <v>3368.7546074297038</v>
      </c>
      <c r="H16" s="110">
        <f>SUM(H3:H5)</f>
        <v>9042950.1180000007</v>
      </c>
      <c r="I16" s="110">
        <f>SUM(I3:I5)</f>
        <v>1454373.88</v>
      </c>
    </row>
    <row r="17" spans="4:7" x14ac:dyDescent="0.3">
      <c r="F17" s="30"/>
      <c r="G17" s="61"/>
    </row>
    <row r="18" spans="4:7" x14ac:dyDescent="0.3">
      <c r="D18" s="30"/>
      <c r="E18" s="41"/>
    </row>
    <row r="19" spans="4:7" x14ac:dyDescent="0.3">
      <c r="D19" s="30"/>
      <c r="E19" s="41"/>
    </row>
    <row r="20" spans="4:7" x14ac:dyDescent="0.3">
      <c r="D20" s="30"/>
      <c r="E20" s="41"/>
    </row>
    <row r="21" spans="4:7" x14ac:dyDescent="0.3">
      <c r="D21" s="31"/>
      <c r="E21" s="41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13"/>
  <sheetViews>
    <sheetView topLeftCell="A212" workbookViewId="0">
      <selection activeCell="G602" sqref="G602"/>
    </sheetView>
  </sheetViews>
  <sheetFormatPr defaultRowHeight="14.4" x14ac:dyDescent="0.3"/>
  <sheetData>
    <row r="1" spans="1:5" ht="61.2" x14ac:dyDescent="0.3">
      <c r="A1" s="66" t="s">
        <v>2374</v>
      </c>
      <c r="B1" s="67">
        <v>4807.3999999999996</v>
      </c>
      <c r="D1" s="66" t="s">
        <v>2375</v>
      </c>
      <c r="E1" s="67">
        <v>38048.800000000003</v>
      </c>
    </row>
    <row r="2" spans="1:5" x14ac:dyDescent="0.3">
      <c r="A2" s="69" t="s">
        <v>778</v>
      </c>
      <c r="B2" s="70">
        <v>16.7</v>
      </c>
      <c r="D2" s="69" t="s">
        <v>150</v>
      </c>
      <c r="E2" s="70">
        <v>82</v>
      </c>
    </row>
    <row r="3" spans="1:5" x14ac:dyDescent="0.3">
      <c r="A3" s="69" t="s">
        <v>827</v>
      </c>
      <c r="B3" s="70">
        <v>15.2</v>
      </c>
      <c r="D3" s="69" t="s">
        <v>133</v>
      </c>
      <c r="E3" s="70">
        <v>55.8</v>
      </c>
    </row>
    <row r="4" spans="1:5" x14ac:dyDescent="0.3">
      <c r="A4" s="69" t="s">
        <v>1081</v>
      </c>
      <c r="B4" s="70">
        <v>15.8</v>
      </c>
      <c r="D4" s="69" t="s">
        <v>30</v>
      </c>
      <c r="E4" s="70">
        <v>33.5</v>
      </c>
    </row>
    <row r="5" spans="1:5" x14ac:dyDescent="0.3">
      <c r="A5" s="69" t="s">
        <v>755</v>
      </c>
      <c r="B5" s="70">
        <v>13.8</v>
      </c>
      <c r="D5" s="69" t="s">
        <v>141</v>
      </c>
      <c r="E5" s="70">
        <v>32.5</v>
      </c>
    </row>
    <row r="6" spans="1:5" x14ac:dyDescent="0.3">
      <c r="A6" s="69" t="s">
        <v>484</v>
      </c>
      <c r="B6" s="70">
        <v>15.8</v>
      </c>
      <c r="D6" s="69" t="s">
        <v>69</v>
      </c>
      <c r="E6" s="70">
        <v>61.5</v>
      </c>
    </row>
    <row r="7" spans="1:5" x14ac:dyDescent="0.3">
      <c r="A7" s="69" t="s">
        <v>542</v>
      </c>
      <c r="B7" s="70">
        <v>17.899999999999999</v>
      </c>
      <c r="D7" s="69" t="s">
        <v>142</v>
      </c>
      <c r="E7" s="70">
        <v>39.1</v>
      </c>
    </row>
    <row r="8" spans="1:5" x14ac:dyDescent="0.3">
      <c r="A8" s="69" t="s">
        <v>487</v>
      </c>
      <c r="B8" s="70">
        <v>13.8</v>
      </c>
      <c r="D8" s="69" t="s">
        <v>155</v>
      </c>
      <c r="E8" s="70">
        <v>31.8</v>
      </c>
    </row>
    <row r="9" spans="1:5" x14ac:dyDescent="0.3">
      <c r="A9" s="69" t="s">
        <v>525</v>
      </c>
      <c r="B9" s="70">
        <v>15.8</v>
      </c>
      <c r="D9" s="69" t="s">
        <v>84</v>
      </c>
      <c r="E9" s="70">
        <v>32.1</v>
      </c>
    </row>
    <row r="10" spans="1:5" x14ac:dyDescent="0.3">
      <c r="A10" s="69" t="s">
        <v>530</v>
      </c>
      <c r="B10" s="70">
        <v>15.8</v>
      </c>
      <c r="D10" s="69" t="s">
        <v>108</v>
      </c>
      <c r="E10" s="70">
        <v>39.299999999999997</v>
      </c>
    </row>
    <row r="11" spans="1:5" x14ac:dyDescent="0.3">
      <c r="A11" s="69" t="s">
        <v>859</v>
      </c>
      <c r="B11" s="70">
        <v>13.8</v>
      </c>
      <c r="D11" s="69" t="s">
        <v>140</v>
      </c>
      <c r="E11" s="70">
        <v>59</v>
      </c>
    </row>
    <row r="12" spans="1:5" x14ac:dyDescent="0.3">
      <c r="A12" s="69" t="s">
        <v>505</v>
      </c>
      <c r="B12" s="70">
        <v>15.6</v>
      </c>
      <c r="D12" s="69" t="s">
        <v>54</v>
      </c>
      <c r="E12" s="70">
        <v>33.5</v>
      </c>
    </row>
    <row r="13" spans="1:5" x14ac:dyDescent="0.3">
      <c r="A13" s="69" t="s">
        <v>712</v>
      </c>
      <c r="B13" s="70">
        <v>15.6</v>
      </c>
      <c r="D13" s="69" t="s">
        <v>43</v>
      </c>
      <c r="E13" s="70">
        <v>32.5</v>
      </c>
    </row>
    <row r="14" spans="1:5" x14ac:dyDescent="0.3">
      <c r="A14" s="69" t="s">
        <v>845</v>
      </c>
      <c r="B14" s="70">
        <v>14.3</v>
      </c>
      <c r="D14" s="69" t="s">
        <v>63</v>
      </c>
      <c r="E14" s="70">
        <v>55.7</v>
      </c>
    </row>
    <row r="15" spans="1:5" x14ac:dyDescent="0.3">
      <c r="A15" s="69" t="s">
        <v>526</v>
      </c>
      <c r="B15" s="70">
        <v>13.8</v>
      </c>
      <c r="D15" s="69" t="s">
        <v>136</v>
      </c>
      <c r="E15" s="70">
        <v>61.5</v>
      </c>
    </row>
    <row r="16" spans="1:5" x14ac:dyDescent="0.3">
      <c r="A16" s="69" t="s">
        <v>578</v>
      </c>
      <c r="B16" s="70">
        <v>15.8</v>
      </c>
      <c r="D16" s="69" t="s">
        <v>125</v>
      </c>
      <c r="E16" s="70">
        <v>39.1</v>
      </c>
    </row>
    <row r="17" spans="1:5" x14ac:dyDescent="0.3">
      <c r="A17" s="69" t="s">
        <v>494</v>
      </c>
      <c r="B17" s="70">
        <v>15.8</v>
      </c>
      <c r="D17" s="69" t="s">
        <v>132</v>
      </c>
      <c r="E17" s="70">
        <v>31.7</v>
      </c>
    </row>
    <row r="18" spans="1:5" x14ac:dyDescent="0.3">
      <c r="A18" s="69" t="s">
        <v>779</v>
      </c>
      <c r="B18" s="70">
        <v>14.3</v>
      </c>
      <c r="D18" s="69" t="s">
        <v>308</v>
      </c>
      <c r="E18" s="70">
        <v>32.1</v>
      </c>
    </row>
    <row r="19" spans="1:5" x14ac:dyDescent="0.3">
      <c r="A19" s="69" t="s">
        <v>547</v>
      </c>
      <c r="B19" s="70">
        <v>15.7</v>
      </c>
      <c r="D19" s="69" t="s">
        <v>42</v>
      </c>
      <c r="E19" s="70">
        <v>39.299999999999997</v>
      </c>
    </row>
    <row r="20" spans="1:5" x14ac:dyDescent="0.3">
      <c r="A20" s="69" t="s">
        <v>756</v>
      </c>
      <c r="B20" s="70">
        <v>15.8</v>
      </c>
      <c r="D20" s="69" t="s">
        <v>55</v>
      </c>
      <c r="E20" s="70">
        <v>59</v>
      </c>
    </row>
    <row r="21" spans="1:5" x14ac:dyDescent="0.3">
      <c r="A21" s="69" t="s">
        <v>821</v>
      </c>
      <c r="B21" s="70">
        <v>13.8</v>
      </c>
      <c r="D21" s="69" t="s">
        <v>36</v>
      </c>
      <c r="E21" s="70">
        <v>33.5</v>
      </c>
    </row>
    <row r="22" spans="1:5" x14ac:dyDescent="0.3">
      <c r="A22" s="69" t="s">
        <v>579</v>
      </c>
      <c r="B22" s="70">
        <v>15.7</v>
      </c>
      <c r="D22" s="69" t="s">
        <v>130</v>
      </c>
      <c r="E22" s="70">
        <v>32.5</v>
      </c>
    </row>
    <row r="23" spans="1:5" x14ac:dyDescent="0.3">
      <c r="A23" s="69" t="s">
        <v>488</v>
      </c>
      <c r="B23" s="70">
        <v>15.8</v>
      </c>
      <c r="D23" s="69" t="s">
        <v>47</v>
      </c>
      <c r="E23" s="70">
        <v>61.5</v>
      </c>
    </row>
    <row r="24" spans="1:5" x14ac:dyDescent="0.3">
      <c r="A24" s="69" t="s">
        <v>770</v>
      </c>
      <c r="B24" s="70">
        <v>13.8</v>
      </c>
      <c r="D24" s="69" t="s">
        <v>31</v>
      </c>
      <c r="E24" s="70">
        <v>39.1</v>
      </c>
    </row>
    <row r="25" spans="1:5" x14ac:dyDescent="0.3">
      <c r="A25" s="69" t="s">
        <v>816</v>
      </c>
      <c r="B25" s="70">
        <v>19.100000000000001</v>
      </c>
      <c r="D25" s="69" t="s">
        <v>148</v>
      </c>
      <c r="E25" s="70">
        <v>83.9</v>
      </c>
    </row>
    <row r="26" spans="1:5" x14ac:dyDescent="0.3">
      <c r="A26" s="69" t="s">
        <v>503</v>
      </c>
      <c r="B26" s="70">
        <v>15.7</v>
      </c>
      <c r="D26" s="69" t="s">
        <v>151</v>
      </c>
      <c r="E26" s="70">
        <v>31.8</v>
      </c>
    </row>
    <row r="27" spans="1:5" x14ac:dyDescent="0.3">
      <c r="A27" s="69" t="s">
        <v>817</v>
      </c>
      <c r="B27" s="70">
        <v>15.7</v>
      </c>
      <c r="D27" s="69" t="s">
        <v>33</v>
      </c>
      <c r="E27" s="70">
        <v>32.1</v>
      </c>
    </row>
    <row r="28" spans="1:5" x14ac:dyDescent="0.3">
      <c r="A28" s="69" t="s">
        <v>518</v>
      </c>
      <c r="B28" s="70">
        <v>13.8</v>
      </c>
      <c r="D28" s="69" t="s">
        <v>38</v>
      </c>
      <c r="E28" s="70">
        <v>39.299999999999997</v>
      </c>
    </row>
    <row r="29" spans="1:5" x14ac:dyDescent="0.3">
      <c r="A29" s="69" t="s">
        <v>534</v>
      </c>
      <c r="B29" s="70">
        <v>15.6</v>
      </c>
      <c r="D29" s="69" t="s">
        <v>129</v>
      </c>
      <c r="E29" s="70">
        <v>59</v>
      </c>
    </row>
    <row r="30" spans="1:5" x14ac:dyDescent="0.3">
      <c r="A30" s="69" t="s">
        <v>726</v>
      </c>
      <c r="B30" s="70">
        <v>15.6</v>
      </c>
      <c r="D30" s="69" t="s">
        <v>85</v>
      </c>
      <c r="E30" s="70">
        <v>33.5</v>
      </c>
    </row>
    <row r="31" spans="1:5" x14ac:dyDescent="0.3">
      <c r="A31" s="69" t="s">
        <v>886</v>
      </c>
      <c r="B31" s="70">
        <v>13.8</v>
      </c>
      <c r="D31" s="69" t="s">
        <v>40</v>
      </c>
      <c r="E31" s="70">
        <v>32.5</v>
      </c>
    </row>
    <row r="32" spans="1:5" x14ac:dyDescent="0.3">
      <c r="A32" s="69" t="s">
        <v>771</v>
      </c>
      <c r="B32" s="70">
        <v>15.8</v>
      </c>
      <c r="D32" s="69" t="s">
        <v>48</v>
      </c>
      <c r="E32" s="70">
        <v>61.5</v>
      </c>
    </row>
    <row r="33" spans="1:5" x14ac:dyDescent="0.3">
      <c r="A33" s="69" t="s">
        <v>496</v>
      </c>
      <c r="B33" s="70">
        <v>15.8</v>
      </c>
      <c r="D33" s="69" t="s">
        <v>134</v>
      </c>
      <c r="E33" s="70">
        <v>39.1</v>
      </c>
    </row>
    <row r="34" spans="1:5" x14ac:dyDescent="0.3">
      <c r="A34" s="69" t="s">
        <v>497</v>
      </c>
      <c r="B34" s="70">
        <v>13.8</v>
      </c>
      <c r="D34" s="69" t="s">
        <v>144</v>
      </c>
      <c r="E34" s="70">
        <v>31.8</v>
      </c>
    </row>
    <row r="35" spans="1:5" x14ac:dyDescent="0.3">
      <c r="A35" s="69" t="s">
        <v>795</v>
      </c>
      <c r="B35" s="70">
        <v>15.8</v>
      </c>
      <c r="D35" s="69" t="s">
        <v>137</v>
      </c>
      <c r="E35" s="70">
        <v>32.1</v>
      </c>
    </row>
    <row r="36" spans="1:5" x14ac:dyDescent="0.3">
      <c r="A36" s="69" t="s">
        <v>522</v>
      </c>
      <c r="B36" s="70">
        <v>19.100000000000001</v>
      </c>
      <c r="D36" s="69" t="s">
        <v>309</v>
      </c>
      <c r="E36" s="70">
        <v>80.7</v>
      </c>
    </row>
    <row r="37" spans="1:5" x14ac:dyDescent="0.3">
      <c r="A37" s="69" t="s">
        <v>791</v>
      </c>
      <c r="B37" s="70">
        <v>15.8</v>
      </c>
      <c r="D37" s="69" t="s">
        <v>149</v>
      </c>
      <c r="E37" s="70">
        <v>39.299999999999997</v>
      </c>
    </row>
    <row r="38" spans="1:5" x14ac:dyDescent="0.3">
      <c r="A38" s="69" t="s">
        <v>840</v>
      </c>
      <c r="B38" s="70">
        <v>13.8</v>
      </c>
      <c r="D38" s="69" t="s">
        <v>131</v>
      </c>
      <c r="E38" s="70">
        <v>59</v>
      </c>
    </row>
    <row r="39" spans="1:5" x14ac:dyDescent="0.3">
      <c r="A39" s="69" t="s">
        <v>890</v>
      </c>
      <c r="B39" s="70">
        <v>15.8</v>
      </c>
      <c r="D39" s="69" t="s">
        <v>124</v>
      </c>
      <c r="E39" s="70">
        <v>33.5</v>
      </c>
    </row>
    <row r="40" spans="1:5" x14ac:dyDescent="0.3">
      <c r="A40" s="69" t="s">
        <v>753</v>
      </c>
      <c r="B40" s="70">
        <v>15.8</v>
      </c>
      <c r="D40" s="69" t="s">
        <v>272</v>
      </c>
      <c r="E40" s="70">
        <v>32.5</v>
      </c>
    </row>
    <row r="41" spans="1:5" x14ac:dyDescent="0.3">
      <c r="A41" s="69" t="s">
        <v>532</v>
      </c>
      <c r="B41" s="70">
        <v>13.8</v>
      </c>
      <c r="D41" s="69" t="s">
        <v>52</v>
      </c>
      <c r="E41" s="70">
        <v>61.5</v>
      </c>
    </row>
    <row r="42" spans="1:5" x14ac:dyDescent="0.3">
      <c r="A42" s="69" t="s">
        <v>536</v>
      </c>
      <c r="B42" s="70">
        <v>15.8</v>
      </c>
      <c r="D42" s="69" t="s">
        <v>72</v>
      </c>
      <c r="E42" s="70">
        <v>39.1</v>
      </c>
    </row>
    <row r="43" spans="1:5" x14ac:dyDescent="0.3">
      <c r="A43" s="69" t="s">
        <v>716</v>
      </c>
      <c r="B43" s="70">
        <v>15.8</v>
      </c>
      <c r="D43" s="69" t="s">
        <v>109</v>
      </c>
      <c r="E43" s="70">
        <v>31.8</v>
      </c>
    </row>
    <row r="44" spans="1:5" x14ac:dyDescent="0.3">
      <c r="A44" s="69" t="s">
        <v>861</v>
      </c>
      <c r="B44" s="70">
        <v>13.2</v>
      </c>
      <c r="D44" s="69" t="s">
        <v>126</v>
      </c>
      <c r="E44" s="70">
        <v>32.1</v>
      </c>
    </row>
    <row r="45" spans="1:5" x14ac:dyDescent="0.3">
      <c r="A45" s="69" t="s">
        <v>881</v>
      </c>
      <c r="B45" s="70">
        <v>13.2</v>
      </c>
      <c r="D45" s="69" t="s">
        <v>156</v>
      </c>
      <c r="E45" s="70">
        <v>39.299999999999997</v>
      </c>
    </row>
    <row r="46" spans="1:5" x14ac:dyDescent="0.3">
      <c r="A46" s="69" t="s">
        <v>892</v>
      </c>
      <c r="B46" s="70">
        <v>15.3</v>
      </c>
      <c r="D46" s="69" t="s">
        <v>146</v>
      </c>
      <c r="E46" s="70">
        <v>59</v>
      </c>
    </row>
    <row r="47" spans="1:5" x14ac:dyDescent="0.3">
      <c r="A47" s="69" t="s">
        <v>506</v>
      </c>
      <c r="B47" s="70">
        <v>14.3</v>
      </c>
      <c r="D47" s="69" t="s">
        <v>71</v>
      </c>
      <c r="E47" s="70">
        <v>55.8</v>
      </c>
    </row>
    <row r="48" spans="1:5" x14ac:dyDescent="0.3">
      <c r="A48" s="69" t="s">
        <v>495</v>
      </c>
      <c r="B48" s="70">
        <v>15.8</v>
      </c>
      <c r="D48" s="69" t="s">
        <v>123</v>
      </c>
      <c r="E48" s="70">
        <v>33.5</v>
      </c>
    </row>
    <row r="49" spans="1:5" x14ac:dyDescent="0.3">
      <c r="A49" s="69" t="s">
        <v>780</v>
      </c>
      <c r="B49" s="70">
        <v>13.8</v>
      </c>
      <c r="D49" s="69" t="s">
        <v>257</v>
      </c>
      <c r="E49" s="70">
        <v>32.5</v>
      </c>
    </row>
    <row r="50" spans="1:5" x14ac:dyDescent="0.3">
      <c r="A50" s="69" t="s">
        <v>740</v>
      </c>
      <c r="B50" s="70">
        <v>15.8</v>
      </c>
      <c r="D50" s="69" t="s">
        <v>73</v>
      </c>
      <c r="E50" s="70">
        <v>61.5</v>
      </c>
    </row>
    <row r="51" spans="1:5" x14ac:dyDescent="0.3">
      <c r="A51" s="69" t="s">
        <v>754</v>
      </c>
      <c r="B51" s="70">
        <v>15.8</v>
      </c>
      <c r="D51" s="69" t="s">
        <v>139</v>
      </c>
      <c r="E51" s="70">
        <v>39.1</v>
      </c>
    </row>
    <row r="52" spans="1:5" x14ac:dyDescent="0.3">
      <c r="A52" s="69" t="s">
        <v>787</v>
      </c>
      <c r="B52" s="70">
        <v>13.8</v>
      </c>
      <c r="D52" s="69" t="s">
        <v>229</v>
      </c>
      <c r="E52" s="70">
        <v>31.8</v>
      </c>
    </row>
    <row r="53" spans="1:5" x14ac:dyDescent="0.3">
      <c r="A53" s="69" t="s">
        <v>549</v>
      </c>
      <c r="B53" s="70">
        <v>15.8</v>
      </c>
      <c r="D53" s="69" t="s">
        <v>44</v>
      </c>
      <c r="E53" s="70">
        <v>32.1</v>
      </c>
    </row>
    <row r="54" spans="1:5" x14ac:dyDescent="0.3">
      <c r="A54" s="69" t="s">
        <v>1045</v>
      </c>
      <c r="B54" s="70">
        <v>15.8</v>
      </c>
      <c r="D54" s="69" t="s">
        <v>32</v>
      </c>
      <c r="E54" s="70">
        <v>39.299999999999997</v>
      </c>
    </row>
    <row r="55" spans="1:5" x14ac:dyDescent="0.3">
      <c r="A55" s="69" t="s">
        <v>508</v>
      </c>
      <c r="B55" s="70">
        <v>13.8</v>
      </c>
      <c r="D55" s="69" t="s">
        <v>184</v>
      </c>
      <c r="E55" s="70">
        <v>59</v>
      </c>
    </row>
    <row r="56" spans="1:5" x14ac:dyDescent="0.3">
      <c r="A56" s="69" t="s">
        <v>537</v>
      </c>
      <c r="B56" s="70">
        <v>15.8</v>
      </c>
      <c r="D56" s="69" t="s">
        <v>160</v>
      </c>
      <c r="E56" s="70">
        <v>33.5</v>
      </c>
    </row>
    <row r="57" spans="1:5" x14ac:dyDescent="0.3">
      <c r="A57" s="69" t="s">
        <v>792</v>
      </c>
      <c r="B57" s="70">
        <v>15.8</v>
      </c>
      <c r="D57" s="69" t="s">
        <v>330</v>
      </c>
      <c r="E57" s="70">
        <v>32.5</v>
      </c>
    </row>
    <row r="58" spans="1:5" x14ac:dyDescent="0.3">
      <c r="A58" s="69" t="s">
        <v>728</v>
      </c>
      <c r="B58" s="70">
        <v>15.2</v>
      </c>
      <c r="D58" s="69" t="s">
        <v>75</v>
      </c>
      <c r="E58" s="70">
        <v>55.7</v>
      </c>
    </row>
    <row r="59" spans="1:5" x14ac:dyDescent="0.3">
      <c r="A59" s="69" t="s">
        <v>511</v>
      </c>
      <c r="B59" s="70">
        <v>13.6</v>
      </c>
      <c r="D59" s="69" t="s">
        <v>135</v>
      </c>
      <c r="E59" s="70">
        <v>61.5</v>
      </c>
    </row>
    <row r="60" spans="1:5" x14ac:dyDescent="0.3">
      <c r="A60" s="69" t="s">
        <v>1076</v>
      </c>
      <c r="B60" s="70">
        <v>16.2</v>
      </c>
      <c r="D60" s="69" t="s">
        <v>284</v>
      </c>
      <c r="E60" s="70">
        <v>39.1</v>
      </c>
    </row>
    <row r="61" spans="1:5" x14ac:dyDescent="0.3">
      <c r="A61" s="69" t="s">
        <v>860</v>
      </c>
      <c r="B61" s="70">
        <v>15.6</v>
      </c>
      <c r="D61" s="69" t="s">
        <v>35</v>
      </c>
      <c r="E61" s="70">
        <v>31.8</v>
      </c>
    </row>
    <row r="62" spans="1:5" x14ac:dyDescent="0.3">
      <c r="A62" s="69" t="s">
        <v>759</v>
      </c>
      <c r="B62" s="70">
        <v>13.8</v>
      </c>
      <c r="D62" s="69" t="s">
        <v>273</v>
      </c>
      <c r="E62" s="70">
        <v>32.1</v>
      </c>
    </row>
    <row r="63" spans="1:5" x14ac:dyDescent="0.3">
      <c r="A63" s="69" t="s">
        <v>550</v>
      </c>
      <c r="B63" s="70">
        <v>15.7</v>
      </c>
      <c r="D63" s="69" t="s">
        <v>37</v>
      </c>
      <c r="E63" s="70">
        <v>39.299999999999997</v>
      </c>
    </row>
    <row r="64" spans="1:5" x14ac:dyDescent="0.3">
      <c r="A64" s="69" t="s">
        <v>489</v>
      </c>
      <c r="B64" s="70">
        <v>13.8</v>
      </c>
      <c r="D64" s="69" t="s">
        <v>58</v>
      </c>
      <c r="E64" s="70">
        <v>59</v>
      </c>
    </row>
    <row r="65" spans="1:5" x14ac:dyDescent="0.3">
      <c r="A65" s="69" t="s">
        <v>551</v>
      </c>
      <c r="B65" s="70">
        <v>15.7</v>
      </c>
      <c r="D65" s="69" t="s">
        <v>64</v>
      </c>
      <c r="E65" s="70">
        <v>33.5</v>
      </c>
    </row>
    <row r="66" spans="1:5" x14ac:dyDescent="0.3">
      <c r="A66" s="69" t="s">
        <v>1046</v>
      </c>
      <c r="B66" s="70">
        <v>15.7</v>
      </c>
      <c r="D66" s="69" t="s">
        <v>143</v>
      </c>
      <c r="E66" s="70">
        <v>32.5</v>
      </c>
    </row>
    <row r="67" spans="1:5" x14ac:dyDescent="0.3">
      <c r="A67" s="69" t="s">
        <v>498</v>
      </c>
      <c r="B67" s="70">
        <v>13.8</v>
      </c>
      <c r="D67" s="69" t="s">
        <v>161</v>
      </c>
      <c r="E67" s="70">
        <v>61.5</v>
      </c>
    </row>
    <row r="68" spans="1:5" x14ac:dyDescent="0.3">
      <c r="A68" s="69" t="s">
        <v>873</v>
      </c>
      <c r="B68" s="70">
        <v>15.7</v>
      </c>
      <c r="D68" s="69" t="s">
        <v>250</v>
      </c>
      <c r="E68" s="70">
        <v>39.1</v>
      </c>
    </row>
    <row r="69" spans="1:5" x14ac:dyDescent="0.3">
      <c r="A69" s="69" t="s">
        <v>899</v>
      </c>
      <c r="B69" s="70">
        <v>15.2</v>
      </c>
      <c r="D69" s="69" t="s">
        <v>187</v>
      </c>
      <c r="E69" s="70">
        <v>83.9</v>
      </c>
    </row>
    <row r="70" spans="1:5" x14ac:dyDescent="0.3">
      <c r="A70" s="69" t="s">
        <v>714</v>
      </c>
      <c r="B70" s="70">
        <v>18.8</v>
      </c>
      <c r="D70" s="69" t="s">
        <v>145</v>
      </c>
      <c r="E70" s="70">
        <v>31.8</v>
      </c>
    </row>
    <row r="71" spans="1:5" x14ac:dyDescent="0.3">
      <c r="A71" s="69" t="s">
        <v>507</v>
      </c>
      <c r="B71" s="70">
        <v>15.7</v>
      </c>
      <c r="D71" s="69" t="s">
        <v>230</v>
      </c>
      <c r="E71" s="70">
        <v>32.1</v>
      </c>
    </row>
    <row r="72" spans="1:5" x14ac:dyDescent="0.3">
      <c r="A72" s="69" t="s">
        <v>1114</v>
      </c>
      <c r="B72" s="70">
        <v>16.399999999999999</v>
      </c>
      <c r="D72" s="69" t="s">
        <v>152</v>
      </c>
      <c r="E72" s="70">
        <v>39.299999999999997</v>
      </c>
    </row>
    <row r="73" spans="1:5" x14ac:dyDescent="0.3">
      <c r="A73" s="69" t="s">
        <v>533</v>
      </c>
      <c r="B73" s="70">
        <v>18.899999999999999</v>
      </c>
      <c r="D73" s="69" t="s">
        <v>28</v>
      </c>
      <c r="E73" s="70">
        <v>59</v>
      </c>
    </row>
    <row r="74" spans="1:5" x14ac:dyDescent="0.3">
      <c r="A74" s="69" t="s">
        <v>538</v>
      </c>
      <c r="B74" s="70">
        <v>16</v>
      </c>
      <c r="D74" s="69" t="s">
        <v>128</v>
      </c>
      <c r="E74" s="70">
        <v>33.5</v>
      </c>
    </row>
    <row r="75" spans="1:5" x14ac:dyDescent="0.3">
      <c r="A75" s="69" t="s">
        <v>509</v>
      </c>
      <c r="B75" s="70">
        <v>15.7</v>
      </c>
      <c r="D75" s="69" t="s">
        <v>212</v>
      </c>
      <c r="E75" s="70">
        <v>32.5</v>
      </c>
    </row>
    <row r="76" spans="1:5" x14ac:dyDescent="0.3">
      <c r="A76" s="69" t="s">
        <v>732</v>
      </c>
      <c r="B76" s="70">
        <v>15.7</v>
      </c>
      <c r="D76" s="69" t="s">
        <v>82</v>
      </c>
      <c r="E76" s="70">
        <v>61.5</v>
      </c>
    </row>
    <row r="77" spans="1:5" x14ac:dyDescent="0.3">
      <c r="A77" s="69" t="s">
        <v>882</v>
      </c>
      <c r="B77" s="70">
        <v>13.2</v>
      </c>
      <c r="D77" s="69" t="s">
        <v>92</v>
      </c>
      <c r="E77" s="70">
        <v>39.1</v>
      </c>
    </row>
    <row r="78" spans="1:5" x14ac:dyDescent="0.3">
      <c r="A78" s="69" t="s">
        <v>514</v>
      </c>
      <c r="B78" s="70">
        <v>15.4</v>
      </c>
      <c r="D78" s="69" t="s">
        <v>190</v>
      </c>
      <c r="E78" s="70">
        <v>31.8</v>
      </c>
    </row>
    <row r="79" spans="1:5" x14ac:dyDescent="0.3">
      <c r="A79" s="69" t="s">
        <v>1047</v>
      </c>
      <c r="B79" s="70">
        <v>15.4</v>
      </c>
      <c r="D79" s="69" t="s">
        <v>321</v>
      </c>
      <c r="E79" s="70">
        <v>32.1</v>
      </c>
    </row>
    <row r="80" spans="1:5" x14ac:dyDescent="0.3">
      <c r="A80" s="69" t="s">
        <v>863</v>
      </c>
      <c r="B80" s="70">
        <v>13.8</v>
      </c>
      <c r="D80" s="69" t="s">
        <v>192</v>
      </c>
      <c r="E80" s="70">
        <v>80.3</v>
      </c>
    </row>
    <row r="81" spans="1:5" x14ac:dyDescent="0.3">
      <c r="A81" s="69" t="s">
        <v>660</v>
      </c>
      <c r="B81" s="70">
        <v>17.100000000000001</v>
      </c>
      <c r="D81" s="69" t="s">
        <v>45</v>
      </c>
      <c r="E81" s="70">
        <v>39.299999999999997</v>
      </c>
    </row>
    <row r="82" spans="1:5" x14ac:dyDescent="0.3">
      <c r="A82" s="69" t="s">
        <v>523</v>
      </c>
      <c r="B82" s="70">
        <v>16.899999999999999</v>
      </c>
      <c r="D82" s="69" t="s">
        <v>185</v>
      </c>
      <c r="E82" s="70">
        <v>59</v>
      </c>
    </row>
    <row r="83" spans="1:5" x14ac:dyDescent="0.3">
      <c r="A83" s="69" t="s">
        <v>636</v>
      </c>
      <c r="B83" s="70">
        <v>16</v>
      </c>
      <c r="D83" s="69" t="s">
        <v>34</v>
      </c>
      <c r="E83" s="70">
        <v>33.5</v>
      </c>
    </row>
    <row r="84" spans="1:5" x14ac:dyDescent="0.3">
      <c r="A84" s="69" t="s">
        <v>749</v>
      </c>
      <c r="B84" s="70">
        <v>15.8</v>
      </c>
      <c r="D84" s="69" t="s">
        <v>191</v>
      </c>
      <c r="E84" s="70">
        <v>32.5</v>
      </c>
    </row>
    <row r="85" spans="1:5" x14ac:dyDescent="0.3">
      <c r="A85" s="69" t="s">
        <v>639</v>
      </c>
      <c r="B85" s="70">
        <v>13.8</v>
      </c>
      <c r="D85" s="69" t="s">
        <v>188</v>
      </c>
      <c r="E85" s="70">
        <v>61.5</v>
      </c>
    </row>
    <row r="86" spans="1:5" x14ac:dyDescent="0.3">
      <c r="A86" s="69" t="s">
        <v>510</v>
      </c>
      <c r="B86" s="70">
        <v>13.8</v>
      </c>
      <c r="D86" s="69" t="s">
        <v>83</v>
      </c>
      <c r="E86" s="70">
        <v>39.1</v>
      </c>
    </row>
    <row r="87" spans="1:5" x14ac:dyDescent="0.3">
      <c r="A87" s="69" t="s">
        <v>539</v>
      </c>
      <c r="B87" s="70">
        <v>17.600000000000001</v>
      </c>
      <c r="D87" s="69" t="s">
        <v>242</v>
      </c>
      <c r="E87" s="70">
        <v>31.8</v>
      </c>
    </row>
    <row r="88" spans="1:5" x14ac:dyDescent="0.3">
      <c r="A88" s="69" t="s">
        <v>529</v>
      </c>
      <c r="B88" s="70">
        <v>17.399999999999999</v>
      </c>
      <c r="D88" s="69" t="s">
        <v>147</v>
      </c>
      <c r="E88" s="70">
        <v>32.1</v>
      </c>
    </row>
    <row r="89" spans="1:5" x14ac:dyDescent="0.3">
      <c r="A89" s="69" t="s">
        <v>485</v>
      </c>
      <c r="B89" s="70">
        <v>17.399999999999999</v>
      </c>
      <c r="D89" s="69" t="s">
        <v>74</v>
      </c>
      <c r="E89" s="70">
        <v>39.299999999999997</v>
      </c>
    </row>
    <row r="90" spans="1:5" x14ac:dyDescent="0.3">
      <c r="A90" s="69" t="s">
        <v>741</v>
      </c>
      <c r="B90" s="70">
        <v>13.6</v>
      </c>
      <c r="D90" s="69" t="s">
        <v>118</v>
      </c>
      <c r="E90" s="70">
        <v>59</v>
      </c>
    </row>
    <row r="91" spans="1:5" x14ac:dyDescent="0.3">
      <c r="A91" s="69" t="s">
        <v>543</v>
      </c>
      <c r="B91" s="70">
        <v>13.8</v>
      </c>
      <c r="D91" s="69" t="s">
        <v>258</v>
      </c>
      <c r="E91" s="70">
        <v>55.8</v>
      </c>
    </row>
    <row r="92" spans="1:5" x14ac:dyDescent="0.3">
      <c r="A92" s="69" t="s">
        <v>853</v>
      </c>
      <c r="B92" s="70">
        <v>15.8</v>
      </c>
      <c r="D92" s="69" t="s">
        <v>41</v>
      </c>
      <c r="E92" s="70">
        <v>33.5</v>
      </c>
    </row>
    <row r="93" spans="1:5" x14ac:dyDescent="0.3">
      <c r="A93" s="69" t="s">
        <v>837</v>
      </c>
      <c r="B93" s="70">
        <v>16.899999999999999</v>
      </c>
      <c r="D93" s="69" t="s">
        <v>78</v>
      </c>
      <c r="E93" s="70">
        <v>32.5</v>
      </c>
    </row>
    <row r="94" spans="1:5" x14ac:dyDescent="0.3">
      <c r="A94" s="69" t="s">
        <v>796</v>
      </c>
      <c r="B94" s="70">
        <v>15.3</v>
      </c>
      <c r="D94" s="69" t="s">
        <v>265</v>
      </c>
      <c r="E94" s="70">
        <v>61.5</v>
      </c>
    </row>
    <row r="95" spans="1:5" x14ac:dyDescent="0.3">
      <c r="A95" s="69" t="s">
        <v>893</v>
      </c>
      <c r="B95" s="70">
        <v>15.6</v>
      </c>
      <c r="D95" s="69" t="s">
        <v>234</v>
      </c>
      <c r="E95" s="70">
        <v>39.1</v>
      </c>
    </row>
    <row r="96" spans="1:5" x14ac:dyDescent="0.3">
      <c r="A96" s="69" t="s">
        <v>736</v>
      </c>
      <c r="B96" s="70">
        <v>13.6</v>
      </c>
      <c r="D96" s="69" t="s">
        <v>158</v>
      </c>
      <c r="E96" s="70">
        <v>31.8</v>
      </c>
    </row>
    <row r="97" spans="1:5" x14ac:dyDescent="0.3">
      <c r="A97" s="69" t="s">
        <v>900</v>
      </c>
      <c r="B97" s="70">
        <v>17.3</v>
      </c>
      <c r="D97" s="69" t="s">
        <v>51</v>
      </c>
      <c r="E97" s="70">
        <v>32.1</v>
      </c>
    </row>
    <row r="98" spans="1:5" x14ac:dyDescent="0.3">
      <c r="A98" s="69" t="s">
        <v>889</v>
      </c>
      <c r="B98" s="70">
        <v>15.6</v>
      </c>
      <c r="D98" s="69" t="s">
        <v>227</v>
      </c>
      <c r="E98" s="70">
        <v>39.299999999999997</v>
      </c>
    </row>
    <row r="99" spans="1:5" x14ac:dyDescent="0.3">
      <c r="A99" s="69" t="s">
        <v>515</v>
      </c>
      <c r="B99" s="70">
        <v>13.6</v>
      </c>
      <c r="D99" s="69" t="s">
        <v>235</v>
      </c>
      <c r="E99" s="70">
        <v>59</v>
      </c>
    </row>
    <row r="100" spans="1:5" x14ac:dyDescent="0.3">
      <c r="A100" s="69" t="s">
        <v>788</v>
      </c>
      <c r="B100" s="70">
        <v>17.3</v>
      </c>
      <c r="D100" s="69" t="s">
        <v>172</v>
      </c>
      <c r="E100" s="70">
        <v>33.5</v>
      </c>
    </row>
    <row r="101" spans="1:5" x14ac:dyDescent="0.3">
      <c r="A101" s="69" t="s">
        <v>831</v>
      </c>
      <c r="B101" s="70">
        <v>17.3</v>
      </c>
      <c r="D101" s="69" t="s">
        <v>202</v>
      </c>
      <c r="E101" s="70">
        <v>32.5</v>
      </c>
    </row>
    <row r="102" spans="1:5" x14ac:dyDescent="0.3">
      <c r="A102" s="69" t="s">
        <v>715</v>
      </c>
      <c r="B102" s="70">
        <v>15.2</v>
      </c>
      <c r="D102" s="69" t="s">
        <v>266</v>
      </c>
      <c r="E102" s="70">
        <v>55.7</v>
      </c>
    </row>
    <row r="103" spans="1:5" x14ac:dyDescent="0.3">
      <c r="A103" s="69" t="s">
        <v>975</v>
      </c>
      <c r="B103" s="70">
        <v>13.6</v>
      </c>
      <c r="D103" s="69" t="s">
        <v>336</v>
      </c>
      <c r="E103" s="70">
        <v>61.5</v>
      </c>
    </row>
    <row r="104" spans="1:5" x14ac:dyDescent="0.3">
      <c r="A104" s="69" t="s">
        <v>1048</v>
      </c>
      <c r="B104" s="70">
        <v>15.6</v>
      </c>
      <c r="D104" s="69" t="s">
        <v>70</v>
      </c>
      <c r="E104" s="70">
        <v>39.1</v>
      </c>
    </row>
    <row r="105" spans="1:5" x14ac:dyDescent="0.3">
      <c r="A105" s="69" t="s">
        <v>1115</v>
      </c>
      <c r="B105" s="70">
        <v>17.3</v>
      </c>
      <c r="D105" s="69" t="s">
        <v>76</v>
      </c>
      <c r="E105" s="70">
        <v>31.8</v>
      </c>
    </row>
    <row r="106" spans="1:5" x14ac:dyDescent="0.3">
      <c r="A106" s="69" t="s">
        <v>486</v>
      </c>
      <c r="B106" s="70">
        <v>13.6</v>
      </c>
      <c r="D106" s="69" t="s">
        <v>56</v>
      </c>
      <c r="E106" s="70">
        <v>32.1</v>
      </c>
    </row>
    <row r="107" spans="1:5" x14ac:dyDescent="0.3">
      <c r="A107" s="69" t="s">
        <v>822</v>
      </c>
      <c r="B107" s="70">
        <v>15.6</v>
      </c>
      <c r="D107" s="69" t="s">
        <v>311</v>
      </c>
      <c r="E107" s="70">
        <v>39.299999999999997</v>
      </c>
    </row>
    <row r="108" spans="1:5" x14ac:dyDescent="0.3">
      <c r="A108" s="69" t="s">
        <v>733</v>
      </c>
      <c r="B108" s="70">
        <v>15.5</v>
      </c>
      <c r="D108" s="69" t="s">
        <v>200</v>
      </c>
      <c r="E108" s="70">
        <v>59</v>
      </c>
    </row>
    <row r="109" spans="1:5" x14ac:dyDescent="0.3">
      <c r="A109" s="69" t="s">
        <v>524</v>
      </c>
      <c r="B109" s="70">
        <v>13.6</v>
      </c>
      <c r="D109" s="69" t="s">
        <v>93</v>
      </c>
      <c r="E109" s="70">
        <v>33.5</v>
      </c>
    </row>
    <row r="110" spans="1:5" x14ac:dyDescent="0.3">
      <c r="A110" s="69" t="s">
        <v>540</v>
      </c>
      <c r="B110" s="70">
        <v>17.100000000000001</v>
      </c>
      <c r="D110" s="69" t="s">
        <v>105</v>
      </c>
      <c r="E110" s="70">
        <v>32.5</v>
      </c>
    </row>
    <row r="111" spans="1:5" x14ac:dyDescent="0.3">
      <c r="A111" s="69" t="s">
        <v>883</v>
      </c>
      <c r="B111" s="70">
        <v>15.5</v>
      </c>
      <c r="D111" s="69" t="s">
        <v>166</v>
      </c>
      <c r="E111" s="70">
        <v>61.5</v>
      </c>
    </row>
    <row r="112" spans="1:5" x14ac:dyDescent="0.3">
      <c r="A112" s="69" t="s">
        <v>1119</v>
      </c>
      <c r="B112" s="70">
        <v>13.6</v>
      </c>
      <c r="D112" s="69" t="s">
        <v>253</v>
      </c>
      <c r="E112" s="70">
        <v>39.1</v>
      </c>
    </row>
    <row r="113" spans="1:5" x14ac:dyDescent="0.3">
      <c r="A113" s="69" t="s">
        <v>665</v>
      </c>
      <c r="B113" s="70">
        <v>14.6</v>
      </c>
      <c r="D113" s="69" t="s">
        <v>53</v>
      </c>
      <c r="E113" s="70">
        <v>57.2</v>
      </c>
    </row>
    <row r="114" spans="1:5" x14ac:dyDescent="0.3">
      <c r="A114" s="69" t="s">
        <v>750</v>
      </c>
      <c r="B114" s="70">
        <v>13.8</v>
      </c>
      <c r="D114" s="69" t="s">
        <v>164</v>
      </c>
      <c r="E114" s="70">
        <v>83.9</v>
      </c>
    </row>
    <row r="115" spans="1:5" x14ac:dyDescent="0.3">
      <c r="A115" s="69" t="s">
        <v>1077</v>
      </c>
      <c r="B115" s="70">
        <v>17.100000000000001</v>
      </c>
      <c r="D115" s="69" t="s">
        <v>49</v>
      </c>
      <c r="E115" s="70">
        <v>31.8</v>
      </c>
    </row>
    <row r="116" spans="1:5" x14ac:dyDescent="0.3">
      <c r="A116" s="69" t="s">
        <v>640</v>
      </c>
      <c r="B116" s="70">
        <v>17.100000000000001</v>
      </c>
      <c r="D116" s="69" t="s">
        <v>285</v>
      </c>
      <c r="E116" s="70">
        <v>32.1</v>
      </c>
    </row>
    <row r="117" spans="1:5" x14ac:dyDescent="0.3">
      <c r="A117" s="69" t="s">
        <v>751</v>
      </c>
      <c r="B117" s="70">
        <v>13.6</v>
      </c>
      <c r="D117" s="69" t="s">
        <v>66</v>
      </c>
      <c r="E117" s="70">
        <v>39.299999999999997</v>
      </c>
    </row>
    <row r="118" spans="1:5" x14ac:dyDescent="0.3">
      <c r="A118" s="69" t="s">
        <v>797</v>
      </c>
      <c r="B118" s="70">
        <v>15.5</v>
      </c>
      <c r="D118" s="69" t="s">
        <v>103</v>
      </c>
      <c r="E118" s="70">
        <v>59</v>
      </c>
    </row>
    <row r="119" spans="1:5" x14ac:dyDescent="0.3">
      <c r="A119" s="69" t="s">
        <v>1082</v>
      </c>
      <c r="B119" s="70">
        <v>17.100000000000001</v>
      </c>
      <c r="D119" s="69" t="s">
        <v>104</v>
      </c>
      <c r="E119" s="70">
        <v>33.5</v>
      </c>
    </row>
    <row r="120" spans="1:5" x14ac:dyDescent="0.3">
      <c r="A120" s="69" t="s">
        <v>841</v>
      </c>
      <c r="B120" s="70">
        <v>13.6</v>
      </c>
      <c r="D120" s="69" t="s">
        <v>65</v>
      </c>
      <c r="E120" s="70">
        <v>32.5</v>
      </c>
    </row>
    <row r="121" spans="1:5" x14ac:dyDescent="0.3">
      <c r="A121" s="69" t="s">
        <v>903</v>
      </c>
      <c r="B121" s="70">
        <v>15.5</v>
      </c>
      <c r="D121" s="69" t="s">
        <v>106</v>
      </c>
      <c r="E121" s="70">
        <v>61.5</v>
      </c>
    </row>
    <row r="122" spans="1:5" x14ac:dyDescent="0.3">
      <c r="A122" s="69" t="s">
        <v>950</v>
      </c>
      <c r="B122" s="70">
        <v>15.6</v>
      </c>
      <c r="D122" s="69" t="s">
        <v>91</v>
      </c>
      <c r="E122" s="70">
        <v>39.1</v>
      </c>
    </row>
    <row r="123" spans="1:5" x14ac:dyDescent="0.3">
      <c r="A123" s="69" t="s">
        <v>737</v>
      </c>
      <c r="B123" s="70">
        <v>13.6</v>
      </c>
      <c r="D123" s="69" t="s">
        <v>67</v>
      </c>
      <c r="E123" s="70">
        <v>31.8</v>
      </c>
    </row>
    <row r="124" spans="1:5" x14ac:dyDescent="0.3">
      <c r="A124" s="69" t="s">
        <v>776</v>
      </c>
      <c r="B124" s="70">
        <v>17.3</v>
      </c>
      <c r="D124" s="69" t="s">
        <v>220</v>
      </c>
      <c r="E124" s="70">
        <v>32.1</v>
      </c>
    </row>
    <row r="125" spans="1:5" x14ac:dyDescent="0.3">
      <c r="A125" s="69" t="s">
        <v>1156</v>
      </c>
      <c r="B125" s="70">
        <v>13.8</v>
      </c>
      <c r="D125" s="69" t="s">
        <v>59</v>
      </c>
      <c r="E125" s="70">
        <v>80.7</v>
      </c>
    </row>
    <row r="126" spans="1:5" x14ac:dyDescent="0.3">
      <c r="A126" s="69" t="s">
        <v>1147</v>
      </c>
      <c r="B126" s="70">
        <v>15.6</v>
      </c>
      <c r="D126" s="69" t="s">
        <v>228</v>
      </c>
      <c r="E126" s="70">
        <v>39.299999999999997</v>
      </c>
    </row>
    <row r="127" spans="1:5" x14ac:dyDescent="0.3">
      <c r="A127" s="69" t="s">
        <v>809</v>
      </c>
      <c r="B127" s="70">
        <v>13.6</v>
      </c>
      <c r="D127" s="69" t="s">
        <v>312</v>
      </c>
      <c r="E127" s="70">
        <v>59</v>
      </c>
    </row>
    <row r="128" spans="1:5" x14ac:dyDescent="0.3">
      <c r="A128" s="69" t="s">
        <v>1049</v>
      </c>
      <c r="B128" s="70">
        <v>17.3</v>
      </c>
      <c r="D128" s="69" t="s">
        <v>163</v>
      </c>
      <c r="E128" s="70">
        <v>33.5</v>
      </c>
    </row>
    <row r="129" spans="1:5" x14ac:dyDescent="0.3">
      <c r="A129" s="69" t="s">
        <v>512</v>
      </c>
      <c r="B129" s="70">
        <v>17.399999999999999</v>
      </c>
      <c r="D129" s="69" t="s">
        <v>210</v>
      </c>
      <c r="E129" s="70">
        <v>32.5</v>
      </c>
    </row>
    <row r="130" spans="1:5" x14ac:dyDescent="0.3">
      <c r="A130" s="69" t="s">
        <v>951</v>
      </c>
      <c r="B130" s="70">
        <v>13.7</v>
      </c>
      <c r="D130" s="69" t="s">
        <v>167</v>
      </c>
      <c r="E130" s="70">
        <v>61.5</v>
      </c>
    </row>
    <row r="131" spans="1:5" x14ac:dyDescent="0.3">
      <c r="A131" s="69" t="s">
        <v>851</v>
      </c>
      <c r="B131" s="70">
        <v>15.8</v>
      </c>
      <c r="D131" s="69" t="s">
        <v>29</v>
      </c>
      <c r="E131" s="70">
        <v>39.1</v>
      </c>
    </row>
    <row r="132" spans="1:5" x14ac:dyDescent="0.3">
      <c r="A132" s="69" t="s">
        <v>798</v>
      </c>
      <c r="B132" s="70">
        <v>17.399999999999999</v>
      </c>
      <c r="D132" s="69" t="s">
        <v>79</v>
      </c>
      <c r="E132" s="70">
        <v>31.8</v>
      </c>
    </row>
    <row r="133" spans="1:5" x14ac:dyDescent="0.3">
      <c r="A133" s="69" t="s">
        <v>818</v>
      </c>
      <c r="B133" s="70">
        <v>13.7</v>
      </c>
      <c r="D133" s="69" t="s">
        <v>57</v>
      </c>
      <c r="E133" s="70">
        <v>32.1</v>
      </c>
    </row>
    <row r="134" spans="1:5" x14ac:dyDescent="0.3">
      <c r="A134" s="69" t="s">
        <v>806</v>
      </c>
      <c r="B134" s="70">
        <v>15.8</v>
      </c>
      <c r="D134" s="69" t="s">
        <v>98</v>
      </c>
      <c r="E134" s="70">
        <v>39.299999999999997</v>
      </c>
    </row>
    <row r="135" spans="1:5" x14ac:dyDescent="0.3">
      <c r="A135" s="69" t="s">
        <v>1050</v>
      </c>
      <c r="B135" s="70">
        <v>22.3</v>
      </c>
      <c r="D135" s="69" t="s">
        <v>95</v>
      </c>
      <c r="E135" s="70">
        <v>59</v>
      </c>
    </row>
    <row r="136" spans="1:5" x14ac:dyDescent="0.3">
      <c r="A136" s="69" t="s">
        <v>516</v>
      </c>
      <c r="B136" s="70">
        <v>15.5</v>
      </c>
      <c r="D136" s="69" t="s">
        <v>255</v>
      </c>
      <c r="E136" s="70">
        <v>55.8</v>
      </c>
    </row>
    <row r="137" spans="1:5" x14ac:dyDescent="0.3">
      <c r="A137" s="69" t="s">
        <v>738</v>
      </c>
      <c r="B137" s="70">
        <v>15.3</v>
      </c>
      <c r="D137" s="69" t="s">
        <v>294</v>
      </c>
      <c r="E137" s="70">
        <v>33.5</v>
      </c>
    </row>
    <row r="138" spans="1:5" x14ac:dyDescent="0.3">
      <c r="A138" s="69" t="s">
        <v>828</v>
      </c>
      <c r="B138" s="70">
        <v>15.3</v>
      </c>
      <c r="D138" s="69" t="s">
        <v>175</v>
      </c>
      <c r="E138" s="70">
        <v>32.5</v>
      </c>
    </row>
    <row r="139" spans="1:5" x14ac:dyDescent="0.3">
      <c r="A139" s="69" t="s">
        <v>720</v>
      </c>
      <c r="B139" s="70">
        <v>15.2</v>
      </c>
      <c r="D139" s="69" t="s">
        <v>138</v>
      </c>
      <c r="E139" s="70">
        <v>61.5</v>
      </c>
    </row>
    <row r="140" spans="1:5" x14ac:dyDescent="0.3">
      <c r="A140" s="69" t="s">
        <v>734</v>
      </c>
      <c r="B140" s="70">
        <v>21.9</v>
      </c>
      <c r="D140" s="69" t="s">
        <v>101</v>
      </c>
      <c r="E140" s="70">
        <v>39.1</v>
      </c>
    </row>
    <row r="141" spans="1:5" x14ac:dyDescent="0.3">
      <c r="A141" s="69" t="s">
        <v>717</v>
      </c>
      <c r="B141" s="70">
        <v>19.8</v>
      </c>
      <c r="D141" s="69" t="s">
        <v>269</v>
      </c>
      <c r="E141" s="70">
        <v>31.8</v>
      </c>
    </row>
    <row r="142" spans="1:5" x14ac:dyDescent="0.3">
      <c r="A142" s="69" t="s">
        <v>864</v>
      </c>
      <c r="B142" s="70">
        <v>16</v>
      </c>
      <c r="D142" s="69" t="s">
        <v>295</v>
      </c>
      <c r="E142" s="70">
        <v>32.1</v>
      </c>
    </row>
    <row r="143" spans="1:5" x14ac:dyDescent="0.3">
      <c r="A143" s="69" t="s">
        <v>946</v>
      </c>
      <c r="B143" s="70">
        <v>16.100000000000001</v>
      </c>
      <c r="D143" s="69" t="s">
        <v>222</v>
      </c>
      <c r="E143" s="70">
        <v>39.299999999999997</v>
      </c>
    </row>
    <row r="144" spans="1:5" x14ac:dyDescent="0.3">
      <c r="A144" s="69" t="s">
        <v>735</v>
      </c>
      <c r="B144" s="70">
        <v>19.100000000000001</v>
      </c>
      <c r="D144" s="69" t="s">
        <v>223</v>
      </c>
      <c r="E144" s="70">
        <v>59</v>
      </c>
    </row>
    <row r="145" spans="1:5" x14ac:dyDescent="0.3">
      <c r="A145" s="69" t="s">
        <v>844</v>
      </c>
      <c r="B145" s="70">
        <v>16</v>
      </c>
      <c r="D145" s="69" t="s">
        <v>80</v>
      </c>
      <c r="E145" s="70">
        <v>33.5</v>
      </c>
    </row>
    <row r="146" spans="1:5" x14ac:dyDescent="0.3">
      <c r="A146" s="69" t="s">
        <v>793</v>
      </c>
      <c r="B146" s="70">
        <v>16.399999999999999</v>
      </c>
      <c r="D146" s="69" t="s">
        <v>86</v>
      </c>
      <c r="E146" s="70">
        <v>32.5</v>
      </c>
    </row>
    <row r="147" spans="1:5" x14ac:dyDescent="0.3">
      <c r="A147" s="69" t="s">
        <v>1051</v>
      </c>
      <c r="B147" s="70">
        <v>14.6</v>
      </c>
      <c r="D147" s="69" t="s">
        <v>182</v>
      </c>
      <c r="E147" s="70">
        <v>55.7</v>
      </c>
    </row>
    <row r="148" spans="1:5" x14ac:dyDescent="0.3">
      <c r="A148" s="69" t="s">
        <v>947</v>
      </c>
      <c r="B148" s="70">
        <v>20</v>
      </c>
      <c r="D148" s="69" t="s">
        <v>275</v>
      </c>
      <c r="E148" s="70">
        <v>61.5</v>
      </c>
    </row>
    <row r="149" spans="1:5" x14ac:dyDescent="0.3">
      <c r="A149" s="69" t="s">
        <v>1150</v>
      </c>
      <c r="B149" s="70">
        <v>15.8</v>
      </c>
      <c r="D149" s="69" t="s">
        <v>102</v>
      </c>
      <c r="E149" s="70">
        <v>39.1</v>
      </c>
    </row>
    <row r="150" spans="1:5" x14ac:dyDescent="0.3">
      <c r="A150" s="69" t="s">
        <v>718</v>
      </c>
      <c r="B150" s="70">
        <v>19.2</v>
      </c>
      <c r="D150" s="69" t="s">
        <v>193</v>
      </c>
      <c r="E150" s="70">
        <v>31.8</v>
      </c>
    </row>
    <row r="151" spans="1:5" x14ac:dyDescent="0.3">
      <c r="A151" s="69" t="s">
        <v>810</v>
      </c>
      <c r="B151" s="70">
        <v>17</v>
      </c>
      <c r="D151" s="69" t="s">
        <v>171</v>
      </c>
      <c r="E151" s="70">
        <v>32.1</v>
      </c>
    </row>
    <row r="152" spans="1:5" x14ac:dyDescent="0.3">
      <c r="A152" s="69" t="s">
        <v>877</v>
      </c>
      <c r="B152" s="70">
        <v>14.9</v>
      </c>
      <c r="D152" s="69" t="s">
        <v>279</v>
      </c>
      <c r="E152" s="70">
        <v>39.299999999999997</v>
      </c>
    </row>
    <row r="153" spans="1:5" x14ac:dyDescent="0.3">
      <c r="A153" s="69" t="s">
        <v>1085</v>
      </c>
      <c r="B153" s="70">
        <v>17</v>
      </c>
      <c r="D153" s="69" t="s">
        <v>337</v>
      </c>
      <c r="E153" s="70">
        <v>59</v>
      </c>
    </row>
    <row r="154" spans="1:5" x14ac:dyDescent="0.3">
      <c r="A154" s="69" t="s">
        <v>808</v>
      </c>
      <c r="B154" s="70">
        <v>16.5</v>
      </c>
      <c r="D154" s="69" t="s">
        <v>46</v>
      </c>
      <c r="E154" s="70">
        <v>33.5</v>
      </c>
    </row>
    <row r="155" spans="1:5" x14ac:dyDescent="0.3">
      <c r="A155" s="69" t="s">
        <v>1086</v>
      </c>
      <c r="B155" s="70">
        <v>14.3</v>
      </c>
      <c r="D155" s="69" t="s">
        <v>194</v>
      </c>
      <c r="E155" s="70">
        <v>32.5</v>
      </c>
    </row>
    <row r="156" spans="1:5" x14ac:dyDescent="0.3">
      <c r="A156" s="69" t="s">
        <v>1087</v>
      </c>
      <c r="B156" s="70">
        <v>16.5</v>
      </c>
      <c r="D156" s="69" t="s">
        <v>100</v>
      </c>
      <c r="E156" s="70">
        <v>61.5</v>
      </c>
    </row>
    <row r="157" spans="1:5" x14ac:dyDescent="0.3">
      <c r="A157" s="69" t="s">
        <v>878</v>
      </c>
      <c r="B157" s="70">
        <v>18.2</v>
      </c>
      <c r="D157" s="69" t="s">
        <v>159</v>
      </c>
      <c r="E157" s="70">
        <v>39.1</v>
      </c>
    </row>
    <row r="158" spans="1:5" x14ac:dyDescent="0.3">
      <c r="A158" s="69" t="s">
        <v>552</v>
      </c>
      <c r="B158" s="70">
        <v>16.7</v>
      </c>
      <c r="D158" s="69" t="s">
        <v>173</v>
      </c>
      <c r="E158" s="70">
        <v>83.9</v>
      </c>
    </row>
    <row r="159" spans="1:5" x14ac:dyDescent="0.3">
      <c r="A159" s="69" t="s">
        <v>959</v>
      </c>
      <c r="B159" s="70">
        <v>17.100000000000001</v>
      </c>
      <c r="D159" s="69" t="s">
        <v>117</v>
      </c>
      <c r="E159" s="70">
        <v>31.8</v>
      </c>
    </row>
    <row r="160" spans="1:5" x14ac:dyDescent="0.3">
      <c r="A160" s="69" t="s">
        <v>799</v>
      </c>
      <c r="B160" s="70">
        <v>18.100000000000001</v>
      </c>
      <c r="D160" s="69" t="s">
        <v>203</v>
      </c>
      <c r="E160" s="70">
        <v>32.1</v>
      </c>
    </row>
    <row r="161" spans="1:5" x14ac:dyDescent="0.3">
      <c r="A161" s="69" t="s">
        <v>742</v>
      </c>
      <c r="B161" s="70">
        <v>17.100000000000001</v>
      </c>
      <c r="D161" s="69" t="s">
        <v>50</v>
      </c>
      <c r="E161" s="70">
        <v>39.299999999999997</v>
      </c>
    </row>
    <row r="162" spans="1:5" x14ac:dyDescent="0.3">
      <c r="A162" s="69" t="s">
        <v>661</v>
      </c>
      <c r="B162" s="70">
        <v>16.399999999999999</v>
      </c>
      <c r="D162" s="69" t="s">
        <v>276</v>
      </c>
      <c r="E162" s="70">
        <v>59</v>
      </c>
    </row>
    <row r="163" spans="1:5" x14ac:dyDescent="0.3">
      <c r="A163" s="69" t="s">
        <v>954</v>
      </c>
      <c r="B163" s="70">
        <v>20.6</v>
      </c>
      <c r="D163" s="69" t="s">
        <v>61</v>
      </c>
      <c r="E163" s="70">
        <v>33.5</v>
      </c>
    </row>
    <row r="164" spans="1:5" x14ac:dyDescent="0.3">
      <c r="A164" s="69" t="s">
        <v>786</v>
      </c>
      <c r="B164" s="70">
        <v>20.8</v>
      </c>
      <c r="D164" s="69" t="s">
        <v>256</v>
      </c>
      <c r="E164" s="70">
        <v>46.3</v>
      </c>
    </row>
    <row r="165" spans="1:5" x14ac:dyDescent="0.3">
      <c r="A165" s="69" t="s">
        <v>948</v>
      </c>
      <c r="B165" s="70">
        <v>16.5</v>
      </c>
      <c r="D165" s="69" t="s">
        <v>90</v>
      </c>
      <c r="E165" s="70">
        <v>85.1</v>
      </c>
    </row>
    <row r="166" spans="1:5" x14ac:dyDescent="0.3">
      <c r="A166" s="69" t="s">
        <v>544</v>
      </c>
      <c r="B166" s="70">
        <v>17</v>
      </c>
      <c r="D166" s="69" t="s">
        <v>213</v>
      </c>
      <c r="E166" s="70">
        <v>56.2</v>
      </c>
    </row>
    <row r="167" spans="1:5" x14ac:dyDescent="0.3">
      <c r="A167" s="69" t="s">
        <v>504</v>
      </c>
      <c r="B167" s="70">
        <v>14.1</v>
      </c>
      <c r="D167" s="69" t="s">
        <v>291</v>
      </c>
      <c r="E167" s="70">
        <v>45.5</v>
      </c>
    </row>
    <row r="168" spans="1:5" x14ac:dyDescent="0.3">
      <c r="A168" s="69" t="s">
        <v>815</v>
      </c>
      <c r="B168" s="70">
        <v>14.6</v>
      </c>
      <c r="D168" s="69" t="s">
        <v>299</v>
      </c>
      <c r="E168" s="70">
        <v>45.9</v>
      </c>
    </row>
    <row r="169" spans="1:5" x14ac:dyDescent="0.3">
      <c r="A169" s="69" t="s">
        <v>1053</v>
      </c>
      <c r="B169" s="70">
        <v>15</v>
      </c>
      <c r="D169" s="69" t="s">
        <v>127</v>
      </c>
      <c r="E169" s="70">
        <v>80.7</v>
      </c>
    </row>
    <row r="170" spans="1:5" x14ac:dyDescent="0.3">
      <c r="A170" s="69" t="s">
        <v>1078</v>
      </c>
      <c r="B170" s="70">
        <v>15.5</v>
      </c>
      <c r="D170" s="69" t="s">
        <v>186</v>
      </c>
      <c r="E170" s="70">
        <v>55.9</v>
      </c>
    </row>
    <row r="171" spans="1:5" x14ac:dyDescent="0.3">
      <c r="A171" s="69" t="s">
        <v>620</v>
      </c>
      <c r="B171" s="70">
        <v>15.5</v>
      </c>
      <c r="D171" s="69" t="s">
        <v>39</v>
      </c>
      <c r="E171" s="70">
        <v>83</v>
      </c>
    </row>
    <row r="172" spans="1:5" x14ac:dyDescent="0.3">
      <c r="A172" s="69" t="s">
        <v>914</v>
      </c>
      <c r="B172" s="70">
        <v>16.899999999999999</v>
      </c>
      <c r="D172" s="69" t="s">
        <v>99</v>
      </c>
      <c r="E172" s="70">
        <v>47.4</v>
      </c>
    </row>
    <row r="173" spans="1:5" x14ac:dyDescent="0.3">
      <c r="A173" s="69" t="s">
        <v>597</v>
      </c>
      <c r="B173" s="70">
        <v>17.399999999999999</v>
      </c>
      <c r="D173" s="69" t="s">
        <v>322</v>
      </c>
      <c r="E173" s="70">
        <v>53.3</v>
      </c>
    </row>
    <row r="174" spans="1:5" x14ac:dyDescent="0.3">
      <c r="A174" s="69" t="s">
        <v>1025</v>
      </c>
      <c r="B174" s="70">
        <v>13.3</v>
      </c>
      <c r="D174" s="69" t="s">
        <v>252</v>
      </c>
      <c r="E174" s="70">
        <v>61.4</v>
      </c>
    </row>
    <row r="175" spans="1:5" x14ac:dyDescent="0.3">
      <c r="A175" s="69" t="s">
        <v>917</v>
      </c>
      <c r="B175" s="70">
        <v>13.8</v>
      </c>
      <c r="D175" s="69" t="s">
        <v>60</v>
      </c>
      <c r="E175" s="70">
        <v>79.8</v>
      </c>
    </row>
    <row r="176" spans="1:5" x14ac:dyDescent="0.3">
      <c r="A176" s="69" t="s">
        <v>513</v>
      </c>
      <c r="B176" s="70">
        <v>16.899999999999999</v>
      </c>
      <c r="D176" s="69" t="s">
        <v>62</v>
      </c>
      <c r="E176" s="70">
        <v>31.4</v>
      </c>
    </row>
    <row r="177" spans="1:5" x14ac:dyDescent="0.3">
      <c r="A177" s="69" t="s">
        <v>499</v>
      </c>
      <c r="B177" s="70">
        <v>17.399999999999999</v>
      </c>
      <c r="D177" s="69" t="s">
        <v>206</v>
      </c>
      <c r="E177" s="70">
        <v>52</v>
      </c>
    </row>
    <row r="178" spans="1:5" x14ac:dyDescent="0.3">
      <c r="A178" s="69" t="s">
        <v>915</v>
      </c>
      <c r="B178" s="70">
        <v>14.3</v>
      </c>
      <c r="D178" s="69" t="s">
        <v>301</v>
      </c>
      <c r="E178" s="70">
        <v>60</v>
      </c>
    </row>
    <row r="179" spans="1:5" x14ac:dyDescent="0.3">
      <c r="A179" s="69" t="s">
        <v>964</v>
      </c>
      <c r="B179" s="70">
        <v>13.8</v>
      </c>
      <c r="D179" s="69" t="s">
        <v>170</v>
      </c>
      <c r="E179" s="70">
        <v>78.400000000000006</v>
      </c>
    </row>
    <row r="180" spans="1:5" x14ac:dyDescent="0.3">
      <c r="A180" s="69" t="s">
        <v>746</v>
      </c>
      <c r="B180" s="70">
        <v>17.399999999999999</v>
      </c>
      <c r="D180" s="69" t="s">
        <v>224</v>
      </c>
      <c r="E180" s="70">
        <v>55.8</v>
      </c>
    </row>
    <row r="181" spans="1:5" x14ac:dyDescent="0.3">
      <c r="A181" s="69" t="s">
        <v>1121</v>
      </c>
      <c r="B181" s="70">
        <v>13.8</v>
      </c>
      <c r="D181" s="69" t="s">
        <v>97</v>
      </c>
      <c r="E181" s="70">
        <v>30.2</v>
      </c>
    </row>
    <row r="182" spans="1:5" x14ac:dyDescent="0.3">
      <c r="A182" s="69" t="s">
        <v>1017</v>
      </c>
      <c r="B182" s="70">
        <v>17.899999999999999</v>
      </c>
      <c r="D182" s="69" t="s">
        <v>110</v>
      </c>
      <c r="E182" s="70">
        <v>52</v>
      </c>
    </row>
    <row r="183" spans="1:5" x14ac:dyDescent="0.3">
      <c r="A183" s="69" t="s">
        <v>794</v>
      </c>
      <c r="B183" s="70">
        <v>14</v>
      </c>
      <c r="D183" s="69" t="s">
        <v>107</v>
      </c>
      <c r="E183" s="70">
        <v>60</v>
      </c>
    </row>
    <row r="184" spans="1:5" x14ac:dyDescent="0.3">
      <c r="A184" s="69" t="s">
        <v>933</v>
      </c>
      <c r="B184" s="70">
        <v>18.2</v>
      </c>
      <c r="D184" s="69" t="s">
        <v>169</v>
      </c>
      <c r="E184" s="70">
        <v>78.400000000000006</v>
      </c>
    </row>
    <row r="185" spans="1:5" x14ac:dyDescent="0.3">
      <c r="A185" s="69" t="s">
        <v>1166</v>
      </c>
      <c r="B185" s="70">
        <v>18.100000000000001</v>
      </c>
      <c r="D185" s="69" t="s">
        <v>334</v>
      </c>
      <c r="E185" s="70">
        <v>30.2</v>
      </c>
    </row>
    <row r="186" spans="1:5" x14ac:dyDescent="0.3">
      <c r="A186" s="69" t="s">
        <v>772</v>
      </c>
      <c r="B186" s="70">
        <v>14.3</v>
      </c>
      <c r="D186" s="69" t="s">
        <v>162</v>
      </c>
      <c r="E186" s="70">
        <v>52</v>
      </c>
    </row>
    <row r="187" spans="1:5" x14ac:dyDescent="0.3">
      <c r="A187" s="69" t="s">
        <v>990</v>
      </c>
      <c r="B187" s="70">
        <v>16.5</v>
      </c>
      <c r="D187" s="69" t="s">
        <v>251</v>
      </c>
      <c r="E187" s="70">
        <v>60</v>
      </c>
    </row>
    <row r="188" spans="1:5" x14ac:dyDescent="0.3">
      <c r="A188" s="69" t="s">
        <v>991</v>
      </c>
      <c r="B188" s="70">
        <v>17.3</v>
      </c>
      <c r="D188" s="69" t="s">
        <v>217</v>
      </c>
      <c r="E188" s="70">
        <v>78.400000000000006</v>
      </c>
    </row>
    <row r="189" spans="1:5" x14ac:dyDescent="0.3">
      <c r="A189" s="69" t="s">
        <v>1074</v>
      </c>
      <c r="B189" s="70">
        <v>14.3</v>
      </c>
      <c r="D189" s="69" t="s">
        <v>239</v>
      </c>
      <c r="E189" s="70">
        <v>30.2</v>
      </c>
    </row>
    <row r="190" spans="1:5" x14ac:dyDescent="0.3">
      <c r="A190" s="69" t="s">
        <v>719</v>
      </c>
      <c r="B190" s="70">
        <v>15.4</v>
      </c>
      <c r="D190" s="69" t="s">
        <v>313</v>
      </c>
      <c r="E190" s="70">
        <v>52</v>
      </c>
    </row>
    <row r="191" spans="1:5" x14ac:dyDescent="0.3">
      <c r="A191" s="69" t="s">
        <v>748</v>
      </c>
      <c r="B191" s="70">
        <v>17.5</v>
      </c>
      <c r="D191" s="69" t="s">
        <v>320</v>
      </c>
      <c r="E191" s="70">
        <v>55.7</v>
      </c>
    </row>
    <row r="192" spans="1:5" x14ac:dyDescent="0.3">
      <c r="A192" s="69" t="s">
        <v>936</v>
      </c>
      <c r="B192" s="70">
        <v>13.8</v>
      </c>
      <c r="D192" s="69" t="s">
        <v>68</v>
      </c>
      <c r="E192" s="70">
        <v>60</v>
      </c>
    </row>
    <row r="193" spans="1:5" x14ac:dyDescent="0.3">
      <c r="A193" s="69" t="s">
        <v>616</v>
      </c>
      <c r="B193" s="70">
        <v>14.3</v>
      </c>
      <c r="D193" s="69" t="s">
        <v>183</v>
      </c>
      <c r="E193" s="70">
        <v>78.400000000000006</v>
      </c>
    </row>
    <row r="194" spans="1:5" x14ac:dyDescent="0.3">
      <c r="A194" s="69" t="s">
        <v>500</v>
      </c>
      <c r="B194" s="70">
        <v>17.100000000000001</v>
      </c>
      <c r="D194" s="69" t="s">
        <v>89</v>
      </c>
      <c r="E194" s="70">
        <v>30.2</v>
      </c>
    </row>
    <row r="195" spans="1:5" x14ac:dyDescent="0.3">
      <c r="A195" s="69" t="s">
        <v>1088</v>
      </c>
      <c r="B195" s="70">
        <v>16.399999999999999</v>
      </c>
      <c r="D195" s="69" t="s">
        <v>286</v>
      </c>
      <c r="E195" s="70">
        <v>52</v>
      </c>
    </row>
    <row r="196" spans="1:5" x14ac:dyDescent="0.3">
      <c r="A196" s="69" t="s">
        <v>937</v>
      </c>
      <c r="B196" s="70">
        <v>17.600000000000001</v>
      </c>
      <c r="D196" s="69" t="s">
        <v>165</v>
      </c>
      <c r="E196" s="70">
        <v>60</v>
      </c>
    </row>
    <row r="197" spans="1:5" x14ac:dyDescent="0.3">
      <c r="A197" s="69" t="s">
        <v>766</v>
      </c>
      <c r="B197" s="70">
        <v>16.5</v>
      </c>
      <c r="D197" s="69" t="s">
        <v>226</v>
      </c>
      <c r="E197" s="70">
        <v>78.400000000000006</v>
      </c>
    </row>
    <row r="198" spans="1:5" x14ac:dyDescent="0.3">
      <c r="A198" s="69" t="s">
        <v>1090</v>
      </c>
      <c r="B198" s="70">
        <v>20.8</v>
      </c>
      <c r="D198" s="69" t="s">
        <v>225</v>
      </c>
      <c r="E198" s="70">
        <v>30.2</v>
      </c>
    </row>
    <row r="199" spans="1:5" x14ac:dyDescent="0.3">
      <c r="A199" s="69" t="s">
        <v>546</v>
      </c>
      <c r="B199" s="70">
        <v>17.7</v>
      </c>
      <c r="D199" s="69" t="s">
        <v>302</v>
      </c>
      <c r="E199" s="70">
        <v>52</v>
      </c>
    </row>
    <row r="200" spans="1:5" x14ac:dyDescent="0.3">
      <c r="A200" s="69" t="s">
        <v>976</v>
      </c>
      <c r="B200" s="70">
        <v>19.399999999999999</v>
      </c>
      <c r="D200" s="69" t="s">
        <v>112</v>
      </c>
      <c r="E200" s="70">
        <v>60</v>
      </c>
    </row>
    <row r="201" spans="1:5" x14ac:dyDescent="0.3">
      <c r="A201" s="69" t="s">
        <v>789</v>
      </c>
      <c r="B201" s="70">
        <v>20.2</v>
      </c>
      <c r="D201" s="69" t="s">
        <v>113</v>
      </c>
      <c r="E201" s="70">
        <v>78.400000000000006</v>
      </c>
    </row>
    <row r="202" spans="1:5" x14ac:dyDescent="0.3">
      <c r="A202" s="69" t="s">
        <v>773</v>
      </c>
      <c r="B202" s="70">
        <v>17.7</v>
      </c>
      <c r="D202" s="69" t="s">
        <v>340</v>
      </c>
      <c r="E202" s="70">
        <v>83.9</v>
      </c>
    </row>
    <row r="203" spans="1:5" x14ac:dyDescent="0.3">
      <c r="A203" s="69" t="s">
        <v>925</v>
      </c>
      <c r="B203" s="70">
        <v>15.2</v>
      </c>
      <c r="D203" s="69" t="s">
        <v>314</v>
      </c>
      <c r="E203" s="70">
        <v>30.2</v>
      </c>
    </row>
    <row r="204" spans="1:5" x14ac:dyDescent="0.3">
      <c r="A204" s="69" t="s">
        <v>1037</v>
      </c>
      <c r="B204" s="70">
        <v>17.8</v>
      </c>
      <c r="D204" s="69" t="s">
        <v>287</v>
      </c>
      <c r="E204" s="70">
        <v>52</v>
      </c>
    </row>
    <row r="205" spans="1:5" x14ac:dyDescent="0.3">
      <c r="A205" s="69" t="s">
        <v>965</v>
      </c>
      <c r="B205" s="70">
        <v>16.600000000000001</v>
      </c>
      <c r="D205" s="69" t="s">
        <v>342</v>
      </c>
      <c r="E205" s="70">
        <v>60</v>
      </c>
    </row>
    <row r="206" spans="1:5" x14ac:dyDescent="0.3">
      <c r="A206" s="69" t="s">
        <v>721</v>
      </c>
      <c r="B206" s="70">
        <v>18.5</v>
      </c>
      <c r="D206" s="69" t="s">
        <v>96</v>
      </c>
      <c r="E206" s="70">
        <v>78.400000000000006</v>
      </c>
    </row>
    <row r="207" spans="1:5" x14ac:dyDescent="0.3">
      <c r="A207" s="69" t="s">
        <v>803</v>
      </c>
      <c r="B207" s="70">
        <v>15.3</v>
      </c>
      <c r="D207" s="69" t="s">
        <v>153</v>
      </c>
      <c r="E207" s="70">
        <v>30.2</v>
      </c>
    </row>
    <row r="208" spans="1:5" x14ac:dyDescent="0.3">
      <c r="A208" s="69" t="s">
        <v>826</v>
      </c>
      <c r="B208" s="70">
        <v>15.9</v>
      </c>
      <c r="D208" s="69" t="s">
        <v>114</v>
      </c>
      <c r="E208" s="70">
        <v>52</v>
      </c>
    </row>
    <row r="209" spans="1:5" x14ac:dyDescent="0.3">
      <c r="A209" s="69" t="s">
        <v>1094</v>
      </c>
      <c r="B209" s="70">
        <v>15.3</v>
      </c>
      <c r="D209" s="69" t="s">
        <v>310</v>
      </c>
      <c r="E209" s="70">
        <v>60</v>
      </c>
    </row>
    <row r="210" spans="1:5" x14ac:dyDescent="0.3">
      <c r="A210" s="69" t="s">
        <v>1118</v>
      </c>
      <c r="B210" s="70">
        <v>15.8</v>
      </c>
      <c r="D210" s="69" t="s">
        <v>204</v>
      </c>
      <c r="E210" s="70">
        <v>78.400000000000006</v>
      </c>
    </row>
    <row r="211" spans="1:5" x14ac:dyDescent="0.3">
      <c r="A211" s="69" t="s">
        <v>724</v>
      </c>
      <c r="B211" s="70">
        <v>18.100000000000001</v>
      </c>
      <c r="D211" s="69" t="s">
        <v>211</v>
      </c>
      <c r="E211" s="70">
        <v>30.2</v>
      </c>
    </row>
    <row r="212" spans="1:5" x14ac:dyDescent="0.3">
      <c r="A212" s="69" t="s">
        <v>934</v>
      </c>
      <c r="B212" s="70">
        <v>17.399999999999999</v>
      </c>
      <c r="D212" s="69" t="s">
        <v>280</v>
      </c>
      <c r="E212" s="70">
        <v>52</v>
      </c>
    </row>
    <row r="213" spans="1:5" x14ac:dyDescent="0.3">
      <c r="A213" s="69" t="s">
        <v>774</v>
      </c>
      <c r="B213" s="70">
        <v>18</v>
      </c>
      <c r="D213" s="69" t="s">
        <v>157</v>
      </c>
      <c r="E213" s="70">
        <v>80.7</v>
      </c>
    </row>
    <row r="214" spans="1:5" x14ac:dyDescent="0.3">
      <c r="A214" s="69" t="s">
        <v>1157</v>
      </c>
      <c r="B214" s="70">
        <v>13.8</v>
      </c>
      <c r="D214" s="69" t="s">
        <v>214</v>
      </c>
      <c r="E214" s="70">
        <v>60</v>
      </c>
    </row>
    <row r="215" spans="1:5" x14ac:dyDescent="0.3">
      <c r="A215" s="69" t="s">
        <v>1089</v>
      </c>
      <c r="B215" s="70">
        <v>14.3</v>
      </c>
      <c r="D215" s="69" t="s">
        <v>262</v>
      </c>
      <c r="E215" s="70">
        <v>78.400000000000006</v>
      </c>
    </row>
    <row r="216" spans="1:5" x14ac:dyDescent="0.3">
      <c r="A216" s="69" t="s">
        <v>1061</v>
      </c>
      <c r="B216" s="70">
        <v>14.3</v>
      </c>
      <c r="D216" s="69" t="s">
        <v>297</v>
      </c>
      <c r="E216" s="70">
        <v>30.2</v>
      </c>
    </row>
    <row r="217" spans="1:5" x14ac:dyDescent="0.3">
      <c r="A217" s="69" t="s">
        <v>935</v>
      </c>
      <c r="B217" s="70">
        <v>15.9</v>
      </c>
      <c r="D217" s="69" t="s">
        <v>94</v>
      </c>
      <c r="E217" s="70">
        <v>52</v>
      </c>
    </row>
    <row r="218" spans="1:5" x14ac:dyDescent="0.3">
      <c r="A218" s="69" t="s">
        <v>777</v>
      </c>
      <c r="B218" s="70">
        <v>15.9</v>
      </c>
      <c r="D218" s="69" t="s">
        <v>259</v>
      </c>
      <c r="E218" s="70">
        <v>60</v>
      </c>
    </row>
    <row r="219" spans="1:5" x14ac:dyDescent="0.3">
      <c r="A219" s="69" t="s">
        <v>926</v>
      </c>
      <c r="B219" s="70">
        <v>13.8</v>
      </c>
      <c r="D219" s="69" t="s">
        <v>303</v>
      </c>
      <c r="E219" s="70">
        <v>78.400000000000006</v>
      </c>
    </row>
    <row r="220" spans="1:5" x14ac:dyDescent="0.3">
      <c r="A220" s="69" t="s">
        <v>566</v>
      </c>
      <c r="B220" s="70">
        <v>15.9</v>
      </c>
      <c r="D220" s="69" t="s">
        <v>219</v>
      </c>
      <c r="E220" s="70">
        <v>30.2</v>
      </c>
    </row>
    <row r="221" spans="1:5" x14ac:dyDescent="0.3">
      <c r="A221" s="69" t="s">
        <v>1029</v>
      </c>
      <c r="B221" s="70">
        <v>15.9</v>
      </c>
      <c r="D221" s="69" t="s">
        <v>154</v>
      </c>
      <c r="E221" s="70">
        <v>52</v>
      </c>
    </row>
    <row r="222" spans="1:5" x14ac:dyDescent="0.3">
      <c r="A222" s="69" t="s">
        <v>942</v>
      </c>
      <c r="B222" s="70">
        <v>13.8</v>
      </c>
      <c r="D222" s="69" t="s">
        <v>283</v>
      </c>
      <c r="E222" s="70">
        <v>60</v>
      </c>
    </row>
    <row r="223" spans="1:5" x14ac:dyDescent="0.3">
      <c r="A223" s="69" t="s">
        <v>904</v>
      </c>
      <c r="B223" s="70">
        <v>15.7</v>
      </c>
      <c r="D223" s="69" t="s">
        <v>289</v>
      </c>
      <c r="E223" s="70">
        <v>78.400000000000006</v>
      </c>
    </row>
    <row r="224" spans="1:5" x14ac:dyDescent="0.3">
      <c r="A224" s="69" t="s">
        <v>995</v>
      </c>
      <c r="B224" s="70">
        <v>15.7</v>
      </c>
      <c r="D224" s="69" t="s">
        <v>87</v>
      </c>
      <c r="E224" s="70">
        <v>57.2</v>
      </c>
    </row>
    <row r="225" spans="1:5" x14ac:dyDescent="0.3">
      <c r="A225" s="69" t="s">
        <v>775</v>
      </c>
      <c r="B225" s="70">
        <v>13.8</v>
      </c>
      <c r="D225" s="69" t="s">
        <v>288</v>
      </c>
      <c r="E225" s="70">
        <v>55.8</v>
      </c>
    </row>
    <row r="226" spans="1:5" x14ac:dyDescent="0.3">
      <c r="A226" s="69" t="s">
        <v>557</v>
      </c>
      <c r="B226" s="70">
        <v>13.8</v>
      </c>
      <c r="D226" s="69" t="s">
        <v>290</v>
      </c>
      <c r="E226" s="70">
        <v>30.2</v>
      </c>
    </row>
    <row r="227" spans="1:5" x14ac:dyDescent="0.3">
      <c r="A227" s="69" t="s">
        <v>966</v>
      </c>
      <c r="B227" s="70">
        <v>15.9</v>
      </c>
      <c r="D227" s="69" t="s">
        <v>274</v>
      </c>
      <c r="E227" s="70">
        <v>52</v>
      </c>
    </row>
    <row r="228" spans="1:5" x14ac:dyDescent="0.3">
      <c r="A228" s="69" t="s">
        <v>605</v>
      </c>
      <c r="B228" s="70">
        <v>15.9</v>
      </c>
      <c r="D228" s="69" t="s">
        <v>178</v>
      </c>
      <c r="E228" s="70">
        <v>60</v>
      </c>
    </row>
    <row r="229" spans="1:5" x14ac:dyDescent="0.3">
      <c r="A229" s="69" t="s">
        <v>558</v>
      </c>
      <c r="B229" s="70">
        <v>13.8</v>
      </c>
      <c r="D229" s="69" t="s">
        <v>238</v>
      </c>
      <c r="E229" s="70">
        <v>78.400000000000006</v>
      </c>
    </row>
    <row r="230" spans="1:5" x14ac:dyDescent="0.3">
      <c r="A230" s="69" t="s">
        <v>623</v>
      </c>
      <c r="B230" s="70">
        <v>15.9</v>
      </c>
      <c r="D230" s="69" t="s">
        <v>179</v>
      </c>
      <c r="E230" s="70">
        <v>30.2</v>
      </c>
    </row>
    <row r="231" spans="1:5" x14ac:dyDescent="0.3">
      <c r="A231" s="69" t="s">
        <v>1172</v>
      </c>
      <c r="B231" s="70">
        <v>15.9</v>
      </c>
      <c r="D231" s="69" t="s">
        <v>296</v>
      </c>
      <c r="E231" s="70">
        <v>52</v>
      </c>
    </row>
    <row r="232" spans="1:5" x14ac:dyDescent="0.3">
      <c r="A232" s="69" t="s">
        <v>1064</v>
      </c>
      <c r="B232" s="70">
        <v>13.8</v>
      </c>
      <c r="D232" s="69" t="s">
        <v>254</v>
      </c>
      <c r="E232" s="70">
        <v>60</v>
      </c>
    </row>
    <row r="233" spans="1:5" x14ac:dyDescent="0.3">
      <c r="A233" s="69" t="s">
        <v>598</v>
      </c>
      <c r="B233" s="70">
        <v>15.9</v>
      </c>
      <c r="D233" s="69" t="s">
        <v>180</v>
      </c>
      <c r="E233" s="70">
        <v>78.400000000000006</v>
      </c>
    </row>
    <row r="234" spans="1:5" x14ac:dyDescent="0.3">
      <c r="A234" s="69" t="s">
        <v>1179</v>
      </c>
      <c r="B234" s="70">
        <v>15.9</v>
      </c>
      <c r="D234" s="69" t="s">
        <v>328</v>
      </c>
      <c r="E234" s="70">
        <v>30.2</v>
      </c>
    </row>
    <row r="235" spans="1:5" x14ac:dyDescent="0.3">
      <c r="A235" s="69" t="s">
        <v>647</v>
      </c>
      <c r="B235" s="70">
        <v>13.8</v>
      </c>
      <c r="D235" s="69" t="s">
        <v>88</v>
      </c>
      <c r="E235" s="70">
        <v>52</v>
      </c>
    </row>
    <row r="236" spans="1:5" x14ac:dyDescent="0.3">
      <c r="A236" s="69" t="s">
        <v>648</v>
      </c>
      <c r="B236" s="70">
        <v>15.2</v>
      </c>
      <c r="D236" s="69" t="s">
        <v>343</v>
      </c>
      <c r="E236" s="70">
        <v>55.7</v>
      </c>
    </row>
    <row r="237" spans="1:5" x14ac:dyDescent="0.3">
      <c r="A237" s="69" t="s">
        <v>939</v>
      </c>
      <c r="B237" s="70">
        <v>15.9</v>
      </c>
      <c r="D237" s="69" t="s">
        <v>195</v>
      </c>
      <c r="E237" s="70">
        <v>60</v>
      </c>
    </row>
    <row r="238" spans="1:5" x14ac:dyDescent="0.3">
      <c r="A238" s="69" t="s">
        <v>501</v>
      </c>
      <c r="B238" s="70">
        <v>16.2</v>
      </c>
      <c r="D238" s="69" t="s">
        <v>300</v>
      </c>
      <c r="E238" s="70">
        <v>78.400000000000006</v>
      </c>
    </row>
    <row r="239" spans="1:5" x14ac:dyDescent="0.3">
      <c r="A239" s="69" t="s">
        <v>1034</v>
      </c>
      <c r="B239" s="70">
        <v>16.2</v>
      </c>
      <c r="D239" s="69" t="s">
        <v>264</v>
      </c>
      <c r="E239" s="70">
        <v>30.2</v>
      </c>
    </row>
    <row r="240" spans="1:5" x14ac:dyDescent="0.3">
      <c r="A240" s="69" t="s">
        <v>938</v>
      </c>
      <c r="B240" s="70">
        <v>17</v>
      </c>
      <c r="D240" s="69" t="s">
        <v>247</v>
      </c>
      <c r="E240" s="70">
        <v>52</v>
      </c>
    </row>
    <row r="241" spans="1:5" x14ac:dyDescent="0.3">
      <c r="A241" s="69" t="s">
        <v>999</v>
      </c>
      <c r="B241" s="70">
        <v>16.2</v>
      </c>
      <c r="D241" s="69" t="s">
        <v>115</v>
      </c>
      <c r="E241" s="70">
        <v>60</v>
      </c>
    </row>
    <row r="242" spans="1:5" x14ac:dyDescent="0.3">
      <c r="A242" s="69" t="s">
        <v>1038</v>
      </c>
      <c r="B242" s="70">
        <v>19.100000000000001</v>
      </c>
      <c r="D242" s="69" t="s">
        <v>81</v>
      </c>
      <c r="E242" s="70">
        <v>78.400000000000006</v>
      </c>
    </row>
    <row r="243" spans="1:5" x14ac:dyDescent="0.3">
      <c r="A243" s="69" t="s">
        <v>617</v>
      </c>
      <c r="B243" s="70">
        <v>19.100000000000001</v>
      </c>
      <c r="D243" s="69" t="s">
        <v>243</v>
      </c>
      <c r="E243" s="70">
        <v>30.2</v>
      </c>
    </row>
    <row r="244" spans="1:5" x14ac:dyDescent="0.3">
      <c r="A244" s="69" t="s">
        <v>1097</v>
      </c>
      <c r="B244" s="70">
        <v>15.8</v>
      </c>
      <c r="D244" s="69" t="s">
        <v>270</v>
      </c>
      <c r="E244" s="70">
        <v>52</v>
      </c>
    </row>
    <row r="245" spans="1:5" x14ac:dyDescent="0.3">
      <c r="A245" s="69" t="s">
        <v>1091</v>
      </c>
      <c r="B245" s="70">
        <v>13.8</v>
      </c>
      <c r="D245" s="69" t="s">
        <v>181</v>
      </c>
      <c r="E245" s="70">
        <v>60</v>
      </c>
    </row>
    <row r="246" spans="1:5" x14ac:dyDescent="0.3">
      <c r="A246" s="69" t="s">
        <v>649</v>
      </c>
      <c r="B246" s="70">
        <v>15.8</v>
      </c>
      <c r="D246" s="69" t="s">
        <v>208</v>
      </c>
      <c r="E246" s="70">
        <v>78.400000000000006</v>
      </c>
    </row>
    <row r="247" spans="1:5" x14ac:dyDescent="0.3">
      <c r="A247" s="69" t="s">
        <v>977</v>
      </c>
      <c r="B247" s="70">
        <v>3.8</v>
      </c>
      <c r="D247" s="69" t="s">
        <v>215</v>
      </c>
      <c r="E247" s="70">
        <v>83.9</v>
      </c>
    </row>
    <row r="248" spans="1:5" x14ac:dyDescent="0.3">
      <c r="A248" s="69" t="s">
        <v>1056</v>
      </c>
      <c r="B248" s="70">
        <v>4</v>
      </c>
      <c r="D248" s="69" t="s">
        <v>277</v>
      </c>
      <c r="E248" s="70">
        <v>30.2</v>
      </c>
    </row>
    <row r="249" spans="1:5" x14ac:dyDescent="0.3">
      <c r="A249" s="69" t="s">
        <v>619</v>
      </c>
      <c r="B249" s="70">
        <v>7.9</v>
      </c>
      <c r="D249" s="69" t="s">
        <v>176</v>
      </c>
      <c r="E249" s="70">
        <v>52</v>
      </c>
    </row>
    <row r="250" spans="1:5" x14ac:dyDescent="0.3">
      <c r="A250" s="69" t="s">
        <v>1039</v>
      </c>
      <c r="B250" s="70">
        <v>5</v>
      </c>
      <c r="D250" s="69" t="s">
        <v>304</v>
      </c>
      <c r="E250" s="70">
        <v>60</v>
      </c>
    </row>
    <row r="251" spans="1:5" x14ac:dyDescent="0.3">
      <c r="A251" s="69" t="s">
        <v>589</v>
      </c>
      <c r="B251" s="70">
        <v>5.0999999999999996</v>
      </c>
      <c r="D251" s="69" t="s">
        <v>442</v>
      </c>
      <c r="E251" s="70">
        <v>78.400000000000006</v>
      </c>
    </row>
    <row r="252" spans="1:5" x14ac:dyDescent="0.3">
      <c r="A252" s="69" t="s">
        <v>1092</v>
      </c>
      <c r="B252" s="70">
        <v>4.5</v>
      </c>
      <c r="D252" s="69" t="s">
        <v>390</v>
      </c>
      <c r="E252" s="70">
        <v>30.2</v>
      </c>
    </row>
    <row r="253" spans="1:5" x14ac:dyDescent="0.3">
      <c r="A253" s="69" t="s">
        <v>725</v>
      </c>
      <c r="B253" s="70">
        <v>6</v>
      </c>
      <c r="D253" s="69" t="s">
        <v>455</v>
      </c>
      <c r="E253" s="70">
        <v>52</v>
      </c>
    </row>
    <row r="254" spans="1:5" x14ac:dyDescent="0.3">
      <c r="A254" s="69" t="s">
        <v>980</v>
      </c>
      <c r="B254" s="70">
        <v>6.8</v>
      </c>
      <c r="D254" s="69" t="s">
        <v>401</v>
      </c>
      <c r="E254" s="70">
        <v>60</v>
      </c>
    </row>
    <row r="255" spans="1:5" x14ac:dyDescent="0.3">
      <c r="A255" s="69" t="s">
        <v>624</v>
      </c>
      <c r="B255" s="70">
        <v>5.0999999999999996</v>
      </c>
      <c r="D255" s="69" t="s">
        <v>460</v>
      </c>
      <c r="E255" s="70">
        <v>78.400000000000006</v>
      </c>
    </row>
    <row r="256" spans="1:5" x14ac:dyDescent="0.3">
      <c r="A256" s="69" t="s">
        <v>1026</v>
      </c>
      <c r="B256" s="70">
        <v>3.6</v>
      </c>
      <c r="D256" s="69" t="s">
        <v>440</v>
      </c>
      <c r="E256" s="70">
        <v>30.2</v>
      </c>
    </row>
    <row r="257" spans="1:5" x14ac:dyDescent="0.3">
      <c r="A257" s="69" t="s">
        <v>804</v>
      </c>
      <c r="B257" s="70">
        <v>3.7</v>
      </c>
      <c r="D257" s="69" t="s">
        <v>400</v>
      </c>
      <c r="E257" s="70">
        <v>52</v>
      </c>
    </row>
    <row r="258" spans="1:5" x14ac:dyDescent="0.3">
      <c r="A258" s="69" t="s">
        <v>969</v>
      </c>
      <c r="B258" s="70">
        <v>4.2</v>
      </c>
      <c r="D258" s="69" t="s">
        <v>120</v>
      </c>
      <c r="E258" s="70">
        <v>80.7</v>
      </c>
    </row>
    <row r="259" spans="1:5" x14ac:dyDescent="0.3">
      <c r="A259" s="69" t="s">
        <v>606</v>
      </c>
      <c r="B259" s="70">
        <v>4.5999999999999996</v>
      </c>
      <c r="D259" s="69" t="s">
        <v>428</v>
      </c>
      <c r="E259" s="70">
        <v>60</v>
      </c>
    </row>
    <row r="260" spans="1:5" x14ac:dyDescent="0.3">
      <c r="A260" s="69" t="s">
        <v>567</v>
      </c>
      <c r="B260" s="70">
        <v>4.4000000000000004</v>
      </c>
      <c r="D260" s="69" t="s">
        <v>470</v>
      </c>
      <c r="E260" s="70">
        <v>78.400000000000006</v>
      </c>
    </row>
    <row r="261" spans="1:5" x14ac:dyDescent="0.3">
      <c r="A261" s="69" t="s">
        <v>560</v>
      </c>
      <c r="B261" s="70">
        <v>3.9</v>
      </c>
      <c r="D261" s="69" t="s">
        <v>393</v>
      </c>
      <c r="E261" s="70">
        <v>30.2</v>
      </c>
    </row>
    <row r="262" spans="1:5" x14ac:dyDescent="0.3">
      <c r="A262" s="69" t="s">
        <v>918</v>
      </c>
      <c r="B262" s="70">
        <v>5.3</v>
      </c>
      <c r="D262" s="69" t="s">
        <v>452</v>
      </c>
      <c r="E262" s="70">
        <v>73</v>
      </c>
    </row>
    <row r="263" spans="1:5" x14ac:dyDescent="0.3">
      <c r="A263" s="69" t="s">
        <v>1040</v>
      </c>
      <c r="B263" s="70">
        <v>5.2</v>
      </c>
      <c r="D263" s="69" t="s">
        <v>438</v>
      </c>
      <c r="E263" s="70">
        <v>84.7</v>
      </c>
    </row>
    <row r="264" spans="1:5" x14ac:dyDescent="0.3">
      <c r="A264" s="69" t="s">
        <v>800</v>
      </c>
      <c r="B264" s="70">
        <v>6.1</v>
      </c>
      <c r="D264" s="69" t="s">
        <v>402</v>
      </c>
      <c r="E264" s="70">
        <v>110.1</v>
      </c>
    </row>
    <row r="265" spans="1:5" x14ac:dyDescent="0.3">
      <c r="A265" s="69" t="s">
        <v>599</v>
      </c>
      <c r="B265" s="70">
        <v>5.4</v>
      </c>
      <c r="D265" s="69" t="s">
        <v>419</v>
      </c>
      <c r="E265" s="70">
        <v>42.7</v>
      </c>
    </row>
    <row r="266" spans="1:5" x14ac:dyDescent="0.3">
      <c r="A266" s="69" t="s">
        <v>633</v>
      </c>
      <c r="B266" s="70">
        <v>4.5</v>
      </c>
      <c r="D266" s="69" t="s">
        <v>468</v>
      </c>
      <c r="E266" s="70">
        <v>64.7</v>
      </c>
    </row>
    <row r="267" spans="1:5" x14ac:dyDescent="0.3">
      <c r="A267" s="69" t="s">
        <v>627</v>
      </c>
      <c r="B267" s="70">
        <v>6.4</v>
      </c>
      <c r="D267" s="69" t="s">
        <v>456</v>
      </c>
      <c r="E267" s="70">
        <v>57.9</v>
      </c>
    </row>
    <row r="268" spans="1:5" x14ac:dyDescent="0.3">
      <c r="A268" s="69" t="s">
        <v>1062</v>
      </c>
      <c r="B268" s="70">
        <v>3.4</v>
      </c>
      <c r="D268" s="69" t="s">
        <v>426</v>
      </c>
      <c r="E268" s="70">
        <v>84.9</v>
      </c>
    </row>
    <row r="269" spans="1:5" x14ac:dyDescent="0.3">
      <c r="A269" s="69" t="s">
        <v>1100</v>
      </c>
      <c r="B269" s="70">
        <v>3.6</v>
      </c>
      <c r="D269" s="69" t="s">
        <v>111</v>
      </c>
      <c r="E269" s="70">
        <v>55.8</v>
      </c>
    </row>
    <row r="270" spans="1:5" x14ac:dyDescent="0.3">
      <c r="A270" s="69" t="s">
        <v>590</v>
      </c>
      <c r="B270" s="70">
        <v>4.8</v>
      </c>
      <c r="D270" s="69" t="s">
        <v>414</v>
      </c>
      <c r="E270" s="70">
        <v>80.5</v>
      </c>
    </row>
    <row r="271" spans="1:5" x14ac:dyDescent="0.3">
      <c r="A271" s="69" t="s">
        <v>592</v>
      </c>
      <c r="B271" s="70">
        <v>3.4</v>
      </c>
      <c r="D271" s="69" t="s">
        <v>403</v>
      </c>
      <c r="E271" s="70">
        <v>63.3</v>
      </c>
    </row>
    <row r="272" spans="1:5" x14ac:dyDescent="0.3">
      <c r="A272" s="69" t="s">
        <v>1101</v>
      </c>
      <c r="B272" s="70">
        <v>2.8</v>
      </c>
      <c r="D272" s="69" t="s">
        <v>463</v>
      </c>
      <c r="E272" s="70">
        <v>56.9</v>
      </c>
    </row>
    <row r="273" spans="1:5" x14ac:dyDescent="0.3">
      <c r="A273" s="69" t="s">
        <v>1035</v>
      </c>
      <c r="B273" s="70">
        <v>3.5</v>
      </c>
      <c r="D273" s="69" t="s">
        <v>398</v>
      </c>
      <c r="E273" s="70">
        <v>83.5</v>
      </c>
    </row>
    <row r="274" spans="1:5" x14ac:dyDescent="0.3">
      <c r="A274" s="69" t="s">
        <v>729</v>
      </c>
      <c r="B274" s="70">
        <v>6</v>
      </c>
      <c r="D274" s="69" t="s">
        <v>436</v>
      </c>
      <c r="E274" s="70">
        <v>78.900000000000006</v>
      </c>
    </row>
    <row r="275" spans="1:5" x14ac:dyDescent="0.3">
      <c r="A275" s="69" t="s">
        <v>730</v>
      </c>
      <c r="B275" s="70">
        <v>5.5</v>
      </c>
      <c r="D275" s="69" t="s">
        <v>392</v>
      </c>
      <c r="E275" s="70">
        <v>63.3</v>
      </c>
    </row>
    <row r="276" spans="1:5" x14ac:dyDescent="0.3">
      <c r="A276" s="69" t="s">
        <v>651</v>
      </c>
      <c r="B276" s="70">
        <v>5.0999999999999996</v>
      </c>
      <c r="D276" s="69" t="s">
        <v>423</v>
      </c>
      <c r="E276" s="70">
        <v>56.9</v>
      </c>
    </row>
    <row r="277" spans="1:5" x14ac:dyDescent="0.3">
      <c r="A277" s="69" t="s">
        <v>1000</v>
      </c>
      <c r="B277" s="70">
        <v>5.0999999999999996</v>
      </c>
      <c r="D277" s="69" t="s">
        <v>424</v>
      </c>
      <c r="E277" s="70">
        <v>83.5</v>
      </c>
    </row>
    <row r="278" spans="1:5" x14ac:dyDescent="0.3">
      <c r="A278" s="69" t="s">
        <v>1001</v>
      </c>
      <c r="B278" s="70">
        <v>5</v>
      </c>
      <c r="D278" s="69" t="s">
        <v>405</v>
      </c>
      <c r="E278" s="70">
        <v>78.900000000000006</v>
      </c>
    </row>
    <row r="279" spans="1:5" x14ac:dyDescent="0.3">
      <c r="A279" s="69" t="s">
        <v>1142</v>
      </c>
      <c r="B279" s="70">
        <v>4.5</v>
      </c>
      <c r="D279" s="69" t="s">
        <v>433</v>
      </c>
      <c r="E279" s="70">
        <v>63.3</v>
      </c>
    </row>
    <row r="280" spans="1:5" x14ac:dyDescent="0.3">
      <c r="A280" s="69" t="s">
        <v>745</v>
      </c>
      <c r="B280" s="70">
        <v>5.0999999999999996</v>
      </c>
      <c r="D280" s="69" t="s">
        <v>122</v>
      </c>
      <c r="E280" s="70">
        <v>55.7</v>
      </c>
    </row>
    <row r="281" spans="1:5" x14ac:dyDescent="0.3">
      <c r="A281" s="69" t="s">
        <v>1095</v>
      </c>
      <c r="B281" s="70">
        <v>4.7</v>
      </c>
      <c r="D281" s="69" t="s">
        <v>445</v>
      </c>
      <c r="E281" s="70">
        <v>56.9</v>
      </c>
    </row>
    <row r="282" spans="1:5" x14ac:dyDescent="0.3">
      <c r="A282" s="69" t="s">
        <v>1011</v>
      </c>
      <c r="B282" s="70">
        <v>5.2</v>
      </c>
      <c r="D282" s="69" t="s">
        <v>472</v>
      </c>
      <c r="E282" s="70">
        <v>83.5</v>
      </c>
    </row>
    <row r="283" spans="1:5" x14ac:dyDescent="0.3">
      <c r="A283" s="69" t="s">
        <v>632</v>
      </c>
      <c r="B283" s="70">
        <v>5.2</v>
      </c>
      <c r="D283" s="69" t="s">
        <v>435</v>
      </c>
      <c r="E283" s="70">
        <v>78.900000000000006</v>
      </c>
    </row>
    <row r="284" spans="1:5" x14ac:dyDescent="0.3">
      <c r="A284" s="69" t="s">
        <v>556</v>
      </c>
      <c r="B284" s="70">
        <v>4.7</v>
      </c>
      <c r="D284" s="69" t="s">
        <v>421</v>
      </c>
      <c r="E284" s="70">
        <v>63.3</v>
      </c>
    </row>
    <row r="285" spans="1:5" x14ac:dyDescent="0.3">
      <c r="A285" s="69" t="s">
        <v>805</v>
      </c>
      <c r="B285" s="70">
        <v>4.5999999999999996</v>
      </c>
      <c r="D285" s="69" t="s">
        <v>394</v>
      </c>
      <c r="E285" s="70">
        <v>56.9</v>
      </c>
    </row>
    <row r="286" spans="1:5" x14ac:dyDescent="0.3">
      <c r="A286" s="69" t="s">
        <v>1030</v>
      </c>
      <c r="B286" s="70">
        <v>5</v>
      </c>
      <c r="D286" s="69" t="s">
        <v>434</v>
      </c>
      <c r="E286" s="70">
        <v>83.5</v>
      </c>
    </row>
    <row r="287" spans="1:5" x14ac:dyDescent="0.3">
      <c r="A287" s="69" t="s">
        <v>929</v>
      </c>
      <c r="B287" s="70">
        <v>5.8</v>
      </c>
      <c r="D287" s="69" t="s">
        <v>449</v>
      </c>
      <c r="E287" s="70">
        <v>78.900000000000006</v>
      </c>
    </row>
    <row r="288" spans="1:5" x14ac:dyDescent="0.3">
      <c r="A288" s="69" t="s">
        <v>1096</v>
      </c>
      <c r="B288" s="70">
        <v>5.3</v>
      </c>
      <c r="D288" s="69" t="s">
        <v>396</v>
      </c>
      <c r="E288" s="70">
        <v>63.3</v>
      </c>
    </row>
    <row r="289" spans="1:5" x14ac:dyDescent="0.3">
      <c r="A289" s="69" t="s">
        <v>1103</v>
      </c>
      <c r="B289" s="70">
        <v>4.9000000000000004</v>
      </c>
      <c r="D289" s="69" t="s">
        <v>412</v>
      </c>
      <c r="E289" s="70">
        <v>56.9</v>
      </c>
    </row>
    <row r="290" spans="1:5" x14ac:dyDescent="0.3">
      <c r="A290" s="69" t="s">
        <v>1041</v>
      </c>
      <c r="B290" s="70">
        <v>4.2</v>
      </c>
      <c r="D290" s="69" t="s">
        <v>441</v>
      </c>
      <c r="E290" s="70">
        <v>83.5</v>
      </c>
    </row>
    <row r="291" spans="1:5" x14ac:dyDescent="0.3">
      <c r="A291" s="69" t="s">
        <v>1002</v>
      </c>
      <c r="B291" s="70">
        <v>6.1</v>
      </c>
      <c r="D291" s="69" t="s">
        <v>231</v>
      </c>
      <c r="E291" s="70">
        <v>83.9</v>
      </c>
    </row>
    <row r="292" spans="1:5" x14ac:dyDescent="0.3">
      <c r="A292" s="69" t="s">
        <v>1057</v>
      </c>
      <c r="B292" s="70">
        <v>8.1999999999999993</v>
      </c>
      <c r="D292" s="69" t="s">
        <v>458</v>
      </c>
      <c r="E292" s="70">
        <v>78.900000000000006</v>
      </c>
    </row>
    <row r="293" spans="1:5" x14ac:dyDescent="0.3">
      <c r="A293" s="69" t="s">
        <v>1145</v>
      </c>
      <c r="B293" s="70">
        <v>5.7</v>
      </c>
      <c r="D293" s="69" t="s">
        <v>446</v>
      </c>
      <c r="E293" s="70">
        <v>63.3</v>
      </c>
    </row>
    <row r="294" spans="1:5" x14ac:dyDescent="0.3">
      <c r="A294" s="69" t="s">
        <v>1146</v>
      </c>
      <c r="B294" s="70">
        <v>5.4</v>
      </c>
      <c r="D294" s="69" t="s">
        <v>450</v>
      </c>
      <c r="E294" s="70">
        <v>56.9</v>
      </c>
    </row>
    <row r="295" spans="1:5" x14ac:dyDescent="0.3">
      <c r="A295" s="69" t="s">
        <v>970</v>
      </c>
      <c r="B295" s="70">
        <v>5.9</v>
      </c>
      <c r="D295" s="69" t="s">
        <v>462</v>
      </c>
      <c r="E295" s="70">
        <v>83.5</v>
      </c>
    </row>
    <row r="296" spans="1:5" x14ac:dyDescent="0.3">
      <c r="A296" s="69" t="s">
        <v>644</v>
      </c>
      <c r="B296" s="70">
        <v>5.9</v>
      </c>
      <c r="D296" s="69" t="s">
        <v>474</v>
      </c>
      <c r="E296" s="70">
        <v>78.900000000000006</v>
      </c>
    </row>
    <row r="297" spans="1:5" x14ac:dyDescent="0.3">
      <c r="A297" s="69" t="s">
        <v>1068</v>
      </c>
      <c r="B297" s="70">
        <v>5.8</v>
      </c>
      <c r="D297" s="69" t="s">
        <v>467</v>
      </c>
      <c r="E297" s="70">
        <v>63.3</v>
      </c>
    </row>
    <row r="298" spans="1:5" x14ac:dyDescent="0.3">
      <c r="A298" s="69" t="s">
        <v>1018</v>
      </c>
      <c r="B298" s="70">
        <v>5.8</v>
      </c>
      <c r="D298" s="69" t="s">
        <v>430</v>
      </c>
      <c r="E298" s="70">
        <v>56.9</v>
      </c>
    </row>
    <row r="299" spans="1:5" x14ac:dyDescent="0.3">
      <c r="A299" s="69" t="s">
        <v>1005</v>
      </c>
      <c r="B299" s="70">
        <v>5.6</v>
      </c>
      <c r="D299" s="69" t="s">
        <v>461</v>
      </c>
      <c r="E299" s="70">
        <v>83.5</v>
      </c>
    </row>
    <row r="300" spans="1:5" x14ac:dyDescent="0.3">
      <c r="A300" s="69" t="s">
        <v>555</v>
      </c>
      <c r="B300" s="70">
        <v>8.3000000000000007</v>
      </c>
      <c r="D300" s="69" t="s">
        <v>420</v>
      </c>
      <c r="E300" s="70">
        <v>78.900000000000006</v>
      </c>
    </row>
    <row r="301" spans="1:5" x14ac:dyDescent="0.3">
      <c r="A301" s="69" t="s">
        <v>1065</v>
      </c>
      <c r="B301" s="70">
        <v>4.4000000000000004</v>
      </c>
      <c r="D301" s="69" t="s">
        <v>478</v>
      </c>
      <c r="E301" s="70">
        <v>63.3</v>
      </c>
    </row>
    <row r="302" spans="1:5" x14ac:dyDescent="0.3">
      <c r="A302" s="69" t="s">
        <v>593</v>
      </c>
      <c r="B302" s="70">
        <v>4.7</v>
      </c>
      <c r="D302" s="69" t="s">
        <v>248</v>
      </c>
      <c r="E302" s="70">
        <v>80.7</v>
      </c>
    </row>
    <row r="303" spans="1:5" x14ac:dyDescent="0.3">
      <c r="A303" s="69" t="s">
        <v>1060</v>
      </c>
      <c r="B303" s="70">
        <v>4.5999999999999996</v>
      </c>
      <c r="D303" s="69" t="s">
        <v>466</v>
      </c>
      <c r="E303" s="70">
        <v>56.9</v>
      </c>
    </row>
    <row r="304" spans="1:5" x14ac:dyDescent="0.3">
      <c r="A304" s="69" t="s">
        <v>635</v>
      </c>
      <c r="B304" s="70">
        <v>4.0999999999999996</v>
      </c>
      <c r="D304" s="69" t="s">
        <v>406</v>
      </c>
      <c r="E304" s="70">
        <v>83.5</v>
      </c>
    </row>
    <row r="305" spans="1:5" x14ac:dyDescent="0.3">
      <c r="A305" s="69" t="s">
        <v>585</v>
      </c>
      <c r="B305" s="70">
        <v>6.8</v>
      </c>
      <c r="D305" s="69" t="s">
        <v>469</v>
      </c>
      <c r="E305" s="70">
        <v>78.900000000000006</v>
      </c>
    </row>
    <row r="306" spans="1:5" x14ac:dyDescent="0.3">
      <c r="A306" s="69" t="s">
        <v>1069</v>
      </c>
      <c r="B306" s="70">
        <v>3.9</v>
      </c>
      <c r="D306" s="69" t="s">
        <v>404</v>
      </c>
      <c r="E306" s="70">
        <v>63.3</v>
      </c>
    </row>
    <row r="307" spans="1:5" x14ac:dyDescent="0.3">
      <c r="A307" s="69" t="s">
        <v>652</v>
      </c>
      <c r="B307" s="70">
        <v>4.4000000000000004</v>
      </c>
      <c r="D307" s="69" t="s">
        <v>454</v>
      </c>
      <c r="E307" s="70">
        <v>56.9</v>
      </c>
    </row>
    <row r="308" spans="1:5" x14ac:dyDescent="0.3">
      <c r="A308" s="69" t="s">
        <v>1066</v>
      </c>
      <c r="B308" s="70">
        <v>4.5</v>
      </c>
      <c r="D308" s="69" t="s">
        <v>471</v>
      </c>
      <c r="E308" s="70">
        <v>83.5</v>
      </c>
    </row>
    <row r="309" spans="1:5" x14ac:dyDescent="0.3">
      <c r="A309" s="69" t="s">
        <v>580</v>
      </c>
      <c r="B309" s="70">
        <v>3.8</v>
      </c>
      <c r="D309" s="69" t="s">
        <v>427</v>
      </c>
      <c r="E309" s="70">
        <v>78.900000000000006</v>
      </c>
    </row>
    <row r="310" spans="1:5" x14ac:dyDescent="0.3">
      <c r="A310" s="69" t="s">
        <v>653</v>
      </c>
      <c r="B310" s="70">
        <v>3.2</v>
      </c>
      <c r="D310" s="69" t="s">
        <v>473</v>
      </c>
      <c r="E310" s="70">
        <v>63.3</v>
      </c>
    </row>
    <row r="311" spans="1:5" x14ac:dyDescent="0.3">
      <c r="A311" s="69" t="s">
        <v>801</v>
      </c>
      <c r="B311" s="70">
        <v>4.3</v>
      </c>
      <c r="D311" s="69" t="s">
        <v>476</v>
      </c>
      <c r="E311" s="70">
        <v>56.9</v>
      </c>
    </row>
    <row r="312" spans="1:5" x14ac:dyDescent="0.3">
      <c r="A312" s="69" t="s">
        <v>781</v>
      </c>
      <c r="B312" s="70">
        <v>4.0999999999999996</v>
      </c>
      <c r="D312" s="69" t="s">
        <v>408</v>
      </c>
      <c r="E312" s="70">
        <v>83.5</v>
      </c>
    </row>
    <row r="313" spans="1:5" x14ac:dyDescent="0.3">
      <c r="A313" s="69" t="s">
        <v>1137</v>
      </c>
      <c r="B313" s="70">
        <v>6.2</v>
      </c>
      <c r="D313" s="69" t="s">
        <v>245</v>
      </c>
      <c r="E313" s="70">
        <v>55.8</v>
      </c>
    </row>
    <row r="314" spans="1:5" x14ac:dyDescent="0.3">
      <c r="A314" s="69" t="s">
        <v>802</v>
      </c>
      <c r="B314" s="70">
        <v>4.5</v>
      </c>
      <c r="D314" s="69" t="s">
        <v>411</v>
      </c>
      <c r="E314" s="70">
        <v>78.900000000000006</v>
      </c>
    </row>
    <row r="315" spans="1:5" x14ac:dyDescent="0.3">
      <c r="A315" s="69" t="s">
        <v>1167</v>
      </c>
      <c r="B315" s="70">
        <v>3.2</v>
      </c>
      <c r="D315" s="69" t="s">
        <v>422</v>
      </c>
      <c r="E315" s="70">
        <v>63.3</v>
      </c>
    </row>
    <row r="316" spans="1:5" x14ac:dyDescent="0.3">
      <c r="A316" s="69" t="s">
        <v>1006</v>
      </c>
      <c r="B316" s="70">
        <v>5.6</v>
      </c>
      <c r="D316" s="69" t="s">
        <v>395</v>
      </c>
      <c r="E316" s="70">
        <v>56.9</v>
      </c>
    </row>
    <row r="317" spans="1:5" x14ac:dyDescent="0.3">
      <c r="A317" s="69" t="s">
        <v>609</v>
      </c>
      <c r="B317" s="70">
        <v>5</v>
      </c>
      <c r="D317" s="69" t="s">
        <v>415</v>
      </c>
      <c r="E317" s="70">
        <v>83.5</v>
      </c>
    </row>
    <row r="318" spans="1:5" x14ac:dyDescent="0.3">
      <c r="A318" s="69" t="s">
        <v>916</v>
      </c>
      <c r="B318" s="70">
        <v>3.8</v>
      </c>
      <c r="D318" s="69" t="s">
        <v>418</v>
      </c>
      <c r="E318" s="70">
        <v>78.900000000000006</v>
      </c>
    </row>
    <row r="319" spans="1:5" x14ac:dyDescent="0.3">
      <c r="A319" s="69" t="s">
        <v>1104</v>
      </c>
      <c r="B319" s="70">
        <v>3.9</v>
      </c>
      <c r="D319" s="69" t="s">
        <v>475</v>
      </c>
      <c r="E319" s="70">
        <v>63.3</v>
      </c>
    </row>
    <row r="320" spans="1:5" x14ac:dyDescent="0.3">
      <c r="A320" s="69" t="s">
        <v>1014</v>
      </c>
      <c r="B320" s="70">
        <v>3.8</v>
      </c>
      <c r="D320" s="69" t="s">
        <v>397</v>
      </c>
      <c r="E320" s="70">
        <v>56.9</v>
      </c>
    </row>
    <row r="321" spans="1:5" x14ac:dyDescent="0.3">
      <c r="A321" s="69" t="s">
        <v>782</v>
      </c>
      <c r="B321" s="70">
        <v>4.5999999999999996</v>
      </c>
      <c r="D321" s="69" t="s">
        <v>425</v>
      </c>
      <c r="E321" s="70">
        <v>83.5</v>
      </c>
    </row>
    <row r="322" spans="1:5" x14ac:dyDescent="0.3">
      <c r="A322" s="69" t="s">
        <v>971</v>
      </c>
      <c r="B322" s="70">
        <v>3.1</v>
      </c>
      <c r="D322" s="69" t="s">
        <v>437</v>
      </c>
      <c r="E322" s="70">
        <v>78.900000000000006</v>
      </c>
    </row>
    <row r="323" spans="1:5" x14ac:dyDescent="0.3">
      <c r="A323" s="69" t="s">
        <v>594</v>
      </c>
      <c r="B323" s="70">
        <v>3.2</v>
      </c>
      <c r="D323" s="69" t="s">
        <v>448</v>
      </c>
      <c r="E323" s="70">
        <v>63.3</v>
      </c>
    </row>
    <row r="324" spans="1:5" x14ac:dyDescent="0.3">
      <c r="A324" s="69" t="s">
        <v>561</v>
      </c>
      <c r="B324" s="70">
        <v>6.7</v>
      </c>
      <c r="D324" s="69" t="s">
        <v>315</v>
      </c>
      <c r="E324" s="70">
        <v>55.7</v>
      </c>
    </row>
    <row r="325" spans="1:5" x14ac:dyDescent="0.3">
      <c r="A325" s="69" t="s">
        <v>762</v>
      </c>
      <c r="B325" s="70">
        <v>3.9</v>
      </c>
      <c r="D325" s="69" t="s">
        <v>416</v>
      </c>
      <c r="E325" s="70">
        <v>56.9</v>
      </c>
    </row>
    <row r="326" spans="1:5" x14ac:dyDescent="0.3">
      <c r="A326" s="69" t="s">
        <v>1105</v>
      </c>
      <c r="B326" s="70">
        <v>4.9000000000000004</v>
      </c>
      <c r="D326" s="69" t="s">
        <v>444</v>
      </c>
      <c r="E326" s="70">
        <v>83.5</v>
      </c>
    </row>
    <row r="327" spans="1:5" x14ac:dyDescent="0.3">
      <c r="A327" s="69" t="s">
        <v>981</v>
      </c>
      <c r="B327" s="70">
        <v>5.9</v>
      </c>
      <c r="D327" s="69" t="s">
        <v>413</v>
      </c>
      <c r="E327" s="70">
        <v>78.900000000000006</v>
      </c>
    </row>
    <row r="328" spans="1:5" x14ac:dyDescent="0.3">
      <c r="A328" s="69" t="s">
        <v>930</v>
      </c>
      <c r="B328" s="70">
        <v>3.6</v>
      </c>
      <c r="D328" s="69" t="s">
        <v>429</v>
      </c>
      <c r="E328" s="70">
        <v>63.3</v>
      </c>
    </row>
    <row r="329" spans="1:5" x14ac:dyDescent="0.3">
      <c r="A329" s="69" t="s">
        <v>595</v>
      </c>
      <c r="B329" s="70">
        <v>6.2</v>
      </c>
      <c r="D329" s="69" t="s">
        <v>410</v>
      </c>
      <c r="E329" s="70">
        <v>56.9</v>
      </c>
    </row>
    <row r="330" spans="1:5" x14ac:dyDescent="0.3">
      <c r="A330" s="69" t="s">
        <v>1122</v>
      </c>
      <c r="B330" s="70">
        <v>5.7</v>
      </c>
      <c r="D330" s="69" t="s">
        <v>409</v>
      </c>
      <c r="E330" s="70">
        <v>83.5</v>
      </c>
    </row>
    <row r="331" spans="1:5" x14ac:dyDescent="0.3">
      <c r="A331" s="69" t="s">
        <v>1072</v>
      </c>
      <c r="B331" s="70">
        <v>3.5</v>
      </c>
      <c r="D331" s="69" t="s">
        <v>457</v>
      </c>
      <c r="E331" s="70">
        <v>78.900000000000006</v>
      </c>
    </row>
    <row r="332" spans="1:5" x14ac:dyDescent="0.3">
      <c r="A332" s="69" t="s">
        <v>972</v>
      </c>
      <c r="B332" s="70">
        <v>4</v>
      </c>
      <c r="D332" s="69" t="s">
        <v>459</v>
      </c>
      <c r="E332" s="70">
        <v>63.3</v>
      </c>
    </row>
    <row r="333" spans="1:5" x14ac:dyDescent="0.3">
      <c r="A333" s="69" t="s">
        <v>1015</v>
      </c>
      <c r="B333" s="70">
        <v>4.5</v>
      </c>
      <c r="D333" s="69" t="s">
        <v>453</v>
      </c>
      <c r="E333" s="70">
        <v>56.9</v>
      </c>
    </row>
    <row r="334" spans="1:5" x14ac:dyDescent="0.3">
      <c r="A334" s="69" t="s">
        <v>1169</v>
      </c>
      <c r="B334" s="70">
        <v>3.8</v>
      </c>
      <c r="D334" s="69" t="s">
        <v>399</v>
      </c>
      <c r="E334" s="70">
        <v>83.5</v>
      </c>
    </row>
    <row r="335" spans="1:5" x14ac:dyDescent="0.3">
      <c r="A335" s="69" t="s">
        <v>1170</v>
      </c>
      <c r="B335" s="70">
        <v>4.8</v>
      </c>
      <c r="D335" s="69" t="s">
        <v>263</v>
      </c>
      <c r="E335" s="70">
        <v>85.1</v>
      </c>
    </row>
    <row r="336" spans="1:5" x14ac:dyDescent="0.3">
      <c r="A336" s="69" t="s">
        <v>1063</v>
      </c>
      <c r="B336" s="70">
        <v>4.0999999999999996</v>
      </c>
      <c r="D336" s="69" t="s">
        <v>121</v>
      </c>
      <c r="E336" s="70">
        <v>83.9</v>
      </c>
    </row>
    <row r="337" spans="1:5" x14ac:dyDescent="0.3">
      <c r="A337" s="69" t="s">
        <v>907</v>
      </c>
      <c r="B337" s="70">
        <v>4.0999999999999996</v>
      </c>
      <c r="D337" s="69" t="s">
        <v>417</v>
      </c>
      <c r="E337" s="70">
        <v>78.900000000000006</v>
      </c>
    </row>
    <row r="338" spans="1:5" x14ac:dyDescent="0.3">
      <c r="A338" s="69" t="s">
        <v>1042</v>
      </c>
      <c r="B338" s="70">
        <v>6.1</v>
      </c>
      <c r="D338" s="69" t="s">
        <v>477</v>
      </c>
      <c r="E338" s="70">
        <v>63.3</v>
      </c>
    </row>
    <row r="339" spans="1:5" x14ac:dyDescent="0.3">
      <c r="A339" s="69" t="s">
        <v>1735</v>
      </c>
      <c r="B339" s="70">
        <v>5.8</v>
      </c>
      <c r="D339" s="69" t="s">
        <v>432</v>
      </c>
      <c r="E339" s="70">
        <v>56.9</v>
      </c>
    </row>
    <row r="340" spans="1:5" x14ac:dyDescent="0.3">
      <c r="A340" s="69" t="s">
        <v>1789</v>
      </c>
      <c r="B340" s="70">
        <v>6</v>
      </c>
      <c r="D340" s="69" t="s">
        <v>431</v>
      </c>
      <c r="E340" s="70">
        <v>83.5</v>
      </c>
    </row>
    <row r="341" spans="1:5" x14ac:dyDescent="0.3">
      <c r="A341" s="69" t="s">
        <v>1679</v>
      </c>
      <c r="B341" s="70">
        <v>4.4000000000000004</v>
      </c>
      <c r="D341" s="69" t="s">
        <v>464</v>
      </c>
      <c r="E341" s="70">
        <v>78.900000000000006</v>
      </c>
    </row>
    <row r="342" spans="1:5" x14ac:dyDescent="0.3">
      <c r="A342" s="69" t="s">
        <v>1704</v>
      </c>
      <c r="B342" s="70">
        <v>5</v>
      </c>
      <c r="D342" s="69" t="s">
        <v>389</v>
      </c>
      <c r="E342" s="70">
        <v>63.3</v>
      </c>
    </row>
    <row r="343" spans="1:5" x14ac:dyDescent="0.3">
      <c r="A343" s="69" t="s">
        <v>1371</v>
      </c>
      <c r="B343" s="70">
        <v>6.2</v>
      </c>
      <c r="D343" s="69" t="s">
        <v>443</v>
      </c>
      <c r="E343" s="70">
        <v>56.9</v>
      </c>
    </row>
    <row r="344" spans="1:5" x14ac:dyDescent="0.3">
      <c r="A344" s="69" t="s">
        <v>1359</v>
      </c>
      <c r="B344" s="70">
        <v>5.7</v>
      </c>
      <c r="D344" s="69" t="s">
        <v>451</v>
      </c>
      <c r="E344" s="70">
        <v>83.5</v>
      </c>
    </row>
    <row r="345" spans="1:5" x14ac:dyDescent="0.3">
      <c r="A345" s="69" t="s">
        <v>1805</v>
      </c>
      <c r="B345" s="70">
        <v>4</v>
      </c>
      <c r="D345" s="69" t="s">
        <v>391</v>
      </c>
      <c r="E345" s="70">
        <v>78.900000000000006</v>
      </c>
    </row>
    <row r="346" spans="1:5" x14ac:dyDescent="0.3">
      <c r="A346" s="69" t="s">
        <v>1710</v>
      </c>
      <c r="B346" s="70">
        <v>4</v>
      </c>
      <c r="D346" s="69" t="s">
        <v>407</v>
      </c>
      <c r="E346" s="70">
        <v>63.3</v>
      </c>
    </row>
    <row r="347" spans="1:5" x14ac:dyDescent="0.3">
      <c r="A347" s="69" t="s">
        <v>1155</v>
      </c>
      <c r="B347" s="70">
        <v>3.9</v>
      </c>
      <c r="D347" s="69" t="s">
        <v>316</v>
      </c>
      <c r="E347" s="70">
        <v>80.7</v>
      </c>
    </row>
    <row r="348" spans="1:5" x14ac:dyDescent="0.3">
      <c r="A348" s="69" t="s">
        <v>1314</v>
      </c>
      <c r="B348" s="70">
        <v>3.6</v>
      </c>
      <c r="D348" s="69" t="s">
        <v>447</v>
      </c>
      <c r="E348" s="70">
        <v>56.9</v>
      </c>
    </row>
    <row r="349" spans="1:5" x14ac:dyDescent="0.3">
      <c r="A349" s="69" t="s">
        <v>1721</v>
      </c>
      <c r="B349" s="70">
        <v>2.9</v>
      </c>
      <c r="D349" s="69" t="s">
        <v>465</v>
      </c>
      <c r="E349" s="70">
        <v>83.5</v>
      </c>
    </row>
    <row r="350" spans="1:5" x14ac:dyDescent="0.3">
      <c r="A350" s="69" t="s">
        <v>1607</v>
      </c>
      <c r="B350" s="70">
        <v>2.8</v>
      </c>
      <c r="D350" s="69" t="s">
        <v>439</v>
      </c>
      <c r="E350" s="70">
        <v>78.900000000000006</v>
      </c>
    </row>
    <row r="351" spans="1:5" x14ac:dyDescent="0.3">
      <c r="A351" s="69" t="s">
        <v>1667</v>
      </c>
      <c r="B351" s="70">
        <v>1.6</v>
      </c>
      <c r="D351" s="69" t="s">
        <v>1199</v>
      </c>
      <c r="E351" s="70">
        <v>63.3</v>
      </c>
    </row>
    <row r="352" spans="1:5" x14ac:dyDescent="0.3">
      <c r="A352" s="69" t="s">
        <v>1712</v>
      </c>
      <c r="B352" s="70">
        <v>2.5</v>
      </c>
      <c r="D352" s="69" t="s">
        <v>638</v>
      </c>
      <c r="E352" s="70">
        <v>56.9</v>
      </c>
    </row>
    <row r="353" spans="1:5" x14ac:dyDescent="0.3">
      <c r="A353" s="69" t="s">
        <v>1784</v>
      </c>
      <c r="B353" s="70">
        <v>4.0999999999999996</v>
      </c>
      <c r="D353" s="69" t="s">
        <v>783</v>
      </c>
      <c r="E353" s="70">
        <v>83.5</v>
      </c>
    </row>
    <row r="354" spans="1:5" x14ac:dyDescent="0.3">
      <c r="A354" s="69" t="s">
        <v>1340</v>
      </c>
      <c r="B354" s="70">
        <v>3.3</v>
      </c>
      <c r="D354" s="69" t="s">
        <v>982</v>
      </c>
      <c r="E354" s="70">
        <v>78.900000000000006</v>
      </c>
    </row>
    <row r="355" spans="1:5" x14ac:dyDescent="0.3">
      <c r="A355" s="69" t="s">
        <v>1075</v>
      </c>
      <c r="B355" s="70">
        <v>3.3</v>
      </c>
      <c r="D355" s="69" t="s">
        <v>690</v>
      </c>
      <c r="E355" s="70">
        <v>88.7</v>
      </c>
    </row>
    <row r="356" spans="1:5" x14ac:dyDescent="0.3">
      <c r="A356" s="69" t="s">
        <v>1070</v>
      </c>
      <c r="B356" s="70">
        <v>3.8</v>
      </c>
      <c r="D356" s="69" t="s">
        <v>687</v>
      </c>
      <c r="E356" s="70">
        <v>79.900000000000006</v>
      </c>
    </row>
    <row r="357" spans="1:5" x14ac:dyDescent="0.3">
      <c r="A357" s="69" t="s">
        <v>1036</v>
      </c>
      <c r="B357" s="70">
        <v>6.9</v>
      </c>
      <c r="D357" s="69" t="s">
        <v>666</v>
      </c>
      <c r="E357" s="70">
        <v>117.6</v>
      </c>
    </row>
    <row r="358" spans="1:5" x14ac:dyDescent="0.3">
      <c r="A358" s="69" t="s">
        <v>1129</v>
      </c>
      <c r="B358" s="70">
        <v>6.2</v>
      </c>
      <c r="D358" s="69" t="s">
        <v>177</v>
      </c>
      <c r="E358" s="70">
        <v>55.8</v>
      </c>
    </row>
    <row r="359" spans="1:5" x14ac:dyDescent="0.3">
      <c r="A359" s="69" t="s">
        <v>984</v>
      </c>
      <c r="B359" s="70">
        <v>6.6</v>
      </c>
      <c r="D359" s="69" t="s">
        <v>650</v>
      </c>
      <c r="E359" s="70">
        <v>110.9</v>
      </c>
    </row>
    <row r="360" spans="1:5" x14ac:dyDescent="0.3">
      <c r="A360" s="69" t="s">
        <v>868</v>
      </c>
      <c r="B360" s="70">
        <v>5.8</v>
      </c>
      <c r="D360" s="69" t="s">
        <v>1178</v>
      </c>
      <c r="E360" s="70">
        <v>34.799999999999997</v>
      </c>
    </row>
    <row r="361" spans="1:5" x14ac:dyDescent="0.3">
      <c r="A361" s="69" t="s">
        <v>613</v>
      </c>
      <c r="B361" s="70">
        <v>4.5999999999999996</v>
      </c>
      <c r="D361" s="69" t="s">
        <v>702</v>
      </c>
      <c r="E361" s="70">
        <v>59.9</v>
      </c>
    </row>
    <row r="362" spans="1:5" x14ac:dyDescent="0.3">
      <c r="A362" s="69" t="s">
        <v>1141</v>
      </c>
      <c r="B362" s="70">
        <v>4.7</v>
      </c>
      <c r="D362" s="69" t="s">
        <v>581</v>
      </c>
      <c r="E362" s="70">
        <v>41</v>
      </c>
    </row>
    <row r="363" spans="1:5" x14ac:dyDescent="0.3">
      <c r="A363" s="69" t="s">
        <v>872</v>
      </c>
      <c r="B363" s="70">
        <v>4</v>
      </c>
      <c r="D363" s="69" t="s">
        <v>961</v>
      </c>
      <c r="E363" s="70">
        <v>33.4</v>
      </c>
    </row>
    <row r="364" spans="1:5" x14ac:dyDescent="0.3">
      <c r="A364" s="69" t="s">
        <v>1007</v>
      </c>
      <c r="B364" s="70">
        <v>3.8</v>
      </c>
      <c r="D364" s="69" t="s">
        <v>1120</v>
      </c>
      <c r="E364" s="70">
        <v>33.1</v>
      </c>
    </row>
    <row r="365" spans="1:5" x14ac:dyDescent="0.3">
      <c r="A365" s="69" t="s">
        <v>600</v>
      </c>
      <c r="B365" s="70">
        <v>6.5</v>
      </c>
      <c r="D365" s="69" t="s">
        <v>962</v>
      </c>
      <c r="E365" s="70">
        <v>40.799999999999997</v>
      </c>
    </row>
    <row r="366" spans="1:5" x14ac:dyDescent="0.3">
      <c r="A366" s="69" t="s">
        <v>1023</v>
      </c>
      <c r="B366" s="70">
        <v>3.9</v>
      </c>
      <c r="D366" s="69" t="s">
        <v>1197</v>
      </c>
      <c r="E366" s="70">
        <v>62.8</v>
      </c>
    </row>
    <row r="367" spans="1:5" x14ac:dyDescent="0.3">
      <c r="A367" s="69" t="s">
        <v>658</v>
      </c>
      <c r="B367" s="70">
        <v>6.2</v>
      </c>
      <c r="D367" s="69" t="s">
        <v>994</v>
      </c>
      <c r="E367" s="70">
        <v>33.700000000000003</v>
      </c>
    </row>
    <row r="368" spans="1:5" x14ac:dyDescent="0.3">
      <c r="A368" s="69" t="s">
        <v>568</v>
      </c>
      <c r="B368" s="70">
        <v>5.7</v>
      </c>
      <c r="D368" s="69" t="s">
        <v>708</v>
      </c>
      <c r="E368" s="70">
        <v>33.700000000000003</v>
      </c>
    </row>
    <row r="369" spans="1:5" x14ac:dyDescent="0.3">
      <c r="A369" s="69" t="s">
        <v>659</v>
      </c>
      <c r="B369" s="70">
        <v>6.7</v>
      </c>
      <c r="D369" s="69" t="s">
        <v>317</v>
      </c>
      <c r="E369" s="70">
        <v>55.7</v>
      </c>
    </row>
    <row r="370" spans="1:5" x14ac:dyDescent="0.3">
      <c r="A370" s="69" t="s">
        <v>731</v>
      </c>
      <c r="B370" s="70">
        <v>3.6</v>
      </c>
      <c r="D370" s="69" t="s">
        <v>491</v>
      </c>
      <c r="E370" s="70">
        <v>59</v>
      </c>
    </row>
    <row r="371" spans="1:5" x14ac:dyDescent="0.3">
      <c r="A371" s="69" t="s">
        <v>931</v>
      </c>
      <c r="B371" s="70">
        <v>3.6</v>
      </c>
      <c r="D371" s="69" t="s">
        <v>1161</v>
      </c>
      <c r="E371" s="70">
        <v>39.299999999999997</v>
      </c>
    </row>
    <row r="372" spans="1:5" x14ac:dyDescent="0.3">
      <c r="A372" s="69" t="s">
        <v>1019</v>
      </c>
      <c r="B372" s="70">
        <v>4.2</v>
      </c>
      <c r="D372" s="69" t="s">
        <v>1009</v>
      </c>
      <c r="E372" s="70">
        <v>32.1</v>
      </c>
    </row>
    <row r="373" spans="1:5" x14ac:dyDescent="0.3">
      <c r="A373" s="69" t="s">
        <v>583</v>
      </c>
      <c r="B373" s="70">
        <v>4.9000000000000004</v>
      </c>
      <c r="D373" s="69" t="s">
        <v>713</v>
      </c>
      <c r="E373" s="70">
        <v>31.8</v>
      </c>
    </row>
    <row r="374" spans="1:5" x14ac:dyDescent="0.3">
      <c r="A374" s="69" t="s">
        <v>1003</v>
      </c>
      <c r="B374" s="70">
        <v>7.1</v>
      </c>
      <c r="D374" s="69" t="s">
        <v>932</v>
      </c>
      <c r="E374" s="70">
        <v>39.1</v>
      </c>
    </row>
    <row r="375" spans="1:5" x14ac:dyDescent="0.3">
      <c r="A375" s="69" t="s">
        <v>1171</v>
      </c>
      <c r="B375" s="70">
        <v>3.6</v>
      </c>
      <c r="D375" s="69" t="s">
        <v>693</v>
      </c>
      <c r="E375" s="70">
        <v>62</v>
      </c>
    </row>
    <row r="376" spans="1:5" x14ac:dyDescent="0.3">
      <c r="A376" s="69" t="s">
        <v>1151</v>
      </c>
      <c r="B376" s="70">
        <v>5.7</v>
      </c>
      <c r="D376" s="69" t="s">
        <v>968</v>
      </c>
      <c r="E376" s="70">
        <v>32.5</v>
      </c>
    </row>
    <row r="377" spans="1:5" x14ac:dyDescent="0.3">
      <c r="A377" s="69" t="s">
        <v>1093</v>
      </c>
      <c r="B377" s="70">
        <v>3.9</v>
      </c>
      <c r="D377" s="69" t="s">
        <v>1012</v>
      </c>
      <c r="E377" s="70">
        <v>33.700000000000003</v>
      </c>
    </row>
    <row r="378" spans="1:5" x14ac:dyDescent="0.3">
      <c r="A378" s="69" t="s">
        <v>569</v>
      </c>
      <c r="B378" s="70">
        <v>5.7</v>
      </c>
      <c r="D378" s="69" t="s">
        <v>887</v>
      </c>
      <c r="E378" s="70">
        <v>59</v>
      </c>
    </row>
    <row r="379" spans="1:5" x14ac:dyDescent="0.3">
      <c r="A379" s="69" t="s">
        <v>943</v>
      </c>
      <c r="B379" s="70">
        <v>5.5</v>
      </c>
      <c r="D379" s="69" t="s">
        <v>1109</v>
      </c>
      <c r="E379" s="70">
        <v>39.299999999999997</v>
      </c>
    </row>
    <row r="380" spans="1:5" x14ac:dyDescent="0.3">
      <c r="A380" s="69" t="s">
        <v>572</v>
      </c>
      <c r="B380" s="70">
        <v>6.3</v>
      </c>
      <c r="D380" s="69" t="s">
        <v>209</v>
      </c>
      <c r="E380" s="70">
        <v>83.9</v>
      </c>
    </row>
    <row r="381" spans="1:5" x14ac:dyDescent="0.3">
      <c r="A381" s="69" t="s">
        <v>1106</v>
      </c>
      <c r="B381" s="70">
        <v>3.7</v>
      </c>
      <c r="D381" s="69" t="s">
        <v>691</v>
      </c>
      <c r="E381" s="70">
        <v>32.1</v>
      </c>
    </row>
    <row r="382" spans="1:5" x14ac:dyDescent="0.3">
      <c r="A382" s="69" t="s">
        <v>908</v>
      </c>
      <c r="B382" s="70">
        <v>3.7</v>
      </c>
      <c r="D382" s="69" t="s">
        <v>953</v>
      </c>
      <c r="E382" s="70">
        <v>31.8</v>
      </c>
    </row>
    <row r="383" spans="1:5" x14ac:dyDescent="0.3">
      <c r="A383" s="69" t="s">
        <v>1125</v>
      </c>
      <c r="B383" s="70">
        <v>3.8</v>
      </c>
      <c r="D383" s="69" t="s">
        <v>694</v>
      </c>
      <c r="E383" s="70">
        <v>39.1</v>
      </c>
    </row>
    <row r="384" spans="1:5" x14ac:dyDescent="0.3">
      <c r="A384" s="69" t="s">
        <v>985</v>
      </c>
      <c r="B384" s="70">
        <v>3.4</v>
      </c>
      <c r="D384" s="69" t="s">
        <v>655</v>
      </c>
      <c r="E384" s="70">
        <v>62</v>
      </c>
    </row>
    <row r="385" spans="1:5" x14ac:dyDescent="0.3">
      <c r="A385" s="69" t="s">
        <v>1107</v>
      </c>
      <c r="B385" s="70">
        <v>3.2</v>
      </c>
      <c r="D385" s="69" t="s">
        <v>703</v>
      </c>
      <c r="E385" s="70">
        <v>32.5</v>
      </c>
    </row>
    <row r="386" spans="1:5" x14ac:dyDescent="0.3">
      <c r="A386" s="69" t="s">
        <v>1132</v>
      </c>
      <c r="B386" s="70">
        <v>3.2</v>
      </c>
      <c r="D386" s="69" t="s">
        <v>784</v>
      </c>
      <c r="E386" s="70">
        <v>33.700000000000003</v>
      </c>
    </row>
    <row r="387" spans="1:5" x14ac:dyDescent="0.3">
      <c r="A387" s="69" t="s">
        <v>945</v>
      </c>
      <c r="B387" s="70">
        <v>3.3</v>
      </c>
      <c r="D387" s="69" t="s">
        <v>768</v>
      </c>
      <c r="E387" s="70">
        <v>59</v>
      </c>
    </row>
    <row r="388" spans="1:5" x14ac:dyDescent="0.3">
      <c r="A388" s="69" t="s">
        <v>1160</v>
      </c>
      <c r="B388" s="70">
        <v>3.1</v>
      </c>
      <c r="D388" s="69" t="s">
        <v>1152</v>
      </c>
      <c r="E388" s="70">
        <v>39.299999999999997</v>
      </c>
    </row>
    <row r="389" spans="1:5" x14ac:dyDescent="0.3">
      <c r="A389" s="69" t="s">
        <v>570</v>
      </c>
      <c r="B389" s="70">
        <v>4.2</v>
      </c>
      <c r="D389" s="69" t="s">
        <v>678</v>
      </c>
      <c r="E389" s="70">
        <v>32.1</v>
      </c>
    </row>
    <row r="390" spans="1:5" x14ac:dyDescent="0.3">
      <c r="A390" s="69" t="s">
        <v>596</v>
      </c>
      <c r="B390" s="70">
        <v>3.4</v>
      </c>
      <c r="D390" s="69" t="s">
        <v>997</v>
      </c>
      <c r="E390" s="70">
        <v>31.8</v>
      </c>
    </row>
    <row r="391" spans="1:5" x14ac:dyDescent="0.3">
      <c r="A391" s="69" t="s">
        <v>631</v>
      </c>
      <c r="B391" s="70">
        <v>3.2</v>
      </c>
      <c r="D391" s="69" t="s">
        <v>278</v>
      </c>
      <c r="E391" s="70">
        <v>80.7</v>
      </c>
    </row>
    <row r="392" spans="1:5" x14ac:dyDescent="0.3">
      <c r="A392" s="69" t="s">
        <v>1073</v>
      </c>
      <c r="B392" s="70">
        <v>3.4</v>
      </c>
      <c r="D392" s="69" t="s">
        <v>603</v>
      </c>
      <c r="E392" s="70">
        <v>39.1</v>
      </c>
    </row>
    <row r="393" spans="1:5" x14ac:dyDescent="0.3">
      <c r="A393" s="69" t="s">
        <v>1126</v>
      </c>
      <c r="B393" s="70">
        <v>4.7</v>
      </c>
      <c r="D393" s="69" t="s">
        <v>695</v>
      </c>
      <c r="E393" s="70">
        <v>62</v>
      </c>
    </row>
    <row r="394" spans="1:5" x14ac:dyDescent="0.3">
      <c r="A394" s="69" t="s">
        <v>564</v>
      </c>
      <c r="B394" s="70">
        <v>3.9</v>
      </c>
      <c r="D394" s="69" t="s">
        <v>559</v>
      </c>
      <c r="E394" s="70">
        <v>32.5</v>
      </c>
    </row>
    <row r="395" spans="1:5" x14ac:dyDescent="0.3">
      <c r="A395" s="69" t="s">
        <v>614</v>
      </c>
      <c r="B395" s="70">
        <v>6.7</v>
      </c>
      <c r="D395" s="69" t="s">
        <v>888</v>
      </c>
      <c r="E395" s="70">
        <v>33.700000000000003</v>
      </c>
    </row>
    <row r="396" spans="1:5" x14ac:dyDescent="0.3">
      <c r="A396" s="69" t="s">
        <v>973</v>
      </c>
      <c r="B396" s="70">
        <v>4.2</v>
      </c>
      <c r="D396" s="69" t="s">
        <v>582</v>
      </c>
      <c r="E396" s="70">
        <v>59</v>
      </c>
    </row>
    <row r="397" spans="1:5" x14ac:dyDescent="0.3">
      <c r="A397" s="69" t="s">
        <v>763</v>
      </c>
      <c r="B397" s="70">
        <v>4</v>
      </c>
      <c r="D397" s="69" t="s">
        <v>685</v>
      </c>
      <c r="E397" s="70">
        <v>39.299999999999997</v>
      </c>
    </row>
    <row r="398" spans="1:5" x14ac:dyDescent="0.3">
      <c r="A398" s="69" t="s">
        <v>1133</v>
      </c>
      <c r="B398" s="70">
        <v>3.6</v>
      </c>
      <c r="D398" s="69" t="s">
        <v>1020</v>
      </c>
      <c r="E398" s="70">
        <v>32.1</v>
      </c>
    </row>
    <row r="399" spans="1:5" x14ac:dyDescent="0.3">
      <c r="A399" s="69" t="s">
        <v>601</v>
      </c>
      <c r="B399" s="70">
        <v>3.2</v>
      </c>
      <c r="D399" s="69" t="s">
        <v>545</v>
      </c>
      <c r="E399" s="70">
        <v>31.8</v>
      </c>
    </row>
    <row r="400" spans="1:5" x14ac:dyDescent="0.3">
      <c r="A400" s="69" t="s">
        <v>764</v>
      </c>
      <c r="B400" s="70">
        <v>6.4</v>
      </c>
      <c r="D400" s="69" t="s">
        <v>722</v>
      </c>
      <c r="E400" s="70">
        <v>39.1</v>
      </c>
    </row>
    <row r="401" spans="1:5" x14ac:dyDescent="0.3">
      <c r="A401" s="69" t="s">
        <v>1134</v>
      </c>
      <c r="B401" s="70">
        <v>6.1</v>
      </c>
      <c r="D401" s="69" t="s">
        <v>654</v>
      </c>
      <c r="E401" s="70">
        <v>62</v>
      </c>
    </row>
    <row r="402" spans="1:5" x14ac:dyDescent="0.3">
      <c r="A402" s="69" t="s">
        <v>628</v>
      </c>
      <c r="B402" s="70">
        <v>8.9</v>
      </c>
      <c r="D402" s="69" t="s">
        <v>77</v>
      </c>
      <c r="E402" s="70">
        <v>55.8</v>
      </c>
    </row>
    <row r="403" spans="1:5" x14ac:dyDescent="0.3">
      <c r="A403" s="69" t="s">
        <v>571</v>
      </c>
      <c r="B403" s="70">
        <v>5.4</v>
      </c>
      <c r="D403" s="69" t="s">
        <v>957</v>
      </c>
      <c r="E403" s="70">
        <v>32.5</v>
      </c>
    </row>
    <row r="404" spans="1:5" x14ac:dyDescent="0.3">
      <c r="A404" s="69" t="s">
        <v>1164</v>
      </c>
      <c r="B404" s="70">
        <v>5.6</v>
      </c>
      <c r="D404" s="69" t="s">
        <v>996</v>
      </c>
      <c r="E404" s="70">
        <v>33.700000000000003</v>
      </c>
    </row>
    <row r="405" spans="1:5" x14ac:dyDescent="0.3">
      <c r="A405" s="69" t="s">
        <v>955</v>
      </c>
      <c r="B405" s="70">
        <v>5.0999999999999996</v>
      </c>
      <c r="D405" s="69" t="s">
        <v>587</v>
      </c>
      <c r="E405" s="70">
        <v>59</v>
      </c>
    </row>
    <row r="406" spans="1:5" x14ac:dyDescent="0.3">
      <c r="A406" s="69" t="s">
        <v>998</v>
      </c>
      <c r="B406" s="70">
        <v>3.7</v>
      </c>
      <c r="D406" s="69" t="s">
        <v>987</v>
      </c>
      <c r="E406" s="70">
        <v>39.299999999999997</v>
      </c>
    </row>
    <row r="407" spans="1:5" x14ac:dyDescent="0.3">
      <c r="A407" s="69" t="s">
        <v>1010</v>
      </c>
      <c r="B407" s="70">
        <v>5</v>
      </c>
      <c r="D407" s="69" t="s">
        <v>723</v>
      </c>
      <c r="E407" s="70">
        <v>32.1</v>
      </c>
    </row>
    <row r="408" spans="1:5" x14ac:dyDescent="0.3">
      <c r="A408" s="69" t="s">
        <v>1022</v>
      </c>
      <c r="B408" s="70">
        <v>5.3</v>
      </c>
      <c r="D408" s="69" t="s">
        <v>480</v>
      </c>
      <c r="E408" s="70">
        <v>31.8</v>
      </c>
    </row>
    <row r="409" spans="1:5" x14ac:dyDescent="0.3">
      <c r="A409" s="69" t="s">
        <v>986</v>
      </c>
      <c r="B409" s="70">
        <v>3.6</v>
      </c>
      <c r="D409" s="69" t="s">
        <v>944</v>
      </c>
      <c r="E409" s="70">
        <v>39.1</v>
      </c>
    </row>
    <row r="410" spans="1:5" x14ac:dyDescent="0.3">
      <c r="A410" s="69" t="s">
        <v>1110</v>
      </c>
      <c r="B410" s="70">
        <v>2.8</v>
      </c>
      <c r="D410" s="69" t="s">
        <v>520</v>
      </c>
      <c r="E410" s="70">
        <v>62</v>
      </c>
    </row>
    <row r="411" spans="1:5" x14ac:dyDescent="0.3">
      <c r="A411" s="69" t="s">
        <v>1180</v>
      </c>
      <c r="B411" s="70">
        <v>3.8</v>
      </c>
      <c r="D411" s="69" t="s">
        <v>1058</v>
      </c>
      <c r="E411" s="70">
        <v>32.5</v>
      </c>
    </row>
    <row r="412" spans="1:5" x14ac:dyDescent="0.3">
      <c r="A412" s="69" t="s">
        <v>602</v>
      </c>
      <c r="B412" s="70">
        <v>7.5</v>
      </c>
      <c r="D412" s="69" t="s">
        <v>785</v>
      </c>
      <c r="E412" s="70">
        <v>33.700000000000003</v>
      </c>
    </row>
    <row r="413" spans="1:5" x14ac:dyDescent="0.3">
      <c r="A413" s="69" t="s">
        <v>574</v>
      </c>
      <c r="B413" s="70">
        <v>5.0999999999999996</v>
      </c>
      <c r="D413" s="69" t="s">
        <v>244</v>
      </c>
      <c r="E413" s="70">
        <v>55.7</v>
      </c>
    </row>
    <row r="414" spans="1:5" x14ac:dyDescent="0.3">
      <c r="A414" s="69" t="s">
        <v>565</v>
      </c>
      <c r="B414" s="70">
        <v>4.7</v>
      </c>
      <c r="D414" s="69" t="s">
        <v>677</v>
      </c>
      <c r="E414" s="70">
        <v>59</v>
      </c>
    </row>
    <row r="415" spans="1:5" x14ac:dyDescent="0.3">
      <c r="A415" s="69" t="s">
        <v>586</v>
      </c>
      <c r="B415" s="70">
        <v>5.3</v>
      </c>
      <c r="D415" s="69" t="s">
        <v>727</v>
      </c>
      <c r="E415" s="70">
        <v>39.299999999999997</v>
      </c>
    </row>
    <row r="416" spans="1:5" x14ac:dyDescent="0.3">
      <c r="A416" s="69" t="s">
        <v>1071</v>
      </c>
      <c r="B416" s="70">
        <v>5.8</v>
      </c>
      <c r="D416" s="69" t="s">
        <v>709</v>
      </c>
      <c r="E416" s="70">
        <v>32.1</v>
      </c>
    </row>
    <row r="417" spans="1:5" x14ac:dyDescent="0.3">
      <c r="A417" s="69" t="s">
        <v>1043</v>
      </c>
      <c r="B417" s="70">
        <v>6.4</v>
      </c>
      <c r="D417" s="69" t="s">
        <v>1182</v>
      </c>
      <c r="E417" s="70">
        <v>31.8</v>
      </c>
    </row>
    <row r="418" spans="1:5" x14ac:dyDescent="0.3">
      <c r="A418" s="69" t="s">
        <v>1024</v>
      </c>
      <c r="B418" s="70">
        <v>6.2</v>
      </c>
      <c r="D418" s="69" t="s">
        <v>1200</v>
      </c>
      <c r="E418" s="70">
        <v>39.1</v>
      </c>
    </row>
    <row r="419" spans="1:5" x14ac:dyDescent="0.3">
      <c r="A419" s="69" t="s">
        <v>630</v>
      </c>
      <c r="B419" s="70">
        <v>3.8</v>
      </c>
      <c r="D419" s="69" t="s">
        <v>1202</v>
      </c>
      <c r="E419" s="70">
        <v>62</v>
      </c>
    </row>
    <row r="420" spans="1:5" x14ac:dyDescent="0.3">
      <c r="A420" s="69" t="s">
        <v>974</v>
      </c>
      <c r="B420" s="70">
        <v>3.5</v>
      </c>
      <c r="D420" s="69" t="s">
        <v>692</v>
      </c>
      <c r="E420" s="70">
        <v>32.5</v>
      </c>
    </row>
    <row r="421" spans="1:5" x14ac:dyDescent="0.3">
      <c r="A421" s="69" t="s">
        <v>610</v>
      </c>
      <c r="B421" s="70">
        <v>3.7</v>
      </c>
      <c r="D421" s="69" t="s">
        <v>562</v>
      </c>
      <c r="E421" s="70">
        <v>33.700000000000003</v>
      </c>
    </row>
    <row r="422" spans="1:5" x14ac:dyDescent="0.3">
      <c r="A422" s="69" t="s">
        <v>584</v>
      </c>
      <c r="B422" s="70">
        <v>5.7</v>
      </c>
      <c r="D422" s="69" t="s">
        <v>960</v>
      </c>
      <c r="E422" s="70">
        <v>59</v>
      </c>
    </row>
    <row r="423" spans="1:5" x14ac:dyDescent="0.3">
      <c r="A423" s="69" t="s">
        <v>989</v>
      </c>
      <c r="B423" s="70">
        <v>5.7</v>
      </c>
      <c r="D423" s="69" t="s">
        <v>765</v>
      </c>
      <c r="E423" s="70">
        <v>39.299999999999997</v>
      </c>
    </row>
    <row r="424" spans="1:5" x14ac:dyDescent="0.3">
      <c r="A424" s="69" t="s">
        <v>958</v>
      </c>
      <c r="B424" s="70">
        <v>4.4000000000000004</v>
      </c>
      <c r="D424" s="69" t="s">
        <v>119</v>
      </c>
      <c r="E424" s="70">
        <v>83.9</v>
      </c>
    </row>
    <row r="425" spans="1:5" x14ac:dyDescent="0.3">
      <c r="A425" s="69" t="s">
        <v>553</v>
      </c>
      <c r="B425" s="70">
        <v>4.9000000000000004</v>
      </c>
      <c r="D425" s="69" t="s">
        <v>1016</v>
      </c>
      <c r="E425" s="70">
        <v>32.1</v>
      </c>
    </row>
    <row r="426" spans="1:5" x14ac:dyDescent="0.3">
      <c r="A426" s="69" t="s">
        <v>752</v>
      </c>
      <c r="B426" s="70">
        <v>3.6</v>
      </c>
      <c r="D426" s="69" t="s">
        <v>481</v>
      </c>
      <c r="E426" s="70">
        <v>31.8</v>
      </c>
    </row>
    <row r="427" spans="1:5" x14ac:dyDescent="0.3">
      <c r="A427" s="69" t="s">
        <v>885</v>
      </c>
      <c r="B427" s="70">
        <v>4.5</v>
      </c>
      <c r="D427" s="69" t="s">
        <v>769</v>
      </c>
      <c r="E427" s="70">
        <v>39.1</v>
      </c>
    </row>
    <row r="428" spans="1:5" x14ac:dyDescent="0.3">
      <c r="A428" s="69" t="s">
        <v>1111</v>
      </c>
      <c r="B428" s="70">
        <v>5.0999999999999996</v>
      </c>
      <c r="D428" s="69" t="s">
        <v>554</v>
      </c>
      <c r="E428" s="70">
        <v>62</v>
      </c>
    </row>
    <row r="429" spans="1:5" x14ac:dyDescent="0.3">
      <c r="A429" s="69" t="s">
        <v>790</v>
      </c>
      <c r="B429" s="70">
        <v>6.6</v>
      </c>
      <c r="D429" s="69" t="s">
        <v>588</v>
      </c>
      <c r="E429" s="70">
        <v>32.5</v>
      </c>
    </row>
    <row r="430" spans="1:5" x14ac:dyDescent="0.3">
      <c r="A430" s="69" t="s">
        <v>1079</v>
      </c>
      <c r="B430" s="70">
        <v>6.3</v>
      </c>
      <c r="D430" s="69" t="s">
        <v>1027</v>
      </c>
      <c r="E430" s="70">
        <v>33.700000000000003</v>
      </c>
    </row>
    <row r="431" spans="1:5" x14ac:dyDescent="0.3">
      <c r="A431" s="69" t="s">
        <v>575</v>
      </c>
      <c r="B431" s="70">
        <v>4.8</v>
      </c>
      <c r="D431" s="69" t="s">
        <v>611</v>
      </c>
      <c r="E431" s="70">
        <v>59</v>
      </c>
    </row>
    <row r="432" spans="1:5" x14ac:dyDescent="0.3">
      <c r="A432" s="69" t="s">
        <v>739</v>
      </c>
      <c r="B432" s="70">
        <v>3.4</v>
      </c>
      <c r="D432" s="69" t="s">
        <v>698</v>
      </c>
      <c r="E432" s="70">
        <v>39.299999999999997</v>
      </c>
    </row>
    <row r="433" spans="1:5" x14ac:dyDescent="0.3">
      <c r="A433" s="69" t="s">
        <v>662</v>
      </c>
      <c r="B433" s="70">
        <v>4.8</v>
      </c>
      <c r="D433" s="69" t="s">
        <v>656</v>
      </c>
      <c r="E433" s="70">
        <v>32.1</v>
      </c>
    </row>
    <row r="434" spans="1:5" x14ac:dyDescent="0.3">
      <c r="A434" s="69" t="s">
        <v>867</v>
      </c>
      <c r="B434" s="70">
        <v>4.7</v>
      </c>
      <c r="D434" s="69" t="s">
        <v>1013</v>
      </c>
      <c r="E434" s="70">
        <v>31.8</v>
      </c>
    </row>
    <row r="435" spans="1:5" x14ac:dyDescent="0.3">
      <c r="A435" s="69" t="s">
        <v>663</v>
      </c>
      <c r="B435" s="70">
        <v>4.0999999999999996</v>
      </c>
      <c r="D435" s="69" t="s">
        <v>189</v>
      </c>
      <c r="E435" s="70">
        <v>80.7</v>
      </c>
    </row>
    <row r="436" spans="1:5" x14ac:dyDescent="0.3">
      <c r="A436" s="69" t="s">
        <v>767</v>
      </c>
      <c r="B436" s="70">
        <v>3.4</v>
      </c>
      <c r="D436" s="69" t="s">
        <v>657</v>
      </c>
      <c r="E436" s="70">
        <v>39.1</v>
      </c>
    </row>
    <row r="437" spans="1:5" x14ac:dyDescent="0.3">
      <c r="A437" s="69" t="s">
        <v>502</v>
      </c>
      <c r="B437" s="70">
        <v>3.8</v>
      </c>
      <c r="D437" s="69" t="s">
        <v>1144</v>
      </c>
      <c r="E437" s="70">
        <v>62</v>
      </c>
    </row>
    <row r="438" spans="1:5" x14ac:dyDescent="0.3">
      <c r="A438" s="69" t="s">
        <v>664</v>
      </c>
      <c r="B438" s="70">
        <v>3.8</v>
      </c>
      <c r="D438" s="69" t="s">
        <v>710</v>
      </c>
      <c r="E438" s="70">
        <v>32.5</v>
      </c>
    </row>
    <row r="439" spans="1:5" x14ac:dyDescent="0.3">
      <c r="A439" s="69" t="s">
        <v>541</v>
      </c>
      <c r="B439" s="70">
        <v>3.8</v>
      </c>
      <c r="D439" s="69" t="s">
        <v>1067</v>
      </c>
      <c r="E439" s="70">
        <v>33.700000000000003</v>
      </c>
    </row>
    <row r="440" spans="1:5" x14ac:dyDescent="0.3">
      <c r="A440" s="69" t="s">
        <v>517</v>
      </c>
      <c r="B440" s="70">
        <v>3.8</v>
      </c>
      <c r="D440" s="69" t="s">
        <v>563</v>
      </c>
      <c r="E440" s="70">
        <v>59</v>
      </c>
    </row>
    <row r="441" spans="1:5" x14ac:dyDescent="0.3">
      <c r="A441" s="69" t="s">
        <v>493</v>
      </c>
      <c r="B441" s="70">
        <v>6.9</v>
      </c>
      <c r="D441" s="69" t="s">
        <v>1083</v>
      </c>
      <c r="E441" s="70">
        <v>39.299999999999997</v>
      </c>
    </row>
    <row r="442" spans="1:5" x14ac:dyDescent="0.3">
      <c r="A442" s="69" t="s">
        <v>535</v>
      </c>
      <c r="B442" s="70">
        <v>4.9000000000000004</v>
      </c>
      <c r="D442" s="69" t="s">
        <v>896</v>
      </c>
      <c r="E442" s="70">
        <v>32.1</v>
      </c>
    </row>
    <row r="443" spans="1:5" x14ac:dyDescent="0.3">
      <c r="D443" s="69" t="s">
        <v>1098</v>
      </c>
      <c r="E443" s="70">
        <v>31.8</v>
      </c>
    </row>
    <row r="444" spans="1:5" x14ac:dyDescent="0.3">
      <c r="D444" s="69" t="s">
        <v>492</v>
      </c>
      <c r="E444" s="70">
        <v>39.1</v>
      </c>
    </row>
    <row r="445" spans="1:5" x14ac:dyDescent="0.3">
      <c r="D445" s="69" t="s">
        <v>667</v>
      </c>
      <c r="E445" s="70">
        <v>62</v>
      </c>
    </row>
    <row r="446" spans="1:5" x14ac:dyDescent="0.3">
      <c r="D446" s="69" t="s">
        <v>307</v>
      </c>
      <c r="E446" s="70">
        <v>80.7</v>
      </c>
    </row>
    <row r="447" spans="1:5" x14ac:dyDescent="0.3">
      <c r="D447" s="69" t="s">
        <v>236</v>
      </c>
      <c r="E447" s="70">
        <v>55.8</v>
      </c>
    </row>
    <row r="448" spans="1:5" x14ac:dyDescent="0.3">
      <c r="D448" s="69" t="s">
        <v>897</v>
      </c>
      <c r="E448" s="70">
        <v>32.5</v>
      </c>
    </row>
    <row r="449" spans="4:5" x14ac:dyDescent="0.3">
      <c r="D449" s="69" t="s">
        <v>1148</v>
      </c>
      <c r="E449" s="70">
        <v>33.700000000000003</v>
      </c>
    </row>
    <row r="450" spans="4:5" x14ac:dyDescent="0.3">
      <c r="D450" s="69" t="s">
        <v>1031</v>
      </c>
      <c r="E450" s="70">
        <v>59</v>
      </c>
    </row>
    <row r="451" spans="4:5" x14ac:dyDescent="0.3">
      <c r="D451" s="69" t="s">
        <v>1084</v>
      </c>
      <c r="E451" s="70">
        <v>39.299999999999997</v>
      </c>
    </row>
    <row r="452" spans="4:5" x14ac:dyDescent="0.3">
      <c r="D452" s="69" t="s">
        <v>1099</v>
      </c>
      <c r="E452" s="70">
        <v>32.1</v>
      </c>
    </row>
    <row r="453" spans="4:5" x14ac:dyDescent="0.3">
      <c r="D453" s="69" t="s">
        <v>1021</v>
      </c>
      <c r="E453" s="70">
        <v>31.8</v>
      </c>
    </row>
    <row r="454" spans="4:5" x14ac:dyDescent="0.3">
      <c r="D454" s="69" t="s">
        <v>699</v>
      </c>
      <c r="E454" s="70">
        <v>39.1</v>
      </c>
    </row>
    <row r="455" spans="4:5" x14ac:dyDescent="0.3">
      <c r="D455" s="69" t="s">
        <v>704</v>
      </c>
      <c r="E455" s="70">
        <v>62</v>
      </c>
    </row>
    <row r="456" spans="4:5" x14ac:dyDescent="0.3">
      <c r="D456" s="69" t="s">
        <v>1196</v>
      </c>
      <c r="E456" s="70">
        <v>32.5</v>
      </c>
    </row>
    <row r="457" spans="4:5" x14ac:dyDescent="0.3">
      <c r="D457" s="69" t="s">
        <v>668</v>
      </c>
      <c r="E457" s="70">
        <v>33.700000000000003</v>
      </c>
    </row>
    <row r="458" spans="4:5" x14ac:dyDescent="0.3">
      <c r="D458" s="69" t="s">
        <v>271</v>
      </c>
      <c r="E458" s="70">
        <v>55.7</v>
      </c>
    </row>
    <row r="459" spans="4:5" x14ac:dyDescent="0.3">
      <c r="D459" s="69" t="s">
        <v>988</v>
      </c>
      <c r="E459" s="70">
        <v>59</v>
      </c>
    </row>
    <row r="460" spans="4:5" x14ac:dyDescent="0.3">
      <c r="D460" s="69" t="s">
        <v>711</v>
      </c>
      <c r="E460" s="70">
        <v>39.299999999999997</v>
      </c>
    </row>
    <row r="461" spans="4:5" x14ac:dyDescent="0.3">
      <c r="D461" s="69" t="s">
        <v>669</v>
      </c>
      <c r="E461" s="70">
        <v>32.1</v>
      </c>
    </row>
    <row r="462" spans="4:5" x14ac:dyDescent="0.3">
      <c r="D462" s="69" t="s">
        <v>1162</v>
      </c>
      <c r="E462" s="70">
        <v>31.8</v>
      </c>
    </row>
    <row r="463" spans="4:5" x14ac:dyDescent="0.3">
      <c r="D463" s="69" t="s">
        <v>1059</v>
      </c>
      <c r="E463" s="70">
        <v>39.1</v>
      </c>
    </row>
    <row r="464" spans="4:5" x14ac:dyDescent="0.3">
      <c r="D464" s="69" t="s">
        <v>1112</v>
      </c>
      <c r="E464" s="70">
        <v>62</v>
      </c>
    </row>
    <row r="465" spans="4:5" x14ac:dyDescent="0.3">
      <c r="D465" s="69" t="s">
        <v>482</v>
      </c>
      <c r="E465" s="70">
        <v>32.5</v>
      </c>
    </row>
    <row r="466" spans="4:5" x14ac:dyDescent="0.3">
      <c r="D466" s="69" t="s">
        <v>1080</v>
      </c>
      <c r="E466" s="70">
        <v>33.700000000000003</v>
      </c>
    </row>
    <row r="467" spans="4:5" x14ac:dyDescent="0.3">
      <c r="D467" s="69" t="s">
        <v>521</v>
      </c>
      <c r="E467" s="70">
        <v>59</v>
      </c>
    </row>
    <row r="468" spans="4:5" x14ac:dyDescent="0.3">
      <c r="D468" s="69" t="s">
        <v>1102</v>
      </c>
      <c r="E468" s="70">
        <v>39.299999999999997</v>
      </c>
    </row>
    <row r="469" spans="4:5" x14ac:dyDescent="0.3">
      <c r="D469" s="69" t="s">
        <v>201</v>
      </c>
      <c r="E469" s="70">
        <v>83.9</v>
      </c>
    </row>
    <row r="470" spans="4:5" x14ac:dyDescent="0.3">
      <c r="D470" s="69" t="s">
        <v>1174</v>
      </c>
      <c r="E470" s="70">
        <v>32.1</v>
      </c>
    </row>
    <row r="471" spans="4:5" x14ac:dyDescent="0.3">
      <c r="D471" s="69" t="s">
        <v>1168</v>
      </c>
      <c r="E471" s="70">
        <v>31.8</v>
      </c>
    </row>
    <row r="472" spans="4:5" x14ac:dyDescent="0.3">
      <c r="D472" s="69" t="s">
        <v>548</v>
      </c>
      <c r="E472" s="70">
        <v>39.1</v>
      </c>
    </row>
    <row r="473" spans="4:5" x14ac:dyDescent="0.3">
      <c r="D473" s="69" t="s">
        <v>1201</v>
      </c>
      <c r="E473" s="70">
        <v>62</v>
      </c>
    </row>
    <row r="474" spans="4:5" x14ac:dyDescent="0.3">
      <c r="D474" s="69" t="s">
        <v>1163</v>
      </c>
      <c r="E474" s="70">
        <v>32.5</v>
      </c>
    </row>
    <row r="475" spans="4:5" x14ac:dyDescent="0.3">
      <c r="D475" s="69" t="s">
        <v>747</v>
      </c>
      <c r="E475" s="70">
        <v>33.6</v>
      </c>
    </row>
    <row r="476" spans="4:5" x14ac:dyDescent="0.3">
      <c r="D476" s="69" t="s">
        <v>483</v>
      </c>
      <c r="E476" s="70">
        <v>59</v>
      </c>
    </row>
    <row r="477" spans="4:5" x14ac:dyDescent="0.3">
      <c r="D477" s="69" t="s">
        <v>1173</v>
      </c>
      <c r="E477" s="70">
        <v>39.299999999999997</v>
      </c>
    </row>
    <row r="478" spans="4:5" x14ac:dyDescent="0.3">
      <c r="D478" s="69" t="s">
        <v>1044</v>
      </c>
      <c r="E478" s="70">
        <v>32.1</v>
      </c>
    </row>
    <row r="479" spans="4:5" x14ac:dyDescent="0.3">
      <c r="D479" s="69" t="s">
        <v>807</v>
      </c>
      <c r="E479" s="70">
        <v>31.8</v>
      </c>
    </row>
    <row r="480" spans="4:5" x14ac:dyDescent="0.3">
      <c r="D480" s="69" t="s">
        <v>116</v>
      </c>
      <c r="E480" s="70">
        <v>80.7</v>
      </c>
    </row>
    <row r="481" spans="4:5" x14ac:dyDescent="0.3">
      <c r="D481" s="69" t="s">
        <v>591</v>
      </c>
      <c r="E481" s="70">
        <v>39.1</v>
      </c>
    </row>
    <row r="482" spans="4:5" x14ac:dyDescent="0.3">
      <c r="D482" s="69" t="s">
        <v>1032</v>
      </c>
      <c r="E482" s="70">
        <v>62</v>
      </c>
    </row>
    <row r="483" spans="4:5" x14ac:dyDescent="0.3">
      <c r="D483" s="69" t="s">
        <v>612</v>
      </c>
      <c r="E483" s="70">
        <v>32.5</v>
      </c>
    </row>
    <row r="484" spans="4:5" x14ac:dyDescent="0.3">
      <c r="D484" s="69" t="s">
        <v>1033</v>
      </c>
      <c r="E484" s="70">
        <v>33.6</v>
      </c>
    </row>
    <row r="485" spans="4:5" x14ac:dyDescent="0.3">
      <c r="D485" s="69" t="s">
        <v>760</v>
      </c>
      <c r="E485" s="70">
        <v>59</v>
      </c>
    </row>
    <row r="486" spans="4:5" x14ac:dyDescent="0.3">
      <c r="D486" s="69" t="s">
        <v>670</v>
      </c>
      <c r="E486" s="70">
        <v>39.299999999999997</v>
      </c>
    </row>
    <row r="487" spans="4:5" x14ac:dyDescent="0.3">
      <c r="D487" s="69" t="s">
        <v>761</v>
      </c>
      <c r="E487" s="70">
        <v>32.1</v>
      </c>
    </row>
    <row r="488" spans="4:5" x14ac:dyDescent="0.3">
      <c r="D488" s="69" t="s">
        <v>634</v>
      </c>
      <c r="E488" s="70">
        <v>31.8</v>
      </c>
    </row>
    <row r="489" spans="4:5" x14ac:dyDescent="0.3">
      <c r="D489" s="69" t="s">
        <v>1028</v>
      </c>
      <c r="E489" s="70">
        <v>39.1</v>
      </c>
    </row>
    <row r="490" spans="4:5" x14ac:dyDescent="0.3">
      <c r="D490" s="69" t="s">
        <v>1175</v>
      </c>
      <c r="E490" s="70">
        <v>62</v>
      </c>
    </row>
    <row r="491" spans="4:5" x14ac:dyDescent="0.3">
      <c r="D491" s="69" t="s">
        <v>205</v>
      </c>
      <c r="E491" s="70">
        <v>55.8</v>
      </c>
    </row>
    <row r="492" spans="4:5" x14ac:dyDescent="0.3">
      <c r="D492" s="69" t="s">
        <v>869</v>
      </c>
      <c r="E492" s="70">
        <v>32.5</v>
      </c>
    </row>
    <row r="493" spans="4:5" x14ac:dyDescent="0.3">
      <c r="D493" s="69" t="s">
        <v>825</v>
      </c>
      <c r="E493" s="70">
        <v>47.6</v>
      </c>
    </row>
    <row r="494" spans="4:5" x14ac:dyDescent="0.3">
      <c r="D494" s="69" t="s">
        <v>855</v>
      </c>
      <c r="E494" s="70">
        <v>83.5</v>
      </c>
    </row>
    <row r="495" spans="4:5" x14ac:dyDescent="0.3">
      <c r="D495" s="69" t="s">
        <v>901</v>
      </c>
      <c r="E495" s="70">
        <v>55.8</v>
      </c>
    </row>
    <row r="496" spans="4:5" x14ac:dyDescent="0.3">
      <c r="D496" s="69" t="s">
        <v>641</v>
      </c>
      <c r="E496" s="70">
        <v>45.6</v>
      </c>
    </row>
    <row r="497" spans="4:5" x14ac:dyDescent="0.3">
      <c r="D497" s="69" t="s">
        <v>858</v>
      </c>
      <c r="E497" s="70">
        <v>45.1</v>
      </c>
    </row>
    <row r="498" spans="4:5" x14ac:dyDescent="0.3">
      <c r="D498" s="69" t="s">
        <v>621</v>
      </c>
      <c r="E498" s="70">
        <v>56</v>
      </c>
    </row>
    <row r="499" spans="4:5" x14ac:dyDescent="0.3">
      <c r="D499" s="69" t="s">
        <v>1194</v>
      </c>
      <c r="E499" s="70">
        <v>86.8</v>
      </c>
    </row>
    <row r="500" spans="4:5" x14ac:dyDescent="0.3">
      <c r="D500" s="69" t="s">
        <v>1139</v>
      </c>
      <c r="E500" s="70">
        <v>46.4</v>
      </c>
    </row>
    <row r="501" spans="4:5" x14ac:dyDescent="0.3">
      <c r="D501" s="69" t="s">
        <v>671</v>
      </c>
      <c r="E501" s="70">
        <v>34.799999999999997</v>
      </c>
    </row>
    <row r="502" spans="4:5" x14ac:dyDescent="0.3">
      <c r="D502" s="69" t="s">
        <v>323</v>
      </c>
      <c r="E502" s="70">
        <v>55.7</v>
      </c>
    </row>
    <row r="503" spans="4:5" x14ac:dyDescent="0.3">
      <c r="D503" s="69" t="s">
        <v>913</v>
      </c>
      <c r="E503" s="70">
        <v>61.7</v>
      </c>
    </row>
    <row r="504" spans="4:5" x14ac:dyDescent="0.3">
      <c r="D504" s="69" t="s">
        <v>870</v>
      </c>
      <c r="E504" s="70">
        <v>41</v>
      </c>
    </row>
    <row r="505" spans="4:5" x14ac:dyDescent="0.3">
      <c r="D505" s="69" t="s">
        <v>823</v>
      </c>
      <c r="E505" s="70">
        <v>33.4</v>
      </c>
    </row>
    <row r="506" spans="4:5" x14ac:dyDescent="0.3">
      <c r="D506" s="69" t="s">
        <v>911</v>
      </c>
      <c r="E506" s="70">
        <v>33.1</v>
      </c>
    </row>
    <row r="507" spans="4:5" x14ac:dyDescent="0.3">
      <c r="D507" s="69" t="s">
        <v>919</v>
      </c>
      <c r="E507" s="70">
        <v>40.799999999999997</v>
      </c>
    </row>
    <row r="508" spans="4:5" x14ac:dyDescent="0.3">
      <c r="D508" s="69" t="s">
        <v>920</v>
      </c>
      <c r="E508" s="70">
        <v>61</v>
      </c>
    </row>
    <row r="509" spans="4:5" x14ac:dyDescent="0.3">
      <c r="D509" s="69" t="s">
        <v>862</v>
      </c>
      <c r="E509" s="70">
        <v>33.700000000000003</v>
      </c>
    </row>
    <row r="510" spans="4:5" x14ac:dyDescent="0.3">
      <c r="D510" s="69" t="s">
        <v>876</v>
      </c>
      <c r="E510" s="70">
        <v>33.700000000000003</v>
      </c>
    </row>
    <row r="511" spans="4:5" x14ac:dyDescent="0.3">
      <c r="D511" s="69" t="s">
        <v>879</v>
      </c>
      <c r="E511" s="70">
        <v>60.9</v>
      </c>
    </row>
    <row r="512" spans="4:5" x14ac:dyDescent="0.3">
      <c r="D512" s="69" t="s">
        <v>1153</v>
      </c>
      <c r="E512" s="70">
        <v>39.299999999999997</v>
      </c>
    </row>
    <row r="513" spans="4:5" x14ac:dyDescent="0.3">
      <c r="D513" s="69" t="s">
        <v>344</v>
      </c>
      <c r="E513" s="70">
        <v>83.9</v>
      </c>
    </row>
    <row r="514" spans="4:5" x14ac:dyDescent="0.3">
      <c r="D514" s="69" t="s">
        <v>626</v>
      </c>
      <c r="E514" s="70">
        <v>32.1</v>
      </c>
    </row>
    <row r="515" spans="4:5" x14ac:dyDescent="0.3">
      <c r="D515" s="69" t="s">
        <v>1149</v>
      </c>
      <c r="E515" s="70">
        <v>31.8</v>
      </c>
    </row>
    <row r="516" spans="4:5" x14ac:dyDescent="0.3">
      <c r="D516" s="69" t="s">
        <v>819</v>
      </c>
      <c r="E516" s="70">
        <v>39.1</v>
      </c>
    </row>
    <row r="517" spans="4:5" x14ac:dyDescent="0.3">
      <c r="D517" s="69" t="s">
        <v>1004</v>
      </c>
      <c r="E517" s="70">
        <v>60.1</v>
      </c>
    </row>
    <row r="518" spans="4:5" x14ac:dyDescent="0.3">
      <c r="D518" s="69" t="s">
        <v>847</v>
      </c>
      <c r="E518" s="70">
        <v>32.5</v>
      </c>
    </row>
    <row r="519" spans="4:5" x14ac:dyDescent="0.3">
      <c r="D519" s="69" t="s">
        <v>834</v>
      </c>
      <c r="E519" s="70">
        <v>33.700000000000003</v>
      </c>
    </row>
    <row r="520" spans="4:5" x14ac:dyDescent="0.3">
      <c r="D520" s="69" t="s">
        <v>838</v>
      </c>
      <c r="E520" s="70">
        <v>60.9</v>
      </c>
    </row>
    <row r="521" spans="4:5" x14ac:dyDescent="0.3">
      <c r="D521" s="69" t="s">
        <v>1186</v>
      </c>
      <c r="E521" s="70">
        <v>39.299999999999997</v>
      </c>
    </row>
    <row r="522" spans="4:5" x14ac:dyDescent="0.3">
      <c r="D522" s="69" t="s">
        <v>850</v>
      </c>
      <c r="E522" s="70">
        <v>32.1</v>
      </c>
    </row>
    <row r="523" spans="4:5" x14ac:dyDescent="0.3">
      <c r="D523" s="69" t="s">
        <v>1135</v>
      </c>
      <c r="E523" s="70">
        <v>31.8</v>
      </c>
    </row>
    <row r="524" spans="4:5" x14ac:dyDescent="0.3">
      <c r="D524" s="69" t="s">
        <v>268</v>
      </c>
      <c r="E524" s="70">
        <v>80.7</v>
      </c>
    </row>
    <row r="525" spans="4:5" x14ac:dyDescent="0.3">
      <c r="D525" s="69" t="s">
        <v>1128</v>
      </c>
      <c r="E525" s="70">
        <v>39.1</v>
      </c>
    </row>
    <row r="526" spans="4:5" x14ac:dyDescent="0.3">
      <c r="D526" s="69" t="s">
        <v>1154</v>
      </c>
      <c r="E526" s="70">
        <v>60.1</v>
      </c>
    </row>
    <row r="527" spans="4:5" x14ac:dyDescent="0.3">
      <c r="D527" s="69" t="s">
        <v>871</v>
      </c>
      <c r="E527" s="70">
        <v>32.5</v>
      </c>
    </row>
    <row r="528" spans="4:5" x14ac:dyDescent="0.3">
      <c r="D528" s="69" t="s">
        <v>1187</v>
      </c>
      <c r="E528" s="70">
        <v>33.700000000000003</v>
      </c>
    </row>
    <row r="529" spans="4:5" x14ac:dyDescent="0.3">
      <c r="D529" s="69" t="s">
        <v>1183</v>
      </c>
      <c r="E529" s="70">
        <v>60.9</v>
      </c>
    </row>
    <row r="530" spans="4:5" x14ac:dyDescent="0.3">
      <c r="D530" s="69" t="s">
        <v>1195</v>
      </c>
      <c r="E530" s="70">
        <v>39.299999999999997</v>
      </c>
    </row>
    <row r="531" spans="4:5" x14ac:dyDescent="0.3">
      <c r="D531" s="69" t="s">
        <v>874</v>
      </c>
      <c r="E531" s="70">
        <v>32.1</v>
      </c>
    </row>
    <row r="532" spans="4:5" x14ac:dyDescent="0.3">
      <c r="D532" s="69" t="s">
        <v>1136</v>
      </c>
      <c r="E532" s="70">
        <v>31.8</v>
      </c>
    </row>
    <row r="533" spans="4:5" x14ac:dyDescent="0.3">
      <c r="D533" s="69" t="s">
        <v>940</v>
      </c>
      <c r="E533" s="70">
        <v>39.1</v>
      </c>
    </row>
    <row r="534" spans="4:5" x14ac:dyDescent="0.3">
      <c r="D534" s="69" t="s">
        <v>812</v>
      </c>
      <c r="E534" s="70">
        <v>60.1</v>
      </c>
    </row>
    <row r="535" spans="4:5" x14ac:dyDescent="0.3">
      <c r="D535" s="69" t="s">
        <v>318</v>
      </c>
      <c r="E535" s="70">
        <v>55.8</v>
      </c>
    </row>
    <row r="536" spans="4:5" x14ac:dyDescent="0.3">
      <c r="D536" s="69" t="s">
        <v>852</v>
      </c>
      <c r="E536" s="70">
        <v>32.5</v>
      </c>
    </row>
    <row r="537" spans="4:5" x14ac:dyDescent="0.3">
      <c r="D537" s="69" t="s">
        <v>927</v>
      </c>
      <c r="E537" s="70">
        <v>33.700000000000003</v>
      </c>
    </row>
    <row r="538" spans="4:5" x14ac:dyDescent="0.3">
      <c r="D538" s="69" t="s">
        <v>835</v>
      </c>
      <c r="E538" s="70">
        <v>60.9</v>
      </c>
    </row>
    <row r="539" spans="4:5" x14ac:dyDescent="0.3">
      <c r="D539" s="69" t="s">
        <v>856</v>
      </c>
      <c r="E539" s="70">
        <v>39.299999999999997</v>
      </c>
    </row>
    <row r="540" spans="4:5" x14ac:dyDescent="0.3">
      <c r="D540" s="69" t="s">
        <v>829</v>
      </c>
      <c r="E540" s="70">
        <v>32.1</v>
      </c>
    </row>
    <row r="541" spans="4:5" x14ac:dyDescent="0.3">
      <c r="D541" s="69" t="s">
        <v>1138</v>
      </c>
      <c r="E541" s="70">
        <v>31.8</v>
      </c>
    </row>
    <row r="542" spans="4:5" x14ac:dyDescent="0.3">
      <c r="D542" s="69" t="s">
        <v>607</v>
      </c>
      <c r="E542" s="70">
        <v>39.1</v>
      </c>
    </row>
    <row r="543" spans="4:5" x14ac:dyDescent="0.3">
      <c r="D543" s="69" t="s">
        <v>622</v>
      </c>
      <c r="E543" s="70">
        <v>60.1</v>
      </c>
    </row>
    <row r="544" spans="4:5" x14ac:dyDescent="0.3">
      <c r="D544" s="69" t="s">
        <v>880</v>
      </c>
      <c r="E544" s="70">
        <v>32.5</v>
      </c>
    </row>
    <row r="545" spans="4:5" x14ac:dyDescent="0.3">
      <c r="D545" s="69" t="s">
        <v>1130</v>
      </c>
      <c r="E545" s="70">
        <v>33.700000000000003</v>
      </c>
    </row>
    <row r="546" spans="4:5" x14ac:dyDescent="0.3">
      <c r="D546" s="69" t="s">
        <v>345</v>
      </c>
      <c r="E546" s="70">
        <v>55.7</v>
      </c>
    </row>
    <row r="547" spans="4:5" x14ac:dyDescent="0.3">
      <c r="D547" s="69" t="s">
        <v>832</v>
      </c>
      <c r="E547" s="70">
        <v>60.9</v>
      </c>
    </row>
    <row r="548" spans="4:5" x14ac:dyDescent="0.3">
      <c r="D548" s="69" t="s">
        <v>679</v>
      </c>
      <c r="E548" s="70">
        <v>39.299999999999997</v>
      </c>
    </row>
    <row r="549" spans="4:5" x14ac:dyDescent="0.3">
      <c r="D549" s="69" t="s">
        <v>956</v>
      </c>
      <c r="E549" s="70">
        <v>32.1</v>
      </c>
    </row>
    <row r="550" spans="4:5" x14ac:dyDescent="0.3">
      <c r="D550" s="69" t="s">
        <v>928</v>
      </c>
      <c r="E550" s="70">
        <v>31.8</v>
      </c>
    </row>
    <row r="551" spans="4:5" x14ac:dyDescent="0.3">
      <c r="D551" s="69" t="s">
        <v>813</v>
      </c>
      <c r="E551" s="70">
        <v>39.1</v>
      </c>
    </row>
    <row r="552" spans="4:5" x14ac:dyDescent="0.3">
      <c r="D552" s="69" t="s">
        <v>891</v>
      </c>
      <c r="E552" s="70">
        <v>60.1</v>
      </c>
    </row>
    <row r="553" spans="4:5" x14ac:dyDescent="0.3">
      <c r="D553" s="69" t="s">
        <v>672</v>
      </c>
      <c r="E553" s="70">
        <v>32.5</v>
      </c>
    </row>
    <row r="554" spans="4:5" x14ac:dyDescent="0.3">
      <c r="D554" s="69" t="s">
        <v>830</v>
      </c>
      <c r="E554" s="70">
        <v>33.700000000000003</v>
      </c>
    </row>
    <row r="555" spans="4:5" x14ac:dyDescent="0.3">
      <c r="D555" s="69" t="s">
        <v>941</v>
      </c>
      <c r="E555" s="70">
        <v>60.9</v>
      </c>
    </row>
    <row r="556" spans="4:5" x14ac:dyDescent="0.3">
      <c r="D556" s="69" t="s">
        <v>963</v>
      </c>
      <c r="E556" s="70">
        <v>39.299999999999997</v>
      </c>
    </row>
    <row r="557" spans="4:5" x14ac:dyDescent="0.3">
      <c r="D557" s="69" t="s">
        <v>232</v>
      </c>
      <c r="E557" s="70">
        <v>55.8</v>
      </c>
    </row>
    <row r="558" spans="4:5" x14ac:dyDescent="0.3">
      <c r="D558" s="69" t="s">
        <v>329</v>
      </c>
      <c r="E558" s="70">
        <v>83.9</v>
      </c>
    </row>
    <row r="559" spans="4:5" x14ac:dyDescent="0.3">
      <c r="D559" s="69" t="s">
        <v>696</v>
      </c>
      <c r="E559" s="70">
        <v>32.1</v>
      </c>
    </row>
    <row r="560" spans="4:5" x14ac:dyDescent="0.3">
      <c r="D560" s="69" t="s">
        <v>842</v>
      </c>
      <c r="E560" s="70">
        <v>31.8</v>
      </c>
    </row>
    <row r="561" spans="4:5" x14ac:dyDescent="0.3">
      <c r="D561" s="69" t="s">
        <v>625</v>
      </c>
      <c r="E561" s="70">
        <v>39.1</v>
      </c>
    </row>
    <row r="562" spans="4:5" x14ac:dyDescent="0.3">
      <c r="D562" s="69" t="s">
        <v>1123</v>
      </c>
      <c r="E562" s="70">
        <v>60.1</v>
      </c>
    </row>
    <row r="563" spans="4:5" x14ac:dyDescent="0.3">
      <c r="D563" s="69" t="s">
        <v>909</v>
      </c>
      <c r="E563" s="70">
        <v>32.5</v>
      </c>
    </row>
    <row r="564" spans="4:5" x14ac:dyDescent="0.3">
      <c r="D564" s="69" t="s">
        <v>884</v>
      </c>
      <c r="E564" s="70">
        <v>33.700000000000003</v>
      </c>
    </row>
    <row r="565" spans="4:5" x14ac:dyDescent="0.3">
      <c r="D565" s="69" t="s">
        <v>645</v>
      </c>
      <c r="E565" s="70">
        <v>60.9</v>
      </c>
    </row>
    <row r="566" spans="4:5" x14ac:dyDescent="0.3">
      <c r="D566" s="69" t="s">
        <v>912</v>
      </c>
      <c r="E566" s="70">
        <v>39.299999999999997</v>
      </c>
    </row>
    <row r="567" spans="4:5" x14ac:dyDescent="0.3">
      <c r="D567" s="69" t="s">
        <v>1117</v>
      </c>
      <c r="E567" s="70">
        <v>32.1</v>
      </c>
    </row>
    <row r="568" spans="4:5" x14ac:dyDescent="0.3">
      <c r="D568" s="69" t="s">
        <v>527</v>
      </c>
      <c r="E568" s="70">
        <v>31.8</v>
      </c>
    </row>
    <row r="569" spans="4:5" x14ac:dyDescent="0.3">
      <c r="D569" s="69" t="s">
        <v>331</v>
      </c>
      <c r="E569" s="70">
        <v>80.7</v>
      </c>
    </row>
    <row r="570" spans="4:5" x14ac:dyDescent="0.3">
      <c r="D570" s="69" t="s">
        <v>1140</v>
      </c>
      <c r="E570" s="70">
        <v>39.1</v>
      </c>
    </row>
    <row r="571" spans="4:5" x14ac:dyDescent="0.3">
      <c r="D571" s="69" t="s">
        <v>1113</v>
      </c>
      <c r="E571" s="70">
        <v>60.1</v>
      </c>
    </row>
    <row r="572" spans="4:5" x14ac:dyDescent="0.3">
      <c r="D572" s="69" t="s">
        <v>1124</v>
      </c>
      <c r="E572" s="70">
        <v>32.5</v>
      </c>
    </row>
    <row r="573" spans="4:5" x14ac:dyDescent="0.3">
      <c r="D573" s="69" t="s">
        <v>843</v>
      </c>
      <c r="E573" s="70">
        <v>33.700000000000003</v>
      </c>
    </row>
    <row r="574" spans="4:5" x14ac:dyDescent="0.3">
      <c r="D574" s="69" t="s">
        <v>1116</v>
      </c>
      <c r="E574" s="70">
        <v>60.9</v>
      </c>
    </row>
    <row r="575" spans="4:5" x14ac:dyDescent="0.3">
      <c r="D575" s="69" t="s">
        <v>846</v>
      </c>
      <c r="E575" s="70">
        <v>39.299999999999997</v>
      </c>
    </row>
    <row r="576" spans="4:5" x14ac:dyDescent="0.3">
      <c r="D576" s="69" t="s">
        <v>1054</v>
      </c>
      <c r="E576" s="70">
        <v>32.1</v>
      </c>
    </row>
    <row r="577" spans="4:5" x14ac:dyDescent="0.3">
      <c r="D577" s="69" t="s">
        <v>820</v>
      </c>
      <c r="E577" s="70">
        <v>31.8</v>
      </c>
    </row>
    <row r="578" spans="4:5" x14ac:dyDescent="0.3">
      <c r="D578" s="69" t="s">
        <v>978</v>
      </c>
      <c r="E578" s="70">
        <v>39.1</v>
      </c>
    </row>
    <row r="579" spans="4:5" x14ac:dyDescent="0.3">
      <c r="D579" s="69" t="s">
        <v>674</v>
      </c>
      <c r="E579" s="70">
        <v>60.1</v>
      </c>
    </row>
    <row r="580" spans="4:5" x14ac:dyDescent="0.3">
      <c r="D580" s="69" t="s">
        <v>281</v>
      </c>
      <c r="E580" s="70">
        <v>55.8</v>
      </c>
    </row>
    <row r="581" spans="4:5" x14ac:dyDescent="0.3">
      <c r="D581" s="69" t="s">
        <v>1188</v>
      </c>
      <c r="E581" s="70">
        <v>32.5</v>
      </c>
    </row>
    <row r="582" spans="4:5" x14ac:dyDescent="0.3">
      <c r="D582" s="69" t="s">
        <v>1184</v>
      </c>
      <c r="E582" s="70">
        <v>33.700000000000003</v>
      </c>
    </row>
    <row r="583" spans="4:5" x14ac:dyDescent="0.3">
      <c r="D583" s="69" t="s">
        <v>680</v>
      </c>
      <c r="E583" s="70">
        <v>60.9</v>
      </c>
    </row>
    <row r="584" spans="4:5" x14ac:dyDescent="0.3">
      <c r="D584" s="69" t="s">
        <v>1190</v>
      </c>
      <c r="E584" s="70">
        <v>39.299999999999997</v>
      </c>
    </row>
    <row r="585" spans="4:5" x14ac:dyDescent="0.3">
      <c r="D585" s="69" t="s">
        <v>848</v>
      </c>
      <c r="E585" s="70">
        <v>32.1</v>
      </c>
    </row>
    <row r="586" spans="4:5" x14ac:dyDescent="0.3">
      <c r="D586" s="69" t="s">
        <v>1158</v>
      </c>
      <c r="E586" s="70">
        <v>31.8</v>
      </c>
    </row>
    <row r="587" spans="4:5" x14ac:dyDescent="0.3">
      <c r="D587" s="69" t="s">
        <v>1143</v>
      </c>
      <c r="E587" s="70">
        <v>39.1</v>
      </c>
    </row>
    <row r="588" spans="4:5" x14ac:dyDescent="0.3">
      <c r="D588" s="69" t="s">
        <v>1192</v>
      </c>
      <c r="E588" s="70">
        <v>60.1</v>
      </c>
    </row>
    <row r="589" spans="4:5" x14ac:dyDescent="0.3">
      <c r="D589" s="69" t="s">
        <v>854</v>
      </c>
      <c r="E589" s="70">
        <v>32.5</v>
      </c>
    </row>
    <row r="590" spans="4:5" x14ac:dyDescent="0.3">
      <c r="D590" s="69" t="s">
        <v>857</v>
      </c>
      <c r="E590" s="70">
        <v>47.7</v>
      </c>
    </row>
    <row r="591" spans="4:5" x14ac:dyDescent="0.3">
      <c r="D591" s="69" t="s">
        <v>246</v>
      </c>
      <c r="E591" s="70">
        <v>55.7</v>
      </c>
    </row>
    <row r="592" spans="4:5" x14ac:dyDescent="0.3">
      <c r="D592" s="69" t="s">
        <v>1191</v>
      </c>
      <c r="E592" s="70">
        <v>85.7</v>
      </c>
    </row>
    <row r="593" spans="4:5" x14ac:dyDescent="0.3">
      <c r="D593" s="69" t="s">
        <v>921</v>
      </c>
      <c r="E593" s="70">
        <v>55.8</v>
      </c>
    </row>
    <row r="594" spans="4:5" x14ac:dyDescent="0.3">
      <c r="D594" s="69" t="s">
        <v>894</v>
      </c>
      <c r="E594" s="70">
        <v>45.5</v>
      </c>
    </row>
    <row r="595" spans="4:5" x14ac:dyDescent="0.3">
      <c r="D595" s="69" t="s">
        <v>902</v>
      </c>
      <c r="E595" s="70">
        <v>45</v>
      </c>
    </row>
    <row r="596" spans="4:5" x14ac:dyDescent="0.3">
      <c r="D596" s="69" t="s">
        <v>1176</v>
      </c>
      <c r="E596" s="70">
        <v>56.2</v>
      </c>
    </row>
    <row r="597" spans="4:5" x14ac:dyDescent="0.3">
      <c r="D597" s="69" t="s">
        <v>979</v>
      </c>
      <c r="E597" s="70">
        <v>84.5</v>
      </c>
    </row>
    <row r="598" spans="4:5" x14ac:dyDescent="0.3">
      <c r="D598" s="69" t="s">
        <v>684</v>
      </c>
      <c r="E598" s="70">
        <v>46.4</v>
      </c>
    </row>
    <row r="599" spans="4:5" x14ac:dyDescent="0.3">
      <c r="D599" s="69" t="s">
        <v>1177</v>
      </c>
      <c r="E599" s="70">
        <v>41.4</v>
      </c>
    </row>
    <row r="600" spans="4:5" x14ac:dyDescent="0.3">
      <c r="D600" s="69" t="s">
        <v>629</v>
      </c>
      <c r="E600" s="70">
        <v>59.1</v>
      </c>
    </row>
    <row r="601" spans="4:5" x14ac:dyDescent="0.3">
      <c r="D601" s="69" t="s">
        <v>952</v>
      </c>
      <c r="E601" s="70">
        <v>66.2</v>
      </c>
    </row>
    <row r="602" spans="4:5" x14ac:dyDescent="0.3">
      <c r="D602" s="69" t="s">
        <v>207</v>
      </c>
      <c r="E602" s="70">
        <v>83.9</v>
      </c>
    </row>
    <row r="603" spans="4:5" x14ac:dyDescent="0.3">
      <c r="D603" s="69" t="s">
        <v>705</v>
      </c>
      <c r="E603" s="70">
        <v>75.8</v>
      </c>
    </row>
    <row r="604" spans="4:5" x14ac:dyDescent="0.3">
      <c r="D604" s="69" t="s">
        <v>528</v>
      </c>
      <c r="E604" s="70">
        <v>40.200000000000003</v>
      </c>
    </row>
    <row r="605" spans="4:5" x14ac:dyDescent="0.3">
      <c r="D605" s="69" t="s">
        <v>642</v>
      </c>
      <c r="E605" s="70">
        <v>57.9</v>
      </c>
    </row>
    <row r="606" spans="4:5" x14ac:dyDescent="0.3">
      <c r="D606" s="69" t="s">
        <v>673</v>
      </c>
      <c r="E606" s="70">
        <v>65.099999999999994</v>
      </c>
    </row>
    <row r="607" spans="4:5" x14ac:dyDescent="0.3">
      <c r="D607" s="69" t="s">
        <v>1165</v>
      </c>
      <c r="E607" s="70">
        <v>74.900000000000006</v>
      </c>
    </row>
    <row r="608" spans="4:5" x14ac:dyDescent="0.3">
      <c r="D608" s="69" t="s">
        <v>922</v>
      </c>
      <c r="E608" s="70">
        <v>40.200000000000003</v>
      </c>
    </row>
    <row r="609" spans="4:5" x14ac:dyDescent="0.3">
      <c r="D609" s="69" t="s">
        <v>923</v>
      </c>
      <c r="E609" s="70">
        <v>57.9</v>
      </c>
    </row>
    <row r="610" spans="4:5" x14ac:dyDescent="0.3">
      <c r="D610" s="69" t="s">
        <v>608</v>
      </c>
      <c r="E610" s="70">
        <v>65.099999999999994</v>
      </c>
    </row>
    <row r="611" spans="4:5" x14ac:dyDescent="0.3">
      <c r="D611" s="69" t="s">
        <v>1008</v>
      </c>
      <c r="E611" s="70">
        <v>74.900000000000006</v>
      </c>
    </row>
    <row r="612" spans="4:5" x14ac:dyDescent="0.3">
      <c r="D612" s="69" t="s">
        <v>675</v>
      </c>
      <c r="E612" s="70">
        <v>40.200000000000003</v>
      </c>
    </row>
    <row r="613" spans="4:5" x14ac:dyDescent="0.3">
      <c r="D613" s="69" t="s">
        <v>335</v>
      </c>
      <c r="E613" s="70">
        <v>80.7</v>
      </c>
    </row>
    <row r="614" spans="4:5" x14ac:dyDescent="0.3">
      <c r="D614" s="69" t="s">
        <v>688</v>
      </c>
      <c r="E614" s="70">
        <v>57.9</v>
      </c>
    </row>
    <row r="615" spans="4:5" x14ac:dyDescent="0.3">
      <c r="D615" s="69" t="s">
        <v>1185</v>
      </c>
      <c r="E615" s="70">
        <v>65.099999999999994</v>
      </c>
    </row>
    <row r="616" spans="4:5" x14ac:dyDescent="0.3">
      <c r="D616" s="69" t="s">
        <v>824</v>
      </c>
      <c r="E616" s="70">
        <v>74.900000000000006</v>
      </c>
    </row>
    <row r="617" spans="4:5" x14ac:dyDescent="0.3">
      <c r="D617" s="69" t="s">
        <v>1055</v>
      </c>
      <c r="E617" s="70">
        <v>40.200000000000003</v>
      </c>
    </row>
    <row r="618" spans="4:5" x14ac:dyDescent="0.3">
      <c r="D618" s="69" t="s">
        <v>706</v>
      </c>
      <c r="E618" s="70">
        <v>57.9</v>
      </c>
    </row>
    <row r="619" spans="4:5" x14ac:dyDescent="0.3">
      <c r="D619" s="69" t="s">
        <v>1198</v>
      </c>
      <c r="E619" s="70">
        <v>65.099999999999994</v>
      </c>
    </row>
    <row r="620" spans="4:5" x14ac:dyDescent="0.3">
      <c r="D620" s="69" t="s">
        <v>839</v>
      </c>
      <c r="E620" s="70">
        <v>74.900000000000006</v>
      </c>
    </row>
    <row r="621" spans="4:5" x14ac:dyDescent="0.3">
      <c r="D621" s="69" t="s">
        <v>682</v>
      </c>
      <c r="E621" s="70">
        <v>40.200000000000003</v>
      </c>
    </row>
    <row r="622" spans="4:5" x14ac:dyDescent="0.3">
      <c r="D622" s="69" t="s">
        <v>992</v>
      </c>
      <c r="E622" s="70">
        <v>57.9</v>
      </c>
    </row>
    <row r="623" spans="4:5" x14ac:dyDescent="0.3">
      <c r="D623" s="69" t="s">
        <v>615</v>
      </c>
      <c r="E623" s="70">
        <v>65.099999999999994</v>
      </c>
    </row>
    <row r="624" spans="4:5" x14ac:dyDescent="0.3">
      <c r="D624" s="69" t="s">
        <v>198</v>
      </c>
      <c r="E624" s="70">
        <v>55.8</v>
      </c>
    </row>
    <row r="625" spans="4:5" x14ac:dyDescent="0.3">
      <c r="D625" s="69" t="s">
        <v>1159</v>
      </c>
      <c r="E625" s="70">
        <v>74.900000000000006</v>
      </c>
    </row>
    <row r="626" spans="4:5" x14ac:dyDescent="0.3">
      <c r="D626" s="69" t="s">
        <v>700</v>
      </c>
      <c r="E626" s="70">
        <v>40.200000000000003</v>
      </c>
    </row>
    <row r="627" spans="4:5" x14ac:dyDescent="0.3">
      <c r="D627" s="69" t="s">
        <v>689</v>
      </c>
      <c r="E627" s="70">
        <v>57.9</v>
      </c>
    </row>
    <row r="628" spans="4:5" x14ac:dyDescent="0.3">
      <c r="D628" s="69" t="s">
        <v>1108</v>
      </c>
      <c r="E628" s="70">
        <v>65.099999999999994</v>
      </c>
    </row>
    <row r="629" spans="4:5" x14ac:dyDescent="0.3">
      <c r="D629" s="69" t="s">
        <v>573</v>
      </c>
      <c r="E629" s="70">
        <v>74.900000000000006</v>
      </c>
    </row>
    <row r="630" spans="4:5" x14ac:dyDescent="0.3">
      <c r="D630" s="69" t="s">
        <v>1131</v>
      </c>
      <c r="E630" s="70">
        <v>84</v>
      </c>
    </row>
    <row r="631" spans="4:5" x14ac:dyDescent="0.3">
      <c r="D631" s="69" t="s">
        <v>1181</v>
      </c>
      <c r="E631" s="70">
        <v>51.2</v>
      </c>
    </row>
    <row r="632" spans="4:5" x14ac:dyDescent="0.3">
      <c r="D632" s="69" t="s">
        <v>757</v>
      </c>
      <c r="E632" s="70">
        <v>50.9</v>
      </c>
    </row>
    <row r="633" spans="4:5" x14ac:dyDescent="0.3">
      <c r="D633" s="69" t="s">
        <v>849</v>
      </c>
      <c r="E633" s="70">
        <v>71.599999999999994</v>
      </c>
    </row>
    <row r="634" spans="4:5" x14ac:dyDescent="0.3">
      <c r="D634" s="69" t="s">
        <v>895</v>
      </c>
      <c r="E634" s="70">
        <v>82.6</v>
      </c>
    </row>
    <row r="635" spans="4:5" x14ac:dyDescent="0.3">
      <c r="D635" s="69" t="s">
        <v>240</v>
      </c>
      <c r="E635" s="70">
        <v>55.7</v>
      </c>
    </row>
    <row r="636" spans="4:5" x14ac:dyDescent="0.3">
      <c r="D636" s="69" t="s">
        <v>576</v>
      </c>
      <c r="E636" s="70">
        <v>50.2</v>
      </c>
    </row>
    <row r="637" spans="4:5" x14ac:dyDescent="0.3">
      <c r="D637" s="69" t="s">
        <v>697</v>
      </c>
      <c r="E637" s="70">
        <v>49.8</v>
      </c>
    </row>
    <row r="638" spans="4:5" x14ac:dyDescent="0.3">
      <c r="D638" s="69" t="s">
        <v>531</v>
      </c>
      <c r="E638" s="70">
        <v>72.5</v>
      </c>
    </row>
    <row r="639" spans="4:5" x14ac:dyDescent="0.3">
      <c r="D639" s="69" t="s">
        <v>758</v>
      </c>
      <c r="E639" s="70">
        <v>82.6</v>
      </c>
    </row>
    <row r="640" spans="4:5" x14ac:dyDescent="0.3">
      <c r="D640" s="69" t="s">
        <v>577</v>
      </c>
      <c r="E640" s="70">
        <v>50.2</v>
      </c>
    </row>
    <row r="641" spans="4:5" x14ac:dyDescent="0.3">
      <c r="D641" s="69" t="s">
        <v>743</v>
      </c>
      <c r="E641" s="70">
        <v>49.8</v>
      </c>
    </row>
    <row r="642" spans="4:5" x14ac:dyDescent="0.3">
      <c r="D642" s="69" t="s">
        <v>519</v>
      </c>
      <c r="E642" s="70">
        <v>72.5</v>
      </c>
    </row>
    <row r="643" spans="4:5" x14ac:dyDescent="0.3">
      <c r="D643" s="69" t="s">
        <v>707</v>
      </c>
      <c r="E643" s="70">
        <v>82.6</v>
      </c>
    </row>
    <row r="644" spans="4:5" x14ac:dyDescent="0.3">
      <c r="D644" s="69" t="s">
        <v>1127</v>
      </c>
      <c r="E644" s="70">
        <v>50.2</v>
      </c>
    </row>
    <row r="645" spans="4:5" x14ac:dyDescent="0.3">
      <c r="D645" s="69" t="s">
        <v>618</v>
      </c>
      <c r="E645" s="70">
        <v>49.8</v>
      </c>
    </row>
    <row r="646" spans="4:5" x14ac:dyDescent="0.3">
      <c r="D646" s="69" t="s">
        <v>305</v>
      </c>
      <c r="E646" s="70">
        <v>83.9</v>
      </c>
    </row>
    <row r="647" spans="4:5" x14ac:dyDescent="0.3">
      <c r="D647" s="69" t="s">
        <v>744</v>
      </c>
      <c r="E647" s="70">
        <v>72.5</v>
      </c>
    </row>
    <row r="648" spans="4:5" x14ac:dyDescent="0.3">
      <c r="D648" s="69" t="s">
        <v>686</v>
      </c>
      <c r="E648" s="70">
        <v>82.6</v>
      </c>
    </row>
    <row r="649" spans="4:5" x14ac:dyDescent="0.3">
      <c r="D649" s="69" t="s">
        <v>967</v>
      </c>
      <c r="E649" s="70">
        <v>50.2</v>
      </c>
    </row>
    <row r="650" spans="4:5" x14ac:dyDescent="0.3">
      <c r="D650" s="69" t="s">
        <v>993</v>
      </c>
      <c r="E650" s="70">
        <v>49.8</v>
      </c>
    </row>
    <row r="651" spans="4:5" x14ac:dyDescent="0.3">
      <c r="D651" s="69" t="s">
        <v>646</v>
      </c>
      <c r="E651" s="70">
        <v>72.5</v>
      </c>
    </row>
    <row r="652" spans="4:5" x14ac:dyDescent="0.3">
      <c r="D652" s="69" t="s">
        <v>983</v>
      </c>
      <c r="E652" s="70">
        <v>82.6</v>
      </c>
    </row>
    <row r="653" spans="4:5" x14ac:dyDescent="0.3">
      <c r="D653" s="69" t="s">
        <v>676</v>
      </c>
      <c r="E653" s="70">
        <v>50.2</v>
      </c>
    </row>
    <row r="654" spans="4:5" x14ac:dyDescent="0.3">
      <c r="D654" s="69" t="s">
        <v>1193</v>
      </c>
      <c r="E654" s="70">
        <v>49.8</v>
      </c>
    </row>
    <row r="655" spans="4:5" x14ac:dyDescent="0.3">
      <c r="D655" s="69" t="s">
        <v>681</v>
      </c>
      <c r="E655" s="70">
        <v>72.5</v>
      </c>
    </row>
    <row r="656" spans="4:5" x14ac:dyDescent="0.3">
      <c r="D656" s="69" t="s">
        <v>683</v>
      </c>
      <c r="E656" s="70">
        <v>82.6</v>
      </c>
    </row>
    <row r="657" spans="4:5" x14ac:dyDescent="0.3">
      <c r="D657" s="69" t="s">
        <v>347</v>
      </c>
      <c r="E657" s="70">
        <v>80.7</v>
      </c>
    </row>
    <row r="658" spans="4:5" x14ac:dyDescent="0.3">
      <c r="D658" s="69" t="s">
        <v>637</v>
      </c>
      <c r="E658" s="70">
        <v>50.2</v>
      </c>
    </row>
    <row r="659" spans="4:5" x14ac:dyDescent="0.3">
      <c r="D659" s="69" t="s">
        <v>490</v>
      </c>
      <c r="E659" s="70">
        <v>49.8</v>
      </c>
    </row>
    <row r="660" spans="4:5" x14ac:dyDescent="0.3">
      <c r="D660" s="69" t="s">
        <v>701</v>
      </c>
      <c r="E660" s="70">
        <v>72.5</v>
      </c>
    </row>
    <row r="661" spans="4:5" x14ac:dyDescent="0.3">
      <c r="D661" s="69" t="s">
        <v>241</v>
      </c>
      <c r="E661" s="70">
        <v>55.7</v>
      </c>
    </row>
    <row r="662" spans="4:5" x14ac:dyDescent="0.3">
      <c r="D662" s="69" t="s">
        <v>249</v>
      </c>
      <c r="E662" s="70">
        <v>55.8</v>
      </c>
    </row>
    <row r="663" spans="4:5" x14ac:dyDescent="0.3">
      <c r="D663" s="69" t="s">
        <v>306</v>
      </c>
      <c r="E663" s="70">
        <v>55.7</v>
      </c>
    </row>
    <row r="664" spans="4:5" x14ac:dyDescent="0.3">
      <c r="D664" s="69" t="s">
        <v>221</v>
      </c>
      <c r="E664" s="70">
        <v>83.9</v>
      </c>
    </row>
    <row r="665" spans="4:5" x14ac:dyDescent="0.3">
      <c r="D665" s="69" t="s">
        <v>293</v>
      </c>
      <c r="E665" s="70">
        <v>80.7</v>
      </c>
    </row>
    <row r="666" spans="4:5" x14ac:dyDescent="0.3">
      <c r="D666" s="69" t="s">
        <v>348</v>
      </c>
      <c r="E666" s="70">
        <v>55.8</v>
      </c>
    </row>
    <row r="667" spans="4:5" x14ac:dyDescent="0.3">
      <c r="D667" s="69" t="s">
        <v>168</v>
      </c>
      <c r="E667" s="70">
        <v>55.7</v>
      </c>
    </row>
    <row r="668" spans="4:5" x14ac:dyDescent="0.3">
      <c r="D668" s="69" t="s">
        <v>298</v>
      </c>
      <c r="E668" s="70">
        <v>83.9</v>
      </c>
    </row>
    <row r="669" spans="4:5" x14ac:dyDescent="0.3">
      <c r="D669" s="69" t="s">
        <v>267</v>
      </c>
      <c r="E669" s="70">
        <v>80.7</v>
      </c>
    </row>
    <row r="670" spans="4:5" x14ac:dyDescent="0.3">
      <c r="D670" s="69" t="s">
        <v>282</v>
      </c>
      <c r="E670" s="70">
        <v>55.8</v>
      </c>
    </row>
    <row r="671" spans="4:5" x14ac:dyDescent="0.3">
      <c r="D671" s="69" t="s">
        <v>325</v>
      </c>
      <c r="E671" s="70">
        <v>55.7</v>
      </c>
    </row>
    <row r="672" spans="4:5" x14ac:dyDescent="0.3">
      <c r="D672" s="69" t="s">
        <v>319</v>
      </c>
      <c r="E672" s="70">
        <v>83.9</v>
      </c>
    </row>
    <row r="673" spans="4:5" x14ac:dyDescent="0.3">
      <c r="D673" s="69" t="s">
        <v>196</v>
      </c>
      <c r="E673" s="70">
        <v>83.9</v>
      </c>
    </row>
    <row r="674" spans="4:5" x14ac:dyDescent="0.3">
      <c r="D674" s="69" t="s">
        <v>338</v>
      </c>
      <c r="E674" s="70">
        <v>110.9</v>
      </c>
    </row>
    <row r="675" spans="4:5" x14ac:dyDescent="0.3">
      <c r="D675" s="69" t="s">
        <v>218</v>
      </c>
      <c r="E675" s="70">
        <v>78.2</v>
      </c>
    </row>
    <row r="676" spans="4:5" x14ac:dyDescent="0.3">
      <c r="D676" s="69" t="s">
        <v>327</v>
      </c>
      <c r="E676" s="70">
        <v>78.8</v>
      </c>
    </row>
    <row r="677" spans="4:5" x14ac:dyDescent="0.3">
      <c r="D677" s="69" t="s">
        <v>216</v>
      </c>
      <c r="E677" s="70">
        <v>118.4</v>
      </c>
    </row>
    <row r="678" spans="4:5" x14ac:dyDescent="0.3">
      <c r="D678" s="69" t="s">
        <v>197</v>
      </c>
      <c r="E678" s="70">
        <v>33.700000000000003</v>
      </c>
    </row>
    <row r="679" spans="4:5" x14ac:dyDescent="0.3">
      <c r="D679" s="69" t="s">
        <v>326</v>
      </c>
      <c r="E679" s="70">
        <v>62.4</v>
      </c>
    </row>
    <row r="680" spans="4:5" x14ac:dyDescent="0.3">
      <c r="D680" s="69" t="s">
        <v>324</v>
      </c>
      <c r="E680" s="70">
        <v>40.799999999999997</v>
      </c>
    </row>
    <row r="681" spans="4:5" x14ac:dyDescent="0.3">
      <c r="D681" s="69" t="s">
        <v>349</v>
      </c>
      <c r="E681" s="70">
        <v>33.299999999999997</v>
      </c>
    </row>
    <row r="682" spans="4:5" x14ac:dyDescent="0.3">
      <c r="D682" s="69" t="s">
        <v>237</v>
      </c>
      <c r="E682" s="70">
        <v>33.6</v>
      </c>
    </row>
    <row r="683" spans="4:5" x14ac:dyDescent="0.3">
      <c r="D683" s="69" t="s">
        <v>333</v>
      </c>
      <c r="E683" s="70">
        <v>80.7</v>
      </c>
    </row>
    <row r="684" spans="4:5" x14ac:dyDescent="0.3">
      <c r="D684" s="69" t="s">
        <v>233</v>
      </c>
      <c r="E684" s="70">
        <v>40.9</v>
      </c>
    </row>
    <row r="685" spans="4:5" x14ac:dyDescent="0.3">
      <c r="D685" s="69" t="s">
        <v>174</v>
      </c>
      <c r="E685" s="70">
        <v>59.9</v>
      </c>
    </row>
    <row r="686" spans="4:5" x14ac:dyDescent="0.3">
      <c r="D686" s="69" t="s">
        <v>261</v>
      </c>
      <c r="E686" s="70">
        <v>34.6</v>
      </c>
    </row>
    <row r="687" spans="4:5" x14ac:dyDescent="0.3">
      <c r="D687" s="69" t="s">
        <v>292</v>
      </c>
      <c r="E687" s="70">
        <v>32.5</v>
      </c>
    </row>
    <row r="688" spans="4:5" x14ac:dyDescent="0.3">
      <c r="D688" s="69" t="s">
        <v>199</v>
      </c>
      <c r="E688" s="70">
        <v>61.5</v>
      </c>
    </row>
    <row r="689" spans="4:5" x14ac:dyDescent="0.3">
      <c r="D689" s="69" t="s">
        <v>260</v>
      </c>
      <c r="E689" s="70">
        <v>39.1</v>
      </c>
    </row>
    <row r="690" spans="4:5" x14ac:dyDescent="0.3">
      <c r="D690" s="69" t="s">
        <v>341</v>
      </c>
      <c r="E690" s="70">
        <v>31.8</v>
      </c>
    </row>
    <row r="691" spans="4:5" x14ac:dyDescent="0.3">
      <c r="D691" s="69" t="s">
        <v>332</v>
      </c>
      <c r="E691" s="70">
        <v>32.1</v>
      </c>
    </row>
    <row r="692" spans="4:5" x14ac:dyDescent="0.3">
      <c r="D692" s="69" t="s">
        <v>339</v>
      </c>
      <c r="E692" s="70">
        <v>39.299999999999997</v>
      </c>
    </row>
    <row r="693" spans="4:5" x14ac:dyDescent="0.3">
      <c r="D693" s="69" t="s">
        <v>346</v>
      </c>
      <c r="E693" s="70">
        <v>59</v>
      </c>
    </row>
    <row r="694" spans="4:5" x14ac:dyDescent="0.3">
      <c r="D694" s="69" t="s">
        <v>865</v>
      </c>
      <c r="E694" s="70">
        <v>79.8</v>
      </c>
    </row>
    <row r="695" spans="4:5" x14ac:dyDescent="0.3">
      <c r="D695" s="69" t="s">
        <v>836</v>
      </c>
      <c r="E695" s="70">
        <v>46.9</v>
      </c>
    </row>
    <row r="696" spans="4:5" x14ac:dyDescent="0.3">
      <c r="D696" s="69" t="s">
        <v>643</v>
      </c>
      <c r="E696" s="70">
        <v>77.900000000000006</v>
      </c>
    </row>
    <row r="697" spans="4:5" x14ac:dyDescent="0.3">
      <c r="D697" s="69" t="s">
        <v>1052</v>
      </c>
      <c r="E697" s="70">
        <v>101.8</v>
      </c>
    </row>
    <row r="698" spans="4:5" x14ac:dyDescent="0.3">
      <c r="D698" s="69" t="s">
        <v>949</v>
      </c>
      <c r="E698" s="70">
        <v>99.7</v>
      </c>
    </row>
    <row r="699" spans="4:5" x14ac:dyDescent="0.3">
      <c r="D699" s="69" t="s">
        <v>814</v>
      </c>
      <c r="E699" s="70">
        <v>78.2</v>
      </c>
    </row>
    <row r="700" spans="4:5" x14ac:dyDescent="0.3">
      <c r="D700" s="69" t="s">
        <v>905</v>
      </c>
      <c r="E700" s="70">
        <v>101.9</v>
      </c>
    </row>
    <row r="701" spans="4:5" x14ac:dyDescent="0.3">
      <c r="D701" s="69" t="s">
        <v>875</v>
      </c>
      <c r="E701" s="70">
        <v>98.6</v>
      </c>
    </row>
    <row r="702" spans="4:5" x14ac:dyDescent="0.3">
      <c r="D702" s="69" t="s">
        <v>910</v>
      </c>
      <c r="E702" s="70">
        <v>26.4</v>
      </c>
    </row>
    <row r="703" spans="4:5" x14ac:dyDescent="0.3">
      <c r="D703" s="69" t="s">
        <v>1903</v>
      </c>
      <c r="E703" s="70">
        <v>76.400000000000006</v>
      </c>
    </row>
    <row r="704" spans="4:5" x14ac:dyDescent="0.3">
      <c r="D704" s="69" t="s">
        <v>1293</v>
      </c>
      <c r="E704" s="70">
        <v>120</v>
      </c>
    </row>
    <row r="705" spans="4:5" x14ac:dyDescent="0.3">
      <c r="D705" s="69" t="s">
        <v>833</v>
      </c>
      <c r="E705" s="70">
        <v>67.2</v>
      </c>
    </row>
    <row r="706" spans="4:5" x14ac:dyDescent="0.3">
      <c r="D706" s="69" t="s">
        <v>1703</v>
      </c>
      <c r="E706" s="70">
        <v>44.4</v>
      </c>
    </row>
    <row r="707" spans="4:5" x14ac:dyDescent="0.3">
      <c r="D707" s="69" t="s">
        <v>1189</v>
      </c>
      <c r="E707" s="70">
        <v>136.6</v>
      </c>
    </row>
    <row r="708" spans="4:5" x14ac:dyDescent="0.3">
      <c r="D708" s="69" t="s">
        <v>866</v>
      </c>
      <c r="E708" s="70">
        <v>190.4</v>
      </c>
    </row>
    <row r="709" spans="4:5" x14ac:dyDescent="0.3">
      <c r="D709" s="69" t="s">
        <v>906</v>
      </c>
      <c r="E709" s="70">
        <v>63.8</v>
      </c>
    </row>
    <row r="710" spans="4:5" x14ac:dyDescent="0.3">
      <c r="D710" s="69" t="s">
        <v>604</v>
      </c>
      <c r="E710" s="70">
        <v>33</v>
      </c>
    </row>
    <row r="711" spans="4:5" x14ac:dyDescent="0.3">
      <c r="D711" s="69" t="s">
        <v>924</v>
      </c>
      <c r="E711" s="70">
        <v>69.7</v>
      </c>
    </row>
    <row r="712" spans="4:5" x14ac:dyDescent="0.3">
      <c r="D712" s="69" t="s">
        <v>811</v>
      </c>
      <c r="E712" s="70">
        <v>57.7</v>
      </c>
    </row>
    <row r="713" spans="4:5" x14ac:dyDescent="0.3">
      <c r="D713" s="69" t="s">
        <v>898</v>
      </c>
      <c r="E713" s="70">
        <v>80.900000000000006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P1238"/>
  <sheetViews>
    <sheetView zoomScale="115" zoomScaleNormal="115" workbookViewId="0">
      <pane xSplit="2" ySplit="1" topLeftCell="C684" activePane="bottomRight" state="frozen"/>
      <selection activeCell="G602" sqref="G602"/>
      <selection pane="topRight" activeCell="G602" sqref="G602"/>
      <selection pane="bottomLeft" activeCell="G602" sqref="G602"/>
      <selection pane="bottomRight" activeCell="A717" sqref="A717:A1238"/>
    </sheetView>
  </sheetViews>
  <sheetFormatPr defaultRowHeight="14.4" x14ac:dyDescent="0.3"/>
  <cols>
    <col min="3" max="3" width="14.6640625" style="28" bestFit="1" customWidth="1"/>
    <col min="4" max="9" width="14.6640625" style="28" customWidth="1"/>
    <col min="10" max="10" width="7.33203125" style="73" customWidth="1"/>
    <col min="247" max="247" width="13.88671875" customWidth="1"/>
    <col min="248" max="249" width="10.109375" bestFit="1" customWidth="1"/>
    <col min="250" max="250" width="10.33203125" bestFit="1" customWidth="1"/>
    <col min="261" max="261" width="9.88671875" customWidth="1"/>
    <col min="503" max="503" width="13.88671875" customWidth="1"/>
    <col min="504" max="505" width="10.109375" bestFit="1" customWidth="1"/>
    <col min="506" max="506" width="10.33203125" bestFit="1" customWidth="1"/>
    <col min="517" max="517" width="9.88671875" customWidth="1"/>
    <col min="759" max="759" width="13.88671875" customWidth="1"/>
    <col min="760" max="761" width="10.109375" bestFit="1" customWidth="1"/>
    <col min="762" max="762" width="10.33203125" bestFit="1" customWidth="1"/>
    <col min="773" max="773" width="9.88671875" customWidth="1"/>
    <col min="1015" max="1015" width="13.88671875" customWidth="1"/>
    <col min="1016" max="1017" width="10.109375" bestFit="1" customWidth="1"/>
    <col min="1018" max="1018" width="10.33203125" bestFit="1" customWidth="1"/>
    <col min="1029" max="1029" width="9.88671875" customWidth="1"/>
    <col min="1271" max="1271" width="13.88671875" customWidth="1"/>
    <col min="1272" max="1273" width="10.109375" bestFit="1" customWidth="1"/>
    <col min="1274" max="1274" width="10.33203125" bestFit="1" customWidth="1"/>
    <col min="1285" max="1285" width="9.88671875" customWidth="1"/>
    <col min="1527" max="1527" width="13.88671875" customWidth="1"/>
    <col min="1528" max="1529" width="10.109375" bestFit="1" customWidth="1"/>
    <col min="1530" max="1530" width="10.33203125" bestFit="1" customWidth="1"/>
    <col min="1541" max="1541" width="9.88671875" customWidth="1"/>
    <col min="1783" max="1783" width="13.88671875" customWidth="1"/>
    <col min="1784" max="1785" width="10.109375" bestFit="1" customWidth="1"/>
    <col min="1786" max="1786" width="10.33203125" bestFit="1" customWidth="1"/>
    <col min="1797" max="1797" width="9.88671875" customWidth="1"/>
    <col min="2039" max="2039" width="13.88671875" customWidth="1"/>
    <col min="2040" max="2041" width="10.109375" bestFit="1" customWidth="1"/>
    <col min="2042" max="2042" width="10.33203125" bestFit="1" customWidth="1"/>
    <col min="2053" max="2053" width="9.88671875" customWidth="1"/>
    <col min="2295" max="2295" width="13.88671875" customWidth="1"/>
    <col min="2296" max="2297" width="10.109375" bestFit="1" customWidth="1"/>
    <col min="2298" max="2298" width="10.33203125" bestFit="1" customWidth="1"/>
    <col min="2309" max="2309" width="9.88671875" customWidth="1"/>
    <col min="2551" max="2551" width="13.88671875" customWidth="1"/>
    <col min="2552" max="2553" width="10.109375" bestFit="1" customWidth="1"/>
    <col min="2554" max="2554" width="10.33203125" bestFit="1" customWidth="1"/>
    <col min="2565" max="2565" width="9.88671875" customWidth="1"/>
    <col min="2807" max="2807" width="13.88671875" customWidth="1"/>
    <col min="2808" max="2809" width="10.109375" bestFit="1" customWidth="1"/>
    <col min="2810" max="2810" width="10.33203125" bestFit="1" customWidth="1"/>
    <col min="2821" max="2821" width="9.88671875" customWidth="1"/>
    <col min="3063" max="3063" width="13.88671875" customWidth="1"/>
    <col min="3064" max="3065" width="10.109375" bestFit="1" customWidth="1"/>
    <col min="3066" max="3066" width="10.33203125" bestFit="1" customWidth="1"/>
    <col min="3077" max="3077" width="9.88671875" customWidth="1"/>
    <col min="3319" max="3319" width="13.88671875" customWidth="1"/>
    <col min="3320" max="3321" width="10.109375" bestFit="1" customWidth="1"/>
    <col min="3322" max="3322" width="10.33203125" bestFit="1" customWidth="1"/>
    <col min="3333" max="3333" width="9.88671875" customWidth="1"/>
    <col min="3575" max="3575" width="13.88671875" customWidth="1"/>
    <col min="3576" max="3577" width="10.109375" bestFit="1" customWidth="1"/>
    <col min="3578" max="3578" width="10.33203125" bestFit="1" customWidth="1"/>
    <col min="3589" max="3589" width="9.88671875" customWidth="1"/>
    <col min="3831" max="3831" width="13.88671875" customWidth="1"/>
    <col min="3832" max="3833" width="10.109375" bestFit="1" customWidth="1"/>
    <col min="3834" max="3834" width="10.33203125" bestFit="1" customWidth="1"/>
    <col min="3845" max="3845" width="9.88671875" customWidth="1"/>
    <col min="4087" max="4087" width="13.88671875" customWidth="1"/>
    <col min="4088" max="4089" width="10.109375" bestFit="1" customWidth="1"/>
    <col min="4090" max="4090" width="10.33203125" bestFit="1" customWidth="1"/>
    <col min="4101" max="4101" width="9.88671875" customWidth="1"/>
    <col min="4343" max="4343" width="13.88671875" customWidth="1"/>
    <col min="4344" max="4345" width="10.109375" bestFit="1" customWidth="1"/>
    <col min="4346" max="4346" width="10.33203125" bestFit="1" customWidth="1"/>
    <col min="4357" max="4357" width="9.88671875" customWidth="1"/>
    <col min="4599" max="4599" width="13.88671875" customWidth="1"/>
    <col min="4600" max="4601" width="10.109375" bestFit="1" customWidth="1"/>
    <col min="4602" max="4602" width="10.33203125" bestFit="1" customWidth="1"/>
    <col min="4613" max="4613" width="9.88671875" customWidth="1"/>
    <col min="4855" max="4855" width="13.88671875" customWidth="1"/>
    <col min="4856" max="4857" width="10.109375" bestFit="1" customWidth="1"/>
    <col min="4858" max="4858" width="10.33203125" bestFit="1" customWidth="1"/>
    <col min="4869" max="4869" width="9.88671875" customWidth="1"/>
    <col min="5111" max="5111" width="13.88671875" customWidth="1"/>
    <col min="5112" max="5113" width="10.109375" bestFit="1" customWidth="1"/>
    <col min="5114" max="5114" width="10.33203125" bestFit="1" customWidth="1"/>
    <col min="5125" max="5125" width="9.88671875" customWidth="1"/>
    <col min="5367" max="5367" width="13.88671875" customWidth="1"/>
    <col min="5368" max="5369" width="10.109375" bestFit="1" customWidth="1"/>
    <col min="5370" max="5370" width="10.33203125" bestFit="1" customWidth="1"/>
    <col min="5381" max="5381" width="9.88671875" customWidth="1"/>
    <col min="5623" max="5623" width="13.88671875" customWidth="1"/>
    <col min="5624" max="5625" width="10.109375" bestFit="1" customWidth="1"/>
    <col min="5626" max="5626" width="10.33203125" bestFit="1" customWidth="1"/>
    <col min="5637" max="5637" width="9.88671875" customWidth="1"/>
    <col min="5879" max="5879" width="13.88671875" customWidth="1"/>
    <col min="5880" max="5881" width="10.109375" bestFit="1" customWidth="1"/>
    <col min="5882" max="5882" width="10.33203125" bestFit="1" customWidth="1"/>
    <col min="5893" max="5893" width="9.88671875" customWidth="1"/>
    <col min="6135" max="6135" width="13.88671875" customWidth="1"/>
    <col min="6136" max="6137" width="10.109375" bestFit="1" customWidth="1"/>
    <col min="6138" max="6138" width="10.33203125" bestFit="1" customWidth="1"/>
    <col min="6149" max="6149" width="9.88671875" customWidth="1"/>
    <col min="6391" max="6391" width="13.88671875" customWidth="1"/>
    <col min="6392" max="6393" width="10.109375" bestFit="1" customWidth="1"/>
    <col min="6394" max="6394" width="10.33203125" bestFit="1" customWidth="1"/>
    <col min="6405" max="6405" width="9.88671875" customWidth="1"/>
    <col min="6647" max="6647" width="13.88671875" customWidth="1"/>
    <col min="6648" max="6649" width="10.109375" bestFit="1" customWidth="1"/>
    <col min="6650" max="6650" width="10.33203125" bestFit="1" customWidth="1"/>
    <col min="6661" max="6661" width="9.88671875" customWidth="1"/>
    <col min="6903" max="6903" width="13.88671875" customWidth="1"/>
    <col min="6904" max="6905" width="10.109375" bestFit="1" customWidth="1"/>
    <col min="6906" max="6906" width="10.33203125" bestFit="1" customWidth="1"/>
    <col min="6917" max="6917" width="9.88671875" customWidth="1"/>
    <col min="7159" max="7159" width="13.88671875" customWidth="1"/>
    <col min="7160" max="7161" width="10.109375" bestFit="1" customWidth="1"/>
    <col min="7162" max="7162" width="10.33203125" bestFit="1" customWidth="1"/>
    <col min="7173" max="7173" width="9.88671875" customWidth="1"/>
    <col min="7415" max="7415" width="13.88671875" customWidth="1"/>
    <col min="7416" max="7417" width="10.109375" bestFit="1" customWidth="1"/>
    <col min="7418" max="7418" width="10.33203125" bestFit="1" customWidth="1"/>
    <col min="7429" max="7429" width="9.88671875" customWidth="1"/>
    <col min="7671" max="7671" width="13.88671875" customWidth="1"/>
    <col min="7672" max="7673" width="10.109375" bestFit="1" customWidth="1"/>
    <col min="7674" max="7674" width="10.33203125" bestFit="1" customWidth="1"/>
    <col min="7685" max="7685" width="9.88671875" customWidth="1"/>
    <col min="7927" max="7927" width="13.88671875" customWidth="1"/>
    <col min="7928" max="7929" width="10.109375" bestFit="1" customWidth="1"/>
    <col min="7930" max="7930" width="10.33203125" bestFit="1" customWidth="1"/>
    <col min="7941" max="7941" width="9.88671875" customWidth="1"/>
    <col min="8183" max="8183" width="13.88671875" customWidth="1"/>
    <col min="8184" max="8185" width="10.109375" bestFit="1" customWidth="1"/>
    <col min="8186" max="8186" width="10.33203125" bestFit="1" customWidth="1"/>
    <col min="8197" max="8197" width="9.88671875" customWidth="1"/>
    <col min="8439" max="8439" width="13.88671875" customWidth="1"/>
    <col min="8440" max="8441" width="10.109375" bestFit="1" customWidth="1"/>
    <col min="8442" max="8442" width="10.33203125" bestFit="1" customWidth="1"/>
    <col min="8453" max="8453" width="9.88671875" customWidth="1"/>
    <col min="8695" max="8695" width="13.88671875" customWidth="1"/>
    <col min="8696" max="8697" width="10.109375" bestFit="1" customWidth="1"/>
    <col min="8698" max="8698" width="10.33203125" bestFit="1" customWidth="1"/>
    <col min="8709" max="8709" width="9.88671875" customWidth="1"/>
    <col min="8951" max="8951" width="13.88671875" customWidth="1"/>
    <col min="8952" max="8953" width="10.109375" bestFit="1" customWidth="1"/>
    <col min="8954" max="8954" width="10.33203125" bestFit="1" customWidth="1"/>
    <col min="8965" max="8965" width="9.88671875" customWidth="1"/>
    <col min="9207" max="9207" width="13.88671875" customWidth="1"/>
    <col min="9208" max="9209" width="10.109375" bestFit="1" customWidth="1"/>
    <col min="9210" max="9210" width="10.33203125" bestFit="1" customWidth="1"/>
    <col min="9221" max="9221" width="9.88671875" customWidth="1"/>
    <col min="9463" max="9463" width="13.88671875" customWidth="1"/>
    <col min="9464" max="9465" width="10.109375" bestFit="1" customWidth="1"/>
    <col min="9466" max="9466" width="10.33203125" bestFit="1" customWidth="1"/>
    <col min="9477" max="9477" width="9.88671875" customWidth="1"/>
    <col min="9719" max="9719" width="13.88671875" customWidth="1"/>
    <col min="9720" max="9721" width="10.109375" bestFit="1" customWidth="1"/>
    <col min="9722" max="9722" width="10.33203125" bestFit="1" customWidth="1"/>
    <col min="9733" max="9733" width="9.88671875" customWidth="1"/>
    <col min="9975" max="9975" width="13.88671875" customWidth="1"/>
    <col min="9976" max="9977" width="10.109375" bestFit="1" customWidth="1"/>
    <col min="9978" max="9978" width="10.33203125" bestFit="1" customWidth="1"/>
    <col min="9989" max="9989" width="9.88671875" customWidth="1"/>
    <col min="10231" max="10231" width="13.88671875" customWidth="1"/>
    <col min="10232" max="10233" width="10.109375" bestFit="1" customWidth="1"/>
    <col min="10234" max="10234" width="10.33203125" bestFit="1" customWidth="1"/>
    <col min="10245" max="10245" width="9.88671875" customWidth="1"/>
    <col min="10487" max="10487" width="13.88671875" customWidth="1"/>
    <col min="10488" max="10489" width="10.109375" bestFit="1" customWidth="1"/>
    <col min="10490" max="10490" width="10.33203125" bestFit="1" customWidth="1"/>
    <col min="10501" max="10501" width="9.88671875" customWidth="1"/>
    <col min="10743" max="10743" width="13.88671875" customWidth="1"/>
    <col min="10744" max="10745" width="10.109375" bestFit="1" customWidth="1"/>
    <col min="10746" max="10746" width="10.33203125" bestFit="1" customWidth="1"/>
    <col min="10757" max="10757" width="9.88671875" customWidth="1"/>
    <col min="10999" max="10999" width="13.88671875" customWidth="1"/>
    <col min="11000" max="11001" width="10.109375" bestFit="1" customWidth="1"/>
    <col min="11002" max="11002" width="10.33203125" bestFit="1" customWidth="1"/>
    <col min="11013" max="11013" width="9.88671875" customWidth="1"/>
    <col min="11255" max="11255" width="13.88671875" customWidth="1"/>
    <col min="11256" max="11257" width="10.109375" bestFit="1" customWidth="1"/>
    <col min="11258" max="11258" width="10.33203125" bestFit="1" customWidth="1"/>
    <col min="11269" max="11269" width="9.88671875" customWidth="1"/>
    <col min="11511" max="11511" width="13.88671875" customWidth="1"/>
    <col min="11512" max="11513" width="10.109375" bestFit="1" customWidth="1"/>
    <col min="11514" max="11514" width="10.33203125" bestFit="1" customWidth="1"/>
    <col min="11525" max="11525" width="9.88671875" customWidth="1"/>
    <col min="11767" max="11767" width="13.88671875" customWidth="1"/>
    <col min="11768" max="11769" width="10.109375" bestFit="1" customWidth="1"/>
    <col min="11770" max="11770" width="10.33203125" bestFit="1" customWidth="1"/>
    <col min="11781" max="11781" width="9.88671875" customWidth="1"/>
    <col min="12023" max="12023" width="13.88671875" customWidth="1"/>
    <col min="12024" max="12025" width="10.109375" bestFit="1" customWidth="1"/>
    <col min="12026" max="12026" width="10.33203125" bestFit="1" customWidth="1"/>
    <col min="12037" max="12037" width="9.88671875" customWidth="1"/>
    <col min="12279" max="12279" width="13.88671875" customWidth="1"/>
    <col min="12280" max="12281" width="10.109375" bestFit="1" customWidth="1"/>
    <col min="12282" max="12282" width="10.33203125" bestFit="1" customWidth="1"/>
    <col min="12293" max="12293" width="9.88671875" customWidth="1"/>
    <col min="12535" max="12535" width="13.88671875" customWidth="1"/>
    <col min="12536" max="12537" width="10.109375" bestFit="1" customWidth="1"/>
    <col min="12538" max="12538" width="10.33203125" bestFit="1" customWidth="1"/>
    <col min="12549" max="12549" width="9.88671875" customWidth="1"/>
    <col min="12791" max="12791" width="13.88671875" customWidth="1"/>
    <col min="12792" max="12793" width="10.109375" bestFit="1" customWidth="1"/>
    <col min="12794" max="12794" width="10.33203125" bestFit="1" customWidth="1"/>
    <col min="12805" max="12805" width="9.88671875" customWidth="1"/>
    <col min="13047" max="13047" width="13.88671875" customWidth="1"/>
    <col min="13048" max="13049" width="10.109375" bestFit="1" customWidth="1"/>
    <col min="13050" max="13050" width="10.33203125" bestFit="1" customWidth="1"/>
    <col min="13061" max="13061" width="9.88671875" customWidth="1"/>
    <col min="13303" max="13303" width="13.88671875" customWidth="1"/>
    <col min="13304" max="13305" width="10.109375" bestFit="1" customWidth="1"/>
    <col min="13306" max="13306" width="10.33203125" bestFit="1" customWidth="1"/>
    <col min="13317" max="13317" width="9.88671875" customWidth="1"/>
    <col min="13559" max="13559" width="13.88671875" customWidth="1"/>
    <col min="13560" max="13561" width="10.109375" bestFit="1" customWidth="1"/>
    <col min="13562" max="13562" width="10.33203125" bestFit="1" customWidth="1"/>
    <col min="13573" max="13573" width="9.88671875" customWidth="1"/>
    <col min="13815" max="13815" width="13.88671875" customWidth="1"/>
    <col min="13816" max="13817" width="10.109375" bestFit="1" customWidth="1"/>
    <col min="13818" max="13818" width="10.33203125" bestFit="1" customWidth="1"/>
    <col min="13829" max="13829" width="9.88671875" customWidth="1"/>
    <col min="14071" max="14071" width="13.88671875" customWidth="1"/>
    <col min="14072" max="14073" width="10.109375" bestFit="1" customWidth="1"/>
    <col min="14074" max="14074" width="10.33203125" bestFit="1" customWidth="1"/>
    <col min="14085" max="14085" width="9.88671875" customWidth="1"/>
    <col min="14327" max="14327" width="13.88671875" customWidth="1"/>
    <col min="14328" max="14329" width="10.109375" bestFit="1" customWidth="1"/>
    <col min="14330" max="14330" width="10.33203125" bestFit="1" customWidth="1"/>
    <col min="14341" max="14341" width="9.88671875" customWidth="1"/>
    <col min="14583" max="14583" width="13.88671875" customWidth="1"/>
    <col min="14584" max="14585" width="10.109375" bestFit="1" customWidth="1"/>
    <col min="14586" max="14586" width="10.33203125" bestFit="1" customWidth="1"/>
    <col min="14597" max="14597" width="9.88671875" customWidth="1"/>
    <col min="14839" max="14839" width="13.88671875" customWidth="1"/>
    <col min="14840" max="14841" width="10.109375" bestFit="1" customWidth="1"/>
    <col min="14842" max="14842" width="10.33203125" bestFit="1" customWidth="1"/>
    <col min="14853" max="14853" width="9.88671875" customWidth="1"/>
    <col min="15095" max="15095" width="13.88671875" customWidth="1"/>
    <col min="15096" max="15097" width="10.109375" bestFit="1" customWidth="1"/>
    <col min="15098" max="15098" width="10.33203125" bestFit="1" customWidth="1"/>
    <col min="15109" max="15109" width="9.88671875" customWidth="1"/>
    <col min="15351" max="15351" width="13.88671875" customWidth="1"/>
    <col min="15352" max="15353" width="10.109375" bestFit="1" customWidth="1"/>
    <col min="15354" max="15354" width="10.33203125" bestFit="1" customWidth="1"/>
    <col min="15365" max="15365" width="9.88671875" customWidth="1"/>
    <col min="15607" max="15607" width="13.88671875" customWidth="1"/>
    <col min="15608" max="15609" width="10.109375" bestFit="1" customWidth="1"/>
    <col min="15610" max="15610" width="10.33203125" bestFit="1" customWidth="1"/>
    <col min="15621" max="15621" width="9.88671875" customWidth="1"/>
    <col min="15863" max="15863" width="13.88671875" customWidth="1"/>
    <col min="15864" max="15865" width="10.109375" bestFit="1" customWidth="1"/>
    <col min="15866" max="15866" width="10.33203125" bestFit="1" customWidth="1"/>
    <col min="15877" max="15877" width="9.88671875" customWidth="1"/>
    <col min="16119" max="16119" width="13.88671875" customWidth="1"/>
    <col min="16120" max="16121" width="10.109375" bestFit="1" customWidth="1"/>
    <col min="16122" max="16122" width="10.33203125" bestFit="1" customWidth="1"/>
    <col min="16133" max="16133" width="9.88671875" customWidth="1"/>
  </cols>
  <sheetData>
    <row r="1" spans="1:16" ht="57.6" x14ac:dyDescent="0.3">
      <c r="A1" s="33" t="s">
        <v>372</v>
      </c>
      <c r="B1" s="34" t="s">
        <v>373</v>
      </c>
      <c r="C1" s="35">
        <v>45292</v>
      </c>
      <c r="D1" s="36" t="s">
        <v>3924</v>
      </c>
      <c r="E1" s="36" t="s">
        <v>3923</v>
      </c>
      <c r="F1" s="36" t="s">
        <v>374</v>
      </c>
      <c r="G1" s="37" t="s">
        <v>375</v>
      </c>
      <c r="H1" s="36" t="s">
        <v>1209</v>
      </c>
      <c r="I1" s="38" t="s">
        <v>3925</v>
      </c>
      <c r="J1" s="72"/>
      <c r="P1" s="38" t="s">
        <v>3925</v>
      </c>
    </row>
    <row r="2" spans="1:16" x14ac:dyDescent="0.3">
      <c r="A2" s="95" t="s">
        <v>150</v>
      </c>
      <c r="B2" s="96">
        <f>VLOOKUP(A2,Площадь!D:E,2,0)</f>
        <v>82</v>
      </c>
      <c r="C2" s="74">
        <v>27.988</v>
      </c>
      <c r="D2" s="74" t="str">
        <f>VLOOKUP(A2,'ЛК 31.0324'!$B$15:$J$1334,9,0)</f>
        <v>-</v>
      </c>
      <c r="E2" s="74"/>
      <c r="F2" s="74"/>
      <c r="G2" s="74">
        <f>B2*$G$715</f>
        <v>3.1277118352673781</v>
      </c>
      <c r="H2" s="74">
        <f>E2+G2</f>
        <v>3.1277118352673781</v>
      </c>
      <c r="I2" s="74">
        <f>C2+H2</f>
        <v>31.115711835267376</v>
      </c>
      <c r="P2" t="s">
        <v>3605</v>
      </c>
    </row>
    <row r="3" spans="1:16" x14ac:dyDescent="0.3">
      <c r="A3" s="95" t="s">
        <v>133</v>
      </c>
      <c r="B3" s="96">
        <f>VLOOKUP(A3,Площадь!D:E,2,0)</f>
        <v>55.8</v>
      </c>
      <c r="C3" s="74">
        <v>16.495999999999999</v>
      </c>
      <c r="D3" s="74" t="str">
        <f>VLOOKUP(A3,'ЛК 31.0324'!$B$15:$J$1334,9,0)</f>
        <v>-</v>
      </c>
      <c r="E3" s="74"/>
      <c r="F3" s="74"/>
      <c r="G3" s="74">
        <f t="shared" ref="G3:G10" si="0">B3*$G$715</f>
        <v>2.1283697610721912</v>
      </c>
      <c r="H3" s="74">
        <f>E3+G3</f>
        <v>2.1283697610721912</v>
      </c>
      <c r="I3" s="74">
        <f t="shared" ref="I3:I66" si="1">C3+H3</f>
        <v>18.624369761072188</v>
      </c>
      <c r="P3" t="s">
        <v>3605</v>
      </c>
    </row>
    <row r="4" spans="1:16" x14ac:dyDescent="0.3">
      <c r="A4" s="95" t="s">
        <v>30</v>
      </c>
      <c r="B4" s="96">
        <f>VLOOKUP(A4,Площадь!D:E,2,0)</f>
        <v>33.5</v>
      </c>
      <c r="C4" s="74">
        <v>7.5510000000000002</v>
      </c>
      <c r="D4" s="74"/>
      <c r="E4" s="74"/>
      <c r="F4" s="74"/>
      <c r="G4" s="74">
        <f>B4*$G$715</f>
        <v>1.2777847131885021</v>
      </c>
      <c r="H4" s="74">
        <f t="shared" ref="H4:H66" si="2">E4+G4</f>
        <v>1.2777847131885021</v>
      </c>
      <c r="I4" s="74">
        <f t="shared" si="1"/>
        <v>8.8287847131885027</v>
      </c>
      <c r="P4" t="s">
        <v>3605</v>
      </c>
    </row>
    <row r="5" spans="1:16" x14ac:dyDescent="0.3">
      <c r="A5" s="95" t="s">
        <v>141</v>
      </c>
      <c r="B5" s="96">
        <f>VLOOKUP(A5,Площадь!D:E,2,0)</f>
        <v>32.5</v>
      </c>
      <c r="C5" s="74">
        <v>12.693</v>
      </c>
      <c r="D5" s="74" t="str">
        <f>VLOOKUP(A5,'ЛК 31.0324'!$B$15:$J$1334,9,0)</f>
        <v>-</v>
      </c>
      <c r="E5" s="74"/>
      <c r="F5" s="74"/>
      <c r="G5" s="74">
        <f t="shared" si="0"/>
        <v>1.2396418859291438</v>
      </c>
      <c r="H5" s="74">
        <f t="shared" si="2"/>
        <v>1.2396418859291438</v>
      </c>
      <c r="I5" s="74">
        <f t="shared" si="1"/>
        <v>13.932641885929144</v>
      </c>
      <c r="P5" t="s">
        <v>3605</v>
      </c>
    </row>
    <row r="6" spans="1:16" x14ac:dyDescent="0.3">
      <c r="A6" s="95" t="s">
        <v>69</v>
      </c>
      <c r="B6" s="96">
        <f>VLOOKUP(A6,Площадь!D:E,2,0)</f>
        <v>61.5</v>
      </c>
      <c r="C6" s="74">
        <v>15.438000000000001</v>
      </c>
      <c r="D6" s="74" t="str">
        <f>VLOOKUP(A6,'ЛК 31.0324'!$B$15:$J$1334,9,0)</f>
        <v>-</v>
      </c>
      <c r="E6" s="74"/>
      <c r="F6" s="74"/>
      <c r="G6" s="74">
        <f t="shared" si="0"/>
        <v>2.3457838764505334</v>
      </c>
      <c r="H6" s="74">
        <f t="shared" si="2"/>
        <v>2.3457838764505334</v>
      </c>
      <c r="I6" s="74">
        <f t="shared" si="1"/>
        <v>17.783783876450535</v>
      </c>
      <c r="P6" t="s">
        <v>3605</v>
      </c>
    </row>
    <row r="7" spans="1:16" x14ac:dyDescent="0.3">
      <c r="A7" s="95" t="s">
        <v>142</v>
      </c>
      <c r="B7" s="96">
        <f>VLOOKUP(A7,Площадь!D:E,2,0)</f>
        <v>39.1</v>
      </c>
      <c r="C7" s="74">
        <v>12.61</v>
      </c>
      <c r="D7" s="74" t="str">
        <f>VLOOKUP(A7,'ЛК 31.0324'!$B$15:$J$1334,9,0)</f>
        <v>-</v>
      </c>
      <c r="E7" s="74"/>
      <c r="F7" s="74"/>
      <c r="G7" s="74">
        <f t="shared" si="0"/>
        <v>1.4913845458409083</v>
      </c>
      <c r="H7" s="74">
        <f t="shared" si="2"/>
        <v>1.4913845458409083</v>
      </c>
      <c r="I7" s="74">
        <f t="shared" si="1"/>
        <v>14.101384545840908</v>
      </c>
      <c r="P7" t="s">
        <v>3605</v>
      </c>
    </row>
    <row r="8" spans="1:16" x14ac:dyDescent="0.3">
      <c r="A8" s="95" t="s">
        <v>155</v>
      </c>
      <c r="B8" s="96">
        <f>VLOOKUP(A8,Площадь!D:E,2,0)</f>
        <v>31.8</v>
      </c>
      <c r="C8" s="74">
        <v>11.632999999999999</v>
      </c>
      <c r="D8" s="74" t="str">
        <f>VLOOKUP(A8,'ЛК 31.0324'!$B$15:$J$1334,9,0)</f>
        <v>-</v>
      </c>
      <c r="E8" s="74"/>
      <c r="F8" s="74"/>
      <c r="G8" s="74">
        <f t="shared" si="0"/>
        <v>1.2129419068475931</v>
      </c>
      <c r="H8" s="74">
        <f t="shared" si="2"/>
        <v>1.2129419068475931</v>
      </c>
      <c r="I8" s="74">
        <f t="shared" si="1"/>
        <v>12.845941906847592</v>
      </c>
      <c r="P8" t="s">
        <v>3605</v>
      </c>
    </row>
    <row r="9" spans="1:16" x14ac:dyDescent="0.3">
      <c r="A9" s="95" t="s">
        <v>84</v>
      </c>
      <c r="B9" s="96">
        <f>VLOOKUP(A9,Площадь!D:E,2,0)</f>
        <v>32.1</v>
      </c>
      <c r="C9" s="74">
        <v>8.0969999999999995</v>
      </c>
      <c r="D9" s="74" t="str">
        <f>VLOOKUP(A9,'ЛК 31.0324'!$B$15:$J$1334,9,0)</f>
        <v>-</v>
      </c>
      <c r="E9" s="74"/>
      <c r="F9" s="74"/>
      <c r="G9" s="74">
        <f t="shared" si="0"/>
        <v>1.2243847550254006</v>
      </c>
      <c r="H9" s="74">
        <f t="shared" si="2"/>
        <v>1.2243847550254006</v>
      </c>
      <c r="I9" s="74">
        <f t="shared" si="1"/>
        <v>9.3213847550254005</v>
      </c>
      <c r="P9" t="s">
        <v>3605</v>
      </c>
    </row>
    <row r="10" spans="1:16" x14ac:dyDescent="0.3">
      <c r="A10" s="95" t="s">
        <v>108</v>
      </c>
      <c r="B10" s="96">
        <f>VLOOKUP(A10,Площадь!D:E,2,0)</f>
        <v>39.299999999999997</v>
      </c>
      <c r="C10" s="74">
        <v>7.7089999999999996</v>
      </c>
      <c r="D10" s="74" t="str">
        <f>VLOOKUP(A10,'ЛК 31.0324'!$B$15:$J$1334,9,0)</f>
        <v>-</v>
      </c>
      <c r="E10" s="74"/>
      <c r="F10" s="74"/>
      <c r="G10" s="74">
        <f t="shared" si="0"/>
        <v>1.4990131112927798</v>
      </c>
      <c r="H10" s="74">
        <f t="shared" si="2"/>
        <v>1.4990131112927798</v>
      </c>
      <c r="I10" s="74">
        <f t="shared" si="1"/>
        <v>9.2080131112927788</v>
      </c>
      <c r="P10" t="s">
        <v>3605</v>
      </c>
    </row>
    <row r="11" spans="1:16" s="139" customFormat="1" x14ac:dyDescent="0.3">
      <c r="A11" s="136" t="s">
        <v>140</v>
      </c>
      <c r="B11" s="137">
        <f>VLOOKUP(A11,Площадь!D:E,2,0)</f>
        <v>59</v>
      </c>
      <c r="C11" s="138">
        <v>11.401</v>
      </c>
      <c r="D11" s="138">
        <v>11.401</v>
      </c>
      <c r="E11" s="138">
        <f>D11-C11</f>
        <v>0</v>
      </c>
      <c r="F11" s="138">
        <f>B11</f>
        <v>59</v>
      </c>
      <c r="G11" s="138"/>
      <c r="H11" s="138">
        <f t="shared" si="2"/>
        <v>0</v>
      </c>
      <c r="I11" s="138">
        <f t="shared" si="1"/>
        <v>11.401</v>
      </c>
      <c r="J11" s="138"/>
      <c r="P11" s="138">
        <f>E11</f>
        <v>0</v>
      </c>
    </row>
    <row r="12" spans="1:16" x14ac:dyDescent="0.3">
      <c r="A12" s="98" t="s">
        <v>54</v>
      </c>
      <c r="B12" s="99">
        <f>VLOOKUP(A12,Площадь!D:E,2,0)</f>
        <v>33.5</v>
      </c>
      <c r="C12" s="97">
        <v>10.94</v>
      </c>
      <c r="D12" s="97">
        <f>VLOOKUP(A12,'ЛК 31.0324'!$B$15:$J$1334,9,0)</f>
        <v>14.16</v>
      </c>
      <c r="E12" s="97">
        <f>D12-C12</f>
        <v>3.2200000000000006</v>
      </c>
      <c r="F12" s="97">
        <f>B12</f>
        <v>33.5</v>
      </c>
      <c r="G12" s="97"/>
      <c r="H12" s="97">
        <f t="shared" si="2"/>
        <v>3.2200000000000006</v>
      </c>
      <c r="I12" s="97">
        <f t="shared" si="1"/>
        <v>14.16</v>
      </c>
      <c r="P12" s="138">
        <f>E12</f>
        <v>3.2200000000000006</v>
      </c>
    </row>
    <row r="13" spans="1:16" x14ac:dyDescent="0.3">
      <c r="A13" s="95" t="s">
        <v>43</v>
      </c>
      <c r="B13" s="96">
        <f>VLOOKUP(A13,Площадь!D:E,2,0)</f>
        <v>32.5</v>
      </c>
      <c r="C13" s="74">
        <v>8.8030000000000008</v>
      </c>
      <c r="D13" s="74" t="str">
        <f>VLOOKUP(A13,'ЛК 31.0324'!$B$15:$J$1334,9,0)</f>
        <v>-</v>
      </c>
      <c r="E13" s="74"/>
      <c r="F13" s="74"/>
      <c r="G13" s="74">
        <f t="shared" ref="G13:G14" si="3">B13*$G$715</f>
        <v>1.2396418859291438</v>
      </c>
      <c r="H13" s="74">
        <f t="shared" si="2"/>
        <v>1.2396418859291438</v>
      </c>
      <c r="I13" s="74">
        <f t="shared" si="1"/>
        <v>10.042641885929145</v>
      </c>
      <c r="P13" t="s">
        <v>3605</v>
      </c>
    </row>
    <row r="14" spans="1:16" x14ac:dyDescent="0.3">
      <c r="A14" s="95" t="s">
        <v>63</v>
      </c>
      <c r="B14" s="96">
        <f>VLOOKUP(A14,Площадь!D:E,2,0)</f>
        <v>55.7</v>
      </c>
      <c r="C14" s="74">
        <v>9.9250000000000007</v>
      </c>
      <c r="D14" s="74" t="str">
        <f>VLOOKUP(A14,'ЛК 31.0324'!$B$15:$J$1334,9,0)</f>
        <v>-</v>
      </c>
      <c r="E14" s="74"/>
      <c r="F14" s="74"/>
      <c r="G14" s="74">
        <f t="shared" si="3"/>
        <v>2.1245554783462555</v>
      </c>
      <c r="H14" s="74">
        <f t="shared" si="2"/>
        <v>2.1245554783462555</v>
      </c>
      <c r="I14" s="74">
        <f t="shared" si="1"/>
        <v>12.049555478346257</v>
      </c>
      <c r="P14" t="s">
        <v>3605</v>
      </c>
    </row>
    <row r="15" spans="1:16" x14ac:dyDescent="0.3">
      <c r="A15" s="98" t="s">
        <v>136</v>
      </c>
      <c r="B15" s="99">
        <f>VLOOKUP(A15,Площадь!D:E,2,0)</f>
        <v>61.5</v>
      </c>
      <c r="C15" s="97">
        <v>14.651</v>
      </c>
      <c r="D15" s="97">
        <f>VLOOKUP(A15,'ЛК 31.0324'!$B$15:$J$1334,9,0)</f>
        <v>15.438000000000001</v>
      </c>
      <c r="E15" s="97">
        <f>D15-C15</f>
        <v>0.78700000000000081</v>
      </c>
      <c r="F15" s="97">
        <f>B15</f>
        <v>61.5</v>
      </c>
      <c r="G15" s="97"/>
      <c r="H15" s="97">
        <f t="shared" si="2"/>
        <v>0.78700000000000081</v>
      </c>
      <c r="I15" s="97">
        <f t="shared" si="1"/>
        <v>15.438000000000001</v>
      </c>
      <c r="P15" s="138">
        <f>E15</f>
        <v>0.78700000000000081</v>
      </c>
    </row>
    <row r="16" spans="1:16" x14ac:dyDescent="0.3">
      <c r="A16" s="95" t="s">
        <v>125</v>
      </c>
      <c r="B16" s="96">
        <f>VLOOKUP(A16,Площадь!D:E,2,0)</f>
        <v>39.1</v>
      </c>
      <c r="C16" s="74">
        <v>5.7430000000000003</v>
      </c>
      <c r="D16" s="74"/>
      <c r="E16" s="74"/>
      <c r="F16" s="74"/>
      <c r="G16" s="74">
        <f t="shared" ref="G16:G20" si="4">B16*$G$715</f>
        <v>1.4913845458409083</v>
      </c>
      <c r="H16" s="74">
        <f t="shared" si="2"/>
        <v>1.4913845458409083</v>
      </c>
      <c r="I16" s="74">
        <f t="shared" si="1"/>
        <v>7.2343845458409088</v>
      </c>
      <c r="P16" t="s">
        <v>3605</v>
      </c>
    </row>
    <row r="17" spans="1:16" x14ac:dyDescent="0.3">
      <c r="A17" s="95" t="s">
        <v>132</v>
      </c>
      <c r="B17" s="96">
        <f>VLOOKUP(A17,Площадь!D:E,2,0)</f>
        <v>31.7</v>
      </c>
      <c r="C17" s="74">
        <v>5.62</v>
      </c>
      <c r="D17" s="74"/>
      <c r="E17" s="74"/>
      <c r="F17" s="74"/>
      <c r="G17" s="74">
        <f t="shared" si="4"/>
        <v>1.2091276241216571</v>
      </c>
      <c r="H17" s="74">
        <f t="shared" si="2"/>
        <v>1.2091276241216571</v>
      </c>
      <c r="I17" s="74">
        <f t="shared" si="1"/>
        <v>6.8291276241216572</v>
      </c>
      <c r="P17" t="s">
        <v>3605</v>
      </c>
    </row>
    <row r="18" spans="1:16" x14ac:dyDescent="0.3">
      <c r="A18" s="95" t="s">
        <v>308</v>
      </c>
      <c r="B18" s="96">
        <f>VLOOKUP(A18,Площадь!D:E,2,0)</f>
        <v>32.1</v>
      </c>
      <c r="C18" s="74">
        <v>5.6920000000000002</v>
      </c>
      <c r="D18" s="74"/>
      <c r="E18" s="74"/>
      <c r="F18" s="74"/>
      <c r="G18" s="74">
        <f t="shared" si="4"/>
        <v>1.2243847550254006</v>
      </c>
      <c r="H18" s="74">
        <f t="shared" si="2"/>
        <v>1.2243847550254006</v>
      </c>
      <c r="I18" s="74">
        <f t="shared" si="1"/>
        <v>6.9163847550254012</v>
      </c>
      <c r="P18" t="s">
        <v>3605</v>
      </c>
    </row>
    <row r="19" spans="1:16" x14ac:dyDescent="0.3">
      <c r="A19" s="98" t="s">
        <v>42</v>
      </c>
      <c r="B19" s="99">
        <f>VLOOKUP(A19,Площадь!D:E,2,0)</f>
        <v>39.299999999999997</v>
      </c>
      <c r="C19" s="97">
        <v>8.2629999999999999</v>
      </c>
      <c r="D19" s="97">
        <f>VLOOKUP(A19,'ЛК 31.0324'!$B$15:$J$1334,9,0)</f>
        <v>13</v>
      </c>
      <c r="E19" s="97">
        <f>D19-C19</f>
        <v>4.7370000000000001</v>
      </c>
      <c r="F19" s="97">
        <f>B19</f>
        <v>39.299999999999997</v>
      </c>
      <c r="G19" s="97"/>
      <c r="H19" s="97">
        <f t="shared" si="2"/>
        <v>4.7370000000000001</v>
      </c>
      <c r="I19" s="97">
        <f t="shared" si="1"/>
        <v>13</v>
      </c>
      <c r="P19" s="138">
        <f>E19</f>
        <v>4.7370000000000001</v>
      </c>
    </row>
    <row r="20" spans="1:16" x14ac:dyDescent="0.3">
      <c r="A20" s="95" t="s">
        <v>55</v>
      </c>
      <c r="B20" s="96">
        <f>VLOOKUP(A20,Площадь!D:E,2,0)</f>
        <v>59</v>
      </c>
      <c r="C20" s="74">
        <v>17.558</v>
      </c>
      <c r="D20" s="74" t="str">
        <f>VLOOKUP(A20,'ЛК 31.0324'!$B$15:$J$1334,9,0)</f>
        <v>-</v>
      </c>
      <c r="E20" s="74"/>
      <c r="F20" s="74"/>
      <c r="G20" s="74">
        <f t="shared" si="4"/>
        <v>2.2504268083021377</v>
      </c>
      <c r="H20" s="74">
        <f t="shared" si="2"/>
        <v>2.2504268083021377</v>
      </c>
      <c r="I20" s="74">
        <f t="shared" si="1"/>
        <v>19.808426808302137</v>
      </c>
      <c r="P20" t="s">
        <v>3605</v>
      </c>
    </row>
    <row r="21" spans="1:16" x14ac:dyDescent="0.3">
      <c r="A21" s="98" t="s">
        <v>36</v>
      </c>
      <c r="B21" s="99">
        <f>VLOOKUP(A21,Площадь!D:E,2,0)</f>
        <v>33.5</v>
      </c>
      <c r="C21" s="97">
        <v>5.0069999999999997</v>
      </c>
      <c r="D21" s="97">
        <f>VLOOKUP(A21,'ЛК 31.0324'!$B$15:$J$1334,9,0)</f>
        <v>5.0069999999999997</v>
      </c>
      <c r="E21" s="97">
        <f t="shared" ref="E21:E22" si="5">D21-C21</f>
        <v>0</v>
      </c>
      <c r="F21" s="97">
        <f t="shared" ref="F21:F22" si="6">B21</f>
        <v>33.5</v>
      </c>
      <c r="G21" s="97"/>
      <c r="H21" s="97">
        <f t="shared" si="2"/>
        <v>0</v>
      </c>
      <c r="I21" s="97">
        <f t="shared" si="1"/>
        <v>5.0069999999999997</v>
      </c>
      <c r="P21" s="138">
        <f t="shared" ref="P21:P22" si="7">E21</f>
        <v>0</v>
      </c>
    </row>
    <row r="22" spans="1:16" x14ac:dyDescent="0.3">
      <c r="A22" s="98" t="s">
        <v>130</v>
      </c>
      <c r="B22" s="99">
        <f>VLOOKUP(A22,Площадь!D:E,2,0)</f>
        <v>32.5</v>
      </c>
      <c r="C22" s="97">
        <v>9.7639999999999993</v>
      </c>
      <c r="D22" s="97">
        <f>VLOOKUP(A22,'ЛК 31.0324'!$B$15:$J$1334,9,0)</f>
        <v>10</v>
      </c>
      <c r="E22" s="97">
        <f t="shared" si="5"/>
        <v>0.23600000000000065</v>
      </c>
      <c r="F22" s="97">
        <f t="shared" si="6"/>
        <v>32.5</v>
      </c>
      <c r="G22" s="97"/>
      <c r="H22" s="97">
        <f t="shared" si="2"/>
        <v>0.23600000000000065</v>
      </c>
      <c r="I22" s="97">
        <f t="shared" si="1"/>
        <v>10</v>
      </c>
      <c r="P22" s="138">
        <f t="shared" si="7"/>
        <v>0.23600000000000065</v>
      </c>
    </row>
    <row r="23" spans="1:16" x14ac:dyDescent="0.3">
      <c r="A23" s="95" t="s">
        <v>47</v>
      </c>
      <c r="B23" s="96">
        <f>VLOOKUP(A23,Площадь!D:E,2,0)</f>
        <v>61.5</v>
      </c>
      <c r="C23" s="74">
        <v>18.081</v>
      </c>
      <c r="D23" s="74" t="str">
        <f>VLOOKUP(A23,'ЛК 31.0324'!$B$15:$J$1334,9,0)</f>
        <v>-</v>
      </c>
      <c r="E23" s="74"/>
      <c r="F23" s="74"/>
      <c r="G23" s="74">
        <f t="shared" ref="G23:G26" si="8">B23*$G$715</f>
        <v>2.3457838764505334</v>
      </c>
      <c r="H23" s="74">
        <f t="shared" si="2"/>
        <v>2.3457838764505334</v>
      </c>
      <c r="I23" s="74">
        <f t="shared" si="1"/>
        <v>20.426783876450532</v>
      </c>
      <c r="P23" t="s">
        <v>3605</v>
      </c>
    </row>
    <row r="24" spans="1:16" x14ac:dyDescent="0.3">
      <c r="A24" s="95" t="s">
        <v>31</v>
      </c>
      <c r="B24" s="96">
        <f>VLOOKUP(A24,Площадь!D:E,2,0)</f>
        <v>39.1</v>
      </c>
      <c r="C24" s="74">
        <v>12.377000000000001</v>
      </c>
      <c r="D24" s="74" t="str">
        <f>VLOOKUP(A24,'ЛК 31.0324'!$B$15:$J$1334,9,0)</f>
        <v>-</v>
      </c>
      <c r="E24" s="74"/>
      <c r="F24" s="74"/>
      <c r="G24" s="74">
        <f t="shared" si="8"/>
        <v>1.4913845458409083</v>
      </c>
      <c r="H24" s="74">
        <f t="shared" si="2"/>
        <v>1.4913845458409083</v>
      </c>
      <c r="I24" s="74">
        <f t="shared" si="1"/>
        <v>13.868384545840909</v>
      </c>
      <c r="P24" t="s">
        <v>3605</v>
      </c>
    </row>
    <row r="25" spans="1:16" x14ac:dyDescent="0.3">
      <c r="A25" s="95" t="s">
        <v>148</v>
      </c>
      <c r="B25" s="96">
        <f>VLOOKUP(A25,Площадь!D:E,2,0)</f>
        <v>83.9</v>
      </c>
      <c r="C25" s="74">
        <v>23.837</v>
      </c>
      <c r="D25" s="74" t="str">
        <f>VLOOKUP(A25,'ЛК 31.0324'!$B$15:$J$1334,9,0)</f>
        <v>-</v>
      </c>
      <c r="E25" s="74"/>
      <c r="F25" s="74"/>
      <c r="G25" s="74">
        <f t="shared" si="8"/>
        <v>3.2001832070601588</v>
      </c>
      <c r="H25" s="74">
        <f t="shared" si="2"/>
        <v>3.2001832070601588</v>
      </c>
      <c r="I25" s="74">
        <f t="shared" si="1"/>
        <v>27.03718320706016</v>
      </c>
      <c r="P25" t="s">
        <v>3605</v>
      </c>
    </row>
    <row r="26" spans="1:16" x14ac:dyDescent="0.3">
      <c r="A26" s="95" t="s">
        <v>151</v>
      </c>
      <c r="B26" s="96">
        <f>VLOOKUP(A26,Площадь!D:E,2,0)</f>
        <v>31.8</v>
      </c>
      <c r="C26" s="74">
        <v>11.276</v>
      </c>
      <c r="D26" s="74" t="str">
        <f>VLOOKUP(A26,'ЛК 31.0324'!$B$15:$J$1334,9,0)</f>
        <v>-</v>
      </c>
      <c r="E26" s="74"/>
      <c r="F26" s="74"/>
      <c r="G26" s="74">
        <f t="shared" si="8"/>
        <v>1.2129419068475931</v>
      </c>
      <c r="H26" s="74">
        <f t="shared" si="2"/>
        <v>1.2129419068475931</v>
      </c>
      <c r="I26" s="74">
        <f t="shared" si="1"/>
        <v>12.488941906847593</v>
      </c>
      <c r="P26" t="s">
        <v>3605</v>
      </c>
    </row>
    <row r="27" spans="1:16" x14ac:dyDescent="0.3">
      <c r="A27" s="98" t="s">
        <v>33</v>
      </c>
      <c r="B27" s="99">
        <f>VLOOKUP(A27,Площадь!D:E,2,0)</f>
        <v>32.1</v>
      </c>
      <c r="C27" s="97">
        <v>7.5730000000000004</v>
      </c>
      <c r="D27" s="97">
        <f>VLOOKUP(A27,'ЛК 31.0324'!$B$15:$J$1334,9,0)</f>
        <v>8.3710000000000004</v>
      </c>
      <c r="E27" s="97">
        <f t="shared" ref="E27:E29" si="9">D27-C27</f>
        <v>0.79800000000000004</v>
      </c>
      <c r="F27" s="97">
        <f t="shared" ref="F27:F29" si="10">B27</f>
        <v>32.1</v>
      </c>
      <c r="G27" s="97"/>
      <c r="H27" s="97">
        <f t="shared" si="2"/>
        <v>0.79800000000000004</v>
      </c>
      <c r="I27" s="97">
        <f t="shared" si="1"/>
        <v>8.3710000000000004</v>
      </c>
      <c r="P27" s="138">
        <f t="shared" ref="P27:P29" si="11">E27</f>
        <v>0.79800000000000004</v>
      </c>
    </row>
    <row r="28" spans="1:16" x14ac:dyDescent="0.3">
      <c r="A28" s="98" t="s">
        <v>38</v>
      </c>
      <c r="B28" s="99">
        <f>VLOOKUP(A28,Площадь!D:E,2,0)</f>
        <v>39.299999999999997</v>
      </c>
      <c r="C28" s="97">
        <v>8.7149999999999999</v>
      </c>
      <c r="D28" s="97">
        <f>VLOOKUP(A28,'ЛК 31.0324'!$B$15:$J$1334,9,0)</f>
        <v>11.217000000000001</v>
      </c>
      <c r="E28" s="97">
        <f t="shared" si="9"/>
        <v>2.5020000000000007</v>
      </c>
      <c r="F28" s="97">
        <f t="shared" si="10"/>
        <v>39.299999999999997</v>
      </c>
      <c r="G28" s="97"/>
      <c r="H28" s="97">
        <f t="shared" si="2"/>
        <v>2.5020000000000007</v>
      </c>
      <c r="I28" s="97">
        <f t="shared" si="1"/>
        <v>11.217000000000001</v>
      </c>
      <c r="P28" s="138">
        <f t="shared" si="11"/>
        <v>2.5020000000000007</v>
      </c>
    </row>
    <row r="29" spans="1:16" x14ac:dyDescent="0.3">
      <c r="A29" s="98" t="s">
        <v>129</v>
      </c>
      <c r="B29" s="99">
        <f>VLOOKUP(A29,Площадь!D:E,2,0)</f>
        <v>59</v>
      </c>
      <c r="C29" s="97">
        <v>17.577000000000002</v>
      </c>
      <c r="D29" s="97">
        <f>VLOOKUP(A29,'ЛК 31.0324'!$B$15:$J$1334,9,0)</f>
        <v>20.474</v>
      </c>
      <c r="E29" s="97">
        <f t="shared" si="9"/>
        <v>2.8969999999999985</v>
      </c>
      <c r="F29" s="97">
        <f t="shared" si="10"/>
        <v>59</v>
      </c>
      <c r="G29" s="97"/>
      <c r="H29" s="97">
        <f t="shared" si="2"/>
        <v>2.8969999999999985</v>
      </c>
      <c r="I29" s="97">
        <f t="shared" si="1"/>
        <v>20.474</v>
      </c>
      <c r="P29" s="138">
        <f t="shared" si="11"/>
        <v>2.8969999999999985</v>
      </c>
    </row>
    <row r="30" spans="1:16" x14ac:dyDescent="0.3">
      <c r="A30" s="95" t="s">
        <v>85</v>
      </c>
      <c r="B30" s="96">
        <f>VLOOKUP(A30,Площадь!D:E,2,0)</f>
        <v>33.5</v>
      </c>
      <c r="C30" s="74">
        <v>11.109</v>
      </c>
      <c r="D30" s="74" t="str">
        <f>VLOOKUP(A30,'ЛК 31.0324'!$B$15:$J$1334,9,0)</f>
        <v>-</v>
      </c>
      <c r="E30" s="74"/>
      <c r="F30" s="74"/>
      <c r="G30" s="74">
        <f t="shared" ref="G30:G32" si="12">B30*$G$715</f>
        <v>1.2777847131885021</v>
      </c>
      <c r="H30" s="74">
        <f t="shared" si="2"/>
        <v>1.2777847131885021</v>
      </c>
      <c r="I30" s="74">
        <f t="shared" si="1"/>
        <v>12.386784713188502</v>
      </c>
      <c r="P30" t="s">
        <v>3605</v>
      </c>
    </row>
    <row r="31" spans="1:16" x14ac:dyDescent="0.3">
      <c r="A31" s="95" t="s">
        <v>40</v>
      </c>
      <c r="B31" s="96">
        <f>VLOOKUP(A31,Площадь!D:E,2,0)</f>
        <v>32.5</v>
      </c>
      <c r="C31" s="74">
        <v>11.868</v>
      </c>
      <c r="D31" s="74" t="str">
        <f>VLOOKUP(A31,'ЛК 31.0324'!$B$15:$J$1334,9,0)</f>
        <v>-</v>
      </c>
      <c r="E31" s="74"/>
      <c r="F31" s="74"/>
      <c r="G31" s="74">
        <f t="shared" si="12"/>
        <v>1.2396418859291438</v>
      </c>
      <c r="H31" s="74">
        <f t="shared" si="2"/>
        <v>1.2396418859291438</v>
      </c>
      <c r="I31" s="74">
        <f t="shared" si="1"/>
        <v>13.107641885929144</v>
      </c>
      <c r="P31" t="s">
        <v>3605</v>
      </c>
    </row>
    <row r="32" spans="1:16" x14ac:dyDescent="0.3">
      <c r="A32" s="95" t="s">
        <v>48</v>
      </c>
      <c r="B32" s="96">
        <f>VLOOKUP(A32,Площадь!D:E,2,0)</f>
        <v>61.5</v>
      </c>
      <c r="C32" s="74">
        <v>14.675000000000001</v>
      </c>
      <c r="D32" s="74" t="str">
        <f>VLOOKUP(A32,'ЛК 31.0324'!$B$15:$J$1334,9,0)</f>
        <v>-</v>
      </c>
      <c r="E32" s="74"/>
      <c r="F32" s="74"/>
      <c r="G32" s="74">
        <f t="shared" si="12"/>
        <v>2.3457838764505334</v>
      </c>
      <c r="H32" s="74">
        <f t="shared" si="2"/>
        <v>2.3457838764505334</v>
      </c>
      <c r="I32" s="74">
        <f t="shared" si="1"/>
        <v>17.020783876450533</v>
      </c>
      <c r="P32" t="s">
        <v>3605</v>
      </c>
    </row>
    <row r="33" spans="1:16" x14ac:dyDescent="0.3">
      <c r="A33" s="98" t="s">
        <v>134</v>
      </c>
      <c r="B33" s="99">
        <f>VLOOKUP(A33,Площадь!D:E,2,0)</f>
        <v>39.1</v>
      </c>
      <c r="C33" s="97">
        <v>10.388999999999999</v>
      </c>
      <c r="D33" s="97">
        <f>VLOOKUP(A33,'ЛК 31.0324'!$B$15:$J$1334,9,0)</f>
        <v>12.164999999999999</v>
      </c>
      <c r="E33" s="97">
        <f>D33-C33</f>
        <v>1.7759999999999998</v>
      </c>
      <c r="F33" s="97">
        <f>B33</f>
        <v>39.1</v>
      </c>
      <c r="G33" s="97"/>
      <c r="H33" s="97">
        <f t="shared" si="2"/>
        <v>1.7759999999999998</v>
      </c>
      <c r="I33" s="97">
        <f t="shared" si="1"/>
        <v>12.164999999999999</v>
      </c>
      <c r="P33" s="138">
        <f>E33</f>
        <v>1.7759999999999998</v>
      </c>
    </row>
    <row r="34" spans="1:16" x14ac:dyDescent="0.3">
      <c r="A34" s="95" t="s">
        <v>144</v>
      </c>
      <c r="B34" s="96">
        <f>VLOOKUP(A34,Площадь!D:E,2,0)</f>
        <v>31.8</v>
      </c>
      <c r="C34" s="74">
        <v>7.4880000000000004</v>
      </c>
      <c r="D34" s="74" t="str">
        <f>VLOOKUP(A34,'ЛК 31.0324'!$B$15:$J$1334,9,0)</f>
        <v>-</v>
      </c>
      <c r="E34" s="74"/>
      <c r="F34" s="74"/>
      <c r="G34" s="74">
        <f t="shared" ref="G34:G35" si="13">B34*$G$715</f>
        <v>1.2129419068475931</v>
      </c>
      <c r="H34" s="74">
        <f t="shared" si="2"/>
        <v>1.2129419068475931</v>
      </c>
      <c r="I34" s="74">
        <f t="shared" si="1"/>
        <v>8.7009419068475928</v>
      </c>
      <c r="P34" t="s">
        <v>3605</v>
      </c>
    </row>
    <row r="35" spans="1:16" x14ac:dyDescent="0.3">
      <c r="A35" s="95" t="s">
        <v>137</v>
      </c>
      <c r="B35" s="96">
        <f>VLOOKUP(A35,Площадь!D:E,2,0)</f>
        <v>32.1</v>
      </c>
      <c r="C35" s="74">
        <v>14.144</v>
      </c>
      <c r="D35" s="74" t="str">
        <f>VLOOKUP(A35,'ЛК 31.0324'!$B$15:$J$1334,9,0)</f>
        <v>-</v>
      </c>
      <c r="E35" s="74"/>
      <c r="F35" s="74"/>
      <c r="G35" s="74">
        <f t="shared" si="13"/>
        <v>1.2243847550254006</v>
      </c>
      <c r="H35" s="74">
        <f t="shared" si="2"/>
        <v>1.2243847550254006</v>
      </c>
      <c r="I35" s="74">
        <f t="shared" si="1"/>
        <v>15.368384755025401</v>
      </c>
      <c r="P35" t="s">
        <v>3605</v>
      </c>
    </row>
    <row r="36" spans="1:16" x14ac:dyDescent="0.3">
      <c r="A36" s="95" t="s">
        <v>309</v>
      </c>
      <c r="B36" s="96">
        <f>VLOOKUP(A36,Площадь!D:E,2,0)</f>
        <v>80.7</v>
      </c>
      <c r="C36" s="74">
        <v>11.686</v>
      </c>
      <c r="D36" s="74"/>
      <c r="E36" s="74"/>
      <c r="F36" s="74"/>
      <c r="G36" s="74">
        <f t="shared" ref="G36:G39" si="14">B36*$G$715</f>
        <v>3.0781261598302123</v>
      </c>
      <c r="H36" s="74">
        <f t="shared" si="2"/>
        <v>3.0781261598302123</v>
      </c>
      <c r="I36" s="74">
        <f t="shared" si="1"/>
        <v>14.764126159830212</v>
      </c>
      <c r="P36" t="s">
        <v>3605</v>
      </c>
    </row>
    <row r="37" spans="1:16" x14ac:dyDescent="0.3">
      <c r="A37" s="95" t="s">
        <v>149</v>
      </c>
      <c r="B37" s="96">
        <f>VLOOKUP(A37,Площадь!D:E,2,0)</f>
        <v>39.299999999999997</v>
      </c>
      <c r="C37" s="74">
        <v>9.1509999999999998</v>
      </c>
      <c r="D37" s="74"/>
      <c r="E37" s="74"/>
      <c r="F37" s="74"/>
      <c r="G37" s="74">
        <f t="shared" si="14"/>
        <v>1.4990131112927798</v>
      </c>
      <c r="H37" s="74">
        <f t="shared" si="2"/>
        <v>1.4990131112927798</v>
      </c>
      <c r="I37" s="74">
        <f t="shared" si="1"/>
        <v>10.650013111292779</v>
      </c>
      <c r="P37" t="s">
        <v>3605</v>
      </c>
    </row>
    <row r="38" spans="1:16" x14ac:dyDescent="0.3">
      <c r="A38" s="95" t="s">
        <v>131</v>
      </c>
      <c r="B38" s="96">
        <f>VLOOKUP(A38,Площадь!D:E,2,0)</f>
        <v>59</v>
      </c>
      <c r="C38" s="74">
        <v>13.029</v>
      </c>
      <c r="D38" s="74" t="str">
        <f>VLOOKUP(A38,'ЛК 31.0324'!$B$15:$J$1334,9,0)</f>
        <v>-</v>
      </c>
      <c r="E38" s="74"/>
      <c r="F38" s="74"/>
      <c r="G38" s="74">
        <f t="shared" si="14"/>
        <v>2.2504268083021377</v>
      </c>
      <c r="H38" s="74">
        <f t="shared" si="2"/>
        <v>2.2504268083021377</v>
      </c>
      <c r="I38" s="74">
        <f t="shared" si="1"/>
        <v>15.279426808302137</v>
      </c>
      <c r="P38" t="s">
        <v>3605</v>
      </c>
    </row>
    <row r="39" spans="1:16" x14ac:dyDescent="0.3">
      <c r="A39" s="95" t="s">
        <v>124</v>
      </c>
      <c r="B39" s="96">
        <f>VLOOKUP(A39,Площадь!D:E,2,0)</f>
        <v>33.5</v>
      </c>
      <c r="C39" s="74">
        <v>11.398</v>
      </c>
      <c r="D39" s="74" t="str">
        <f>VLOOKUP(A39,'ЛК 31.0324'!$B$15:$J$1334,9,0)</f>
        <v>-</v>
      </c>
      <c r="E39" s="74"/>
      <c r="F39" s="74"/>
      <c r="G39" s="74">
        <f t="shared" si="14"/>
        <v>1.2777847131885021</v>
      </c>
      <c r="H39" s="74">
        <f t="shared" si="2"/>
        <v>1.2777847131885021</v>
      </c>
      <c r="I39" s="74">
        <f t="shared" si="1"/>
        <v>12.675784713188502</v>
      </c>
      <c r="P39" t="s">
        <v>3605</v>
      </c>
    </row>
    <row r="40" spans="1:16" x14ac:dyDescent="0.3">
      <c r="A40" s="98" t="s">
        <v>272</v>
      </c>
      <c r="B40" s="99">
        <f>VLOOKUP(A40,Площадь!D:E,2,0)</f>
        <v>32.5</v>
      </c>
      <c r="C40" s="97">
        <v>2.7759999999999998</v>
      </c>
      <c r="D40" s="97">
        <f>VLOOKUP(A40,'ЛК 31.0324'!$B$15:$J$1334,9,0)</f>
        <v>3.7040000000000002</v>
      </c>
      <c r="E40" s="97">
        <f>D40-C40</f>
        <v>0.92800000000000038</v>
      </c>
      <c r="F40" s="97">
        <f>B40</f>
        <v>32.5</v>
      </c>
      <c r="G40" s="97"/>
      <c r="H40" s="97">
        <f t="shared" si="2"/>
        <v>0.92800000000000038</v>
      </c>
      <c r="I40" s="97">
        <f t="shared" si="1"/>
        <v>3.7040000000000002</v>
      </c>
      <c r="P40" s="138">
        <f>E40</f>
        <v>0.92800000000000038</v>
      </c>
    </row>
    <row r="41" spans="1:16" x14ac:dyDescent="0.3">
      <c r="A41" s="95" t="s">
        <v>52</v>
      </c>
      <c r="B41" s="96">
        <f>VLOOKUP(A41,Площадь!D:E,2,0)</f>
        <v>61.5</v>
      </c>
      <c r="C41" s="74">
        <v>13.076000000000001</v>
      </c>
      <c r="D41" s="74" t="str">
        <f>VLOOKUP(A41,'ЛК 31.0324'!$B$15:$J$1334,9,0)</f>
        <v>-</v>
      </c>
      <c r="E41" s="74"/>
      <c r="F41" s="74"/>
      <c r="G41" s="74">
        <f t="shared" ref="G41:G42" si="15">B41*$G$715</f>
        <v>2.3457838764505334</v>
      </c>
      <c r="H41" s="74">
        <f t="shared" si="2"/>
        <v>2.3457838764505334</v>
      </c>
      <c r="I41" s="74">
        <f t="shared" si="1"/>
        <v>15.421783876450533</v>
      </c>
      <c r="P41" t="s">
        <v>3605</v>
      </c>
    </row>
    <row r="42" spans="1:16" x14ac:dyDescent="0.3">
      <c r="A42" s="95" t="s">
        <v>72</v>
      </c>
      <c r="B42" s="96">
        <f>VLOOKUP(A42,Площадь!D:E,2,0)</f>
        <v>39.1</v>
      </c>
      <c r="C42" s="74">
        <v>11.494999999999999</v>
      </c>
      <c r="D42" s="74" t="str">
        <f>VLOOKUP(A42,'ЛК 31.0324'!$B$15:$J$1334,9,0)</f>
        <v>-</v>
      </c>
      <c r="E42" s="74"/>
      <c r="F42" s="74"/>
      <c r="G42" s="74">
        <f t="shared" si="15"/>
        <v>1.4913845458409083</v>
      </c>
      <c r="H42" s="74">
        <f t="shared" si="2"/>
        <v>1.4913845458409083</v>
      </c>
      <c r="I42" s="74">
        <f t="shared" si="1"/>
        <v>12.986384545840908</v>
      </c>
      <c r="P42" t="s">
        <v>3605</v>
      </c>
    </row>
    <row r="43" spans="1:16" s="139" customFormat="1" x14ac:dyDescent="0.3">
      <c r="A43" s="136" t="s">
        <v>109</v>
      </c>
      <c r="B43" s="137">
        <f>VLOOKUP(A43,Площадь!D:E,2,0)</f>
        <v>31.8</v>
      </c>
      <c r="C43" s="138">
        <v>6.2389999999999999</v>
      </c>
      <c r="D43" s="138"/>
      <c r="E43" s="138"/>
      <c r="F43" s="138"/>
      <c r="G43" s="138">
        <f>B43*G715</f>
        <v>1.2129419068475931</v>
      </c>
      <c r="H43" s="138">
        <f>E43+G43</f>
        <v>1.2129419068475931</v>
      </c>
      <c r="I43" s="138">
        <f t="shared" si="1"/>
        <v>7.4519419068475932</v>
      </c>
      <c r="J43" s="138"/>
      <c r="P43" t="s">
        <v>3605</v>
      </c>
    </row>
    <row r="44" spans="1:16" x14ac:dyDescent="0.3">
      <c r="A44" s="98" t="s">
        <v>126</v>
      </c>
      <c r="B44" s="99">
        <f>VLOOKUP(A44,Площадь!D:E,2,0)</f>
        <v>32.1</v>
      </c>
      <c r="C44" s="97">
        <v>9.9550000000000001</v>
      </c>
      <c r="D44" s="97">
        <f>VLOOKUP(A44,'ЛК 31.0324'!$B$15:$J$1334,9,0)</f>
        <v>12.307</v>
      </c>
      <c r="E44" s="97">
        <f t="shared" ref="E44" si="16">D44-C44</f>
        <v>2.3520000000000003</v>
      </c>
      <c r="F44" s="97">
        <f t="shared" ref="F44" si="17">B44</f>
        <v>32.1</v>
      </c>
      <c r="G44" s="97"/>
      <c r="H44" s="97">
        <f t="shared" si="2"/>
        <v>2.3520000000000003</v>
      </c>
      <c r="I44" s="97">
        <f t="shared" si="1"/>
        <v>12.307</v>
      </c>
      <c r="P44" s="138">
        <f>E44</f>
        <v>2.3520000000000003</v>
      </c>
    </row>
    <row r="45" spans="1:16" x14ac:dyDescent="0.3">
      <c r="A45" s="95" t="s">
        <v>156</v>
      </c>
      <c r="B45" s="96">
        <f>VLOOKUP(A45,Площадь!D:E,2,0)</f>
        <v>39.299999999999997</v>
      </c>
      <c r="C45" s="74">
        <v>0</v>
      </c>
      <c r="D45" s="74" t="str">
        <f>VLOOKUP(A45,'ЛК 31.0324'!$B$15:$J$1334,9,0)</f>
        <v>-</v>
      </c>
      <c r="E45" s="74"/>
      <c r="F45" s="74"/>
      <c r="G45" s="74">
        <f t="shared" ref="G45" si="18">B45*$G$715</f>
        <v>1.4990131112927798</v>
      </c>
      <c r="H45" s="74">
        <f t="shared" si="2"/>
        <v>1.4990131112927798</v>
      </c>
      <c r="I45" s="74">
        <f t="shared" si="1"/>
        <v>1.4990131112927798</v>
      </c>
      <c r="P45" t="s">
        <v>3605</v>
      </c>
    </row>
    <row r="46" spans="1:16" x14ac:dyDescent="0.3">
      <c r="A46" s="98" t="s">
        <v>146</v>
      </c>
      <c r="B46" s="99">
        <f>VLOOKUP(A46,Площадь!D:E,2,0)</f>
        <v>59</v>
      </c>
      <c r="C46" s="97">
        <v>14.583</v>
      </c>
      <c r="D46" s="97">
        <f>VLOOKUP(A46,'ЛК 31.0324'!$B$15:$J$1334,9,0)</f>
        <v>17.379000000000001</v>
      </c>
      <c r="E46" s="97">
        <f>D46-C46</f>
        <v>2.7960000000000012</v>
      </c>
      <c r="F46" s="97">
        <f>B46</f>
        <v>59</v>
      </c>
      <c r="G46" s="97"/>
      <c r="H46" s="97">
        <f t="shared" si="2"/>
        <v>2.7960000000000012</v>
      </c>
      <c r="I46" s="97">
        <f t="shared" si="1"/>
        <v>17.379000000000001</v>
      </c>
      <c r="P46" s="138">
        <f>E46</f>
        <v>2.7960000000000012</v>
      </c>
    </row>
    <row r="47" spans="1:16" x14ac:dyDescent="0.3">
      <c r="A47" s="95" t="s">
        <v>71</v>
      </c>
      <c r="B47" s="96">
        <f>VLOOKUP(A47,Площадь!D:E,2,0)</f>
        <v>55.8</v>
      </c>
      <c r="C47" s="74">
        <v>14.509</v>
      </c>
      <c r="D47" s="74" t="str">
        <f>VLOOKUP(A47,'ЛК 31.0324'!$B$15:$J$1334,9,0)</f>
        <v>-</v>
      </c>
      <c r="E47" s="74"/>
      <c r="F47" s="74"/>
      <c r="G47" s="74">
        <f t="shared" ref="G47:G48" si="19">B47*$G$715</f>
        <v>2.1283697610721912</v>
      </c>
      <c r="H47" s="74">
        <f t="shared" si="2"/>
        <v>2.1283697610721912</v>
      </c>
      <c r="I47" s="74">
        <f t="shared" si="1"/>
        <v>16.637369761072193</v>
      </c>
      <c r="P47" t="s">
        <v>3605</v>
      </c>
    </row>
    <row r="48" spans="1:16" x14ac:dyDescent="0.3">
      <c r="A48" s="95" t="s">
        <v>123</v>
      </c>
      <c r="B48" s="96">
        <f>VLOOKUP(A48,Площадь!D:E,2,0)</f>
        <v>33.5</v>
      </c>
      <c r="C48" s="74">
        <v>9.6</v>
      </c>
      <c r="D48" s="74" t="str">
        <f>VLOOKUP(A48,'ЛК 31.0324'!$B$15:$J$1334,9,0)</f>
        <v>-</v>
      </c>
      <c r="E48" s="74"/>
      <c r="F48" s="74"/>
      <c r="G48" s="74">
        <f t="shared" si="19"/>
        <v>1.2777847131885021</v>
      </c>
      <c r="H48" s="74">
        <f t="shared" si="2"/>
        <v>1.2777847131885021</v>
      </c>
      <c r="I48" s="74">
        <f t="shared" si="1"/>
        <v>10.877784713188502</v>
      </c>
      <c r="P48" t="s">
        <v>3605</v>
      </c>
    </row>
    <row r="49" spans="1:16" x14ac:dyDescent="0.3">
      <c r="A49" s="98" t="s">
        <v>257</v>
      </c>
      <c r="B49" s="99">
        <f>VLOOKUP(A49,Площадь!D:E,2,0)</f>
        <v>32.5</v>
      </c>
      <c r="C49" s="97">
        <v>10.102</v>
      </c>
      <c r="D49" s="97">
        <f>VLOOKUP(A49,'ЛК 31.0324'!$B$15:$J$1334,9,0)</f>
        <v>13</v>
      </c>
      <c r="E49" s="97">
        <f t="shared" ref="E49:E51" si="20">D49-C49</f>
        <v>2.8979999999999997</v>
      </c>
      <c r="F49" s="97">
        <f t="shared" ref="F49:F51" si="21">B49</f>
        <v>32.5</v>
      </c>
      <c r="G49" s="97"/>
      <c r="H49" s="97">
        <f t="shared" si="2"/>
        <v>2.8979999999999997</v>
      </c>
      <c r="I49" s="97">
        <f t="shared" si="1"/>
        <v>13</v>
      </c>
      <c r="P49" s="138">
        <f t="shared" ref="P49:P51" si="22">E49</f>
        <v>2.8979999999999997</v>
      </c>
    </row>
    <row r="50" spans="1:16" x14ac:dyDescent="0.3">
      <c r="A50" s="98" t="s">
        <v>73</v>
      </c>
      <c r="B50" s="99">
        <f>VLOOKUP(A50,Площадь!D:E,2,0)</f>
        <v>61.5</v>
      </c>
      <c r="C50" s="97">
        <v>8.657</v>
      </c>
      <c r="D50" s="97">
        <f>VLOOKUP(A50,'ЛК 31.0324'!$B$15:$J$1334,9,0)</f>
        <v>10.866</v>
      </c>
      <c r="E50" s="97">
        <f t="shared" si="20"/>
        <v>2.2089999999999996</v>
      </c>
      <c r="F50" s="97">
        <f t="shared" si="21"/>
        <v>61.5</v>
      </c>
      <c r="G50" s="97"/>
      <c r="H50" s="97">
        <f t="shared" si="2"/>
        <v>2.2089999999999996</v>
      </c>
      <c r="I50" s="97">
        <f t="shared" si="1"/>
        <v>10.866</v>
      </c>
      <c r="P50" s="138">
        <f t="shared" si="22"/>
        <v>2.2089999999999996</v>
      </c>
    </row>
    <row r="51" spans="1:16" x14ac:dyDescent="0.3">
      <c r="A51" s="98" t="s">
        <v>139</v>
      </c>
      <c r="B51" s="99">
        <f>VLOOKUP(A51,Площадь!D:E,2,0)</f>
        <v>39.1</v>
      </c>
      <c r="C51" s="97">
        <v>12.430999999999999</v>
      </c>
      <c r="D51" s="97">
        <f>VLOOKUP(A51,'ЛК 31.0324'!$B$15:$J$1334,9,0)</f>
        <v>16.021999999999998</v>
      </c>
      <c r="E51" s="97">
        <f t="shared" si="20"/>
        <v>3.5909999999999993</v>
      </c>
      <c r="F51" s="97">
        <f t="shared" si="21"/>
        <v>39.1</v>
      </c>
      <c r="G51" s="97"/>
      <c r="H51" s="97">
        <f t="shared" si="2"/>
        <v>3.5909999999999993</v>
      </c>
      <c r="I51" s="97">
        <f t="shared" si="1"/>
        <v>16.021999999999998</v>
      </c>
      <c r="P51" s="138">
        <f t="shared" si="22"/>
        <v>3.5909999999999993</v>
      </c>
    </row>
    <row r="52" spans="1:16" x14ac:dyDescent="0.3">
      <c r="A52" s="95" t="s">
        <v>229</v>
      </c>
      <c r="B52" s="96">
        <f>VLOOKUP(A52,Площадь!D:E,2,0)</f>
        <v>31.8</v>
      </c>
      <c r="C52" s="74">
        <v>9.4719999999999995</v>
      </c>
      <c r="D52" s="74" t="str">
        <f>VLOOKUP(A52,'ЛК 31.0324'!$B$15:$J$1334,9,0)</f>
        <v>-</v>
      </c>
      <c r="E52" s="74"/>
      <c r="F52" s="74"/>
      <c r="G52" s="74">
        <f t="shared" ref="G52:G54" si="23">B52*$G$715</f>
        <v>1.2129419068475931</v>
      </c>
      <c r="H52" s="74">
        <f t="shared" si="2"/>
        <v>1.2129419068475931</v>
      </c>
      <c r="I52" s="74">
        <f t="shared" si="1"/>
        <v>10.684941906847593</v>
      </c>
      <c r="P52" t="s">
        <v>3605</v>
      </c>
    </row>
    <row r="53" spans="1:16" x14ac:dyDescent="0.3">
      <c r="A53" s="95" t="s">
        <v>44</v>
      </c>
      <c r="B53" s="96">
        <f>VLOOKUP(A53,Площадь!D:E,2,0)</f>
        <v>32.1</v>
      </c>
      <c r="C53" s="74">
        <v>8.1479999999999997</v>
      </c>
      <c r="D53" s="74" t="str">
        <f>VLOOKUP(A53,'ЛК 31.0324'!$B$15:$J$1334,9,0)</f>
        <v>-</v>
      </c>
      <c r="E53" s="74"/>
      <c r="F53" s="74"/>
      <c r="G53" s="74">
        <f t="shared" si="23"/>
        <v>1.2243847550254006</v>
      </c>
      <c r="H53" s="74">
        <f t="shared" si="2"/>
        <v>1.2243847550254006</v>
      </c>
      <c r="I53" s="74">
        <f t="shared" si="1"/>
        <v>9.3723847550254007</v>
      </c>
      <c r="P53" t="s">
        <v>3605</v>
      </c>
    </row>
    <row r="54" spans="1:16" x14ac:dyDescent="0.3">
      <c r="A54" s="95" t="s">
        <v>32</v>
      </c>
      <c r="B54" s="96">
        <f>VLOOKUP(A54,Площадь!D:E,2,0)</f>
        <v>39.299999999999997</v>
      </c>
      <c r="C54" s="74">
        <v>9.85</v>
      </c>
      <c r="D54" s="74" t="str">
        <f>VLOOKUP(A54,'ЛК 31.0324'!$B$15:$J$1334,9,0)</f>
        <v>-</v>
      </c>
      <c r="E54" s="74"/>
      <c r="F54" s="74"/>
      <c r="G54" s="74">
        <f t="shared" si="23"/>
        <v>1.4990131112927798</v>
      </c>
      <c r="H54" s="74">
        <f t="shared" si="2"/>
        <v>1.4990131112927798</v>
      </c>
      <c r="I54" s="74">
        <f t="shared" si="1"/>
        <v>11.349013111292779</v>
      </c>
      <c r="P54" t="s">
        <v>3605</v>
      </c>
    </row>
    <row r="55" spans="1:16" x14ac:dyDescent="0.3">
      <c r="A55" s="98" t="s">
        <v>184</v>
      </c>
      <c r="B55" s="99">
        <f>VLOOKUP(A55,Площадь!D:E,2,0)</f>
        <v>59</v>
      </c>
      <c r="C55" s="97">
        <v>13.567</v>
      </c>
      <c r="D55" s="97">
        <f>VLOOKUP(A55,'ЛК 31.0324'!$B$15:$J$1334,9,0)</f>
        <v>20</v>
      </c>
      <c r="E55" s="97">
        <f t="shared" ref="E55:E57" si="24">D55-C55</f>
        <v>6.4329999999999998</v>
      </c>
      <c r="F55" s="97">
        <f t="shared" ref="F55:F57" si="25">B55</f>
        <v>59</v>
      </c>
      <c r="G55" s="97"/>
      <c r="H55" s="97">
        <f t="shared" si="2"/>
        <v>6.4329999999999998</v>
      </c>
      <c r="I55" s="97">
        <f t="shared" si="1"/>
        <v>20</v>
      </c>
      <c r="P55" s="138">
        <f t="shared" ref="P55:P57" si="26">E55</f>
        <v>6.4329999999999998</v>
      </c>
    </row>
    <row r="56" spans="1:16" x14ac:dyDescent="0.3">
      <c r="A56" s="98" t="s">
        <v>160</v>
      </c>
      <c r="B56" s="99">
        <f>VLOOKUP(A56,Площадь!D:E,2,0)</f>
        <v>33.5</v>
      </c>
      <c r="C56" s="97">
        <v>10.324999999999999</v>
      </c>
      <c r="D56" s="97">
        <f>VLOOKUP(A56,'ЛК 31.0324'!$B$15:$J$1334,9,0)</f>
        <v>13.387</v>
      </c>
      <c r="E56" s="97">
        <f t="shared" si="24"/>
        <v>3.0620000000000012</v>
      </c>
      <c r="F56" s="97">
        <f t="shared" si="25"/>
        <v>33.5</v>
      </c>
      <c r="G56" s="97"/>
      <c r="H56" s="97">
        <f t="shared" si="2"/>
        <v>3.0620000000000012</v>
      </c>
      <c r="I56" s="97">
        <f t="shared" si="1"/>
        <v>13.387</v>
      </c>
      <c r="P56" s="138">
        <f t="shared" si="26"/>
        <v>3.0620000000000012</v>
      </c>
    </row>
    <row r="57" spans="1:16" x14ac:dyDescent="0.3">
      <c r="A57" s="98" t="s">
        <v>330</v>
      </c>
      <c r="B57" s="99">
        <f>VLOOKUP(A57,Площадь!D:E,2,0)</f>
        <v>32.5</v>
      </c>
      <c r="C57" s="97">
        <v>7.9710000000000001</v>
      </c>
      <c r="D57" s="97">
        <f>VLOOKUP(A57,'ЛК 31.0324'!$B$15:$J$1334,9,0)</f>
        <v>11</v>
      </c>
      <c r="E57" s="97">
        <f t="shared" si="24"/>
        <v>3.0289999999999999</v>
      </c>
      <c r="F57" s="97">
        <f t="shared" si="25"/>
        <v>32.5</v>
      </c>
      <c r="G57" s="97"/>
      <c r="H57" s="97">
        <f t="shared" si="2"/>
        <v>3.0289999999999999</v>
      </c>
      <c r="I57" s="97">
        <f t="shared" si="1"/>
        <v>11</v>
      </c>
      <c r="P57" s="138">
        <f t="shared" si="26"/>
        <v>3.0289999999999999</v>
      </c>
    </row>
    <row r="58" spans="1:16" x14ac:dyDescent="0.3">
      <c r="A58" s="95" t="s">
        <v>75</v>
      </c>
      <c r="B58" s="96">
        <f>VLOOKUP(A58,Площадь!D:E,2,0)</f>
        <v>55.7</v>
      </c>
      <c r="C58" s="74">
        <v>16.597999999999999</v>
      </c>
      <c r="D58" s="74" t="str">
        <f>VLOOKUP(A58,'ЛК 31.0324'!$B$15:$J$1334,9,0)</f>
        <v>-</v>
      </c>
      <c r="E58" s="74"/>
      <c r="F58" s="74"/>
      <c r="G58" s="74">
        <f t="shared" ref="G58" si="27">B58*$G$715</f>
        <v>2.1245554783462555</v>
      </c>
      <c r="H58" s="74">
        <f t="shared" si="2"/>
        <v>2.1245554783462555</v>
      </c>
      <c r="I58" s="74">
        <f t="shared" si="1"/>
        <v>18.722555478346255</v>
      </c>
      <c r="P58" t="s">
        <v>3605</v>
      </c>
    </row>
    <row r="59" spans="1:16" x14ac:dyDescent="0.3">
      <c r="A59" s="98" t="s">
        <v>135</v>
      </c>
      <c r="B59" s="99">
        <f>VLOOKUP(A59,Площадь!D:E,2,0)</f>
        <v>61.5</v>
      </c>
      <c r="C59" s="97">
        <v>6.0339999999999998</v>
      </c>
      <c r="D59" s="97">
        <f>VLOOKUP(A59,'ЛК 31.0324'!$B$15:$J$1334,9,0)</f>
        <v>6.0359999999999996</v>
      </c>
      <c r="E59" s="97">
        <f t="shared" ref="E59:E60" si="28">D59-C59</f>
        <v>1.9999999999997797E-3</v>
      </c>
      <c r="F59" s="97">
        <f t="shared" ref="F59:F60" si="29">B59</f>
        <v>61.5</v>
      </c>
      <c r="G59" s="97"/>
      <c r="H59" s="97">
        <f t="shared" si="2"/>
        <v>1.9999999999997797E-3</v>
      </c>
      <c r="I59" s="97">
        <f t="shared" si="1"/>
        <v>6.0359999999999996</v>
      </c>
      <c r="P59" s="138">
        <f t="shared" ref="P59:P60" si="30">E59</f>
        <v>1.9999999999997797E-3</v>
      </c>
    </row>
    <row r="60" spans="1:16" x14ac:dyDescent="0.3">
      <c r="A60" s="98" t="s">
        <v>284</v>
      </c>
      <c r="B60" s="99">
        <f>VLOOKUP(A60,Площадь!D:E,2,0)</f>
        <v>39.1</v>
      </c>
      <c r="C60" s="97">
        <v>4.9130000000000003</v>
      </c>
      <c r="D60" s="97">
        <f>VLOOKUP(A60,'ЛК 31.0324'!$B$15:$J$1334,9,0)</f>
        <v>4.9130000000000003</v>
      </c>
      <c r="E60" s="97">
        <f t="shared" si="28"/>
        <v>0</v>
      </c>
      <c r="F60" s="97">
        <f t="shared" si="29"/>
        <v>39.1</v>
      </c>
      <c r="G60" s="97"/>
      <c r="H60" s="97">
        <f t="shared" si="2"/>
        <v>0</v>
      </c>
      <c r="I60" s="97">
        <f t="shared" si="1"/>
        <v>4.9130000000000003</v>
      </c>
      <c r="P60" s="138">
        <f t="shared" si="30"/>
        <v>0</v>
      </c>
    </row>
    <row r="61" spans="1:16" x14ac:dyDescent="0.3">
      <c r="A61" s="95" t="s">
        <v>35</v>
      </c>
      <c r="B61" s="96">
        <f>VLOOKUP(A61,Площадь!D:E,2,0)</f>
        <v>31.8</v>
      </c>
      <c r="C61" s="74">
        <v>7.7990000000000004</v>
      </c>
      <c r="D61" s="74" t="str">
        <f>VLOOKUP(A61,'ЛК 31.0324'!$B$15:$J$1334,9,0)</f>
        <v>-</v>
      </c>
      <c r="E61" s="74"/>
      <c r="F61" s="74"/>
      <c r="G61" s="74">
        <f t="shared" ref="G61:G65" si="31">B61*$G$715</f>
        <v>1.2129419068475931</v>
      </c>
      <c r="H61" s="74">
        <f t="shared" si="2"/>
        <v>1.2129419068475931</v>
      </c>
      <c r="I61" s="74">
        <f t="shared" si="1"/>
        <v>9.0119419068475928</v>
      </c>
      <c r="P61" t="s">
        <v>3605</v>
      </c>
    </row>
    <row r="62" spans="1:16" x14ac:dyDescent="0.3">
      <c r="A62" s="95" t="s">
        <v>273</v>
      </c>
      <c r="B62" s="96">
        <f>VLOOKUP(A62,Площадь!D:E,2,0)</f>
        <v>32.1</v>
      </c>
      <c r="C62" s="74">
        <v>8.7040000000000006</v>
      </c>
      <c r="D62" s="74" t="str">
        <f>VLOOKUP(A62,'ЛК 31.0324'!$B$15:$J$1334,9,0)</f>
        <v>-</v>
      </c>
      <c r="E62" s="74"/>
      <c r="F62" s="74"/>
      <c r="G62" s="74">
        <f t="shared" si="31"/>
        <v>1.2243847550254006</v>
      </c>
      <c r="H62" s="74">
        <f t="shared" si="2"/>
        <v>1.2243847550254006</v>
      </c>
      <c r="I62" s="74">
        <f t="shared" si="1"/>
        <v>9.9283847550254016</v>
      </c>
      <c r="P62" t="s">
        <v>3605</v>
      </c>
    </row>
    <row r="63" spans="1:16" x14ac:dyDescent="0.3">
      <c r="A63" s="95" t="s">
        <v>37</v>
      </c>
      <c r="B63" s="96">
        <f>VLOOKUP(A63,Площадь!D:E,2,0)</f>
        <v>39.299999999999997</v>
      </c>
      <c r="C63" s="74">
        <v>9.7710000000000008</v>
      </c>
      <c r="D63" s="74" t="str">
        <f>VLOOKUP(A63,'ЛК 31.0324'!$B$15:$J$1334,9,0)</f>
        <v>-</v>
      </c>
      <c r="E63" s="74"/>
      <c r="F63" s="74"/>
      <c r="G63" s="74">
        <f t="shared" si="31"/>
        <v>1.4990131112927798</v>
      </c>
      <c r="H63" s="74">
        <f t="shared" si="2"/>
        <v>1.4990131112927798</v>
      </c>
      <c r="I63" s="74">
        <f t="shared" si="1"/>
        <v>11.27001311129278</v>
      </c>
      <c r="P63" t="s">
        <v>3605</v>
      </c>
    </row>
    <row r="64" spans="1:16" x14ac:dyDescent="0.3">
      <c r="A64" s="95" t="s">
        <v>58</v>
      </c>
      <c r="B64" s="96">
        <f>VLOOKUP(A64,Площадь!D:E,2,0)</f>
        <v>59</v>
      </c>
      <c r="C64" s="74">
        <v>13.702</v>
      </c>
      <c r="D64" s="74" t="str">
        <f>VLOOKUP(A64,'ЛК 31.0324'!$B$15:$J$1334,9,0)</f>
        <v>-</v>
      </c>
      <c r="E64" s="74"/>
      <c r="F64" s="74"/>
      <c r="G64" s="74">
        <f t="shared" si="31"/>
        <v>2.2504268083021377</v>
      </c>
      <c r="H64" s="74">
        <f t="shared" si="2"/>
        <v>2.2504268083021377</v>
      </c>
      <c r="I64" s="74">
        <f t="shared" si="1"/>
        <v>15.952426808302137</v>
      </c>
      <c r="P64" t="s">
        <v>3605</v>
      </c>
    </row>
    <row r="65" spans="1:16" x14ac:dyDescent="0.3">
      <c r="A65" s="95" t="s">
        <v>64</v>
      </c>
      <c r="B65" s="96">
        <f>VLOOKUP(A65,Площадь!D:E,2,0)</f>
        <v>33.5</v>
      </c>
      <c r="C65" s="74">
        <v>6.9059999999999997</v>
      </c>
      <c r="D65" s="74" t="str">
        <f>VLOOKUP(A65,'ЛК 31.0324'!$B$15:$J$1334,9,0)</f>
        <v>-</v>
      </c>
      <c r="E65" s="74"/>
      <c r="F65" s="74"/>
      <c r="G65" s="74">
        <f t="shared" si="31"/>
        <v>1.2777847131885021</v>
      </c>
      <c r="H65" s="74">
        <f t="shared" si="2"/>
        <v>1.2777847131885021</v>
      </c>
      <c r="I65" s="74">
        <f t="shared" si="1"/>
        <v>8.1837847131885013</v>
      </c>
      <c r="P65" t="s">
        <v>3605</v>
      </c>
    </row>
    <row r="66" spans="1:16" x14ac:dyDescent="0.3">
      <c r="A66" s="98" t="s">
        <v>143</v>
      </c>
      <c r="B66" s="99">
        <f>VLOOKUP(A66,Площадь!D:E,2,0)</f>
        <v>32.5</v>
      </c>
      <c r="C66" s="97">
        <v>5.3029999999999999</v>
      </c>
      <c r="D66" s="97">
        <f>VLOOKUP(A66,'ЛК 31.0324'!$B$15:$J$1334,9,0)</f>
        <v>5.8879999999999999</v>
      </c>
      <c r="E66" s="97">
        <f>D66-C66</f>
        <v>0.58499999999999996</v>
      </c>
      <c r="F66" s="97">
        <f>B66</f>
        <v>32.5</v>
      </c>
      <c r="G66" s="97"/>
      <c r="H66" s="97">
        <f t="shared" si="2"/>
        <v>0.58499999999999996</v>
      </c>
      <c r="I66" s="97">
        <f t="shared" si="1"/>
        <v>5.8879999999999999</v>
      </c>
      <c r="P66" s="138">
        <f>E66</f>
        <v>0.58499999999999996</v>
      </c>
    </row>
    <row r="67" spans="1:16" x14ac:dyDescent="0.3">
      <c r="A67" s="95" t="s">
        <v>161</v>
      </c>
      <c r="B67" s="96">
        <f>VLOOKUP(A67,Площадь!D:E,2,0)</f>
        <v>61.5</v>
      </c>
      <c r="C67" s="74">
        <v>12.256</v>
      </c>
      <c r="D67" s="74" t="str">
        <f>VLOOKUP(A67,'ЛК 31.0324'!$B$15:$J$1334,9,0)</f>
        <v>-</v>
      </c>
      <c r="E67" s="74"/>
      <c r="F67" s="74"/>
      <c r="G67" s="74">
        <f t="shared" ref="G67" si="32">B67*$G$715</f>
        <v>2.3457838764505334</v>
      </c>
      <c r="H67" s="74">
        <f t="shared" ref="H67:H130" si="33">E67+G67</f>
        <v>2.3457838764505334</v>
      </c>
      <c r="I67" s="74">
        <f t="shared" ref="I67:I130" si="34">C67+H67</f>
        <v>14.601783876450533</v>
      </c>
      <c r="P67" t="s">
        <v>3605</v>
      </c>
    </row>
    <row r="68" spans="1:16" x14ac:dyDescent="0.3">
      <c r="A68" s="98" t="s">
        <v>250</v>
      </c>
      <c r="B68" s="99">
        <f>VLOOKUP(A68,Площадь!D:E,2,0)</f>
        <v>39.1</v>
      </c>
      <c r="C68" s="97">
        <v>8.5690000000000008</v>
      </c>
      <c r="D68" s="97">
        <f>VLOOKUP(A68,'ЛК 31.0324'!$B$15:$J$1334,9,0)</f>
        <v>9.59</v>
      </c>
      <c r="E68" s="97">
        <f>D68-C68</f>
        <v>1.020999999999999</v>
      </c>
      <c r="F68" s="97">
        <f>B68</f>
        <v>39.1</v>
      </c>
      <c r="G68" s="97"/>
      <c r="H68" s="97">
        <f t="shared" si="33"/>
        <v>1.020999999999999</v>
      </c>
      <c r="I68" s="97">
        <f t="shared" si="34"/>
        <v>9.59</v>
      </c>
      <c r="P68" s="138">
        <f>E68</f>
        <v>1.020999999999999</v>
      </c>
    </row>
    <row r="69" spans="1:16" x14ac:dyDescent="0.3">
      <c r="A69" s="95" t="s">
        <v>187</v>
      </c>
      <c r="B69" s="96">
        <f>VLOOKUP(A69,Площадь!D:E,2,0)</f>
        <v>83.9</v>
      </c>
      <c r="C69" s="74">
        <v>19.463999999999999</v>
      </c>
      <c r="D69" s="74" t="str">
        <f>VLOOKUP(A69,'ЛК 31.0324'!$B$15:$J$1334,9,0)</f>
        <v>-</v>
      </c>
      <c r="E69" s="74"/>
      <c r="F69" s="74"/>
      <c r="G69" s="74">
        <f t="shared" ref="G69:G71" si="35">B69*$G$715</f>
        <v>3.2001832070601588</v>
      </c>
      <c r="H69" s="74">
        <f t="shared" si="33"/>
        <v>3.2001832070601588</v>
      </c>
      <c r="I69" s="74">
        <f t="shared" si="34"/>
        <v>22.664183207060159</v>
      </c>
      <c r="P69" t="s">
        <v>3605</v>
      </c>
    </row>
    <row r="70" spans="1:16" x14ac:dyDescent="0.3">
      <c r="A70" s="95" t="s">
        <v>145</v>
      </c>
      <c r="B70" s="96">
        <f>VLOOKUP(A70,Площадь!D:E,2,0)</f>
        <v>31.8</v>
      </c>
      <c r="C70" s="74">
        <v>7.5949999999999998</v>
      </c>
      <c r="D70" s="74" t="str">
        <f>VLOOKUP(A70,'ЛК 31.0324'!$B$15:$J$1334,9,0)</f>
        <v>-</v>
      </c>
      <c r="E70" s="74"/>
      <c r="F70" s="74"/>
      <c r="G70" s="74">
        <f t="shared" si="35"/>
        <v>1.2129419068475931</v>
      </c>
      <c r="H70" s="74">
        <f t="shared" si="33"/>
        <v>1.2129419068475931</v>
      </c>
      <c r="I70" s="74">
        <f t="shared" si="34"/>
        <v>8.8079419068475922</v>
      </c>
      <c r="P70" t="s">
        <v>3605</v>
      </c>
    </row>
    <row r="71" spans="1:16" x14ac:dyDescent="0.3">
      <c r="A71" s="95" t="s">
        <v>230</v>
      </c>
      <c r="B71" s="96">
        <f>VLOOKUP(A71,Площадь!D:E,2,0)</f>
        <v>32.1</v>
      </c>
      <c r="C71" s="74">
        <v>8.8620000000000001</v>
      </c>
      <c r="D71" s="74" t="str">
        <f>VLOOKUP(A71,'ЛК 31.0324'!$B$15:$J$1334,9,0)</f>
        <v>-</v>
      </c>
      <c r="E71" s="74"/>
      <c r="F71" s="74"/>
      <c r="G71" s="74">
        <f t="shared" si="35"/>
        <v>1.2243847550254006</v>
      </c>
      <c r="H71" s="74">
        <f t="shared" si="33"/>
        <v>1.2243847550254006</v>
      </c>
      <c r="I71" s="74">
        <f t="shared" si="34"/>
        <v>10.086384755025401</v>
      </c>
      <c r="P71" t="s">
        <v>3605</v>
      </c>
    </row>
    <row r="72" spans="1:16" x14ac:dyDescent="0.3">
      <c r="A72" s="98" t="s">
        <v>152</v>
      </c>
      <c r="B72" s="99">
        <f>VLOOKUP(A72,Площадь!D:E,2,0)</f>
        <v>39.299999999999997</v>
      </c>
      <c r="C72" s="97">
        <v>8.2439999999999998</v>
      </c>
      <c r="D72" s="97">
        <f>VLOOKUP(A72,'ЛК 31.0324'!$B$15:$J$1334,9,0)</f>
        <v>10.41</v>
      </c>
      <c r="E72" s="97">
        <f t="shared" ref="E72:E73" si="36">D72-C72</f>
        <v>2.1660000000000004</v>
      </c>
      <c r="F72" s="97">
        <f t="shared" ref="F72:F73" si="37">B72</f>
        <v>39.299999999999997</v>
      </c>
      <c r="G72" s="97"/>
      <c r="H72" s="97">
        <f t="shared" si="33"/>
        <v>2.1660000000000004</v>
      </c>
      <c r="I72" s="97">
        <f t="shared" si="34"/>
        <v>10.41</v>
      </c>
      <c r="P72" s="138">
        <f t="shared" ref="P72:P73" si="38">E72</f>
        <v>2.1660000000000004</v>
      </c>
    </row>
    <row r="73" spans="1:16" x14ac:dyDescent="0.3">
      <c r="A73" s="98" t="s">
        <v>28</v>
      </c>
      <c r="B73" s="99">
        <f>VLOOKUP(A73,Площадь!D:E,2,0)</f>
        <v>59</v>
      </c>
      <c r="C73" s="97">
        <v>14.305999999999999</v>
      </c>
      <c r="D73" s="97">
        <f>VLOOKUP(A73,'ЛК 31.0324'!$B$15:$J$1334,9,0)</f>
        <v>18.707999999999998</v>
      </c>
      <c r="E73" s="97">
        <f t="shared" si="36"/>
        <v>4.4019999999999992</v>
      </c>
      <c r="F73" s="97">
        <f t="shared" si="37"/>
        <v>59</v>
      </c>
      <c r="G73" s="97"/>
      <c r="H73" s="97">
        <f t="shared" si="33"/>
        <v>4.4019999999999992</v>
      </c>
      <c r="I73" s="97">
        <f t="shared" si="34"/>
        <v>18.707999999999998</v>
      </c>
      <c r="P73" s="138">
        <f t="shared" si="38"/>
        <v>4.4019999999999992</v>
      </c>
    </row>
    <row r="74" spans="1:16" x14ac:dyDescent="0.3">
      <c r="A74" s="95" t="s">
        <v>128</v>
      </c>
      <c r="B74" s="96">
        <f>VLOOKUP(A74,Площадь!D:E,2,0)</f>
        <v>33.5</v>
      </c>
      <c r="C74" s="74">
        <v>9.09</v>
      </c>
      <c r="D74" s="74" t="str">
        <f>VLOOKUP(A74,'ЛК 31.0324'!$B$15:$J$1334,9,0)</f>
        <v>-</v>
      </c>
      <c r="E74" s="74"/>
      <c r="F74" s="74"/>
      <c r="G74" s="74">
        <f t="shared" ref="G74" si="39">B74*$G$715</f>
        <v>1.2777847131885021</v>
      </c>
      <c r="H74" s="74">
        <f t="shared" si="33"/>
        <v>1.2777847131885021</v>
      </c>
      <c r="I74" s="74">
        <f t="shared" si="34"/>
        <v>10.367784713188502</v>
      </c>
      <c r="P74" t="s">
        <v>3605</v>
      </c>
    </row>
    <row r="75" spans="1:16" x14ac:dyDescent="0.3">
      <c r="A75" s="98" t="s">
        <v>212</v>
      </c>
      <c r="B75" s="99">
        <f>VLOOKUP(A75,Площадь!D:E,2,0)</f>
        <v>32.5</v>
      </c>
      <c r="C75" s="97">
        <v>8.1929999999999996</v>
      </c>
      <c r="D75" s="97">
        <f>VLOOKUP(A75,'ЛК 31.0324'!$B$15:$J$1334,9,0)</f>
        <v>10.55</v>
      </c>
      <c r="E75" s="97">
        <f>D75-C75</f>
        <v>2.3570000000000011</v>
      </c>
      <c r="F75" s="97">
        <f>B75</f>
        <v>32.5</v>
      </c>
      <c r="G75" s="97"/>
      <c r="H75" s="97">
        <f t="shared" si="33"/>
        <v>2.3570000000000011</v>
      </c>
      <c r="I75" s="97">
        <f t="shared" si="34"/>
        <v>10.55</v>
      </c>
      <c r="P75" s="138">
        <f>E75</f>
        <v>2.3570000000000011</v>
      </c>
    </row>
    <row r="76" spans="1:16" x14ac:dyDescent="0.3">
      <c r="A76" s="95" t="s">
        <v>82</v>
      </c>
      <c r="B76" s="96">
        <f>VLOOKUP(A76,Площадь!D:E,2,0)</f>
        <v>61.5</v>
      </c>
      <c r="C76" s="74">
        <v>14.84</v>
      </c>
      <c r="D76" s="74"/>
      <c r="E76" s="74"/>
      <c r="F76" s="74"/>
      <c r="G76" s="74">
        <f t="shared" ref="G76:G78" si="40">B76*$G$715</f>
        <v>2.3457838764505334</v>
      </c>
      <c r="H76" s="74">
        <f t="shared" si="33"/>
        <v>2.3457838764505334</v>
      </c>
      <c r="I76" s="74">
        <f t="shared" si="34"/>
        <v>17.185783876450532</v>
      </c>
      <c r="P76" t="s">
        <v>3605</v>
      </c>
    </row>
    <row r="77" spans="1:16" x14ac:dyDescent="0.3">
      <c r="A77" s="95" t="s">
        <v>92</v>
      </c>
      <c r="B77" s="96">
        <f>VLOOKUP(A77,Площадь!D:E,2,0)</f>
        <v>39.1</v>
      </c>
      <c r="C77" s="74">
        <v>7.2009999999999996</v>
      </c>
      <c r="D77" s="74" t="str">
        <f>VLOOKUP(A77,'ЛК 31.0324'!$B$15:$J$1334,9,0)</f>
        <v>-</v>
      </c>
      <c r="E77" s="74"/>
      <c r="F77" s="74"/>
      <c r="G77" s="74">
        <f t="shared" si="40"/>
        <v>1.4913845458409083</v>
      </c>
      <c r="H77" s="74">
        <f t="shared" si="33"/>
        <v>1.4913845458409083</v>
      </c>
      <c r="I77" s="74">
        <f t="shared" si="34"/>
        <v>8.6923845458409073</v>
      </c>
      <c r="P77" t="s">
        <v>3605</v>
      </c>
    </row>
    <row r="78" spans="1:16" x14ac:dyDescent="0.3">
      <c r="A78" s="95" t="s">
        <v>190</v>
      </c>
      <c r="B78" s="96">
        <f>VLOOKUP(A78,Площадь!D:E,2,0)</f>
        <v>31.8</v>
      </c>
      <c r="C78" s="74">
        <v>4.1980000000000004</v>
      </c>
      <c r="D78" s="74" t="str">
        <f>VLOOKUP(A78,'ЛК 31.0324'!$B$15:$J$1334,9,0)</f>
        <v>-</v>
      </c>
      <c r="E78" s="74"/>
      <c r="F78" s="74"/>
      <c r="G78" s="74">
        <f t="shared" si="40"/>
        <v>1.2129419068475931</v>
      </c>
      <c r="H78" s="74">
        <f t="shared" si="33"/>
        <v>1.2129419068475931</v>
      </c>
      <c r="I78" s="74">
        <f t="shared" si="34"/>
        <v>5.4109419068475937</v>
      </c>
      <c r="P78" t="s">
        <v>3605</v>
      </c>
    </row>
    <row r="79" spans="1:16" x14ac:dyDescent="0.3">
      <c r="A79" s="98" t="s">
        <v>321</v>
      </c>
      <c r="B79" s="99">
        <f>VLOOKUP(A79,Площадь!D:E,2,0)</f>
        <v>32.1</v>
      </c>
      <c r="C79" s="97">
        <v>4.141</v>
      </c>
      <c r="D79" s="97">
        <f>VLOOKUP(A79,'ЛК 31.0324'!$B$15:$J$1334,9,0)</f>
        <v>5.89</v>
      </c>
      <c r="E79" s="97">
        <f t="shared" ref="E79:E80" si="41">D79-C79</f>
        <v>1.7489999999999997</v>
      </c>
      <c r="F79" s="97">
        <f t="shared" ref="F79:F80" si="42">B79</f>
        <v>32.1</v>
      </c>
      <c r="G79" s="97"/>
      <c r="H79" s="97">
        <f t="shared" si="33"/>
        <v>1.7489999999999997</v>
      </c>
      <c r="I79" s="97">
        <f t="shared" si="34"/>
        <v>5.89</v>
      </c>
      <c r="P79" s="138">
        <f t="shared" ref="P79:P80" si="43">E79</f>
        <v>1.7489999999999997</v>
      </c>
    </row>
    <row r="80" spans="1:16" x14ac:dyDescent="0.3">
      <c r="A80" s="98" t="s">
        <v>192</v>
      </c>
      <c r="B80" s="99">
        <f>VLOOKUP(A80,Площадь!D:E,2,0)</f>
        <v>80.3</v>
      </c>
      <c r="C80" s="97">
        <v>19.777999999999999</v>
      </c>
      <c r="D80" s="97">
        <f>VLOOKUP(A80,'ЛК 31.0324'!$B$15:$J$1334,9,0)</f>
        <v>23.751000000000001</v>
      </c>
      <c r="E80" s="97">
        <f t="shared" si="41"/>
        <v>3.9730000000000025</v>
      </c>
      <c r="F80" s="97">
        <f t="shared" si="42"/>
        <v>80.3</v>
      </c>
      <c r="G80" s="97"/>
      <c r="H80" s="97">
        <f t="shared" si="33"/>
        <v>3.9730000000000025</v>
      </c>
      <c r="I80" s="97">
        <f t="shared" si="34"/>
        <v>23.751000000000001</v>
      </c>
      <c r="P80" s="138">
        <f t="shared" si="43"/>
        <v>3.9730000000000025</v>
      </c>
    </row>
    <row r="81" spans="1:16" x14ac:dyDescent="0.3">
      <c r="A81" s="95" t="s">
        <v>45</v>
      </c>
      <c r="B81" s="96">
        <f>VLOOKUP(A81,Площадь!D:E,2,0)</f>
        <v>39.299999999999997</v>
      </c>
      <c r="C81" s="74">
        <v>7.7329999999999997</v>
      </c>
      <c r="D81" s="74" t="str">
        <f>VLOOKUP(A81,'ЛК 31.0324'!$B$15:$J$1334,9,0)</f>
        <v>-</v>
      </c>
      <c r="E81" s="74"/>
      <c r="F81" s="74"/>
      <c r="G81" s="74">
        <f t="shared" ref="G81:G82" si="44">B81*$G$715</f>
        <v>1.4990131112927798</v>
      </c>
      <c r="H81" s="74">
        <f t="shared" si="33"/>
        <v>1.4990131112927798</v>
      </c>
      <c r="I81" s="74">
        <f t="shared" si="34"/>
        <v>9.2320131112927797</v>
      </c>
      <c r="P81" t="s">
        <v>3605</v>
      </c>
    </row>
    <row r="82" spans="1:16" x14ac:dyDescent="0.3">
      <c r="A82" s="95" t="s">
        <v>185</v>
      </c>
      <c r="B82" s="96">
        <f>VLOOKUP(A82,Площадь!D:E,2,0)</f>
        <v>59</v>
      </c>
      <c r="C82" s="74">
        <v>14.180999999999999</v>
      </c>
      <c r="D82" s="74" t="str">
        <f>VLOOKUP(A82,'ЛК 31.0324'!$B$15:$J$1334,9,0)</f>
        <v>-</v>
      </c>
      <c r="E82" s="74"/>
      <c r="F82" s="74"/>
      <c r="G82" s="74">
        <f t="shared" si="44"/>
        <v>2.2504268083021377</v>
      </c>
      <c r="H82" s="74">
        <f t="shared" si="33"/>
        <v>2.2504268083021377</v>
      </c>
      <c r="I82" s="74">
        <f t="shared" si="34"/>
        <v>16.431426808302138</v>
      </c>
      <c r="P82" t="s">
        <v>3605</v>
      </c>
    </row>
    <row r="83" spans="1:16" s="139" customFormat="1" x14ac:dyDescent="0.3">
      <c r="A83" s="136" t="s">
        <v>34</v>
      </c>
      <c r="B83" s="137">
        <f>VLOOKUP(A83,Площадь!D:E,2,0)</f>
        <v>33.5</v>
      </c>
      <c r="C83" s="138">
        <v>12.99</v>
      </c>
      <c r="D83" s="138">
        <f>VLOOKUP(A83,'ЛК 31.0324'!$B$15:$J$1334,9,0)</f>
        <v>20.009</v>
      </c>
      <c r="E83" s="138">
        <f>D83-C83</f>
        <v>7.0190000000000001</v>
      </c>
      <c r="F83" s="138">
        <f>B83</f>
        <v>33.5</v>
      </c>
      <c r="G83" s="138"/>
      <c r="H83" s="138">
        <f t="shared" si="33"/>
        <v>7.0190000000000001</v>
      </c>
      <c r="I83" s="138">
        <f t="shared" si="34"/>
        <v>20.009</v>
      </c>
      <c r="J83" s="138"/>
      <c r="P83" s="138">
        <f>E83</f>
        <v>7.0190000000000001</v>
      </c>
    </row>
    <row r="84" spans="1:16" x14ac:dyDescent="0.3">
      <c r="A84" s="95" t="s">
        <v>191</v>
      </c>
      <c r="B84" s="96">
        <f>VLOOKUP(A84,Площадь!D:E,2,0)</f>
        <v>32.5</v>
      </c>
      <c r="C84" s="74">
        <v>10.326000000000001</v>
      </c>
      <c r="D84" s="74" t="str">
        <f>VLOOKUP(A84,'ЛК 31.0324'!$B$15:$J$1334,9,0)</f>
        <v>-</v>
      </c>
      <c r="E84" s="74"/>
      <c r="F84" s="74"/>
      <c r="G84" s="74">
        <f t="shared" ref="G84:G86" si="45">B84*$G$715</f>
        <v>1.2396418859291438</v>
      </c>
      <c r="H84" s="74">
        <f t="shared" si="33"/>
        <v>1.2396418859291438</v>
      </c>
      <c r="I84" s="74">
        <f t="shared" si="34"/>
        <v>11.565641885929145</v>
      </c>
      <c r="P84" t="s">
        <v>3605</v>
      </c>
    </row>
    <row r="85" spans="1:16" x14ac:dyDescent="0.3">
      <c r="A85" s="95" t="s">
        <v>188</v>
      </c>
      <c r="B85" s="96">
        <f>VLOOKUP(A85,Площадь!D:E,2,0)</f>
        <v>61.5</v>
      </c>
      <c r="C85" s="74">
        <v>17.831</v>
      </c>
      <c r="D85" s="74" t="str">
        <f>VLOOKUP(A85,'ЛК 31.0324'!$B$15:$J$1334,9,0)</f>
        <v>-</v>
      </c>
      <c r="E85" s="74"/>
      <c r="F85" s="74"/>
      <c r="G85" s="74">
        <f t="shared" si="45"/>
        <v>2.3457838764505334</v>
      </c>
      <c r="H85" s="74">
        <f t="shared" si="33"/>
        <v>2.3457838764505334</v>
      </c>
      <c r="I85" s="74">
        <f t="shared" si="34"/>
        <v>20.176783876450532</v>
      </c>
      <c r="P85" t="s">
        <v>3605</v>
      </c>
    </row>
    <row r="86" spans="1:16" x14ac:dyDescent="0.3">
      <c r="A86" s="95" t="s">
        <v>83</v>
      </c>
      <c r="B86" s="96">
        <f>VLOOKUP(A86,Площадь!D:E,2,0)</f>
        <v>39.1</v>
      </c>
      <c r="C86" s="74">
        <v>7.8419999999999996</v>
      </c>
      <c r="D86" s="74" t="str">
        <f>VLOOKUP(A86,'ЛК 31.0324'!$B$15:$J$1334,9,0)</f>
        <v>-</v>
      </c>
      <c r="E86" s="74"/>
      <c r="F86" s="74"/>
      <c r="G86" s="74">
        <f t="shared" si="45"/>
        <v>1.4913845458409083</v>
      </c>
      <c r="H86" s="74">
        <f t="shared" si="33"/>
        <v>1.4913845458409083</v>
      </c>
      <c r="I86" s="74">
        <f t="shared" si="34"/>
        <v>9.3333845458409073</v>
      </c>
      <c r="P86" t="s">
        <v>3605</v>
      </c>
    </row>
    <row r="87" spans="1:16" x14ac:dyDescent="0.3">
      <c r="A87" s="95" t="s">
        <v>242</v>
      </c>
      <c r="B87" s="96">
        <f>VLOOKUP(A87,Площадь!D:E,2,0)</f>
        <v>31.8</v>
      </c>
      <c r="C87" s="74">
        <v>14.907999999999999</v>
      </c>
      <c r="D87" s="74"/>
      <c r="E87" s="74"/>
      <c r="F87" s="74"/>
      <c r="G87" s="74">
        <f>B87*$G$715</f>
        <v>1.2129419068475931</v>
      </c>
      <c r="H87" s="74">
        <f t="shared" si="33"/>
        <v>1.2129419068475931</v>
      </c>
      <c r="I87" s="74">
        <f t="shared" si="34"/>
        <v>16.120941906847591</v>
      </c>
      <c r="P87" t="s">
        <v>3605</v>
      </c>
    </row>
    <row r="88" spans="1:16" x14ac:dyDescent="0.3">
      <c r="A88" s="95" t="s">
        <v>147</v>
      </c>
      <c r="B88" s="96">
        <f>VLOOKUP(A88,Площадь!D:E,2,0)</f>
        <v>32.1</v>
      </c>
      <c r="C88" s="74">
        <v>9.8049999999999997</v>
      </c>
      <c r="D88" s="74" t="str">
        <f>VLOOKUP(A88,'ЛК 31.0324'!$B$15:$J$1334,9,0)</f>
        <v>-</v>
      </c>
      <c r="E88" s="74"/>
      <c r="F88" s="74"/>
      <c r="G88" s="74">
        <f t="shared" ref="G88:G92" si="46">B88*$G$715</f>
        <v>1.2243847550254006</v>
      </c>
      <c r="H88" s="74">
        <f t="shared" si="33"/>
        <v>1.2243847550254006</v>
      </c>
      <c r="I88" s="74">
        <f t="shared" si="34"/>
        <v>11.029384755025401</v>
      </c>
      <c r="P88" t="s">
        <v>3605</v>
      </c>
    </row>
    <row r="89" spans="1:16" x14ac:dyDescent="0.3">
      <c r="A89" s="95" t="s">
        <v>74</v>
      </c>
      <c r="B89" s="96">
        <f>VLOOKUP(A89,Площадь!D:E,2,0)</f>
        <v>39.299999999999997</v>
      </c>
      <c r="C89" s="74">
        <v>14.185</v>
      </c>
      <c r="D89" s="74" t="str">
        <f>VLOOKUP(A89,'ЛК 31.0324'!$B$15:$J$1334,9,0)</f>
        <v>-</v>
      </c>
      <c r="E89" s="74"/>
      <c r="F89" s="74"/>
      <c r="G89" s="74">
        <f t="shared" si="46"/>
        <v>1.4990131112927798</v>
      </c>
      <c r="H89" s="74">
        <f t="shared" si="33"/>
        <v>1.4990131112927798</v>
      </c>
      <c r="I89" s="74">
        <f t="shared" si="34"/>
        <v>15.68401311129278</v>
      </c>
      <c r="P89" t="s">
        <v>3605</v>
      </c>
    </row>
    <row r="90" spans="1:16" x14ac:dyDescent="0.3">
      <c r="A90" s="95" t="s">
        <v>118</v>
      </c>
      <c r="B90" s="96">
        <f>VLOOKUP(A90,Площадь!D:E,2,0)</f>
        <v>59</v>
      </c>
      <c r="C90" s="74">
        <v>26.207999999999998</v>
      </c>
      <c r="D90" s="74" t="str">
        <f>VLOOKUP(A90,'ЛК 31.0324'!$B$15:$J$1334,9,0)</f>
        <v>-</v>
      </c>
      <c r="E90" s="74"/>
      <c r="F90" s="74"/>
      <c r="G90" s="74">
        <f t="shared" si="46"/>
        <v>2.2504268083021377</v>
      </c>
      <c r="H90" s="74">
        <f t="shared" si="33"/>
        <v>2.2504268083021377</v>
      </c>
      <c r="I90" s="74">
        <f t="shared" si="34"/>
        <v>28.458426808302136</v>
      </c>
      <c r="P90" t="s">
        <v>3605</v>
      </c>
    </row>
    <row r="91" spans="1:16" x14ac:dyDescent="0.3">
      <c r="A91" s="95" t="s">
        <v>258</v>
      </c>
      <c r="B91" s="96">
        <f>VLOOKUP(A91,Площадь!D:E,2,0)</f>
        <v>55.8</v>
      </c>
      <c r="C91" s="74">
        <v>15.62</v>
      </c>
      <c r="D91" s="74" t="str">
        <f>VLOOKUP(A91,'ЛК 31.0324'!$B$15:$J$1334,9,0)</f>
        <v>-</v>
      </c>
      <c r="E91" s="74"/>
      <c r="F91" s="74"/>
      <c r="G91" s="74">
        <f t="shared" si="46"/>
        <v>2.1283697610721912</v>
      </c>
      <c r="H91" s="74">
        <f t="shared" si="33"/>
        <v>2.1283697610721912</v>
      </c>
      <c r="I91" s="74">
        <f t="shared" si="34"/>
        <v>17.74836976107219</v>
      </c>
      <c r="P91" t="s">
        <v>3605</v>
      </c>
    </row>
    <row r="92" spans="1:16" x14ac:dyDescent="0.3">
      <c r="A92" s="95" t="s">
        <v>41</v>
      </c>
      <c r="B92" s="96">
        <f>VLOOKUP(A92,Площадь!D:E,2,0)</f>
        <v>33.5</v>
      </c>
      <c r="C92" s="74">
        <v>8.1999999999999993</v>
      </c>
      <c r="D92" s="74" t="str">
        <f>VLOOKUP(A92,'ЛК 31.0324'!$B$15:$J$1334,9,0)</f>
        <v>-</v>
      </c>
      <c r="E92" s="74"/>
      <c r="F92" s="74"/>
      <c r="G92" s="74">
        <f t="shared" si="46"/>
        <v>1.2777847131885021</v>
      </c>
      <c r="H92" s="74">
        <f t="shared" si="33"/>
        <v>1.2777847131885021</v>
      </c>
      <c r="I92" s="74">
        <f t="shared" si="34"/>
        <v>9.4777847131885018</v>
      </c>
      <c r="P92" t="s">
        <v>3605</v>
      </c>
    </row>
    <row r="93" spans="1:16" s="139" customFormat="1" x14ac:dyDescent="0.3">
      <c r="A93" s="136" t="s">
        <v>78</v>
      </c>
      <c r="B93" s="137">
        <f>VLOOKUP(A93,Площадь!D:E,2,0)</f>
        <v>32.5</v>
      </c>
      <c r="C93" s="138">
        <v>6.8949999999999996</v>
      </c>
      <c r="D93" s="138">
        <v>6.8949999999999996</v>
      </c>
      <c r="E93" s="138">
        <f>D93-C93</f>
        <v>0</v>
      </c>
      <c r="F93" s="138">
        <f>B93</f>
        <v>32.5</v>
      </c>
      <c r="G93" s="138"/>
      <c r="H93" s="138">
        <f t="shared" si="33"/>
        <v>0</v>
      </c>
      <c r="I93" s="138">
        <f t="shared" si="34"/>
        <v>6.8949999999999996</v>
      </c>
      <c r="J93" s="138"/>
      <c r="P93" s="138">
        <f>E93</f>
        <v>0</v>
      </c>
    </row>
    <row r="94" spans="1:16" x14ac:dyDescent="0.3">
      <c r="A94" s="95" t="s">
        <v>265</v>
      </c>
      <c r="B94" s="96">
        <f>VLOOKUP(A94,Площадь!D:E,2,0)</f>
        <v>61.5</v>
      </c>
      <c r="C94" s="74">
        <v>20.939</v>
      </c>
      <c r="D94" s="74" t="str">
        <f>VLOOKUP(A94,'ЛК 31.0324'!$B$15:$J$1334,9,0)</f>
        <v>-</v>
      </c>
      <c r="E94" s="74"/>
      <c r="F94" s="74"/>
      <c r="G94" s="74">
        <f t="shared" ref="G94:G98" si="47">B94*$G$715</f>
        <v>2.3457838764505334</v>
      </c>
      <c r="H94" s="74">
        <f t="shared" si="33"/>
        <v>2.3457838764505334</v>
      </c>
      <c r="I94" s="74">
        <f t="shared" si="34"/>
        <v>23.284783876450533</v>
      </c>
      <c r="P94" t="s">
        <v>3605</v>
      </c>
    </row>
    <row r="95" spans="1:16" x14ac:dyDescent="0.3">
      <c r="A95" s="95" t="s">
        <v>234</v>
      </c>
      <c r="B95" s="96">
        <f>VLOOKUP(A95,Площадь!D:E,2,0)</f>
        <v>39.1</v>
      </c>
      <c r="C95" s="74">
        <v>16.018999999999998</v>
      </c>
      <c r="D95" s="74" t="str">
        <f>VLOOKUP(A95,'ЛК 31.0324'!$B$15:$J$1334,9,0)</f>
        <v>-</v>
      </c>
      <c r="E95" s="74"/>
      <c r="F95" s="74"/>
      <c r="G95" s="74">
        <f t="shared" si="47"/>
        <v>1.4913845458409083</v>
      </c>
      <c r="H95" s="74">
        <f t="shared" si="33"/>
        <v>1.4913845458409083</v>
      </c>
      <c r="I95" s="74">
        <f t="shared" si="34"/>
        <v>17.510384545840907</v>
      </c>
      <c r="P95" t="s">
        <v>3605</v>
      </c>
    </row>
    <row r="96" spans="1:16" x14ac:dyDescent="0.3">
      <c r="A96" s="95" t="s">
        <v>158</v>
      </c>
      <c r="B96" s="96">
        <f>VLOOKUP(A96,Площадь!D:E,2,0)</f>
        <v>31.8</v>
      </c>
      <c r="C96" s="74">
        <v>6.9</v>
      </c>
      <c r="D96" s="74" t="str">
        <f>VLOOKUP(A96,'ЛК 31.0324'!$B$15:$J$1334,9,0)</f>
        <v>-</v>
      </c>
      <c r="E96" s="74"/>
      <c r="F96" s="74"/>
      <c r="G96" s="74">
        <f t="shared" si="47"/>
        <v>1.2129419068475931</v>
      </c>
      <c r="H96" s="74">
        <f t="shared" si="33"/>
        <v>1.2129419068475931</v>
      </c>
      <c r="I96" s="74">
        <f t="shared" si="34"/>
        <v>8.1129419068475936</v>
      </c>
      <c r="P96" t="s">
        <v>3605</v>
      </c>
    </row>
    <row r="97" spans="1:16" x14ac:dyDescent="0.3">
      <c r="A97" s="95" t="s">
        <v>51</v>
      </c>
      <c r="B97" s="96">
        <f>VLOOKUP(A97,Площадь!D:E,2,0)</f>
        <v>32.1</v>
      </c>
      <c r="C97" s="74">
        <v>13.897</v>
      </c>
      <c r="D97" s="74" t="str">
        <f>VLOOKUP(A97,'ЛК 31.0324'!$B$15:$J$1334,9,0)</f>
        <v>-</v>
      </c>
      <c r="E97" s="74"/>
      <c r="F97" s="74"/>
      <c r="G97" s="74">
        <f t="shared" si="47"/>
        <v>1.2243847550254006</v>
      </c>
      <c r="H97" s="74">
        <f t="shared" si="33"/>
        <v>1.2243847550254006</v>
      </c>
      <c r="I97" s="74">
        <f t="shared" si="34"/>
        <v>15.121384755025401</v>
      </c>
      <c r="P97" t="s">
        <v>3605</v>
      </c>
    </row>
    <row r="98" spans="1:16" x14ac:dyDescent="0.3">
      <c r="A98" s="95" t="s">
        <v>227</v>
      </c>
      <c r="B98" s="96">
        <f>VLOOKUP(A98,Площадь!D:E,2,0)</f>
        <v>39.299999999999997</v>
      </c>
      <c r="C98" s="74">
        <v>15.581</v>
      </c>
      <c r="D98" s="74" t="str">
        <f>VLOOKUP(A98,'ЛК 31.0324'!$B$15:$J$1334,9,0)</f>
        <v>-</v>
      </c>
      <c r="E98" s="74"/>
      <c r="F98" s="74"/>
      <c r="G98" s="74">
        <f t="shared" si="47"/>
        <v>1.4990131112927798</v>
      </c>
      <c r="H98" s="74">
        <f t="shared" si="33"/>
        <v>1.4990131112927798</v>
      </c>
      <c r="I98" s="74">
        <f t="shared" si="34"/>
        <v>17.080013111292779</v>
      </c>
      <c r="P98" t="s">
        <v>3605</v>
      </c>
    </row>
    <row r="99" spans="1:16" x14ac:dyDescent="0.3">
      <c r="A99" s="98" t="s">
        <v>235</v>
      </c>
      <c r="B99" s="99">
        <f>VLOOKUP(A99,Площадь!D:E,2,0)</f>
        <v>59</v>
      </c>
      <c r="C99" s="97">
        <v>22.484000000000002</v>
      </c>
      <c r="D99" s="97">
        <f>VLOOKUP(A99,'ЛК 31.0324'!$B$15:$J$1334,9,0)</f>
        <v>28.021999999999998</v>
      </c>
      <c r="E99" s="97">
        <f t="shared" ref="E99:E100" si="48">D99-C99</f>
        <v>5.5379999999999967</v>
      </c>
      <c r="F99" s="97">
        <f t="shared" ref="F99:F100" si="49">B99</f>
        <v>59</v>
      </c>
      <c r="G99" s="97"/>
      <c r="H99" s="97">
        <f t="shared" si="33"/>
        <v>5.5379999999999967</v>
      </c>
      <c r="I99" s="97">
        <f t="shared" si="34"/>
        <v>28.021999999999998</v>
      </c>
      <c r="P99" s="138">
        <f t="shared" ref="P99:P100" si="50">E99</f>
        <v>5.5379999999999967</v>
      </c>
    </row>
    <row r="100" spans="1:16" x14ac:dyDescent="0.3">
      <c r="A100" s="98" t="s">
        <v>172</v>
      </c>
      <c r="B100" s="99">
        <f>VLOOKUP(A100,Площадь!D:E,2,0)</f>
        <v>33.5</v>
      </c>
      <c r="C100" s="97">
        <v>6.8</v>
      </c>
      <c r="D100" s="97">
        <f>VLOOKUP(A100,'ЛК 31.0324'!$B$15:$J$1334,9,0)</f>
        <v>7.806</v>
      </c>
      <c r="E100" s="97">
        <f t="shared" si="48"/>
        <v>1.0060000000000002</v>
      </c>
      <c r="F100" s="97">
        <f t="shared" si="49"/>
        <v>33.5</v>
      </c>
      <c r="G100" s="97"/>
      <c r="H100" s="97">
        <f t="shared" si="33"/>
        <v>1.0060000000000002</v>
      </c>
      <c r="I100" s="97">
        <f t="shared" si="34"/>
        <v>7.806</v>
      </c>
      <c r="P100" s="138">
        <f t="shared" si="50"/>
        <v>1.0060000000000002</v>
      </c>
    </row>
    <row r="101" spans="1:16" x14ac:dyDescent="0.3">
      <c r="A101" s="95" t="s">
        <v>202</v>
      </c>
      <c r="B101" s="96">
        <f>VLOOKUP(A101,Площадь!D:E,2,0)</f>
        <v>32.5</v>
      </c>
      <c r="C101" s="74">
        <v>9.81</v>
      </c>
      <c r="D101" s="74" t="str">
        <f>VLOOKUP(A101,'ЛК 31.0324'!$B$15:$J$1334,9,0)</f>
        <v>-</v>
      </c>
      <c r="E101" s="74"/>
      <c r="F101" s="74"/>
      <c r="G101" s="74">
        <f t="shared" ref="G101:G103" si="51">B101*$G$715</f>
        <v>1.2396418859291438</v>
      </c>
      <c r="H101" s="74">
        <f t="shared" si="33"/>
        <v>1.2396418859291438</v>
      </c>
      <c r="I101" s="74">
        <f t="shared" si="34"/>
        <v>11.049641885929145</v>
      </c>
      <c r="P101" t="s">
        <v>3605</v>
      </c>
    </row>
    <row r="102" spans="1:16" x14ac:dyDescent="0.3">
      <c r="A102" s="95" t="s">
        <v>266</v>
      </c>
      <c r="B102" s="96">
        <f>VLOOKUP(A102,Площадь!D:E,2,0)</f>
        <v>55.7</v>
      </c>
      <c r="C102" s="74">
        <v>13.545999999999999</v>
      </c>
      <c r="D102" s="74" t="str">
        <f>VLOOKUP(A102,'ЛК 31.0324'!$B$15:$J$1334,9,0)</f>
        <v>-</v>
      </c>
      <c r="E102" s="74"/>
      <c r="F102" s="74"/>
      <c r="G102" s="74">
        <f t="shared" si="51"/>
        <v>2.1245554783462555</v>
      </c>
      <c r="H102" s="74">
        <f t="shared" si="33"/>
        <v>2.1245554783462555</v>
      </c>
      <c r="I102" s="74">
        <f t="shared" si="34"/>
        <v>15.670555478346255</v>
      </c>
      <c r="P102" t="s">
        <v>3605</v>
      </c>
    </row>
    <row r="103" spans="1:16" x14ac:dyDescent="0.3">
      <c r="A103" s="95" t="s">
        <v>336</v>
      </c>
      <c r="B103" s="96">
        <f>VLOOKUP(A103,Площадь!D:E,2,0)</f>
        <v>61.5</v>
      </c>
      <c r="C103" s="74">
        <v>9.8610000000000007</v>
      </c>
      <c r="D103" s="74" t="str">
        <f>VLOOKUP(A103,'ЛК 31.0324'!$B$15:$J$1334,9,0)</f>
        <v>-</v>
      </c>
      <c r="E103" s="74"/>
      <c r="F103" s="74"/>
      <c r="G103" s="74">
        <f t="shared" si="51"/>
        <v>2.3457838764505334</v>
      </c>
      <c r="H103" s="74">
        <f t="shared" si="33"/>
        <v>2.3457838764505334</v>
      </c>
      <c r="I103" s="74">
        <f t="shared" si="34"/>
        <v>12.206783876450533</v>
      </c>
      <c r="P103" t="s">
        <v>3605</v>
      </c>
    </row>
    <row r="104" spans="1:16" x14ac:dyDescent="0.3">
      <c r="A104" s="98" t="s">
        <v>70</v>
      </c>
      <c r="B104" s="99">
        <f>VLOOKUP(A104,Площадь!D:E,2,0)</f>
        <v>39.1</v>
      </c>
      <c r="C104" s="97">
        <v>9.0570000000000004</v>
      </c>
      <c r="D104" s="97">
        <f>VLOOKUP(A104,'ЛК 31.0324'!$B$15:$J$1334,9,0)</f>
        <v>11.631</v>
      </c>
      <c r="E104" s="97">
        <f t="shared" ref="E104:E105" si="52">D104-C104</f>
        <v>2.5739999999999998</v>
      </c>
      <c r="F104" s="97">
        <f t="shared" ref="F104:F105" si="53">B104</f>
        <v>39.1</v>
      </c>
      <c r="G104" s="97"/>
      <c r="H104" s="97">
        <f t="shared" si="33"/>
        <v>2.5739999999999998</v>
      </c>
      <c r="I104" s="97">
        <f t="shared" si="34"/>
        <v>11.631</v>
      </c>
      <c r="P104" s="138">
        <f t="shared" ref="P104:P105" si="54">E104</f>
        <v>2.5739999999999998</v>
      </c>
    </row>
    <row r="105" spans="1:16" x14ac:dyDescent="0.3">
      <c r="A105" s="98" t="s">
        <v>76</v>
      </c>
      <c r="B105" s="99">
        <f>VLOOKUP(A105,Площадь!D:E,2,0)</f>
        <v>31.8</v>
      </c>
      <c r="C105" s="97">
        <v>8.1280000000000001</v>
      </c>
      <c r="D105" s="97">
        <f>VLOOKUP(A105,'ЛК 31.0324'!$B$15:$J$1334,9,0)</f>
        <v>9.3710000000000004</v>
      </c>
      <c r="E105" s="97">
        <f t="shared" si="52"/>
        <v>1.2430000000000003</v>
      </c>
      <c r="F105" s="97">
        <f t="shared" si="53"/>
        <v>31.8</v>
      </c>
      <c r="G105" s="97"/>
      <c r="H105" s="97">
        <f t="shared" si="33"/>
        <v>1.2430000000000003</v>
      </c>
      <c r="I105" s="97">
        <f t="shared" si="34"/>
        <v>9.3710000000000004</v>
      </c>
      <c r="P105" s="138">
        <f t="shared" si="54"/>
        <v>1.2430000000000003</v>
      </c>
    </row>
    <row r="106" spans="1:16" x14ac:dyDescent="0.3">
      <c r="A106" s="95" t="s">
        <v>56</v>
      </c>
      <c r="B106" s="96">
        <f>VLOOKUP(A106,Площадь!D:E,2,0)</f>
        <v>32.1</v>
      </c>
      <c r="C106" s="74">
        <v>11.103999999999999</v>
      </c>
      <c r="D106" s="74" t="str">
        <f>VLOOKUP(A106,'ЛК 31.0324'!$B$15:$J$1334,9,0)</f>
        <v>-</v>
      </c>
      <c r="E106" s="74"/>
      <c r="F106" s="74"/>
      <c r="G106" s="74">
        <f t="shared" ref="G106:G108" si="55">B106*$G$715</f>
        <v>1.2243847550254006</v>
      </c>
      <c r="H106" s="74">
        <f t="shared" si="33"/>
        <v>1.2243847550254006</v>
      </c>
      <c r="I106" s="74">
        <f t="shared" si="34"/>
        <v>12.3283847550254</v>
      </c>
      <c r="P106" t="s">
        <v>3605</v>
      </c>
    </row>
    <row r="107" spans="1:16" x14ac:dyDescent="0.3">
      <c r="A107" s="95" t="s">
        <v>311</v>
      </c>
      <c r="B107" s="96">
        <f>VLOOKUP(A107,Площадь!D:E,2,0)</f>
        <v>39.299999999999997</v>
      </c>
      <c r="C107" s="74">
        <v>8.2539999999999996</v>
      </c>
      <c r="D107" s="74" t="str">
        <f>VLOOKUP(A107,'ЛК 31.0324'!$B$15:$J$1334,9,0)</f>
        <v>-</v>
      </c>
      <c r="E107" s="74"/>
      <c r="F107" s="74"/>
      <c r="G107" s="74">
        <f t="shared" si="55"/>
        <v>1.4990131112927798</v>
      </c>
      <c r="H107" s="74">
        <f t="shared" si="33"/>
        <v>1.4990131112927798</v>
      </c>
      <c r="I107" s="74">
        <f t="shared" si="34"/>
        <v>9.7530131112927787</v>
      </c>
      <c r="P107" t="s">
        <v>3605</v>
      </c>
    </row>
    <row r="108" spans="1:16" x14ac:dyDescent="0.3">
      <c r="A108" s="95" t="s">
        <v>200</v>
      </c>
      <c r="B108" s="96">
        <f>VLOOKUP(A108,Площадь!D:E,2,0)</f>
        <v>59</v>
      </c>
      <c r="C108" s="74">
        <v>18.18</v>
      </c>
      <c r="D108" s="74" t="str">
        <f>VLOOKUP(A108,'ЛК 31.0324'!$B$15:$J$1334,9,0)</f>
        <v>-</v>
      </c>
      <c r="E108" s="74"/>
      <c r="F108" s="74"/>
      <c r="G108" s="74">
        <f t="shared" si="55"/>
        <v>2.2504268083021377</v>
      </c>
      <c r="H108" s="74">
        <f t="shared" si="33"/>
        <v>2.2504268083021377</v>
      </c>
      <c r="I108" s="74">
        <f t="shared" si="34"/>
        <v>20.430426808302137</v>
      </c>
      <c r="P108" t="s">
        <v>3605</v>
      </c>
    </row>
    <row r="109" spans="1:16" x14ac:dyDescent="0.3">
      <c r="A109" s="98" t="s">
        <v>93</v>
      </c>
      <c r="B109" s="99">
        <f>VLOOKUP(A109,Площадь!D:E,2,0)</f>
        <v>33.5</v>
      </c>
      <c r="C109" s="97">
        <v>6.3479999999999999</v>
      </c>
      <c r="D109" s="97">
        <f>VLOOKUP(A109,'ЛК 31.0324'!$B$15:$J$1334,9,0)</f>
        <v>6.3479999999999999</v>
      </c>
      <c r="E109" s="97">
        <f>D109-C109</f>
        <v>0</v>
      </c>
      <c r="F109" s="97">
        <f>B109</f>
        <v>33.5</v>
      </c>
      <c r="G109" s="97"/>
      <c r="H109" s="97">
        <f t="shared" si="33"/>
        <v>0</v>
      </c>
      <c r="I109" s="97">
        <f t="shared" si="34"/>
        <v>6.3479999999999999</v>
      </c>
      <c r="P109" s="138">
        <f>E109</f>
        <v>0</v>
      </c>
    </row>
    <row r="110" spans="1:16" x14ac:dyDescent="0.3">
      <c r="A110" s="95" t="s">
        <v>105</v>
      </c>
      <c r="B110" s="96">
        <f>VLOOKUP(A110,Площадь!D:E,2,0)</f>
        <v>32.5</v>
      </c>
      <c r="C110" s="74">
        <v>13.785</v>
      </c>
      <c r="D110" s="74"/>
      <c r="E110" s="74"/>
      <c r="F110" s="74"/>
      <c r="G110" s="74">
        <f t="shared" ref="G110" si="56">B110*$G$715</f>
        <v>1.2396418859291438</v>
      </c>
      <c r="H110" s="74">
        <f t="shared" si="33"/>
        <v>1.2396418859291438</v>
      </c>
      <c r="I110" s="74">
        <f t="shared" si="34"/>
        <v>15.024641885929144</v>
      </c>
      <c r="P110" t="s">
        <v>3605</v>
      </c>
    </row>
    <row r="111" spans="1:16" x14ac:dyDescent="0.3">
      <c r="A111" s="98" t="s">
        <v>166</v>
      </c>
      <c r="B111" s="99">
        <f>VLOOKUP(A111,Площадь!D:E,2,0)</f>
        <v>61.5</v>
      </c>
      <c r="C111" s="97">
        <v>16.754000000000001</v>
      </c>
      <c r="D111" s="97">
        <f>VLOOKUP(A111,'ЛК 31.0324'!$B$15:$J$1334,9,0)</f>
        <v>18.617000000000001</v>
      </c>
      <c r="E111" s="97">
        <f>D111-C111</f>
        <v>1.8629999999999995</v>
      </c>
      <c r="F111" s="97">
        <f>B111</f>
        <v>61.5</v>
      </c>
      <c r="G111" s="97"/>
      <c r="H111" s="97">
        <f t="shared" si="33"/>
        <v>1.8629999999999995</v>
      </c>
      <c r="I111" s="97">
        <f t="shared" si="34"/>
        <v>18.617000000000001</v>
      </c>
      <c r="P111" s="138">
        <f>E111</f>
        <v>1.8629999999999995</v>
      </c>
    </row>
    <row r="112" spans="1:16" x14ac:dyDescent="0.3">
      <c r="A112" s="95" t="s">
        <v>253</v>
      </c>
      <c r="B112" s="96">
        <f>VLOOKUP(A112,Площадь!D:E,2,0)</f>
        <v>39.1</v>
      </c>
      <c r="C112" s="74">
        <v>15.79</v>
      </c>
      <c r="D112" s="74" t="str">
        <f>VLOOKUP(A112,'ЛК 31.0324'!$B$15:$J$1334,9,0)</f>
        <v>-</v>
      </c>
      <c r="E112" s="74"/>
      <c r="F112" s="74"/>
      <c r="G112" s="74">
        <f t="shared" ref="G112:G115" si="57">B112*$G$715</f>
        <v>1.4913845458409083</v>
      </c>
      <c r="H112" s="74">
        <f t="shared" si="33"/>
        <v>1.4913845458409083</v>
      </c>
      <c r="I112" s="74">
        <f t="shared" si="34"/>
        <v>17.281384545840908</v>
      </c>
      <c r="P112" t="s">
        <v>3605</v>
      </c>
    </row>
    <row r="113" spans="1:16" x14ac:dyDescent="0.3">
      <c r="A113" s="95" t="s">
        <v>53</v>
      </c>
      <c r="B113" s="96">
        <f>VLOOKUP(A113,Площадь!D:E,2,0)</f>
        <v>57.2</v>
      </c>
      <c r="C113" s="74">
        <v>21.832000000000001</v>
      </c>
      <c r="D113" s="74" t="str">
        <f>VLOOKUP(A113,'ЛК 31.0324'!$B$15:$J$1334,9,0)</f>
        <v>-</v>
      </c>
      <c r="E113" s="74"/>
      <c r="F113" s="74"/>
      <c r="G113" s="74">
        <f t="shared" si="57"/>
        <v>2.1817697192352932</v>
      </c>
      <c r="H113" s="74">
        <f t="shared" si="33"/>
        <v>2.1817697192352932</v>
      </c>
      <c r="I113" s="74">
        <f t="shared" si="34"/>
        <v>24.013769719235295</v>
      </c>
      <c r="P113" t="s">
        <v>3605</v>
      </c>
    </row>
    <row r="114" spans="1:16" x14ac:dyDescent="0.3">
      <c r="A114" s="95" t="s">
        <v>164</v>
      </c>
      <c r="B114" s="96">
        <f>VLOOKUP(A114,Площадь!D:E,2,0)</f>
        <v>83.9</v>
      </c>
      <c r="C114" s="74">
        <v>17.794</v>
      </c>
      <c r="D114" s="74" t="str">
        <f>VLOOKUP(A114,'ЛК 31.0324'!$B$15:$J$1334,9,0)</f>
        <v>-</v>
      </c>
      <c r="E114" s="74"/>
      <c r="F114" s="74"/>
      <c r="G114" s="74">
        <f t="shared" si="57"/>
        <v>3.2001832070601588</v>
      </c>
      <c r="H114" s="74">
        <f t="shared" si="33"/>
        <v>3.2001832070601588</v>
      </c>
      <c r="I114" s="74">
        <f t="shared" si="34"/>
        <v>20.994183207060161</v>
      </c>
      <c r="P114" t="s">
        <v>3605</v>
      </c>
    </row>
    <row r="115" spans="1:16" x14ac:dyDescent="0.3">
      <c r="A115" s="95" t="s">
        <v>49</v>
      </c>
      <c r="B115" s="96">
        <f>VLOOKUP(A115,Площадь!D:E,2,0)</f>
        <v>31.8</v>
      </c>
      <c r="C115" s="74">
        <v>14.077999999999999</v>
      </c>
      <c r="D115" s="74" t="str">
        <f>VLOOKUP(A115,'ЛК 31.0324'!$B$15:$J$1334,9,0)</f>
        <v>-</v>
      </c>
      <c r="E115" s="74"/>
      <c r="F115" s="74"/>
      <c r="G115" s="74">
        <f t="shared" si="57"/>
        <v>1.2129419068475931</v>
      </c>
      <c r="H115" s="74">
        <f t="shared" si="33"/>
        <v>1.2129419068475931</v>
      </c>
      <c r="I115" s="74">
        <f t="shared" si="34"/>
        <v>15.290941906847593</v>
      </c>
      <c r="P115" t="s">
        <v>3605</v>
      </c>
    </row>
    <row r="116" spans="1:16" x14ac:dyDescent="0.3">
      <c r="A116" s="98" t="s">
        <v>285</v>
      </c>
      <c r="B116" s="99">
        <f>VLOOKUP(A116,Площадь!D:E,2,0)</f>
        <v>32.1</v>
      </c>
      <c r="C116" s="97">
        <v>8.141</v>
      </c>
      <c r="D116" s="97">
        <f>VLOOKUP(A116,'ЛК 31.0324'!$B$15:$J$1334,9,0)</f>
        <v>9.1630000000000003</v>
      </c>
      <c r="E116" s="97">
        <f>D116-C116</f>
        <v>1.0220000000000002</v>
      </c>
      <c r="F116" s="97">
        <f>B116</f>
        <v>32.1</v>
      </c>
      <c r="G116" s="97"/>
      <c r="H116" s="97">
        <f t="shared" si="33"/>
        <v>1.0220000000000002</v>
      </c>
      <c r="I116" s="97">
        <f t="shared" si="34"/>
        <v>9.1630000000000003</v>
      </c>
      <c r="P116" s="138">
        <f>E116</f>
        <v>1.0220000000000002</v>
      </c>
    </row>
    <row r="117" spans="1:16" x14ac:dyDescent="0.3">
      <c r="A117" s="95" t="s">
        <v>66</v>
      </c>
      <c r="B117" s="96">
        <f>VLOOKUP(A117,Площадь!D:E,2,0)</f>
        <v>39.299999999999997</v>
      </c>
      <c r="C117" s="74">
        <v>13.9</v>
      </c>
      <c r="D117" s="74" t="str">
        <f>VLOOKUP(A117,'ЛК 31.0324'!$B$15:$J$1334,9,0)</f>
        <v>-</v>
      </c>
      <c r="E117" s="74"/>
      <c r="F117" s="74"/>
      <c r="G117" s="74">
        <f t="shared" ref="G117" si="58">B117*$G$715</f>
        <v>1.4990131112927798</v>
      </c>
      <c r="H117" s="74">
        <f t="shared" si="33"/>
        <v>1.4990131112927798</v>
      </c>
      <c r="I117" s="74">
        <f t="shared" si="34"/>
        <v>15.399013111292779</v>
      </c>
      <c r="P117" t="s">
        <v>3605</v>
      </c>
    </row>
    <row r="118" spans="1:16" x14ac:dyDescent="0.3">
      <c r="A118" s="98" t="s">
        <v>103</v>
      </c>
      <c r="B118" s="99">
        <f>VLOOKUP(A118,Площадь!D:E,2,0)</f>
        <v>59</v>
      </c>
      <c r="C118" s="97">
        <v>22.457000000000001</v>
      </c>
      <c r="D118" s="97">
        <f>VLOOKUP(A118,'ЛК 31.0324'!$B$15:$J$1334,9,0)</f>
        <v>26.5</v>
      </c>
      <c r="E118" s="97">
        <f t="shared" ref="E118:E119" si="59">D118-C118</f>
        <v>4.0429999999999993</v>
      </c>
      <c r="F118" s="97">
        <f t="shared" ref="F118:F119" si="60">B118</f>
        <v>59</v>
      </c>
      <c r="G118" s="97"/>
      <c r="H118" s="97">
        <f t="shared" si="33"/>
        <v>4.0429999999999993</v>
      </c>
      <c r="I118" s="97">
        <f t="shared" si="34"/>
        <v>26.5</v>
      </c>
      <c r="P118" s="138">
        <f t="shared" ref="P118:P119" si="61">E118</f>
        <v>4.0429999999999993</v>
      </c>
    </row>
    <row r="119" spans="1:16" x14ac:dyDescent="0.3">
      <c r="A119" s="98" t="s">
        <v>104</v>
      </c>
      <c r="B119" s="99">
        <f>VLOOKUP(A119,Площадь!D:E,2,0)</f>
        <v>33.5</v>
      </c>
      <c r="C119" s="97">
        <v>6.87</v>
      </c>
      <c r="D119" s="97">
        <f>VLOOKUP(A119,'ЛК 31.0324'!$B$15:$J$1334,9,0)</f>
        <v>9.4499999999999993</v>
      </c>
      <c r="E119" s="97">
        <f t="shared" si="59"/>
        <v>2.5799999999999992</v>
      </c>
      <c r="F119" s="97">
        <f t="shared" si="60"/>
        <v>33.5</v>
      </c>
      <c r="G119" s="97"/>
      <c r="H119" s="97">
        <f t="shared" si="33"/>
        <v>2.5799999999999992</v>
      </c>
      <c r="I119" s="97">
        <f t="shared" si="34"/>
        <v>9.4499999999999993</v>
      </c>
      <c r="P119" s="138">
        <f t="shared" si="61"/>
        <v>2.5799999999999992</v>
      </c>
    </row>
    <row r="120" spans="1:16" x14ac:dyDescent="0.3">
      <c r="A120" s="95" t="s">
        <v>65</v>
      </c>
      <c r="B120" s="96">
        <f>VLOOKUP(A120,Площадь!D:E,2,0)</f>
        <v>32.5</v>
      </c>
      <c r="C120" s="74">
        <v>13.425000000000001</v>
      </c>
      <c r="D120" s="74" t="str">
        <f>VLOOKUP(A120,'ЛК 31.0324'!$B$15:$J$1334,9,0)</f>
        <v>-</v>
      </c>
      <c r="E120" s="74"/>
      <c r="F120" s="74"/>
      <c r="G120" s="74">
        <f t="shared" ref="G120" si="62">B120*$G$715</f>
        <v>1.2396418859291438</v>
      </c>
      <c r="H120" s="74">
        <f t="shared" si="33"/>
        <v>1.2396418859291438</v>
      </c>
      <c r="I120" s="74">
        <f t="shared" si="34"/>
        <v>14.664641885929145</v>
      </c>
      <c r="P120" t="s">
        <v>3605</v>
      </c>
    </row>
    <row r="121" spans="1:16" x14ac:dyDescent="0.3">
      <c r="A121" s="98" t="s">
        <v>106</v>
      </c>
      <c r="B121" s="99">
        <f>VLOOKUP(A121,Площадь!D:E,2,0)</f>
        <v>61.5</v>
      </c>
      <c r="C121" s="97">
        <v>21.626000000000001</v>
      </c>
      <c r="D121" s="97">
        <f>VLOOKUP(A121,'ЛК 31.0324'!$B$15:$J$1334,9,0)</f>
        <v>26.831</v>
      </c>
      <c r="E121" s="97">
        <f>D121-C121</f>
        <v>5.2049999999999983</v>
      </c>
      <c r="F121" s="97">
        <f>B121</f>
        <v>61.5</v>
      </c>
      <c r="G121" s="97"/>
      <c r="H121" s="97">
        <f t="shared" si="33"/>
        <v>5.2049999999999983</v>
      </c>
      <c r="I121" s="97">
        <f t="shared" si="34"/>
        <v>26.831</v>
      </c>
      <c r="P121" s="138">
        <f>E121</f>
        <v>5.2049999999999983</v>
      </c>
    </row>
    <row r="122" spans="1:16" x14ac:dyDescent="0.3">
      <c r="A122" s="95" t="s">
        <v>91</v>
      </c>
      <c r="B122" s="96">
        <f>VLOOKUP(A122,Площадь!D:E,2,0)</f>
        <v>39.1</v>
      </c>
      <c r="C122" s="74">
        <v>11.917</v>
      </c>
      <c r="D122" s="74" t="str">
        <f>VLOOKUP(A122,'ЛК 31.0324'!$B$15:$J$1334,9,0)</f>
        <v>-</v>
      </c>
      <c r="E122" s="74"/>
      <c r="F122" s="74"/>
      <c r="G122" s="74">
        <f t="shared" ref="G122:G123" si="63">B122*$G$715</f>
        <v>1.4913845458409083</v>
      </c>
      <c r="H122" s="74">
        <f t="shared" si="33"/>
        <v>1.4913845458409083</v>
      </c>
      <c r="I122" s="74">
        <f t="shared" si="34"/>
        <v>13.408384545840908</v>
      </c>
      <c r="P122" t="s">
        <v>3605</v>
      </c>
    </row>
    <row r="123" spans="1:16" x14ac:dyDescent="0.3">
      <c r="A123" s="95" t="s">
        <v>67</v>
      </c>
      <c r="B123" s="96">
        <f>VLOOKUP(A123,Площадь!D:E,2,0)</f>
        <v>31.8</v>
      </c>
      <c r="C123" s="74">
        <v>13.343999999999999</v>
      </c>
      <c r="D123" s="74" t="str">
        <f>VLOOKUP(A123,'ЛК 31.0324'!$B$15:$J$1334,9,0)</f>
        <v>-</v>
      </c>
      <c r="E123" s="74"/>
      <c r="F123" s="74"/>
      <c r="G123" s="74">
        <f t="shared" si="63"/>
        <v>1.2129419068475931</v>
      </c>
      <c r="H123" s="74">
        <f t="shared" si="33"/>
        <v>1.2129419068475931</v>
      </c>
      <c r="I123" s="74">
        <f t="shared" si="34"/>
        <v>14.556941906847593</v>
      </c>
      <c r="P123" t="s">
        <v>3605</v>
      </c>
    </row>
    <row r="124" spans="1:16" x14ac:dyDescent="0.3">
      <c r="A124" s="95" t="s">
        <v>220</v>
      </c>
      <c r="B124" s="96">
        <f>VLOOKUP(A124,Площадь!D:E,2,0)</f>
        <v>32.1</v>
      </c>
      <c r="C124" s="74">
        <v>10.218</v>
      </c>
      <c r="D124" s="74"/>
      <c r="E124" s="74"/>
      <c r="F124" s="74"/>
      <c r="G124" s="74">
        <f t="shared" ref="G124:G125" si="64">B124*$G$715</f>
        <v>1.2243847550254006</v>
      </c>
      <c r="H124" s="74">
        <f t="shared" si="33"/>
        <v>1.2243847550254006</v>
      </c>
      <c r="I124" s="74">
        <f t="shared" si="34"/>
        <v>11.442384755025401</v>
      </c>
      <c r="P124" t="s">
        <v>3605</v>
      </c>
    </row>
    <row r="125" spans="1:16" x14ac:dyDescent="0.3">
      <c r="A125" s="95" t="s">
        <v>59</v>
      </c>
      <c r="B125" s="96">
        <f>VLOOKUP(A125,Площадь!D:E,2,0)</f>
        <v>80.7</v>
      </c>
      <c r="C125" s="74">
        <v>20.058</v>
      </c>
      <c r="D125" s="74" t="str">
        <f>VLOOKUP(A125,'ЛК 31.0324'!$B$15:$J$1334,9,0)</f>
        <v>-</v>
      </c>
      <c r="E125" s="74"/>
      <c r="F125" s="74"/>
      <c r="G125" s="74">
        <f t="shared" si="64"/>
        <v>3.0781261598302123</v>
      </c>
      <c r="H125" s="74">
        <f t="shared" si="33"/>
        <v>3.0781261598302123</v>
      </c>
      <c r="I125" s="74">
        <f t="shared" si="34"/>
        <v>23.136126159830212</v>
      </c>
      <c r="P125" t="s">
        <v>3605</v>
      </c>
    </row>
    <row r="126" spans="1:16" x14ac:dyDescent="0.3">
      <c r="A126" s="98" t="s">
        <v>228</v>
      </c>
      <c r="B126" s="99">
        <f>VLOOKUP(A126,Площадь!D:E,2,0)</f>
        <v>39.299999999999997</v>
      </c>
      <c r="C126" s="97">
        <v>10.606</v>
      </c>
      <c r="D126" s="97">
        <f>VLOOKUP(A126,'ЛК 31.0324'!$B$15:$J$1334,9,0)</f>
        <v>12.164</v>
      </c>
      <c r="E126" s="97">
        <f>D126-C126</f>
        <v>1.5579999999999998</v>
      </c>
      <c r="F126" s="97">
        <f>B126</f>
        <v>39.299999999999997</v>
      </c>
      <c r="G126" s="97"/>
      <c r="H126" s="97">
        <f t="shared" si="33"/>
        <v>1.5579999999999998</v>
      </c>
      <c r="I126" s="97">
        <f t="shared" si="34"/>
        <v>12.164</v>
      </c>
      <c r="P126" s="138">
        <f>E126</f>
        <v>1.5579999999999998</v>
      </c>
    </row>
    <row r="127" spans="1:16" x14ac:dyDescent="0.3">
      <c r="A127" s="95" t="s">
        <v>312</v>
      </c>
      <c r="B127" s="96">
        <f>VLOOKUP(A127,Площадь!D:E,2,0)</f>
        <v>59</v>
      </c>
      <c r="C127" s="74">
        <v>23.393000000000001</v>
      </c>
      <c r="D127" s="74" t="str">
        <f>VLOOKUP(A127,'ЛК 31.0324'!$B$15:$J$1334,9,0)</f>
        <v>-</v>
      </c>
      <c r="E127" s="74"/>
      <c r="F127" s="74"/>
      <c r="G127" s="74">
        <f t="shared" ref="G127:G130" si="65">B127*$G$715</f>
        <v>2.2504268083021377</v>
      </c>
      <c r="H127" s="74">
        <f t="shared" si="33"/>
        <v>2.2504268083021377</v>
      </c>
      <c r="I127" s="74">
        <f t="shared" si="34"/>
        <v>25.643426808302138</v>
      </c>
      <c r="P127" t="s">
        <v>3605</v>
      </c>
    </row>
    <row r="128" spans="1:16" x14ac:dyDescent="0.3">
      <c r="A128" s="95" t="s">
        <v>163</v>
      </c>
      <c r="B128" s="96">
        <f>VLOOKUP(A128,Площадь!D:E,2,0)</f>
        <v>33.5</v>
      </c>
      <c r="C128" s="74">
        <v>7.13</v>
      </c>
      <c r="D128" s="74" t="str">
        <f>VLOOKUP(A128,'ЛК 31.0324'!$B$15:$J$1334,9,0)</f>
        <v>-</v>
      </c>
      <c r="E128" s="74"/>
      <c r="F128" s="74"/>
      <c r="G128" s="74">
        <f t="shared" si="65"/>
        <v>1.2777847131885021</v>
      </c>
      <c r="H128" s="74">
        <f t="shared" si="33"/>
        <v>1.2777847131885021</v>
      </c>
      <c r="I128" s="74">
        <f t="shared" si="34"/>
        <v>8.4077847131885015</v>
      </c>
      <c r="P128" t="s">
        <v>3605</v>
      </c>
    </row>
    <row r="129" spans="1:16" x14ac:dyDescent="0.3">
      <c r="A129" s="95" t="s">
        <v>210</v>
      </c>
      <c r="B129" s="96">
        <f>VLOOKUP(A129,Площадь!D:E,2,0)</f>
        <v>32.5</v>
      </c>
      <c r="C129" s="74">
        <v>8.6940000000000008</v>
      </c>
      <c r="D129" s="74" t="str">
        <f>VLOOKUP(A129,'ЛК 31.0324'!$B$15:$J$1334,9,0)</f>
        <v>-</v>
      </c>
      <c r="E129" s="74"/>
      <c r="F129" s="74"/>
      <c r="G129" s="74">
        <f t="shared" si="65"/>
        <v>1.2396418859291438</v>
      </c>
      <c r="H129" s="74">
        <f t="shared" si="33"/>
        <v>1.2396418859291438</v>
      </c>
      <c r="I129" s="74">
        <f t="shared" si="34"/>
        <v>9.9336418859291449</v>
      </c>
      <c r="P129" t="s">
        <v>3605</v>
      </c>
    </row>
    <row r="130" spans="1:16" x14ac:dyDescent="0.3">
      <c r="A130" s="95" t="s">
        <v>167</v>
      </c>
      <c r="B130" s="96">
        <f>VLOOKUP(A130,Площадь!D:E,2,0)</f>
        <v>61.5</v>
      </c>
      <c r="C130" s="74">
        <v>15.997999999999999</v>
      </c>
      <c r="D130" s="74" t="str">
        <f>VLOOKUP(A130,'ЛК 31.0324'!$B$15:$J$1334,9,0)</f>
        <v>-</v>
      </c>
      <c r="E130" s="74"/>
      <c r="F130" s="74"/>
      <c r="G130" s="74">
        <f t="shared" si="65"/>
        <v>2.3457838764505334</v>
      </c>
      <c r="H130" s="74">
        <f t="shared" si="33"/>
        <v>2.3457838764505334</v>
      </c>
      <c r="I130" s="74">
        <f t="shared" si="34"/>
        <v>18.343783876450534</v>
      </c>
      <c r="P130" t="s">
        <v>3605</v>
      </c>
    </row>
    <row r="131" spans="1:16" x14ac:dyDescent="0.3">
      <c r="A131" s="98" t="s">
        <v>29</v>
      </c>
      <c r="B131" s="99">
        <f>VLOOKUP(A131,Площадь!D:E,2,0)</f>
        <v>39.1</v>
      </c>
      <c r="C131" s="97">
        <v>11.016</v>
      </c>
      <c r="D131" s="97">
        <f>VLOOKUP(A131,'ЛК 31.0324'!$B$15:$J$1334,9,0)</f>
        <v>12.7</v>
      </c>
      <c r="E131" s="97">
        <f>D131-C131</f>
        <v>1.6839999999999993</v>
      </c>
      <c r="F131" s="97">
        <f>B131</f>
        <v>39.1</v>
      </c>
      <c r="G131" s="97"/>
      <c r="H131" s="97">
        <f t="shared" ref="H131:H194" si="66">E131+G131</f>
        <v>1.6839999999999993</v>
      </c>
      <c r="I131" s="97">
        <f t="shared" ref="I131:I194" si="67">C131+H131</f>
        <v>12.7</v>
      </c>
      <c r="P131" s="138">
        <f>E131</f>
        <v>1.6839999999999993</v>
      </c>
    </row>
    <row r="132" spans="1:16" x14ac:dyDescent="0.3">
      <c r="A132" s="95" t="s">
        <v>79</v>
      </c>
      <c r="B132" s="96">
        <f>VLOOKUP(A132,Площадь!D:E,2,0)</f>
        <v>31.8</v>
      </c>
      <c r="C132" s="74">
        <v>12.013999999999999</v>
      </c>
      <c r="D132" s="74"/>
      <c r="E132" s="74"/>
      <c r="F132" s="74"/>
      <c r="G132" s="74">
        <f t="shared" ref="G132:G134" si="68">B132*$G$715</f>
        <v>1.2129419068475931</v>
      </c>
      <c r="H132" s="74">
        <f t="shared" si="66"/>
        <v>1.2129419068475931</v>
      </c>
      <c r="I132" s="74">
        <f t="shared" si="67"/>
        <v>13.226941906847593</v>
      </c>
      <c r="P132" t="s">
        <v>3605</v>
      </c>
    </row>
    <row r="133" spans="1:16" x14ac:dyDescent="0.3">
      <c r="A133" s="95" t="s">
        <v>57</v>
      </c>
      <c r="B133" s="96">
        <f>VLOOKUP(A133,Площадь!D:E,2,0)</f>
        <v>32.1</v>
      </c>
      <c r="C133" s="74">
        <v>11.981</v>
      </c>
      <c r="D133" s="74"/>
      <c r="E133" s="74"/>
      <c r="F133" s="74"/>
      <c r="G133" s="74">
        <f t="shared" si="68"/>
        <v>1.2243847550254006</v>
      </c>
      <c r="H133" s="74">
        <f t="shared" si="66"/>
        <v>1.2243847550254006</v>
      </c>
      <c r="I133" s="74">
        <f t="shared" si="67"/>
        <v>13.205384755025401</v>
      </c>
      <c r="P133" t="s">
        <v>3605</v>
      </c>
    </row>
    <row r="134" spans="1:16" x14ac:dyDescent="0.3">
      <c r="A134" s="95" t="s">
        <v>98</v>
      </c>
      <c r="B134" s="96">
        <f>VLOOKUP(A134,Площадь!D:E,2,0)</f>
        <v>39.299999999999997</v>
      </c>
      <c r="C134" s="74">
        <v>7.4909999999999997</v>
      </c>
      <c r="D134" s="74" t="str">
        <f>VLOOKUP(A134,'ЛК 31.0324'!$B$15:$J$1334,9,0)</f>
        <v>-</v>
      </c>
      <c r="E134" s="74"/>
      <c r="F134" s="74"/>
      <c r="G134" s="74">
        <f t="shared" si="68"/>
        <v>1.4990131112927798</v>
      </c>
      <c r="H134" s="74">
        <f t="shared" si="66"/>
        <v>1.4990131112927798</v>
      </c>
      <c r="I134" s="74">
        <f t="shared" si="67"/>
        <v>8.9900131112927788</v>
      </c>
      <c r="P134" t="s">
        <v>3605</v>
      </c>
    </row>
    <row r="135" spans="1:16" x14ac:dyDescent="0.3">
      <c r="A135" s="98" t="s">
        <v>95</v>
      </c>
      <c r="B135" s="99">
        <f>VLOOKUP(A135,Площадь!D:E,2,0)</f>
        <v>59</v>
      </c>
      <c r="C135" s="97">
        <v>15.715999999999999</v>
      </c>
      <c r="D135" s="97">
        <f>VLOOKUP(A135,'ЛК 31.0324'!$B$15:$J$1334,9,0)</f>
        <v>18.690999999999999</v>
      </c>
      <c r="E135" s="97">
        <f>D135-C135</f>
        <v>2.9749999999999996</v>
      </c>
      <c r="F135" s="97">
        <f>B135</f>
        <v>59</v>
      </c>
      <c r="G135" s="97"/>
      <c r="H135" s="97">
        <f t="shared" si="66"/>
        <v>2.9749999999999996</v>
      </c>
      <c r="I135" s="97">
        <f t="shared" si="67"/>
        <v>18.690999999999999</v>
      </c>
      <c r="P135" s="138">
        <f>E135</f>
        <v>2.9749999999999996</v>
      </c>
    </row>
    <row r="136" spans="1:16" x14ac:dyDescent="0.3">
      <c r="A136" s="95" t="s">
        <v>255</v>
      </c>
      <c r="B136" s="96">
        <f>VLOOKUP(A136,Площадь!D:E,2,0)</f>
        <v>55.8</v>
      </c>
      <c r="C136" s="74">
        <v>18.05</v>
      </c>
      <c r="D136" s="74" t="str">
        <f>VLOOKUP(A136,'ЛК 31.0324'!$B$15:$J$1334,9,0)</f>
        <v>-</v>
      </c>
      <c r="E136" s="74"/>
      <c r="F136" s="74"/>
      <c r="G136" s="74">
        <f t="shared" ref="G136" si="69">B136*$G$715</f>
        <v>2.1283697610721912</v>
      </c>
      <c r="H136" s="74">
        <f t="shared" si="66"/>
        <v>2.1283697610721912</v>
      </c>
      <c r="I136" s="74">
        <f t="shared" si="67"/>
        <v>20.17836976107219</v>
      </c>
      <c r="P136" t="s">
        <v>3605</v>
      </c>
    </row>
    <row r="137" spans="1:16" x14ac:dyDescent="0.3">
      <c r="A137" s="98" t="s">
        <v>294</v>
      </c>
      <c r="B137" s="99">
        <f>VLOOKUP(A137,Площадь!D:E,2,0)</f>
        <v>33.5</v>
      </c>
      <c r="C137" s="97">
        <v>12.266999999999999</v>
      </c>
      <c r="D137" s="97">
        <f>VLOOKUP(A137,'ЛК 31.0324'!$B$15:$J$1334,9,0)</f>
        <v>15.680999999999999</v>
      </c>
      <c r="E137" s="97">
        <f t="shared" ref="E137:E138" si="70">D137-C137</f>
        <v>3.4139999999999997</v>
      </c>
      <c r="F137" s="97">
        <f t="shared" ref="F137:F138" si="71">B137</f>
        <v>33.5</v>
      </c>
      <c r="G137" s="97"/>
      <c r="H137" s="97">
        <f t="shared" si="66"/>
        <v>3.4139999999999997</v>
      </c>
      <c r="I137" s="97">
        <f t="shared" si="67"/>
        <v>15.680999999999999</v>
      </c>
      <c r="P137" s="138">
        <f t="shared" ref="P137:P138" si="72">E137</f>
        <v>3.4139999999999997</v>
      </c>
    </row>
    <row r="138" spans="1:16" x14ac:dyDescent="0.3">
      <c r="A138" s="98" t="s">
        <v>175</v>
      </c>
      <c r="B138" s="99">
        <f>VLOOKUP(A138,Площадь!D:E,2,0)</f>
        <v>32.5</v>
      </c>
      <c r="C138" s="97">
        <v>6.2990000000000004</v>
      </c>
      <c r="D138" s="97">
        <f>VLOOKUP(A138,'ЛК 31.0324'!$B$15:$J$1334,9,0)</f>
        <v>9</v>
      </c>
      <c r="E138" s="97">
        <f t="shared" si="70"/>
        <v>2.7009999999999996</v>
      </c>
      <c r="F138" s="97">
        <f t="shared" si="71"/>
        <v>32.5</v>
      </c>
      <c r="G138" s="97"/>
      <c r="H138" s="97">
        <f t="shared" si="66"/>
        <v>2.7009999999999996</v>
      </c>
      <c r="I138" s="97">
        <f t="shared" si="67"/>
        <v>9</v>
      </c>
      <c r="P138" s="138">
        <f t="shared" si="72"/>
        <v>2.7009999999999996</v>
      </c>
    </row>
    <row r="139" spans="1:16" x14ac:dyDescent="0.3">
      <c r="A139" s="95" t="s">
        <v>138</v>
      </c>
      <c r="B139" s="96">
        <f>VLOOKUP(A139,Площадь!D:E,2,0)</f>
        <v>61.5</v>
      </c>
      <c r="C139" s="74">
        <v>12.804</v>
      </c>
      <c r="D139" s="74" t="str">
        <f>VLOOKUP(A139,'ЛК 31.0324'!$B$15:$J$1334,9,0)</f>
        <v>-</v>
      </c>
      <c r="E139" s="74"/>
      <c r="F139" s="74"/>
      <c r="G139" s="74">
        <f t="shared" ref="G139:G143" si="73">B139*$G$715</f>
        <v>2.3457838764505334</v>
      </c>
      <c r="H139" s="74">
        <f t="shared" si="66"/>
        <v>2.3457838764505334</v>
      </c>
      <c r="I139" s="74">
        <f t="shared" si="67"/>
        <v>15.149783876450535</v>
      </c>
      <c r="P139" t="s">
        <v>3605</v>
      </c>
    </row>
    <row r="140" spans="1:16" x14ac:dyDescent="0.3">
      <c r="A140" s="95" t="s">
        <v>101</v>
      </c>
      <c r="B140" s="96">
        <f>VLOOKUP(A140,Площадь!D:E,2,0)</f>
        <v>39.1</v>
      </c>
      <c r="C140" s="74">
        <v>13.647</v>
      </c>
      <c r="D140" s="74" t="str">
        <f>VLOOKUP(A140,'ЛК 31.0324'!$B$15:$J$1334,9,0)</f>
        <v>-</v>
      </c>
      <c r="E140" s="74"/>
      <c r="F140" s="74"/>
      <c r="G140" s="74">
        <f t="shared" si="73"/>
        <v>1.4913845458409083</v>
      </c>
      <c r="H140" s="74">
        <f t="shared" si="66"/>
        <v>1.4913845458409083</v>
      </c>
      <c r="I140" s="74">
        <f t="shared" si="67"/>
        <v>15.138384545840909</v>
      </c>
      <c r="P140" t="s">
        <v>3605</v>
      </c>
    </row>
    <row r="141" spans="1:16" x14ac:dyDescent="0.3">
      <c r="A141" s="95" t="s">
        <v>269</v>
      </c>
      <c r="B141" s="96">
        <f>VLOOKUP(A141,Площадь!D:E,2,0)</f>
        <v>31.8</v>
      </c>
      <c r="C141" s="74">
        <v>15.045999999999999</v>
      </c>
      <c r="D141" s="74" t="str">
        <f>VLOOKUP(A141,'ЛК 31.0324'!$B$15:$J$1334,9,0)</f>
        <v>-</v>
      </c>
      <c r="E141" s="74"/>
      <c r="F141" s="74"/>
      <c r="G141" s="74">
        <f t="shared" si="73"/>
        <v>1.2129419068475931</v>
      </c>
      <c r="H141" s="74">
        <f t="shared" si="66"/>
        <v>1.2129419068475931</v>
      </c>
      <c r="I141" s="74">
        <f t="shared" si="67"/>
        <v>16.258941906847593</v>
      </c>
      <c r="P141" t="s">
        <v>3605</v>
      </c>
    </row>
    <row r="142" spans="1:16" x14ac:dyDescent="0.3">
      <c r="A142" s="95" t="s">
        <v>295</v>
      </c>
      <c r="B142" s="96">
        <f>VLOOKUP(A142,Площадь!D:E,2,0)</f>
        <v>32.1</v>
      </c>
      <c r="C142" s="74">
        <v>9.5630000000000006</v>
      </c>
      <c r="D142" s="74" t="str">
        <f>VLOOKUP(A142,'ЛК 31.0324'!$B$15:$J$1334,9,0)</f>
        <v>-</v>
      </c>
      <c r="E142" s="74"/>
      <c r="F142" s="74"/>
      <c r="G142" s="74">
        <f t="shared" si="73"/>
        <v>1.2243847550254006</v>
      </c>
      <c r="H142" s="74">
        <f t="shared" si="66"/>
        <v>1.2243847550254006</v>
      </c>
      <c r="I142" s="74">
        <f t="shared" si="67"/>
        <v>10.787384755025402</v>
      </c>
      <c r="P142" t="s">
        <v>3605</v>
      </c>
    </row>
    <row r="143" spans="1:16" x14ac:dyDescent="0.3">
      <c r="A143" s="95" t="s">
        <v>222</v>
      </c>
      <c r="B143" s="96">
        <f>VLOOKUP(A143,Площадь!D:E,2,0)</f>
        <v>39.299999999999997</v>
      </c>
      <c r="C143" s="74">
        <v>14.926</v>
      </c>
      <c r="D143" s="74" t="str">
        <f>VLOOKUP(A143,'ЛК 31.0324'!$B$15:$J$1334,9,0)</f>
        <v>-</v>
      </c>
      <c r="E143" s="74"/>
      <c r="F143" s="74"/>
      <c r="G143" s="74">
        <f t="shared" si="73"/>
        <v>1.4990131112927798</v>
      </c>
      <c r="H143" s="74">
        <f t="shared" si="66"/>
        <v>1.4990131112927798</v>
      </c>
      <c r="I143" s="74">
        <f t="shared" si="67"/>
        <v>16.425013111292781</v>
      </c>
      <c r="P143" t="s">
        <v>3605</v>
      </c>
    </row>
    <row r="144" spans="1:16" x14ac:dyDescent="0.3">
      <c r="A144" s="95" t="s">
        <v>223</v>
      </c>
      <c r="B144" s="96">
        <f>VLOOKUP(A144,Площадь!D:E,2,0)</f>
        <v>59</v>
      </c>
      <c r="C144" s="74">
        <v>18.619</v>
      </c>
      <c r="D144" s="74"/>
      <c r="E144" s="74"/>
      <c r="F144" s="74"/>
      <c r="G144" s="74">
        <f t="shared" ref="G144:G145" si="74">B144*$G$715</f>
        <v>2.2504268083021377</v>
      </c>
      <c r="H144" s="74">
        <f t="shared" si="66"/>
        <v>2.2504268083021377</v>
      </c>
      <c r="I144" s="74">
        <f t="shared" si="67"/>
        <v>20.869426808302137</v>
      </c>
      <c r="P144" t="s">
        <v>3605</v>
      </c>
    </row>
    <row r="145" spans="1:16" x14ac:dyDescent="0.3">
      <c r="A145" s="95" t="s">
        <v>80</v>
      </c>
      <c r="B145" s="96">
        <f>VLOOKUP(A145,Площадь!D:E,2,0)</f>
        <v>33.5</v>
      </c>
      <c r="C145" s="74">
        <v>13.670999999999999</v>
      </c>
      <c r="D145" s="74" t="str">
        <f>VLOOKUP(A145,'ЛК 31.0324'!$B$15:$J$1334,9,0)</f>
        <v>-</v>
      </c>
      <c r="E145" s="74"/>
      <c r="F145" s="74"/>
      <c r="G145" s="74">
        <f t="shared" si="74"/>
        <v>1.2777847131885021</v>
      </c>
      <c r="H145" s="74">
        <f t="shared" si="66"/>
        <v>1.2777847131885021</v>
      </c>
      <c r="I145" s="74">
        <f t="shared" si="67"/>
        <v>14.948784713188502</v>
      </c>
      <c r="P145" t="s">
        <v>3605</v>
      </c>
    </row>
    <row r="146" spans="1:16" x14ac:dyDescent="0.3">
      <c r="A146" s="98" t="s">
        <v>86</v>
      </c>
      <c r="B146" s="99">
        <f>VLOOKUP(A146,Площадь!D:E,2,0)</f>
        <v>32.5</v>
      </c>
      <c r="C146" s="97">
        <v>10.898999999999999</v>
      </c>
      <c r="D146" s="97">
        <f>VLOOKUP(A146,'ЛК 31.0324'!$B$15:$J$1334,9,0)</f>
        <v>12.787000000000001</v>
      </c>
      <c r="E146" s="97">
        <f>D146-C146</f>
        <v>1.8880000000000017</v>
      </c>
      <c r="F146" s="97">
        <f>B146</f>
        <v>32.5</v>
      </c>
      <c r="G146" s="97"/>
      <c r="H146" s="97">
        <f t="shared" si="66"/>
        <v>1.8880000000000017</v>
      </c>
      <c r="I146" s="97">
        <f t="shared" si="67"/>
        <v>12.787000000000001</v>
      </c>
      <c r="P146" s="138">
        <f>E146</f>
        <v>1.8880000000000017</v>
      </c>
    </row>
    <row r="147" spans="1:16" x14ac:dyDescent="0.3">
      <c r="A147" s="95" t="s">
        <v>182</v>
      </c>
      <c r="B147" s="96">
        <f>VLOOKUP(A147,Площадь!D:E,2,0)</f>
        <v>55.7</v>
      </c>
      <c r="C147" s="74">
        <v>7.3170000000000002</v>
      </c>
      <c r="D147" s="74" t="str">
        <f>VLOOKUP(A147,'ЛК 31.0324'!$B$15:$J$1334,9,0)</f>
        <v>-</v>
      </c>
      <c r="E147" s="74"/>
      <c r="F147" s="74"/>
      <c r="G147" s="74">
        <f t="shared" ref="G147:G151" si="75">B147*$G$715</f>
        <v>2.1245554783462555</v>
      </c>
      <c r="H147" s="74">
        <f t="shared" si="66"/>
        <v>2.1245554783462555</v>
      </c>
      <c r="I147" s="74">
        <f t="shared" si="67"/>
        <v>9.4415554783462561</v>
      </c>
      <c r="P147" t="s">
        <v>3605</v>
      </c>
    </row>
    <row r="148" spans="1:16" x14ac:dyDescent="0.3">
      <c r="A148" s="95" t="s">
        <v>275</v>
      </c>
      <c r="B148" s="96">
        <f>VLOOKUP(A148,Площадь!D:E,2,0)</f>
        <v>61.5</v>
      </c>
      <c r="C148" s="74">
        <v>10.348000000000001</v>
      </c>
      <c r="D148" s="74" t="str">
        <f>VLOOKUP(A148,'ЛК 31.0324'!$B$15:$J$1334,9,0)</f>
        <v>-</v>
      </c>
      <c r="E148" s="74"/>
      <c r="F148" s="74"/>
      <c r="G148" s="74">
        <f t="shared" si="75"/>
        <v>2.3457838764505334</v>
      </c>
      <c r="H148" s="74">
        <f t="shared" si="66"/>
        <v>2.3457838764505334</v>
      </c>
      <c r="I148" s="74">
        <f t="shared" si="67"/>
        <v>12.693783876450535</v>
      </c>
      <c r="P148" t="s">
        <v>3605</v>
      </c>
    </row>
    <row r="149" spans="1:16" x14ac:dyDescent="0.3">
      <c r="A149" s="95" t="s">
        <v>102</v>
      </c>
      <c r="B149" s="96">
        <f>VLOOKUP(A149,Площадь!D:E,2,0)</f>
        <v>39.1</v>
      </c>
      <c r="C149" s="74">
        <v>15.326000000000001</v>
      </c>
      <c r="D149" s="74" t="str">
        <f>VLOOKUP(A149,'ЛК 31.0324'!$B$15:$J$1334,9,0)</f>
        <v>-</v>
      </c>
      <c r="E149" s="74"/>
      <c r="F149" s="74"/>
      <c r="G149" s="74">
        <f t="shared" si="75"/>
        <v>1.4913845458409083</v>
      </c>
      <c r="H149" s="74">
        <f t="shared" si="66"/>
        <v>1.4913845458409083</v>
      </c>
      <c r="I149" s="74">
        <f t="shared" si="67"/>
        <v>16.817384545840909</v>
      </c>
      <c r="P149" t="s">
        <v>3605</v>
      </c>
    </row>
    <row r="150" spans="1:16" x14ac:dyDescent="0.3">
      <c r="A150" s="95" t="s">
        <v>193</v>
      </c>
      <c r="B150" s="96">
        <f>VLOOKUP(A150,Площадь!D:E,2,0)</f>
        <v>31.8</v>
      </c>
      <c r="C150" s="74">
        <v>6.8630000000000004</v>
      </c>
      <c r="D150" s="74" t="str">
        <f>VLOOKUP(A150,'ЛК 31.0324'!$B$15:$J$1334,9,0)</f>
        <v>-</v>
      </c>
      <c r="E150" s="74"/>
      <c r="F150" s="74"/>
      <c r="G150" s="74">
        <f t="shared" si="75"/>
        <v>1.2129419068475931</v>
      </c>
      <c r="H150" s="74">
        <f t="shared" si="66"/>
        <v>1.2129419068475931</v>
      </c>
      <c r="I150" s="74">
        <f t="shared" si="67"/>
        <v>8.0759419068475928</v>
      </c>
      <c r="P150" t="s">
        <v>3605</v>
      </c>
    </row>
    <row r="151" spans="1:16" x14ac:dyDescent="0.3">
      <c r="A151" s="95" t="s">
        <v>171</v>
      </c>
      <c r="B151" s="96">
        <f>VLOOKUP(A151,Площадь!D:E,2,0)</f>
        <v>32.1</v>
      </c>
      <c r="C151" s="74">
        <v>10.603</v>
      </c>
      <c r="D151" s="74" t="str">
        <f>VLOOKUP(A151,'ЛК 31.0324'!$B$15:$J$1334,9,0)</f>
        <v>-</v>
      </c>
      <c r="E151" s="74"/>
      <c r="F151" s="74"/>
      <c r="G151" s="74">
        <f t="shared" si="75"/>
        <v>1.2243847550254006</v>
      </c>
      <c r="H151" s="74">
        <f t="shared" si="66"/>
        <v>1.2243847550254006</v>
      </c>
      <c r="I151" s="74">
        <f t="shared" si="67"/>
        <v>11.827384755025401</v>
      </c>
      <c r="P151" t="s">
        <v>3605</v>
      </c>
    </row>
    <row r="152" spans="1:16" x14ac:dyDescent="0.3">
      <c r="A152" s="98" t="s">
        <v>279</v>
      </c>
      <c r="B152" s="99">
        <f>VLOOKUP(A152,Площадь!D:E,2,0)</f>
        <v>39.299999999999997</v>
      </c>
      <c r="C152" s="97">
        <v>12.664</v>
      </c>
      <c r="D152" s="97">
        <f>VLOOKUP(A152,'ЛК 31.0324'!$B$15:$J$1334,9,0)</f>
        <v>12.997999999999999</v>
      </c>
      <c r="E152" s="97">
        <f t="shared" ref="E152:E154" si="76">D152-C152</f>
        <v>0.33399999999999963</v>
      </c>
      <c r="F152" s="97">
        <f t="shared" ref="F152:F154" si="77">B152</f>
        <v>39.299999999999997</v>
      </c>
      <c r="G152" s="97"/>
      <c r="H152" s="97">
        <f t="shared" si="66"/>
        <v>0.33399999999999963</v>
      </c>
      <c r="I152" s="97">
        <f t="shared" si="67"/>
        <v>12.997999999999999</v>
      </c>
      <c r="P152" s="138">
        <f t="shared" ref="P152:P154" si="78">E152</f>
        <v>0.33399999999999963</v>
      </c>
    </row>
    <row r="153" spans="1:16" s="139" customFormat="1" x14ac:dyDescent="0.3">
      <c r="A153" s="136" t="s">
        <v>337</v>
      </c>
      <c r="B153" s="137">
        <f>VLOOKUP(A153,Площадь!D:E,2,0)</f>
        <v>59</v>
      </c>
      <c r="C153" s="138">
        <v>11.329192555618503</v>
      </c>
      <c r="D153" s="138">
        <f>VLOOKUP(A153,'ЛК 31.0324'!$B$15:$J$1334,9,0)</f>
        <v>12</v>
      </c>
      <c r="E153" s="138">
        <f t="shared" si="76"/>
        <v>0.67080744438149686</v>
      </c>
      <c r="F153" s="138">
        <f t="shared" si="77"/>
        <v>59</v>
      </c>
      <c r="G153" s="138"/>
      <c r="H153" s="138">
        <f t="shared" si="66"/>
        <v>0.67080744438149686</v>
      </c>
      <c r="I153" s="138">
        <f t="shared" si="67"/>
        <v>12</v>
      </c>
      <c r="J153" s="138"/>
      <c r="P153" s="138">
        <f t="shared" si="78"/>
        <v>0.67080744438149686</v>
      </c>
    </row>
    <row r="154" spans="1:16" x14ac:dyDescent="0.3">
      <c r="A154" s="98" t="s">
        <v>46</v>
      </c>
      <c r="B154" s="99">
        <f>VLOOKUP(A154,Площадь!D:E,2,0)</f>
        <v>33.5</v>
      </c>
      <c r="C154" s="97">
        <v>6.8010000000000002</v>
      </c>
      <c r="D154" s="97">
        <f>VLOOKUP(A154,'ЛК 31.0324'!$B$15:$J$1334,9,0)</f>
        <v>6.8010000000000002</v>
      </c>
      <c r="E154" s="97">
        <f t="shared" si="76"/>
        <v>0</v>
      </c>
      <c r="F154" s="97">
        <f t="shared" si="77"/>
        <v>33.5</v>
      </c>
      <c r="G154" s="97"/>
      <c r="H154" s="97">
        <f t="shared" si="66"/>
        <v>0</v>
      </c>
      <c r="I154" s="97">
        <f t="shared" si="67"/>
        <v>6.8010000000000002</v>
      </c>
      <c r="P154" s="138">
        <f t="shared" si="78"/>
        <v>0</v>
      </c>
    </row>
    <row r="155" spans="1:16" x14ac:dyDescent="0.3">
      <c r="A155" s="95" t="s">
        <v>194</v>
      </c>
      <c r="B155" s="96">
        <f>VLOOKUP(A155,Площадь!D:E,2,0)</f>
        <v>32.5</v>
      </c>
      <c r="C155" s="74">
        <v>10.760999999999999</v>
      </c>
      <c r="D155" s="74" t="str">
        <f>VLOOKUP(A155,'ЛК 31.0324'!$B$15:$J$1334,9,0)</f>
        <v>-</v>
      </c>
      <c r="E155" s="74"/>
      <c r="F155" s="74"/>
      <c r="G155" s="74">
        <f t="shared" ref="G155:G157" si="79">B155*$G$715</f>
        <v>1.2396418859291438</v>
      </c>
      <c r="H155" s="74">
        <f t="shared" si="66"/>
        <v>1.2396418859291438</v>
      </c>
      <c r="I155" s="74">
        <f t="shared" si="67"/>
        <v>12.000641885929143</v>
      </c>
      <c r="P155" t="s">
        <v>3605</v>
      </c>
    </row>
    <row r="156" spans="1:16" x14ac:dyDescent="0.3">
      <c r="A156" s="95" t="s">
        <v>100</v>
      </c>
      <c r="B156" s="96">
        <f>VLOOKUP(A156,Площадь!D:E,2,0)</f>
        <v>61.5</v>
      </c>
      <c r="C156" s="74">
        <v>12.053000000000001</v>
      </c>
      <c r="D156" s="74" t="str">
        <f>VLOOKUP(A156,'ЛК 31.0324'!$B$15:$J$1334,9,0)</f>
        <v>-</v>
      </c>
      <c r="E156" s="74"/>
      <c r="F156" s="74"/>
      <c r="G156" s="74">
        <f t="shared" si="79"/>
        <v>2.3457838764505334</v>
      </c>
      <c r="H156" s="74">
        <f t="shared" si="66"/>
        <v>2.3457838764505334</v>
      </c>
      <c r="I156" s="74">
        <f t="shared" si="67"/>
        <v>14.398783876450533</v>
      </c>
      <c r="P156" t="s">
        <v>3605</v>
      </c>
    </row>
    <row r="157" spans="1:16" x14ac:dyDescent="0.3">
      <c r="A157" s="95" t="s">
        <v>159</v>
      </c>
      <c r="B157" s="96">
        <f>VLOOKUP(A157,Площадь!D:E,2,0)</f>
        <v>39.1</v>
      </c>
      <c r="C157" s="74">
        <v>12.02</v>
      </c>
      <c r="D157" s="74" t="str">
        <f>VLOOKUP(A157,'ЛК 31.0324'!$B$15:$J$1334,9,0)</f>
        <v>-</v>
      </c>
      <c r="E157" s="74"/>
      <c r="F157" s="74"/>
      <c r="G157" s="74">
        <f t="shared" si="79"/>
        <v>1.4913845458409083</v>
      </c>
      <c r="H157" s="74">
        <f t="shared" si="66"/>
        <v>1.4913845458409083</v>
      </c>
      <c r="I157" s="74">
        <f t="shared" si="67"/>
        <v>13.511384545840908</v>
      </c>
      <c r="P157" t="s">
        <v>3605</v>
      </c>
    </row>
    <row r="158" spans="1:16" x14ac:dyDescent="0.3">
      <c r="A158" s="98" t="s">
        <v>173</v>
      </c>
      <c r="B158" s="99">
        <f>VLOOKUP(A158,Площадь!D:E,2,0)</f>
        <v>83.9</v>
      </c>
      <c r="C158" s="97">
        <v>8.8409999999999993</v>
      </c>
      <c r="D158" s="97">
        <f>VLOOKUP(A158,'ЛК 31.0324'!$B$15:$J$1334,9,0)</f>
        <v>8.85</v>
      </c>
      <c r="E158" s="97">
        <f>D158-C158</f>
        <v>9.0000000000003411E-3</v>
      </c>
      <c r="F158" s="97">
        <f>B158</f>
        <v>83.9</v>
      </c>
      <c r="G158" s="97"/>
      <c r="H158" s="97">
        <f t="shared" si="66"/>
        <v>9.0000000000003411E-3</v>
      </c>
      <c r="I158" s="97">
        <f t="shared" si="67"/>
        <v>8.85</v>
      </c>
      <c r="P158" s="138">
        <f>E158</f>
        <v>9.0000000000003411E-3</v>
      </c>
    </row>
    <row r="159" spans="1:16" x14ac:dyDescent="0.3">
      <c r="A159" s="95" t="s">
        <v>117</v>
      </c>
      <c r="B159" s="96">
        <f>VLOOKUP(A159,Площадь!D:E,2,0)</f>
        <v>31.8</v>
      </c>
      <c r="C159" s="74">
        <v>12.89</v>
      </c>
      <c r="D159" s="74" t="str">
        <f>VLOOKUP(A159,'ЛК 31.0324'!$B$15:$J$1334,9,0)</f>
        <v>-</v>
      </c>
      <c r="E159" s="74"/>
      <c r="F159" s="74"/>
      <c r="G159" s="74">
        <f t="shared" ref="G159" si="80">B159*$G$715</f>
        <v>1.2129419068475931</v>
      </c>
      <c r="H159" s="74">
        <f t="shared" si="66"/>
        <v>1.2129419068475931</v>
      </c>
      <c r="I159" s="74">
        <f t="shared" si="67"/>
        <v>14.102941906847594</v>
      </c>
      <c r="P159" t="s">
        <v>3605</v>
      </c>
    </row>
    <row r="160" spans="1:16" x14ac:dyDescent="0.3">
      <c r="A160" s="98" t="s">
        <v>203</v>
      </c>
      <c r="B160" s="99">
        <f>VLOOKUP(A160,Площадь!D:E,2,0)</f>
        <v>32.1</v>
      </c>
      <c r="C160" s="97">
        <v>8.7579999999999991</v>
      </c>
      <c r="D160" s="97">
        <f>VLOOKUP(A160,'ЛК 31.0324'!$B$15:$J$1334,9,0)</f>
        <v>9.6199999999999992</v>
      </c>
      <c r="E160" s="97">
        <f>D160-C160</f>
        <v>0.8620000000000001</v>
      </c>
      <c r="F160" s="97">
        <f>B160</f>
        <v>32.1</v>
      </c>
      <c r="G160" s="97"/>
      <c r="H160" s="97">
        <f t="shared" si="66"/>
        <v>0.8620000000000001</v>
      </c>
      <c r="I160" s="97">
        <f t="shared" si="67"/>
        <v>9.6199999999999992</v>
      </c>
      <c r="P160" s="138">
        <f>E160</f>
        <v>0.8620000000000001</v>
      </c>
    </row>
    <row r="161" spans="1:16" x14ac:dyDescent="0.3">
      <c r="A161" s="95" t="s">
        <v>50</v>
      </c>
      <c r="B161" s="96">
        <f>VLOOKUP(A161,Площадь!D:E,2,0)</f>
        <v>39.299999999999997</v>
      </c>
      <c r="C161" s="74">
        <v>13.532999999999999</v>
      </c>
      <c r="D161" s="74" t="str">
        <f>VLOOKUP(A161,'ЛК 31.0324'!$B$15:$J$1334,9,0)</f>
        <v>-</v>
      </c>
      <c r="E161" s="74"/>
      <c r="F161" s="74"/>
      <c r="G161" s="74">
        <f t="shared" ref="G161:G163" si="81">B161*$G$715</f>
        <v>1.4990131112927798</v>
      </c>
      <c r="H161" s="74">
        <f t="shared" si="66"/>
        <v>1.4990131112927798</v>
      </c>
      <c r="I161" s="74">
        <f t="shared" si="67"/>
        <v>15.032013111292779</v>
      </c>
      <c r="P161" t="s">
        <v>3605</v>
      </c>
    </row>
    <row r="162" spans="1:16" x14ac:dyDescent="0.3">
      <c r="A162" s="95" t="s">
        <v>276</v>
      </c>
      <c r="B162" s="96">
        <f>VLOOKUP(A162,Площадь!D:E,2,0)</f>
        <v>59</v>
      </c>
      <c r="C162" s="74">
        <v>23.094000000000001</v>
      </c>
      <c r="D162" s="74" t="str">
        <f>VLOOKUP(A162,'ЛК 31.0324'!$B$15:$J$1334,9,0)</f>
        <v>-</v>
      </c>
      <c r="E162" s="74"/>
      <c r="F162" s="74"/>
      <c r="G162" s="74">
        <f t="shared" si="81"/>
        <v>2.2504268083021377</v>
      </c>
      <c r="H162" s="74">
        <f t="shared" si="66"/>
        <v>2.2504268083021377</v>
      </c>
      <c r="I162" s="74">
        <f t="shared" si="67"/>
        <v>25.344426808302138</v>
      </c>
      <c r="P162" t="s">
        <v>3605</v>
      </c>
    </row>
    <row r="163" spans="1:16" x14ac:dyDescent="0.3">
      <c r="A163" s="95" t="s">
        <v>61</v>
      </c>
      <c r="B163" s="96">
        <f>VLOOKUP(A163,Площадь!D:E,2,0)</f>
        <v>33.5</v>
      </c>
      <c r="C163" s="74">
        <v>7.64</v>
      </c>
      <c r="D163" s="74" t="str">
        <f>VLOOKUP(A163,'ЛК 31.0324'!$B$15:$J$1334,9,0)</f>
        <v>-</v>
      </c>
      <c r="E163" s="74"/>
      <c r="F163" s="74"/>
      <c r="G163" s="74">
        <f t="shared" si="81"/>
        <v>1.2777847131885021</v>
      </c>
      <c r="H163" s="74">
        <f t="shared" si="66"/>
        <v>1.2777847131885021</v>
      </c>
      <c r="I163" s="74">
        <f t="shared" si="67"/>
        <v>8.9177847131885013</v>
      </c>
      <c r="P163" t="s">
        <v>3605</v>
      </c>
    </row>
    <row r="164" spans="1:16" x14ac:dyDescent="0.3">
      <c r="A164" s="98" t="s">
        <v>256</v>
      </c>
      <c r="B164" s="99">
        <f>VLOOKUP(A164,Площадь!D:E,2,0)</f>
        <v>46.3</v>
      </c>
      <c r="C164" s="97">
        <v>9.0690000000000008</v>
      </c>
      <c r="D164" s="97">
        <f>VLOOKUP(A164,'ЛК 31.0324'!$B$15:$J$1334,9,0)</f>
        <v>12.565</v>
      </c>
      <c r="E164" s="97">
        <f>D164-C164</f>
        <v>3.4959999999999987</v>
      </c>
      <c r="F164" s="97">
        <f>B164</f>
        <v>46.3</v>
      </c>
      <c r="G164" s="97"/>
      <c r="H164" s="97">
        <f t="shared" si="66"/>
        <v>3.4959999999999987</v>
      </c>
      <c r="I164" s="97">
        <f t="shared" si="67"/>
        <v>12.565</v>
      </c>
      <c r="P164" s="138">
        <f>E164</f>
        <v>3.4959999999999987</v>
      </c>
    </row>
    <row r="165" spans="1:16" x14ac:dyDescent="0.3">
      <c r="A165" s="95" t="s">
        <v>90</v>
      </c>
      <c r="B165" s="96">
        <f>VLOOKUP(A165,Площадь!D:E,2,0)</f>
        <v>85.1</v>
      </c>
      <c r="C165" s="74">
        <v>10.814</v>
      </c>
      <c r="D165" s="74" t="str">
        <f>VLOOKUP(A165,'ЛК 31.0324'!$B$15:$J$1334,9,0)</f>
        <v>-</v>
      </c>
      <c r="E165" s="74"/>
      <c r="F165" s="74"/>
      <c r="G165" s="74">
        <f t="shared" ref="G165:G175" si="82">B165*$G$715</f>
        <v>3.2459545997713883</v>
      </c>
      <c r="H165" s="74">
        <f t="shared" si="66"/>
        <v>3.2459545997713883</v>
      </c>
      <c r="I165" s="74">
        <f t="shared" si="67"/>
        <v>14.059954599771388</v>
      </c>
      <c r="P165" t="s">
        <v>3605</v>
      </c>
    </row>
    <row r="166" spans="1:16" x14ac:dyDescent="0.3">
      <c r="A166" s="95" t="s">
        <v>213</v>
      </c>
      <c r="B166" s="96">
        <f>VLOOKUP(A166,Площадь!D:E,2,0)</f>
        <v>56.2</v>
      </c>
      <c r="C166" s="74">
        <v>10.012</v>
      </c>
      <c r="D166" s="74" t="str">
        <f>VLOOKUP(A166,'ЛК 31.0324'!$B$15:$J$1334,9,0)</f>
        <v>-</v>
      </c>
      <c r="E166" s="74"/>
      <c r="F166" s="74"/>
      <c r="G166" s="74">
        <f t="shared" si="82"/>
        <v>2.1436268919759347</v>
      </c>
      <c r="H166" s="74">
        <f t="shared" si="66"/>
        <v>2.1436268919759347</v>
      </c>
      <c r="I166" s="74">
        <f t="shared" si="67"/>
        <v>12.155626891975935</v>
      </c>
      <c r="P166" t="s">
        <v>3605</v>
      </c>
    </row>
    <row r="167" spans="1:16" x14ac:dyDescent="0.3">
      <c r="A167" s="95" t="s">
        <v>291</v>
      </c>
      <c r="B167" s="96">
        <f>VLOOKUP(A167,Площадь!D:E,2,0)</f>
        <v>45.5</v>
      </c>
      <c r="C167" s="74">
        <v>4.6040000000000001</v>
      </c>
      <c r="D167" s="74" t="str">
        <f>VLOOKUP(A167,'ЛК 31.0324'!$B$15:$J$1334,9,0)</f>
        <v>-</v>
      </c>
      <c r="E167" s="74"/>
      <c r="F167" s="74"/>
      <c r="G167" s="74">
        <f t="shared" si="82"/>
        <v>1.7354986403008013</v>
      </c>
      <c r="H167" s="74">
        <f t="shared" si="66"/>
        <v>1.7354986403008013</v>
      </c>
      <c r="I167" s="74">
        <f t="shared" si="67"/>
        <v>6.3394986403008016</v>
      </c>
      <c r="P167" t="s">
        <v>3605</v>
      </c>
    </row>
    <row r="168" spans="1:16" x14ac:dyDescent="0.3">
      <c r="A168" s="95" t="s">
        <v>299</v>
      </c>
      <c r="B168" s="96">
        <f>VLOOKUP(A168,Площадь!D:E,2,0)</f>
        <v>45.9</v>
      </c>
      <c r="C168" s="74">
        <v>6.3090000000000002</v>
      </c>
      <c r="D168" s="74" t="str">
        <f>VLOOKUP(A168,'ЛК 31.0324'!$B$15:$J$1334,9,0)</f>
        <v>-</v>
      </c>
      <c r="E168" s="74"/>
      <c r="F168" s="74"/>
      <c r="G168" s="74">
        <f t="shared" si="82"/>
        <v>1.7507557712045445</v>
      </c>
      <c r="H168" s="74">
        <f t="shared" si="66"/>
        <v>1.7507557712045445</v>
      </c>
      <c r="I168" s="74">
        <f t="shared" si="67"/>
        <v>8.0597557712045447</v>
      </c>
      <c r="P168" t="s">
        <v>3605</v>
      </c>
    </row>
    <row r="169" spans="1:16" x14ac:dyDescent="0.3">
      <c r="A169" s="95" t="s">
        <v>127</v>
      </c>
      <c r="B169" s="96">
        <f>VLOOKUP(A169,Площадь!D:E,2,0)</f>
        <v>80.7</v>
      </c>
      <c r="C169" s="74">
        <v>14.856</v>
      </c>
      <c r="D169" s="74" t="str">
        <f>VLOOKUP(A169,'ЛК 31.0324'!$B$15:$J$1334,9,0)</f>
        <v>-</v>
      </c>
      <c r="E169" s="74"/>
      <c r="F169" s="74"/>
      <c r="G169" s="74">
        <f t="shared" si="82"/>
        <v>3.0781261598302123</v>
      </c>
      <c r="H169" s="74">
        <f t="shared" si="66"/>
        <v>3.0781261598302123</v>
      </c>
      <c r="I169" s="74">
        <f t="shared" si="67"/>
        <v>17.934126159830214</v>
      </c>
      <c r="P169" t="s">
        <v>3605</v>
      </c>
    </row>
    <row r="170" spans="1:16" x14ac:dyDescent="0.3">
      <c r="A170" s="95" t="s">
        <v>186</v>
      </c>
      <c r="B170" s="96">
        <f>VLOOKUP(A170,Площадь!D:E,2,0)</f>
        <v>55.9</v>
      </c>
      <c r="C170" s="74">
        <v>5.1269999999999998</v>
      </c>
      <c r="D170" s="74" t="str">
        <f>VLOOKUP(A170,'ЛК 31.0324'!$B$15:$J$1334,9,0)</f>
        <v>-</v>
      </c>
      <c r="E170" s="74"/>
      <c r="F170" s="74"/>
      <c r="G170" s="74">
        <f t="shared" si="82"/>
        <v>2.132184043798127</v>
      </c>
      <c r="H170" s="74">
        <f t="shared" si="66"/>
        <v>2.132184043798127</v>
      </c>
      <c r="I170" s="74">
        <f t="shared" si="67"/>
        <v>7.2591840437981272</v>
      </c>
      <c r="P170" t="s">
        <v>3605</v>
      </c>
    </row>
    <row r="171" spans="1:16" x14ac:dyDescent="0.3">
      <c r="A171" s="95" t="s">
        <v>39</v>
      </c>
      <c r="B171" s="96">
        <f>VLOOKUP(A171,Площадь!D:E,2,0)</f>
        <v>83</v>
      </c>
      <c r="C171" s="74">
        <v>11.893000000000001</v>
      </c>
      <c r="D171" s="74" t="str">
        <f>VLOOKUP(A171,'ЛК 31.0324'!$B$15:$J$1334,9,0)</f>
        <v>-</v>
      </c>
      <c r="E171" s="74"/>
      <c r="F171" s="74"/>
      <c r="G171" s="74">
        <f t="shared" si="82"/>
        <v>3.1658546625267361</v>
      </c>
      <c r="H171" s="74">
        <f t="shared" si="66"/>
        <v>3.1658546625267361</v>
      </c>
      <c r="I171" s="74">
        <f t="shared" si="67"/>
        <v>15.058854662526738</v>
      </c>
      <c r="P171" t="s">
        <v>3605</v>
      </c>
    </row>
    <row r="172" spans="1:16" x14ac:dyDescent="0.3">
      <c r="A172" s="95" t="s">
        <v>99</v>
      </c>
      <c r="B172" s="96">
        <f>VLOOKUP(A172,Площадь!D:E,2,0)</f>
        <v>47.4</v>
      </c>
      <c r="C172" s="74">
        <v>12.819000000000001</v>
      </c>
      <c r="D172" s="74" t="str">
        <f>VLOOKUP(A172,'ЛК 31.0324'!$B$15:$J$1334,9,0)</f>
        <v>-</v>
      </c>
      <c r="E172" s="74"/>
      <c r="F172" s="74"/>
      <c r="G172" s="74">
        <f t="shared" si="82"/>
        <v>1.8079700120935818</v>
      </c>
      <c r="H172" s="74">
        <f t="shared" si="66"/>
        <v>1.8079700120935818</v>
      </c>
      <c r="I172" s="74">
        <f t="shared" si="67"/>
        <v>14.626970012093583</v>
      </c>
      <c r="P172" t="s">
        <v>3605</v>
      </c>
    </row>
    <row r="173" spans="1:16" x14ac:dyDescent="0.3">
      <c r="A173" s="95" t="s">
        <v>322</v>
      </c>
      <c r="B173" s="96">
        <f>VLOOKUP(A173,Площадь!D:E,2,0)</f>
        <v>53.3</v>
      </c>
      <c r="C173" s="74">
        <v>7.4279999999999999</v>
      </c>
      <c r="D173" s="74" t="str">
        <f>VLOOKUP(A173,'ЛК 31.0324'!$B$15:$J$1334,9,0)</f>
        <v>-</v>
      </c>
      <c r="E173" s="74"/>
      <c r="F173" s="74"/>
      <c r="G173" s="74">
        <f t="shared" si="82"/>
        <v>2.0330126929237955</v>
      </c>
      <c r="H173" s="74">
        <f t="shared" si="66"/>
        <v>2.0330126929237955</v>
      </c>
      <c r="I173" s="74">
        <f t="shared" si="67"/>
        <v>9.461012692923795</v>
      </c>
      <c r="P173" t="s">
        <v>3605</v>
      </c>
    </row>
    <row r="174" spans="1:16" x14ac:dyDescent="0.3">
      <c r="A174" s="95" t="s">
        <v>252</v>
      </c>
      <c r="B174" s="96">
        <f>VLOOKUP(A174,Площадь!D:E,2,0)</f>
        <v>61.4</v>
      </c>
      <c r="C174" s="74">
        <v>21.710999999999999</v>
      </c>
      <c r="D174" s="74" t="str">
        <f>VLOOKUP(A174,'ЛК 31.0324'!$B$15:$J$1334,9,0)</f>
        <v>-</v>
      </c>
      <c r="E174" s="74"/>
      <c r="F174" s="74"/>
      <c r="G174" s="74">
        <f t="shared" si="82"/>
        <v>2.3419695937245977</v>
      </c>
      <c r="H174" s="74">
        <f t="shared" si="66"/>
        <v>2.3419695937245977</v>
      </c>
      <c r="I174" s="74">
        <f t="shared" si="67"/>
        <v>24.052969593724598</v>
      </c>
      <c r="P174" t="s">
        <v>3605</v>
      </c>
    </row>
    <row r="175" spans="1:16" x14ac:dyDescent="0.3">
      <c r="A175" s="95" t="s">
        <v>60</v>
      </c>
      <c r="B175" s="96">
        <f>VLOOKUP(A175,Площадь!D:E,2,0)</f>
        <v>79.8</v>
      </c>
      <c r="C175" s="74">
        <v>21.135999999999999</v>
      </c>
      <c r="D175" s="74" t="str">
        <f>VLOOKUP(A175,'ЛК 31.0324'!$B$15:$J$1334,9,0)</f>
        <v>-</v>
      </c>
      <c r="E175" s="74"/>
      <c r="F175" s="74"/>
      <c r="G175" s="74">
        <f t="shared" si="82"/>
        <v>3.0437976152967896</v>
      </c>
      <c r="H175" s="74">
        <f t="shared" si="66"/>
        <v>3.0437976152967896</v>
      </c>
      <c r="I175" s="74">
        <f t="shared" si="67"/>
        <v>24.179797615296788</v>
      </c>
      <c r="P175" t="s">
        <v>3605</v>
      </c>
    </row>
    <row r="176" spans="1:16" x14ac:dyDescent="0.3">
      <c r="A176" s="95" t="s">
        <v>62</v>
      </c>
      <c r="B176" s="96">
        <f>VLOOKUP(A176,Площадь!D:E,2,0)</f>
        <v>31.4</v>
      </c>
      <c r="C176" s="74">
        <v>4.8819999999999997</v>
      </c>
      <c r="D176" s="74"/>
      <c r="E176" s="74"/>
      <c r="F176" s="74"/>
      <c r="G176" s="74">
        <f t="shared" ref="G176:G179" si="83">B176*$G$715</f>
        <v>1.1976847759438496</v>
      </c>
      <c r="H176" s="74">
        <f t="shared" si="66"/>
        <v>1.1976847759438496</v>
      </c>
      <c r="I176" s="74">
        <f t="shared" si="67"/>
        <v>6.079684775943849</v>
      </c>
      <c r="P176" t="s">
        <v>3605</v>
      </c>
    </row>
    <row r="177" spans="1:16" x14ac:dyDescent="0.3">
      <c r="A177" s="95" t="s">
        <v>206</v>
      </c>
      <c r="B177" s="96">
        <f>VLOOKUP(A177,Площадь!D:E,2,0)</f>
        <v>52</v>
      </c>
      <c r="C177" s="74">
        <v>18.936</v>
      </c>
      <c r="D177" s="74" t="str">
        <f>VLOOKUP(A177,'ЛК 31.0324'!$B$15:$J$1334,9,0)</f>
        <v>-</v>
      </c>
      <c r="E177" s="74"/>
      <c r="F177" s="74"/>
      <c r="G177" s="74">
        <f t="shared" si="83"/>
        <v>1.98342701748663</v>
      </c>
      <c r="H177" s="74">
        <f t="shared" si="66"/>
        <v>1.98342701748663</v>
      </c>
      <c r="I177" s="74">
        <f t="shared" si="67"/>
        <v>20.91942701748663</v>
      </c>
      <c r="P177" t="s">
        <v>3605</v>
      </c>
    </row>
    <row r="178" spans="1:16" x14ac:dyDescent="0.3">
      <c r="A178" s="95" t="s">
        <v>301</v>
      </c>
      <c r="B178" s="96">
        <f>VLOOKUP(A178,Площадь!D:E,2,0)</f>
        <v>60</v>
      </c>
      <c r="C178" s="74">
        <v>18.513000000000002</v>
      </c>
      <c r="D178" s="74" t="str">
        <f>VLOOKUP(A178,'ЛК 31.0324'!$B$15:$J$1334,9,0)</f>
        <v>-</v>
      </c>
      <c r="E178" s="74"/>
      <c r="F178" s="74"/>
      <c r="G178" s="74">
        <f t="shared" si="83"/>
        <v>2.2885696355614962</v>
      </c>
      <c r="H178" s="74">
        <f t="shared" si="66"/>
        <v>2.2885696355614962</v>
      </c>
      <c r="I178" s="74">
        <f t="shared" si="67"/>
        <v>20.801569635561499</v>
      </c>
      <c r="P178" t="s">
        <v>3605</v>
      </c>
    </row>
    <row r="179" spans="1:16" x14ac:dyDescent="0.3">
      <c r="A179" s="95" t="s">
        <v>170</v>
      </c>
      <c r="B179" s="96">
        <f>VLOOKUP(A179,Площадь!D:E,2,0)</f>
        <v>78.400000000000006</v>
      </c>
      <c r="C179" s="74">
        <v>22.114999999999998</v>
      </c>
      <c r="D179" s="74" t="str">
        <f>VLOOKUP(A179,'ЛК 31.0324'!$B$15:$J$1334,9,0)</f>
        <v>-</v>
      </c>
      <c r="E179" s="74"/>
      <c r="F179" s="74"/>
      <c r="G179" s="74">
        <f t="shared" si="83"/>
        <v>2.9903976571336885</v>
      </c>
      <c r="H179" s="74">
        <f t="shared" si="66"/>
        <v>2.9903976571336885</v>
      </c>
      <c r="I179" s="74">
        <f t="shared" si="67"/>
        <v>25.105397657133686</v>
      </c>
      <c r="P179" t="s">
        <v>3605</v>
      </c>
    </row>
    <row r="180" spans="1:16" x14ac:dyDescent="0.3">
      <c r="A180" s="98" t="s">
        <v>224</v>
      </c>
      <c r="B180" s="99">
        <f>VLOOKUP(A180,Площадь!D:E,2,0)</f>
        <v>55.8</v>
      </c>
      <c r="C180" s="97">
        <v>13.406000000000001</v>
      </c>
      <c r="D180" s="97">
        <f>VLOOKUP(A180,'ЛК 31.0324'!$B$15:$J$1334,9,0)</f>
        <v>15</v>
      </c>
      <c r="E180" s="97">
        <f>D180-C180</f>
        <v>1.5939999999999994</v>
      </c>
      <c r="F180" s="97">
        <f>B180</f>
        <v>55.8</v>
      </c>
      <c r="G180" s="97"/>
      <c r="H180" s="97">
        <f t="shared" si="66"/>
        <v>1.5939999999999994</v>
      </c>
      <c r="I180" s="97">
        <f t="shared" si="67"/>
        <v>15</v>
      </c>
      <c r="P180" s="138">
        <f>E180</f>
        <v>1.5939999999999994</v>
      </c>
    </row>
    <row r="181" spans="1:16" x14ac:dyDescent="0.3">
      <c r="A181" s="95" t="s">
        <v>97</v>
      </c>
      <c r="B181" s="96">
        <f>VLOOKUP(A181,Площадь!D:E,2,0)</f>
        <v>30.2</v>
      </c>
      <c r="C181" s="74">
        <v>12.507</v>
      </c>
      <c r="D181" s="74" t="str">
        <f>VLOOKUP(A181,'ЛК 31.0324'!$B$15:$J$1334,9,0)</f>
        <v>-</v>
      </c>
      <c r="E181" s="74"/>
      <c r="F181" s="74"/>
      <c r="G181" s="74">
        <f t="shared" ref="G181:G182" si="84">B181*$G$715</f>
        <v>1.1519133832326196</v>
      </c>
      <c r="H181" s="74">
        <f t="shared" si="66"/>
        <v>1.1519133832326196</v>
      </c>
      <c r="I181" s="74">
        <f t="shared" si="67"/>
        <v>13.658913383232619</v>
      </c>
      <c r="P181" t="s">
        <v>3605</v>
      </c>
    </row>
    <row r="182" spans="1:16" x14ac:dyDescent="0.3">
      <c r="A182" s="95" t="s">
        <v>110</v>
      </c>
      <c r="B182" s="96">
        <f>VLOOKUP(A182,Площадь!D:E,2,0)</f>
        <v>52</v>
      </c>
      <c r="C182" s="74">
        <v>4.8630000000000004</v>
      </c>
      <c r="D182" s="74" t="str">
        <f>VLOOKUP(A182,'ЛК 31.0324'!$B$15:$J$1334,9,0)</f>
        <v>-</v>
      </c>
      <c r="E182" s="74"/>
      <c r="F182" s="74"/>
      <c r="G182" s="74">
        <f t="shared" si="84"/>
        <v>1.98342701748663</v>
      </c>
      <c r="H182" s="74">
        <f t="shared" si="66"/>
        <v>1.98342701748663</v>
      </c>
      <c r="I182" s="74">
        <f t="shared" si="67"/>
        <v>6.8464270174866302</v>
      </c>
      <c r="P182" t="s">
        <v>3605</v>
      </c>
    </row>
    <row r="183" spans="1:16" x14ac:dyDescent="0.3">
      <c r="A183" s="98" t="s">
        <v>107</v>
      </c>
      <c r="B183" s="99">
        <f>VLOOKUP(A183,Площадь!D:E,2,0)</f>
        <v>60</v>
      </c>
      <c r="C183" s="97">
        <v>17.64</v>
      </c>
      <c r="D183" s="97">
        <f>VLOOKUP(A183,'ЛК 31.0324'!$B$15:$J$1334,9,0)</f>
        <v>21.163</v>
      </c>
      <c r="E183" s="97">
        <f>D183-C183</f>
        <v>3.5229999999999997</v>
      </c>
      <c r="F183" s="97">
        <f>B183</f>
        <v>60</v>
      </c>
      <c r="G183" s="97"/>
      <c r="H183" s="97">
        <f t="shared" si="66"/>
        <v>3.5229999999999997</v>
      </c>
      <c r="I183" s="97">
        <f t="shared" si="67"/>
        <v>21.163</v>
      </c>
      <c r="P183" s="138">
        <f>E183</f>
        <v>3.5229999999999997</v>
      </c>
    </row>
    <row r="184" spans="1:16" x14ac:dyDescent="0.3">
      <c r="A184" s="95" t="s">
        <v>169</v>
      </c>
      <c r="B184" s="96">
        <f>VLOOKUP(A184,Площадь!D:E,2,0)</f>
        <v>78.400000000000006</v>
      </c>
      <c r="C184" s="74">
        <v>18.026</v>
      </c>
      <c r="D184" s="74" t="str">
        <f>VLOOKUP(A184,'ЛК 31.0324'!$B$15:$J$1334,9,0)</f>
        <v>-</v>
      </c>
      <c r="E184" s="74"/>
      <c r="F184" s="74"/>
      <c r="G184" s="74">
        <f t="shared" ref="G184" si="85">B184*$G$715</f>
        <v>2.9903976571336885</v>
      </c>
      <c r="H184" s="74">
        <f t="shared" si="66"/>
        <v>2.9903976571336885</v>
      </c>
      <c r="I184" s="74">
        <f t="shared" si="67"/>
        <v>21.016397657133687</v>
      </c>
      <c r="P184" t="s">
        <v>3605</v>
      </c>
    </row>
    <row r="185" spans="1:16" x14ac:dyDescent="0.3">
      <c r="A185" s="95" t="s">
        <v>334</v>
      </c>
      <c r="B185" s="96">
        <f>VLOOKUP(A185,Площадь!D:E,2,0)</f>
        <v>30.2</v>
      </c>
      <c r="C185" s="74">
        <v>4.9050000000000002</v>
      </c>
      <c r="D185" s="74"/>
      <c r="E185" s="74"/>
      <c r="F185" s="74"/>
      <c r="G185" s="74">
        <f t="shared" ref="G185:G187" si="86">B185*$G$715</f>
        <v>1.1519133832326196</v>
      </c>
      <c r="H185" s="74">
        <f t="shared" si="66"/>
        <v>1.1519133832326196</v>
      </c>
      <c r="I185" s="74">
        <f t="shared" si="67"/>
        <v>6.0569133832326196</v>
      </c>
      <c r="P185" t="s">
        <v>3605</v>
      </c>
    </row>
    <row r="186" spans="1:16" x14ac:dyDescent="0.3">
      <c r="A186" s="95" t="s">
        <v>162</v>
      </c>
      <c r="B186" s="96">
        <f>VLOOKUP(A186,Площадь!D:E,2,0)</f>
        <v>52</v>
      </c>
      <c r="C186" s="74">
        <v>18.766999999999999</v>
      </c>
      <c r="D186" s="74" t="str">
        <f>VLOOKUP(A186,'ЛК 31.0324'!$B$15:$J$1334,9,0)</f>
        <v>-</v>
      </c>
      <c r="E186" s="74"/>
      <c r="F186" s="74"/>
      <c r="G186" s="74">
        <f t="shared" si="86"/>
        <v>1.98342701748663</v>
      </c>
      <c r="H186" s="74">
        <f t="shared" si="66"/>
        <v>1.98342701748663</v>
      </c>
      <c r="I186" s="74">
        <f t="shared" si="67"/>
        <v>20.750427017486629</v>
      </c>
      <c r="P186" t="s">
        <v>3605</v>
      </c>
    </row>
    <row r="187" spans="1:16" x14ac:dyDescent="0.3">
      <c r="A187" s="95" t="s">
        <v>251</v>
      </c>
      <c r="B187" s="96">
        <f>VLOOKUP(A187,Площадь!D:E,2,0)</f>
        <v>60</v>
      </c>
      <c r="C187" s="74">
        <v>11.202999999999999</v>
      </c>
      <c r="D187" s="74" t="str">
        <f>VLOOKUP(A187,'ЛК 31.0324'!$B$15:$J$1334,9,0)</f>
        <v>-</v>
      </c>
      <c r="E187" s="74"/>
      <c r="F187" s="74"/>
      <c r="G187" s="74">
        <f t="shared" si="86"/>
        <v>2.2885696355614962</v>
      </c>
      <c r="H187" s="74">
        <f t="shared" si="66"/>
        <v>2.2885696355614962</v>
      </c>
      <c r="I187" s="74">
        <f t="shared" si="67"/>
        <v>13.491569635561495</v>
      </c>
      <c r="P187" t="s">
        <v>3605</v>
      </c>
    </row>
    <row r="188" spans="1:16" x14ac:dyDescent="0.3">
      <c r="A188" s="98" t="s">
        <v>217</v>
      </c>
      <c r="B188" s="99">
        <f>VLOOKUP(A188,Площадь!D:E,2,0)</f>
        <v>78.400000000000006</v>
      </c>
      <c r="C188" s="97">
        <v>15.212</v>
      </c>
      <c r="D188" s="97">
        <f>VLOOKUP(A188,'ЛК 31.0324'!$B$15:$J$1334,9,0)</f>
        <v>18</v>
      </c>
      <c r="E188" s="97">
        <f t="shared" ref="E188:E189" si="87">D188-C188</f>
        <v>2.7880000000000003</v>
      </c>
      <c r="F188" s="97">
        <f t="shared" ref="F188:F189" si="88">B188</f>
        <v>78.400000000000006</v>
      </c>
      <c r="G188" s="97"/>
      <c r="H188" s="97">
        <f t="shared" si="66"/>
        <v>2.7880000000000003</v>
      </c>
      <c r="I188" s="97">
        <f t="shared" si="67"/>
        <v>18</v>
      </c>
      <c r="P188" s="138">
        <f t="shared" ref="P188:P189" si="89">E188</f>
        <v>2.7880000000000003</v>
      </c>
    </row>
    <row r="189" spans="1:16" x14ac:dyDescent="0.3">
      <c r="A189" s="98" t="s">
        <v>239</v>
      </c>
      <c r="B189" s="99">
        <f>VLOOKUP(A189,Площадь!D:E,2,0)</f>
        <v>30.2</v>
      </c>
      <c r="C189" s="97">
        <v>10.705</v>
      </c>
      <c r="D189" s="97">
        <f>VLOOKUP(A189,'ЛК 31.0324'!$B$15:$J$1334,9,0)</f>
        <v>13.657999999999999</v>
      </c>
      <c r="E189" s="97">
        <f t="shared" si="87"/>
        <v>2.9529999999999994</v>
      </c>
      <c r="F189" s="97">
        <f t="shared" si="88"/>
        <v>30.2</v>
      </c>
      <c r="G189" s="97"/>
      <c r="H189" s="97">
        <f t="shared" si="66"/>
        <v>2.9529999999999994</v>
      </c>
      <c r="I189" s="97">
        <f t="shared" si="67"/>
        <v>13.657999999999999</v>
      </c>
      <c r="P189" s="138">
        <f t="shared" si="89"/>
        <v>2.9529999999999994</v>
      </c>
    </row>
    <row r="190" spans="1:16" x14ac:dyDescent="0.3">
      <c r="A190" s="95" t="s">
        <v>313</v>
      </c>
      <c r="B190" s="96">
        <f>VLOOKUP(A190,Площадь!D:E,2,0)</f>
        <v>52</v>
      </c>
      <c r="C190" s="74">
        <v>12.965</v>
      </c>
      <c r="D190" s="74" t="str">
        <f>VLOOKUP(A190,'ЛК 31.0324'!$B$15:$J$1334,9,0)</f>
        <v>-</v>
      </c>
      <c r="E190" s="74"/>
      <c r="F190" s="74"/>
      <c r="G190" s="74">
        <f t="shared" ref="G190" si="90">B190*$G$715</f>
        <v>1.98342701748663</v>
      </c>
      <c r="H190" s="74">
        <f t="shared" si="66"/>
        <v>1.98342701748663</v>
      </c>
      <c r="I190" s="74">
        <f t="shared" si="67"/>
        <v>14.94842701748663</v>
      </c>
      <c r="P190" t="s">
        <v>3605</v>
      </c>
    </row>
    <row r="191" spans="1:16" s="139" customFormat="1" x14ac:dyDescent="0.3">
      <c r="A191" s="136" t="s">
        <v>320</v>
      </c>
      <c r="B191" s="137">
        <f>VLOOKUP(A191,Площадь!D:E,2,0)</f>
        <v>55.7</v>
      </c>
      <c r="C191" s="138">
        <v>11.388</v>
      </c>
      <c r="D191" s="138">
        <v>11.388</v>
      </c>
      <c r="E191" s="138">
        <f>D191-C191</f>
        <v>0</v>
      </c>
      <c r="F191" s="138">
        <f>B191</f>
        <v>55.7</v>
      </c>
      <c r="G191" s="138"/>
      <c r="H191" s="138">
        <f t="shared" si="66"/>
        <v>0</v>
      </c>
      <c r="I191" s="138">
        <f t="shared" si="67"/>
        <v>11.388</v>
      </c>
      <c r="J191" s="138"/>
      <c r="P191" s="138">
        <f>E191</f>
        <v>0</v>
      </c>
    </row>
    <row r="192" spans="1:16" x14ac:dyDescent="0.3">
      <c r="A192" s="95" t="s">
        <v>68</v>
      </c>
      <c r="B192" s="96">
        <f>VLOOKUP(A192,Площадь!D:E,2,0)</f>
        <v>60</v>
      </c>
      <c r="C192" s="74">
        <v>7.9210000000000003</v>
      </c>
      <c r="D192" s="74"/>
      <c r="E192" s="74"/>
      <c r="F192" s="74"/>
      <c r="G192" s="74">
        <f t="shared" ref="G192:G194" si="91">B192*$G$715</f>
        <v>2.2885696355614962</v>
      </c>
      <c r="H192" s="74">
        <f t="shared" si="66"/>
        <v>2.2885696355614962</v>
      </c>
      <c r="I192" s="74">
        <f t="shared" si="67"/>
        <v>10.209569635561497</v>
      </c>
      <c r="P192" t="s">
        <v>3605</v>
      </c>
    </row>
    <row r="193" spans="1:16" x14ac:dyDescent="0.3">
      <c r="A193" s="98" t="s">
        <v>183</v>
      </c>
      <c r="B193" s="99">
        <f>VLOOKUP(A193,Площадь!D:E,2,0)</f>
        <v>78.400000000000006</v>
      </c>
      <c r="C193" s="97">
        <v>8.6010000000000009</v>
      </c>
      <c r="D193" s="97">
        <f>VLOOKUP(A193,'ЛК 31.0324'!$B$15:$J$1334,9,0)</f>
        <v>8.6010000000000009</v>
      </c>
      <c r="E193" s="97">
        <f>D193-C193</f>
        <v>0</v>
      </c>
      <c r="F193" s="97">
        <f>B193</f>
        <v>78.400000000000006</v>
      </c>
      <c r="G193" s="97"/>
      <c r="H193" s="97">
        <f t="shared" si="66"/>
        <v>0</v>
      </c>
      <c r="I193" s="97">
        <f t="shared" si="67"/>
        <v>8.6010000000000009</v>
      </c>
      <c r="P193" s="138">
        <f>E193</f>
        <v>0</v>
      </c>
    </row>
    <row r="194" spans="1:16" x14ac:dyDescent="0.3">
      <c r="A194" s="95" t="s">
        <v>89</v>
      </c>
      <c r="B194" s="96">
        <f>VLOOKUP(A194,Площадь!D:E,2,0)</f>
        <v>30.2</v>
      </c>
      <c r="C194" s="74">
        <v>14.222</v>
      </c>
      <c r="D194" s="74" t="str">
        <f>VLOOKUP(A194,'ЛК 31.0324'!$B$15:$J$1334,9,0)</f>
        <v>-</v>
      </c>
      <c r="E194" s="74"/>
      <c r="F194" s="74"/>
      <c r="G194" s="74">
        <f t="shared" si="91"/>
        <v>1.1519133832326196</v>
      </c>
      <c r="H194" s="74">
        <f t="shared" si="66"/>
        <v>1.1519133832326196</v>
      </c>
      <c r="I194" s="74">
        <f t="shared" si="67"/>
        <v>15.373913383232619</v>
      </c>
      <c r="P194" t="s">
        <v>3605</v>
      </c>
    </row>
    <row r="195" spans="1:16" x14ac:dyDescent="0.3">
      <c r="A195" s="98" t="s">
        <v>286</v>
      </c>
      <c r="B195" s="99">
        <f>VLOOKUP(A195,Площадь!D:E,2,0)</f>
        <v>52</v>
      </c>
      <c r="C195" s="97">
        <v>6.4829999999999997</v>
      </c>
      <c r="D195" s="97">
        <f>VLOOKUP(A195,'ЛК 31.0324'!$B$15:$J$1334,9,0)</f>
        <v>6.4829999999999997</v>
      </c>
      <c r="E195" s="97">
        <f t="shared" ref="E195:E196" si="92">D195-C195</f>
        <v>0</v>
      </c>
      <c r="F195" s="97">
        <f t="shared" ref="F195:F196" si="93">B195</f>
        <v>52</v>
      </c>
      <c r="G195" s="97"/>
      <c r="H195" s="97">
        <f t="shared" ref="H195:H258" si="94">E195+G195</f>
        <v>0</v>
      </c>
      <c r="I195" s="97">
        <f t="shared" ref="I195:I258" si="95">C195+H195</f>
        <v>6.4829999999999997</v>
      </c>
      <c r="P195" s="138">
        <f t="shared" ref="P195:P196" si="96">E195</f>
        <v>0</v>
      </c>
    </row>
    <row r="196" spans="1:16" x14ac:dyDescent="0.3">
      <c r="A196" s="98" t="s">
        <v>165</v>
      </c>
      <c r="B196" s="99">
        <f>VLOOKUP(A196,Площадь!D:E,2,0)</f>
        <v>60</v>
      </c>
      <c r="C196" s="97">
        <v>7.0339999999999998</v>
      </c>
      <c r="D196" s="97">
        <f>VLOOKUP(A196,'ЛК 31.0324'!$B$15:$J$1334,9,0)</f>
        <v>7.0339999999999998</v>
      </c>
      <c r="E196" s="97">
        <f t="shared" si="92"/>
        <v>0</v>
      </c>
      <c r="F196" s="97">
        <f t="shared" si="93"/>
        <v>60</v>
      </c>
      <c r="G196" s="97"/>
      <c r="H196" s="97">
        <f t="shared" si="94"/>
        <v>0</v>
      </c>
      <c r="I196" s="97">
        <f t="shared" si="95"/>
        <v>7.0339999999999998</v>
      </c>
      <c r="P196" s="138">
        <f t="shared" si="96"/>
        <v>0</v>
      </c>
    </row>
    <row r="197" spans="1:16" x14ac:dyDescent="0.3">
      <c r="A197" s="95" t="s">
        <v>226</v>
      </c>
      <c r="B197" s="96">
        <f>VLOOKUP(A197,Площадь!D:E,2,0)</f>
        <v>78.400000000000006</v>
      </c>
      <c r="C197" s="74">
        <v>20.780999999999999</v>
      </c>
      <c r="D197" s="74" t="str">
        <f>VLOOKUP(A197,'ЛК 31.0324'!$B$15:$J$1334,9,0)</f>
        <v>-</v>
      </c>
      <c r="E197" s="74"/>
      <c r="F197" s="74"/>
      <c r="G197" s="74">
        <f t="shared" ref="G197" si="97">B197*$G$715</f>
        <v>2.9903976571336885</v>
      </c>
      <c r="H197" s="74">
        <f t="shared" si="94"/>
        <v>2.9903976571336885</v>
      </c>
      <c r="I197" s="74">
        <f t="shared" si="95"/>
        <v>23.771397657133686</v>
      </c>
      <c r="P197" t="s">
        <v>3605</v>
      </c>
    </row>
    <row r="198" spans="1:16" x14ac:dyDescent="0.3">
      <c r="A198" s="98" t="s">
        <v>225</v>
      </c>
      <c r="B198" s="99">
        <f>VLOOKUP(A198,Площадь!D:E,2,0)</f>
        <v>30.2</v>
      </c>
      <c r="C198" s="97">
        <v>6.4710000000000001</v>
      </c>
      <c r="D198" s="97">
        <f>VLOOKUP(A198,'ЛК 31.0324'!$B$15:$J$1334,9,0)</f>
        <v>6.4710000000000001</v>
      </c>
      <c r="E198" s="97">
        <f t="shared" ref="E198:E200" si="98">D198-C198</f>
        <v>0</v>
      </c>
      <c r="F198" s="97">
        <f t="shared" ref="F198:F200" si="99">B198</f>
        <v>30.2</v>
      </c>
      <c r="G198" s="97"/>
      <c r="H198" s="97">
        <f t="shared" si="94"/>
        <v>0</v>
      </c>
      <c r="I198" s="97">
        <f t="shared" si="95"/>
        <v>6.4710000000000001</v>
      </c>
      <c r="P198" s="138">
        <f t="shared" ref="P198:P200" si="100">E198</f>
        <v>0</v>
      </c>
    </row>
    <row r="199" spans="1:16" x14ac:dyDescent="0.3">
      <c r="A199" s="98" t="s">
        <v>302</v>
      </c>
      <c r="B199" s="99">
        <f>VLOOKUP(A199,Площадь!D:E,2,0)</f>
        <v>52</v>
      </c>
      <c r="C199" s="97">
        <v>1E-3</v>
      </c>
      <c r="D199" s="97">
        <f>VLOOKUP(A199,'ЛК 31.0324'!$B$15:$J$1334,9,0)</f>
        <v>0.26900000000000002</v>
      </c>
      <c r="E199" s="97">
        <f t="shared" si="98"/>
        <v>0.26800000000000002</v>
      </c>
      <c r="F199" s="97">
        <f t="shared" si="99"/>
        <v>52</v>
      </c>
      <c r="G199" s="97"/>
      <c r="H199" s="97">
        <f t="shared" si="94"/>
        <v>0.26800000000000002</v>
      </c>
      <c r="I199" s="97">
        <f t="shared" si="95"/>
        <v>0.26900000000000002</v>
      </c>
      <c r="P199" s="138">
        <f t="shared" si="100"/>
        <v>0.26800000000000002</v>
      </c>
    </row>
    <row r="200" spans="1:16" x14ac:dyDescent="0.3">
      <c r="A200" s="98" t="s">
        <v>112</v>
      </c>
      <c r="B200" s="99">
        <f>VLOOKUP(A200,Площадь!D:E,2,0)</f>
        <v>60</v>
      </c>
      <c r="C200" s="97">
        <v>19.600000000000001</v>
      </c>
      <c r="D200" s="97">
        <f>VLOOKUP(A200,'ЛК 31.0324'!$B$15:$J$1334,9,0)</f>
        <v>23.780999999999999</v>
      </c>
      <c r="E200" s="97">
        <f t="shared" si="98"/>
        <v>4.1809999999999974</v>
      </c>
      <c r="F200" s="97">
        <f t="shared" si="99"/>
        <v>60</v>
      </c>
      <c r="G200" s="97"/>
      <c r="H200" s="97">
        <f t="shared" si="94"/>
        <v>4.1809999999999974</v>
      </c>
      <c r="I200" s="97">
        <f t="shared" si="95"/>
        <v>23.780999999999999</v>
      </c>
      <c r="P200" s="138">
        <f t="shared" si="100"/>
        <v>4.1809999999999974</v>
      </c>
    </row>
    <row r="201" spans="1:16" x14ac:dyDescent="0.3">
      <c r="A201" s="95" t="s">
        <v>113</v>
      </c>
      <c r="B201" s="96">
        <f>VLOOKUP(A201,Площадь!D:E,2,0)</f>
        <v>78.400000000000006</v>
      </c>
      <c r="C201" s="74">
        <v>20.306000000000001</v>
      </c>
      <c r="D201" s="74" t="str">
        <f>VLOOKUP(A201,'ЛК 31.0324'!$B$15:$J$1334,9,0)</f>
        <v>-</v>
      </c>
      <c r="E201" s="74"/>
      <c r="F201" s="74"/>
      <c r="G201" s="74">
        <f t="shared" ref="G201" si="101">B201*$G$715</f>
        <v>2.9903976571336885</v>
      </c>
      <c r="H201" s="74">
        <f t="shared" si="94"/>
        <v>2.9903976571336885</v>
      </c>
      <c r="I201" s="74">
        <f t="shared" si="95"/>
        <v>23.296397657133689</v>
      </c>
      <c r="P201" t="s">
        <v>3605</v>
      </c>
    </row>
    <row r="202" spans="1:16" x14ac:dyDescent="0.3">
      <c r="A202" s="98" t="s">
        <v>340</v>
      </c>
      <c r="B202" s="99">
        <f>VLOOKUP(A202,Площадь!D:E,2,0)</f>
        <v>83.9</v>
      </c>
      <c r="C202" s="97">
        <v>1.413</v>
      </c>
      <c r="D202" s="97">
        <f>VLOOKUP(A202,'ЛК 31.0324'!$B$15:$J$1334,9,0)</f>
        <v>1.415</v>
      </c>
      <c r="E202" s="97">
        <f>D202-C202</f>
        <v>2.0000000000000018E-3</v>
      </c>
      <c r="F202" s="97">
        <f>B202</f>
        <v>83.9</v>
      </c>
      <c r="G202" s="97"/>
      <c r="H202" s="97">
        <f t="shared" si="94"/>
        <v>2.0000000000000018E-3</v>
      </c>
      <c r="I202" s="97">
        <f t="shared" si="95"/>
        <v>1.415</v>
      </c>
      <c r="P202" s="138">
        <f>E202</f>
        <v>2.0000000000000018E-3</v>
      </c>
    </row>
    <row r="203" spans="1:16" x14ac:dyDescent="0.3">
      <c r="A203" s="95" t="s">
        <v>314</v>
      </c>
      <c r="B203" s="96">
        <f>VLOOKUP(A203,Площадь!D:E,2,0)</f>
        <v>30.2</v>
      </c>
      <c r="C203" s="74">
        <v>14.98</v>
      </c>
      <c r="D203" s="74" t="str">
        <f>VLOOKUP(A203,'ЛК 31.0324'!$B$15:$J$1334,9,0)</f>
        <v>-</v>
      </c>
      <c r="E203" s="74"/>
      <c r="F203" s="74"/>
      <c r="G203" s="74">
        <f t="shared" ref="G203" si="102">B203*$G$715</f>
        <v>1.1519133832326196</v>
      </c>
      <c r="H203" s="74">
        <f t="shared" si="94"/>
        <v>1.1519133832326196</v>
      </c>
      <c r="I203" s="74">
        <f t="shared" si="95"/>
        <v>16.131913383232622</v>
      </c>
      <c r="P203" t="s">
        <v>3605</v>
      </c>
    </row>
    <row r="204" spans="1:16" x14ac:dyDescent="0.3">
      <c r="A204" s="98" t="s">
        <v>287</v>
      </c>
      <c r="B204" s="99">
        <f>VLOOKUP(A204,Площадь!D:E,2,0)</f>
        <v>52</v>
      </c>
      <c r="C204" s="97">
        <v>12.428000000000001</v>
      </c>
      <c r="D204" s="97">
        <f>VLOOKUP(A204,'ЛК 31.0324'!$B$15:$J$1334,9,0)</f>
        <v>15.016</v>
      </c>
      <c r="E204" s="97">
        <f>D204-C204</f>
        <v>2.5879999999999992</v>
      </c>
      <c r="F204" s="97">
        <f>B204</f>
        <v>52</v>
      </c>
      <c r="G204" s="97"/>
      <c r="H204" s="97">
        <f t="shared" si="94"/>
        <v>2.5879999999999992</v>
      </c>
      <c r="I204" s="97">
        <f t="shared" si="95"/>
        <v>15.016</v>
      </c>
      <c r="P204" s="138">
        <f>E204</f>
        <v>2.5879999999999992</v>
      </c>
    </row>
    <row r="205" spans="1:16" x14ac:dyDescent="0.3">
      <c r="A205" s="95" t="s">
        <v>342</v>
      </c>
      <c r="B205" s="96">
        <f>VLOOKUP(A205,Площадь!D:E,2,0)</f>
        <v>60</v>
      </c>
      <c r="C205" s="74">
        <v>12.551</v>
      </c>
      <c r="D205" s="74"/>
      <c r="E205" s="74"/>
      <c r="F205" s="74"/>
      <c r="G205" s="74">
        <f>B205*$G$715</f>
        <v>2.2885696355614962</v>
      </c>
      <c r="H205" s="74">
        <f t="shared" si="94"/>
        <v>2.2885696355614962</v>
      </c>
      <c r="I205" s="74">
        <f t="shared" si="95"/>
        <v>14.839569635561496</v>
      </c>
      <c r="P205" t="s">
        <v>3605</v>
      </c>
    </row>
    <row r="206" spans="1:16" x14ac:dyDescent="0.3">
      <c r="A206" s="98" t="s">
        <v>96</v>
      </c>
      <c r="B206" s="99">
        <f>VLOOKUP(A206,Площадь!D:E,2,0)</f>
        <v>78.400000000000006</v>
      </c>
      <c r="C206" s="97">
        <v>11.948</v>
      </c>
      <c r="D206" s="97">
        <f>VLOOKUP(A206,'ЛК 31.0324'!$B$15:$J$1334,9,0)</f>
        <v>13.228999999999999</v>
      </c>
      <c r="E206" s="97">
        <f t="shared" ref="E206:E207" si="103">D206-C206</f>
        <v>1.2809999999999988</v>
      </c>
      <c r="F206" s="97">
        <f t="shared" ref="F206:F207" si="104">B206</f>
        <v>78.400000000000006</v>
      </c>
      <c r="G206" s="97"/>
      <c r="H206" s="97">
        <f t="shared" si="94"/>
        <v>1.2809999999999988</v>
      </c>
      <c r="I206" s="97">
        <f t="shared" si="95"/>
        <v>13.228999999999999</v>
      </c>
      <c r="P206" s="138">
        <f t="shared" ref="P206:P207" si="105">E206</f>
        <v>1.2809999999999988</v>
      </c>
    </row>
    <row r="207" spans="1:16" x14ac:dyDescent="0.3">
      <c r="A207" s="98" t="s">
        <v>153</v>
      </c>
      <c r="B207" s="99">
        <f>VLOOKUP(A207,Площадь!D:E,2,0)</f>
        <v>30.2</v>
      </c>
      <c r="C207" s="97">
        <v>10.098000000000001</v>
      </c>
      <c r="D207" s="97">
        <f>VLOOKUP(A207,'ЛК 31.0324'!$B$15:$J$1334,9,0)</f>
        <v>11.930999999999999</v>
      </c>
      <c r="E207" s="97">
        <f t="shared" si="103"/>
        <v>1.8329999999999984</v>
      </c>
      <c r="F207" s="97">
        <f t="shared" si="104"/>
        <v>30.2</v>
      </c>
      <c r="G207" s="97"/>
      <c r="H207" s="97">
        <f t="shared" si="94"/>
        <v>1.8329999999999984</v>
      </c>
      <c r="I207" s="97">
        <f t="shared" si="95"/>
        <v>11.930999999999999</v>
      </c>
      <c r="P207" s="138">
        <f t="shared" si="105"/>
        <v>1.8329999999999984</v>
      </c>
    </row>
    <row r="208" spans="1:16" x14ac:dyDescent="0.3">
      <c r="A208" s="95" t="s">
        <v>114</v>
      </c>
      <c r="B208" s="96">
        <f>VLOOKUP(A208,Площадь!D:E,2,0)</f>
        <v>52</v>
      </c>
      <c r="C208" s="74">
        <v>12.497</v>
      </c>
      <c r="D208" s="74" t="str">
        <f>VLOOKUP(A208,'ЛК 31.0324'!$B$15:$J$1334,9,0)</f>
        <v>-</v>
      </c>
      <c r="E208" s="74"/>
      <c r="F208" s="74"/>
      <c r="G208" s="74">
        <f t="shared" ref="G208:G210" si="106">B208*$G$715</f>
        <v>1.98342701748663</v>
      </c>
      <c r="H208" s="74">
        <f t="shared" si="94"/>
        <v>1.98342701748663</v>
      </c>
      <c r="I208" s="74">
        <f t="shared" si="95"/>
        <v>14.48042701748663</v>
      </c>
      <c r="P208" t="s">
        <v>3605</v>
      </c>
    </row>
    <row r="209" spans="1:16" x14ac:dyDescent="0.3">
      <c r="A209" s="95" t="s">
        <v>310</v>
      </c>
      <c r="B209" s="96">
        <f>VLOOKUP(A209,Площадь!D:E,2,0)</f>
        <v>60</v>
      </c>
      <c r="C209" s="74">
        <v>20.742000000000001</v>
      </c>
      <c r="D209" s="74" t="str">
        <f>VLOOKUP(A209,'ЛК 31.0324'!$B$15:$J$1334,9,0)</f>
        <v>-</v>
      </c>
      <c r="E209" s="74"/>
      <c r="F209" s="74"/>
      <c r="G209" s="74">
        <f t="shared" si="106"/>
        <v>2.2885696355614962</v>
      </c>
      <c r="H209" s="74">
        <f t="shared" si="94"/>
        <v>2.2885696355614962</v>
      </c>
      <c r="I209" s="74">
        <f t="shared" si="95"/>
        <v>23.030569635561498</v>
      </c>
      <c r="P209" t="s">
        <v>3605</v>
      </c>
    </row>
    <row r="210" spans="1:16" x14ac:dyDescent="0.3">
      <c r="A210" s="95" t="s">
        <v>204</v>
      </c>
      <c r="B210" s="96">
        <f>VLOOKUP(A210,Площадь!D:E,2,0)</f>
        <v>78.400000000000006</v>
      </c>
      <c r="C210" s="74">
        <v>23.858000000000001</v>
      </c>
      <c r="D210" s="74" t="str">
        <f>VLOOKUP(A210,'ЛК 31.0324'!$B$15:$J$1334,9,0)</f>
        <v>-</v>
      </c>
      <c r="E210" s="74"/>
      <c r="F210" s="74"/>
      <c r="G210" s="74">
        <f t="shared" si="106"/>
        <v>2.9903976571336885</v>
      </c>
      <c r="H210" s="74">
        <f t="shared" si="94"/>
        <v>2.9903976571336885</v>
      </c>
      <c r="I210" s="74">
        <f t="shared" si="95"/>
        <v>26.848397657133688</v>
      </c>
      <c r="P210" t="s">
        <v>3605</v>
      </c>
    </row>
    <row r="211" spans="1:16" x14ac:dyDescent="0.3">
      <c r="A211" s="98" t="s">
        <v>211</v>
      </c>
      <c r="B211" s="99">
        <f>VLOOKUP(A211,Площадь!D:E,2,0)</f>
        <v>30.2</v>
      </c>
      <c r="C211" s="97">
        <v>9.4009999999999998</v>
      </c>
      <c r="D211" s="97">
        <f>VLOOKUP(A211,'ЛК 31.0324'!$B$15:$J$1334,9,0)</f>
        <v>10.925000000000001</v>
      </c>
      <c r="E211" s="97">
        <f>D211-C211</f>
        <v>1.5240000000000009</v>
      </c>
      <c r="F211" s="97">
        <f>B211</f>
        <v>30.2</v>
      </c>
      <c r="G211" s="97"/>
      <c r="H211" s="97">
        <f t="shared" si="94"/>
        <v>1.5240000000000009</v>
      </c>
      <c r="I211" s="97">
        <f t="shared" si="95"/>
        <v>10.925000000000001</v>
      </c>
      <c r="P211" s="138">
        <f>E211</f>
        <v>1.5240000000000009</v>
      </c>
    </row>
    <row r="212" spans="1:16" x14ac:dyDescent="0.3">
      <c r="A212" s="95" t="s">
        <v>280</v>
      </c>
      <c r="B212" s="96">
        <f>VLOOKUP(A212,Площадь!D:E,2,0)</f>
        <v>52</v>
      </c>
      <c r="C212" s="74">
        <v>15.009</v>
      </c>
      <c r="D212" s="74" t="str">
        <f>VLOOKUP(A212,'ЛК 31.0324'!$B$15:$J$1334,9,0)</f>
        <v>-</v>
      </c>
      <c r="E212" s="74"/>
      <c r="F212" s="74"/>
      <c r="G212" s="74">
        <f t="shared" ref="G212" si="107">B212*$G$715</f>
        <v>1.98342701748663</v>
      </c>
      <c r="H212" s="74">
        <f t="shared" si="94"/>
        <v>1.98342701748663</v>
      </c>
      <c r="I212" s="74">
        <f t="shared" si="95"/>
        <v>16.99242701748663</v>
      </c>
      <c r="P212" t="s">
        <v>3605</v>
      </c>
    </row>
    <row r="213" spans="1:16" x14ac:dyDescent="0.3">
      <c r="A213" s="95" t="s">
        <v>157</v>
      </c>
      <c r="B213" s="96">
        <f>VLOOKUP(A213,Площадь!D:E,2,0)</f>
        <v>80.7</v>
      </c>
      <c r="C213" s="74">
        <v>18.294</v>
      </c>
      <c r="D213" s="74"/>
      <c r="E213" s="74"/>
      <c r="F213" s="74"/>
      <c r="G213" s="74">
        <f t="shared" ref="G213:G214" si="108">B213*$G$715</f>
        <v>3.0781261598302123</v>
      </c>
      <c r="H213" s="74">
        <f t="shared" si="94"/>
        <v>3.0781261598302123</v>
      </c>
      <c r="I213" s="74">
        <f t="shared" si="95"/>
        <v>21.372126159830213</v>
      </c>
      <c r="P213" t="s">
        <v>3605</v>
      </c>
    </row>
    <row r="214" spans="1:16" x14ac:dyDescent="0.3">
      <c r="A214" s="95" t="s">
        <v>214</v>
      </c>
      <c r="B214" s="96">
        <f>VLOOKUP(A214,Площадь!D:E,2,0)</f>
        <v>60</v>
      </c>
      <c r="C214" s="74">
        <v>16.855</v>
      </c>
      <c r="D214" s="74" t="str">
        <f>VLOOKUP(A214,'ЛК 31.0324'!$B$15:$J$1334,9,0)</f>
        <v>-</v>
      </c>
      <c r="E214" s="74"/>
      <c r="F214" s="74"/>
      <c r="G214" s="74">
        <f t="shared" si="108"/>
        <v>2.2885696355614962</v>
      </c>
      <c r="H214" s="74">
        <f t="shared" si="94"/>
        <v>2.2885696355614962</v>
      </c>
      <c r="I214" s="74">
        <f t="shared" si="95"/>
        <v>19.143569635561498</v>
      </c>
      <c r="P214" t="s">
        <v>3605</v>
      </c>
    </row>
    <row r="215" spans="1:16" x14ac:dyDescent="0.3">
      <c r="A215" s="98" t="s">
        <v>262</v>
      </c>
      <c r="B215" s="99">
        <f>VLOOKUP(A215,Площадь!D:E,2,0)</f>
        <v>78.400000000000006</v>
      </c>
      <c r="C215" s="97">
        <v>16.535</v>
      </c>
      <c r="D215" s="97">
        <f>VLOOKUP(A215,'ЛК 31.0324'!$B$15:$J$1334,9,0)</f>
        <v>17.899999999999999</v>
      </c>
      <c r="E215" s="97">
        <f t="shared" ref="E215:E216" si="109">D215-C215</f>
        <v>1.3649999999999984</v>
      </c>
      <c r="F215" s="97">
        <f t="shared" ref="F215:F216" si="110">B215</f>
        <v>78.400000000000006</v>
      </c>
      <c r="G215" s="97"/>
      <c r="H215" s="97">
        <f t="shared" si="94"/>
        <v>1.3649999999999984</v>
      </c>
      <c r="I215" s="97">
        <f t="shared" si="95"/>
        <v>17.899999999999999</v>
      </c>
      <c r="P215" s="138">
        <f t="shared" ref="P215:P216" si="111">E215</f>
        <v>1.3649999999999984</v>
      </c>
    </row>
    <row r="216" spans="1:16" x14ac:dyDescent="0.3">
      <c r="A216" s="98" t="s">
        <v>297</v>
      </c>
      <c r="B216" s="99">
        <f>VLOOKUP(A216,Площадь!D:E,2,0)</f>
        <v>30.2</v>
      </c>
      <c r="C216" s="97">
        <v>8.4849999999999994</v>
      </c>
      <c r="D216" s="97">
        <f>VLOOKUP(A216,'ЛК 31.0324'!$B$15:$J$1334,9,0)</f>
        <v>10.004</v>
      </c>
      <c r="E216" s="97">
        <f t="shared" si="109"/>
        <v>1.5190000000000001</v>
      </c>
      <c r="F216" s="97">
        <f t="shared" si="110"/>
        <v>30.2</v>
      </c>
      <c r="G216" s="97"/>
      <c r="H216" s="97">
        <f t="shared" si="94"/>
        <v>1.5190000000000001</v>
      </c>
      <c r="I216" s="97">
        <f t="shared" si="95"/>
        <v>10.004</v>
      </c>
      <c r="P216" s="138">
        <f t="shared" si="111"/>
        <v>1.5190000000000001</v>
      </c>
    </row>
    <row r="217" spans="1:16" x14ac:dyDescent="0.3">
      <c r="A217" s="95" t="s">
        <v>94</v>
      </c>
      <c r="B217" s="96">
        <f>VLOOKUP(A217,Площадь!D:E,2,0)</f>
        <v>52</v>
      </c>
      <c r="C217" s="74">
        <v>16.739999999999998</v>
      </c>
      <c r="D217" s="74" t="str">
        <f>VLOOKUP(A217,'ЛК 31.0324'!$B$15:$J$1334,9,0)</f>
        <v>-</v>
      </c>
      <c r="E217" s="74"/>
      <c r="F217" s="74"/>
      <c r="G217" s="74">
        <f t="shared" ref="G217:G219" si="112">B217*$G$715</f>
        <v>1.98342701748663</v>
      </c>
      <c r="H217" s="74">
        <f t="shared" si="94"/>
        <v>1.98342701748663</v>
      </c>
      <c r="I217" s="74">
        <f t="shared" si="95"/>
        <v>18.723427017486628</v>
      </c>
      <c r="P217" t="s">
        <v>3605</v>
      </c>
    </row>
    <row r="218" spans="1:16" x14ac:dyDescent="0.3">
      <c r="A218" s="95" t="s">
        <v>259</v>
      </c>
      <c r="B218" s="96">
        <f>VLOOKUP(A218,Площадь!D:E,2,0)</f>
        <v>60</v>
      </c>
      <c r="C218" s="74">
        <v>22.068999999999999</v>
      </c>
      <c r="D218" s="74" t="str">
        <f>VLOOKUP(A218,'ЛК 31.0324'!$B$15:$J$1334,9,0)</f>
        <v>-</v>
      </c>
      <c r="E218" s="74"/>
      <c r="F218" s="74"/>
      <c r="G218" s="74">
        <f t="shared" si="112"/>
        <v>2.2885696355614962</v>
      </c>
      <c r="H218" s="74">
        <f t="shared" si="94"/>
        <v>2.2885696355614962</v>
      </c>
      <c r="I218" s="74">
        <f t="shared" si="95"/>
        <v>24.357569635561497</v>
      </c>
      <c r="P218" t="s">
        <v>3605</v>
      </c>
    </row>
    <row r="219" spans="1:16" x14ac:dyDescent="0.3">
      <c r="A219" s="95" t="s">
        <v>303</v>
      </c>
      <c r="B219" s="96">
        <f>VLOOKUP(A219,Площадь!D:E,2,0)</f>
        <v>78.400000000000006</v>
      </c>
      <c r="C219" s="74">
        <v>7.7990000000000004</v>
      </c>
      <c r="D219" s="74" t="str">
        <f>VLOOKUP(A219,'ЛК 31.0324'!$B$15:$J$1334,9,0)</f>
        <v>-</v>
      </c>
      <c r="E219" s="74"/>
      <c r="F219" s="74"/>
      <c r="G219" s="74">
        <f t="shared" si="112"/>
        <v>2.9903976571336885</v>
      </c>
      <c r="H219" s="74">
        <f t="shared" si="94"/>
        <v>2.9903976571336885</v>
      </c>
      <c r="I219" s="74">
        <f t="shared" si="95"/>
        <v>10.789397657133689</v>
      </c>
      <c r="P219" t="s">
        <v>3605</v>
      </c>
    </row>
    <row r="220" spans="1:16" s="139" customFormat="1" x14ac:dyDescent="0.3">
      <c r="A220" s="136" t="s">
        <v>219</v>
      </c>
      <c r="B220" s="137">
        <f>VLOOKUP(A220,Площадь!D:E,2,0)</f>
        <v>30.2</v>
      </c>
      <c r="C220" s="138">
        <v>4.51</v>
      </c>
      <c r="D220" s="138">
        <v>4.7619999999999996</v>
      </c>
      <c r="E220" s="138">
        <f t="shared" ref="E220:E221" si="113">D220-C220</f>
        <v>0.25199999999999978</v>
      </c>
      <c r="F220" s="138">
        <f t="shared" ref="F220:F221" si="114">B220</f>
        <v>30.2</v>
      </c>
      <c r="G220" s="138"/>
      <c r="H220" s="138">
        <f t="shared" si="94"/>
        <v>0.25199999999999978</v>
      </c>
      <c r="I220" s="138">
        <f t="shared" si="95"/>
        <v>4.7619999999999996</v>
      </c>
      <c r="J220" s="138"/>
      <c r="P220" s="138">
        <f t="shared" ref="P220:P221" si="115">E220</f>
        <v>0.25199999999999978</v>
      </c>
    </row>
    <row r="221" spans="1:16" x14ac:dyDescent="0.3">
      <c r="A221" s="98" t="s">
        <v>154</v>
      </c>
      <c r="B221" s="99">
        <f>VLOOKUP(A221,Площадь!D:E,2,0)</f>
        <v>52</v>
      </c>
      <c r="C221" s="97">
        <v>20.138999999999999</v>
      </c>
      <c r="D221" s="97">
        <f>VLOOKUP(A221,'ЛК 31.0324'!$B$15:$J$1334,9,0)</f>
        <v>24</v>
      </c>
      <c r="E221" s="97">
        <f t="shared" si="113"/>
        <v>3.8610000000000007</v>
      </c>
      <c r="F221" s="97">
        <f t="shared" si="114"/>
        <v>52</v>
      </c>
      <c r="G221" s="97"/>
      <c r="H221" s="97">
        <f t="shared" si="94"/>
        <v>3.8610000000000007</v>
      </c>
      <c r="I221" s="97">
        <f t="shared" si="95"/>
        <v>24</v>
      </c>
      <c r="P221" s="138">
        <f t="shared" si="115"/>
        <v>3.8610000000000007</v>
      </c>
    </row>
    <row r="222" spans="1:16" x14ac:dyDescent="0.3">
      <c r="A222" s="95" t="s">
        <v>283</v>
      </c>
      <c r="B222" s="96">
        <f>VLOOKUP(A222,Площадь!D:E,2,0)</f>
        <v>60</v>
      </c>
      <c r="C222" s="74">
        <v>15.621</v>
      </c>
      <c r="D222" s="74" t="str">
        <f>VLOOKUP(A222,'ЛК 31.0324'!$B$15:$J$1334,9,0)</f>
        <v>-</v>
      </c>
      <c r="E222" s="74"/>
      <c r="F222" s="74"/>
      <c r="G222" s="74">
        <f t="shared" ref="G222" si="116">B222*$G$715</f>
        <v>2.2885696355614962</v>
      </c>
      <c r="H222" s="74">
        <f t="shared" si="94"/>
        <v>2.2885696355614962</v>
      </c>
      <c r="I222" s="74">
        <f t="shared" si="95"/>
        <v>17.909569635561496</v>
      </c>
      <c r="P222" t="s">
        <v>3605</v>
      </c>
    </row>
    <row r="223" spans="1:16" x14ac:dyDescent="0.3">
      <c r="A223" s="98" t="s">
        <v>289</v>
      </c>
      <c r="B223" s="99">
        <f>VLOOKUP(A223,Площадь!D:E,2,0)</f>
        <v>78.400000000000006</v>
      </c>
      <c r="C223" s="97">
        <v>29.811</v>
      </c>
      <c r="D223" s="97">
        <f>VLOOKUP(A223,'ЛК 31.0324'!$B$15:$J$1334,9,0)</f>
        <v>36.54</v>
      </c>
      <c r="E223" s="97">
        <f>D223-C223</f>
        <v>6.7289999999999992</v>
      </c>
      <c r="F223" s="97">
        <f>B223</f>
        <v>78.400000000000006</v>
      </c>
      <c r="G223" s="97"/>
      <c r="H223" s="97">
        <f t="shared" si="94"/>
        <v>6.7289999999999992</v>
      </c>
      <c r="I223" s="97">
        <f t="shared" si="95"/>
        <v>36.54</v>
      </c>
      <c r="P223" s="138">
        <f>E223</f>
        <v>6.7289999999999992</v>
      </c>
    </row>
    <row r="224" spans="1:16" x14ac:dyDescent="0.3">
      <c r="A224" s="95" t="s">
        <v>87</v>
      </c>
      <c r="B224" s="96">
        <f>VLOOKUP(A224,Площадь!D:E,2,0)</f>
        <v>57.2</v>
      </c>
      <c r="C224" s="74">
        <v>17.376999999999999</v>
      </c>
      <c r="D224" s="74"/>
      <c r="E224" s="74"/>
      <c r="F224" s="74"/>
      <c r="G224" s="74">
        <f t="shared" ref="G224:G227" si="117">B224*$G$715</f>
        <v>2.1817697192352932</v>
      </c>
      <c r="H224" s="74">
        <f t="shared" si="94"/>
        <v>2.1817697192352932</v>
      </c>
      <c r="I224" s="74">
        <f t="shared" si="95"/>
        <v>19.558769719235293</v>
      </c>
      <c r="P224" t="s">
        <v>3605</v>
      </c>
    </row>
    <row r="225" spans="1:16" x14ac:dyDescent="0.3">
      <c r="A225" s="95" t="s">
        <v>288</v>
      </c>
      <c r="B225" s="96">
        <f>VLOOKUP(A225,Площадь!D:E,2,0)</f>
        <v>55.8</v>
      </c>
      <c r="C225" s="74">
        <v>20.158999999999999</v>
      </c>
      <c r="D225" s="74" t="str">
        <f>VLOOKUP(A225,'ЛК 31.0324'!$B$15:$J$1334,9,0)</f>
        <v>-</v>
      </c>
      <c r="E225" s="74"/>
      <c r="F225" s="74"/>
      <c r="G225" s="74">
        <f t="shared" si="117"/>
        <v>2.1283697610721912</v>
      </c>
      <c r="H225" s="74">
        <f t="shared" si="94"/>
        <v>2.1283697610721912</v>
      </c>
      <c r="I225" s="74">
        <f t="shared" si="95"/>
        <v>22.287369761072192</v>
      </c>
      <c r="P225" t="s">
        <v>3605</v>
      </c>
    </row>
    <row r="226" spans="1:16" x14ac:dyDescent="0.3">
      <c r="A226" s="98" t="s">
        <v>290</v>
      </c>
      <c r="B226" s="99">
        <f>VLOOKUP(A226,Площадь!D:E,2,0)</f>
        <v>30.2</v>
      </c>
      <c r="C226" s="97">
        <v>6.3449999999999998</v>
      </c>
      <c r="D226" s="97">
        <f>VLOOKUP(A226,'ЛК 31.0324'!$B$15:$J$1334,9,0)</f>
        <v>6.3449999999999998</v>
      </c>
      <c r="E226" s="97">
        <f>D226-C226</f>
        <v>0</v>
      </c>
      <c r="F226" s="97">
        <f>B226</f>
        <v>30.2</v>
      </c>
      <c r="G226" s="97"/>
      <c r="H226" s="97">
        <f t="shared" si="94"/>
        <v>0</v>
      </c>
      <c r="I226" s="97">
        <f t="shared" si="95"/>
        <v>6.3449999999999998</v>
      </c>
      <c r="P226" s="138">
        <f>E226</f>
        <v>0</v>
      </c>
    </row>
    <row r="227" spans="1:16" x14ac:dyDescent="0.3">
      <c r="A227" s="95" t="s">
        <v>274</v>
      </c>
      <c r="B227" s="96">
        <f>VLOOKUP(A227,Площадь!D:E,2,0)</f>
        <v>52</v>
      </c>
      <c r="C227" s="74">
        <v>9.2249999999999996</v>
      </c>
      <c r="D227" s="74" t="str">
        <f>VLOOKUP(A227,'ЛК 31.0324'!$B$15:$J$1334,9,0)</f>
        <v>-</v>
      </c>
      <c r="E227" s="74"/>
      <c r="F227" s="74"/>
      <c r="G227" s="74">
        <f t="shared" si="117"/>
        <v>1.98342701748663</v>
      </c>
      <c r="H227" s="74">
        <f t="shared" si="94"/>
        <v>1.98342701748663</v>
      </c>
      <c r="I227" s="74">
        <f t="shared" si="95"/>
        <v>11.208427017486629</v>
      </c>
      <c r="P227" t="s">
        <v>3605</v>
      </c>
    </row>
    <row r="228" spans="1:16" x14ac:dyDescent="0.3">
      <c r="A228" s="98" t="s">
        <v>178</v>
      </c>
      <c r="B228" s="99">
        <f>VLOOKUP(A228,Площадь!D:E,2,0)</f>
        <v>60</v>
      </c>
      <c r="C228" s="97">
        <v>14.747999999999999</v>
      </c>
      <c r="D228" s="97">
        <f>VLOOKUP(A228,'ЛК 31.0324'!$B$15:$J$1334,9,0)</f>
        <v>14.747999999999999</v>
      </c>
      <c r="E228" s="97">
        <f t="shared" ref="E228:E229" si="118">D228-C228</f>
        <v>0</v>
      </c>
      <c r="F228" s="97">
        <f t="shared" ref="F228:F229" si="119">B228</f>
        <v>60</v>
      </c>
      <c r="G228" s="97"/>
      <c r="H228" s="97">
        <f t="shared" si="94"/>
        <v>0</v>
      </c>
      <c r="I228" s="97">
        <f t="shared" si="95"/>
        <v>14.747999999999999</v>
      </c>
      <c r="P228" s="138">
        <f t="shared" ref="P228:P229" si="120">E228</f>
        <v>0</v>
      </c>
    </row>
    <row r="229" spans="1:16" x14ac:dyDescent="0.3">
      <c r="A229" s="98" t="s">
        <v>238</v>
      </c>
      <c r="B229" s="99">
        <f>VLOOKUP(A229,Площадь!D:E,2,0)</f>
        <v>78.400000000000006</v>
      </c>
      <c r="C229" s="97">
        <v>16.809999999999999</v>
      </c>
      <c r="D229" s="97">
        <f>VLOOKUP(A229,'ЛК 31.0324'!$B$15:$J$1334,9,0)</f>
        <v>19.8</v>
      </c>
      <c r="E229" s="97">
        <f t="shared" si="118"/>
        <v>2.990000000000002</v>
      </c>
      <c r="F229" s="97">
        <f t="shared" si="119"/>
        <v>78.400000000000006</v>
      </c>
      <c r="G229" s="97"/>
      <c r="H229" s="97">
        <f t="shared" si="94"/>
        <v>2.990000000000002</v>
      </c>
      <c r="I229" s="97">
        <f t="shared" si="95"/>
        <v>19.8</v>
      </c>
      <c r="P229" s="138">
        <f t="shared" si="120"/>
        <v>2.990000000000002</v>
      </c>
    </row>
    <row r="230" spans="1:16" x14ac:dyDescent="0.3">
      <c r="A230" s="95" t="s">
        <v>179</v>
      </c>
      <c r="B230" s="96">
        <f>VLOOKUP(A230,Площадь!D:E,2,0)</f>
        <v>30.2</v>
      </c>
      <c r="C230" s="74">
        <v>10.316000000000001</v>
      </c>
      <c r="D230" s="74" t="str">
        <f>VLOOKUP(A230,'ЛК 31.0324'!$B$15:$J$1334,9,0)</f>
        <v>-</v>
      </c>
      <c r="E230" s="74"/>
      <c r="F230" s="74"/>
      <c r="G230" s="74">
        <f t="shared" ref="G230:G233" si="121">B230*$G$715</f>
        <v>1.1519133832326196</v>
      </c>
      <c r="H230" s="74">
        <f t="shared" si="94"/>
        <v>1.1519133832326196</v>
      </c>
      <c r="I230" s="74">
        <f t="shared" si="95"/>
        <v>11.46791338323262</v>
      </c>
      <c r="P230" t="s">
        <v>3605</v>
      </c>
    </row>
    <row r="231" spans="1:16" x14ac:dyDescent="0.3">
      <c r="A231" s="95" t="s">
        <v>296</v>
      </c>
      <c r="B231" s="96">
        <f>VLOOKUP(A231,Площадь!D:E,2,0)</f>
        <v>52</v>
      </c>
      <c r="C231" s="74">
        <v>10.958</v>
      </c>
      <c r="D231" s="74" t="str">
        <f>VLOOKUP(A231,'ЛК 31.0324'!$B$15:$J$1334,9,0)</f>
        <v>-</v>
      </c>
      <c r="E231" s="74"/>
      <c r="F231" s="74"/>
      <c r="G231" s="74">
        <f t="shared" si="121"/>
        <v>1.98342701748663</v>
      </c>
      <c r="H231" s="74">
        <f t="shared" si="94"/>
        <v>1.98342701748663</v>
      </c>
      <c r="I231" s="74">
        <f t="shared" si="95"/>
        <v>12.94142701748663</v>
      </c>
      <c r="P231" t="s">
        <v>3605</v>
      </c>
    </row>
    <row r="232" spans="1:16" x14ac:dyDescent="0.3">
      <c r="A232" s="95" t="s">
        <v>254</v>
      </c>
      <c r="B232" s="96">
        <f>VLOOKUP(A232,Площадь!D:E,2,0)</f>
        <v>60</v>
      </c>
      <c r="C232" s="74">
        <v>10.848000000000001</v>
      </c>
      <c r="D232" s="74" t="str">
        <f>VLOOKUP(A232,'ЛК 31.0324'!$B$15:$J$1334,9,0)</f>
        <v>-</v>
      </c>
      <c r="E232" s="74"/>
      <c r="F232" s="74"/>
      <c r="G232" s="74">
        <f t="shared" si="121"/>
        <v>2.2885696355614962</v>
      </c>
      <c r="H232" s="74">
        <f t="shared" si="94"/>
        <v>2.2885696355614962</v>
      </c>
      <c r="I232" s="74">
        <f t="shared" si="95"/>
        <v>13.136569635561496</v>
      </c>
      <c r="P232" t="s">
        <v>3605</v>
      </c>
    </row>
    <row r="233" spans="1:16" x14ac:dyDescent="0.3">
      <c r="A233" s="95" t="s">
        <v>180</v>
      </c>
      <c r="B233" s="96">
        <f>VLOOKUP(A233,Площадь!D:E,2,0)</f>
        <v>78.400000000000006</v>
      </c>
      <c r="C233" s="74">
        <v>15.651</v>
      </c>
      <c r="D233" s="74" t="str">
        <f>VLOOKUP(A233,'ЛК 31.0324'!$B$15:$J$1334,9,0)</f>
        <v>-</v>
      </c>
      <c r="E233" s="74"/>
      <c r="F233" s="74"/>
      <c r="G233" s="74">
        <f t="shared" si="121"/>
        <v>2.9903976571336885</v>
      </c>
      <c r="H233" s="74">
        <f t="shared" si="94"/>
        <v>2.9903976571336885</v>
      </c>
      <c r="I233" s="74">
        <f t="shared" si="95"/>
        <v>18.641397657133687</v>
      </c>
      <c r="P233" t="s">
        <v>3605</v>
      </c>
    </row>
    <row r="234" spans="1:16" x14ac:dyDescent="0.3">
      <c r="A234" s="98" t="s">
        <v>328</v>
      </c>
      <c r="B234" s="99">
        <f>VLOOKUP(A234,Площадь!D:E,2,0)</f>
        <v>30.2</v>
      </c>
      <c r="C234" s="97">
        <v>5.0910000000000002</v>
      </c>
      <c r="D234" s="97">
        <f>VLOOKUP(A234,'ЛК 31.0324'!$B$15:$J$1334,9,0)</f>
        <v>5.0910000000000002</v>
      </c>
      <c r="E234" s="97">
        <f t="shared" ref="E234:E235" si="122">D234-C234</f>
        <v>0</v>
      </c>
      <c r="F234" s="97">
        <f t="shared" ref="F234:F235" si="123">B234</f>
        <v>30.2</v>
      </c>
      <c r="G234" s="97"/>
      <c r="H234" s="97">
        <f t="shared" si="94"/>
        <v>0</v>
      </c>
      <c r="I234" s="97">
        <f t="shared" si="95"/>
        <v>5.0910000000000002</v>
      </c>
      <c r="P234" s="138">
        <f t="shared" ref="P234:P235" si="124">E234</f>
        <v>0</v>
      </c>
    </row>
    <row r="235" spans="1:16" x14ac:dyDescent="0.3">
      <c r="A235" s="98" t="s">
        <v>88</v>
      </c>
      <c r="B235" s="99">
        <f>VLOOKUP(A235,Площадь!D:E,2,0)</f>
        <v>52</v>
      </c>
      <c r="C235" s="97">
        <v>16.355</v>
      </c>
      <c r="D235" s="97">
        <f>VLOOKUP(A235,'ЛК 31.0324'!$B$15:$J$1334,9,0)</f>
        <v>18.193000000000001</v>
      </c>
      <c r="E235" s="97">
        <f t="shared" si="122"/>
        <v>1.838000000000001</v>
      </c>
      <c r="F235" s="97">
        <f t="shared" si="123"/>
        <v>52</v>
      </c>
      <c r="G235" s="97"/>
      <c r="H235" s="97">
        <f t="shared" si="94"/>
        <v>1.838000000000001</v>
      </c>
      <c r="I235" s="97">
        <f t="shared" si="95"/>
        <v>18.193000000000001</v>
      </c>
      <c r="P235" s="138">
        <f t="shared" si="124"/>
        <v>1.838000000000001</v>
      </c>
    </row>
    <row r="236" spans="1:16" x14ac:dyDescent="0.3">
      <c r="A236" s="95" t="s">
        <v>343</v>
      </c>
      <c r="B236" s="96">
        <f>VLOOKUP(A236,Площадь!D:E,2,0)</f>
        <v>55.7</v>
      </c>
      <c r="C236" s="74">
        <v>13.04</v>
      </c>
      <c r="D236" s="74" t="str">
        <f>VLOOKUP(A236,'ЛК 31.0324'!$B$15:$J$1334,9,0)</f>
        <v>-</v>
      </c>
      <c r="E236" s="74"/>
      <c r="F236" s="74"/>
      <c r="G236" s="74">
        <f t="shared" ref="G236" si="125">B236*$G$715</f>
        <v>2.1245554783462555</v>
      </c>
      <c r="H236" s="74">
        <f t="shared" si="94"/>
        <v>2.1245554783462555</v>
      </c>
      <c r="I236" s="74">
        <f t="shared" si="95"/>
        <v>15.164555478346255</v>
      </c>
      <c r="P236" t="s">
        <v>3605</v>
      </c>
    </row>
    <row r="237" spans="1:16" x14ac:dyDescent="0.3">
      <c r="A237" s="98" t="s">
        <v>195</v>
      </c>
      <c r="B237" s="99">
        <f>VLOOKUP(A237,Площадь!D:E,2,0)</f>
        <v>60</v>
      </c>
      <c r="C237" s="97">
        <v>23.423999999999999</v>
      </c>
      <c r="D237" s="97">
        <f>VLOOKUP(A237,'ЛК 31.0324'!$B$15:$J$1334,9,0)</f>
        <v>29.311</v>
      </c>
      <c r="E237" s="97">
        <f t="shared" ref="E237:E238" si="126">D237-C237</f>
        <v>5.8870000000000005</v>
      </c>
      <c r="F237" s="97">
        <f t="shared" ref="F237:F238" si="127">B237</f>
        <v>60</v>
      </c>
      <c r="G237" s="97"/>
      <c r="H237" s="97">
        <f t="shared" si="94"/>
        <v>5.8870000000000005</v>
      </c>
      <c r="I237" s="97">
        <f t="shared" si="95"/>
        <v>29.311</v>
      </c>
      <c r="P237" s="138">
        <f t="shared" ref="P237:P238" si="128">E237</f>
        <v>5.8870000000000005</v>
      </c>
    </row>
    <row r="238" spans="1:16" x14ac:dyDescent="0.3">
      <c r="A238" s="98" t="s">
        <v>300</v>
      </c>
      <c r="B238" s="99">
        <f>VLOOKUP(A238,Площадь!D:E,2,0)</f>
        <v>78.400000000000006</v>
      </c>
      <c r="C238" s="97">
        <v>18.600999999999999</v>
      </c>
      <c r="D238" s="97">
        <f>VLOOKUP(A238,'ЛК 31.0324'!$B$15:$J$1334,9,0)</f>
        <v>19.747</v>
      </c>
      <c r="E238" s="97">
        <f t="shared" si="126"/>
        <v>1.1460000000000008</v>
      </c>
      <c r="F238" s="97">
        <f t="shared" si="127"/>
        <v>78.400000000000006</v>
      </c>
      <c r="G238" s="97"/>
      <c r="H238" s="97">
        <f t="shared" si="94"/>
        <v>1.1460000000000008</v>
      </c>
      <c r="I238" s="97">
        <f t="shared" si="95"/>
        <v>19.747</v>
      </c>
      <c r="P238" s="138">
        <f t="shared" si="128"/>
        <v>1.1460000000000008</v>
      </c>
    </row>
    <row r="239" spans="1:16" x14ac:dyDescent="0.3">
      <c r="A239" s="95" t="s">
        <v>264</v>
      </c>
      <c r="B239" s="96">
        <f>VLOOKUP(A239,Площадь!D:E,2,0)</f>
        <v>30.2</v>
      </c>
      <c r="C239" s="74">
        <v>15.744</v>
      </c>
      <c r="D239" s="74" t="str">
        <f>VLOOKUP(A239,'ЛК 31.0324'!$B$15:$J$1334,9,0)</f>
        <v>-</v>
      </c>
      <c r="E239" s="74"/>
      <c r="F239" s="74"/>
      <c r="G239" s="74">
        <f t="shared" ref="G239:G244" si="129">B239*$G$715</f>
        <v>1.1519133832326196</v>
      </c>
      <c r="H239" s="74">
        <f t="shared" si="94"/>
        <v>1.1519133832326196</v>
      </c>
      <c r="I239" s="74">
        <f t="shared" si="95"/>
        <v>16.895913383232621</v>
      </c>
      <c r="P239" t="s">
        <v>3605</v>
      </c>
    </row>
    <row r="240" spans="1:16" x14ac:dyDescent="0.3">
      <c r="A240" s="95" t="s">
        <v>247</v>
      </c>
      <c r="B240" s="96">
        <f>VLOOKUP(A240,Площадь!D:E,2,0)</f>
        <v>52</v>
      </c>
      <c r="C240" s="74">
        <v>22.396999999999998</v>
      </c>
      <c r="D240" s="74" t="str">
        <f>VLOOKUP(A240,'ЛК 31.0324'!$B$15:$J$1334,9,0)</f>
        <v>-</v>
      </c>
      <c r="E240" s="74"/>
      <c r="F240" s="74"/>
      <c r="G240" s="74">
        <f t="shared" si="129"/>
        <v>1.98342701748663</v>
      </c>
      <c r="H240" s="74">
        <f t="shared" si="94"/>
        <v>1.98342701748663</v>
      </c>
      <c r="I240" s="74">
        <f t="shared" si="95"/>
        <v>24.380427017486628</v>
      </c>
      <c r="P240" t="s">
        <v>3605</v>
      </c>
    </row>
    <row r="241" spans="1:16" x14ac:dyDescent="0.3">
      <c r="A241" s="95" t="s">
        <v>115</v>
      </c>
      <c r="B241" s="96">
        <f>VLOOKUP(A241,Площадь!D:E,2,0)</f>
        <v>60</v>
      </c>
      <c r="C241" s="74">
        <v>7.7060000000000004</v>
      </c>
      <c r="D241" s="74" t="str">
        <f>VLOOKUP(A241,'ЛК 31.0324'!$B$15:$J$1334,9,0)</f>
        <v>-</v>
      </c>
      <c r="E241" s="74"/>
      <c r="F241" s="74"/>
      <c r="G241" s="74">
        <f t="shared" si="129"/>
        <v>2.2885696355614962</v>
      </c>
      <c r="H241" s="74">
        <f t="shared" si="94"/>
        <v>2.2885696355614962</v>
      </c>
      <c r="I241" s="74">
        <f t="shared" si="95"/>
        <v>9.994569635561497</v>
      </c>
      <c r="P241" t="s">
        <v>3605</v>
      </c>
    </row>
    <row r="242" spans="1:16" x14ac:dyDescent="0.3">
      <c r="A242" s="95" t="s">
        <v>81</v>
      </c>
      <c r="B242" s="96">
        <f>VLOOKUP(A242,Площадь!D:E,2,0)</f>
        <v>78.400000000000006</v>
      </c>
      <c r="C242" s="74">
        <v>23.02</v>
      </c>
      <c r="D242" s="74" t="str">
        <f>VLOOKUP(A242,'ЛК 31.0324'!$B$15:$J$1334,9,0)</f>
        <v>-</v>
      </c>
      <c r="E242" s="74"/>
      <c r="F242" s="74"/>
      <c r="G242" s="74">
        <f t="shared" si="129"/>
        <v>2.9903976571336885</v>
      </c>
      <c r="H242" s="74">
        <f t="shared" si="94"/>
        <v>2.9903976571336885</v>
      </c>
      <c r="I242" s="74">
        <f t="shared" si="95"/>
        <v>26.010397657133687</v>
      </c>
      <c r="P242" t="s">
        <v>3605</v>
      </c>
    </row>
    <row r="243" spans="1:16" x14ac:dyDescent="0.3">
      <c r="A243" s="95" t="s">
        <v>243</v>
      </c>
      <c r="B243" s="96">
        <f>VLOOKUP(A243,Площадь!D:E,2,0)</f>
        <v>30.2</v>
      </c>
      <c r="C243" s="74">
        <v>4.5469999999999997</v>
      </c>
      <c r="D243" s="74" t="str">
        <f>VLOOKUP(A243,'ЛК 31.0324'!$B$15:$J$1334,9,0)</f>
        <v>-</v>
      </c>
      <c r="E243" s="74"/>
      <c r="F243" s="74"/>
      <c r="G243" s="74">
        <f t="shared" si="129"/>
        <v>1.1519133832326196</v>
      </c>
      <c r="H243" s="74">
        <f t="shared" si="94"/>
        <v>1.1519133832326196</v>
      </c>
      <c r="I243" s="74">
        <f t="shared" si="95"/>
        <v>5.6989133832326191</v>
      </c>
      <c r="P243" t="s">
        <v>3605</v>
      </c>
    </row>
    <row r="244" spans="1:16" x14ac:dyDescent="0.3">
      <c r="A244" s="95" t="s">
        <v>270</v>
      </c>
      <c r="B244" s="96">
        <f>VLOOKUP(A244,Площадь!D:E,2,0)</f>
        <v>52</v>
      </c>
      <c r="C244" s="74">
        <v>14.798999999999999</v>
      </c>
      <c r="D244" s="74" t="str">
        <f>VLOOKUP(A244,'ЛК 31.0324'!$B$15:$J$1334,9,0)</f>
        <v>-</v>
      </c>
      <c r="E244" s="74"/>
      <c r="F244" s="74"/>
      <c r="G244" s="74">
        <f t="shared" si="129"/>
        <v>1.98342701748663</v>
      </c>
      <c r="H244" s="74">
        <f t="shared" si="94"/>
        <v>1.98342701748663</v>
      </c>
      <c r="I244" s="74">
        <f t="shared" si="95"/>
        <v>16.782427017486629</v>
      </c>
      <c r="P244" t="s">
        <v>3605</v>
      </c>
    </row>
    <row r="245" spans="1:16" x14ac:dyDescent="0.3">
      <c r="A245" s="98" t="s">
        <v>181</v>
      </c>
      <c r="B245" s="99">
        <f>VLOOKUP(A245,Площадь!D:E,2,0)</f>
        <v>60</v>
      </c>
      <c r="C245" s="97">
        <v>13.545</v>
      </c>
      <c r="D245" s="97">
        <f>VLOOKUP(A245,'ЛК 31.0324'!$B$15:$J$1334,9,0)</f>
        <v>17</v>
      </c>
      <c r="E245" s="97">
        <f>D245-C245</f>
        <v>3.4550000000000001</v>
      </c>
      <c r="F245" s="97">
        <f>B245</f>
        <v>60</v>
      </c>
      <c r="G245" s="97"/>
      <c r="H245" s="97">
        <f t="shared" si="94"/>
        <v>3.4550000000000001</v>
      </c>
      <c r="I245" s="97">
        <f t="shared" si="95"/>
        <v>17</v>
      </c>
      <c r="P245" s="138">
        <f>E245</f>
        <v>3.4550000000000001</v>
      </c>
    </row>
    <row r="246" spans="1:16" x14ac:dyDescent="0.3">
      <c r="A246" s="95" t="s">
        <v>208</v>
      </c>
      <c r="B246" s="96">
        <f>VLOOKUP(A246,Площадь!D:E,2,0)</f>
        <v>78.400000000000006</v>
      </c>
      <c r="C246" s="74">
        <v>24.562000000000001</v>
      </c>
      <c r="D246" s="74" t="str">
        <f>VLOOKUP(A246,'ЛК 31.0324'!$B$15:$J$1334,9,0)</f>
        <v>-</v>
      </c>
      <c r="E246" s="74"/>
      <c r="F246" s="74"/>
      <c r="G246" s="74">
        <f t="shared" ref="G246:G247" si="130">B246*$G$715</f>
        <v>2.9903976571336885</v>
      </c>
      <c r="H246" s="74">
        <f t="shared" si="94"/>
        <v>2.9903976571336885</v>
      </c>
      <c r="I246" s="74">
        <f t="shared" si="95"/>
        <v>27.552397657133689</v>
      </c>
      <c r="P246" t="s">
        <v>3605</v>
      </c>
    </row>
    <row r="247" spans="1:16" x14ac:dyDescent="0.3">
      <c r="A247" s="95" t="s">
        <v>215</v>
      </c>
      <c r="B247" s="96">
        <f>VLOOKUP(A247,Площадь!D:E,2,0)</f>
        <v>83.9</v>
      </c>
      <c r="C247" s="74">
        <v>13.257999999999999</v>
      </c>
      <c r="D247" s="74" t="str">
        <f>VLOOKUP(A247,'ЛК 31.0324'!$B$15:$J$1334,9,0)</f>
        <v>-</v>
      </c>
      <c r="E247" s="74"/>
      <c r="F247" s="74"/>
      <c r="G247" s="74">
        <f t="shared" si="130"/>
        <v>3.2001832070601588</v>
      </c>
      <c r="H247" s="74">
        <f t="shared" si="94"/>
        <v>3.2001832070601588</v>
      </c>
      <c r="I247" s="74">
        <f t="shared" si="95"/>
        <v>16.458183207060159</v>
      </c>
      <c r="P247" t="s">
        <v>3605</v>
      </c>
    </row>
    <row r="248" spans="1:16" x14ac:dyDescent="0.3">
      <c r="A248" s="98" t="s">
        <v>277</v>
      </c>
      <c r="B248" s="99">
        <f>VLOOKUP(A248,Площадь!D:E,2,0)</f>
        <v>30.2</v>
      </c>
      <c r="C248" s="97">
        <v>11.89</v>
      </c>
      <c r="D248" s="97">
        <f>VLOOKUP(A248,'ЛК 31.0324'!$B$15:$J$1334,9,0)</f>
        <v>14.528</v>
      </c>
      <c r="E248" s="97">
        <f>D248-C248</f>
        <v>2.6379999999999999</v>
      </c>
      <c r="F248" s="97">
        <f>B248</f>
        <v>30.2</v>
      </c>
      <c r="G248" s="97"/>
      <c r="H248" s="97">
        <f t="shared" si="94"/>
        <v>2.6379999999999999</v>
      </c>
      <c r="I248" s="97">
        <f t="shared" si="95"/>
        <v>14.528</v>
      </c>
      <c r="P248" s="138">
        <f>E248</f>
        <v>2.6379999999999999</v>
      </c>
    </row>
    <row r="249" spans="1:16" x14ac:dyDescent="0.3">
      <c r="A249" s="95" t="s">
        <v>176</v>
      </c>
      <c r="B249" s="96">
        <f>VLOOKUP(A249,Площадь!D:E,2,0)</f>
        <v>52</v>
      </c>
      <c r="C249" s="74">
        <v>16.707999999999998</v>
      </c>
      <c r="D249" s="74" t="str">
        <f>VLOOKUP(A249,'ЛК 31.0324'!$B$15:$J$1334,9,0)</f>
        <v>-</v>
      </c>
      <c r="E249" s="74"/>
      <c r="F249" s="74"/>
      <c r="G249" s="74">
        <f t="shared" ref="G249" si="131">B249*$G$715</f>
        <v>1.98342701748663</v>
      </c>
      <c r="H249" s="74">
        <f t="shared" si="94"/>
        <v>1.98342701748663</v>
      </c>
      <c r="I249" s="74">
        <f t="shared" si="95"/>
        <v>18.691427017486628</v>
      </c>
      <c r="P249" t="s">
        <v>3605</v>
      </c>
    </row>
    <row r="250" spans="1:16" x14ac:dyDescent="0.3">
      <c r="A250" s="98" t="s">
        <v>304</v>
      </c>
      <c r="B250" s="99">
        <f>VLOOKUP(A250,Площадь!D:E,2,0)</f>
        <v>60</v>
      </c>
      <c r="C250" s="97">
        <v>12.148999999999999</v>
      </c>
      <c r="D250" s="97">
        <f>VLOOKUP(A250,'ЛК 31.0324'!$B$15:$J$1334,9,0)</f>
        <v>13.5</v>
      </c>
      <c r="E250" s="97">
        <f>D250-C250</f>
        <v>1.3510000000000009</v>
      </c>
      <c r="F250" s="97">
        <f>B250</f>
        <v>60</v>
      </c>
      <c r="G250" s="97"/>
      <c r="H250" s="97">
        <f t="shared" si="94"/>
        <v>1.3510000000000009</v>
      </c>
      <c r="I250" s="97">
        <f t="shared" si="95"/>
        <v>13.5</v>
      </c>
      <c r="P250" s="138">
        <f>E250</f>
        <v>1.3510000000000009</v>
      </c>
    </row>
    <row r="251" spans="1:16" x14ac:dyDescent="0.3">
      <c r="A251" s="95" t="s">
        <v>442</v>
      </c>
      <c r="B251" s="96">
        <f>VLOOKUP(A251,Площадь!D:E,2,0)</f>
        <v>78.400000000000006</v>
      </c>
      <c r="C251" s="74">
        <v>14.948</v>
      </c>
      <c r="D251" s="74" t="str">
        <f>VLOOKUP(A251,'ЛК 31.0324'!$B$15:$J$1334,9,0)</f>
        <v>-</v>
      </c>
      <c r="E251" s="74"/>
      <c r="F251" s="74"/>
      <c r="G251" s="74">
        <f t="shared" ref="G251:G253" si="132">B251*$G$715</f>
        <v>2.9903976571336885</v>
      </c>
      <c r="H251" s="74">
        <f t="shared" si="94"/>
        <v>2.9903976571336885</v>
      </c>
      <c r="I251" s="74">
        <f t="shared" si="95"/>
        <v>17.938397657133688</v>
      </c>
      <c r="P251" t="s">
        <v>3605</v>
      </c>
    </row>
    <row r="252" spans="1:16" x14ac:dyDescent="0.3">
      <c r="A252" s="95" t="s">
        <v>390</v>
      </c>
      <c r="B252" s="96">
        <f>VLOOKUP(A252,Площадь!D:E,2,0)</f>
        <v>30.2</v>
      </c>
      <c r="C252" s="74">
        <v>9.7829999999999995</v>
      </c>
      <c r="D252" s="74" t="str">
        <f>VLOOKUP(A252,'ЛК 31.0324'!$B$15:$J$1334,9,0)</f>
        <v>-</v>
      </c>
      <c r="E252" s="74"/>
      <c r="F252" s="74"/>
      <c r="G252" s="74">
        <f t="shared" si="132"/>
        <v>1.1519133832326196</v>
      </c>
      <c r="H252" s="74">
        <f t="shared" si="94"/>
        <v>1.1519133832326196</v>
      </c>
      <c r="I252" s="74">
        <f t="shared" si="95"/>
        <v>10.934913383232619</v>
      </c>
      <c r="P252" t="s">
        <v>3605</v>
      </c>
    </row>
    <row r="253" spans="1:16" x14ac:dyDescent="0.3">
      <c r="A253" s="95" t="s">
        <v>455</v>
      </c>
      <c r="B253" s="96">
        <f>VLOOKUP(A253,Площадь!D:E,2,0)</f>
        <v>52</v>
      </c>
      <c r="C253" s="74">
        <v>12.044</v>
      </c>
      <c r="D253" s="74" t="str">
        <f>VLOOKUP(A253,'ЛК 31.0324'!$B$15:$J$1334,9,0)</f>
        <v>-</v>
      </c>
      <c r="E253" s="74"/>
      <c r="F253" s="74"/>
      <c r="G253" s="74">
        <f t="shared" si="132"/>
        <v>1.98342701748663</v>
      </c>
      <c r="H253" s="74">
        <f t="shared" si="94"/>
        <v>1.98342701748663</v>
      </c>
      <c r="I253" s="74">
        <f t="shared" si="95"/>
        <v>14.02742701748663</v>
      </c>
      <c r="P253" t="s">
        <v>3605</v>
      </c>
    </row>
    <row r="254" spans="1:16" s="139" customFormat="1" x14ac:dyDescent="0.3">
      <c r="A254" s="136" t="s">
        <v>401</v>
      </c>
      <c r="B254" s="137">
        <f>VLOOKUP(A254,Площадь!D:E,2,0)</f>
        <v>60</v>
      </c>
      <c r="C254" s="138">
        <v>10</v>
      </c>
      <c r="D254" s="138">
        <f>VLOOKUP(A254,'ЛК 31.0324'!$B$15:$J$1334,9,0)</f>
        <v>12</v>
      </c>
      <c r="E254" s="138">
        <f>D254-C254</f>
        <v>2</v>
      </c>
      <c r="F254" s="138">
        <f>B254</f>
        <v>60</v>
      </c>
      <c r="G254" s="138"/>
      <c r="H254" s="138">
        <f t="shared" si="94"/>
        <v>2</v>
      </c>
      <c r="I254" s="138">
        <f t="shared" si="95"/>
        <v>12</v>
      </c>
      <c r="J254" s="138"/>
      <c r="P254" s="138">
        <f>E254</f>
        <v>2</v>
      </c>
    </row>
    <row r="255" spans="1:16" x14ac:dyDescent="0.3">
      <c r="A255" s="95" t="s">
        <v>460</v>
      </c>
      <c r="B255" s="96">
        <f>VLOOKUP(A255,Площадь!D:E,2,0)</f>
        <v>78.400000000000006</v>
      </c>
      <c r="C255" s="74">
        <v>17.202000000000002</v>
      </c>
      <c r="D255" s="74" t="str">
        <f>VLOOKUP(A255,'ЛК 31.0324'!$B$15:$J$1334,9,0)</f>
        <v>-</v>
      </c>
      <c r="E255" s="74"/>
      <c r="F255" s="74"/>
      <c r="G255" s="74">
        <f t="shared" ref="G255:G257" si="133">B255*$G$715</f>
        <v>2.9903976571336885</v>
      </c>
      <c r="H255" s="74">
        <f t="shared" si="94"/>
        <v>2.9903976571336885</v>
      </c>
      <c r="I255" s="74">
        <f t="shared" si="95"/>
        <v>20.192397657133689</v>
      </c>
      <c r="P255" t="s">
        <v>3605</v>
      </c>
    </row>
    <row r="256" spans="1:16" x14ac:dyDescent="0.3">
      <c r="A256" s="95" t="s">
        <v>440</v>
      </c>
      <c r="B256" s="96">
        <f>VLOOKUP(A256,Площадь!D:E,2,0)</f>
        <v>30.2</v>
      </c>
      <c r="C256" s="74">
        <v>9.7959999999999994</v>
      </c>
      <c r="D256" s="74" t="str">
        <f>VLOOKUP(A256,'ЛК 31.0324'!$B$15:$J$1334,9,0)</f>
        <v>-</v>
      </c>
      <c r="E256" s="74"/>
      <c r="F256" s="74"/>
      <c r="G256" s="74">
        <f t="shared" si="133"/>
        <v>1.1519133832326196</v>
      </c>
      <c r="H256" s="74">
        <f t="shared" si="94"/>
        <v>1.1519133832326196</v>
      </c>
      <c r="I256" s="74">
        <f t="shared" si="95"/>
        <v>10.947913383232619</v>
      </c>
      <c r="P256" t="s">
        <v>3605</v>
      </c>
    </row>
    <row r="257" spans="1:16" x14ac:dyDescent="0.3">
      <c r="A257" s="95" t="s">
        <v>400</v>
      </c>
      <c r="B257" s="96">
        <f>VLOOKUP(A257,Площадь!D:E,2,0)</f>
        <v>52</v>
      </c>
      <c r="C257" s="74">
        <v>12.044</v>
      </c>
      <c r="D257" s="74" t="str">
        <f>VLOOKUP(A257,'ЛК 31.0324'!$B$15:$J$1334,9,0)</f>
        <v>-</v>
      </c>
      <c r="E257" s="74"/>
      <c r="F257" s="74"/>
      <c r="G257" s="74">
        <f t="shared" si="133"/>
        <v>1.98342701748663</v>
      </c>
      <c r="H257" s="74">
        <f t="shared" si="94"/>
        <v>1.98342701748663</v>
      </c>
      <c r="I257" s="74">
        <f t="shared" si="95"/>
        <v>14.02742701748663</v>
      </c>
      <c r="P257" t="s">
        <v>3605</v>
      </c>
    </row>
    <row r="258" spans="1:16" x14ac:dyDescent="0.3">
      <c r="A258" s="98" t="s">
        <v>120</v>
      </c>
      <c r="B258" s="99">
        <f>VLOOKUP(A258,Площадь!D:E,2,0)</f>
        <v>80.7</v>
      </c>
      <c r="C258" s="97">
        <v>19.713000000000001</v>
      </c>
      <c r="D258" s="97">
        <f>VLOOKUP(A258,'ЛК 31.0324'!$B$15:$J$1334,9,0)</f>
        <v>25</v>
      </c>
      <c r="E258" s="97">
        <f t="shared" ref="E258:E259" si="134">D258-C258</f>
        <v>5.286999999999999</v>
      </c>
      <c r="F258" s="97">
        <f t="shared" ref="F258:F259" si="135">B258</f>
        <v>80.7</v>
      </c>
      <c r="G258" s="97"/>
      <c r="H258" s="97">
        <f t="shared" si="94"/>
        <v>5.286999999999999</v>
      </c>
      <c r="I258" s="97">
        <f t="shared" si="95"/>
        <v>25</v>
      </c>
      <c r="P258" s="138">
        <f t="shared" ref="P258:P259" si="136">E258</f>
        <v>5.286999999999999</v>
      </c>
    </row>
    <row r="259" spans="1:16" x14ac:dyDescent="0.3">
      <c r="A259" s="98" t="s">
        <v>428</v>
      </c>
      <c r="B259" s="99">
        <f>VLOOKUP(A259,Площадь!D:E,2,0)</f>
        <v>60</v>
      </c>
      <c r="C259" s="97">
        <v>17.727</v>
      </c>
      <c r="D259" s="97">
        <f>VLOOKUP(A259,'ЛК 31.0324'!$B$15:$J$1334,9,0)</f>
        <v>18.919</v>
      </c>
      <c r="E259" s="97">
        <f t="shared" si="134"/>
        <v>1.1920000000000002</v>
      </c>
      <c r="F259" s="97">
        <f t="shared" si="135"/>
        <v>60</v>
      </c>
      <c r="G259" s="97"/>
      <c r="H259" s="97">
        <f t="shared" ref="H259:H322" si="137">E259+G259</f>
        <v>1.1920000000000002</v>
      </c>
      <c r="I259" s="97">
        <f t="shared" ref="I259:I322" si="138">C259+H259</f>
        <v>18.919</v>
      </c>
      <c r="P259" s="138">
        <f t="shared" si="136"/>
        <v>1.1920000000000002</v>
      </c>
    </row>
    <row r="260" spans="1:16" x14ac:dyDescent="0.3">
      <c r="A260" s="95" t="s">
        <v>470</v>
      </c>
      <c r="B260" s="96">
        <f>VLOOKUP(A260,Площадь!D:E,2,0)</f>
        <v>78.400000000000006</v>
      </c>
      <c r="C260" s="74">
        <v>19.16</v>
      </c>
      <c r="D260" s="74" t="str">
        <f>VLOOKUP(A260,'ЛК 31.0324'!$B$15:$J$1334,9,0)</f>
        <v>-</v>
      </c>
      <c r="E260" s="74"/>
      <c r="F260" s="74"/>
      <c r="G260" s="74">
        <f t="shared" ref="G260" si="139">B260*$G$715</f>
        <v>2.9903976571336885</v>
      </c>
      <c r="H260" s="74">
        <f t="shared" si="137"/>
        <v>2.9903976571336885</v>
      </c>
      <c r="I260" s="74">
        <f t="shared" si="138"/>
        <v>22.150397657133688</v>
      </c>
      <c r="P260" t="s">
        <v>3605</v>
      </c>
    </row>
    <row r="261" spans="1:16" x14ac:dyDescent="0.3">
      <c r="A261" s="98" t="s">
        <v>393</v>
      </c>
      <c r="B261" s="99">
        <f>VLOOKUP(A261,Площадь!D:E,2,0)</f>
        <v>30.2</v>
      </c>
      <c r="C261" s="97">
        <v>18.661000000000001</v>
      </c>
      <c r="D261" s="97">
        <f>VLOOKUP(A261,'ЛК 31.0324'!$B$15:$J$1334,9,0)</f>
        <v>20.399999999999999</v>
      </c>
      <c r="E261" s="97">
        <f t="shared" ref="E261:E262" si="140">D261-C261</f>
        <v>1.7389999999999972</v>
      </c>
      <c r="F261" s="97">
        <f t="shared" ref="F261:F262" si="141">B261</f>
        <v>30.2</v>
      </c>
      <c r="G261" s="97"/>
      <c r="H261" s="97">
        <f t="shared" si="137"/>
        <v>1.7389999999999972</v>
      </c>
      <c r="I261" s="97">
        <f t="shared" si="138"/>
        <v>20.399999999999999</v>
      </c>
      <c r="P261" s="138">
        <f t="shared" ref="P261:P262" si="142">E261</f>
        <v>1.7389999999999972</v>
      </c>
    </row>
    <row r="262" spans="1:16" x14ac:dyDescent="0.3">
      <c r="A262" s="98" t="s">
        <v>452</v>
      </c>
      <c r="B262" s="99">
        <f>VLOOKUP(A262,Площадь!D:E,2,0)</f>
        <v>73</v>
      </c>
      <c r="C262" s="97">
        <v>43.252000000000002</v>
      </c>
      <c r="D262" s="97">
        <f>VLOOKUP(A262,'ЛК 31.0324'!$B$15:$J$1334,9,0)</f>
        <v>48.655000000000001</v>
      </c>
      <c r="E262" s="97">
        <f t="shared" si="140"/>
        <v>5.4029999999999987</v>
      </c>
      <c r="F262" s="97">
        <f t="shared" si="141"/>
        <v>73</v>
      </c>
      <c r="G262" s="97"/>
      <c r="H262" s="97">
        <f t="shared" si="137"/>
        <v>5.4029999999999987</v>
      </c>
      <c r="I262" s="97">
        <f t="shared" si="138"/>
        <v>48.655000000000001</v>
      </c>
      <c r="P262" s="138">
        <f t="shared" si="142"/>
        <v>5.4029999999999987</v>
      </c>
    </row>
    <row r="263" spans="1:16" x14ac:dyDescent="0.3">
      <c r="A263" s="95" t="s">
        <v>438</v>
      </c>
      <c r="B263" s="96">
        <f>VLOOKUP(A263,Площадь!D:E,2,0)</f>
        <v>84.7</v>
      </c>
      <c r="C263" s="74">
        <v>54.713000000000001</v>
      </c>
      <c r="D263" s="74" t="str">
        <f>VLOOKUP(A263,'ЛК 31.0324'!$B$15:$J$1334,9,0)</f>
        <v>-</v>
      </c>
      <c r="E263" s="74"/>
      <c r="F263" s="74"/>
      <c r="G263" s="74">
        <f t="shared" ref="G263:G265" si="143">B263*$G$715</f>
        <v>3.2306974688676453</v>
      </c>
      <c r="H263" s="74">
        <f t="shared" si="137"/>
        <v>3.2306974688676453</v>
      </c>
      <c r="I263" s="74">
        <f t="shared" si="138"/>
        <v>57.943697468867647</v>
      </c>
      <c r="P263" t="s">
        <v>3605</v>
      </c>
    </row>
    <row r="264" spans="1:16" x14ac:dyDescent="0.3">
      <c r="A264" s="95" t="s">
        <v>402</v>
      </c>
      <c r="B264" s="96">
        <f>VLOOKUP(A264,Площадь!D:E,2,0)</f>
        <v>110.1</v>
      </c>
      <c r="C264" s="74">
        <v>37.698</v>
      </c>
      <c r="D264" s="74" t="str">
        <f>VLOOKUP(A264,'ЛК 31.0324'!$B$15:$J$1334,9,0)</f>
        <v>-</v>
      </c>
      <c r="E264" s="74"/>
      <c r="F264" s="74"/>
      <c r="G264" s="74">
        <f t="shared" si="143"/>
        <v>4.1995252812553447</v>
      </c>
      <c r="H264" s="74">
        <f t="shared" si="137"/>
        <v>4.1995252812553447</v>
      </c>
      <c r="I264" s="74">
        <f t="shared" si="138"/>
        <v>41.897525281255348</v>
      </c>
      <c r="P264" t="s">
        <v>3605</v>
      </c>
    </row>
    <row r="265" spans="1:16" x14ac:dyDescent="0.3">
      <c r="A265" s="95" t="s">
        <v>419</v>
      </c>
      <c r="B265" s="96">
        <f>VLOOKUP(A265,Площадь!D:E,2,0)</f>
        <v>42.7</v>
      </c>
      <c r="C265" s="74">
        <v>30.009</v>
      </c>
      <c r="D265" s="74" t="str">
        <f>VLOOKUP(A265,'ЛК 31.0324'!$B$15:$J$1334,9,0)</f>
        <v>-</v>
      </c>
      <c r="E265" s="74"/>
      <c r="F265" s="74"/>
      <c r="G265" s="74">
        <f t="shared" si="143"/>
        <v>1.6286987239745983</v>
      </c>
      <c r="H265" s="74">
        <f t="shared" si="137"/>
        <v>1.6286987239745983</v>
      </c>
      <c r="I265" s="74">
        <f t="shared" si="138"/>
        <v>31.637698723974598</v>
      </c>
      <c r="P265" t="s">
        <v>3605</v>
      </c>
    </row>
    <row r="266" spans="1:16" x14ac:dyDescent="0.3">
      <c r="A266" s="98" t="s">
        <v>468</v>
      </c>
      <c r="B266" s="99">
        <f>VLOOKUP(A266,Площадь!D:E,2,0)</f>
        <v>64.7</v>
      </c>
      <c r="C266" s="97">
        <v>32.015000000000001</v>
      </c>
      <c r="D266" s="97">
        <f>VLOOKUP(A266,'ЛК 31.0324'!$B$15:$J$1334,9,0)</f>
        <v>37.911999999999999</v>
      </c>
      <c r="E266" s="97">
        <f>D266-C266</f>
        <v>5.8969999999999985</v>
      </c>
      <c r="F266" s="97">
        <f>B266</f>
        <v>64.7</v>
      </c>
      <c r="G266" s="97"/>
      <c r="H266" s="97">
        <f t="shared" si="137"/>
        <v>5.8969999999999985</v>
      </c>
      <c r="I266" s="97">
        <f t="shared" si="138"/>
        <v>37.911999999999999</v>
      </c>
      <c r="P266" s="138">
        <f>E266</f>
        <v>5.8969999999999985</v>
      </c>
    </row>
    <row r="267" spans="1:16" x14ac:dyDescent="0.3">
      <c r="A267" s="95" t="s">
        <v>456</v>
      </c>
      <c r="B267" s="96">
        <f>VLOOKUP(A267,Площадь!D:E,2,0)</f>
        <v>57.9</v>
      </c>
      <c r="C267" s="74">
        <v>41.518999999999998</v>
      </c>
      <c r="D267" s="74" t="str">
        <f>VLOOKUP(A267,'ЛК 31.0324'!$B$15:$J$1334,9,0)</f>
        <v>-</v>
      </c>
      <c r="E267" s="74"/>
      <c r="F267" s="74"/>
      <c r="G267" s="74">
        <f t="shared" ref="G267" si="144">B267*$G$715</f>
        <v>2.2084696983168435</v>
      </c>
      <c r="H267" s="74">
        <f t="shared" si="137"/>
        <v>2.2084696983168435</v>
      </c>
      <c r="I267" s="74">
        <f t="shared" si="138"/>
        <v>43.727469698316838</v>
      </c>
      <c r="P267" t="s">
        <v>3605</v>
      </c>
    </row>
    <row r="268" spans="1:16" x14ac:dyDescent="0.3">
      <c r="A268" s="95" t="s">
        <v>426</v>
      </c>
      <c r="B268" s="96">
        <f>VLOOKUP(A268,Площадь!D:E,2,0)</f>
        <v>84.9</v>
      </c>
      <c r="C268" s="74">
        <v>25.741</v>
      </c>
      <c r="D268" s="74"/>
      <c r="E268" s="74"/>
      <c r="F268" s="74"/>
      <c r="G268" s="74">
        <f t="shared" ref="G268:G273" si="145">B268*$G$715</f>
        <v>3.2383260343195173</v>
      </c>
      <c r="H268" s="74">
        <f t="shared" si="137"/>
        <v>3.2383260343195173</v>
      </c>
      <c r="I268" s="74">
        <f t="shared" si="138"/>
        <v>28.979326034319516</v>
      </c>
      <c r="P268" t="s">
        <v>3605</v>
      </c>
    </row>
    <row r="269" spans="1:16" x14ac:dyDescent="0.3">
      <c r="A269" s="95" t="s">
        <v>111</v>
      </c>
      <c r="B269" s="96">
        <f>VLOOKUP(A269,Площадь!D:E,2,0)</f>
        <v>55.8</v>
      </c>
      <c r="C269" s="74">
        <v>15.666</v>
      </c>
      <c r="D269" s="74" t="str">
        <f>VLOOKUP(A269,'ЛК 31.0324'!$B$15:$J$1334,9,0)</f>
        <v>-</v>
      </c>
      <c r="E269" s="74"/>
      <c r="F269" s="74"/>
      <c r="G269" s="74">
        <f t="shared" si="145"/>
        <v>2.1283697610721912</v>
      </c>
      <c r="H269" s="74">
        <f t="shared" si="137"/>
        <v>2.1283697610721912</v>
      </c>
      <c r="I269" s="74">
        <f t="shared" si="138"/>
        <v>17.79436976107219</v>
      </c>
      <c r="P269" t="s">
        <v>3605</v>
      </c>
    </row>
    <row r="270" spans="1:16" s="139" customFormat="1" x14ac:dyDescent="0.3">
      <c r="A270" s="136" t="s">
        <v>414</v>
      </c>
      <c r="B270" s="137">
        <f>VLOOKUP(A270,Площадь!D:E,2,0)</f>
        <v>80.5</v>
      </c>
      <c r="C270" s="138">
        <v>25.382000000000001</v>
      </c>
      <c r="D270" s="138">
        <f>VLOOKUP(A270,'ЛК 31.0324'!$B$15:$J$1334,9,0)</f>
        <v>25.382000000000001</v>
      </c>
      <c r="E270" s="138">
        <f>D270-C270</f>
        <v>0</v>
      </c>
      <c r="F270" s="138">
        <f>B270</f>
        <v>80.5</v>
      </c>
      <c r="G270" s="138"/>
      <c r="H270" s="138">
        <f t="shared" si="137"/>
        <v>0</v>
      </c>
      <c r="I270" s="138">
        <f t="shared" si="138"/>
        <v>25.382000000000001</v>
      </c>
      <c r="J270" s="138"/>
      <c r="P270" s="138">
        <f>E270</f>
        <v>0</v>
      </c>
    </row>
    <row r="271" spans="1:16" x14ac:dyDescent="0.3">
      <c r="A271" s="95" t="s">
        <v>403</v>
      </c>
      <c r="B271" s="96">
        <f>VLOOKUP(A271,Площадь!D:E,2,0)</f>
        <v>63.3</v>
      </c>
      <c r="C271" s="74">
        <v>18.54</v>
      </c>
      <c r="D271" s="74" t="str">
        <f>VLOOKUP(A271,'ЛК 31.0324'!$B$15:$J$1334,9,0)</f>
        <v>-</v>
      </c>
      <c r="E271" s="74"/>
      <c r="F271" s="74"/>
      <c r="G271" s="74">
        <f t="shared" si="145"/>
        <v>2.4144409655173784</v>
      </c>
      <c r="H271" s="74">
        <f t="shared" si="137"/>
        <v>2.4144409655173784</v>
      </c>
      <c r="I271" s="74">
        <f t="shared" si="138"/>
        <v>20.954440965517378</v>
      </c>
      <c r="P271" t="s">
        <v>3605</v>
      </c>
    </row>
    <row r="272" spans="1:16" x14ac:dyDescent="0.3">
      <c r="A272" s="95" t="s">
        <v>463</v>
      </c>
      <c r="B272" s="96">
        <f>VLOOKUP(A272,Площадь!D:E,2,0)</f>
        <v>56.9</v>
      </c>
      <c r="C272" s="74">
        <v>14.574999999999999</v>
      </c>
      <c r="D272" s="74" t="str">
        <f>VLOOKUP(A272,'ЛК 31.0324'!$B$15:$J$1334,9,0)</f>
        <v>-</v>
      </c>
      <c r="E272" s="74"/>
      <c r="F272" s="74"/>
      <c r="G272" s="74">
        <f t="shared" si="145"/>
        <v>2.1703268710574855</v>
      </c>
      <c r="H272" s="74">
        <f t="shared" si="137"/>
        <v>2.1703268710574855</v>
      </c>
      <c r="I272" s="74">
        <f t="shared" si="138"/>
        <v>16.745326871057486</v>
      </c>
      <c r="P272" t="s">
        <v>3605</v>
      </c>
    </row>
    <row r="273" spans="1:16" x14ac:dyDescent="0.3">
      <c r="A273" s="95" t="s">
        <v>398</v>
      </c>
      <c r="B273" s="96">
        <f>VLOOKUP(A273,Площадь!D:E,2,0)</f>
        <v>83.5</v>
      </c>
      <c r="C273" s="74">
        <v>20.052</v>
      </c>
      <c r="D273" s="74" t="str">
        <f>VLOOKUP(A273,'ЛК 31.0324'!$B$15:$J$1334,9,0)</f>
        <v>-</v>
      </c>
      <c r="E273" s="74"/>
      <c r="F273" s="74"/>
      <c r="G273" s="74">
        <f t="shared" si="145"/>
        <v>3.1849260761564153</v>
      </c>
      <c r="H273" s="74">
        <f t="shared" si="137"/>
        <v>3.1849260761564153</v>
      </c>
      <c r="I273" s="74">
        <f t="shared" si="138"/>
        <v>23.236926076156415</v>
      </c>
      <c r="P273" t="s">
        <v>3605</v>
      </c>
    </row>
    <row r="274" spans="1:16" x14ac:dyDescent="0.3">
      <c r="A274" s="98" t="s">
        <v>436</v>
      </c>
      <c r="B274" s="99">
        <f>VLOOKUP(A274,Площадь!D:E,2,0)</f>
        <v>78.900000000000006</v>
      </c>
      <c r="C274" s="97">
        <v>20.093</v>
      </c>
      <c r="D274" s="97">
        <f>VLOOKUP(A274,'ЛК 31.0324'!$B$15:$J$1334,9,0)</f>
        <v>24</v>
      </c>
      <c r="E274" s="97">
        <f>D274-C274</f>
        <v>3.907</v>
      </c>
      <c r="F274" s="97">
        <f>B274</f>
        <v>78.900000000000006</v>
      </c>
      <c r="G274" s="97"/>
      <c r="H274" s="97">
        <f t="shared" si="137"/>
        <v>3.907</v>
      </c>
      <c r="I274" s="97">
        <f t="shared" si="138"/>
        <v>24</v>
      </c>
      <c r="P274" s="138">
        <f>E274</f>
        <v>3.907</v>
      </c>
    </row>
    <row r="275" spans="1:16" x14ac:dyDescent="0.3">
      <c r="A275" s="95" t="s">
        <v>392</v>
      </c>
      <c r="B275" s="96">
        <f>VLOOKUP(A275,Площадь!D:E,2,0)</f>
        <v>63.3</v>
      </c>
      <c r="C275" s="74">
        <v>20.143000000000001</v>
      </c>
      <c r="D275" s="74" t="str">
        <f>VLOOKUP(A275,'ЛК 31.0324'!$B$15:$J$1334,9,0)</f>
        <v>-</v>
      </c>
      <c r="E275" s="74"/>
      <c r="F275" s="74"/>
      <c r="G275" s="74">
        <f t="shared" ref="G275" si="146">B275*$G$715</f>
        <v>2.4144409655173784</v>
      </c>
      <c r="H275" s="74">
        <f t="shared" si="137"/>
        <v>2.4144409655173784</v>
      </c>
      <c r="I275" s="74">
        <f t="shared" si="138"/>
        <v>22.55744096551738</v>
      </c>
      <c r="P275" t="s">
        <v>3605</v>
      </c>
    </row>
    <row r="276" spans="1:16" x14ac:dyDescent="0.3">
      <c r="A276" s="98" t="s">
        <v>423</v>
      </c>
      <c r="B276" s="99">
        <f>VLOOKUP(A276,Площадь!D:E,2,0)</f>
        <v>56.9</v>
      </c>
      <c r="C276" s="97">
        <v>10.323</v>
      </c>
      <c r="D276" s="97">
        <f>VLOOKUP(A276,'ЛК 31.0324'!$B$15:$J$1334,9,0)</f>
        <v>11.738</v>
      </c>
      <c r="E276" s="97">
        <f>D276-C276</f>
        <v>1.4149999999999991</v>
      </c>
      <c r="F276" s="97">
        <f>B276</f>
        <v>56.9</v>
      </c>
      <c r="G276" s="97"/>
      <c r="H276" s="97">
        <f t="shared" si="137"/>
        <v>1.4149999999999991</v>
      </c>
      <c r="I276" s="97">
        <f t="shared" si="138"/>
        <v>11.738</v>
      </c>
      <c r="P276" s="138">
        <f>E276</f>
        <v>1.4149999999999991</v>
      </c>
    </row>
    <row r="277" spans="1:16" x14ac:dyDescent="0.3">
      <c r="A277" s="95" t="s">
        <v>424</v>
      </c>
      <c r="B277" s="96">
        <f>VLOOKUP(A277,Площадь!D:E,2,0)</f>
        <v>83.5</v>
      </c>
      <c r="C277" s="74">
        <v>11.938000000000001</v>
      </c>
      <c r="D277" s="74" t="str">
        <f>VLOOKUP(A277,'ЛК 31.0324'!$B$15:$J$1334,9,0)</f>
        <v>-</v>
      </c>
      <c r="E277" s="74"/>
      <c r="F277" s="74"/>
      <c r="G277" s="74">
        <f t="shared" ref="G277" si="147">B277*$G$715</f>
        <v>3.1849260761564153</v>
      </c>
      <c r="H277" s="74">
        <f t="shared" si="137"/>
        <v>3.1849260761564153</v>
      </c>
      <c r="I277" s="74">
        <f t="shared" si="138"/>
        <v>15.122926076156416</v>
      </c>
      <c r="P277" t="s">
        <v>3605</v>
      </c>
    </row>
    <row r="278" spans="1:16" x14ac:dyDescent="0.3">
      <c r="A278" s="95" t="s">
        <v>405</v>
      </c>
      <c r="B278" s="96">
        <f>VLOOKUP(A278,Площадь!D:E,2,0)</f>
        <v>78.900000000000006</v>
      </c>
      <c r="C278" s="74">
        <v>14.896000000000001</v>
      </c>
      <c r="D278" s="74"/>
      <c r="E278" s="74"/>
      <c r="F278" s="74"/>
      <c r="G278" s="74">
        <f t="shared" ref="G278:G281" si="148">B278*$G$715</f>
        <v>3.0094690707633678</v>
      </c>
      <c r="H278" s="74">
        <f t="shared" si="137"/>
        <v>3.0094690707633678</v>
      </c>
      <c r="I278" s="74">
        <f t="shared" si="138"/>
        <v>17.905469070763367</v>
      </c>
      <c r="P278" t="s">
        <v>3605</v>
      </c>
    </row>
    <row r="279" spans="1:16" x14ac:dyDescent="0.3">
      <c r="A279" s="98" t="s">
        <v>433</v>
      </c>
      <c r="B279" s="99">
        <f>VLOOKUP(A279,Площадь!D:E,2,0)</f>
        <v>63.3</v>
      </c>
      <c r="C279" s="97">
        <v>21.207999999999998</v>
      </c>
      <c r="D279" s="97">
        <f>VLOOKUP(A279,'ЛК 31.0324'!$B$15:$J$1334,9,0)</f>
        <v>24.858000000000001</v>
      </c>
      <c r="E279" s="97">
        <f>D279-C279</f>
        <v>3.6500000000000021</v>
      </c>
      <c r="F279" s="97">
        <f>B279</f>
        <v>63.3</v>
      </c>
      <c r="G279" s="97"/>
      <c r="H279" s="97">
        <f t="shared" si="137"/>
        <v>3.6500000000000021</v>
      </c>
      <c r="I279" s="97">
        <f t="shared" si="138"/>
        <v>24.858000000000001</v>
      </c>
      <c r="P279" s="138">
        <f>E279</f>
        <v>3.6500000000000021</v>
      </c>
    </row>
    <row r="280" spans="1:16" x14ac:dyDescent="0.3">
      <c r="A280" s="95" t="s">
        <v>122</v>
      </c>
      <c r="B280" s="96">
        <f>VLOOKUP(A280,Площадь!D:E,2,0)</f>
        <v>55.7</v>
      </c>
      <c r="C280" s="74">
        <v>10.723000000000001</v>
      </c>
      <c r="D280" s="74"/>
      <c r="E280" s="74"/>
      <c r="F280" s="74"/>
      <c r="G280" s="74">
        <f t="shared" si="148"/>
        <v>2.1245554783462555</v>
      </c>
      <c r="H280" s="74">
        <f t="shared" si="137"/>
        <v>2.1245554783462555</v>
      </c>
      <c r="I280" s="74">
        <f t="shared" si="138"/>
        <v>12.847555478346257</v>
      </c>
      <c r="P280" t="s">
        <v>3605</v>
      </c>
    </row>
    <row r="281" spans="1:16" x14ac:dyDescent="0.3">
      <c r="A281" s="95" t="s">
        <v>445</v>
      </c>
      <c r="B281" s="96">
        <f>VLOOKUP(A281,Площадь!D:E,2,0)</f>
        <v>56.9</v>
      </c>
      <c r="C281" s="74">
        <v>14.923</v>
      </c>
      <c r="D281" s="74" t="str">
        <f>VLOOKUP(A281,'ЛК 31.0324'!$B$15:$J$1334,9,0)</f>
        <v>-</v>
      </c>
      <c r="E281" s="74"/>
      <c r="F281" s="74"/>
      <c r="G281" s="74">
        <f t="shared" si="148"/>
        <v>2.1703268710574855</v>
      </c>
      <c r="H281" s="74">
        <f t="shared" si="137"/>
        <v>2.1703268710574855</v>
      </c>
      <c r="I281" s="74">
        <f t="shared" si="138"/>
        <v>17.093326871057485</v>
      </c>
      <c r="P281" t="s">
        <v>3605</v>
      </c>
    </row>
    <row r="282" spans="1:16" x14ac:dyDescent="0.3">
      <c r="A282" s="98" t="s">
        <v>472</v>
      </c>
      <c r="B282" s="99">
        <f>VLOOKUP(A282,Площадь!D:E,2,0)</f>
        <v>83.5</v>
      </c>
      <c r="C282" s="97">
        <v>18.484999999999999</v>
      </c>
      <c r="D282" s="97">
        <f>VLOOKUP(A282,'ЛК 31.0324'!$B$15:$J$1334,9,0)</f>
        <v>22.282</v>
      </c>
      <c r="E282" s="97">
        <f>D282-C282</f>
        <v>3.7970000000000006</v>
      </c>
      <c r="F282" s="97">
        <f>B282</f>
        <v>83.5</v>
      </c>
      <c r="G282" s="97"/>
      <c r="H282" s="97">
        <f t="shared" si="137"/>
        <v>3.7970000000000006</v>
      </c>
      <c r="I282" s="97">
        <f t="shared" si="138"/>
        <v>22.282</v>
      </c>
      <c r="P282" s="138">
        <f>E282</f>
        <v>3.7970000000000006</v>
      </c>
    </row>
    <row r="283" spans="1:16" x14ac:dyDescent="0.3">
      <c r="A283" s="95" t="s">
        <v>435</v>
      </c>
      <c r="B283" s="96">
        <f>VLOOKUP(A283,Площадь!D:E,2,0)</f>
        <v>78.900000000000006</v>
      </c>
      <c r="C283" s="74">
        <v>18.488</v>
      </c>
      <c r="D283" s="74"/>
      <c r="E283" s="74"/>
      <c r="F283" s="74"/>
      <c r="G283" s="74">
        <f t="shared" ref="G283:G287" si="149">B283*$G$715</f>
        <v>3.0094690707633678</v>
      </c>
      <c r="H283" s="74">
        <f t="shared" si="137"/>
        <v>3.0094690707633678</v>
      </c>
      <c r="I283" s="74">
        <f t="shared" si="138"/>
        <v>21.497469070763366</v>
      </c>
      <c r="P283" t="s">
        <v>3605</v>
      </c>
    </row>
    <row r="284" spans="1:16" x14ac:dyDescent="0.3">
      <c r="A284" s="98" t="s">
        <v>421</v>
      </c>
      <c r="B284" s="99">
        <f>VLOOKUP(A284,Площадь!D:E,2,0)</f>
        <v>63.3</v>
      </c>
      <c r="C284" s="97">
        <v>7.4359999999999999</v>
      </c>
      <c r="D284" s="97">
        <f>VLOOKUP(A284,'ЛК 31.0324'!$B$15:$J$1334,9,0)</f>
        <v>7.4450000000000003</v>
      </c>
      <c r="E284" s="97">
        <f>D284-C284</f>
        <v>9.0000000000003411E-3</v>
      </c>
      <c r="F284" s="97">
        <f>B284</f>
        <v>63.3</v>
      </c>
      <c r="G284" s="97"/>
      <c r="H284" s="97">
        <f t="shared" si="137"/>
        <v>9.0000000000003411E-3</v>
      </c>
      <c r="I284" s="97">
        <f t="shared" si="138"/>
        <v>7.4450000000000003</v>
      </c>
      <c r="P284" s="138">
        <f>E284</f>
        <v>9.0000000000003411E-3</v>
      </c>
    </row>
    <row r="285" spans="1:16" x14ac:dyDescent="0.3">
      <c r="A285" s="95" t="s">
        <v>394</v>
      </c>
      <c r="B285" s="96">
        <f>VLOOKUP(A285,Площадь!D:E,2,0)</f>
        <v>56.9</v>
      </c>
      <c r="C285" s="74">
        <v>6.0670000000000002</v>
      </c>
      <c r="D285" s="74" t="str">
        <f>VLOOKUP(A285,'ЛК 31.0324'!$B$15:$J$1334,9,0)</f>
        <v>-</v>
      </c>
      <c r="E285" s="74"/>
      <c r="F285" s="74"/>
      <c r="G285" s="74">
        <f t="shared" si="149"/>
        <v>2.1703268710574855</v>
      </c>
      <c r="H285" s="74">
        <f t="shared" si="137"/>
        <v>2.1703268710574855</v>
      </c>
      <c r="I285" s="74">
        <f t="shared" si="138"/>
        <v>8.2373268710574852</v>
      </c>
      <c r="P285" t="s">
        <v>3605</v>
      </c>
    </row>
    <row r="286" spans="1:16" x14ac:dyDescent="0.3">
      <c r="A286" s="95" t="s">
        <v>434</v>
      </c>
      <c r="B286" s="96">
        <f>VLOOKUP(A286,Площадь!D:E,2,0)</f>
        <v>83.5</v>
      </c>
      <c r="C286" s="74">
        <v>14.147</v>
      </c>
      <c r="D286" s="74" t="str">
        <f>VLOOKUP(A286,'ЛК 31.0324'!$B$15:$J$1334,9,0)</f>
        <v>-</v>
      </c>
      <c r="E286" s="74"/>
      <c r="F286" s="74"/>
      <c r="G286" s="74">
        <f t="shared" si="149"/>
        <v>3.1849260761564153</v>
      </c>
      <c r="H286" s="74">
        <f t="shared" si="137"/>
        <v>3.1849260761564153</v>
      </c>
      <c r="I286" s="74">
        <f t="shared" si="138"/>
        <v>17.331926076156414</v>
      </c>
      <c r="P286" t="s">
        <v>3605</v>
      </c>
    </row>
    <row r="287" spans="1:16" x14ac:dyDescent="0.3">
      <c r="A287" s="95" t="s">
        <v>449</v>
      </c>
      <c r="B287" s="96">
        <f>VLOOKUP(A287,Площадь!D:E,2,0)</f>
        <v>78.900000000000006</v>
      </c>
      <c r="C287" s="74">
        <v>13.62</v>
      </c>
      <c r="D287" s="74" t="str">
        <f>VLOOKUP(A287,'ЛК 31.0324'!$B$15:$J$1334,9,0)</f>
        <v>-</v>
      </c>
      <c r="E287" s="74"/>
      <c r="F287" s="74"/>
      <c r="G287" s="74">
        <f t="shared" si="149"/>
        <v>3.0094690707633678</v>
      </c>
      <c r="H287" s="74">
        <f t="shared" si="137"/>
        <v>3.0094690707633678</v>
      </c>
      <c r="I287" s="74">
        <f t="shared" si="138"/>
        <v>16.629469070763367</v>
      </c>
      <c r="P287" t="s">
        <v>3605</v>
      </c>
    </row>
    <row r="288" spans="1:16" s="139" customFormat="1" x14ac:dyDescent="0.3">
      <c r="A288" s="136" t="s">
        <v>396</v>
      </c>
      <c r="B288" s="137">
        <f>VLOOKUP(A288,Площадь!D:E,2,0)</f>
        <v>63.3</v>
      </c>
      <c r="C288" s="138">
        <v>12.961000000000002</v>
      </c>
      <c r="D288" s="138">
        <v>12.961000000000002</v>
      </c>
      <c r="E288" s="138">
        <f>D288-C288</f>
        <v>0</v>
      </c>
      <c r="F288" s="138">
        <f>B288</f>
        <v>63.3</v>
      </c>
      <c r="G288" s="138"/>
      <c r="H288" s="138">
        <f t="shared" si="137"/>
        <v>0</v>
      </c>
      <c r="I288" s="138">
        <f t="shared" si="138"/>
        <v>12.961000000000002</v>
      </c>
      <c r="J288" s="138"/>
      <c r="P288" s="138">
        <f>E288</f>
        <v>0</v>
      </c>
    </row>
    <row r="289" spans="1:16" x14ac:dyDescent="0.3">
      <c r="A289" s="95" t="s">
        <v>412</v>
      </c>
      <c r="B289" s="96">
        <f>VLOOKUP(A289,Площадь!D:E,2,0)</f>
        <v>56.9</v>
      </c>
      <c r="C289" s="74">
        <v>15.808</v>
      </c>
      <c r="D289" s="74"/>
      <c r="E289" s="74"/>
      <c r="F289" s="74"/>
      <c r="G289" s="74">
        <f t="shared" ref="G289:G292" si="150">B289*$G$715</f>
        <v>2.1703268710574855</v>
      </c>
      <c r="H289" s="74">
        <f t="shared" si="137"/>
        <v>2.1703268710574855</v>
      </c>
      <c r="I289" s="74">
        <f t="shared" si="138"/>
        <v>17.978326871057487</v>
      </c>
      <c r="P289" t="s">
        <v>3605</v>
      </c>
    </row>
    <row r="290" spans="1:16" x14ac:dyDescent="0.3">
      <c r="A290" s="98" t="s">
        <v>441</v>
      </c>
      <c r="B290" s="99">
        <f>VLOOKUP(A290,Площадь!D:E,2,0)</f>
        <v>83.5</v>
      </c>
      <c r="C290" s="97">
        <v>17.292999999999999</v>
      </c>
      <c r="D290" s="97">
        <f>VLOOKUP(A290,'ЛК 31.0324'!$B$15:$J$1334,9,0)</f>
        <v>21.698</v>
      </c>
      <c r="E290" s="97">
        <f>D290-C290</f>
        <v>4.4050000000000011</v>
      </c>
      <c r="F290" s="97">
        <f>B290</f>
        <v>83.5</v>
      </c>
      <c r="G290" s="97"/>
      <c r="H290" s="97">
        <f t="shared" si="137"/>
        <v>4.4050000000000011</v>
      </c>
      <c r="I290" s="97">
        <f t="shared" si="138"/>
        <v>21.698</v>
      </c>
      <c r="P290" s="138">
        <f>E290</f>
        <v>4.4050000000000011</v>
      </c>
    </row>
    <row r="291" spans="1:16" x14ac:dyDescent="0.3">
      <c r="A291" s="95" t="s">
        <v>231</v>
      </c>
      <c r="B291" s="96">
        <f>VLOOKUP(A291,Площадь!D:E,2,0)</f>
        <v>83.9</v>
      </c>
      <c r="C291" s="74">
        <v>23.728000000000002</v>
      </c>
      <c r="D291" s="74" t="str">
        <f>VLOOKUP(A291,'ЛК 31.0324'!$B$15:$J$1334,9,0)</f>
        <v>-</v>
      </c>
      <c r="E291" s="74"/>
      <c r="F291" s="74"/>
      <c r="G291" s="74">
        <f t="shared" si="150"/>
        <v>3.2001832070601588</v>
      </c>
      <c r="H291" s="74">
        <f t="shared" si="137"/>
        <v>3.2001832070601588</v>
      </c>
      <c r="I291" s="74">
        <f t="shared" si="138"/>
        <v>26.928183207060162</v>
      </c>
      <c r="P291" t="s">
        <v>3605</v>
      </c>
    </row>
    <row r="292" spans="1:16" x14ac:dyDescent="0.3">
      <c r="A292" s="95" t="s">
        <v>458</v>
      </c>
      <c r="B292" s="96">
        <f>VLOOKUP(A292,Площадь!D:E,2,0)</f>
        <v>78.900000000000006</v>
      </c>
      <c r="C292" s="74">
        <v>18.344999999999999</v>
      </c>
      <c r="D292" s="74" t="str">
        <f>VLOOKUP(A292,'ЛК 31.0324'!$B$15:$J$1334,9,0)</f>
        <v>-</v>
      </c>
      <c r="E292" s="74"/>
      <c r="F292" s="74"/>
      <c r="G292" s="74">
        <f t="shared" si="150"/>
        <v>3.0094690707633678</v>
      </c>
      <c r="H292" s="74">
        <f t="shared" si="137"/>
        <v>3.0094690707633678</v>
      </c>
      <c r="I292" s="74">
        <f t="shared" si="138"/>
        <v>21.354469070763365</v>
      </c>
      <c r="P292" t="s">
        <v>3605</v>
      </c>
    </row>
    <row r="293" spans="1:16" x14ac:dyDescent="0.3">
      <c r="A293" s="98" t="s">
        <v>446</v>
      </c>
      <c r="B293" s="99">
        <f>VLOOKUP(A293,Площадь!D:E,2,0)</f>
        <v>63.3</v>
      </c>
      <c r="C293" s="97">
        <v>18.071999999999999</v>
      </c>
      <c r="D293" s="97">
        <f>VLOOKUP(A293,'ЛК 31.0324'!$B$15:$J$1334,9,0)</f>
        <v>23</v>
      </c>
      <c r="E293" s="97">
        <f>D293-C293</f>
        <v>4.9280000000000008</v>
      </c>
      <c r="F293" s="97">
        <f>B293</f>
        <v>63.3</v>
      </c>
      <c r="G293" s="97"/>
      <c r="H293" s="97">
        <f t="shared" si="137"/>
        <v>4.9280000000000008</v>
      </c>
      <c r="I293" s="97">
        <f t="shared" si="138"/>
        <v>23</v>
      </c>
      <c r="P293" s="138">
        <f>E293</f>
        <v>4.9280000000000008</v>
      </c>
    </row>
    <row r="294" spans="1:16" x14ac:dyDescent="0.3">
      <c r="A294" s="95" t="s">
        <v>450</v>
      </c>
      <c r="B294" s="96">
        <f>VLOOKUP(A294,Площадь!D:E,2,0)</f>
        <v>56.9</v>
      </c>
      <c r="C294" s="74">
        <v>14.292</v>
      </c>
      <c r="D294" s="74" t="str">
        <f>VLOOKUP(A294,'ЛК 31.0324'!$B$15:$J$1334,9,0)</f>
        <v>-</v>
      </c>
      <c r="E294" s="74"/>
      <c r="F294" s="74"/>
      <c r="G294" s="74">
        <f t="shared" ref="G294:G298" si="151">B294*$G$715</f>
        <v>2.1703268710574855</v>
      </c>
      <c r="H294" s="74">
        <f t="shared" si="137"/>
        <v>2.1703268710574855</v>
      </c>
      <c r="I294" s="74">
        <f t="shared" si="138"/>
        <v>16.462326871057485</v>
      </c>
      <c r="P294" t="s">
        <v>3605</v>
      </c>
    </row>
    <row r="295" spans="1:16" x14ac:dyDescent="0.3">
      <c r="A295" s="95" t="s">
        <v>462</v>
      </c>
      <c r="B295" s="96">
        <f>VLOOKUP(A295,Площадь!D:E,2,0)</f>
        <v>83.5</v>
      </c>
      <c r="C295" s="74">
        <v>19.206</v>
      </c>
      <c r="D295" s="74" t="str">
        <f>VLOOKUP(A295,'ЛК 31.0324'!$B$15:$J$1334,9,0)</f>
        <v>-</v>
      </c>
      <c r="E295" s="74"/>
      <c r="F295" s="74"/>
      <c r="G295" s="74">
        <f t="shared" si="151"/>
        <v>3.1849260761564153</v>
      </c>
      <c r="H295" s="74">
        <f t="shared" si="137"/>
        <v>3.1849260761564153</v>
      </c>
      <c r="I295" s="74">
        <f t="shared" si="138"/>
        <v>22.390926076156415</v>
      </c>
      <c r="P295" t="s">
        <v>3605</v>
      </c>
    </row>
    <row r="296" spans="1:16" x14ac:dyDescent="0.3">
      <c r="A296" s="95" t="s">
        <v>474</v>
      </c>
      <c r="B296" s="96">
        <f>VLOOKUP(A296,Площадь!D:E,2,0)</f>
        <v>78.900000000000006</v>
      </c>
      <c r="C296" s="74">
        <v>10.742000000000001</v>
      </c>
      <c r="D296" s="74" t="str">
        <f>VLOOKUP(A296,'ЛК 31.0324'!$B$15:$J$1334,9,0)</f>
        <v>-</v>
      </c>
      <c r="E296" s="74"/>
      <c r="F296" s="74"/>
      <c r="G296" s="74">
        <f t="shared" si="151"/>
        <v>3.0094690707633678</v>
      </c>
      <c r="H296" s="74">
        <f t="shared" si="137"/>
        <v>3.0094690707633678</v>
      </c>
      <c r="I296" s="74">
        <f t="shared" si="138"/>
        <v>13.751469070763369</v>
      </c>
      <c r="P296" t="s">
        <v>3605</v>
      </c>
    </row>
    <row r="297" spans="1:16" x14ac:dyDescent="0.3">
      <c r="A297" s="95" t="s">
        <v>467</v>
      </c>
      <c r="B297" s="96">
        <f>VLOOKUP(A297,Площадь!D:E,2,0)</f>
        <v>63.3</v>
      </c>
      <c r="C297" s="74">
        <v>16.62</v>
      </c>
      <c r="D297" s="74" t="str">
        <f>VLOOKUP(A297,'ЛК 31.0324'!$B$15:$J$1334,9,0)</f>
        <v>-</v>
      </c>
      <c r="E297" s="74"/>
      <c r="F297" s="74"/>
      <c r="G297" s="74">
        <f t="shared" si="151"/>
        <v>2.4144409655173784</v>
      </c>
      <c r="H297" s="74">
        <f t="shared" si="137"/>
        <v>2.4144409655173784</v>
      </c>
      <c r="I297" s="74">
        <f t="shared" si="138"/>
        <v>19.03444096551738</v>
      </c>
      <c r="P297" t="s">
        <v>3605</v>
      </c>
    </row>
    <row r="298" spans="1:16" x14ac:dyDescent="0.3">
      <c r="A298" s="95" t="s">
        <v>430</v>
      </c>
      <c r="B298" s="96">
        <f>VLOOKUP(A298,Площадь!D:E,2,0)</f>
        <v>56.9</v>
      </c>
      <c r="C298" s="74">
        <v>16.454000000000001</v>
      </c>
      <c r="D298" s="74" t="str">
        <f>VLOOKUP(A298,'ЛК 31.0324'!$B$15:$J$1334,9,0)</f>
        <v>-</v>
      </c>
      <c r="E298" s="74"/>
      <c r="F298" s="74"/>
      <c r="G298" s="74">
        <f t="shared" si="151"/>
        <v>2.1703268710574855</v>
      </c>
      <c r="H298" s="74">
        <f t="shared" si="137"/>
        <v>2.1703268710574855</v>
      </c>
      <c r="I298" s="74">
        <f t="shared" si="138"/>
        <v>18.624326871057487</v>
      </c>
      <c r="P298" t="s">
        <v>3605</v>
      </c>
    </row>
    <row r="299" spans="1:16" x14ac:dyDescent="0.3">
      <c r="A299" s="95" t="s">
        <v>461</v>
      </c>
      <c r="B299" s="96">
        <f>VLOOKUP(A299,Площадь!D:E,2,0)</f>
        <v>83.5</v>
      </c>
      <c r="C299" s="74">
        <v>16.582000000000001</v>
      </c>
      <c r="D299" s="74"/>
      <c r="E299" s="74"/>
      <c r="F299" s="74"/>
      <c r="G299" s="74">
        <f t="shared" ref="G299:G300" si="152">B299*$G$715</f>
        <v>3.1849260761564153</v>
      </c>
      <c r="H299" s="74">
        <f t="shared" si="137"/>
        <v>3.1849260761564153</v>
      </c>
      <c r="I299" s="74">
        <f t="shared" si="138"/>
        <v>19.766926076156416</v>
      </c>
      <c r="P299" t="s">
        <v>3605</v>
      </c>
    </row>
    <row r="300" spans="1:16" x14ac:dyDescent="0.3">
      <c r="A300" s="95" t="s">
        <v>420</v>
      </c>
      <c r="B300" s="96">
        <f>VLOOKUP(A300,Площадь!D:E,2,0)</f>
        <v>78.900000000000006</v>
      </c>
      <c r="C300" s="74">
        <v>21.437000000000001</v>
      </c>
      <c r="D300" s="74" t="str">
        <f>VLOOKUP(A300,'ЛК 31.0324'!$B$15:$J$1334,9,0)</f>
        <v>-</v>
      </c>
      <c r="E300" s="74"/>
      <c r="F300" s="74"/>
      <c r="G300" s="74">
        <f t="shared" si="152"/>
        <v>3.0094690707633678</v>
      </c>
      <c r="H300" s="74">
        <f t="shared" si="137"/>
        <v>3.0094690707633678</v>
      </c>
      <c r="I300" s="74">
        <f t="shared" si="138"/>
        <v>24.446469070763371</v>
      </c>
      <c r="P300" t="s">
        <v>3605</v>
      </c>
    </row>
    <row r="301" spans="1:16" x14ac:dyDescent="0.3">
      <c r="A301" s="98" t="s">
        <v>478</v>
      </c>
      <c r="B301" s="99">
        <f>VLOOKUP(A301,Площадь!D:E,2,0)</f>
        <v>63.3</v>
      </c>
      <c r="C301" s="97">
        <v>11.951000000000001</v>
      </c>
      <c r="D301" s="97">
        <f>VLOOKUP(A301,'ЛК 31.0324'!$B$15:$J$1334,9,0)</f>
        <v>13.88</v>
      </c>
      <c r="E301" s="97">
        <f t="shared" ref="E301:E303" si="153">D301-C301</f>
        <v>1.9290000000000003</v>
      </c>
      <c r="F301" s="97">
        <f t="shared" ref="F301:F303" si="154">B301</f>
        <v>63.3</v>
      </c>
      <c r="G301" s="97"/>
      <c r="H301" s="97">
        <f t="shared" si="137"/>
        <v>1.9290000000000003</v>
      </c>
      <c r="I301" s="97">
        <f t="shared" si="138"/>
        <v>13.88</v>
      </c>
      <c r="P301" s="138">
        <f t="shared" ref="P301:P303" si="155">E301</f>
        <v>1.9290000000000003</v>
      </c>
    </row>
    <row r="302" spans="1:16" x14ac:dyDescent="0.3">
      <c r="A302" s="98" t="s">
        <v>248</v>
      </c>
      <c r="B302" s="99">
        <f>VLOOKUP(A302,Площадь!D:E,2,0)</f>
        <v>80.7</v>
      </c>
      <c r="C302" s="97">
        <v>8.2420000000000009</v>
      </c>
      <c r="D302" s="97">
        <f>VLOOKUP(A302,'ЛК 31.0324'!$B$15:$J$1334,9,0)</f>
        <v>8.2420000000000009</v>
      </c>
      <c r="E302" s="97">
        <f t="shared" si="153"/>
        <v>0</v>
      </c>
      <c r="F302" s="97">
        <f t="shared" si="154"/>
        <v>80.7</v>
      </c>
      <c r="G302" s="97"/>
      <c r="H302" s="97">
        <f t="shared" si="137"/>
        <v>0</v>
      </c>
      <c r="I302" s="97">
        <f t="shared" si="138"/>
        <v>8.2420000000000009</v>
      </c>
      <c r="P302" s="138">
        <f t="shared" si="155"/>
        <v>0</v>
      </c>
    </row>
    <row r="303" spans="1:16" x14ac:dyDescent="0.3">
      <c r="A303" s="98" t="s">
        <v>466</v>
      </c>
      <c r="B303" s="99">
        <f>VLOOKUP(A303,Площадь!D:E,2,0)</f>
        <v>56.9</v>
      </c>
      <c r="C303" s="97">
        <v>5.944</v>
      </c>
      <c r="D303" s="97">
        <f>VLOOKUP(A303,'ЛК 31.0324'!$B$15:$J$1334,9,0)</f>
        <v>5.944</v>
      </c>
      <c r="E303" s="97">
        <f t="shared" si="153"/>
        <v>0</v>
      </c>
      <c r="F303" s="97">
        <f t="shared" si="154"/>
        <v>56.9</v>
      </c>
      <c r="G303" s="97"/>
      <c r="H303" s="97">
        <f t="shared" si="137"/>
        <v>0</v>
      </c>
      <c r="I303" s="97">
        <f t="shared" si="138"/>
        <v>5.944</v>
      </c>
      <c r="P303" s="138">
        <f t="shared" si="155"/>
        <v>0</v>
      </c>
    </row>
    <row r="304" spans="1:16" x14ac:dyDescent="0.3">
      <c r="A304" s="95" t="s">
        <v>406</v>
      </c>
      <c r="B304" s="96">
        <f>VLOOKUP(A304,Площадь!D:E,2,0)</f>
        <v>83.5</v>
      </c>
      <c r="C304" s="74">
        <v>12.784000000000001</v>
      </c>
      <c r="D304" s="74" t="str">
        <f>VLOOKUP(A304,'ЛК 31.0324'!$B$15:$J$1334,9,0)</f>
        <v>-</v>
      </c>
      <c r="E304" s="74"/>
      <c r="F304" s="74"/>
      <c r="G304" s="74">
        <f t="shared" ref="G304:G306" si="156">B304*$G$715</f>
        <v>3.1849260761564153</v>
      </c>
      <c r="H304" s="74">
        <f t="shared" si="137"/>
        <v>3.1849260761564153</v>
      </c>
      <c r="I304" s="74">
        <f t="shared" si="138"/>
        <v>15.968926076156416</v>
      </c>
      <c r="P304" t="s">
        <v>3605</v>
      </c>
    </row>
    <row r="305" spans="1:16" x14ac:dyDescent="0.3">
      <c r="A305" s="95" t="s">
        <v>469</v>
      </c>
      <c r="B305" s="96">
        <f>VLOOKUP(A305,Площадь!D:E,2,0)</f>
        <v>78.900000000000006</v>
      </c>
      <c r="C305" s="74">
        <v>10.571</v>
      </c>
      <c r="D305" s="74" t="str">
        <f>VLOOKUP(A305,'ЛК 31.0324'!$B$15:$J$1334,9,0)</f>
        <v>-</v>
      </c>
      <c r="E305" s="74"/>
      <c r="F305" s="74"/>
      <c r="G305" s="74">
        <f t="shared" si="156"/>
        <v>3.0094690707633678</v>
      </c>
      <c r="H305" s="74">
        <f t="shared" si="137"/>
        <v>3.0094690707633678</v>
      </c>
      <c r="I305" s="74">
        <f t="shared" si="138"/>
        <v>13.580469070763368</v>
      </c>
      <c r="P305" t="s">
        <v>3605</v>
      </c>
    </row>
    <row r="306" spans="1:16" x14ac:dyDescent="0.3">
      <c r="A306" s="95" t="s">
        <v>404</v>
      </c>
      <c r="B306" s="96">
        <f>VLOOKUP(A306,Площадь!D:E,2,0)</f>
        <v>63.3</v>
      </c>
      <c r="C306" s="74">
        <v>15.954000000000001</v>
      </c>
      <c r="D306" s="74" t="str">
        <f>VLOOKUP(A306,'ЛК 31.0324'!$B$15:$J$1334,9,0)</f>
        <v>-</v>
      </c>
      <c r="E306" s="74"/>
      <c r="F306" s="74"/>
      <c r="G306" s="74">
        <f t="shared" si="156"/>
        <v>2.4144409655173784</v>
      </c>
      <c r="H306" s="74">
        <f t="shared" si="137"/>
        <v>2.4144409655173784</v>
      </c>
      <c r="I306" s="74">
        <f t="shared" si="138"/>
        <v>18.368440965517379</v>
      </c>
      <c r="P306" t="s">
        <v>3605</v>
      </c>
    </row>
    <row r="307" spans="1:16" x14ac:dyDescent="0.3">
      <c r="A307" s="98" t="s">
        <v>454</v>
      </c>
      <c r="B307" s="99">
        <f>VLOOKUP(A307,Площадь!D:E,2,0)</f>
        <v>56.9</v>
      </c>
      <c r="C307" s="97">
        <v>14.27</v>
      </c>
      <c r="D307" s="97">
        <f>VLOOKUP(A307,'ЛК 31.0324'!$B$15:$J$1334,9,0)</f>
        <v>17.206</v>
      </c>
      <c r="E307" s="97">
        <f>D307-C307</f>
        <v>2.9359999999999999</v>
      </c>
      <c r="F307" s="97">
        <f>B307</f>
        <v>56.9</v>
      </c>
      <c r="G307" s="97"/>
      <c r="H307" s="97">
        <f t="shared" si="137"/>
        <v>2.9359999999999999</v>
      </c>
      <c r="I307" s="97">
        <f t="shared" si="138"/>
        <v>17.206</v>
      </c>
      <c r="P307" s="138">
        <f>E307</f>
        <v>2.9359999999999999</v>
      </c>
    </row>
    <row r="308" spans="1:16" x14ac:dyDescent="0.3">
      <c r="A308" s="95" t="s">
        <v>471</v>
      </c>
      <c r="B308" s="96">
        <f>VLOOKUP(A308,Площадь!D:E,2,0)</f>
        <v>83.5</v>
      </c>
      <c r="C308" s="74">
        <v>15.147</v>
      </c>
      <c r="D308" s="74" t="str">
        <f>VLOOKUP(A308,'ЛК 31.0324'!$B$15:$J$1334,9,0)</f>
        <v>-</v>
      </c>
      <c r="E308" s="74"/>
      <c r="F308" s="74"/>
      <c r="G308" s="74">
        <f t="shared" ref="G308" si="157">B308*$G$715</f>
        <v>3.1849260761564153</v>
      </c>
      <c r="H308" s="74">
        <f t="shared" si="137"/>
        <v>3.1849260761564153</v>
      </c>
      <c r="I308" s="74">
        <f t="shared" si="138"/>
        <v>18.331926076156414</v>
      </c>
      <c r="P308" t="s">
        <v>3605</v>
      </c>
    </row>
    <row r="309" spans="1:16" x14ac:dyDescent="0.3">
      <c r="A309" s="98" t="s">
        <v>427</v>
      </c>
      <c r="B309" s="99">
        <f>VLOOKUP(A309,Площадь!D:E,2,0)</f>
        <v>78.900000000000006</v>
      </c>
      <c r="C309" s="97">
        <v>21.152000000000001</v>
      </c>
      <c r="D309" s="97">
        <f>VLOOKUP(A309,'ЛК 31.0324'!$B$15:$J$1334,9,0)</f>
        <v>25.448</v>
      </c>
      <c r="E309" s="97">
        <f>D309-C309</f>
        <v>4.2959999999999994</v>
      </c>
      <c r="F309" s="97">
        <f>B309</f>
        <v>78.900000000000006</v>
      </c>
      <c r="G309" s="97"/>
      <c r="H309" s="97">
        <f t="shared" si="137"/>
        <v>4.2959999999999994</v>
      </c>
      <c r="I309" s="97">
        <f t="shared" si="138"/>
        <v>25.448</v>
      </c>
      <c r="P309" s="138">
        <f>E309</f>
        <v>4.2959999999999994</v>
      </c>
    </row>
    <row r="310" spans="1:16" x14ac:dyDescent="0.3">
      <c r="A310" s="95" t="s">
        <v>473</v>
      </c>
      <c r="B310" s="96">
        <f>VLOOKUP(A310,Площадь!D:E,2,0)</f>
        <v>63.3</v>
      </c>
      <c r="C310" s="74">
        <v>14.513</v>
      </c>
      <c r="D310" s="74" t="str">
        <f>VLOOKUP(A310,'ЛК 31.0324'!$B$15:$J$1334,9,0)</f>
        <v>-</v>
      </c>
      <c r="E310" s="74"/>
      <c r="F310" s="74"/>
      <c r="G310" s="74">
        <f t="shared" ref="G310:G313" si="158">B310*$G$715</f>
        <v>2.4144409655173784</v>
      </c>
      <c r="H310" s="74">
        <f t="shared" si="137"/>
        <v>2.4144409655173784</v>
      </c>
      <c r="I310" s="74">
        <f t="shared" si="138"/>
        <v>16.927440965517377</v>
      </c>
      <c r="P310" t="s">
        <v>3605</v>
      </c>
    </row>
    <row r="311" spans="1:16" x14ac:dyDescent="0.3">
      <c r="A311" s="95" t="s">
        <v>476</v>
      </c>
      <c r="B311" s="96">
        <f>VLOOKUP(A311,Площадь!D:E,2,0)</f>
        <v>56.9</v>
      </c>
      <c r="C311" s="74">
        <v>6.0359999999999996</v>
      </c>
      <c r="D311" s="74" t="str">
        <f>VLOOKUP(A311,'ЛК 31.0324'!$B$15:$J$1334,9,0)</f>
        <v>-</v>
      </c>
      <c r="E311" s="74"/>
      <c r="F311" s="74"/>
      <c r="G311" s="74">
        <f t="shared" si="158"/>
        <v>2.1703268710574855</v>
      </c>
      <c r="H311" s="74">
        <f t="shared" si="137"/>
        <v>2.1703268710574855</v>
      </c>
      <c r="I311" s="74">
        <f t="shared" si="138"/>
        <v>8.2063268710574846</v>
      </c>
      <c r="P311" t="s">
        <v>3605</v>
      </c>
    </row>
    <row r="312" spans="1:16" x14ac:dyDescent="0.3">
      <c r="A312" s="95" t="s">
        <v>408</v>
      </c>
      <c r="B312" s="96">
        <f>VLOOKUP(A312,Площадь!D:E,2,0)</f>
        <v>83.5</v>
      </c>
      <c r="C312" s="74">
        <v>20.276</v>
      </c>
      <c r="D312" s="74" t="str">
        <f>VLOOKUP(A312,'ЛК 31.0324'!$B$15:$J$1334,9,0)</f>
        <v>-</v>
      </c>
      <c r="E312" s="74"/>
      <c r="F312" s="74"/>
      <c r="G312" s="74">
        <f t="shared" si="158"/>
        <v>3.1849260761564153</v>
      </c>
      <c r="H312" s="74">
        <f t="shared" si="137"/>
        <v>3.1849260761564153</v>
      </c>
      <c r="I312" s="74">
        <f t="shared" si="138"/>
        <v>23.460926076156415</v>
      </c>
      <c r="P312" t="s">
        <v>3605</v>
      </c>
    </row>
    <row r="313" spans="1:16" x14ac:dyDescent="0.3">
      <c r="A313" s="95" t="s">
        <v>245</v>
      </c>
      <c r="B313" s="96">
        <f>VLOOKUP(A313,Площадь!D:E,2,0)</f>
        <v>55.8</v>
      </c>
      <c r="C313" s="74">
        <v>17.344999999999999</v>
      </c>
      <c r="D313" s="74" t="str">
        <f>VLOOKUP(A313,'ЛК 31.0324'!$B$15:$J$1334,9,0)</f>
        <v>-</v>
      </c>
      <c r="E313" s="74"/>
      <c r="F313" s="74"/>
      <c r="G313" s="74">
        <f t="shared" si="158"/>
        <v>2.1283697610721912</v>
      </c>
      <c r="H313" s="74">
        <f t="shared" si="137"/>
        <v>2.1283697610721912</v>
      </c>
      <c r="I313" s="74">
        <f t="shared" si="138"/>
        <v>19.473369761072192</v>
      </c>
      <c r="P313" t="s">
        <v>3605</v>
      </c>
    </row>
    <row r="314" spans="1:16" s="139" customFormat="1" x14ac:dyDescent="0.3">
      <c r="A314" s="136" t="s">
        <v>411</v>
      </c>
      <c r="B314" s="137">
        <f>VLOOKUP(A314,Площадь!D:E,2,0)</f>
        <v>78.900000000000006</v>
      </c>
      <c r="C314" s="138">
        <v>3.0000000000000001E-3</v>
      </c>
      <c r="D314" s="138">
        <f>VLOOKUP(A314,'ЛК 31.0324'!$B$15:$J$1334,9,0)</f>
        <v>3.4</v>
      </c>
      <c r="E314" s="138">
        <f t="shared" ref="E314:E315" si="159">D314-C314</f>
        <v>3.3969999999999998</v>
      </c>
      <c r="F314" s="138">
        <f t="shared" ref="F314:F315" si="160">B314</f>
        <v>78.900000000000006</v>
      </c>
      <c r="G314" s="138"/>
      <c r="H314" s="138">
        <f t="shared" si="137"/>
        <v>3.3969999999999998</v>
      </c>
      <c r="I314" s="138">
        <f t="shared" si="138"/>
        <v>3.4</v>
      </c>
      <c r="J314" s="138"/>
      <c r="P314" s="138">
        <f t="shared" ref="P314:P315" si="161">E314</f>
        <v>3.3969999999999998</v>
      </c>
    </row>
    <row r="315" spans="1:16" x14ac:dyDescent="0.3">
      <c r="A315" s="98" t="s">
        <v>422</v>
      </c>
      <c r="B315" s="99">
        <f>VLOOKUP(A315,Площадь!D:E,2,0)</f>
        <v>63.3</v>
      </c>
      <c r="C315" s="97">
        <v>20.85</v>
      </c>
      <c r="D315" s="97">
        <f>VLOOKUP(A315,'ЛК 31.0324'!$B$15:$J$1334,9,0)</f>
        <v>24.477</v>
      </c>
      <c r="E315" s="97">
        <f t="shared" si="159"/>
        <v>3.6269999999999989</v>
      </c>
      <c r="F315" s="97">
        <f t="shared" si="160"/>
        <v>63.3</v>
      </c>
      <c r="G315" s="97"/>
      <c r="H315" s="97">
        <f t="shared" si="137"/>
        <v>3.6269999999999989</v>
      </c>
      <c r="I315" s="97">
        <f t="shared" si="138"/>
        <v>24.477</v>
      </c>
      <c r="P315" s="138">
        <f t="shared" si="161"/>
        <v>3.6269999999999989</v>
      </c>
    </row>
    <row r="316" spans="1:16" x14ac:dyDescent="0.3">
      <c r="A316" s="95" t="s">
        <v>395</v>
      </c>
      <c r="B316" s="96">
        <f>VLOOKUP(A316,Площадь!D:E,2,0)</f>
        <v>56.9</v>
      </c>
      <c r="C316" s="74">
        <v>12.493</v>
      </c>
      <c r="D316" s="74" t="str">
        <f>VLOOKUP(A316,'ЛК 31.0324'!$B$15:$J$1334,9,0)</f>
        <v>-</v>
      </c>
      <c r="E316" s="74"/>
      <c r="F316" s="74"/>
      <c r="G316" s="74">
        <f t="shared" ref="G316:G317" si="162">B316*$G$715</f>
        <v>2.1703268710574855</v>
      </c>
      <c r="H316" s="74">
        <f t="shared" si="137"/>
        <v>2.1703268710574855</v>
      </c>
      <c r="I316" s="74">
        <f t="shared" si="138"/>
        <v>14.663326871057485</v>
      </c>
      <c r="P316" t="s">
        <v>3605</v>
      </c>
    </row>
    <row r="317" spans="1:16" x14ac:dyDescent="0.3">
      <c r="A317" s="95" t="s">
        <v>415</v>
      </c>
      <c r="B317" s="96">
        <f>VLOOKUP(A317,Площадь!D:E,2,0)</f>
        <v>83.5</v>
      </c>
      <c r="C317" s="74">
        <v>25.893999999999998</v>
      </c>
      <c r="D317" s="74" t="str">
        <f>VLOOKUP(A317,'ЛК 31.0324'!$B$15:$J$1334,9,0)</f>
        <v>-</v>
      </c>
      <c r="E317" s="74"/>
      <c r="F317" s="74"/>
      <c r="G317" s="74">
        <f t="shared" si="162"/>
        <v>3.1849260761564153</v>
      </c>
      <c r="H317" s="74">
        <f t="shared" si="137"/>
        <v>3.1849260761564153</v>
      </c>
      <c r="I317" s="74">
        <f t="shared" si="138"/>
        <v>29.078926076156414</v>
      </c>
      <c r="P317" t="s">
        <v>3605</v>
      </c>
    </row>
    <row r="318" spans="1:16" x14ac:dyDescent="0.3">
      <c r="A318" s="98" t="s">
        <v>418</v>
      </c>
      <c r="B318" s="99">
        <f>VLOOKUP(A318,Площадь!D:E,2,0)</f>
        <v>78.900000000000006</v>
      </c>
      <c r="C318" s="97">
        <v>10.895</v>
      </c>
      <c r="D318" s="97">
        <f>VLOOKUP(A318,'ЛК 31.0324'!$B$15:$J$1334,9,0)</f>
        <v>10.895</v>
      </c>
      <c r="E318" s="97">
        <f t="shared" ref="E318:E320" si="163">D318-C318</f>
        <v>0</v>
      </c>
      <c r="F318" s="97">
        <f t="shared" ref="F318:F320" si="164">B318</f>
        <v>78.900000000000006</v>
      </c>
      <c r="G318" s="97"/>
      <c r="H318" s="97">
        <f t="shared" si="137"/>
        <v>0</v>
      </c>
      <c r="I318" s="97">
        <f t="shared" si="138"/>
        <v>10.895</v>
      </c>
      <c r="P318" s="138">
        <f t="shared" ref="P318:P320" si="165">E318</f>
        <v>0</v>
      </c>
    </row>
    <row r="319" spans="1:16" x14ac:dyDescent="0.3">
      <c r="A319" s="98" t="s">
        <v>475</v>
      </c>
      <c r="B319" s="99">
        <f>VLOOKUP(A319,Площадь!D:E,2,0)</f>
        <v>63.3</v>
      </c>
      <c r="C319" s="97">
        <v>11.321</v>
      </c>
      <c r="D319" s="97">
        <f>VLOOKUP(A319,'ЛК 31.0324'!$B$15:$J$1334,9,0)</f>
        <v>14.737</v>
      </c>
      <c r="E319" s="97">
        <f t="shared" si="163"/>
        <v>3.4160000000000004</v>
      </c>
      <c r="F319" s="97">
        <f t="shared" si="164"/>
        <v>63.3</v>
      </c>
      <c r="G319" s="97"/>
      <c r="H319" s="97">
        <f t="shared" si="137"/>
        <v>3.4160000000000004</v>
      </c>
      <c r="I319" s="97">
        <f t="shared" si="138"/>
        <v>14.737</v>
      </c>
      <c r="P319" s="138">
        <f t="shared" si="165"/>
        <v>3.4160000000000004</v>
      </c>
    </row>
    <row r="320" spans="1:16" x14ac:dyDescent="0.3">
      <c r="A320" s="98" t="s">
        <v>397</v>
      </c>
      <c r="B320" s="99">
        <f>VLOOKUP(A320,Площадь!D:E,2,0)</f>
        <v>56.9</v>
      </c>
      <c r="C320" s="97">
        <v>8.0030000000000001</v>
      </c>
      <c r="D320" s="97">
        <f>VLOOKUP(A320,'ЛК 31.0324'!$B$15:$J$1334,9,0)</f>
        <v>8.0030000000000001</v>
      </c>
      <c r="E320" s="97">
        <f t="shared" si="163"/>
        <v>0</v>
      </c>
      <c r="F320" s="97">
        <f t="shared" si="164"/>
        <v>56.9</v>
      </c>
      <c r="G320" s="97"/>
      <c r="H320" s="97">
        <f t="shared" si="137"/>
        <v>0</v>
      </c>
      <c r="I320" s="97">
        <f t="shared" si="138"/>
        <v>8.0030000000000001</v>
      </c>
      <c r="P320" s="138">
        <f t="shared" si="165"/>
        <v>0</v>
      </c>
    </row>
    <row r="321" spans="1:16" x14ac:dyDescent="0.3">
      <c r="A321" s="95" t="s">
        <v>425</v>
      </c>
      <c r="B321" s="96">
        <f>VLOOKUP(A321,Площадь!D:E,2,0)</f>
        <v>83.5</v>
      </c>
      <c r="C321" s="74">
        <v>9.3919999999999995</v>
      </c>
      <c r="D321" s="74" t="str">
        <f>VLOOKUP(A321,'ЛК 31.0324'!$B$15:$J$1334,9,0)</f>
        <v>-</v>
      </c>
      <c r="E321" s="74"/>
      <c r="F321" s="74"/>
      <c r="G321" s="74">
        <f t="shared" ref="G321" si="166">B321*$G$715</f>
        <v>3.1849260761564153</v>
      </c>
      <c r="H321" s="74">
        <f t="shared" si="137"/>
        <v>3.1849260761564153</v>
      </c>
      <c r="I321" s="74">
        <f t="shared" si="138"/>
        <v>12.576926076156415</v>
      </c>
      <c r="P321" t="s">
        <v>3605</v>
      </c>
    </row>
    <row r="322" spans="1:16" x14ac:dyDescent="0.3">
      <c r="A322" s="98" t="s">
        <v>437</v>
      </c>
      <c r="B322" s="99">
        <f>VLOOKUP(A322,Площадь!D:E,2,0)</f>
        <v>78.900000000000006</v>
      </c>
      <c r="C322" s="97">
        <v>27.265000000000001</v>
      </c>
      <c r="D322" s="97">
        <f>VLOOKUP(A322,'ЛК 31.0324'!$B$15:$J$1334,9,0)</f>
        <v>33.17</v>
      </c>
      <c r="E322" s="97">
        <f>D322-C322</f>
        <v>5.9050000000000011</v>
      </c>
      <c r="F322" s="97">
        <f>B322</f>
        <v>78.900000000000006</v>
      </c>
      <c r="G322" s="97"/>
      <c r="H322" s="97">
        <f t="shared" si="137"/>
        <v>5.9050000000000011</v>
      </c>
      <c r="I322" s="97">
        <f t="shared" si="138"/>
        <v>33.17</v>
      </c>
      <c r="P322" s="138">
        <f>E322</f>
        <v>5.9050000000000011</v>
      </c>
    </row>
    <row r="323" spans="1:16" x14ac:dyDescent="0.3">
      <c r="A323" s="95" t="s">
        <v>448</v>
      </c>
      <c r="B323" s="96">
        <f>VLOOKUP(A323,Площадь!D:E,2,0)</f>
        <v>63.3</v>
      </c>
      <c r="C323" s="74">
        <v>28.550999999999998</v>
      </c>
      <c r="D323" s="74" t="str">
        <f>VLOOKUP(A323,'ЛК 31.0324'!$B$15:$J$1334,9,0)</f>
        <v>-</v>
      </c>
      <c r="E323" s="74"/>
      <c r="F323" s="74"/>
      <c r="G323" s="74">
        <f t="shared" ref="G323:G325" si="167">B323*$G$715</f>
        <v>2.4144409655173784</v>
      </c>
      <c r="H323" s="74">
        <f t="shared" ref="H323:H386" si="168">E323+G323</f>
        <v>2.4144409655173784</v>
      </c>
      <c r="I323" s="74">
        <f t="shared" ref="I323:I386" si="169">C323+H323</f>
        <v>30.965440965517377</v>
      </c>
      <c r="P323" t="s">
        <v>3605</v>
      </c>
    </row>
    <row r="324" spans="1:16" x14ac:dyDescent="0.3">
      <c r="A324" s="95" t="s">
        <v>315</v>
      </c>
      <c r="B324" s="96">
        <f>VLOOKUP(A324,Площадь!D:E,2,0)</f>
        <v>55.7</v>
      </c>
      <c r="C324" s="74">
        <v>14.422000000000001</v>
      </c>
      <c r="D324" s="74" t="str">
        <f>VLOOKUP(A324,'ЛК 31.0324'!$B$15:$J$1334,9,0)</f>
        <v>-</v>
      </c>
      <c r="E324" s="74"/>
      <c r="F324" s="74"/>
      <c r="G324" s="74">
        <f t="shared" si="167"/>
        <v>2.1245554783462555</v>
      </c>
      <c r="H324" s="74">
        <f t="shared" si="168"/>
        <v>2.1245554783462555</v>
      </c>
      <c r="I324" s="74">
        <f t="shared" si="169"/>
        <v>16.546555478346257</v>
      </c>
      <c r="P324" t="s">
        <v>3605</v>
      </c>
    </row>
    <row r="325" spans="1:16" x14ac:dyDescent="0.3">
      <c r="A325" s="95" t="s">
        <v>416</v>
      </c>
      <c r="B325" s="96">
        <f>VLOOKUP(A325,Площадь!D:E,2,0)</f>
        <v>56.9</v>
      </c>
      <c r="C325" s="74">
        <v>21.414000000000001</v>
      </c>
      <c r="D325" s="74" t="str">
        <f>VLOOKUP(A325,'ЛК 31.0324'!$B$15:$J$1334,9,0)</f>
        <v>-</v>
      </c>
      <c r="E325" s="74"/>
      <c r="F325" s="74"/>
      <c r="G325" s="74">
        <f t="shared" si="167"/>
        <v>2.1703268710574855</v>
      </c>
      <c r="H325" s="74">
        <f t="shared" si="168"/>
        <v>2.1703268710574855</v>
      </c>
      <c r="I325" s="74">
        <f t="shared" si="169"/>
        <v>23.584326871057488</v>
      </c>
      <c r="P325" t="s">
        <v>3605</v>
      </c>
    </row>
    <row r="326" spans="1:16" x14ac:dyDescent="0.3">
      <c r="A326" s="98" t="s">
        <v>444</v>
      </c>
      <c r="B326" s="99">
        <f>VLOOKUP(A326,Площадь!D:E,2,0)</f>
        <v>83.5</v>
      </c>
      <c r="C326" s="97">
        <v>21.414000000000001</v>
      </c>
      <c r="D326" s="97">
        <f>VLOOKUP(A326,'ЛК 31.0324'!$B$15:$J$1334,9,0)</f>
        <v>24.044</v>
      </c>
      <c r="E326" s="97">
        <f t="shared" ref="E326:E328" si="170">D326-C326</f>
        <v>2.629999999999999</v>
      </c>
      <c r="F326" s="97">
        <f t="shared" ref="F326:F328" si="171">B326</f>
        <v>83.5</v>
      </c>
      <c r="G326" s="97"/>
      <c r="H326" s="97">
        <f t="shared" si="168"/>
        <v>2.629999999999999</v>
      </c>
      <c r="I326" s="97">
        <f t="shared" si="169"/>
        <v>24.044</v>
      </c>
      <c r="P326" s="138">
        <f t="shared" ref="P326:P328" si="172">E326</f>
        <v>2.629999999999999</v>
      </c>
    </row>
    <row r="327" spans="1:16" x14ac:dyDescent="0.3">
      <c r="A327" s="98" t="s">
        <v>413</v>
      </c>
      <c r="B327" s="99">
        <f>VLOOKUP(A327,Площадь!D:E,2,0)</f>
        <v>78.900000000000006</v>
      </c>
      <c r="C327" s="97">
        <v>23.268999999999998</v>
      </c>
      <c r="D327" s="97">
        <f>VLOOKUP(A327,'ЛК 31.0324'!$B$15:$J$1334,9,0)</f>
        <v>26.597000000000001</v>
      </c>
      <c r="E327" s="97">
        <f t="shared" si="170"/>
        <v>3.328000000000003</v>
      </c>
      <c r="F327" s="97">
        <f t="shared" si="171"/>
        <v>78.900000000000006</v>
      </c>
      <c r="G327" s="97"/>
      <c r="H327" s="97">
        <f t="shared" si="168"/>
        <v>3.328000000000003</v>
      </c>
      <c r="I327" s="97">
        <f t="shared" si="169"/>
        <v>26.597000000000001</v>
      </c>
      <c r="P327" s="138">
        <f t="shared" si="172"/>
        <v>3.328000000000003</v>
      </c>
    </row>
    <row r="328" spans="1:16" s="143" customFormat="1" x14ac:dyDescent="0.3">
      <c r="A328" s="140" t="s">
        <v>429</v>
      </c>
      <c r="B328" s="141">
        <f>VLOOKUP(A328,Площадь!D:E,2,0)</f>
        <v>63.3</v>
      </c>
      <c r="C328" s="142">
        <v>11.502999999999997</v>
      </c>
      <c r="D328" s="142">
        <f>VLOOKUP(A328,'ЛК 31.0324'!$B$15:$J$1334,9,0)</f>
        <v>12.75</v>
      </c>
      <c r="E328" s="142">
        <f t="shared" si="170"/>
        <v>1.2470000000000034</v>
      </c>
      <c r="F328" s="142">
        <f t="shared" si="171"/>
        <v>63.3</v>
      </c>
      <c r="G328" s="142"/>
      <c r="H328" s="142">
        <f t="shared" si="168"/>
        <v>1.2470000000000034</v>
      </c>
      <c r="I328" s="142">
        <f t="shared" si="169"/>
        <v>12.75</v>
      </c>
      <c r="J328" s="142"/>
      <c r="P328" s="138">
        <f t="shared" si="172"/>
        <v>1.2470000000000034</v>
      </c>
    </row>
    <row r="329" spans="1:16" x14ac:dyDescent="0.3">
      <c r="A329" s="95" t="s">
        <v>410</v>
      </c>
      <c r="B329" s="96">
        <f>VLOOKUP(A329,Площадь!D:E,2,0)</f>
        <v>56.9</v>
      </c>
      <c r="C329" s="74">
        <v>12.571</v>
      </c>
      <c r="D329" s="74" t="str">
        <f>VLOOKUP(A329,'ЛК 31.0324'!$B$15:$J$1334,9,0)</f>
        <v>-</v>
      </c>
      <c r="E329" s="74"/>
      <c r="F329" s="74"/>
      <c r="G329" s="74">
        <f t="shared" ref="G329:G330" si="173">B329*$G$715</f>
        <v>2.1703268710574855</v>
      </c>
      <c r="H329" s="74">
        <f t="shared" si="168"/>
        <v>2.1703268710574855</v>
      </c>
      <c r="I329" s="74">
        <f t="shared" si="169"/>
        <v>14.741326871057485</v>
      </c>
      <c r="P329" t="s">
        <v>3605</v>
      </c>
    </row>
    <row r="330" spans="1:16" x14ac:dyDescent="0.3">
      <c r="A330" s="95" t="s">
        <v>409</v>
      </c>
      <c r="B330" s="96">
        <f>VLOOKUP(A330,Площадь!D:E,2,0)</f>
        <v>83.5</v>
      </c>
      <c r="C330" s="74">
        <v>10.368</v>
      </c>
      <c r="D330" s="74" t="str">
        <f>VLOOKUP(A330,'ЛК 31.0324'!$B$15:$J$1334,9,0)</f>
        <v>-</v>
      </c>
      <c r="E330" s="74"/>
      <c r="F330" s="74"/>
      <c r="G330" s="74">
        <f t="shared" si="173"/>
        <v>3.1849260761564153</v>
      </c>
      <c r="H330" s="74">
        <f t="shared" si="168"/>
        <v>3.1849260761564153</v>
      </c>
      <c r="I330" s="74">
        <f t="shared" si="169"/>
        <v>13.552926076156416</v>
      </c>
      <c r="P330" t="s">
        <v>3605</v>
      </c>
    </row>
    <row r="331" spans="1:16" x14ac:dyDescent="0.3">
      <c r="A331" s="98" t="s">
        <v>457</v>
      </c>
      <c r="B331" s="99">
        <f>VLOOKUP(A331,Площадь!D:E,2,0)</f>
        <v>78.900000000000006</v>
      </c>
      <c r="C331" s="97">
        <v>14.006</v>
      </c>
      <c r="D331" s="97">
        <f>VLOOKUP(A331,'ЛК 31.0324'!$B$15:$J$1334,9,0)</f>
        <v>15.5</v>
      </c>
      <c r="E331" s="97">
        <f t="shared" ref="E331:E333" si="174">D331-C331</f>
        <v>1.4939999999999998</v>
      </c>
      <c r="F331" s="97">
        <f t="shared" ref="F331:F333" si="175">B331</f>
        <v>78.900000000000006</v>
      </c>
      <c r="G331" s="97"/>
      <c r="H331" s="97">
        <f t="shared" si="168"/>
        <v>1.4939999999999998</v>
      </c>
      <c r="I331" s="97">
        <f t="shared" si="169"/>
        <v>15.5</v>
      </c>
      <c r="P331" s="138">
        <f t="shared" ref="P331:P333" si="176">E331</f>
        <v>1.4939999999999998</v>
      </c>
    </row>
    <row r="332" spans="1:16" x14ac:dyDescent="0.3">
      <c r="A332" s="98" t="s">
        <v>459</v>
      </c>
      <c r="B332" s="99">
        <f>VLOOKUP(A332,Площадь!D:E,2,0)</f>
        <v>63.3</v>
      </c>
      <c r="C332" s="97">
        <v>13.930999999999999</v>
      </c>
      <c r="D332" s="97">
        <f>VLOOKUP(A332,'ЛК 31.0324'!$B$15:$J$1334,9,0)</f>
        <v>16.581</v>
      </c>
      <c r="E332" s="97">
        <f t="shared" si="174"/>
        <v>2.6500000000000004</v>
      </c>
      <c r="F332" s="97">
        <f t="shared" si="175"/>
        <v>63.3</v>
      </c>
      <c r="G332" s="97"/>
      <c r="H332" s="97">
        <f t="shared" si="168"/>
        <v>2.6500000000000004</v>
      </c>
      <c r="I332" s="97">
        <f t="shared" si="169"/>
        <v>16.581</v>
      </c>
      <c r="P332" s="138">
        <f t="shared" si="176"/>
        <v>2.6500000000000004</v>
      </c>
    </row>
    <row r="333" spans="1:16" x14ac:dyDescent="0.3">
      <c r="A333" s="98" t="s">
        <v>453</v>
      </c>
      <c r="B333" s="99">
        <f>VLOOKUP(A333,Площадь!D:E,2,0)</f>
        <v>56.9</v>
      </c>
      <c r="C333" s="97">
        <v>5.2370000000000001</v>
      </c>
      <c r="D333" s="97">
        <f>VLOOKUP(A333,'ЛК 31.0324'!$B$15:$J$1334,9,0)</f>
        <v>5.2370000000000001</v>
      </c>
      <c r="E333" s="97">
        <f t="shared" si="174"/>
        <v>0</v>
      </c>
      <c r="F333" s="97">
        <f t="shared" si="175"/>
        <v>56.9</v>
      </c>
      <c r="G333" s="97"/>
      <c r="H333" s="97">
        <f t="shared" si="168"/>
        <v>0</v>
      </c>
      <c r="I333" s="97">
        <f t="shared" si="169"/>
        <v>5.2370000000000001</v>
      </c>
      <c r="P333" s="138">
        <f t="shared" si="176"/>
        <v>0</v>
      </c>
    </row>
    <row r="334" spans="1:16" x14ac:dyDescent="0.3">
      <c r="A334" s="95" t="s">
        <v>399</v>
      </c>
      <c r="B334" s="96">
        <f>VLOOKUP(A334,Площадь!D:E,2,0)</f>
        <v>83.5</v>
      </c>
      <c r="C334" s="74">
        <v>6.0439999999999996</v>
      </c>
      <c r="D334" s="74" t="str">
        <f>VLOOKUP(A334,'ЛК 31.0324'!$B$15:$J$1334,9,0)</f>
        <v>-</v>
      </c>
      <c r="E334" s="74"/>
      <c r="F334" s="74"/>
      <c r="G334" s="74">
        <f t="shared" ref="G334:G336" si="177">B334*$G$715</f>
        <v>3.1849260761564153</v>
      </c>
      <c r="H334" s="74">
        <f t="shared" si="168"/>
        <v>3.1849260761564153</v>
      </c>
      <c r="I334" s="74">
        <f t="shared" si="169"/>
        <v>9.2289260761564158</v>
      </c>
      <c r="P334" t="s">
        <v>3605</v>
      </c>
    </row>
    <row r="335" spans="1:16" x14ac:dyDescent="0.3">
      <c r="A335" s="95" t="s">
        <v>263</v>
      </c>
      <c r="B335" s="96">
        <f>VLOOKUP(A335,Площадь!D:E,2,0)</f>
        <v>85.1</v>
      </c>
      <c r="C335" s="74">
        <v>21.161999999999999</v>
      </c>
      <c r="D335" s="74"/>
      <c r="E335" s="74"/>
      <c r="F335" s="74"/>
      <c r="G335" s="74">
        <f t="shared" si="177"/>
        <v>3.2459545997713883</v>
      </c>
      <c r="H335" s="74">
        <f t="shared" si="168"/>
        <v>3.2459545997713883</v>
      </c>
      <c r="I335" s="74">
        <f t="shared" si="169"/>
        <v>24.407954599771386</v>
      </c>
      <c r="P335" t="s">
        <v>3605</v>
      </c>
    </row>
    <row r="336" spans="1:16" x14ac:dyDescent="0.3">
      <c r="A336" s="95" t="s">
        <v>121</v>
      </c>
      <c r="B336" s="96">
        <f>VLOOKUP(A336,Площадь!D:E,2,0)</f>
        <v>83.9</v>
      </c>
      <c r="C336" s="74">
        <v>9.2129999999999992</v>
      </c>
      <c r="D336" s="74" t="str">
        <f>VLOOKUP(A336,'ЛК 31.0324'!$B$15:$J$1334,9,0)</f>
        <v>-</v>
      </c>
      <c r="E336" s="74"/>
      <c r="F336" s="74"/>
      <c r="G336" s="74">
        <f t="shared" si="177"/>
        <v>3.2001832070601588</v>
      </c>
      <c r="H336" s="74">
        <f t="shared" si="168"/>
        <v>3.2001832070601588</v>
      </c>
      <c r="I336" s="74">
        <f t="shared" si="169"/>
        <v>12.413183207060158</v>
      </c>
      <c r="P336" t="s">
        <v>3605</v>
      </c>
    </row>
    <row r="337" spans="1:16" x14ac:dyDescent="0.3">
      <c r="A337" s="98" t="s">
        <v>417</v>
      </c>
      <c r="B337" s="99">
        <f>VLOOKUP(A337,Площадь!D:E,2,0)</f>
        <v>78.900000000000006</v>
      </c>
      <c r="C337" s="97">
        <v>11.302</v>
      </c>
      <c r="D337" s="97">
        <f>VLOOKUP(A337,'ЛК 31.0324'!$B$15:$J$1334,9,0)</f>
        <v>14.747999999999999</v>
      </c>
      <c r="E337" s="97">
        <f t="shared" ref="E337:E339" si="178">D337-C337</f>
        <v>3.4459999999999997</v>
      </c>
      <c r="F337" s="97">
        <f t="shared" ref="F337:F339" si="179">B337</f>
        <v>78.900000000000006</v>
      </c>
      <c r="G337" s="97"/>
      <c r="H337" s="97">
        <f t="shared" si="168"/>
        <v>3.4459999999999997</v>
      </c>
      <c r="I337" s="97">
        <f t="shared" si="169"/>
        <v>14.747999999999999</v>
      </c>
      <c r="P337" s="138">
        <f t="shared" ref="P337:P339" si="180">E337</f>
        <v>3.4459999999999997</v>
      </c>
    </row>
    <row r="338" spans="1:16" x14ac:dyDescent="0.3">
      <c r="A338" s="98" t="s">
        <v>477</v>
      </c>
      <c r="B338" s="99">
        <f>VLOOKUP(A338,Площадь!D:E,2,0)</f>
        <v>63.3</v>
      </c>
      <c r="C338" s="97">
        <v>14.507</v>
      </c>
      <c r="D338" s="97">
        <f>VLOOKUP(A338,'ЛК 31.0324'!$B$15:$J$1334,9,0)</f>
        <v>17.7</v>
      </c>
      <c r="E338" s="97">
        <f t="shared" si="178"/>
        <v>3.1929999999999996</v>
      </c>
      <c r="F338" s="97">
        <f t="shared" si="179"/>
        <v>63.3</v>
      </c>
      <c r="G338" s="97"/>
      <c r="H338" s="97">
        <f t="shared" si="168"/>
        <v>3.1929999999999996</v>
      </c>
      <c r="I338" s="97">
        <f t="shared" si="169"/>
        <v>17.7</v>
      </c>
      <c r="P338" s="138">
        <f t="shared" si="180"/>
        <v>3.1929999999999996</v>
      </c>
    </row>
    <row r="339" spans="1:16" s="139" customFormat="1" x14ac:dyDescent="0.3">
      <c r="A339" s="136" t="s">
        <v>432</v>
      </c>
      <c r="B339" s="137">
        <f>VLOOKUP(A339,Площадь!D:E,2,0)</f>
        <v>56.9</v>
      </c>
      <c r="C339" s="138">
        <v>7.2794755324524196</v>
      </c>
      <c r="D339" s="138">
        <v>7.2794755324524196</v>
      </c>
      <c r="E339" s="138">
        <f t="shared" si="178"/>
        <v>0</v>
      </c>
      <c r="F339" s="138">
        <f t="shared" si="179"/>
        <v>56.9</v>
      </c>
      <c r="G339" s="138"/>
      <c r="H339" s="138">
        <f t="shared" si="168"/>
        <v>0</v>
      </c>
      <c r="I339" s="138">
        <f t="shared" si="169"/>
        <v>7.2794755324524196</v>
      </c>
      <c r="J339" s="138"/>
      <c r="P339" s="138">
        <f t="shared" si="180"/>
        <v>0</v>
      </c>
    </row>
    <row r="340" spans="1:16" x14ac:dyDescent="0.3">
      <c r="A340" s="95" t="s">
        <v>431</v>
      </c>
      <c r="B340" s="96">
        <f>VLOOKUP(A340,Площадь!D:E,2,0)</f>
        <v>83.5</v>
      </c>
      <c r="C340" s="74">
        <v>24.96</v>
      </c>
      <c r="D340" s="74" t="str">
        <f>VLOOKUP(A340,'ЛК 31.0324'!$B$15:$J$1334,9,0)</f>
        <v>-</v>
      </c>
      <c r="E340" s="74"/>
      <c r="F340" s="74"/>
      <c r="G340" s="74">
        <f t="shared" ref="G340:G342" si="181">B340*$G$715</f>
        <v>3.1849260761564153</v>
      </c>
      <c r="H340" s="74">
        <f t="shared" si="168"/>
        <v>3.1849260761564153</v>
      </c>
      <c r="I340" s="74">
        <f t="shared" si="169"/>
        <v>28.144926076156416</v>
      </c>
      <c r="P340" t="s">
        <v>3605</v>
      </c>
    </row>
    <row r="341" spans="1:16" x14ac:dyDescent="0.3">
      <c r="A341" s="95" t="s">
        <v>464</v>
      </c>
      <c r="B341" s="96">
        <f>VLOOKUP(A341,Площадь!D:E,2,0)</f>
        <v>78.900000000000006</v>
      </c>
      <c r="C341" s="74">
        <v>21.007000000000001</v>
      </c>
      <c r="D341" s="74" t="str">
        <f>VLOOKUP(A341,'ЛК 31.0324'!$B$15:$J$1334,9,0)</f>
        <v>-</v>
      </c>
      <c r="E341" s="74"/>
      <c r="F341" s="74"/>
      <c r="G341" s="74">
        <f t="shared" si="181"/>
        <v>3.0094690707633678</v>
      </c>
      <c r="H341" s="74">
        <f t="shared" si="168"/>
        <v>3.0094690707633678</v>
      </c>
      <c r="I341" s="74">
        <f t="shared" si="169"/>
        <v>24.016469070763371</v>
      </c>
      <c r="P341" t="s">
        <v>3605</v>
      </c>
    </row>
    <row r="342" spans="1:16" x14ac:dyDescent="0.3">
      <c r="A342" s="95" t="s">
        <v>389</v>
      </c>
      <c r="B342" s="96">
        <f>VLOOKUP(A342,Площадь!D:E,2,0)</f>
        <v>63.3</v>
      </c>
      <c r="C342" s="74">
        <v>15.044</v>
      </c>
      <c r="D342" s="74" t="str">
        <f>VLOOKUP(A342,'ЛК 31.0324'!$B$15:$J$1334,9,0)</f>
        <v>-</v>
      </c>
      <c r="E342" s="74"/>
      <c r="F342" s="74"/>
      <c r="G342" s="74">
        <f t="shared" si="181"/>
        <v>2.4144409655173784</v>
      </c>
      <c r="H342" s="74">
        <f t="shared" si="168"/>
        <v>2.4144409655173784</v>
      </c>
      <c r="I342" s="74">
        <f t="shared" si="169"/>
        <v>17.458440965517379</v>
      </c>
      <c r="P342" t="s">
        <v>3605</v>
      </c>
    </row>
    <row r="343" spans="1:16" x14ac:dyDescent="0.3">
      <c r="A343" s="98" t="s">
        <v>443</v>
      </c>
      <c r="B343" s="99">
        <f>VLOOKUP(A343,Площадь!D:E,2,0)</f>
        <v>56.9</v>
      </c>
      <c r="C343" s="97">
        <v>12.641</v>
      </c>
      <c r="D343" s="97">
        <f>VLOOKUP(A343,'ЛК 31.0324'!$B$15:$J$1334,9,0)</f>
        <v>14.632</v>
      </c>
      <c r="E343" s="97">
        <f>D343-C343</f>
        <v>1.9909999999999997</v>
      </c>
      <c r="F343" s="97">
        <f>B343</f>
        <v>56.9</v>
      </c>
      <c r="G343" s="97"/>
      <c r="H343" s="97">
        <f t="shared" si="168"/>
        <v>1.9909999999999997</v>
      </c>
      <c r="I343" s="97">
        <f t="shared" si="169"/>
        <v>14.632</v>
      </c>
      <c r="P343" s="138">
        <f>E343</f>
        <v>1.9909999999999997</v>
      </c>
    </row>
    <row r="344" spans="1:16" x14ac:dyDescent="0.3">
      <c r="A344" s="95" t="s">
        <v>451</v>
      </c>
      <c r="B344" s="96">
        <f>VLOOKUP(A344,Площадь!D:E,2,0)</f>
        <v>83.5</v>
      </c>
      <c r="C344" s="74">
        <v>14.414999999999999</v>
      </c>
      <c r="D344" s="74" t="str">
        <f>VLOOKUP(A344,'ЛК 31.0324'!$B$15:$J$1334,9,0)</f>
        <v>-</v>
      </c>
      <c r="E344" s="74"/>
      <c r="F344" s="74"/>
      <c r="G344" s="74">
        <f t="shared" ref="G344:G347" si="182">B344*$G$715</f>
        <v>3.1849260761564153</v>
      </c>
      <c r="H344" s="74">
        <f t="shared" si="168"/>
        <v>3.1849260761564153</v>
      </c>
      <c r="I344" s="74">
        <f t="shared" si="169"/>
        <v>17.599926076156414</v>
      </c>
      <c r="P344" t="s">
        <v>3605</v>
      </c>
    </row>
    <row r="345" spans="1:16" x14ac:dyDescent="0.3">
      <c r="A345" s="95" t="s">
        <v>391</v>
      </c>
      <c r="B345" s="96">
        <f>VLOOKUP(A345,Площадь!D:E,2,0)</f>
        <v>78.900000000000006</v>
      </c>
      <c r="C345" s="74">
        <v>23.984999999999999</v>
      </c>
      <c r="D345" s="74" t="str">
        <f>VLOOKUP(A345,'ЛК 31.0324'!$B$15:$J$1334,9,0)</f>
        <v>-</v>
      </c>
      <c r="E345" s="74"/>
      <c r="F345" s="74"/>
      <c r="G345" s="74">
        <f t="shared" si="182"/>
        <v>3.0094690707633678</v>
      </c>
      <c r="H345" s="74">
        <f t="shared" si="168"/>
        <v>3.0094690707633678</v>
      </c>
      <c r="I345" s="74">
        <f t="shared" si="169"/>
        <v>26.994469070763365</v>
      </c>
      <c r="P345" t="s">
        <v>3605</v>
      </c>
    </row>
    <row r="346" spans="1:16" x14ac:dyDescent="0.3">
      <c r="A346" s="95" t="s">
        <v>407</v>
      </c>
      <c r="B346" s="96">
        <f>VLOOKUP(A346,Площадь!D:E,2,0)</f>
        <v>63.3</v>
      </c>
      <c r="C346" s="74">
        <v>21.184999999999999</v>
      </c>
      <c r="D346" s="74" t="str">
        <f>VLOOKUP(A346,'ЛК 31.0324'!$B$15:$J$1334,9,0)</f>
        <v>-</v>
      </c>
      <c r="E346" s="74"/>
      <c r="F346" s="74"/>
      <c r="G346" s="74">
        <f t="shared" si="182"/>
        <v>2.4144409655173784</v>
      </c>
      <c r="H346" s="74">
        <f t="shared" si="168"/>
        <v>2.4144409655173784</v>
      </c>
      <c r="I346" s="74">
        <f t="shared" si="169"/>
        <v>23.599440965517378</v>
      </c>
      <c r="P346" t="s">
        <v>3605</v>
      </c>
    </row>
    <row r="347" spans="1:16" x14ac:dyDescent="0.3">
      <c r="A347" s="95" t="s">
        <v>316</v>
      </c>
      <c r="B347" s="96">
        <f>VLOOKUP(A347,Площадь!D:E,2,0)</f>
        <v>80.7</v>
      </c>
      <c r="C347" s="74">
        <v>12.22</v>
      </c>
      <c r="D347" s="74" t="str">
        <f>VLOOKUP(A347,'ЛК 31.0324'!$B$15:$J$1334,9,0)</f>
        <v>-</v>
      </c>
      <c r="E347" s="74"/>
      <c r="F347" s="74"/>
      <c r="G347" s="74">
        <f t="shared" si="182"/>
        <v>3.0781261598302123</v>
      </c>
      <c r="H347" s="74">
        <f t="shared" si="168"/>
        <v>3.0781261598302123</v>
      </c>
      <c r="I347" s="74">
        <f t="shared" si="169"/>
        <v>15.298126159830213</v>
      </c>
      <c r="P347" t="s">
        <v>3605</v>
      </c>
    </row>
    <row r="348" spans="1:16" x14ac:dyDescent="0.3">
      <c r="A348" s="98" t="s">
        <v>447</v>
      </c>
      <c r="B348" s="99">
        <f>VLOOKUP(A348,Площадь!D:E,2,0)</f>
        <v>56.9</v>
      </c>
      <c r="C348" s="97">
        <v>7.1319999999999997</v>
      </c>
      <c r="D348" s="97">
        <f>VLOOKUP(A348,'ЛК 31.0324'!$B$15:$J$1334,9,0)</f>
        <v>7.133</v>
      </c>
      <c r="E348" s="97">
        <f>D348-C348</f>
        <v>1.000000000000334E-3</v>
      </c>
      <c r="F348" s="97">
        <f>B348</f>
        <v>56.9</v>
      </c>
      <c r="G348" s="97"/>
      <c r="H348" s="97">
        <f t="shared" si="168"/>
        <v>1.000000000000334E-3</v>
      </c>
      <c r="I348" s="97">
        <f t="shared" si="169"/>
        <v>7.133</v>
      </c>
      <c r="P348" s="138">
        <f>E348</f>
        <v>1.000000000000334E-3</v>
      </c>
    </row>
    <row r="349" spans="1:16" x14ac:dyDescent="0.3">
      <c r="A349" s="95" t="s">
        <v>465</v>
      </c>
      <c r="B349" s="96">
        <f>VLOOKUP(A349,Площадь!D:E,2,0)</f>
        <v>83.5</v>
      </c>
      <c r="C349" s="74">
        <v>12.053000000000001</v>
      </c>
      <c r="D349" s="74" t="str">
        <f>VLOOKUP(A349,'ЛК 31.0324'!$B$15:$J$1334,9,0)</f>
        <v>-</v>
      </c>
      <c r="E349" s="74"/>
      <c r="F349" s="74"/>
      <c r="G349" s="74">
        <f t="shared" ref="G349:G357" si="183">B349*$G$715</f>
        <v>3.1849260761564153</v>
      </c>
      <c r="H349" s="74">
        <f t="shared" si="168"/>
        <v>3.1849260761564153</v>
      </c>
      <c r="I349" s="74">
        <f t="shared" si="169"/>
        <v>15.237926076156416</v>
      </c>
      <c r="P349" t="s">
        <v>3605</v>
      </c>
    </row>
    <row r="350" spans="1:16" x14ac:dyDescent="0.3">
      <c r="A350" s="95" t="s">
        <v>439</v>
      </c>
      <c r="B350" s="96">
        <f>VLOOKUP(A350,Площадь!D:E,2,0)</f>
        <v>78.900000000000006</v>
      </c>
      <c r="C350" s="74">
        <v>18.571000000000002</v>
      </c>
      <c r="D350" s="74" t="str">
        <f>VLOOKUP(A350,'ЛК 31.0324'!$B$15:$J$1334,9,0)</f>
        <v>-</v>
      </c>
      <c r="E350" s="74"/>
      <c r="F350" s="74"/>
      <c r="G350" s="74">
        <f t="shared" si="183"/>
        <v>3.0094690707633678</v>
      </c>
      <c r="H350" s="74">
        <f t="shared" si="168"/>
        <v>3.0094690707633678</v>
      </c>
      <c r="I350" s="74">
        <f t="shared" si="169"/>
        <v>21.580469070763371</v>
      </c>
      <c r="P350" t="s">
        <v>3605</v>
      </c>
    </row>
    <row r="351" spans="1:16" x14ac:dyDescent="0.3">
      <c r="A351" s="95" t="s">
        <v>1199</v>
      </c>
      <c r="B351" s="96">
        <f>VLOOKUP(A351,Площадь!D:E,2,0)</f>
        <v>63.3</v>
      </c>
      <c r="C351" s="74">
        <v>20.254999999999999</v>
      </c>
      <c r="D351" s="74" t="str">
        <f>VLOOKUP(A351,'ЛК 31.0324'!$B$15:$J$1334,9,0)</f>
        <v>-</v>
      </c>
      <c r="E351" s="74"/>
      <c r="F351" s="74"/>
      <c r="G351" s="74">
        <f t="shared" si="183"/>
        <v>2.4144409655173784</v>
      </c>
      <c r="H351" s="74">
        <f t="shared" si="168"/>
        <v>2.4144409655173784</v>
      </c>
      <c r="I351" s="74">
        <f t="shared" si="169"/>
        <v>22.669440965517378</v>
      </c>
      <c r="P351" t="s">
        <v>3605</v>
      </c>
    </row>
    <row r="352" spans="1:16" x14ac:dyDescent="0.3">
      <c r="A352" s="95" t="s">
        <v>638</v>
      </c>
      <c r="B352" s="96">
        <f>VLOOKUP(A352,Площадь!D:E,2,0)</f>
        <v>56.9</v>
      </c>
      <c r="C352" s="74">
        <v>11.76</v>
      </c>
      <c r="D352" s="74" t="str">
        <f>VLOOKUP(A352,'ЛК 31.0324'!$B$15:$J$1334,9,0)</f>
        <v>-</v>
      </c>
      <c r="E352" s="74"/>
      <c r="F352" s="74"/>
      <c r="G352" s="74">
        <f t="shared" si="183"/>
        <v>2.1703268710574855</v>
      </c>
      <c r="H352" s="74">
        <f t="shared" si="168"/>
        <v>2.1703268710574855</v>
      </c>
      <c r="I352" s="74">
        <f t="shared" si="169"/>
        <v>13.930326871057485</v>
      </c>
      <c r="P352" t="s">
        <v>3605</v>
      </c>
    </row>
    <row r="353" spans="1:16" x14ac:dyDescent="0.3">
      <c r="A353" s="95" t="s">
        <v>783</v>
      </c>
      <c r="B353" s="96">
        <f>VLOOKUP(A353,Площадь!D:E,2,0)</f>
        <v>83.5</v>
      </c>
      <c r="C353" s="74">
        <v>26.134</v>
      </c>
      <c r="D353" s="74" t="str">
        <f>VLOOKUP(A353,'ЛК 31.0324'!$B$15:$J$1334,9,0)</f>
        <v>-</v>
      </c>
      <c r="E353" s="74"/>
      <c r="F353" s="74"/>
      <c r="G353" s="74">
        <f t="shared" si="183"/>
        <v>3.1849260761564153</v>
      </c>
      <c r="H353" s="74">
        <f t="shared" si="168"/>
        <v>3.1849260761564153</v>
      </c>
      <c r="I353" s="74">
        <f t="shared" si="169"/>
        <v>29.318926076156416</v>
      </c>
      <c r="P353" t="s">
        <v>3605</v>
      </c>
    </row>
    <row r="354" spans="1:16" x14ac:dyDescent="0.3">
      <c r="A354" s="95" t="s">
        <v>982</v>
      </c>
      <c r="B354" s="96">
        <f>VLOOKUP(A354,Площадь!D:E,2,0)</f>
        <v>78.900000000000006</v>
      </c>
      <c r="C354" s="74">
        <v>12.944000000000001</v>
      </c>
      <c r="D354" s="74" t="str">
        <f>VLOOKUP(A354,'ЛК 31.0324'!$B$15:$J$1334,9,0)</f>
        <v>-</v>
      </c>
      <c r="E354" s="74"/>
      <c r="F354" s="74"/>
      <c r="G354" s="74">
        <f t="shared" si="183"/>
        <v>3.0094690707633678</v>
      </c>
      <c r="H354" s="74">
        <f t="shared" si="168"/>
        <v>3.0094690707633678</v>
      </c>
      <c r="I354" s="74">
        <f t="shared" si="169"/>
        <v>15.953469070763369</v>
      </c>
      <c r="P354" t="s">
        <v>3605</v>
      </c>
    </row>
    <row r="355" spans="1:16" x14ac:dyDescent="0.3">
      <c r="A355" s="95" t="s">
        <v>690</v>
      </c>
      <c r="B355" s="96">
        <f>VLOOKUP(A355,Площадь!D:E,2,0)</f>
        <v>88.7</v>
      </c>
      <c r="C355" s="74">
        <v>34.817</v>
      </c>
      <c r="D355" s="74" t="str">
        <f>VLOOKUP(A355,'ЛК 31.0324'!$B$15:$J$1334,9,0)</f>
        <v>-</v>
      </c>
      <c r="E355" s="74"/>
      <c r="F355" s="74"/>
      <c r="G355" s="74">
        <f t="shared" si="183"/>
        <v>3.3832687779050783</v>
      </c>
      <c r="H355" s="74">
        <f t="shared" si="168"/>
        <v>3.3832687779050783</v>
      </c>
      <c r="I355" s="74">
        <f t="shared" si="169"/>
        <v>38.20026877790508</v>
      </c>
      <c r="P355" t="s">
        <v>3605</v>
      </c>
    </row>
    <row r="356" spans="1:16" x14ac:dyDescent="0.3">
      <c r="A356" s="95" t="s">
        <v>687</v>
      </c>
      <c r="B356" s="96">
        <f>VLOOKUP(A356,Площадь!D:E,2,0)</f>
        <v>79.900000000000006</v>
      </c>
      <c r="C356" s="74">
        <v>12.742000000000001</v>
      </c>
      <c r="D356" s="74" t="str">
        <f>VLOOKUP(A356,'ЛК 31.0324'!$B$15:$J$1334,9,0)</f>
        <v>-</v>
      </c>
      <c r="E356" s="74"/>
      <c r="F356" s="74"/>
      <c r="G356" s="74">
        <f t="shared" si="183"/>
        <v>3.0476118980227258</v>
      </c>
      <c r="H356" s="74">
        <f t="shared" si="168"/>
        <v>3.0476118980227258</v>
      </c>
      <c r="I356" s="74">
        <f t="shared" si="169"/>
        <v>15.789611898022727</v>
      </c>
      <c r="P356" t="s">
        <v>3605</v>
      </c>
    </row>
    <row r="357" spans="1:16" x14ac:dyDescent="0.3">
      <c r="A357" s="95" t="s">
        <v>666</v>
      </c>
      <c r="B357" s="96">
        <f>VLOOKUP(A357,Площадь!D:E,2,0)</f>
        <v>117.6</v>
      </c>
      <c r="C357" s="74">
        <v>11.172000000000001</v>
      </c>
      <c r="D357" s="74" t="str">
        <f>VLOOKUP(A357,'ЛК 31.0324'!$B$15:$J$1334,9,0)</f>
        <v>-</v>
      </c>
      <c r="E357" s="74"/>
      <c r="F357" s="74"/>
      <c r="G357" s="74">
        <f t="shared" si="183"/>
        <v>4.4855964857005324</v>
      </c>
      <c r="H357" s="74">
        <f t="shared" si="168"/>
        <v>4.4855964857005324</v>
      </c>
      <c r="I357" s="74">
        <f t="shared" si="169"/>
        <v>15.657596485700534</v>
      </c>
      <c r="P357" t="s">
        <v>3605</v>
      </c>
    </row>
    <row r="358" spans="1:16" x14ac:dyDescent="0.3">
      <c r="A358" s="98" t="s">
        <v>177</v>
      </c>
      <c r="B358" s="99">
        <f>VLOOKUP(A358,Площадь!D:E,2,0)</f>
        <v>55.8</v>
      </c>
      <c r="C358" s="97">
        <v>6.2</v>
      </c>
      <c r="D358" s="97">
        <f>VLOOKUP(A358,'ЛК 31.0324'!$B$15:$J$1334,9,0)</f>
        <v>6.2</v>
      </c>
      <c r="E358" s="97">
        <f>D358-C358</f>
        <v>0</v>
      </c>
      <c r="F358" s="97">
        <f>B358</f>
        <v>55.8</v>
      </c>
      <c r="G358" s="97"/>
      <c r="H358" s="97">
        <f t="shared" si="168"/>
        <v>0</v>
      </c>
      <c r="I358" s="97">
        <f t="shared" si="169"/>
        <v>6.2</v>
      </c>
      <c r="P358" s="138">
        <f>E358</f>
        <v>0</v>
      </c>
    </row>
    <row r="359" spans="1:16" x14ac:dyDescent="0.3">
      <c r="A359" s="95" t="s">
        <v>650</v>
      </c>
      <c r="B359" s="96">
        <f>VLOOKUP(A359,Площадь!D:E,2,0)</f>
        <v>110.9</v>
      </c>
      <c r="C359" s="74">
        <v>31.658999999999999</v>
      </c>
      <c r="D359" s="74" t="str">
        <f>VLOOKUP(A359,'ЛК 31.0324'!$B$15:$J$1334,9,0)</f>
        <v>-</v>
      </c>
      <c r="E359" s="74"/>
      <c r="F359" s="74"/>
      <c r="G359" s="74">
        <f t="shared" ref="G359" si="184">B359*$G$715</f>
        <v>4.2300395430628326</v>
      </c>
      <c r="H359" s="74">
        <f t="shared" si="168"/>
        <v>4.2300395430628326</v>
      </c>
      <c r="I359" s="74">
        <f t="shared" si="169"/>
        <v>35.889039543062829</v>
      </c>
      <c r="P359" t="s">
        <v>3605</v>
      </c>
    </row>
    <row r="360" spans="1:16" x14ac:dyDescent="0.3">
      <c r="A360" s="98" t="s">
        <v>1178</v>
      </c>
      <c r="B360" s="99">
        <f>VLOOKUP(A360,Площадь!D:E,2,0)</f>
        <v>34.799999999999997</v>
      </c>
      <c r="C360" s="97">
        <v>13.419</v>
      </c>
      <c r="D360" s="97">
        <f>VLOOKUP(A360,'ЛК 31.0324'!$B$15:$J$1334,9,0)</f>
        <v>16.7</v>
      </c>
      <c r="E360" s="97">
        <f t="shared" ref="E360:E361" si="185">D360-C360</f>
        <v>3.2809999999999988</v>
      </c>
      <c r="F360" s="97">
        <f t="shared" ref="F360:F361" si="186">B360</f>
        <v>34.799999999999997</v>
      </c>
      <c r="G360" s="97"/>
      <c r="H360" s="97">
        <f t="shared" si="168"/>
        <v>3.2809999999999988</v>
      </c>
      <c r="I360" s="97">
        <f t="shared" si="169"/>
        <v>16.7</v>
      </c>
      <c r="P360" s="138">
        <f t="shared" ref="P360:P361" si="187">E360</f>
        <v>3.2809999999999988</v>
      </c>
    </row>
    <row r="361" spans="1:16" x14ac:dyDescent="0.3">
      <c r="A361" s="98" t="s">
        <v>702</v>
      </c>
      <c r="B361" s="99">
        <f>VLOOKUP(A361,Площадь!D:E,2,0)</f>
        <v>59.9</v>
      </c>
      <c r="C361" s="97">
        <v>15.548</v>
      </c>
      <c r="D361" s="97">
        <f>VLOOKUP(A361,'ЛК 31.0324'!$B$15:$J$1334,9,0)</f>
        <v>21.030999999999999</v>
      </c>
      <c r="E361" s="97">
        <f t="shared" si="185"/>
        <v>5.4829999999999988</v>
      </c>
      <c r="F361" s="97">
        <f t="shared" si="186"/>
        <v>59.9</v>
      </c>
      <c r="G361" s="97"/>
      <c r="H361" s="97">
        <f t="shared" si="168"/>
        <v>5.4829999999999988</v>
      </c>
      <c r="I361" s="97">
        <f t="shared" si="169"/>
        <v>21.030999999999999</v>
      </c>
      <c r="P361" s="138">
        <f t="shared" si="187"/>
        <v>5.4829999999999988</v>
      </c>
    </row>
    <row r="362" spans="1:16" x14ac:dyDescent="0.3">
      <c r="A362" s="95" t="s">
        <v>581</v>
      </c>
      <c r="B362" s="96">
        <f>VLOOKUP(A362,Площадь!D:E,2,0)</f>
        <v>41</v>
      </c>
      <c r="C362" s="74">
        <v>8.2390000000000008</v>
      </c>
      <c r="D362" s="74"/>
      <c r="E362" s="74"/>
      <c r="F362" s="74"/>
      <c r="G362" s="74">
        <f t="shared" ref="G362:G364" si="188">B362*$G$715</f>
        <v>1.563855917633689</v>
      </c>
      <c r="H362" s="74">
        <f t="shared" si="168"/>
        <v>1.563855917633689</v>
      </c>
      <c r="I362" s="74">
        <f t="shared" si="169"/>
        <v>9.8028559176336891</v>
      </c>
      <c r="P362" t="s">
        <v>3605</v>
      </c>
    </row>
    <row r="363" spans="1:16" x14ac:dyDescent="0.3">
      <c r="A363" s="98" t="s">
        <v>961</v>
      </c>
      <c r="B363" s="99">
        <f>VLOOKUP(A363,Площадь!D:E,2,0)</f>
        <v>33.4</v>
      </c>
      <c r="C363" s="97">
        <v>8.33</v>
      </c>
      <c r="D363" s="97">
        <f>VLOOKUP(A363,'ЛК 31.0324'!$B$15:$J$1334,9,0)</f>
        <v>9.9339999999999993</v>
      </c>
      <c r="E363" s="97">
        <f>D363-C363</f>
        <v>1.6039999999999992</v>
      </c>
      <c r="F363" s="97">
        <f>B363</f>
        <v>33.4</v>
      </c>
      <c r="G363" s="97"/>
      <c r="H363" s="97">
        <f t="shared" si="168"/>
        <v>1.6039999999999992</v>
      </c>
      <c r="I363" s="97">
        <f t="shared" si="169"/>
        <v>9.9339999999999993</v>
      </c>
      <c r="P363" s="138">
        <f>E363</f>
        <v>1.6039999999999992</v>
      </c>
    </row>
    <row r="364" spans="1:16" x14ac:dyDescent="0.3">
      <c r="A364" s="95" t="s">
        <v>1120</v>
      </c>
      <c r="B364" s="96">
        <f>VLOOKUP(A364,Площадь!D:E,2,0)</f>
        <v>33.1</v>
      </c>
      <c r="C364" s="74">
        <v>13.349</v>
      </c>
      <c r="D364" s="74"/>
      <c r="E364" s="74"/>
      <c r="F364" s="74"/>
      <c r="G364" s="74">
        <f t="shared" si="188"/>
        <v>1.2625275822847588</v>
      </c>
      <c r="H364" s="74">
        <f t="shared" si="168"/>
        <v>1.2625275822847588</v>
      </c>
      <c r="I364" s="74">
        <f t="shared" si="169"/>
        <v>14.61152758228476</v>
      </c>
      <c r="P364" t="s">
        <v>3605</v>
      </c>
    </row>
    <row r="365" spans="1:16" x14ac:dyDescent="0.3">
      <c r="A365" s="98" t="s">
        <v>962</v>
      </c>
      <c r="B365" s="99">
        <f>VLOOKUP(A365,Площадь!D:E,2,0)</f>
        <v>40.799999999999997</v>
      </c>
      <c r="C365" s="97">
        <v>10.401</v>
      </c>
      <c r="D365" s="97">
        <f>VLOOKUP(A365,'ЛК 31.0324'!$B$15:$J$1334,9,0)</f>
        <v>13.145</v>
      </c>
      <c r="E365" s="97">
        <f>D365-C365</f>
        <v>2.7439999999999998</v>
      </c>
      <c r="F365" s="97">
        <f>B365</f>
        <v>40.799999999999997</v>
      </c>
      <c r="G365" s="97"/>
      <c r="H365" s="97">
        <f t="shared" si="168"/>
        <v>2.7439999999999998</v>
      </c>
      <c r="I365" s="97">
        <f t="shared" si="169"/>
        <v>13.145</v>
      </c>
      <c r="P365" s="138">
        <f>E365</f>
        <v>2.7439999999999998</v>
      </c>
    </row>
    <row r="366" spans="1:16" x14ac:dyDescent="0.3">
      <c r="A366" s="95" t="s">
        <v>1197</v>
      </c>
      <c r="B366" s="96">
        <f>VLOOKUP(A366,Площадь!D:E,2,0)</f>
        <v>62.8</v>
      </c>
      <c r="C366" s="74">
        <v>10.096</v>
      </c>
      <c r="D366" s="74"/>
      <c r="E366" s="74"/>
      <c r="F366" s="74"/>
      <c r="G366" s="74">
        <f t="shared" ref="G366:G384" si="189">B366*$G$715</f>
        <v>2.3953695518876992</v>
      </c>
      <c r="H366" s="74">
        <f t="shared" si="168"/>
        <v>2.3953695518876992</v>
      </c>
      <c r="I366" s="74">
        <f t="shared" si="169"/>
        <v>12.491369551887699</v>
      </c>
      <c r="P366" t="s">
        <v>3605</v>
      </c>
    </row>
    <row r="367" spans="1:16" x14ac:dyDescent="0.3">
      <c r="A367" s="95" t="s">
        <v>994</v>
      </c>
      <c r="B367" s="96">
        <f>VLOOKUP(A367,Площадь!D:E,2,0)</f>
        <v>33.700000000000003</v>
      </c>
      <c r="C367" s="74">
        <v>9.2119999999999997</v>
      </c>
      <c r="D367" s="74" t="str">
        <f>VLOOKUP(A367,'ЛК 31.0324'!$B$15:$J$1334,9,0)</f>
        <v>-</v>
      </c>
      <c r="E367" s="74"/>
      <c r="F367" s="74"/>
      <c r="G367" s="74">
        <f t="shared" si="189"/>
        <v>1.2854132786403738</v>
      </c>
      <c r="H367" s="74">
        <f t="shared" si="168"/>
        <v>1.2854132786403738</v>
      </c>
      <c r="I367" s="74">
        <f t="shared" si="169"/>
        <v>10.497413278640373</v>
      </c>
      <c r="P367" t="s">
        <v>3605</v>
      </c>
    </row>
    <row r="368" spans="1:16" x14ac:dyDescent="0.3">
      <c r="A368" s="95" t="s">
        <v>708</v>
      </c>
      <c r="B368" s="96">
        <f>VLOOKUP(A368,Площадь!D:E,2,0)</f>
        <v>33.700000000000003</v>
      </c>
      <c r="C368" s="74">
        <v>6.1779999999999999</v>
      </c>
      <c r="D368" s="74" t="str">
        <f>VLOOKUP(A368,'ЛК 31.0324'!$B$15:$J$1334,9,0)</f>
        <v>-</v>
      </c>
      <c r="E368" s="74"/>
      <c r="F368" s="74"/>
      <c r="G368" s="74">
        <f t="shared" si="189"/>
        <v>1.2854132786403738</v>
      </c>
      <c r="H368" s="74">
        <f t="shared" si="168"/>
        <v>1.2854132786403738</v>
      </c>
      <c r="I368" s="74">
        <f t="shared" si="169"/>
        <v>7.463413278640374</v>
      </c>
      <c r="P368" t="s">
        <v>3605</v>
      </c>
    </row>
    <row r="369" spans="1:16" x14ac:dyDescent="0.3">
      <c r="A369" s="95" t="s">
        <v>317</v>
      </c>
      <c r="B369" s="96">
        <f>VLOOKUP(A369,Площадь!D:E,2,0)</f>
        <v>55.7</v>
      </c>
      <c r="C369" s="74">
        <v>12.66</v>
      </c>
      <c r="D369" s="74" t="str">
        <f>VLOOKUP(A369,'ЛК 31.0324'!$B$15:$J$1334,9,0)</f>
        <v>-</v>
      </c>
      <c r="E369" s="74"/>
      <c r="F369" s="74"/>
      <c r="G369" s="74">
        <f t="shared" si="189"/>
        <v>2.1245554783462555</v>
      </c>
      <c r="H369" s="74">
        <f t="shared" si="168"/>
        <v>2.1245554783462555</v>
      </c>
      <c r="I369" s="74">
        <f t="shared" si="169"/>
        <v>14.784555478346256</v>
      </c>
      <c r="P369" t="s">
        <v>3605</v>
      </c>
    </row>
    <row r="370" spans="1:16" x14ac:dyDescent="0.3">
      <c r="A370" s="95" t="s">
        <v>491</v>
      </c>
      <c r="B370" s="96">
        <f>VLOOKUP(A370,Площадь!D:E,2,0)</f>
        <v>59</v>
      </c>
      <c r="C370" s="74">
        <v>17.766999999999999</v>
      </c>
      <c r="D370" s="74" t="str">
        <f>VLOOKUP(A370,'ЛК 31.0324'!$B$15:$J$1334,9,0)</f>
        <v>-</v>
      </c>
      <c r="E370" s="74"/>
      <c r="F370" s="74"/>
      <c r="G370" s="74">
        <f t="shared" si="189"/>
        <v>2.2504268083021377</v>
      </c>
      <c r="H370" s="74">
        <f t="shared" si="168"/>
        <v>2.2504268083021377</v>
      </c>
      <c r="I370" s="74">
        <f t="shared" si="169"/>
        <v>20.017426808302137</v>
      </c>
      <c r="P370" t="s">
        <v>3605</v>
      </c>
    </row>
    <row r="371" spans="1:16" x14ac:dyDescent="0.3">
      <c r="A371" s="95" t="s">
        <v>1161</v>
      </c>
      <c r="B371" s="96">
        <f>VLOOKUP(A371,Площадь!D:E,2,0)</f>
        <v>39.299999999999997</v>
      </c>
      <c r="C371" s="74">
        <v>9.3130000000000006</v>
      </c>
      <c r="D371" s="74" t="str">
        <f>VLOOKUP(A371,'ЛК 31.0324'!$B$15:$J$1334,9,0)</f>
        <v>-</v>
      </c>
      <c r="E371" s="74"/>
      <c r="F371" s="74"/>
      <c r="G371" s="74">
        <f t="shared" si="189"/>
        <v>1.4990131112927798</v>
      </c>
      <c r="H371" s="74">
        <f t="shared" si="168"/>
        <v>1.4990131112927798</v>
      </c>
      <c r="I371" s="74">
        <f t="shared" si="169"/>
        <v>10.81201311129278</v>
      </c>
      <c r="P371" t="s">
        <v>3605</v>
      </c>
    </row>
    <row r="372" spans="1:16" x14ac:dyDescent="0.3">
      <c r="A372" s="95" t="s">
        <v>1009</v>
      </c>
      <c r="B372" s="96">
        <f>VLOOKUP(A372,Площадь!D:E,2,0)</f>
        <v>32.1</v>
      </c>
      <c r="C372" s="74">
        <v>10.436999999999999</v>
      </c>
      <c r="D372" s="74" t="str">
        <f>VLOOKUP(A372,'ЛК 31.0324'!$B$15:$J$1334,9,0)</f>
        <v>-</v>
      </c>
      <c r="E372" s="74"/>
      <c r="F372" s="74"/>
      <c r="G372" s="74">
        <f t="shared" si="189"/>
        <v>1.2243847550254006</v>
      </c>
      <c r="H372" s="74">
        <f t="shared" si="168"/>
        <v>1.2243847550254006</v>
      </c>
      <c r="I372" s="74">
        <f t="shared" si="169"/>
        <v>11.6613847550254</v>
      </c>
      <c r="P372" t="s">
        <v>3605</v>
      </c>
    </row>
    <row r="373" spans="1:16" x14ac:dyDescent="0.3">
      <c r="A373" s="95" t="s">
        <v>713</v>
      </c>
      <c r="B373" s="96">
        <f>VLOOKUP(A373,Площадь!D:E,2,0)</f>
        <v>31.8</v>
      </c>
      <c r="C373" s="74">
        <v>1.5669999999999999</v>
      </c>
      <c r="D373" s="74" t="str">
        <f>VLOOKUP(A373,'ЛК 31.0324'!$B$15:$J$1334,9,0)</f>
        <v>-</v>
      </c>
      <c r="E373" s="74"/>
      <c r="F373" s="74"/>
      <c r="G373" s="74">
        <f t="shared" si="189"/>
        <v>1.2129419068475931</v>
      </c>
      <c r="H373" s="74">
        <f t="shared" si="168"/>
        <v>1.2129419068475931</v>
      </c>
      <c r="I373" s="74">
        <f t="shared" si="169"/>
        <v>2.779941906847593</v>
      </c>
      <c r="P373" t="s">
        <v>3605</v>
      </c>
    </row>
    <row r="374" spans="1:16" x14ac:dyDescent="0.3">
      <c r="A374" s="95" t="s">
        <v>932</v>
      </c>
      <c r="B374" s="96">
        <f>VLOOKUP(A374,Площадь!D:E,2,0)</f>
        <v>39.1</v>
      </c>
      <c r="C374" s="74">
        <v>3.2080000000000002</v>
      </c>
      <c r="D374" s="74"/>
      <c r="E374" s="74"/>
      <c r="F374" s="74"/>
      <c r="G374" s="74">
        <f t="shared" si="189"/>
        <v>1.4913845458409083</v>
      </c>
      <c r="H374" s="74">
        <f t="shared" si="168"/>
        <v>1.4913845458409083</v>
      </c>
      <c r="I374" s="74">
        <f t="shared" si="169"/>
        <v>4.6993845458409087</v>
      </c>
      <c r="P374" t="s">
        <v>3605</v>
      </c>
    </row>
    <row r="375" spans="1:16" x14ac:dyDescent="0.3">
      <c r="A375" s="95" t="s">
        <v>693</v>
      </c>
      <c r="B375" s="96">
        <f>VLOOKUP(A375,Площадь!D:E,2,0)</f>
        <v>62</v>
      </c>
      <c r="C375" s="74">
        <v>5.99</v>
      </c>
      <c r="D375" s="74"/>
      <c r="E375" s="74"/>
      <c r="F375" s="74"/>
      <c r="G375" s="74">
        <f t="shared" si="189"/>
        <v>2.3648552900802127</v>
      </c>
      <c r="H375" s="74">
        <f t="shared" si="168"/>
        <v>2.3648552900802127</v>
      </c>
      <c r="I375" s="74">
        <f t="shared" si="169"/>
        <v>8.3548552900802129</v>
      </c>
      <c r="P375" t="s">
        <v>3605</v>
      </c>
    </row>
    <row r="376" spans="1:16" x14ac:dyDescent="0.3">
      <c r="A376" s="95" t="s">
        <v>968</v>
      </c>
      <c r="B376" s="96">
        <f>VLOOKUP(A376,Площадь!D:E,2,0)</f>
        <v>32.5</v>
      </c>
      <c r="C376" s="74">
        <v>10.324999999999999</v>
      </c>
      <c r="D376" s="74" t="str">
        <f>VLOOKUP(A376,'ЛК 31.0324'!$B$15:$J$1334,9,0)</f>
        <v>-</v>
      </c>
      <c r="E376" s="74"/>
      <c r="F376" s="74"/>
      <c r="G376" s="74">
        <f t="shared" si="189"/>
        <v>1.2396418859291438</v>
      </c>
      <c r="H376" s="74">
        <f t="shared" si="168"/>
        <v>1.2396418859291438</v>
      </c>
      <c r="I376" s="74">
        <f t="shared" si="169"/>
        <v>11.564641885929143</v>
      </c>
      <c r="P376" t="s">
        <v>3605</v>
      </c>
    </row>
    <row r="377" spans="1:16" x14ac:dyDescent="0.3">
      <c r="A377" s="95" t="s">
        <v>1012</v>
      </c>
      <c r="B377" s="96">
        <f>VLOOKUP(A377,Площадь!D:E,2,0)</f>
        <v>33.700000000000003</v>
      </c>
      <c r="C377" s="74">
        <v>7.5389999999999997</v>
      </c>
      <c r="D377" s="74" t="str">
        <f>VLOOKUP(A377,'ЛК 31.0324'!$B$15:$J$1334,9,0)</f>
        <v>-</v>
      </c>
      <c r="E377" s="74"/>
      <c r="F377" s="74"/>
      <c r="G377" s="74">
        <f t="shared" si="189"/>
        <v>1.2854132786403738</v>
      </c>
      <c r="H377" s="74">
        <f t="shared" si="168"/>
        <v>1.2854132786403738</v>
      </c>
      <c r="I377" s="74">
        <f t="shared" si="169"/>
        <v>8.8244132786403728</v>
      </c>
      <c r="P377" t="s">
        <v>3605</v>
      </c>
    </row>
    <row r="378" spans="1:16" x14ac:dyDescent="0.3">
      <c r="A378" s="95" t="s">
        <v>887</v>
      </c>
      <c r="B378" s="96">
        <f>VLOOKUP(A378,Площадь!D:E,2,0)</f>
        <v>59</v>
      </c>
      <c r="C378" s="74">
        <v>14.226000000000001</v>
      </c>
      <c r="D378" s="74" t="str">
        <f>VLOOKUP(A378,'ЛК 31.0324'!$B$15:$J$1334,9,0)</f>
        <v>-</v>
      </c>
      <c r="E378" s="74"/>
      <c r="F378" s="74"/>
      <c r="G378" s="74">
        <f t="shared" si="189"/>
        <v>2.2504268083021377</v>
      </c>
      <c r="H378" s="74">
        <f t="shared" si="168"/>
        <v>2.2504268083021377</v>
      </c>
      <c r="I378" s="74">
        <f t="shared" si="169"/>
        <v>16.47642680830214</v>
      </c>
      <c r="P378" t="s">
        <v>3605</v>
      </c>
    </row>
    <row r="379" spans="1:16" x14ac:dyDescent="0.3">
      <c r="A379" s="95" t="s">
        <v>1109</v>
      </c>
      <c r="B379" s="96">
        <f>VLOOKUP(A379,Площадь!D:E,2,0)</f>
        <v>39.299999999999997</v>
      </c>
      <c r="C379" s="74">
        <v>5.8609999999999998</v>
      </c>
      <c r="D379" s="74" t="str">
        <f>VLOOKUP(A379,'ЛК 31.0324'!$B$15:$J$1334,9,0)</f>
        <v>-</v>
      </c>
      <c r="E379" s="74"/>
      <c r="F379" s="74"/>
      <c r="G379" s="74">
        <f t="shared" si="189"/>
        <v>1.4990131112927798</v>
      </c>
      <c r="H379" s="74">
        <f t="shared" si="168"/>
        <v>1.4990131112927798</v>
      </c>
      <c r="I379" s="74">
        <f t="shared" si="169"/>
        <v>7.3600131112927798</v>
      </c>
      <c r="P379" t="s">
        <v>3605</v>
      </c>
    </row>
    <row r="380" spans="1:16" x14ac:dyDescent="0.3">
      <c r="A380" s="95" t="s">
        <v>209</v>
      </c>
      <c r="B380" s="96">
        <f>VLOOKUP(A380,Площадь!D:E,2,0)</f>
        <v>83.9</v>
      </c>
      <c r="C380" s="74">
        <v>24.22</v>
      </c>
      <c r="D380" s="74" t="str">
        <f>VLOOKUP(A380,'ЛК 31.0324'!$B$15:$J$1334,9,0)</f>
        <v>-</v>
      </c>
      <c r="E380" s="74"/>
      <c r="F380" s="74"/>
      <c r="G380" s="74">
        <f t="shared" si="189"/>
        <v>3.2001832070601588</v>
      </c>
      <c r="H380" s="74">
        <f t="shared" si="168"/>
        <v>3.2001832070601588</v>
      </c>
      <c r="I380" s="74">
        <f t="shared" si="169"/>
        <v>27.420183207060159</v>
      </c>
      <c r="P380" t="s">
        <v>3605</v>
      </c>
    </row>
    <row r="381" spans="1:16" x14ac:dyDescent="0.3">
      <c r="A381" s="95" t="s">
        <v>691</v>
      </c>
      <c r="B381" s="96">
        <f>VLOOKUP(A381,Площадь!D:E,2,0)</f>
        <v>32.1</v>
      </c>
      <c r="C381" s="74">
        <v>3.3570000000000002</v>
      </c>
      <c r="D381" s="74" t="str">
        <f>VLOOKUP(A381,'ЛК 31.0324'!$B$15:$J$1334,9,0)</f>
        <v>-</v>
      </c>
      <c r="E381" s="74"/>
      <c r="F381" s="74"/>
      <c r="G381" s="74">
        <f t="shared" si="189"/>
        <v>1.2243847550254006</v>
      </c>
      <c r="H381" s="74">
        <f t="shared" si="168"/>
        <v>1.2243847550254006</v>
      </c>
      <c r="I381" s="74">
        <f t="shared" si="169"/>
        <v>4.5813847550254003</v>
      </c>
      <c r="P381" t="s">
        <v>3605</v>
      </c>
    </row>
    <row r="382" spans="1:16" x14ac:dyDescent="0.3">
      <c r="A382" s="95" t="s">
        <v>953</v>
      </c>
      <c r="B382" s="96">
        <f>VLOOKUP(A382,Площадь!D:E,2,0)</f>
        <v>31.8</v>
      </c>
      <c r="C382" s="74">
        <v>9.2919999999999998</v>
      </c>
      <c r="D382" s="74" t="str">
        <f>VLOOKUP(A382,'ЛК 31.0324'!$B$15:$J$1334,9,0)</f>
        <v>-</v>
      </c>
      <c r="E382" s="74"/>
      <c r="F382" s="74"/>
      <c r="G382" s="74">
        <f t="shared" si="189"/>
        <v>1.2129419068475931</v>
      </c>
      <c r="H382" s="74">
        <f t="shared" si="168"/>
        <v>1.2129419068475931</v>
      </c>
      <c r="I382" s="74">
        <f t="shared" si="169"/>
        <v>10.504941906847593</v>
      </c>
      <c r="P382" t="s">
        <v>3605</v>
      </c>
    </row>
    <row r="383" spans="1:16" x14ac:dyDescent="0.3">
      <c r="A383" s="95" t="s">
        <v>694</v>
      </c>
      <c r="B383" s="96">
        <f>VLOOKUP(A383,Площадь!D:E,2,0)</f>
        <v>39.1</v>
      </c>
      <c r="C383" s="74">
        <v>8.7929999999999993</v>
      </c>
      <c r="D383" s="74" t="str">
        <f>VLOOKUP(A383,'ЛК 31.0324'!$B$15:$J$1334,9,0)</f>
        <v>-</v>
      </c>
      <c r="E383" s="74"/>
      <c r="F383" s="74"/>
      <c r="G383" s="74">
        <f t="shared" si="189"/>
        <v>1.4913845458409083</v>
      </c>
      <c r="H383" s="74">
        <f t="shared" si="168"/>
        <v>1.4913845458409083</v>
      </c>
      <c r="I383" s="74">
        <f t="shared" si="169"/>
        <v>10.284384545840908</v>
      </c>
      <c r="P383" t="s">
        <v>3605</v>
      </c>
    </row>
    <row r="384" spans="1:16" x14ac:dyDescent="0.3">
      <c r="A384" s="95" t="s">
        <v>655</v>
      </c>
      <c r="B384" s="96">
        <f>VLOOKUP(A384,Площадь!D:E,2,0)</f>
        <v>62</v>
      </c>
      <c r="C384" s="74">
        <v>12.608000000000001</v>
      </c>
      <c r="D384" s="74" t="str">
        <f>VLOOKUP(A384,'ЛК 31.0324'!$B$15:$J$1334,9,0)</f>
        <v>-</v>
      </c>
      <c r="E384" s="74"/>
      <c r="F384" s="74"/>
      <c r="G384" s="74">
        <f t="shared" si="189"/>
        <v>2.3648552900802127</v>
      </c>
      <c r="H384" s="74">
        <f t="shared" si="168"/>
        <v>2.3648552900802127</v>
      </c>
      <c r="I384" s="74">
        <f t="shared" si="169"/>
        <v>14.972855290080213</v>
      </c>
      <c r="P384" t="s">
        <v>3605</v>
      </c>
    </row>
    <row r="385" spans="1:16" x14ac:dyDescent="0.3">
      <c r="A385" s="98" t="s">
        <v>703</v>
      </c>
      <c r="B385" s="99">
        <f>VLOOKUP(A385,Площадь!D:E,2,0)</f>
        <v>32.5</v>
      </c>
      <c r="C385" s="97">
        <v>5.5789999999999997</v>
      </c>
      <c r="D385" s="97">
        <f>VLOOKUP(A385,'ЛК 31.0324'!$B$15:$J$1334,9,0)</f>
        <v>5.8</v>
      </c>
      <c r="E385" s="97">
        <f t="shared" ref="E385:E386" si="190">D385-C385</f>
        <v>0.22100000000000009</v>
      </c>
      <c r="F385" s="97">
        <f t="shared" ref="F385:F386" si="191">B385</f>
        <v>32.5</v>
      </c>
      <c r="G385" s="97"/>
      <c r="H385" s="97">
        <f t="shared" si="168"/>
        <v>0.22100000000000009</v>
      </c>
      <c r="I385" s="97">
        <f t="shared" si="169"/>
        <v>5.8</v>
      </c>
      <c r="P385" s="138">
        <f t="shared" ref="P385:P386" si="192">E385</f>
        <v>0.22100000000000009</v>
      </c>
    </row>
    <row r="386" spans="1:16" x14ac:dyDescent="0.3">
      <c r="A386" s="98" t="s">
        <v>784</v>
      </c>
      <c r="B386" s="99">
        <f>VLOOKUP(A386,Площадь!D:E,2,0)</f>
        <v>33.700000000000003</v>
      </c>
      <c r="C386" s="97">
        <v>8.2469999999999999</v>
      </c>
      <c r="D386" s="97">
        <f>VLOOKUP(A386,'ЛК 31.0324'!$B$15:$J$1334,9,0)</f>
        <v>9.1259999999999994</v>
      </c>
      <c r="E386" s="97">
        <f t="shared" si="190"/>
        <v>0.87899999999999956</v>
      </c>
      <c r="F386" s="97">
        <f t="shared" si="191"/>
        <v>33.700000000000003</v>
      </c>
      <c r="G386" s="97"/>
      <c r="H386" s="97">
        <f t="shared" si="168"/>
        <v>0.87899999999999956</v>
      </c>
      <c r="I386" s="97">
        <f t="shared" si="169"/>
        <v>9.1259999999999994</v>
      </c>
      <c r="P386" s="138">
        <f t="shared" si="192"/>
        <v>0.87899999999999956</v>
      </c>
    </row>
    <row r="387" spans="1:16" x14ac:dyDescent="0.3">
      <c r="A387" s="95" t="s">
        <v>768</v>
      </c>
      <c r="B387" s="96">
        <f>VLOOKUP(A387,Площадь!D:E,2,0)</f>
        <v>59</v>
      </c>
      <c r="C387" s="74">
        <v>11.689</v>
      </c>
      <c r="D387" s="74" t="str">
        <f>VLOOKUP(A387,'ЛК 31.0324'!$B$15:$J$1334,9,0)</f>
        <v>-</v>
      </c>
      <c r="E387" s="74"/>
      <c r="F387" s="74"/>
      <c r="G387" s="74">
        <f t="shared" ref="G387" si="193">B387*$G$715</f>
        <v>2.2504268083021377</v>
      </c>
      <c r="H387" s="74">
        <f t="shared" ref="H387:H450" si="194">E387+G387</f>
        <v>2.2504268083021377</v>
      </c>
      <c r="I387" s="74">
        <f t="shared" ref="I387:I450" si="195">C387+H387</f>
        <v>13.939426808302137</v>
      </c>
      <c r="P387" t="s">
        <v>3605</v>
      </c>
    </row>
    <row r="388" spans="1:16" x14ac:dyDescent="0.3">
      <c r="A388" s="98" t="s">
        <v>1152</v>
      </c>
      <c r="B388" s="99">
        <f>VLOOKUP(A388,Площадь!D:E,2,0)</f>
        <v>39.299999999999997</v>
      </c>
      <c r="C388" s="97">
        <v>7.3810000000000002</v>
      </c>
      <c r="D388" s="97">
        <f>VLOOKUP(A388,'ЛК 31.0324'!$B$15:$J$1334,9,0)</f>
        <v>8.1449999999999996</v>
      </c>
      <c r="E388" s="97">
        <f>D388-C388</f>
        <v>0.76399999999999935</v>
      </c>
      <c r="F388" s="97">
        <f>B388</f>
        <v>39.299999999999997</v>
      </c>
      <c r="G388" s="97"/>
      <c r="H388" s="97">
        <f t="shared" si="194"/>
        <v>0.76399999999999935</v>
      </c>
      <c r="I388" s="97">
        <f t="shared" si="195"/>
        <v>8.1449999999999996</v>
      </c>
      <c r="P388" s="138">
        <f>E388</f>
        <v>0.76399999999999935</v>
      </c>
    </row>
    <row r="389" spans="1:16" x14ac:dyDescent="0.3">
      <c r="A389" s="95" t="s">
        <v>678</v>
      </c>
      <c r="B389" s="96">
        <f>VLOOKUP(A389,Площадь!D:E,2,0)</f>
        <v>32.1</v>
      </c>
      <c r="C389" s="74">
        <v>7.4320000000000004</v>
      </c>
      <c r="D389" s="74" t="str">
        <f>VLOOKUP(A389,'ЛК 31.0324'!$B$15:$J$1334,9,0)</f>
        <v>-</v>
      </c>
      <c r="E389" s="74"/>
      <c r="F389" s="74"/>
      <c r="G389" s="74">
        <f t="shared" ref="G389:G390" si="196">B389*$G$715</f>
        <v>1.2243847550254006</v>
      </c>
      <c r="H389" s="74">
        <f t="shared" si="194"/>
        <v>1.2243847550254006</v>
      </c>
      <c r="I389" s="74">
        <f t="shared" si="195"/>
        <v>8.6563847550254014</v>
      </c>
      <c r="P389" t="s">
        <v>3605</v>
      </c>
    </row>
    <row r="390" spans="1:16" x14ac:dyDescent="0.3">
      <c r="A390" s="95" t="s">
        <v>997</v>
      </c>
      <c r="B390" s="96">
        <f>VLOOKUP(A390,Площадь!D:E,2,0)</f>
        <v>31.8</v>
      </c>
      <c r="C390" s="74">
        <v>7.5350000000000001</v>
      </c>
      <c r="D390" s="74"/>
      <c r="E390" s="74"/>
      <c r="F390" s="74"/>
      <c r="G390" s="74">
        <f t="shared" si="196"/>
        <v>1.2129419068475931</v>
      </c>
      <c r="H390" s="74">
        <f t="shared" si="194"/>
        <v>1.2129419068475931</v>
      </c>
      <c r="I390" s="74">
        <f t="shared" si="195"/>
        <v>8.7479419068475934</v>
      </c>
      <c r="P390" t="s">
        <v>3605</v>
      </c>
    </row>
    <row r="391" spans="1:16" x14ac:dyDescent="0.3">
      <c r="A391" s="98" t="s">
        <v>278</v>
      </c>
      <c r="B391" s="99">
        <f>VLOOKUP(A391,Площадь!D:E,2,0)</f>
        <v>80.7</v>
      </c>
      <c r="C391" s="97">
        <v>23.571000000000002</v>
      </c>
      <c r="D391" s="97">
        <f>VLOOKUP(A391,'ЛК 31.0324'!$B$15:$J$1334,9,0)</f>
        <v>26.832999999999998</v>
      </c>
      <c r="E391" s="97">
        <f t="shared" ref="E391:E393" si="197">D391-C391</f>
        <v>3.2619999999999969</v>
      </c>
      <c r="F391" s="97">
        <f t="shared" ref="F391:F393" si="198">B391</f>
        <v>80.7</v>
      </c>
      <c r="G391" s="97"/>
      <c r="H391" s="97">
        <f t="shared" si="194"/>
        <v>3.2619999999999969</v>
      </c>
      <c r="I391" s="97">
        <f t="shared" si="195"/>
        <v>26.832999999999998</v>
      </c>
      <c r="P391" s="138">
        <f t="shared" ref="P391:P393" si="199">E391</f>
        <v>3.2619999999999969</v>
      </c>
    </row>
    <row r="392" spans="1:16" x14ac:dyDescent="0.3">
      <c r="A392" s="98" t="s">
        <v>603</v>
      </c>
      <c r="B392" s="99">
        <f>VLOOKUP(A392,Площадь!D:E,2,0)</f>
        <v>39.1</v>
      </c>
      <c r="C392" s="97">
        <v>5.4409999999999998</v>
      </c>
      <c r="D392" s="97">
        <f>VLOOKUP(A392,'ЛК 31.0324'!$B$15:$J$1334,9,0)</f>
        <v>5.7</v>
      </c>
      <c r="E392" s="97">
        <f t="shared" si="197"/>
        <v>0.25900000000000034</v>
      </c>
      <c r="F392" s="97">
        <f t="shared" si="198"/>
        <v>39.1</v>
      </c>
      <c r="G392" s="97"/>
      <c r="H392" s="97">
        <f t="shared" si="194"/>
        <v>0.25900000000000034</v>
      </c>
      <c r="I392" s="97">
        <f t="shared" si="195"/>
        <v>5.7</v>
      </c>
      <c r="P392" s="138">
        <f t="shared" si="199"/>
        <v>0.25900000000000034</v>
      </c>
    </row>
    <row r="393" spans="1:16" x14ac:dyDescent="0.3">
      <c r="A393" s="98" t="s">
        <v>695</v>
      </c>
      <c r="B393" s="99">
        <f>VLOOKUP(A393,Площадь!D:E,2,0)</f>
        <v>62</v>
      </c>
      <c r="C393" s="97">
        <v>7.6</v>
      </c>
      <c r="D393" s="97">
        <f>VLOOKUP(A393,'ЛК 31.0324'!$B$15:$J$1334,9,0)</f>
        <v>9.375</v>
      </c>
      <c r="E393" s="97">
        <f t="shared" si="197"/>
        <v>1.7750000000000004</v>
      </c>
      <c r="F393" s="97">
        <f t="shared" si="198"/>
        <v>62</v>
      </c>
      <c r="G393" s="97"/>
      <c r="H393" s="97">
        <f t="shared" si="194"/>
        <v>1.7750000000000004</v>
      </c>
      <c r="I393" s="97">
        <f t="shared" si="195"/>
        <v>9.375</v>
      </c>
      <c r="P393" s="138">
        <f t="shared" si="199"/>
        <v>1.7750000000000004</v>
      </c>
    </row>
    <row r="394" spans="1:16" x14ac:dyDescent="0.3">
      <c r="A394" s="95" t="s">
        <v>559</v>
      </c>
      <c r="B394" s="96">
        <f>VLOOKUP(A394,Площадь!D:E,2,0)</f>
        <v>32.5</v>
      </c>
      <c r="C394" s="74">
        <v>8.532</v>
      </c>
      <c r="D394" s="74" t="str">
        <f>VLOOKUP(A394,'ЛК 31.0324'!$B$15:$J$1334,9,0)</f>
        <v>-</v>
      </c>
      <c r="E394" s="74"/>
      <c r="F394" s="74"/>
      <c r="G394" s="74">
        <f t="shared" ref="G394:G395" si="200">B394*$G$715</f>
        <v>1.2396418859291438</v>
      </c>
      <c r="H394" s="74">
        <f t="shared" si="194"/>
        <v>1.2396418859291438</v>
      </c>
      <c r="I394" s="74">
        <f t="shared" si="195"/>
        <v>9.7716418859291441</v>
      </c>
      <c r="P394" t="s">
        <v>3605</v>
      </c>
    </row>
    <row r="395" spans="1:16" x14ac:dyDescent="0.3">
      <c r="A395" s="95" t="s">
        <v>888</v>
      </c>
      <c r="B395" s="96">
        <f>VLOOKUP(A395,Площадь!D:E,2,0)</f>
        <v>33.700000000000003</v>
      </c>
      <c r="C395" s="74">
        <v>3.7240000000000002</v>
      </c>
      <c r="D395" s="74" t="str">
        <f>VLOOKUP(A395,'ЛК 31.0324'!$B$15:$J$1334,9,0)</f>
        <v>-</v>
      </c>
      <c r="E395" s="74"/>
      <c r="F395" s="74"/>
      <c r="G395" s="74">
        <f t="shared" si="200"/>
        <v>1.2854132786403738</v>
      </c>
      <c r="H395" s="74">
        <f t="shared" si="194"/>
        <v>1.2854132786403738</v>
      </c>
      <c r="I395" s="74">
        <f t="shared" si="195"/>
        <v>5.0094132786403742</v>
      </c>
      <c r="P395" t="s">
        <v>3605</v>
      </c>
    </row>
    <row r="396" spans="1:16" s="139" customFormat="1" x14ac:dyDescent="0.3">
      <c r="A396" s="136" t="s">
        <v>582</v>
      </c>
      <c r="B396" s="137">
        <f>VLOOKUP(A396,Площадь!D:E,2,0)</f>
        <v>59</v>
      </c>
      <c r="C396" s="138">
        <v>2.7E-2</v>
      </c>
      <c r="D396" s="138">
        <f>VLOOKUP(A396,'ЛК 31.0324'!$B$15:$J$1334,9,0)</f>
        <v>2.7E-2</v>
      </c>
      <c r="E396" s="138">
        <f>D396-C396</f>
        <v>0</v>
      </c>
      <c r="F396" s="138">
        <f>B396</f>
        <v>59</v>
      </c>
      <c r="G396" s="138"/>
      <c r="H396" s="138">
        <f t="shared" si="194"/>
        <v>0</v>
      </c>
      <c r="I396" s="138">
        <f t="shared" si="195"/>
        <v>2.7E-2</v>
      </c>
      <c r="J396" s="138"/>
      <c r="P396" s="138">
        <f>E396</f>
        <v>0</v>
      </c>
    </row>
    <row r="397" spans="1:16" x14ac:dyDescent="0.3">
      <c r="A397" s="95" t="s">
        <v>685</v>
      </c>
      <c r="B397" s="96">
        <f>VLOOKUP(A397,Площадь!D:E,2,0)</f>
        <v>39.299999999999997</v>
      </c>
      <c r="C397" s="74">
        <v>10.105</v>
      </c>
      <c r="D397" s="74" t="str">
        <f>VLOOKUP(A397,'ЛК 31.0324'!$B$15:$J$1334,9,0)</f>
        <v>-</v>
      </c>
      <c r="E397" s="74"/>
      <c r="F397" s="74"/>
      <c r="G397" s="74">
        <f t="shared" ref="G397" si="201">B397*$G$715</f>
        <v>1.4990131112927798</v>
      </c>
      <c r="H397" s="74">
        <f t="shared" si="194"/>
        <v>1.4990131112927798</v>
      </c>
      <c r="I397" s="74">
        <f t="shared" si="195"/>
        <v>11.60401311129278</v>
      </c>
      <c r="P397" t="s">
        <v>3605</v>
      </c>
    </row>
    <row r="398" spans="1:16" x14ac:dyDescent="0.3">
      <c r="A398" s="98" t="s">
        <v>1020</v>
      </c>
      <c r="B398" s="99">
        <f>VLOOKUP(A398,Площадь!D:E,2,0)</f>
        <v>32.1</v>
      </c>
      <c r="C398" s="97">
        <v>6.851</v>
      </c>
      <c r="D398" s="97">
        <f>VLOOKUP(A398,'ЛК 31.0324'!$B$15:$J$1334,9,0)</f>
        <v>8.6579999999999995</v>
      </c>
      <c r="E398" s="97">
        <f t="shared" ref="E398:E400" si="202">D398-C398</f>
        <v>1.8069999999999995</v>
      </c>
      <c r="F398" s="97">
        <f t="shared" ref="F398:F400" si="203">B398</f>
        <v>32.1</v>
      </c>
      <c r="G398" s="97"/>
      <c r="H398" s="97">
        <f t="shared" si="194"/>
        <v>1.8069999999999995</v>
      </c>
      <c r="I398" s="97">
        <f t="shared" si="195"/>
        <v>8.6579999999999995</v>
      </c>
      <c r="P398" s="138">
        <f t="shared" ref="P398:P400" si="204">E398</f>
        <v>1.8069999999999995</v>
      </c>
    </row>
    <row r="399" spans="1:16" x14ac:dyDescent="0.3">
      <c r="A399" s="98" t="s">
        <v>545</v>
      </c>
      <c r="B399" s="99">
        <f>VLOOKUP(A399,Площадь!D:E,2,0)</f>
        <v>31.8</v>
      </c>
      <c r="C399" s="97">
        <v>5.8159999999999998</v>
      </c>
      <c r="D399" s="97">
        <f>VLOOKUP(A399,'ЛК 31.0324'!$B$15:$J$1334,9,0)</f>
        <v>8.14</v>
      </c>
      <c r="E399" s="97">
        <f t="shared" si="202"/>
        <v>2.3240000000000007</v>
      </c>
      <c r="F399" s="97">
        <f t="shared" si="203"/>
        <v>31.8</v>
      </c>
      <c r="G399" s="97"/>
      <c r="H399" s="97">
        <f t="shared" si="194"/>
        <v>2.3240000000000007</v>
      </c>
      <c r="I399" s="97">
        <f t="shared" si="195"/>
        <v>8.14</v>
      </c>
      <c r="P399" s="138">
        <f t="shared" si="204"/>
        <v>2.3240000000000007</v>
      </c>
    </row>
    <row r="400" spans="1:16" x14ac:dyDescent="0.3">
      <c r="A400" s="98" t="s">
        <v>722</v>
      </c>
      <c r="B400" s="99">
        <f>VLOOKUP(A400,Площадь!D:E,2,0)</f>
        <v>39.1</v>
      </c>
      <c r="C400" s="97">
        <v>9.2520000000000007</v>
      </c>
      <c r="D400" s="97">
        <f>VLOOKUP(A400,'ЛК 31.0324'!$B$15:$J$1334,9,0)</f>
        <v>10.923999999999999</v>
      </c>
      <c r="E400" s="97">
        <f t="shared" si="202"/>
        <v>1.6719999999999988</v>
      </c>
      <c r="F400" s="97">
        <f t="shared" si="203"/>
        <v>39.1</v>
      </c>
      <c r="G400" s="97"/>
      <c r="H400" s="97">
        <f t="shared" si="194"/>
        <v>1.6719999999999988</v>
      </c>
      <c r="I400" s="97">
        <f t="shared" si="195"/>
        <v>10.923999999999999</v>
      </c>
      <c r="P400" s="138">
        <f t="shared" si="204"/>
        <v>1.6719999999999988</v>
      </c>
    </row>
    <row r="401" spans="1:16" x14ac:dyDescent="0.3">
      <c r="A401" s="95" t="s">
        <v>654</v>
      </c>
      <c r="B401" s="96">
        <f>VLOOKUP(A401,Площадь!D:E,2,0)</f>
        <v>62</v>
      </c>
      <c r="C401" s="74">
        <v>15.177</v>
      </c>
      <c r="D401" s="74" t="str">
        <f>VLOOKUP(A401,'ЛК 31.0324'!$B$15:$J$1334,9,0)</f>
        <v>-</v>
      </c>
      <c r="E401" s="74"/>
      <c r="F401" s="74"/>
      <c r="G401" s="74">
        <f t="shared" ref="G401" si="205">B401*$G$715</f>
        <v>2.3648552900802127</v>
      </c>
      <c r="H401" s="74">
        <f t="shared" si="194"/>
        <v>2.3648552900802127</v>
      </c>
      <c r="I401" s="74">
        <f t="shared" si="195"/>
        <v>17.541855290080214</v>
      </c>
      <c r="P401" t="s">
        <v>3605</v>
      </c>
    </row>
    <row r="402" spans="1:16" x14ac:dyDescent="0.3">
      <c r="A402" s="98" t="s">
        <v>77</v>
      </c>
      <c r="B402" s="99">
        <f>VLOOKUP(A402,Площадь!D:E,2,0)</f>
        <v>55.8</v>
      </c>
      <c r="C402" s="97">
        <v>12.58</v>
      </c>
      <c r="D402" s="97">
        <f>VLOOKUP(A402,'ЛК 31.0324'!$B$15:$J$1334,9,0)</f>
        <v>13.976000000000001</v>
      </c>
      <c r="E402" s="97">
        <f>D402-C402</f>
        <v>1.3960000000000008</v>
      </c>
      <c r="F402" s="97">
        <f>B402</f>
        <v>55.8</v>
      </c>
      <c r="G402" s="97"/>
      <c r="H402" s="97">
        <f t="shared" si="194"/>
        <v>1.3960000000000008</v>
      </c>
      <c r="I402" s="97">
        <f t="shared" si="195"/>
        <v>13.976000000000001</v>
      </c>
      <c r="P402" s="138">
        <f>E402</f>
        <v>1.3960000000000008</v>
      </c>
    </row>
    <row r="403" spans="1:16" x14ac:dyDescent="0.3">
      <c r="A403" s="95" t="s">
        <v>957</v>
      </c>
      <c r="B403" s="96">
        <f>VLOOKUP(A403,Площадь!D:E,2,0)</f>
        <v>32.5</v>
      </c>
      <c r="C403" s="74">
        <v>4.234</v>
      </c>
      <c r="D403" s="74" t="str">
        <f>VLOOKUP(A403,'ЛК 31.0324'!$B$15:$J$1334,9,0)</f>
        <v>-</v>
      </c>
      <c r="E403" s="74"/>
      <c r="F403" s="74"/>
      <c r="G403" s="74">
        <f t="shared" ref="G403:G408" si="206">B403*$G$715</f>
        <v>1.2396418859291438</v>
      </c>
      <c r="H403" s="74">
        <f t="shared" si="194"/>
        <v>1.2396418859291438</v>
      </c>
      <c r="I403" s="74">
        <f t="shared" si="195"/>
        <v>5.473641885929144</v>
      </c>
      <c r="P403" t="s">
        <v>3605</v>
      </c>
    </row>
    <row r="404" spans="1:16" x14ac:dyDescent="0.3">
      <c r="A404" s="95" t="s">
        <v>996</v>
      </c>
      <c r="B404" s="96">
        <f>VLOOKUP(A404,Площадь!D:E,2,0)</f>
        <v>33.700000000000003</v>
      </c>
      <c r="C404" s="74">
        <v>6.5919999999999996</v>
      </c>
      <c r="D404" s="74" t="str">
        <f>VLOOKUP(A404,'ЛК 31.0324'!$B$15:$J$1334,9,0)</f>
        <v>-</v>
      </c>
      <c r="E404" s="74"/>
      <c r="F404" s="74"/>
      <c r="G404" s="74">
        <f t="shared" si="206"/>
        <v>1.2854132786403738</v>
      </c>
      <c r="H404" s="74">
        <f t="shared" si="194"/>
        <v>1.2854132786403738</v>
      </c>
      <c r="I404" s="74">
        <f t="shared" si="195"/>
        <v>7.8774132786403737</v>
      </c>
      <c r="P404" t="s">
        <v>3605</v>
      </c>
    </row>
    <row r="405" spans="1:16" x14ac:dyDescent="0.3">
      <c r="A405" s="95" t="s">
        <v>587</v>
      </c>
      <c r="B405" s="96">
        <f>VLOOKUP(A405,Площадь!D:E,2,0)</f>
        <v>59</v>
      </c>
      <c r="C405" s="74">
        <v>10.279</v>
      </c>
      <c r="D405" s="74" t="str">
        <f>VLOOKUP(A405,'ЛК 31.0324'!$B$15:$J$1334,9,0)</f>
        <v>-</v>
      </c>
      <c r="E405" s="74"/>
      <c r="F405" s="74"/>
      <c r="G405" s="74">
        <f t="shared" si="206"/>
        <v>2.2504268083021377</v>
      </c>
      <c r="H405" s="74">
        <f t="shared" si="194"/>
        <v>2.2504268083021377</v>
      </c>
      <c r="I405" s="74">
        <f t="shared" si="195"/>
        <v>12.529426808302137</v>
      </c>
      <c r="P405" t="s">
        <v>3605</v>
      </c>
    </row>
    <row r="406" spans="1:16" x14ac:dyDescent="0.3">
      <c r="A406" s="95" t="s">
        <v>987</v>
      </c>
      <c r="B406" s="96">
        <f>VLOOKUP(A406,Площадь!D:E,2,0)</f>
        <v>39.299999999999997</v>
      </c>
      <c r="C406" s="74">
        <v>6.2720000000000002</v>
      </c>
      <c r="D406" s="74" t="str">
        <f>VLOOKUP(A406,'ЛК 31.0324'!$B$15:$J$1334,9,0)</f>
        <v>-</v>
      </c>
      <c r="E406" s="74"/>
      <c r="F406" s="74"/>
      <c r="G406" s="74">
        <f t="shared" si="206"/>
        <v>1.4990131112927798</v>
      </c>
      <c r="H406" s="74">
        <f t="shared" si="194"/>
        <v>1.4990131112927798</v>
      </c>
      <c r="I406" s="74">
        <f t="shared" si="195"/>
        <v>7.7710131112927803</v>
      </c>
      <c r="P406" t="s">
        <v>3605</v>
      </c>
    </row>
    <row r="407" spans="1:16" x14ac:dyDescent="0.3">
      <c r="A407" s="95" t="s">
        <v>723</v>
      </c>
      <c r="B407" s="96">
        <f>VLOOKUP(A407,Площадь!D:E,2,0)</f>
        <v>32.1</v>
      </c>
      <c r="C407" s="74">
        <v>1.175</v>
      </c>
      <c r="D407" s="74" t="str">
        <f>VLOOKUP(A407,'ЛК 31.0324'!$B$15:$J$1334,9,0)</f>
        <v>-</v>
      </c>
      <c r="E407" s="74"/>
      <c r="F407" s="74"/>
      <c r="G407" s="74">
        <f t="shared" si="206"/>
        <v>1.2243847550254006</v>
      </c>
      <c r="H407" s="74">
        <f t="shared" si="194"/>
        <v>1.2243847550254006</v>
      </c>
      <c r="I407" s="74">
        <f t="shared" si="195"/>
        <v>2.3993847550254008</v>
      </c>
      <c r="P407" t="s">
        <v>3605</v>
      </c>
    </row>
    <row r="408" spans="1:16" x14ac:dyDescent="0.3">
      <c r="A408" s="95" t="s">
        <v>480</v>
      </c>
      <c r="B408" s="96">
        <f>VLOOKUP(A408,Площадь!D:E,2,0)</f>
        <v>31.8</v>
      </c>
      <c r="C408" s="74">
        <v>1.3460000000000001</v>
      </c>
      <c r="D408" s="74" t="str">
        <f>VLOOKUP(A408,'ЛК 31.0324'!$B$15:$J$1334,9,0)</f>
        <v>-</v>
      </c>
      <c r="E408" s="74"/>
      <c r="F408" s="74"/>
      <c r="G408" s="74">
        <f t="shared" si="206"/>
        <v>1.2129419068475931</v>
      </c>
      <c r="H408" s="74">
        <f t="shared" si="194"/>
        <v>1.2129419068475931</v>
      </c>
      <c r="I408" s="74">
        <f t="shared" si="195"/>
        <v>2.5589419068475934</v>
      </c>
      <c r="P408" t="s">
        <v>3605</v>
      </c>
    </row>
    <row r="409" spans="1:16" x14ac:dyDescent="0.3">
      <c r="A409" s="98" t="s">
        <v>944</v>
      </c>
      <c r="B409" s="99">
        <f>VLOOKUP(A409,Площадь!D:E,2,0)</f>
        <v>39.1</v>
      </c>
      <c r="C409" s="97">
        <v>4.8579999999999997</v>
      </c>
      <c r="D409" s="97">
        <f>VLOOKUP(A409,'ЛК 31.0324'!$B$15:$J$1334,9,0)</f>
        <v>6.4269999999999996</v>
      </c>
      <c r="E409" s="97">
        <f>D409-C409</f>
        <v>1.569</v>
      </c>
      <c r="F409" s="97">
        <f>B409</f>
        <v>39.1</v>
      </c>
      <c r="G409" s="97"/>
      <c r="H409" s="97">
        <f t="shared" si="194"/>
        <v>1.569</v>
      </c>
      <c r="I409" s="97">
        <f t="shared" si="195"/>
        <v>6.4269999999999996</v>
      </c>
      <c r="P409" s="138">
        <f>E409</f>
        <v>1.569</v>
      </c>
    </row>
    <row r="410" spans="1:16" x14ac:dyDescent="0.3">
      <c r="A410" s="95" t="s">
        <v>520</v>
      </c>
      <c r="B410" s="96">
        <f>VLOOKUP(A410,Площадь!D:E,2,0)</f>
        <v>62</v>
      </c>
      <c r="C410" s="74">
        <v>1E-3</v>
      </c>
      <c r="D410" s="74" t="str">
        <f>VLOOKUP(A410,'ЛК 31.0324'!$B$15:$J$1334,9,0)</f>
        <v>-</v>
      </c>
      <c r="E410" s="74"/>
      <c r="F410" s="74"/>
      <c r="G410" s="74">
        <f t="shared" ref="G410:G411" si="207">B410*$G$715</f>
        <v>2.3648552900802127</v>
      </c>
      <c r="H410" s="74">
        <f t="shared" si="194"/>
        <v>2.3648552900802127</v>
      </c>
      <c r="I410" s="74">
        <f t="shared" si="195"/>
        <v>2.3658552900802126</v>
      </c>
      <c r="P410" t="s">
        <v>3605</v>
      </c>
    </row>
    <row r="411" spans="1:16" x14ac:dyDescent="0.3">
      <c r="A411" s="95" t="s">
        <v>1058</v>
      </c>
      <c r="B411" s="96">
        <f>VLOOKUP(A411,Площадь!D:E,2,0)</f>
        <v>32.5</v>
      </c>
      <c r="C411" s="74">
        <v>5.2919999999999998</v>
      </c>
      <c r="D411" s="74" t="str">
        <f>VLOOKUP(A411,'ЛК 31.0324'!$B$15:$J$1334,9,0)</f>
        <v>-</v>
      </c>
      <c r="E411" s="74"/>
      <c r="F411" s="74"/>
      <c r="G411" s="74">
        <f t="shared" si="207"/>
        <v>1.2396418859291438</v>
      </c>
      <c r="H411" s="74">
        <f t="shared" si="194"/>
        <v>1.2396418859291438</v>
      </c>
      <c r="I411" s="74">
        <f t="shared" si="195"/>
        <v>6.5316418859291439</v>
      </c>
      <c r="P411" t="s">
        <v>3605</v>
      </c>
    </row>
    <row r="412" spans="1:16" x14ac:dyDescent="0.3">
      <c r="A412" s="98" t="s">
        <v>785</v>
      </c>
      <c r="B412" s="99">
        <f>VLOOKUP(A412,Площадь!D:E,2,0)</f>
        <v>33.700000000000003</v>
      </c>
      <c r="C412" s="97">
        <v>10.861000000000001</v>
      </c>
      <c r="D412" s="97">
        <f>VLOOKUP(A412,'ЛК 31.0324'!$B$15:$J$1334,9,0)</f>
        <v>12.263999999999999</v>
      </c>
      <c r="E412" s="97">
        <f>D412-C412</f>
        <v>1.4029999999999987</v>
      </c>
      <c r="F412" s="97">
        <f>B412</f>
        <v>33.700000000000003</v>
      </c>
      <c r="G412" s="97"/>
      <c r="H412" s="97">
        <f t="shared" si="194"/>
        <v>1.4029999999999987</v>
      </c>
      <c r="I412" s="97">
        <f t="shared" si="195"/>
        <v>12.263999999999999</v>
      </c>
      <c r="P412" s="138">
        <f>E412</f>
        <v>1.4029999999999987</v>
      </c>
    </row>
    <row r="413" spans="1:16" x14ac:dyDescent="0.3">
      <c r="A413" s="95" t="s">
        <v>244</v>
      </c>
      <c r="B413" s="96">
        <f>VLOOKUP(A413,Площадь!D:E,2,0)</f>
        <v>55.7</v>
      </c>
      <c r="C413" s="74">
        <v>18.541</v>
      </c>
      <c r="D413" s="74" t="str">
        <f>VLOOKUP(A413,'ЛК 31.0324'!$B$15:$J$1334,9,0)</f>
        <v>-</v>
      </c>
      <c r="E413" s="74"/>
      <c r="F413" s="74"/>
      <c r="G413" s="74">
        <f t="shared" ref="G413" si="208">B413*$G$715</f>
        <v>2.1245554783462555</v>
      </c>
      <c r="H413" s="74">
        <f t="shared" si="194"/>
        <v>2.1245554783462555</v>
      </c>
      <c r="I413" s="74">
        <f t="shared" si="195"/>
        <v>20.665555478346256</v>
      </c>
      <c r="P413" t="s">
        <v>3605</v>
      </c>
    </row>
    <row r="414" spans="1:16" x14ac:dyDescent="0.3">
      <c r="A414" s="98" t="s">
        <v>677</v>
      </c>
      <c r="B414" s="99">
        <f>VLOOKUP(A414,Площадь!D:E,2,0)</f>
        <v>59</v>
      </c>
      <c r="C414" s="97">
        <v>4.327</v>
      </c>
      <c r="D414" s="97">
        <f>VLOOKUP(A414,'ЛК 31.0324'!$B$15:$J$1334,9,0)</f>
        <v>5.8739999999999997</v>
      </c>
      <c r="E414" s="97">
        <f>D414-C414</f>
        <v>1.5469999999999997</v>
      </c>
      <c r="F414" s="97">
        <f>B414</f>
        <v>59</v>
      </c>
      <c r="G414" s="97"/>
      <c r="H414" s="97">
        <f t="shared" si="194"/>
        <v>1.5469999999999997</v>
      </c>
      <c r="I414" s="97">
        <f t="shared" si="195"/>
        <v>5.8739999999999997</v>
      </c>
      <c r="P414" s="138">
        <f>E414</f>
        <v>1.5469999999999997</v>
      </c>
    </row>
    <row r="415" spans="1:16" x14ac:dyDescent="0.3">
      <c r="A415" s="95" t="s">
        <v>727</v>
      </c>
      <c r="B415" s="96">
        <f>VLOOKUP(A415,Площадь!D:E,2,0)</f>
        <v>39.299999999999997</v>
      </c>
      <c r="C415" s="74">
        <v>0.46700000000000003</v>
      </c>
      <c r="D415" s="74" t="str">
        <f>VLOOKUP(A415,'ЛК 31.0324'!$B$15:$J$1334,9,0)</f>
        <v>-</v>
      </c>
      <c r="E415" s="74"/>
      <c r="F415" s="74"/>
      <c r="G415" s="74">
        <f t="shared" ref="G415:G416" si="209">B415*$G$715</f>
        <v>1.4990131112927798</v>
      </c>
      <c r="H415" s="74">
        <f t="shared" si="194"/>
        <v>1.4990131112927798</v>
      </c>
      <c r="I415" s="74">
        <f t="shared" si="195"/>
        <v>1.9660131112927799</v>
      </c>
      <c r="P415" t="s">
        <v>3605</v>
      </c>
    </row>
    <row r="416" spans="1:16" x14ac:dyDescent="0.3">
      <c r="A416" s="95" t="s">
        <v>709</v>
      </c>
      <c r="B416" s="96">
        <f>VLOOKUP(A416,Площадь!D:E,2,0)</f>
        <v>32.1</v>
      </c>
      <c r="C416" s="74">
        <v>9.7810000000000006</v>
      </c>
      <c r="D416" s="74" t="str">
        <f>VLOOKUP(A416,'ЛК 31.0324'!$B$15:$J$1334,9,0)</f>
        <v>-</v>
      </c>
      <c r="E416" s="74"/>
      <c r="F416" s="74"/>
      <c r="G416" s="74">
        <f t="shared" si="209"/>
        <v>1.2243847550254006</v>
      </c>
      <c r="H416" s="74">
        <f t="shared" si="194"/>
        <v>1.2243847550254006</v>
      </c>
      <c r="I416" s="74">
        <f t="shared" si="195"/>
        <v>11.005384755025402</v>
      </c>
      <c r="P416" t="s">
        <v>3605</v>
      </c>
    </row>
    <row r="417" spans="1:16" x14ac:dyDescent="0.3">
      <c r="A417" s="98" t="s">
        <v>1182</v>
      </c>
      <c r="B417" s="99">
        <f>VLOOKUP(A417,Площадь!D:E,2,0)</f>
        <v>31.8</v>
      </c>
      <c r="C417" s="97">
        <v>9.8710000000000004</v>
      </c>
      <c r="D417" s="97">
        <f>VLOOKUP(A417,'ЛК 31.0324'!$B$15:$J$1334,9,0)</f>
        <v>12.007999999999999</v>
      </c>
      <c r="E417" s="97">
        <f>D417-C417</f>
        <v>2.1369999999999987</v>
      </c>
      <c r="F417" s="97">
        <f>B417</f>
        <v>31.8</v>
      </c>
      <c r="G417" s="97"/>
      <c r="H417" s="97">
        <f t="shared" si="194"/>
        <v>2.1369999999999987</v>
      </c>
      <c r="I417" s="97">
        <f t="shared" si="195"/>
        <v>12.007999999999999</v>
      </c>
      <c r="P417" s="138">
        <f>E417</f>
        <v>2.1369999999999987</v>
      </c>
    </row>
    <row r="418" spans="1:16" x14ac:dyDescent="0.3">
      <c r="A418" s="95" t="s">
        <v>1200</v>
      </c>
      <c r="B418" s="96">
        <f>VLOOKUP(A418,Площадь!D:E,2,0)</f>
        <v>39.1</v>
      </c>
      <c r="C418" s="74">
        <v>7.9260000000000002</v>
      </c>
      <c r="D418" s="74" t="str">
        <f>VLOOKUP(A418,'ЛК 31.0324'!$B$15:$J$1334,9,0)</f>
        <v>-</v>
      </c>
      <c r="E418" s="74"/>
      <c r="F418" s="74"/>
      <c r="G418" s="74">
        <f t="shared" ref="G418:G419" si="210">B418*$G$715</f>
        <v>1.4913845458409083</v>
      </c>
      <c r="H418" s="74">
        <f t="shared" si="194"/>
        <v>1.4913845458409083</v>
      </c>
      <c r="I418" s="74">
        <f t="shared" si="195"/>
        <v>9.4173845458409087</v>
      </c>
      <c r="P418" t="s">
        <v>3605</v>
      </c>
    </row>
    <row r="419" spans="1:16" x14ac:dyDescent="0.3">
      <c r="A419" s="95" t="s">
        <v>1202</v>
      </c>
      <c r="B419" s="96">
        <f>VLOOKUP(A419,Площадь!D:E,2,0)</f>
        <v>62</v>
      </c>
      <c r="C419" s="74">
        <v>6.633</v>
      </c>
      <c r="D419" s="74" t="str">
        <f>VLOOKUP(A419,'ЛК 31.0324'!$B$15:$J$1334,9,0)</f>
        <v>-</v>
      </c>
      <c r="E419" s="74"/>
      <c r="F419" s="74"/>
      <c r="G419" s="74">
        <f t="shared" si="210"/>
        <v>2.3648552900802127</v>
      </c>
      <c r="H419" s="74">
        <f t="shared" si="194"/>
        <v>2.3648552900802127</v>
      </c>
      <c r="I419" s="74">
        <f t="shared" si="195"/>
        <v>8.9978552900802136</v>
      </c>
      <c r="P419" t="s">
        <v>3605</v>
      </c>
    </row>
    <row r="420" spans="1:16" s="139" customFormat="1" x14ac:dyDescent="0.3">
      <c r="A420" s="136" t="s">
        <v>692</v>
      </c>
      <c r="B420" s="137">
        <f>VLOOKUP(A420,Площадь!D:E,2,0)</f>
        <v>32.5</v>
      </c>
      <c r="C420" s="138">
        <v>3.7219999999999995</v>
      </c>
      <c r="D420" s="138">
        <v>3.7219999999999995</v>
      </c>
      <c r="E420" s="138">
        <f>D420-C420</f>
        <v>0</v>
      </c>
      <c r="F420" s="138">
        <f>B420</f>
        <v>32.5</v>
      </c>
      <c r="G420" s="138"/>
      <c r="H420" s="138">
        <f t="shared" si="194"/>
        <v>0</v>
      </c>
      <c r="I420" s="138">
        <f t="shared" si="195"/>
        <v>3.7219999999999995</v>
      </c>
      <c r="J420" s="138"/>
      <c r="P420" s="138">
        <f>E420</f>
        <v>0</v>
      </c>
    </row>
    <row r="421" spans="1:16" x14ac:dyDescent="0.3">
      <c r="A421" s="95" t="s">
        <v>562</v>
      </c>
      <c r="B421" s="96">
        <f>VLOOKUP(A421,Площадь!D:E,2,0)</f>
        <v>33.700000000000003</v>
      </c>
      <c r="C421" s="74">
        <v>4.5250000000000004</v>
      </c>
      <c r="D421" s="74" t="str">
        <f>VLOOKUP(A421,'ЛК 31.0324'!$B$15:$J$1334,9,0)</f>
        <v>-</v>
      </c>
      <c r="E421" s="74"/>
      <c r="F421" s="74"/>
      <c r="G421" s="74">
        <f t="shared" ref="G421" si="211">B421*$G$715</f>
        <v>1.2854132786403738</v>
      </c>
      <c r="H421" s="74">
        <f t="shared" si="194"/>
        <v>1.2854132786403738</v>
      </c>
      <c r="I421" s="74">
        <f t="shared" si="195"/>
        <v>5.8104132786403744</v>
      </c>
      <c r="P421" t="s">
        <v>3605</v>
      </c>
    </row>
    <row r="422" spans="1:16" x14ac:dyDescent="0.3">
      <c r="A422" s="98" t="s">
        <v>960</v>
      </c>
      <c r="B422" s="99">
        <f>VLOOKUP(A422,Площадь!D:E,2,0)</f>
        <v>59</v>
      </c>
      <c r="C422" s="97">
        <v>12.542</v>
      </c>
      <c r="D422" s="97">
        <f>VLOOKUP(A422,'ЛК 31.0324'!$B$15:$J$1334,9,0)</f>
        <v>15.861000000000001</v>
      </c>
      <c r="E422" s="97">
        <f t="shared" ref="E422:E423" si="212">D422-C422</f>
        <v>3.3190000000000008</v>
      </c>
      <c r="F422" s="97">
        <f t="shared" ref="F422:F423" si="213">B422</f>
        <v>59</v>
      </c>
      <c r="G422" s="97"/>
      <c r="H422" s="97">
        <f t="shared" si="194"/>
        <v>3.3190000000000008</v>
      </c>
      <c r="I422" s="97">
        <f t="shared" si="195"/>
        <v>15.861000000000001</v>
      </c>
      <c r="P422" s="138">
        <f t="shared" ref="P422:P423" si="214">E422</f>
        <v>3.3190000000000008</v>
      </c>
    </row>
    <row r="423" spans="1:16" x14ac:dyDescent="0.3">
      <c r="A423" s="98" t="s">
        <v>765</v>
      </c>
      <c r="B423" s="99">
        <f>VLOOKUP(A423,Площадь!D:E,2,0)</f>
        <v>39.299999999999997</v>
      </c>
      <c r="C423" s="97">
        <v>5.2770000000000001</v>
      </c>
      <c r="D423" s="97">
        <f>VLOOKUP(A423,'ЛК 31.0324'!$B$15:$J$1334,9,0)</f>
        <v>7.3819999999999997</v>
      </c>
      <c r="E423" s="97">
        <f t="shared" si="212"/>
        <v>2.1049999999999995</v>
      </c>
      <c r="F423" s="97">
        <f t="shared" si="213"/>
        <v>39.299999999999997</v>
      </c>
      <c r="G423" s="97"/>
      <c r="H423" s="97">
        <f t="shared" si="194"/>
        <v>2.1049999999999995</v>
      </c>
      <c r="I423" s="97">
        <f t="shared" si="195"/>
        <v>7.3819999999999997</v>
      </c>
      <c r="P423" s="138">
        <f t="shared" si="214"/>
        <v>2.1049999999999995</v>
      </c>
    </row>
    <row r="424" spans="1:16" x14ac:dyDescent="0.3">
      <c r="A424" s="95" t="s">
        <v>119</v>
      </c>
      <c r="B424" s="96">
        <f>VLOOKUP(A424,Площадь!D:E,2,0)</f>
        <v>83.9</v>
      </c>
      <c r="C424" s="74">
        <v>21.472000000000001</v>
      </c>
      <c r="D424" s="74" t="str">
        <f>VLOOKUP(A424,'ЛК 31.0324'!$B$15:$J$1334,9,0)</f>
        <v>-</v>
      </c>
      <c r="E424" s="74"/>
      <c r="F424" s="74"/>
      <c r="G424" s="74">
        <f t="shared" ref="G424:G425" si="215">B424*$G$715</f>
        <v>3.2001832070601588</v>
      </c>
      <c r="H424" s="74">
        <f t="shared" si="194"/>
        <v>3.2001832070601588</v>
      </c>
      <c r="I424" s="74">
        <f t="shared" si="195"/>
        <v>24.672183207060161</v>
      </c>
      <c r="P424" t="s">
        <v>3605</v>
      </c>
    </row>
    <row r="425" spans="1:16" x14ac:dyDescent="0.3">
      <c r="A425" s="95" t="s">
        <v>1016</v>
      </c>
      <c r="B425" s="96">
        <f>VLOOKUP(A425,Площадь!D:E,2,0)</f>
        <v>32.1</v>
      </c>
      <c r="C425" s="74">
        <v>7.6509999999999998</v>
      </c>
      <c r="D425" s="74" t="str">
        <f>VLOOKUP(A425,'ЛК 31.0324'!$B$15:$J$1334,9,0)</f>
        <v>-</v>
      </c>
      <c r="E425" s="74"/>
      <c r="F425" s="74"/>
      <c r="G425" s="74">
        <f t="shared" si="215"/>
        <v>1.2243847550254006</v>
      </c>
      <c r="H425" s="74">
        <f t="shared" si="194"/>
        <v>1.2243847550254006</v>
      </c>
      <c r="I425" s="74">
        <f t="shared" si="195"/>
        <v>8.8753847550254008</v>
      </c>
      <c r="P425" t="s">
        <v>3605</v>
      </c>
    </row>
    <row r="426" spans="1:16" x14ac:dyDescent="0.3">
      <c r="A426" s="98" t="s">
        <v>481</v>
      </c>
      <c r="B426" s="99">
        <f>VLOOKUP(A426,Площадь!D:E,2,0)</f>
        <v>31.8</v>
      </c>
      <c r="C426" s="97">
        <v>5.859</v>
      </c>
      <c r="D426" s="97">
        <f>VLOOKUP(A426,'ЛК 31.0324'!$B$15:$J$1334,9,0)</f>
        <v>6.891</v>
      </c>
      <c r="E426" s="97">
        <f t="shared" ref="E426:E427" si="216">D426-C426</f>
        <v>1.032</v>
      </c>
      <c r="F426" s="97">
        <f t="shared" ref="F426:F427" si="217">B426</f>
        <v>31.8</v>
      </c>
      <c r="G426" s="97"/>
      <c r="H426" s="97">
        <f t="shared" si="194"/>
        <v>1.032</v>
      </c>
      <c r="I426" s="97">
        <f t="shared" si="195"/>
        <v>6.891</v>
      </c>
      <c r="P426" s="138">
        <f t="shared" ref="P426:P427" si="218">E426</f>
        <v>1.032</v>
      </c>
    </row>
    <row r="427" spans="1:16" x14ac:dyDescent="0.3">
      <c r="A427" s="98" t="s">
        <v>769</v>
      </c>
      <c r="B427" s="99">
        <f>VLOOKUP(A427,Площадь!D:E,2,0)</f>
        <v>39.1</v>
      </c>
      <c r="C427" s="97">
        <v>7.1950000000000003</v>
      </c>
      <c r="D427" s="97">
        <f>VLOOKUP(A427,'ЛК 31.0324'!$B$15:$J$1334,9,0)</f>
        <v>9.1999999999999993</v>
      </c>
      <c r="E427" s="97">
        <f t="shared" si="216"/>
        <v>2.004999999999999</v>
      </c>
      <c r="F427" s="97">
        <f t="shared" si="217"/>
        <v>39.1</v>
      </c>
      <c r="G427" s="97"/>
      <c r="H427" s="97">
        <f t="shared" si="194"/>
        <v>2.004999999999999</v>
      </c>
      <c r="I427" s="97">
        <f t="shared" si="195"/>
        <v>9.1999999999999993</v>
      </c>
      <c r="P427" s="138">
        <f t="shared" si="218"/>
        <v>2.004999999999999</v>
      </c>
    </row>
    <row r="428" spans="1:16" x14ac:dyDescent="0.3">
      <c r="A428" s="95" t="s">
        <v>554</v>
      </c>
      <c r="B428" s="96">
        <f>VLOOKUP(A428,Площадь!D:E,2,0)</f>
        <v>62</v>
      </c>
      <c r="C428" s="74">
        <v>15.166</v>
      </c>
      <c r="D428" s="74" t="str">
        <f>VLOOKUP(A428,'ЛК 31.0324'!$B$15:$J$1334,9,0)</f>
        <v>-</v>
      </c>
      <c r="E428" s="74"/>
      <c r="F428" s="74"/>
      <c r="G428" s="74">
        <f t="shared" ref="G428" si="219">B428*$G$715</f>
        <v>2.3648552900802127</v>
      </c>
      <c r="H428" s="74">
        <f t="shared" si="194"/>
        <v>2.3648552900802127</v>
      </c>
      <c r="I428" s="74">
        <f t="shared" si="195"/>
        <v>17.530855290080211</v>
      </c>
      <c r="P428" t="s">
        <v>3605</v>
      </c>
    </row>
    <row r="429" spans="1:16" x14ac:dyDescent="0.3">
      <c r="A429" s="98" t="s">
        <v>588</v>
      </c>
      <c r="B429" s="99">
        <f>VLOOKUP(A429,Площадь!D:E,2,0)</f>
        <v>32.5</v>
      </c>
      <c r="C429" s="97">
        <v>3.133</v>
      </c>
      <c r="D429" s="97">
        <f>VLOOKUP(A429,'ЛК 31.0324'!$B$15:$J$1334,9,0)</f>
        <v>3.133</v>
      </c>
      <c r="E429" s="97">
        <f>D429-C429</f>
        <v>0</v>
      </c>
      <c r="F429" s="97">
        <f>B429</f>
        <v>32.5</v>
      </c>
      <c r="G429" s="97"/>
      <c r="H429" s="97">
        <f t="shared" si="194"/>
        <v>0</v>
      </c>
      <c r="I429" s="97">
        <f t="shared" si="195"/>
        <v>3.133</v>
      </c>
      <c r="P429" s="138">
        <f>E429</f>
        <v>0</v>
      </c>
    </row>
    <row r="430" spans="1:16" x14ac:dyDescent="0.3">
      <c r="A430" s="95" t="s">
        <v>1027</v>
      </c>
      <c r="B430" s="96">
        <f>VLOOKUP(A430,Площадь!D:E,2,0)</f>
        <v>33.700000000000003</v>
      </c>
      <c r="C430" s="74">
        <v>2.5830000000000002</v>
      </c>
      <c r="D430" s="74" t="str">
        <f>VLOOKUP(A430,'ЛК 31.0324'!$B$15:$J$1334,9,0)</f>
        <v>-</v>
      </c>
      <c r="E430" s="74"/>
      <c r="F430" s="74"/>
      <c r="G430" s="74">
        <f t="shared" ref="G430:G432" si="220">B430*$G$715</f>
        <v>1.2854132786403738</v>
      </c>
      <c r="H430" s="74">
        <f t="shared" si="194"/>
        <v>1.2854132786403738</v>
      </c>
      <c r="I430" s="74">
        <f t="shared" si="195"/>
        <v>3.8684132786403742</v>
      </c>
      <c r="P430" t="s">
        <v>3605</v>
      </c>
    </row>
    <row r="431" spans="1:16" x14ac:dyDescent="0.3">
      <c r="A431" s="95" t="s">
        <v>611</v>
      </c>
      <c r="B431" s="96">
        <f>VLOOKUP(A431,Площадь!D:E,2,0)</f>
        <v>59</v>
      </c>
      <c r="C431" s="74">
        <v>10.173999999999999</v>
      </c>
      <c r="D431" s="74" t="str">
        <f>VLOOKUP(A431,'ЛК 31.0324'!$B$15:$J$1334,9,0)</f>
        <v>-</v>
      </c>
      <c r="E431" s="74"/>
      <c r="F431" s="74"/>
      <c r="G431" s="74">
        <f t="shared" si="220"/>
        <v>2.2504268083021377</v>
      </c>
      <c r="H431" s="74">
        <f t="shared" si="194"/>
        <v>2.2504268083021377</v>
      </c>
      <c r="I431" s="74">
        <f t="shared" si="195"/>
        <v>12.424426808302137</v>
      </c>
      <c r="P431" t="s">
        <v>3605</v>
      </c>
    </row>
    <row r="432" spans="1:16" x14ac:dyDescent="0.3">
      <c r="A432" s="95" t="s">
        <v>698</v>
      </c>
      <c r="B432" s="96">
        <f>VLOOKUP(A432,Площадь!D:E,2,0)</f>
        <v>39.299999999999997</v>
      </c>
      <c r="C432" s="74">
        <v>7.4980000000000002</v>
      </c>
      <c r="D432" s="74" t="str">
        <f>VLOOKUP(A432,'ЛК 31.0324'!$B$15:$J$1334,9,0)</f>
        <v>-</v>
      </c>
      <c r="E432" s="74"/>
      <c r="F432" s="74"/>
      <c r="G432" s="74">
        <f t="shared" si="220"/>
        <v>1.4990131112927798</v>
      </c>
      <c r="H432" s="74">
        <f t="shared" si="194"/>
        <v>1.4990131112927798</v>
      </c>
      <c r="I432" s="74">
        <f t="shared" si="195"/>
        <v>8.9970131112927803</v>
      </c>
      <c r="P432" t="s">
        <v>3605</v>
      </c>
    </row>
    <row r="433" spans="1:16" x14ac:dyDescent="0.3">
      <c r="A433" s="95" t="s">
        <v>656</v>
      </c>
      <c r="B433" s="96">
        <f>VLOOKUP(A433,Площадь!D:E,2,0)</f>
        <v>32.1</v>
      </c>
      <c r="C433" s="74">
        <v>4.4130000000000003</v>
      </c>
      <c r="D433" s="74"/>
      <c r="E433" s="74"/>
      <c r="F433" s="74"/>
      <c r="G433" s="74">
        <f t="shared" ref="G433:G435" si="221">B433*$G$715</f>
        <v>1.2243847550254006</v>
      </c>
      <c r="H433" s="74">
        <f t="shared" si="194"/>
        <v>1.2243847550254006</v>
      </c>
      <c r="I433" s="74">
        <f t="shared" si="195"/>
        <v>5.6373847550254013</v>
      </c>
      <c r="P433" t="s">
        <v>3605</v>
      </c>
    </row>
    <row r="434" spans="1:16" x14ac:dyDescent="0.3">
      <c r="A434" s="95" t="s">
        <v>1013</v>
      </c>
      <c r="B434" s="96">
        <f>VLOOKUP(A434,Площадь!D:E,2,0)</f>
        <v>31.8</v>
      </c>
      <c r="C434" s="74">
        <v>7.0069999999999997</v>
      </c>
      <c r="D434" s="74" t="str">
        <f>VLOOKUP(A434,'ЛК 31.0324'!$B$15:$J$1334,9,0)</f>
        <v>-</v>
      </c>
      <c r="E434" s="74"/>
      <c r="F434" s="74"/>
      <c r="G434" s="74">
        <f t="shared" si="221"/>
        <v>1.2129419068475931</v>
      </c>
      <c r="H434" s="74">
        <f t="shared" si="194"/>
        <v>1.2129419068475931</v>
      </c>
      <c r="I434" s="74">
        <f t="shared" si="195"/>
        <v>8.219941906847593</v>
      </c>
      <c r="P434" t="s">
        <v>3605</v>
      </c>
    </row>
    <row r="435" spans="1:16" x14ac:dyDescent="0.3">
      <c r="A435" s="95" t="s">
        <v>189</v>
      </c>
      <c r="B435" s="96">
        <f>VLOOKUP(A435,Площадь!D:E,2,0)</f>
        <v>80.7</v>
      </c>
      <c r="C435" s="74">
        <v>24.83</v>
      </c>
      <c r="D435" s="74" t="str">
        <f>VLOOKUP(A435,'ЛК 31.0324'!$B$15:$J$1334,9,0)</f>
        <v>-</v>
      </c>
      <c r="E435" s="74"/>
      <c r="F435" s="74"/>
      <c r="G435" s="74">
        <f t="shared" si="221"/>
        <v>3.0781261598302123</v>
      </c>
      <c r="H435" s="74">
        <f t="shared" si="194"/>
        <v>3.0781261598302123</v>
      </c>
      <c r="I435" s="74">
        <f t="shared" si="195"/>
        <v>27.908126159830211</v>
      </c>
      <c r="P435" t="s">
        <v>3605</v>
      </c>
    </row>
    <row r="436" spans="1:16" x14ac:dyDescent="0.3">
      <c r="A436" s="98" t="s">
        <v>657</v>
      </c>
      <c r="B436" s="99">
        <f>VLOOKUP(A436,Площадь!D:E,2,0)</f>
        <v>39.1</v>
      </c>
      <c r="C436" s="97">
        <v>4.7130000000000001</v>
      </c>
      <c r="D436" s="97">
        <f>VLOOKUP(A436,'ЛК 31.0324'!$B$15:$J$1334,9,0)</f>
        <v>4.7130000000000001</v>
      </c>
      <c r="E436" s="97">
        <f>D436-C436</f>
        <v>0</v>
      </c>
      <c r="F436" s="97">
        <f>B436</f>
        <v>39.1</v>
      </c>
      <c r="G436" s="97"/>
      <c r="H436" s="97">
        <f t="shared" si="194"/>
        <v>0</v>
      </c>
      <c r="I436" s="97">
        <f t="shared" si="195"/>
        <v>4.7130000000000001</v>
      </c>
      <c r="P436" s="138">
        <f>E436</f>
        <v>0</v>
      </c>
    </row>
    <row r="437" spans="1:16" x14ac:dyDescent="0.3">
      <c r="A437" s="95" t="s">
        <v>1144</v>
      </c>
      <c r="B437" s="96">
        <f>VLOOKUP(A437,Площадь!D:E,2,0)</f>
        <v>62</v>
      </c>
      <c r="C437" s="74">
        <v>14.327</v>
      </c>
      <c r="D437" s="74" t="str">
        <f>VLOOKUP(A437,'ЛК 31.0324'!$B$15:$J$1334,9,0)</f>
        <v>-</v>
      </c>
      <c r="E437" s="74"/>
      <c r="F437" s="74"/>
      <c r="G437" s="74">
        <f t="shared" ref="G437:G439" si="222">B437*$G$715</f>
        <v>2.3648552900802127</v>
      </c>
      <c r="H437" s="74">
        <f t="shared" si="194"/>
        <v>2.3648552900802127</v>
      </c>
      <c r="I437" s="74">
        <f t="shared" si="195"/>
        <v>16.691855290080213</v>
      </c>
      <c r="P437" t="s">
        <v>3605</v>
      </c>
    </row>
    <row r="438" spans="1:16" x14ac:dyDescent="0.3">
      <c r="A438" s="95" t="s">
        <v>710</v>
      </c>
      <c r="B438" s="96">
        <f>VLOOKUP(A438,Площадь!D:E,2,0)</f>
        <v>32.5</v>
      </c>
      <c r="C438" s="74">
        <v>9.66</v>
      </c>
      <c r="D438" s="74" t="str">
        <f>VLOOKUP(A438,'ЛК 31.0324'!$B$15:$J$1334,9,0)</f>
        <v>-</v>
      </c>
      <c r="E438" s="74"/>
      <c r="F438" s="74"/>
      <c r="G438" s="74">
        <f t="shared" si="222"/>
        <v>1.2396418859291438</v>
      </c>
      <c r="H438" s="74">
        <f t="shared" si="194"/>
        <v>1.2396418859291438</v>
      </c>
      <c r="I438" s="74">
        <f t="shared" si="195"/>
        <v>10.899641885929144</v>
      </c>
      <c r="P438" t="s">
        <v>3605</v>
      </c>
    </row>
    <row r="439" spans="1:16" x14ac:dyDescent="0.3">
      <c r="A439" s="95" t="s">
        <v>1067</v>
      </c>
      <c r="B439" s="96">
        <f>VLOOKUP(A439,Площадь!D:E,2,0)</f>
        <v>33.700000000000003</v>
      </c>
      <c r="C439" s="74">
        <v>8.657</v>
      </c>
      <c r="D439" s="74" t="str">
        <f>VLOOKUP(A439,'ЛК 31.0324'!$B$15:$J$1334,9,0)</f>
        <v>-</v>
      </c>
      <c r="E439" s="74"/>
      <c r="F439" s="74"/>
      <c r="G439" s="74">
        <f t="shared" si="222"/>
        <v>1.2854132786403738</v>
      </c>
      <c r="H439" s="74">
        <f t="shared" si="194"/>
        <v>1.2854132786403738</v>
      </c>
      <c r="I439" s="74">
        <f t="shared" si="195"/>
        <v>9.9424132786403732</v>
      </c>
      <c r="P439" t="s">
        <v>3605</v>
      </c>
    </row>
    <row r="440" spans="1:16" x14ac:dyDescent="0.3">
      <c r="A440" s="98" t="s">
        <v>563</v>
      </c>
      <c r="B440" s="99">
        <f>VLOOKUP(A440,Площадь!D:E,2,0)</f>
        <v>59</v>
      </c>
      <c r="C440" s="97">
        <v>14.448</v>
      </c>
      <c r="D440" s="97">
        <f>VLOOKUP(A440,'ЛК 31.0324'!$B$15:$J$1334,9,0)</f>
        <v>18.870999999999999</v>
      </c>
      <c r="E440" s="97">
        <f>D440-C440</f>
        <v>4.4229999999999983</v>
      </c>
      <c r="F440" s="97">
        <f>B440</f>
        <v>59</v>
      </c>
      <c r="G440" s="97"/>
      <c r="H440" s="97">
        <f t="shared" si="194"/>
        <v>4.4229999999999983</v>
      </c>
      <c r="I440" s="97">
        <f t="shared" si="195"/>
        <v>18.870999999999999</v>
      </c>
      <c r="P440" s="138">
        <f>E440</f>
        <v>4.4229999999999983</v>
      </c>
    </row>
    <row r="441" spans="1:16" x14ac:dyDescent="0.3">
      <c r="A441" s="95" t="s">
        <v>1083</v>
      </c>
      <c r="B441" s="96">
        <f>VLOOKUP(A441,Площадь!D:E,2,0)</f>
        <v>39.299999999999997</v>
      </c>
      <c r="C441" s="74">
        <v>7.1230000000000002</v>
      </c>
      <c r="D441" s="74" t="str">
        <f>VLOOKUP(A441,'ЛК 31.0324'!$B$15:$J$1334,9,0)</f>
        <v>-</v>
      </c>
      <c r="E441" s="74"/>
      <c r="F441" s="74"/>
      <c r="G441" s="74">
        <f t="shared" ref="G441" si="223">B441*$G$715</f>
        <v>1.4990131112927798</v>
      </c>
      <c r="H441" s="74">
        <f t="shared" si="194"/>
        <v>1.4990131112927798</v>
      </c>
      <c r="I441" s="74">
        <f t="shared" si="195"/>
        <v>8.6220131112927803</v>
      </c>
      <c r="P441" t="s">
        <v>3605</v>
      </c>
    </row>
    <row r="442" spans="1:16" x14ac:dyDescent="0.3">
      <c r="A442" s="98" t="s">
        <v>896</v>
      </c>
      <c r="B442" s="99">
        <f>VLOOKUP(A442,Площадь!D:E,2,0)</f>
        <v>32.1</v>
      </c>
      <c r="C442" s="97">
        <v>9.1170000000000009</v>
      </c>
      <c r="D442" s="97">
        <f>VLOOKUP(A442,'ЛК 31.0324'!$B$15:$J$1334,9,0)</f>
        <v>10</v>
      </c>
      <c r="E442" s="97">
        <f>D442-C442</f>
        <v>0.88299999999999912</v>
      </c>
      <c r="F442" s="97">
        <f>B442</f>
        <v>32.1</v>
      </c>
      <c r="G442" s="97"/>
      <c r="H442" s="97">
        <f t="shared" si="194"/>
        <v>0.88299999999999912</v>
      </c>
      <c r="I442" s="97">
        <f t="shared" si="195"/>
        <v>10</v>
      </c>
      <c r="P442" s="138">
        <f>E442</f>
        <v>0.88299999999999912</v>
      </c>
    </row>
    <row r="443" spans="1:16" x14ac:dyDescent="0.3">
      <c r="A443" s="95" t="s">
        <v>1098</v>
      </c>
      <c r="B443" s="96">
        <f>VLOOKUP(A443,Площадь!D:E,2,0)</f>
        <v>31.8</v>
      </c>
      <c r="C443" s="74">
        <v>8.3390000000000004</v>
      </c>
      <c r="D443" s="74" t="str">
        <f>VLOOKUP(A443,'ЛК 31.0324'!$B$15:$J$1334,9,0)</f>
        <v>-</v>
      </c>
      <c r="E443" s="74"/>
      <c r="F443" s="74"/>
      <c r="G443" s="74">
        <f t="shared" ref="G443:G446" si="224">B443*$G$715</f>
        <v>1.2129419068475931</v>
      </c>
      <c r="H443" s="74">
        <f t="shared" si="194"/>
        <v>1.2129419068475931</v>
      </c>
      <c r="I443" s="74">
        <f t="shared" si="195"/>
        <v>9.5519419068475937</v>
      </c>
      <c r="P443" t="s">
        <v>3605</v>
      </c>
    </row>
    <row r="444" spans="1:16" x14ac:dyDescent="0.3">
      <c r="A444" s="95" t="s">
        <v>492</v>
      </c>
      <c r="B444" s="96">
        <f>VLOOKUP(A444,Площадь!D:E,2,0)</f>
        <v>39.1</v>
      </c>
      <c r="C444" s="74">
        <v>11.111000000000001</v>
      </c>
      <c r="D444" s="74" t="str">
        <f>VLOOKUP(A444,'ЛК 31.0324'!$B$15:$J$1334,9,0)</f>
        <v>-</v>
      </c>
      <c r="E444" s="74"/>
      <c r="F444" s="74"/>
      <c r="G444" s="74">
        <f t="shared" si="224"/>
        <v>1.4913845458409083</v>
      </c>
      <c r="H444" s="74">
        <f t="shared" si="194"/>
        <v>1.4913845458409083</v>
      </c>
      <c r="I444" s="74">
        <f t="shared" si="195"/>
        <v>12.602384545840909</v>
      </c>
      <c r="P444" t="s">
        <v>3605</v>
      </c>
    </row>
    <row r="445" spans="1:16" x14ac:dyDescent="0.3">
      <c r="A445" s="95" t="s">
        <v>667</v>
      </c>
      <c r="B445" s="96">
        <f>VLOOKUP(A445,Площадь!D:E,2,0)</f>
        <v>62</v>
      </c>
      <c r="C445" s="74">
        <v>19.600999999999999</v>
      </c>
      <c r="D445" s="74" t="str">
        <f>VLOOKUP(A445,'ЛК 31.0324'!$B$15:$J$1334,9,0)</f>
        <v>-</v>
      </c>
      <c r="E445" s="74"/>
      <c r="F445" s="74"/>
      <c r="G445" s="74">
        <f t="shared" si="224"/>
        <v>2.3648552900802127</v>
      </c>
      <c r="H445" s="74">
        <f t="shared" si="194"/>
        <v>2.3648552900802127</v>
      </c>
      <c r="I445" s="74">
        <f t="shared" si="195"/>
        <v>21.965855290080214</v>
      </c>
      <c r="P445" t="s">
        <v>3605</v>
      </c>
    </row>
    <row r="446" spans="1:16" x14ac:dyDescent="0.3">
      <c r="A446" s="95" t="s">
        <v>307</v>
      </c>
      <c r="B446" s="96">
        <f>VLOOKUP(A446,Площадь!D:E,2,0)</f>
        <v>80.7</v>
      </c>
      <c r="C446" s="74">
        <v>18.058</v>
      </c>
      <c r="D446" s="74" t="str">
        <f>VLOOKUP(A446,'ЛК 31.0324'!$B$15:$J$1334,9,0)</f>
        <v>-</v>
      </c>
      <c r="E446" s="74"/>
      <c r="F446" s="74"/>
      <c r="G446" s="74">
        <f t="shared" si="224"/>
        <v>3.0781261598302123</v>
      </c>
      <c r="H446" s="74">
        <f t="shared" si="194"/>
        <v>3.0781261598302123</v>
      </c>
      <c r="I446" s="74">
        <f t="shared" si="195"/>
        <v>21.136126159830212</v>
      </c>
      <c r="P446" t="s">
        <v>3605</v>
      </c>
    </row>
    <row r="447" spans="1:16" x14ac:dyDescent="0.3">
      <c r="A447" s="95" t="s">
        <v>236</v>
      </c>
      <c r="B447" s="96">
        <f>VLOOKUP(A447,Площадь!D:E,2,0)</f>
        <v>55.8</v>
      </c>
      <c r="C447" s="74">
        <v>22.58</v>
      </c>
      <c r="D447" s="74"/>
      <c r="E447" s="74"/>
      <c r="F447" s="74"/>
      <c r="G447" s="74">
        <f>B447*$G$715</f>
        <v>2.1283697610721912</v>
      </c>
      <c r="H447" s="74">
        <f t="shared" si="194"/>
        <v>2.1283697610721912</v>
      </c>
      <c r="I447" s="74">
        <f t="shared" si="195"/>
        <v>24.708369761072191</v>
      </c>
      <c r="P447" t="s">
        <v>3605</v>
      </c>
    </row>
    <row r="448" spans="1:16" x14ac:dyDescent="0.3">
      <c r="A448" s="98" t="s">
        <v>897</v>
      </c>
      <c r="B448" s="99">
        <f>VLOOKUP(A448,Площадь!D:E,2,0)</f>
        <v>32.5</v>
      </c>
      <c r="C448" s="97">
        <v>4.7130000000000001</v>
      </c>
      <c r="D448" s="97">
        <f>VLOOKUP(A448,'ЛК 31.0324'!$B$15:$J$1334,9,0)</f>
        <v>6.22</v>
      </c>
      <c r="E448" s="97">
        <f>D448-C448</f>
        <v>1.5069999999999997</v>
      </c>
      <c r="F448" s="97">
        <f>B448</f>
        <v>32.5</v>
      </c>
      <c r="G448" s="97"/>
      <c r="H448" s="97">
        <f t="shared" si="194"/>
        <v>1.5069999999999997</v>
      </c>
      <c r="I448" s="97">
        <f t="shared" si="195"/>
        <v>6.22</v>
      </c>
      <c r="P448" s="138">
        <f>E448</f>
        <v>1.5069999999999997</v>
      </c>
    </row>
    <row r="449" spans="1:16" x14ac:dyDescent="0.3">
      <c r="A449" s="95" t="s">
        <v>1148</v>
      </c>
      <c r="B449" s="96">
        <f>VLOOKUP(A449,Площадь!D:E,2,0)</f>
        <v>33.700000000000003</v>
      </c>
      <c r="C449" s="74">
        <v>9.0630000000000006</v>
      </c>
      <c r="D449" s="74" t="str">
        <f>VLOOKUP(A449,'ЛК 31.0324'!$B$15:$J$1334,9,0)</f>
        <v>-</v>
      </c>
      <c r="E449" s="74"/>
      <c r="F449" s="74"/>
      <c r="G449" s="74">
        <f t="shared" ref="G449:G450" si="225">B449*$G$715</f>
        <v>1.2854132786403738</v>
      </c>
      <c r="H449" s="74">
        <f t="shared" si="194"/>
        <v>1.2854132786403738</v>
      </c>
      <c r="I449" s="74">
        <f t="shared" si="195"/>
        <v>10.348413278640374</v>
      </c>
      <c r="P449" t="s">
        <v>3605</v>
      </c>
    </row>
    <row r="450" spans="1:16" x14ac:dyDescent="0.3">
      <c r="A450" s="95" t="s">
        <v>1031</v>
      </c>
      <c r="B450" s="96">
        <f>VLOOKUP(A450,Площадь!D:E,2,0)</f>
        <v>59</v>
      </c>
      <c r="C450" s="74">
        <v>5.6970000000000001</v>
      </c>
      <c r="D450" s="74" t="str">
        <f>VLOOKUP(A450,'ЛК 31.0324'!$B$15:$J$1334,9,0)</f>
        <v>-</v>
      </c>
      <c r="E450" s="74"/>
      <c r="F450" s="74"/>
      <c r="G450" s="74">
        <f t="shared" si="225"/>
        <v>2.2504268083021377</v>
      </c>
      <c r="H450" s="74">
        <f t="shared" si="194"/>
        <v>2.2504268083021377</v>
      </c>
      <c r="I450" s="74">
        <f t="shared" si="195"/>
        <v>7.9474268083021382</v>
      </c>
      <c r="P450" t="s">
        <v>3605</v>
      </c>
    </row>
    <row r="451" spans="1:16" x14ac:dyDescent="0.3">
      <c r="A451" s="98" t="s">
        <v>1084</v>
      </c>
      <c r="B451" s="99">
        <f>VLOOKUP(A451,Площадь!D:E,2,0)</f>
        <v>39.299999999999997</v>
      </c>
      <c r="C451" s="97">
        <v>6.7629999999999999</v>
      </c>
      <c r="D451" s="97">
        <f>VLOOKUP(A451,'ЛК 31.0324'!$B$15:$J$1334,9,0)</f>
        <v>7.4</v>
      </c>
      <c r="E451" s="97">
        <f>D451-C451</f>
        <v>0.63700000000000045</v>
      </c>
      <c r="F451" s="97">
        <f>B451</f>
        <v>39.299999999999997</v>
      </c>
      <c r="G451" s="97"/>
      <c r="H451" s="97">
        <f t="shared" ref="H451:H514" si="226">E451+G451</f>
        <v>0.63700000000000045</v>
      </c>
      <c r="I451" s="97">
        <f t="shared" ref="I451:I514" si="227">C451+H451</f>
        <v>7.4</v>
      </c>
      <c r="P451" s="138">
        <f>E451</f>
        <v>0.63700000000000045</v>
      </c>
    </row>
    <row r="452" spans="1:16" x14ac:dyDescent="0.3">
      <c r="A452" s="95" t="s">
        <v>1099</v>
      </c>
      <c r="B452" s="96">
        <f>VLOOKUP(A452,Площадь!D:E,2,0)</f>
        <v>32.1</v>
      </c>
      <c r="C452" s="74">
        <v>3.5190000000000001</v>
      </c>
      <c r="D452" s="74" t="str">
        <f>VLOOKUP(A452,'ЛК 31.0324'!$B$15:$J$1334,9,0)</f>
        <v>-</v>
      </c>
      <c r="E452" s="74"/>
      <c r="F452" s="74"/>
      <c r="G452" s="74">
        <f t="shared" ref="G452:G453" si="228">B452*$G$715</f>
        <v>1.2243847550254006</v>
      </c>
      <c r="H452" s="74">
        <f t="shared" si="226"/>
        <v>1.2243847550254006</v>
      </c>
      <c r="I452" s="74">
        <f t="shared" si="227"/>
        <v>4.7433847550254011</v>
      </c>
      <c r="P452" t="s">
        <v>3605</v>
      </c>
    </row>
    <row r="453" spans="1:16" x14ac:dyDescent="0.3">
      <c r="A453" s="95" t="s">
        <v>1021</v>
      </c>
      <c r="B453" s="96">
        <f>VLOOKUP(A453,Площадь!D:E,2,0)</f>
        <v>31.8</v>
      </c>
      <c r="C453" s="74">
        <v>8.4930000000000003</v>
      </c>
      <c r="D453" s="74" t="str">
        <f>VLOOKUP(A453,'ЛК 31.0324'!$B$15:$J$1334,9,0)</f>
        <v>-</v>
      </c>
      <c r="E453" s="74"/>
      <c r="F453" s="74"/>
      <c r="G453" s="74">
        <f t="shared" si="228"/>
        <v>1.2129419068475931</v>
      </c>
      <c r="H453" s="74">
        <f t="shared" si="226"/>
        <v>1.2129419068475931</v>
      </c>
      <c r="I453" s="74">
        <f t="shared" si="227"/>
        <v>9.7059419068475936</v>
      </c>
      <c r="P453" t="s">
        <v>3605</v>
      </c>
    </row>
    <row r="454" spans="1:16" x14ac:dyDescent="0.3">
      <c r="A454" s="98" t="s">
        <v>699</v>
      </c>
      <c r="B454" s="99">
        <f>VLOOKUP(A454,Площадь!D:E,2,0)</f>
        <v>39.1</v>
      </c>
      <c r="C454" s="97">
        <v>3.3570000000000002</v>
      </c>
      <c r="D454" s="97">
        <f>VLOOKUP(A454,'ЛК 31.0324'!$B$15:$J$1334,9,0)</f>
        <v>6.4790000000000001</v>
      </c>
      <c r="E454" s="97">
        <f>D454-C454</f>
        <v>3.1219999999999999</v>
      </c>
      <c r="F454" s="97">
        <f>B454</f>
        <v>39.1</v>
      </c>
      <c r="G454" s="97"/>
      <c r="H454" s="97">
        <f t="shared" si="226"/>
        <v>3.1219999999999999</v>
      </c>
      <c r="I454" s="97">
        <f t="shared" si="227"/>
        <v>6.4790000000000001</v>
      </c>
      <c r="P454" s="138">
        <f>E454</f>
        <v>3.1219999999999999</v>
      </c>
    </row>
    <row r="455" spans="1:16" x14ac:dyDescent="0.3">
      <c r="A455" s="95" t="s">
        <v>704</v>
      </c>
      <c r="B455" s="96">
        <f>VLOOKUP(A455,Площадь!D:E,2,0)</f>
        <v>62</v>
      </c>
      <c r="C455" s="74">
        <v>0.91500000000000004</v>
      </c>
      <c r="D455" s="74" t="str">
        <f>VLOOKUP(A455,'ЛК 31.0324'!$B$15:$J$1334,9,0)</f>
        <v>-</v>
      </c>
      <c r="E455" s="74"/>
      <c r="F455" s="74"/>
      <c r="G455" s="74">
        <f t="shared" ref="G455:G457" si="229">B455*$G$715</f>
        <v>2.3648552900802127</v>
      </c>
      <c r="H455" s="74">
        <f t="shared" si="226"/>
        <v>2.3648552900802127</v>
      </c>
      <c r="I455" s="74">
        <f t="shared" si="227"/>
        <v>3.2798552900802127</v>
      </c>
      <c r="P455" t="s">
        <v>3605</v>
      </c>
    </row>
    <row r="456" spans="1:16" x14ac:dyDescent="0.3">
      <c r="A456" s="95" t="s">
        <v>1196</v>
      </c>
      <c r="B456" s="96">
        <f>VLOOKUP(A456,Площадь!D:E,2,0)</f>
        <v>32.5</v>
      </c>
      <c r="C456" s="74">
        <v>8.3699999999999992</v>
      </c>
      <c r="D456" s="74" t="str">
        <f>VLOOKUP(A456,'ЛК 31.0324'!$B$15:$J$1334,9,0)</f>
        <v>-</v>
      </c>
      <c r="E456" s="74"/>
      <c r="F456" s="74"/>
      <c r="G456" s="74">
        <f t="shared" si="229"/>
        <v>1.2396418859291438</v>
      </c>
      <c r="H456" s="74">
        <f t="shared" si="226"/>
        <v>1.2396418859291438</v>
      </c>
      <c r="I456" s="74">
        <f t="shared" si="227"/>
        <v>9.6096418859291433</v>
      </c>
      <c r="P456" t="s">
        <v>3605</v>
      </c>
    </row>
    <row r="457" spans="1:16" x14ac:dyDescent="0.3">
      <c r="A457" s="95" t="s">
        <v>668</v>
      </c>
      <c r="B457" s="96">
        <f>VLOOKUP(A457,Площадь!D:E,2,0)</f>
        <v>33.700000000000003</v>
      </c>
      <c r="C457" s="74">
        <v>5.5730000000000004</v>
      </c>
      <c r="D457" s="74" t="str">
        <f>VLOOKUP(A457,'ЛК 31.0324'!$B$15:$J$1334,9,0)</f>
        <v>-</v>
      </c>
      <c r="E457" s="74"/>
      <c r="F457" s="74"/>
      <c r="G457" s="74">
        <f t="shared" si="229"/>
        <v>1.2854132786403738</v>
      </c>
      <c r="H457" s="74">
        <f t="shared" si="226"/>
        <v>1.2854132786403738</v>
      </c>
      <c r="I457" s="74">
        <f t="shared" si="227"/>
        <v>6.8584132786403744</v>
      </c>
      <c r="P457" t="s">
        <v>3605</v>
      </c>
    </row>
    <row r="458" spans="1:16" x14ac:dyDescent="0.3">
      <c r="A458" s="98" t="s">
        <v>271</v>
      </c>
      <c r="B458" s="99">
        <f>VLOOKUP(A458,Площадь!D:E,2,0)</f>
        <v>55.7</v>
      </c>
      <c r="C458" s="97">
        <v>10.103</v>
      </c>
      <c r="D458" s="97">
        <f>VLOOKUP(A458,'ЛК 31.0324'!$B$15:$J$1334,9,0)</f>
        <v>10.308</v>
      </c>
      <c r="E458" s="97">
        <f>D458-C458</f>
        <v>0.20500000000000007</v>
      </c>
      <c r="F458" s="97">
        <f>B458</f>
        <v>55.7</v>
      </c>
      <c r="G458" s="97"/>
      <c r="H458" s="97">
        <f t="shared" si="226"/>
        <v>0.20500000000000007</v>
      </c>
      <c r="I458" s="97">
        <f t="shared" si="227"/>
        <v>10.308</v>
      </c>
      <c r="P458" s="138">
        <f>E458</f>
        <v>0.20500000000000007</v>
      </c>
    </row>
    <row r="459" spans="1:16" x14ac:dyDescent="0.3">
      <c r="A459" s="95" t="s">
        <v>988</v>
      </c>
      <c r="B459" s="96">
        <f>VLOOKUP(A459,Площадь!D:E,2,0)</f>
        <v>59</v>
      </c>
      <c r="C459" s="74">
        <v>17.905999999999999</v>
      </c>
      <c r="D459" s="74"/>
      <c r="E459" s="74"/>
      <c r="F459" s="74"/>
      <c r="G459" s="74">
        <f t="shared" ref="G459:G460" si="230">B459*$G$715</f>
        <v>2.2504268083021377</v>
      </c>
      <c r="H459" s="74">
        <f t="shared" si="226"/>
        <v>2.2504268083021377</v>
      </c>
      <c r="I459" s="74">
        <f t="shared" si="227"/>
        <v>20.156426808302136</v>
      </c>
      <c r="P459" t="s">
        <v>3605</v>
      </c>
    </row>
    <row r="460" spans="1:16" x14ac:dyDescent="0.3">
      <c r="A460" s="95" t="s">
        <v>711</v>
      </c>
      <c r="B460" s="96">
        <f>VLOOKUP(A460,Площадь!D:E,2,0)</f>
        <v>39.299999999999997</v>
      </c>
      <c r="C460" s="74">
        <v>2.234</v>
      </c>
      <c r="D460" s="74" t="str">
        <f>VLOOKUP(A460,'ЛК 31.0324'!$B$15:$J$1334,9,0)</f>
        <v>-</v>
      </c>
      <c r="E460" s="74"/>
      <c r="F460" s="74"/>
      <c r="G460" s="74">
        <f t="shared" si="230"/>
        <v>1.4990131112927798</v>
      </c>
      <c r="H460" s="74">
        <f t="shared" si="226"/>
        <v>1.4990131112927798</v>
      </c>
      <c r="I460" s="74">
        <f t="shared" si="227"/>
        <v>3.73301311129278</v>
      </c>
      <c r="P460" t="s">
        <v>3605</v>
      </c>
    </row>
    <row r="461" spans="1:16" x14ac:dyDescent="0.3">
      <c r="A461" s="98" t="s">
        <v>669</v>
      </c>
      <c r="B461" s="99">
        <f>VLOOKUP(A461,Площадь!D:E,2,0)</f>
        <v>32.1</v>
      </c>
      <c r="C461" s="97">
        <v>3.5529999999999999</v>
      </c>
      <c r="D461" s="97">
        <f>VLOOKUP(A461,'ЛК 31.0324'!$B$15:$J$1334,9,0)</f>
        <v>3.7490000000000001</v>
      </c>
      <c r="E461" s="97">
        <f>D461-C461</f>
        <v>0.19600000000000017</v>
      </c>
      <c r="F461" s="97">
        <f>B461</f>
        <v>32.1</v>
      </c>
      <c r="G461" s="97"/>
      <c r="H461" s="97">
        <f t="shared" si="226"/>
        <v>0.19600000000000017</v>
      </c>
      <c r="I461" s="97">
        <f t="shared" si="227"/>
        <v>3.7490000000000001</v>
      </c>
      <c r="P461" s="138">
        <f>E461</f>
        <v>0.19600000000000017</v>
      </c>
    </row>
    <row r="462" spans="1:16" x14ac:dyDescent="0.3">
      <c r="A462" s="95" t="s">
        <v>1162</v>
      </c>
      <c r="B462" s="96">
        <f>VLOOKUP(A462,Площадь!D:E,2,0)</f>
        <v>31.8</v>
      </c>
      <c r="C462" s="74">
        <v>1.0880000000000001</v>
      </c>
      <c r="D462" s="74" t="str">
        <f>VLOOKUP(A462,'ЛК 31.0324'!$B$15:$J$1334,9,0)</f>
        <v>-</v>
      </c>
      <c r="E462" s="74"/>
      <c r="F462" s="74"/>
      <c r="G462" s="74">
        <f t="shared" ref="G462:G463" si="231">B462*$G$715</f>
        <v>1.2129419068475931</v>
      </c>
      <c r="H462" s="74">
        <f t="shared" si="226"/>
        <v>1.2129419068475931</v>
      </c>
      <c r="I462" s="74">
        <f t="shared" si="227"/>
        <v>2.3009419068475934</v>
      </c>
      <c r="P462" t="s">
        <v>3605</v>
      </c>
    </row>
    <row r="463" spans="1:16" x14ac:dyDescent="0.3">
      <c r="A463" s="95" t="s">
        <v>1059</v>
      </c>
      <c r="B463" s="96">
        <f>VLOOKUP(A463,Площадь!D:E,2,0)</f>
        <v>39.1</v>
      </c>
      <c r="C463" s="74">
        <v>10.476000000000001</v>
      </c>
      <c r="D463" s="74" t="str">
        <f>VLOOKUP(A463,'ЛК 31.0324'!$B$15:$J$1334,9,0)</f>
        <v>-</v>
      </c>
      <c r="E463" s="74"/>
      <c r="F463" s="74"/>
      <c r="G463" s="74">
        <f t="shared" si="231"/>
        <v>1.4913845458409083</v>
      </c>
      <c r="H463" s="74">
        <f t="shared" si="226"/>
        <v>1.4913845458409083</v>
      </c>
      <c r="I463" s="74">
        <f t="shared" si="227"/>
        <v>11.967384545840909</v>
      </c>
      <c r="P463" t="s">
        <v>3605</v>
      </c>
    </row>
    <row r="464" spans="1:16" x14ac:dyDescent="0.3">
      <c r="A464" s="95" t="s">
        <v>1112</v>
      </c>
      <c r="B464" s="96">
        <f>VLOOKUP(A464,Площадь!D:E,2,0)</f>
        <v>62</v>
      </c>
      <c r="C464" s="74">
        <v>1.911</v>
      </c>
      <c r="D464" s="74"/>
      <c r="E464" s="74"/>
      <c r="F464" s="74"/>
      <c r="G464" s="74">
        <f t="shared" ref="G464:G465" si="232">B464*$G$715</f>
        <v>2.3648552900802127</v>
      </c>
      <c r="H464" s="74">
        <f t="shared" si="226"/>
        <v>2.3648552900802127</v>
      </c>
      <c r="I464" s="74">
        <f t="shared" si="227"/>
        <v>4.2758552900802123</v>
      </c>
      <c r="P464" t="s">
        <v>3605</v>
      </c>
    </row>
    <row r="465" spans="1:16" x14ac:dyDescent="0.3">
      <c r="A465" s="95" t="s">
        <v>482</v>
      </c>
      <c r="B465" s="96">
        <f>VLOOKUP(A465,Площадь!D:E,2,0)</f>
        <v>32.5</v>
      </c>
      <c r="C465" s="74">
        <v>0.89700000000000002</v>
      </c>
      <c r="D465" s="74" t="str">
        <f>VLOOKUP(A465,'ЛК 31.0324'!$B$15:$J$1334,9,0)</f>
        <v>-</v>
      </c>
      <c r="E465" s="74"/>
      <c r="F465" s="74"/>
      <c r="G465" s="74">
        <f t="shared" si="232"/>
        <v>1.2396418859291438</v>
      </c>
      <c r="H465" s="74">
        <f t="shared" si="226"/>
        <v>1.2396418859291438</v>
      </c>
      <c r="I465" s="74">
        <f t="shared" si="227"/>
        <v>2.1366418859291438</v>
      </c>
      <c r="P465" t="s">
        <v>3605</v>
      </c>
    </row>
    <row r="466" spans="1:16" x14ac:dyDescent="0.3">
      <c r="A466" s="98" t="s">
        <v>1080</v>
      </c>
      <c r="B466" s="99">
        <f>VLOOKUP(A466,Площадь!D:E,2,0)</f>
        <v>33.700000000000003</v>
      </c>
      <c r="C466" s="97">
        <v>9.8559999999999999</v>
      </c>
      <c r="D466" s="97">
        <f>VLOOKUP(A466,'ЛК 31.0324'!$B$15:$J$1334,9,0)</f>
        <v>11.877000000000001</v>
      </c>
      <c r="E466" s="97">
        <f t="shared" ref="E466:E468" si="233">D466-C466</f>
        <v>2.0210000000000008</v>
      </c>
      <c r="F466" s="97">
        <f t="shared" ref="F466:F468" si="234">B466</f>
        <v>33.700000000000003</v>
      </c>
      <c r="G466" s="97"/>
      <c r="H466" s="97">
        <f t="shared" si="226"/>
        <v>2.0210000000000008</v>
      </c>
      <c r="I466" s="97">
        <f t="shared" si="227"/>
        <v>11.877000000000001</v>
      </c>
      <c r="P466" s="138">
        <f t="shared" ref="P466:P468" si="235">E466</f>
        <v>2.0210000000000008</v>
      </c>
    </row>
    <row r="467" spans="1:16" x14ac:dyDescent="0.3">
      <c r="A467" s="98" t="s">
        <v>521</v>
      </c>
      <c r="B467" s="99">
        <f>VLOOKUP(A467,Площадь!D:E,2,0)</f>
        <v>59</v>
      </c>
      <c r="C467" s="97">
        <v>7.33</v>
      </c>
      <c r="D467" s="97">
        <f>VLOOKUP(A467,'ЛК 31.0324'!$B$15:$J$1334,9,0)</f>
        <v>10.134</v>
      </c>
      <c r="E467" s="97">
        <f t="shared" si="233"/>
        <v>2.8040000000000003</v>
      </c>
      <c r="F467" s="97">
        <f t="shared" si="234"/>
        <v>59</v>
      </c>
      <c r="G467" s="97"/>
      <c r="H467" s="97">
        <f t="shared" si="226"/>
        <v>2.8040000000000003</v>
      </c>
      <c r="I467" s="97">
        <f t="shared" si="227"/>
        <v>10.134</v>
      </c>
      <c r="P467" s="138">
        <f t="shared" si="235"/>
        <v>2.8040000000000003</v>
      </c>
    </row>
    <row r="468" spans="1:16" x14ac:dyDescent="0.3">
      <c r="A468" s="98" t="s">
        <v>1102</v>
      </c>
      <c r="B468" s="99">
        <f>VLOOKUP(A468,Площадь!D:E,2,0)</f>
        <v>39.299999999999997</v>
      </c>
      <c r="C468" s="97">
        <v>6.63</v>
      </c>
      <c r="D468" s="97">
        <f>VLOOKUP(A468,'ЛК 31.0324'!$B$15:$J$1334,9,0)</f>
        <v>7.9</v>
      </c>
      <c r="E468" s="97">
        <f t="shared" si="233"/>
        <v>1.2700000000000005</v>
      </c>
      <c r="F468" s="97">
        <f t="shared" si="234"/>
        <v>39.299999999999997</v>
      </c>
      <c r="G468" s="97"/>
      <c r="H468" s="97">
        <f t="shared" si="226"/>
        <v>1.2700000000000005</v>
      </c>
      <c r="I468" s="97">
        <f t="shared" si="227"/>
        <v>7.9</v>
      </c>
      <c r="P468" s="138">
        <f t="shared" si="235"/>
        <v>1.2700000000000005</v>
      </c>
    </row>
    <row r="469" spans="1:16" x14ac:dyDescent="0.3">
      <c r="A469" s="95" t="s">
        <v>201</v>
      </c>
      <c r="B469" s="96">
        <f>VLOOKUP(A469,Площадь!D:E,2,0)</f>
        <v>83.9</v>
      </c>
      <c r="C469" s="74">
        <v>19.574000000000002</v>
      </c>
      <c r="D469" s="74" t="str">
        <f>VLOOKUP(A469,'ЛК 31.0324'!$B$15:$J$1334,9,0)</f>
        <v>-</v>
      </c>
      <c r="E469" s="74"/>
      <c r="F469" s="74"/>
      <c r="G469" s="74">
        <f t="shared" ref="G469:G472" si="236">B469*$G$715</f>
        <v>3.2001832070601588</v>
      </c>
      <c r="H469" s="74">
        <f t="shared" si="226"/>
        <v>3.2001832070601588</v>
      </c>
      <c r="I469" s="74">
        <f t="shared" si="227"/>
        <v>22.774183207060162</v>
      </c>
      <c r="P469" t="s">
        <v>3605</v>
      </c>
    </row>
    <row r="470" spans="1:16" x14ac:dyDescent="0.3">
      <c r="A470" s="95" t="s">
        <v>1174</v>
      </c>
      <c r="B470" s="96">
        <f>VLOOKUP(A470,Площадь!D:E,2,0)</f>
        <v>32.1</v>
      </c>
      <c r="C470" s="74">
        <v>6.9619999999999997</v>
      </c>
      <c r="D470" s="74" t="str">
        <f>VLOOKUP(A470,'ЛК 31.0324'!$B$15:$J$1334,9,0)</f>
        <v>-</v>
      </c>
      <c r="E470" s="74"/>
      <c r="F470" s="74"/>
      <c r="G470" s="74">
        <f t="shared" si="236"/>
        <v>1.2243847550254006</v>
      </c>
      <c r="H470" s="74">
        <f t="shared" si="226"/>
        <v>1.2243847550254006</v>
      </c>
      <c r="I470" s="74">
        <f t="shared" si="227"/>
        <v>8.1863847550254008</v>
      </c>
      <c r="P470" t="s">
        <v>3605</v>
      </c>
    </row>
    <row r="471" spans="1:16" x14ac:dyDescent="0.3">
      <c r="A471" s="95" t="s">
        <v>1168</v>
      </c>
      <c r="B471" s="96">
        <f>VLOOKUP(A471,Площадь!D:E,2,0)</f>
        <v>31.8</v>
      </c>
      <c r="C471" s="74">
        <v>3.0449999999999999</v>
      </c>
      <c r="D471" s="74" t="str">
        <f>VLOOKUP(A471,'ЛК 31.0324'!$B$15:$J$1334,9,0)</f>
        <v>-</v>
      </c>
      <c r="E471" s="74"/>
      <c r="F471" s="74"/>
      <c r="G471" s="74">
        <f t="shared" si="236"/>
        <v>1.2129419068475931</v>
      </c>
      <c r="H471" s="74">
        <f t="shared" si="226"/>
        <v>1.2129419068475931</v>
      </c>
      <c r="I471" s="74">
        <f t="shared" si="227"/>
        <v>4.2579419068475932</v>
      </c>
      <c r="P471" t="s">
        <v>3605</v>
      </c>
    </row>
    <row r="472" spans="1:16" x14ac:dyDescent="0.3">
      <c r="A472" s="95" t="s">
        <v>548</v>
      </c>
      <c r="B472" s="96">
        <f>VLOOKUP(A472,Площадь!D:E,2,0)</f>
        <v>39.1</v>
      </c>
      <c r="C472" s="74">
        <v>11.307</v>
      </c>
      <c r="D472" s="74" t="str">
        <f>VLOOKUP(A472,'ЛК 31.0324'!$B$15:$J$1334,9,0)</f>
        <v>-</v>
      </c>
      <c r="E472" s="74"/>
      <c r="F472" s="74"/>
      <c r="G472" s="74">
        <f t="shared" si="236"/>
        <v>1.4913845458409083</v>
      </c>
      <c r="H472" s="74">
        <f t="shared" si="226"/>
        <v>1.4913845458409083</v>
      </c>
      <c r="I472" s="74">
        <f t="shared" si="227"/>
        <v>12.798384545840909</v>
      </c>
      <c r="P472" t="s">
        <v>3605</v>
      </c>
    </row>
    <row r="473" spans="1:16" x14ac:dyDescent="0.3">
      <c r="A473" s="98" t="s">
        <v>1201</v>
      </c>
      <c r="B473" s="99">
        <f>VLOOKUP(A473,Площадь!D:E,2,0)</f>
        <v>62</v>
      </c>
      <c r="C473" s="97">
        <v>19.888000000000002</v>
      </c>
      <c r="D473" s="97">
        <f>VLOOKUP(A473,'ЛК 31.0324'!$B$15:$J$1334,9,0)</f>
        <v>23.163</v>
      </c>
      <c r="E473" s="97">
        <f>D473-C473</f>
        <v>3.2749999999999986</v>
      </c>
      <c r="F473" s="97">
        <f>B473</f>
        <v>62</v>
      </c>
      <c r="G473" s="97"/>
      <c r="H473" s="97">
        <f t="shared" si="226"/>
        <v>3.2749999999999986</v>
      </c>
      <c r="I473" s="97">
        <f t="shared" si="227"/>
        <v>23.163</v>
      </c>
      <c r="P473" s="138">
        <f>E473</f>
        <v>3.2749999999999986</v>
      </c>
    </row>
    <row r="474" spans="1:16" x14ac:dyDescent="0.3">
      <c r="A474" s="95" t="s">
        <v>1163</v>
      </c>
      <c r="B474" s="96">
        <f>VLOOKUP(A474,Площадь!D:E,2,0)</f>
        <v>32.5</v>
      </c>
      <c r="C474" s="74">
        <v>7.2610000000000001</v>
      </c>
      <c r="D474" s="74" t="str">
        <f>VLOOKUP(A474,'ЛК 31.0324'!$B$15:$J$1334,9,0)</f>
        <v>-</v>
      </c>
      <c r="E474" s="74"/>
      <c r="F474" s="74"/>
      <c r="G474" s="74">
        <f t="shared" ref="G474:G475" si="237">B474*$G$715</f>
        <v>1.2396418859291438</v>
      </c>
      <c r="H474" s="74">
        <f t="shared" si="226"/>
        <v>1.2396418859291438</v>
      </c>
      <c r="I474" s="74">
        <f t="shared" si="227"/>
        <v>8.5006418859291433</v>
      </c>
      <c r="P474" t="s">
        <v>3605</v>
      </c>
    </row>
    <row r="475" spans="1:16" x14ac:dyDescent="0.3">
      <c r="A475" s="95" t="s">
        <v>747</v>
      </c>
      <c r="B475" s="96">
        <f>VLOOKUP(A475,Площадь!D:E,2,0)</f>
        <v>33.6</v>
      </c>
      <c r="C475" s="74">
        <v>3.6469999999999998</v>
      </c>
      <c r="D475" s="74" t="str">
        <f>VLOOKUP(A475,'ЛК 31.0324'!$B$15:$J$1334,9,0)</f>
        <v>-</v>
      </c>
      <c r="E475" s="74"/>
      <c r="F475" s="74"/>
      <c r="G475" s="74">
        <f t="shared" si="237"/>
        <v>1.2815989959144378</v>
      </c>
      <c r="H475" s="74">
        <f t="shared" si="226"/>
        <v>1.2815989959144378</v>
      </c>
      <c r="I475" s="74">
        <f t="shared" si="227"/>
        <v>4.9285989959144381</v>
      </c>
      <c r="P475" t="s">
        <v>3605</v>
      </c>
    </row>
    <row r="476" spans="1:16" x14ac:dyDescent="0.3">
      <c r="A476" s="98" t="s">
        <v>483</v>
      </c>
      <c r="B476" s="99">
        <f>VLOOKUP(A476,Площадь!D:E,2,0)</f>
        <v>59</v>
      </c>
      <c r="C476" s="97">
        <v>17.666</v>
      </c>
      <c r="D476" s="97">
        <f>VLOOKUP(A476,'ЛК 31.0324'!$B$15:$J$1334,9,0)</f>
        <v>21</v>
      </c>
      <c r="E476" s="97">
        <f>D476-C476</f>
        <v>3.3339999999999996</v>
      </c>
      <c r="F476" s="97">
        <f>B476</f>
        <v>59</v>
      </c>
      <c r="G476" s="97"/>
      <c r="H476" s="97">
        <f t="shared" si="226"/>
        <v>3.3339999999999996</v>
      </c>
      <c r="I476" s="97">
        <f t="shared" si="227"/>
        <v>21</v>
      </c>
      <c r="P476" s="138">
        <f>E476</f>
        <v>3.3339999999999996</v>
      </c>
    </row>
    <row r="477" spans="1:16" x14ac:dyDescent="0.3">
      <c r="A477" s="95" t="s">
        <v>1173</v>
      </c>
      <c r="B477" s="96">
        <f>VLOOKUP(A477,Площадь!D:E,2,0)</f>
        <v>39.299999999999997</v>
      </c>
      <c r="C477" s="74">
        <v>4.7229999999999999</v>
      </c>
      <c r="D477" s="74" t="str">
        <f>VLOOKUP(A477,'ЛК 31.0324'!$B$15:$J$1334,9,0)</f>
        <v>-</v>
      </c>
      <c r="E477" s="74"/>
      <c r="F477" s="74"/>
      <c r="G477" s="74">
        <f t="shared" ref="G477" si="238">B477*$G$715</f>
        <v>1.4990131112927798</v>
      </c>
      <c r="H477" s="74">
        <f t="shared" si="226"/>
        <v>1.4990131112927798</v>
      </c>
      <c r="I477" s="74">
        <f t="shared" si="227"/>
        <v>6.2220131112927799</v>
      </c>
      <c r="P477" t="s">
        <v>3605</v>
      </c>
    </row>
    <row r="478" spans="1:16" x14ac:dyDescent="0.3">
      <c r="A478" s="98" t="s">
        <v>1044</v>
      </c>
      <c r="B478" s="99">
        <f>VLOOKUP(A478,Площадь!D:E,2,0)</f>
        <v>32.1</v>
      </c>
      <c r="C478" s="97">
        <v>3.0000000000000001E-3</v>
      </c>
      <c r="D478" s="97">
        <f>VLOOKUP(A478,'ЛК 31.0324'!$B$15:$J$1334,9,0)</f>
        <v>3.0000000000000001E-3</v>
      </c>
      <c r="E478" s="97">
        <f t="shared" ref="E478:E479" si="239">D478-C478</f>
        <v>0</v>
      </c>
      <c r="F478" s="97">
        <f t="shared" ref="F478:F479" si="240">B478</f>
        <v>32.1</v>
      </c>
      <c r="G478" s="97"/>
      <c r="H478" s="97">
        <f t="shared" si="226"/>
        <v>0</v>
      </c>
      <c r="I478" s="97">
        <f t="shared" si="227"/>
        <v>3.0000000000000001E-3</v>
      </c>
      <c r="P478" s="138">
        <f t="shared" ref="P478:P479" si="241">E478</f>
        <v>0</v>
      </c>
    </row>
    <row r="479" spans="1:16" x14ac:dyDescent="0.3">
      <c r="A479" s="98" t="s">
        <v>807</v>
      </c>
      <c r="B479" s="99">
        <f>VLOOKUP(A479,Площадь!D:E,2,0)</f>
        <v>31.8</v>
      </c>
      <c r="C479" s="97">
        <v>9.6039999999999992</v>
      </c>
      <c r="D479" s="97">
        <f>VLOOKUP(A479,'ЛК 31.0324'!$B$15:$J$1334,9,0)</f>
        <v>10.231</v>
      </c>
      <c r="E479" s="97">
        <f t="shared" si="239"/>
        <v>0.62700000000000067</v>
      </c>
      <c r="F479" s="97">
        <f t="shared" si="240"/>
        <v>31.8</v>
      </c>
      <c r="G479" s="97"/>
      <c r="H479" s="97">
        <f t="shared" si="226"/>
        <v>0.62700000000000067</v>
      </c>
      <c r="I479" s="97">
        <f t="shared" si="227"/>
        <v>10.231</v>
      </c>
      <c r="P479" s="138">
        <f t="shared" si="241"/>
        <v>0.62700000000000067</v>
      </c>
    </row>
    <row r="480" spans="1:16" x14ac:dyDescent="0.3">
      <c r="A480" s="95" t="s">
        <v>116</v>
      </c>
      <c r="B480" s="96">
        <f>VLOOKUP(A480,Площадь!D:E,2,0)</f>
        <v>80.7</v>
      </c>
      <c r="C480" s="74">
        <v>24.2</v>
      </c>
      <c r="D480" s="74" t="str">
        <f>VLOOKUP(A480,'ЛК 31.0324'!$B$15:$J$1334,9,0)</f>
        <v>-</v>
      </c>
      <c r="E480" s="74"/>
      <c r="F480" s="74"/>
      <c r="G480" s="74">
        <f t="shared" ref="G480:G482" si="242">B480*$G$715</f>
        <v>3.0781261598302123</v>
      </c>
      <c r="H480" s="74">
        <f t="shared" si="226"/>
        <v>3.0781261598302123</v>
      </c>
      <c r="I480" s="74">
        <f t="shared" si="227"/>
        <v>27.278126159830212</v>
      </c>
      <c r="P480" t="s">
        <v>3605</v>
      </c>
    </row>
    <row r="481" spans="1:16" x14ac:dyDescent="0.3">
      <c r="A481" s="95" t="s">
        <v>591</v>
      </c>
      <c r="B481" s="96">
        <f>VLOOKUP(A481,Площадь!D:E,2,0)</f>
        <v>39.1</v>
      </c>
      <c r="C481" s="74">
        <v>6.431</v>
      </c>
      <c r="D481" s="74" t="str">
        <f>VLOOKUP(A481,'ЛК 31.0324'!$B$15:$J$1334,9,0)</f>
        <v>-</v>
      </c>
      <c r="E481" s="74"/>
      <c r="F481" s="74"/>
      <c r="G481" s="74">
        <f t="shared" si="242"/>
        <v>1.4913845458409083</v>
      </c>
      <c r="H481" s="74">
        <f t="shared" si="226"/>
        <v>1.4913845458409083</v>
      </c>
      <c r="I481" s="74">
        <f t="shared" si="227"/>
        <v>7.9223845458409086</v>
      </c>
      <c r="P481" t="s">
        <v>3605</v>
      </c>
    </row>
    <row r="482" spans="1:16" x14ac:dyDescent="0.3">
      <c r="A482" s="95" t="s">
        <v>1032</v>
      </c>
      <c r="B482" s="96">
        <f>VLOOKUP(A482,Площадь!D:E,2,0)</f>
        <v>62</v>
      </c>
      <c r="C482" s="74">
        <v>10.103999999999999</v>
      </c>
      <c r="D482" s="74" t="str">
        <f>VLOOKUP(A482,'ЛК 31.0324'!$B$15:$J$1334,9,0)</f>
        <v>-</v>
      </c>
      <c r="E482" s="74"/>
      <c r="F482" s="74"/>
      <c r="G482" s="74">
        <f t="shared" si="242"/>
        <v>2.3648552900802127</v>
      </c>
      <c r="H482" s="74">
        <f t="shared" si="226"/>
        <v>2.3648552900802127</v>
      </c>
      <c r="I482" s="74">
        <f t="shared" si="227"/>
        <v>12.468855290080212</v>
      </c>
      <c r="P482" t="s">
        <v>3605</v>
      </c>
    </row>
    <row r="483" spans="1:16" x14ac:dyDescent="0.3">
      <c r="A483" s="98" t="s">
        <v>612</v>
      </c>
      <c r="B483" s="99">
        <f>VLOOKUP(A483,Площадь!D:E,2,0)</f>
        <v>32.5</v>
      </c>
      <c r="C483" s="97">
        <v>15.308</v>
      </c>
      <c r="D483" s="97">
        <f>VLOOKUP(A483,'ЛК 31.0324'!$B$15:$J$1334,9,0)</f>
        <v>18.645</v>
      </c>
      <c r="E483" s="97">
        <f>D483-C483</f>
        <v>3.3369999999999997</v>
      </c>
      <c r="F483" s="97">
        <f>B483</f>
        <v>32.5</v>
      </c>
      <c r="G483" s="97"/>
      <c r="H483" s="97">
        <f t="shared" si="226"/>
        <v>3.3369999999999997</v>
      </c>
      <c r="I483" s="97">
        <f t="shared" si="227"/>
        <v>18.645</v>
      </c>
      <c r="P483" s="138">
        <f>E483</f>
        <v>3.3369999999999997</v>
      </c>
    </row>
    <row r="484" spans="1:16" x14ac:dyDescent="0.3">
      <c r="A484" s="95" t="s">
        <v>1033</v>
      </c>
      <c r="B484" s="96">
        <f>VLOOKUP(A484,Площадь!D:E,2,0)</f>
        <v>33.6</v>
      </c>
      <c r="C484" s="74">
        <v>3.6909999999999998</v>
      </c>
      <c r="D484" s="74" t="str">
        <f>VLOOKUP(A484,'ЛК 31.0324'!$B$15:$J$1334,9,0)</f>
        <v>-</v>
      </c>
      <c r="E484" s="74"/>
      <c r="F484" s="74"/>
      <c r="G484" s="74">
        <f t="shared" ref="G484" si="243">B484*$G$715</f>
        <v>1.2815989959144378</v>
      </c>
      <c r="H484" s="74">
        <f t="shared" si="226"/>
        <v>1.2815989959144378</v>
      </c>
      <c r="I484" s="74">
        <f t="shared" si="227"/>
        <v>4.9725989959144377</v>
      </c>
      <c r="P484" t="s">
        <v>3605</v>
      </c>
    </row>
    <row r="485" spans="1:16" x14ac:dyDescent="0.3">
      <c r="A485" s="98" t="s">
        <v>760</v>
      </c>
      <c r="B485" s="99">
        <f>VLOOKUP(A485,Площадь!D:E,2,0)</f>
        <v>59</v>
      </c>
      <c r="C485" s="97">
        <v>10.68</v>
      </c>
      <c r="D485" s="97">
        <f>VLOOKUP(A485,'ЛК 31.0324'!$B$15:$J$1334,9,0)</f>
        <v>11.542999999999999</v>
      </c>
      <c r="E485" s="97">
        <f>D485-C485</f>
        <v>0.86299999999999955</v>
      </c>
      <c r="F485" s="97">
        <f>B485</f>
        <v>59</v>
      </c>
      <c r="G485" s="97"/>
      <c r="H485" s="97">
        <f t="shared" si="226"/>
        <v>0.86299999999999955</v>
      </c>
      <c r="I485" s="97">
        <f t="shared" si="227"/>
        <v>11.542999999999999</v>
      </c>
      <c r="P485" s="138">
        <f>E485</f>
        <v>0.86299999999999955</v>
      </c>
    </row>
    <row r="486" spans="1:16" x14ac:dyDescent="0.3">
      <c r="A486" s="95" t="s">
        <v>670</v>
      </c>
      <c r="B486" s="96">
        <f>VLOOKUP(A486,Площадь!D:E,2,0)</f>
        <v>39.299999999999997</v>
      </c>
      <c r="C486" s="74">
        <v>13.888</v>
      </c>
      <c r="D486" s="74" t="str">
        <f>VLOOKUP(A486,'ЛК 31.0324'!$B$15:$J$1334,9,0)</f>
        <v>-</v>
      </c>
      <c r="E486" s="74"/>
      <c r="F486" s="74"/>
      <c r="G486" s="74">
        <f t="shared" ref="G486" si="244">B486*$G$715</f>
        <v>1.4990131112927798</v>
      </c>
      <c r="H486" s="74">
        <f t="shared" si="226"/>
        <v>1.4990131112927798</v>
      </c>
      <c r="I486" s="74">
        <f t="shared" si="227"/>
        <v>15.387013111292779</v>
      </c>
      <c r="P486" t="s">
        <v>3605</v>
      </c>
    </row>
    <row r="487" spans="1:16" x14ac:dyDescent="0.3">
      <c r="A487" s="98" t="s">
        <v>761</v>
      </c>
      <c r="B487" s="99">
        <f>VLOOKUP(A487,Площадь!D:E,2,0)</f>
        <v>32.1</v>
      </c>
      <c r="C487" s="97">
        <v>7.7110000000000003</v>
      </c>
      <c r="D487" s="97">
        <f>VLOOKUP(A487,'ЛК 31.0324'!$B$15:$J$1334,9,0)</f>
        <v>7.9589999999999996</v>
      </c>
      <c r="E487" s="97">
        <f t="shared" ref="E487:E489" si="245">D487-C487</f>
        <v>0.24799999999999933</v>
      </c>
      <c r="F487" s="97">
        <f t="shared" ref="F487:F489" si="246">B487</f>
        <v>32.1</v>
      </c>
      <c r="G487" s="97"/>
      <c r="H487" s="97">
        <f t="shared" si="226"/>
        <v>0.24799999999999933</v>
      </c>
      <c r="I487" s="97">
        <f t="shared" si="227"/>
        <v>7.9589999999999996</v>
      </c>
      <c r="P487" s="138">
        <f t="shared" ref="P487:P489" si="247">E487</f>
        <v>0.24799999999999933</v>
      </c>
    </row>
    <row r="488" spans="1:16" x14ac:dyDescent="0.3">
      <c r="A488" s="98" t="s">
        <v>634</v>
      </c>
      <c r="B488" s="99">
        <f>VLOOKUP(A488,Площадь!D:E,2,0)</f>
        <v>31.8</v>
      </c>
      <c r="C488" s="97">
        <v>3.5209999999999999</v>
      </c>
      <c r="D488" s="97">
        <f>VLOOKUP(A488,'ЛК 31.0324'!$B$15:$J$1334,9,0)</f>
        <v>5.4329999999999998</v>
      </c>
      <c r="E488" s="97">
        <f t="shared" si="245"/>
        <v>1.9119999999999999</v>
      </c>
      <c r="F488" s="97">
        <f t="shared" si="246"/>
        <v>31.8</v>
      </c>
      <c r="G488" s="97"/>
      <c r="H488" s="97">
        <f t="shared" si="226"/>
        <v>1.9119999999999999</v>
      </c>
      <c r="I488" s="97">
        <f t="shared" si="227"/>
        <v>5.4329999999999998</v>
      </c>
      <c r="P488" s="138">
        <f t="shared" si="247"/>
        <v>1.9119999999999999</v>
      </c>
    </row>
    <row r="489" spans="1:16" x14ac:dyDescent="0.3">
      <c r="A489" s="98" t="s">
        <v>1028</v>
      </c>
      <c r="B489" s="99">
        <f>VLOOKUP(A489,Площадь!D:E,2,0)</f>
        <v>39.1</v>
      </c>
      <c r="C489" s="97">
        <v>10.018000000000001</v>
      </c>
      <c r="D489" s="97">
        <f>VLOOKUP(A489,'ЛК 31.0324'!$B$15:$J$1334,9,0)</f>
        <v>10.942</v>
      </c>
      <c r="E489" s="97">
        <f t="shared" si="245"/>
        <v>0.92399999999999949</v>
      </c>
      <c r="F489" s="97">
        <f t="shared" si="246"/>
        <v>39.1</v>
      </c>
      <c r="G489" s="97"/>
      <c r="H489" s="97">
        <f t="shared" si="226"/>
        <v>0.92399999999999949</v>
      </c>
      <c r="I489" s="97">
        <f t="shared" si="227"/>
        <v>10.942</v>
      </c>
      <c r="P489" s="138">
        <f t="shared" si="247"/>
        <v>0.92399999999999949</v>
      </c>
    </row>
    <row r="490" spans="1:16" x14ac:dyDescent="0.3">
      <c r="A490" s="95" t="s">
        <v>1175</v>
      </c>
      <c r="B490" s="96">
        <f>VLOOKUP(A490,Площадь!D:E,2,0)</f>
        <v>62</v>
      </c>
      <c r="C490" s="74">
        <v>9.125</v>
      </c>
      <c r="D490" s="74"/>
      <c r="E490" s="74"/>
      <c r="F490" s="74"/>
      <c r="G490" s="74">
        <f>B490*$G$715</f>
        <v>2.3648552900802127</v>
      </c>
      <c r="H490" s="74">
        <f t="shared" si="226"/>
        <v>2.3648552900802127</v>
      </c>
      <c r="I490" s="74">
        <f t="shared" si="227"/>
        <v>11.489855290080213</v>
      </c>
      <c r="P490" t="s">
        <v>3605</v>
      </c>
    </row>
    <row r="491" spans="1:16" x14ac:dyDescent="0.3">
      <c r="A491" s="98" t="s">
        <v>205</v>
      </c>
      <c r="B491" s="99">
        <f>VLOOKUP(A491,Площадь!D:E,2,0)</f>
        <v>55.8</v>
      </c>
      <c r="C491" s="97">
        <v>11.6</v>
      </c>
      <c r="D491" s="97">
        <f>VLOOKUP(A491,'ЛК 31.0324'!$B$15:$J$1334,9,0)</f>
        <v>13.7</v>
      </c>
      <c r="E491" s="97">
        <f>D491-C491</f>
        <v>2.0999999999999996</v>
      </c>
      <c r="F491" s="97">
        <f>B491</f>
        <v>55.8</v>
      </c>
      <c r="G491" s="97"/>
      <c r="H491" s="97">
        <f t="shared" si="226"/>
        <v>2.0999999999999996</v>
      </c>
      <c r="I491" s="97">
        <f t="shared" si="227"/>
        <v>13.7</v>
      </c>
      <c r="P491" s="138">
        <f>E491</f>
        <v>2.0999999999999996</v>
      </c>
    </row>
    <row r="492" spans="1:16" x14ac:dyDescent="0.3">
      <c r="A492" s="95" t="s">
        <v>869</v>
      </c>
      <c r="B492" s="96">
        <f>VLOOKUP(A492,Площадь!D:E,2,0)</f>
        <v>32.5</v>
      </c>
      <c r="C492" s="74">
        <v>3.9809999999999999</v>
      </c>
      <c r="D492" s="74" t="str">
        <f>VLOOKUP(A492,'ЛК 31.0324'!$B$15:$J$1334,9,0)</f>
        <v>-</v>
      </c>
      <c r="E492" s="74"/>
      <c r="F492" s="74"/>
      <c r="G492" s="74">
        <f t="shared" ref="G492:G494" si="248">B492*$G$715</f>
        <v>1.2396418859291438</v>
      </c>
      <c r="H492" s="74">
        <f t="shared" si="226"/>
        <v>1.2396418859291438</v>
      </c>
      <c r="I492" s="74">
        <f t="shared" si="227"/>
        <v>5.2206418859291439</v>
      </c>
      <c r="P492" t="s">
        <v>3605</v>
      </c>
    </row>
    <row r="493" spans="1:16" x14ac:dyDescent="0.3">
      <c r="A493" s="95" t="s">
        <v>825</v>
      </c>
      <c r="B493" s="96">
        <f>VLOOKUP(A493,Площадь!D:E,2,0)</f>
        <v>47.6</v>
      </c>
      <c r="C493" s="74">
        <v>14.348000000000001</v>
      </c>
      <c r="D493" s="74" t="str">
        <f>VLOOKUP(A493,'ЛК 31.0324'!$B$15:$J$1334,9,0)</f>
        <v>-</v>
      </c>
      <c r="E493" s="74"/>
      <c r="F493" s="74"/>
      <c r="G493" s="74">
        <f t="shared" si="248"/>
        <v>1.8155985775454537</v>
      </c>
      <c r="H493" s="74">
        <f t="shared" si="226"/>
        <v>1.8155985775454537</v>
      </c>
      <c r="I493" s="74">
        <f t="shared" si="227"/>
        <v>16.163598577545454</v>
      </c>
      <c r="P493" t="s">
        <v>3605</v>
      </c>
    </row>
    <row r="494" spans="1:16" x14ac:dyDescent="0.3">
      <c r="A494" s="95" t="s">
        <v>855</v>
      </c>
      <c r="B494" s="96">
        <f>VLOOKUP(A494,Площадь!D:E,2,0)</f>
        <v>83.5</v>
      </c>
      <c r="C494" s="74">
        <v>15.145</v>
      </c>
      <c r="D494" s="74" t="str">
        <f>VLOOKUP(A494,'ЛК 31.0324'!$B$15:$J$1334,9,0)</f>
        <v>-</v>
      </c>
      <c r="E494" s="74"/>
      <c r="F494" s="74"/>
      <c r="G494" s="74">
        <f t="shared" si="248"/>
        <v>3.1849260761564153</v>
      </c>
      <c r="H494" s="74">
        <f t="shared" si="226"/>
        <v>3.1849260761564153</v>
      </c>
      <c r="I494" s="74">
        <f t="shared" si="227"/>
        <v>18.329926076156415</v>
      </c>
      <c r="P494" t="s">
        <v>3605</v>
      </c>
    </row>
    <row r="495" spans="1:16" x14ac:dyDescent="0.3">
      <c r="A495" s="98" t="s">
        <v>901</v>
      </c>
      <c r="B495" s="99">
        <f>VLOOKUP(A495,Площадь!D:E,2,0)</f>
        <v>55.8</v>
      </c>
      <c r="C495" s="97">
        <v>5.335</v>
      </c>
      <c r="D495" s="97">
        <f>VLOOKUP(A495,'ЛК 31.0324'!$B$15:$J$1334,9,0)</f>
        <v>12.43</v>
      </c>
      <c r="E495" s="97">
        <f>D495-C495</f>
        <v>7.0949999999999998</v>
      </c>
      <c r="F495" s="97">
        <f>B495</f>
        <v>55.8</v>
      </c>
      <c r="G495" s="97"/>
      <c r="H495" s="97">
        <f t="shared" si="226"/>
        <v>7.0949999999999998</v>
      </c>
      <c r="I495" s="97">
        <f t="shared" si="227"/>
        <v>12.43</v>
      </c>
      <c r="P495" s="138">
        <f>E495</f>
        <v>7.0949999999999998</v>
      </c>
    </row>
    <row r="496" spans="1:16" x14ac:dyDescent="0.3">
      <c r="A496" s="95" t="s">
        <v>641</v>
      </c>
      <c r="B496" s="96">
        <f>VLOOKUP(A496,Площадь!D:E,2,0)</f>
        <v>45.6</v>
      </c>
      <c r="C496" s="74">
        <v>14.782999999999999</v>
      </c>
      <c r="D496" s="74" t="str">
        <f>VLOOKUP(A496,'ЛК 31.0324'!$B$15:$J$1334,9,0)</f>
        <v>-</v>
      </c>
      <c r="E496" s="74"/>
      <c r="F496" s="74"/>
      <c r="G496" s="74">
        <f t="shared" ref="G496" si="249">B496*$G$715</f>
        <v>1.739312923026737</v>
      </c>
      <c r="H496" s="74">
        <f t="shared" si="226"/>
        <v>1.739312923026737</v>
      </c>
      <c r="I496" s="74">
        <f t="shared" si="227"/>
        <v>16.522312923026735</v>
      </c>
      <c r="P496" t="s">
        <v>3605</v>
      </c>
    </row>
    <row r="497" spans="1:16" x14ac:dyDescent="0.3">
      <c r="A497" s="98" t="s">
        <v>858</v>
      </c>
      <c r="B497" s="99">
        <f>VLOOKUP(A497,Площадь!D:E,2,0)</f>
        <v>45.1</v>
      </c>
      <c r="C497" s="97">
        <v>8.7750000000000004</v>
      </c>
      <c r="D497" s="97">
        <f>VLOOKUP(A497,'ЛК 31.0324'!$B$15:$J$1334,9,0)</f>
        <v>12</v>
      </c>
      <c r="E497" s="97">
        <f t="shared" ref="E497:E498" si="250">D497-C497</f>
        <v>3.2249999999999996</v>
      </c>
      <c r="F497" s="97">
        <f t="shared" ref="F497:F498" si="251">B497</f>
        <v>45.1</v>
      </c>
      <c r="G497" s="97"/>
      <c r="H497" s="97">
        <f t="shared" si="226"/>
        <v>3.2249999999999996</v>
      </c>
      <c r="I497" s="97">
        <f t="shared" si="227"/>
        <v>12</v>
      </c>
      <c r="P497" s="138">
        <f t="shared" ref="P497:P498" si="252">E497</f>
        <v>3.2249999999999996</v>
      </c>
    </row>
    <row r="498" spans="1:16" s="139" customFormat="1" x14ac:dyDescent="0.3">
      <c r="A498" s="136" t="s">
        <v>621</v>
      </c>
      <c r="B498" s="137">
        <f>VLOOKUP(A498,Площадь!D:E,2,0)</f>
        <v>56</v>
      </c>
      <c r="C498" s="138">
        <v>10.129999999999999</v>
      </c>
      <c r="D498" s="138">
        <v>10.129999999999999</v>
      </c>
      <c r="E498" s="138">
        <f t="shared" si="250"/>
        <v>0</v>
      </c>
      <c r="F498" s="138">
        <f t="shared" si="251"/>
        <v>56</v>
      </c>
      <c r="G498" s="138"/>
      <c r="H498" s="138">
        <f t="shared" si="226"/>
        <v>0</v>
      </c>
      <c r="I498" s="138">
        <f t="shared" si="227"/>
        <v>10.129999999999999</v>
      </c>
      <c r="J498" s="138"/>
      <c r="P498" s="138">
        <f t="shared" si="252"/>
        <v>0</v>
      </c>
    </row>
    <row r="499" spans="1:16" x14ac:dyDescent="0.3">
      <c r="A499" s="95" t="s">
        <v>1194</v>
      </c>
      <c r="B499" s="96">
        <f>VLOOKUP(A499,Площадь!D:E,2,0)</f>
        <v>86.8</v>
      </c>
      <c r="C499" s="74">
        <v>27.42</v>
      </c>
      <c r="D499" s="74" t="str">
        <f>VLOOKUP(A499,'ЛК 31.0324'!$B$15:$J$1334,9,0)</f>
        <v>-</v>
      </c>
      <c r="E499" s="74"/>
      <c r="F499" s="74"/>
      <c r="G499" s="74">
        <f t="shared" ref="G499" si="253">B499*$G$715</f>
        <v>3.3107974061122976</v>
      </c>
      <c r="H499" s="74">
        <f t="shared" si="226"/>
        <v>3.3107974061122976</v>
      </c>
      <c r="I499" s="74">
        <f t="shared" si="227"/>
        <v>30.730797406112298</v>
      </c>
      <c r="P499" t="s">
        <v>3605</v>
      </c>
    </row>
    <row r="500" spans="1:16" x14ac:dyDescent="0.3">
      <c r="A500" s="98" t="s">
        <v>1139</v>
      </c>
      <c r="B500" s="99">
        <f>VLOOKUP(A500,Площадь!D:E,2,0)</f>
        <v>46.4</v>
      </c>
      <c r="C500" s="97">
        <v>11.238</v>
      </c>
      <c r="D500" s="97">
        <f>VLOOKUP(A500,'ЛК 31.0324'!$B$15:$J$1334,9,0)</f>
        <v>15.2</v>
      </c>
      <c r="E500" s="97">
        <f>D500-C500</f>
        <v>3.9619999999999997</v>
      </c>
      <c r="F500" s="97">
        <f>B500</f>
        <v>46.4</v>
      </c>
      <c r="G500" s="97"/>
      <c r="H500" s="97">
        <f t="shared" si="226"/>
        <v>3.9619999999999997</v>
      </c>
      <c r="I500" s="97">
        <f t="shared" si="227"/>
        <v>15.2</v>
      </c>
      <c r="P500" s="138">
        <f>E500</f>
        <v>3.9619999999999997</v>
      </c>
    </row>
    <row r="501" spans="1:16" x14ac:dyDescent="0.3">
      <c r="A501" s="95" t="s">
        <v>671</v>
      </c>
      <c r="B501" s="96">
        <f>VLOOKUP(A501,Площадь!D:E,2,0)</f>
        <v>34.799999999999997</v>
      </c>
      <c r="C501" s="74">
        <v>7.7220000000000004</v>
      </c>
      <c r="D501" s="74" t="str">
        <f>VLOOKUP(A501,'ЛК 31.0324'!$B$15:$J$1334,9,0)</f>
        <v>-</v>
      </c>
      <c r="E501" s="74"/>
      <c r="F501" s="74"/>
      <c r="G501" s="74">
        <f t="shared" ref="G501:G502" si="254">B501*$G$715</f>
        <v>1.3273703886256676</v>
      </c>
      <c r="H501" s="74">
        <f t="shared" si="226"/>
        <v>1.3273703886256676</v>
      </c>
      <c r="I501" s="74">
        <f t="shared" si="227"/>
        <v>9.0493703886256682</v>
      </c>
      <c r="P501" t="s">
        <v>3605</v>
      </c>
    </row>
    <row r="502" spans="1:16" x14ac:dyDescent="0.3">
      <c r="A502" s="95" t="s">
        <v>323</v>
      </c>
      <c r="B502" s="96">
        <f>VLOOKUP(A502,Площадь!D:E,2,0)</f>
        <v>55.7</v>
      </c>
      <c r="C502" s="74">
        <v>8.4870000000000001</v>
      </c>
      <c r="D502" s="74" t="str">
        <f>VLOOKUP(A502,'ЛК 31.0324'!$B$15:$J$1334,9,0)</f>
        <v>-</v>
      </c>
      <c r="E502" s="74"/>
      <c r="F502" s="74"/>
      <c r="G502" s="74">
        <f t="shared" si="254"/>
        <v>2.1245554783462555</v>
      </c>
      <c r="H502" s="74">
        <f t="shared" si="226"/>
        <v>2.1245554783462555</v>
      </c>
      <c r="I502" s="74">
        <f t="shared" si="227"/>
        <v>10.611555478346256</v>
      </c>
      <c r="P502" t="s">
        <v>3605</v>
      </c>
    </row>
    <row r="503" spans="1:16" s="139" customFormat="1" x14ac:dyDescent="0.3">
      <c r="A503" s="136" t="s">
        <v>913</v>
      </c>
      <c r="B503" s="137">
        <f>VLOOKUP(A503,Площадь!D:E,2,0)</f>
        <v>61.7</v>
      </c>
      <c r="C503" s="138">
        <v>4.7869999999999999</v>
      </c>
      <c r="D503" s="138">
        <f>VLOOKUP(A503,'ЛК 31.0324'!$B$15:$J$1334,9,0)</f>
        <v>4.7869999999999999</v>
      </c>
      <c r="E503" s="138">
        <f t="shared" ref="E503:E505" si="255">D503-C503</f>
        <v>0</v>
      </c>
      <c r="F503" s="138">
        <f t="shared" ref="F503:F505" si="256">B503</f>
        <v>61.7</v>
      </c>
      <c r="G503" s="138"/>
      <c r="H503" s="138">
        <f t="shared" si="226"/>
        <v>0</v>
      </c>
      <c r="I503" s="138">
        <f t="shared" si="227"/>
        <v>4.7869999999999999</v>
      </c>
      <c r="J503" s="138"/>
      <c r="P503" s="138">
        <f t="shared" ref="P503:P505" si="257">E503</f>
        <v>0</v>
      </c>
    </row>
    <row r="504" spans="1:16" x14ac:dyDescent="0.3">
      <c r="A504" s="98" t="s">
        <v>870</v>
      </c>
      <c r="B504" s="99">
        <f>VLOOKUP(A504,Площадь!D:E,2,0)</f>
        <v>41</v>
      </c>
      <c r="C504" s="97">
        <v>6.109</v>
      </c>
      <c r="D504" s="97">
        <f>VLOOKUP(A504,'ЛК 31.0324'!$B$15:$J$1334,9,0)</f>
        <v>6.109</v>
      </c>
      <c r="E504" s="97">
        <f t="shared" si="255"/>
        <v>0</v>
      </c>
      <c r="F504" s="97">
        <f t="shared" si="256"/>
        <v>41</v>
      </c>
      <c r="G504" s="97"/>
      <c r="H504" s="97">
        <f t="shared" si="226"/>
        <v>0</v>
      </c>
      <c r="I504" s="97">
        <f t="shared" si="227"/>
        <v>6.109</v>
      </c>
      <c r="P504" s="138">
        <f t="shared" si="257"/>
        <v>0</v>
      </c>
    </row>
    <row r="505" spans="1:16" s="139" customFormat="1" x14ac:dyDescent="0.3">
      <c r="A505" s="136" t="s">
        <v>823</v>
      </c>
      <c r="B505" s="137">
        <f>VLOOKUP(A505,Площадь!D:E,2,0)</f>
        <v>33.4</v>
      </c>
      <c r="C505" s="138">
        <v>5.4553564636891183</v>
      </c>
      <c r="D505" s="138">
        <v>5.4553564636891183</v>
      </c>
      <c r="E505" s="138">
        <f t="shared" si="255"/>
        <v>0</v>
      </c>
      <c r="F505" s="138">
        <f t="shared" si="256"/>
        <v>33.4</v>
      </c>
      <c r="G505" s="138"/>
      <c r="H505" s="138">
        <f t="shared" si="226"/>
        <v>0</v>
      </c>
      <c r="I505" s="138">
        <f t="shared" si="227"/>
        <v>5.4553564636891183</v>
      </c>
      <c r="J505" s="138"/>
      <c r="P505" s="138">
        <f t="shared" si="257"/>
        <v>0</v>
      </c>
    </row>
    <row r="506" spans="1:16" x14ac:dyDescent="0.3">
      <c r="A506" s="95" t="s">
        <v>911</v>
      </c>
      <c r="B506" s="96">
        <f>VLOOKUP(A506,Площадь!D:E,2,0)</f>
        <v>33.1</v>
      </c>
      <c r="C506" s="74">
        <v>5.625</v>
      </c>
      <c r="D506" s="74"/>
      <c r="E506" s="74"/>
      <c r="F506" s="74"/>
      <c r="G506" s="74">
        <f t="shared" ref="G506:G507" si="258">B506*$G$715</f>
        <v>1.2625275822847588</v>
      </c>
      <c r="H506" s="74">
        <f t="shared" si="226"/>
        <v>1.2625275822847588</v>
      </c>
      <c r="I506" s="74">
        <f t="shared" si="227"/>
        <v>6.8875275822847586</v>
      </c>
      <c r="P506" t="s">
        <v>3605</v>
      </c>
    </row>
    <row r="507" spans="1:16" x14ac:dyDescent="0.3">
      <c r="A507" s="95" t="s">
        <v>919</v>
      </c>
      <c r="B507" s="96">
        <f>VLOOKUP(A507,Площадь!D:E,2,0)</f>
        <v>40.799999999999997</v>
      </c>
      <c r="C507" s="74">
        <v>8.4969999999999999</v>
      </c>
      <c r="D507" s="74" t="str">
        <f>VLOOKUP(A507,'ЛК 31.0324'!$B$15:$J$1334,9,0)</f>
        <v>-</v>
      </c>
      <c r="E507" s="74"/>
      <c r="F507" s="74"/>
      <c r="G507" s="74">
        <f t="shared" si="258"/>
        <v>1.5562273521818173</v>
      </c>
      <c r="H507" s="74">
        <f t="shared" si="226"/>
        <v>1.5562273521818173</v>
      </c>
      <c r="I507" s="74">
        <f t="shared" si="227"/>
        <v>10.053227352181818</v>
      </c>
      <c r="P507" t="s">
        <v>3605</v>
      </c>
    </row>
    <row r="508" spans="1:16" s="139" customFormat="1" x14ac:dyDescent="0.3">
      <c r="A508" s="136" t="s">
        <v>920</v>
      </c>
      <c r="B508" s="137">
        <f>VLOOKUP(A508,Площадь!D:E,2,0)</f>
        <v>61</v>
      </c>
      <c r="C508" s="138">
        <v>15.292</v>
      </c>
      <c r="D508" s="138">
        <v>15.292</v>
      </c>
      <c r="E508" s="138">
        <f>D508-C508</f>
        <v>0</v>
      </c>
      <c r="F508" s="138">
        <f>B508</f>
        <v>61</v>
      </c>
      <c r="G508" s="138"/>
      <c r="H508" s="138">
        <f t="shared" si="226"/>
        <v>0</v>
      </c>
      <c r="I508" s="138">
        <f t="shared" si="227"/>
        <v>15.292</v>
      </c>
      <c r="J508" s="138"/>
      <c r="P508" s="138">
        <f>E508</f>
        <v>0</v>
      </c>
    </row>
    <row r="509" spans="1:16" x14ac:dyDescent="0.3">
      <c r="A509" s="95" t="s">
        <v>862</v>
      </c>
      <c r="B509" s="96">
        <f>VLOOKUP(A509,Площадь!D:E,2,0)</f>
        <v>33.700000000000003</v>
      </c>
      <c r="C509" s="74">
        <v>7.6</v>
      </c>
      <c r="D509" s="74" t="str">
        <f>VLOOKUP(A509,'ЛК 31.0324'!$B$15:$J$1334,9,0)</f>
        <v>-</v>
      </c>
      <c r="E509" s="74"/>
      <c r="F509" s="74"/>
      <c r="G509" s="74">
        <f t="shared" ref="G509" si="259">B509*$G$715</f>
        <v>1.2854132786403738</v>
      </c>
      <c r="H509" s="74">
        <f t="shared" si="226"/>
        <v>1.2854132786403738</v>
      </c>
      <c r="I509" s="74">
        <f t="shared" si="227"/>
        <v>8.8854132786403728</v>
      </c>
      <c r="P509" t="s">
        <v>3605</v>
      </c>
    </row>
    <row r="510" spans="1:16" x14ac:dyDescent="0.3">
      <c r="A510" s="95" t="s">
        <v>876</v>
      </c>
      <c r="B510" s="96">
        <f>VLOOKUP(A510,Площадь!D:E,2,0)</f>
        <v>33.700000000000003</v>
      </c>
      <c r="C510" s="74">
        <v>5.5830000000000002</v>
      </c>
      <c r="D510" s="74"/>
      <c r="E510" s="74"/>
      <c r="F510" s="74"/>
      <c r="G510" s="74">
        <f t="shared" ref="G510:G514" si="260">B510*$G$715</f>
        <v>1.2854132786403738</v>
      </c>
      <c r="H510" s="74">
        <f t="shared" si="226"/>
        <v>1.2854132786403738</v>
      </c>
      <c r="I510" s="74">
        <f t="shared" si="227"/>
        <v>6.8684132786403742</v>
      </c>
      <c r="P510" t="s">
        <v>3605</v>
      </c>
    </row>
    <row r="511" spans="1:16" x14ac:dyDescent="0.3">
      <c r="A511" s="95" t="s">
        <v>879</v>
      </c>
      <c r="B511" s="96">
        <f>VLOOKUP(A511,Площадь!D:E,2,0)</f>
        <v>60.9</v>
      </c>
      <c r="C511" s="74">
        <v>17.442</v>
      </c>
      <c r="D511" s="74" t="str">
        <f>VLOOKUP(A511,'ЛК 31.0324'!$B$15:$J$1334,9,0)</f>
        <v>-</v>
      </c>
      <c r="E511" s="74"/>
      <c r="F511" s="74"/>
      <c r="G511" s="74">
        <f t="shared" si="260"/>
        <v>2.3228981800949184</v>
      </c>
      <c r="H511" s="74">
        <f t="shared" si="226"/>
        <v>2.3228981800949184</v>
      </c>
      <c r="I511" s="74">
        <f t="shared" si="227"/>
        <v>19.764898180094917</v>
      </c>
      <c r="P511" t="s">
        <v>3605</v>
      </c>
    </row>
    <row r="512" spans="1:16" x14ac:dyDescent="0.3">
      <c r="A512" s="95" t="s">
        <v>1153</v>
      </c>
      <c r="B512" s="96">
        <f>VLOOKUP(A512,Площадь!D:E,2,0)</f>
        <v>39.299999999999997</v>
      </c>
      <c r="C512" s="74">
        <v>12.169</v>
      </c>
      <c r="D512" s="74" t="str">
        <f>VLOOKUP(A512,'ЛК 31.0324'!$B$15:$J$1334,9,0)</f>
        <v>-</v>
      </c>
      <c r="E512" s="74"/>
      <c r="F512" s="74"/>
      <c r="G512" s="74">
        <f t="shared" si="260"/>
        <v>1.4990131112927798</v>
      </c>
      <c r="H512" s="74">
        <f t="shared" si="226"/>
        <v>1.4990131112927798</v>
      </c>
      <c r="I512" s="74">
        <f t="shared" si="227"/>
        <v>13.66801311129278</v>
      </c>
      <c r="P512" t="s">
        <v>3605</v>
      </c>
    </row>
    <row r="513" spans="1:16" x14ac:dyDescent="0.3">
      <c r="A513" s="95" t="s">
        <v>344</v>
      </c>
      <c r="B513" s="96">
        <f>VLOOKUP(A513,Площадь!D:E,2,0)</f>
        <v>83.9</v>
      </c>
      <c r="C513" s="74">
        <v>14.723000000000001</v>
      </c>
      <c r="D513" s="74" t="str">
        <f>VLOOKUP(A513,'ЛК 31.0324'!$B$15:$J$1334,9,0)</f>
        <v>-</v>
      </c>
      <c r="E513" s="74"/>
      <c r="F513" s="74"/>
      <c r="G513" s="74">
        <f t="shared" si="260"/>
        <v>3.2001832070601588</v>
      </c>
      <c r="H513" s="74">
        <f t="shared" si="226"/>
        <v>3.2001832070601588</v>
      </c>
      <c r="I513" s="74">
        <f t="shared" si="227"/>
        <v>17.923183207060159</v>
      </c>
      <c r="P513" t="s">
        <v>3605</v>
      </c>
    </row>
    <row r="514" spans="1:16" x14ac:dyDescent="0.3">
      <c r="A514" s="95" t="s">
        <v>626</v>
      </c>
      <c r="B514" s="96">
        <f>VLOOKUP(A514,Площадь!D:E,2,0)</f>
        <v>32.1</v>
      </c>
      <c r="C514" s="74">
        <v>7.5709999999999997</v>
      </c>
      <c r="D514" s="74" t="str">
        <f>VLOOKUP(A514,'ЛК 31.0324'!$B$15:$J$1334,9,0)</f>
        <v>-</v>
      </c>
      <c r="E514" s="74"/>
      <c r="F514" s="74"/>
      <c r="G514" s="74">
        <f t="shared" si="260"/>
        <v>1.2243847550254006</v>
      </c>
      <c r="H514" s="74">
        <f t="shared" si="226"/>
        <v>1.2243847550254006</v>
      </c>
      <c r="I514" s="74">
        <f t="shared" si="227"/>
        <v>8.7953847550254007</v>
      </c>
      <c r="P514" t="s">
        <v>3605</v>
      </c>
    </row>
    <row r="515" spans="1:16" s="139" customFormat="1" x14ac:dyDescent="0.3">
      <c r="A515" s="136" t="s">
        <v>1149</v>
      </c>
      <c r="B515" s="137">
        <f>VLOOKUP(A515,Площадь!D:E,2,0)</f>
        <v>31.8</v>
      </c>
      <c r="C515" s="138">
        <v>5.9159999999999995</v>
      </c>
      <c r="D515" s="138">
        <v>5.9159999999999995</v>
      </c>
      <c r="E515" s="138">
        <f t="shared" ref="E515:E516" si="261">D515-C515</f>
        <v>0</v>
      </c>
      <c r="F515" s="138">
        <f t="shared" ref="F515:F516" si="262">B515</f>
        <v>31.8</v>
      </c>
      <c r="G515" s="138"/>
      <c r="H515" s="138">
        <f t="shared" ref="H515:H578" si="263">E515+G515</f>
        <v>0</v>
      </c>
      <c r="I515" s="138">
        <f t="shared" ref="I515:I578" si="264">C515+H515</f>
        <v>5.9159999999999995</v>
      </c>
      <c r="J515" s="138"/>
      <c r="P515" s="138">
        <f t="shared" ref="P515:P516" si="265">E515</f>
        <v>0</v>
      </c>
    </row>
    <row r="516" spans="1:16" x14ac:dyDescent="0.3">
      <c r="A516" s="98" t="s">
        <v>819</v>
      </c>
      <c r="B516" s="99">
        <f>VLOOKUP(A516,Площадь!D:E,2,0)</f>
        <v>39.1</v>
      </c>
      <c r="C516" s="97">
        <v>10.295</v>
      </c>
      <c r="D516" s="97">
        <f>VLOOKUP(A516,'ЛК 31.0324'!$B$15:$J$1334,9,0)</f>
        <v>12.933999999999999</v>
      </c>
      <c r="E516" s="97">
        <f t="shared" si="261"/>
        <v>2.6389999999999993</v>
      </c>
      <c r="F516" s="97">
        <f t="shared" si="262"/>
        <v>39.1</v>
      </c>
      <c r="G516" s="97"/>
      <c r="H516" s="97">
        <f t="shared" si="263"/>
        <v>2.6389999999999993</v>
      </c>
      <c r="I516" s="97">
        <f t="shared" si="264"/>
        <v>12.933999999999999</v>
      </c>
      <c r="P516" s="138">
        <f t="shared" si="265"/>
        <v>2.6389999999999993</v>
      </c>
    </row>
    <row r="517" spans="1:16" x14ac:dyDescent="0.3">
      <c r="A517" s="95" t="s">
        <v>1004</v>
      </c>
      <c r="B517" s="96">
        <f>VLOOKUP(A517,Площадь!D:E,2,0)</f>
        <v>60.1</v>
      </c>
      <c r="C517" s="74">
        <v>17.917999999999999</v>
      </c>
      <c r="D517" s="74" t="str">
        <f>VLOOKUP(A517,'ЛК 31.0324'!$B$15:$J$1334,9,0)</f>
        <v>-</v>
      </c>
      <c r="E517" s="74"/>
      <c r="F517" s="74"/>
      <c r="G517" s="74">
        <f t="shared" ref="G517:G518" si="266">B517*$G$715</f>
        <v>2.2923839182874319</v>
      </c>
      <c r="H517" s="74">
        <f t="shared" si="263"/>
        <v>2.2923839182874319</v>
      </c>
      <c r="I517" s="74">
        <f t="shared" si="264"/>
        <v>20.21038391828743</v>
      </c>
      <c r="P517" t="s">
        <v>3605</v>
      </c>
    </row>
    <row r="518" spans="1:16" x14ac:dyDescent="0.3">
      <c r="A518" s="95" t="s">
        <v>847</v>
      </c>
      <c r="B518" s="96">
        <f>VLOOKUP(A518,Площадь!D:E,2,0)</f>
        <v>32.5</v>
      </c>
      <c r="C518" s="74">
        <v>8.2929999999999993</v>
      </c>
      <c r="D518" s="74" t="str">
        <f>VLOOKUP(A518,'ЛК 31.0324'!$B$15:$J$1334,9,0)</f>
        <v>-</v>
      </c>
      <c r="E518" s="74"/>
      <c r="F518" s="74"/>
      <c r="G518" s="74">
        <f t="shared" si="266"/>
        <v>1.2396418859291438</v>
      </c>
      <c r="H518" s="74">
        <f t="shared" si="263"/>
        <v>1.2396418859291438</v>
      </c>
      <c r="I518" s="74">
        <f t="shared" si="264"/>
        <v>9.5326418859291433</v>
      </c>
      <c r="P518" t="s">
        <v>3605</v>
      </c>
    </row>
    <row r="519" spans="1:16" x14ac:dyDescent="0.3">
      <c r="A519" s="98" t="s">
        <v>834</v>
      </c>
      <c r="B519" s="99">
        <f>VLOOKUP(A519,Площадь!D:E,2,0)</f>
        <v>33.700000000000003</v>
      </c>
      <c r="C519" s="97">
        <v>9.0050000000000008</v>
      </c>
      <c r="D519" s="97">
        <f>VLOOKUP(A519,'ЛК 31.0324'!$B$15:$J$1334,9,0)</f>
        <v>10.705</v>
      </c>
      <c r="E519" s="97">
        <f t="shared" ref="E519:E520" si="267">D519-C519</f>
        <v>1.6999999999999993</v>
      </c>
      <c r="F519" s="97">
        <f t="shared" ref="F519:F520" si="268">B519</f>
        <v>33.700000000000003</v>
      </c>
      <c r="G519" s="97"/>
      <c r="H519" s="97">
        <f t="shared" si="263"/>
        <v>1.6999999999999993</v>
      </c>
      <c r="I519" s="97">
        <f t="shared" si="264"/>
        <v>10.705</v>
      </c>
      <c r="P519" s="138">
        <f t="shared" ref="P519:P520" si="269">E519</f>
        <v>1.6999999999999993</v>
      </c>
    </row>
    <row r="520" spans="1:16" x14ac:dyDescent="0.3">
      <c r="A520" s="98" t="s">
        <v>838</v>
      </c>
      <c r="B520" s="99">
        <f>VLOOKUP(A520,Площадь!D:E,2,0)</f>
        <v>60.9</v>
      </c>
      <c r="C520" s="97">
        <v>11.343</v>
      </c>
      <c r="D520" s="97">
        <f>VLOOKUP(A520,'ЛК 31.0324'!$B$15:$J$1334,9,0)</f>
        <v>14.423</v>
      </c>
      <c r="E520" s="97">
        <f t="shared" si="267"/>
        <v>3.08</v>
      </c>
      <c r="F520" s="97">
        <f t="shared" si="268"/>
        <v>60.9</v>
      </c>
      <c r="G520" s="97"/>
      <c r="H520" s="97">
        <f t="shared" si="263"/>
        <v>3.08</v>
      </c>
      <c r="I520" s="97">
        <f t="shared" si="264"/>
        <v>14.423</v>
      </c>
      <c r="P520" s="138">
        <f t="shared" si="269"/>
        <v>3.08</v>
      </c>
    </row>
    <row r="521" spans="1:16" x14ac:dyDescent="0.3">
      <c r="A521" s="95" t="s">
        <v>1186</v>
      </c>
      <c r="B521" s="96">
        <f>VLOOKUP(A521,Площадь!D:E,2,0)</f>
        <v>39.299999999999997</v>
      </c>
      <c r="C521" s="74">
        <v>8.4610000000000003</v>
      </c>
      <c r="D521" s="74" t="str">
        <f>VLOOKUP(A521,'ЛК 31.0324'!$B$15:$J$1334,9,0)</f>
        <v>-</v>
      </c>
      <c r="E521" s="74"/>
      <c r="F521" s="74"/>
      <c r="G521" s="74">
        <f t="shared" ref="G521:G522" si="270">B521*$G$715</f>
        <v>1.4990131112927798</v>
      </c>
      <c r="H521" s="74">
        <f t="shared" si="263"/>
        <v>1.4990131112927798</v>
      </c>
      <c r="I521" s="74">
        <f t="shared" si="264"/>
        <v>9.9600131112927794</v>
      </c>
      <c r="P521" t="s">
        <v>3605</v>
      </c>
    </row>
    <row r="522" spans="1:16" x14ac:dyDescent="0.3">
      <c r="A522" s="95" t="s">
        <v>850</v>
      </c>
      <c r="B522" s="96">
        <f>VLOOKUP(A522,Площадь!D:E,2,0)</f>
        <v>32.1</v>
      </c>
      <c r="C522" s="74">
        <v>9.3239999999999998</v>
      </c>
      <c r="D522" s="74" t="str">
        <f>VLOOKUP(A522,'ЛК 31.0324'!$B$15:$J$1334,9,0)</f>
        <v>-</v>
      </c>
      <c r="E522" s="74"/>
      <c r="F522" s="74"/>
      <c r="G522" s="74">
        <f t="shared" si="270"/>
        <v>1.2243847550254006</v>
      </c>
      <c r="H522" s="74">
        <f t="shared" si="263"/>
        <v>1.2243847550254006</v>
      </c>
      <c r="I522" s="74">
        <f t="shared" si="264"/>
        <v>10.548384755025401</v>
      </c>
      <c r="P522" t="s">
        <v>3605</v>
      </c>
    </row>
    <row r="523" spans="1:16" x14ac:dyDescent="0.3">
      <c r="A523" s="98" t="s">
        <v>1135</v>
      </c>
      <c r="B523" s="99">
        <f>VLOOKUP(A523,Площадь!D:E,2,0)</f>
        <v>31.8</v>
      </c>
      <c r="C523" s="97">
        <v>10.646000000000001</v>
      </c>
      <c r="D523" s="97">
        <f>VLOOKUP(A523,'ЛК 31.0324'!$B$15:$J$1334,9,0)</f>
        <v>13.794</v>
      </c>
      <c r="E523" s="97">
        <f>D523-C523</f>
        <v>3.1479999999999997</v>
      </c>
      <c r="F523" s="97">
        <f>B523</f>
        <v>31.8</v>
      </c>
      <c r="G523" s="97"/>
      <c r="H523" s="97">
        <f t="shared" si="263"/>
        <v>3.1479999999999997</v>
      </c>
      <c r="I523" s="97">
        <f t="shared" si="264"/>
        <v>13.794</v>
      </c>
      <c r="P523" s="138">
        <f>E523</f>
        <v>3.1479999999999997</v>
      </c>
    </row>
    <row r="524" spans="1:16" x14ac:dyDescent="0.3">
      <c r="A524" s="95" t="s">
        <v>268</v>
      </c>
      <c r="B524" s="96">
        <f>VLOOKUP(A524,Площадь!D:E,2,0)</f>
        <v>80.7</v>
      </c>
      <c r="C524" s="74">
        <v>28.821999999999999</v>
      </c>
      <c r="D524" s="74" t="str">
        <f>VLOOKUP(A524,'ЛК 31.0324'!$B$15:$J$1334,9,0)</f>
        <v>-</v>
      </c>
      <c r="E524" s="74"/>
      <c r="F524" s="74"/>
      <c r="G524" s="74">
        <f t="shared" ref="G524" si="271">B524*$G$715</f>
        <v>3.0781261598302123</v>
      </c>
      <c r="H524" s="74">
        <f t="shared" si="263"/>
        <v>3.0781261598302123</v>
      </c>
      <c r="I524" s="74">
        <f t="shared" si="264"/>
        <v>31.900126159830211</v>
      </c>
      <c r="P524" t="s">
        <v>3605</v>
      </c>
    </row>
    <row r="525" spans="1:16" x14ac:dyDescent="0.3">
      <c r="A525" s="98" t="s">
        <v>1128</v>
      </c>
      <c r="B525" s="99">
        <f>VLOOKUP(A525,Площадь!D:E,2,0)</f>
        <v>39.1</v>
      </c>
      <c r="C525" s="97">
        <v>5.141</v>
      </c>
      <c r="D525" s="97">
        <f>VLOOKUP(A525,'ЛК 31.0324'!$B$15:$J$1334,9,0)</f>
        <v>6.28</v>
      </c>
      <c r="E525" s="97">
        <f>D525-C525</f>
        <v>1.1390000000000002</v>
      </c>
      <c r="F525" s="97">
        <f>B525</f>
        <v>39.1</v>
      </c>
      <c r="G525" s="97"/>
      <c r="H525" s="97">
        <f t="shared" si="263"/>
        <v>1.1390000000000002</v>
      </c>
      <c r="I525" s="97">
        <f t="shared" si="264"/>
        <v>6.28</v>
      </c>
      <c r="P525" s="138">
        <f>E525</f>
        <v>1.1390000000000002</v>
      </c>
    </row>
    <row r="526" spans="1:16" x14ac:dyDescent="0.3">
      <c r="A526" s="95" t="s">
        <v>1154</v>
      </c>
      <c r="B526" s="96">
        <f>VLOOKUP(A526,Площадь!D:E,2,0)</f>
        <v>60.1</v>
      </c>
      <c r="C526" s="74">
        <v>6.0519999999999996</v>
      </c>
      <c r="D526" s="74" t="str">
        <f>VLOOKUP(A526,'ЛК 31.0324'!$B$15:$J$1334,9,0)</f>
        <v>-</v>
      </c>
      <c r="E526" s="74"/>
      <c r="F526" s="74"/>
      <c r="G526" s="74">
        <f t="shared" ref="G526:G528" si="272">B526*$G$715</f>
        <v>2.2923839182874319</v>
      </c>
      <c r="H526" s="74">
        <f t="shared" si="263"/>
        <v>2.2923839182874319</v>
      </c>
      <c r="I526" s="74">
        <f t="shared" si="264"/>
        <v>8.3443839182874306</v>
      </c>
      <c r="P526" t="s">
        <v>3605</v>
      </c>
    </row>
    <row r="527" spans="1:16" x14ac:dyDescent="0.3">
      <c r="A527" s="95" t="s">
        <v>871</v>
      </c>
      <c r="B527" s="96">
        <f>VLOOKUP(A527,Площадь!D:E,2,0)</f>
        <v>32.5</v>
      </c>
      <c r="C527" s="74">
        <v>7.0330000000000004</v>
      </c>
      <c r="D527" s="74" t="str">
        <f>VLOOKUP(A527,'ЛК 31.0324'!$B$15:$J$1334,9,0)</f>
        <v>-</v>
      </c>
      <c r="E527" s="74"/>
      <c r="F527" s="74"/>
      <c r="G527" s="74">
        <f t="shared" si="272"/>
        <v>1.2396418859291438</v>
      </c>
      <c r="H527" s="74">
        <f t="shared" si="263"/>
        <v>1.2396418859291438</v>
      </c>
      <c r="I527" s="74">
        <f t="shared" si="264"/>
        <v>8.2726418859291435</v>
      </c>
      <c r="P527" t="s">
        <v>3605</v>
      </c>
    </row>
    <row r="528" spans="1:16" x14ac:dyDescent="0.3">
      <c r="A528" s="95" t="s">
        <v>1187</v>
      </c>
      <c r="B528" s="96">
        <f>VLOOKUP(A528,Площадь!D:E,2,0)</f>
        <v>33.700000000000003</v>
      </c>
      <c r="C528" s="74">
        <v>10.605</v>
      </c>
      <c r="D528" s="74" t="str">
        <f>VLOOKUP(A528,'ЛК 31.0324'!$B$15:$J$1334,9,0)</f>
        <v>-</v>
      </c>
      <c r="E528" s="74"/>
      <c r="F528" s="74"/>
      <c r="G528" s="74">
        <f t="shared" si="272"/>
        <v>1.2854132786403738</v>
      </c>
      <c r="H528" s="74">
        <f t="shared" si="263"/>
        <v>1.2854132786403738</v>
      </c>
      <c r="I528" s="74">
        <f t="shared" si="264"/>
        <v>11.890413278640374</v>
      </c>
      <c r="P528" t="s">
        <v>3605</v>
      </c>
    </row>
    <row r="529" spans="1:16" x14ac:dyDescent="0.3">
      <c r="A529" s="98" t="s">
        <v>1183</v>
      </c>
      <c r="B529" s="99">
        <f>VLOOKUP(A529,Площадь!D:E,2,0)</f>
        <v>60.9</v>
      </c>
      <c r="C529" s="97">
        <v>13.27</v>
      </c>
      <c r="D529" s="97">
        <f>VLOOKUP(A529,'ЛК 31.0324'!$B$15:$J$1334,9,0)</f>
        <v>16.43</v>
      </c>
      <c r="E529" s="97">
        <f>D529-C529</f>
        <v>3.16</v>
      </c>
      <c r="F529" s="97">
        <f>B529</f>
        <v>60.9</v>
      </c>
      <c r="G529" s="97"/>
      <c r="H529" s="97">
        <f t="shared" si="263"/>
        <v>3.16</v>
      </c>
      <c r="I529" s="97">
        <f t="shared" si="264"/>
        <v>16.43</v>
      </c>
      <c r="P529" s="138">
        <f>E529</f>
        <v>3.16</v>
      </c>
    </row>
    <row r="530" spans="1:16" x14ac:dyDescent="0.3">
      <c r="A530" s="95" t="s">
        <v>1195</v>
      </c>
      <c r="B530" s="96">
        <f>VLOOKUP(A530,Площадь!D:E,2,0)</f>
        <v>39.299999999999997</v>
      </c>
      <c r="C530" s="74">
        <v>11.98</v>
      </c>
      <c r="D530" s="74" t="str">
        <f>VLOOKUP(A530,'ЛК 31.0324'!$B$15:$J$1334,9,0)</f>
        <v>-</v>
      </c>
      <c r="E530" s="74"/>
      <c r="F530" s="74"/>
      <c r="G530" s="74">
        <f t="shared" ref="G530:G533" si="273">B530*$G$715</f>
        <v>1.4990131112927798</v>
      </c>
      <c r="H530" s="74">
        <f t="shared" si="263"/>
        <v>1.4990131112927798</v>
      </c>
      <c r="I530" s="74">
        <f t="shared" si="264"/>
        <v>13.47901311129278</v>
      </c>
      <c r="P530" t="s">
        <v>3605</v>
      </c>
    </row>
    <row r="531" spans="1:16" s="139" customFormat="1" x14ac:dyDescent="0.3">
      <c r="A531" s="136" t="s">
        <v>874</v>
      </c>
      <c r="B531" s="137">
        <f>VLOOKUP(A531,Площадь!D:E,2,0)</f>
        <v>32.1</v>
      </c>
      <c r="C531" s="138">
        <v>6.04</v>
      </c>
      <c r="D531" s="138">
        <v>6.04</v>
      </c>
      <c r="E531" s="138">
        <f>D531-C531</f>
        <v>0</v>
      </c>
      <c r="F531" s="138">
        <f>B531</f>
        <v>32.1</v>
      </c>
      <c r="G531" s="138"/>
      <c r="H531" s="138">
        <f t="shared" si="263"/>
        <v>0</v>
      </c>
      <c r="I531" s="138">
        <f t="shared" si="264"/>
        <v>6.04</v>
      </c>
      <c r="J531" s="138"/>
      <c r="K531" s="139" t="s">
        <v>3939</v>
      </c>
      <c r="P531" s="138">
        <f>E531</f>
        <v>0</v>
      </c>
    </row>
    <row r="532" spans="1:16" x14ac:dyDescent="0.3">
      <c r="A532" s="95" t="s">
        <v>1136</v>
      </c>
      <c r="B532" s="96">
        <f>VLOOKUP(A532,Площадь!D:E,2,0)</f>
        <v>31.8</v>
      </c>
      <c r="C532" s="74">
        <v>9.1059999999999999</v>
      </c>
      <c r="D532" s="74" t="str">
        <f>VLOOKUP(A532,'ЛК 31.0324'!$B$15:$J$1334,9,0)</f>
        <v>-</v>
      </c>
      <c r="E532" s="74"/>
      <c r="F532" s="74"/>
      <c r="G532" s="74">
        <f t="shared" si="273"/>
        <v>1.2129419068475931</v>
      </c>
      <c r="H532" s="74">
        <f t="shared" si="263"/>
        <v>1.2129419068475931</v>
      </c>
      <c r="I532" s="74">
        <f t="shared" si="264"/>
        <v>10.318941906847593</v>
      </c>
      <c r="P532" t="s">
        <v>3605</v>
      </c>
    </row>
    <row r="533" spans="1:16" x14ac:dyDescent="0.3">
      <c r="A533" s="95" t="s">
        <v>940</v>
      </c>
      <c r="B533" s="96">
        <f>VLOOKUP(A533,Площадь!D:E,2,0)</f>
        <v>39.1</v>
      </c>
      <c r="C533" s="74">
        <v>18.414999999999999</v>
      </c>
      <c r="D533" s="74" t="str">
        <f>VLOOKUP(A533,'ЛК 31.0324'!$B$15:$J$1334,9,0)</f>
        <v>-</v>
      </c>
      <c r="E533" s="74"/>
      <c r="F533" s="74"/>
      <c r="G533" s="74">
        <f t="shared" si="273"/>
        <v>1.4913845458409083</v>
      </c>
      <c r="H533" s="74">
        <f t="shared" si="263"/>
        <v>1.4913845458409083</v>
      </c>
      <c r="I533" s="74">
        <f t="shared" si="264"/>
        <v>19.906384545840908</v>
      </c>
      <c r="P533" t="s">
        <v>3605</v>
      </c>
    </row>
    <row r="534" spans="1:16" x14ac:dyDescent="0.3">
      <c r="A534" s="98" t="s">
        <v>812</v>
      </c>
      <c r="B534" s="99">
        <f>VLOOKUP(A534,Площадь!D:E,2,0)</f>
        <v>60.1</v>
      </c>
      <c r="C534" s="97">
        <v>12.646000000000001</v>
      </c>
      <c r="D534" s="97">
        <f>VLOOKUP(A534,'ЛК 31.0324'!$B$15:$J$1334,9,0)</f>
        <v>12.646000000000001</v>
      </c>
      <c r="E534" s="97">
        <f>D534-C534</f>
        <v>0</v>
      </c>
      <c r="F534" s="97">
        <f>B534</f>
        <v>60.1</v>
      </c>
      <c r="G534" s="97"/>
      <c r="H534" s="97">
        <f t="shared" si="263"/>
        <v>0</v>
      </c>
      <c r="I534" s="97">
        <f t="shared" si="264"/>
        <v>12.646000000000001</v>
      </c>
      <c r="P534" s="138">
        <f>E534</f>
        <v>0</v>
      </c>
    </row>
    <row r="535" spans="1:16" x14ac:dyDescent="0.3">
      <c r="A535" s="95" t="s">
        <v>318</v>
      </c>
      <c r="B535" s="96">
        <f>VLOOKUP(A535,Площадь!D:E,2,0)</f>
        <v>55.8</v>
      </c>
      <c r="C535" s="74">
        <v>19.481000000000002</v>
      </c>
      <c r="D535" s="74" t="str">
        <f>VLOOKUP(A535,'ЛК 31.0324'!$B$15:$J$1334,9,0)</f>
        <v>-</v>
      </c>
      <c r="E535" s="74"/>
      <c r="F535" s="74"/>
      <c r="G535" s="74">
        <f t="shared" ref="G535:G536" si="274">B535*$G$715</f>
        <v>2.1283697610721912</v>
      </c>
      <c r="H535" s="74">
        <f t="shared" si="263"/>
        <v>2.1283697610721912</v>
      </c>
      <c r="I535" s="74">
        <f t="shared" si="264"/>
        <v>21.609369761072195</v>
      </c>
      <c r="P535" t="s">
        <v>3605</v>
      </c>
    </row>
    <row r="536" spans="1:16" x14ac:dyDescent="0.3">
      <c r="A536" s="95" t="s">
        <v>852</v>
      </c>
      <c r="B536" s="96">
        <f>VLOOKUP(A536,Площадь!D:E,2,0)</f>
        <v>32.5</v>
      </c>
      <c r="C536" s="74">
        <v>9.1660000000000004</v>
      </c>
      <c r="D536" s="74" t="str">
        <f>VLOOKUP(A536,'ЛК 31.0324'!$B$15:$J$1334,9,0)</f>
        <v>-</v>
      </c>
      <c r="E536" s="74"/>
      <c r="F536" s="74"/>
      <c r="G536" s="74">
        <f t="shared" si="274"/>
        <v>1.2396418859291438</v>
      </c>
      <c r="H536" s="74">
        <f t="shared" si="263"/>
        <v>1.2396418859291438</v>
      </c>
      <c r="I536" s="74">
        <f t="shared" si="264"/>
        <v>10.405641885929144</v>
      </c>
      <c r="P536" t="s">
        <v>3605</v>
      </c>
    </row>
    <row r="537" spans="1:16" x14ac:dyDescent="0.3">
      <c r="A537" s="98" t="s">
        <v>927</v>
      </c>
      <c r="B537" s="99">
        <f>VLOOKUP(A537,Площадь!D:E,2,0)</f>
        <v>33.700000000000003</v>
      </c>
      <c r="C537" s="97">
        <v>8.1760000000000002</v>
      </c>
      <c r="D537" s="97">
        <f>VLOOKUP(A537,'ЛК 31.0324'!$B$15:$J$1334,9,0)</f>
        <v>9.7769999999999992</v>
      </c>
      <c r="E537" s="97">
        <f t="shared" ref="E537:E538" si="275">D537-C537</f>
        <v>1.6009999999999991</v>
      </c>
      <c r="F537" s="97">
        <f t="shared" ref="F537:F538" si="276">B537</f>
        <v>33.700000000000003</v>
      </c>
      <c r="G537" s="97"/>
      <c r="H537" s="97">
        <f t="shared" si="263"/>
        <v>1.6009999999999991</v>
      </c>
      <c r="I537" s="97">
        <f t="shared" si="264"/>
        <v>9.7769999999999992</v>
      </c>
      <c r="P537" s="138">
        <f t="shared" ref="P537:P538" si="277">E537</f>
        <v>1.6009999999999991</v>
      </c>
    </row>
    <row r="538" spans="1:16" x14ac:dyDescent="0.3">
      <c r="A538" s="98" t="s">
        <v>835</v>
      </c>
      <c r="B538" s="99">
        <f>VLOOKUP(A538,Площадь!D:E,2,0)</f>
        <v>60.9</v>
      </c>
      <c r="C538" s="97">
        <v>12.141</v>
      </c>
      <c r="D538" s="97">
        <f>VLOOKUP(A538,'ЛК 31.0324'!$B$15:$J$1334,9,0)</f>
        <v>14.5</v>
      </c>
      <c r="E538" s="97">
        <f t="shared" si="275"/>
        <v>2.359</v>
      </c>
      <c r="F538" s="97">
        <f t="shared" si="276"/>
        <v>60.9</v>
      </c>
      <c r="G538" s="97"/>
      <c r="H538" s="97">
        <f t="shared" si="263"/>
        <v>2.359</v>
      </c>
      <c r="I538" s="97">
        <f t="shared" si="264"/>
        <v>14.5</v>
      </c>
      <c r="P538" s="138">
        <f t="shared" si="277"/>
        <v>2.359</v>
      </c>
    </row>
    <row r="539" spans="1:16" x14ac:dyDescent="0.3">
      <c r="A539" s="95" t="s">
        <v>856</v>
      </c>
      <c r="B539" s="96">
        <f>VLOOKUP(A539,Площадь!D:E,2,0)</f>
        <v>39.299999999999997</v>
      </c>
      <c r="C539" s="74">
        <v>6.35</v>
      </c>
      <c r="D539" s="74" t="str">
        <f>VLOOKUP(A539,'ЛК 31.0324'!$B$15:$J$1334,9,0)</f>
        <v>-</v>
      </c>
      <c r="E539" s="74"/>
      <c r="F539" s="74"/>
      <c r="G539" s="74">
        <f t="shared" ref="G539:G540" si="278">B539*$G$715</f>
        <v>1.4990131112927798</v>
      </c>
      <c r="H539" s="74">
        <f t="shared" si="263"/>
        <v>1.4990131112927798</v>
      </c>
      <c r="I539" s="74">
        <f t="shared" si="264"/>
        <v>7.8490131112927797</v>
      </c>
      <c r="P539" t="s">
        <v>3605</v>
      </c>
    </row>
    <row r="540" spans="1:16" x14ac:dyDescent="0.3">
      <c r="A540" s="95" t="s">
        <v>829</v>
      </c>
      <c r="B540" s="96">
        <f>VLOOKUP(A540,Площадь!D:E,2,0)</f>
        <v>32.1</v>
      </c>
      <c r="C540" s="74">
        <v>3.2429999999999999</v>
      </c>
      <c r="D540" s="74" t="str">
        <f>VLOOKUP(A540,'ЛК 31.0324'!$B$15:$J$1334,9,0)</f>
        <v>-</v>
      </c>
      <c r="E540" s="74"/>
      <c r="F540" s="74"/>
      <c r="G540" s="74">
        <f t="shared" si="278"/>
        <v>1.2243847550254006</v>
      </c>
      <c r="H540" s="74">
        <f t="shared" si="263"/>
        <v>1.2243847550254006</v>
      </c>
      <c r="I540" s="74">
        <f t="shared" si="264"/>
        <v>4.4673847550254004</v>
      </c>
      <c r="P540" t="s">
        <v>3605</v>
      </c>
    </row>
    <row r="541" spans="1:16" x14ac:dyDescent="0.3">
      <c r="A541" s="98" t="s">
        <v>1138</v>
      </c>
      <c r="B541" s="99">
        <f>VLOOKUP(A541,Площадь!D:E,2,0)</f>
        <v>31.8</v>
      </c>
      <c r="C541" s="97">
        <v>4.9210000000000003</v>
      </c>
      <c r="D541" s="97">
        <f>VLOOKUP(A541,'ЛК 31.0324'!$B$15:$J$1334,9,0)</f>
        <v>6.8479999999999999</v>
      </c>
      <c r="E541" s="97">
        <f>D541-C541</f>
        <v>1.9269999999999996</v>
      </c>
      <c r="F541" s="97">
        <f>B541</f>
        <v>31.8</v>
      </c>
      <c r="G541" s="97"/>
      <c r="H541" s="97">
        <f t="shared" si="263"/>
        <v>1.9269999999999996</v>
      </c>
      <c r="I541" s="97">
        <f t="shared" si="264"/>
        <v>6.8479999999999999</v>
      </c>
      <c r="P541" s="138">
        <f>E541</f>
        <v>1.9269999999999996</v>
      </c>
    </row>
    <row r="542" spans="1:16" x14ac:dyDescent="0.3">
      <c r="A542" s="95" t="s">
        <v>607</v>
      </c>
      <c r="B542" s="96">
        <f>VLOOKUP(A542,Площадь!D:E,2,0)</f>
        <v>39.1</v>
      </c>
      <c r="C542" s="74">
        <v>8.016</v>
      </c>
      <c r="D542" s="74" t="str">
        <f>VLOOKUP(A542,'ЛК 31.0324'!$B$15:$J$1334,9,0)</f>
        <v>-</v>
      </c>
      <c r="E542" s="74"/>
      <c r="F542" s="74"/>
      <c r="G542" s="74">
        <f t="shared" ref="G542:G543" si="279">B542*$G$715</f>
        <v>1.4913845458409083</v>
      </c>
      <c r="H542" s="74">
        <f t="shared" si="263"/>
        <v>1.4913845458409083</v>
      </c>
      <c r="I542" s="74">
        <f t="shared" si="264"/>
        <v>9.5073845458409085</v>
      </c>
      <c r="P542" t="s">
        <v>3605</v>
      </c>
    </row>
    <row r="543" spans="1:16" x14ac:dyDescent="0.3">
      <c r="A543" s="95" t="s">
        <v>622</v>
      </c>
      <c r="B543" s="96">
        <f>VLOOKUP(A543,Площадь!D:E,2,0)</f>
        <v>60.1</v>
      </c>
      <c r="C543" s="74">
        <v>10.802</v>
      </c>
      <c r="D543" s="74" t="str">
        <f>VLOOKUP(A543,'ЛК 31.0324'!$B$15:$J$1334,9,0)</f>
        <v>-</v>
      </c>
      <c r="E543" s="74"/>
      <c r="F543" s="74"/>
      <c r="G543" s="74">
        <f t="shared" si="279"/>
        <v>2.2923839182874319</v>
      </c>
      <c r="H543" s="74">
        <f t="shared" si="263"/>
        <v>2.2923839182874319</v>
      </c>
      <c r="I543" s="74">
        <f t="shared" si="264"/>
        <v>13.094383918287431</v>
      </c>
      <c r="P543" t="s">
        <v>3605</v>
      </c>
    </row>
    <row r="544" spans="1:16" x14ac:dyDescent="0.3">
      <c r="A544" s="98" t="s">
        <v>880</v>
      </c>
      <c r="B544" s="99">
        <f>VLOOKUP(A544,Площадь!D:E,2,0)</f>
        <v>32.5</v>
      </c>
      <c r="C544" s="97">
        <v>8.7140000000000004</v>
      </c>
      <c r="D544" s="97">
        <f>VLOOKUP(A544,'ЛК 31.0324'!$B$15:$J$1334,9,0)</f>
        <v>11.108000000000001</v>
      </c>
      <c r="E544" s="97">
        <f t="shared" ref="E544:E545" si="280">D544-C544</f>
        <v>2.3940000000000001</v>
      </c>
      <c r="F544" s="97">
        <f t="shared" ref="F544:F545" si="281">B544</f>
        <v>32.5</v>
      </c>
      <c r="G544" s="97"/>
      <c r="H544" s="97">
        <f t="shared" si="263"/>
        <v>2.3940000000000001</v>
      </c>
      <c r="I544" s="97">
        <f t="shared" si="264"/>
        <v>11.108000000000001</v>
      </c>
      <c r="P544" s="138">
        <f t="shared" ref="P544:P545" si="282">E544</f>
        <v>2.3940000000000001</v>
      </c>
    </row>
    <row r="545" spans="1:16" x14ac:dyDescent="0.3">
      <c r="A545" s="98" t="s">
        <v>1130</v>
      </c>
      <c r="B545" s="99">
        <f>VLOOKUP(A545,Площадь!D:E,2,0)</f>
        <v>33.700000000000003</v>
      </c>
      <c r="C545" s="97">
        <v>6.7839999999999998</v>
      </c>
      <c r="D545" s="97">
        <f>VLOOKUP(A545,'ЛК 31.0324'!$B$15:$J$1334,9,0)</f>
        <v>7.5010000000000003</v>
      </c>
      <c r="E545" s="97">
        <f t="shared" si="280"/>
        <v>0.71700000000000053</v>
      </c>
      <c r="F545" s="97">
        <f t="shared" si="281"/>
        <v>33.700000000000003</v>
      </c>
      <c r="G545" s="97"/>
      <c r="H545" s="97">
        <f t="shared" si="263"/>
        <v>0.71700000000000053</v>
      </c>
      <c r="I545" s="97">
        <f t="shared" si="264"/>
        <v>7.5010000000000003</v>
      </c>
      <c r="P545" s="138">
        <f t="shared" si="282"/>
        <v>0.71700000000000053</v>
      </c>
    </row>
    <row r="546" spans="1:16" x14ac:dyDescent="0.3">
      <c r="A546" s="95" t="s">
        <v>345</v>
      </c>
      <c r="B546" s="96">
        <f>VLOOKUP(A546,Площадь!D:E,2,0)</f>
        <v>55.7</v>
      </c>
      <c r="C546" s="74">
        <v>7.5839999999999996</v>
      </c>
      <c r="D546" s="74" t="str">
        <f>VLOOKUP(A546,'ЛК 31.0324'!$B$15:$J$1334,9,0)</f>
        <v>-</v>
      </c>
      <c r="E546" s="74"/>
      <c r="F546" s="74"/>
      <c r="G546" s="74">
        <f t="shared" ref="G546" si="283">B546*$G$715</f>
        <v>2.1245554783462555</v>
      </c>
      <c r="H546" s="74">
        <f t="shared" si="263"/>
        <v>2.1245554783462555</v>
      </c>
      <c r="I546" s="74">
        <f t="shared" si="264"/>
        <v>9.7085554783462555</v>
      </c>
      <c r="P546" t="s">
        <v>3605</v>
      </c>
    </row>
    <row r="547" spans="1:16" s="139" customFormat="1" x14ac:dyDescent="0.3">
      <c r="A547" s="136" t="s">
        <v>832</v>
      </c>
      <c r="B547" s="137">
        <f>VLOOKUP(A547,Площадь!D:E,2,0)</f>
        <v>60.9</v>
      </c>
      <c r="C547" s="138">
        <v>10.440999999999999</v>
      </c>
      <c r="D547" s="138">
        <v>10.440999999999999</v>
      </c>
      <c r="E547" s="138">
        <f t="shared" ref="E547:E548" si="284">D547-C547</f>
        <v>0</v>
      </c>
      <c r="F547" s="138">
        <f t="shared" ref="F547:F548" si="285">B547</f>
        <v>60.9</v>
      </c>
      <c r="G547" s="138"/>
      <c r="H547" s="138">
        <f t="shared" si="263"/>
        <v>0</v>
      </c>
      <c r="I547" s="138">
        <f t="shared" si="264"/>
        <v>10.440999999999999</v>
      </c>
      <c r="J547" s="138"/>
      <c r="P547" s="138">
        <f t="shared" ref="P547:P548" si="286">E547</f>
        <v>0</v>
      </c>
    </row>
    <row r="548" spans="1:16" x14ac:dyDescent="0.3">
      <c r="A548" s="98" t="s">
        <v>679</v>
      </c>
      <c r="B548" s="99">
        <f>VLOOKUP(A548,Площадь!D:E,2,0)</f>
        <v>39.299999999999997</v>
      </c>
      <c r="C548" s="97">
        <v>9.9559999999999995</v>
      </c>
      <c r="D548" s="97">
        <f>VLOOKUP(A548,'ЛК 31.0324'!$B$15:$J$1334,9,0)</f>
        <v>11.154</v>
      </c>
      <c r="E548" s="97">
        <f t="shared" si="284"/>
        <v>1.1980000000000004</v>
      </c>
      <c r="F548" s="97">
        <f t="shared" si="285"/>
        <v>39.299999999999997</v>
      </c>
      <c r="G548" s="97"/>
      <c r="H548" s="97">
        <f t="shared" si="263"/>
        <v>1.1980000000000004</v>
      </c>
      <c r="I548" s="97">
        <f t="shared" si="264"/>
        <v>11.154</v>
      </c>
      <c r="P548" s="138">
        <f t="shared" si="286"/>
        <v>1.1980000000000004</v>
      </c>
    </row>
    <row r="549" spans="1:16" x14ac:dyDescent="0.3">
      <c r="A549" s="95" t="s">
        <v>956</v>
      </c>
      <c r="B549" s="96">
        <f>VLOOKUP(A549,Площадь!D:E,2,0)</f>
        <v>32.1</v>
      </c>
      <c r="C549" s="74">
        <v>8.7940000000000005</v>
      </c>
      <c r="D549" s="74" t="str">
        <f>VLOOKUP(A549,'ЛК 31.0324'!$B$15:$J$1334,9,0)</f>
        <v>-</v>
      </c>
      <c r="E549" s="74"/>
      <c r="F549" s="74"/>
      <c r="G549" s="74">
        <f t="shared" ref="G549:G556" si="287">B549*$G$715</f>
        <v>1.2243847550254006</v>
      </c>
      <c r="H549" s="74">
        <f t="shared" si="263"/>
        <v>1.2243847550254006</v>
      </c>
      <c r="I549" s="74">
        <f t="shared" si="264"/>
        <v>10.018384755025401</v>
      </c>
      <c r="P549" t="s">
        <v>3605</v>
      </c>
    </row>
    <row r="550" spans="1:16" x14ac:dyDescent="0.3">
      <c r="A550" s="95" t="s">
        <v>928</v>
      </c>
      <c r="B550" s="96">
        <f>VLOOKUP(A550,Площадь!D:E,2,0)</f>
        <v>31.8</v>
      </c>
      <c r="C550" s="74">
        <v>11.116</v>
      </c>
      <c r="D550" s="74" t="str">
        <f>VLOOKUP(A550,'ЛК 31.0324'!$B$15:$J$1334,9,0)</f>
        <v>-</v>
      </c>
      <c r="E550" s="74"/>
      <c r="F550" s="74"/>
      <c r="G550" s="74">
        <f t="shared" si="287"/>
        <v>1.2129419068475931</v>
      </c>
      <c r="H550" s="74">
        <f t="shared" si="263"/>
        <v>1.2129419068475931</v>
      </c>
      <c r="I550" s="74">
        <f t="shared" si="264"/>
        <v>12.328941906847593</v>
      </c>
      <c r="P550" t="s">
        <v>3605</v>
      </c>
    </row>
    <row r="551" spans="1:16" x14ac:dyDescent="0.3">
      <c r="A551" s="95" t="s">
        <v>813</v>
      </c>
      <c r="B551" s="96">
        <f>VLOOKUP(A551,Площадь!D:E,2,0)</f>
        <v>39.1</v>
      </c>
      <c r="C551" s="74">
        <v>10.173999999999999</v>
      </c>
      <c r="D551" s="74" t="str">
        <f>VLOOKUP(A551,'ЛК 31.0324'!$B$15:$J$1334,9,0)</f>
        <v>-</v>
      </c>
      <c r="E551" s="74"/>
      <c r="F551" s="74"/>
      <c r="G551" s="74">
        <f t="shared" si="287"/>
        <v>1.4913845458409083</v>
      </c>
      <c r="H551" s="74">
        <f t="shared" si="263"/>
        <v>1.4913845458409083</v>
      </c>
      <c r="I551" s="74">
        <f t="shared" si="264"/>
        <v>11.665384545840908</v>
      </c>
      <c r="P551" t="s">
        <v>3605</v>
      </c>
    </row>
    <row r="552" spans="1:16" x14ac:dyDescent="0.3">
      <c r="A552" s="95" t="s">
        <v>891</v>
      </c>
      <c r="B552" s="96">
        <f>VLOOKUP(A552,Площадь!D:E,2,0)</f>
        <v>60.1</v>
      </c>
      <c r="C552" s="74">
        <v>14.163</v>
      </c>
      <c r="D552" s="74" t="str">
        <f>VLOOKUP(A552,'ЛК 31.0324'!$B$15:$J$1334,9,0)</f>
        <v>-</v>
      </c>
      <c r="E552" s="74"/>
      <c r="F552" s="74"/>
      <c r="G552" s="74">
        <f t="shared" si="287"/>
        <v>2.2923839182874319</v>
      </c>
      <c r="H552" s="74">
        <f t="shared" si="263"/>
        <v>2.2923839182874319</v>
      </c>
      <c r="I552" s="74">
        <f t="shared" si="264"/>
        <v>16.455383918287431</v>
      </c>
      <c r="P552" t="s">
        <v>3605</v>
      </c>
    </row>
    <row r="553" spans="1:16" x14ac:dyDescent="0.3">
      <c r="A553" s="95" t="s">
        <v>672</v>
      </c>
      <c r="B553" s="96">
        <f>VLOOKUP(A553,Площадь!D:E,2,0)</f>
        <v>32.5</v>
      </c>
      <c r="C553" s="74">
        <v>8.4700000000000006</v>
      </c>
      <c r="D553" s="74" t="str">
        <f>VLOOKUP(A553,'ЛК 31.0324'!$B$15:$J$1334,9,0)</f>
        <v>-</v>
      </c>
      <c r="E553" s="74"/>
      <c r="F553" s="74"/>
      <c r="G553" s="74">
        <f t="shared" si="287"/>
        <v>1.2396418859291438</v>
      </c>
      <c r="H553" s="74">
        <f t="shared" si="263"/>
        <v>1.2396418859291438</v>
      </c>
      <c r="I553" s="74">
        <f t="shared" si="264"/>
        <v>9.7096418859291447</v>
      </c>
      <c r="P553" t="s">
        <v>3605</v>
      </c>
    </row>
    <row r="554" spans="1:16" x14ac:dyDescent="0.3">
      <c r="A554" s="95" t="s">
        <v>830</v>
      </c>
      <c r="B554" s="96">
        <f>VLOOKUP(A554,Площадь!D:E,2,0)</f>
        <v>33.700000000000003</v>
      </c>
      <c r="C554" s="74">
        <v>3.7549999999999999</v>
      </c>
      <c r="D554" s="74" t="str">
        <f>VLOOKUP(A554,'ЛК 31.0324'!$B$15:$J$1334,9,0)</f>
        <v>-</v>
      </c>
      <c r="E554" s="74"/>
      <c r="F554" s="74"/>
      <c r="G554" s="74">
        <f t="shared" si="287"/>
        <v>1.2854132786403738</v>
      </c>
      <c r="H554" s="74">
        <f t="shared" si="263"/>
        <v>1.2854132786403738</v>
      </c>
      <c r="I554" s="74">
        <f t="shared" si="264"/>
        <v>5.0404132786403739</v>
      </c>
      <c r="P554" t="s">
        <v>3605</v>
      </c>
    </row>
    <row r="555" spans="1:16" x14ac:dyDescent="0.3">
      <c r="A555" s="95" t="s">
        <v>941</v>
      </c>
      <c r="B555" s="96">
        <f>VLOOKUP(A555,Площадь!D:E,2,0)</f>
        <v>60.9</v>
      </c>
      <c r="C555" s="74">
        <v>15.664999999999999</v>
      </c>
      <c r="D555" s="74" t="str">
        <f>VLOOKUP(A555,'ЛК 31.0324'!$B$15:$J$1334,9,0)</f>
        <v>-</v>
      </c>
      <c r="E555" s="74"/>
      <c r="F555" s="74"/>
      <c r="G555" s="74">
        <f t="shared" si="287"/>
        <v>2.3228981800949184</v>
      </c>
      <c r="H555" s="74">
        <f t="shared" si="263"/>
        <v>2.3228981800949184</v>
      </c>
      <c r="I555" s="74">
        <f t="shared" si="264"/>
        <v>17.987898180094916</v>
      </c>
      <c r="P555" t="s">
        <v>3605</v>
      </c>
    </row>
    <row r="556" spans="1:16" x14ac:dyDescent="0.3">
      <c r="A556" s="95" t="s">
        <v>963</v>
      </c>
      <c r="B556" s="96">
        <f>VLOOKUP(A556,Площадь!D:E,2,0)</f>
        <v>39.299999999999997</v>
      </c>
      <c r="C556" s="74">
        <v>9.8450000000000006</v>
      </c>
      <c r="D556" s="74" t="str">
        <f>VLOOKUP(A556,'ЛК 31.0324'!$B$15:$J$1334,9,0)</f>
        <v>-</v>
      </c>
      <c r="E556" s="74"/>
      <c r="F556" s="74"/>
      <c r="G556" s="74">
        <f t="shared" si="287"/>
        <v>1.4990131112927798</v>
      </c>
      <c r="H556" s="74">
        <f t="shared" si="263"/>
        <v>1.4990131112927798</v>
      </c>
      <c r="I556" s="74">
        <f t="shared" si="264"/>
        <v>11.34401311129278</v>
      </c>
      <c r="P556" t="s">
        <v>3605</v>
      </c>
    </row>
    <row r="557" spans="1:16" x14ac:dyDescent="0.3">
      <c r="A557" s="98" t="s">
        <v>232</v>
      </c>
      <c r="B557" s="99">
        <f>VLOOKUP(A557,Площадь!D:E,2,0)</f>
        <v>55.8</v>
      </c>
      <c r="C557" s="97">
        <v>13.952999999999999</v>
      </c>
      <c r="D557" s="97">
        <f>VLOOKUP(A557,'ЛК 31.0324'!$B$15:$J$1334,9,0)</f>
        <v>15.295999999999999</v>
      </c>
      <c r="E557" s="97">
        <f>D557-C557</f>
        <v>1.343</v>
      </c>
      <c r="F557" s="97">
        <f>B557</f>
        <v>55.8</v>
      </c>
      <c r="G557" s="97"/>
      <c r="H557" s="97">
        <f t="shared" si="263"/>
        <v>1.343</v>
      </c>
      <c r="I557" s="97">
        <f t="shared" si="264"/>
        <v>15.295999999999999</v>
      </c>
      <c r="P557" s="138">
        <f>E557</f>
        <v>1.343</v>
      </c>
    </row>
    <row r="558" spans="1:16" x14ac:dyDescent="0.3">
      <c r="A558" s="95" t="s">
        <v>329</v>
      </c>
      <c r="B558" s="96">
        <f>VLOOKUP(A558,Площадь!D:E,2,0)</f>
        <v>83.9</v>
      </c>
      <c r="C558" s="74">
        <v>7.452</v>
      </c>
      <c r="D558" s="74" t="str">
        <f>VLOOKUP(A558,'ЛК 31.0324'!$B$15:$J$1334,9,0)</f>
        <v>-</v>
      </c>
      <c r="E558" s="74"/>
      <c r="F558" s="74"/>
      <c r="G558" s="74">
        <f t="shared" ref="G558:G559" si="288">B558*$G$715</f>
        <v>3.2001832070601588</v>
      </c>
      <c r="H558" s="74">
        <f t="shared" si="263"/>
        <v>3.2001832070601588</v>
      </c>
      <c r="I558" s="74">
        <f t="shared" si="264"/>
        <v>10.652183207060158</v>
      </c>
      <c r="P558" t="s">
        <v>3605</v>
      </c>
    </row>
    <row r="559" spans="1:16" x14ac:dyDescent="0.3">
      <c r="A559" s="95" t="s">
        <v>696</v>
      </c>
      <c r="B559" s="96">
        <f>VLOOKUP(A559,Площадь!D:E,2,0)</f>
        <v>32.1</v>
      </c>
      <c r="C559" s="74">
        <v>7.0069999999999997</v>
      </c>
      <c r="D559" s="74" t="str">
        <f>VLOOKUP(A559,'ЛК 31.0324'!$B$15:$J$1334,9,0)</f>
        <v>-</v>
      </c>
      <c r="E559" s="74"/>
      <c r="F559" s="74"/>
      <c r="G559" s="74">
        <f t="shared" si="288"/>
        <v>1.2243847550254006</v>
      </c>
      <c r="H559" s="74">
        <f t="shared" si="263"/>
        <v>1.2243847550254006</v>
      </c>
      <c r="I559" s="74">
        <f t="shared" si="264"/>
        <v>8.2313847550254007</v>
      </c>
      <c r="P559" t="s">
        <v>3605</v>
      </c>
    </row>
    <row r="560" spans="1:16" x14ac:dyDescent="0.3">
      <c r="A560" s="98" t="s">
        <v>842</v>
      </c>
      <c r="B560" s="99">
        <f>VLOOKUP(A560,Площадь!D:E,2,0)</f>
        <v>31.8</v>
      </c>
      <c r="C560" s="97">
        <v>6.5220000000000002</v>
      </c>
      <c r="D560" s="97">
        <f>VLOOKUP(A560,'ЛК 31.0324'!$B$15:$J$1334,9,0)</f>
        <v>6.5220000000000002</v>
      </c>
      <c r="E560" s="97">
        <f t="shared" ref="E560:E562" si="289">D560-C560</f>
        <v>0</v>
      </c>
      <c r="F560" s="97">
        <f t="shared" ref="F560:F562" si="290">B560</f>
        <v>31.8</v>
      </c>
      <c r="G560" s="97"/>
      <c r="H560" s="97">
        <f t="shared" si="263"/>
        <v>0</v>
      </c>
      <c r="I560" s="97">
        <f t="shared" si="264"/>
        <v>6.5220000000000002</v>
      </c>
      <c r="P560" s="138">
        <f t="shared" ref="P560:P562" si="291">E560</f>
        <v>0</v>
      </c>
    </row>
    <row r="561" spans="1:16" x14ac:dyDescent="0.3">
      <c r="A561" s="98" t="s">
        <v>625</v>
      </c>
      <c r="B561" s="99">
        <f>VLOOKUP(A561,Площадь!D:E,2,0)</f>
        <v>39.1</v>
      </c>
      <c r="C561" s="97">
        <v>8.7270000000000003</v>
      </c>
      <c r="D561" s="97">
        <f>VLOOKUP(A561,'ЛК 31.0324'!$B$15:$J$1334,9,0)</f>
        <v>9.5239999999999991</v>
      </c>
      <c r="E561" s="97">
        <f t="shared" si="289"/>
        <v>0.79699999999999882</v>
      </c>
      <c r="F561" s="97">
        <f t="shared" si="290"/>
        <v>39.1</v>
      </c>
      <c r="G561" s="97"/>
      <c r="H561" s="97">
        <f t="shared" si="263"/>
        <v>0.79699999999999882</v>
      </c>
      <c r="I561" s="97">
        <f t="shared" si="264"/>
        <v>9.5239999999999991</v>
      </c>
      <c r="P561" s="138">
        <f t="shared" si="291"/>
        <v>0.79699999999999882</v>
      </c>
    </row>
    <row r="562" spans="1:16" x14ac:dyDescent="0.3">
      <c r="A562" s="98" t="s">
        <v>1123</v>
      </c>
      <c r="B562" s="99">
        <f>VLOOKUP(A562,Площадь!D:E,2,0)</f>
        <v>60.1</v>
      </c>
      <c r="C562" s="97">
        <v>14.936</v>
      </c>
      <c r="D562" s="97">
        <f>VLOOKUP(A562,'ЛК 31.0324'!$B$15:$J$1334,9,0)</f>
        <v>17.312999999999999</v>
      </c>
      <c r="E562" s="97">
        <f t="shared" si="289"/>
        <v>2.3769999999999989</v>
      </c>
      <c r="F562" s="97">
        <f t="shared" si="290"/>
        <v>60.1</v>
      </c>
      <c r="G562" s="97"/>
      <c r="H562" s="97">
        <f t="shared" si="263"/>
        <v>2.3769999999999989</v>
      </c>
      <c r="I562" s="97">
        <f t="shared" si="264"/>
        <v>17.312999999999999</v>
      </c>
      <c r="P562" s="138">
        <f t="shared" si="291"/>
        <v>2.3769999999999989</v>
      </c>
    </row>
    <row r="563" spans="1:16" x14ac:dyDescent="0.3">
      <c r="A563" s="95" t="s">
        <v>909</v>
      </c>
      <c r="B563" s="96">
        <f>VLOOKUP(A563,Площадь!D:E,2,0)</f>
        <v>32.5</v>
      </c>
      <c r="C563" s="74">
        <v>9.6359999999999992</v>
      </c>
      <c r="D563" s="74" t="str">
        <f>VLOOKUP(A563,'ЛК 31.0324'!$B$15:$J$1334,9,0)</f>
        <v>-</v>
      </c>
      <c r="E563" s="74"/>
      <c r="F563" s="74"/>
      <c r="G563" s="74">
        <f t="shared" ref="G563" si="292">B563*$G$715</f>
        <v>1.2396418859291438</v>
      </c>
      <c r="H563" s="74">
        <f t="shared" si="263"/>
        <v>1.2396418859291438</v>
      </c>
      <c r="I563" s="74">
        <f t="shared" si="264"/>
        <v>10.875641885929143</v>
      </c>
      <c r="P563" t="s">
        <v>3605</v>
      </c>
    </row>
    <row r="564" spans="1:16" x14ac:dyDescent="0.3">
      <c r="A564" s="98" t="s">
        <v>884</v>
      </c>
      <c r="B564" s="99">
        <f>VLOOKUP(A564,Площадь!D:E,2,0)</f>
        <v>33.700000000000003</v>
      </c>
      <c r="C564" s="97">
        <v>8.0090000000000003</v>
      </c>
      <c r="D564" s="97">
        <f>VLOOKUP(A564,'ЛК 31.0324'!$B$15:$J$1334,9,0)</f>
        <v>9.9990000000000006</v>
      </c>
      <c r="E564" s="97">
        <f t="shared" ref="E564:E566" si="293">D564-C564</f>
        <v>1.9900000000000002</v>
      </c>
      <c r="F564" s="97">
        <f t="shared" ref="F564:F566" si="294">B564</f>
        <v>33.700000000000003</v>
      </c>
      <c r="G564" s="97"/>
      <c r="H564" s="97">
        <f t="shared" si="263"/>
        <v>1.9900000000000002</v>
      </c>
      <c r="I564" s="97">
        <f t="shared" si="264"/>
        <v>9.9990000000000006</v>
      </c>
      <c r="P564" s="138">
        <f t="shared" ref="P564:P566" si="295">E564</f>
        <v>1.9900000000000002</v>
      </c>
    </row>
    <row r="565" spans="1:16" x14ac:dyDescent="0.3">
      <c r="A565" s="98" t="s">
        <v>645</v>
      </c>
      <c r="B565" s="99">
        <f>VLOOKUP(A565,Площадь!D:E,2,0)</f>
        <v>60.9</v>
      </c>
      <c r="C565" s="97">
        <v>13.315</v>
      </c>
      <c r="D565" s="97">
        <f>VLOOKUP(A565,'ЛК 31.0324'!$B$15:$J$1334,9,0)</f>
        <v>18.863</v>
      </c>
      <c r="E565" s="97">
        <f t="shared" si="293"/>
        <v>5.548</v>
      </c>
      <c r="F565" s="97">
        <f t="shared" si="294"/>
        <v>60.9</v>
      </c>
      <c r="G565" s="97"/>
      <c r="H565" s="97">
        <f t="shared" si="263"/>
        <v>5.548</v>
      </c>
      <c r="I565" s="97">
        <f t="shared" si="264"/>
        <v>18.863</v>
      </c>
      <c r="P565" s="138">
        <f t="shared" si="295"/>
        <v>5.548</v>
      </c>
    </row>
    <row r="566" spans="1:16" s="139" customFormat="1" x14ac:dyDescent="0.3">
      <c r="A566" s="136" t="s">
        <v>912</v>
      </c>
      <c r="B566" s="137">
        <f>VLOOKUP(A566,Площадь!D:E,2,0)</f>
        <v>39.299999999999997</v>
      </c>
      <c r="C566" s="138">
        <v>4.03</v>
      </c>
      <c r="D566" s="138">
        <f>VLOOKUP(A566,'ЛК 31.0324'!$B$15:$J$1334,9,0)</f>
        <v>5.9</v>
      </c>
      <c r="E566" s="138">
        <f t="shared" si="293"/>
        <v>1.87</v>
      </c>
      <c r="F566" s="138">
        <f t="shared" si="294"/>
        <v>39.299999999999997</v>
      </c>
      <c r="G566" s="138"/>
      <c r="H566" s="138">
        <f t="shared" si="263"/>
        <v>1.87</v>
      </c>
      <c r="I566" s="138">
        <f t="shared" si="264"/>
        <v>5.9</v>
      </c>
      <c r="J566" s="138"/>
      <c r="P566" s="138">
        <f t="shared" si="295"/>
        <v>1.87</v>
      </c>
    </row>
    <row r="567" spans="1:16" x14ac:dyDescent="0.3">
      <c r="A567" s="95" t="s">
        <v>1117</v>
      </c>
      <c r="B567" s="96">
        <f>VLOOKUP(A567,Площадь!D:E,2,0)</f>
        <v>32.1</v>
      </c>
      <c r="C567" s="74">
        <v>9.8309999999999995</v>
      </c>
      <c r="D567" s="74" t="str">
        <f>VLOOKUP(A567,'ЛК 31.0324'!$B$15:$J$1334,9,0)</f>
        <v>-</v>
      </c>
      <c r="E567" s="74"/>
      <c r="F567" s="74"/>
      <c r="G567" s="74">
        <f t="shared" ref="G567:G568" si="296">B567*$G$715</f>
        <v>1.2243847550254006</v>
      </c>
      <c r="H567" s="74">
        <f t="shared" si="263"/>
        <v>1.2243847550254006</v>
      </c>
      <c r="I567" s="74">
        <f t="shared" si="264"/>
        <v>11.055384755025401</v>
      </c>
      <c r="P567" t="s">
        <v>3605</v>
      </c>
    </row>
    <row r="568" spans="1:16" x14ac:dyDescent="0.3">
      <c r="A568" s="95" t="s">
        <v>527</v>
      </c>
      <c r="B568" s="96">
        <f>VLOOKUP(A568,Площадь!D:E,2,0)</f>
        <v>31.8</v>
      </c>
      <c r="C568" s="74">
        <v>8.5459999999999994</v>
      </c>
      <c r="D568" s="74" t="str">
        <f>VLOOKUP(A568,'ЛК 31.0324'!$B$15:$J$1334,9,0)</f>
        <v>-</v>
      </c>
      <c r="E568" s="74"/>
      <c r="F568" s="74"/>
      <c r="G568" s="74">
        <f t="shared" si="296"/>
        <v>1.2129419068475931</v>
      </c>
      <c r="H568" s="74">
        <f t="shared" si="263"/>
        <v>1.2129419068475931</v>
      </c>
      <c r="I568" s="74">
        <f t="shared" si="264"/>
        <v>9.7589419068475927</v>
      </c>
      <c r="P568" t="s">
        <v>3605</v>
      </c>
    </row>
    <row r="569" spans="1:16" x14ac:dyDescent="0.3">
      <c r="A569" s="98" t="s">
        <v>331</v>
      </c>
      <c r="B569" s="99">
        <f>VLOOKUP(A569,Площадь!D:E,2,0)</f>
        <v>80.7</v>
      </c>
      <c r="C569" s="97">
        <v>15.673</v>
      </c>
      <c r="D569" s="97">
        <f>VLOOKUP(A569,'ЛК 31.0324'!$B$15:$J$1334,9,0)</f>
        <v>17.850000000000001</v>
      </c>
      <c r="E569" s="97">
        <f>D569-C569</f>
        <v>2.1770000000000014</v>
      </c>
      <c r="F569" s="97">
        <f>B569</f>
        <v>80.7</v>
      </c>
      <c r="G569" s="97"/>
      <c r="H569" s="97">
        <f t="shared" si="263"/>
        <v>2.1770000000000014</v>
      </c>
      <c r="I569" s="97">
        <f t="shared" si="264"/>
        <v>17.850000000000001</v>
      </c>
      <c r="P569" s="138">
        <f>E569</f>
        <v>2.1770000000000014</v>
      </c>
    </row>
    <row r="570" spans="1:16" x14ac:dyDescent="0.3">
      <c r="A570" s="95" t="s">
        <v>1140</v>
      </c>
      <c r="B570" s="96">
        <f>VLOOKUP(A570,Площадь!D:E,2,0)</f>
        <v>39.1</v>
      </c>
      <c r="C570" s="74">
        <v>12.121</v>
      </c>
      <c r="D570" s="74" t="str">
        <f>VLOOKUP(A570,'ЛК 31.0324'!$B$15:$J$1334,9,0)</f>
        <v>-</v>
      </c>
      <c r="E570" s="74"/>
      <c r="F570" s="74"/>
      <c r="G570" s="74">
        <f t="shared" ref="G570" si="297">B570*$G$715</f>
        <v>1.4913845458409083</v>
      </c>
      <c r="H570" s="74">
        <f t="shared" si="263"/>
        <v>1.4913845458409083</v>
      </c>
      <c r="I570" s="74">
        <f t="shared" si="264"/>
        <v>13.612384545840909</v>
      </c>
      <c r="P570" t="s">
        <v>3605</v>
      </c>
    </row>
    <row r="571" spans="1:16" x14ac:dyDescent="0.3">
      <c r="A571" s="98" t="s">
        <v>1113</v>
      </c>
      <c r="B571" s="99">
        <f>VLOOKUP(A571,Площадь!D:E,2,0)</f>
        <v>60.1</v>
      </c>
      <c r="C571" s="97">
        <v>11.413</v>
      </c>
      <c r="D571" s="97">
        <f>VLOOKUP(A571,'ЛК 31.0324'!$B$15:$J$1334,9,0)</f>
        <v>15.183999999999999</v>
      </c>
      <c r="E571" s="97">
        <f>D571-C571</f>
        <v>3.770999999999999</v>
      </c>
      <c r="F571" s="97">
        <f>B571</f>
        <v>60.1</v>
      </c>
      <c r="G571" s="97"/>
      <c r="H571" s="97">
        <f t="shared" si="263"/>
        <v>3.770999999999999</v>
      </c>
      <c r="I571" s="97">
        <f t="shared" si="264"/>
        <v>15.183999999999999</v>
      </c>
      <c r="P571" s="138">
        <f>E571</f>
        <v>3.770999999999999</v>
      </c>
    </row>
    <row r="572" spans="1:16" x14ac:dyDescent="0.3">
      <c r="A572" s="95" t="s">
        <v>1124</v>
      </c>
      <c r="B572" s="96">
        <f>VLOOKUP(A572,Площадь!D:E,2,0)</f>
        <v>32.5</v>
      </c>
      <c r="C572" s="74">
        <v>7.9139999999999997</v>
      </c>
      <c r="D572" s="74" t="str">
        <f>VLOOKUP(A572,'ЛК 31.0324'!$B$15:$J$1334,9,0)</f>
        <v>-</v>
      </c>
      <c r="E572" s="74"/>
      <c r="F572" s="74"/>
      <c r="G572" s="74">
        <f t="shared" ref="G572:G574" si="298">B572*$G$715</f>
        <v>1.2396418859291438</v>
      </c>
      <c r="H572" s="74">
        <f t="shared" si="263"/>
        <v>1.2396418859291438</v>
      </c>
      <c r="I572" s="74">
        <f t="shared" si="264"/>
        <v>9.1536418859291437</v>
      </c>
      <c r="P572" t="s">
        <v>3605</v>
      </c>
    </row>
    <row r="573" spans="1:16" x14ac:dyDescent="0.3">
      <c r="A573" s="95" t="s">
        <v>843</v>
      </c>
      <c r="B573" s="96">
        <f>VLOOKUP(A573,Площадь!D:E,2,0)</f>
        <v>33.700000000000003</v>
      </c>
      <c r="C573" s="74">
        <v>8.0399999999999991</v>
      </c>
      <c r="D573" s="74" t="str">
        <f>VLOOKUP(A573,'ЛК 31.0324'!$B$15:$J$1334,9,0)</f>
        <v>-</v>
      </c>
      <c r="E573" s="74"/>
      <c r="F573" s="74"/>
      <c r="G573" s="74">
        <f t="shared" si="298"/>
        <v>1.2854132786403738</v>
      </c>
      <c r="H573" s="74">
        <f t="shared" si="263"/>
        <v>1.2854132786403738</v>
      </c>
      <c r="I573" s="74">
        <f t="shared" si="264"/>
        <v>9.3254132786403723</v>
      </c>
      <c r="P573" t="s">
        <v>3605</v>
      </c>
    </row>
    <row r="574" spans="1:16" x14ac:dyDescent="0.3">
      <c r="A574" s="95" t="s">
        <v>1116</v>
      </c>
      <c r="B574" s="96">
        <f>VLOOKUP(A574,Площадь!D:E,2,0)</f>
        <v>60.9</v>
      </c>
      <c r="C574" s="74">
        <v>5.5279999999999996</v>
      </c>
      <c r="D574" s="74" t="str">
        <f>VLOOKUP(A574,'ЛК 31.0324'!$B$15:$J$1334,9,0)</f>
        <v>-</v>
      </c>
      <c r="E574" s="74"/>
      <c r="F574" s="74"/>
      <c r="G574" s="74">
        <f t="shared" si="298"/>
        <v>2.3228981800949184</v>
      </c>
      <c r="H574" s="74">
        <f t="shared" si="263"/>
        <v>2.3228981800949184</v>
      </c>
      <c r="I574" s="74">
        <f t="shared" si="264"/>
        <v>7.8508981800949176</v>
      </c>
      <c r="P574" t="s">
        <v>3605</v>
      </c>
    </row>
    <row r="575" spans="1:16" x14ac:dyDescent="0.3">
      <c r="A575" s="98" t="s">
        <v>846</v>
      </c>
      <c r="B575" s="99">
        <f>VLOOKUP(A575,Площадь!D:E,2,0)</f>
        <v>39.299999999999997</v>
      </c>
      <c r="C575" s="97">
        <v>11.026</v>
      </c>
      <c r="D575" s="97">
        <f>VLOOKUP(A575,'ЛК 31.0324'!$B$15:$J$1334,9,0)</f>
        <v>13.327999999999999</v>
      </c>
      <c r="E575" s="97">
        <f>D575-C575</f>
        <v>2.3019999999999996</v>
      </c>
      <c r="F575" s="97">
        <f>B575</f>
        <v>39.299999999999997</v>
      </c>
      <c r="G575" s="97"/>
      <c r="H575" s="97">
        <f t="shared" si="263"/>
        <v>2.3019999999999996</v>
      </c>
      <c r="I575" s="97">
        <f t="shared" si="264"/>
        <v>13.327999999999999</v>
      </c>
      <c r="P575" s="138">
        <f>E575</f>
        <v>2.3019999999999996</v>
      </c>
    </row>
    <row r="576" spans="1:16" x14ac:dyDescent="0.3">
      <c r="A576" s="95" t="s">
        <v>1054</v>
      </c>
      <c r="B576" s="96">
        <f>VLOOKUP(A576,Площадь!D:E,2,0)</f>
        <v>32.1</v>
      </c>
      <c r="C576" s="74">
        <v>10.551</v>
      </c>
      <c r="D576" s="74" t="str">
        <f>VLOOKUP(A576,'ЛК 31.0324'!$B$15:$J$1334,9,0)</f>
        <v>-</v>
      </c>
      <c r="E576" s="74"/>
      <c r="F576" s="74"/>
      <c r="G576" s="74">
        <f t="shared" ref="G576" si="299">B576*$G$715</f>
        <v>1.2243847550254006</v>
      </c>
      <c r="H576" s="74">
        <f t="shared" si="263"/>
        <v>1.2243847550254006</v>
      </c>
      <c r="I576" s="74">
        <f t="shared" si="264"/>
        <v>11.775384755025401</v>
      </c>
      <c r="P576" t="s">
        <v>3605</v>
      </c>
    </row>
    <row r="577" spans="1:16" x14ac:dyDescent="0.3">
      <c r="A577" s="98" t="s">
        <v>820</v>
      </c>
      <c r="B577" s="99">
        <f>VLOOKUP(A577,Площадь!D:E,2,0)</f>
        <v>31.8</v>
      </c>
      <c r="C577" s="97">
        <v>10.315</v>
      </c>
      <c r="D577" s="97">
        <f>VLOOKUP(A577,'ЛК 31.0324'!$B$15:$J$1334,9,0)</f>
        <v>13.901999999999999</v>
      </c>
      <c r="E577" s="97">
        <f t="shared" ref="E577:E581" si="300">D577-C577</f>
        <v>3.5869999999999997</v>
      </c>
      <c r="F577" s="97">
        <f t="shared" ref="F577:F581" si="301">B577</f>
        <v>31.8</v>
      </c>
      <c r="G577" s="97"/>
      <c r="H577" s="97">
        <f t="shared" si="263"/>
        <v>3.5869999999999997</v>
      </c>
      <c r="I577" s="97">
        <f t="shared" si="264"/>
        <v>13.901999999999999</v>
      </c>
      <c r="P577" s="138">
        <f t="shared" ref="P577:P581" si="302">E577</f>
        <v>3.5869999999999997</v>
      </c>
    </row>
    <row r="578" spans="1:16" x14ac:dyDescent="0.3">
      <c r="A578" s="98" t="s">
        <v>978</v>
      </c>
      <c r="B578" s="99">
        <f>VLOOKUP(A578,Площадь!D:E,2,0)</f>
        <v>39.1</v>
      </c>
      <c r="C578" s="97">
        <v>7.593</v>
      </c>
      <c r="D578" s="97">
        <f>VLOOKUP(A578,'ЛК 31.0324'!$B$15:$J$1334,9,0)</f>
        <v>8.5500000000000007</v>
      </c>
      <c r="E578" s="97">
        <f t="shared" si="300"/>
        <v>0.95700000000000074</v>
      </c>
      <c r="F578" s="97">
        <f t="shared" si="301"/>
        <v>39.1</v>
      </c>
      <c r="G578" s="97"/>
      <c r="H578" s="97">
        <f t="shared" si="263"/>
        <v>0.95700000000000074</v>
      </c>
      <c r="I578" s="97">
        <f t="shared" si="264"/>
        <v>8.5500000000000007</v>
      </c>
      <c r="P578" s="138">
        <f t="shared" si="302"/>
        <v>0.95700000000000074</v>
      </c>
    </row>
    <row r="579" spans="1:16" x14ac:dyDescent="0.3">
      <c r="A579" s="98" t="s">
        <v>674</v>
      </c>
      <c r="B579" s="99">
        <f>VLOOKUP(A579,Площадь!D:E,2,0)</f>
        <v>60.1</v>
      </c>
      <c r="C579" s="97">
        <v>12.18</v>
      </c>
      <c r="D579" s="97">
        <f>VLOOKUP(A579,'ЛК 31.0324'!$B$15:$J$1334,9,0)</f>
        <v>13.815</v>
      </c>
      <c r="E579" s="97">
        <f t="shared" si="300"/>
        <v>1.6349999999999998</v>
      </c>
      <c r="F579" s="97">
        <f t="shared" si="301"/>
        <v>60.1</v>
      </c>
      <c r="G579" s="97"/>
      <c r="H579" s="97">
        <f t="shared" ref="H579:H642" si="303">E579+G579</f>
        <v>1.6349999999999998</v>
      </c>
      <c r="I579" s="97">
        <f t="shared" ref="I579:I642" si="304">C579+H579</f>
        <v>13.815</v>
      </c>
      <c r="P579" s="138">
        <f t="shared" si="302"/>
        <v>1.6349999999999998</v>
      </c>
    </row>
    <row r="580" spans="1:16" x14ac:dyDescent="0.3">
      <c r="A580" s="98" t="s">
        <v>281</v>
      </c>
      <c r="B580" s="99">
        <f>VLOOKUP(A580,Площадь!D:E,2,0)</f>
        <v>55.8</v>
      </c>
      <c r="C580" s="97">
        <v>17.126999999999999</v>
      </c>
      <c r="D580" s="97">
        <f>VLOOKUP(A580,'ЛК 31.0324'!$B$15:$J$1334,9,0)</f>
        <v>20.042000000000002</v>
      </c>
      <c r="E580" s="97">
        <f t="shared" si="300"/>
        <v>2.9150000000000027</v>
      </c>
      <c r="F580" s="97">
        <f t="shared" si="301"/>
        <v>55.8</v>
      </c>
      <c r="G580" s="97"/>
      <c r="H580" s="97">
        <f t="shared" si="303"/>
        <v>2.9150000000000027</v>
      </c>
      <c r="I580" s="97">
        <f t="shared" si="304"/>
        <v>20.042000000000002</v>
      </c>
      <c r="P580" s="138">
        <f t="shared" si="302"/>
        <v>2.9150000000000027</v>
      </c>
    </row>
    <row r="581" spans="1:16" x14ac:dyDescent="0.3">
      <c r="A581" s="98" t="s">
        <v>1188</v>
      </c>
      <c r="B581" s="99">
        <f>VLOOKUP(A581,Площадь!D:E,2,0)</f>
        <v>32.5</v>
      </c>
      <c r="C581" s="97">
        <v>3.855</v>
      </c>
      <c r="D581" s="97">
        <f>VLOOKUP(A581,'ЛК 31.0324'!$B$15:$J$1334,9,0)</f>
        <v>3.855</v>
      </c>
      <c r="E581" s="97">
        <f t="shared" si="300"/>
        <v>0</v>
      </c>
      <c r="F581" s="97">
        <f t="shared" si="301"/>
        <v>32.5</v>
      </c>
      <c r="G581" s="97"/>
      <c r="H581" s="97">
        <f t="shared" si="303"/>
        <v>0</v>
      </c>
      <c r="I581" s="97">
        <f t="shared" si="304"/>
        <v>3.855</v>
      </c>
      <c r="P581" s="138">
        <f t="shared" si="302"/>
        <v>0</v>
      </c>
    </row>
    <row r="582" spans="1:16" x14ac:dyDescent="0.3">
      <c r="A582" s="95" t="s">
        <v>1184</v>
      </c>
      <c r="B582" s="96">
        <f>VLOOKUP(A582,Площадь!D:E,2,0)</f>
        <v>33.700000000000003</v>
      </c>
      <c r="C582" s="74">
        <v>7.391</v>
      </c>
      <c r="D582" s="74" t="str">
        <f>VLOOKUP(A582,'ЛК 31.0324'!$B$15:$J$1334,9,0)</f>
        <v>-</v>
      </c>
      <c r="E582" s="74"/>
      <c r="F582" s="74"/>
      <c r="G582" s="74">
        <f t="shared" ref="G582:G585" si="305">B582*$G$715</f>
        <v>1.2854132786403738</v>
      </c>
      <c r="H582" s="74">
        <f t="shared" si="303"/>
        <v>1.2854132786403738</v>
      </c>
      <c r="I582" s="74">
        <f t="shared" si="304"/>
        <v>8.6764132786403732</v>
      </c>
      <c r="P582" t="s">
        <v>3605</v>
      </c>
    </row>
    <row r="583" spans="1:16" x14ac:dyDescent="0.3">
      <c r="A583" s="95" t="s">
        <v>680</v>
      </c>
      <c r="B583" s="96">
        <f>VLOOKUP(A583,Площадь!D:E,2,0)</f>
        <v>60.9</v>
      </c>
      <c r="C583" s="74">
        <v>14.55</v>
      </c>
      <c r="D583" s="74" t="str">
        <f>VLOOKUP(A583,'ЛК 31.0324'!$B$15:$J$1334,9,0)</f>
        <v>-</v>
      </c>
      <c r="E583" s="74"/>
      <c r="F583" s="74"/>
      <c r="G583" s="74">
        <f t="shared" si="305"/>
        <v>2.3228981800949184</v>
      </c>
      <c r="H583" s="74">
        <f t="shared" si="303"/>
        <v>2.3228981800949184</v>
      </c>
      <c r="I583" s="74">
        <f t="shared" si="304"/>
        <v>16.872898180094918</v>
      </c>
      <c r="P583" t="s">
        <v>3605</v>
      </c>
    </row>
    <row r="584" spans="1:16" x14ac:dyDescent="0.3">
      <c r="A584" s="95" t="s">
        <v>1190</v>
      </c>
      <c r="B584" s="96">
        <f>VLOOKUP(A584,Площадь!D:E,2,0)</f>
        <v>39.299999999999997</v>
      </c>
      <c r="C584" s="74">
        <v>12.362</v>
      </c>
      <c r="D584" s="74" t="str">
        <f>VLOOKUP(A584,'ЛК 31.0324'!$B$15:$J$1334,9,0)</f>
        <v>-</v>
      </c>
      <c r="E584" s="74"/>
      <c r="F584" s="74"/>
      <c r="G584" s="74">
        <f t="shared" si="305"/>
        <v>1.4990131112927798</v>
      </c>
      <c r="H584" s="74">
        <f t="shared" si="303"/>
        <v>1.4990131112927798</v>
      </c>
      <c r="I584" s="74">
        <f t="shared" si="304"/>
        <v>13.861013111292779</v>
      </c>
      <c r="P584" t="s">
        <v>3605</v>
      </c>
    </row>
    <row r="585" spans="1:16" x14ac:dyDescent="0.3">
      <c r="A585" s="95" t="s">
        <v>848</v>
      </c>
      <c r="B585" s="96">
        <f>VLOOKUP(A585,Площадь!D:E,2,0)</f>
        <v>32.1</v>
      </c>
      <c r="C585" s="74">
        <v>4.6580000000000004</v>
      </c>
      <c r="D585" s="74" t="str">
        <f>VLOOKUP(A585,'ЛК 31.0324'!$B$15:$J$1334,9,0)</f>
        <v>-</v>
      </c>
      <c r="E585" s="74"/>
      <c r="F585" s="74"/>
      <c r="G585" s="74">
        <f t="shared" si="305"/>
        <v>1.2243847550254006</v>
      </c>
      <c r="H585" s="74">
        <f t="shared" si="303"/>
        <v>1.2243847550254006</v>
      </c>
      <c r="I585" s="74">
        <f t="shared" si="304"/>
        <v>5.8823847550254005</v>
      </c>
      <c r="P585" t="s">
        <v>3605</v>
      </c>
    </row>
    <row r="586" spans="1:16" x14ac:dyDescent="0.3">
      <c r="A586" s="98" t="s">
        <v>1158</v>
      </c>
      <c r="B586" s="99">
        <f>VLOOKUP(A586,Площадь!D:E,2,0)</f>
        <v>31.8</v>
      </c>
      <c r="C586" s="97">
        <v>3.2869999999999999</v>
      </c>
      <c r="D586" s="97">
        <f>VLOOKUP(A586,'ЛК 31.0324'!$B$15:$J$1334,9,0)</f>
        <v>6.5570000000000004</v>
      </c>
      <c r="E586" s="97">
        <f t="shared" ref="E586:E587" si="306">D586-C586</f>
        <v>3.2700000000000005</v>
      </c>
      <c r="F586" s="97">
        <f t="shared" ref="F586:F587" si="307">B586</f>
        <v>31.8</v>
      </c>
      <c r="G586" s="97"/>
      <c r="H586" s="97">
        <f t="shared" si="303"/>
        <v>3.2700000000000005</v>
      </c>
      <c r="I586" s="97">
        <f t="shared" si="304"/>
        <v>6.5570000000000004</v>
      </c>
      <c r="P586" s="138">
        <f t="shared" ref="P586:P587" si="308">E586</f>
        <v>3.2700000000000005</v>
      </c>
    </row>
    <row r="587" spans="1:16" x14ac:dyDescent="0.3">
      <c r="A587" s="98" t="s">
        <v>1143</v>
      </c>
      <c r="B587" s="99">
        <f>VLOOKUP(A587,Площадь!D:E,2,0)</f>
        <v>39.1</v>
      </c>
      <c r="C587" s="97">
        <v>9.173</v>
      </c>
      <c r="D587" s="97">
        <f>VLOOKUP(A587,'ЛК 31.0324'!$B$15:$J$1334,9,0)</f>
        <v>11.917</v>
      </c>
      <c r="E587" s="97">
        <f t="shared" si="306"/>
        <v>2.7439999999999998</v>
      </c>
      <c r="F587" s="97">
        <f t="shared" si="307"/>
        <v>39.1</v>
      </c>
      <c r="G587" s="97"/>
      <c r="H587" s="97">
        <f t="shared" si="303"/>
        <v>2.7439999999999998</v>
      </c>
      <c r="I587" s="97">
        <f t="shared" si="304"/>
        <v>11.917</v>
      </c>
      <c r="P587" s="138">
        <f t="shared" si="308"/>
        <v>2.7439999999999998</v>
      </c>
    </row>
    <row r="588" spans="1:16" x14ac:dyDescent="0.3">
      <c r="A588" s="95" t="s">
        <v>1192</v>
      </c>
      <c r="B588" s="96">
        <f>VLOOKUP(A588,Площадь!D:E,2,0)</f>
        <v>60.1</v>
      </c>
      <c r="C588" s="74">
        <v>11.436</v>
      </c>
      <c r="D588" s="74" t="str">
        <f>VLOOKUP(A588,'ЛК 31.0324'!$B$15:$J$1334,9,0)</f>
        <v>-</v>
      </c>
      <c r="E588" s="74"/>
      <c r="F588" s="74"/>
      <c r="G588" s="74">
        <f t="shared" ref="G588:G592" si="309">B588*$G$715</f>
        <v>2.2923839182874319</v>
      </c>
      <c r="H588" s="74">
        <f t="shared" si="303"/>
        <v>2.2923839182874319</v>
      </c>
      <c r="I588" s="74">
        <f t="shared" si="304"/>
        <v>13.728383918287431</v>
      </c>
      <c r="P588" t="s">
        <v>3605</v>
      </c>
    </row>
    <row r="589" spans="1:16" x14ac:dyDescent="0.3">
      <c r="A589" s="95" t="s">
        <v>854</v>
      </c>
      <c r="B589" s="96">
        <f>VLOOKUP(A589,Площадь!D:E,2,0)</f>
        <v>32.5</v>
      </c>
      <c r="C589" s="74">
        <v>9.3160000000000007</v>
      </c>
      <c r="D589" s="74" t="str">
        <f>VLOOKUP(A589,'ЛК 31.0324'!$B$15:$J$1334,9,0)</f>
        <v>-</v>
      </c>
      <c r="E589" s="74"/>
      <c r="F589" s="74"/>
      <c r="G589" s="74">
        <f t="shared" si="309"/>
        <v>1.2396418859291438</v>
      </c>
      <c r="H589" s="74">
        <f t="shared" si="303"/>
        <v>1.2396418859291438</v>
      </c>
      <c r="I589" s="74">
        <f t="shared" si="304"/>
        <v>10.555641885929145</v>
      </c>
      <c r="P589" t="s">
        <v>3605</v>
      </c>
    </row>
    <row r="590" spans="1:16" x14ac:dyDescent="0.3">
      <c r="A590" s="95" t="s">
        <v>857</v>
      </c>
      <c r="B590" s="96">
        <f>VLOOKUP(A590,Площадь!D:E,2,0)</f>
        <v>47.7</v>
      </c>
      <c r="C590" s="74">
        <v>8.5399999999999991</v>
      </c>
      <c r="D590" s="74" t="str">
        <f>VLOOKUP(A590,'ЛК 31.0324'!$B$15:$J$1334,9,0)</f>
        <v>-</v>
      </c>
      <c r="E590" s="74"/>
      <c r="F590" s="74"/>
      <c r="G590" s="74">
        <f t="shared" si="309"/>
        <v>1.8194128602713895</v>
      </c>
      <c r="H590" s="74">
        <f t="shared" si="303"/>
        <v>1.8194128602713895</v>
      </c>
      <c r="I590" s="74">
        <f t="shared" si="304"/>
        <v>10.359412860271389</v>
      </c>
      <c r="P590" t="s">
        <v>3605</v>
      </c>
    </row>
    <row r="591" spans="1:16" x14ac:dyDescent="0.3">
      <c r="A591" s="95" t="s">
        <v>246</v>
      </c>
      <c r="B591" s="96">
        <f>VLOOKUP(A591,Площадь!D:E,2,0)</f>
        <v>55.7</v>
      </c>
      <c r="C591" s="74">
        <v>18.875</v>
      </c>
      <c r="D591" s="74" t="str">
        <f>VLOOKUP(A591,'ЛК 31.0324'!$B$15:$J$1334,9,0)</f>
        <v>-</v>
      </c>
      <c r="E591" s="74"/>
      <c r="F591" s="74"/>
      <c r="G591" s="74">
        <f t="shared" si="309"/>
        <v>2.1245554783462555</v>
      </c>
      <c r="H591" s="74">
        <f t="shared" si="303"/>
        <v>2.1245554783462555</v>
      </c>
      <c r="I591" s="74">
        <f t="shared" si="304"/>
        <v>20.999555478346256</v>
      </c>
      <c r="P591" t="s">
        <v>3605</v>
      </c>
    </row>
    <row r="592" spans="1:16" x14ac:dyDescent="0.3">
      <c r="A592" s="95" t="s">
        <v>1191</v>
      </c>
      <c r="B592" s="96">
        <f>VLOOKUP(A592,Площадь!D:E,2,0)</f>
        <v>85.7</v>
      </c>
      <c r="C592" s="74">
        <v>4.835</v>
      </c>
      <c r="D592" s="74" t="str">
        <f>VLOOKUP(A592,'ЛК 31.0324'!$B$15:$J$1334,9,0)</f>
        <v>-</v>
      </c>
      <c r="E592" s="74"/>
      <c r="F592" s="74"/>
      <c r="G592" s="74">
        <f t="shared" si="309"/>
        <v>3.2688402961270038</v>
      </c>
      <c r="H592" s="74">
        <f t="shared" si="303"/>
        <v>3.2688402961270038</v>
      </c>
      <c r="I592" s="74">
        <f t="shared" si="304"/>
        <v>8.1038402961270037</v>
      </c>
      <c r="P592" t="s">
        <v>3605</v>
      </c>
    </row>
    <row r="593" spans="1:16" x14ac:dyDescent="0.3">
      <c r="A593" s="98" t="s">
        <v>921</v>
      </c>
      <c r="B593" s="99">
        <f>VLOOKUP(A593,Площадь!D:E,2,0)</f>
        <v>55.8</v>
      </c>
      <c r="C593" s="97">
        <v>12.218999999999999</v>
      </c>
      <c r="D593" s="97">
        <f>VLOOKUP(A593,'ЛК 31.0324'!$B$15:$J$1334,9,0)</f>
        <v>12.218999999999999</v>
      </c>
      <c r="E593" s="97">
        <f>D593-C593</f>
        <v>0</v>
      </c>
      <c r="F593" s="97">
        <f>B593</f>
        <v>55.8</v>
      </c>
      <c r="G593" s="97"/>
      <c r="H593" s="97">
        <f t="shared" si="303"/>
        <v>0</v>
      </c>
      <c r="I593" s="97">
        <f t="shared" si="304"/>
        <v>12.218999999999999</v>
      </c>
      <c r="P593" s="138">
        <f>E593</f>
        <v>0</v>
      </c>
    </row>
    <row r="594" spans="1:16" x14ac:dyDescent="0.3">
      <c r="A594" s="95" t="s">
        <v>894</v>
      </c>
      <c r="B594" s="96">
        <f>VLOOKUP(A594,Площадь!D:E,2,0)</f>
        <v>45.5</v>
      </c>
      <c r="C594" s="74">
        <v>8.5510000000000002</v>
      </c>
      <c r="D594" s="74" t="str">
        <f>VLOOKUP(A594,'ЛК 31.0324'!$B$15:$J$1334,9,0)</f>
        <v>-</v>
      </c>
      <c r="E594" s="74"/>
      <c r="F594" s="74"/>
      <c r="G594" s="74">
        <f t="shared" ref="G594" si="310">B594*$G$715</f>
        <v>1.7354986403008013</v>
      </c>
      <c r="H594" s="74">
        <f t="shared" si="303"/>
        <v>1.7354986403008013</v>
      </c>
      <c r="I594" s="74">
        <f t="shared" si="304"/>
        <v>10.286498640300801</v>
      </c>
      <c r="P594" t="s">
        <v>3605</v>
      </c>
    </row>
    <row r="595" spans="1:16" s="139" customFormat="1" x14ac:dyDescent="0.3">
      <c r="A595" s="136" t="s">
        <v>902</v>
      </c>
      <c r="B595" s="137">
        <f>VLOOKUP(A595,Площадь!D:E,2,0)</f>
        <v>45</v>
      </c>
      <c r="C595" s="138">
        <v>3.3290790678446203</v>
      </c>
      <c r="D595" s="138">
        <v>3.3290790678446203</v>
      </c>
      <c r="E595" s="138">
        <f>D595-C595</f>
        <v>0</v>
      </c>
      <c r="F595" s="138">
        <f>B595</f>
        <v>45</v>
      </c>
      <c r="G595" s="138"/>
      <c r="H595" s="138">
        <f t="shared" si="303"/>
        <v>0</v>
      </c>
      <c r="I595" s="138">
        <f t="shared" si="304"/>
        <v>3.3290790678446203</v>
      </c>
      <c r="J595" s="138"/>
      <c r="P595" s="138">
        <f>E595</f>
        <v>0</v>
      </c>
    </row>
    <row r="596" spans="1:16" x14ac:dyDescent="0.3">
      <c r="A596" s="95" t="s">
        <v>1176</v>
      </c>
      <c r="B596" s="96">
        <f>VLOOKUP(A596,Площадь!D:E,2,0)</f>
        <v>56.2</v>
      </c>
      <c r="C596" s="74">
        <v>15.755000000000001</v>
      </c>
      <c r="D596" s="74" t="str">
        <f>VLOOKUP(A596,'ЛК 31.0324'!$B$15:$J$1334,9,0)</f>
        <v>-</v>
      </c>
      <c r="E596" s="74"/>
      <c r="F596" s="74"/>
      <c r="G596" s="74">
        <f t="shared" ref="G596:G597" si="311">B596*$G$715</f>
        <v>2.1436268919759347</v>
      </c>
      <c r="H596" s="74">
        <f t="shared" si="303"/>
        <v>2.1436268919759347</v>
      </c>
      <c r="I596" s="74">
        <f t="shared" si="304"/>
        <v>17.898626891975937</v>
      </c>
      <c r="P596" t="s">
        <v>3605</v>
      </c>
    </row>
    <row r="597" spans="1:16" x14ac:dyDescent="0.3">
      <c r="A597" s="95" t="s">
        <v>979</v>
      </c>
      <c r="B597" s="96">
        <f>VLOOKUP(A597,Площадь!D:E,2,0)</f>
        <v>84.5</v>
      </c>
      <c r="C597" s="74">
        <v>17.481000000000002</v>
      </c>
      <c r="D597" s="74" t="str">
        <f>VLOOKUP(A597,'ЛК 31.0324'!$B$15:$J$1334,9,0)</f>
        <v>-</v>
      </c>
      <c r="E597" s="74"/>
      <c r="F597" s="74"/>
      <c r="G597" s="74">
        <f t="shared" si="311"/>
        <v>3.2230689034157738</v>
      </c>
      <c r="H597" s="74">
        <f t="shared" si="303"/>
        <v>3.2230689034157738</v>
      </c>
      <c r="I597" s="74">
        <f t="shared" si="304"/>
        <v>20.704068903415774</v>
      </c>
      <c r="P597" t="s">
        <v>3605</v>
      </c>
    </row>
    <row r="598" spans="1:16" x14ac:dyDescent="0.3">
      <c r="A598" s="98" t="s">
        <v>684</v>
      </c>
      <c r="B598" s="99">
        <f>VLOOKUP(A598,Площадь!D:E,2,0)</f>
        <v>46.4</v>
      </c>
      <c r="C598" s="97">
        <v>15.664</v>
      </c>
      <c r="D598" s="97">
        <f>VLOOKUP(A598,'ЛК 31.0324'!$B$15:$J$1334,9,0)</f>
        <v>20</v>
      </c>
      <c r="E598" s="97">
        <f t="shared" ref="E598:E599" si="312">D598-C598</f>
        <v>4.3360000000000003</v>
      </c>
      <c r="F598" s="97">
        <f t="shared" ref="F598:F599" si="313">B598</f>
        <v>46.4</v>
      </c>
      <c r="G598" s="97"/>
      <c r="H598" s="97">
        <f t="shared" si="303"/>
        <v>4.3360000000000003</v>
      </c>
      <c r="I598" s="97">
        <f t="shared" si="304"/>
        <v>20</v>
      </c>
      <c r="P598" s="138">
        <f t="shared" ref="P598:P599" si="314">E598</f>
        <v>4.3360000000000003</v>
      </c>
    </row>
    <row r="599" spans="1:16" x14ac:dyDescent="0.3">
      <c r="A599" s="98" t="s">
        <v>1177</v>
      </c>
      <c r="B599" s="99">
        <f>VLOOKUP(A599,Площадь!D:E,2,0)</f>
        <v>41.4</v>
      </c>
      <c r="C599" s="97">
        <v>15.295999999999999</v>
      </c>
      <c r="D599" s="97">
        <f>VLOOKUP(A599,'ЛК 31.0324'!$B$15:$J$1334,9,0)</f>
        <v>18.803000000000001</v>
      </c>
      <c r="E599" s="97">
        <f t="shared" si="312"/>
        <v>3.5070000000000014</v>
      </c>
      <c r="F599" s="97">
        <f t="shared" si="313"/>
        <v>41.4</v>
      </c>
      <c r="G599" s="97"/>
      <c r="H599" s="97">
        <f t="shared" si="303"/>
        <v>3.5070000000000014</v>
      </c>
      <c r="I599" s="97">
        <f t="shared" si="304"/>
        <v>18.803000000000001</v>
      </c>
      <c r="P599" s="138">
        <f t="shared" si="314"/>
        <v>3.5070000000000014</v>
      </c>
    </row>
    <row r="600" spans="1:16" x14ac:dyDescent="0.3">
      <c r="A600" s="95" t="s">
        <v>629</v>
      </c>
      <c r="B600" s="96">
        <f>VLOOKUP(A600,Площадь!D:E,2,0)</f>
        <v>59.1</v>
      </c>
      <c r="C600" s="74">
        <v>16.613</v>
      </c>
      <c r="D600" s="74"/>
      <c r="E600" s="74"/>
      <c r="F600" s="74"/>
      <c r="G600" s="74">
        <f t="shared" ref="G600:G607" si="315">B600*$G$715</f>
        <v>2.2542410910280739</v>
      </c>
      <c r="H600" s="74">
        <f t="shared" si="303"/>
        <v>2.2542410910280739</v>
      </c>
      <c r="I600" s="74">
        <f t="shared" si="304"/>
        <v>18.867241091028074</v>
      </c>
      <c r="P600" t="s">
        <v>3605</v>
      </c>
    </row>
    <row r="601" spans="1:16" x14ac:dyDescent="0.3">
      <c r="A601" s="95" t="s">
        <v>952</v>
      </c>
      <c r="B601" s="96">
        <f>VLOOKUP(A601,Площадь!D:E,2,0)</f>
        <v>66.2</v>
      </c>
      <c r="C601" s="74">
        <v>12.69</v>
      </c>
      <c r="D601" s="74" t="str">
        <f>VLOOKUP(A601,'ЛК 31.0324'!$B$15:$J$1334,9,0)</f>
        <v>-</v>
      </c>
      <c r="E601" s="74"/>
      <c r="F601" s="74"/>
      <c r="G601" s="74">
        <f t="shared" si="315"/>
        <v>2.5250551645695176</v>
      </c>
      <c r="H601" s="74">
        <f t="shared" si="303"/>
        <v>2.5250551645695176</v>
      </c>
      <c r="I601" s="74">
        <f t="shared" si="304"/>
        <v>15.215055164569517</v>
      </c>
      <c r="P601" t="s">
        <v>3605</v>
      </c>
    </row>
    <row r="602" spans="1:16" s="139" customFormat="1" x14ac:dyDescent="0.3">
      <c r="A602" s="136" t="s">
        <v>207</v>
      </c>
      <c r="B602" s="137">
        <f>VLOOKUP(A602,Площадь!D:E,2,0)</f>
        <v>83.9</v>
      </c>
      <c r="C602" s="138">
        <v>9.7240000000000002</v>
      </c>
      <c r="D602" s="138">
        <v>9.7240000000000002</v>
      </c>
      <c r="E602" s="138">
        <f>D602-C602</f>
        <v>0</v>
      </c>
      <c r="F602" s="138">
        <f>B602</f>
        <v>83.9</v>
      </c>
      <c r="G602" s="138"/>
      <c r="H602" s="138">
        <f t="shared" si="303"/>
        <v>0</v>
      </c>
      <c r="I602" s="138">
        <f t="shared" si="304"/>
        <v>9.7240000000000002</v>
      </c>
      <c r="J602" s="138"/>
      <c r="P602" s="138">
        <f>E602</f>
        <v>0</v>
      </c>
    </row>
    <row r="603" spans="1:16" x14ac:dyDescent="0.3">
      <c r="A603" s="95" t="s">
        <v>705</v>
      </c>
      <c r="B603" s="96">
        <f>VLOOKUP(A603,Площадь!D:E,2,0)</f>
        <v>75.8</v>
      </c>
      <c r="C603" s="74">
        <v>20.404</v>
      </c>
      <c r="D603" s="74" t="str">
        <f>VLOOKUP(A603,'ЛК 31.0324'!$B$15:$J$1334,9,0)</f>
        <v>-</v>
      </c>
      <c r="E603" s="74"/>
      <c r="F603" s="74"/>
      <c r="G603" s="74">
        <f t="shared" si="315"/>
        <v>2.8912263062593566</v>
      </c>
      <c r="H603" s="74">
        <f t="shared" si="303"/>
        <v>2.8912263062593566</v>
      </c>
      <c r="I603" s="74">
        <f t="shared" si="304"/>
        <v>23.295226306259355</v>
      </c>
      <c r="P603" t="s">
        <v>3605</v>
      </c>
    </row>
    <row r="604" spans="1:16" x14ac:dyDescent="0.3">
      <c r="A604" s="95" t="s">
        <v>528</v>
      </c>
      <c r="B604" s="96">
        <f>VLOOKUP(A604,Площадь!D:E,2,0)</f>
        <v>40.200000000000003</v>
      </c>
      <c r="C604" s="74">
        <v>16.623999999999999</v>
      </c>
      <c r="D604" s="74"/>
      <c r="E604" s="74"/>
      <c r="F604" s="74"/>
      <c r="G604" s="74">
        <f t="shared" si="315"/>
        <v>1.5333416558262025</v>
      </c>
      <c r="H604" s="74">
        <f t="shared" si="303"/>
        <v>1.5333416558262025</v>
      </c>
      <c r="I604" s="74">
        <f t="shared" si="304"/>
        <v>18.157341655826201</v>
      </c>
      <c r="P604" t="s">
        <v>3605</v>
      </c>
    </row>
    <row r="605" spans="1:16" x14ac:dyDescent="0.3">
      <c r="A605" s="95" t="s">
        <v>642</v>
      </c>
      <c r="B605" s="96">
        <f>VLOOKUP(A605,Площадь!D:E,2,0)</f>
        <v>57.9</v>
      </c>
      <c r="C605" s="74">
        <v>18.036000000000001</v>
      </c>
      <c r="D605" s="74" t="str">
        <f>VLOOKUP(A605,'ЛК 31.0324'!$B$15:$J$1334,9,0)</f>
        <v>-</v>
      </c>
      <c r="E605" s="74"/>
      <c r="F605" s="74"/>
      <c r="G605" s="74">
        <f t="shared" si="315"/>
        <v>2.2084696983168435</v>
      </c>
      <c r="H605" s="74">
        <f t="shared" si="303"/>
        <v>2.2084696983168435</v>
      </c>
      <c r="I605" s="74">
        <f t="shared" si="304"/>
        <v>20.244469698316845</v>
      </c>
      <c r="P605" t="s">
        <v>3605</v>
      </c>
    </row>
    <row r="606" spans="1:16" x14ac:dyDescent="0.3">
      <c r="A606" s="95" t="s">
        <v>673</v>
      </c>
      <c r="B606" s="96">
        <f>VLOOKUP(A606,Площадь!D:E,2,0)</f>
        <v>65.099999999999994</v>
      </c>
      <c r="C606" s="74">
        <v>16.591000000000001</v>
      </c>
      <c r="D606" s="74" t="str">
        <f>VLOOKUP(A606,'ЛК 31.0324'!$B$15:$J$1334,9,0)</f>
        <v>-</v>
      </c>
      <c r="E606" s="74"/>
      <c r="F606" s="74"/>
      <c r="G606" s="74">
        <f t="shared" si="315"/>
        <v>2.4830980545842229</v>
      </c>
      <c r="H606" s="74">
        <f t="shared" si="303"/>
        <v>2.4830980545842229</v>
      </c>
      <c r="I606" s="74">
        <f t="shared" si="304"/>
        <v>19.074098054584223</v>
      </c>
      <c r="P606" t="s">
        <v>3605</v>
      </c>
    </row>
    <row r="607" spans="1:16" x14ac:dyDescent="0.3">
      <c r="A607" s="95" t="s">
        <v>1165</v>
      </c>
      <c r="B607" s="96">
        <f>VLOOKUP(A607,Площадь!D:E,2,0)</f>
        <v>74.900000000000006</v>
      </c>
      <c r="C607" s="74">
        <v>24.367999999999999</v>
      </c>
      <c r="D607" s="74" t="str">
        <f>VLOOKUP(A607,'ЛК 31.0324'!$B$15:$J$1334,9,0)</f>
        <v>-</v>
      </c>
      <c r="E607" s="74"/>
      <c r="F607" s="74"/>
      <c r="G607" s="74">
        <f t="shared" si="315"/>
        <v>2.8568977617259343</v>
      </c>
      <c r="H607" s="74">
        <f t="shared" si="303"/>
        <v>2.8568977617259343</v>
      </c>
      <c r="I607" s="74">
        <f t="shared" si="304"/>
        <v>27.224897761725934</v>
      </c>
      <c r="P607" t="s">
        <v>3605</v>
      </c>
    </row>
    <row r="608" spans="1:16" x14ac:dyDescent="0.3">
      <c r="A608" s="98" t="s">
        <v>922</v>
      </c>
      <c r="B608" s="99">
        <f>VLOOKUP(A608,Площадь!D:E,2,0)</f>
        <v>40.200000000000003</v>
      </c>
      <c r="C608" s="97">
        <v>9.6389999999999993</v>
      </c>
      <c r="D608" s="97">
        <f>VLOOKUP(A608,'ЛК 31.0324'!$B$15:$J$1334,9,0)</f>
        <v>12.234999999999999</v>
      </c>
      <c r="E608" s="97">
        <f>D608-C608</f>
        <v>2.5960000000000001</v>
      </c>
      <c r="F608" s="97">
        <f>B608</f>
        <v>40.200000000000003</v>
      </c>
      <c r="G608" s="97"/>
      <c r="H608" s="97">
        <f t="shared" si="303"/>
        <v>2.5960000000000001</v>
      </c>
      <c r="I608" s="97">
        <f t="shared" si="304"/>
        <v>12.234999999999999</v>
      </c>
      <c r="P608" s="138">
        <f>E608</f>
        <v>2.5960000000000001</v>
      </c>
    </row>
    <row r="609" spans="1:16" x14ac:dyDescent="0.3">
      <c r="A609" s="95" t="s">
        <v>923</v>
      </c>
      <c r="B609" s="96">
        <f>VLOOKUP(A609,Площадь!D:E,2,0)</f>
        <v>57.9</v>
      </c>
      <c r="C609" s="74">
        <v>7.0439999999999996</v>
      </c>
      <c r="D609" s="74" t="str">
        <f>VLOOKUP(A609,'ЛК 31.0324'!$B$15:$J$1334,9,0)</f>
        <v>-</v>
      </c>
      <c r="E609" s="74"/>
      <c r="F609" s="74"/>
      <c r="G609" s="74">
        <f t="shared" ref="G609" si="316">B609*$G$715</f>
        <v>2.2084696983168435</v>
      </c>
      <c r="H609" s="74">
        <f t="shared" si="303"/>
        <v>2.2084696983168435</v>
      </c>
      <c r="I609" s="74">
        <f t="shared" si="304"/>
        <v>9.252469698316844</v>
      </c>
      <c r="P609" t="s">
        <v>3605</v>
      </c>
    </row>
    <row r="610" spans="1:16" x14ac:dyDescent="0.3">
      <c r="A610" s="98" t="s">
        <v>608</v>
      </c>
      <c r="B610" s="99">
        <f>VLOOKUP(A610,Площадь!D:E,2,0)</f>
        <v>65.099999999999994</v>
      </c>
      <c r="C610" s="97">
        <v>7.0720000000000001</v>
      </c>
      <c r="D610" s="97">
        <f>VLOOKUP(A610,'ЛК 31.0324'!$B$15:$J$1334,9,0)</f>
        <v>7.0720000000000001</v>
      </c>
      <c r="E610" s="97">
        <f t="shared" ref="E610:E611" si="317">D610-C610</f>
        <v>0</v>
      </c>
      <c r="F610" s="97">
        <f t="shared" ref="F610:F611" si="318">B610</f>
        <v>65.099999999999994</v>
      </c>
      <c r="G610" s="97"/>
      <c r="H610" s="97">
        <f t="shared" si="303"/>
        <v>0</v>
      </c>
      <c r="I610" s="97">
        <f t="shared" si="304"/>
        <v>7.0720000000000001</v>
      </c>
      <c r="P610" s="138">
        <f t="shared" ref="P610:P611" si="319">E610</f>
        <v>0</v>
      </c>
    </row>
    <row r="611" spans="1:16" s="139" customFormat="1" x14ac:dyDescent="0.3">
      <c r="A611" s="136" t="s">
        <v>1008</v>
      </c>
      <c r="B611" s="137">
        <f>VLOOKUP(A611,Площадь!D:E,2,0)</f>
        <v>74.900000000000006</v>
      </c>
      <c r="C611" s="138">
        <v>1E-3</v>
      </c>
      <c r="D611" s="138">
        <f>VLOOKUP(A611,'ЛК 31.0324'!$B$15:$J$1334,9,0)</f>
        <v>1E-3</v>
      </c>
      <c r="E611" s="138">
        <f t="shared" si="317"/>
        <v>0</v>
      </c>
      <c r="F611" s="138">
        <f t="shared" si="318"/>
        <v>74.900000000000006</v>
      </c>
      <c r="G611" s="138"/>
      <c r="H611" s="138">
        <f t="shared" si="303"/>
        <v>0</v>
      </c>
      <c r="I611" s="138">
        <f t="shared" si="304"/>
        <v>1E-3</v>
      </c>
      <c r="J611" s="138"/>
      <c r="P611" s="138">
        <f t="shared" si="319"/>
        <v>0</v>
      </c>
    </row>
    <row r="612" spans="1:16" x14ac:dyDescent="0.3">
      <c r="A612" s="95" t="s">
        <v>675</v>
      </c>
      <c r="B612" s="96">
        <f>VLOOKUP(A612,Площадь!D:E,2,0)</f>
        <v>40.200000000000003</v>
      </c>
      <c r="C612" s="74">
        <v>14.26</v>
      </c>
      <c r="D612" s="74" t="str">
        <f>VLOOKUP(A612,'ЛК 31.0324'!$B$15:$J$1334,9,0)</f>
        <v>-</v>
      </c>
      <c r="E612" s="74"/>
      <c r="F612" s="74"/>
      <c r="G612" s="74">
        <f t="shared" ref="G612:G615" si="320">B612*$G$715</f>
        <v>1.5333416558262025</v>
      </c>
      <c r="H612" s="74">
        <f t="shared" si="303"/>
        <v>1.5333416558262025</v>
      </c>
      <c r="I612" s="74">
        <f t="shared" si="304"/>
        <v>15.793341655826202</v>
      </c>
      <c r="P612" t="s">
        <v>3605</v>
      </c>
    </row>
    <row r="613" spans="1:16" x14ac:dyDescent="0.3">
      <c r="A613" s="95" t="s">
        <v>335</v>
      </c>
      <c r="B613" s="96">
        <f>VLOOKUP(A613,Площадь!D:E,2,0)</f>
        <v>80.7</v>
      </c>
      <c r="C613" s="74">
        <v>20.654</v>
      </c>
      <c r="D613" s="74" t="str">
        <f>VLOOKUP(A613,'ЛК 31.0324'!$B$15:$J$1334,9,0)</f>
        <v>-</v>
      </c>
      <c r="E613" s="74"/>
      <c r="F613" s="74"/>
      <c r="G613" s="74">
        <f t="shared" si="320"/>
        <v>3.0781261598302123</v>
      </c>
      <c r="H613" s="74">
        <f t="shared" si="303"/>
        <v>3.0781261598302123</v>
      </c>
      <c r="I613" s="74">
        <f t="shared" si="304"/>
        <v>23.732126159830212</v>
      </c>
      <c r="P613" t="s">
        <v>3605</v>
      </c>
    </row>
    <row r="614" spans="1:16" x14ac:dyDescent="0.3">
      <c r="A614" s="95" t="s">
        <v>688</v>
      </c>
      <c r="B614" s="96">
        <f>VLOOKUP(A614,Площадь!D:E,2,0)</f>
        <v>57.9</v>
      </c>
      <c r="C614" s="74">
        <v>16.666</v>
      </c>
      <c r="D614" s="74" t="str">
        <f>VLOOKUP(A614,'ЛК 31.0324'!$B$15:$J$1334,9,0)</f>
        <v>-</v>
      </c>
      <c r="E614" s="74"/>
      <c r="F614" s="74"/>
      <c r="G614" s="74">
        <f t="shared" si="320"/>
        <v>2.2084696983168435</v>
      </c>
      <c r="H614" s="74">
        <f t="shared" si="303"/>
        <v>2.2084696983168435</v>
      </c>
      <c r="I614" s="74">
        <f t="shared" si="304"/>
        <v>18.874469698316844</v>
      </c>
      <c r="P614" t="s">
        <v>3605</v>
      </c>
    </row>
    <row r="615" spans="1:16" x14ac:dyDescent="0.3">
      <c r="A615" s="95" t="s">
        <v>1185</v>
      </c>
      <c r="B615" s="96">
        <f>VLOOKUP(A615,Площадь!D:E,2,0)</f>
        <v>65.099999999999994</v>
      </c>
      <c r="C615" s="74">
        <v>12.042</v>
      </c>
      <c r="D615" s="74" t="str">
        <f>VLOOKUP(A615,'ЛК 31.0324'!$B$15:$J$1334,9,0)</f>
        <v>-</v>
      </c>
      <c r="E615" s="74"/>
      <c r="F615" s="74"/>
      <c r="G615" s="74">
        <f t="shared" si="320"/>
        <v>2.4830980545842229</v>
      </c>
      <c r="H615" s="74">
        <f t="shared" si="303"/>
        <v>2.4830980545842229</v>
      </c>
      <c r="I615" s="74">
        <f t="shared" si="304"/>
        <v>14.525098054584223</v>
      </c>
      <c r="P615" t="s">
        <v>3605</v>
      </c>
    </row>
    <row r="616" spans="1:16" x14ac:dyDescent="0.3">
      <c r="A616" s="98" t="s">
        <v>824</v>
      </c>
      <c r="B616" s="99">
        <f>VLOOKUP(A616,Площадь!D:E,2,0)</f>
        <v>74.900000000000006</v>
      </c>
      <c r="C616" s="97">
        <v>13.973000000000001</v>
      </c>
      <c r="D616" s="97">
        <f>VLOOKUP(A616,'ЛК 31.0324'!$B$15:$J$1334,9,0)</f>
        <v>15.8</v>
      </c>
      <c r="E616" s="97">
        <f>D616-C616</f>
        <v>1.827</v>
      </c>
      <c r="F616" s="97">
        <f>B616</f>
        <v>74.900000000000006</v>
      </c>
      <c r="G616" s="97"/>
      <c r="H616" s="97">
        <f t="shared" si="303"/>
        <v>1.827</v>
      </c>
      <c r="I616" s="97">
        <f t="shared" si="304"/>
        <v>15.8</v>
      </c>
      <c r="P616" s="138">
        <f>E616</f>
        <v>1.827</v>
      </c>
    </row>
    <row r="617" spans="1:16" x14ac:dyDescent="0.3">
      <c r="A617" s="95" t="s">
        <v>1055</v>
      </c>
      <c r="B617" s="96">
        <f>VLOOKUP(A617,Площадь!D:E,2,0)</f>
        <v>40.200000000000003</v>
      </c>
      <c r="C617" s="74">
        <v>13.226000000000001</v>
      </c>
      <c r="D617" s="74" t="str">
        <f>VLOOKUP(A617,'ЛК 31.0324'!$B$15:$J$1334,9,0)</f>
        <v>-</v>
      </c>
      <c r="E617" s="74"/>
      <c r="F617" s="74"/>
      <c r="G617" s="74">
        <f t="shared" ref="G617" si="321">B617*$G$715</f>
        <v>1.5333416558262025</v>
      </c>
      <c r="H617" s="74">
        <f t="shared" si="303"/>
        <v>1.5333416558262025</v>
      </c>
      <c r="I617" s="74">
        <f t="shared" si="304"/>
        <v>14.759341655826203</v>
      </c>
      <c r="P617" t="s">
        <v>3605</v>
      </c>
    </row>
    <row r="618" spans="1:16" x14ac:dyDescent="0.3">
      <c r="A618" s="98" t="s">
        <v>706</v>
      </c>
      <c r="B618" s="99">
        <f>VLOOKUP(A618,Площадь!D:E,2,0)</f>
        <v>57.9</v>
      </c>
      <c r="C618" s="97">
        <v>3.6659999999999999</v>
      </c>
      <c r="D618" s="97">
        <f>VLOOKUP(A618,'ЛК 31.0324'!$B$15:$J$1334,9,0)</f>
        <v>3.6659999999999999</v>
      </c>
      <c r="E618" s="97">
        <f t="shared" ref="E618:E620" si="322">D618-C618</f>
        <v>0</v>
      </c>
      <c r="F618" s="97">
        <f t="shared" ref="F618:F620" si="323">B618</f>
        <v>57.9</v>
      </c>
      <c r="G618" s="97"/>
      <c r="H618" s="97">
        <f t="shared" si="303"/>
        <v>0</v>
      </c>
      <c r="I618" s="97">
        <f t="shared" si="304"/>
        <v>3.6659999999999999</v>
      </c>
      <c r="P618" s="138">
        <f t="shared" ref="P618:P620" si="324">E618</f>
        <v>0</v>
      </c>
    </row>
    <row r="619" spans="1:16" x14ac:dyDescent="0.3">
      <c r="A619" s="98" t="s">
        <v>1198</v>
      </c>
      <c r="B619" s="99">
        <f>VLOOKUP(A619,Площадь!D:E,2,0)</f>
        <v>65.099999999999994</v>
      </c>
      <c r="C619" s="97">
        <v>13.590999999999999</v>
      </c>
      <c r="D619" s="97">
        <f>VLOOKUP(A619,'ЛК 31.0324'!$B$15:$J$1334,9,0)</f>
        <v>18.225999999999999</v>
      </c>
      <c r="E619" s="97">
        <f t="shared" si="322"/>
        <v>4.6349999999999998</v>
      </c>
      <c r="F619" s="97">
        <f t="shared" si="323"/>
        <v>65.099999999999994</v>
      </c>
      <c r="G619" s="97"/>
      <c r="H619" s="97">
        <f t="shared" si="303"/>
        <v>4.6349999999999998</v>
      </c>
      <c r="I619" s="97">
        <f t="shared" si="304"/>
        <v>18.225999999999999</v>
      </c>
      <c r="P619" s="138">
        <f t="shared" si="324"/>
        <v>4.6349999999999998</v>
      </c>
    </row>
    <row r="620" spans="1:16" x14ac:dyDescent="0.3">
      <c r="A620" s="98" t="s">
        <v>839</v>
      </c>
      <c r="B620" s="99">
        <f>VLOOKUP(A620,Площадь!D:E,2,0)</f>
        <v>74.900000000000006</v>
      </c>
      <c r="C620" s="97">
        <v>11.199</v>
      </c>
      <c r="D620" s="97">
        <f>VLOOKUP(A620,'ЛК 31.0324'!$B$15:$J$1334,9,0)</f>
        <v>14.052</v>
      </c>
      <c r="E620" s="97">
        <f t="shared" si="322"/>
        <v>2.8529999999999998</v>
      </c>
      <c r="F620" s="97">
        <f t="shared" si="323"/>
        <v>74.900000000000006</v>
      </c>
      <c r="G620" s="97"/>
      <c r="H620" s="97">
        <f t="shared" si="303"/>
        <v>2.8529999999999998</v>
      </c>
      <c r="I620" s="97">
        <f t="shared" si="304"/>
        <v>14.052</v>
      </c>
      <c r="P620" s="138">
        <f t="shared" si="324"/>
        <v>2.8529999999999998</v>
      </c>
    </row>
    <row r="621" spans="1:16" x14ac:dyDescent="0.3">
      <c r="A621" s="95" t="s">
        <v>682</v>
      </c>
      <c r="B621" s="96">
        <f>VLOOKUP(A621,Площадь!D:E,2,0)</f>
        <v>40.200000000000003</v>
      </c>
      <c r="C621" s="74">
        <v>9.9350000000000005</v>
      </c>
      <c r="D621" s="74" t="str">
        <f>VLOOKUP(A621,'ЛК 31.0324'!$B$15:$J$1334,9,0)</f>
        <v>-</v>
      </c>
      <c r="E621" s="74"/>
      <c r="F621" s="74"/>
      <c r="G621" s="74">
        <f t="shared" ref="G621:G622" si="325">B621*$G$715</f>
        <v>1.5333416558262025</v>
      </c>
      <c r="H621" s="74">
        <f t="shared" si="303"/>
        <v>1.5333416558262025</v>
      </c>
      <c r="I621" s="74">
        <f t="shared" si="304"/>
        <v>11.468341655826203</v>
      </c>
      <c r="P621" t="s">
        <v>3605</v>
      </c>
    </row>
    <row r="622" spans="1:16" x14ac:dyDescent="0.3">
      <c r="A622" s="95" t="s">
        <v>992</v>
      </c>
      <c r="B622" s="96">
        <f>VLOOKUP(A622,Площадь!D:E,2,0)</f>
        <v>57.9</v>
      </c>
      <c r="C622" s="74">
        <v>19.63</v>
      </c>
      <c r="D622" s="74" t="str">
        <f>VLOOKUP(A622,'ЛК 31.0324'!$B$15:$J$1334,9,0)</f>
        <v>-</v>
      </c>
      <c r="E622" s="74"/>
      <c r="F622" s="74"/>
      <c r="G622" s="74">
        <f t="shared" si="325"/>
        <v>2.2084696983168435</v>
      </c>
      <c r="H622" s="74">
        <f t="shared" si="303"/>
        <v>2.2084696983168435</v>
      </c>
      <c r="I622" s="74">
        <f t="shared" si="304"/>
        <v>21.838469698316842</v>
      </c>
      <c r="P622" t="s">
        <v>3605</v>
      </c>
    </row>
    <row r="623" spans="1:16" x14ac:dyDescent="0.3">
      <c r="A623" s="98" t="s">
        <v>615</v>
      </c>
      <c r="B623" s="99">
        <f>VLOOKUP(A623,Площадь!D:E,2,0)</f>
        <v>65.099999999999994</v>
      </c>
      <c r="C623" s="97">
        <v>15.013</v>
      </c>
      <c r="D623" s="97">
        <f>VLOOKUP(A623,'ЛК 31.0324'!$B$15:$J$1334,9,0)</f>
        <v>16.579000000000001</v>
      </c>
      <c r="E623" s="97">
        <f t="shared" ref="E623:E625" si="326">D623-C623</f>
        <v>1.5660000000000007</v>
      </c>
      <c r="F623" s="97">
        <f t="shared" ref="F623:F625" si="327">B623</f>
        <v>65.099999999999994</v>
      </c>
      <c r="G623" s="97"/>
      <c r="H623" s="97">
        <f t="shared" si="303"/>
        <v>1.5660000000000007</v>
      </c>
      <c r="I623" s="97">
        <f t="shared" si="304"/>
        <v>16.579000000000001</v>
      </c>
      <c r="P623" s="138">
        <f t="shared" ref="P623:P625" si="328">E623</f>
        <v>1.5660000000000007</v>
      </c>
    </row>
    <row r="624" spans="1:16" x14ac:dyDescent="0.3">
      <c r="A624" s="98" t="s">
        <v>198</v>
      </c>
      <c r="B624" s="99">
        <f>VLOOKUP(A624,Площадь!D:E,2,0)</f>
        <v>55.8</v>
      </c>
      <c r="C624" s="97">
        <v>18.896999999999998</v>
      </c>
      <c r="D624" s="97">
        <f>VLOOKUP(A624,'ЛК 31.0324'!$B$15:$J$1334,9,0)</f>
        <v>20.95</v>
      </c>
      <c r="E624" s="97">
        <f t="shared" si="326"/>
        <v>2.0530000000000008</v>
      </c>
      <c r="F624" s="97">
        <f t="shared" si="327"/>
        <v>55.8</v>
      </c>
      <c r="G624" s="97"/>
      <c r="H624" s="97">
        <f t="shared" si="303"/>
        <v>2.0530000000000008</v>
      </c>
      <c r="I624" s="97">
        <f t="shared" si="304"/>
        <v>20.95</v>
      </c>
      <c r="P624" s="138">
        <f t="shared" si="328"/>
        <v>2.0530000000000008</v>
      </c>
    </row>
    <row r="625" spans="1:16" x14ac:dyDescent="0.3">
      <c r="A625" s="98" t="s">
        <v>1159</v>
      </c>
      <c r="B625" s="99">
        <f>VLOOKUP(A625,Площадь!D:E,2,0)</f>
        <v>74.900000000000006</v>
      </c>
      <c r="C625" s="97">
        <v>10.207000000000001</v>
      </c>
      <c r="D625" s="97">
        <f>VLOOKUP(A625,'ЛК 31.0324'!$B$15:$J$1334,9,0)</f>
        <v>12</v>
      </c>
      <c r="E625" s="97">
        <f t="shared" si="326"/>
        <v>1.7929999999999993</v>
      </c>
      <c r="F625" s="97">
        <f t="shared" si="327"/>
        <v>74.900000000000006</v>
      </c>
      <c r="G625" s="97"/>
      <c r="H625" s="97">
        <f t="shared" si="303"/>
        <v>1.7929999999999993</v>
      </c>
      <c r="I625" s="97">
        <f t="shared" si="304"/>
        <v>12</v>
      </c>
      <c r="P625" s="138">
        <f t="shared" si="328"/>
        <v>1.7929999999999993</v>
      </c>
    </row>
    <row r="626" spans="1:16" x14ac:dyDescent="0.3">
      <c r="A626" s="95" t="s">
        <v>700</v>
      </c>
      <c r="B626" s="96">
        <f>VLOOKUP(A626,Площадь!D:E,2,0)</f>
        <v>40.200000000000003</v>
      </c>
      <c r="C626" s="74">
        <v>13.313000000000001</v>
      </c>
      <c r="D626" s="74" t="str">
        <f>VLOOKUP(A626,'ЛК 31.0324'!$B$15:$J$1334,9,0)</f>
        <v>-</v>
      </c>
      <c r="E626" s="74"/>
      <c r="F626" s="74"/>
      <c r="G626" s="74">
        <f t="shared" ref="G626:G628" si="329">B626*$G$715</f>
        <v>1.5333416558262025</v>
      </c>
      <c r="H626" s="74">
        <f t="shared" si="303"/>
        <v>1.5333416558262025</v>
      </c>
      <c r="I626" s="74">
        <f t="shared" si="304"/>
        <v>14.846341655826203</v>
      </c>
      <c r="P626" t="s">
        <v>3605</v>
      </c>
    </row>
    <row r="627" spans="1:16" x14ac:dyDescent="0.3">
      <c r="A627" s="95" t="s">
        <v>689</v>
      </c>
      <c r="B627" s="96">
        <f>VLOOKUP(A627,Площадь!D:E,2,0)</f>
        <v>57.9</v>
      </c>
      <c r="C627" s="74">
        <v>16.948</v>
      </c>
      <c r="D627" s="74" t="str">
        <f>VLOOKUP(A627,'ЛК 31.0324'!$B$15:$J$1334,9,0)</f>
        <v>-</v>
      </c>
      <c r="E627" s="74"/>
      <c r="F627" s="74"/>
      <c r="G627" s="74">
        <f t="shared" si="329"/>
        <v>2.2084696983168435</v>
      </c>
      <c r="H627" s="74">
        <f t="shared" si="303"/>
        <v>2.2084696983168435</v>
      </c>
      <c r="I627" s="74">
        <f t="shared" si="304"/>
        <v>19.156469698316844</v>
      </c>
      <c r="P627" t="s">
        <v>3605</v>
      </c>
    </row>
    <row r="628" spans="1:16" x14ac:dyDescent="0.3">
      <c r="A628" s="95" t="s">
        <v>1108</v>
      </c>
      <c r="B628" s="96">
        <f>VLOOKUP(A628,Площадь!D:E,2,0)</f>
        <v>65.099999999999994</v>
      </c>
      <c r="C628" s="74">
        <v>6.5620000000000003</v>
      </c>
      <c r="D628" s="74" t="str">
        <f>VLOOKUP(A628,'ЛК 31.0324'!$B$15:$J$1334,9,0)</f>
        <v>-</v>
      </c>
      <c r="E628" s="74"/>
      <c r="F628" s="74"/>
      <c r="G628" s="74">
        <f t="shared" si="329"/>
        <v>2.4830980545842229</v>
      </c>
      <c r="H628" s="74">
        <f t="shared" si="303"/>
        <v>2.4830980545842229</v>
      </c>
      <c r="I628" s="74">
        <f t="shared" si="304"/>
        <v>9.0450980545842228</v>
      </c>
      <c r="P628" t="s">
        <v>3605</v>
      </c>
    </row>
    <row r="629" spans="1:16" x14ac:dyDescent="0.3">
      <c r="A629" s="98" t="s">
        <v>573</v>
      </c>
      <c r="B629" s="99">
        <f>VLOOKUP(A629,Площадь!D:E,2,0)</f>
        <v>74.900000000000006</v>
      </c>
      <c r="C629" s="97">
        <v>11.275</v>
      </c>
      <c r="D629" s="97">
        <f>VLOOKUP(A629,'ЛК 31.0324'!$B$15:$J$1334,9,0)</f>
        <v>12.342000000000001</v>
      </c>
      <c r="E629" s="97">
        <f>D629-C629</f>
        <v>1.0670000000000002</v>
      </c>
      <c r="F629" s="97">
        <f>B629</f>
        <v>74.900000000000006</v>
      </c>
      <c r="G629" s="97"/>
      <c r="H629" s="97">
        <f t="shared" si="303"/>
        <v>1.0670000000000002</v>
      </c>
      <c r="I629" s="97">
        <f t="shared" si="304"/>
        <v>12.342000000000001</v>
      </c>
      <c r="P629" s="138">
        <f>E629</f>
        <v>1.0670000000000002</v>
      </c>
    </row>
    <row r="630" spans="1:16" x14ac:dyDescent="0.3">
      <c r="A630" s="95" t="s">
        <v>1131</v>
      </c>
      <c r="B630" s="96">
        <f>VLOOKUP(A630,Площадь!D:E,2,0)</f>
        <v>84</v>
      </c>
      <c r="C630" s="74">
        <v>18.702999999999999</v>
      </c>
      <c r="D630" s="74" t="str">
        <f>VLOOKUP(A630,'ЛК 31.0324'!$B$15:$J$1334,9,0)</f>
        <v>-</v>
      </c>
      <c r="E630" s="74"/>
      <c r="F630" s="74"/>
      <c r="G630" s="74">
        <f t="shared" ref="G630:G633" si="330">B630*$G$715</f>
        <v>3.2039974897860946</v>
      </c>
      <c r="H630" s="74">
        <f t="shared" si="303"/>
        <v>3.2039974897860946</v>
      </c>
      <c r="I630" s="74">
        <f t="shared" si="304"/>
        <v>21.906997489786093</v>
      </c>
      <c r="P630" t="s">
        <v>3605</v>
      </c>
    </row>
    <row r="631" spans="1:16" x14ac:dyDescent="0.3">
      <c r="A631" s="95" t="s">
        <v>1181</v>
      </c>
      <c r="B631" s="96">
        <f>VLOOKUP(A631,Площадь!D:E,2,0)</f>
        <v>51.2</v>
      </c>
      <c r="C631" s="74">
        <v>14.419</v>
      </c>
      <c r="D631" s="74" t="str">
        <f>VLOOKUP(A631,'ЛК 31.0324'!$B$15:$J$1334,9,0)</f>
        <v>-</v>
      </c>
      <c r="E631" s="74"/>
      <c r="F631" s="74"/>
      <c r="G631" s="74">
        <f t="shared" si="330"/>
        <v>1.9529127556791435</v>
      </c>
      <c r="H631" s="74">
        <f t="shared" si="303"/>
        <v>1.9529127556791435</v>
      </c>
      <c r="I631" s="74">
        <f t="shared" si="304"/>
        <v>16.371912755679144</v>
      </c>
      <c r="P631" t="s">
        <v>3605</v>
      </c>
    </row>
    <row r="632" spans="1:16" x14ac:dyDescent="0.3">
      <c r="A632" s="95" t="s">
        <v>757</v>
      </c>
      <c r="B632" s="96">
        <f>VLOOKUP(A632,Площадь!D:E,2,0)</f>
        <v>50.9</v>
      </c>
      <c r="C632" s="74">
        <v>13.042</v>
      </c>
      <c r="D632" s="74" t="str">
        <f>VLOOKUP(A632,'ЛК 31.0324'!$B$15:$J$1334,9,0)</f>
        <v>-</v>
      </c>
      <c r="E632" s="74"/>
      <c r="F632" s="74"/>
      <c r="G632" s="74">
        <f t="shared" si="330"/>
        <v>1.9414699075013357</v>
      </c>
      <c r="H632" s="74">
        <f t="shared" si="303"/>
        <v>1.9414699075013357</v>
      </c>
      <c r="I632" s="74">
        <f t="shared" si="304"/>
        <v>14.983469907501336</v>
      </c>
      <c r="P632" t="s">
        <v>3605</v>
      </c>
    </row>
    <row r="633" spans="1:16" x14ac:dyDescent="0.3">
      <c r="A633" s="95" t="s">
        <v>849</v>
      </c>
      <c r="B633" s="96">
        <f>VLOOKUP(A633,Площадь!D:E,2,0)</f>
        <v>71.599999999999994</v>
      </c>
      <c r="C633" s="74">
        <v>17.056000000000001</v>
      </c>
      <c r="D633" s="74" t="str">
        <f>VLOOKUP(A633,'ЛК 31.0324'!$B$15:$J$1334,9,0)</f>
        <v>-</v>
      </c>
      <c r="E633" s="74"/>
      <c r="F633" s="74"/>
      <c r="G633" s="74">
        <f t="shared" si="330"/>
        <v>2.7310264317700517</v>
      </c>
      <c r="H633" s="74">
        <f t="shared" si="303"/>
        <v>2.7310264317700517</v>
      </c>
      <c r="I633" s="74">
        <f t="shared" si="304"/>
        <v>19.787026431770052</v>
      </c>
      <c r="P633" t="s">
        <v>3605</v>
      </c>
    </row>
    <row r="634" spans="1:16" x14ac:dyDescent="0.3">
      <c r="A634" s="98" t="s">
        <v>895</v>
      </c>
      <c r="B634" s="99">
        <f>VLOOKUP(A634,Площадь!D:E,2,0)</f>
        <v>82.6</v>
      </c>
      <c r="C634" s="97">
        <v>26.12</v>
      </c>
      <c r="D634" s="97">
        <f>VLOOKUP(A634,'ЛК 31.0324'!$B$15:$J$1334,9,0)</f>
        <v>30.155999999999999</v>
      </c>
      <c r="E634" s="97">
        <f t="shared" ref="E634:E635" si="331">D634-C634</f>
        <v>4.0359999999999978</v>
      </c>
      <c r="F634" s="97">
        <f t="shared" ref="F634:F635" si="332">B634</f>
        <v>82.6</v>
      </c>
      <c r="G634" s="97"/>
      <c r="H634" s="97">
        <f t="shared" si="303"/>
        <v>4.0359999999999978</v>
      </c>
      <c r="I634" s="97">
        <f t="shared" si="304"/>
        <v>30.155999999999999</v>
      </c>
      <c r="P634" s="138">
        <f t="shared" ref="P634:P635" si="333">E634</f>
        <v>4.0359999999999978</v>
      </c>
    </row>
    <row r="635" spans="1:16" s="139" customFormat="1" x14ac:dyDescent="0.3">
      <c r="A635" s="136" t="s">
        <v>240</v>
      </c>
      <c r="B635" s="137">
        <f>VLOOKUP(A635,Площадь!D:E,2,0)</f>
        <v>55.7</v>
      </c>
      <c r="C635" s="138">
        <v>9.9787800906432302</v>
      </c>
      <c r="D635" s="138">
        <v>9.9787800906432302</v>
      </c>
      <c r="E635" s="138">
        <f t="shared" si="331"/>
        <v>0</v>
      </c>
      <c r="F635" s="138">
        <f t="shared" si="332"/>
        <v>55.7</v>
      </c>
      <c r="G635" s="138"/>
      <c r="H635" s="138">
        <f t="shared" si="303"/>
        <v>0</v>
      </c>
      <c r="I635" s="138">
        <f t="shared" si="304"/>
        <v>9.9787800906432302</v>
      </c>
      <c r="J635" s="138"/>
      <c r="P635" s="138">
        <f t="shared" si="333"/>
        <v>0</v>
      </c>
    </row>
    <row r="636" spans="1:16" x14ac:dyDescent="0.3">
      <c r="A636" s="95" t="s">
        <v>576</v>
      </c>
      <c r="B636" s="96">
        <f>VLOOKUP(A636,Площадь!D:E,2,0)</f>
        <v>50.2</v>
      </c>
      <c r="C636" s="74">
        <v>14.744999999999999</v>
      </c>
      <c r="D636" s="74" t="str">
        <f>VLOOKUP(A636,'ЛК 31.0324'!$B$15:$J$1334,9,0)</f>
        <v>-</v>
      </c>
      <c r="E636" s="74"/>
      <c r="F636" s="74"/>
      <c r="G636" s="74">
        <f t="shared" ref="G636:G637" si="334">B636*$G$715</f>
        <v>1.9147699284197852</v>
      </c>
      <c r="H636" s="74">
        <f t="shared" si="303"/>
        <v>1.9147699284197852</v>
      </c>
      <c r="I636" s="74">
        <f t="shared" si="304"/>
        <v>16.659769928419784</v>
      </c>
      <c r="P636" t="s">
        <v>3605</v>
      </c>
    </row>
    <row r="637" spans="1:16" x14ac:dyDescent="0.3">
      <c r="A637" s="95" t="s">
        <v>697</v>
      </c>
      <c r="B637" s="96">
        <f>VLOOKUP(A637,Площадь!D:E,2,0)</f>
        <v>49.8</v>
      </c>
      <c r="C637" s="74">
        <v>13.316000000000001</v>
      </c>
      <c r="D637" s="74" t="str">
        <f>VLOOKUP(A637,'ЛК 31.0324'!$B$15:$J$1334,9,0)</f>
        <v>-</v>
      </c>
      <c r="E637" s="74"/>
      <c r="F637" s="74"/>
      <c r="G637" s="74">
        <f t="shared" si="334"/>
        <v>1.8995127975160417</v>
      </c>
      <c r="H637" s="74">
        <f t="shared" si="303"/>
        <v>1.8995127975160417</v>
      </c>
      <c r="I637" s="74">
        <f t="shared" si="304"/>
        <v>15.215512797516043</v>
      </c>
      <c r="P637" t="s">
        <v>3605</v>
      </c>
    </row>
    <row r="638" spans="1:16" x14ac:dyDescent="0.3">
      <c r="A638" s="98" t="s">
        <v>531</v>
      </c>
      <c r="B638" s="99">
        <f>VLOOKUP(A638,Площадь!D:E,2,0)</f>
        <v>72.5</v>
      </c>
      <c r="C638" s="97">
        <v>21.599</v>
      </c>
      <c r="D638" s="97">
        <f>VLOOKUP(A638,'ЛК 31.0324'!$B$15:$J$1334,9,0)</f>
        <v>24.4</v>
      </c>
      <c r="E638" s="97">
        <f>D638-C638</f>
        <v>2.8009999999999984</v>
      </c>
      <c r="F638" s="97">
        <f>B638</f>
        <v>72.5</v>
      </c>
      <c r="G638" s="97"/>
      <c r="H638" s="97">
        <f t="shared" si="303"/>
        <v>2.8009999999999984</v>
      </c>
      <c r="I638" s="97">
        <f t="shared" si="304"/>
        <v>24.4</v>
      </c>
      <c r="P638" s="138">
        <f>E638</f>
        <v>2.8009999999999984</v>
      </c>
    </row>
    <row r="639" spans="1:16" x14ac:dyDescent="0.3">
      <c r="A639" s="95" t="s">
        <v>758</v>
      </c>
      <c r="B639" s="96">
        <f>VLOOKUP(A639,Площадь!D:E,2,0)</f>
        <v>82.6</v>
      </c>
      <c r="C639" s="74">
        <v>16.649000000000001</v>
      </c>
      <c r="D639" s="74" t="str">
        <f>VLOOKUP(A639,'ЛК 31.0324'!$B$15:$J$1334,9,0)</f>
        <v>-</v>
      </c>
      <c r="E639" s="74"/>
      <c r="F639" s="74"/>
      <c r="G639" s="74">
        <f t="shared" ref="G639" si="335">B639*$G$715</f>
        <v>3.1505975316229926</v>
      </c>
      <c r="H639" s="74">
        <f t="shared" si="303"/>
        <v>3.1505975316229926</v>
      </c>
      <c r="I639" s="74">
        <f t="shared" si="304"/>
        <v>19.799597531622993</v>
      </c>
      <c r="P639" t="s">
        <v>3605</v>
      </c>
    </row>
    <row r="640" spans="1:16" x14ac:dyDescent="0.3">
      <c r="A640" s="98" t="s">
        <v>577</v>
      </c>
      <c r="B640" s="99">
        <f>VLOOKUP(A640,Площадь!D:E,2,0)</f>
        <v>50.2</v>
      </c>
      <c r="C640" s="97">
        <v>12.458</v>
      </c>
      <c r="D640" s="97">
        <f>VLOOKUP(A640,'ЛК 31.0324'!$B$15:$J$1334,9,0)</f>
        <v>14.98</v>
      </c>
      <c r="E640" s="97">
        <f t="shared" ref="E640:E641" si="336">D640-C640</f>
        <v>2.5220000000000002</v>
      </c>
      <c r="F640" s="97">
        <f t="shared" ref="F640:F641" si="337">B640</f>
        <v>50.2</v>
      </c>
      <c r="G640" s="97"/>
      <c r="H640" s="97">
        <f t="shared" si="303"/>
        <v>2.5220000000000002</v>
      </c>
      <c r="I640" s="97">
        <f t="shared" si="304"/>
        <v>14.98</v>
      </c>
      <c r="P640" s="138">
        <f t="shared" ref="P640:P641" si="338">E640</f>
        <v>2.5220000000000002</v>
      </c>
    </row>
    <row r="641" spans="1:16" x14ac:dyDescent="0.3">
      <c r="A641" s="98" t="s">
        <v>743</v>
      </c>
      <c r="B641" s="99">
        <f>VLOOKUP(A641,Площадь!D:E,2,0)</f>
        <v>49.8</v>
      </c>
      <c r="C641" s="97">
        <v>13.486000000000001</v>
      </c>
      <c r="D641" s="97">
        <f>VLOOKUP(A641,'ЛК 31.0324'!$B$15:$J$1334,9,0)</f>
        <v>13.486000000000001</v>
      </c>
      <c r="E641" s="97">
        <f t="shared" si="336"/>
        <v>0</v>
      </c>
      <c r="F641" s="97">
        <f t="shared" si="337"/>
        <v>49.8</v>
      </c>
      <c r="G641" s="97"/>
      <c r="H641" s="97">
        <f t="shared" si="303"/>
        <v>0</v>
      </c>
      <c r="I641" s="97">
        <f t="shared" si="304"/>
        <v>13.486000000000001</v>
      </c>
      <c r="P641" s="138">
        <f t="shared" si="338"/>
        <v>0</v>
      </c>
    </row>
    <row r="642" spans="1:16" x14ac:dyDescent="0.3">
      <c r="A642" s="95" t="s">
        <v>519</v>
      </c>
      <c r="B642" s="96">
        <f>VLOOKUP(A642,Площадь!D:E,2,0)</f>
        <v>72.5</v>
      </c>
      <c r="C642" s="74">
        <v>7.0469999999999997</v>
      </c>
      <c r="D642" s="74" t="str">
        <f>VLOOKUP(A642,'ЛК 31.0324'!$B$15:$J$1334,9,0)</f>
        <v>-</v>
      </c>
      <c r="E642" s="74"/>
      <c r="F642" s="74"/>
      <c r="G642" s="74">
        <f t="shared" ref="G642" si="339">B642*$G$715</f>
        <v>2.7653549763034744</v>
      </c>
      <c r="H642" s="74">
        <f t="shared" si="303"/>
        <v>2.7653549763034744</v>
      </c>
      <c r="I642" s="74">
        <f t="shared" si="304"/>
        <v>9.8123549763034745</v>
      </c>
      <c r="P642" t="s">
        <v>3605</v>
      </c>
    </row>
    <row r="643" spans="1:16" x14ac:dyDescent="0.3">
      <c r="A643" s="98" t="s">
        <v>707</v>
      </c>
      <c r="B643" s="99">
        <f>VLOOKUP(A643,Площадь!D:E,2,0)</f>
        <v>82.6</v>
      </c>
      <c r="C643" s="97">
        <v>20.542999999999999</v>
      </c>
      <c r="D643" s="97">
        <f>VLOOKUP(A643,'ЛК 31.0324'!$B$15:$J$1334,9,0)</f>
        <v>24</v>
      </c>
      <c r="E643" s="97">
        <f>D643-C643</f>
        <v>3.4570000000000007</v>
      </c>
      <c r="F643" s="97">
        <f>B643</f>
        <v>82.6</v>
      </c>
      <c r="G643" s="97"/>
      <c r="H643" s="97">
        <f t="shared" ref="H643:H706" si="340">E643+G643</f>
        <v>3.4570000000000007</v>
      </c>
      <c r="I643" s="97">
        <f t="shared" ref="I643:I706" si="341">C643+H643</f>
        <v>24</v>
      </c>
      <c r="P643" s="138">
        <f>E643</f>
        <v>3.4570000000000007</v>
      </c>
    </row>
    <row r="644" spans="1:16" x14ac:dyDescent="0.3">
      <c r="A644" s="95" t="s">
        <v>1127</v>
      </c>
      <c r="B644" s="96">
        <f>VLOOKUP(A644,Площадь!D:E,2,0)</f>
        <v>50.2</v>
      </c>
      <c r="C644" s="74">
        <v>7.4359999999999999</v>
      </c>
      <c r="D644" s="74"/>
      <c r="E644" s="74"/>
      <c r="F644" s="74"/>
      <c r="G644" s="74">
        <f t="shared" ref="G644" si="342">B644*$G$715</f>
        <v>1.9147699284197852</v>
      </c>
      <c r="H644" s="74">
        <f t="shared" si="340"/>
        <v>1.9147699284197852</v>
      </c>
      <c r="I644" s="74">
        <f t="shared" si="341"/>
        <v>9.3507699284197852</v>
      </c>
      <c r="P644" t="s">
        <v>3605</v>
      </c>
    </row>
    <row r="645" spans="1:16" x14ac:dyDescent="0.3">
      <c r="A645" s="98" t="s">
        <v>618</v>
      </c>
      <c r="B645" s="99">
        <f>VLOOKUP(A645,Площадь!D:E,2,0)</f>
        <v>49.8</v>
      </c>
      <c r="C645" s="97">
        <v>13.199</v>
      </c>
      <c r="D645" s="97">
        <f>VLOOKUP(A645,'ЛК 31.0324'!$B$15:$J$1334,9,0)</f>
        <v>17.501999999999999</v>
      </c>
      <c r="E645" s="97">
        <f t="shared" ref="E645:E646" si="343">D645-C645</f>
        <v>4.302999999999999</v>
      </c>
      <c r="F645" s="97">
        <f t="shared" ref="F645:F646" si="344">B645</f>
        <v>49.8</v>
      </c>
      <c r="G645" s="97"/>
      <c r="H645" s="97">
        <f t="shared" si="340"/>
        <v>4.302999999999999</v>
      </c>
      <c r="I645" s="97">
        <f t="shared" si="341"/>
        <v>17.501999999999999</v>
      </c>
      <c r="P645" s="138">
        <f t="shared" ref="P645:P646" si="345">E645</f>
        <v>4.302999999999999</v>
      </c>
    </row>
    <row r="646" spans="1:16" x14ac:dyDescent="0.3">
      <c r="A646" s="98" t="s">
        <v>305</v>
      </c>
      <c r="B646" s="99">
        <f>VLOOKUP(A646,Площадь!D:E,2,0)</f>
        <v>83.9</v>
      </c>
      <c r="C646" s="97">
        <v>18.602</v>
      </c>
      <c r="D646" s="97">
        <f>VLOOKUP(A646,'ЛК 31.0324'!$B$15:$J$1334,9,0)</f>
        <v>23.4</v>
      </c>
      <c r="E646" s="97">
        <f t="shared" si="343"/>
        <v>4.7979999999999983</v>
      </c>
      <c r="F646" s="97">
        <f t="shared" si="344"/>
        <v>83.9</v>
      </c>
      <c r="G646" s="97"/>
      <c r="H646" s="97">
        <f t="shared" si="340"/>
        <v>4.7979999999999983</v>
      </c>
      <c r="I646" s="97">
        <f t="shared" si="341"/>
        <v>23.4</v>
      </c>
      <c r="P646" s="138">
        <f t="shared" si="345"/>
        <v>4.7979999999999983</v>
      </c>
    </row>
    <row r="647" spans="1:16" x14ac:dyDescent="0.3">
      <c r="A647" s="95" t="s">
        <v>744</v>
      </c>
      <c r="B647" s="96">
        <f>VLOOKUP(A647,Площадь!D:E,2,0)</f>
        <v>72.5</v>
      </c>
      <c r="C647" s="74">
        <v>6.1870000000000003</v>
      </c>
      <c r="D647" s="74" t="str">
        <f>VLOOKUP(A647,'ЛК 31.0324'!$B$15:$J$1334,9,0)</f>
        <v>-</v>
      </c>
      <c r="E647" s="74"/>
      <c r="F647" s="74"/>
      <c r="G647" s="74">
        <f t="shared" ref="G647" si="346">B647*$G$715</f>
        <v>2.7653549763034744</v>
      </c>
      <c r="H647" s="74">
        <f t="shared" si="340"/>
        <v>2.7653549763034744</v>
      </c>
      <c r="I647" s="74">
        <f t="shared" si="341"/>
        <v>8.9523549763034751</v>
      </c>
      <c r="P647" t="s">
        <v>3605</v>
      </c>
    </row>
    <row r="648" spans="1:16" x14ac:dyDescent="0.3">
      <c r="A648" s="98" t="s">
        <v>686</v>
      </c>
      <c r="B648" s="99">
        <f>VLOOKUP(A648,Площадь!D:E,2,0)</f>
        <v>82.6</v>
      </c>
      <c r="C648" s="97">
        <v>12.272</v>
      </c>
      <c r="D648" s="97">
        <f>VLOOKUP(A648,'ЛК 31.0324'!$B$15:$J$1334,9,0)</f>
        <v>14.4</v>
      </c>
      <c r="E648" s="97">
        <f t="shared" ref="E648:E651" si="347">D648-C648</f>
        <v>2.1280000000000001</v>
      </c>
      <c r="F648" s="97">
        <f t="shared" ref="F648:F651" si="348">B648</f>
        <v>82.6</v>
      </c>
      <c r="G648" s="97"/>
      <c r="H648" s="97">
        <f t="shared" si="340"/>
        <v>2.1280000000000001</v>
      </c>
      <c r="I648" s="97">
        <f t="shared" si="341"/>
        <v>14.4</v>
      </c>
      <c r="P648" s="138">
        <f t="shared" ref="P648:P651" si="349">E648</f>
        <v>2.1280000000000001</v>
      </c>
    </row>
    <row r="649" spans="1:16" x14ac:dyDescent="0.3">
      <c r="A649" s="98" t="s">
        <v>967</v>
      </c>
      <c r="B649" s="99">
        <f>VLOOKUP(A649,Площадь!D:E,2,0)</f>
        <v>50.2</v>
      </c>
      <c r="C649" s="97">
        <v>10.65</v>
      </c>
      <c r="D649" s="97">
        <f>VLOOKUP(A649,'ЛК 31.0324'!$B$15:$J$1334,9,0)</f>
        <v>10.7</v>
      </c>
      <c r="E649" s="97">
        <f t="shared" si="347"/>
        <v>4.9999999999998934E-2</v>
      </c>
      <c r="F649" s="97">
        <f t="shared" si="348"/>
        <v>50.2</v>
      </c>
      <c r="G649" s="97"/>
      <c r="H649" s="97">
        <f t="shared" si="340"/>
        <v>4.9999999999998934E-2</v>
      </c>
      <c r="I649" s="97">
        <f t="shared" si="341"/>
        <v>10.7</v>
      </c>
      <c r="P649" s="138">
        <f t="shared" si="349"/>
        <v>4.9999999999998934E-2</v>
      </c>
    </row>
    <row r="650" spans="1:16" x14ac:dyDescent="0.3">
      <c r="A650" s="98" t="s">
        <v>993</v>
      </c>
      <c r="B650" s="99">
        <f>VLOOKUP(A650,Площадь!D:E,2,0)</f>
        <v>49.8</v>
      </c>
      <c r="C650" s="97">
        <v>17.332999999999998</v>
      </c>
      <c r="D650" s="97">
        <f>VLOOKUP(A650,'ЛК 31.0324'!$B$15:$J$1334,9,0)</f>
        <v>22.187999999999999</v>
      </c>
      <c r="E650" s="97">
        <f t="shared" si="347"/>
        <v>4.8550000000000004</v>
      </c>
      <c r="F650" s="97">
        <f t="shared" si="348"/>
        <v>49.8</v>
      </c>
      <c r="G650" s="97"/>
      <c r="H650" s="97">
        <f t="shared" si="340"/>
        <v>4.8550000000000004</v>
      </c>
      <c r="I650" s="97">
        <f t="shared" si="341"/>
        <v>22.187999999999999</v>
      </c>
      <c r="P650" s="138">
        <f t="shared" si="349"/>
        <v>4.8550000000000004</v>
      </c>
    </row>
    <row r="651" spans="1:16" x14ac:dyDescent="0.3">
      <c r="A651" s="98" t="s">
        <v>646</v>
      </c>
      <c r="B651" s="99">
        <f>VLOOKUP(A651,Площадь!D:E,2,0)</f>
        <v>72.5</v>
      </c>
      <c r="C651" s="97">
        <v>23.695</v>
      </c>
      <c r="D651" s="97">
        <f>VLOOKUP(A651,'ЛК 31.0324'!$B$15:$J$1334,9,0)</f>
        <v>28.442</v>
      </c>
      <c r="E651" s="97">
        <f t="shared" si="347"/>
        <v>4.7469999999999999</v>
      </c>
      <c r="F651" s="97">
        <f t="shared" si="348"/>
        <v>72.5</v>
      </c>
      <c r="G651" s="97"/>
      <c r="H651" s="97">
        <f t="shared" si="340"/>
        <v>4.7469999999999999</v>
      </c>
      <c r="I651" s="97">
        <f t="shared" si="341"/>
        <v>28.442</v>
      </c>
      <c r="P651" s="138">
        <f t="shared" si="349"/>
        <v>4.7469999999999999</v>
      </c>
    </row>
    <row r="652" spans="1:16" x14ac:dyDescent="0.3">
      <c r="A652" s="95" t="s">
        <v>983</v>
      </c>
      <c r="B652" s="96">
        <f>VLOOKUP(A652,Площадь!D:E,2,0)</f>
        <v>82.6</v>
      </c>
      <c r="C652" s="74">
        <v>21.314</v>
      </c>
      <c r="D652" s="74" t="str">
        <f>VLOOKUP(A652,'ЛК 31.0324'!$B$15:$J$1334,9,0)</f>
        <v>-</v>
      </c>
      <c r="E652" s="74"/>
      <c r="F652" s="74"/>
      <c r="G652" s="74">
        <f t="shared" ref="G652" si="350">B652*$G$715</f>
        <v>3.1505975316229926</v>
      </c>
      <c r="H652" s="74">
        <f t="shared" si="340"/>
        <v>3.1505975316229926</v>
      </c>
      <c r="I652" s="74">
        <f t="shared" si="341"/>
        <v>24.464597531622992</v>
      </c>
      <c r="P652" t="s">
        <v>3605</v>
      </c>
    </row>
    <row r="653" spans="1:16" x14ac:dyDescent="0.3">
      <c r="A653" s="98" t="s">
        <v>676</v>
      </c>
      <c r="B653" s="99">
        <f>VLOOKUP(A653,Площадь!D:E,2,0)</f>
        <v>50.2</v>
      </c>
      <c r="C653" s="97">
        <v>10.159000000000001</v>
      </c>
      <c r="D653" s="97">
        <f>VLOOKUP(A653,'ЛК 31.0324'!$B$15:$J$1334,9,0)</f>
        <v>11.829000000000001</v>
      </c>
      <c r="E653" s="97">
        <f>D653-C653</f>
        <v>1.67</v>
      </c>
      <c r="F653" s="97">
        <f>B653</f>
        <v>50.2</v>
      </c>
      <c r="G653" s="97"/>
      <c r="H653" s="97">
        <f t="shared" si="340"/>
        <v>1.67</v>
      </c>
      <c r="I653" s="97">
        <f t="shared" si="341"/>
        <v>11.829000000000001</v>
      </c>
      <c r="P653" s="138">
        <f>E653</f>
        <v>1.67</v>
      </c>
    </row>
    <row r="654" spans="1:16" x14ac:dyDescent="0.3">
      <c r="A654" s="95" t="s">
        <v>1193</v>
      </c>
      <c r="B654" s="96">
        <f>VLOOKUP(A654,Площадь!D:E,2,0)</f>
        <v>49.8</v>
      </c>
      <c r="C654" s="74">
        <v>7.415</v>
      </c>
      <c r="D654" s="74" t="str">
        <f>VLOOKUP(A654,'ЛК 31.0324'!$B$15:$J$1334,9,0)</f>
        <v>-</v>
      </c>
      <c r="E654" s="74"/>
      <c r="F654" s="74"/>
      <c r="G654" s="74">
        <f t="shared" ref="G654" si="351">B654*$G$715</f>
        <v>1.8995127975160417</v>
      </c>
      <c r="H654" s="74">
        <f t="shared" si="340"/>
        <v>1.8995127975160417</v>
      </c>
      <c r="I654" s="74">
        <f t="shared" si="341"/>
        <v>9.3145127975160413</v>
      </c>
      <c r="P654" t="s">
        <v>3605</v>
      </c>
    </row>
    <row r="655" spans="1:16" x14ac:dyDescent="0.3">
      <c r="A655" s="98" t="s">
        <v>681</v>
      </c>
      <c r="B655" s="99">
        <f>VLOOKUP(A655,Площадь!D:E,2,0)</f>
        <v>72.5</v>
      </c>
      <c r="C655" s="97">
        <v>15.721</v>
      </c>
      <c r="D655" s="97">
        <f>VLOOKUP(A655,'ЛК 31.0324'!$B$15:$J$1334,9,0)</f>
        <v>18.366</v>
      </c>
      <c r="E655" s="97">
        <f t="shared" ref="E655:E656" si="352">D655-C655</f>
        <v>2.6449999999999996</v>
      </c>
      <c r="F655" s="97">
        <f t="shared" ref="F655:F656" si="353">B655</f>
        <v>72.5</v>
      </c>
      <c r="G655" s="97"/>
      <c r="H655" s="97">
        <f t="shared" si="340"/>
        <v>2.6449999999999996</v>
      </c>
      <c r="I655" s="97">
        <f t="shared" si="341"/>
        <v>18.366</v>
      </c>
      <c r="P655" s="138">
        <f t="shared" ref="P655:P656" si="354">E655</f>
        <v>2.6449999999999996</v>
      </c>
    </row>
    <row r="656" spans="1:16" x14ac:dyDescent="0.3">
      <c r="A656" s="98" t="s">
        <v>683</v>
      </c>
      <c r="B656" s="99">
        <f>VLOOKUP(A656,Площадь!D:E,2,0)</f>
        <v>82.6</v>
      </c>
      <c r="C656" s="97">
        <v>6.7919999999999998</v>
      </c>
      <c r="D656" s="97">
        <f>VLOOKUP(A656,'ЛК 31.0324'!$B$15:$J$1334,9,0)</f>
        <v>6.7919999999999998</v>
      </c>
      <c r="E656" s="97">
        <f t="shared" si="352"/>
        <v>0</v>
      </c>
      <c r="F656" s="97">
        <f t="shared" si="353"/>
        <v>82.6</v>
      </c>
      <c r="G656" s="97"/>
      <c r="H656" s="97">
        <f t="shared" si="340"/>
        <v>0</v>
      </c>
      <c r="I656" s="97">
        <f t="shared" si="341"/>
        <v>6.7919999999999998</v>
      </c>
      <c r="P656" s="138">
        <f t="shared" si="354"/>
        <v>0</v>
      </c>
    </row>
    <row r="657" spans="1:16" x14ac:dyDescent="0.3">
      <c r="A657" s="95" t="s">
        <v>347</v>
      </c>
      <c r="B657" s="96">
        <f>VLOOKUP(A657,Площадь!D:E,2,0)</f>
        <v>80.7</v>
      </c>
      <c r="C657" s="74">
        <v>25.393000000000001</v>
      </c>
      <c r="D657" s="74" t="str">
        <f>VLOOKUP(A657,'ЛК 31.0324'!$B$15:$J$1334,9,0)</f>
        <v>-</v>
      </c>
      <c r="E657" s="74"/>
      <c r="F657" s="74"/>
      <c r="G657" s="74">
        <f t="shared" ref="G657:G658" si="355">B657*$G$715</f>
        <v>3.0781261598302123</v>
      </c>
      <c r="H657" s="74">
        <f t="shared" si="340"/>
        <v>3.0781261598302123</v>
      </c>
      <c r="I657" s="74">
        <f t="shared" si="341"/>
        <v>28.471126159830213</v>
      </c>
      <c r="P657" t="s">
        <v>3605</v>
      </c>
    </row>
    <row r="658" spans="1:16" x14ac:dyDescent="0.3">
      <c r="A658" s="95" t="s">
        <v>637</v>
      </c>
      <c r="B658" s="96">
        <f>VLOOKUP(A658,Площадь!D:E,2,0)</f>
        <v>50.2</v>
      </c>
      <c r="C658" s="74">
        <v>14.958</v>
      </c>
      <c r="D658" s="74" t="str">
        <f>VLOOKUP(A658,'ЛК 31.0324'!$B$15:$J$1334,9,0)</f>
        <v>-</v>
      </c>
      <c r="E658" s="74"/>
      <c r="F658" s="74"/>
      <c r="G658" s="74">
        <f t="shared" si="355"/>
        <v>1.9147699284197852</v>
      </c>
      <c r="H658" s="74">
        <f t="shared" si="340"/>
        <v>1.9147699284197852</v>
      </c>
      <c r="I658" s="74">
        <f t="shared" si="341"/>
        <v>16.872769928419785</v>
      </c>
      <c r="P658" t="s">
        <v>3605</v>
      </c>
    </row>
    <row r="659" spans="1:16" x14ac:dyDescent="0.3">
      <c r="A659" s="98" t="s">
        <v>490</v>
      </c>
      <c r="B659" s="99">
        <f>VLOOKUP(A659,Площадь!D:E,2,0)</f>
        <v>49.8</v>
      </c>
      <c r="C659" s="97">
        <v>9.4939999999999998</v>
      </c>
      <c r="D659" s="97">
        <f>VLOOKUP(A659,'ЛК 31.0324'!$B$15:$J$1334,9,0)</f>
        <v>11.7</v>
      </c>
      <c r="E659" s="97">
        <f>D659-C659</f>
        <v>2.2059999999999995</v>
      </c>
      <c r="F659" s="97">
        <f>B659</f>
        <v>49.8</v>
      </c>
      <c r="G659" s="97"/>
      <c r="H659" s="97">
        <f t="shared" si="340"/>
        <v>2.2059999999999995</v>
      </c>
      <c r="I659" s="97">
        <f t="shared" si="341"/>
        <v>11.7</v>
      </c>
      <c r="P659" s="138">
        <f>E659</f>
        <v>2.2059999999999995</v>
      </c>
    </row>
    <row r="660" spans="1:16" x14ac:dyDescent="0.3">
      <c r="A660" s="95" t="s">
        <v>701</v>
      </c>
      <c r="B660" s="96">
        <f>VLOOKUP(A660,Площадь!D:E,2,0)</f>
        <v>72.5</v>
      </c>
      <c r="C660" s="74">
        <v>13.429</v>
      </c>
      <c r="D660" s="74" t="str">
        <f>VLOOKUP(A660,'ЛК 31.0324'!$B$15:$J$1334,9,0)</f>
        <v>-</v>
      </c>
      <c r="E660" s="74"/>
      <c r="F660" s="74"/>
      <c r="G660" s="74">
        <f t="shared" ref="G660:G661" si="356">B660*$G$715</f>
        <v>2.7653549763034744</v>
      </c>
      <c r="H660" s="74">
        <f t="shared" si="340"/>
        <v>2.7653549763034744</v>
      </c>
      <c r="I660" s="74">
        <f t="shared" si="341"/>
        <v>16.194354976303476</v>
      </c>
      <c r="P660" t="s">
        <v>3605</v>
      </c>
    </row>
    <row r="661" spans="1:16" x14ac:dyDescent="0.3">
      <c r="A661" s="95" t="s">
        <v>241</v>
      </c>
      <c r="B661" s="96">
        <f>VLOOKUP(A661,Площадь!D:E,2,0)</f>
        <v>55.7</v>
      </c>
      <c r="C661" s="74">
        <v>16.23</v>
      </c>
      <c r="D661" s="74" t="str">
        <f>VLOOKUP(A661,'ЛК 31.0324'!$B$15:$J$1334,9,0)</f>
        <v>-</v>
      </c>
      <c r="E661" s="74"/>
      <c r="F661" s="74"/>
      <c r="G661" s="74">
        <f t="shared" si="356"/>
        <v>2.1245554783462555</v>
      </c>
      <c r="H661" s="74">
        <f t="shared" si="340"/>
        <v>2.1245554783462555</v>
      </c>
      <c r="I661" s="74">
        <f t="shared" si="341"/>
        <v>18.354555478346256</v>
      </c>
      <c r="P661" t="s">
        <v>3605</v>
      </c>
    </row>
    <row r="662" spans="1:16" x14ac:dyDescent="0.3">
      <c r="A662" s="95" t="s">
        <v>249</v>
      </c>
      <c r="B662" s="96">
        <f>VLOOKUP(A662,Площадь!D:E,2,0)</f>
        <v>55.8</v>
      </c>
      <c r="C662" s="74">
        <v>15.414999999999999</v>
      </c>
      <c r="D662" s="74"/>
      <c r="E662" s="74"/>
      <c r="F662" s="74"/>
      <c r="G662" s="74">
        <f>B662*$G$715</f>
        <v>2.1283697610721912</v>
      </c>
      <c r="H662" s="74">
        <f t="shared" si="340"/>
        <v>2.1283697610721912</v>
      </c>
      <c r="I662" s="74">
        <f t="shared" si="341"/>
        <v>17.543369761072192</v>
      </c>
      <c r="P662" t="s">
        <v>3605</v>
      </c>
    </row>
    <row r="663" spans="1:16" x14ac:dyDescent="0.3">
      <c r="A663" s="95" t="s">
        <v>306</v>
      </c>
      <c r="B663" s="96">
        <f>VLOOKUP(A663,Площадь!D:E,2,0)</f>
        <v>55.7</v>
      </c>
      <c r="C663" s="74">
        <v>14.622999999999999</v>
      </c>
      <c r="D663" s="74" t="str">
        <f>VLOOKUP(A663,'ЛК 31.0324'!$B$15:$J$1334,9,0)</f>
        <v>-</v>
      </c>
      <c r="E663" s="74"/>
      <c r="F663" s="74"/>
      <c r="G663" s="74">
        <f t="shared" ref="G663:G667" si="357">B663*$G$715</f>
        <v>2.1245554783462555</v>
      </c>
      <c r="H663" s="74">
        <f t="shared" si="340"/>
        <v>2.1245554783462555</v>
      </c>
      <c r="I663" s="74">
        <f t="shared" si="341"/>
        <v>16.747555478346253</v>
      </c>
      <c r="P663" t="s">
        <v>3605</v>
      </c>
    </row>
    <row r="664" spans="1:16" x14ac:dyDescent="0.3">
      <c r="A664" s="95" t="s">
        <v>221</v>
      </c>
      <c r="B664" s="96">
        <f>VLOOKUP(A664,Площадь!D:E,2,0)</f>
        <v>83.9</v>
      </c>
      <c r="C664" s="74">
        <v>27.317</v>
      </c>
      <c r="D664" s="74" t="str">
        <f>VLOOKUP(A664,'ЛК 31.0324'!$B$15:$J$1334,9,0)</f>
        <v>-</v>
      </c>
      <c r="E664" s="74"/>
      <c r="F664" s="74"/>
      <c r="G664" s="74">
        <f t="shared" si="357"/>
        <v>3.2001832070601588</v>
      </c>
      <c r="H664" s="74">
        <f t="shared" si="340"/>
        <v>3.2001832070601588</v>
      </c>
      <c r="I664" s="74">
        <f t="shared" si="341"/>
        <v>30.51718320706016</v>
      </c>
      <c r="P664" t="s">
        <v>3605</v>
      </c>
    </row>
    <row r="665" spans="1:16" x14ac:dyDescent="0.3">
      <c r="A665" s="95" t="s">
        <v>293</v>
      </c>
      <c r="B665" s="96">
        <f>VLOOKUP(A665,Площадь!D:E,2,0)</f>
        <v>80.7</v>
      </c>
      <c r="C665" s="74">
        <v>25.507000000000001</v>
      </c>
      <c r="D665" s="74" t="str">
        <f>VLOOKUP(A665,'ЛК 31.0324'!$B$15:$J$1334,9,0)</f>
        <v>-</v>
      </c>
      <c r="E665" s="74"/>
      <c r="F665" s="74"/>
      <c r="G665" s="74">
        <f t="shared" si="357"/>
        <v>3.0781261598302123</v>
      </c>
      <c r="H665" s="74">
        <f t="shared" si="340"/>
        <v>3.0781261598302123</v>
      </c>
      <c r="I665" s="74">
        <f t="shared" si="341"/>
        <v>28.585126159830214</v>
      </c>
      <c r="P665" t="s">
        <v>3605</v>
      </c>
    </row>
    <row r="666" spans="1:16" x14ac:dyDescent="0.3">
      <c r="A666" s="95" t="s">
        <v>348</v>
      </c>
      <c r="B666" s="96">
        <f>VLOOKUP(A666,Площадь!D:E,2,0)</f>
        <v>55.8</v>
      </c>
      <c r="C666" s="74">
        <v>16.498999999999999</v>
      </c>
      <c r="D666" s="74" t="str">
        <f>VLOOKUP(A666,'ЛК 31.0324'!$B$15:$J$1334,9,0)</f>
        <v>-</v>
      </c>
      <c r="E666" s="74"/>
      <c r="F666" s="74"/>
      <c r="G666" s="74">
        <f t="shared" si="357"/>
        <v>2.1283697610721912</v>
      </c>
      <c r="H666" s="74">
        <f t="shared" si="340"/>
        <v>2.1283697610721912</v>
      </c>
      <c r="I666" s="74">
        <f t="shared" si="341"/>
        <v>18.627369761072188</v>
      </c>
      <c r="P666" t="s">
        <v>3605</v>
      </c>
    </row>
    <row r="667" spans="1:16" x14ac:dyDescent="0.3">
      <c r="A667" s="95" t="s">
        <v>168</v>
      </c>
      <c r="B667" s="96">
        <f>VLOOKUP(A667,Площадь!D:E,2,0)</f>
        <v>55.7</v>
      </c>
      <c r="C667" s="74">
        <v>15.015000000000001</v>
      </c>
      <c r="D667" s="74" t="str">
        <f>VLOOKUP(A667,'ЛК 31.0324'!$B$15:$J$1334,9,0)</f>
        <v>-</v>
      </c>
      <c r="E667" s="74"/>
      <c r="F667" s="74"/>
      <c r="G667" s="74">
        <f t="shared" si="357"/>
        <v>2.1245554783462555</v>
      </c>
      <c r="H667" s="74">
        <f t="shared" si="340"/>
        <v>2.1245554783462555</v>
      </c>
      <c r="I667" s="74">
        <f t="shared" si="341"/>
        <v>17.139555478346256</v>
      </c>
      <c r="P667" t="s">
        <v>3605</v>
      </c>
    </row>
    <row r="668" spans="1:16" x14ac:dyDescent="0.3">
      <c r="A668" s="98" t="s">
        <v>298</v>
      </c>
      <c r="B668" s="99">
        <f>VLOOKUP(A668,Площадь!D:E,2,0)</f>
        <v>83.9</v>
      </c>
      <c r="C668" s="97">
        <v>16.437999999999999</v>
      </c>
      <c r="D668" s="97">
        <f>VLOOKUP(A668,'ЛК 31.0324'!$B$15:$J$1334,9,0)</f>
        <v>18.88</v>
      </c>
      <c r="E668" s="97">
        <f t="shared" ref="E668:E670" si="358">D668-C668</f>
        <v>2.4420000000000002</v>
      </c>
      <c r="F668" s="97">
        <f t="shared" ref="F668:F670" si="359">B668</f>
        <v>83.9</v>
      </c>
      <c r="G668" s="97"/>
      <c r="H668" s="97">
        <f t="shared" si="340"/>
        <v>2.4420000000000002</v>
      </c>
      <c r="I668" s="97">
        <f t="shared" si="341"/>
        <v>18.88</v>
      </c>
      <c r="P668" s="138">
        <f t="shared" ref="P668:P670" si="360">E668</f>
        <v>2.4420000000000002</v>
      </c>
    </row>
    <row r="669" spans="1:16" x14ac:dyDescent="0.3">
      <c r="A669" s="98" t="s">
        <v>267</v>
      </c>
      <c r="B669" s="99">
        <f>VLOOKUP(A669,Площадь!D:E,2,0)</f>
        <v>80.7</v>
      </c>
      <c r="C669" s="97">
        <v>27.146000000000001</v>
      </c>
      <c r="D669" s="97">
        <f>VLOOKUP(A669,'ЛК 31.0324'!$B$15:$J$1334,9,0)</f>
        <v>33.731000000000002</v>
      </c>
      <c r="E669" s="97">
        <f t="shared" si="358"/>
        <v>6.5850000000000009</v>
      </c>
      <c r="F669" s="97">
        <f t="shared" si="359"/>
        <v>80.7</v>
      </c>
      <c r="G669" s="97"/>
      <c r="H669" s="97">
        <f t="shared" si="340"/>
        <v>6.5850000000000009</v>
      </c>
      <c r="I669" s="97">
        <f t="shared" si="341"/>
        <v>33.731000000000002</v>
      </c>
      <c r="P669" s="138">
        <f t="shared" si="360"/>
        <v>6.5850000000000009</v>
      </c>
    </row>
    <row r="670" spans="1:16" x14ac:dyDescent="0.3">
      <c r="A670" s="98" t="s">
        <v>282</v>
      </c>
      <c r="B670" s="99">
        <f>VLOOKUP(A670,Площадь!D:E,2,0)</f>
        <v>55.8</v>
      </c>
      <c r="C670" s="97">
        <v>11.023</v>
      </c>
      <c r="D670" s="97">
        <f>VLOOKUP(A670,'ЛК 31.0324'!$B$15:$J$1334,9,0)</f>
        <v>11.023</v>
      </c>
      <c r="E670" s="97">
        <f t="shared" si="358"/>
        <v>0</v>
      </c>
      <c r="F670" s="97">
        <f t="shared" si="359"/>
        <v>55.8</v>
      </c>
      <c r="G670" s="97"/>
      <c r="H670" s="97">
        <f t="shared" si="340"/>
        <v>0</v>
      </c>
      <c r="I670" s="97">
        <f t="shared" si="341"/>
        <v>11.023</v>
      </c>
      <c r="P670" s="138">
        <f t="shared" si="360"/>
        <v>0</v>
      </c>
    </row>
    <row r="671" spans="1:16" x14ac:dyDescent="0.3">
      <c r="A671" s="95" t="s">
        <v>325</v>
      </c>
      <c r="B671" s="96">
        <f>VLOOKUP(A671,Площадь!D:E,2,0)</f>
        <v>55.7</v>
      </c>
      <c r="C671" s="74">
        <v>17.859000000000002</v>
      </c>
      <c r="D671" s="74" t="str">
        <f>VLOOKUP(A671,'ЛК 31.0324'!$B$15:$J$1334,9,0)</f>
        <v>-</v>
      </c>
      <c r="E671" s="74"/>
      <c r="F671" s="74"/>
      <c r="G671" s="74">
        <f t="shared" ref="G671:G674" si="361">B671*$G$715</f>
        <v>2.1245554783462555</v>
      </c>
      <c r="H671" s="74">
        <f t="shared" si="340"/>
        <v>2.1245554783462555</v>
      </c>
      <c r="I671" s="74">
        <f t="shared" si="341"/>
        <v>19.983555478346258</v>
      </c>
      <c r="P671" t="s">
        <v>3605</v>
      </c>
    </row>
    <row r="672" spans="1:16" x14ac:dyDescent="0.3">
      <c r="A672" s="95" t="s">
        <v>319</v>
      </c>
      <c r="B672" s="96">
        <f>VLOOKUP(A672,Площадь!D:E,2,0)</f>
        <v>83.9</v>
      </c>
      <c r="C672" s="74">
        <v>6.165</v>
      </c>
      <c r="D672" s="74" t="str">
        <f>VLOOKUP(A672,'ЛК 31.0324'!$B$15:$J$1334,9,0)</f>
        <v>-</v>
      </c>
      <c r="E672" s="74"/>
      <c r="F672" s="74"/>
      <c r="G672" s="74">
        <f t="shared" si="361"/>
        <v>3.2001832070601588</v>
      </c>
      <c r="H672" s="74">
        <f t="shared" si="340"/>
        <v>3.2001832070601588</v>
      </c>
      <c r="I672" s="74">
        <f t="shared" si="341"/>
        <v>9.3651832070601593</v>
      </c>
      <c r="P672" t="s">
        <v>3605</v>
      </c>
    </row>
    <row r="673" spans="1:16" x14ac:dyDescent="0.3">
      <c r="A673" s="95" t="s">
        <v>196</v>
      </c>
      <c r="B673" s="96">
        <f>VLOOKUP(A673,Площадь!D:E,2,0)</f>
        <v>83.9</v>
      </c>
      <c r="C673" s="74">
        <v>23.463000000000001</v>
      </c>
      <c r="D673" s="74" t="str">
        <f>VLOOKUP(A673,'ЛК 31.0324'!$B$15:$J$1334,9,0)</f>
        <v>-</v>
      </c>
      <c r="E673" s="74"/>
      <c r="F673" s="74"/>
      <c r="G673" s="74">
        <f t="shared" si="361"/>
        <v>3.2001832070601588</v>
      </c>
      <c r="H673" s="74">
        <f t="shared" si="340"/>
        <v>3.2001832070601588</v>
      </c>
      <c r="I673" s="74">
        <f t="shared" si="341"/>
        <v>26.663183207060161</v>
      </c>
      <c r="P673" t="s">
        <v>3605</v>
      </c>
    </row>
    <row r="674" spans="1:16" x14ac:dyDescent="0.3">
      <c r="A674" s="95" t="s">
        <v>338</v>
      </c>
      <c r="B674" s="96">
        <f>VLOOKUP(A674,Площадь!D:E,2,0)</f>
        <v>110.9</v>
      </c>
      <c r="C674" s="74">
        <v>15.954000000000001</v>
      </c>
      <c r="D674" s="74" t="str">
        <f>VLOOKUP(A674,'ЛК 31.0324'!$B$15:$J$1334,9,0)</f>
        <v>-</v>
      </c>
      <c r="E674" s="74"/>
      <c r="F674" s="74"/>
      <c r="G674" s="74">
        <f t="shared" si="361"/>
        <v>4.2300395430628326</v>
      </c>
      <c r="H674" s="74">
        <f t="shared" si="340"/>
        <v>4.2300395430628326</v>
      </c>
      <c r="I674" s="74">
        <f t="shared" si="341"/>
        <v>20.184039543062834</v>
      </c>
      <c r="P674" t="s">
        <v>3605</v>
      </c>
    </row>
    <row r="675" spans="1:16" x14ac:dyDescent="0.3">
      <c r="A675" s="98" t="s">
        <v>218</v>
      </c>
      <c r="B675" s="99">
        <f>VLOOKUP(A675,Площадь!D:E,2,0)</f>
        <v>78.2</v>
      </c>
      <c r="C675" s="97">
        <v>26.065999999999999</v>
      </c>
      <c r="D675" s="97">
        <f>VLOOKUP(A675,'ЛК 31.0324'!$B$15:$J$1334,9,0)</f>
        <v>31.4</v>
      </c>
      <c r="E675" s="97">
        <f>D675-C675</f>
        <v>5.3339999999999996</v>
      </c>
      <c r="F675" s="97">
        <f>B675</f>
        <v>78.2</v>
      </c>
      <c r="G675" s="97"/>
      <c r="H675" s="97">
        <f t="shared" si="340"/>
        <v>5.3339999999999996</v>
      </c>
      <c r="I675" s="97">
        <f t="shared" si="341"/>
        <v>31.4</v>
      </c>
      <c r="P675" s="138">
        <f>E675</f>
        <v>5.3339999999999996</v>
      </c>
    </row>
    <row r="676" spans="1:16" x14ac:dyDescent="0.3">
      <c r="A676" s="95" t="s">
        <v>327</v>
      </c>
      <c r="B676" s="96">
        <f>VLOOKUP(A676,Площадь!D:E,2,0)</f>
        <v>78.8</v>
      </c>
      <c r="C676" s="74">
        <v>11.27</v>
      </c>
      <c r="D676" s="74" t="str">
        <f>VLOOKUP(A676,'ЛК 31.0324'!$B$15:$J$1334,9,0)</f>
        <v>-</v>
      </c>
      <c r="E676" s="74"/>
      <c r="F676" s="74"/>
      <c r="G676" s="74">
        <f t="shared" ref="G676" si="362">B676*$G$715</f>
        <v>3.0056547880374316</v>
      </c>
      <c r="H676" s="74">
        <f t="shared" si="340"/>
        <v>3.0056547880374316</v>
      </c>
      <c r="I676" s="74">
        <f t="shared" si="341"/>
        <v>14.275654788037432</v>
      </c>
      <c r="P676" t="s">
        <v>3605</v>
      </c>
    </row>
    <row r="677" spans="1:16" x14ac:dyDescent="0.3">
      <c r="A677" s="98" t="s">
        <v>216</v>
      </c>
      <c r="B677" s="99">
        <f>VLOOKUP(A677,Площадь!D:E,2,0)</f>
        <v>118.4</v>
      </c>
      <c r="C677" s="97">
        <v>26.995999999999999</v>
      </c>
      <c r="D677" s="97">
        <f>VLOOKUP(A677,'ЛК 31.0324'!$B$15:$J$1334,9,0)</f>
        <v>27.521000000000001</v>
      </c>
      <c r="E677" s="97">
        <f t="shared" ref="E677:E679" si="363">D677-C677</f>
        <v>0.52500000000000213</v>
      </c>
      <c r="F677" s="97">
        <f t="shared" ref="F677:F679" si="364">B677</f>
        <v>118.4</v>
      </c>
      <c r="G677" s="97"/>
      <c r="H677" s="97">
        <f t="shared" si="340"/>
        <v>0.52500000000000213</v>
      </c>
      <c r="I677" s="97">
        <f t="shared" si="341"/>
        <v>27.521000000000001</v>
      </c>
      <c r="P677" s="138">
        <f t="shared" ref="P677:P679" si="365">E677</f>
        <v>0.52500000000000213</v>
      </c>
    </row>
    <row r="678" spans="1:16" x14ac:dyDescent="0.3">
      <c r="A678" s="98" t="s">
        <v>197</v>
      </c>
      <c r="B678" s="99">
        <f>VLOOKUP(A678,Площадь!D:E,2,0)</f>
        <v>33.700000000000003</v>
      </c>
      <c r="C678" s="97">
        <v>1.1140000000000001</v>
      </c>
      <c r="D678" s="97">
        <f>VLOOKUP(A678,'ЛК 31.0324'!$B$15:$J$1334,9,0)</f>
        <v>1.85</v>
      </c>
      <c r="E678" s="97">
        <f t="shared" si="363"/>
        <v>0.73599999999999999</v>
      </c>
      <c r="F678" s="97">
        <f t="shared" si="364"/>
        <v>33.700000000000003</v>
      </c>
      <c r="G678" s="97"/>
      <c r="H678" s="97">
        <f t="shared" si="340"/>
        <v>0.73599999999999999</v>
      </c>
      <c r="I678" s="97">
        <f t="shared" si="341"/>
        <v>1.85</v>
      </c>
      <c r="P678" s="138">
        <f t="shared" si="365"/>
        <v>0.73599999999999999</v>
      </c>
    </row>
    <row r="679" spans="1:16" x14ac:dyDescent="0.3">
      <c r="A679" s="98" t="s">
        <v>326</v>
      </c>
      <c r="B679" s="99">
        <f>VLOOKUP(A679,Площадь!D:E,2,0)</f>
        <v>62.4</v>
      </c>
      <c r="C679" s="97">
        <v>14.653</v>
      </c>
      <c r="D679" s="97">
        <f>VLOOKUP(A679,'ЛК 31.0324'!$B$15:$J$1334,9,0)</f>
        <v>16.966999999999999</v>
      </c>
      <c r="E679" s="97">
        <f t="shared" si="363"/>
        <v>2.3139999999999983</v>
      </c>
      <c r="F679" s="97">
        <f t="shared" si="364"/>
        <v>62.4</v>
      </c>
      <c r="G679" s="97"/>
      <c r="H679" s="97">
        <f t="shared" si="340"/>
        <v>2.3139999999999983</v>
      </c>
      <c r="I679" s="97">
        <f t="shared" si="341"/>
        <v>16.966999999999999</v>
      </c>
      <c r="P679" s="138">
        <f t="shared" si="365"/>
        <v>2.3139999999999983</v>
      </c>
    </row>
    <row r="680" spans="1:16" x14ac:dyDescent="0.3">
      <c r="A680" s="95" t="s">
        <v>324</v>
      </c>
      <c r="B680" s="96">
        <f>VLOOKUP(A680,Площадь!D:E,2,0)</f>
        <v>40.799999999999997</v>
      </c>
      <c r="C680" s="74">
        <v>10.465</v>
      </c>
      <c r="D680" s="74" t="str">
        <f>VLOOKUP(A680,'ЛК 31.0324'!$B$15:$J$1334,9,0)</f>
        <v>-</v>
      </c>
      <c r="E680" s="74"/>
      <c r="F680" s="74"/>
      <c r="G680" s="74">
        <f t="shared" ref="G680" si="366">B680*$G$715</f>
        <v>1.5562273521818173</v>
      </c>
      <c r="H680" s="74">
        <f t="shared" si="340"/>
        <v>1.5562273521818173</v>
      </c>
      <c r="I680" s="74">
        <f t="shared" si="341"/>
        <v>12.021227352181818</v>
      </c>
      <c r="P680" t="s">
        <v>3605</v>
      </c>
    </row>
    <row r="681" spans="1:16" x14ac:dyDescent="0.3">
      <c r="A681" s="98" t="s">
        <v>349</v>
      </c>
      <c r="B681" s="99">
        <f>VLOOKUP(A681,Площадь!D:E,2,0)</f>
        <v>33.299999999999997</v>
      </c>
      <c r="C681" s="97">
        <v>6.7649999999999997</v>
      </c>
      <c r="D681" s="97">
        <f>VLOOKUP(A681,'ЛК 31.0324'!$B$15:$J$1334,9,0)</f>
        <v>8.24</v>
      </c>
      <c r="E681" s="97">
        <f t="shared" ref="E681:E682" si="367">D681-C681</f>
        <v>1.4750000000000005</v>
      </c>
      <c r="F681" s="97">
        <f t="shared" ref="F681:F682" si="368">B681</f>
        <v>33.299999999999997</v>
      </c>
      <c r="G681" s="97"/>
      <c r="H681" s="97">
        <f t="shared" si="340"/>
        <v>1.4750000000000005</v>
      </c>
      <c r="I681" s="97">
        <f t="shared" si="341"/>
        <v>8.24</v>
      </c>
      <c r="P681" s="138">
        <f t="shared" ref="P681:P682" si="369">E681</f>
        <v>1.4750000000000005</v>
      </c>
    </row>
    <row r="682" spans="1:16" x14ac:dyDescent="0.3">
      <c r="A682" s="98" t="s">
        <v>237</v>
      </c>
      <c r="B682" s="99">
        <f>VLOOKUP(A682,Площадь!D:E,2,0)</f>
        <v>33.6</v>
      </c>
      <c r="C682" s="97">
        <v>7.4420000000000002</v>
      </c>
      <c r="D682" s="97">
        <f>VLOOKUP(A682,'ЛК 31.0324'!$B$15:$J$1334,9,0)</f>
        <v>8.9499999999999993</v>
      </c>
      <c r="E682" s="97">
        <f t="shared" si="367"/>
        <v>1.5079999999999991</v>
      </c>
      <c r="F682" s="97">
        <f t="shared" si="368"/>
        <v>33.6</v>
      </c>
      <c r="G682" s="97"/>
      <c r="H682" s="97">
        <f t="shared" si="340"/>
        <v>1.5079999999999991</v>
      </c>
      <c r="I682" s="97">
        <f t="shared" si="341"/>
        <v>8.9499999999999993</v>
      </c>
      <c r="P682" s="138">
        <f t="shared" si="369"/>
        <v>1.5079999999999991</v>
      </c>
    </row>
    <row r="683" spans="1:16" x14ac:dyDescent="0.3">
      <c r="A683" s="95" t="s">
        <v>333</v>
      </c>
      <c r="B683" s="96">
        <f>VLOOKUP(A683,Площадь!D:E,2,0)</f>
        <v>80.7</v>
      </c>
      <c r="C683" s="74">
        <v>25.013000000000002</v>
      </c>
      <c r="D683" s="74" t="str">
        <f>VLOOKUP(A683,'ЛК 31.0324'!$B$15:$J$1334,9,0)</f>
        <v>-</v>
      </c>
      <c r="E683" s="74"/>
      <c r="F683" s="74"/>
      <c r="G683" s="74">
        <f t="shared" ref="G683:G685" si="370">B683*$G$715</f>
        <v>3.0781261598302123</v>
      </c>
      <c r="H683" s="74">
        <f t="shared" si="340"/>
        <v>3.0781261598302123</v>
      </c>
      <c r="I683" s="74">
        <f t="shared" si="341"/>
        <v>28.091126159830214</v>
      </c>
      <c r="P683" t="s">
        <v>3605</v>
      </c>
    </row>
    <row r="684" spans="1:16" x14ac:dyDescent="0.3">
      <c r="A684" s="95" t="s">
        <v>233</v>
      </c>
      <c r="B684" s="96">
        <f>VLOOKUP(A684,Площадь!D:E,2,0)</f>
        <v>40.9</v>
      </c>
      <c r="C684" s="74">
        <v>10.467000000000001</v>
      </c>
      <c r="D684" s="74" t="str">
        <f>VLOOKUP(A684,'ЛК 31.0324'!$B$15:$J$1334,9,0)</f>
        <v>-</v>
      </c>
      <c r="E684" s="74"/>
      <c r="F684" s="74"/>
      <c r="G684" s="74">
        <f t="shared" si="370"/>
        <v>1.560041634907753</v>
      </c>
      <c r="H684" s="74">
        <f t="shared" si="340"/>
        <v>1.560041634907753</v>
      </c>
      <c r="I684" s="74">
        <f t="shared" si="341"/>
        <v>12.027041634907754</v>
      </c>
      <c r="P684" t="s">
        <v>3605</v>
      </c>
    </row>
    <row r="685" spans="1:16" x14ac:dyDescent="0.3">
      <c r="A685" s="95" t="s">
        <v>174</v>
      </c>
      <c r="B685" s="96">
        <f>VLOOKUP(A685,Площадь!D:E,2,0)</f>
        <v>59.9</v>
      </c>
      <c r="C685" s="74">
        <v>19.417000000000002</v>
      </c>
      <c r="D685" s="74" t="str">
        <f>VLOOKUP(A685,'ЛК 31.0324'!$B$15:$J$1334,9,0)</f>
        <v>-</v>
      </c>
      <c r="E685" s="74"/>
      <c r="F685" s="74"/>
      <c r="G685" s="74">
        <f t="shared" si="370"/>
        <v>2.2847553528355604</v>
      </c>
      <c r="H685" s="74">
        <f t="shared" si="340"/>
        <v>2.2847553528355604</v>
      </c>
      <c r="I685" s="74">
        <f t="shared" si="341"/>
        <v>21.701755352835562</v>
      </c>
      <c r="P685" t="s">
        <v>3605</v>
      </c>
    </row>
    <row r="686" spans="1:16" x14ac:dyDescent="0.3">
      <c r="A686" s="95" t="s">
        <v>261</v>
      </c>
      <c r="B686" s="96">
        <f>VLOOKUP(A686,Площадь!D:E,2,0)</f>
        <v>34.6</v>
      </c>
      <c r="C686" s="74">
        <v>12.071999999999999</v>
      </c>
      <c r="D686" s="74"/>
      <c r="E686" s="74"/>
      <c r="F686" s="74"/>
      <c r="G686" s="74">
        <f t="shared" ref="G686:G690" si="371">B686*$G$715</f>
        <v>1.3197418231737961</v>
      </c>
      <c r="H686" s="74">
        <f t="shared" si="340"/>
        <v>1.3197418231737961</v>
      </c>
      <c r="I686" s="74">
        <f t="shared" si="341"/>
        <v>13.391741823173795</v>
      </c>
      <c r="P686" t="s">
        <v>3605</v>
      </c>
    </row>
    <row r="687" spans="1:16" x14ac:dyDescent="0.3">
      <c r="A687" s="95" t="s">
        <v>292</v>
      </c>
      <c r="B687" s="96">
        <f>VLOOKUP(A687,Площадь!D:E,2,0)</f>
        <v>32.5</v>
      </c>
      <c r="C687" s="74">
        <v>7.9809999999999999</v>
      </c>
      <c r="D687" s="74" t="str">
        <f>VLOOKUP(A687,'ЛК 31.0324'!$B$15:$J$1334,9,0)</f>
        <v>-</v>
      </c>
      <c r="E687" s="74"/>
      <c r="F687" s="74"/>
      <c r="G687" s="74">
        <f t="shared" si="371"/>
        <v>1.2396418859291438</v>
      </c>
      <c r="H687" s="74">
        <f t="shared" si="340"/>
        <v>1.2396418859291438</v>
      </c>
      <c r="I687" s="74">
        <f t="shared" si="341"/>
        <v>9.2206418859291439</v>
      </c>
      <c r="P687" t="s">
        <v>3605</v>
      </c>
    </row>
    <row r="688" spans="1:16" x14ac:dyDescent="0.3">
      <c r="A688" s="95" t="s">
        <v>199</v>
      </c>
      <c r="B688" s="96">
        <f>VLOOKUP(A688,Площадь!D:E,2,0)</f>
        <v>61.5</v>
      </c>
      <c r="C688" s="74">
        <v>6.2770000000000001</v>
      </c>
      <c r="D688" s="74" t="str">
        <f>VLOOKUP(A688,'ЛК 31.0324'!$B$15:$J$1334,9,0)</f>
        <v>-</v>
      </c>
      <c r="E688" s="74"/>
      <c r="F688" s="74"/>
      <c r="G688" s="74">
        <f t="shared" si="371"/>
        <v>2.3457838764505334</v>
      </c>
      <c r="H688" s="74">
        <f t="shared" si="340"/>
        <v>2.3457838764505334</v>
      </c>
      <c r="I688" s="74">
        <f t="shared" si="341"/>
        <v>8.6227838764505336</v>
      </c>
      <c r="P688" t="s">
        <v>3605</v>
      </c>
    </row>
    <row r="689" spans="1:16" x14ac:dyDescent="0.3">
      <c r="A689" s="98" t="s">
        <v>260</v>
      </c>
      <c r="B689" s="99">
        <f>VLOOKUP(A689,Площадь!D:E,2,0)</f>
        <v>39.1</v>
      </c>
      <c r="C689" s="97">
        <v>6.4359999999999999</v>
      </c>
      <c r="D689" s="97">
        <f>VLOOKUP(A689,'ЛК 31.0324'!$B$15:$J$1334,9,0)</f>
        <v>8.4809999999999999</v>
      </c>
      <c r="E689" s="97">
        <f>D689-C689</f>
        <v>2.0449999999999999</v>
      </c>
      <c r="F689" s="97">
        <f>B689</f>
        <v>39.1</v>
      </c>
      <c r="G689" s="97"/>
      <c r="H689" s="97">
        <f t="shared" si="340"/>
        <v>2.0449999999999999</v>
      </c>
      <c r="I689" s="97">
        <f t="shared" si="341"/>
        <v>8.4809999999999999</v>
      </c>
      <c r="P689" s="138">
        <f>E689</f>
        <v>2.0449999999999999</v>
      </c>
    </row>
    <row r="690" spans="1:16" x14ac:dyDescent="0.3">
      <c r="A690" s="95" t="s">
        <v>341</v>
      </c>
      <c r="B690" s="96">
        <f>VLOOKUP(A690,Площадь!D:E,2,0)</f>
        <v>31.8</v>
      </c>
      <c r="C690" s="74">
        <v>4.9089999999999998</v>
      </c>
      <c r="D690" s="74" t="str">
        <f>VLOOKUP(A690,'ЛК 31.0324'!$B$15:$J$1334,9,0)</f>
        <v>-</v>
      </c>
      <c r="E690" s="74"/>
      <c r="F690" s="74"/>
      <c r="G690" s="74">
        <f t="shared" si="371"/>
        <v>1.2129419068475931</v>
      </c>
      <c r="H690" s="74">
        <f t="shared" si="340"/>
        <v>1.2129419068475931</v>
      </c>
      <c r="I690" s="74">
        <f t="shared" si="341"/>
        <v>6.1219419068475931</v>
      </c>
      <c r="P690" t="s">
        <v>3605</v>
      </c>
    </row>
    <row r="691" spans="1:16" x14ac:dyDescent="0.3">
      <c r="A691" s="98" t="s">
        <v>332</v>
      </c>
      <c r="B691" s="99">
        <f>VLOOKUP(A691,Площадь!D:E,2,0)</f>
        <v>32.1</v>
      </c>
      <c r="C691" s="97">
        <v>7.2370000000000001</v>
      </c>
      <c r="D691" s="97">
        <f>VLOOKUP(A691,'ЛК 31.0324'!$B$15:$J$1334,9,0)</f>
        <v>8.5739999999999998</v>
      </c>
      <c r="E691" s="97">
        <f>D691-C691</f>
        <v>1.3369999999999997</v>
      </c>
      <c r="F691" s="97">
        <f>B691</f>
        <v>32.1</v>
      </c>
      <c r="G691" s="97"/>
      <c r="H691" s="97">
        <f t="shared" si="340"/>
        <v>1.3369999999999997</v>
      </c>
      <c r="I691" s="97">
        <f t="shared" si="341"/>
        <v>8.5739999999999998</v>
      </c>
      <c r="P691" s="138">
        <f>E691</f>
        <v>1.3369999999999997</v>
      </c>
    </row>
    <row r="692" spans="1:16" x14ac:dyDescent="0.3">
      <c r="A692" s="95" t="s">
        <v>339</v>
      </c>
      <c r="B692" s="96">
        <f>VLOOKUP(A692,Площадь!D:E,2,0)</f>
        <v>39.299999999999997</v>
      </c>
      <c r="C692" s="74">
        <v>4.4409999999999998</v>
      </c>
      <c r="D692" s="74" t="str">
        <f>VLOOKUP(A692,'ЛК 31.0324'!$B$15:$J$1334,9,0)</f>
        <v>-</v>
      </c>
      <c r="E692" s="74"/>
      <c r="F692" s="74"/>
      <c r="G692" s="74">
        <f t="shared" ref="G692" si="372">B692*$G$715</f>
        <v>1.4990131112927798</v>
      </c>
      <c r="H692" s="74">
        <f t="shared" si="340"/>
        <v>1.4990131112927798</v>
      </c>
      <c r="I692" s="74">
        <f t="shared" si="341"/>
        <v>5.9400131112927799</v>
      </c>
      <c r="P692" t="s">
        <v>3605</v>
      </c>
    </row>
    <row r="693" spans="1:16" x14ac:dyDescent="0.3">
      <c r="A693" s="98" t="s">
        <v>346</v>
      </c>
      <c r="B693" s="99">
        <f>VLOOKUP(A693,Площадь!D:E,2,0)</f>
        <v>59</v>
      </c>
      <c r="C693" s="97">
        <v>2.008</v>
      </c>
      <c r="D693" s="97">
        <f>VLOOKUP(A693,'ЛК 31.0324'!$B$15:$J$1334,9,0)</f>
        <v>2.008</v>
      </c>
      <c r="E693" s="97">
        <f>D693-C693</f>
        <v>0</v>
      </c>
      <c r="F693" s="97">
        <f>B693</f>
        <v>59</v>
      </c>
      <c r="G693" s="97"/>
      <c r="H693" s="97">
        <f t="shared" si="340"/>
        <v>0</v>
      </c>
      <c r="I693" s="97">
        <f t="shared" si="341"/>
        <v>2.008</v>
      </c>
      <c r="P693" s="138">
        <f>E693</f>
        <v>0</v>
      </c>
    </row>
    <row r="694" spans="1:16" x14ac:dyDescent="0.3">
      <c r="A694" s="95" t="s">
        <v>865</v>
      </c>
      <c r="B694" s="96">
        <f>VLOOKUP(A694,Площадь!D:E,2,0)</f>
        <v>79.8</v>
      </c>
      <c r="C694" s="74">
        <v>120</v>
      </c>
      <c r="D694" s="74" t="str">
        <f>VLOOKUP(A694,'ЛК 31.0324'!$B$15:$J$1334,9,0)</f>
        <v>-</v>
      </c>
      <c r="E694" s="74"/>
      <c r="F694" s="74"/>
      <c r="G694" s="74">
        <f t="shared" ref="G694:G709" si="373">B694*$G$715</f>
        <v>3.0437976152967896</v>
      </c>
      <c r="H694" s="74">
        <f t="shared" si="340"/>
        <v>3.0437976152967896</v>
      </c>
      <c r="I694" s="74">
        <f t="shared" si="341"/>
        <v>123.0437976152968</v>
      </c>
      <c r="P694" t="s">
        <v>3605</v>
      </c>
    </row>
    <row r="695" spans="1:16" x14ac:dyDescent="0.3">
      <c r="A695" s="95" t="s">
        <v>836</v>
      </c>
      <c r="B695" s="96">
        <f>VLOOKUP(A695,Площадь!D:E,2,0)</f>
        <v>46.9</v>
      </c>
      <c r="C695" s="74">
        <v>0</v>
      </c>
      <c r="D695" s="74"/>
      <c r="E695" s="74"/>
      <c r="F695" s="74"/>
      <c r="G695" s="74">
        <f t="shared" si="373"/>
        <v>1.7888985984639028</v>
      </c>
      <c r="H695" s="74">
        <f t="shared" si="340"/>
        <v>1.7888985984639028</v>
      </c>
      <c r="I695" s="74">
        <f t="shared" si="341"/>
        <v>1.7888985984639028</v>
      </c>
      <c r="P695" t="s">
        <v>3605</v>
      </c>
    </row>
    <row r="696" spans="1:16" x14ac:dyDescent="0.3">
      <c r="A696" s="95" t="s">
        <v>643</v>
      </c>
      <c r="B696" s="96">
        <f>VLOOKUP(A696,Площадь!D:E,2,0)</f>
        <v>77.900000000000006</v>
      </c>
      <c r="C696" s="74">
        <v>0</v>
      </c>
      <c r="D696" s="74" t="str">
        <f>VLOOKUP(A696,'ЛК 31.0324'!$B$15:$J$1334,9,0)</f>
        <v>-</v>
      </c>
      <c r="E696" s="74"/>
      <c r="F696" s="74"/>
      <c r="G696" s="74">
        <f t="shared" si="373"/>
        <v>2.9713262435040093</v>
      </c>
      <c r="H696" s="74">
        <f t="shared" si="340"/>
        <v>2.9713262435040093</v>
      </c>
      <c r="I696" s="74">
        <f t="shared" si="341"/>
        <v>2.9713262435040093</v>
      </c>
      <c r="P696" t="s">
        <v>3605</v>
      </c>
    </row>
    <row r="697" spans="1:16" x14ac:dyDescent="0.3">
      <c r="A697" s="95" t="s">
        <v>1052</v>
      </c>
      <c r="B697" s="96">
        <f>VLOOKUP(A697,Площадь!D:E,2,0)</f>
        <v>101.8</v>
      </c>
      <c r="C697" s="74">
        <v>0</v>
      </c>
      <c r="D697" s="74"/>
      <c r="E697" s="74"/>
      <c r="F697" s="74"/>
      <c r="G697" s="74">
        <f t="shared" si="373"/>
        <v>3.8829398150026715</v>
      </c>
      <c r="H697" s="74">
        <f t="shared" si="340"/>
        <v>3.8829398150026715</v>
      </c>
      <c r="I697" s="74">
        <f t="shared" si="341"/>
        <v>3.8829398150026715</v>
      </c>
      <c r="P697" t="s">
        <v>3605</v>
      </c>
    </row>
    <row r="698" spans="1:16" x14ac:dyDescent="0.3">
      <c r="A698" s="95" t="s">
        <v>949</v>
      </c>
      <c r="B698" s="96">
        <f>VLOOKUP(A698,Площадь!D:E,2,0)</f>
        <v>99.7</v>
      </c>
      <c r="C698" s="74">
        <v>0</v>
      </c>
      <c r="D698" s="74"/>
      <c r="E698" s="74"/>
      <c r="F698" s="74"/>
      <c r="G698" s="74">
        <f t="shared" si="373"/>
        <v>3.8028398777580192</v>
      </c>
      <c r="H698" s="74">
        <f t="shared" si="340"/>
        <v>3.8028398777580192</v>
      </c>
      <c r="I698" s="74">
        <f t="shared" si="341"/>
        <v>3.8028398777580192</v>
      </c>
      <c r="P698" t="s">
        <v>3605</v>
      </c>
    </row>
    <row r="699" spans="1:16" x14ac:dyDescent="0.3">
      <c r="A699" s="95" t="s">
        <v>814</v>
      </c>
      <c r="B699" s="96">
        <f>VLOOKUP(A699,Площадь!D:E,2,0)</f>
        <v>78.2</v>
      </c>
      <c r="C699" s="74">
        <v>0</v>
      </c>
      <c r="D699" s="74"/>
      <c r="E699" s="74"/>
      <c r="F699" s="74"/>
      <c r="G699" s="74">
        <f t="shared" si="373"/>
        <v>2.9827690916818166</v>
      </c>
      <c r="H699" s="74">
        <f>E699+G699</f>
        <v>2.9827690916818166</v>
      </c>
      <c r="I699" s="74">
        <f t="shared" si="341"/>
        <v>2.9827690916818166</v>
      </c>
      <c r="P699" t="s">
        <v>3605</v>
      </c>
    </row>
    <row r="700" spans="1:16" x14ac:dyDescent="0.3">
      <c r="A700" s="95" t="s">
        <v>905</v>
      </c>
      <c r="B700" s="96">
        <f>VLOOKUP(A700,Площадь!D:E,2,0)</f>
        <v>101.9</v>
      </c>
      <c r="C700" s="74">
        <v>0</v>
      </c>
      <c r="D700" s="74"/>
      <c r="E700" s="74"/>
      <c r="F700" s="74"/>
      <c r="G700" s="74">
        <f t="shared" si="373"/>
        <v>3.8867540977286077</v>
      </c>
      <c r="H700" s="74">
        <f t="shared" si="340"/>
        <v>3.8867540977286077</v>
      </c>
      <c r="I700" s="74">
        <f t="shared" si="341"/>
        <v>3.8867540977286077</v>
      </c>
      <c r="P700" t="s">
        <v>3605</v>
      </c>
    </row>
    <row r="701" spans="1:16" x14ac:dyDescent="0.3">
      <c r="A701" s="95" t="s">
        <v>875</v>
      </c>
      <c r="B701" s="96">
        <f>VLOOKUP(A701,Площадь!D:E,2,0)</f>
        <v>98.6</v>
      </c>
      <c r="C701" s="74">
        <v>0</v>
      </c>
      <c r="D701" s="74"/>
      <c r="E701" s="74"/>
      <c r="F701" s="74"/>
      <c r="G701" s="74">
        <f t="shared" si="373"/>
        <v>3.760882767772725</v>
      </c>
      <c r="H701" s="74">
        <f t="shared" si="340"/>
        <v>3.760882767772725</v>
      </c>
      <c r="I701" s="74">
        <f t="shared" si="341"/>
        <v>3.760882767772725</v>
      </c>
      <c r="P701" t="s">
        <v>3605</v>
      </c>
    </row>
    <row r="702" spans="1:16" x14ac:dyDescent="0.3">
      <c r="A702" s="95" t="s">
        <v>910</v>
      </c>
      <c r="B702" s="96">
        <f>VLOOKUP(A702,Площадь!D:E,2,0)</f>
        <v>26.4</v>
      </c>
      <c r="C702" s="74">
        <v>0</v>
      </c>
      <c r="D702" s="74"/>
      <c r="E702" s="74"/>
      <c r="F702" s="74"/>
      <c r="G702" s="74">
        <f t="shared" si="373"/>
        <v>1.0069706396470581</v>
      </c>
      <c r="H702" s="74">
        <f t="shared" si="340"/>
        <v>1.0069706396470581</v>
      </c>
      <c r="I702" s="74">
        <f t="shared" si="341"/>
        <v>1.0069706396470581</v>
      </c>
      <c r="P702" t="s">
        <v>3605</v>
      </c>
    </row>
    <row r="703" spans="1:16" x14ac:dyDescent="0.3">
      <c r="A703" s="95" t="s">
        <v>1903</v>
      </c>
      <c r="B703" s="96">
        <f>VLOOKUP(A703,Площадь!D:E,2,0)</f>
        <v>76.400000000000006</v>
      </c>
      <c r="C703" s="74">
        <v>0</v>
      </c>
      <c r="D703" s="74" t="str">
        <f>VLOOKUP(A703,'ЛК 31.0324'!$B$15:$J$1334,9,0)</f>
        <v>-</v>
      </c>
      <c r="E703" s="74"/>
      <c r="F703" s="74"/>
      <c r="G703" s="74">
        <f t="shared" si="373"/>
        <v>2.9141120026149721</v>
      </c>
      <c r="H703" s="74">
        <f t="shared" si="340"/>
        <v>2.9141120026149721</v>
      </c>
      <c r="I703" s="74">
        <f t="shared" si="341"/>
        <v>2.9141120026149721</v>
      </c>
      <c r="P703" t="s">
        <v>3605</v>
      </c>
    </row>
    <row r="704" spans="1:16" x14ac:dyDescent="0.3">
      <c r="A704" s="95" t="s">
        <v>1293</v>
      </c>
      <c r="B704" s="96">
        <f>VLOOKUP(A704,Площадь!D:E,2,0)</f>
        <v>120</v>
      </c>
      <c r="C704" s="74">
        <v>0</v>
      </c>
      <c r="D704" s="74"/>
      <c r="E704" s="74"/>
      <c r="F704" s="74"/>
      <c r="G704" s="74">
        <f t="shared" si="373"/>
        <v>4.5771392711229923</v>
      </c>
      <c r="H704" s="74">
        <f>E704+G704</f>
        <v>4.5771392711229923</v>
      </c>
      <c r="I704" s="74">
        <f t="shared" si="341"/>
        <v>4.5771392711229923</v>
      </c>
      <c r="P704" t="s">
        <v>3605</v>
      </c>
    </row>
    <row r="705" spans="1:16" x14ac:dyDescent="0.3">
      <c r="A705" s="95" t="s">
        <v>833</v>
      </c>
      <c r="B705" s="96">
        <f>VLOOKUP(A705,Площадь!D:E,2,0)</f>
        <v>67.2</v>
      </c>
      <c r="C705" s="74">
        <v>0</v>
      </c>
      <c r="D705" s="74" t="str">
        <f>VLOOKUP(A705,'ЛК 31.0324'!$B$15:$J$1334,9,0)</f>
        <v>-</v>
      </c>
      <c r="E705" s="74"/>
      <c r="F705" s="74"/>
      <c r="G705" s="74">
        <f t="shared" si="373"/>
        <v>2.5631979918288756</v>
      </c>
      <c r="H705" s="74">
        <f t="shared" si="340"/>
        <v>2.5631979918288756</v>
      </c>
      <c r="I705" s="74">
        <f t="shared" si="341"/>
        <v>2.5631979918288756</v>
      </c>
      <c r="P705" t="s">
        <v>3605</v>
      </c>
    </row>
    <row r="706" spans="1:16" x14ac:dyDescent="0.3">
      <c r="A706" s="95" t="s">
        <v>1703</v>
      </c>
      <c r="B706" s="96">
        <f>VLOOKUP(A706,Площадь!D:E,2,0)</f>
        <v>44.4</v>
      </c>
      <c r="C706" s="74">
        <v>0</v>
      </c>
      <c r="D706" s="74" t="str">
        <f>VLOOKUP(A706,'ЛК 31.0324'!$B$15:$J$1334,9,0)</f>
        <v>-</v>
      </c>
      <c r="E706" s="74"/>
      <c r="F706" s="74"/>
      <c r="G706" s="74">
        <f t="shared" si="373"/>
        <v>1.693541530315507</v>
      </c>
      <c r="H706" s="74">
        <f t="shared" si="340"/>
        <v>1.693541530315507</v>
      </c>
      <c r="I706" s="74">
        <f t="shared" si="341"/>
        <v>1.693541530315507</v>
      </c>
      <c r="P706" t="s">
        <v>3605</v>
      </c>
    </row>
    <row r="707" spans="1:16" x14ac:dyDescent="0.3">
      <c r="A707" s="95" t="s">
        <v>1189</v>
      </c>
      <c r="B707" s="96">
        <f>VLOOKUP(A707,Площадь!D:E,2,0)</f>
        <v>136.6</v>
      </c>
      <c r="C707" s="74">
        <v>0</v>
      </c>
      <c r="D707" s="74" t="str">
        <f>VLOOKUP(A707,'ЛК 31.0324'!$B$15:$J$1334,9,0)</f>
        <v>-</v>
      </c>
      <c r="E707" s="74"/>
      <c r="F707" s="74"/>
      <c r="G707" s="74">
        <f t="shared" si="373"/>
        <v>5.2103102036283389</v>
      </c>
      <c r="H707" s="74">
        <f t="shared" ref="H707:H713" si="374">E707+G707</f>
        <v>5.2103102036283389</v>
      </c>
      <c r="I707" s="74">
        <f t="shared" ref="I707:I713" si="375">C707+H707</f>
        <v>5.2103102036283389</v>
      </c>
      <c r="P707" t="s">
        <v>3605</v>
      </c>
    </row>
    <row r="708" spans="1:16" x14ac:dyDescent="0.3">
      <c r="A708" s="95" t="s">
        <v>866</v>
      </c>
      <c r="B708" s="96">
        <f>VLOOKUP(A708,Площадь!D:E,2,0)</f>
        <v>190.4</v>
      </c>
      <c r="C708" s="74">
        <v>0</v>
      </c>
      <c r="D708" s="74" t="str">
        <f>VLOOKUP(A708,'ЛК 31.0324'!$B$15:$J$1334,9,0)</f>
        <v>-</v>
      </c>
      <c r="E708" s="74"/>
      <c r="F708" s="74"/>
      <c r="G708" s="74">
        <f t="shared" si="373"/>
        <v>7.2623943101818149</v>
      </c>
      <c r="H708" s="74">
        <f t="shared" si="374"/>
        <v>7.2623943101818149</v>
      </c>
      <c r="I708" s="74">
        <f t="shared" si="375"/>
        <v>7.2623943101818149</v>
      </c>
      <c r="P708" t="s">
        <v>3605</v>
      </c>
    </row>
    <row r="709" spans="1:16" x14ac:dyDescent="0.3">
      <c r="A709" s="95" t="s">
        <v>906</v>
      </c>
      <c r="B709" s="96">
        <f>VLOOKUP(A709,Площадь!D:E,2,0)</f>
        <v>63.8</v>
      </c>
      <c r="C709" s="74">
        <v>0</v>
      </c>
      <c r="D709" s="74" t="str">
        <f>VLOOKUP(A709,'ЛК 31.0324'!$B$15:$J$1334,9,0)</f>
        <v>-</v>
      </c>
      <c r="E709" s="74"/>
      <c r="F709" s="74"/>
      <c r="G709" s="74">
        <f t="shared" si="373"/>
        <v>2.4335123791470572</v>
      </c>
      <c r="H709" s="74">
        <f t="shared" si="374"/>
        <v>2.4335123791470572</v>
      </c>
      <c r="I709" s="74">
        <f t="shared" si="375"/>
        <v>2.4335123791470572</v>
      </c>
      <c r="P709" t="s">
        <v>3605</v>
      </c>
    </row>
    <row r="710" spans="1:16" x14ac:dyDescent="0.3">
      <c r="A710" s="98" t="s">
        <v>604</v>
      </c>
      <c r="B710" s="99">
        <f>VLOOKUP(A710,Площадь!D:E,2,0)</f>
        <v>33</v>
      </c>
      <c r="C710" s="97">
        <v>3.2149999999999999</v>
      </c>
      <c r="D710" s="97">
        <f>VLOOKUP(A710,'ЛК 31.0324'!$B$15:$J$1334,9,0)</f>
        <v>3.74</v>
      </c>
      <c r="E710" s="97">
        <f>D710-C710</f>
        <v>0.52500000000000036</v>
      </c>
      <c r="F710" s="97">
        <f>B710</f>
        <v>33</v>
      </c>
      <c r="G710" s="97"/>
      <c r="H710" s="97">
        <f t="shared" si="374"/>
        <v>0.52500000000000036</v>
      </c>
      <c r="I710" s="97">
        <f t="shared" si="375"/>
        <v>3.74</v>
      </c>
      <c r="P710" s="138">
        <f>E710</f>
        <v>0.52500000000000036</v>
      </c>
    </row>
    <row r="711" spans="1:16" x14ac:dyDescent="0.3">
      <c r="A711" s="95" t="s">
        <v>924</v>
      </c>
      <c r="B711" s="96">
        <f>VLOOKUP(A711,Площадь!D:E,2,0)</f>
        <v>69.7</v>
      </c>
      <c r="C711" s="74">
        <v>0</v>
      </c>
      <c r="D711" s="74" t="str">
        <f>VLOOKUP(A711,'ЛК 31.0324'!$B$15:$J$1334,9,0)</f>
        <v>-</v>
      </c>
      <c r="E711" s="74"/>
      <c r="F711" s="74"/>
      <c r="G711" s="74">
        <f t="shared" ref="G711:G713" si="376">B711*$G$715</f>
        <v>2.6585550599772714</v>
      </c>
      <c r="H711" s="74">
        <f t="shared" si="374"/>
        <v>2.6585550599772714</v>
      </c>
      <c r="I711" s="74">
        <f t="shared" si="375"/>
        <v>2.6585550599772714</v>
      </c>
      <c r="P711" t="s">
        <v>3605</v>
      </c>
    </row>
    <row r="712" spans="1:16" x14ac:dyDescent="0.3">
      <c r="A712" s="95" t="s">
        <v>811</v>
      </c>
      <c r="B712" s="96">
        <f>VLOOKUP(A712,Площадь!D:E,2,0)</f>
        <v>57.7</v>
      </c>
      <c r="C712" s="74">
        <v>0</v>
      </c>
      <c r="D712" s="74" t="str">
        <f>VLOOKUP(A712,'ЛК 31.0324'!$B$15:$J$1334,9,0)</f>
        <v>-</v>
      </c>
      <c r="E712" s="74"/>
      <c r="F712" s="74"/>
      <c r="G712" s="74">
        <f t="shared" si="376"/>
        <v>2.200841132864972</v>
      </c>
      <c r="H712" s="74">
        <f t="shared" si="374"/>
        <v>2.200841132864972</v>
      </c>
      <c r="I712" s="74">
        <f t="shared" si="375"/>
        <v>2.200841132864972</v>
      </c>
      <c r="P712" t="s">
        <v>3605</v>
      </c>
    </row>
    <row r="713" spans="1:16" x14ac:dyDescent="0.3">
      <c r="A713" s="95" t="s">
        <v>898</v>
      </c>
      <c r="B713" s="96">
        <f>VLOOKUP(A713,Площадь!D:E,2,0)</f>
        <v>80.900000000000006</v>
      </c>
      <c r="C713" s="74">
        <v>0</v>
      </c>
      <c r="D713" s="74" t="str">
        <f>VLOOKUP(A713,'ЛК 31.0324'!$B$15:$J$1334,9,0)</f>
        <v>-</v>
      </c>
      <c r="E713" s="74"/>
      <c r="F713" s="74"/>
      <c r="G713" s="74">
        <f t="shared" si="376"/>
        <v>3.0857547252820843</v>
      </c>
      <c r="H713" s="74">
        <f t="shared" si="374"/>
        <v>3.0857547252820843</v>
      </c>
      <c r="I713" s="74">
        <f t="shared" si="375"/>
        <v>3.0857547252820843</v>
      </c>
      <c r="P713" t="s">
        <v>3605</v>
      </c>
    </row>
    <row r="715" spans="1:16" x14ac:dyDescent="0.3">
      <c r="E715" s="29">
        <f>SUM(E2:E713)</f>
        <v>501.05180744438172</v>
      </c>
      <c r="F715" s="29">
        <f>SUM(F2:F713)</f>
        <v>13136.199999999992</v>
      </c>
      <c r="G715" s="74">
        <f>E715/F715</f>
        <v>3.8142827259358268E-2</v>
      </c>
      <c r="H715" s="29">
        <f>SUM(H2:H713)</f>
        <v>1451.2888058258698</v>
      </c>
    </row>
    <row r="717" spans="1:16" x14ac:dyDescent="0.3">
      <c r="A717" s="85" t="s">
        <v>973</v>
      </c>
    </row>
    <row r="718" spans="1:16" x14ac:dyDescent="0.3">
      <c r="A718" s="85" t="s">
        <v>628</v>
      </c>
    </row>
    <row r="719" spans="1:16" x14ac:dyDescent="0.3">
      <c r="A719" s="85" t="s">
        <v>628</v>
      </c>
    </row>
    <row r="720" spans="1:16" x14ac:dyDescent="0.3">
      <c r="A720" s="85" t="s">
        <v>1180</v>
      </c>
    </row>
    <row r="721" spans="1:1" x14ac:dyDescent="0.3">
      <c r="A721" s="85" t="s">
        <v>602</v>
      </c>
    </row>
    <row r="722" spans="1:1" x14ac:dyDescent="0.3">
      <c r="A722" s="85" t="s">
        <v>1079</v>
      </c>
    </row>
    <row r="723" spans="1:1" x14ac:dyDescent="0.3">
      <c r="A723" s="85" t="s">
        <v>541</v>
      </c>
    </row>
    <row r="724" spans="1:1" x14ac:dyDescent="0.3">
      <c r="A724" s="85" t="s">
        <v>541</v>
      </c>
    </row>
    <row r="725" spans="1:1" x14ac:dyDescent="0.3">
      <c r="A725" s="85" t="s">
        <v>1002</v>
      </c>
    </row>
    <row r="726" spans="1:1" x14ac:dyDescent="0.3">
      <c r="A726" s="85" t="s">
        <v>1002</v>
      </c>
    </row>
    <row r="727" spans="1:1" x14ac:dyDescent="0.3">
      <c r="A727" s="85" t="s">
        <v>1069</v>
      </c>
    </row>
    <row r="728" spans="1:1" x14ac:dyDescent="0.3">
      <c r="A728" s="85" t="s">
        <v>1015</v>
      </c>
    </row>
    <row r="729" spans="1:1" x14ac:dyDescent="0.3">
      <c r="A729" s="85" t="s">
        <v>1679</v>
      </c>
    </row>
    <row r="730" spans="1:1" x14ac:dyDescent="0.3">
      <c r="A730" s="85" t="s">
        <v>1314</v>
      </c>
    </row>
    <row r="731" spans="1:1" x14ac:dyDescent="0.3">
      <c r="A731" s="85" t="s">
        <v>1721</v>
      </c>
    </row>
    <row r="732" spans="1:1" x14ac:dyDescent="0.3">
      <c r="A732" s="85" t="s">
        <v>1607</v>
      </c>
    </row>
    <row r="733" spans="1:1" x14ac:dyDescent="0.3">
      <c r="A733" s="85" t="s">
        <v>1121</v>
      </c>
    </row>
    <row r="734" spans="1:1" x14ac:dyDescent="0.3">
      <c r="A734" s="85" t="s">
        <v>1156</v>
      </c>
    </row>
    <row r="735" spans="1:1" x14ac:dyDescent="0.3">
      <c r="A735" s="85" t="s">
        <v>1156</v>
      </c>
    </row>
    <row r="736" spans="1:1" x14ac:dyDescent="0.3">
      <c r="A736" s="85" t="s">
        <v>915</v>
      </c>
    </row>
    <row r="737" spans="1:1" x14ac:dyDescent="0.3">
      <c r="A737" s="85" t="s">
        <v>915</v>
      </c>
    </row>
    <row r="738" spans="1:1" x14ac:dyDescent="0.3">
      <c r="A738" s="85" t="s">
        <v>964</v>
      </c>
    </row>
    <row r="739" spans="1:1" x14ac:dyDescent="0.3">
      <c r="A739" s="85" t="s">
        <v>964</v>
      </c>
    </row>
    <row r="740" spans="1:1" x14ac:dyDescent="0.3">
      <c r="A740" s="85" t="s">
        <v>794</v>
      </c>
    </row>
    <row r="741" spans="1:1" x14ac:dyDescent="0.3">
      <c r="A741" s="85" t="s">
        <v>794</v>
      </c>
    </row>
    <row r="742" spans="1:1" x14ac:dyDescent="0.3">
      <c r="A742" s="85" t="s">
        <v>525</v>
      </c>
    </row>
    <row r="743" spans="1:1" x14ac:dyDescent="0.3">
      <c r="A743" s="85" t="s">
        <v>525</v>
      </c>
    </row>
    <row r="744" spans="1:1" x14ac:dyDescent="0.3">
      <c r="A744" s="85" t="s">
        <v>726</v>
      </c>
    </row>
    <row r="745" spans="1:1" x14ac:dyDescent="0.3">
      <c r="A745" s="85" t="s">
        <v>726</v>
      </c>
    </row>
    <row r="746" spans="1:1" x14ac:dyDescent="0.3">
      <c r="A746" s="85" t="s">
        <v>831</v>
      </c>
    </row>
    <row r="747" spans="1:1" x14ac:dyDescent="0.3">
      <c r="A747" s="85" t="s">
        <v>831</v>
      </c>
    </row>
    <row r="748" spans="1:1" x14ac:dyDescent="0.3">
      <c r="A748" s="85" t="s">
        <v>540</v>
      </c>
    </row>
    <row r="749" spans="1:1" x14ac:dyDescent="0.3">
      <c r="A749" s="85" t="s">
        <v>809</v>
      </c>
    </row>
    <row r="750" spans="1:1" x14ac:dyDescent="0.3">
      <c r="A750" s="85" t="s">
        <v>809</v>
      </c>
    </row>
    <row r="751" spans="1:1" x14ac:dyDescent="0.3">
      <c r="A751" s="85" t="s">
        <v>488</v>
      </c>
    </row>
    <row r="752" spans="1:1" x14ac:dyDescent="0.3">
      <c r="A752" s="85" t="s">
        <v>488</v>
      </c>
    </row>
    <row r="753" spans="1:1" x14ac:dyDescent="0.3">
      <c r="A753" s="85" t="s">
        <v>770</v>
      </c>
    </row>
    <row r="754" spans="1:1" x14ac:dyDescent="0.3">
      <c r="A754" s="85" t="s">
        <v>770</v>
      </c>
    </row>
    <row r="755" spans="1:1" x14ac:dyDescent="0.3">
      <c r="A755" s="85" t="s">
        <v>817</v>
      </c>
    </row>
    <row r="756" spans="1:1" x14ac:dyDescent="0.3">
      <c r="A756" s="85" t="s">
        <v>496</v>
      </c>
    </row>
    <row r="757" spans="1:1" x14ac:dyDescent="0.3">
      <c r="A757" s="85" t="s">
        <v>496</v>
      </c>
    </row>
    <row r="758" spans="1:1" x14ac:dyDescent="0.3">
      <c r="A758" s="85" t="s">
        <v>795</v>
      </c>
    </row>
    <row r="759" spans="1:1" x14ac:dyDescent="0.3">
      <c r="A759" s="85" t="s">
        <v>795</v>
      </c>
    </row>
    <row r="760" spans="1:1" x14ac:dyDescent="0.3">
      <c r="A760" s="85" t="s">
        <v>791</v>
      </c>
    </row>
    <row r="761" spans="1:1" x14ac:dyDescent="0.3">
      <c r="A761" s="85" t="s">
        <v>791</v>
      </c>
    </row>
    <row r="762" spans="1:1" x14ac:dyDescent="0.3">
      <c r="A762" s="85" t="s">
        <v>892</v>
      </c>
    </row>
    <row r="763" spans="1:1" x14ac:dyDescent="0.3">
      <c r="A763" s="85" t="s">
        <v>892</v>
      </c>
    </row>
    <row r="764" spans="1:1" x14ac:dyDescent="0.3">
      <c r="A764" s="85" t="s">
        <v>780</v>
      </c>
    </row>
    <row r="765" spans="1:1" x14ac:dyDescent="0.3">
      <c r="A765" s="85" t="s">
        <v>780</v>
      </c>
    </row>
    <row r="766" spans="1:1" x14ac:dyDescent="0.3">
      <c r="A766" s="85" t="s">
        <v>787</v>
      </c>
    </row>
    <row r="767" spans="1:1" x14ac:dyDescent="0.3">
      <c r="A767" s="85" t="s">
        <v>508</v>
      </c>
    </row>
    <row r="768" spans="1:1" x14ac:dyDescent="0.3">
      <c r="A768" s="85" t="s">
        <v>508</v>
      </c>
    </row>
    <row r="769" spans="1:1" x14ac:dyDescent="0.3">
      <c r="A769" s="85" t="s">
        <v>511</v>
      </c>
    </row>
    <row r="770" spans="1:1" x14ac:dyDescent="0.3">
      <c r="A770" s="85" t="s">
        <v>511</v>
      </c>
    </row>
    <row r="771" spans="1:1" x14ac:dyDescent="0.3">
      <c r="A771" s="85" t="s">
        <v>759</v>
      </c>
    </row>
    <row r="772" spans="1:1" x14ac:dyDescent="0.3">
      <c r="A772" s="85" t="s">
        <v>759</v>
      </c>
    </row>
    <row r="773" spans="1:1" x14ac:dyDescent="0.3">
      <c r="A773" s="85" t="s">
        <v>489</v>
      </c>
    </row>
    <row r="774" spans="1:1" x14ac:dyDescent="0.3">
      <c r="A774" s="85" t="s">
        <v>489</v>
      </c>
    </row>
    <row r="775" spans="1:1" x14ac:dyDescent="0.3">
      <c r="A775" s="85" t="s">
        <v>498</v>
      </c>
    </row>
    <row r="776" spans="1:1" x14ac:dyDescent="0.3">
      <c r="A776" s="85" t="s">
        <v>498</v>
      </c>
    </row>
    <row r="777" spans="1:1" x14ac:dyDescent="0.3">
      <c r="A777" s="85" t="s">
        <v>601</v>
      </c>
    </row>
    <row r="778" spans="1:1" x14ac:dyDescent="0.3">
      <c r="A778" s="85" t="s">
        <v>601</v>
      </c>
    </row>
    <row r="779" spans="1:1" x14ac:dyDescent="0.3">
      <c r="A779" s="85" t="s">
        <v>1125</v>
      </c>
    </row>
    <row r="780" spans="1:1" x14ac:dyDescent="0.3">
      <c r="A780" s="85" t="s">
        <v>1171</v>
      </c>
    </row>
    <row r="781" spans="1:1" x14ac:dyDescent="0.3">
      <c r="A781" s="85" t="s">
        <v>1171</v>
      </c>
    </row>
    <row r="782" spans="1:1" x14ac:dyDescent="0.3">
      <c r="A782" s="85" t="s">
        <v>489</v>
      </c>
    </row>
    <row r="783" spans="1:1" x14ac:dyDescent="0.3">
      <c r="A783" s="85" t="s">
        <v>508</v>
      </c>
    </row>
    <row r="784" spans="1:1" x14ac:dyDescent="0.3">
      <c r="A784" s="85" t="s">
        <v>787</v>
      </c>
    </row>
    <row r="785" spans="1:1" x14ac:dyDescent="0.3">
      <c r="A785" s="85" t="s">
        <v>817</v>
      </c>
    </row>
    <row r="786" spans="1:1" x14ac:dyDescent="0.3">
      <c r="A786" s="85" t="s">
        <v>817</v>
      </c>
    </row>
    <row r="787" spans="1:1" x14ac:dyDescent="0.3">
      <c r="A787" s="85" t="s">
        <v>540</v>
      </c>
    </row>
    <row r="788" spans="1:1" x14ac:dyDescent="0.3">
      <c r="A788" s="85" t="s">
        <v>1121</v>
      </c>
    </row>
    <row r="789" spans="1:1" x14ac:dyDescent="0.3">
      <c r="A789" s="85" t="s">
        <v>1679</v>
      </c>
    </row>
    <row r="790" spans="1:1" x14ac:dyDescent="0.3">
      <c r="A790" s="85" t="s">
        <v>602</v>
      </c>
    </row>
    <row r="791" spans="1:1" x14ac:dyDescent="0.3">
      <c r="A791" s="85" t="s">
        <v>1125</v>
      </c>
    </row>
    <row r="792" spans="1:1" x14ac:dyDescent="0.3">
      <c r="A792" s="85" t="s">
        <v>973</v>
      </c>
    </row>
    <row r="793" spans="1:1" x14ac:dyDescent="0.3">
      <c r="A793" s="85" t="s">
        <v>1180</v>
      </c>
    </row>
    <row r="794" spans="1:1" x14ac:dyDescent="0.3">
      <c r="A794" s="85" t="s">
        <v>1079</v>
      </c>
    </row>
    <row r="795" spans="1:1" x14ac:dyDescent="0.3">
      <c r="A795" s="85" t="s">
        <v>1069</v>
      </c>
    </row>
    <row r="796" spans="1:1" x14ac:dyDescent="0.3">
      <c r="A796" s="85" t="s">
        <v>1015</v>
      </c>
    </row>
    <row r="797" spans="1:1" x14ac:dyDescent="0.3">
      <c r="A797" s="85" t="s">
        <v>1314</v>
      </c>
    </row>
    <row r="798" spans="1:1" x14ac:dyDescent="0.3">
      <c r="A798" s="85" t="s">
        <v>1721</v>
      </c>
    </row>
    <row r="799" spans="1:1" x14ac:dyDescent="0.3">
      <c r="A799" s="85" t="s">
        <v>1607</v>
      </c>
    </row>
    <row r="800" spans="1:1" x14ac:dyDescent="0.3">
      <c r="A800" s="85" t="s">
        <v>817</v>
      </c>
    </row>
    <row r="801" spans="1:1" x14ac:dyDescent="0.3">
      <c r="A801" s="85" t="s">
        <v>787</v>
      </c>
    </row>
    <row r="802" spans="1:1" x14ac:dyDescent="0.3">
      <c r="A802" s="85" t="s">
        <v>282</v>
      </c>
    </row>
    <row r="803" spans="1:1" x14ac:dyDescent="0.3">
      <c r="A803" s="85" t="s">
        <v>273</v>
      </c>
    </row>
    <row r="804" spans="1:1" x14ac:dyDescent="0.3">
      <c r="A804" s="85" t="s">
        <v>321</v>
      </c>
    </row>
    <row r="805" spans="1:1" x14ac:dyDescent="0.3">
      <c r="A805" s="85" t="s">
        <v>321</v>
      </c>
    </row>
    <row r="806" spans="1:1" x14ac:dyDescent="0.3">
      <c r="A806" s="85" t="s">
        <v>242</v>
      </c>
    </row>
    <row r="807" spans="1:1" x14ac:dyDescent="0.3">
      <c r="A807" s="85" t="s">
        <v>242</v>
      </c>
    </row>
    <row r="808" spans="1:1" x14ac:dyDescent="0.3">
      <c r="A808" s="85" t="s">
        <v>147</v>
      </c>
    </row>
    <row r="809" spans="1:1" x14ac:dyDescent="0.3">
      <c r="A809" s="85" t="s">
        <v>147</v>
      </c>
    </row>
    <row r="810" spans="1:1" x14ac:dyDescent="0.3">
      <c r="A810" s="85" t="s">
        <v>158</v>
      </c>
    </row>
    <row r="811" spans="1:1" x14ac:dyDescent="0.3">
      <c r="A811" s="85" t="s">
        <v>158</v>
      </c>
    </row>
    <row r="812" spans="1:1" x14ac:dyDescent="0.3">
      <c r="A812" s="85" t="s">
        <v>158</v>
      </c>
    </row>
    <row r="813" spans="1:1" x14ac:dyDescent="0.3">
      <c r="A813" s="85" t="s">
        <v>105</v>
      </c>
    </row>
    <row r="814" spans="1:1" x14ac:dyDescent="0.3">
      <c r="A814" s="85" t="s">
        <v>98</v>
      </c>
    </row>
    <row r="815" spans="1:1" x14ac:dyDescent="0.3">
      <c r="A815" s="85" t="s">
        <v>98</v>
      </c>
    </row>
    <row r="816" spans="1:1" x14ac:dyDescent="0.3">
      <c r="A816" s="85" t="s">
        <v>399</v>
      </c>
    </row>
    <row r="817" spans="1:1" x14ac:dyDescent="0.3">
      <c r="A817" s="85" t="s">
        <v>693</v>
      </c>
    </row>
    <row r="818" spans="1:1" x14ac:dyDescent="0.3">
      <c r="A818" s="85" t="s">
        <v>693</v>
      </c>
    </row>
    <row r="819" spans="1:1" x14ac:dyDescent="0.3">
      <c r="A819" s="85" t="s">
        <v>887</v>
      </c>
    </row>
    <row r="820" spans="1:1" x14ac:dyDescent="0.3">
      <c r="A820" s="85" t="s">
        <v>887</v>
      </c>
    </row>
    <row r="821" spans="1:1" x14ac:dyDescent="0.3">
      <c r="A821" s="85" t="s">
        <v>691</v>
      </c>
    </row>
    <row r="822" spans="1:1" x14ac:dyDescent="0.3">
      <c r="A822" s="85" t="s">
        <v>691</v>
      </c>
    </row>
    <row r="823" spans="1:1" x14ac:dyDescent="0.3">
      <c r="A823" s="85" t="s">
        <v>641</v>
      </c>
    </row>
    <row r="824" spans="1:1" x14ac:dyDescent="0.3">
      <c r="A824" s="85" t="s">
        <v>641</v>
      </c>
    </row>
    <row r="825" spans="1:1" x14ac:dyDescent="0.3">
      <c r="A825" s="85" t="s">
        <v>1149</v>
      </c>
    </row>
    <row r="826" spans="1:1" x14ac:dyDescent="0.3">
      <c r="A826" s="85" t="s">
        <v>1149</v>
      </c>
    </row>
    <row r="827" spans="1:1" x14ac:dyDescent="0.3">
      <c r="A827" s="85" t="s">
        <v>1054</v>
      </c>
    </row>
    <row r="828" spans="1:1" x14ac:dyDescent="0.3">
      <c r="A828" s="85" t="s">
        <v>1054</v>
      </c>
    </row>
    <row r="829" spans="1:1" x14ac:dyDescent="0.3">
      <c r="A829" s="85" t="s">
        <v>993</v>
      </c>
    </row>
    <row r="830" spans="1:1" x14ac:dyDescent="0.3">
      <c r="A830" s="85" t="s">
        <v>993</v>
      </c>
    </row>
    <row r="831" spans="1:1" x14ac:dyDescent="0.3">
      <c r="A831" s="85" t="s">
        <v>676</v>
      </c>
    </row>
    <row r="832" spans="1:1" x14ac:dyDescent="0.3">
      <c r="A832" s="85" t="s">
        <v>676</v>
      </c>
    </row>
    <row r="833" spans="1:1" x14ac:dyDescent="0.3">
      <c r="A833" s="85" t="s">
        <v>105</v>
      </c>
    </row>
    <row r="834" spans="1:1" x14ac:dyDescent="0.3">
      <c r="A834" s="85" t="s">
        <v>282</v>
      </c>
    </row>
    <row r="835" spans="1:1" x14ac:dyDescent="0.3">
      <c r="A835" s="85" t="s">
        <v>282</v>
      </c>
    </row>
    <row r="836" spans="1:1" x14ac:dyDescent="0.3">
      <c r="A836" s="85" t="s">
        <v>273</v>
      </c>
    </row>
    <row r="837" spans="1:1" x14ac:dyDescent="0.3">
      <c r="A837" s="85" t="s">
        <v>399</v>
      </c>
    </row>
    <row r="838" spans="1:1" x14ac:dyDescent="0.3">
      <c r="A838" s="85" t="s">
        <v>1126</v>
      </c>
    </row>
    <row r="839" spans="1:1" x14ac:dyDescent="0.3">
      <c r="A839" s="85" t="s">
        <v>564</v>
      </c>
    </row>
    <row r="840" spans="1:1" x14ac:dyDescent="0.3">
      <c r="A840" s="85" t="s">
        <v>1133</v>
      </c>
    </row>
    <row r="841" spans="1:1" x14ac:dyDescent="0.3">
      <c r="A841" s="85" t="s">
        <v>764</v>
      </c>
    </row>
    <row r="842" spans="1:1" x14ac:dyDescent="0.3">
      <c r="A842" s="85" t="s">
        <v>1134</v>
      </c>
    </row>
    <row r="843" spans="1:1" x14ac:dyDescent="0.3">
      <c r="A843" s="85" t="s">
        <v>571</v>
      </c>
    </row>
    <row r="844" spans="1:1" x14ac:dyDescent="0.3">
      <c r="A844" s="85" t="s">
        <v>1164</v>
      </c>
    </row>
    <row r="845" spans="1:1" x14ac:dyDescent="0.3">
      <c r="A845" s="85" t="s">
        <v>955</v>
      </c>
    </row>
    <row r="846" spans="1:1" x14ac:dyDescent="0.3">
      <c r="A846" s="85" t="s">
        <v>1022</v>
      </c>
    </row>
    <row r="847" spans="1:1" x14ac:dyDescent="0.3">
      <c r="A847" s="85" t="s">
        <v>986</v>
      </c>
    </row>
    <row r="848" spans="1:1" x14ac:dyDescent="0.3">
      <c r="A848" s="85" t="s">
        <v>565</v>
      </c>
    </row>
    <row r="849" spans="1:1" x14ac:dyDescent="0.3">
      <c r="A849" s="85" t="s">
        <v>1071</v>
      </c>
    </row>
    <row r="850" spans="1:1" x14ac:dyDescent="0.3">
      <c r="A850" s="85" t="s">
        <v>1024</v>
      </c>
    </row>
    <row r="851" spans="1:1" x14ac:dyDescent="0.3">
      <c r="A851" s="85" t="s">
        <v>790</v>
      </c>
    </row>
    <row r="852" spans="1:1" x14ac:dyDescent="0.3">
      <c r="A852" s="85" t="s">
        <v>958</v>
      </c>
    </row>
    <row r="853" spans="1:1" x14ac:dyDescent="0.3">
      <c r="A853" s="85" t="s">
        <v>575</v>
      </c>
    </row>
    <row r="854" spans="1:1" x14ac:dyDescent="0.3">
      <c r="A854" s="85" t="s">
        <v>662</v>
      </c>
    </row>
    <row r="855" spans="1:1" x14ac:dyDescent="0.3">
      <c r="A855" s="85" t="s">
        <v>664</v>
      </c>
    </row>
    <row r="856" spans="1:1" x14ac:dyDescent="0.3">
      <c r="A856" s="85" t="s">
        <v>517</v>
      </c>
    </row>
    <row r="857" spans="1:1" x14ac:dyDescent="0.3">
      <c r="A857" s="85" t="s">
        <v>493</v>
      </c>
    </row>
    <row r="858" spans="1:1" x14ac:dyDescent="0.3">
      <c r="A858" s="85" t="s">
        <v>535</v>
      </c>
    </row>
    <row r="859" spans="1:1" x14ac:dyDescent="0.3">
      <c r="A859" s="85" t="s">
        <v>619</v>
      </c>
    </row>
    <row r="860" spans="1:1" x14ac:dyDescent="0.3">
      <c r="A860" s="85" t="s">
        <v>1039</v>
      </c>
    </row>
    <row r="861" spans="1:1" x14ac:dyDescent="0.3">
      <c r="A861" s="85" t="s">
        <v>589</v>
      </c>
    </row>
    <row r="862" spans="1:1" x14ac:dyDescent="0.3">
      <c r="A862" s="85" t="s">
        <v>1092</v>
      </c>
    </row>
    <row r="863" spans="1:1" x14ac:dyDescent="0.3">
      <c r="A863" s="85" t="s">
        <v>725</v>
      </c>
    </row>
    <row r="864" spans="1:1" x14ac:dyDescent="0.3">
      <c r="A864" s="85" t="s">
        <v>980</v>
      </c>
    </row>
    <row r="865" spans="1:1" x14ac:dyDescent="0.3">
      <c r="A865" s="85" t="s">
        <v>624</v>
      </c>
    </row>
    <row r="866" spans="1:1" x14ac:dyDescent="0.3">
      <c r="A866" s="85" t="s">
        <v>969</v>
      </c>
    </row>
    <row r="867" spans="1:1" x14ac:dyDescent="0.3">
      <c r="A867" s="85" t="s">
        <v>560</v>
      </c>
    </row>
    <row r="868" spans="1:1" x14ac:dyDescent="0.3">
      <c r="A868" s="85" t="s">
        <v>918</v>
      </c>
    </row>
    <row r="869" spans="1:1" x14ac:dyDescent="0.3">
      <c r="A869" s="85" t="s">
        <v>1040</v>
      </c>
    </row>
    <row r="870" spans="1:1" x14ac:dyDescent="0.3">
      <c r="A870" s="85" t="s">
        <v>800</v>
      </c>
    </row>
    <row r="871" spans="1:1" x14ac:dyDescent="0.3">
      <c r="A871" s="85" t="s">
        <v>599</v>
      </c>
    </row>
    <row r="872" spans="1:1" x14ac:dyDescent="0.3">
      <c r="A872" s="85" t="s">
        <v>633</v>
      </c>
    </row>
    <row r="873" spans="1:1" x14ac:dyDescent="0.3">
      <c r="A873" s="85" t="s">
        <v>627</v>
      </c>
    </row>
    <row r="874" spans="1:1" x14ac:dyDescent="0.3">
      <c r="A874" s="85" t="s">
        <v>1062</v>
      </c>
    </row>
    <row r="875" spans="1:1" x14ac:dyDescent="0.3">
      <c r="A875" s="85" t="s">
        <v>1100</v>
      </c>
    </row>
    <row r="876" spans="1:1" x14ac:dyDescent="0.3">
      <c r="A876" s="85" t="s">
        <v>1101</v>
      </c>
    </row>
    <row r="877" spans="1:1" x14ac:dyDescent="0.3">
      <c r="A877" s="85" t="s">
        <v>1035</v>
      </c>
    </row>
    <row r="878" spans="1:1" x14ac:dyDescent="0.3">
      <c r="A878" s="85" t="s">
        <v>729</v>
      </c>
    </row>
    <row r="879" spans="1:1" x14ac:dyDescent="0.3">
      <c r="A879" s="85" t="s">
        <v>730</v>
      </c>
    </row>
    <row r="880" spans="1:1" x14ac:dyDescent="0.3">
      <c r="A880" s="85" t="s">
        <v>651</v>
      </c>
    </row>
    <row r="881" spans="1:1" x14ac:dyDescent="0.3">
      <c r="A881" s="85" t="s">
        <v>1000</v>
      </c>
    </row>
    <row r="882" spans="1:1" x14ac:dyDescent="0.3">
      <c r="A882" s="85" t="s">
        <v>1001</v>
      </c>
    </row>
    <row r="883" spans="1:1" x14ac:dyDescent="0.3">
      <c r="A883" s="85" t="s">
        <v>1011</v>
      </c>
    </row>
    <row r="884" spans="1:1" x14ac:dyDescent="0.3">
      <c r="A884" s="85" t="s">
        <v>632</v>
      </c>
    </row>
    <row r="885" spans="1:1" x14ac:dyDescent="0.3">
      <c r="A885" s="85" t="s">
        <v>556</v>
      </c>
    </row>
    <row r="886" spans="1:1" x14ac:dyDescent="0.3">
      <c r="A886" s="85" t="s">
        <v>805</v>
      </c>
    </row>
    <row r="887" spans="1:1" x14ac:dyDescent="0.3">
      <c r="A887" s="85" t="s">
        <v>1030</v>
      </c>
    </row>
    <row r="888" spans="1:1" x14ac:dyDescent="0.3">
      <c r="A888" s="85" t="s">
        <v>929</v>
      </c>
    </row>
    <row r="889" spans="1:1" x14ac:dyDescent="0.3">
      <c r="A889" s="85" t="s">
        <v>1096</v>
      </c>
    </row>
    <row r="890" spans="1:1" x14ac:dyDescent="0.3">
      <c r="A890" s="85" t="s">
        <v>1103</v>
      </c>
    </row>
    <row r="891" spans="1:1" x14ac:dyDescent="0.3">
      <c r="A891" s="85" t="s">
        <v>1041</v>
      </c>
    </row>
    <row r="892" spans="1:1" x14ac:dyDescent="0.3">
      <c r="A892" s="85" t="s">
        <v>1145</v>
      </c>
    </row>
    <row r="893" spans="1:1" x14ac:dyDescent="0.3">
      <c r="A893" s="85" t="s">
        <v>1146</v>
      </c>
    </row>
    <row r="894" spans="1:1" x14ac:dyDescent="0.3">
      <c r="A894" s="85" t="s">
        <v>970</v>
      </c>
    </row>
    <row r="895" spans="1:1" x14ac:dyDescent="0.3">
      <c r="A895" s="85" t="s">
        <v>644</v>
      </c>
    </row>
    <row r="896" spans="1:1" x14ac:dyDescent="0.3">
      <c r="A896" s="85" t="s">
        <v>1068</v>
      </c>
    </row>
    <row r="897" spans="1:1" x14ac:dyDescent="0.3">
      <c r="A897" s="85" t="s">
        <v>1018</v>
      </c>
    </row>
    <row r="898" spans="1:1" x14ac:dyDescent="0.3">
      <c r="A898" s="85" t="s">
        <v>1005</v>
      </c>
    </row>
    <row r="899" spans="1:1" x14ac:dyDescent="0.3">
      <c r="A899" s="85" t="s">
        <v>1065</v>
      </c>
    </row>
    <row r="900" spans="1:1" x14ac:dyDescent="0.3">
      <c r="A900" s="85" t="s">
        <v>555</v>
      </c>
    </row>
    <row r="901" spans="1:1" x14ac:dyDescent="0.3">
      <c r="A901" s="85" t="s">
        <v>652</v>
      </c>
    </row>
    <row r="902" spans="1:1" x14ac:dyDescent="0.3">
      <c r="A902" s="85" t="s">
        <v>1066</v>
      </c>
    </row>
    <row r="903" spans="1:1" x14ac:dyDescent="0.3">
      <c r="A903" s="85" t="s">
        <v>580</v>
      </c>
    </row>
    <row r="904" spans="1:1" x14ac:dyDescent="0.3">
      <c r="A904" s="85" t="s">
        <v>653</v>
      </c>
    </row>
    <row r="905" spans="1:1" x14ac:dyDescent="0.3">
      <c r="A905" s="85" t="s">
        <v>801</v>
      </c>
    </row>
    <row r="906" spans="1:1" x14ac:dyDescent="0.3">
      <c r="A906" s="85" t="s">
        <v>781</v>
      </c>
    </row>
    <row r="907" spans="1:1" x14ac:dyDescent="0.3">
      <c r="A907" s="85" t="s">
        <v>1137</v>
      </c>
    </row>
    <row r="908" spans="1:1" x14ac:dyDescent="0.3">
      <c r="A908" s="85" t="s">
        <v>1167</v>
      </c>
    </row>
    <row r="909" spans="1:1" x14ac:dyDescent="0.3">
      <c r="A909" s="85" t="s">
        <v>1006</v>
      </c>
    </row>
    <row r="910" spans="1:1" x14ac:dyDescent="0.3">
      <c r="A910" s="85" t="s">
        <v>609</v>
      </c>
    </row>
    <row r="911" spans="1:1" x14ac:dyDescent="0.3">
      <c r="A911" s="85" t="s">
        <v>1104</v>
      </c>
    </row>
    <row r="912" spans="1:1" x14ac:dyDescent="0.3">
      <c r="A912" s="85" t="s">
        <v>1014</v>
      </c>
    </row>
    <row r="913" spans="1:1" x14ac:dyDescent="0.3">
      <c r="A913" s="85" t="s">
        <v>782</v>
      </c>
    </row>
    <row r="914" spans="1:1" x14ac:dyDescent="0.3">
      <c r="A914" s="85" t="s">
        <v>594</v>
      </c>
    </row>
    <row r="915" spans="1:1" x14ac:dyDescent="0.3">
      <c r="A915" s="85" t="s">
        <v>561</v>
      </c>
    </row>
    <row r="916" spans="1:1" x14ac:dyDescent="0.3">
      <c r="A916" s="85" t="s">
        <v>1105</v>
      </c>
    </row>
    <row r="917" spans="1:1" x14ac:dyDescent="0.3">
      <c r="A917" s="85" t="s">
        <v>930</v>
      </c>
    </row>
    <row r="918" spans="1:1" x14ac:dyDescent="0.3">
      <c r="A918" s="85" t="s">
        <v>972</v>
      </c>
    </row>
    <row r="919" spans="1:1" x14ac:dyDescent="0.3">
      <c r="A919" s="85" t="s">
        <v>1122</v>
      </c>
    </row>
    <row r="920" spans="1:1" x14ac:dyDescent="0.3">
      <c r="A920" s="85" t="s">
        <v>1169</v>
      </c>
    </row>
    <row r="921" spans="1:1" x14ac:dyDescent="0.3">
      <c r="A921" s="85" t="s">
        <v>1170</v>
      </c>
    </row>
    <row r="922" spans="1:1" x14ac:dyDescent="0.3">
      <c r="A922" s="85" t="s">
        <v>1042</v>
      </c>
    </row>
    <row r="923" spans="1:1" x14ac:dyDescent="0.3">
      <c r="A923" s="85" t="s">
        <v>1735</v>
      </c>
    </row>
    <row r="924" spans="1:1" x14ac:dyDescent="0.3">
      <c r="A924" s="85" t="s">
        <v>1789</v>
      </c>
    </row>
    <row r="925" spans="1:1" x14ac:dyDescent="0.3">
      <c r="A925" s="85" t="s">
        <v>1704</v>
      </c>
    </row>
    <row r="926" spans="1:1" x14ac:dyDescent="0.3">
      <c r="A926" s="85" t="s">
        <v>1371</v>
      </c>
    </row>
    <row r="927" spans="1:1" x14ac:dyDescent="0.3">
      <c r="A927" s="85" t="s">
        <v>1667</v>
      </c>
    </row>
    <row r="928" spans="1:1" x14ac:dyDescent="0.3">
      <c r="A928" s="85" t="s">
        <v>1712</v>
      </c>
    </row>
    <row r="929" spans="1:1" x14ac:dyDescent="0.3">
      <c r="A929" s="85" t="s">
        <v>1784</v>
      </c>
    </row>
    <row r="930" spans="1:1" x14ac:dyDescent="0.3">
      <c r="A930" s="85" t="s">
        <v>570</v>
      </c>
    </row>
    <row r="931" spans="1:1" x14ac:dyDescent="0.3">
      <c r="A931" s="85" t="s">
        <v>596</v>
      </c>
    </row>
    <row r="932" spans="1:1" x14ac:dyDescent="0.3">
      <c r="A932" s="85" t="s">
        <v>631</v>
      </c>
    </row>
    <row r="933" spans="1:1" x14ac:dyDescent="0.3">
      <c r="A933" s="85" t="s">
        <v>1073</v>
      </c>
    </row>
    <row r="934" spans="1:1" x14ac:dyDescent="0.3">
      <c r="A934" s="85" t="s">
        <v>614</v>
      </c>
    </row>
    <row r="935" spans="1:1" x14ac:dyDescent="0.3">
      <c r="A935" s="85" t="s">
        <v>763</v>
      </c>
    </row>
    <row r="936" spans="1:1" x14ac:dyDescent="0.3">
      <c r="A936" s="85" t="s">
        <v>998</v>
      </c>
    </row>
    <row r="937" spans="1:1" x14ac:dyDescent="0.3">
      <c r="A937" s="85" t="s">
        <v>1010</v>
      </c>
    </row>
    <row r="938" spans="1:1" x14ac:dyDescent="0.3">
      <c r="A938" s="85" t="s">
        <v>574</v>
      </c>
    </row>
    <row r="939" spans="1:1" x14ac:dyDescent="0.3">
      <c r="A939" s="85" t="s">
        <v>586</v>
      </c>
    </row>
    <row r="940" spans="1:1" x14ac:dyDescent="0.3">
      <c r="A940" s="85" t="s">
        <v>1043</v>
      </c>
    </row>
    <row r="941" spans="1:1" x14ac:dyDescent="0.3">
      <c r="A941" s="85" t="s">
        <v>630</v>
      </c>
    </row>
    <row r="942" spans="1:1" x14ac:dyDescent="0.3">
      <c r="A942" s="85" t="s">
        <v>974</v>
      </c>
    </row>
    <row r="943" spans="1:1" x14ac:dyDescent="0.3">
      <c r="A943" s="85" t="s">
        <v>584</v>
      </c>
    </row>
    <row r="944" spans="1:1" x14ac:dyDescent="0.3">
      <c r="A944" s="85" t="s">
        <v>989</v>
      </c>
    </row>
    <row r="945" spans="1:1" x14ac:dyDescent="0.3">
      <c r="A945" s="85" t="s">
        <v>553</v>
      </c>
    </row>
    <row r="946" spans="1:1" x14ac:dyDescent="0.3">
      <c r="A946" s="85" t="s">
        <v>752</v>
      </c>
    </row>
    <row r="947" spans="1:1" x14ac:dyDescent="0.3">
      <c r="A947" s="85" t="s">
        <v>885</v>
      </c>
    </row>
    <row r="948" spans="1:1" x14ac:dyDescent="0.3">
      <c r="A948" s="85" t="s">
        <v>1111</v>
      </c>
    </row>
    <row r="949" spans="1:1" x14ac:dyDescent="0.3">
      <c r="A949" s="85" t="s">
        <v>867</v>
      </c>
    </row>
    <row r="950" spans="1:1" x14ac:dyDescent="0.3">
      <c r="A950" s="85" t="s">
        <v>663</v>
      </c>
    </row>
    <row r="951" spans="1:1" x14ac:dyDescent="0.3">
      <c r="A951" s="85" t="s">
        <v>767</v>
      </c>
    </row>
    <row r="952" spans="1:1" x14ac:dyDescent="0.3">
      <c r="A952" s="85" t="s">
        <v>502</v>
      </c>
    </row>
    <row r="953" spans="1:1" x14ac:dyDescent="0.3">
      <c r="A953" s="85" t="s">
        <v>1026</v>
      </c>
    </row>
    <row r="954" spans="1:1" x14ac:dyDescent="0.3">
      <c r="A954" s="85" t="s">
        <v>804</v>
      </c>
    </row>
    <row r="955" spans="1:1" x14ac:dyDescent="0.3">
      <c r="A955" s="85" t="s">
        <v>567</v>
      </c>
    </row>
    <row r="956" spans="1:1" x14ac:dyDescent="0.3">
      <c r="A956" s="85" t="s">
        <v>592</v>
      </c>
    </row>
    <row r="957" spans="1:1" x14ac:dyDescent="0.3">
      <c r="A957" s="85" t="s">
        <v>1142</v>
      </c>
    </row>
    <row r="958" spans="1:1" x14ac:dyDescent="0.3">
      <c r="A958" s="85" t="s">
        <v>745</v>
      </c>
    </row>
    <row r="959" spans="1:1" x14ac:dyDescent="0.3">
      <c r="A959" s="85" t="s">
        <v>593</v>
      </c>
    </row>
    <row r="960" spans="1:1" x14ac:dyDescent="0.3">
      <c r="A960" s="85" t="s">
        <v>585</v>
      </c>
    </row>
    <row r="961" spans="1:1" x14ac:dyDescent="0.3">
      <c r="A961" s="85" t="s">
        <v>635</v>
      </c>
    </row>
    <row r="962" spans="1:1" x14ac:dyDescent="0.3">
      <c r="A962" s="85" t="s">
        <v>916</v>
      </c>
    </row>
    <row r="963" spans="1:1" x14ac:dyDescent="0.3">
      <c r="A963" s="85" t="s">
        <v>971</v>
      </c>
    </row>
    <row r="964" spans="1:1" x14ac:dyDescent="0.3">
      <c r="A964" s="85" t="s">
        <v>981</v>
      </c>
    </row>
    <row r="965" spans="1:1" x14ac:dyDescent="0.3">
      <c r="A965" s="85" t="s">
        <v>595</v>
      </c>
    </row>
    <row r="966" spans="1:1" x14ac:dyDescent="0.3">
      <c r="A966" s="85" t="s">
        <v>1072</v>
      </c>
    </row>
    <row r="967" spans="1:1" x14ac:dyDescent="0.3">
      <c r="A967" s="85" t="s">
        <v>907</v>
      </c>
    </row>
    <row r="968" spans="1:1" x14ac:dyDescent="0.3">
      <c r="A968" s="85" t="s">
        <v>1359</v>
      </c>
    </row>
    <row r="969" spans="1:1" x14ac:dyDescent="0.3">
      <c r="A969" s="85" t="s">
        <v>1805</v>
      </c>
    </row>
    <row r="970" spans="1:1" x14ac:dyDescent="0.3">
      <c r="A970" s="85" t="s">
        <v>1710</v>
      </c>
    </row>
    <row r="971" spans="1:1" x14ac:dyDescent="0.3">
      <c r="A971" s="85" t="s">
        <v>1340</v>
      </c>
    </row>
    <row r="972" spans="1:1" x14ac:dyDescent="0.3">
      <c r="A972" s="85" t="s">
        <v>665</v>
      </c>
    </row>
    <row r="973" spans="1:1" x14ac:dyDescent="0.3">
      <c r="A973" s="85" t="s">
        <v>1078</v>
      </c>
    </row>
    <row r="974" spans="1:1" x14ac:dyDescent="0.3">
      <c r="A974" s="85" t="s">
        <v>936</v>
      </c>
    </row>
    <row r="975" spans="1:1" x14ac:dyDescent="0.3">
      <c r="A975" s="85" t="s">
        <v>925</v>
      </c>
    </row>
    <row r="976" spans="1:1" x14ac:dyDescent="0.3">
      <c r="A976" s="85" t="s">
        <v>1157</v>
      </c>
    </row>
    <row r="977" spans="1:1" x14ac:dyDescent="0.3">
      <c r="A977" s="85" t="s">
        <v>775</v>
      </c>
    </row>
    <row r="978" spans="1:1" x14ac:dyDescent="0.3">
      <c r="A978" s="85" t="s">
        <v>648</v>
      </c>
    </row>
    <row r="979" spans="1:1" x14ac:dyDescent="0.3">
      <c r="A979" s="85" t="s">
        <v>827</v>
      </c>
    </row>
    <row r="980" spans="1:1" x14ac:dyDescent="0.3">
      <c r="A980" s="85" t="s">
        <v>845</v>
      </c>
    </row>
    <row r="981" spans="1:1" x14ac:dyDescent="0.3">
      <c r="A981" s="85" t="s">
        <v>506</v>
      </c>
    </row>
    <row r="982" spans="1:1" x14ac:dyDescent="0.3">
      <c r="A982" s="85" t="s">
        <v>728</v>
      </c>
    </row>
    <row r="983" spans="1:1" x14ac:dyDescent="0.3">
      <c r="A983" s="85" t="s">
        <v>899</v>
      </c>
    </row>
    <row r="984" spans="1:1" x14ac:dyDescent="0.3">
      <c r="A984" s="85" t="s">
        <v>863</v>
      </c>
    </row>
    <row r="985" spans="1:1" x14ac:dyDescent="0.3">
      <c r="A985" s="85" t="s">
        <v>543</v>
      </c>
    </row>
    <row r="986" spans="1:1" x14ac:dyDescent="0.3">
      <c r="A986" s="85" t="s">
        <v>715</v>
      </c>
    </row>
    <row r="987" spans="1:1" x14ac:dyDescent="0.3">
      <c r="A987" s="85" t="s">
        <v>750</v>
      </c>
    </row>
    <row r="988" spans="1:1" x14ac:dyDescent="0.3">
      <c r="A988" s="85" t="s">
        <v>516</v>
      </c>
    </row>
    <row r="989" spans="1:1" x14ac:dyDescent="0.3">
      <c r="A989" s="85" t="s">
        <v>552</v>
      </c>
    </row>
    <row r="990" spans="1:1" x14ac:dyDescent="0.3">
      <c r="A990" s="85" t="s">
        <v>1051</v>
      </c>
    </row>
    <row r="991" spans="1:1" x14ac:dyDescent="0.3">
      <c r="A991" s="85" t="s">
        <v>948</v>
      </c>
    </row>
    <row r="992" spans="1:1" x14ac:dyDescent="0.3">
      <c r="A992" s="85" t="s">
        <v>544</v>
      </c>
    </row>
    <row r="993" spans="1:1" x14ac:dyDescent="0.3">
      <c r="A993" s="85" t="s">
        <v>914</v>
      </c>
    </row>
    <row r="994" spans="1:1" x14ac:dyDescent="0.3">
      <c r="A994" s="85" t="s">
        <v>597</v>
      </c>
    </row>
    <row r="995" spans="1:1" x14ac:dyDescent="0.3">
      <c r="A995" s="85" t="s">
        <v>1025</v>
      </c>
    </row>
    <row r="996" spans="1:1" x14ac:dyDescent="0.3">
      <c r="A996" s="85" t="s">
        <v>917</v>
      </c>
    </row>
    <row r="997" spans="1:1" x14ac:dyDescent="0.3">
      <c r="A997" s="85" t="s">
        <v>513</v>
      </c>
    </row>
    <row r="998" spans="1:1" x14ac:dyDescent="0.3">
      <c r="A998" s="85" t="s">
        <v>499</v>
      </c>
    </row>
    <row r="999" spans="1:1" x14ac:dyDescent="0.3">
      <c r="A999" s="85" t="s">
        <v>746</v>
      </c>
    </row>
    <row r="1000" spans="1:1" x14ac:dyDescent="0.3">
      <c r="A1000" s="85" t="s">
        <v>1017</v>
      </c>
    </row>
    <row r="1001" spans="1:1" x14ac:dyDescent="0.3">
      <c r="A1001" s="85" t="s">
        <v>933</v>
      </c>
    </row>
    <row r="1002" spans="1:1" x14ac:dyDescent="0.3">
      <c r="A1002" s="85" t="s">
        <v>772</v>
      </c>
    </row>
    <row r="1003" spans="1:1" x14ac:dyDescent="0.3">
      <c r="A1003" s="85" t="s">
        <v>616</v>
      </c>
    </row>
    <row r="1004" spans="1:1" x14ac:dyDescent="0.3">
      <c r="A1004" s="85" t="s">
        <v>500</v>
      </c>
    </row>
    <row r="1005" spans="1:1" x14ac:dyDescent="0.3">
      <c r="A1005" s="85" t="s">
        <v>937</v>
      </c>
    </row>
    <row r="1006" spans="1:1" x14ac:dyDescent="0.3">
      <c r="A1006" s="85" t="s">
        <v>546</v>
      </c>
    </row>
    <row r="1007" spans="1:1" x14ac:dyDescent="0.3">
      <c r="A1007" s="85" t="s">
        <v>773</v>
      </c>
    </row>
    <row r="1008" spans="1:1" x14ac:dyDescent="0.3">
      <c r="A1008" s="85" t="s">
        <v>1037</v>
      </c>
    </row>
    <row r="1009" spans="1:1" x14ac:dyDescent="0.3">
      <c r="A1009" s="85" t="s">
        <v>774</v>
      </c>
    </row>
    <row r="1010" spans="1:1" x14ac:dyDescent="0.3">
      <c r="A1010" s="85" t="s">
        <v>935</v>
      </c>
    </row>
    <row r="1011" spans="1:1" x14ac:dyDescent="0.3">
      <c r="A1011" s="85" t="s">
        <v>926</v>
      </c>
    </row>
    <row r="1012" spans="1:1" x14ac:dyDescent="0.3">
      <c r="A1012" s="85" t="s">
        <v>942</v>
      </c>
    </row>
    <row r="1013" spans="1:1" x14ac:dyDescent="0.3">
      <c r="A1013" s="85" t="s">
        <v>904</v>
      </c>
    </row>
    <row r="1014" spans="1:1" x14ac:dyDescent="0.3">
      <c r="A1014" s="85" t="s">
        <v>557</v>
      </c>
    </row>
    <row r="1015" spans="1:1" x14ac:dyDescent="0.3">
      <c r="A1015" s="85" t="s">
        <v>966</v>
      </c>
    </row>
    <row r="1016" spans="1:1" x14ac:dyDescent="0.3">
      <c r="A1016" s="85" t="s">
        <v>558</v>
      </c>
    </row>
    <row r="1017" spans="1:1" x14ac:dyDescent="0.3">
      <c r="A1017" s="85" t="s">
        <v>605</v>
      </c>
    </row>
    <row r="1018" spans="1:1" x14ac:dyDescent="0.3">
      <c r="A1018" s="85" t="s">
        <v>1064</v>
      </c>
    </row>
    <row r="1019" spans="1:1" x14ac:dyDescent="0.3">
      <c r="A1019" s="85" t="s">
        <v>598</v>
      </c>
    </row>
    <row r="1020" spans="1:1" x14ac:dyDescent="0.3">
      <c r="A1020" s="85" t="s">
        <v>939</v>
      </c>
    </row>
    <row r="1021" spans="1:1" x14ac:dyDescent="0.3">
      <c r="A1021" s="85" t="s">
        <v>501</v>
      </c>
    </row>
    <row r="1022" spans="1:1" x14ac:dyDescent="0.3">
      <c r="A1022" s="85" t="s">
        <v>1034</v>
      </c>
    </row>
    <row r="1023" spans="1:1" x14ac:dyDescent="0.3">
      <c r="A1023" s="85" t="s">
        <v>1038</v>
      </c>
    </row>
    <row r="1024" spans="1:1" x14ac:dyDescent="0.3">
      <c r="A1024" s="85" t="s">
        <v>617</v>
      </c>
    </row>
    <row r="1025" spans="1:1" x14ac:dyDescent="0.3">
      <c r="A1025" s="85" t="s">
        <v>1097</v>
      </c>
    </row>
    <row r="1026" spans="1:1" x14ac:dyDescent="0.3">
      <c r="A1026" s="85" t="s">
        <v>1091</v>
      </c>
    </row>
    <row r="1027" spans="1:1" x14ac:dyDescent="0.3">
      <c r="A1027" s="85" t="s">
        <v>1081</v>
      </c>
    </row>
    <row r="1028" spans="1:1" x14ac:dyDescent="0.3">
      <c r="A1028" s="85" t="s">
        <v>755</v>
      </c>
    </row>
    <row r="1029" spans="1:1" x14ac:dyDescent="0.3">
      <c r="A1029" s="85" t="s">
        <v>484</v>
      </c>
    </row>
    <row r="1030" spans="1:1" x14ac:dyDescent="0.3">
      <c r="A1030" s="85" t="s">
        <v>649</v>
      </c>
    </row>
    <row r="1031" spans="1:1" x14ac:dyDescent="0.3">
      <c r="A1031" s="85" t="s">
        <v>542</v>
      </c>
    </row>
    <row r="1032" spans="1:1" x14ac:dyDescent="0.3">
      <c r="A1032" s="85" t="s">
        <v>487</v>
      </c>
    </row>
    <row r="1033" spans="1:1" x14ac:dyDescent="0.3">
      <c r="A1033" s="85" t="s">
        <v>530</v>
      </c>
    </row>
    <row r="1034" spans="1:1" x14ac:dyDescent="0.3">
      <c r="A1034" s="85" t="s">
        <v>859</v>
      </c>
    </row>
    <row r="1035" spans="1:1" x14ac:dyDescent="0.3">
      <c r="A1035" s="85" t="s">
        <v>505</v>
      </c>
    </row>
    <row r="1036" spans="1:1" x14ac:dyDescent="0.3">
      <c r="A1036" s="85" t="s">
        <v>712</v>
      </c>
    </row>
    <row r="1037" spans="1:1" x14ac:dyDescent="0.3">
      <c r="A1037" s="85" t="s">
        <v>526</v>
      </c>
    </row>
    <row r="1038" spans="1:1" x14ac:dyDescent="0.3">
      <c r="A1038" s="85" t="s">
        <v>579</v>
      </c>
    </row>
    <row r="1039" spans="1:1" x14ac:dyDescent="0.3">
      <c r="A1039" s="85" t="s">
        <v>771</v>
      </c>
    </row>
    <row r="1040" spans="1:1" x14ac:dyDescent="0.3">
      <c r="A1040" s="85" t="s">
        <v>497</v>
      </c>
    </row>
    <row r="1041" spans="1:1" x14ac:dyDescent="0.3">
      <c r="A1041" s="85" t="s">
        <v>1046</v>
      </c>
    </row>
    <row r="1042" spans="1:1" x14ac:dyDescent="0.3">
      <c r="A1042" s="85" t="s">
        <v>507</v>
      </c>
    </row>
    <row r="1043" spans="1:1" x14ac:dyDescent="0.3">
      <c r="A1043" s="85" t="s">
        <v>538</v>
      </c>
    </row>
    <row r="1044" spans="1:1" x14ac:dyDescent="0.3">
      <c r="A1044" s="85" t="s">
        <v>509</v>
      </c>
    </row>
    <row r="1045" spans="1:1" x14ac:dyDescent="0.3">
      <c r="A1045" s="85" t="s">
        <v>749</v>
      </c>
    </row>
    <row r="1046" spans="1:1" x14ac:dyDescent="0.3">
      <c r="A1046" s="85" t="s">
        <v>485</v>
      </c>
    </row>
    <row r="1047" spans="1:1" x14ac:dyDescent="0.3">
      <c r="A1047" s="85" t="s">
        <v>636</v>
      </c>
    </row>
    <row r="1048" spans="1:1" x14ac:dyDescent="0.3">
      <c r="A1048" s="85" t="s">
        <v>741</v>
      </c>
    </row>
    <row r="1049" spans="1:1" x14ac:dyDescent="0.3">
      <c r="A1049" s="85" t="s">
        <v>853</v>
      </c>
    </row>
    <row r="1050" spans="1:1" x14ac:dyDescent="0.3">
      <c r="A1050" s="85" t="s">
        <v>837</v>
      </c>
    </row>
    <row r="1051" spans="1:1" x14ac:dyDescent="0.3">
      <c r="A1051" s="85" t="s">
        <v>796</v>
      </c>
    </row>
    <row r="1052" spans="1:1" x14ac:dyDescent="0.3">
      <c r="A1052" s="85" t="s">
        <v>893</v>
      </c>
    </row>
    <row r="1053" spans="1:1" x14ac:dyDescent="0.3">
      <c r="A1053" s="85" t="s">
        <v>736</v>
      </c>
    </row>
    <row r="1054" spans="1:1" x14ac:dyDescent="0.3">
      <c r="A1054" s="85" t="s">
        <v>900</v>
      </c>
    </row>
    <row r="1055" spans="1:1" x14ac:dyDescent="0.3">
      <c r="A1055" s="85" t="s">
        <v>889</v>
      </c>
    </row>
    <row r="1056" spans="1:1" x14ac:dyDescent="0.3">
      <c r="A1056" s="85" t="s">
        <v>515</v>
      </c>
    </row>
    <row r="1057" spans="1:1" x14ac:dyDescent="0.3">
      <c r="A1057" s="85" t="s">
        <v>788</v>
      </c>
    </row>
    <row r="1058" spans="1:1" x14ac:dyDescent="0.3">
      <c r="A1058" s="85" t="s">
        <v>975</v>
      </c>
    </row>
    <row r="1059" spans="1:1" x14ac:dyDescent="0.3">
      <c r="A1059" s="85" t="s">
        <v>1048</v>
      </c>
    </row>
    <row r="1060" spans="1:1" x14ac:dyDescent="0.3">
      <c r="A1060" s="85" t="s">
        <v>1115</v>
      </c>
    </row>
    <row r="1061" spans="1:1" x14ac:dyDescent="0.3">
      <c r="A1061" s="85" t="s">
        <v>486</v>
      </c>
    </row>
    <row r="1062" spans="1:1" x14ac:dyDescent="0.3">
      <c r="A1062" s="85" t="s">
        <v>733</v>
      </c>
    </row>
    <row r="1063" spans="1:1" x14ac:dyDescent="0.3">
      <c r="A1063" s="85" t="s">
        <v>524</v>
      </c>
    </row>
    <row r="1064" spans="1:1" x14ac:dyDescent="0.3">
      <c r="A1064" s="85" t="s">
        <v>822</v>
      </c>
    </row>
    <row r="1065" spans="1:1" x14ac:dyDescent="0.3">
      <c r="A1065" s="85" t="s">
        <v>883</v>
      </c>
    </row>
    <row r="1066" spans="1:1" x14ac:dyDescent="0.3">
      <c r="A1066" s="85" t="s">
        <v>1077</v>
      </c>
    </row>
    <row r="1067" spans="1:1" x14ac:dyDescent="0.3">
      <c r="A1067" s="85" t="s">
        <v>1119</v>
      </c>
    </row>
    <row r="1068" spans="1:1" x14ac:dyDescent="0.3">
      <c r="A1068" s="85" t="s">
        <v>640</v>
      </c>
    </row>
    <row r="1069" spans="1:1" x14ac:dyDescent="0.3">
      <c r="A1069" s="85" t="s">
        <v>751</v>
      </c>
    </row>
    <row r="1070" spans="1:1" x14ac:dyDescent="0.3">
      <c r="A1070" s="85" t="s">
        <v>1082</v>
      </c>
    </row>
    <row r="1071" spans="1:1" x14ac:dyDescent="0.3">
      <c r="A1071" s="85" t="s">
        <v>797</v>
      </c>
    </row>
    <row r="1072" spans="1:1" x14ac:dyDescent="0.3">
      <c r="A1072" s="85" t="s">
        <v>841</v>
      </c>
    </row>
    <row r="1073" spans="1:1" x14ac:dyDescent="0.3">
      <c r="A1073" s="85" t="s">
        <v>903</v>
      </c>
    </row>
    <row r="1074" spans="1:1" x14ac:dyDescent="0.3">
      <c r="A1074" s="85" t="s">
        <v>950</v>
      </c>
    </row>
    <row r="1075" spans="1:1" x14ac:dyDescent="0.3">
      <c r="A1075" s="85" t="s">
        <v>737</v>
      </c>
    </row>
    <row r="1076" spans="1:1" x14ac:dyDescent="0.3">
      <c r="A1076" s="85" t="s">
        <v>776</v>
      </c>
    </row>
    <row r="1077" spans="1:1" x14ac:dyDescent="0.3">
      <c r="A1077" s="85" t="s">
        <v>1147</v>
      </c>
    </row>
    <row r="1078" spans="1:1" x14ac:dyDescent="0.3">
      <c r="A1078" s="85" t="s">
        <v>1049</v>
      </c>
    </row>
    <row r="1079" spans="1:1" x14ac:dyDescent="0.3">
      <c r="A1079" s="85" t="s">
        <v>512</v>
      </c>
    </row>
    <row r="1080" spans="1:1" x14ac:dyDescent="0.3">
      <c r="A1080" s="85" t="s">
        <v>951</v>
      </c>
    </row>
    <row r="1081" spans="1:1" x14ac:dyDescent="0.3">
      <c r="A1081" s="85" t="s">
        <v>851</v>
      </c>
    </row>
    <row r="1082" spans="1:1" x14ac:dyDescent="0.3">
      <c r="A1082" s="85" t="s">
        <v>798</v>
      </c>
    </row>
    <row r="1083" spans="1:1" x14ac:dyDescent="0.3">
      <c r="A1083" s="85" t="s">
        <v>818</v>
      </c>
    </row>
    <row r="1084" spans="1:1" x14ac:dyDescent="0.3">
      <c r="A1084" s="85" t="s">
        <v>806</v>
      </c>
    </row>
    <row r="1085" spans="1:1" x14ac:dyDescent="0.3">
      <c r="A1085" s="85" t="s">
        <v>1050</v>
      </c>
    </row>
    <row r="1086" spans="1:1" x14ac:dyDescent="0.3">
      <c r="A1086" s="85" t="s">
        <v>738</v>
      </c>
    </row>
    <row r="1087" spans="1:1" x14ac:dyDescent="0.3">
      <c r="A1087" s="85" t="s">
        <v>828</v>
      </c>
    </row>
    <row r="1088" spans="1:1" x14ac:dyDescent="0.3">
      <c r="A1088" s="85" t="s">
        <v>720</v>
      </c>
    </row>
    <row r="1089" spans="1:1" x14ac:dyDescent="0.3">
      <c r="A1089" s="85" t="s">
        <v>717</v>
      </c>
    </row>
    <row r="1090" spans="1:1" x14ac:dyDescent="0.3">
      <c r="A1090" s="85" t="s">
        <v>864</v>
      </c>
    </row>
    <row r="1091" spans="1:1" x14ac:dyDescent="0.3">
      <c r="A1091" s="85" t="s">
        <v>946</v>
      </c>
    </row>
    <row r="1092" spans="1:1" x14ac:dyDescent="0.3">
      <c r="A1092" s="85" t="s">
        <v>844</v>
      </c>
    </row>
    <row r="1093" spans="1:1" x14ac:dyDescent="0.3">
      <c r="A1093" s="85" t="s">
        <v>793</v>
      </c>
    </row>
    <row r="1094" spans="1:1" x14ac:dyDescent="0.3">
      <c r="A1094" s="85" t="s">
        <v>947</v>
      </c>
    </row>
    <row r="1095" spans="1:1" x14ac:dyDescent="0.3">
      <c r="A1095" s="85" t="s">
        <v>1150</v>
      </c>
    </row>
    <row r="1096" spans="1:1" x14ac:dyDescent="0.3">
      <c r="A1096" s="85" t="s">
        <v>718</v>
      </c>
    </row>
    <row r="1097" spans="1:1" x14ac:dyDescent="0.3">
      <c r="A1097" s="85" t="s">
        <v>877</v>
      </c>
    </row>
    <row r="1098" spans="1:1" x14ac:dyDescent="0.3">
      <c r="A1098" s="85" t="s">
        <v>1086</v>
      </c>
    </row>
    <row r="1099" spans="1:1" x14ac:dyDescent="0.3">
      <c r="A1099" s="85" t="s">
        <v>742</v>
      </c>
    </row>
    <row r="1100" spans="1:1" x14ac:dyDescent="0.3">
      <c r="A1100" s="85" t="s">
        <v>786</v>
      </c>
    </row>
    <row r="1101" spans="1:1" x14ac:dyDescent="0.3">
      <c r="A1101" s="85" t="s">
        <v>778</v>
      </c>
    </row>
    <row r="1102" spans="1:1" x14ac:dyDescent="0.3">
      <c r="A1102" s="85" t="s">
        <v>578</v>
      </c>
    </row>
    <row r="1103" spans="1:1" x14ac:dyDescent="0.3">
      <c r="A1103" s="85" t="s">
        <v>494</v>
      </c>
    </row>
    <row r="1104" spans="1:1" x14ac:dyDescent="0.3">
      <c r="A1104" s="85" t="s">
        <v>779</v>
      </c>
    </row>
    <row r="1105" spans="1:1" x14ac:dyDescent="0.3">
      <c r="A1105" s="85" t="s">
        <v>547</v>
      </c>
    </row>
    <row r="1106" spans="1:1" x14ac:dyDescent="0.3">
      <c r="A1106" s="85" t="s">
        <v>756</v>
      </c>
    </row>
    <row r="1107" spans="1:1" x14ac:dyDescent="0.3">
      <c r="A1107" s="85" t="s">
        <v>821</v>
      </c>
    </row>
    <row r="1108" spans="1:1" x14ac:dyDescent="0.3">
      <c r="A1108" s="85" t="s">
        <v>816</v>
      </c>
    </row>
    <row r="1109" spans="1:1" x14ac:dyDescent="0.3">
      <c r="A1109" s="85" t="s">
        <v>503</v>
      </c>
    </row>
    <row r="1110" spans="1:1" x14ac:dyDescent="0.3">
      <c r="A1110" s="85" t="s">
        <v>518</v>
      </c>
    </row>
    <row r="1111" spans="1:1" x14ac:dyDescent="0.3">
      <c r="A1111" s="85" t="s">
        <v>534</v>
      </c>
    </row>
    <row r="1112" spans="1:1" x14ac:dyDescent="0.3">
      <c r="A1112" s="85" t="s">
        <v>886</v>
      </c>
    </row>
    <row r="1113" spans="1:1" x14ac:dyDescent="0.3">
      <c r="A1113" s="85" t="s">
        <v>522</v>
      </c>
    </row>
    <row r="1114" spans="1:1" x14ac:dyDescent="0.3">
      <c r="A1114" s="85" t="s">
        <v>840</v>
      </c>
    </row>
    <row r="1115" spans="1:1" x14ac:dyDescent="0.3">
      <c r="A1115" s="85" t="s">
        <v>890</v>
      </c>
    </row>
    <row r="1116" spans="1:1" x14ac:dyDescent="0.3">
      <c r="A1116" s="85" t="s">
        <v>753</v>
      </c>
    </row>
    <row r="1117" spans="1:1" x14ac:dyDescent="0.3">
      <c r="A1117" s="85" t="s">
        <v>532</v>
      </c>
    </row>
    <row r="1118" spans="1:1" x14ac:dyDescent="0.3">
      <c r="A1118" s="85" t="s">
        <v>536</v>
      </c>
    </row>
    <row r="1119" spans="1:1" x14ac:dyDescent="0.3">
      <c r="A1119" s="85" t="s">
        <v>716</v>
      </c>
    </row>
    <row r="1120" spans="1:1" x14ac:dyDescent="0.3">
      <c r="A1120" s="85" t="s">
        <v>861</v>
      </c>
    </row>
    <row r="1121" spans="1:1" x14ac:dyDescent="0.3">
      <c r="A1121" s="85" t="s">
        <v>881</v>
      </c>
    </row>
    <row r="1122" spans="1:1" x14ac:dyDescent="0.3">
      <c r="A1122" s="85" t="s">
        <v>495</v>
      </c>
    </row>
    <row r="1123" spans="1:1" x14ac:dyDescent="0.3">
      <c r="A1123" s="85" t="s">
        <v>740</v>
      </c>
    </row>
    <row r="1124" spans="1:1" x14ac:dyDescent="0.3">
      <c r="A1124" s="85" t="s">
        <v>754</v>
      </c>
    </row>
    <row r="1125" spans="1:1" x14ac:dyDescent="0.3">
      <c r="A1125" s="85" t="s">
        <v>1045</v>
      </c>
    </row>
    <row r="1126" spans="1:1" x14ac:dyDescent="0.3">
      <c r="A1126" s="85" t="s">
        <v>549</v>
      </c>
    </row>
    <row r="1127" spans="1:1" x14ac:dyDescent="0.3">
      <c r="A1127" s="85" t="s">
        <v>537</v>
      </c>
    </row>
    <row r="1128" spans="1:1" x14ac:dyDescent="0.3">
      <c r="A1128" s="85" t="s">
        <v>792</v>
      </c>
    </row>
    <row r="1129" spans="1:1" x14ac:dyDescent="0.3">
      <c r="A1129" s="85" t="s">
        <v>1076</v>
      </c>
    </row>
    <row r="1130" spans="1:1" x14ac:dyDescent="0.3">
      <c r="A1130" s="85" t="s">
        <v>550</v>
      </c>
    </row>
    <row r="1131" spans="1:1" x14ac:dyDescent="0.3">
      <c r="A1131" s="85" t="s">
        <v>860</v>
      </c>
    </row>
    <row r="1132" spans="1:1" x14ac:dyDescent="0.3">
      <c r="A1132" s="85" t="s">
        <v>551</v>
      </c>
    </row>
    <row r="1133" spans="1:1" x14ac:dyDescent="0.3">
      <c r="A1133" s="85" t="s">
        <v>873</v>
      </c>
    </row>
    <row r="1134" spans="1:1" x14ac:dyDescent="0.3">
      <c r="A1134" s="85" t="s">
        <v>714</v>
      </c>
    </row>
    <row r="1135" spans="1:1" x14ac:dyDescent="0.3">
      <c r="A1135" s="85" t="s">
        <v>1114</v>
      </c>
    </row>
    <row r="1136" spans="1:1" x14ac:dyDescent="0.3">
      <c r="A1136" s="85" t="s">
        <v>533</v>
      </c>
    </row>
    <row r="1137" spans="1:1" x14ac:dyDescent="0.3">
      <c r="A1137" s="85" t="s">
        <v>732</v>
      </c>
    </row>
    <row r="1138" spans="1:1" x14ac:dyDescent="0.3">
      <c r="A1138" s="85" t="s">
        <v>882</v>
      </c>
    </row>
    <row r="1139" spans="1:1" x14ac:dyDescent="0.3">
      <c r="A1139" s="85" t="s">
        <v>514</v>
      </c>
    </row>
    <row r="1140" spans="1:1" x14ac:dyDescent="0.3">
      <c r="A1140" s="85" t="s">
        <v>1047</v>
      </c>
    </row>
    <row r="1141" spans="1:1" x14ac:dyDescent="0.3">
      <c r="A1141" s="85" t="s">
        <v>660</v>
      </c>
    </row>
    <row r="1142" spans="1:1" x14ac:dyDescent="0.3">
      <c r="A1142" s="85" t="s">
        <v>523</v>
      </c>
    </row>
    <row r="1143" spans="1:1" x14ac:dyDescent="0.3">
      <c r="A1143" s="85" t="s">
        <v>639</v>
      </c>
    </row>
    <row r="1144" spans="1:1" x14ac:dyDescent="0.3">
      <c r="A1144" s="85" t="s">
        <v>510</v>
      </c>
    </row>
    <row r="1145" spans="1:1" x14ac:dyDescent="0.3">
      <c r="A1145" s="85" t="s">
        <v>539</v>
      </c>
    </row>
    <row r="1146" spans="1:1" x14ac:dyDescent="0.3">
      <c r="A1146" s="85" t="s">
        <v>529</v>
      </c>
    </row>
    <row r="1147" spans="1:1" x14ac:dyDescent="0.3">
      <c r="A1147" s="85" t="s">
        <v>734</v>
      </c>
    </row>
    <row r="1148" spans="1:1" x14ac:dyDescent="0.3">
      <c r="A1148" s="85" t="s">
        <v>735</v>
      </c>
    </row>
    <row r="1149" spans="1:1" x14ac:dyDescent="0.3">
      <c r="A1149" s="85" t="s">
        <v>810</v>
      </c>
    </row>
    <row r="1150" spans="1:1" x14ac:dyDescent="0.3">
      <c r="A1150" s="85" t="s">
        <v>1085</v>
      </c>
    </row>
    <row r="1151" spans="1:1" x14ac:dyDescent="0.3">
      <c r="A1151" s="85" t="s">
        <v>808</v>
      </c>
    </row>
    <row r="1152" spans="1:1" x14ac:dyDescent="0.3">
      <c r="A1152" s="85" t="s">
        <v>1087</v>
      </c>
    </row>
    <row r="1153" spans="1:1" x14ac:dyDescent="0.3">
      <c r="A1153" s="85" t="s">
        <v>878</v>
      </c>
    </row>
    <row r="1154" spans="1:1" x14ac:dyDescent="0.3">
      <c r="A1154" s="85" t="s">
        <v>959</v>
      </c>
    </row>
    <row r="1155" spans="1:1" x14ac:dyDescent="0.3">
      <c r="A1155" s="85" t="s">
        <v>799</v>
      </c>
    </row>
    <row r="1156" spans="1:1" x14ac:dyDescent="0.3">
      <c r="A1156" s="85" t="s">
        <v>661</v>
      </c>
    </row>
    <row r="1157" spans="1:1" x14ac:dyDescent="0.3">
      <c r="A1157" s="85" t="s">
        <v>954</v>
      </c>
    </row>
    <row r="1158" spans="1:1" x14ac:dyDescent="0.3">
      <c r="A1158" s="85" t="s">
        <v>504</v>
      </c>
    </row>
    <row r="1159" spans="1:1" x14ac:dyDescent="0.3">
      <c r="A1159" s="85" t="s">
        <v>815</v>
      </c>
    </row>
    <row r="1160" spans="1:1" x14ac:dyDescent="0.3">
      <c r="A1160" s="85" t="s">
        <v>1053</v>
      </c>
    </row>
    <row r="1161" spans="1:1" x14ac:dyDescent="0.3">
      <c r="A1161" s="85" t="s">
        <v>620</v>
      </c>
    </row>
    <row r="1162" spans="1:1" x14ac:dyDescent="0.3">
      <c r="A1162" s="85" t="s">
        <v>1166</v>
      </c>
    </row>
    <row r="1163" spans="1:1" x14ac:dyDescent="0.3">
      <c r="A1163" s="85" t="s">
        <v>990</v>
      </c>
    </row>
    <row r="1164" spans="1:1" x14ac:dyDescent="0.3">
      <c r="A1164" s="85" t="s">
        <v>991</v>
      </c>
    </row>
    <row r="1165" spans="1:1" x14ac:dyDescent="0.3">
      <c r="A1165" s="85" t="s">
        <v>1074</v>
      </c>
    </row>
    <row r="1166" spans="1:1" x14ac:dyDescent="0.3">
      <c r="A1166" s="85" t="s">
        <v>719</v>
      </c>
    </row>
    <row r="1167" spans="1:1" x14ac:dyDescent="0.3">
      <c r="A1167" s="85" t="s">
        <v>1088</v>
      </c>
    </row>
    <row r="1168" spans="1:1" x14ac:dyDescent="0.3">
      <c r="A1168" s="85" t="s">
        <v>766</v>
      </c>
    </row>
    <row r="1169" spans="1:1" x14ac:dyDescent="0.3">
      <c r="A1169" s="85" t="s">
        <v>1090</v>
      </c>
    </row>
    <row r="1170" spans="1:1" x14ac:dyDescent="0.3">
      <c r="A1170" s="85" t="s">
        <v>976</v>
      </c>
    </row>
    <row r="1171" spans="1:1" x14ac:dyDescent="0.3">
      <c r="A1171" s="85" t="s">
        <v>748</v>
      </c>
    </row>
    <row r="1172" spans="1:1" x14ac:dyDescent="0.3">
      <c r="A1172" s="85" t="s">
        <v>789</v>
      </c>
    </row>
    <row r="1173" spans="1:1" x14ac:dyDescent="0.3">
      <c r="A1173" s="85" t="s">
        <v>965</v>
      </c>
    </row>
    <row r="1174" spans="1:1" x14ac:dyDescent="0.3">
      <c r="A1174" s="85" t="s">
        <v>721</v>
      </c>
    </row>
    <row r="1175" spans="1:1" x14ac:dyDescent="0.3">
      <c r="A1175" s="85" t="s">
        <v>803</v>
      </c>
    </row>
    <row r="1176" spans="1:1" x14ac:dyDescent="0.3">
      <c r="A1176" s="85" t="s">
        <v>826</v>
      </c>
    </row>
    <row r="1177" spans="1:1" x14ac:dyDescent="0.3">
      <c r="A1177" s="85" t="s">
        <v>1094</v>
      </c>
    </row>
    <row r="1178" spans="1:1" x14ac:dyDescent="0.3">
      <c r="A1178" s="85" t="s">
        <v>1118</v>
      </c>
    </row>
    <row r="1179" spans="1:1" x14ac:dyDescent="0.3">
      <c r="A1179" s="85" t="s">
        <v>724</v>
      </c>
    </row>
    <row r="1180" spans="1:1" x14ac:dyDescent="0.3">
      <c r="A1180" s="85" t="s">
        <v>934</v>
      </c>
    </row>
    <row r="1181" spans="1:1" x14ac:dyDescent="0.3">
      <c r="A1181" s="85" t="s">
        <v>1089</v>
      </c>
    </row>
    <row r="1182" spans="1:1" x14ac:dyDescent="0.3">
      <c r="A1182" s="85" t="s">
        <v>1061</v>
      </c>
    </row>
    <row r="1183" spans="1:1" x14ac:dyDescent="0.3">
      <c r="A1183" s="85" t="s">
        <v>777</v>
      </c>
    </row>
    <row r="1184" spans="1:1" x14ac:dyDescent="0.3">
      <c r="A1184" s="85" t="s">
        <v>566</v>
      </c>
    </row>
    <row r="1185" spans="1:1" x14ac:dyDescent="0.3">
      <c r="A1185" s="85" t="s">
        <v>1029</v>
      </c>
    </row>
    <row r="1186" spans="1:1" x14ac:dyDescent="0.3">
      <c r="A1186" s="85" t="s">
        <v>995</v>
      </c>
    </row>
    <row r="1187" spans="1:1" x14ac:dyDescent="0.3">
      <c r="A1187" s="85" t="s">
        <v>623</v>
      </c>
    </row>
    <row r="1188" spans="1:1" x14ac:dyDescent="0.3">
      <c r="A1188" s="85" t="s">
        <v>1172</v>
      </c>
    </row>
    <row r="1189" spans="1:1" x14ac:dyDescent="0.3">
      <c r="A1189" s="85" t="s">
        <v>1179</v>
      </c>
    </row>
    <row r="1190" spans="1:1" x14ac:dyDescent="0.3">
      <c r="A1190" s="85" t="s">
        <v>647</v>
      </c>
    </row>
    <row r="1191" spans="1:1" x14ac:dyDescent="0.3">
      <c r="A1191" s="85" t="s">
        <v>938</v>
      </c>
    </row>
    <row r="1192" spans="1:1" x14ac:dyDescent="0.3">
      <c r="A1192" s="85" t="s">
        <v>999</v>
      </c>
    </row>
    <row r="1193" spans="1:1" x14ac:dyDescent="0.3">
      <c r="A1193" s="85" t="s">
        <v>1057</v>
      </c>
    </row>
    <row r="1194" spans="1:1" x14ac:dyDescent="0.3">
      <c r="A1194" s="85" t="s">
        <v>1155</v>
      </c>
    </row>
    <row r="1195" spans="1:1" x14ac:dyDescent="0.3">
      <c r="A1195" s="85" t="s">
        <v>762</v>
      </c>
    </row>
    <row r="1196" spans="1:1" x14ac:dyDescent="0.3">
      <c r="A1196" s="85" t="s">
        <v>1036</v>
      </c>
    </row>
    <row r="1197" spans="1:1" x14ac:dyDescent="0.3">
      <c r="A1197" s="85" t="s">
        <v>1129</v>
      </c>
    </row>
    <row r="1198" spans="1:1" x14ac:dyDescent="0.3">
      <c r="A1198" s="85" t="s">
        <v>984</v>
      </c>
    </row>
    <row r="1199" spans="1:1" x14ac:dyDescent="0.3">
      <c r="A1199" s="85" t="s">
        <v>868</v>
      </c>
    </row>
    <row r="1200" spans="1:1" x14ac:dyDescent="0.3">
      <c r="A1200" s="85" t="s">
        <v>1141</v>
      </c>
    </row>
    <row r="1201" spans="1:1" x14ac:dyDescent="0.3">
      <c r="A1201" s="85" t="s">
        <v>1007</v>
      </c>
    </row>
    <row r="1202" spans="1:1" x14ac:dyDescent="0.3">
      <c r="A1202" s="85" t="s">
        <v>600</v>
      </c>
    </row>
    <row r="1203" spans="1:1" x14ac:dyDescent="0.3">
      <c r="A1203" s="85" t="s">
        <v>977</v>
      </c>
    </row>
    <row r="1204" spans="1:1" x14ac:dyDescent="0.3">
      <c r="A1204" s="85" t="s">
        <v>1075</v>
      </c>
    </row>
    <row r="1205" spans="1:1" x14ac:dyDescent="0.3">
      <c r="A1205" s="85" t="s">
        <v>1023</v>
      </c>
    </row>
    <row r="1206" spans="1:1" x14ac:dyDescent="0.3">
      <c r="A1206" s="85" t="s">
        <v>1093</v>
      </c>
    </row>
    <row r="1207" spans="1:1" x14ac:dyDescent="0.3">
      <c r="A1207" s="85" t="s">
        <v>1110</v>
      </c>
    </row>
    <row r="1208" spans="1:1" x14ac:dyDescent="0.3">
      <c r="A1208" s="85" t="s">
        <v>610</v>
      </c>
    </row>
    <row r="1209" spans="1:1" x14ac:dyDescent="0.3">
      <c r="A1209" s="85" t="s">
        <v>739</v>
      </c>
    </row>
    <row r="1210" spans="1:1" x14ac:dyDescent="0.3">
      <c r="A1210" s="85" t="s">
        <v>1160</v>
      </c>
    </row>
    <row r="1211" spans="1:1" x14ac:dyDescent="0.3">
      <c r="A1211" s="85" t="s">
        <v>658</v>
      </c>
    </row>
    <row r="1212" spans="1:1" x14ac:dyDescent="0.3">
      <c r="A1212" s="85" t="s">
        <v>1019</v>
      </c>
    </row>
    <row r="1213" spans="1:1" x14ac:dyDescent="0.3">
      <c r="A1213" s="85" t="s">
        <v>1003</v>
      </c>
    </row>
    <row r="1214" spans="1:1" x14ac:dyDescent="0.3">
      <c r="A1214" s="85" t="s">
        <v>1151</v>
      </c>
    </row>
    <row r="1215" spans="1:1" x14ac:dyDescent="0.3">
      <c r="A1215" s="85" t="s">
        <v>569</v>
      </c>
    </row>
    <row r="1216" spans="1:1" x14ac:dyDescent="0.3">
      <c r="A1216" s="85" t="s">
        <v>943</v>
      </c>
    </row>
    <row r="1217" spans="1:1" x14ac:dyDescent="0.3">
      <c r="A1217" s="85" t="s">
        <v>572</v>
      </c>
    </row>
    <row r="1218" spans="1:1" x14ac:dyDescent="0.3">
      <c r="A1218" s="85" t="s">
        <v>1106</v>
      </c>
    </row>
    <row r="1219" spans="1:1" x14ac:dyDescent="0.3">
      <c r="A1219" s="85" t="s">
        <v>985</v>
      </c>
    </row>
    <row r="1220" spans="1:1" x14ac:dyDescent="0.3">
      <c r="A1220" s="85" t="s">
        <v>1107</v>
      </c>
    </row>
    <row r="1221" spans="1:1" x14ac:dyDescent="0.3">
      <c r="A1221" s="85" t="s">
        <v>1056</v>
      </c>
    </row>
    <row r="1222" spans="1:1" x14ac:dyDescent="0.3">
      <c r="A1222" s="85" t="s">
        <v>606</v>
      </c>
    </row>
    <row r="1223" spans="1:1" x14ac:dyDescent="0.3">
      <c r="A1223" s="85" t="s">
        <v>590</v>
      </c>
    </row>
    <row r="1224" spans="1:1" x14ac:dyDescent="0.3">
      <c r="A1224" s="85" t="s">
        <v>1132</v>
      </c>
    </row>
    <row r="1225" spans="1:1" x14ac:dyDescent="0.3">
      <c r="A1225" s="85" t="s">
        <v>1095</v>
      </c>
    </row>
    <row r="1226" spans="1:1" x14ac:dyDescent="0.3">
      <c r="A1226" s="85" t="s">
        <v>1060</v>
      </c>
    </row>
    <row r="1227" spans="1:1" x14ac:dyDescent="0.3">
      <c r="A1227" s="85" t="s">
        <v>802</v>
      </c>
    </row>
    <row r="1228" spans="1:1" x14ac:dyDescent="0.3">
      <c r="A1228" s="85" t="s">
        <v>1063</v>
      </c>
    </row>
    <row r="1229" spans="1:1" x14ac:dyDescent="0.3">
      <c r="A1229" s="85" t="s">
        <v>1070</v>
      </c>
    </row>
    <row r="1230" spans="1:1" x14ac:dyDescent="0.3">
      <c r="A1230" s="85" t="s">
        <v>613</v>
      </c>
    </row>
    <row r="1231" spans="1:1" x14ac:dyDescent="0.3">
      <c r="A1231" s="85" t="s">
        <v>872</v>
      </c>
    </row>
    <row r="1232" spans="1:1" x14ac:dyDescent="0.3">
      <c r="A1232" s="85" t="s">
        <v>568</v>
      </c>
    </row>
    <row r="1233" spans="1:1" x14ac:dyDescent="0.3">
      <c r="A1233" s="85" t="s">
        <v>659</v>
      </c>
    </row>
    <row r="1234" spans="1:1" x14ac:dyDescent="0.3">
      <c r="A1234" s="85" t="s">
        <v>731</v>
      </c>
    </row>
    <row r="1235" spans="1:1" x14ac:dyDescent="0.3">
      <c r="A1235" s="85" t="s">
        <v>931</v>
      </c>
    </row>
    <row r="1236" spans="1:1" x14ac:dyDescent="0.3">
      <c r="A1236" s="85" t="s">
        <v>583</v>
      </c>
    </row>
    <row r="1237" spans="1:1" x14ac:dyDescent="0.3">
      <c r="A1237" s="85" t="s">
        <v>908</v>
      </c>
    </row>
    <row r="1238" spans="1:1" x14ac:dyDescent="0.3">
      <c r="A1238" s="85" t="s">
        <v>945</v>
      </c>
    </row>
  </sheetData>
  <autoFilter ref="A1:P713"/>
  <conditionalFormatting sqref="A717:A1238">
    <cfRule type="duplicateValues" dxfId="4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K1230"/>
  <sheetViews>
    <sheetView zoomScale="80" zoomScaleNormal="80" workbookViewId="0">
      <pane xSplit="4" ySplit="2" topLeftCell="AK791" activePane="bottomRight" state="frozen"/>
      <selection activeCell="G602" sqref="G602"/>
      <selection pane="topRight" activeCell="G602" sqref="G602"/>
      <selection pane="bottomLeft" activeCell="G602" sqref="G602"/>
      <selection pane="bottomRight" activeCell="A802" sqref="A802"/>
    </sheetView>
  </sheetViews>
  <sheetFormatPr defaultRowHeight="14.4" x14ac:dyDescent="0.3"/>
  <cols>
    <col min="1" max="1" width="22.33203125" customWidth="1"/>
    <col min="2" max="2" width="7.88671875" customWidth="1"/>
    <col min="3" max="3" width="7.44140625" customWidth="1"/>
    <col min="4" max="4" width="17" customWidth="1"/>
    <col min="5" max="13" width="6.44140625" customWidth="1"/>
    <col min="14" max="16" width="7.44140625" customWidth="1"/>
    <col min="17" max="18" width="11.44140625" customWidth="1"/>
    <col min="19" max="19" width="12.5546875" customWidth="1"/>
    <col min="20" max="20" width="10" customWidth="1"/>
    <col min="21" max="22" width="8.88671875" customWidth="1"/>
    <col min="23" max="23" width="11.44140625" customWidth="1"/>
    <col min="24" max="24" width="13.6640625" customWidth="1"/>
    <col min="25" max="25" width="12.33203125" customWidth="1"/>
    <col min="26" max="26" width="9.109375" customWidth="1"/>
    <col min="27" max="27" width="11.5546875" customWidth="1"/>
    <col min="28" max="29" width="9.109375" customWidth="1"/>
    <col min="30" max="30" width="13.21875" customWidth="1"/>
    <col min="31" max="31" width="9.44140625" customWidth="1"/>
    <col min="32" max="32" width="12.6640625" customWidth="1"/>
    <col min="33" max="33" width="11.21875" customWidth="1"/>
    <col min="34" max="34" width="8.88671875" customWidth="1"/>
    <col min="35" max="37" width="10.21875" customWidth="1"/>
    <col min="38" max="38" width="12.77734375" customWidth="1"/>
    <col min="39" max="43" width="9.109375" customWidth="1"/>
    <col min="44" max="44" width="11.5546875" customWidth="1"/>
    <col min="45" max="45" width="11.88671875" customWidth="1"/>
    <col min="46" max="46" width="12" customWidth="1"/>
    <col min="47" max="47" width="8.88671875" customWidth="1"/>
    <col min="48" max="50" width="13.88671875" customWidth="1"/>
    <col min="51" max="51" width="13.88671875" bestFit="1" customWidth="1"/>
    <col min="52" max="56" width="10.109375" hidden="1" customWidth="1"/>
    <col min="57" max="58" width="13.88671875" bestFit="1" customWidth="1"/>
    <col min="59" max="59" width="14.21875" bestFit="1" customWidth="1"/>
    <col min="60" max="61" width="15" bestFit="1" customWidth="1"/>
    <col min="62" max="62" width="13.77734375" bestFit="1" customWidth="1"/>
    <col min="63" max="63" width="15.6640625" bestFit="1" customWidth="1"/>
  </cols>
  <sheetData>
    <row r="1" spans="1:63" x14ac:dyDescent="0.3">
      <c r="A1" s="43"/>
      <c r="E1">
        <v>31</v>
      </c>
      <c r="F1">
        <v>29</v>
      </c>
      <c r="G1">
        <v>31</v>
      </c>
      <c r="H1">
        <v>30</v>
      </c>
      <c r="I1">
        <v>31</v>
      </c>
      <c r="J1">
        <v>30</v>
      </c>
      <c r="K1">
        <v>31</v>
      </c>
      <c r="L1">
        <v>31</v>
      </c>
      <c r="M1">
        <v>30</v>
      </c>
      <c r="N1">
        <v>31</v>
      </c>
      <c r="O1">
        <v>30</v>
      </c>
      <c r="P1">
        <v>31</v>
      </c>
      <c r="T1" s="41">
        <f>расш!P1</f>
        <v>0.38204370229251644</v>
      </c>
      <c r="U1" s="41">
        <f>расш!P2</f>
        <v>0.31030468859879046</v>
      </c>
      <c r="V1" s="41">
        <f>расш!P3</f>
        <v>0.30765160910869316</v>
      </c>
      <c r="W1" s="41"/>
      <c r="X1" s="41"/>
      <c r="Y1" s="59"/>
      <c r="Z1" s="59"/>
      <c r="AA1" s="59"/>
      <c r="AB1" s="59"/>
      <c r="AC1" s="59"/>
      <c r="AD1" s="41">
        <f>расш!P7</f>
        <v>0</v>
      </c>
      <c r="AE1" s="41">
        <f>расш!P8</f>
        <v>0</v>
      </c>
      <c r="AF1" s="41">
        <f>расш!P9</f>
        <v>0</v>
      </c>
      <c r="AG1" s="60">
        <f>SUM(T1:AF1)</f>
        <v>1</v>
      </c>
      <c r="AI1" s="41">
        <f>расш!M3</f>
        <v>1.9976132786940513E-2</v>
      </c>
      <c r="AJ1" s="41">
        <f>расш!M4</f>
        <v>9.6424484282161341E-3</v>
      </c>
      <c r="AK1" s="41">
        <f>расш!M5</f>
        <v>1.5123271809699317E-2</v>
      </c>
      <c r="AL1" s="41">
        <f>расш!M6</f>
        <v>0</v>
      </c>
      <c r="AR1" s="41">
        <f>расш!M12</f>
        <v>0</v>
      </c>
      <c r="AS1" s="41">
        <f>расш!M13</f>
        <v>0</v>
      </c>
      <c r="AT1" s="41">
        <f>расш!M14</f>
        <v>0</v>
      </c>
      <c r="AV1" s="113">
        <f>расш!C3</f>
        <v>2684.36</v>
      </c>
      <c r="AW1" s="113">
        <f>AV1</f>
        <v>2684.36</v>
      </c>
      <c r="AX1" s="113">
        <f>AW1</f>
        <v>2684.36</v>
      </c>
      <c r="AY1" s="77"/>
      <c r="AZ1" s="77"/>
      <c r="BA1" s="77"/>
      <c r="BB1" s="77"/>
      <c r="BC1" s="77"/>
      <c r="BD1" s="77"/>
      <c r="BE1" s="77"/>
      <c r="BF1" s="77"/>
      <c r="BG1" s="77"/>
    </row>
    <row r="2" spans="1:63" s="39" customFormat="1" ht="139.19999999999999" x14ac:dyDescent="0.3">
      <c r="A2" s="55" t="s">
        <v>3593</v>
      </c>
      <c r="B2" s="44" t="s">
        <v>378</v>
      </c>
      <c r="C2" s="44" t="s">
        <v>373</v>
      </c>
      <c r="D2" s="45" t="s">
        <v>379</v>
      </c>
      <c r="E2" s="56">
        <v>1</v>
      </c>
      <c r="F2" s="56">
        <v>2</v>
      </c>
      <c r="G2" s="56">
        <v>3</v>
      </c>
      <c r="H2" s="56">
        <v>4</v>
      </c>
      <c r="I2" s="56">
        <v>5</v>
      </c>
      <c r="J2" s="56">
        <v>6</v>
      </c>
      <c r="K2" s="56">
        <v>7</v>
      </c>
      <c r="L2" s="56">
        <v>8</v>
      </c>
      <c r="M2" s="56">
        <v>9</v>
      </c>
      <c r="N2" s="56">
        <v>10</v>
      </c>
      <c r="O2" s="56">
        <v>11</v>
      </c>
      <c r="P2" s="56">
        <v>12</v>
      </c>
      <c r="Q2" s="56" t="s">
        <v>385</v>
      </c>
      <c r="R2" s="75" t="s">
        <v>1210</v>
      </c>
      <c r="S2" s="75" t="s">
        <v>1211</v>
      </c>
      <c r="T2" s="56">
        <v>1</v>
      </c>
      <c r="U2" s="56">
        <v>2</v>
      </c>
      <c r="V2" s="56">
        <v>3</v>
      </c>
      <c r="W2" s="56">
        <v>4</v>
      </c>
      <c r="X2" s="46" t="s">
        <v>380</v>
      </c>
      <c r="Y2" s="47">
        <v>5</v>
      </c>
      <c r="Z2" s="47">
        <v>6</v>
      </c>
      <c r="AA2" s="47">
        <v>7</v>
      </c>
      <c r="AB2" s="47">
        <v>8</v>
      </c>
      <c r="AC2" s="47">
        <v>9</v>
      </c>
      <c r="AD2" s="56">
        <v>10</v>
      </c>
      <c r="AE2" s="56">
        <v>11</v>
      </c>
      <c r="AF2" s="56">
        <v>12</v>
      </c>
      <c r="AG2" s="46" t="s">
        <v>381</v>
      </c>
      <c r="AH2" s="48" t="s">
        <v>382</v>
      </c>
      <c r="AI2" s="49">
        <v>1</v>
      </c>
      <c r="AJ2" s="50">
        <v>2</v>
      </c>
      <c r="AK2" s="50">
        <v>3</v>
      </c>
      <c r="AL2" s="50">
        <v>4</v>
      </c>
      <c r="AM2" s="51">
        <v>5</v>
      </c>
      <c r="AN2" s="51">
        <v>6</v>
      </c>
      <c r="AO2" s="51">
        <v>7</v>
      </c>
      <c r="AP2" s="51">
        <v>8</v>
      </c>
      <c r="AQ2" s="51">
        <v>9</v>
      </c>
      <c r="AR2" s="57">
        <v>10</v>
      </c>
      <c r="AS2" s="57">
        <v>11</v>
      </c>
      <c r="AT2" s="57">
        <v>12</v>
      </c>
      <c r="AU2" s="52" t="s">
        <v>383</v>
      </c>
      <c r="AV2" s="53">
        <v>1</v>
      </c>
      <c r="AW2" s="53">
        <v>2</v>
      </c>
      <c r="AX2" s="53">
        <v>3</v>
      </c>
      <c r="AY2" s="53">
        <v>4</v>
      </c>
      <c r="AZ2" s="51">
        <v>5</v>
      </c>
      <c r="BA2" s="51">
        <v>6</v>
      </c>
      <c r="BB2" s="51">
        <v>7</v>
      </c>
      <c r="BC2" s="51">
        <v>8</v>
      </c>
      <c r="BD2" s="51">
        <v>9</v>
      </c>
      <c r="BE2" s="58">
        <v>10</v>
      </c>
      <c r="BF2" s="58">
        <v>11</v>
      </c>
      <c r="BG2" s="58">
        <v>12</v>
      </c>
      <c r="BH2" s="54" t="s">
        <v>384</v>
      </c>
      <c r="BI2" s="39" t="s">
        <v>386</v>
      </c>
      <c r="BJ2" s="39" t="s">
        <v>387</v>
      </c>
      <c r="BK2" s="39" t="s">
        <v>3938</v>
      </c>
    </row>
    <row r="3" spans="1:63" x14ac:dyDescent="0.3">
      <c r="A3" s="87" t="s">
        <v>1341</v>
      </c>
      <c r="B3" s="85" t="s">
        <v>973</v>
      </c>
      <c r="C3" s="65">
        <f>VLOOKUP(B3,Площадь!$A$2:$B$442,2,0)</f>
        <v>4.2</v>
      </c>
      <c r="D3" s="79"/>
      <c r="E3">
        <v>31</v>
      </c>
      <c r="F3">
        <v>29</v>
      </c>
      <c r="G3">
        <v>5</v>
      </c>
      <c r="Q3">
        <f t="shared" ref="Q3:Q66" si="0">SUM(E3:P3)</f>
        <v>65</v>
      </c>
      <c r="R3" s="76"/>
      <c r="S3" s="71"/>
      <c r="T3" s="41">
        <f t="shared" ref="T3:T34" si="1">R3*$T$1/31*E3</f>
        <v>0</v>
      </c>
      <c r="U3" s="41">
        <f t="shared" ref="U3:U34" si="2">R3*$U$1/28*F3</f>
        <v>0</v>
      </c>
      <c r="V3" s="41">
        <f t="shared" ref="V3:V66" si="3">R3*$V$1/31*G3</f>
        <v>0</v>
      </c>
      <c r="W3" s="41">
        <f t="shared" ref="W3:W34" si="4">R3*W$1/30*H3</f>
        <v>0</v>
      </c>
      <c r="X3" s="41">
        <f t="shared" ref="X3:X34" si="5">SUM(T3:W3)-R3</f>
        <v>0</v>
      </c>
      <c r="Y3" s="41"/>
      <c r="Z3" s="41"/>
      <c r="AA3" s="41"/>
      <c r="AB3" s="41"/>
      <c r="AC3" s="41"/>
      <c r="AD3" s="41">
        <f t="shared" ref="AD3:AD34" si="6">(S3*$AD$1)/31*N3</f>
        <v>0</v>
      </c>
      <c r="AE3" s="41">
        <f t="shared" ref="AE3:AE34" si="7">(S3*$AE$1)/30*O3</f>
        <v>0</v>
      </c>
      <c r="AF3" s="41">
        <f t="shared" ref="AF3:AF34" si="8">(S3*$AF$1)/31*P3</f>
        <v>0</v>
      </c>
      <c r="AG3" s="41">
        <f t="shared" ref="AG3:AG34" si="9">S3-AD3-AE3-AF3</f>
        <v>0</v>
      </c>
      <c r="AI3" s="41">
        <f t="shared" ref="AI3:AI66" si="10">(C3*$AI$1)/31*E3</f>
        <v>8.3899757705150166E-2</v>
      </c>
      <c r="AJ3" s="41">
        <f t="shared" ref="AJ3:AJ66" si="11">(C3*$AJ$1)/29*F3</f>
        <v>4.0498283398507764E-2</v>
      </c>
      <c r="AK3" s="41">
        <f>(C3*$AK$1)/31*G3</f>
        <v>1.0244797032376957E-2</v>
      </c>
      <c r="AL3" s="41">
        <f t="shared" ref="AL3:AL66" si="12">(C3*$AL$1)/30*H3</f>
        <v>0</v>
      </c>
      <c r="AR3" s="41">
        <f t="shared" ref="AR3:AR66" si="13">(C3*$AR$1)/31*N3</f>
        <v>0</v>
      </c>
      <c r="AS3" s="41">
        <f t="shared" ref="AS3:AS66" si="14">(C3*$AS$1)/30*O3</f>
        <v>0</v>
      </c>
      <c r="AT3" s="41">
        <f t="shared" ref="AT3:AT66" si="15">(C3*$AT$1)/31*P3</f>
        <v>0</v>
      </c>
      <c r="AV3" s="40">
        <f t="shared" ref="AV3:AV66" si="16">(T3+AI3)*$AV$1</f>
        <v>225.21715359339692</v>
      </c>
      <c r="AW3" s="40">
        <f t="shared" ref="AW3:AW34" si="17">(U3+AJ3)*$AW$1</f>
        <v>108.7119720236183</v>
      </c>
      <c r="AX3" s="40">
        <f t="shared" ref="AX3:AX34" si="18">(V3+AK3)*$AX$1</f>
        <v>27.500723361831408</v>
      </c>
      <c r="AY3" s="40">
        <f t="shared" ref="AY3:AY66" si="19">(W3+AL3)*$AY$1</f>
        <v>0</v>
      </c>
      <c r="AZ3" s="40">
        <f t="shared" ref="AZ3:AZ66" si="20">(Y3+AM3)*$AZ$1</f>
        <v>0</v>
      </c>
      <c r="BA3" s="40">
        <f t="shared" ref="BA3:BA66" si="21">(Z3+AN3)*$BA$1</f>
        <v>0</v>
      </c>
      <c r="BB3" s="40">
        <f t="shared" ref="BB3:BB66" si="22">(AA3+AO3)*$BB$1</f>
        <v>0</v>
      </c>
      <c r="BC3" s="40">
        <f t="shared" ref="BC3:BC66" si="23">(AB3+AP3)*$BC$1</f>
        <v>0</v>
      </c>
      <c r="BD3" s="40">
        <f t="shared" ref="BD3:BD66" si="24">(AC3+AQ3)*$BD$1</f>
        <v>0</v>
      </c>
      <c r="BE3" s="40">
        <f t="shared" ref="BE3:BE34" si="25">(AD3+AR3)*$BE$1</f>
        <v>0</v>
      </c>
      <c r="BF3" s="40">
        <f t="shared" ref="BF3:BF34" si="26">(AE3+AS3)*$BF$1</f>
        <v>0</v>
      </c>
      <c r="BG3" s="40">
        <f t="shared" ref="BG3:BG34" si="27">(AF3+AT3)*$BG$1</f>
        <v>0</v>
      </c>
      <c r="BH3" s="62">
        <f t="shared" ref="BH3:BH66" si="28">SUM(AV3:BG3)</f>
        <v>361.42984897884662</v>
      </c>
      <c r="BI3" s="128">
        <f>VLOOKUP(A3,'1112 '!$B$12:$G$1229,6,0)</f>
        <v>389.77</v>
      </c>
      <c r="BJ3" s="63">
        <f t="shared" ref="BJ3:BJ66" si="29">BH3-BI3</f>
        <v>-28.34015102115336</v>
      </c>
      <c r="BK3" s="41">
        <f t="shared" ref="BK3:BK66" si="30">(SUM(T3:W3)+SUM(AD3:AF3)+SUM(AI3:AL3)+SUM(AR3:AT3))/12/C3</f>
        <v>2.6714848836514858E-3</v>
      </c>
    </row>
    <row r="4" spans="1:63" x14ac:dyDescent="0.3">
      <c r="A4" s="87" t="s">
        <v>3521</v>
      </c>
      <c r="B4" s="85" t="s">
        <v>628</v>
      </c>
      <c r="C4" s="65">
        <f>VLOOKUP(B4,Площадь!$A$2:$B$442,2,0)</f>
        <v>8.9</v>
      </c>
      <c r="D4" s="79"/>
      <c r="E4">
        <v>1</v>
      </c>
      <c r="F4">
        <v>29</v>
      </c>
      <c r="G4">
        <v>31</v>
      </c>
      <c r="Q4">
        <f t="shared" si="0"/>
        <v>61</v>
      </c>
      <c r="R4" s="76"/>
      <c r="S4" s="71"/>
      <c r="T4" s="41">
        <f t="shared" si="1"/>
        <v>0</v>
      </c>
      <c r="U4" s="41">
        <f t="shared" si="2"/>
        <v>0</v>
      </c>
      <c r="V4" s="41">
        <f t="shared" si="3"/>
        <v>0</v>
      </c>
      <c r="W4" s="41">
        <f t="shared" si="4"/>
        <v>0</v>
      </c>
      <c r="X4" s="41">
        <f t="shared" si="5"/>
        <v>0</v>
      </c>
      <c r="Y4" s="41"/>
      <c r="Z4" s="41"/>
      <c r="AA4" s="41"/>
      <c r="AB4" s="41"/>
      <c r="AC4" s="41"/>
      <c r="AD4" s="41">
        <f t="shared" si="6"/>
        <v>0</v>
      </c>
      <c r="AE4" s="41">
        <f t="shared" si="7"/>
        <v>0</v>
      </c>
      <c r="AF4" s="41">
        <f t="shared" si="8"/>
        <v>0</v>
      </c>
      <c r="AG4" s="41">
        <f t="shared" si="9"/>
        <v>0</v>
      </c>
      <c r="AI4" s="41">
        <f t="shared" si="10"/>
        <v>5.7350832839925996E-3</v>
      </c>
      <c r="AJ4" s="41">
        <f t="shared" si="11"/>
        <v>8.5817791011123593E-2</v>
      </c>
      <c r="AK4" s="41">
        <f t="shared" ref="AK4:AK67" si="31">(C4*$AK$1)/31*G4</f>
        <v>0.13459711910632394</v>
      </c>
      <c r="AL4" s="41">
        <f t="shared" si="12"/>
        <v>0</v>
      </c>
      <c r="AR4" s="41">
        <f t="shared" si="13"/>
        <v>0</v>
      </c>
      <c r="AS4" s="41">
        <f t="shared" si="14"/>
        <v>0</v>
      </c>
      <c r="AT4" s="41">
        <f t="shared" si="15"/>
        <v>0</v>
      </c>
      <c r="AV4" s="40">
        <f t="shared" si="16"/>
        <v>15.395028164218376</v>
      </c>
      <c r="AW4" s="40">
        <f t="shared" si="17"/>
        <v>230.36584547861975</v>
      </c>
      <c r="AX4" s="40">
        <f t="shared" si="18"/>
        <v>361.30712264425176</v>
      </c>
      <c r="AY4" s="40">
        <f t="shared" si="19"/>
        <v>0</v>
      </c>
      <c r="AZ4" s="40">
        <f t="shared" si="20"/>
        <v>0</v>
      </c>
      <c r="BA4" s="40">
        <f t="shared" si="21"/>
        <v>0</v>
      </c>
      <c r="BB4" s="40">
        <f t="shared" si="22"/>
        <v>0</v>
      </c>
      <c r="BC4" s="40">
        <f t="shared" si="23"/>
        <v>0</v>
      </c>
      <c r="BD4" s="40">
        <f t="shared" si="24"/>
        <v>0</v>
      </c>
      <c r="BE4" s="40">
        <f t="shared" si="25"/>
        <v>0</v>
      </c>
      <c r="BF4" s="40">
        <f t="shared" si="26"/>
        <v>0</v>
      </c>
      <c r="BG4" s="40">
        <f t="shared" si="27"/>
        <v>0</v>
      </c>
      <c r="BH4" s="62">
        <f t="shared" si="28"/>
        <v>607.06799628708995</v>
      </c>
      <c r="BI4" s="128">
        <f>VLOOKUP(A4,'1112 '!$B$12:$G$1229,6,0)</f>
        <v>776.83</v>
      </c>
      <c r="BJ4" s="63">
        <f t="shared" si="29"/>
        <v>-169.76200371291009</v>
      </c>
      <c r="BK4" s="41">
        <f t="shared" si="30"/>
        <v>2.1175093015116117E-3</v>
      </c>
    </row>
    <row r="5" spans="1:63" x14ac:dyDescent="0.3">
      <c r="A5" s="87" t="s">
        <v>1767</v>
      </c>
      <c r="B5" s="85" t="s">
        <v>628</v>
      </c>
      <c r="C5" s="65">
        <f>VLOOKUP(B5,Площадь!$A$2:$B$442,2,0)</f>
        <v>8.9</v>
      </c>
      <c r="D5" s="79"/>
      <c r="E5">
        <v>30</v>
      </c>
      <c r="Q5">
        <f t="shared" si="0"/>
        <v>30</v>
      </c>
      <c r="R5" s="76"/>
      <c r="S5" s="71"/>
      <c r="T5" s="41">
        <f t="shared" si="1"/>
        <v>0</v>
      </c>
      <c r="U5" s="41">
        <f t="shared" si="2"/>
        <v>0</v>
      </c>
      <c r="V5" s="41">
        <f t="shared" si="3"/>
        <v>0</v>
      </c>
      <c r="W5" s="41">
        <f t="shared" si="4"/>
        <v>0</v>
      </c>
      <c r="X5" s="41">
        <f t="shared" si="5"/>
        <v>0</v>
      </c>
      <c r="Y5" s="41"/>
      <c r="Z5" s="41"/>
      <c r="AA5" s="41"/>
      <c r="AB5" s="41"/>
      <c r="AC5" s="41"/>
      <c r="AD5" s="41">
        <f t="shared" si="6"/>
        <v>0</v>
      </c>
      <c r="AE5" s="41">
        <f t="shared" si="7"/>
        <v>0</v>
      </c>
      <c r="AF5" s="41">
        <f t="shared" si="8"/>
        <v>0</v>
      </c>
      <c r="AG5" s="41">
        <f t="shared" si="9"/>
        <v>0</v>
      </c>
      <c r="AI5" s="41">
        <f t="shared" si="10"/>
        <v>0.172052498519778</v>
      </c>
      <c r="AJ5" s="41">
        <f t="shared" si="11"/>
        <v>0</v>
      </c>
      <c r="AK5" s="41">
        <f t="shared" si="31"/>
        <v>0</v>
      </c>
      <c r="AL5" s="41">
        <f t="shared" si="12"/>
        <v>0</v>
      </c>
      <c r="AR5" s="41">
        <f t="shared" si="13"/>
        <v>0</v>
      </c>
      <c r="AS5" s="41">
        <f t="shared" si="14"/>
        <v>0</v>
      </c>
      <c r="AT5" s="41">
        <f t="shared" si="15"/>
        <v>0</v>
      </c>
      <c r="AV5" s="40">
        <f t="shared" si="16"/>
        <v>461.8508449265513</v>
      </c>
      <c r="AW5" s="40">
        <f t="shared" si="17"/>
        <v>0</v>
      </c>
      <c r="AX5" s="40">
        <f t="shared" si="18"/>
        <v>0</v>
      </c>
      <c r="AY5" s="40">
        <f t="shared" si="19"/>
        <v>0</v>
      </c>
      <c r="AZ5" s="40">
        <f t="shared" si="20"/>
        <v>0</v>
      </c>
      <c r="BA5" s="40">
        <f t="shared" si="21"/>
        <v>0</v>
      </c>
      <c r="BB5" s="40">
        <f t="shared" si="22"/>
        <v>0</v>
      </c>
      <c r="BC5" s="40">
        <f t="shared" si="23"/>
        <v>0</v>
      </c>
      <c r="BD5" s="40">
        <f t="shared" si="24"/>
        <v>0</v>
      </c>
      <c r="BE5" s="40">
        <f t="shared" si="25"/>
        <v>0</v>
      </c>
      <c r="BF5" s="40">
        <f t="shared" si="26"/>
        <v>0</v>
      </c>
      <c r="BG5" s="40">
        <f t="shared" si="27"/>
        <v>0</v>
      </c>
      <c r="BH5" s="62">
        <f t="shared" si="28"/>
        <v>461.8508449265513</v>
      </c>
      <c r="BI5" s="128">
        <f>VLOOKUP(A5,'1112 '!$B$12:$G$1229,6,0)</f>
        <v>369.92</v>
      </c>
      <c r="BJ5" s="63">
        <f t="shared" si="29"/>
        <v>91.930844926551288</v>
      </c>
      <c r="BK5" s="41">
        <f t="shared" si="30"/>
        <v>1.610978450559719E-3</v>
      </c>
    </row>
    <row r="6" spans="1:63" x14ac:dyDescent="0.3">
      <c r="A6" s="87" t="s">
        <v>1822</v>
      </c>
      <c r="B6" s="85" t="s">
        <v>1180</v>
      </c>
      <c r="C6" s="65">
        <f>VLOOKUP(B6,Площадь!$A$2:$B$442,2,0)</f>
        <v>3.8</v>
      </c>
      <c r="D6" s="79"/>
      <c r="E6">
        <v>31</v>
      </c>
      <c r="F6">
        <v>29</v>
      </c>
      <c r="G6">
        <v>24</v>
      </c>
      <c r="Q6">
        <f t="shared" si="0"/>
        <v>84</v>
      </c>
      <c r="R6" s="76"/>
      <c r="S6" s="71"/>
      <c r="T6" s="41">
        <f t="shared" si="1"/>
        <v>0</v>
      </c>
      <c r="U6" s="41">
        <f t="shared" si="2"/>
        <v>0</v>
      </c>
      <c r="V6" s="41">
        <f t="shared" si="3"/>
        <v>0</v>
      </c>
      <c r="W6" s="41">
        <f t="shared" si="4"/>
        <v>0</v>
      </c>
      <c r="X6" s="41">
        <f t="shared" si="5"/>
        <v>0</v>
      </c>
      <c r="Y6" s="41"/>
      <c r="Z6" s="41"/>
      <c r="AA6" s="41"/>
      <c r="AB6" s="41"/>
      <c r="AC6" s="41"/>
      <c r="AD6" s="41">
        <f t="shared" si="6"/>
        <v>0</v>
      </c>
      <c r="AE6" s="41">
        <f t="shared" si="7"/>
        <v>0</v>
      </c>
      <c r="AF6" s="41">
        <f t="shared" si="8"/>
        <v>0</v>
      </c>
      <c r="AG6" s="41">
        <f t="shared" si="9"/>
        <v>0</v>
      </c>
      <c r="AI6" s="41">
        <f t="shared" si="10"/>
        <v>7.5909304590373941E-2</v>
      </c>
      <c r="AJ6" s="41">
        <f t="shared" si="11"/>
        <v>3.6641304027221308E-2</v>
      </c>
      <c r="AK6" s="41">
        <f t="shared" si="31"/>
        <v>4.4491689969179925E-2</v>
      </c>
      <c r="AL6" s="41">
        <f t="shared" si="12"/>
        <v>0</v>
      </c>
      <c r="AR6" s="41">
        <f t="shared" si="13"/>
        <v>0</v>
      </c>
      <c r="AS6" s="41">
        <f t="shared" si="14"/>
        <v>0</v>
      </c>
      <c r="AT6" s="41">
        <f t="shared" si="15"/>
        <v>0</v>
      </c>
      <c r="AV6" s="40">
        <f t="shared" si="16"/>
        <v>203.76790087021621</v>
      </c>
      <c r="AW6" s="40">
        <f t="shared" si="17"/>
        <v>98.358450878511789</v>
      </c>
      <c r="AX6" s="40">
        <f t="shared" si="18"/>
        <v>119.43171288566784</v>
      </c>
      <c r="AY6" s="40">
        <f t="shared" si="19"/>
        <v>0</v>
      </c>
      <c r="AZ6" s="40">
        <f t="shared" si="20"/>
        <v>0</v>
      </c>
      <c r="BA6" s="40">
        <f t="shared" si="21"/>
        <v>0</v>
      </c>
      <c r="BB6" s="40">
        <f t="shared" si="22"/>
        <v>0</v>
      </c>
      <c r="BC6" s="40">
        <f t="shared" si="23"/>
        <v>0</v>
      </c>
      <c r="BD6" s="40">
        <f t="shared" si="24"/>
        <v>0</v>
      </c>
      <c r="BE6" s="40">
        <f t="shared" si="25"/>
        <v>0</v>
      </c>
      <c r="BF6" s="40">
        <f t="shared" si="26"/>
        <v>0</v>
      </c>
      <c r="BG6" s="40">
        <f t="shared" si="27"/>
        <v>0</v>
      </c>
      <c r="BH6" s="62">
        <f t="shared" si="28"/>
        <v>421.55806463439581</v>
      </c>
      <c r="BI6" s="128">
        <f>VLOOKUP(A6,'1112 '!$B$12:$G$1229,6,0)</f>
        <v>452.78</v>
      </c>
      <c r="BJ6" s="63">
        <f t="shared" si="29"/>
        <v>-31.221935365604168</v>
      </c>
      <c r="BK6" s="41">
        <f t="shared" si="30"/>
        <v>3.443910056727526E-3</v>
      </c>
    </row>
    <row r="7" spans="1:63" x14ac:dyDescent="0.3">
      <c r="A7" s="87" t="s">
        <v>1773</v>
      </c>
      <c r="B7" s="85" t="s">
        <v>602</v>
      </c>
      <c r="C7" s="65">
        <f>VLOOKUP(B7,Площадь!$A$2:$B$442,2,0)</f>
        <v>7.5</v>
      </c>
      <c r="D7" s="79"/>
      <c r="E7">
        <v>31</v>
      </c>
      <c r="F7">
        <v>15</v>
      </c>
      <c r="Q7">
        <f t="shared" si="0"/>
        <v>46</v>
      </c>
      <c r="R7" s="76"/>
      <c r="S7" s="71"/>
      <c r="T7" s="41">
        <f t="shared" si="1"/>
        <v>0</v>
      </c>
      <c r="U7" s="41">
        <f t="shared" si="2"/>
        <v>0</v>
      </c>
      <c r="V7" s="41">
        <f t="shared" si="3"/>
        <v>0</v>
      </c>
      <c r="W7" s="41">
        <f t="shared" si="4"/>
        <v>0</v>
      </c>
      <c r="X7" s="41">
        <f t="shared" si="5"/>
        <v>0</v>
      </c>
      <c r="Y7" s="41"/>
      <c r="Z7" s="41"/>
      <c r="AA7" s="41"/>
      <c r="AB7" s="41"/>
      <c r="AC7" s="41"/>
      <c r="AD7" s="41">
        <f t="shared" si="6"/>
        <v>0</v>
      </c>
      <c r="AE7" s="41">
        <f t="shared" si="7"/>
        <v>0</v>
      </c>
      <c r="AF7" s="41">
        <f t="shared" si="8"/>
        <v>0</v>
      </c>
      <c r="AG7" s="41">
        <f t="shared" si="9"/>
        <v>0</v>
      </c>
      <c r="AI7" s="41">
        <f t="shared" si="10"/>
        <v>0.14982099590205386</v>
      </c>
      <c r="AJ7" s="41">
        <f t="shared" si="11"/>
        <v>3.7406049937045355E-2</v>
      </c>
      <c r="AK7" s="41">
        <f t="shared" si="31"/>
        <v>0</v>
      </c>
      <c r="AL7" s="41">
        <f t="shared" si="12"/>
        <v>0</v>
      </c>
      <c r="AR7" s="41">
        <f t="shared" si="13"/>
        <v>0</v>
      </c>
      <c r="AS7" s="41">
        <f t="shared" si="14"/>
        <v>0</v>
      </c>
      <c r="AT7" s="41">
        <f t="shared" si="15"/>
        <v>0</v>
      </c>
      <c r="AV7" s="40">
        <f t="shared" si="16"/>
        <v>402.17348855963735</v>
      </c>
      <c r="AW7" s="40">
        <f t="shared" si="17"/>
        <v>100.41130420900707</v>
      </c>
      <c r="AX7" s="40">
        <f t="shared" si="18"/>
        <v>0</v>
      </c>
      <c r="AY7" s="40">
        <f t="shared" si="19"/>
        <v>0</v>
      </c>
      <c r="AZ7" s="40">
        <f t="shared" si="20"/>
        <v>0</v>
      </c>
      <c r="BA7" s="40">
        <f t="shared" si="21"/>
        <v>0</v>
      </c>
      <c r="BB7" s="40">
        <f t="shared" si="22"/>
        <v>0</v>
      </c>
      <c r="BC7" s="40">
        <f t="shared" si="23"/>
        <v>0</v>
      </c>
      <c r="BD7" s="40">
        <f t="shared" si="24"/>
        <v>0</v>
      </c>
      <c r="BE7" s="40">
        <f t="shared" si="25"/>
        <v>0</v>
      </c>
      <c r="BF7" s="40">
        <f t="shared" si="26"/>
        <v>0</v>
      </c>
      <c r="BG7" s="40">
        <f t="shared" si="27"/>
        <v>0</v>
      </c>
      <c r="BH7" s="62">
        <f t="shared" si="28"/>
        <v>502.58479276864443</v>
      </c>
      <c r="BI7" s="128">
        <f>VLOOKUP(A7,'1112 '!$B$12:$G$1229,6,0)</f>
        <v>488.73</v>
      </c>
      <c r="BJ7" s="63">
        <f t="shared" si="29"/>
        <v>13.854792768644415</v>
      </c>
      <c r="BK7" s="41">
        <f t="shared" si="30"/>
        <v>2.0803005093233246E-3</v>
      </c>
    </row>
    <row r="8" spans="1:63" x14ac:dyDescent="0.3">
      <c r="A8" s="87" t="s">
        <v>1777</v>
      </c>
      <c r="B8" s="85" t="s">
        <v>1079</v>
      </c>
      <c r="C8" s="65">
        <f>VLOOKUP(B8,Площадь!$A$2:$B$442,2,0)</f>
        <v>6.3</v>
      </c>
      <c r="D8" s="79"/>
      <c r="E8">
        <v>31</v>
      </c>
      <c r="F8">
        <v>29</v>
      </c>
      <c r="G8">
        <v>6</v>
      </c>
      <c r="Q8">
        <f t="shared" si="0"/>
        <v>66</v>
      </c>
      <c r="R8" s="76"/>
      <c r="S8" s="71"/>
      <c r="T8" s="41">
        <f t="shared" si="1"/>
        <v>0</v>
      </c>
      <c r="U8" s="41">
        <f t="shared" si="2"/>
        <v>0</v>
      </c>
      <c r="V8" s="41">
        <f t="shared" si="3"/>
        <v>0</v>
      </c>
      <c r="W8" s="41">
        <f t="shared" si="4"/>
        <v>0</v>
      </c>
      <c r="X8" s="41">
        <f t="shared" si="5"/>
        <v>0</v>
      </c>
      <c r="Y8" s="41"/>
      <c r="Z8" s="41"/>
      <c r="AA8" s="41"/>
      <c r="AB8" s="41"/>
      <c r="AC8" s="41"/>
      <c r="AD8" s="41">
        <f t="shared" si="6"/>
        <v>0</v>
      </c>
      <c r="AE8" s="41">
        <f t="shared" si="7"/>
        <v>0</v>
      </c>
      <c r="AF8" s="41">
        <f t="shared" si="8"/>
        <v>0</v>
      </c>
      <c r="AG8" s="41">
        <f t="shared" si="9"/>
        <v>0</v>
      </c>
      <c r="AI8" s="41">
        <f t="shared" si="10"/>
        <v>0.12584963655772524</v>
      </c>
      <c r="AJ8" s="41">
        <f t="shared" si="11"/>
        <v>6.0747425097761633E-2</v>
      </c>
      <c r="AK8" s="41">
        <f t="shared" si="31"/>
        <v>1.8440634658278519E-2</v>
      </c>
      <c r="AL8" s="41">
        <f t="shared" si="12"/>
        <v>0</v>
      </c>
      <c r="AR8" s="41">
        <f t="shared" si="13"/>
        <v>0</v>
      </c>
      <c r="AS8" s="41">
        <f t="shared" si="14"/>
        <v>0</v>
      </c>
      <c r="AT8" s="41">
        <f t="shared" si="15"/>
        <v>0</v>
      </c>
      <c r="AV8" s="40">
        <f t="shared" si="16"/>
        <v>337.82573039009537</v>
      </c>
      <c r="AW8" s="40">
        <f t="shared" si="17"/>
        <v>163.06795803542744</v>
      </c>
      <c r="AX8" s="40">
        <f t="shared" si="18"/>
        <v>49.501302051296527</v>
      </c>
      <c r="AY8" s="40">
        <f t="shared" si="19"/>
        <v>0</v>
      </c>
      <c r="AZ8" s="40">
        <f t="shared" si="20"/>
        <v>0</v>
      </c>
      <c r="BA8" s="40">
        <f t="shared" si="21"/>
        <v>0</v>
      </c>
      <c r="BB8" s="40">
        <f t="shared" si="22"/>
        <v>0</v>
      </c>
      <c r="BC8" s="40">
        <f t="shared" si="23"/>
        <v>0</v>
      </c>
      <c r="BD8" s="40">
        <f t="shared" si="24"/>
        <v>0</v>
      </c>
      <c r="BE8" s="40">
        <f t="shared" si="25"/>
        <v>0</v>
      </c>
      <c r="BF8" s="40">
        <f t="shared" si="26"/>
        <v>0</v>
      </c>
      <c r="BG8" s="40">
        <f t="shared" si="27"/>
        <v>0</v>
      </c>
      <c r="BH8" s="62">
        <f t="shared" si="28"/>
        <v>550.39499047681932</v>
      </c>
      <c r="BI8" s="128">
        <f>VLOOKUP(A8,'1112 '!$B$12:$G$1229,6,0)</f>
        <v>593.54</v>
      </c>
      <c r="BJ8" s="63">
        <f t="shared" si="29"/>
        <v>-43.145009523180647</v>
      </c>
      <c r="BK8" s="41">
        <f t="shared" si="30"/>
        <v>2.7121388401291717E-3</v>
      </c>
    </row>
    <row r="9" spans="1:63" x14ac:dyDescent="0.3">
      <c r="A9" s="87" t="s">
        <v>1806</v>
      </c>
      <c r="B9" s="85" t="s">
        <v>541</v>
      </c>
      <c r="C9" s="65">
        <f>VLOOKUP(B9,Площадь!$A$2:$B$442,2,0)</f>
        <v>3.8</v>
      </c>
      <c r="D9" s="79"/>
      <c r="E9">
        <v>30</v>
      </c>
      <c r="Q9">
        <f t="shared" si="0"/>
        <v>30</v>
      </c>
      <c r="R9" s="76"/>
      <c r="S9" s="71"/>
      <c r="T9" s="41">
        <f t="shared" si="1"/>
        <v>0</v>
      </c>
      <c r="U9" s="41">
        <f t="shared" si="2"/>
        <v>0</v>
      </c>
      <c r="V9" s="41">
        <f t="shared" si="3"/>
        <v>0</v>
      </c>
      <c r="W9" s="41">
        <f t="shared" si="4"/>
        <v>0</v>
      </c>
      <c r="X9" s="41">
        <f t="shared" si="5"/>
        <v>0</v>
      </c>
      <c r="Y9" s="41"/>
      <c r="Z9" s="41"/>
      <c r="AA9" s="41"/>
      <c r="AB9" s="41"/>
      <c r="AC9" s="41"/>
      <c r="AD9" s="41">
        <f t="shared" si="6"/>
        <v>0</v>
      </c>
      <c r="AE9" s="41">
        <f t="shared" si="7"/>
        <v>0</v>
      </c>
      <c r="AF9" s="41">
        <f t="shared" si="8"/>
        <v>0</v>
      </c>
      <c r="AG9" s="41">
        <f t="shared" si="9"/>
        <v>0</v>
      </c>
      <c r="AI9" s="41">
        <f t="shared" si="10"/>
        <v>7.3460617345523171E-2</v>
      </c>
      <c r="AJ9" s="41">
        <f t="shared" si="11"/>
        <v>0</v>
      </c>
      <c r="AK9" s="41">
        <f t="shared" si="31"/>
        <v>0</v>
      </c>
      <c r="AL9" s="41">
        <f t="shared" si="12"/>
        <v>0</v>
      </c>
      <c r="AR9" s="41">
        <f t="shared" si="13"/>
        <v>0</v>
      </c>
      <c r="AS9" s="41">
        <f t="shared" si="14"/>
        <v>0</v>
      </c>
      <c r="AT9" s="41">
        <f t="shared" si="15"/>
        <v>0</v>
      </c>
      <c r="AV9" s="40">
        <f t="shared" si="16"/>
        <v>197.19474277762859</v>
      </c>
      <c r="AW9" s="40">
        <f t="shared" si="17"/>
        <v>0</v>
      </c>
      <c r="AX9" s="40">
        <f t="shared" si="18"/>
        <v>0</v>
      </c>
      <c r="AY9" s="40">
        <f t="shared" si="19"/>
        <v>0</v>
      </c>
      <c r="AZ9" s="40">
        <f t="shared" si="20"/>
        <v>0</v>
      </c>
      <c r="BA9" s="40">
        <f t="shared" si="21"/>
        <v>0</v>
      </c>
      <c r="BB9" s="40">
        <f t="shared" si="22"/>
        <v>0</v>
      </c>
      <c r="BC9" s="40">
        <f t="shared" si="23"/>
        <v>0</v>
      </c>
      <c r="BD9" s="40">
        <f t="shared" si="24"/>
        <v>0</v>
      </c>
      <c r="BE9" s="40">
        <f t="shared" si="25"/>
        <v>0</v>
      </c>
      <c r="BF9" s="40">
        <f t="shared" si="26"/>
        <v>0</v>
      </c>
      <c r="BG9" s="40">
        <f t="shared" si="27"/>
        <v>0</v>
      </c>
      <c r="BH9" s="62">
        <f t="shared" si="28"/>
        <v>197.19474277762859</v>
      </c>
      <c r="BI9" s="128">
        <f>VLOOKUP(A9,'1112 '!$B$12:$G$1229,6,0)</f>
        <v>157.94999999999999</v>
      </c>
      <c r="BJ9" s="63">
        <f t="shared" si="29"/>
        <v>39.244742777628602</v>
      </c>
      <c r="BK9" s="41">
        <f t="shared" si="30"/>
        <v>1.6109784505597188E-3</v>
      </c>
    </row>
    <row r="10" spans="1:63" x14ac:dyDescent="0.3">
      <c r="A10" s="87" t="s">
        <v>3523</v>
      </c>
      <c r="B10" s="85" t="s">
        <v>541</v>
      </c>
      <c r="C10" s="65">
        <f>VLOOKUP(B10,Площадь!$A$2:$B$442,2,0)</f>
        <v>3.8</v>
      </c>
      <c r="D10" s="79"/>
      <c r="E10">
        <v>1</v>
      </c>
      <c r="F10">
        <v>29</v>
      </c>
      <c r="G10">
        <v>31</v>
      </c>
      <c r="Q10">
        <f t="shared" si="0"/>
        <v>61</v>
      </c>
      <c r="R10" s="76"/>
      <c r="S10" s="71"/>
      <c r="T10" s="41">
        <f t="shared" si="1"/>
        <v>0</v>
      </c>
      <c r="U10" s="41">
        <f t="shared" si="2"/>
        <v>0</v>
      </c>
      <c r="V10" s="41">
        <f t="shared" si="3"/>
        <v>0</v>
      </c>
      <c r="W10" s="41">
        <f t="shared" si="4"/>
        <v>0</v>
      </c>
      <c r="X10" s="41">
        <f t="shared" si="5"/>
        <v>0</v>
      </c>
      <c r="Y10" s="41"/>
      <c r="Z10" s="41"/>
      <c r="AA10" s="41"/>
      <c r="AB10" s="41"/>
      <c r="AC10" s="41"/>
      <c r="AD10" s="41">
        <f t="shared" si="6"/>
        <v>0</v>
      </c>
      <c r="AE10" s="41">
        <f t="shared" si="7"/>
        <v>0</v>
      </c>
      <c r="AF10" s="41">
        <f t="shared" si="8"/>
        <v>0</v>
      </c>
      <c r="AG10" s="41">
        <f t="shared" si="9"/>
        <v>0</v>
      </c>
      <c r="AI10" s="41">
        <f t="shared" si="10"/>
        <v>2.4486872448507722E-3</v>
      </c>
      <c r="AJ10" s="41">
        <f t="shared" si="11"/>
        <v>3.6641304027221308E-2</v>
      </c>
      <c r="AK10" s="41">
        <f t="shared" si="31"/>
        <v>5.7468432876857399E-2</v>
      </c>
      <c r="AL10" s="41">
        <f t="shared" si="12"/>
        <v>0</v>
      </c>
      <c r="AR10" s="41">
        <f t="shared" si="13"/>
        <v>0</v>
      </c>
      <c r="AS10" s="41">
        <f t="shared" si="14"/>
        <v>0</v>
      </c>
      <c r="AT10" s="41">
        <f t="shared" si="15"/>
        <v>0</v>
      </c>
      <c r="AV10" s="40">
        <f t="shared" si="16"/>
        <v>6.5731580925876196</v>
      </c>
      <c r="AW10" s="40">
        <f t="shared" si="17"/>
        <v>98.358450878511789</v>
      </c>
      <c r="AX10" s="40">
        <f t="shared" si="18"/>
        <v>154.26596247732093</v>
      </c>
      <c r="AY10" s="40">
        <f t="shared" si="19"/>
        <v>0</v>
      </c>
      <c r="AZ10" s="40">
        <f t="shared" si="20"/>
        <v>0</v>
      </c>
      <c r="BA10" s="40">
        <f t="shared" si="21"/>
        <v>0</v>
      </c>
      <c r="BB10" s="40">
        <f t="shared" si="22"/>
        <v>0</v>
      </c>
      <c r="BC10" s="40">
        <f t="shared" si="23"/>
        <v>0</v>
      </c>
      <c r="BD10" s="40">
        <f t="shared" si="24"/>
        <v>0</v>
      </c>
      <c r="BE10" s="40">
        <f t="shared" si="25"/>
        <v>0</v>
      </c>
      <c r="BF10" s="40">
        <f t="shared" si="26"/>
        <v>0</v>
      </c>
      <c r="BG10" s="40">
        <f t="shared" si="27"/>
        <v>0</v>
      </c>
      <c r="BH10" s="62">
        <f t="shared" si="28"/>
        <v>259.19757144842032</v>
      </c>
      <c r="BI10" s="128">
        <f>VLOOKUP(A10,'1112 '!$B$12:$G$1229,6,0)</f>
        <v>331.68</v>
      </c>
      <c r="BJ10" s="63">
        <f t="shared" si="29"/>
        <v>-72.482428551579687</v>
      </c>
      <c r="BK10" s="41">
        <f t="shared" si="30"/>
        <v>2.1175093015116113E-3</v>
      </c>
    </row>
    <row r="11" spans="1:63" x14ac:dyDescent="0.3">
      <c r="A11" s="87" t="s">
        <v>2265</v>
      </c>
      <c r="B11" s="85" t="s">
        <v>1002</v>
      </c>
      <c r="C11" s="65">
        <f>VLOOKUP(B11,Площадь!$A$2:$B$442,2,0)</f>
        <v>6.1</v>
      </c>
      <c r="D11" s="79"/>
      <c r="Q11">
        <f t="shared" si="0"/>
        <v>0</v>
      </c>
      <c r="R11" s="76"/>
      <c r="S11" s="71"/>
      <c r="T11" s="41">
        <f t="shared" si="1"/>
        <v>0</v>
      </c>
      <c r="U11" s="41">
        <f t="shared" si="2"/>
        <v>0</v>
      </c>
      <c r="V11" s="41">
        <f t="shared" si="3"/>
        <v>0</v>
      </c>
      <c r="W11" s="41">
        <f t="shared" si="4"/>
        <v>0</v>
      </c>
      <c r="X11" s="41">
        <f t="shared" si="5"/>
        <v>0</v>
      </c>
      <c r="Y11" s="41"/>
      <c r="Z11" s="41"/>
      <c r="AA11" s="41"/>
      <c r="AB11" s="41"/>
      <c r="AC11" s="41"/>
      <c r="AD11" s="41">
        <f t="shared" si="6"/>
        <v>0</v>
      </c>
      <c r="AE11" s="41">
        <f t="shared" si="7"/>
        <v>0</v>
      </c>
      <c r="AF11" s="41">
        <f t="shared" si="8"/>
        <v>0</v>
      </c>
      <c r="AG11" s="41">
        <f t="shared" si="9"/>
        <v>0</v>
      </c>
      <c r="AI11" s="41">
        <f t="shared" si="10"/>
        <v>0</v>
      </c>
      <c r="AJ11" s="41">
        <f t="shared" si="11"/>
        <v>0</v>
      </c>
      <c r="AK11" s="41">
        <f t="shared" si="31"/>
        <v>0</v>
      </c>
      <c r="AL11" s="41">
        <f t="shared" si="12"/>
        <v>0</v>
      </c>
      <c r="AR11" s="41">
        <f t="shared" si="13"/>
        <v>0</v>
      </c>
      <c r="AS11" s="41">
        <f t="shared" si="14"/>
        <v>0</v>
      </c>
      <c r="AT11" s="41">
        <f t="shared" si="15"/>
        <v>0</v>
      </c>
      <c r="AV11" s="40">
        <f t="shared" si="16"/>
        <v>0</v>
      </c>
      <c r="AW11" s="40">
        <f t="shared" si="17"/>
        <v>0</v>
      </c>
      <c r="AX11" s="40">
        <f t="shared" si="18"/>
        <v>0</v>
      </c>
      <c r="AY11" s="40">
        <f t="shared" si="19"/>
        <v>0</v>
      </c>
      <c r="AZ11" s="40">
        <f t="shared" si="20"/>
        <v>0</v>
      </c>
      <c r="BA11" s="40">
        <f t="shared" si="21"/>
        <v>0</v>
      </c>
      <c r="BB11" s="40">
        <f t="shared" si="22"/>
        <v>0</v>
      </c>
      <c r="BC11" s="40">
        <f t="shared" si="23"/>
        <v>0</v>
      </c>
      <c r="BD11" s="40">
        <f t="shared" si="24"/>
        <v>0</v>
      </c>
      <c r="BE11" s="40">
        <f t="shared" si="25"/>
        <v>0</v>
      </c>
      <c r="BF11" s="40">
        <f t="shared" si="26"/>
        <v>0</v>
      </c>
      <c r="BG11" s="40">
        <f t="shared" si="27"/>
        <v>0</v>
      </c>
      <c r="BH11" s="62">
        <f t="shared" si="28"/>
        <v>0</v>
      </c>
      <c r="BI11" s="128">
        <f>VLOOKUP(A11,'1112 '!$B$12:$G$1229,6,0)</f>
        <v>0</v>
      </c>
      <c r="BJ11" s="63">
        <f t="shared" si="29"/>
        <v>0</v>
      </c>
      <c r="BK11" s="41">
        <f t="shared" si="30"/>
        <v>0</v>
      </c>
    </row>
    <row r="12" spans="1:63" x14ac:dyDescent="0.3">
      <c r="A12" s="87" t="s">
        <v>3525</v>
      </c>
      <c r="B12" s="85" t="s">
        <v>1002</v>
      </c>
      <c r="C12" s="65">
        <f>VLOOKUP(B12,Площадь!$A$2:$B$442,2,0)</f>
        <v>6.1</v>
      </c>
      <c r="D12" s="79"/>
      <c r="E12">
        <v>31</v>
      </c>
      <c r="F12">
        <v>29</v>
      </c>
      <c r="G12">
        <v>31</v>
      </c>
      <c r="Q12">
        <f t="shared" si="0"/>
        <v>91</v>
      </c>
      <c r="R12" s="76"/>
      <c r="S12" s="71"/>
      <c r="T12" s="41">
        <f t="shared" si="1"/>
        <v>0</v>
      </c>
      <c r="U12" s="41">
        <f t="shared" si="2"/>
        <v>0</v>
      </c>
      <c r="V12" s="41">
        <f t="shared" si="3"/>
        <v>0</v>
      </c>
      <c r="W12" s="41">
        <f t="shared" si="4"/>
        <v>0</v>
      </c>
      <c r="X12" s="41">
        <f t="shared" si="5"/>
        <v>0</v>
      </c>
      <c r="Y12" s="41"/>
      <c r="Z12" s="41"/>
      <c r="AA12" s="41"/>
      <c r="AB12" s="41"/>
      <c r="AC12" s="41"/>
      <c r="AD12" s="41">
        <f t="shared" si="6"/>
        <v>0</v>
      </c>
      <c r="AE12" s="41">
        <f t="shared" si="7"/>
        <v>0</v>
      </c>
      <c r="AF12" s="41">
        <f t="shared" si="8"/>
        <v>0</v>
      </c>
      <c r="AG12" s="41">
        <f t="shared" si="9"/>
        <v>0</v>
      </c>
      <c r="AI12" s="41">
        <f t="shared" si="10"/>
        <v>0.12185441000033713</v>
      </c>
      <c r="AJ12" s="41">
        <f t="shared" si="11"/>
        <v>5.8818935412118412E-2</v>
      </c>
      <c r="AK12" s="41">
        <f t="shared" si="31"/>
        <v>9.2251958039165832E-2</v>
      </c>
      <c r="AL12" s="41">
        <f t="shared" si="12"/>
        <v>0</v>
      </c>
      <c r="AR12" s="41">
        <f t="shared" si="13"/>
        <v>0</v>
      </c>
      <c r="AS12" s="41">
        <f t="shared" si="14"/>
        <v>0</v>
      </c>
      <c r="AT12" s="41">
        <f t="shared" si="15"/>
        <v>0</v>
      </c>
      <c r="AV12" s="40">
        <f t="shared" si="16"/>
        <v>327.10110402850501</v>
      </c>
      <c r="AW12" s="40">
        <f t="shared" si="17"/>
        <v>157.89119746287417</v>
      </c>
      <c r="AX12" s="40">
        <f t="shared" si="18"/>
        <v>247.63746608201521</v>
      </c>
      <c r="AY12" s="40">
        <f t="shared" si="19"/>
        <v>0</v>
      </c>
      <c r="AZ12" s="40">
        <f t="shared" si="20"/>
        <v>0</v>
      </c>
      <c r="BA12" s="40">
        <f t="shared" si="21"/>
        <v>0</v>
      </c>
      <c r="BB12" s="40">
        <f t="shared" si="22"/>
        <v>0</v>
      </c>
      <c r="BC12" s="40">
        <f t="shared" si="23"/>
        <v>0</v>
      </c>
      <c r="BD12" s="40">
        <f t="shared" si="24"/>
        <v>0</v>
      </c>
      <c r="BE12" s="40">
        <f t="shared" si="25"/>
        <v>0</v>
      </c>
      <c r="BF12" s="40">
        <f t="shared" si="26"/>
        <v>0</v>
      </c>
      <c r="BG12" s="40">
        <f t="shared" si="27"/>
        <v>0</v>
      </c>
      <c r="BH12" s="62">
        <f t="shared" si="28"/>
        <v>732.62976757339436</v>
      </c>
      <c r="BI12" s="128">
        <f>VLOOKUP(A12,'1112 '!$B$12:$G$1229,6,0)</f>
        <v>785.97</v>
      </c>
      <c r="BJ12" s="63">
        <f t="shared" si="29"/>
        <v>-53.340232426605667</v>
      </c>
      <c r="BK12" s="41">
        <f t="shared" si="30"/>
        <v>3.7284877520713305E-3</v>
      </c>
    </row>
    <row r="13" spans="1:63" x14ac:dyDescent="0.3">
      <c r="A13" s="87" t="s">
        <v>1366</v>
      </c>
      <c r="B13" s="85" t="s">
        <v>1069</v>
      </c>
      <c r="C13" s="65">
        <f>VLOOKUP(B13,Площадь!$A$2:$B$442,2,0)</f>
        <v>3.9</v>
      </c>
      <c r="D13" s="79"/>
      <c r="E13">
        <v>31</v>
      </c>
      <c r="F13">
        <v>29</v>
      </c>
      <c r="G13">
        <v>31</v>
      </c>
      <c r="Q13">
        <f t="shared" si="0"/>
        <v>91</v>
      </c>
      <c r="R13" s="76"/>
      <c r="S13" s="71"/>
      <c r="T13" s="41">
        <f t="shared" si="1"/>
        <v>0</v>
      </c>
      <c r="U13" s="41">
        <f t="shared" si="2"/>
        <v>0</v>
      </c>
      <c r="V13" s="41">
        <f t="shared" si="3"/>
        <v>0</v>
      </c>
      <c r="W13" s="41">
        <f t="shared" si="4"/>
        <v>0</v>
      </c>
      <c r="X13" s="41">
        <f t="shared" si="5"/>
        <v>0</v>
      </c>
      <c r="Y13" s="41"/>
      <c r="Z13" s="41"/>
      <c r="AA13" s="41"/>
      <c r="AB13" s="41"/>
      <c r="AC13" s="41"/>
      <c r="AD13" s="41">
        <f t="shared" si="6"/>
        <v>0</v>
      </c>
      <c r="AE13" s="41">
        <f t="shared" si="7"/>
        <v>0</v>
      </c>
      <c r="AF13" s="41">
        <f t="shared" si="8"/>
        <v>0</v>
      </c>
      <c r="AG13" s="41">
        <f t="shared" si="9"/>
        <v>0</v>
      </c>
      <c r="AI13" s="41">
        <f t="shared" si="10"/>
        <v>7.7906917869068004E-2</v>
      </c>
      <c r="AJ13" s="41">
        <f t="shared" si="11"/>
        <v>3.7605548870042922E-2</v>
      </c>
      <c r="AK13" s="41">
        <f t="shared" si="31"/>
        <v>5.8980760057827333E-2</v>
      </c>
      <c r="AL13" s="41">
        <f t="shared" si="12"/>
        <v>0</v>
      </c>
      <c r="AR13" s="41">
        <f t="shared" si="13"/>
        <v>0</v>
      </c>
      <c r="AS13" s="41">
        <f t="shared" si="14"/>
        <v>0</v>
      </c>
      <c r="AT13" s="41">
        <f t="shared" si="15"/>
        <v>0</v>
      </c>
      <c r="AV13" s="40">
        <f t="shared" si="16"/>
        <v>209.13021405101139</v>
      </c>
      <c r="AW13" s="40">
        <f t="shared" si="17"/>
        <v>100.94683116478842</v>
      </c>
      <c r="AX13" s="40">
        <f t="shared" si="18"/>
        <v>158.32559306882939</v>
      </c>
      <c r="AY13" s="40">
        <f t="shared" si="19"/>
        <v>0</v>
      </c>
      <c r="AZ13" s="40">
        <f t="shared" si="20"/>
        <v>0</v>
      </c>
      <c r="BA13" s="40">
        <f t="shared" si="21"/>
        <v>0</v>
      </c>
      <c r="BB13" s="40">
        <f t="shared" si="22"/>
        <v>0</v>
      </c>
      <c r="BC13" s="40">
        <f t="shared" si="23"/>
        <v>0</v>
      </c>
      <c r="BD13" s="40">
        <f t="shared" si="24"/>
        <v>0</v>
      </c>
      <c r="BE13" s="40">
        <f t="shared" si="25"/>
        <v>0</v>
      </c>
      <c r="BF13" s="40">
        <f t="shared" si="26"/>
        <v>0</v>
      </c>
      <c r="BG13" s="40">
        <f t="shared" si="27"/>
        <v>0</v>
      </c>
      <c r="BH13" s="62">
        <f t="shared" si="28"/>
        <v>468.40263828462918</v>
      </c>
      <c r="BI13" s="128">
        <f>VLOOKUP(A13,'1112 '!$B$12:$G$1229,6,0)</f>
        <v>470.09</v>
      </c>
      <c r="BJ13" s="63">
        <f t="shared" si="29"/>
        <v>-1.6873617153707983</v>
      </c>
      <c r="BK13" s="41">
        <f t="shared" si="30"/>
        <v>3.7284877520713301E-3</v>
      </c>
    </row>
    <row r="14" spans="1:63" x14ac:dyDescent="0.3">
      <c r="A14" s="87" t="s">
        <v>1675</v>
      </c>
      <c r="B14" s="85" t="s">
        <v>1015</v>
      </c>
      <c r="C14" s="65">
        <f>VLOOKUP(B14,Площадь!$A$2:$B$442,2,0)</f>
        <v>4.5</v>
      </c>
      <c r="D14" s="79"/>
      <c r="E14">
        <v>31</v>
      </c>
      <c r="F14">
        <v>29</v>
      </c>
      <c r="G14">
        <v>10</v>
      </c>
      <c r="Q14">
        <f t="shared" si="0"/>
        <v>70</v>
      </c>
      <c r="R14" s="76"/>
      <c r="S14" s="71"/>
      <c r="T14" s="41">
        <f t="shared" si="1"/>
        <v>0</v>
      </c>
      <c r="U14" s="41">
        <f t="shared" si="2"/>
        <v>0</v>
      </c>
      <c r="V14" s="41">
        <f t="shared" si="3"/>
        <v>0</v>
      </c>
      <c r="W14" s="41">
        <f t="shared" si="4"/>
        <v>0</v>
      </c>
      <c r="X14" s="41">
        <f t="shared" si="5"/>
        <v>0</v>
      </c>
      <c r="Y14" s="41"/>
      <c r="Z14" s="41"/>
      <c r="AA14" s="41"/>
      <c r="AB14" s="41"/>
      <c r="AC14" s="41"/>
      <c r="AD14" s="41">
        <f t="shared" si="6"/>
        <v>0</v>
      </c>
      <c r="AE14" s="41">
        <f t="shared" si="7"/>
        <v>0</v>
      </c>
      <c r="AF14" s="41">
        <f t="shared" si="8"/>
        <v>0</v>
      </c>
      <c r="AG14" s="41">
        <f t="shared" si="9"/>
        <v>0</v>
      </c>
      <c r="AI14" s="41">
        <f t="shared" si="10"/>
        <v>8.9892597541232314E-2</v>
      </c>
      <c r="AJ14" s="41">
        <f t="shared" si="11"/>
        <v>4.33910179269726E-2</v>
      </c>
      <c r="AK14" s="41">
        <f t="shared" si="31"/>
        <v>2.195313649795062E-2</v>
      </c>
      <c r="AL14" s="41">
        <f t="shared" si="12"/>
        <v>0</v>
      </c>
      <c r="AR14" s="41">
        <f t="shared" si="13"/>
        <v>0</v>
      </c>
      <c r="AS14" s="41">
        <f t="shared" si="14"/>
        <v>0</v>
      </c>
      <c r="AT14" s="41">
        <f t="shared" si="15"/>
        <v>0</v>
      </c>
      <c r="AV14" s="40">
        <f t="shared" si="16"/>
        <v>241.30409313578238</v>
      </c>
      <c r="AW14" s="40">
        <f t="shared" si="17"/>
        <v>116.47711288244817</v>
      </c>
      <c r="AX14" s="40">
        <f t="shared" si="18"/>
        <v>58.930121489638729</v>
      </c>
      <c r="AY14" s="40">
        <f t="shared" si="19"/>
        <v>0</v>
      </c>
      <c r="AZ14" s="40">
        <f t="shared" si="20"/>
        <v>0</v>
      </c>
      <c r="BA14" s="40">
        <f t="shared" si="21"/>
        <v>0</v>
      </c>
      <c r="BB14" s="40">
        <f t="shared" si="22"/>
        <v>0</v>
      </c>
      <c r="BC14" s="40">
        <f t="shared" si="23"/>
        <v>0</v>
      </c>
      <c r="BD14" s="40">
        <f t="shared" si="24"/>
        <v>0</v>
      </c>
      <c r="BE14" s="40">
        <f t="shared" si="25"/>
        <v>0</v>
      </c>
      <c r="BF14" s="40">
        <f t="shared" si="26"/>
        <v>0</v>
      </c>
      <c r="BG14" s="40">
        <f t="shared" si="27"/>
        <v>0</v>
      </c>
      <c r="BH14" s="62">
        <f t="shared" si="28"/>
        <v>416.71132750786927</v>
      </c>
      <c r="BI14" s="128">
        <f>VLOOKUP(A14,'1112 '!$B$12:$G$1229,6,0)</f>
        <v>448.82</v>
      </c>
      <c r="BJ14" s="63">
        <f t="shared" si="29"/>
        <v>-32.108672492130722</v>
      </c>
      <c r="BK14" s="41">
        <f t="shared" si="30"/>
        <v>2.874754666039917E-3</v>
      </c>
    </row>
    <row r="15" spans="1:63" x14ac:dyDescent="0.3">
      <c r="A15" s="87" t="s">
        <v>1678</v>
      </c>
      <c r="B15" s="85" t="s">
        <v>1679</v>
      </c>
      <c r="C15" s="65">
        <f>VLOOKUP(B15,Площадь!$A$2:$B$442,2,0)</f>
        <v>4.4000000000000004</v>
      </c>
      <c r="D15" s="79"/>
      <c r="E15">
        <v>31</v>
      </c>
      <c r="F15">
        <v>20</v>
      </c>
      <c r="G15">
        <v>0</v>
      </c>
      <c r="Q15">
        <f t="shared" si="0"/>
        <v>51</v>
      </c>
      <c r="R15" s="76"/>
      <c r="S15" s="71"/>
      <c r="T15" s="41">
        <f t="shared" si="1"/>
        <v>0</v>
      </c>
      <c r="U15" s="41">
        <f t="shared" si="2"/>
        <v>0</v>
      </c>
      <c r="V15" s="41">
        <f t="shared" si="3"/>
        <v>0</v>
      </c>
      <c r="W15" s="41">
        <f t="shared" si="4"/>
        <v>0</v>
      </c>
      <c r="X15" s="41">
        <f t="shared" si="5"/>
        <v>0</v>
      </c>
      <c r="Y15" s="41"/>
      <c r="Z15" s="41"/>
      <c r="AA15" s="41"/>
      <c r="AB15" s="41"/>
      <c r="AC15" s="41"/>
      <c r="AD15" s="41">
        <f t="shared" si="6"/>
        <v>0</v>
      </c>
      <c r="AE15" s="41">
        <f t="shared" si="7"/>
        <v>0</v>
      </c>
      <c r="AF15" s="41">
        <f t="shared" si="8"/>
        <v>0</v>
      </c>
      <c r="AG15" s="41">
        <f t="shared" si="9"/>
        <v>0</v>
      </c>
      <c r="AI15" s="41">
        <f t="shared" si="10"/>
        <v>8.7894984262538264E-2</v>
      </c>
      <c r="AJ15" s="41">
        <f t="shared" si="11"/>
        <v>2.9259843506311032E-2</v>
      </c>
      <c r="AK15" s="41">
        <f t="shared" si="31"/>
        <v>0</v>
      </c>
      <c r="AL15" s="41">
        <f t="shared" si="12"/>
        <v>0</v>
      </c>
      <c r="AR15" s="41">
        <f t="shared" si="13"/>
        <v>0</v>
      </c>
      <c r="AS15" s="41">
        <f t="shared" si="14"/>
        <v>0</v>
      </c>
      <c r="AT15" s="41">
        <f t="shared" si="15"/>
        <v>0</v>
      </c>
      <c r="AV15" s="40">
        <f t="shared" si="16"/>
        <v>235.94177995498723</v>
      </c>
      <c r="AW15" s="40">
        <f t="shared" si="17"/>
        <v>78.543953514601085</v>
      </c>
      <c r="AX15" s="40">
        <f t="shared" si="18"/>
        <v>0</v>
      </c>
      <c r="AY15" s="40">
        <f t="shared" si="19"/>
        <v>0</v>
      </c>
      <c r="AZ15" s="40">
        <f t="shared" si="20"/>
        <v>0</v>
      </c>
      <c r="BA15" s="40">
        <f t="shared" si="21"/>
        <v>0</v>
      </c>
      <c r="BB15" s="40">
        <f t="shared" si="22"/>
        <v>0</v>
      </c>
      <c r="BC15" s="40">
        <f t="shared" si="23"/>
        <v>0</v>
      </c>
      <c r="BD15" s="40">
        <f t="shared" si="24"/>
        <v>0</v>
      </c>
      <c r="BE15" s="40">
        <f t="shared" si="25"/>
        <v>0</v>
      </c>
      <c r="BF15" s="40">
        <f t="shared" si="26"/>
        <v>0</v>
      </c>
      <c r="BG15" s="40">
        <f t="shared" si="27"/>
        <v>0</v>
      </c>
      <c r="BH15" s="62">
        <f t="shared" si="28"/>
        <v>314.4857334695883</v>
      </c>
      <c r="BI15" s="128">
        <f>VLOOKUP(A15,'1112 '!$B$12:$G$1229,6,0)</f>
        <v>319.3</v>
      </c>
      <c r="BJ15" s="63">
        <f t="shared" si="29"/>
        <v>-4.8142665304117145</v>
      </c>
      <c r="BK15" s="41">
        <f t="shared" si="30"/>
        <v>2.2188414350160848E-3</v>
      </c>
    </row>
    <row r="16" spans="1:63" x14ac:dyDescent="0.3">
      <c r="A16" s="87" t="s">
        <v>1313</v>
      </c>
      <c r="B16" s="85" t="s">
        <v>1314</v>
      </c>
      <c r="C16" s="65">
        <f>VLOOKUP(B16,Площадь!$A$2:$B$442,2,0)</f>
        <v>3.6</v>
      </c>
      <c r="D16" s="79"/>
      <c r="E16">
        <v>31</v>
      </c>
      <c r="F16">
        <v>29</v>
      </c>
      <c r="G16">
        <v>19</v>
      </c>
      <c r="Q16">
        <f t="shared" si="0"/>
        <v>79</v>
      </c>
      <c r="R16" s="76"/>
      <c r="S16" s="71"/>
      <c r="T16" s="41">
        <f t="shared" si="1"/>
        <v>0</v>
      </c>
      <c r="U16" s="41">
        <f t="shared" si="2"/>
        <v>0</v>
      </c>
      <c r="V16" s="41">
        <f t="shared" si="3"/>
        <v>0</v>
      </c>
      <c r="W16" s="41">
        <f t="shared" si="4"/>
        <v>0</v>
      </c>
      <c r="X16" s="41">
        <f t="shared" si="5"/>
        <v>0</v>
      </c>
      <c r="Y16" s="41"/>
      <c r="Z16" s="41"/>
      <c r="AA16" s="41"/>
      <c r="AB16" s="41"/>
      <c r="AC16" s="41"/>
      <c r="AD16" s="41">
        <f t="shared" si="6"/>
        <v>0</v>
      </c>
      <c r="AE16" s="41">
        <f t="shared" si="7"/>
        <v>0</v>
      </c>
      <c r="AF16" s="41">
        <f t="shared" si="8"/>
        <v>0</v>
      </c>
      <c r="AG16" s="41">
        <f t="shared" si="9"/>
        <v>0</v>
      </c>
      <c r="AI16" s="41">
        <f t="shared" si="10"/>
        <v>7.1914078032985856E-2</v>
      </c>
      <c r="AJ16" s="41">
        <f t="shared" si="11"/>
        <v>3.4712814341578087E-2</v>
      </c>
      <c r="AK16" s="41">
        <f t="shared" si="31"/>
        <v>3.3368767476884949E-2</v>
      </c>
      <c r="AL16" s="41">
        <f t="shared" si="12"/>
        <v>0</v>
      </c>
      <c r="AR16" s="41">
        <f t="shared" si="13"/>
        <v>0</v>
      </c>
      <c r="AS16" s="41">
        <f t="shared" si="14"/>
        <v>0</v>
      </c>
      <c r="AT16" s="41">
        <f t="shared" si="15"/>
        <v>0</v>
      </c>
      <c r="AV16" s="40">
        <f t="shared" si="16"/>
        <v>193.04327450862593</v>
      </c>
      <c r="AW16" s="40">
        <f t="shared" si="17"/>
        <v>93.181690305958554</v>
      </c>
      <c r="AX16" s="40">
        <f t="shared" si="18"/>
        <v>89.57378466425088</v>
      </c>
      <c r="AY16" s="40">
        <f t="shared" si="19"/>
        <v>0</v>
      </c>
      <c r="AZ16" s="40">
        <f t="shared" si="20"/>
        <v>0</v>
      </c>
      <c r="BA16" s="40">
        <f t="shared" si="21"/>
        <v>0</v>
      </c>
      <c r="BB16" s="40">
        <f t="shared" si="22"/>
        <v>0</v>
      </c>
      <c r="BC16" s="40">
        <f t="shared" si="23"/>
        <v>0</v>
      </c>
      <c r="BD16" s="40">
        <f t="shared" si="24"/>
        <v>0</v>
      </c>
      <c r="BE16" s="40">
        <f t="shared" si="25"/>
        <v>0</v>
      </c>
      <c r="BF16" s="40">
        <f t="shared" si="26"/>
        <v>0</v>
      </c>
      <c r="BG16" s="40">
        <f t="shared" si="27"/>
        <v>0</v>
      </c>
      <c r="BH16" s="62">
        <f t="shared" si="28"/>
        <v>375.79874947883536</v>
      </c>
      <c r="BI16" s="128">
        <f>VLOOKUP(A16,'1112 '!$B$12:$G$1229,6,0)</f>
        <v>404.01</v>
      </c>
      <c r="BJ16" s="63">
        <f t="shared" si="29"/>
        <v>-28.211250521164629</v>
      </c>
      <c r="BK16" s="41">
        <f t="shared" si="30"/>
        <v>3.2406402743390943E-3</v>
      </c>
    </row>
    <row r="17" spans="1:63" x14ac:dyDescent="0.3">
      <c r="A17" s="87" t="s">
        <v>1720</v>
      </c>
      <c r="B17" s="85" t="s">
        <v>1721</v>
      </c>
      <c r="C17" s="65">
        <f>VLOOKUP(B17,Площадь!$A$2:$B$442,2,0)</f>
        <v>2.9</v>
      </c>
      <c r="D17" s="79"/>
      <c r="E17">
        <v>31</v>
      </c>
      <c r="F17">
        <v>29</v>
      </c>
      <c r="G17">
        <v>24</v>
      </c>
      <c r="Q17">
        <f t="shared" si="0"/>
        <v>84</v>
      </c>
      <c r="R17" s="76"/>
      <c r="S17" s="71"/>
      <c r="T17" s="41">
        <f t="shared" si="1"/>
        <v>0</v>
      </c>
      <c r="U17" s="41">
        <f t="shared" si="2"/>
        <v>0</v>
      </c>
      <c r="V17" s="41">
        <f t="shared" si="3"/>
        <v>0</v>
      </c>
      <c r="W17" s="41">
        <f t="shared" si="4"/>
        <v>0</v>
      </c>
      <c r="X17" s="41">
        <f t="shared" si="5"/>
        <v>0</v>
      </c>
      <c r="Y17" s="41"/>
      <c r="Z17" s="41"/>
      <c r="AA17" s="41"/>
      <c r="AB17" s="41"/>
      <c r="AC17" s="41"/>
      <c r="AD17" s="41">
        <f t="shared" si="6"/>
        <v>0</v>
      </c>
      <c r="AE17" s="41">
        <f t="shared" si="7"/>
        <v>0</v>
      </c>
      <c r="AF17" s="41">
        <f t="shared" si="8"/>
        <v>0</v>
      </c>
      <c r="AG17" s="41">
        <f t="shared" si="9"/>
        <v>0</v>
      </c>
      <c r="AI17" s="41">
        <f t="shared" si="10"/>
        <v>5.7930785082127484E-2</v>
      </c>
      <c r="AJ17" s="41">
        <f t="shared" si="11"/>
        <v>2.7963100441826788E-2</v>
      </c>
      <c r="AK17" s="41">
        <f t="shared" si="31"/>
        <v>3.3954184450163627E-2</v>
      </c>
      <c r="AL17" s="41">
        <f t="shared" si="12"/>
        <v>0</v>
      </c>
      <c r="AR17" s="41">
        <f t="shared" si="13"/>
        <v>0</v>
      </c>
      <c r="AS17" s="41">
        <f t="shared" si="14"/>
        <v>0</v>
      </c>
      <c r="AT17" s="41">
        <f t="shared" si="15"/>
        <v>0</v>
      </c>
      <c r="AV17" s="40">
        <f t="shared" si="16"/>
        <v>155.50708224305973</v>
      </c>
      <c r="AW17" s="40">
        <f t="shared" si="17"/>
        <v>75.063028302022161</v>
      </c>
      <c r="AX17" s="40">
        <f t="shared" si="18"/>
        <v>91.145254570641242</v>
      </c>
      <c r="AY17" s="40">
        <f t="shared" si="19"/>
        <v>0</v>
      </c>
      <c r="AZ17" s="40">
        <f t="shared" si="20"/>
        <v>0</v>
      </c>
      <c r="BA17" s="40">
        <f t="shared" si="21"/>
        <v>0</v>
      </c>
      <c r="BB17" s="40">
        <f t="shared" si="22"/>
        <v>0</v>
      </c>
      <c r="BC17" s="40">
        <f t="shared" si="23"/>
        <v>0</v>
      </c>
      <c r="BD17" s="40">
        <f t="shared" si="24"/>
        <v>0</v>
      </c>
      <c r="BE17" s="40">
        <f t="shared" si="25"/>
        <v>0</v>
      </c>
      <c r="BF17" s="40">
        <f t="shared" si="26"/>
        <v>0</v>
      </c>
      <c r="BG17" s="40">
        <f t="shared" si="27"/>
        <v>0</v>
      </c>
      <c r="BH17" s="62">
        <f t="shared" si="28"/>
        <v>321.7153651157231</v>
      </c>
      <c r="BI17" s="128">
        <f>VLOOKUP(A17,'1112 '!$B$12:$G$1229,6,0)</f>
        <v>345.54</v>
      </c>
      <c r="BJ17" s="63">
        <f t="shared" si="29"/>
        <v>-23.824634884276918</v>
      </c>
      <c r="BK17" s="41">
        <f t="shared" si="30"/>
        <v>3.443910056727526E-3</v>
      </c>
    </row>
    <row r="18" spans="1:63" x14ac:dyDescent="0.3">
      <c r="A18" s="87" t="s">
        <v>1606</v>
      </c>
      <c r="B18" s="85" t="s">
        <v>1607</v>
      </c>
      <c r="C18" s="65">
        <f>VLOOKUP(B18,Площадь!$A$2:$B$442,2,0)</f>
        <v>2.8</v>
      </c>
      <c r="D18" s="79"/>
      <c r="E18">
        <v>31</v>
      </c>
      <c r="F18">
        <v>29</v>
      </c>
      <c r="G18">
        <v>31</v>
      </c>
      <c r="Q18">
        <f t="shared" si="0"/>
        <v>91</v>
      </c>
      <c r="R18" s="76"/>
      <c r="S18" s="71"/>
      <c r="T18" s="41">
        <f t="shared" si="1"/>
        <v>0</v>
      </c>
      <c r="U18" s="41">
        <f t="shared" si="2"/>
        <v>0</v>
      </c>
      <c r="V18" s="41">
        <f t="shared" si="3"/>
        <v>0</v>
      </c>
      <c r="W18" s="41">
        <f t="shared" si="4"/>
        <v>0</v>
      </c>
      <c r="X18" s="41">
        <f t="shared" si="5"/>
        <v>0</v>
      </c>
      <c r="Y18" s="41"/>
      <c r="Z18" s="41"/>
      <c r="AA18" s="41"/>
      <c r="AB18" s="41"/>
      <c r="AC18" s="41"/>
      <c r="AD18" s="41">
        <f t="shared" si="6"/>
        <v>0</v>
      </c>
      <c r="AE18" s="41">
        <f t="shared" si="7"/>
        <v>0</v>
      </c>
      <c r="AF18" s="41">
        <f t="shared" si="8"/>
        <v>0</v>
      </c>
      <c r="AG18" s="41">
        <f t="shared" si="9"/>
        <v>0</v>
      </c>
      <c r="AI18" s="41">
        <f t="shared" si="10"/>
        <v>5.5933171803433435E-2</v>
      </c>
      <c r="AJ18" s="41">
        <f t="shared" si="11"/>
        <v>2.6998855599005174E-2</v>
      </c>
      <c r="AK18" s="41">
        <f t="shared" si="31"/>
        <v>4.2345161067158084E-2</v>
      </c>
      <c r="AL18" s="41">
        <f t="shared" si="12"/>
        <v>0</v>
      </c>
      <c r="AR18" s="41">
        <f t="shared" si="13"/>
        <v>0</v>
      </c>
      <c r="AS18" s="41">
        <f t="shared" si="14"/>
        <v>0</v>
      </c>
      <c r="AT18" s="41">
        <f t="shared" si="15"/>
        <v>0</v>
      </c>
      <c r="AV18" s="40">
        <f t="shared" si="16"/>
        <v>150.14476906226457</v>
      </c>
      <c r="AW18" s="40">
        <f t="shared" si="17"/>
        <v>72.47464801574553</v>
      </c>
      <c r="AX18" s="40">
        <f t="shared" si="18"/>
        <v>113.66965656223648</v>
      </c>
      <c r="AY18" s="40">
        <f t="shared" si="19"/>
        <v>0</v>
      </c>
      <c r="AZ18" s="40">
        <f t="shared" si="20"/>
        <v>0</v>
      </c>
      <c r="BA18" s="40">
        <f t="shared" si="21"/>
        <v>0</v>
      </c>
      <c r="BB18" s="40">
        <f t="shared" si="22"/>
        <v>0</v>
      </c>
      <c r="BC18" s="40">
        <f t="shared" si="23"/>
        <v>0</v>
      </c>
      <c r="BD18" s="40">
        <f t="shared" si="24"/>
        <v>0</v>
      </c>
      <c r="BE18" s="40">
        <f t="shared" si="25"/>
        <v>0</v>
      </c>
      <c r="BF18" s="40">
        <f t="shared" si="26"/>
        <v>0</v>
      </c>
      <c r="BG18" s="40">
        <f t="shared" si="27"/>
        <v>0</v>
      </c>
      <c r="BH18" s="62">
        <f t="shared" si="28"/>
        <v>336.28907364024656</v>
      </c>
      <c r="BI18" s="128">
        <f>VLOOKUP(A18,'1112 '!$B$12:$G$1229,6,0)</f>
        <v>349.14</v>
      </c>
      <c r="BJ18" s="63">
        <f t="shared" si="29"/>
        <v>-12.85092635975343</v>
      </c>
      <c r="BK18" s="41">
        <f t="shared" si="30"/>
        <v>3.7284877520713296E-3</v>
      </c>
    </row>
    <row r="19" spans="1:63" x14ac:dyDescent="0.3">
      <c r="A19" s="87" t="s">
        <v>1938</v>
      </c>
      <c r="B19" s="85" t="s">
        <v>1121</v>
      </c>
      <c r="C19" s="65">
        <f>VLOOKUP(B19,Площадь!$A$2:$B$442,2,0)</f>
        <v>13.8</v>
      </c>
      <c r="D19" s="79"/>
      <c r="E19">
        <v>31</v>
      </c>
      <c r="F19">
        <v>6</v>
      </c>
      <c r="G19">
        <v>0</v>
      </c>
      <c r="Q19">
        <f t="shared" si="0"/>
        <v>37</v>
      </c>
      <c r="R19" s="76"/>
      <c r="S19" s="71"/>
      <c r="T19" s="41">
        <f t="shared" si="1"/>
        <v>0</v>
      </c>
      <c r="U19" s="41">
        <f t="shared" si="2"/>
        <v>0</v>
      </c>
      <c r="V19" s="41">
        <f t="shared" si="3"/>
        <v>0</v>
      </c>
      <c r="W19" s="41">
        <f t="shared" si="4"/>
        <v>0</v>
      </c>
      <c r="X19" s="41">
        <f t="shared" si="5"/>
        <v>0</v>
      </c>
      <c r="Y19" s="41"/>
      <c r="Z19" s="41"/>
      <c r="AA19" s="41"/>
      <c r="AB19" s="41"/>
      <c r="AC19" s="41"/>
      <c r="AD19" s="41">
        <f t="shared" si="6"/>
        <v>0</v>
      </c>
      <c r="AE19" s="41">
        <f t="shared" si="7"/>
        <v>0</v>
      </c>
      <c r="AF19" s="41">
        <f t="shared" si="8"/>
        <v>0</v>
      </c>
      <c r="AG19" s="41">
        <f t="shared" si="9"/>
        <v>0</v>
      </c>
      <c r="AI19" s="41">
        <f t="shared" si="10"/>
        <v>0.27567063245977907</v>
      </c>
      <c r="AJ19" s="41">
        <f t="shared" si="11"/>
        <v>2.7530852753665378E-2</v>
      </c>
      <c r="AK19" s="41">
        <f t="shared" si="31"/>
        <v>0</v>
      </c>
      <c r="AL19" s="41">
        <f t="shared" si="12"/>
        <v>0</v>
      </c>
      <c r="AR19" s="41">
        <f t="shared" si="13"/>
        <v>0</v>
      </c>
      <c r="AS19" s="41">
        <f t="shared" si="14"/>
        <v>0</v>
      </c>
      <c r="AT19" s="41">
        <f t="shared" si="15"/>
        <v>0</v>
      </c>
      <c r="AV19" s="40">
        <f t="shared" si="16"/>
        <v>739.99921894973261</v>
      </c>
      <c r="AW19" s="40">
        <f t="shared" si="17"/>
        <v>73.902719897829201</v>
      </c>
      <c r="AX19" s="40">
        <f t="shared" si="18"/>
        <v>0</v>
      </c>
      <c r="AY19" s="40">
        <f t="shared" si="19"/>
        <v>0</v>
      </c>
      <c r="AZ19" s="40">
        <f t="shared" si="20"/>
        <v>0</v>
      </c>
      <c r="BA19" s="40">
        <f t="shared" si="21"/>
        <v>0</v>
      </c>
      <c r="BB19" s="40">
        <f t="shared" si="22"/>
        <v>0</v>
      </c>
      <c r="BC19" s="40">
        <f t="shared" si="23"/>
        <v>0</v>
      </c>
      <c r="BD19" s="40">
        <f t="shared" si="24"/>
        <v>0</v>
      </c>
      <c r="BE19" s="40">
        <f t="shared" si="25"/>
        <v>0</v>
      </c>
      <c r="BF19" s="40">
        <f t="shared" si="26"/>
        <v>0</v>
      </c>
      <c r="BG19" s="40">
        <f t="shared" si="27"/>
        <v>0</v>
      </c>
      <c r="BH19" s="62">
        <f t="shared" si="28"/>
        <v>813.90193884756184</v>
      </c>
      <c r="BI19" s="128">
        <f>VLOOKUP(A19,'1112 '!$B$12:$G$1229,6,0)</f>
        <v>715.39</v>
      </c>
      <c r="BJ19" s="63">
        <f t="shared" si="29"/>
        <v>98.511938847561851</v>
      </c>
      <c r="BK19" s="41">
        <f t="shared" si="30"/>
        <v>1.8309268430763553E-3</v>
      </c>
    </row>
    <row r="20" spans="1:63" x14ac:dyDescent="0.3">
      <c r="A20" s="87" t="s">
        <v>1950</v>
      </c>
      <c r="B20" s="85" t="s">
        <v>1156</v>
      </c>
      <c r="C20" s="65">
        <f>VLOOKUP(B20,Площадь!$A$2:$B$442,2,0)</f>
        <v>13.8</v>
      </c>
      <c r="D20" s="79"/>
      <c r="E20">
        <v>24</v>
      </c>
      <c r="Q20">
        <f t="shared" si="0"/>
        <v>24</v>
      </c>
      <c r="R20" s="76"/>
      <c r="S20" s="71"/>
      <c r="T20" s="41">
        <f t="shared" si="1"/>
        <v>0</v>
      </c>
      <c r="U20" s="41">
        <f t="shared" si="2"/>
        <v>0</v>
      </c>
      <c r="V20" s="41">
        <f t="shared" si="3"/>
        <v>0</v>
      </c>
      <c r="W20" s="41">
        <f t="shared" si="4"/>
        <v>0</v>
      </c>
      <c r="X20" s="41">
        <f t="shared" si="5"/>
        <v>0</v>
      </c>
      <c r="Y20" s="41"/>
      <c r="Z20" s="41"/>
      <c r="AA20" s="41"/>
      <c r="AB20" s="41"/>
      <c r="AC20" s="41"/>
      <c r="AD20" s="41">
        <f t="shared" si="6"/>
        <v>0</v>
      </c>
      <c r="AE20" s="41">
        <f t="shared" si="7"/>
        <v>0</v>
      </c>
      <c r="AF20" s="41">
        <f t="shared" si="8"/>
        <v>0</v>
      </c>
      <c r="AG20" s="41">
        <f t="shared" si="9"/>
        <v>0</v>
      </c>
      <c r="AI20" s="41">
        <f t="shared" si="10"/>
        <v>0.21342242513015156</v>
      </c>
      <c r="AJ20" s="41">
        <f t="shared" si="11"/>
        <v>0</v>
      </c>
      <c r="AK20" s="41">
        <f t="shared" si="31"/>
        <v>0</v>
      </c>
      <c r="AL20" s="41">
        <f t="shared" si="12"/>
        <v>0</v>
      </c>
      <c r="AR20" s="41">
        <f t="shared" si="13"/>
        <v>0</v>
      </c>
      <c r="AS20" s="41">
        <f t="shared" si="14"/>
        <v>0</v>
      </c>
      <c r="AT20" s="41">
        <f t="shared" si="15"/>
        <v>0</v>
      </c>
      <c r="AV20" s="40">
        <f t="shared" si="16"/>
        <v>572.9026211223736</v>
      </c>
      <c r="AW20" s="40">
        <f t="shared" si="17"/>
        <v>0</v>
      </c>
      <c r="AX20" s="40">
        <f t="shared" si="18"/>
        <v>0</v>
      </c>
      <c r="AY20" s="40">
        <f t="shared" si="19"/>
        <v>0</v>
      </c>
      <c r="AZ20" s="40">
        <f t="shared" si="20"/>
        <v>0</v>
      </c>
      <c r="BA20" s="40">
        <f t="shared" si="21"/>
        <v>0</v>
      </c>
      <c r="BB20" s="40">
        <f t="shared" si="22"/>
        <v>0</v>
      </c>
      <c r="BC20" s="40">
        <f t="shared" si="23"/>
        <v>0</v>
      </c>
      <c r="BD20" s="40">
        <f t="shared" si="24"/>
        <v>0</v>
      </c>
      <c r="BE20" s="40">
        <f t="shared" si="25"/>
        <v>0</v>
      </c>
      <c r="BF20" s="40">
        <f t="shared" si="26"/>
        <v>0</v>
      </c>
      <c r="BG20" s="40">
        <f t="shared" si="27"/>
        <v>0</v>
      </c>
      <c r="BH20" s="62">
        <f t="shared" si="28"/>
        <v>572.9026211223736</v>
      </c>
      <c r="BI20" s="128">
        <f>VLOOKUP(A20,'1112 '!$B$12:$G$1229,6,0)</f>
        <v>458.87</v>
      </c>
      <c r="BJ20" s="63">
        <f t="shared" si="29"/>
        <v>114.0326211223736</v>
      </c>
      <c r="BK20" s="41">
        <f t="shared" si="30"/>
        <v>1.2887827604477751E-3</v>
      </c>
    </row>
    <row r="21" spans="1:63" x14ac:dyDescent="0.3">
      <c r="A21" s="87" t="s">
        <v>3527</v>
      </c>
      <c r="B21" s="85" t="s">
        <v>1156</v>
      </c>
      <c r="C21" s="65">
        <f>VLOOKUP(B21,Площадь!$A$2:$B$442,2,0)</f>
        <v>13.8</v>
      </c>
      <c r="D21" s="79"/>
      <c r="E21">
        <v>7</v>
      </c>
      <c r="F21">
        <v>29</v>
      </c>
      <c r="G21">
        <v>31</v>
      </c>
      <c r="Q21">
        <f t="shared" si="0"/>
        <v>67</v>
      </c>
      <c r="R21" s="76"/>
      <c r="S21" s="71"/>
      <c r="T21" s="41">
        <f t="shared" si="1"/>
        <v>0</v>
      </c>
      <c r="U21" s="41">
        <f t="shared" si="2"/>
        <v>0</v>
      </c>
      <c r="V21" s="41">
        <f t="shared" si="3"/>
        <v>0</v>
      </c>
      <c r="W21" s="41">
        <f t="shared" si="4"/>
        <v>0</v>
      </c>
      <c r="X21" s="41">
        <f t="shared" si="5"/>
        <v>0</v>
      </c>
      <c r="Y21" s="41"/>
      <c r="Z21" s="41"/>
      <c r="AA21" s="41"/>
      <c r="AB21" s="41"/>
      <c r="AC21" s="41"/>
      <c r="AD21" s="41">
        <f t="shared" si="6"/>
        <v>0</v>
      </c>
      <c r="AE21" s="41">
        <f t="shared" si="7"/>
        <v>0</v>
      </c>
      <c r="AF21" s="41">
        <f t="shared" si="8"/>
        <v>0</v>
      </c>
      <c r="AG21" s="41">
        <f t="shared" si="9"/>
        <v>0</v>
      </c>
      <c r="AI21" s="41">
        <f t="shared" si="10"/>
        <v>6.2248207329627533E-2</v>
      </c>
      <c r="AJ21" s="41">
        <f t="shared" si="11"/>
        <v>0.13306578830938265</v>
      </c>
      <c r="AK21" s="41">
        <f t="shared" si="31"/>
        <v>0.20870115097385059</v>
      </c>
      <c r="AL21" s="41">
        <f t="shared" si="12"/>
        <v>0</v>
      </c>
      <c r="AR21" s="41">
        <f t="shared" si="13"/>
        <v>0</v>
      </c>
      <c r="AS21" s="41">
        <f t="shared" si="14"/>
        <v>0</v>
      </c>
      <c r="AT21" s="41">
        <f t="shared" si="15"/>
        <v>0</v>
      </c>
      <c r="AV21" s="40">
        <f t="shared" si="16"/>
        <v>167.09659782735898</v>
      </c>
      <c r="AW21" s="40">
        <f t="shared" si="17"/>
        <v>357.1964795061744</v>
      </c>
      <c r="AX21" s="40">
        <f t="shared" si="18"/>
        <v>560.22902162816558</v>
      </c>
      <c r="AY21" s="40">
        <f t="shared" si="19"/>
        <v>0</v>
      </c>
      <c r="AZ21" s="40">
        <f t="shared" si="20"/>
        <v>0</v>
      </c>
      <c r="BA21" s="40">
        <f t="shared" si="21"/>
        <v>0</v>
      </c>
      <c r="BB21" s="40">
        <f t="shared" si="22"/>
        <v>0</v>
      </c>
      <c r="BC21" s="40">
        <f t="shared" si="23"/>
        <v>0</v>
      </c>
      <c r="BD21" s="40">
        <f t="shared" si="24"/>
        <v>0</v>
      </c>
      <c r="BE21" s="40">
        <f t="shared" si="25"/>
        <v>0</v>
      </c>
      <c r="BF21" s="40">
        <f t="shared" si="26"/>
        <v>0</v>
      </c>
      <c r="BG21" s="40">
        <f t="shared" si="27"/>
        <v>0</v>
      </c>
      <c r="BH21" s="62">
        <f t="shared" si="28"/>
        <v>1084.5220989616989</v>
      </c>
      <c r="BI21" s="128">
        <f>VLOOKUP(A21,'1112 '!$B$12:$G$1229,6,0)</f>
        <v>1319.26</v>
      </c>
      <c r="BJ21" s="63">
        <f t="shared" si="29"/>
        <v>-234.73790103830106</v>
      </c>
      <c r="BK21" s="41">
        <f t="shared" si="30"/>
        <v>2.439704991623555E-3</v>
      </c>
    </row>
    <row r="22" spans="1:63" x14ac:dyDescent="0.3">
      <c r="A22" s="87" t="s">
        <v>1973</v>
      </c>
      <c r="B22" s="85" t="s">
        <v>915</v>
      </c>
      <c r="C22" s="65">
        <f>VLOOKUP(B22,Площадь!$A$2:$B$442,2,0)</f>
        <v>14.3</v>
      </c>
      <c r="D22" s="79"/>
      <c r="E22">
        <v>0</v>
      </c>
      <c r="F22">
        <v>0</v>
      </c>
      <c r="G22">
        <v>0</v>
      </c>
      <c r="Q22">
        <f t="shared" si="0"/>
        <v>0</v>
      </c>
      <c r="R22" s="76"/>
      <c r="S22" s="71"/>
      <c r="T22" s="41">
        <f t="shared" si="1"/>
        <v>0</v>
      </c>
      <c r="U22" s="41">
        <f t="shared" si="2"/>
        <v>0</v>
      </c>
      <c r="V22" s="41">
        <f t="shared" si="3"/>
        <v>0</v>
      </c>
      <c r="W22" s="41">
        <f t="shared" si="4"/>
        <v>0</v>
      </c>
      <c r="X22" s="41">
        <f t="shared" si="5"/>
        <v>0</v>
      </c>
      <c r="Y22" s="41"/>
      <c r="Z22" s="41"/>
      <c r="AA22" s="41"/>
      <c r="AB22" s="41"/>
      <c r="AC22" s="41"/>
      <c r="AD22" s="41">
        <f t="shared" si="6"/>
        <v>0</v>
      </c>
      <c r="AE22" s="41">
        <f t="shared" si="7"/>
        <v>0</v>
      </c>
      <c r="AF22" s="41">
        <f t="shared" si="8"/>
        <v>0</v>
      </c>
      <c r="AG22" s="41">
        <f t="shared" si="9"/>
        <v>0</v>
      </c>
      <c r="AI22" s="41">
        <f t="shared" si="10"/>
        <v>0</v>
      </c>
      <c r="AJ22" s="41">
        <f t="shared" si="11"/>
        <v>0</v>
      </c>
      <c r="AK22" s="41">
        <f t="shared" si="31"/>
        <v>0</v>
      </c>
      <c r="AL22" s="41">
        <f t="shared" si="12"/>
        <v>0</v>
      </c>
      <c r="AR22" s="41">
        <f t="shared" si="13"/>
        <v>0</v>
      </c>
      <c r="AS22" s="41">
        <f t="shared" si="14"/>
        <v>0</v>
      </c>
      <c r="AT22" s="41">
        <f t="shared" si="15"/>
        <v>0</v>
      </c>
      <c r="AV22" s="40">
        <f t="shared" si="16"/>
        <v>0</v>
      </c>
      <c r="AW22" s="40">
        <f t="shared" si="17"/>
        <v>0</v>
      </c>
      <c r="AX22" s="40">
        <f t="shared" si="18"/>
        <v>0</v>
      </c>
      <c r="AY22" s="40">
        <f t="shared" si="19"/>
        <v>0</v>
      </c>
      <c r="AZ22" s="40">
        <f t="shared" si="20"/>
        <v>0</v>
      </c>
      <c r="BA22" s="40">
        <f t="shared" si="21"/>
        <v>0</v>
      </c>
      <c r="BB22" s="40">
        <f t="shared" si="22"/>
        <v>0</v>
      </c>
      <c r="BC22" s="40">
        <f t="shared" si="23"/>
        <v>0</v>
      </c>
      <c r="BD22" s="40">
        <f t="shared" si="24"/>
        <v>0</v>
      </c>
      <c r="BE22" s="40">
        <f t="shared" si="25"/>
        <v>0</v>
      </c>
      <c r="BF22" s="40">
        <f t="shared" si="26"/>
        <v>0</v>
      </c>
      <c r="BG22" s="40">
        <f t="shared" si="27"/>
        <v>0</v>
      </c>
      <c r="BH22" s="62">
        <f t="shared" si="28"/>
        <v>0</v>
      </c>
      <c r="BI22" s="128">
        <f>VLOOKUP(A22,'1112 '!$B$12:$G$1229,6,0)</f>
        <v>0</v>
      </c>
      <c r="BJ22" s="63">
        <f t="shared" si="29"/>
        <v>0</v>
      </c>
      <c r="BK22" s="41">
        <f t="shared" si="30"/>
        <v>0</v>
      </c>
    </row>
    <row r="23" spans="1:63" x14ac:dyDescent="0.3">
      <c r="A23" s="87" t="s">
        <v>3528</v>
      </c>
      <c r="B23" s="85" t="s">
        <v>915</v>
      </c>
      <c r="C23" s="65">
        <f>VLOOKUP(B23,Площадь!$A$2:$B$442,2,0)</f>
        <v>14.3</v>
      </c>
      <c r="D23" s="79"/>
      <c r="E23">
        <v>31</v>
      </c>
      <c r="F23">
        <v>29</v>
      </c>
      <c r="G23">
        <v>31</v>
      </c>
      <c r="Q23">
        <f t="shared" si="0"/>
        <v>91</v>
      </c>
      <c r="R23" s="76"/>
      <c r="S23" s="71"/>
      <c r="T23" s="41">
        <f t="shared" si="1"/>
        <v>0</v>
      </c>
      <c r="U23" s="41">
        <f t="shared" si="2"/>
        <v>0</v>
      </c>
      <c r="V23" s="41">
        <f t="shared" si="3"/>
        <v>0</v>
      </c>
      <c r="W23" s="41">
        <f t="shared" si="4"/>
        <v>0</v>
      </c>
      <c r="X23" s="41">
        <f t="shared" si="5"/>
        <v>0</v>
      </c>
      <c r="Y23" s="41"/>
      <c r="Z23" s="41"/>
      <c r="AA23" s="41"/>
      <c r="AB23" s="41"/>
      <c r="AC23" s="41"/>
      <c r="AD23" s="41">
        <f t="shared" si="6"/>
        <v>0</v>
      </c>
      <c r="AE23" s="41">
        <f t="shared" si="7"/>
        <v>0</v>
      </c>
      <c r="AF23" s="41">
        <f t="shared" si="8"/>
        <v>0</v>
      </c>
      <c r="AG23" s="41">
        <f t="shared" si="9"/>
        <v>0</v>
      </c>
      <c r="AI23" s="41">
        <f t="shared" si="10"/>
        <v>0.28565869885324935</v>
      </c>
      <c r="AJ23" s="41">
        <f t="shared" si="11"/>
        <v>0.13788701252349073</v>
      </c>
      <c r="AK23" s="41">
        <f t="shared" si="31"/>
        <v>0.21626278687870024</v>
      </c>
      <c r="AL23" s="41">
        <f t="shared" si="12"/>
        <v>0</v>
      </c>
      <c r="AR23" s="41">
        <f t="shared" si="13"/>
        <v>0</v>
      </c>
      <c r="AS23" s="41">
        <f t="shared" si="14"/>
        <v>0</v>
      </c>
      <c r="AT23" s="41">
        <f t="shared" si="15"/>
        <v>0</v>
      </c>
      <c r="AV23" s="40">
        <f t="shared" si="16"/>
        <v>766.81078485370847</v>
      </c>
      <c r="AW23" s="40">
        <f t="shared" si="17"/>
        <v>370.1383809375576</v>
      </c>
      <c r="AX23" s="40">
        <f t="shared" si="18"/>
        <v>580.52717458570783</v>
      </c>
      <c r="AY23" s="40">
        <f t="shared" si="19"/>
        <v>0</v>
      </c>
      <c r="AZ23" s="40">
        <f t="shared" si="20"/>
        <v>0</v>
      </c>
      <c r="BA23" s="40">
        <f t="shared" si="21"/>
        <v>0</v>
      </c>
      <c r="BB23" s="40">
        <f t="shared" si="22"/>
        <v>0</v>
      </c>
      <c r="BC23" s="40">
        <f t="shared" si="23"/>
        <v>0</v>
      </c>
      <c r="BD23" s="40">
        <f t="shared" si="24"/>
        <v>0</v>
      </c>
      <c r="BE23" s="40">
        <f t="shared" si="25"/>
        <v>0</v>
      </c>
      <c r="BF23" s="40">
        <f t="shared" si="26"/>
        <v>0</v>
      </c>
      <c r="BG23" s="40">
        <f t="shared" si="27"/>
        <v>0</v>
      </c>
      <c r="BH23" s="62">
        <f t="shared" si="28"/>
        <v>1717.4763403769739</v>
      </c>
      <c r="BI23" s="128">
        <f>VLOOKUP(A23,'1112 '!$B$12:$G$1229,6,0)</f>
        <v>1842.55</v>
      </c>
      <c r="BJ23" s="63">
        <f t="shared" si="29"/>
        <v>-125.07365962302606</v>
      </c>
      <c r="BK23" s="41">
        <f t="shared" si="30"/>
        <v>3.7284877520713301E-3</v>
      </c>
    </row>
    <row r="24" spans="1:63" x14ac:dyDescent="0.3">
      <c r="A24" s="87" t="s">
        <v>3529</v>
      </c>
      <c r="B24" s="85" t="s">
        <v>964</v>
      </c>
      <c r="C24" s="65">
        <f>VLOOKUP(B24,Площадь!$A$2:$B$442,2,0)</f>
        <v>13.8</v>
      </c>
      <c r="D24" s="79"/>
      <c r="E24">
        <v>31</v>
      </c>
      <c r="F24">
        <v>29</v>
      </c>
      <c r="G24">
        <v>31</v>
      </c>
      <c r="Q24">
        <f t="shared" si="0"/>
        <v>91</v>
      </c>
      <c r="R24" s="76"/>
      <c r="S24" s="71"/>
      <c r="T24" s="41">
        <f t="shared" si="1"/>
        <v>0</v>
      </c>
      <c r="U24" s="41">
        <f t="shared" si="2"/>
        <v>0</v>
      </c>
      <c r="V24" s="41">
        <f t="shared" si="3"/>
        <v>0</v>
      </c>
      <c r="W24" s="41">
        <f t="shared" si="4"/>
        <v>0</v>
      </c>
      <c r="X24" s="41">
        <f t="shared" si="5"/>
        <v>0</v>
      </c>
      <c r="Y24" s="41"/>
      <c r="Z24" s="41"/>
      <c r="AA24" s="41"/>
      <c r="AB24" s="41"/>
      <c r="AC24" s="41"/>
      <c r="AD24" s="41">
        <f t="shared" si="6"/>
        <v>0</v>
      </c>
      <c r="AE24" s="41">
        <f t="shared" si="7"/>
        <v>0</v>
      </c>
      <c r="AF24" s="41">
        <f t="shared" si="8"/>
        <v>0</v>
      </c>
      <c r="AG24" s="41">
        <f t="shared" si="9"/>
        <v>0</v>
      </c>
      <c r="AI24" s="41">
        <f t="shared" si="10"/>
        <v>0.27567063245977907</v>
      </c>
      <c r="AJ24" s="41">
        <f t="shared" si="11"/>
        <v>0.13306578830938265</v>
      </c>
      <c r="AK24" s="41">
        <f t="shared" si="31"/>
        <v>0.20870115097385059</v>
      </c>
      <c r="AL24" s="41">
        <f t="shared" si="12"/>
        <v>0</v>
      </c>
      <c r="AR24" s="41">
        <f t="shared" si="13"/>
        <v>0</v>
      </c>
      <c r="AS24" s="41">
        <f t="shared" si="14"/>
        <v>0</v>
      </c>
      <c r="AT24" s="41">
        <f t="shared" si="15"/>
        <v>0</v>
      </c>
      <c r="AV24" s="40">
        <f t="shared" si="16"/>
        <v>739.99921894973261</v>
      </c>
      <c r="AW24" s="40">
        <f t="shared" si="17"/>
        <v>357.1964795061744</v>
      </c>
      <c r="AX24" s="40">
        <f t="shared" si="18"/>
        <v>560.22902162816558</v>
      </c>
      <c r="AY24" s="40">
        <f t="shared" si="19"/>
        <v>0</v>
      </c>
      <c r="AZ24" s="40">
        <f t="shared" si="20"/>
        <v>0</v>
      </c>
      <c r="BA24" s="40">
        <f t="shared" si="21"/>
        <v>0</v>
      </c>
      <c r="BB24" s="40">
        <f t="shared" si="22"/>
        <v>0</v>
      </c>
      <c r="BC24" s="40">
        <f t="shared" si="23"/>
        <v>0</v>
      </c>
      <c r="BD24" s="40">
        <f t="shared" si="24"/>
        <v>0</v>
      </c>
      <c r="BE24" s="40">
        <f t="shared" si="25"/>
        <v>0</v>
      </c>
      <c r="BF24" s="40">
        <f t="shared" si="26"/>
        <v>0</v>
      </c>
      <c r="BG24" s="40">
        <f t="shared" si="27"/>
        <v>0</v>
      </c>
      <c r="BH24" s="62">
        <f t="shared" si="28"/>
        <v>1657.4247200840725</v>
      </c>
      <c r="BI24" s="128">
        <f>VLOOKUP(A24,'1112 '!$B$12:$G$1229,6,0)</f>
        <v>1778.13</v>
      </c>
      <c r="BJ24" s="63">
        <f t="shared" si="29"/>
        <v>-120.70527991592758</v>
      </c>
      <c r="BK24" s="41">
        <f t="shared" si="30"/>
        <v>3.7284877520713301E-3</v>
      </c>
    </row>
    <row r="25" spans="1:63" x14ac:dyDescent="0.3">
      <c r="A25" s="87" t="s">
        <v>1942</v>
      </c>
      <c r="B25" s="85" t="s">
        <v>964</v>
      </c>
      <c r="C25" s="65">
        <f>VLOOKUP(B25,Площадь!$A$2:$B$442,2,0)</f>
        <v>13.8</v>
      </c>
      <c r="D25" s="79"/>
      <c r="E25">
        <v>0</v>
      </c>
      <c r="F25">
        <v>0</v>
      </c>
      <c r="G25">
        <v>0</v>
      </c>
      <c r="Q25">
        <f t="shared" si="0"/>
        <v>0</v>
      </c>
      <c r="R25" s="76"/>
      <c r="S25" s="71"/>
      <c r="T25" s="41">
        <f t="shared" si="1"/>
        <v>0</v>
      </c>
      <c r="U25" s="41">
        <f t="shared" si="2"/>
        <v>0</v>
      </c>
      <c r="V25" s="41">
        <f t="shared" si="3"/>
        <v>0</v>
      </c>
      <c r="W25" s="41">
        <f t="shared" si="4"/>
        <v>0</v>
      </c>
      <c r="X25" s="41">
        <f t="shared" si="5"/>
        <v>0</v>
      </c>
      <c r="Y25" s="41"/>
      <c r="Z25" s="41"/>
      <c r="AA25" s="41"/>
      <c r="AB25" s="41"/>
      <c r="AC25" s="41"/>
      <c r="AD25" s="41">
        <f t="shared" si="6"/>
        <v>0</v>
      </c>
      <c r="AE25" s="41">
        <f t="shared" si="7"/>
        <v>0</v>
      </c>
      <c r="AF25" s="41">
        <f t="shared" si="8"/>
        <v>0</v>
      </c>
      <c r="AG25" s="41">
        <f t="shared" si="9"/>
        <v>0</v>
      </c>
      <c r="AI25" s="41">
        <f t="shared" si="10"/>
        <v>0</v>
      </c>
      <c r="AJ25" s="41">
        <f t="shared" si="11"/>
        <v>0</v>
      </c>
      <c r="AK25" s="41">
        <f t="shared" si="31"/>
        <v>0</v>
      </c>
      <c r="AL25" s="41">
        <f t="shared" si="12"/>
        <v>0</v>
      </c>
      <c r="AR25" s="41">
        <f t="shared" si="13"/>
        <v>0</v>
      </c>
      <c r="AS25" s="41">
        <f t="shared" si="14"/>
        <v>0</v>
      </c>
      <c r="AT25" s="41">
        <f t="shared" si="15"/>
        <v>0</v>
      </c>
      <c r="AV25" s="40">
        <f t="shared" si="16"/>
        <v>0</v>
      </c>
      <c r="AW25" s="40">
        <f t="shared" si="17"/>
        <v>0</v>
      </c>
      <c r="AX25" s="40">
        <f t="shared" si="18"/>
        <v>0</v>
      </c>
      <c r="AY25" s="40">
        <f t="shared" si="19"/>
        <v>0</v>
      </c>
      <c r="AZ25" s="40">
        <f t="shared" si="20"/>
        <v>0</v>
      </c>
      <c r="BA25" s="40">
        <f t="shared" si="21"/>
        <v>0</v>
      </c>
      <c r="BB25" s="40">
        <f t="shared" si="22"/>
        <v>0</v>
      </c>
      <c r="BC25" s="40">
        <f t="shared" si="23"/>
        <v>0</v>
      </c>
      <c r="BD25" s="40">
        <f t="shared" si="24"/>
        <v>0</v>
      </c>
      <c r="BE25" s="40">
        <f t="shared" si="25"/>
        <v>0</v>
      </c>
      <c r="BF25" s="40">
        <f t="shared" si="26"/>
        <v>0</v>
      </c>
      <c r="BG25" s="40">
        <f t="shared" si="27"/>
        <v>0</v>
      </c>
      <c r="BH25" s="62">
        <f t="shared" si="28"/>
        <v>0</v>
      </c>
      <c r="BI25" s="128">
        <f>VLOOKUP(A25,'1112 '!$B$12:$G$1229,6,0)</f>
        <v>0</v>
      </c>
      <c r="BJ25" s="63">
        <f t="shared" si="29"/>
        <v>0</v>
      </c>
      <c r="BK25" s="41">
        <f t="shared" si="30"/>
        <v>0</v>
      </c>
    </row>
    <row r="26" spans="1:63" x14ac:dyDescent="0.3">
      <c r="A26" s="87" t="s">
        <v>1976</v>
      </c>
      <c r="B26" s="85" t="s">
        <v>794</v>
      </c>
      <c r="C26" s="65">
        <f>VLOOKUP(B26,Площадь!$A$2:$B$442,2,0)</f>
        <v>14</v>
      </c>
      <c r="D26" s="79"/>
      <c r="E26">
        <v>24</v>
      </c>
      <c r="Q26">
        <f t="shared" si="0"/>
        <v>24</v>
      </c>
      <c r="R26" s="76"/>
      <c r="S26" s="71"/>
      <c r="T26" s="41">
        <f t="shared" si="1"/>
        <v>0</v>
      </c>
      <c r="U26" s="41">
        <f t="shared" si="2"/>
        <v>0</v>
      </c>
      <c r="V26" s="41">
        <f t="shared" si="3"/>
        <v>0</v>
      </c>
      <c r="W26" s="41">
        <f t="shared" si="4"/>
        <v>0</v>
      </c>
      <c r="X26" s="41">
        <f t="shared" si="5"/>
        <v>0</v>
      </c>
      <c r="Y26" s="41"/>
      <c r="Z26" s="41"/>
      <c r="AA26" s="41"/>
      <c r="AB26" s="41"/>
      <c r="AC26" s="41"/>
      <c r="AD26" s="41">
        <f t="shared" si="6"/>
        <v>0</v>
      </c>
      <c r="AE26" s="41">
        <f t="shared" si="7"/>
        <v>0</v>
      </c>
      <c r="AF26" s="41">
        <f t="shared" si="8"/>
        <v>0</v>
      </c>
      <c r="AG26" s="41">
        <f t="shared" si="9"/>
        <v>0</v>
      </c>
      <c r="AI26" s="41">
        <f t="shared" si="10"/>
        <v>0.21651550375522619</v>
      </c>
      <c r="AJ26" s="41">
        <f t="shared" si="11"/>
        <v>0</v>
      </c>
      <c r="AK26" s="41">
        <f t="shared" si="31"/>
        <v>0</v>
      </c>
      <c r="AL26" s="41">
        <f t="shared" si="12"/>
        <v>0</v>
      </c>
      <c r="AR26" s="41">
        <f t="shared" si="13"/>
        <v>0</v>
      </c>
      <c r="AS26" s="41">
        <f t="shared" si="14"/>
        <v>0</v>
      </c>
      <c r="AT26" s="41">
        <f t="shared" si="15"/>
        <v>0</v>
      </c>
      <c r="AV26" s="40">
        <f t="shared" si="16"/>
        <v>581.20555766037899</v>
      </c>
      <c r="AW26" s="40">
        <f t="shared" si="17"/>
        <v>0</v>
      </c>
      <c r="AX26" s="40">
        <f t="shared" si="18"/>
        <v>0</v>
      </c>
      <c r="AY26" s="40">
        <f t="shared" si="19"/>
        <v>0</v>
      </c>
      <c r="AZ26" s="40">
        <f t="shared" si="20"/>
        <v>0</v>
      </c>
      <c r="BA26" s="40">
        <f t="shared" si="21"/>
        <v>0</v>
      </c>
      <c r="BB26" s="40">
        <f t="shared" si="22"/>
        <v>0</v>
      </c>
      <c r="BC26" s="40">
        <f t="shared" si="23"/>
        <v>0</v>
      </c>
      <c r="BD26" s="40">
        <f t="shared" si="24"/>
        <v>0</v>
      </c>
      <c r="BE26" s="40">
        <f t="shared" si="25"/>
        <v>0</v>
      </c>
      <c r="BF26" s="40">
        <f t="shared" si="26"/>
        <v>0</v>
      </c>
      <c r="BG26" s="40">
        <f t="shared" si="27"/>
        <v>0</v>
      </c>
      <c r="BH26" s="62">
        <f t="shared" si="28"/>
        <v>581.20555766037899</v>
      </c>
      <c r="BI26" s="128">
        <f>VLOOKUP(A26,'1112 '!$B$12:$G$1229,6,0)</f>
        <v>465.52</v>
      </c>
      <c r="BJ26" s="63">
        <f t="shared" si="29"/>
        <v>115.685557660379</v>
      </c>
      <c r="BK26" s="41">
        <f t="shared" si="30"/>
        <v>1.2887827604477749E-3</v>
      </c>
    </row>
    <row r="27" spans="1:63" x14ac:dyDescent="0.3">
      <c r="A27" s="87" t="s">
        <v>3530</v>
      </c>
      <c r="B27" s="85" t="s">
        <v>794</v>
      </c>
      <c r="C27" s="65">
        <f>VLOOKUP(B27,Площадь!$A$2:$B$442,2,0)</f>
        <v>14</v>
      </c>
      <c r="D27" s="79"/>
      <c r="E27">
        <v>7</v>
      </c>
      <c r="F27">
        <v>29</v>
      </c>
      <c r="G27">
        <v>31</v>
      </c>
      <c r="Q27">
        <f t="shared" si="0"/>
        <v>67</v>
      </c>
      <c r="R27" s="76"/>
      <c r="S27" s="71"/>
      <c r="T27" s="41">
        <f t="shared" si="1"/>
        <v>0</v>
      </c>
      <c r="U27" s="41">
        <f t="shared" si="2"/>
        <v>0</v>
      </c>
      <c r="V27" s="41">
        <f t="shared" si="3"/>
        <v>0</v>
      </c>
      <c r="W27" s="41">
        <f t="shared" si="4"/>
        <v>0</v>
      </c>
      <c r="X27" s="41">
        <f t="shared" si="5"/>
        <v>0</v>
      </c>
      <c r="Y27" s="41"/>
      <c r="Z27" s="41"/>
      <c r="AA27" s="41"/>
      <c r="AB27" s="41"/>
      <c r="AC27" s="41"/>
      <c r="AD27" s="41">
        <f t="shared" si="6"/>
        <v>0</v>
      </c>
      <c r="AE27" s="41">
        <f t="shared" si="7"/>
        <v>0</v>
      </c>
      <c r="AF27" s="41">
        <f t="shared" si="8"/>
        <v>0</v>
      </c>
      <c r="AG27" s="41">
        <f t="shared" si="9"/>
        <v>0</v>
      </c>
      <c r="AI27" s="41">
        <f t="shared" si="10"/>
        <v>6.3150355261940974E-2</v>
      </c>
      <c r="AJ27" s="41">
        <f t="shared" si="11"/>
        <v>0.13499427799502589</v>
      </c>
      <c r="AK27" s="41">
        <f t="shared" si="31"/>
        <v>0.21172580533579044</v>
      </c>
      <c r="AL27" s="41">
        <f t="shared" si="12"/>
        <v>0</v>
      </c>
      <c r="AR27" s="41">
        <f t="shared" si="13"/>
        <v>0</v>
      </c>
      <c r="AS27" s="41">
        <f t="shared" si="14"/>
        <v>0</v>
      </c>
      <c r="AT27" s="41">
        <f t="shared" si="15"/>
        <v>0</v>
      </c>
      <c r="AV27" s="40">
        <f t="shared" si="16"/>
        <v>169.51828765094388</v>
      </c>
      <c r="AW27" s="40">
        <f t="shared" si="17"/>
        <v>362.37324007872769</v>
      </c>
      <c r="AX27" s="40">
        <f t="shared" si="18"/>
        <v>568.34828281118246</v>
      </c>
      <c r="AY27" s="40">
        <f t="shared" si="19"/>
        <v>0</v>
      </c>
      <c r="AZ27" s="40">
        <f t="shared" si="20"/>
        <v>0</v>
      </c>
      <c r="BA27" s="40">
        <f t="shared" si="21"/>
        <v>0</v>
      </c>
      <c r="BB27" s="40">
        <f t="shared" si="22"/>
        <v>0</v>
      </c>
      <c r="BC27" s="40">
        <f t="shared" si="23"/>
        <v>0</v>
      </c>
      <c r="BD27" s="40">
        <f t="shared" si="24"/>
        <v>0</v>
      </c>
      <c r="BE27" s="40">
        <f t="shared" si="25"/>
        <v>0</v>
      </c>
      <c r="BF27" s="40">
        <f t="shared" si="26"/>
        <v>0</v>
      </c>
      <c r="BG27" s="40">
        <f t="shared" si="27"/>
        <v>0</v>
      </c>
      <c r="BH27" s="62">
        <f t="shared" si="28"/>
        <v>1100.239810540854</v>
      </c>
      <c r="BI27" s="128">
        <f>VLOOKUP(A27,'1112 '!$B$12:$G$1229,6,0)</f>
        <v>1338.38</v>
      </c>
      <c r="BJ27" s="63">
        <f t="shared" si="29"/>
        <v>-238.14018945914609</v>
      </c>
      <c r="BK27" s="41">
        <f t="shared" si="30"/>
        <v>2.4397049916235554E-3</v>
      </c>
    </row>
    <row r="28" spans="1:63" x14ac:dyDescent="0.3">
      <c r="A28" s="87" t="s">
        <v>1933</v>
      </c>
      <c r="B28" s="85" t="s">
        <v>525</v>
      </c>
      <c r="C28" s="65">
        <f>VLOOKUP(B28,Площадь!$A$2:$B$442,2,0)</f>
        <v>15.8</v>
      </c>
      <c r="D28" s="79"/>
      <c r="E28">
        <v>25</v>
      </c>
      <c r="Q28">
        <f t="shared" si="0"/>
        <v>25</v>
      </c>
      <c r="R28" s="76"/>
      <c r="S28" s="71"/>
      <c r="T28" s="41">
        <f t="shared" si="1"/>
        <v>0</v>
      </c>
      <c r="U28" s="41">
        <f t="shared" si="2"/>
        <v>0</v>
      </c>
      <c r="V28" s="41">
        <f t="shared" si="3"/>
        <v>0</v>
      </c>
      <c r="W28" s="41">
        <f t="shared" si="4"/>
        <v>0</v>
      </c>
      <c r="X28" s="41">
        <f t="shared" si="5"/>
        <v>0</v>
      </c>
      <c r="Y28" s="41"/>
      <c r="Z28" s="41"/>
      <c r="AA28" s="41"/>
      <c r="AB28" s="41"/>
      <c r="AC28" s="41"/>
      <c r="AD28" s="41">
        <f t="shared" si="6"/>
        <v>0</v>
      </c>
      <c r="AE28" s="41">
        <f t="shared" si="7"/>
        <v>0</v>
      </c>
      <c r="AF28" s="41">
        <f t="shared" si="8"/>
        <v>0</v>
      </c>
      <c r="AG28" s="41">
        <f t="shared" si="9"/>
        <v>0</v>
      </c>
      <c r="AI28" s="41">
        <f t="shared" si="10"/>
        <v>0.25453459518843558</v>
      </c>
      <c r="AJ28" s="41">
        <f t="shared" si="11"/>
        <v>0</v>
      </c>
      <c r="AK28" s="41">
        <f t="shared" si="31"/>
        <v>0</v>
      </c>
      <c r="AL28" s="41">
        <f t="shared" si="12"/>
        <v>0</v>
      </c>
      <c r="AR28" s="41">
        <f t="shared" si="13"/>
        <v>0</v>
      </c>
      <c r="AS28" s="41">
        <f t="shared" si="14"/>
        <v>0</v>
      </c>
      <c r="AT28" s="41">
        <f t="shared" si="15"/>
        <v>0</v>
      </c>
      <c r="AV28" s="40">
        <f t="shared" si="16"/>
        <v>683.26248594002891</v>
      </c>
      <c r="AW28" s="40">
        <f t="shared" si="17"/>
        <v>0</v>
      </c>
      <c r="AX28" s="40">
        <f t="shared" si="18"/>
        <v>0</v>
      </c>
      <c r="AY28" s="40">
        <f t="shared" si="19"/>
        <v>0</v>
      </c>
      <c r="AZ28" s="40">
        <f t="shared" si="20"/>
        <v>0</v>
      </c>
      <c r="BA28" s="40">
        <f t="shared" si="21"/>
        <v>0</v>
      </c>
      <c r="BB28" s="40">
        <f t="shared" si="22"/>
        <v>0</v>
      </c>
      <c r="BC28" s="40">
        <f t="shared" si="23"/>
        <v>0</v>
      </c>
      <c r="BD28" s="40">
        <f t="shared" si="24"/>
        <v>0</v>
      </c>
      <c r="BE28" s="40">
        <f t="shared" si="25"/>
        <v>0</v>
      </c>
      <c r="BF28" s="40">
        <f t="shared" si="26"/>
        <v>0</v>
      </c>
      <c r="BG28" s="40">
        <f t="shared" si="27"/>
        <v>0</v>
      </c>
      <c r="BH28" s="62">
        <f t="shared" si="28"/>
        <v>683.26248594002891</v>
      </c>
      <c r="BI28" s="128">
        <f>VLOOKUP(A28,'1112 '!$B$12:$G$1229,6,0)</f>
        <v>547.26</v>
      </c>
      <c r="BJ28" s="63">
        <f t="shared" si="29"/>
        <v>136.00248594002892</v>
      </c>
      <c r="BK28" s="41">
        <f t="shared" si="30"/>
        <v>1.342482042133099E-3</v>
      </c>
    </row>
    <row r="29" spans="1:63" x14ac:dyDescent="0.3">
      <c r="A29" s="87" t="s">
        <v>3531</v>
      </c>
      <c r="B29" s="85" t="s">
        <v>525</v>
      </c>
      <c r="C29" s="65">
        <f>VLOOKUP(B29,Площадь!$A$2:$B$442,2,0)</f>
        <v>15.8</v>
      </c>
      <c r="D29" s="79"/>
      <c r="E29">
        <v>6</v>
      </c>
      <c r="F29">
        <v>29</v>
      </c>
      <c r="G29">
        <v>31</v>
      </c>
      <c r="Q29">
        <f t="shared" si="0"/>
        <v>66</v>
      </c>
      <c r="R29" s="76"/>
      <c r="S29" s="71"/>
      <c r="T29" s="41">
        <f t="shared" si="1"/>
        <v>0</v>
      </c>
      <c r="U29" s="41">
        <f t="shared" si="2"/>
        <v>0</v>
      </c>
      <c r="V29" s="41">
        <f t="shared" si="3"/>
        <v>0</v>
      </c>
      <c r="W29" s="41">
        <f t="shared" si="4"/>
        <v>0</v>
      </c>
      <c r="X29" s="41">
        <f t="shared" si="5"/>
        <v>0</v>
      </c>
      <c r="Y29" s="41"/>
      <c r="Z29" s="41"/>
      <c r="AA29" s="41"/>
      <c r="AB29" s="41"/>
      <c r="AC29" s="41"/>
      <c r="AD29" s="41">
        <f t="shared" si="6"/>
        <v>0</v>
      </c>
      <c r="AE29" s="41">
        <f t="shared" si="7"/>
        <v>0</v>
      </c>
      <c r="AF29" s="41">
        <f t="shared" si="8"/>
        <v>0</v>
      </c>
      <c r="AG29" s="41">
        <f t="shared" si="9"/>
        <v>0</v>
      </c>
      <c r="AI29" s="41">
        <f t="shared" si="10"/>
        <v>6.108830284522454E-2</v>
      </c>
      <c r="AJ29" s="41">
        <f t="shared" si="11"/>
        <v>0.15235068516581493</v>
      </c>
      <c r="AK29" s="41">
        <f t="shared" si="31"/>
        <v>0.23894769459324922</v>
      </c>
      <c r="AL29" s="41">
        <f t="shared" si="12"/>
        <v>0</v>
      </c>
      <c r="AR29" s="41">
        <f t="shared" si="13"/>
        <v>0</v>
      </c>
      <c r="AS29" s="41">
        <f t="shared" si="14"/>
        <v>0</v>
      </c>
      <c r="AT29" s="41">
        <f t="shared" si="15"/>
        <v>0</v>
      </c>
      <c r="AV29" s="40">
        <f t="shared" si="16"/>
        <v>163.98299662560694</v>
      </c>
      <c r="AW29" s="40">
        <f t="shared" si="17"/>
        <v>408.96408523170697</v>
      </c>
      <c r="AX29" s="40">
        <f t="shared" si="18"/>
        <v>641.42163345833444</v>
      </c>
      <c r="AY29" s="40">
        <f t="shared" si="19"/>
        <v>0</v>
      </c>
      <c r="AZ29" s="40">
        <f t="shared" si="20"/>
        <v>0</v>
      </c>
      <c r="BA29" s="40">
        <f t="shared" si="21"/>
        <v>0</v>
      </c>
      <c r="BB29" s="40">
        <f t="shared" si="22"/>
        <v>0</v>
      </c>
      <c r="BC29" s="40">
        <f t="shared" si="23"/>
        <v>0</v>
      </c>
      <c r="BD29" s="40">
        <f t="shared" si="24"/>
        <v>0</v>
      </c>
      <c r="BE29" s="40">
        <f t="shared" si="25"/>
        <v>0</v>
      </c>
      <c r="BF29" s="40">
        <f t="shared" si="26"/>
        <v>0</v>
      </c>
      <c r="BG29" s="40">
        <f t="shared" si="27"/>
        <v>0</v>
      </c>
      <c r="BH29" s="62">
        <f t="shared" si="28"/>
        <v>1214.3687153156484</v>
      </c>
      <c r="BI29" s="128">
        <f>VLOOKUP(A29,'1112 '!$B$12:$G$1229,6,0)</f>
        <v>1488.55</v>
      </c>
      <c r="BJ29" s="63">
        <f t="shared" si="29"/>
        <v>-274.18128468435157</v>
      </c>
      <c r="BK29" s="41">
        <f t="shared" si="30"/>
        <v>2.3860057099382315E-3</v>
      </c>
    </row>
    <row r="30" spans="1:63" x14ac:dyDescent="0.3">
      <c r="A30" s="87" t="s">
        <v>1920</v>
      </c>
      <c r="B30" s="85" t="s">
        <v>726</v>
      </c>
      <c r="C30" s="65">
        <f>VLOOKUP(B30,Площадь!$A$2:$B$442,2,0)</f>
        <v>15.6</v>
      </c>
      <c r="D30" s="79"/>
      <c r="E30">
        <v>24</v>
      </c>
      <c r="Q30">
        <f t="shared" si="0"/>
        <v>24</v>
      </c>
      <c r="R30" s="76"/>
      <c r="S30" s="71"/>
      <c r="T30" s="41">
        <f t="shared" si="1"/>
        <v>0</v>
      </c>
      <c r="U30" s="41">
        <f t="shared" si="2"/>
        <v>0</v>
      </c>
      <c r="V30" s="41">
        <f t="shared" si="3"/>
        <v>0</v>
      </c>
      <c r="W30" s="41">
        <f t="shared" si="4"/>
        <v>0</v>
      </c>
      <c r="X30" s="41">
        <f t="shared" si="5"/>
        <v>0</v>
      </c>
      <c r="Y30" s="41"/>
      <c r="Z30" s="41"/>
      <c r="AA30" s="41"/>
      <c r="AB30" s="41"/>
      <c r="AC30" s="41"/>
      <c r="AD30" s="41">
        <f t="shared" si="6"/>
        <v>0</v>
      </c>
      <c r="AE30" s="41">
        <f t="shared" si="7"/>
        <v>0</v>
      </c>
      <c r="AF30" s="41">
        <f t="shared" si="8"/>
        <v>0</v>
      </c>
      <c r="AG30" s="41">
        <f t="shared" si="9"/>
        <v>0</v>
      </c>
      <c r="AI30" s="41">
        <f t="shared" si="10"/>
        <v>0.24126013275582353</v>
      </c>
      <c r="AJ30" s="41">
        <f t="shared" si="11"/>
        <v>0</v>
      </c>
      <c r="AK30" s="41">
        <f t="shared" si="31"/>
        <v>0</v>
      </c>
      <c r="AL30" s="41">
        <f t="shared" si="12"/>
        <v>0</v>
      </c>
      <c r="AR30" s="41">
        <f t="shared" si="13"/>
        <v>0</v>
      </c>
      <c r="AS30" s="41">
        <f t="shared" si="14"/>
        <v>0</v>
      </c>
      <c r="AT30" s="41">
        <f t="shared" si="15"/>
        <v>0</v>
      </c>
      <c r="AV30" s="40">
        <f t="shared" si="16"/>
        <v>647.62904996442251</v>
      </c>
      <c r="AW30" s="40">
        <f t="shared" si="17"/>
        <v>0</v>
      </c>
      <c r="AX30" s="40">
        <f t="shared" si="18"/>
        <v>0</v>
      </c>
      <c r="AY30" s="40">
        <f t="shared" si="19"/>
        <v>0</v>
      </c>
      <c r="AZ30" s="40">
        <f t="shared" si="20"/>
        <v>0</v>
      </c>
      <c r="BA30" s="40">
        <f t="shared" si="21"/>
        <v>0</v>
      </c>
      <c r="BB30" s="40">
        <f t="shared" si="22"/>
        <v>0</v>
      </c>
      <c r="BC30" s="40">
        <f t="shared" si="23"/>
        <v>0</v>
      </c>
      <c r="BD30" s="40">
        <f t="shared" si="24"/>
        <v>0</v>
      </c>
      <c r="BE30" s="40">
        <f t="shared" si="25"/>
        <v>0</v>
      </c>
      <c r="BF30" s="40">
        <f t="shared" si="26"/>
        <v>0</v>
      </c>
      <c r="BG30" s="40">
        <f t="shared" si="27"/>
        <v>0</v>
      </c>
      <c r="BH30" s="62">
        <f t="shared" si="28"/>
        <v>647.62904996442251</v>
      </c>
      <c r="BI30" s="128">
        <f>VLOOKUP(A30,'1112 '!$B$12:$G$1229,6,0)</f>
        <v>518.72</v>
      </c>
      <c r="BJ30" s="63">
        <f t="shared" si="29"/>
        <v>128.90904996442248</v>
      </c>
      <c r="BK30" s="41">
        <f t="shared" si="30"/>
        <v>1.2887827604477753E-3</v>
      </c>
    </row>
    <row r="31" spans="1:63" x14ac:dyDescent="0.3">
      <c r="A31" s="87" t="s">
        <v>3532</v>
      </c>
      <c r="B31" s="85" t="s">
        <v>726</v>
      </c>
      <c r="C31" s="65">
        <f>VLOOKUP(B31,Площадь!$A$2:$B$442,2,0)</f>
        <v>15.6</v>
      </c>
      <c r="D31" s="79"/>
      <c r="E31">
        <v>7</v>
      </c>
      <c r="F31">
        <v>29</v>
      </c>
      <c r="G31">
        <v>31</v>
      </c>
      <c r="Q31">
        <f t="shared" si="0"/>
        <v>67</v>
      </c>
      <c r="R31" s="76"/>
      <c r="S31" s="71"/>
      <c r="T31" s="41">
        <f t="shared" si="1"/>
        <v>0</v>
      </c>
      <c r="U31" s="41">
        <f t="shared" si="2"/>
        <v>0</v>
      </c>
      <c r="V31" s="41">
        <f t="shared" si="3"/>
        <v>0</v>
      </c>
      <c r="W31" s="41">
        <f t="shared" si="4"/>
        <v>0</v>
      </c>
      <c r="X31" s="41">
        <f t="shared" si="5"/>
        <v>0</v>
      </c>
      <c r="Y31" s="41"/>
      <c r="Z31" s="41"/>
      <c r="AA31" s="41"/>
      <c r="AB31" s="41"/>
      <c r="AC31" s="41"/>
      <c r="AD31" s="41">
        <f t="shared" si="6"/>
        <v>0</v>
      </c>
      <c r="AE31" s="41">
        <f t="shared" si="7"/>
        <v>0</v>
      </c>
      <c r="AF31" s="41">
        <f t="shared" si="8"/>
        <v>0</v>
      </c>
      <c r="AG31" s="41">
        <f t="shared" si="9"/>
        <v>0</v>
      </c>
      <c r="AI31" s="41">
        <f t="shared" si="10"/>
        <v>7.0367538720448528E-2</v>
      </c>
      <c r="AJ31" s="41">
        <f t="shared" si="11"/>
        <v>0.15042219548017169</v>
      </c>
      <c r="AK31" s="41">
        <f t="shared" si="31"/>
        <v>0.23592304023130933</v>
      </c>
      <c r="AL31" s="41">
        <f t="shared" si="12"/>
        <v>0</v>
      </c>
      <c r="AR31" s="41">
        <f t="shared" si="13"/>
        <v>0</v>
      </c>
      <c r="AS31" s="41">
        <f t="shared" si="14"/>
        <v>0</v>
      </c>
      <c r="AT31" s="41">
        <f t="shared" si="15"/>
        <v>0</v>
      </c>
      <c r="AV31" s="40">
        <f t="shared" si="16"/>
        <v>188.89180623962321</v>
      </c>
      <c r="AW31" s="40">
        <f t="shared" si="17"/>
        <v>403.78732465915368</v>
      </c>
      <c r="AX31" s="40">
        <f t="shared" si="18"/>
        <v>633.30237227531757</v>
      </c>
      <c r="AY31" s="40">
        <f t="shared" si="19"/>
        <v>0</v>
      </c>
      <c r="AZ31" s="40">
        <f t="shared" si="20"/>
        <v>0</v>
      </c>
      <c r="BA31" s="40">
        <f t="shared" si="21"/>
        <v>0</v>
      </c>
      <c r="BB31" s="40">
        <f t="shared" si="22"/>
        <v>0</v>
      </c>
      <c r="BC31" s="40">
        <f t="shared" si="23"/>
        <v>0</v>
      </c>
      <c r="BD31" s="40">
        <f t="shared" si="24"/>
        <v>0</v>
      </c>
      <c r="BE31" s="40">
        <f t="shared" si="25"/>
        <v>0</v>
      </c>
      <c r="BF31" s="40">
        <f t="shared" si="26"/>
        <v>0</v>
      </c>
      <c r="BG31" s="40">
        <f t="shared" si="27"/>
        <v>0</v>
      </c>
      <c r="BH31" s="62">
        <f t="shared" si="28"/>
        <v>1225.9815031740945</v>
      </c>
      <c r="BI31" s="128">
        <f>VLOOKUP(A31,'1112 '!$B$12:$G$1229,6,0)</f>
        <v>1491.33</v>
      </c>
      <c r="BJ31" s="63">
        <f t="shared" si="29"/>
        <v>-265.34849682590539</v>
      </c>
      <c r="BK31" s="41">
        <f t="shared" si="30"/>
        <v>2.439704991623555E-3</v>
      </c>
    </row>
    <row r="32" spans="1:63" x14ac:dyDescent="0.3">
      <c r="A32" s="87" t="s">
        <v>1930</v>
      </c>
      <c r="B32" s="85" t="s">
        <v>831</v>
      </c>
      <c r="C32" s="65">
        <f>VLOOKUP(B32,Площадь!$A$2:$B$442,2,0)</f>
        <v>17.3</v>
      </c>
      <c r="D32" s="79"/>
      <c r="Q32">
        <f t="shared" si="0"/>
        <v>0</v>
      </c>
      <c r="R32" s="76"/>
      <c r="S32" s="71"/>
      <c r="T32" s="41">
        <f t="shared" si="1"/>
        <v>0</v>
      </c>
      <c r="U32" s="41">
        <f t="shared" si="2"/>
        <v>0</v>
      </c>
      <c r="V32" s="41">
        <f t="shared" si="3"/>
        <v>0</v>
      </c>
      <c r="W32" s="41">
        <f t="shared" si="4"/>
        <v>0</v>
      </c>
      <c r="X32" s="41">
        <f t="shared" si="5"/>
        <v>0</v>
      </c>
      <c r="Y32" s="41"/>
      <c r="Z32" s="41"/>
      <c r="AA32" s="41"/>
      <c r="AB32" s="41"/>
      <c r="AC32" s="41"/>
      <c r="AD32" s="41">
        <f t="shared" si="6"/>
        <v>0</v>
      </c>
      <c r="AE32" s="41">
        <f t="shared" si="7"/>
        <v>0</v>
      </c>
      <c r="AF32" s="41">
        <f t="shared" si="8"/>
        <v>0</v>
      </c>
      <c r="AG32" s="41">
        <f t="shared" si="9"/>
        <v>0</v>
      </c>
      <c r="AI32" s="41">
        <f t="shared" si="10"/>
        <v>0</v>
      </c>
      <c r="AJ32" s="41">
        <f t="shared" si="11"/>
        <v>0</v>
      </c>
      <c r="AK32" s="41">
        <f t="shared" si="31"/>
        <v>0</v>
      </c>
      <c r="AL32" s="41">
        <f t="shared" si="12"/>
        <v>0</v>
      </c>
      <c r="AR32" s="41">
        <f t="shared" si="13"/>
        <v>0</v>
      </c>
      <c r="AS32" s="41">
        <f t="shared" si="14"/>
        <v>0</v>
      </c>
      <c r="AT32" s="41">
        <f t="shared" si="15"/>
        <v>0</v>
      </c>
      <c r="AV32" s="40">
        <f t="shared" si="16"/>
        <v>0</v>
      </c>
      <c r="AW32" s="40">
        <f t="shared" si="17"/>
        <v>0</v>
      </c>
      <c r="AX32" s="40">
        <f t="shared" si="18"/>
        <v>0</v>
      </c>
      <c r="AY32" s="40">
        <f t="shared" si="19"/>
        <v>0</v>
      </c>
      <c r="AZ32" s="40">
        <f t="shared" si="20"/>
        <v>0</v>
      </c>
      <c r="BA32" s="40">
        <f t="shared" si="21"/>
        <v>0</v>
      </c>
      <c r="BB32" s="40">
        <f t="shared" si="22"/>
        <v>0</v>
      </c>
      <c r="BC32" s="40">
        <f t="shared" si="23"/>
        <v>0</v>
      </c>
      <c r="BD32" s="40">
        <f t="shared" si="24"/>
        <v>0</v>
      </c>
      <c r="BE32" s="40">
        <f t="shared" si="25"/>
        <v>0</v>
      </c>
      <c r="BF32" s="40">
        <f t="shared" si="26"/>
        <v>0</v>
      </c>
      <c r="BG32" s="40">
        <f t="shared" si="27"/>
        <v>0</v>
      </c>
      <c r="BH32" s="62">
        <f t="shared" si="28"/>
        <v>0</v>
      </c>
      <c r="BI32" s="128">
        <f>VLOOKUP(A32,'1112 '!$B$12:$G$1229,6,0)</f>
        <v>0</v>
      </c>
      <c r="BJ32" s="63">
        <f t="shared" si="29"/>
        <v>0</v>
      </c>
      <c r="BK32" s="41">
        <f t="shared" si="30"/>
        <v>0</v>
      </c>
    </row>
    <row r="33" spans="1:63" x14ac:dyDescent="0.3">
      <c r="A33" s="87" t="s">
        <v>3534</v>
      </c>
      <c r="B33" s="85" t="s">
        <v>831</v>
      </c>
      <c r="C33" s="65">
        <f>VLOOKUP(B33,Площадь!$A$2:$B$442,2,0)</f>
        <v>17.3</v>
      </c>
      <c r="D33" s="79"/>
      <c r="E33">
        <v>31</v>
      </c>
      <c r="F33">
        <v>29</v>
      </c>
      <c r="G33">
        <v>31</v>
      </c>
      <c r="Q33">
        <f t="shared" si="0"/>
        <v>91</v>
      </c>
      <c r="R33" s="76"/>
      <c r="S33" s="71"/>
      <c r="T33" s="41">
        <f t="shared" si="1"/>
        <v>0</v>
      </c>
      <c r="U33" s="41">
        <f t="shared" si="2"/>
        <v>0</v>
      </c>
      <c r="V33" s="41">
        <f t="shared" si="3"/>
        <v>0</v>
      </c>
      <c r="W33" s="41">
        <f t="shared" si="4"/>
        <v>0</v>
      </c>
      <c r="X33" s="41">
        <f t="shared" si="5"/>
        <v>0</v>
      </c>
      <c r="Y33" s="41"/>
      <c r="Z33" s="41"/>
      <c r="AA33" s="41"/>
      <c r="AB33" s="41"/>
      <c r="AC33" s="41"/>
      <c r="AD33" s="41">
        <f t="shared" si="6"/>
        <v>0</v>
      </c>
      <c r="AE33" s="41">
        <f t="shared" si="7"/>
        <v>0</v>
      </c>
      <c r="AF33" s="41">
        <f t="shared" si="8"/>
        <v>0</v>
      </c>
      <c r="AG33" s="41">
        <f t="shared" si="9"/>
        <v>0</v>
      </c>
      <c r="AI33" s="41">
        <f t="shared" si="10"/>
        <v>0.34558709721407088</v>
      </c>
      <c r="AJ33" s="41">
        <f t="shared" si="11"/>
        <v>0.16681435780813914</v>
      </c>
      <c r="AK33" s="41">
        <f t="shared" si="31"/>
        <v>0.26163260230779817</v>
      </c>
      <c r="AL33" s="41">
        <f t="shared" si="12"/>
        <v>0</v>
      </c>
      <c r="AR33" s="41">
        <f t="shared" si="13"/>
        <v>0</v>
      </c>
      <c r="AS33" s="41">
        <f t="shared" si="14"/>
        <v>0</v>
      </c>
      <c r="AT33" s="41">
        <f t="shared" si="15"/>
        <v>0</v>
      </c>
      <c r="AV33" s="40">
        <f t="shared" si="16"/>
        <v>927.68018027756341</v>
      </c>
      <c r="AW33" s="40">
        <f t="shared" si="17"/>
        <v>447.78978952585641</v>
      </c>
      <c r="AX33" s="40">
        <f t="shared" si="18"/>
        <v>702.31609233096117</v>
      </c>
      <c r="AY33" s="40">
        <f t="shared" si="19"/>
        <v>0</v>
      </c>
      <c r="AZ33" s="40">
        <f t="shared" si="20"/>
        <v>0</v>
      </c>
      <c r="BA33" s="40">
        <f t="shared" si="21"/>
        <v>0</v>
      </c>
      <c r="BB33" s="40">
        <f t="shared" si="22"/>
        <v>0</v>
      </c>
      <c r="BC33" s="40">
        <f t="shared" si="23"/>
        <v>0</v>
      </c>
      <c r="BD33" s="40">
        <f t="shared" si="24"/>
        <v>0</v>
      </c>
      <c r="BE33" s="40">
        <f t="shared" si="25"/>
        <v>0</v>
      </c>
      <c r="BF33" s="40">
        <f t="shared" si="26"/>
        <v>0</v>
      </c>
      <c r="BG33" s="40">
        <f t="shared" si="27"/>
        <v>0</v>
      </c>
      <c r="BH33" s="62">
        <f t="shared" si="28"/>
        <v>2077.7860621343812</v>
      </c>
      <c r="BI33" s="128">
        <f>VLOOKUP(A33,'1112 '!$B$12:$G$1229,6,0)</f>
        <v>2229.09</v>
      </c>
      <c r="BJ33" s="63">
        <f t="shared" si="29"/>
        <v>-151.30393786561899</v>
      </c>
      <c r="BK33" s="41">
        <f t="shared" si="30"/>
        <v>3.7284877520713301E-3</v>
      </c>
    </row>
    <row r="34" spans="1:63" x14ac:dyDescent="0.3">
      <c r="A34" s="87" t="s">
        <v>1994</v>
      </c>
      <c r="B34" s="85" t="s">
        <v>540</v>
      </c>
      <c r="C34" s="65">
        <f>VLOOKUP(B34,Площадь!$A$2:$B$442,2,0)</f>
        <v>17.100000000000001</v>
      </c>
      <c r="D34" s="79"/>
      <c r="E34">
        <v>31</v>
      </c>
      <c r="F34">
        <v>7</v>
      </c>
      <c r="Q34">
        <f t="shared" si="0"/>
        <v>38</v>
      </c>
      <c r="R34" s="76"/>
      <c r="S34" s="71"/>
      <c r="T34" s="41">
        <f t="shared" si="1"/>
        <v>0</v>
      </c>
      <c r="U34" s="41">
        <f t="shared" si="2"/>
        <v>0</v>
      </c>
      <c r="V34" s="41">
        <f t="shared" si="3"/>
        <v>0</v>
      </c>
      <c r="W34" s="41">
        <f t="shared" si="4"/>
        <v>0</v>
      </c>
      <c r="X34" s="41">
        <f t="shared" si="5"/>
        <v>0</v>
      </c>
      <c r="Y34" s="41"/>
      <c r="Z34" s="41"/>
      <c r="AA34" s="41"/>
      <c r="AB34" s="41"/>
      <c r="AC34" s="41"/>
      <c r="AD34" s="41">
        <f t="shared" si="6"/>
        <v>0</v>
      </c>
      <c r="AE34" s="41">
        <f t="shared" si="7"/>
        <v>0</v>
      </c>
      <c r="AF34" s="41">
        <f t="shared" si="8"/>
        <v>0</v>
      </c>
      <c r="AG34" s="41">
        <f t="shared" si="9"/>
        <v>0</v>
      </c>
      <c r="AI34" s="41">
        <f t="shared" si="10"/>
        <v>0.34159187065668278</v>
      </c>
      <c r="AJ34" s="41">
        <f t="shared" si="11"/>
        <v>3.9800037133016254E-2</v>
      </c>
      <c r="AK34" s="41">
        <f t="shared" si="31"/>
        <v>0</v>
      </c>
      <c r="AL34" s="41">
        <f t="shared" si="12"/>
        <v>0</v>
      </c>
      <c r="AR34" s="41">
        <f t="shared" si="13"/>
        <v>0</v>
      </c>
      <c r="AS34" s="41">
        <f t="shared" si="14"/>
        <v>0</v>
      </c>
      <c r="AT34" s="41">
        <f t="shared" si="15"/>
        <v>0</v>
      </c>
      <c r="AV34" s="40">
        <f t="shared" si="16"/>
        <v>916.95555391597304</v>
      </c>
      <c r="AW34" s="40">
        <f t="shared" si="17"/>
        <v>106.83762767838351</v>
      </c>
      <c r="AX34" s="40">
        <f t="shared" si="18"/>
        <v>0</v>
      </c>
      <c r="AY34" s="40">
        <f t="shared" si="19"/>
        <v>0</v>
      </c>
      <c r="AZ34" s="40">
        <f t="shared" si="20"/>
        <v>0</v>
      </c>
      <c r="BA34" s="40">
        <f t="shared" si="21"/>
        <v>0</v>
      </c>
      <c r="BB34" s="40">
        <f t="shared" si="22"/>
        <v>0</v>
      </c>
      <c r="BC34" s="40">
        <f t="shared" si="23"/>
        <v>0</v>
      </c>
      <c r="BD34" s="40">
        <f t="shared" si="24"/>
        <v>0</v>
      </c>
      <c r="BE34" s="40">
        <f t="shared" si="25"/>
        <v>0</v>
      </c>
      <c r="BF34" s="40">
        <f t="shared" si="26"/>
        <v>0</v>
      </c>
      <c r="BG34" s="40">
        <f t="shared" si="27"/>
        <v>0</v>
      </c>
      <c r="BH34" s="62">
        <f t="shared" si="28"/>
        <v>1023.7931815943566</v>
      </c>
      <c r="BI34" s="128">
        <f>VLOOKUP(A34,'1112 '!$B$12:$G$1229,6,0)</f>
        <v>911.61</v>
      </c>
      <c r="BJ34" s="63">
        <f t="shared" si="29"/>
        <v>112.1831815943566</v>
      </c>
      <c r="BK34" s="41">
        <f t="shared" si="30"/>
        <v>1.8586350282149074E-3</v>
      </c>
    </row>
    <row r="35" spans="1:63" x14ac:dyDescent="0.3">
      <c r="A35" s="87" t="s">
        <v>1981</v>
      </c>
      <c r="B35" s="85" t="s">
        <v>809</v>
      </c>
      <c r="C35" s="65">
        <f>VLOOKUP(B35,Площадь!$A$2:$B$442,2,0)</f>
        <v>13.6</v>
      </c>
      <c r="D35" s="79"/>
      <c r="E35">
        <v>24</v>
      </c>
      <c r="Q35">
        <f t="shared" si="0"/>
        <v>24</v>
      </c>
      <c r="R35" s="76"/>
      <c r="S35" s="71"/>
      <c r="T35" s="41">
        <f t="shared" ref="T35:T66" si="32">R35*$T$1/31*E35</f>
        <v>0</v>
      </c>
      <c r="U35" s="41">
        <f t="shared" ref="U35:U66" si="33">R35*$U$1/28*F35</f>
        <v>0</v>
      </c>
      <c r="V35" s="41">
        <f t="shared" si="3"/>
        <v>0</v>
      </c>
      <c r="W35" s="41">
        <f t="shared" ref="W35:W66" si="34">R35*W$1/30*H35</f>
        <v>0</v>
      </c>
      <c r="X35" s="41">
        <f t="shared" ref="X35:X66" si="35">SUM(T35:W35)-R35</f>
        <v>0</v>
      </c>
      <c r="Y35" s="41"/>
      <c r="Z35" s="41"/>
      <c r="AA35" s="41"/>
      <c r="AB35" s="41"/>
      <c r="AC35" s="41"/>
      <c r="AD35" s="41">
        <f t="shared" ref="AD35:AD66" si="36">(S35*$AD$1)/31*N35</f>
        <v>0</v>
      </c>
      <c r="AE35" s="41">
        <f t="shared" ref="AE35:AE66" si="37">(S35*$AE$1)/30*O35</f>
        <v>0</v>
      </c>
      <c r="AF35" s="41">
        <f t="shared" ref="AF35:AF66" si="38">(S35*$AF$1)/31*P35</f>
        <v>0</v>
      </c>
      <c r="AG35" s="41">
        <f t="shared" ref="AG35:AG66" si="39">S35-AD35-AE35-AF35</f>
        <v>0</v>
      </c>
      <c r="AI35" s="41">
        <f t="shared" si="10"/>
        <v>0.2103293465050769</v>
      </c>
      <c r="AJ35" s="41">
        <f t="shared" si="11"/>
        <v>0</v>
      </c>
      <c r="AK35" s="41">
        <f t="shared" si="31"/>
        <v>0</v>
      </c>
      <c r="AL35" s="41">
        <f t="shared" si="12"/>
        <v>0</v>
      </c>
      <c r="AR35" s="41">
        <f t="shared" si="13"/>
        <v>0</v>
      </c>
      <c r="AS35" s="41">
        <f t="shared" si="14"/>
        <v>0</v>
      </c>
      <c r="AT35" s="41">
        <f t="shared" si="15"/>
        <v>0</v>
      </c>
      <c r="AV35" s="40">
        <f t="shared" si="16"/>
        <v>564.59968458436822</v>
      </c>
      <c r="AW35" s="40">
        <f t="shared" ref="AW35:AW62" si="40">(U35+AJ35)*$AW$1</f>
        <v>0</v>
      </c>
      <c r="AX35" s="40">
        <f t="shared" ref="AX35:AX62" si="41">(V35+AK35)*$AX$1</f>
        <v>0</v>
      </c>
      <c r="AY35" s="40">
        <f t="shared" si="19"/>
        <v>0</v>
      </c>
      <c r="AZ35" s="40">
        <f t="shared" si="20"/>
        <v>0</v>
      </c>
      <c r="BA35" s="40">
        <f t="shared" si="21"/>
        <v>0</v>
      </c>
      <c r="BB35" s="40">
        <f t="shared" si="22"/>
        <v>0</v>
      </c>
      <c r="BC35" s="40">
        <f t="shared" si="23"/>
        <v>0</v>
      </c>
      <c r="BD35" s="40">
        <f t="shared" si="24"/>
        <v>0</v>
      </c>
      <c r="BE35" s="40">
        <f t="shared" ref="BE35:BE66" si="42">(AD35+AR35)*$BE$1</f>
        <v>0</v>
      </c>
      <c r="BF35" s="40">
        <f t="shared" ref="BF35:BF66" si="43">(AE35+AS35)*$BF$1</f>
        <v>0</v>
      </c>
      <c r="BG35" s="40">
        <f t="shared" ref="BG35:BG66" si="44">(AF35+AT35)*$BG$1</f>
        <v>0</v>
      </c>
      <c r="BH35" s="62">
        <f t="shared" si="28"/>
        <v>564.59968458436822</v>
      </c>
      <c r="BI35" s="128">
        <f>VLOOKUP(A35,'1112 '!$B$12:$G$1229,6,0)</f>
        <v>452.22</v>
      </c>
      <c r="BJ35" s="63">
        <f t="shared" si="29"/>
        <v>112.37968458436819</v>
      </c>
      <c r="BK35" s="41">
        <f t="shared" si="30"/>
        <v>1.2887827604477751E-3</v>
      </c>
    </row>
    <row r="36" spans="1:63" x14ac:dyDescent="0.3">
      <c r="A36" s="87" t="s">
        <v>3537</v>
      </c>
      <c r="B36" s="85" t="s">
        <v>809</v>
      </c>
      <c r="C36" s="65">
        <f>VLOOKUP(B36,Площадь!$A$2:$B$442,2,0)</f>
        <v>13.6</v>
      </c>
      <c r="D36" s="79"/>
      <c r="E36">
        <v>7</v>
      </c>
      <c r="F36">
        <v>29</v>
      </c>
      <c r="G36">
        <v>31</v>
      </c>
      <c r="Q36">
        <f t="shared" si="0"/>
        <v>67</v>
      </c>
      <c r="R36" s="76"/>
      <c r="S36" s="71"/>
      <c r="T36" s="41">
        <f t="shared" si="32"/>
        <v>0</v>
      </c>
      <c r="U36" s="41">
        <f t="shared" si="33"/>
        <v>0</v>
      </c>
      <c r="V36" s="41">
        <f t="shared" si="3"/>
        <v>0</v>
      </c>
      <c r="W36" s="41">
        <f t="shared" si="34"/>
        <v>0</v>
      </c>
      <c r="X36" s="41">
        <f t="shared" si="35"/>
        <v>0</v>
      </c>
      <c r="Y36" s="41"/>
      <c r="Z36" s="41"/>
      <c r="AA36" s="41"/>
      <c r="AB36" s="41"/>
      <c r="AC36" s="41"/>
      <c r="AD36" s="41">
        <f t="shared" si="36"/>
        <v>0</v>
      </c>
      <c r="AE36" s="41">
        <f t="shared" si="37"/>
        <v>0</v>
      </c>
      <c r="AF36" s="41">
        <f t="shared" si="38"/>
        <v>0</v>
      </c>
      <c r="AG36" s="41">
        <f t="shared" si="39"/>
        <v>0</v>
      </c>
      <c r="AI36" s="41">
        <f t="shared" si="10"/>
        <v>6.1346059397314093E-2</v>
      </c>
      <c r="AJ36" s="41">
        <f t="shared" si="11"/>
        <v>0.13113729862373941</v>
      </c>
      <c r="AK36" s="41">
        <f t="shared" si="31"/>
        <v>0.2056764966119107</v>
      </c>
      <c r="AL36" s="41">
        <f t="shared" si="12"/>
        <v>0</v>
      </c>
      <c r="AR36" s="41">
        <f t="shared" si="13"/>
        <v>0</v>
      </c>
      <c r="AS36" s="41">
        <f t="shared" si="14"/>
        <v>0</v>
      </c>
      <c r="AT36" s="41">
        <f t="shared" si="15"/>
        <v>0</v>
      </c>
      <c r="AV36" s="40">
        <f t="shared" si="16"/>
        <v>164.67490800377408</v>
      </c>
      <c r="AW36" s="40">
        <f t="shared" si="40"/>
        <v>352.01971893362111</v>
      </c>
      <c r="AX36" s="40">
        <f t="shared" si="41"/>
        <v>552.10976044514859</v>
      </c>
      <c r="AY36" s="40">
        <f t="shared" si="19"/>
        <v>0</v>
      </c>
      <c r="AZ36" s="40">
        <f t="shared" si="20"/>
        <v>0</v>
      </c>
      <c r="BA36" s="40">
        <f t="shared" si="21"/>
        <v>0</v>
      </c>
      <c r="BB36" s="40">
        <f t="shared" si="22"/>
        <v>0</v>
      </c>
      <c r="BC36" s="40">
        <f t="shared" si="23"/>
        <v>0</v>
      </c>
      <c r="BD36" s="40">
        <f t="shared" si="24"/>
        <v>0</v>
      </c>
      <c r="BE36" s="40">
        <f t="shared" si="42"/>
        <v>0</v>
      </c>
      <c r="BF36" s="40">
        <f t="shared" si="43"/>
        <v>0</v>
      </c>
      <c r="BG36" s="40">
        <f t="shared" si="44"/>
        <v>0</v>
      </c>
      <c r="BH36" s="62">
        <f t="shared" si="28"/>
        <v>1068.8043873825438</v>
      </c>
      <c r="BI36" s="128">
        <f>VLOOKUP(A36,'1112 '!$B$12:$G$1229,6,0)</f>
        <v>1300.1300000000001</v>
      </c>
      <c r="BJ36" s="63">
        <f t="shared" si="29"/>
        <v>-231.32561261745627</v>
      </c>
      <c r="BK36" s="41">
        <f t="shared" si="30"/>
        <v>2.439704991623555E-3</v>
      </c>
    </row>
    <row r="37" spans="1:63" x14ac:dyDescent="0.3">
      <c r="A37" s="87" t="s">
        <v>3538</v>
      </c>
      <c r="B37" s="85" t="s">
        <v>488</v>
      </c>
      <c r="C37" s="65">
        <f>VLOOKUP(B37,Площадь!$A$2:$B$442,2,0)</f>
        <v>15.8</v>
      </c>
      <c r="D37" s="79"/>
      <c r="E37">
        <v>31</v>
      </c>
      <c r="F37">
        <v>29</v>
      </c>
      <c r="G37">
        <v>31</v>
      </c>
      <c r="Q37">
        <f t="shared" si="0"/>
        <v>91</v>
      </c>
      <c r="R37" s="76"/>
      <c r="S37" s="71"/>
      <c r="T37" s="41">
        <f t="shared" si="32"/>
        <v>0</v>
      </c>
      <c r="U37" s="41">
        <f t="shared" si="33"/>
        <v>0</v>
      </c>
      <c r="V37" s="41">
        <f t="shared" si="3"/>
        <v>0</v>
      </c>
      <c r="W37" s="41">
        <f t="shared" si="34"/>
        <v>0</v>
      </c>
      <c r="X37" s="41">
        <f t="shared" si="35"/>
        <v>0</v>
      </c>
      <c r="Y37" s="41"/>
      <c r="Z37" s="41"/>
      <c r="AA37" s="41"/>
      <c r="AB37" s="41"/>
      <c r="AC37" s="41"/>
      <c r="AD37" s="41">
        <f t="shared" si="36"/>
        <v>0</v>
      </c>
      <c r="AE37" s="41">
        <f t="shared" si="37"/>
        <v>0</v>
      </c>
      <c r="AF37" s="41">
        <f t="shared" si="38"/>
        <v>0</v>
      </c>
      <c r="AG37" s="41">
        <f t="shared" si="39"/>
        <v>0</v>
      </c>
      <c r="AI37" s="41">
        <f t="shared" si="10"/>
        <v>0.31562289803366012</v>
      </c>
      <c r="AJ37" s="41">
        <f t="shared" si="11"/>
        <v>0.15235068516581493</v>
      </c>
      <c r="AK37" s="41">
        <f t="shared" si="31"/>
        <v>0.23894769459324922</v>
      </c>
      <c r="AL37" s="41">
        <f t="shared" si="12"/>
        <v>0</v>
      </c>
      <c r="AR37" s="41">
        <f t="shared" si="13"/>
        <v>0</v>
      </c>
      <c r="AS37" s="41">
        <f t="shared" si="14"/>
        <v>0</v>
      </c>
      <c r="AT37" s="41">
        <f t="shared" si="15"/>
        <v>0</v>
      </c>
      <c r="AV37" s="40">
        <f t="shared" si="16"/>
        <v>847.24548256563594</v>
      </c>
      <c r="AW37" s="40">
        <f t="shared" si="40"/>
        <v>408.96408523170697</v>
      </c>
      <c r="AX37" s="40">
        <f t="shared" si="41"/>
        <v>641.42163345833444</v>
      </c>
      <c r="AY37" s="40">
        <f t="shared" si="19"/>
        <v>0</v>
      </c>
      <c r="AZ37" s="40">
        <f t="shared" si="20"/>
        <v>0</v>
      </c>
      <c r="BA37" s="40">
        <f t="shared" si="21"/>
        <v>0</v>
      </c>
      <c r="BB37" s="40">
        <f t="shared" si="22"/>
        <v>0</v>
      </c>
      <c r="BC37" s="40">
        <f t="shared" si="23"/>
        <v>0</v>
      </c>
      <c r="BD37" s="40">
        <f t="shared" si="24"/>
        <v>0</v>
      </c>
      <c r="BE37" s="40">
        <f t="shared" si="42"/>
        <v>0</v>
      </c>
      <c r="BF37" s="40">
        <f t="shared" si="43"/>
        <v>0</v>
      </c>
      <c r="BG37" s="40">
        <f t="shared" si="44"/>
        <v>0</v>
      </c>
      <c r="BH37" s="62">
        <f t="shared" si="28"/>
        <v>1897.6312012556773</v>
      </c>
      <c r="BI37" s="128">
        <f>VLOOKUP(A37,'1112 '!$B$12:$G$1229,6,0)</f>
        <v>2035.81</v>
      </c>
      <c r="BJ37" s="63">
        <f t="shared" si="29"/>
        <v>-138.17879874432265</v>
      </c>
      <c r="BK37" s="41">
        <f t="shared" si="30"/>
        <v>3.7284877520713305E-3</v>
      </c>
    </row>
    <row r="38" spans="1:63" x14ac:dyDescent="0.3">
      <c r="A38" s="87" t="s">
        <v>1919</v>
      </c>
      <c r="B38" s="85" t="s">
        <v>488</v>
      </c>
      <c r="C38" s="65">
        <f>VLOOKUP(B38,Площадь!$A$2:$B$442,2,0)</f>
        <v>15.8</v>
      </c>
      <c r="D38" s="79"/>
      <c r="Q38">
        <f t="shared" si="0"/>
        <v>0</v>
      </c>
      <c r="R38" s="76"/>
      <c r="S38" s="71"/>
      <c r="T38" s="41">
        <f t="shared" si="32"/>
        <v>0</v>
      </c>
      <c r="U38" s="41">
        <f t="shared" si="33"/>
        <v>0</v>
      </c>
      <c r="V38" s="41">
        <f t="shared" si="3"/>
        <v>0</v>
      </c>
      <c r="W38" s="41">
        <f t="shared" si="34"/>
        <v>0</v>
      </c>
      <c r="X38" s="41">
        <f t="shared" si="35"/>
        <v>0</v>
      </c>
      <c r="Y38" s="41"/>
      <c r="Z38" s="41"/>
      <c r="AA38" s="41"/>
      <c r="AB38" s="41"/>
      <c r="AC38" s="41"/>
      <c r="AD38" s="41">
        <f t="shared" si="36"/>
        <v>0</v>
      </c>
      <c r="AE38" s="41">
        <f t="shared" si="37"/>
        <v>0</v>
      </c>
      <c r="AF38" s="41">
        <f t="shared" si="38"/>
        <v>0</v>
      </c>
      <c r="AG38" s="41">
        <f t="shared" si="39"/>
        <v>0</v>
      </c>
      <c r="AI38" s="41">
        <f t="shared" si="10"/>
        <v>0</v>
      </c>
      <c r="AJ38" s="41">
        <f t="shared" si="11"/>
        <v>0</v>
      </c>
      <c r="AK38" s="41">
        <f t="shared" si="31"/>
        <v>0</v>
      </c>
      <c r="AL38" s="41">
        <f t="shared" si="12"/>
        <v>0</v>
      </c>
      <c r="AR38" s="41">
        <f t="shared" si="13"/>
        <v>0</v>
      </c>
      <c r="AS38" s="41">
        <f t="shared" si="14"/>
        <v>0</v>
      </c>
      <c r="AT38" s="41">
        <f t="shared" si="15"/>
        <v>0</v>
      </c>
      <c r="AV38" s="40">
        <f t="shared" si="16"/>
        <v>0</v>
      </c>
      <c r="AW38" s="40">
        <f t="shared" si="40"/>
        <v>0</v>
      </c>
      <c r="AX38" s="40">
        <f t="shared" si="41"/>
        <v>0</v>
      </c>
      <c r="AY38" s="40">
        <f t="shared" si="19"/>
        <v>0</v>
      </c>
      <c r="AZ38" s="40">
        <f t="shared" si="20"/>
        <v>0</v>
      </c>
      <c r="BA38" s="40">
        <f t="shared" si="21"/>
        <v>0</v>
      </c>
      <c r="BB38" s="40">
        <f t="shared" si="22"/>
        <v>0</v>
      </c>
      <c r="BC38" s="40">
        <f t="shared" si="23"/>
        <v>0</v>
      </c>
      <c r="BD38" s="40">
        <f t="shared" si="24"/>
        <v>0</v>
      </c>
      <c r="BE38" s="40">
        <f t="shared" si="42"/>
        <v>0</v>
      </c>
      <c r="BF38" s="40">
        <f t="shared" si="43"/>
        <v>0</v>
      </c>
      <c r="BG38" s="40">
        <f t="shared" si="44"/>
        <v>0</v>
      </c>
      <c r="BH38" s="62">
        <f t="shared" si="28"/>
        <v>0</v>
      </c>
      <c r="BI38" s="128">
        <f>VLOOKUP(A38,'1112 '!$B$12:$G$1229,6,0)</f>
        <v>0</v>
      </c>
      <c r="BJ38" s="63">
        <f t="shared" si="29"/>
        <v>0</v>
      </c>
      <c r="BK38" s="41">
        <f t="shared" si="30"/>
        <v>0</v>
      </c>
    </row>
    <row r="39" spans="1:63" x14ac:dyDescent="0.3">
      <c r="A39" s="87" t="s">
        <v>1932</v>
      </c>
      <c r="B39" s="85" t="s">
        <v>770</v>
      </c>
      <c r="C39" s="65">
        <f>VLOOKUP(B39,Площадь!$A$2:$B$442,2,0)</f>
        <v>13.8</v>
      </c>
      <c r="D39" s="79"/>
      <c r="Q39">
        <f t="shared" si="0"/>
        <v>0</v>
      </c>
      <c r="R39" s="76"/>
      <c r="S39" s="71"/>
      <c r="T39" s="41">
        <f t="shared" si="32"/>
        <v>0</v>
      </c>
      <c r="U39" s="41">
        <f t="shared" si="33"/>
        <v>0</v>
      </c>
      <c r="V39" s="41">
        <f t="shared" si="3"/>
        <v>0</v>
      </c>
      <c r="W39" s="41">
        <f t="shared" si="34"/>
        <v>0</v>
      </c>
      <c r="X39" s="41">
        <f t="shared" si="35"/>
        <v>0</v>
      </c>
      <c r="Y39" s="41"/>
      <c r="Z39" s="41"/>
      <c r="AA39" s="41"/>
      <c r="AB39" s="41"/>
      <c r="AC39" s="41"/>
      <c r="AD39" s="41">
        <f t="shared" si="36"/>
        <v>0</v>
      </c>
      <c r="AE39" s="41">
        <f t="shared" si="37"/>
        <v>0</v>
      </c>
      <c r="AF39" s="41">
        <f t="shared" si="38"/>
        <v>0</v>
      </c>
      <c r="AG39" s="41">
        <f t="shared" si="39"/>
        <v>0</v>
      </c>
      <c r="AI39" s="41">
        <f t="shared" si="10"/>
        <v>0</v>
      </c>
      <c r="AJ39" s="41">
        <f t="shared" si="11"/>
        <v>0</v>
      </c>
      <c r="AK39" s="41">
        <f t="shared" si="31"/>
        <v>0</v>
      </c>
      <c r="AL39" s="41">
        <f t="shared" si="12"/>
        <v>0</v>
      </c>
      <c r="AR39" s="41">
        <f t="shared" si="13"/>
        <v>0</v>
      </c>
      <c r="AS39" s="41">
        <f t="shared" si="14"/>
        <v>0</v>
      </c>
      <c r="AT39" s="41">
        <f t="shared" si="15"/>
        <v>0</v>
      </c>
      <c r="AV39" s="40">
        <f t="shared" si="16"/>
        <v>0</v>
      </c>
      <c r="AW39" s="40">
        <f t="shared" si="40"/>
        <v>0</v>
      </c>
      <c r="AX39" s="40">
        <f t="shared" si="41"/>
        <v>0</v>
      </c>
      <c r="AY39" s="40">
        <f t="shared" si="19"/>
        <v>0</v>
      </c>
      <c r="AZ39" s="40">
        <f t="shared" si="20"/>
        <v>0</v>
      </c>
      <c r="BA39" s="40">
        <f t="shared" si="21"/>
        <v>0</v>
      </c>
      <c r="BB39" s="40">
        <f t="shared" si="22"/>
        <v>0</v>
      </c>
      <c r="BC39" s="40">
        <f t="shared" si="23"/>
        <v>0</v>
      </c>
      <c r="BD39" s="40">
        <f t="shared" si="24"/>
        <v>0</v>
      </c>
      <c r="BE39" s="40">
        <f t="shared" si="42"/>
        <v>0</v>
      </c>
      <c r="BF39" s="40">
        <f t="shared" si="43"/>
        <v>0</v>
      </c>
      <c r="BG39" s="40">
        <f t="shared" si="44"/>
        <v>0</v>
      </c>
      <c r="BH39" s="62">
        <f t="shared" si="28"/>
        <v>0</v>
      </c>
      <c r="BI39" s="128">
        <f>VLOOKUP(A39,'1112 '!$B$12:$G$1229,6,0)</f>
        <v>0</v>
      </c>
      <c r="BJ39" s="63">
        <f t="shared" si="29"/>
        <v>0</v>
      </c>
      <c r="BK39" s="41">
        <f t="shared" si="30"/>
        <v>0</v>
      </c>
    </row>
    <row r="40" spans="1:63" x14ac:dyDescent="0.3">
      <c r="A40" s="87" t="s">
        <v>3539</v>
      </c>
      <c r="B40" s="85" t="s">
        <v>770</v>
      </c>
      <c r="C40" s="65">
        <f>VLOOKUP(B40,Площадь!$A$2:$B$442,2,0)</f>
        <v>13.8</v>
      </c>
      <c r="D40" s="79"/>
      <c r="E40">
        <v>31</v>
      </c>
      <c r="F40">
        <v>29</v>
      </c>
      <c r="G40">
        <v>31</v>
      </c>
      <c r="Q40">
        <f t="shared" si="0"/>
        <v>91</v>
      </c>
      <c r="R40" s="76"/>
      <c r="S40" s="71"/>
      <c r="T40" s="41">
        <f t="shared" si="32"/>
        <v>0</v>
      </c>
      <c r="U40" s="41">
        <f t="shared" si="33"/>
        <v>0</v>
      </c>
      <c r="V40" s="41">
        <f t="shared" si="3"/>
        <v>0</v>
      </c>
      <c r="W40" s="41">
        <f t="shared" si="34"/>
        <v>0</v>
      </c>
      <c r="X40" s="41">
        <f t="shared" si="35"/>
        <v>0</v>
      </c>
      <c r="Y40" s="41"/>
      <c r="Z40" s="41"/>
      <c r="AA40" s="41"/>
      <c r="AB40" s="41"/>
      <c r="AC40" s="41"/>
      <c r="AD40" s="41">
        <f t="shared" si="36"/>
        <v>0</v>
      </c>
      <c r="AE40" s="41">
        <f t="shared" si="37"/>
        <v>0</v>
      </c>
      <c r="AF40" s="41">
        <f t="shared" si="38"/>
        <v>0</v>
      </c>
      <c r="AG40" s="41">
        <f t="shared" si="39"/>
        <v>0</v>
      </c>
      <c r="AI40" s="41">
        <f t="shared" si="10"/>
        <v>0.27567063245977907</v>
      </c>
      <c r="AJ40" s="41">
        <f t="shared" si="11"/>
        <v>0.13306578830938265</v>
      </c>
      <c r="AK40" s="41">
        <f t="shared" si="31"/>
        <v>0.20870115097385059</v>
      </c>
      <c r="AL40" s="41">
        <f t="shared" si="12"/>
        <v>0</v>
      </c>
      <c r="AR40" s="41">
        <f t="shared" si="13"/>
        <v>0</v>
      </c>
      <c r="AS40" s="41">
        <f t="shared" si="14"/>
        <v>0</v>
      </c>
      <c r="AT40" s="41">
        <f t="shared" si="15"/>
        <v>0</v>
      </c>
      <c r="AV40" s="40">
        <f t="shared" si="16"/>
        <v>739.99921894973261</v>
      </c>
      <c r="AW40" s="40">
        <f t="shared" si="40"/>
        <v>357.1964795061744</v>
      </c>
      <c r="AX40" s="40">
        <f t="shared" si="41"/>
        <v>560.22902162816558</v>
      </c>
      <c r="AY40" s="40">
        <f t="shared" si="19"/>
        <v>0</v>
      </c>
      <c r="AZ40" s="40">
        <f t="shared" si="20"/>
        <v>0</v>
      </c>
      <c r="BA40" s="40">
        <f t="shared" si="21"/>
        <v>0</v>
      </c>
      <c r="BB40" s="40">
        <f t="shared" si="22"/>
        <v>0</v>
      </c>
      <c r="BC40" s="40">
        <f t="shared" si="23"/>
        <v>0</v>
      </c>
      <c r="BD40" s="40">
        <f t="shared" si="24"/>
        <v>0</v>
      </c>
      <c r="BE40" s="40">
        <f t="shared" si="42"/>
        <v>0</v>
      </c>
      <c r="BF40" s="40">
        <f t="shared" si="43"/>
        <v>0</v>
      </c>
      <c r="BG40" s="40">
        <f t="shared" si="44"/>
        <v>0</v>
      </c>
      <c r="BH40" s="62">
        <f t="shared" si="28"/>
        <v>1657.4247200840725</v>
      </c>
      <c r="BI40" s="128">
        <f>VLOOKUP(A40,'1112 '!$B$12:$G$1229,6,0)</f>
        <v>1778.13</v>
      </c>
      <c r="BJ40" s="63">
        <f t="shared" si="29"/>
        <v>-120.70527991592758</v>
      </c>
      <c r="BK40" s="41">
        <f t="shared" si="30"/>
        <v>3.7284877520713301E-3</v>
      </c>
    </row>
    <row r="41" spans="1:63" x14ac:dyDescent="0.3">
      <c r="A41" s="87" t="s">
        <v>1239</v>
      </c>
      <c r="B41" s="85" t="s">
        <v>817</v>
      </c>
      <c r="C41" s="65">
        <f>VLOOKUP(B41,Площадь!$A$2:$B$442,2,0)</f>
        <v>15.7</v>
      </c>
      <c r="D41" s="79"/>
      <c r="E41">
        <v>31</v>
      </c>
      <c r="Q41">
        <f t="shared" si="0"/>
        <v>31</v>
      </c>
      <c r="R41" s="76"/>
      <c r="S41" s="71"/>
      <c r="T41" s="41">
        <f t="shared" si="32"/>
        <v>0</v>
      </c>
      <c r="U41" s="41">
        <f t="shared" si="33"/>
        <v>0</v>
      </c>
      <c r="V41" s="41">
        <f t="shared" si="3"/>
        <v>0</v>
      </c>
      <c r="W41" s="41">
        <f t="shared" si="34"/>
        <v>0</v>
      </c>
      <c r="X41" s="41">
        <f t="shared" si="35"/>
        <v>0</v>
      </c>
      <c r="Y41" s="41"/>
      <c r="Z41" s="41"/>
      <c r="AA41" s="41"/>
      <c r="AB41" s="41"/>
      <c r="AC41" s="41"/>
      <c r="AD41" s="41">
        <f t="shared" si="36"/>
        <v>0</v>
      </c>
      <c r="AE41" s="41">
        <f t="shared" si="37"/>
        <v>0</v>
      </c>
      <c r="AF41" s="41">
        <f t="shared" si="38"/>
        <v>0</v>
      </c>
      <c r="AG41" s="41">
        <f t="shared" si="39"/>
        <v>0</v>
      </c>
      <c r="AI41" s="41">
        <f t="shared" si="10"/>
        <v>0.31362528475496604</v>
      </c>
      <c r="AJ41" s="41">
        <f t="shared" si="11"/>
        <v>0</v>
      </c>
      <c r="AK41" s="41">
        <f t="shared" si="31"/>
        <v>0</v>
      </c>
      <c r="AL41" s="41">
        <f t="shared" si="12"/>
        <v>0</v>
      </c>
      <c r="AR41" s="41">
        <f t="shared" si="13"/>
        <v>0</v>
      </c>
      <c r="AS41" s="41">
        <f t="shared" si="14"/>
        <v>0</v>
      </c>
      <c r="AT41" s="41">
        <f t="shared" si="15"/>
        <v>0</v>
      </c>
      <c r="AV41" s="40">
        <f t="shared" si="16"/>
        <v>841.8831693848407</v>
      </c>
      <c r="AW41" s="40">
        <f t="shared" si="40"/>
        <v>0</v>
      </c>
      <c r="AX41" s="40">
        <f t="shared" si="41"/>
        <v>0</v>
      </c>
      <c r="AY41" s="40">
        <f t="shared" si="19"/>
        <v>0</v>
      </c>
      <c r="AZ41" s="40">
        <f t="shared" si="20"/>
        <v>0</v>
      </c>
      <c r="BA41" s="40">
        <f t="shared" si="21"/>
        <v>0</v>
      </c>
      <c r="BB41" s="40">
        <f t="shared" si="22"/>
        <v>0</v>
      </c>
      <c r="BC41" s="40">
        <f t="shared" si="23"/>
        <v>0</v>
      </c>
      <c r="BD41" s="40">
        <f t="shared" si="24"/>
        <v>0</v>
      </c>
      <c r="BE41" s="40">
        <f t="shared" si="42"/>
        <v>0</v>
      </c>
      <c r="BF41" s="40">
        <f t="shared" si="43"/>
        <v>0</v>
      </c>
      <c r="BG41" s="40">
        <f t="shared" si="44"/>
        <v>0</v>
      </c>
      <c r="BH41" s="62">
        <f t="shared" si="28"/>
        <v>841.8831693848407</v>
      </c>
      <c r="BI41" s="128">
        <f>VLOOKUP(A41,'1112 '!$B$12:$G$1229,6,0)</f>
        <v>674.31</v>
      </c>
      <c r="BJ41" s="63">
        <f t="shared" si="29"/>
        <v>167.57316938484075</v>
      </c>
      <c r="BK41" s="41">
        <f t="shared" si="30"/>
        <v>1.6646777322450426E-3</v>
      </c>
    </row>
    <row r="42" spans="1:63" x14ac:dyDescent="0.3">
      <c r="A42" s="87" t="s">
        <v>3540</v>
      </c>
      <c r="B42" s="85" t="s">
        <v>496</v>
      </c>
      <c r="C42" s="65">
        <f>VLOOKUP(B42,Площадь!$A$2:$B$442,2,0)</f>
        <v>15.8</v>
      </c>
      <c r="D42" s="79"/>
      <c r="E42">
        <v>31</v>
      </c>
      <c r="F42">
        <v>29</v>
      </c>
      <c r="G42">
        <v>31</v>
      </c>
      <c r="Q42">
        <f t="shared" si="0"/>
        <v>91</v>
      </c>
      <c r="R42" s="76"/>
      <c r="S42" s="71"/>
      <c r="T42" s="41">
        <f t="shared" si="32"/>
        <v>0</v>
      </c>
      <c r="U42" s="41">
        <f t="shared" si="33"/>
        <v>0</v>
      </c>
      <c r="V42" s="41">
        <f t="shared" si="3"/>
        <v>0</v>
      </c>
      <c r="W42" s="41">
        <f t="shared" si="34"/>
        <v>0</v>
      </c>
      <c r="X42" s="41">
        <f t="shared" si="35"/>
        <v>0</v>
      </c>
      <c r="Y42" s="41"/>
      <c r="Z42" s="41"/>
      <c r="AA42" s="41"/>
      <c r="AB42" s="41"/>
      <c r="AC42" s="41"/>
      <c r="AD42" s="41">
        <f t="shared" si="36"/>
        <v>0</v>
      </c>
      <c r="AE42" s="41">
        <f t="shared" si="37"/>
        <v>0</v>
      </c>
      <c r="AF42" s="41">
        <f t="shared" si="38"/>
        <v>0</v>
      </c>
      <c r="AG42" s="41">
        <f t="shared" si="39"/>
        <v>0</v>
      </c>
      <c r="AI42" s="41">
        <f t="shared" si="10"/>
        <v>0.31562289803366012</v>
      </c>
      <c r="AJ42" s="41">
        <f t="shared" si="11"/>
        <v>0.15235068516581493</v>
      </c>
      <c r="AK42" s="41">
        <f t="shared" si="31"/>
        <v>0.23894769459324922</v>
      </c>
      <c r="AL42" s="41">
        <f t="shared" si="12"/>
        <v>0</v>
      </c>
      <c r="AR42" s="41">
        <f t="shared" si="13"/>
        <v>0</v>
      </c>
      <c r="AS42" s="41">
        <f t="shared" si="14"/>
        <v>0</v>
      </c>
      <c r="AT42" s="41">
        <f t="shared" si="15"/>
        <v>0</v>
      </c>
      <c r="AV42" s="40">
        <f t="shared" si="16"/>
        <v>847.24548256563594</v>
      </c>
      <c r="AW42" s="40">
        <f t="shared" si="40"/>
        <v>408.96408523170697</v>
      </c>
      <c r="AX42" s="40">
        <f t="shared" si="41"/>
        <v>641.42163345833444</v>
      </c>
      <c r="AY42" s="40">
        <f t="shared" si="19"/>
        <v>0</v>
      </c>
      <c r="AZ42" s="40">
        <f t="shared" si="20"/>
        <v>0</v>
      </c>
      <c r="BA42" s="40">
        <f t="shared" si="21"/>
        <v>0</v>
      </c>
      <c r="BB42" s="40">
        <f t="shared" si="22"/>
        <v>0</v>
      </c>
      <c r="BC42" s="40">
        <f t="shared" si="23"/>
        <v>0</v>
      </c>
      <c r="BD42" s="40">
        <f t="shared" si="24"/>
        <v>0</v>
      </c>
      <c r="BE42" s="40">
        <f t="shared" si="42"/>
        <v>0</v>
      </c>
      <c r="BF42" s="40">
        <f t="shared" si="43"/>
        <v>0</v>
      </c>
      <c r="BG42" s="40">
        <f t="shared" si="44"/>
        <v>0</v>
      </c>
      <c r="BH42" s="62">
        <f t="shared" si="28"/>
        <v>1897.6312012556773</v>
      </c>
      <c r="BI42" s="128">
        <f>VLOOKUP(A42,'1112 '!$B$12:$G$1229,6,0)</f>
        <v>2035.81</v>
      </c>
      <c r="BJ42" s="63">
        <f t="shared" si="29"/>
        <v>-138.17879874432265</v>
      </c>
      <c r="BK42" s="41">
        <f t="shared" si="30"/>
        <v>3.7284877520713305E-3</v>
      </c>
    </row>
    <row r="43" spans="1:63" x14ac:dyDescent="0.3">
      <c r="A43" s="87" t="s">
        <v>1430</v>
      </c>
      <c r="B43" s="85" t="s">
        <v>496</v>
      </c>
      <c r="C43" s="65">
        <f>VLOOKUP(B43,Площадь!$A$2:$B$442,2,0)</f>
        <v>15.8</v>
      </c>
      <c r="D43" s="79"/>
      <c r="Q43">
        <f t="shared" si="0"/>
        <v>0</v>
      </c>
      <c r="R43" s="76"/>
      <c r="S43" s="71"/>
      <c r="T43" s="41">
        <f t="shared" si="32"/>
        <v>0</v>
      </c>
      <c r="U43" s="41">
        <f t="shared" si="33"/>
        <v>0</v>
      </c>
      <c r="V43" s="41">
        <f t="shared" si="3"/>
        <v>0</v>
      </c>
      <c r="W43" s="41">
        <f t="shared" si="34"/>
        <v>0</v>
      </c>
      <c r="X43" s="41">
        <f t="shared" si="35"/>
        <v>0</v>
      </c>
      <c r="Y43" s="41"/>
      <c r="Z43" s="41"/>
      <c r="AA43" s="41"/>
      <c r="AB43" s="41"/>
      <c r="AC43" s="41"/>
      <c r="AD43" s="41">
        <f t="shared" si="36"/>
        <v>0</v>
      </c>
      <c r="AE43" s="41">
        <f t="shared" si="37"/>
        <v>0</v>
      </c>
      <c r="AF43" s="41">
        <f t="shared" si="38"/>
        <v>0</v>
      </c>
      <c r="AG43" s="41">
        <f t="shared" si="39"/>
        <v>0</v>
      </c>
      <c r="AI43" s="41">
        <f t="shared" si="10"/>
        <v>0</v>
      </c>
      <c r="AJ43" s="41">
        <f t="shared" si="11"/>
        <v>0</v>
      </c>
      <c r="AK43" s="41">
        <f t="shared" si="31"/>
        <v>0</v>
      </c>
      <c r="AL43" s="41">
        <f t="shared" si="12"/>
        <v>0</v>
      </c>
      <c r="AR43" s="41">
        <f t="shared" si="13"/>
        <v>0</v>
      </c>
      <c r="AS43" s="41">
        <f t="shared" si="14"/>
        <v>0</v>
      </c>
      <c r="AT43" s="41">
        <f t="shared" si="15"/>
        <v>0</v>
      </c>
      <c r="AV43" s="40">
        <f t="shared" si="16"/>
        <v>0</v>
      </c>
      <c r="AW43" s="40">
        <f t="shared" si="40"/>
        <v>0</v>
      </c>
      <c r="AX43" s="40">
        <f t="shared" si="41"/>
        <v>0</v>
      </c>
      <c r="AY43" s="40">
        <f t="shared" si="19"/>
        <v>0</v>
      </c>
      <c r="AZ43" s="40">
        <f t="shared" si="20"/>
        <v>0</v>
      </c>
      <c r="BA43" s="40">
        <f t="shared" si="21"/>
        <v>0</v>
      </c>
      <c r="BB43" s="40">
        <f t="shared" si="22"/>
        <v>0</v>
      </c>
      <c r="BC43" s="40">
        <f t="shared" si="23"/>
        <v>0</v>
      </c>
      <c r="BD43" s="40">
        <f t="shared" si="24"/>
        <v>0</v>
      </c>
      <c r="BE43" s="40">
        <f t="shared" si="42"/>
        <v>0</v>
      </c>
      <c r="BF43" s="40">
        <f t="shared" si="43"/>
        <v>0</v>
      </c>
      <c r="BG43" s="40">
        <f t="shared" si="44"/>
        <v>0</v>
      </c>
      <c r="BH43" s="62">
        <f t="shared" si="28"/>
        <v>0</v>
      </c>
      <c r="BI43" s="128">
        <f>VLOOKUP(A43,'1112 '!$B$12:$G$1229,6,0)</f>
        <v>0</v>
      </c>
      <c r="BJ43" s="63">
        <f t="shared" si="29"/>
        <v>0</v>
      </c>
      <c r="BK43" s="41">
        <f t="shared" si="30"/>
        <v>0</v>
      </c>
    </row>
    <row r="44" spans="1:63" x14ac:dyDescent="0.3">
      <c r="A44" s="87" t="s">
        <v>1257</v>
      </c>
      <c r="B44" s="85" t="s">
        <v>795</v>
      </c>
      <c r="C44" s="65">
        <f>VLOOKUP(B44,Площадь!$A$2:$B$442,2,0)</f>
        <v>15.8</v>
      </c>
      <c r="D44" s="79"/>
      <c r="Q44">
        <f t="shared" si="0"/>
        <v>0</v>
      </c>
      <c r="R44" s="76"/>
      <c r="S44" s="71"/>
      <c r="T44" s="41">
        <f t="shared" si="32"/>
        <v>0</v>
      </c>
      <c r="U44" s="41">
        <f t="shared" si="33"/>
        <v>0</v>
      </c>
      <c r="V44" s="41">
        <f t="shared" si="3"/>
        <v>0</v>
      </c>
      <c r="W44" s="41">
        <f t="shared" si="34"/>
        <v>0</v>
      </c>
      <c r="X44" s="41">
        <f t="shared" si="35"/>
        <v>0</v>
      </c>
      <c r="Y44" s="41"/>
      <c r="Z44" s="41"/>
      <c r="AA44" s="41"/>
      <c r="AB44" s="41"/>
      <c r="AC44" s="41"/>
      <c r="AD44" s="41">
        <f t="shared" si="36"/>
        <v>0</v>
      </c>
      <c r="AE44" s="41">
        <f t="shared" si="37"/>
        <v>0</v>
      </c>
      <c r="AF44" s="41">
        <f t="shared" si="38"/>
        <v>0</v>
      </c>
      <c r="AG44" s="41">
        <f t="shared" si="39"/>
        <v>0</v>
      </c>
      <c r="AI44" s="41">
        <f t="shared" si="10"/>
        <v>0</v>
      </c>
      <c r="AJ44" s="41">
        <f t="shared" si="11"/>
        <v>0</v>
      </c>
      <c r="AK44" s="41">
        <f t="shared" si="31"/>
        <v>0</v>
      </c>
      <c r="AL44" s="41">
        <f t="shared" si="12"/>
        <v>0</v>
      </c>
      <c r="AR44" s="41">
        <f t="shared" si="13"/>
        <v>0</v>
      </c>
      <c r="AS44" s="41">
        <f t="shared" si="14"/>
        <v>0</v>
      </c>
      <c r="AT44" s="41">
        <f t="shared" si="15"/>
        <v>0</v>
      </c>
      <c r="AV44" s="40">
        <f t="shared" si="16"/>
        <v>0</v>
      </c>
      <c r="AW44" s="40">
        <f t="shared" si="40"/>
        <v>0</v>
      </c>
      <c r="AX44" s="40">
        <f t="shared" si="41"/>
        <v>0</v>
      </c>
      <c r="AY44" s="40">
        <f t="shared" si="19"/>
        <v>0</v>
      </c>
      <c r="AZ44" s="40">
        <f t="shared" si="20"/>
        <v>0</v>
      </c>
      <c r="BA44" s="40">
        <f t="shared" si="21"/>
        <v>0</v>
      </c>
      <c r="BB44" s="40">
        <f t="shared" si="22"/>
        <v>0</v>
      </c>
      <c r="BC44" s="40">
        <f t="shared" si="23"/>
        <v>0</v>
      </c>
      <c r="BD44" s="40">
        <f t="shared" si="24"/>
        <v>0</v>
      </c>
      <c r="BE44" s="40">
        <f t="shared" si="42"/>
        <v>0</v>
      </c>
      <c r="BF44" s="40">
        <f t="shared" si="43"/>
        <v>0</v>
      </c>
      <c r="BG44" s="40">
        <f t="shared" si="44"/>
        <v>0</v>
      </c>
      <c r="BH44" s="62">
        <f t="shared" si="28"/>
        <v>0</v>
      </c>
      <c r="BI44" s="128">
        <f>VLOOKUP(A44,'1112 '!$B$12:$G$1229,6,0)</f>
        <v>0</v>
      </c>
      <c r="BJ44" s="63">
        <f t="shared" si="29"/>
        <v>0</v>
      </c>
      <c r="BK44" s="41">
        <f t="shared" si="30"/>
        <v>0</v>
      </c>
    </row>
    <row r="45" spans="1:63" x14ac:dyDescent="0.3">
      <c r="A45" s="87" t="s">
        <v>3541</v>
      </c>
      <c r="B45" s="85" t="s">
        <v>795</v>
      </c>
      <c r="C45" s="65">
        <f>VLOOKUP(B45,Площадь!$A$2:$B$442,2,0)</f>
        <v>15.8</v>
      </c>
      <c r="D45" s="79"/>
      <c r="E45">
        <v>31</v>
      </c>
      <c r="F45">
        <v>29</v>
      </c>
      <c r="G45">
        <v>31</v>
      </c>
      <c r="Q45">
        <f t="shared" si="0"/>
        <v>91</v>
      </c>
      <c r="R45" s="76"/>
      <c r="S45" s="71"/>
      <c r="T45" s="41">
        <f t="shared" si="32"/>
        <v>0</v>
      </c>
      <c r="U45" s="41">
        <f t="shared" si="33"/>
        <v>0</v>
      </c>
      <c r="V45" s="41">
        <f t="shared" si="3"/>
        <v>0</v>
      </c>
      <c r="W45" s="41">
        <f t="shared" si="34"/>
        <v>0</v>
      </c>
      <c r="X45" s="41">
        <f t="shared" si="35"/>
        <v>0</v>
      </c>
      <c r="Y45" s="41"/>
      <c r="Z45" s="41"/>
      <c r="AA45" s="41"/>
      <c r="AB45" s="41"/>
      <c r="AC45" s="41"/>
      <c r="AD45" s="41">
        <f t="shared" si="36"/>
        <v>0</v>
      </c>
      <c r="AE45" s="41">
        <f t="shared" si="37"/>
        <v>0</v>
      </c>
      <c r="AF45" s="41">
        <f t="shared" si="38"/>
        <v>0</v>
      </c>
      <c r="AG45" s="41">
        <f t="shared" si="39"/>
        <v>0</v>
      </c>
      <c r="AI45" s="41">
        <f t="shared" si="10"/>
        <v>0.31562289803366012</v>
      </c>
      <c r="AJ45" s="41">
        <f t="shared" si="11"/>
        <v>0.15235068516581493</v>
      </c>
      <c r="AK45" s="41">
        <f t="shared" si="31"/>
        <v>0.23894769459324922</v>
      </c>
      <c r="AL45" s="41">
        <f t="shared" si="12"/>
        <v>0</v>
      </c>
      <c r="AR45" s="41">
        <f t="shared" si="13"/>
        <v>0</v>
      </c>
      <c r="AS45" s="41">
        <f t="shared" si="14"/>
        <v>0</v>
      </c>
      <c r="AT45" s="41">
        <f t="shared" si="15"/>
        <v>0</v>
      </c>
      <c r="AV45" s="40">
        <f t="shared" si="16"/>
        <v>847.24548256563594</v>
      </c>
      <c r="AW45" s="40">
        <f t="shared" si="40"/>
        <v>408.96408523170697</v>
      </c>
      <c r="AX45" s="40">
        <f t="shared" si="41"/>
        <v>641.42163345833444</v>
      </c>
      <c r="AY45" s="40">
        <f t="shared" si="19"/>
        <v>0</v>
      </c>
      <c r="AZ45" s="40">
        <f t="shared" si="20"/>
        <v>0</v>
      </c>
      <c r="BA45" s="40">
        <f t="shared" si="21"/>
        <v>0</v>
      </c>
      <c r="BB45" s="40">
        <f t="shared" si="22"/>
        <v>0</v>
      </c>
      <c r="BC45" s="40">
        <f t="shared" si="23"/>
        <v>0</v>
      </c>
      <c r="BD45" s="40">
        <f t="shared" si="24"/>
        <v>0</v>
      </c>
      <c r="BE45" s="40">
        <f t="shared" si="42"/>
        <v>0</v>
      </c>
      <c r="BF45" s="40">
        <f t="shared" si="43"/>
        <v>0</v>
      </c>
      <c r="BG45" s="40">
        <f t="shared" si="44"/>
        <v>0</v>
      </c>
      <c r="BH45" s="62">
        <f t="shared" si="28"/>
        <v>1897.6312012556773</v>
      </c>
      <c r="BI45" s="128">
        <f>VLOOKUP(A45,'1112 '!$B$12:$G$1229,6,0)</f>
        <v>2035.81</v>
      </c>
      <c r="BJ45" s="63">
        <f t="shared" si="29"/>
        <v>-138.17879874432265</v>
      </c>
      <c r="BK45" s="41">
        <f t="shared" si="30"/>
        <v>3.7284877520713305E-3</v>
      </c>
    </row>
    <row r="46" spans="1:63" x14ac:dyDescent="0.3">
      <c r="A46" s="87" t="s">
        <v>1433</v>
      </c>
      <c r="B46" s="85" t="s">
        <v>791</v>
      </c>
      <c r="C46" s="65">
        <f>VLOOKUP(B46,Площадь!$A$2:$B$442,2,0)</f>
        <v>15.8</v>
      </c>
      <c r="D46" s="79"/>
      <c r="Q46">
        <f t="shared" si="0"/>
        <v>0</v>
      </c>
      <c r="R46" s="76"/>
      <c r="S46" s="71"/>
      <c r="T46" s="41">
        <f t="shared" si="32"/>
        <v>0</v>
      </c>
      <c r="U46" s="41">
        <f t="shared" si="33"/>
        <v>0</v>
      </c>
      <c r="V46" s="41">
        <f t="shared" si="3"/>
        <v>0</v>
      </c>
      <c r="W46" s="41">
        <f t="shared" si="34"/>
        <v>0</v>
      </c>
      <c r="X46" s="41">
        <f t="shared" si="35"/>
        <v>0</v>
      </c>
      <c r="Y46" s="41"/>
      <c r="Z46" s="41"/>
      <c r="AA46" s="41"/>
      <c r="AB46" s="41"/>
      <c r="AC46" s="41"/>
      <c r="AD46" s="41">
        <f t="shared" si="36"/>
        <v>0</v>
      </c>
      <c r="AE46" s="41">
        <f t="shared" si="37"/>
        <v>0</v>
      </c>
      <c r="AF46" s="41">
        <f t="shared" si="38"/>
        <v>0</v>
      </c>
      <c r="AG46" s="41">
        <f t="shared" si="39"/>
        <v>0</v>
      </c>
      <c r="AI46" s="41">
        <f t="shared" si="10"/>
        <v>0</v>
      </c>
      <c r="AJ46" s="41">
        <f t="shared" si="11"/>
        <v>0</v>
      </c>
      <c r="AK46" s="41">
        <f t="shared" si="31"/>
        <v>0</v>
      </c>
      <c r="AL46" s="41">
        <f t="shared" si="12"/>
        <v>0</v>
      </c>
      <c r="AR46" s="41">
        <f t="shared" si="13"/>
        <v>0</v>
      </c>
      <c r="AS46" s="41">
        <f t="shared" si="14"/>
        <v>0</v>
      </c>
      <c r="AT46" s="41">
        <f t="shared" si="15"/>
        <v>0</v>
      </c>
      <c r="AV46" s="40">
        <f t="shared" si="16"/>
        <v>0</v>
      </c>
      <c r="AW46" s="40">
        <f t="shared" si="40"/>
        <v>0</v>
      </c>
      <c r="AX46" s="40">
        <f t="shared" si="41"/>
        <v>0</v>
      </c>
      <c r="AY46" s="40">
        <f t="shared" si="19"/>
        <v>0</v>
      </c>
      <c r="AZ46" s="40">
        <f t="shared" si="20"/>
        <v>0</v>
      </c>
      <c r="BA46" s="40">
        <f t="shared" si="21"/>
        <v>0</v>
      </c>
      <c r="BB46" s="40">
        <f t="shared" si="22"/>
        <v>0</v>
      </c>
      <c r="BC46" s="40">
        <f t="shared" si="23"/>
        <v>0</v>
      </c>
      <c r="BD46" s="40">
        <f t="shared" si="24"/>
        <v>0</v>
      </c>
      <c r="BE46" s="40">
        <f t="shared" si="42"/>
        <v>0</v>
      </c>
      <c r="BF46" s="40">
        <f t="shared" si="43"/>
        <v>0</v>
      </c>
      <c r="BG46" s="40">
        <f t="shared" si="44"/>
        <v>0</v>
      </c>
      <c r="BH46" s="62">
        <f t="shared" si="28"/>
        <v>0</v>
      </c>
      <c r="BI46" s="128">
        <f>VLOOKUP(A46,'1112 '!$B$12:$G$1229,6,0)</f>
        <v>0</v>
      </c>
      <c r="BJ46" s="63">
        <f t="shared" si="29"/>
        <v>0</v>
      </c>
      <c r="BK46" s="41">
        <f t="shared" si="30"/>
        <v>0</v>
      </c>
    </row>
    <row r="47" spans="1:63" x14ac:dyDescent="0.3">
      <c r="A47" s="87" t="s">
        <v>3542</v>
      </c>
      <c r="B47" s="85" t="s">
        <v>791</v>
      </c>
      <c r="C47" s="65">
        <f>VLOOKUP(B47,Площадь!$A$2:$B$442,2,0)</f>
        <v>15.8</v>
      </c>
      <c r="D47" s="79"/>
      <c r="E47">
        <v>31</v>
      </c>
      <c r="F47">
        <v>29</v>
      </c>
      <c r="G47">
        <v>31</v>
      </c>
      <c r="Q47">
        <f t="shared" si="0"/>
        <v>91</v>
      </c>
      <c r="R47" s="76"/>
      <c r="S47" s="71"/>
      <c r="T47" s="41">
        <f t="shared" si="32"/>
        <v>0</v>
      </c>
      <c r="U47" s="41">
        <f t="shared" si="33"/>
        <v>0</v>
      </c>
      <c r="V47" s="41">
        <f t="shared" si="3"/>
        <v>0</v>
      </c>
      <c r="W47" s="41">
        <f t="shared" si="34"/>
        <v>0</v>
      </c>
      <c r="X47" s="41">
        <f t="shared" si="35"/>
        <v>0</v>
      </c>
      <c r="Y47" s="41"/>
      <c r="Z47" s="41"/>
      <c r="AA47" s="41"/>
      <c r="AB47" s="41"/>
      <c r="AC47" s="41"/>
      <c r="AD47" s="41">
        <f t="shared" si="36"/>
        <v>0</v>
      </c>
      <c r="AE47" s="41">
        <f t="shared" si="37"/>
        <v>0</v>
      </c>
      <c r="AF47" s="41">
        <f t="shared" si="38"/>
        <v>0</v>
      </c>
      <c r="AG47" s="41">
        <f t="shared" si="39"/>
        <v>0</v>
      </c>
      <c r="AI47" s="41">
        <f t="shared" si="10"/>
        <v>0.31562289803366012</v>
      </c>
      <c r="AJ47" s="41">
        <f t="shared" si="11"/>
        <v>0.15235068516581493</v>
      </c>
      <c r="AK47" s="41">
        <f t="shared" si="31"/>
        <v>0.23894769459324922</v>
      </c>
      <c r="AL47" s="41">
        <f t="shared" si="12"/>
        <v>0</v>
      </c>
      <c r="AR47" s="41">
        <f t="shared" si="13"/>
        <v>0</v>
      </c>
      <c r="AS47" s="41">
        <f t="shared" si="14"/>
        <v>0</v>
      </c>
      <c r="AT47" s="41">
        <f t="shared" si="15"/>
        <v>0</v>
      </c>
      <c r="AV47" s="40">
        <f t="shared" si="16"/>
        <v>847.24548256563594</v>
      </c>
      <c r="AW47" s="40">
        <f t="shared" si="40"/>
        <v>408.96408523170697</v>
      </c>
      <c r="AX47" s="40">
        <f t="shared" si="41"/>
        <v>641.42163345833444</v>
      </c>
      <c r="AY47" s="40">
        <f t="shared" si="19"/>
        <v>0</v>
      </c>
      <c r="AZ47" s="40">
        <f t="shared" si="20"/>
        <v>0</v>
      </c>
      <c r="BA47" s="40">
        <f t="shared" si="21"/>
        <v>0</v>
      </c>
      <c r="BB47" s="40">
        <f t="shared" si="22"/>
        <v>0</v>
      </c>
      <c r="BC47" s="40">
        <f t="shared" si="23"/>
        <v>0</v>
      </c>
      <c r="BD47" s="40">
        <f t="shared" si="24"/>
        <v>0</v>
      </c>
      <c r="BE47" s="40">
        <f t="shared" si="42"/>
        <v>0</v>
      </c>
      <c r="BF47" s="40">
        <f t="shared" si="43"/>
        <v>0</v>
      </c>
      <c r="BG47" s="40">
        <f t="shared" si="44"/>
        <v>0</v>
      </c>
      <c r="BH47" s="62">
        <f t="shared" si="28"/>
        <v>1897.6312012556773</v>
      </c>
      <c r="BI47" s="128">
        <f>VLOOKUP(A47,'1112 '!$B$12:$G$1229,6,0)</f>
        <v>2035.81</v>
      </c>
      <c r="BJ47" s="63">
        <f t="shared" si="29"/>
        <v>-138.17879874432265</v>
      </c>
      <c r="BK47" s="41">
        <f t="shared" si="30"/>
        <v>3.7284877520713305E-3</v>
      </c>
    </row>
    <row r="48" spans="1:63" x14ac:dyDescent="0.3">
      <c r="A48" s="87" t="s">
        <v>1275</v>
      </c>
      <c r="B48" s="85" t="s">
        <v>892</v>
      </c>
      <c r="C48" s="65">
        <f>VLOOKUP(B48,Площадь!$A$2:$B$442,2,0)</f>
        <v>15.3</v>
      </c>
      <c r="D48" s="79"/>
      <c r="Q48">
        <f t="shared" si="0"/>
        <v>0</v>
      </c>
      <c r="R48" s="76"/>
      <c r="S48" s="71"/>
      <c r="T48" s="41">
        <f t="shared" si="32"/>
        <v>0</v>
      </c>
      <c r="U48" s="41">
        <f t="shared" si="33"/>
        <v>0</v>
      </c>
      <c r="V48" s="41">
        <f t="shared" si="3"/>
        <v>0</v>
      </c>
      <c r="W48" s="41">
        <f t="shared" si="34"/>
        <v>0</v>
      </c>
      <c r="X48" s="41">
        <f t="shared" si="35"/>
        <v>0</v>
      </c>
      <c r="Y48" s="41"/>
      <c r="Z48" s="41"/>
      <c r="AA48" s="41"/>
      <c r="AB48" s="41"/>
      <c r="AC48" s="41"/>
      <c r="AD48" s="41">
        <f t="shared" si="36"/>
        <v>0</v>
      </c>
      <c r="AE48" s="41">
        <f t="shared" si="37"/>
        <v>0</v>
      </c>
      <c r="AF48" s="41">
        <f t="shared" si="38"/>
        <v>0</v>
      </c>
      <c r="AG48" s="41">
        <f t="shared" si="39"/>
        <v>0</v>
      </c>
      <c r="AI48" s="41">
        <f t="shared" si="10"/>
        <v>0</v>
      </c>
      <c r="AJ48" s="41">
        <f t="shared" si="11"/>
        <v>0</v>
      </c>
      <c r="AK48" s="41">
        <f t="shared" si="31"/>
        <v>0</v>
      </c>
      <c r="AL48" s="41">
        <f t="shared" si="12"/>
        <v>0</v>
      </c>
      <c r="AR48" s="41">
        <f t="shared" si="13"/>
        <v>0</v>
      </c>
      <c r="AS48" s="41">
        <f t="shared" si="14"/>
        <v>0</v>
      </c>
      <c r="AT48" s="41">
        <f t="shared" si="15"/>
        <v>0</v>
      </c>
      <c r="AV48" s="40">
        <f t="shared" si="16"/>
        <v>0</v>
      </c>
      <c r="AW48" s="40">
        <f t="shared" si="40"/>
        <v>0</v>
      </c>
      <c r="AX48" s="40">
        <f t="shared" si="41"/>
        <v>0</v>
      </c>
      <c r="AY48" s="40">
        <f t="shared" si="19"/>
        <v>0</v>
      </c>
      <c r="AZ48" s="40">
        <f t="shared" si="20"/>
        <v>0</v>
      </c>
      <c r="BA48" s="40">
        <f t="shared" si="21"/>
        <v>0</v>
      </c>
      <c r="BB48" s="40">
        <f t="shared" si="22"/>
        <v>0</v>
      </c>
      <c r="BC48" s="40">
        <f t="shared" si="23"/>
        <v>0</v>
      </c>
      <c r="BD48" s="40">
        <f t="shared" si="24"/>
        <v>0</v>
      </c>
      <c r="BE48" s="40">
        <f t="shared" si="42"/>
        <v>0</v>
      </c>
      <c r="BF48" s="40">
        <f t="shared" si="43"/>
        <v>0</v>
      </c>
      <c r="BG48" s="40">
        <f t="shared" si="44"/>
        <v>0</v>
      </c>
      <c r="BH48" s="62">
        <f t="shared" si="28"/>
        <v>0</v>
      </c>
      <c r="BI48" s="128">
        <f>VLOOKUP(A48,'1112 '!$B$12:$G$1229,6,0)</f>
        <v>0</v>
      </c>
      <c r="BJ48" s="63">
        <f t="shared" si="29"/>
        <v>0</v>
      </c>
      <c r="BK48" s="41">
        <f t="shared" si="30"/>
        <v>0</v>
      </c>
    </row>
    <row r="49" spans="1:63" x14ac:dyDescent="0.3">
      <c r="A49" s="87" t="s">
        <v>3543</v>
      </c>
      <c r="B49" s="85" t="s">
        <v>892</v>
      </c>
      <c r="C49" s="65">
        <f>VLOOKUP(B49,Площадь!$A$2:$B$442,2,0)</f>
        <v>15.3</v>
      </c>
      <c r="D49" s="79"/>
      <c r="E49">
        <v>31</v>
      </c>
      <c r="F49">
        <v>29</v>
      </c>
      <c r="G49">
        <v>31</v>
      </c>
      <c r="Q49">
        <f t="shared" si="0"/>
        <v>91</v>
      </c>
      <c r="R49" s="76"/>
      <c r="S49" s="71"/>
      <c r="T49" s="41">
        <f t="shared" si="32"/>
        <v>0</v>
      </c>
      <c r="U49" s="41">
        <f t="shared" si="33"/>
        <v>0</v>
      </c>
      <c r="V49" s="41">
        <f t="shared" si="3"/>
        <v>0</v>
      </c>
      <c r="W49" s="41">
        <f t="shared" si="34"/>
        <v>0</v>
      </c>
      <c r="X49" s="41">
        <f t="shared" si="35"/>
        <v>0</v>
      </c>
      <c r="Y49" s="41"/>
      <c r="Z49" s="41"/>
      <c r="AA49" s="41"/>
      <c r="AB49" s="41"/>
      <c r="AC49" s="41"/>
      <c r="AD49" s="41">
        <f t="shared" si="36"/>
        <v>0</v>
      </c>
      <c r="AE49" s="41">
        <f t="shared" si="37"/>
        <v>0</v>
      </c>
      <c r="AF49" s="41">
        <f t="shared" si="38"/>
        <v>0</v>
      </c>
      <c r="AG49" s="41">
        <f t="shared" si="39"/>
        <v>0</v>
      </c>
      <c r="AI49" s="41">
        <f t="shared" si="10"/>
        <v>0.30563483164018984</v>
      </c>
      <c r="AJ49" s="41">
        <f t="shared" si="11"/>
        <v>0.14752946095170685</v>
      </c>
      <c r="AK49" s="41">
        <f t="shared" si="31"/>
        <v>0.23138605868839957</v>
      </c>
      <c r="AL49" s="41">
        <f t="shared" si="12"/>
        <v>0</v>
      </c>
      <c r="AR49" s="41">
        <f t="shared" si="13"/>
        <v>0</v>
      </c>
      <c r="AS49" s="41">
        <f t="shared" si="14"/>
        <v>0</v>
      </c>
      <c r="AT49" s="41">
        <f t="shared" si="15"/>
        <v>0</v>
      </c>
      <c r="AV49" s="40">
        <f t="shared" si="16"/>
        <v>820.43391666166008</v>
      </c>
      <c r="AW49" s="40">
        <f t="shared" si="40"/>
        <v>396.02218380032383</v>
      </c>
      <c r="AX49" s="40">
        <f t="shared" si="41"/>
        <v>621.12348050079231</v>
      </c>
      <c r="AY49" s="40">
        <f t="shared" si="19"/>
        <v>0</v>
      </c>
      <c r="AZ49" s="40">
        <f t="shared" si="20"/>
        <v>0</v>
      </c>
      <c r="BA49" s="40">
        <f t="shared" si="21"/>
        <v>0</v>
      </c>
      <c r="BB49" s="40">
        <f t="shared" si="22"/>
        <v>0</v>
      </c>
      <c r="BC49" s="40">
        <f t="shared" si="23"/>
        <v>0</v>
      </c>
      <c r="BD49" s="40">
        <f t="shared" si="24"/>
        <v>0</v>
      </c>
      <c r="BE49" s="40">
        <f t="shared" si="42"/>
        <v>0</v>
      </c>
      <c r="BF49" s="40">
        <f t="shared" si="43"/>
        <v>0</v>
      </c>
      <c r="BG49" s="40">
        <f t="shared" si="44"/>
        <v>0</v>
      </c>
      <c r="BH49" s="62">
        <f t="shared" si="28"/>
        <v>1837.5795809627762</v>
      </c>
      <c r="BI49" s="128">
        <f>VLOOKUP(A49,'1112 '!$B$12:$G$1229,6,0)</f>
        <v>1971.39</v>
      </c>
      <c r="BJ49" s="63">
        <f t="shared" si="29"/>
        <v>-133.81041903722394</v>
      </c>
      <c r="BK49" s="41">
        <f t="shared" si="30"/>
        <v>3.7284877520713305E-3</v>
      </c>
    </row>
    <row r="50" spans="1:63" x14ac:dyDescent="0.3">
      <c r="A50" s="87" t="s">
        <v>3545</v>
      </c>
      <c r="B50" s="85" t="s">
        <v>780</v>
      </c>
      <c r="C50" s="65">
        <f>VLOOKUP(B50,Площадь!$A$2:$B$442,2,0)</f>
        <v>13.8</v>
      </c>
      <c r="D50" s="79"/>
      <c r="E50">
        <v>31</v>
      </c>
      <c r="F50">
        <v>29</v>
      </c>
      <c r="G50">
        <v>31</v>
      </c>
      <c r="Q50">
        <f t="shared" si="0"/>
        <v>91</v>
      </c>
      <c r="R50" s="76"/>
      <c r="S50" s="71"/>
      <c r="T50" s="41">
        <f t="shared" si="32"/>
        <v>0</v>
      </c>
      <c r="U50" s="41">
        <f t="shared" si="33"/>
        <v>0</v>
      </c>
      <c r="V50" s="41">
        <f t="shared" si="3"/>
        <v>0</v>
      </c>
      <c r="W50" s="41">
        <f t="shared" si="34"/>
        <v>0</v>
      </c>
      <c r="X50" s="41">
        <f t="shared" si="35"/>
        <v>0</v>
      </c>
      <c r="Y50" s="41"/>
      <c r="Z50" s="41"/>
      <c r="AA50" s="41"/>
      <c r="AB50" s="41"/>
      <c r="AC50" s="41"/>
      <c r="AD50" s="41">
        <f t="shared" si="36"/>
        <v>0</v>
      </c>
      <c r="AE50" s="41">
        <f t="shared" si="37"/>
        <v>0</v>
      </c>
      <c r="AF50" s="41">
        <f t="shared" si="38"/>
        <v>0</v>
      </c>
      <c r="AG50" s="41">
        <f t="shared" si="39"/>
        <v>0</v>
      </c>
      <c r="AI50" s="41">
        <f t="shared" si="10"/>
        <v>0.27567063245977907</v>
      </c>
      <c r="AJ50" s="41">
        <f t="shared" si="11"/>
        <v>0.13306578830938265</v>
      </c>
      <c r="AK50" s="41">
        <f t="shared" si="31"/>
        <v>0.20870115097385059</v>
      </c>
      <c r="AL50" s="41">
        <f t="shared" si="12"/>
        <v>0</v>
      </c>
      <c r="AR50" s="41">
        <f t="shared" si="13"/>
        <v>0</v>
      </c>
      <c r="AS50" s="41">
        <f t="shared" si="14"/>
        <v>0</v>
      </c>
      <c r="AT50" s="41">
        <f t="shared" si="15"/>
        <v>0</v>
      </c>
      <c r="AV50" s="40">
        <f t="shared" si="16"/>
        <v>739.99921894973261</v>
      </c>
      <c r="AW50" s="40">
        <f t="shared" si="40"/>
        <v>357.1964795061744</v>
      </c>
      <c r="AX50" s="40">
        <f t="shared" si="41"/>
        <v>560.22902162816558</v>
      </c>
      <c r="AY50" s="40">
        <f t="shared" si="19"/>
        <v>0</v>
      </c>
      <c r="AZ50" s="40">
        <f t="shared" si="20"/>
        <v>0</v>
      </c>
      <c r="BA50" s="40">
        <f t="shared" si="21"/>
        <v>0</v>
      </c>
      <c r="BB50" s="40">
        <f t="shared" si="22"/>
        <v>0</v>
      </c>
      <c r="BC50" s="40">
        <f t="shared" si="23"/>
        <v>0</v>
      </c>
      <c r="BD50" s="40">
        <f t="shared" si="24"/>
        <v>0</v>
      </c>
      <c r="BE50" s="40">
        <f t="shared" si="42"/>
        <v>0</v>
      </c>
      <c r="BF50" s="40">
        <f t="shared" si="43"/>
        <v>0</v>
      </c>
      <c r="BG50" s="40">
        <f t="shared" si="44"/>
        <v>0</v>
      </c>
      <c r="BH50" s="62">
        <f t="shared" si="28"/>
        <v>1657.4247200840725</v>
      </c>
      <c r="BI50" s="128">
        <f>VLOOKUP(A50,'1112 '!$B$12:$G$1229,6,0)</f>
        <v>1778.13</v>
      </c>
      <c r="BJ50" s="63">
        <f t="shared" si="29"/>
        <v>-120.70527991592758</v>
      </c>
      <c r="BK50" s="41">
        <f t="shared" si="30"/>
        <v>3.7284877520713301E-3</v>
      </c>
    </row>
    <row r="51" spans="1:63" x14ac:dyDescent="0.3">
      <c r="A51" s="87" t="s">
        <v>1440</v>
      </c>
      <c r="B51" s="85" t="s">
        <v>780</v>
      </c>
      <c r="C51" s="65">
        <f>VLOOKUP(B51,Площадь!$A$2:$B$442,2,0)</f>
        <v>13.8</v>
      </c>
      <c r="D51" s="79"/>
      <c r="Q51">
        <f t="shared" si="0"/>
        <v>0</v>
      </c>
      <c r="R51" s="76"/>
      <c r="S51" s="71"/>
      <c r="T51" s="41">
        <f t="shared" si="32"/>
        <v>0</v>
      </c>
      <c r="U51" s="41">
        <f t="shared" si="33"/>
        <v>0</v>
      </c>
      <c r="V51" s="41">
        <f t="shared" si="3"/>
        <v>0</v>
      </c>
      <c r="W51" s="41">
        <f t="shared" si="34"/>
        <v>0</v>
      </c>
      <c r="X51" s="41">
        <f t="shared" si="35"/>
        <v>0</v>
      </c>
      <c r="Y51" s="41"/>
      <c r="Z51" s="41"/>
      <c r="AA51" s="41"/>
      <c r="AB51" s="41"/>
      <c r="AC51" s="41"/>
      <c r="AD51" s="41">
        <f t="shared" si="36"/>
        <v>0</v>
      </c>
      <c r="AE51" s="41">
        <f t="shared" si="37"/>
        <v>0</v>
      </c>
      <c r="AF51" s="41">
        <f t="shared" si="38"/>
        <v>0</v>
      </c>
      <c r="AG51" s="41">
        <f t="shared" si="39"/>
        <v>0</v>
      </c>
      <c r="AI51" s="41">
        <f t="shared" si="10"/>
        <v>0</v>
      </c>
      <c r="AJ51" s="41">
        <f t="shared" si="11"/>
        <v>0</v>
      </c>
      <c r="AK51" s="41">
        <f t="shared" si="31"/>
        <v>0</v>
      </c>
      <c r="AL51" s="41">
        <f t="shared" si="12"/>
        <v>0</v>
      </c>
      <c r="AR51" s="41">
        <f t="shared" si="13"/>
        <v>0</v>
      </c>
      <c r="AS51" s="41">
        <f t="shared" si="14"/>
        <v>0</v>
      </c>
      <c r="AT51" s="41">
        <f t="shared" si="15"/>
        <v>0</v>
      </c>
      <c r="AV51" s="40">
        <f t="shared" si="16"/>
        <v>0</v>
      </c>
      <c r="AW51" s="40">
        <f t="shared" si="40"/>
        <v>0</v>
      </c>
      <c r="AX51" s="40">
        <f t="shared" si="41"/>
        <v>0</v>
      </c>
      <c r="AY51" s="40">
        <f t="shared" si="19"/>
        <v>0</v>
      </c>
      <c r="AZ51" s="40">
        <f t="shared" si="20"/>
        <v>0</v>
      </c>
      <c r="BA51" s="40">
        <f t="shared" si="21"/>
        <v>0</v>
      </c>
      <c r="BB51" s="40">
        <f t="shared" si="22"/>
        <v>0</v>
      </c>
      <c r="BC51" s="40">
        <f t="shared" si="23"/>
        <v>0</v>
      </c>
      <c r="BD51" s="40">
        <f t="shared" si="24"/>
        <v>0</v>
      </c>
      <c r="BE51" s="40">
        <f t="shared" si="42"/>
        <v>0</v>
      </c>
      <c r="BF51" s="40">
        <f t="shared" si="43"/>
        <v>0</v>
      </c>
      <c r="BG51" s="40">
        <f t="shared" si="44"/>
        <v>0</v>
      </c>
      <c r="BH51" s="62">
        <f t="shared" si="28"/>
        <v>0</v>
      </c>
      <c r="BI51" s="128">
        <f>VLOOKUP(A51,'1112 '!$B$12:$G$1229,6,0)</f>
        <v>0</v>
      </c>
      <c r="BJ51" s="63">
        <f t="shared" si="29"/>
        <v>0</v>
      </c>
      <c r="BK51" s="41">
        <f t="shared" si="30"/>
        <v>0</v>
      </c>
    </row>
    <row r="52" spans="1:63" x14ac:dyDescent="0.3">
      <c r="A52" s="87" t="s">
        <v>1374</v>
      </c>
      <c r="B52" s="85" t="s">
        <v>787</v>
      </c>
      <c r="C52" s="65">
        <f>VLOOKUP(B52,Площадь!$A$2:$B$442,2,0)</f>
        <v>13.8</v>
      </c>
      <c r="D52" s="79"/>
      <c r="E52">
        <v>31</v>
      </c>
      <c r="Q52">
        <f t="shared" si="0"/>
        <v>31</v>
      </c>
      <c r="R52" s="76"/>
      <c r="S52" s="71"/>
      <c r="T52" s="41">
        <f t="shared" si="32"/>
        <v>0</v>
      </c>
      <c r="U52" s="41">
        <f t="shared" si="33"/>
        <v>0</v>
      </c>
      <c r="V52" s="41">
        <f t="shared" si="3"/>
        <v>0</v>
      </c>
      <c r="W52" s="41">
        <f t="shared" si="34"/>
        <v>0</v>
      </c>
      <c r="X52" s="41">
        <f t="shared" si="35"/>
        <v>0</v>
      </c>
      <c r="Y52" s="41"/>
      <c r="Z52" s="41"/>
      <c r="AA52" s="41"/>
      <c r="AB52" s="41"/>
      <c r="AC52" s="41"/>
      <c r="AD52" s="41">
        <f t="shared" si="36"/>
        <v>0</v>
      </c>
      <c r="AE52" s="41">
        <f t="shared" si="37"/>
        <v>0</v>
      </c>
      <c r="AF52" s="41">
        <f t="shared" si="38"/>
        <v>0</v>
      </c>
      <c r="AG52" s="41">
        <f t="shared" si="39"/>
        <v>0</v>
      </c>
      <c r="AI52" s="41">
        <f t="shared" si="10"/>
        <v>0.27567063245977907</v>
      </c>
      <c r="AJ52" s="41">
        <f t="shared" si="11"/>
        <v>0</v>
      </c>
      <c r="AK52" s="41">
        <f t="shared" si="31"/>
        <v>0</v>
      </c>
      <c r="AL52" s="41">
        <f t="shared" si="12"/>
        <v>0</v>
      </c>
      <c r="AR52" s="41">
        <f t="shared" si="13"/>
        <v>0</v>
      </c>
      <c r="AS52" s="41">
        <f t="shared" si="14"/>
        <v>0</v>
      </c>
      <c r="AT52" s="41">
        <f t="shared" si="15"/>
        <v>0</v>
      </c>
      <c r="AV52" s="40">
        <f t="shared" si="16"/>
        <v>739.99921894973261</v>
      </c>
      <c r="AW52" s="40">
        <f t="shared" si="40"/>
        <v>0</v>
      </c>
      <c r="AX52" s="40">
        <f t="shared" si="41"/>
        <v>0</v>
      </c>
      <c r="AY52" s="40">
        <f t="shared" si="19"/>
        <v>0</v>
      </c>
      <c r="AZ52" s="40">
        <f t="shared" si="20"/>
        <v>0</v>
      </c>
      <c r="BA52" s="40">
        <f t="shared" si="21"/>
        <v>0</v>
      </c>
      <c r="BB52" s="40">
        <f t="shared" si="22"/>
        <v>0</v>
      </c>
      <c r="BC52" s="40">
        <f t="shared" si="23"/>
        <v>0</v>
      </c>
      <c r="BD52" s="40">
        <f t="shared" si="24"/>
        <v>0</v>
      </c>
      <c r="BE52" s="40">
        <f t="shared" si="42"/>
        <v>0</v>
      </c>
      <c r="BF52" s="40">
        <f t="shared" si="43"/>
        <v>0</v>
      </c>
      <c r="BG52" s="40">
        <f t="shared" si="44"/>
        <v>0</v>
      </c>
      <c r="BH52" s="62">
        <f t="shared" si="28"/>
        <v>739.99921894973261</v>
      </c>
      <c r="BI52" s="128">
        <f>VLOOKUP(A52,'1112 '!$B$12:$G$1229,6,0)</f>
        <v>592.71</v>
      </c>
      <c r="BJ52" s="63">
        <f t="shared" si="29"/>
        <v>147.28921894973257</v>
      </c>
      <c r="BK52" s="41">
        <f t="shared" si="30"/>
        <v>1.6646777322450426E-3</v>
      </c>
    </row>
    <row r="53" spans="1:63" x14ac:dyDescent="0.3">
      <c r="A53" s="87" t="s">
        <v>1382</v>
      </c>
      <c r="B53" s="85" t="s">
        <v>508</v>
      </c>
      <c r="C53" s="65">
        <f>VLOOKUP(B53,Площадь!$A$2:$B$442,2,0)</f>
        <v>13.8</v>
      </c>
      <c r="D53" s="79"/>
      <c r="Q53">
        <f t="shared" si="0"/>
        <v>0</v>
      </c>
      <c r="R53" s="76"/>
      <c r="S53" s="71"/>
      <c r="T53" s="41">
        <f t="shared" si="32"/>
        <v>0</v>
      </c>
      <c r="U53" s="41">
        <f t="shared" si="33"/>
        <v>0</v>
      </c>
      <c r="V53" s="41">
        <f t="shared" si="3"/>
        <v>0</v>
      </c>
      <c r="W53" s="41">
        <f t="shared" si="34"/>
        <v>0</v>
      </c>
      <c r="X53" s="41">
        <f t="shared" si="35"/>
        <v>0</v>
      </c>
      <c r="Y53" s="41"/>
      <c r="Z53" s="41"/>
      <c r="AA53" s="41"/>
      <c r="AB53" s="41"/>
      <c r="AC53" s="41"/>
      <c r="AD53" s="41">
        <f t="shared" si="36"/>
        <v>0</v>
      </c>
      <c r="AE53" s="41">
        <f t="shared" si="37"/>
        <v>0</v>
      </c>
      <c r="AF53" s="41">
        <f t="shared" si="38"/>
        <v>0</v>
      </c>
      <c r="AG53" s="41">
        <f t="shared" si="39"/>
        <v>0</v>
      </c>
      <c r="AI53" s="41">
        <f t="shared" si="10"/>
        <v>0</v>
      </c>
      <c r="AJ53" s="41">
        <f t="shared" si="11"/>
        <v>0</v>
      </c>
      <c r="AK53" s="41">
        <f t="shared" si="31"/>
        <v>0</v>
      </c>
      <c r="AL53" s="41">
        <f t="shared" si="12"/>
        <v>0</v>
      </c>
      <c r="AR53" s="41">
        <f t="shared" si="13"/>
        <v>0</v>
      </c>
      <c r="AS53" s="41">
        <f t="shared" si="14"/>
        <v>0</v>
      </c>
      <c r="AT53" s="41">
        <f t="shared" si="15"/>
        <v>0</v>
      </c>
      <c r="AV53" s="40">
        <f t="shared" si="16"/>
        <v>0</v>
      </c>
      <c r="AW53" s="40">
        <f t="shared" si="40"/>
        <v>0</v>
      </c>
      <c r="AX53" s="40">
        <f t="shared" si="41"/>
        <v>0</v>
      </c>
      <c r="AY53" s="40">
        <f t="shared" si="19"/>
        <v>0</v>
      </c>
      <c r="AZ53" s="40">
        <f t="shared" si="20"/>
        <v>0</v>
      </c>
      <c r="BA53" s="40">
        <f t="shared" si="21"/>
        <v>0</v>
      </c>
      <c r="BB53" s="40">
        <f t="shared" si="22"/>
        <v>0</v>
      </c>
      <c r="BC53" s="40">
        <f t="shared" si="23"/>
        <v>0</v>
      </c>
      <c r="BD53" s="40">
        <f t="shared" si="24"/>
        <v>0</v>
      </c>
      <c r="BE53" s="40">
        <f t="shared" si="42"/>
        <v>0</v>
      </c>
      <c r="BF53" s="40">
        <f t="shared" si="43"/>
        <v>0</v>
      </c>
      <c r="BG53" s="40">
        <f t="shared" si="44"/>
        <v>0</v>
      </c>
      <c r="BH53" s="62">
        <f t="shared" si="28"/>
        <v>0</v>
      </c>
      <c r="BI53" s="128">
        <f>VLOOKUP(A53,'1112 '!$B$12:$G$1229,6,0)</f>
        <v>0</v>
      </c>
      <c r="BJ53" s="63">
        <f t="shared" si="29"/>
        <v>0</v>
      </c>
      <c r="BK53" s="41">
        <f t="shared" si="30"/>
        <v>0</v>
      </c>
    </row>
    <row r="54" spans="1:63" x14ac:dyDescent="0.3">
      <c r="A54" s="87" t="s">
        <v>3546</v>
      </c>
      <c r="B54" s="85" t="s">
        <v>508</v>
      </c>
      <c r="C54" s="65">
        <f>VLOOKUP(B54,Площадь!$A$2:$B$442,2,0)</f>
        <v>13.8</v>
      </c>
      <c r="D54" s="79"/>
      <c r="E54">
        <v>31</v>
      </c>
      <c r="F54">
        <v>13</v>
      </c>
      <c r="Q54">
        <f t="shared" si="0"/>
        <v>44</v>
      </c>
      <c r="R54" s="76"/>
      <c r="S54" s="71"/>
      <c r="T54" s="41">
        <f t="shared" si="32"/>
        <v>0</v>
      </c>
      <c r="U54" s="41">
        <f t="shared" si="33"/>
        <v>0</v>
      </c>
      <c r="V54" s="41">
        <f t="shared" si="3"/>
        <v>0</v>
      </c>
      <c r="W54" s="41">
        <f t="shared" si="34"/>
        <v>0</v>
      </c>
      <c r="X54" s="41">
        <f t="shared" si="35"/>
        <v>0</v>
      </c>
      <c r="Y54" s="41"/>
      <c r="Z54" s="41"/>
      <c r="AA54" s="41"/>
      <c r="AB54" s="41"/>
      <c r="AC54" s="41"/>
      <c r="AD54" s="41">
        <f t="shared" si="36"/>
        <v>0</v>
      </c>
      <c r="AE54" s="41">
        <f t="shared" si="37"/>
        <v>0</v>
      </c>
      <c r="AF54" s="41">
        <f t="shared" si="38"/>
        <v>0</v>
      </c>
      <c r="AG54" s="41">
        <f t="shared" si="39"/>
        <v>0</v>
      </c>
      <c r="AI54" s="41">
        <f t="shared" si="10"/>
        <v>0.27567063245977907</v>
      </c>
      <c r="AJ54" s="41">
        <f t="shared" si="11"/>
        <v>5.9650180966274988E-2</v>
      </c>
      <c r="AK54" s="41">
        <f t="shared" si="31"/>
        <v>0</v>
      </c>
      <c r="AL54" s="41">
        <f t="shared" si="12"/>
        <v>0</v>
      </c>
      <c r="AR54" s="41">
        <f t="shared" si="13"/>
        <v>0</v>
      </c>
      <c r="AS54" s="41">
        <f t="shared" si="14"/>
        <v>0</v>
      </c>
      <c r="AT54" s="41">
        <f t="shared" si="15"/>
        <v>0</v>
      </c>
      <c r="AV54" s="40">
        <f t="shared" si="16"/>
        <v>739.99921894973261</v>
      </c>
      <c r="AW54" s="40">
        <f t="shared" si="40"/>
        <v>160.12255977862992</v>
      </c>
      <c r="AX54" s="40">
        <f t="shared" si="41"/>
        <v>0</v>
      </c>
      <c r="AY54" s="40">
        <f t="shared" si="19"/>
        <v>0</v>
      </c>
      <c r="AZ54" s="40">
        <f t="shared" si="20"/>
        <v>0</v>
      </c>
      <c r="BA54" s="40">
        <f t="shared" si="21"/>
        <v>0</v>
      </c>
      <c r="BB54" s="40">
        <f t="shared" si="22"/>
        <v>0</v>
      </c>
      <c r="BC54" s="40">
        <f t="shared" si="23"/>
        <v>0</v>
      </c>
      <c r="BD54" s="40">
        <f t="shared" si="24"/>
        <v>0</v>
      </c>
      <c r="BE54" s="40">
        <f t="shared" si="42"/>
        <v>0</v>
      </c>
      <c r="BF54" s="40">
        <f t="shared" si="43"/>
        <v>0</v>
      </c>
      <c r="BG54" s="40">
        <f t="shared" si="44"/>
        <v>0</v>
      </c>
      <c r="BH54" s="62">
        <f t="shared" si="28"/>
        <v>900.12177872836253</v>
      </c>
      <c r="BI54" s="128">
        <f>VLOOKUP(A54,'1112 '!$B$12:$G$1229,6,0)</f>
        <v>858.41</v>
      </c>
      <c r="BJ54" s="63">
        <f t="shared" si="29"/>
        <v>41.71177872836256</v>
      </c>
      <c r="BK54" s="41">
        <f t="shared" si="30"/>
        <v>2.0248841390462201E-3</v>
      </c>
    </row>
    <row r="55" spans="1:63" x14ac:dyDescent="0.3">
      <c r="A55" s="87" t="s">
        <v>3547</v>
      </c>
      <c r="B55" s="85" t="s">
        <v>511</v>
      </c>
      <c r="C55" s="65">
        <f>VLOOKUP(B55,Площадь!$A$2:$B$442,2,0)</f>
        <v>13.6</v>
      </c>
      <c r="D55" s="79"/>
      <c r="E55">
        <v>31</v>
      </c>
      <c r="F55">
        <v>29</v>
      </c>
      <c r="G55">
        <v>31</v>
      </c>
      <c r="Q55">
        <f t="shared" si="0"/>
        <v>91</v>
      </c>
      <c r="R55" s="76"/>
      <c r="S55" s="71"/>
      <c r="T55" s="41">
        <f t="shared" si="32"/>
        <v>0</v>
      </c>
      <c r="U55" s="41">
        <f t="shared" si="33"/>
        <v>0</v>
      </c>
      <c r="V55" s="41">
        <f t="shared" si="3"/>
        <v>0</v>
      </c>
      <c r="W55" s="41">
        <f t="shared" si="34"/>
        <v>0</v>
      </c>
      <c r="X55" s="41">
        <f t="shared" si="35"/>
        <v>0</v>
      </c>
      <c r="Y55" s="41"/>
      <c r="Z55" s="41"/>
      <c r="AA55" s="41"/>
      <c r="AB55" s="41"/>
      <c r="AC55" s="41"/>
      <c r="AD55" s="41">
        <f t="shared" si="36"/>
        <v>0</v>
      </c>
      <c r="AE55" s="41">
        <f t="shared" si="37"/>
        <v>0</v>
      </c>
      <c r="AF55" s="41">
        <f t="shared" si="38"/>
        <v>0</v>
      </c>
      <c r="AG55" s="41">
        <f t="shared" si="39"/>
        <v>0</v>
      </c>
      <c r="AI55" s="41">
        <f t="shared" si="10"/>
        <v>0.27167540590239098</v>
      </c>
      <c r="AJ55" s="41">
        <f t="shared" si="11"/>
        <v>0.13113729862373941</v>
      </c>
      <c r="AK55" s="41">
        <f t="shared" si="31"/>
        <v>0.2056764966119107</v>
      </c>
      <c r="AL55" s="41">
        <f t="shared" si="12"/>
        <v>0</v>
      </c>
      <c r="AR55" s="41">
        <f t="shared" si="13"/>
        <v>0</v>
      </c>
      <c r="AS55" s="41">
        <f t="shared" si="14"/>
        <v>0</v>
      </c>
      <c r="AT55" s="41">
        <f t="shared" si="15"/>
        <v>0</v>
      </c>
      <c r="AV55" s="40">
        <f t="shared" si="16"/>
        <v>729.27459258814224</v>
      </c>
      <c r="AW55" s="40">
        <f t="shared" si="40"/>
        <v>352.01971893362111</v>
      </c>
      <c r="AX55" s="40">
        <f t="shared" si="41"/>
        <v>552.10976044514859</v>
      </c>
      <c r="AY55" s="40">
        <f t="shared" si="19"/>
        <v>0</v>
      </c>
      <c r="AZ55" s="40">
        <f t="shared" si="20"/>
        <v>0</v>
      </c>
      <c r="BA55" s="40">
        <f t="shared" si="21"/>
        <v>0</v>
      </c>
      <c r="BB55" s="40">
        <f t="shared" si="22"/>
        <v>0</v>
      </c>
      <c r="BC55" s="40">
        <f t="shared" si="23"/>
        <v>0</v>
      </c>
      <c r="BD55" s="40">
        <f t="shared" si="24"/>
        <v>0</v>
      </c>
      <c r="BE55" s="40">
        <f t="shared" si="42"/>
        <v>0</v>
      </c>
      <c r="BF55" s="40">
        <f t="shared" si="43"/>
        <v>0</v>
      </c>
      <c r="BG55" s="40">
        <f t="shared" si="44"/>
        <v>0</v>
      </c>
      <c r="BH55" s="62">
        <f t="shared" si="28"/>
        <v>1633.4040719669119</v>
      </c>
      <c r="BI55" s="128">
        <f>VLOOKUP(A55,'1112 '!$B$12:$G$1229,6,0)</f>
        <v>1752.35</v>
      </c>
      <c r="BJ55" s="63">
        <f t="shared" si="29"/>
        <v>-118.94592803308797</v>
      </c>
      <c r="BK55" s="41">
        <f t="shared" si="30"/>
        <v>3.7284877520713301E-3</v>
      </c>
    </row>
    <row r="56" spans="1:63" x14ac:dyDescent="0.3">
      <c r="A56" s="87" t="s">
        <v>1272</v>
      </c>
      <c r="B56" s="85" t="s">
        <v>511</v>
      </c>
      <c r="C56" s="65">
        <f>VLOOKUP(B56,Площадь!$A$2:$B$442,2,0)</f>
        <v>13.6</v>
      </c>
      <c r="D56" s="79"/>
      <c r="Q56">
        <f t="shared" si="0"/>
        <v>0</v>
      </c>
      <c r="R56" s="76"/>
      <c r="S56" s="71"/>
      <c r="T56" s="41">
        <f t="shared" si="32"/>
        <v>0</v>
      </c>
      <c r="U56" s="41">
        <f t="shared" si="33"/>
        <v>0</v>
      </c>
      <c r="V56" s="41">
        <f t="shared" si="3"/>
        <v>0</v>
      </c>
      <c r="W56" s="41">
        <f t="shared" si="34"/>
        <v>0</v>
      </c>
      <c r="X56" s="41">
        <f t="shared" si="35"/>
        <v>0</v>
      </c>
      <c r="Y56" s="41"/>
      <c r="Z56" s="41"/>
      <c r="AA56" s="41"/>
      <c r="AB56" s="41"/>
      <c r="AC56" s="41"/>
      <c r="AD56" s="41">
        <f t="shared" si="36"/>
        <v>0</v>
      </c>
      <c r="AE56" s="41">
        <f t="shared" si="37"/>
        <v>0</v>
      </c>
      <c r="AF56" s="41">
        <f t="shared" si="38"/>
        <v>0</v>
      </c>
      <c r="AG56" s="41">
        <f t="shared" si="39"/>
        <v>0</v>
      </c>
      <c r="AI56" s="41">
        <f t="shared" si="10"/>
        <v>0</v>
      </c>
      <c r="AJ56" s="41">
        <f t="shared" si="11"/>
        <v>0</v>
      </c>
      <c r="AK56" s="41">
        <f t="shared" si="31"/>
        <v>0</v>
      </c>
      <c r="AL56" s="41">
        <f t="shared" si="12"/>
        <v>0</v>
      </c>
      <c r="AR56" s="41">
        <f t="shared" si="13"/>
        <v>0</v>
      </c>
      <c r="AS56" s="41">
        <f t="shared" si="14"/>
        <v>0</v>
      </c>
      <c r="AT56" s="41">
        <f t="shared" si="15"/>
        <v>0</v>
      </c>
      <c r="AV56" s="40">
        <f t="shared" si="16"/>
        <v>0</v>
      </c>
      <c r="AW56" s="40">
        <f t="shared" si="40"/>
        <v>0</v>
      </c>
      <c r="AX56" s="40">
        <f t="shared" si="41"/>
        <v>0</v>
      </c>
      <c r="AY56" s="40">
        <f t="shared" si="19"/>
        <v>0</v>
      </c>
      <c r="AZ56" s="40">
        <f t="shared" si="20"/>
        <v>0</v>
      </c>
      <c r="BA56" s="40">
        <f t="shared" si="21"/>
        <v>0</v>
      </c>
      <c r="BB56" s="40">
        <f t="shared" si="22"/>
        <v>0</v>
      </c>
      <c r="BC56" s="40">
        <f t="shared" si="23"/>
        <v>0</v>
      </c>
      <c r="BD56" s="40">
        <f t="shared" si="24"/>
        <v>0</v>
      </c>
      <c r="BE56" s="40">
        <f t="shared" si="42"/>
        <v>0</v>
      </c>
      <c r="BF56" s="40">
        <f t="shared" si="43"/>
        <v>0</v>
      </c>
      <c r="BG56" s="40">
        <f t="shared" si="44"/>
        <v>0</v>
      </c>
      <c r="BH56" s="62">
        <f t="shared" si="28"/>
        <v>0</v>
      </c>
      <c r="BI56" s="128">
        <f>VLOOKUP(A56,'1112 '!$B$12:$G$1229,6,0)</f>
        <v>0</v>
      </c>
      <c r="BJ56" s="63">
        <f t="shared" si="29"/>
        <v>0</v>
      </c>
      <c r="BK56" s="41">
        <f t="shared" si="30"/>
        <v>0</v>
      </c>
    </row>
    <row r="57" spans="1:63" x14ac:dyDescent="0.3">
      <c r="A57" s="87" t="s">
        <v>1231</v>
      </c>
      <c r="B57" s="85" t="s">
        <v>759</v>
      </c>
      <c r="C57" s="65">
        <f>VLOOKUP(B57,Площадь!$A$2:$B$442,2,0)</f>
        <v>13.8</v>
      </c>
      <c r="D57" s="79"/>
      <c r="Q57">
        <f t="shared" si="0"/>
        <v>0</v>
      </c>
      <c r="R57" s="76"/>
      <c r="S57" s="71"/>
      <c r="T57" s="41">
        <f t="shared" si="32"/>
        <v>0</v>
      </c>
      <c r="U57" s="41">
        <f t="shared" si="33"/>
        <v>0</v>
      </c>
      <c r="V57" s="41">
        <f t="shared" si="3"/>
        <v>0</v>
      </c>
      <c r="W57" s="41">
        <f t="shared" si="34"/>
        <v>0</v>
      </c>
      <c r="X57" s="41">
        <f t="shared" si="35"/>
        <v>0</v>
      </c>
      <c r="Y57" s="41"/>
      <c r="Z57" s="41"/>
      <c r="AA57" s="41"/>
      <c r="AB57" s="41"/>
      <c r="AC57" s="41"/>
      <c r="AD57" s="41">
        <f t="shared" si="36"/>
        <v>0</v>
      </c>
      <c r="AE57" s="41">
        <f t="shared" si="37"/>
        <v>0</v>
      </c>
      <c r="AF57" s="41">
        <f t="shared" si="38"/>
        <v>0</v>
      </c>
      <c r="AG57" s="41">
        <f t="shared" si="39"/>
        <v>0</v>
      </c>
      <c r="AI57" s="41">
        <f t="shared" si="10"/>
        <v>0</v>
      </c>
      <c r="AJ57" s="41">
        <f t="shared" si="11"/>
        <v>0</v>
      </c>
      <c r="AK57" s="41">
        <f t="shared" si="31"/>
        <v>0</v>
      </c>
      <c r="AL57" s="41">
        <f t="shared" si="12"/>
        <v>0</v>
      </c>
      <c r="AR57" s="41">
        <f t="shared" si="13"/>
        <v>0</v>
      </c>
      <c r="AS57" s="41">
        <f t="shared" si="14"/>
        <v>0</v>
      </c>
      <c r="AT57" s="41">
        <f t="shared" si="15"/>
        <v>0</v>
      </c>
      <c r="AV57" s="40">
        <f t="shared" si="16"/>
        <v>0</v>
      </c>
      <c r="AW57" s="40">
        <f t="shared" si="40"/>
        <v>0</v>
      </c>
      <c r="AX57" s="40">
        <f t="shared" si="41"/>
        <v>0</v>
      </c>
      <c r="AY57" s="40">
        <f t="shared" si="19"/>
        <v>0</v>
      </c>
      <c r="AZ57" s="40">
        <f t="shared" si="20"/>
        <v>0</v>
      </c>
      <c r="BA57" s="40">
        <f t="shared" si="21"/>
        <v>0</v>
      </c>
      <c r="BB57" s="40">
        <f t="shared" si="22"/>
        <v>0</v>
      </c>
      <c r="BC57" s="40">
        <f t="shared" si="23"/>
        <v>0</v>
      </c>
      <c r="BD57" s="40">
        <f t="shared" si="24"/>
        <v>0</v>
      </c>
      <c r="BE57" s="40">
        <f t="shared" si="42"/>
        <v>0</v>
      </c>
      <c r="BF57" s="40">
        <f t="shared" si="43"/>
        <v>0</v>
      </c>
      <c r="BG57" s="40">
        <f t="shared" si="44"/>
        <v>0</v>
      </c>
      <c r="BH57" s="62">
        <f t="shared" si="28"/>
        <v>0</v>
      </c>
      <c r="BI57" s="128">
        <f>VLOOKUP(A57,'1112 '!$B$12:$G$1229,6,0)</f>
        <v>0</v>
      </c>
      <c r="BJ57" s="63">
        <f t="shared" si="29"/>
        <v>0</v>
      </c>
      <c r="BK57" s="41">
        <f t="shared" si="30"/>
        <v>0</v>
      </c>
    </row>
    <row r="58" spans="1:63" x14ac:dyDescent="0.3">
      <c r="A58" s="87" t="s">
        <v>3548</v>
      </c>
      <c r="B58" s="85" t="s">
        <v>759</v>
      </c>
      <c r="C58" s="65">
        <f>VLOOKUP(B58,Площадь!$A$2:$B$442,2,0)</f>
        <v>13.8</v>
      </c>
      <c r="D58" s="79"/>
      <c r="E58">
        <v>31</v>
      </c>
      <c r="F58">
        <v>29</v>
      </c>
      <c r="G58">
        <v>31</v>
      </c>
      <c r="Q58">
        <f t="shared" si="0"/>
        <v>91</v>
      </c>
      <c r="R58" s="76"/>
      <c r="S58" s="71"/>
      <c r="T58" s="41">
        <f t="shared" si="32"/>
        <v>0</v>
      </c>
      <c r="U58" s="41">
        <f t="shared" si="33"/>
        <v>0</v>
      </c>
      <c r="V58" s="41">
        <f t="shared" si="3"/>
        <v>0</v>
      </c>
      <c r="W58" s="41">
        <f t="shared" si="34"/>
        <v>0</v>
      </c>
      <c r="X58" s="41">
        <f t="shared" si="35"/>
        <v>0</v>
      </c>
      <c r="Y58" s="41"/>
      <c r="Z58" s="41"/>
      <c r="AA58" s="41"/>
      <c r="AB58" s="41"/>
      <c r="AC58" s="41"/>
      <c r="AD58" s="41">
        <f t="shared" si="36"/>
        <v>0</v>
      </c>
      <c r="AE58" s="41">
        <f t="shared" si="37"/>
        <v>0</v>
      </c>
      <c r="AF58" s="41">
        <f t="shared" si="38"/>
        <v>0</v>
      </c>
      <c r="AG58" s="41">
        <f t="shared" si="39"/>
        <v>0</v>
      </c>
      <c r="AI58" s="41">
        <f t="shared" si="10"/>
        <v>0.27567063245977907</v>
      </c>
      <c r="AJ58" s="41">
        <f t="shared" si="11"/>
        <v>0.13306578830938265</v>
      </c>
      <c r="AK58" s="41">
        <f t="shared" si="31"/>
        <v>0.20870115097385059</v>
      </c>
      <c r="AL58" s="41">
        <f t="shared" si="12"/>
        <v>0</v>
      </c>
      <c r="AR58" s="41">
        <f t="shared" si="13"/>
        <v>0</v>
      </c>
      <c r="AS58" s="41">
        <f t="shared" si="14"/>
        <v>0</v>
      </c>
      <c r="AT58" s="41">
        <f t="shared" si="15"/>
        <v>0</v>
      </c>
      <c r="AV58" s="40">
        <f t="shared" si="16"/>
        <v>739.99921894973261</v>
      </c>
      <c r="AW58" s="40">
        <f t="shared" si="40"/>
        <v>357.1964795061744</v>
      </c>
      <c r="AX58" s="40">
        <f t="shared" si="41"/>
        <v>560.22902162816558</v>
      </c>
      <c r="AY58" s="40">
        <f t="shared" si="19"/>
        <v>0</v>
      </c>
      <c r="AZ58" s="40">
        <f t="shared" si="20"/>
        <v>0</v>
      </c>
      <c r="BA58" s="40">
        <f t="shared" si="21"/>
        <v>0</v>
      </c>
      <c r="BB58" s="40">
        <f t="shared" si="22"/>
        <v>0</v>
      </c>
      <c r="BC58" s="40">
        <f t="shared" si="23"/>
        <v>0</v>
      </c>
      <c r="BD58" s="40">
        <f t="shared" si="24"/>
        <v>0</v>
      </c>
      <c r="BE58" s="40">
        <f t="shared" si="42"/>
        <v>0</v>
      </c>
      <c r="BF58" s="40">
        <f t="shared" si="43"/>
        <v>0</v>
      </c>
      <c r="BG58" s="40">
        <f t="shared" si="44"/>
        <v>0</v>
      </c>
      <c r="BH58" s="62">
        <f t="shared" si="28"/>
        <v>1657.4247200840725</v>
      </c>
      <c r="BI58" s="128">
        <f>VLOOKUP(A58,'1112 '!$B$12:$G$1229,6,0)</f>
        <v>1778.13</v>
      </c>
      <c r="BJ58" s="63">
        <f t="shared" si="29"/>
        <v>-120.70527991592758</v>
      </c>
      <c r="BK58" s="41">
        <f t="shared" si="30"/>
        <v>3.7284877520713301E-3</v>
      </c>
    </row>
    <row r="59" spans="1:63" x14ac:dyDescent="0.3">
      <c r="A59" s="87" t="s">
        <v>1234</v>
      </c>
      <c r="B59" s="85" t="s">
        <v>489</v>
      </c>
      <c r="C59" s="65">
        <f>VLOOKUP(B59,Площадь!$A$2:$B$442,2,0)</f>
        <v>13.8</v>
      </c>
      <c r="D59" s="79"/>
      <c r="Q59">
        <f t="shared" si="0"/>
        <v>0</v>
      </c>
      <c r="R59" s="76"/>
      <c r="S59" s="71"/>
      <c r="T59" s="41">
        <f t="shared" si="32"/>
        <v>0</v>
      </c>
      <c r="U59" s="41">
        <f t="shared" si="33"/>
        <v>0</v>
      </c>
      <c r="V59" s="41">
        <f t="shared" si="3"/>
        <v>0</v>
      </c>
      <c r="W59" s="41">
        <f t="shared" si="34"/>
        <v>0</v>
      </c>
      <c r="X59" s="41">
        <f t="shared" si="35"/>
        <v>0</v>
      </c>
      <c r="Y59" s="41"/>
      <c r="Z59" s="41"/>
      <c r="AA59" s="41"/>
      <c r="AB59" s="41"/>
      <c r="AC59" s="41"/>
      <c r="AD59" s="41">
        <f t="shared" si="36"/>
        <v>0</v>
      </c>
      <c r="AE59" s="41">
        <f t="shared" si="37"/>
        <v>0</v>
      </c>
      <c r="AF59" s="41">
        <f t="shared" si="38"/>
        <v>0</v>
      </c>
      <c r="AG59" s="41">
        <f t="shared" si="39"/>
        <v>0</v>
      </c>
      <c r="AI59" s="41">
        <f t="shared" si="10"/>
        <v>0</v>
      </c>
      <c r="AJ59" s="41">
        <f t="shared" si="11"/>
        <v>0</v>
      </c>
      <c r="AK59" s="41">
        <f t="shared" si="31"/>
        <v>0</v>
      </c>
      <c r="AL59" s="41">
        <f t="shared" si="12"/>
        <v>0</v>
      </c>
      <c r="AR59" s="41">
        <f t="shared" si="13"/>
        <v>0</v>
      </c>
      <c r="AS59" s="41">
        <f t="shared" si="14"/>
        <v>0</v>
      </c>
      <c r="AT59" s="41">
        <f t="shared" si="15"/>
        <v>0</v>
      </c>
      <c r="AV59" s="40">
        <f t="shared" si="16"/>
        <v>0</v>
      </c>
      <c r="AW59" s="40">
        <f t="shared" si="40"/>
        <v>0</v>
      </c>
      <c r="AX59" s="40">
        <f t="shared" si="41"/>
        <v>0</v>
      </c>
      <c r="AY59" s="40">
        <f t="shared" si="19"/>
        <v>0</v>
      </c>
      <c r="AZ59" s="40">
        <f t="shared" si="20"/>
        <v>0</v>
      </c>
      <c r="BA59" s="40">
        <f t="shared" si="21"/>
        <v>0</v>
      </c>
      <c r="BB59" s="40">
        <f t="shared" si="22"/>
        <v>0</v>
      </c>
      <c r="BC59" s="40">
        <f t="shared" si="23"/>
        <v>0</v>
      </c>
      <c r="BD59" s="40">
        <f t="shared" si="24"/>
        <v>0</v>
      </c>
      <c r="BE59" s="40">
        <f t="shared" si="42"/>
        <v>0</v>
      </c>
      <c r="BF59" s="40">
        <f t="shared" si="43"/>
        <v>0</v>
      </c>
      <c r="BG59" s="40">
        <f t="shared" si="44"/>
        <v>0</v>
      </c>
      <c r="BH59" s="62">
        <f t="shared" si="28"/>
        <v>0</v>
      </c>
      <c r="BI59" s="128">
        <f>VLOOKUP(A59,'1112 '!$B$12:$G$1229,6,0)</f>
        <v>0</v>
      </c>
      <c r="BJ59" s="63">
        <f t="shared" si="29"/>
        <v>0</v>
      </c>
      <c r="BK59" s="41">
        <f t="shared" si="30"/>
        <v>0</v>
      </c>
    </row>
    <row r="60" spans="1:63" x14ac:dyDescent="0.3">
      <c r="A60" s="87" t="s">
        <v>3549</v>
      </c>
      <c r="B60" s="85" t="s">
        <v>489</v>
      </c>
      <c r="C60" s="65">
        <f>VLOOKUP(B60,Площадь!$A$2:$B$442,2,0)</f>
        <v>13.8</v>
      </c>
      <c r="D60" s="79"/>
      <c r="E60">
        <v>31</v>
      </c>
      <c r="F60">
        <v>14</v>
      </c>
      <c r="Q60">
        <f t="shared" si="0"/>
        <v>45</v>
      </c>
      <c r="R60" s="76"/>
      <c r="S60" s="71"/>
      <c r="T60" s="41">
        <f t="shared" si="32"/>
        <v>0</v>
      </c>
      <c r="U60" s="41">
        <f t="shared" si="33"/>
        <v>0</v>
      </c>
      <c r="V60" s="41">
        <f t="shared" si="3"/>
        <v>0</v>
      </c>
      <c r="W60" s="41">
        <f t="shared" si="34"/>
        <v>0</v>
      </c>
      <c r="X60" s="41">
        <f t="shared" si="35"/>
        <v>0</v>
      </c>
      <c r="Y60" s="41"/>
      <c r="Z60" s="41"/>
      <c r="AA60" s="41"/>
      <c r="AB60" s="41"/>
      <c r="AC60" s="41"/>
      <c r="AD60" s="41">
        <f t="shared" si="36"/>
        <v>0</v>
      </c>
      <c r="AE60" s="41">
        <f t="shared" si="37"/>
        <v>0</v>
      </c>
      <c r="AF60" s="41">
        <f t="shared" si="38"/>
        <v>0</v>
      </c>
      <c r="AG60" s="41">
        <f t="shared" si="39"/>
        <v>0</v>
      </c>
      <c r="AI60" s="41">
        <f t="shared" si="10"/>
        <v>0.27567063245977907</v>
      </c>
      <c r="AJ60" s="41">
        <f t="shared" si="11"/>
        <v>6.4238656425219212E-2</v>
      </c>
      <c r="AK60" s="41">
        <f t="shared" si="31"/>
        <v>0</v>
      </c>
      <c r="AL60" s="41">
        <f t="shared" si="12"/>
        <v>0</v>
      </c>
      <c r="AR60" s="41">
        <f t="shared" si="13"/>
        <v>0</v>
      </c>
      <c r="AS60" s="41">
        <f t="shared" si="14"/>
        <v>0</v>
      </c>
      <c r="AT60" s="41">
        <f t="shared" si="15"/>
        <v>0</v>
      </c>
      <c r="AV60" s="40">
        <f t="shared" si="16"/>
        <v>739.99921894973261</v>
      </c>
      <c r="AW60" s="40">
        <f t="shared" si="40"/>
        <v>172.43967976160144</v>
      </c>
      <c r="AX60" s="40">
        <f t="shared" si="41"/>
        <v>0</v>
      </c>
      <c r="AY60" s="40">
        <f t="shared" si="19"/>
        <v>0</v>
      </c>
      <c r="AZ60" s="40">
        <f t="shared" si="20"/>
        <v>0</v>
      </c>
      <c r="BA60" s="40">
        <f t="shared" si="21"/>
        <v>0</v>
      </c>
      <c r="BB60" s="40">
        <f t="shared" si="22"/>
        <v>0</v>
      </c>
      <c r="BC60" s="40">
        <f t="shared" si="23"/>
        <v>0</v>
      </c>
      <c r="BD60" s="40">
        <f t="shared" si="24"/>
        <v>0</v>
      </c>
      <c r="BE60" s="40">
        <f t="shared" si="42"/>
        <v>0</v>
      </c>
      <c r="BF60" s="40">
        <f t="shared" si="43"/>
        <v>0</v>
      </c>
      <c r="BG60" s="40">
        <f t="shared" si="44"/>
        <v>0</v>
      </c>
      <c r="BH60" s="62">
        <f t="shared" si="28"/>
        <v>912.4388987113341</v>
      </c>
      <c r="BI60" s="128">
        <f>VLOOKUP(A60,'1112 '!$B$12:$G$1229,6,0)</f>
        <v>878.85</v>
      </c>
      <c r="BJ60" s="63">
        <f t="shared" si="29"/>
        <v>33.588898711334082</v>
      </c>
      <c r="BK60" s="41">
        <f t="shared" si="30"/>
        <v>2.0525923241847721E-3</v>
      </c>
    </row>
    <row r="61" spans="1:63" x14ac:dyDescent="0.3">
      <c r="A61" s="145" t="s">
        <v>3550</v>
      </c>
      <c r="B61" s="85" t="s">
        <v>498</v>
      </c>
      <c r="C61" s="65">
        <f>VLOOKUP(B61,Площадь!$A$2:$B$442,2,0)</f>
        <v>13.8</v>
      </c>
      <c r="D61" s="79"/>
      <c r="E61">
        <v>31</v>
      </c>
      <c r="F61">
        <v>29</v>
      </c>
      <c r="G61">
        <v>31</v>
      </c>
      <c r="Q61">
        <f t="shared" si="0"/>
        <v>91</v>
      </c>
      <c r="R61" s="76"/>
      <c r="S61" s="71"/>
      <c r="T61" s="41">
        <f t="shared" si="32"/>
        <v>0</v>
      </c>
      <c r="U61" s="41">
        <f t="shared" si="33"/>
        <v>0</v>
      </c>
      <c r="V61" s="41">
        <f t="shared" si="3"/>
        <v>0</v>
      </c>
      <c r="W61" s="41">
        <f t="shared" si="34"/>
        <v>0</v>
      </c>
      <c r="X61" s="41">
        <f t="shared" si="35"/>
        <v>0</v>
      </c>
      <c r="Y61" s="41"/>
      <c r="Z61" s="41"/>
      <c r="AA61" s="41"/>
      <c r="AB61" s="41"/>
      <c r="AC61" s="41"/>
      <c r="AD61" s="41">
        <f t="shared" si="36"/>
        <v>0</v>
      </c>
      <c r="AE61" s="41">
        <f t="shared" si="37"/>
        <v>0</v>
      </c>
      <c r="AF61" s="41">
        <f t="shared" si="38"/>
        <v>0</v>
      </c>
      <c r="AG61" s="41">
        <f t="shared" si="39"/>
        <v>0</v>
      </c>
      <c r="AI61" s="41">
        <f t="shared" si="10"/>
        <v>0.27567063245977907</v>
      </c>
      <c r="AJ61" s="41">
        <f t="shared" si="11"/>
        <v>0.13306578830938265</v>
      </c>
      <c r="AK61" s="41">
        <f t="shared" si="31"/>
        <v>0.20870115097385059</v>
      </c>
      <c r="AL61" s="41">
        <f t="shared" si="12"/>
        <v>0</v>
      </c>
      <c r="AR61" s="41">
        <f t="shared" si="13"/>
        <v>0</v>
      </c>
      <c r="AS61" s="41">
        <f t="shared" si="14"/>
        <v>0</v>
      </c>
      <c r="AT61" s="41">
        <f t="shared" si="15"/>
        <v>0</v>
      </c>
      <c r="AV61" s="40">
        <f t="shared" si="16"/>
        <v>739.99921894973261</v>
      </c>
      <c r="AW61" s="40">
        <f t="shared" si="40"/>
        <v>357.1964795061744</v>
      </c>
      <c r="AX61" s="40">
        <f t="shared" si="41"/>
        <v>560.22902162816558</v>
      </c>
      <c r="AY61" s="40">
        <f t="shared" si="19"/>
        <v>0</v>
      </c>
      <c r="AZ61" s="40">
        <f t="shared" si="20"/>
        <v>0</v>
      </c>
      <c r="BA61" s="40">
        <f t="shared" si="21"/>
        <v>0</v>
      </c>
      <c r="BB61" s="40">
        <f t="shared" si="22"/>
        <v>0</v>
      </c>
      <c r="BC61" s="40">
        <f t="shared" si="23"/>
        <v>0</v>
      </c>
      <c r="BD61" s="40">
        <f t="shared" si="24"/>
        <v>0</v>
      </c>
      <c r="BE61" s="40">
        <f t="shared" si="42"/>
        <v>0</v>
      </c>
      <c r="BF61" s="40">
        <f t="shared" si="43"/>
        <v>0</v>
      </c>
      <c r="BG61" s="40">
        <f t="shared" si="44"/>
        <v>0</v>
      </c>
      <c r="BH61" s="62">
        <f t="shared" si="28"/>
        <v>1657.4247200840725</v>
      </c>
      <c r="BI61" s="128">
        <f>VLOOKUP(A61,'1112 '!$B$12:$G$1229,6,0)</f>
        <v>1778.13</v>
      </c>
      <c r="BJ61" s="63">
        <f t="shared" si="29"/>
        <v>-120.70527991592758</v>
      </c>
      <c r="BK61" s="41">
        <f t="shared" si="30"/>
        <v>3.7284877520713301E-3</v>
      </c>
    </row>
    <row r="62" spans="1:63" x14ac:dyDescent="0.3">
      <c r="A62" s="145" t="s">
        <v>1600</v>
      </c>
      <c r="B62" s="85" t="s">
        <v>498</v>
      </c>
      <c r="C62" s="65">
        <f>VLOOKUP(B62,Площадь!$A$2:$B$442,2,0)</f>
        <v>13.8</v>
      </c>
      <c r="D62" s="79"/>
      <c r="Q62">
        <f t="shared" si="0"/>
        <v>0</v>
      </c>
      <c r="R62" s="76"/>
      <c r="S62" s="71"/>
      <c r="T62" s="41">
        <f t="shared" si="32"/>
        <v>0</v>
      </c>
      <c r="U62" s="41">
        <f t="shared" si="33"/>
        <v>0</v>
      </c>
      <c r="V62" s="41">
        <f t="shared" si="3"/>
        <v>0</v>
      </c>
      <c r="W62" s="41">
        <f t="shared" si="34"/>
        <v>0</v>
      </c>
      <c r="X62" s="41">
        <f t="shared" si="35"/>
        <v>0</v>
      </c>
      <c r="Y62" s="41"/>
      <c r="Z62" s="41"/>
      <c r="AA62" s="41"/>
      <c r="AB62" s="41"/>
      <c r="AC62" s="41"/>
      <c r="AD62" s="41">
        <f t="shared" si="36"/>
        <v>0</v>
      </c>
      <c r="AE62" s="41">
        <f t="shared" si="37"/>
        <v>0</v>
      </c>
      <c r="AF62" s="41">
        <f t="shared" si="38"/>
        <v>0</v>
      </c>
      <c r="AG62" s="41">
        <f t="shared" si="39"/>
        <v>0</v>
      </c>
      <c r="AI62" s="41">
        <f t="shared" si="10"/>
        <v>0</v>
      </c>
      <c r="AJ62" s="41">
        <f t="shared" si="11"/>
        <v>0</v>
      </c>
      <c r="AK62" s="41">
        <f t="shared" si="31"/>
        <v>0</v>
      </c>
      <c r="AL62" s="41">
        <f t="shared" si="12"/>
        <v>0</v>
      </c>
      <c r="AR62" s="41">
        <f t="shared" si="13"/>
        <v>0</v>
      </c>
      <c r="AS62" s="41">
        <f t="shared" si="14"/>
        <v>0</v>
      </c>
      <c r="AT62" s="41">
        <f t="shared" si="15"/>
        <v>0</v>
      </c>
      <c r="AV62" s="40">
        <f t="shared" si="16"/>
        <v>0</v>
      </c>
      <c r="AW62" s="40">
        <f t="shared" si="40"/>
        <v>0</v>
      </c>
      <c r="AX62" s="40">
        <f t="shared" si="41"/>
        <v>0</v>
      </c>
      <c r="AY62" s="40">
        <f t="shared" si="19"/>
        <v>0</v>
      </c>
      <c r="AZ62" s="40">
        <f t="shared" si="20"/>
        <v>0</v>
      </c>
      <c r="BA62" s="40">
        <f t="shared" si="21"/>
        <v>0</v>
      </c>
      <c r="BB62" s="40">
        <f t="shared" si="22"/>
        <v>0</v>
      </c>
      <c r="BC62" s="40">
        <f t="shared" si="23"/>
        <v>0</v>
      </c>
      <c r="BD62" s="40">
        <f t="shared" si="24"/>
        <v>0</v>
      </c>
      <c r="BE62" s="40">
        <f t="shared" si="42"/>
        <v>0</v>
      </c>
      <c r="BF62" s="40">
        <f t="shared" si="43"/>
        <v>0</v>
      </c>
      <c r="BG62" s="40">
        <f t="shared" si="44"/>
        <v>0</v>
      </c>
      <c r="BH62" s="62">
        <f t="shared" si="28"/>
        <v>0</v>
      </c>
      <c r="BI62" s="128">
        <f>VLOOKUP(A62,'1112 '!$B$12:$G$1229,6,0)</f>
        <v>0</v>
      </c>
      <c r="BJ62" s="63">
        <f t="shared" si="29"/>
        <v>0</v>
      </c>
      <c r="BK62" s="41">
        <f t="shared" si="30"/>
        <v>0</v>
      </c>
    </row>
    <row r="63" spans="1:63" x14ac:dyDescent="0.3">
      <c r="A63" s="87" t="s">
        <v>2067</v>
      </c>
      <c r="B63" s="85" t="s">
        <v>601</v>
      </c>
      <c r="C63" s="65">
        <f>VLOOKUP(B63,Площадь!$A$2:$B$442,2,0)</f>
        <v>3.2</v>
      </c>
      <c r="D63" s="79"/>
      <c r="E63">
        <v>28</v>
      </c>
      <c r="Q63">
        <f t="shared" si="0"/>
        <v>28</v>
      </c>
      <c r="R63" s="76"/>
      <c r="S63" s="71"/>
      <c r="T63" s="41">
        <f t="shared" si="32"/>
        <v>0</v>
      </c>
      <c r="U63" s="41">
        <f t="shared" si="33"/>
        <v>0</v>
      </c>
      <c r="V63" s="41">
        <f t="shared" si="3"/>
        <v>0</v>
      </c>
      <c r="W63" s="41">
        <f t="shared" si="34"/>
        <v>0</v>
      </c>
      <c r="X63" s="41">
        <f t="shared" si="35"/>
        <v>0</v>
      </c>
      <c r="Y63" s="41"/>
      <c r="Z63" s="41"/>
      <c r="AA63" s="41"/>
      <c r="AB63" s="41"/>
      <c r="AC63" s="41"/>
      <c r="AD63" s="41">
        <f t="shared" si="36"/>
        <v>0</v>
      </c>
      <c r="AE63" s="41">
        <f t="shared" si="37"/>
        <v>0</v>
      </c>
      <c r="AF63" s="41">
        <f t="shared" si="38"/>
        <v>0</v>
      </c>
      <c r="AG63" s="41">
        <f t="shared" si="39"/>
        <v>0</v>
      </c>
      <c r="AI63" s="41">
        <f t="shared" si="10"/>
        <v>5.7737467668060316E-2</v>
      </c>
      <c r="AJ63" s="41">
        <f t="shared" si="11"/>
        <v>0</v>
      </c>
      <c r="AK63" s="41">
        <f t="shared" si="31"/>
        <v>0</v>
      </c>
      <c r="AL63" s="41">
        <f t="shared" si="12"/>
        <v>0</v>
      </c>
      <c r="AR63" s="41">
        <f t="shared" si="13"/>
        <v>0</v>
      </c>
      <c r="AS63" s="41">
        <f t="shared" si="14"/>
        <v>0</v>
      </c>
      <c r="AT63" s="41">
        <f t="shared" si="15"/>
        <v>0</v>
      </c>
      <c r="AV63" s="40">
        <f t="shared" si="16"/>
        <v>154.9881487094344</v>
      </c>
      <c r="AW63" s="40">
        <v>0</v>
      </c>
      <c r="AX63" s="40">
        <v>0</v>
      </c>
      <c r="AY63" s="40">
        <f t="shared" si="19"/>
        <v>0</v>
      </c>
      <c r="AZ63" s="40">
        <f t="shared" si="20"/>
        <v>0</v>
      </c>
      <c r="BA63" s="40">
        <f t="shared" si="21"/>
        <v>0</v>
      </c>
      <c r="BB63" s="40">
        <f t="shared" si="22"/>
        <v>0</v>
      </c>
      <c r="BC63" s="40">
        <f t="shared" si="23"/>
        <v>0</v>
      </c>
      <c r="BD63" s="40">
        <f t="shared" si="24"/>
        <v>0</v>
      </c>
      <c r="BE63" s="40">
        <f t="shared" si="42"/>
        <v>0</v>
      </c>
      <c r="BF63" s="40">
        <f t="shared" si="43"/>
        <v>0</v>
      </c>
      <c r="BG63" s="40">
        <f t="shared" si="44"/>
        <v>0</v>
      </c>
      <c r="BH63" s="62">
        <f t="shared" si="28"/>
        <v>154.9881487094344</v>
      </c>
      <c r="BI63" s="128">
        <f>VLOOKUP(A63,'1112 '!$B$12:$G$1229,6,0)</f>
        <v>124.14</v>
      </c>
      <c r="BJ63" s="63">
        <f t="shared" si="29"/>
        <v>30.848148709434398</v>
      </c>
      <c r="BK63" s="41">
        <f t="shared" si="30"/>
        <v>1.5035798871890706E-3</v>
      </c>
    </row>
    <row r="64" spans="1:63" x14ac:dyDescent="0.3">
      <c r="A64" s="87" t="s">
        <v>3551</v>
      </c>
      <c r="B64" s="85" t="s">
        <v>601</v>
      </c>
      <c r="C64" s="65">
        <f>VLOOKUP(B64,Площадь!$A$2:$B$442,2,0)</f>
        <v>3.2</v>
      </c>
      <c r="D64" s="79"/>
      <c r="E64">
        <v>3</v>
      </c>
      <c r="F64">
        <v>29</v>
      </c>
      <c r="G64">
        <v>31</v>
      </c>
      <c r="Q64">
        <f t="shared" si="0"/>
        <v>63</v>
      </c>
      <c r="R64" s="76"/>
      <c r="S64" s="71"/>
      <c r="T64" s="41">
        <f t="shared" si="32"/>
        <v>0</v>
      </c>
      <c r="U64" s="41">
        <f t="shared" si="33"/>
        <v>0</v>
      </c>
      <c r="V64" s="41">
        <f t="shared" si="3"/>
        <v>0</v>
      </c>
      <c r="W64" s="41">
        <f t="shared" si="34"/>
        <v>0</v>
      </c>
      <c r="X64" s="41">
        <f t="shared" si="35"/>
        <v>0</v>
      </c>
      <c r="Y64" s="41"/>
      <c r="Z64" s="41"/>
      <c r="AA64" s="41"/>
      <c r="AB64" s="41"/>
      <c r="AC64" s="41"/>
      <c r="AD64" s="41">
        <f t="shared" si="36"/>
        <v>0</v>
      </c>
      <c r="AE64" s="41">
        <f t="shared" si="37"/>
        <v>0</v>
      </c>
      <c r="AF64" s="41">
        <f t="shared" si="38"/>
        <v>0</v>
      </c>
      <c r="AG64" s="41">
        <f t="shared" si="39"/>
        <v>0</v>
      </c>
      <c r="AI64" s="41">
        <f t="shared" si="10"/>
        <v>6.1861572501493199E-3</v>
      </c>
      <c r="AJ64" s="41">
        <f t="shared" si="11"/>
        <v>3.085583497029163E-2</v>
      </c>
      <c r="AK64" s="41">
        <f t="shared" si="31"/>
        <v>4.8394469791037814E-2</v>
      </c>
      <c r="AL64" s="41">
        <f t="shared" si="12"/>
        <v>0</v>
      </c>
      <c r="AR64" s="41">
        <f t="shared" si="13"/>
        <v>0</v>
      </c>
      <c r="AS64" s="41">
        <f t="shared" si="14"/>
        <v>0</v>
      </c>
      <c r="AT64" s="41">
        <f t="shared" si="15"/>
        <v>0</v>
      </c>
      <c r="AV64" s="40">
        <f t="shared" si="16"/>
        <v>16.60587307601083</v>
      </c>
      <c r="AW64" s="40">
        <f t="shared" ref="AW64:AW128" si="45">(U64+AJ64)*$AW$1</f>
        <v>82.828169160852042</v>
      </c>
      <c r="AX64" s="40">
        <f t="shared" ref="AX64:AX128" si="46">(V64+AK64)*$AX$1</f>
        <v>129.90817892827027</v>
      </c>
      <c r="AY64" s="40">
        <f t="shared" si="19"/>
        <v>0</v>
      </c>
      <c r="AZ64" s="40">
        <f t="shared" si="20"/>
        <v>0</v>
      </c>
      <c r="BA64" s="40">
        <f t="shared" si="21"/>
        <v>0</v>
      </c>
      <c r="BB64" s="40">
        <f t="shared" si="22"/>
        <v>0</v>
      </c>
      <c r="BC64" s="40">
        <f t="shared" si="23"/>
        <v>0</v>
      </c>
      <c r="BD64" s="40">
        <f t="shared" si="24"/>
        <v>0</v>
      </c>
      <c r="BE64" s="40">
        <f t="shared" si="42"/>
        <v>0</v>
      </c>
      <c r="BF64" s="40">
        <f t="shared" si="43"/>
        <v>0</v>
      </c>
      <c r="BG64" s="40">
        <f t="shared" si="44"/>
        <v>0</v>
      </c>
      <c r="BH64" s="62">
        <f t="shared" si="28"/>
        <v>229.34222116513314</v>
      </c>
      <c r="BI64" s="128">
        <f>VLOOKUP(A64,'1112 '!$B$12:$G$1229,6,0)</f>
        <v>288.18</v>
      </c>
      <c r="BJ64" s="63">
        <f t="shared" si="29"/>
        <v>-58.837778834866867</v>
      </c>
      <c r="BK64" s="41">
        <f t="shared" si="30"/>
        <v>2.2249078648822595E-3</v>
      </c>
    </row>
    <row r="65" spans="1:63" x14ac:dyDescent="0.3">
      <c r="A65" s="87" t="s">
        <v>1830</v>
      </c>
      <c r="B65" s="85" t="s">
        <v>1125</v>
      </c>
      <c r="C65" s="65">
        <f>VLOOKUP(B65,Площадь!$A$2:$B$442,2,0)</f>
        <v>3.8</v>
      </c>
      <c r="D65" s="79"/>
      <c r="E65">
        <v>31</v>
      </c>
      <c r="F65">
        <v>19</v>
      </c>
      <c r="Q65">
        <f t="shared" si="0"/>
        <v>50</v>
      </c>
      <c r="R65" s="76"/>
      <c r="S65" s="71"/>
      <c r="T65" s="41">
        <f t="shared" si="32"/>
        <v>0</v>
      </c>
      <c r="U65" s="41">
        <f t="shared" si="33"/>
        <v>0</v>
      </c>
      <c r="V65" s="41">
        <f t="shared" si="3"/>
        <v>0</v>
      </c>
      <c r="W65" s="41">
        <f t="shared" si="34"/>
        <v>0</v>
      </c>
      <c r="X65" s="41">
        <f t="shared" si="35"/>
        <v>0</v>
      </c>
      <c r="Y65" s="41"/>
      <c r="Z65" s="41"/>
      <c r="AA65" s="41"/>
      <c r="AB65" s="41"/>
      <c r="AC65" s="41"/>
      <c r="AD65" s="41">
        <f t="shared" si="36"/>
        <v>0</v>
      </c>
      <c r="AE65" s="41">
        <f t="shared" si="37"/>
        <v>0</v>
      </c>
      <c r="AF65" s="41">
        <f t="shared" si="38"/>
        <v>0</v>
      </c>
      <c r="AG65" s="41">
        <f t="shared" si="39"/>
        <v>0</v>
      </c>
      <c r="AI65" s="41">
        <f t="shared" si="10"/>
        <v>7.5909304590373941E-2</v>
      </c>
      <c r="AJ65" s="41">
        <f t="shared" si="11"/>
        <v>2.4006371604041545E-2</v>
      </c>
      <c r="AK65" s="41">
        <f t="shared" si="31"/>
        <v>0</v>
      </c>
      <c r="AL65" s="41">
        <f t="shared" si="12"/>
        <v>0</v>
      </c>
      <c r="AR65" s="41">
        <f t="shared" si="13"/>
        <v>0</v>
      </c>
      <c r="AS65" s="41">
        <f t="shared" si="14"/>
        <v>0</v>
      </c>
      <c r="AT65" s="41">
        <f t="shared" si="15"/>
        <v>0</v>
      </c>
      <c r="AV65" s="40">
        <f t="shared" si="16"/>
        <v>203.76790087021621</v>
      </c>
      <c r="AW65" s="40">
        <f t="shared" si="45"/>
        <v>64.441743679024967</v>
      </c>
      <c r="AX65" s="40">
        <f t="shared" si="46"/>
        <v>0</v>
      </c>
      <c r="AY65" s="40">
        <f t="shared" si="19"/>
        <v>0</v>
      </c>
      <c r="AZ65" s="40">
        <f t="shared" si="20"/>
        <v>0</v>
      </c>
      <c r="BA65" s="40">
        <f t="shared" si="21"/>
        <v>0</v>
      </c>
      <c r="BB65" s="40">
        <f t="shared" si="22"/>
        <v>0</v>
      </c>
      <c r="BC65" s="40">
        <f t="shared" si="23"/>
        <v>0</v>
      </c>
      <c r="BD65" s="40">
        <f t="shared" si="24"/>
        <v>0</v>
      </c>
      <c r="BE65" s="40">
        <f t="shared" si="42"/>
        <v>0</v>
      </c>
      <c r="BF65" s="40">
        <f t="shared" si="43"/>
        <v>0</v>
      </c>
      <c r="BG65" s="40">
        <f t="shared" si="44"/>
        <v>0</v>
      </c>
      <c r="BH65" s="62">
        <f t="shared" si="28"/>
        <v>268.20964454924115</v>
      </c>
      <c r="BI65" s="128">
        <f>VLOOKUP(A65,'1112 '!$B$12:$G$1229,6,0)</f>
        <v>270.14</v>
      </c>
      <c r="BJ65" s="63">
        <f t="shared" si="29"/>
        <v>-1.9303554507588387</v>
      </c>
      <c r="BK65" s="41">
        <f t="shared" si="30"/>
        <v>2.1911332498775328E-3</v>
      </c>
    </row>
    <row r="66" spans="1:63" x14ac:dyDescent="0.3">
      <c r="A66" s="87" t="s">
        <v>2262</v>
      </c>
      <c r="B66" s="85" t="s">
        <v>1171</v>
      </c>
      <c r="C66" s="65">
        <f>VLOOKUP(B66,Площадь!$A$2:$B$442,2,0)</f>
        <v>3.6</v>
      </c>
      <c r="D66" s="79"/>
      <c r="Q66">
        <f t="shared" si="0"/>
        <v>0</v>
      </c>
      <c r="R66" s="76"/>
      <c r="S66" s="71"/>
      <c r="T66" s="41">
        <f t="shared" si="32"/>
        <v>0</v>
      </c>
      <c r="U66" s="41">
        <f t="shared" si="33"/>
        <v>0</v>
      </c>
      <c r="V66" s="41">
        <f t="shared" si="3"/>
        <v>0</v>
      </c>
      <c r="W66" s="41">
        <f t="shared" si="34"/>
        <v>0</v>
      </c>
      <c r="X66" s="41">
        <f t="shared" si="35"/>
        <v>0</v>
      </c>
      <c r="Y66" s="41"/>
      <c r="Z66" s="41"/>
      <c r="AA66" s="41"/>
      <c r="AB66" s="41"/>
      <c r="AC66" s="41"/>
      <c r="AD66" s="41">
        <f t="shared" si="36"/>
        <v>0</v>
      </c>
      <c r="AE66" s="41">
        <f t="shared" si="37"/>
        <v>0</v>
      </c>
      <c r="AF66" s="41">
        <f t="shared" si="38"/>
        <v>0</v>
      </c>
      <c r="AG66" s="41">
        <f t="shared" si="39"/>
        <v>0</v>
      </c>
      <c r="AI66" s="41">
        <f t="shared" si="10"/>
        <v>0</v>
      </c>
      <c r="AJ66" s="41">
        <f t="shared" si="11"/>
        <v>0</v>
      </c>
      <c r="AK66" s="41">
        <f t="shared" si="31"/>
        <v>0</v>
      </c>
      <c r="AL66" s="41">
        <f t="shared" si="12"/>
        <v>0</v>
      </c>
      <c r="AR66" s="41">
        <f t="shared" si="13"/>
        <v>0</v>
      </c>
      <c r="AS66" s="41">
        <f t="shared" si="14"/>
        <v>0</v>
      </c>
      <c r="AT66" s="41">
        <f t="shared" si="15"/>
        <v>0</v>
      </c>
      <c r="AV66" s="40">
        <f t="shared" si="16"/>
        <v>0</v>
      </c>
      <c r="AW66" s="40">
        <f t="shared" si="45"/>
        <v>0</v>
      </c>
      <c r="AX66" s="40">
        <f t="shared" si="46"/>
        <v>0</v>
      </c>
      <c r="AY66" s="40">
        <f t="shared" si="19"/>
        <v>0</v>
      </c>
      <c r="AZ66" s="40">
        <f t="shared" si="20"/>
        <v>0</v>
      </c>
      <c r="BA66" s="40">
        <f t="shared" si="21"/>
        <v>0</v>
      </c>
      <c r="BB66" s="40">
        <f t="shared" si="22"/>
        <v>0</v>
      </c>
      <c r="BC66" s="40">
        <f t="shared" si="23"/>
        <v>0</v>
      </c>
      <c r="BD66" s="40">
        <f t="shared" si="24"/>
        <v>0</v>
      </c>
      <c r="BE66" s="40">
        <f t="shared" si="42"/>
        <v>0</v>
      </c>
      <c r="BF66" s="40">
        <f t="shared" si="43"/>
        <v>0</v>
      </c>
      <c r="BG66" s="40">
        <f t="shared" si="44"/>
        <v>0</v>
      </c>
      <c r="BH66" s="62">
        <f t="shared" si="28"/>
        <v>0</v>
      </c>
      <c r="BI66" s="128">
        <f>VLOOKUP(A66,'1112 '!$B$12:$G$1229,6,0)</f>
        <v>0</v>
      </c>
      <c r="BJ66" s="63">
        <f t="shared" si="29"/>
        <v>0</v>
      </c>
      <c r="BK66" s="41">
        <f t="shared" si="30"/>
        <v>0</v>
      </c>
    </row>
    <row r="67" spans="1:63" x14ac:dyDescent="0.3">
      <c r="A67" s="87" t="s">
        <v>3552</v>
      </c>
      <c r="B67" s="85" t="s">
        <v>1171</v>
      </c>
      <c r="C67" s="65">
        <f>VLOOKUP(B67,Площадь!$A$2:$B$442,2,0)</f>
        <v>3.6</v>
      </c>
      <c r="D67" s="79"/>
      <c r="E67">
        <v>31</v>
      </c>
      <c r="F67">
        <v>29</v>
      </c>
      <c r="G67">
        <v>31</v>
      </c>
      <c r="Q67">
        <f t="shared" ref="Q67:Q131" si="47">SUM(E67:P67)</f>
        <v>91</v>
      </c>
      <c r="R67" s="76"/>
      <c r="S67" s="71"/>
      <c r="T67" s="41">
        <f t="shared" ref="T67:T81" si="48">R67*$T$1/31*E67</f>
        <v>0</v>
      </c>
      <c r="U67" s="41">
        <f t="shared" ref="U67:U81" si="49">R67*$U$1/28*F67</f>
        <v>0</v>
      </c>
      <c r="V67" s="41">
        <f t="shared" ref="V67:V131" si="50">R67*$V$1/31*G67</f>
        <v>0</v>
      </c>
      <c r="W67" s="41">
        <f t="shared" ref="W67:W81" si="51">R67*W$1/30*H67</f>
        <v>0</v>
      </c>
      <c r="X67" s="41">
        <f t="shared" ref="X67:X81" si="52">SUM(T67:W67)-R67</f>
        <v>0</v>
      </c>
      <c r="Y67" s="41"/>
      <c r="Z67" s="41"/>
      <c r="AA67" s="41"/>
      <c r="AB67" s="41"/>
      <c r="AC67" s="41"/>
      <c r="AD67" s="41">
        <f t="shared" ref="AD67:AD87" si="53">(S67*$AD$1)/31*N67</f>
        <v>0</v>
      </c>
      <c r="AE67" s="41">
        <f t="shared" ref="AE67:AE87" si="54">(S67*$AE$1)/30*O67</f>
        <v>0</v>
      </c>
      <c r="AF67" s="41">
        <f t="shared" ref="AF67:AF87" si="55">(S67*$AF$1)/31*P67</f>
        <v>0</v>
      </c>
      <c r="AG67" s="41">
        <f t="shared" ref="AG67:AG87" si="56">S67-AD67-AE67-AF67</f>
        <v>0</v>
      </c>
      <c r="AI67" s="41">
        <f t="shared" ref="AI67:AI131" si="57">(C67*$AI$1)/31*E67</f>
        <v>7.1914078032985856E-2</v>
      </c>
      <c r="AJ67" s="41">
        <f t="shared" ref="AJ67:AJ131" si="58">(C67*$AJ$1)/29*F67</f>
        <v>3.4712814341578087E-2</v>
      </c>
      <c r="AK67" s="41">
        <f t="shared" si="31"/>
        <v>5.4443778514917544E-2</v>
      </c>
      <c r="AL67" s="41">
        <f t="shared" ref="AL67:AL131" si="59">(C67*$AL$1)/30*H67</f>
        <v>0</v>
      </c>
      <c r="AR67" s="41">
        <f t="shared" ref="AR67:AR131" si="60">(C67*$AR$1)/31*N67</f>
        <v>0</v>
      </c>
      <c r="AS67" s="41">
        <f t="shared" ref="AS67:AS131" si="61">(C67*$AS$1)/30*O67</f>
        <v>0</v>
      </c>
      <c r="AT67" s="41">
        <f t="shared" ref="AT67:AT131" si="62">(C67*$AT$1)/31*P67</f>
        <v>0</v>
      </c>
      <c r="AV67" s="40">
        <f t="shared" ref="AV67:AV131" si="63">(T67+AI67)*$AV$1</f>
        <v>193.04327450862593</v>
      </c>
      <c r="AW67" s="40">
        <f t="shared" si="45"/>
        <v>93.181690305958554</v>
      </c>
      <c r="AX67" s="40">
        <f t="shared" si="46"/>
        <v>146.14670129430408</v>
      </c>
      <c r="AY67" s="40">
        <f t="shared" ref="AY67:AY131" si="64">(W67+AL67)*$AY$1</f>
        <v>0</v>
      </c>
      <c r="AZ67" s="40">
        <f t="shared" ref="AZ67:AZ131" si="65">(Y67+AM67)*$AZ$1</f>
        <v>0</v>
      </c>
      <c r="BA67" s="40">
        <f t="shared" ref="BA67:BA131" si="66">(Z67+AN67)*$BA$1</f>
        <v>0</v>
      </c>
      <c r="BB67" s="40">
        <f t="shared" ref="BB67:BB131" si="67">(AA67+AO67)*$BB$1</f>
        <v>0</v>
      </c>
      <c r="BC67" s="40">
        <f t="shared" ref="BC67:BC131" si="68">(AB67+AP67)*$BC$1</f>
        <v>0</v>
      </c>
      <c r="BD67" s="40">
        <f t="shared" ref="BD67:BD131" si="69">(AC67+AQ67)*$BD$1</f>
        <v>0</v>
      </c>
      <c r="BE67" s="40">
        <f t="shared" ref="BE67:BE87" si="70">(AD67+AR67)*$BE$1</f>
        <v>0</v>
      </c>
      <c r="BF67" s="40">
        <f t="shared" ref="BF67:BF87" si="71">(AE67+AS67)*$BF$1</f>
        <v>0</v>
      </c>
      <c r="BG67" s="40">
        <f t="shared" ref="BG67:BG87" si="72">(AF67+AT67)*$BG$1</f>
        <v>0</v>
      </c>
      <c r="BH67" s="62">
        <f t="shared" ref="BH67:BH131" si="73">SUM(AV67:BG67)</f>
        <v>432.37166610888858</v>
      </c>
      <c r="BI67" s="128">
        <f>VLOOKUP(A67,'1112 '!$B$12:$G$1229,6,0)</f>
        <v>463.86</v>
      </c>
      <c r="BJ67" s="63">
        <f t="shared" ref="BJ67:BJ131" si="74">BH67-BI67</f>
        <v>-31.488333891111438</v>
      </c>
      <c r="BK67" s="41">
        <f t="shared" ref="BK67:BK131" si="75">(SUM(T67:W67)+SUM(AD67:AF67)+SUM(AI67:AL67)+SUM(AR67:AT67))/12/C67</f>
        <v>3.7284877520713309E-3</v>
      </c>
    </row>
    <row r="68" spans="1:63" x14ac:dyDescent="0.3">
      <c r="A68" s="87" t="s">
        <v>3553</v>
      </c>
      <c r="B68" s="85" t="s">
        <v>489</v>
      </c>
      <c r="C68" s="65">
        <f>VLOOKUP(B68,Площадь!$A$2:$B$442,2,0)</f>
        <v>13.8</v>
      </c>
      <c r="D68" s="79"/>
      <c r="F68">
        <v>15</v>
      </c>
      <c r="G68">
        <v>31</v>
      </c>
      <c r="Q68">
        <f t="shared" si="47"/>
        <v>46</v>
      </c>
      <c r="R68" s="76"/>
      <c r="S68" s="71"/>
      <c r="T68" s="41">
        <f t="shared" si="48"/>
        <v>0</v>
      </c>
      <c r="U68" s="41">
        <f t="shared" si="49"/>
        <v>0</v>
      </c>
      <c r="V68" s="41">
        <f t="shared" si="50"/>
        <v>0</v>
      </c>
      <c r="W68" s="41">
        <f t="shared" si="51"/>
        <v>0</v>
      </c>
      <c r="X68" s="41">
        <f t="shared" si="52"/>
        <v>0</v>
      </c>
      <c r="Y68" s="41"/>
      <c r="Z68" s="41"/>
      <c r="AA68" s="41"/>
      <c r="AB68" s="41"/>
      <c r="AC68" s="41"/>
      <c r="AD68" s="41">
        <f t="shared" si="53"/>
        <v>0</v>
      </c>
      <c r="AE68" s="41">
        <f t="shared" si="54"/>
        <v>0</v>
      </c>
      <c r="AF68" s="41">
        <f t="shared" si="55"/>
        <v>0</v>
      </c>
      <c r="AG68" s="41">
        <f t="shared" si="56"/>
        <v>0</v>
      </c>
      <c r="AI68" s="41">
        <f t="shared" si="57"/>
        <v>0</v>
      </c>
      <c r="AJ68" s="41">
        <f t="shared" si="58"/>
        <v>6.8827131884163451E-2</v>
      </c>
      <c r="AK68" s="41">
        <f t="shared" ref="AK68:AK132" si="76">(C68*$AK$1)/31*G68</f>
        <v>0.20870115097385059</v>
      </c>
      <c r="AL68" s="41">
        <f t="shared" si="59"/>
        <v>0</v>
      </c>
      <c r="AR68" s="41">
        <f t="shared" si="60"/>
        <v>0</v>
      </c>
      <c r="AS68" s="41">
        <f t="shared" si="61"/>
        <v>0</v>
      </c>
      <c r="AT68" s="41">
        <f t="shared" si="62"/>
        <v>0</v>
      </c>
      <c r="AV68" s="40">
        <f t="shared" si="63"/>
        <v>0</v>
      </c>
      <c r="AW68" s="40">
        <f t="shared" si="45"/>
        <v>184.75679974457302</v>
      </c>
      <c r="AX68" s="40">
        <f t="shared" si="46"/>
        <v>560.22902162816558</v>
      </c>
      <c r="AY68" s="40">
        <f t="shared" si="64"/>
        <v>0</v>
      </c>
      <c r="AZ68" s="40">
        <f t="shared" si="65"/>
        <v>0</v>
      </c>
      <c r="BA68" s="40">
        <f t="shared" si="66"/>
        <v>0</v>
      </c>
      <c r="BB68" s="40">
        <f t="shared" si="67"/>
        <v>0</v>
      </c>
      <c r="BC68" s="40">
        <f t="shared" si="68"/>
        <v>0</v>
      </c>
      <c r="BD68" s="40">
        <f t="shared" si="69"/>
        <v>0</v>
      </c>
      <c r="BE68" s="40">
        <f t="shared" si="70"/>
        <v>0</v>
      </c>
      <c r="BF68" s="40">
        <f t="shared" si="71"/>
        <v>0</v>
      </c>
      <c r="BG68" s="40">
        <f t="shared" si="72"/>
        <v>0</v>
      </c>
      <c r="BH68" s="62">
        <f t="shared" si="73"/>
        <v>744.98582137273866</v>
      </c>
      <c r="BI68" s="128">
        <f>VLOOKUP(A68,'1112 '!$B$12:$G$1229,6,0)</f>
        <v>899.28</v>
      </c>
      <c r="BJ68" s="63">
        <f t="shared" si="74"/>
        <v>-154.29417862726132</v>
      </c>
      <c r="BK68" s="41">
        <f t="shared" si="75"/>
        <v>1.6758954278865579E-3</v>
      </c>
    </row>
    <row r="69" spans="1:63" x14ac:dyDescent="0.3">
      <c r="A69" s="87" t="s">
        <v>3554</v>
      </c>
      <c r="B69" s="85" t="s">
        <v>508</v>
      </c>
      <c r="C69" s="65">
        <f>VLOOKUP(B69,Площадь!$A$2:$B$442,2,0)</f>
        <v>13.8</v>
      </c>
      <c r="D69" s="79"/>
      <c r="F69">
        <v>16</v>
      </c>
      <c r="G69">
        <v>31</v>
      </c>
      <c r="Q69">
        <f t="shared" si="47"/>
        <v>47</v>
      </c>
      <c r="R69" s="76"/>
      <c r="S69" s="71"/>
      <c r="T69" s="41">
        <f t="shared" si="48"/>
        <v>0</v>
      </c>
      <c r="U69" s="41">
        <f t="shared" si="49"/>
        <v>0</v>
      </c>
      <c r="V69" s="41">
        <f t="shared" si="50"/>
        <v>0</v>
      </c>
      <c r="W69" s="41">
        <f t="shared" si="51"/>
        <v>0</v>
      </c>
      <c r="X69" s="41">
        <f t="shared" si="52"/>
        <v>0</v>
      </c>
      <c r="Y69" s="41"/>
      <c r="Z69" s="41"/>
      <c r="AA69" s="41"/>
      <c r="AB69" s="41"/>
      <c r="AC69" s="41"/>
      <c r="AD69" s="41">
        <f t="shared" si="53"/>
        <v>0</v>
      </c>
      <c r="AE69" s="41">
        <f t="shared" si="54"/>
        <v>0</v>
      </c>
      <c r="AF69" s="41">
        <f t="shared" si="55"/>
        <v>0</v>
      </c>
      <c r="AG69" s="41">
        <f t="shared" si="56"/>
        <v>0</v>
      </c>
      <c r="AI69" s="41">
        <f t="shared" si="57"/>
        <v>0</v>
      </c>
      <c r="AJ69" s="41">
        <f t="shared" si="58"/>
        <v>7.3415607343107675E-2</v>
      </c>
      <c r="AK69" s="41">
        <f t="shared" si="76"/>
        <v>0.20870115097385059</v>
      </c>
      <c r="AL69" s="41">
        <f t="shared" si="59"/>
        <v>0</v>
      </c>
      <c r="AR69" s="41">
        <f t="shared" si="60"/>
        <v>0</v>
      </c>
      <c r="AS69" s="41">
        <f t="shared" si="61"/>
        <v>0</v>
      </c>
      <c r="AT69" s="41">
        <f t="shared" si="62"/>
        <v>0</v>
      </c>
      <c r="AV69" s="40">
        <f t="shared" si="63"/>
        <v>0</v>
      </c>
      <c r="AW69" s="40">
        <f t="shared" si="45"/>
        <v>197.07391972754453</v>
      </c>
      <c r="AX69" s="40">
        <f t="shared" si="46"/>
        <v>560.22902162816558</v>
      </c>
      <c r="AY69" s="40">
        <f t="shared" si="64"/>
        <v>0</v>
      </c>
      <c r="AZ69" s="40">
        <f t="shared" si="65"/>
        <v>0</v>
      </c>
      <c r="BA69" s="40">
        <f t="shared" si="66"/>
        <v>0</v>
      </c>
      <c r="BB69" s="40">
        <f t="shared" si="67"/>
        <v>0</v>
      </c>
      <c r="BC69" s="40">
        <f t="shared" si="68"/>
        <v>0</v>
      </c>
      <c r="BD69" s="40">
        <f t="shared" si="69"/>
        <v>0</v>
      </c>
      <c r="BE69" s="40">
        <f t="shared" si="70"/>
        <v>0</v>
      </c>
      <c r="BF69" s="40">
        <f t="shared" si="71"/>
        <v>0</v>
      </c>
      <c r="BG69" s="40">
        <f t="shared" si="72"/>
        <v>0</v>
      </c>
      <c r="BH69" s="62">
        <f t="shared" si="73"/>
        <v>757.30294135571012</v>
      </c>
      <c r="BI69" s="128">
        <f>VLOOKUP(A69,'1112 '!$B$12:$G$1229,6,0)</f>
        <v>919.72</v>
      </c>
      <c r="BJ69" s="63">
        <f t="shared" si="74"/>
        <v>-162.41705864428991</v>
      </c>
      <c r="BK69" s="41">
        <f t="shared" si="75"/>
        <v>1.70360361302511E-3</v>
      </c>
    </row>
    <row r="70" spans="1:63" x14ac:dyDescent="0.3">
      <c r="A70" s="87" t="s">
        <v>3555</v>
      </c>
      <c r="B70" s="85" t="s">
        <v>787</v>
      </c>
      <c r="C70" s="65">
        <f>VLOOKUP(B70,Площадь!$A$2:$B$442,2,0)</f>
        <v>13.8</v>
      </c>
      <c r="D70" s="79"/>
      <c r="F70">
        <v>29</v>
      </c>
      <c r="G70">
        <v>5</v>
      </c>
      <c r="Q70">
        <f t="shared" si="47"/>
        <v>34</v>
      </c>
      <c r="R70" s="76"/>
      <c r="S70" s="71"/>
      <c r="T70" s="41">
        <f t="shared" si="48"/>
        <v>0</v>
      </c>
      <c r="U70" s="41">
        <f t="shared" si="49"/>
        <v>0</v>
      </c>
      <c r="V70" s="41">
        <f t="shared" si="50"/>
        <v>0</v>
      </c>
      <c r="W70" s="41">
        <f t="shared" si="51"/>
        <v>0</v>
      </c>
      <c r="X70" s="41">
        <f t="shared" si="52"/>
        <v>0</v>
      </c>
      <c r="Y70" s="41"/>
      <c r="Z70" s="41"/>
      <c r="AA70" s="41"/>
      <c r="AB70" s="41"/>
      <c r="AC70" s="41"/>
      <c r="AD70" s="41">
        <f t="shared" si="53"/>
        <v>0</v>
      </c>
      <c r="AE70" s="41">
        <f t="shared" si="54"/>
        <v>0</v>
      </c>
      <c r="AF70" s="41">
        <f t="shared" si="55"/>
        <v>0</v>
      </c>
      <c r="AG70" s="41">
        <f t="shared" si="56"/>
        <v>0</v>
      </c>
      <c r="AI70" s="41">
        <f t="shared" si="57"/>
        <v>0</v>
      </c>
      <c r="AJ70" s="41">
        <f t="shared" si="58"/>
        <v>0.13306578830938265</v>
      </c>
      <c r="AK70" s="41">
        <f t="shared" si="76"/>
        <v>3.3661475963524284E-2</v>
      </c>
      <c r="AL70" s="41">
        <f t="shared" si="59"/>
        <v>0</v>
      </c>
      <c r="AR70" s="41">
        <f t="shared" si="60"/>
        <v>0</v>
      </c>
      <c r="AS70" s="41">
        <f t="shared" si="61"/>
        <v>0</v>
      </c>
      <c r="AT70" s="41">
        <f t="shared" si="62"/>
        <v>0</v>
      </c>
      <c r="AV70" s="40">
        <f t="shared" si="63"/>
        <v>0</v>
      </c>
      <c r="AW70" s="40">
        <f t="shared" si="45"/>
        <v>357.1964795061744</v>
      </c>
      <c r="AX70" s="40">
        <f t="shared" si="46"/>
        <v>90.359519617446054</v>
      </c>
      <c r="AY70" s="40">
        <f t="shared" si="64"/>
        <v>0</v>
      </c>
      <c r="AZ70" s="40">
        <f t="shared" si="65"/>
        <v>0</v>
      </c>
      <c r="BA70" s="40">
        <f t="shared" si="66"/>
        <v>0</v>
      </c>
      <c r="BB70" s="40">
        <f t="shared" si="67"/>
        <v>0</v>
      </c>
      <c r="BC70" s="40">
        <f t="shared" si="68"/>
        <v>0</v>
      </c>
      <c r="BD70" s="40">
        <f t="shared" si="69"/>
        <v>0</v>
      </c>
      <c r="BE70" s="40">
        <f t="shared" si="70"/>
        <v>0</v>
      </c>
      <c r="BF70" s="40">
        <f t="shared" si="71"/>
        <v>0</v>
      </c>
      <c r="BG70" s="40">
        <f t="shared" si="72"/>
        <v>0</v>
      </c>
      <c r="BH70" s="62">
        <f t="shared" si="73"/>
        <v>447.55599912362044</v>
      </c>
      <c r="BI70" s="128">
        <f>VLOOKUP(A70,'1112 '!$B$12:$G$1229,6,0)</f>
        <v>688.27</v>
      </c>
      <c r="BJ70" s="63">
        <f t="shared" si="74"/>
        <v>-240.71400087637954</v>
      </c>
      <c r="BK70" s="41">
        <f t="shared" si="75"/>
        <v>1.0068071514064429E-3</v>
      </c>
    </row>
    <row r="71" spans="1:63" x14ac:dyDescent="0.3">
      <c r="A71" s="87" t="s">
        <v>3556</v>
      </c>
      <c r="B71" s="85" t="s">
        <v>817</v>
      </c>
      <c r="C71" s="65">
        <f>VLOOKUP(B71,Площадь!$A$2:$B$442,2,0)</f>
        <v>15.7</v>
      </c>
      <c r="D71" s="79"/>
      <c r="F71">
        <v>6</v>
      </c>
      <c r="Q71">
        <f t="shared" si="47"/>
        <v>6</v>
      </c>
      <c r="R71" s="76"/>
      <c r="S71" s="71"/>
      <c r="T71" s="41">
        <f t="shared" si="48"/>
        <v>0</v>
      </c>
      <c r="U71" s="41">
        <f t="shared" si="49"/>
        <v>0</v>
      </c>
      <c r="V71" s="41">
        <f t="shared" si="50"/>
        <v>0</v>
      </c>
      <c r="W71" s="41">
        <f t="shared" si="51"/>
        <v>0</v>
      </c>
      <c r="X71" s="41">
        <f t="shared" si="52"/>
        <v>0</v>
      </c>
      <c r="Y71" s="41"/>
      <c r="Z71" s="41"/>
      <c r="AA71" s="41"/>
      <c r="AB71" s="41"/>
      <c r="AC71" s="41"/>
      <c r="AD71" s="41">
        <f t="shared" si="53"/>
        <v>0</v>
      </c>
      <c r="AE71" s="41">
        <f t="shared" si="54"/>
        <v>0</v>
      </c>
      <c r="AF71" s="41">
        <f t="shared" si="55"/>
        <v>0</v>
      </c>
      <c r="AG71" s="41">
        <f t="shared" si="56"/>
        <v>0</v>
      </c>
      <c r="AI71" s="41">
        <f t="shared" si="57"/>
        <v>0</v>
      </c>
      <c r="AJ71" s="41">
        <f t="shared" si="58"/>
        <v>3.1321332480619302E-2</v>
      </c>
      <c r="AK71" s="41">
        <f t="shared" si="76"/>
        <v>0</v>
      </c>
      <c r="AL71" s="41">
        <f t="shared" si="59"/>
        <v>0</v>
      </c>
      <c r="AR71" s="41">
        <f t="shared" si="60"/>
        <v>0</v>
      </c>
      <c r="AS71" s="41">
        <f t="shared" si="61"/>
        <v>0</v>
      </c>
      <c r="AT71" s="41">
        <f t="shared" si="62"/>
        <v>0</v>
      </c>
      <c r="AV71" s="40">
        <f t="shared" si="63"/>
        <v>0</v>
      </c>
      <c r="AW71" s="40">
        <f t="shared" si="45"/>
        <v>84.077732057675235</v>
      </c>
      <c r="AX71" s="40">
        <f t="shared" si="46"/>
        <v>0</v>
      </c>
      <c r="AY71" s="40">
        <f t="shared" si="64"/>
        <v>0</v>
      </c>
      <c r="AZ71" s="40">
        <f t="shared" si="65"/>
        <v>0</v>
      </c>
      <c r="BA71" s="40">
        <f t="shared" si="66"/>
        <v>0</v>
      </c>
      <c r="BB71" s="40">
        <f t="shared" si="67"/>
        <v>0</v>
      </c>
      <c r="BC71" s="40">
        <f t="shared" si="68"/>
        <v>0</v>
      </c>
      <c r="BD71" s="40">
        <f t="shared" si="69"/>
        <v>0</v>
      </c>
      <c r="BE71" s="40">
        <f t="shared" si="70"/>
        <v>0</v>
      </c>
      <c r="BF71" s="40">
        <f t="shared" si="71"/>
        <v>0</v>
      </c>
      <c r="BG71" s="40">
        <f t="shared" si="72"/>
        <v>0</v>
      </c>
      <c r="BH71" s="62">
        <f t="shared" si="73"/>
        <v>84.077732057675235</v>
      </c>
      <c r="BI71" s="128">
        <f>VLOOKUP(A71,'1112 '!$B$12:$G$1229,6,0)</f>
        <v>139.58000000000001</v>
      </c>
      <c r="BJ71" s="63">
        <f t="shared" si="74"/>
        <v>-55.502267942324778</v>
      </c>
      <c r="BK71" s="41">
        <f t="shared" si="75"/>
        <v>1.6624911083131265E-4</v>
      </c>
    </row>
    <row r="72" spans="1:63" x14ac:dyDescent="0.3">
      <c r="A72" s="87" t="s">
        <v>3557</v>
      </c>
      <c r="B72" s="85" t="s">
        <v>817</v>
      </c>
      <c r="C72" s="65">
        <f>VLOOKUP(B72,Площадь!$A$2:$B$442,2,0)</f>
        <v>15.7</v>
      </c>
      <c r="D72" s="79"/>
      <c r="F72">
        <v>23</v>
      </c>
      <c r="Q72">
        <f t="shared" si="47"/>
        <v>23</v>
      </c>
      <c r="R72" s="76"/>
      <c r="S72" s="71"/>
      <c r="T72" s="41">
        <f t="shared" si="48"/>
        <v>0</v>
      </c>
      <c r="U72" s="41">
        <f t="shared" si="49"/>
        <v>0</v>
      </c>
      <c r="V72" s="41">
        <f t="shared" si="50"/>
        <v>0</v>
      </c>
      <c r="W72" s="41">
        <f t="shared" si="51"/>
        <v>0</v>
      </c>
      <c r="X72" s="41">
        <f t="shared" si="52"/>
        <v>0</v>
      </c>
      <c r="Y72" s="41"/>
      <c r="Z72" s="41"/>
      <c r="AA72" s="41"/>
      <c r="AB72" s="41"/>
      <c r="AC72" s="41"/>
      <c r="AD72" s="41">
        <f t="shared" si="53"/>
        <v>0</v>
      </c>
      <c r="AE72" s="41">
        <f t="shared" si="54"/>
        <v>0</v>
      </c>
      <c r="AF72" s="41">
        <f t="shared" si="55"/>
        <v>0</v>
      </c>
      <c r="AG72" s="41">
        <f t="shared" si="56"/>
        <v>0</v>
      </c>
      <c r="AI72" s="41">
        <f t="shared" si="57"/>
        <v>0</v>
      </c>
      <c r="AJ72" s="41">
        <f t="shared" si="58"/>
        <v>0.12006510784237401</v>
      </c>
      <c r="AK72" s="41">
        <f t="shared" si="76"/>
        <v>0</v>
      </c>
      <c r="AL72" s="41">
        <f t="shared" si="59"/>
        <v>0</v>
      </c>
      <c r="AR72" s="41">
        <f t="shared" si="60"/>
        <v>0</v>
      </c>
      <c r="AS72" s="41">
        <f t="shared" si="61"/>
        <v>0</v>
      </c>
      <c r="AT72" s="41">
        <f t="shared" si="62"/>
        <v>0</v>
      </c>
      <c r="AV72" s="40">
        <f t="shared" si="63"/>
        <v>0</v>
      </c>
      <c r="AW72" s="40">
        <f t="shared" si="45"/>
        <v>322.29797288775512</v>
      </c>
      <c r="AX72" s="40">
        <f t="shared" si="46"/>
        <v>0</v>
      </c>
      <c r="AY72" s="40">
        <f t="shared" si="64"/>
        <v>0</v>
      </c>
      <c r="AZ72" s="40">
        <f t="shared" si="65"/>
        <v>0</v>
      </c>
      <c r="BA72" s="40">
        <f t="shared" si="66"/>
        <v>0</v>
      </c>
      <c r="BB72" s="40">
        <f t="shared" si="67"/>
        <v>0</v>
      </c>
      <c r="BC72" s="40">
        <f t="shared" si="68"/>
        <v>0</v>
      </c>
      <c r="BD72" s="40">
        <f t="shared" si="69"/>
        <v>0</v>
      </c>
      <c r="BE72" s="40">
        <f t="shared" si="70"/>
        <v>0</v>
      </c>
      <c r="BF72" s="40">
        <f t="shared" si="71"/>
        <v>0</v>
      </c>
      <c r="BG72" s="40">
        <f t="shared" si="72"/>
        <v>0</v>
      </c>
      <c r="BH72" s="62">
        <f t="shared" si="73"/>
        <v>322.29797288775512</v>
      </c>
      <c r="BI72" s="128">
        <f>VLOOKUP(A72,'1112 '!$B$12:$G$1229,6,0)</f>
        <v>534.99</v>
      </c>
      <c r="BJ72" s="63">
        <f t="shared" si="74"/>
        <v>-212.69202711224489</v>
      </c>
      <c r="BK72" s="41">
        <f t="shared" si="75"/>
        <v>6.3728825818669854E-4</v>
      </c>
    </row>
    <row r="73" spans="1:63" x14ac:dyDescent="0.3">
      <c r="A73" s="87" t="s">
        <v>3558</v>
      </c>
      <c r="B73" s="85" t="s">
        <v>540</v>
      </c>
      <c r="C73" s="65">
        <f>VLOOKUP(B73,Площадь!$A$2:$B$442,2,0)</f>
        <v>17.100000000000001</v>
      </c>
      <c r="D73" s="79"/>
      <c r="F73">
        <v>22</v>
      </c>
      <c r="G73">
        <v>31</v>
      </c>
      <c r="Q73">
        <f t="shared" si="47"/>
        <v>53</v>
      </c>
      <c r="R73" s="76"/>
      <c r="S73" s="71"/>
      <c r="T73" s="41">
        <f t="shared" si="48"/>
        <v>0</v>
      </c>
      <c r="U73" s="41">
        <f t="shared" si="49"/>
        <v>0</v>
      </c>
      <c r="V73" s="41">
        <f t="shared" si="50"/>
        <v>0</v>
      </c>
      <c r="W73" s="41">
        <f t="shared" si="51"/>
        <v>0</v>
      </c>
      <c r="X73" s="41">
        <f t="shared" si="52"/>
        <v>0</v>
      </c>
      <c r="Y73" s="41"/>
      <c r="Z73" s="41"/>
      <c r="AA73" s="41"/>
      <c r="AB73" s="41"/>
      <c r="AC73" s="41"/>
      <c r="AD73" s="41">
        <f t="shared" si="53"/>
        <v>0</v>
      </c>
      <c r="AE73" s="41">
        <f t="shared" si="54"/>
        <v>0</v>
      </c>
      <c r="AF73" s="41">
        <f t="shared" si="55"/>
        <v>0</v>
      </c>
      <c r="AG73" s="41">
        <f t="shared" si="56"/>
        <v>0</v>
      </c>
      <c r="AI73" s="41">
        <f t="shared" si="57"/>
        <v>0</v>
      </c>
      <c r="AJ73" s="41">
        <f t="shared" si="58"/>
        <v>0.12508583098947965</v>
      </c>
      <c r="AK73" s="41">
        <f t="shared" si="76"/>
        <v>0.25860794794585834</v>
      </c>
      <c r="AL73" s="41">
        <f t="shared" si="59"/>
        <v>0</v>
      </c>
      <c r="AR73" s="41">
        <f t="shared" si="60"/>
        <v>0</v>
      </c>
      <c r="AS73" s="41">
        <f t="shared" si="61"/>
        <v>0</v>
      </c>
      <c r="AT73" s="41">
        <f t="shared" si="62"/>
        <v>0</v>
      </c>
      <c r="AV73" s="40">
        <f t="shared" si="63"/>
        <v>0</v>
      </c>
      <c r="AW73" s="40">
        <f t="shared" si="45"/>
        <v>335.7754012749196</v>
      </c>
      <c r="AX73" s="40">
        <f t="shared" si="46"/>
        <v>694.19683114794429</v>
      </c>
      <c r="AY73" s="40">
        <f t="shared" si="64"/>
        <v>0</v>
      </c>
      <c r="AZ73" s="40">
        <f t="shared" si="65"/>
        <v>0</v>
      </c>
      <c r="BA73" s="40">
        <f t="shared" si="66"/>
        <v>0</v>
      </c>
      <c r="BB73" s="40">
        <f t="shared" si="67"/>
        <v>0</v>
      </c>
      <c r="BC73" s="40">
        <f t="shared" si="68"/>
        <v>0</v>
      </c>
      <c r="BD73" s="40">
        <f t="shared" si="69"/>
        <v>0</v>
      </c>
      <c r="BE73" s="40">
        <f t="shared" si="70"/>
        <v>0</v>
      </c>
      <c r="BF73" s="40">
        <f t="shared" si="71"/>
        <v>0</v>
      </c>
      <c r="BG73" s="40">
        <f t="shared" si="72"/>
        <v>0</v>
      </c>
      <c r="BH73" s="62">
        <f t="shared" si="73"/>
        <v>1029.972232422864</v>
      </c>
      <c r="BI73" s="128">
        <f>VLOOKUP(A73,'1112 '!$B$12:$G$1229,6,0)</f>
        <v>1291.44</v>
      </c>
      <c r="BJ73" s="63">
        <f t="shared" si="74"/>
        <v>-261.4677675771361</v>
      </c>
      <c r="BK73" s="41">
        <f t="shared" si="75"/>
        <v>1.8698527238564227E-3</v>
      </c>
    </row>
    <row r="74" spans="1:63" x14ac:dyDescent="0.3">
      <c r="A74" s="87" t="s">
        <v>3559</v>
      </c>
      <c r="B74" s="85" t="s">
        <v>1121</v>
      </c>
      <c r="C74" s="65">
        <f>VLOOKUP(B74,Площадь!$A$2:$B$442,2,0)</f>
        <v>13.8</v>
      </c>
      <c r="D74" s="79"/>
      <c r="E74">
        <v>0</v>
      </c>
      <c r="F74">
        <v>23</v>
      </c>
      <c r="G74">
        <v>31</v>
      </c>
      <c r="Q74">
        <f t="shared" si="47"/>
        <v>54</v>
      </c>
      <c r="R74" s="76"/>
      <c r="S74" s="71"/>
      <c r="T74" s="41">
        <f t="shared" si="48"/>
        <v>0</v>
      </c>
      <c r="U74" s="41">
        <f t="shared" si="49"/>
        <v>0</v>
      </c>
      <c r="V74" s="41">
        <f t="shared" si="50"/>
        <v>0</v>
      </c>
      <c r="W74" s="41">
        <f t="shared" si="51"/>
        <v>0</v>
      </c>
      <c r="X74" s="41">
        <f t="shared" si="52"/>
        <v>0</v>
      </c>
      <c r="Y74" s="41"/>
      <c r="Z74" s="41"/>
      <c r="AA74" s="41"/>
      <c r="AB74" s="41"/>
      <c r="AC74" s="41"/>
      <c r="AD74" s="41">
        <f t="shared" si="53"/>
        <v>0</v>
      </c>
      <c r="AE74" s="41">
        <f t="shared" si="54"/>
        <v>0</v>
      </c>
      <c r="AF74" s="41">
        <f t="shared" si="55"/>
        <v>0</v>
      </c>
      <c r="AG74" s="41">
        <f t="shared" si="56"/>
        <v>0</v>
      </c>
      <c r="AI74" s="41">
        <f t="shared" si="57"/>
        <v>0</v>
      </c>
      <c r="AJ74" s="41">
        <f t="shared" si="58"/>
        <v>0.10553493555571729</v>
      </c>
      <c r="AK74" s="41">
        <f t="shared" si="76"/>
        <v>0.20870115097385059</v>
      </c>
      <c r="AL74" s="41">
        <f t="shared" si="59"/>
        <v>0</v>
      </c>
      <c r="AR74" s="41">
        <f t="shared" si="60"/>
        <v>0</v>
      </c>
      <c r="AS74" s="41">
        <f t="shared" si="61"/>
        <v>0</v>
      </c>
      <c r="AT74" s="41">
        <f t="shared" si="62"/>
        <v>0</v>
      </c>
      <c r="AV74" s="40">
        <f t="shared" si="63"/>
        <v>0</v>
      </c>
      <c r="AW74" s="40">
        <f t="shared" si="45"/>
        <v>283.29375960834528</v>
      </c>
      <c r="AX74" s="40">
        <f t="shared" si="46"/>
        <v>560.22902162816558</v>
      </c>
      <c r="AY74" s="40">
        <f t="shared" si="64"/>
        <v>0</v>
      </c>
      <c r="AZ74" s="40">
        <f t="shared" si="65"/>
        <v>0</v>
      </c>
      <c r="BA74" s="40">
        <f t="shared" si="66"/>
        <v>0</v>
      </c>
      <c r="BB74" s="40">
        <f t="shared" si="67"/>
        <v>0</v>
      </c>
      <c r="BC74" s="40">
        <f t="shared" si="68"/>
        <v>0</v>
      </c>
      <c r="BD74" s="40">
        <f t="shared" si="69"/>
        <v>0</v>
      </c>
      <c r="BE74" s="40">
        <f t="shared" si="70"/>
        <v>0</v>
      </c>
      <c r="BF74" s="40">
        <f t="shared" si="71"/>
        <v>0</v>
      </c>
      <c r="BG74" s="40">
        <f t="shared" si="72"/>
        <v>0</v>
      </c>
      <c r="BH74" s="62">
        <f t="shared" si="73"/>
        <v>843.52278123651081</v>
      </c>
      <c r="BI74" s="128">
        <f>VLOOKUP(A74,'1112 '!$B$12:$G$1229,6,0)</f>
        <v>1062.74</v>
      </c>
      <c r="BJ74" s="63">
        <f t="shared" si="74"/>
        <v>-219.2172187634892</v>
      </c>
      <c r="BK74" s="41">
        <f t="shared" si="75"/>
        <v>1.897560908994975E-3</v>
      </c>
    </row>
    <row r="75" spans="1:63" ht="13.8" customHeight="1" x14ac:dyDescent="0.3">
      <c r="A75" s="87" t="s">
        <v>3560</v>
      </c>
      <c r="B75" s="85" t="s">
        <v>1679</v>
      </c>
      <c r="C75" s="65">
        <f>VLOOKUP(B75,Площадь!$A$2:$B$442,2,0)</f>
        <v>4.4000000000000004</v>
      </c>
      <c r="D75" s="79"/>
      <c r="F75">
        <v>9</v>
      </c>
      <c r="G75">
        <v>31</v>
      </c>
      <c r="Q75">
        <f t="shared" si="47"/>
        <v>40</v>
      </c>
      <c r="R75" s="76"/>
      <c r="S75" s="71"/>
      <c r="T75" s="41">
        <f t="shared" si="48"/>
        <v>0</v>
      </c>
      <c r="U75" s="41">
        <f t="shared" si="49"/>
        <v>0</v>
      </c>
      <c r="V75" s="41">
        <f t="shared" si="50"/>
        <v>0</v>
      </c>
      <c r="W75" s="41">
        <f t="shared" si="51"/>
        <v>0</v>
      </c>
      <c r="X75" s="41">
        <f t="shared" si="52"/>
        <v>0</v>
      </c>
      <c r="Y75" s="41"/>
      <c r="Z75" s="41"/>
      <c r="AA75" s="41"/>
      <c r="AB75" s="41"/>
      <c r="AC75" s="41"/>
      <c r="AD75" s="41">
        <f t="shared" si="53"/>
        <v>0</v>
      </c>
      <c r="AE75" s="41">
        <f t="shared" si="54"/>
        <v>0</v>
      </c>
      <c r="AF75" s="41">
        <f t="shared" si="55"/>
        <v>0</v>
      </c>
      <c r="AG75" s="41">
        <f t="shared" si="56"/>
        <v>0</v>
      </c>
      <c r="AI75" s="41">
        <f t="shared" si="57"/>
        <v>0</v>
      </c>
      <c r="AJ75" s="41">
        <f t="shared" si="58"/>
        <v>1.3166929577839964E-2</v>
      </c>
      <c r="AK75" s="41">
        <f t="shared" si="76"/>
        <v>6.6542395962676998E-2</v>
      </c>
      <c r="AL75" s="41">
        <f t="shared" si="59"/>
        <v>0</v>
      </c>
      <c r="AR75" s="41">
        <f t="shared" si="60"/>
        <v>0</v>
      </c>
      <c r="AS75" s="41">
        <f t="shared" si="61"/>
        <v>0</v>
      </c>
      <c r="AT75" s="41">
        <f t="shared" si="62"/>
        <v>0</v>
      </c>
      <c r="AV75" s="40">
        <f t="shared" si="63"/>
        <v>0</v>
      </c>
      <c r="AW75" s="40">
        <f t="shared" si="45"/>
        <v>35.344779081570486</v>
      </c>
      <c r="AX75" s="40">
        <f t="shared" si="46"/>
        <v>178.62374602637163</v>
      </c>
      <c r="AY75" s="40">
        <f t="shared" si="64"/>
        <v>0</v>
      </c>
      <c r="AZ75" s="40">
        <f t="shared" si="65"/>
        <v>0</v>
      </c>
      <c r="BA75" s="40">
        <f t="shared" si="66"/>
        <v>0</v>
      </c>
      <c r="BB75" s="40">
        <f t="shared" si="67"/>
        <v>0</v>
      </c>
      <c r="BC75" s="40">
        <f t="shared" si="68"/>
        <v>0</v>
      </c>
      <c r="BD75" s="40">
        <f t="shared" si="69"/>
        <v>0</v>
      </c>
      <c r="BE75" s="40">
        <f t="shared" si="70"/>
        <v>0</v>
      </c>
      <c r="BF75" s="40">
        <f t="shared" si="71"/>
        <v>0</v>
      </c>
      <c r="BG75" s="40">
        <f t="shared" si="72"/>
        <v>0</v>
      </c>
      <c r="BH75" s="62">
        <f t="shared" si="73"/>
        <v>213.96852510794213</v>
      </c>
      <c r="BI75" s="128">
        <f>VLOOKUP(A75,'1112 '!$B$12:$G$1229,6,0)</f>
        <v>247.62</v>
      </c>
      <c r="BJ75" s="63">
        <f t="shared" si="74"/>
        <v>-33.651474892057877</v>
      </c>
      <c r="BK75" s="41">
        <f t="shared" si="75"/>
        <v>1.5096463170552455E-3</v>
      </c>
    </row>
    <row r="76" spans="1:63" x14ac:dyDescent="0.3">
      <c r="A76" s="87" t="s">
        <v>3561</v>
      </c>
      <c r="B76" s="85" t="s">
        <v>602</v>
      </c>
      <c r="C76" s="65">
        <f>VLOOKUP(B76,Площадь!$A$2:$B$442,2,0)</f>
        <v>7.5</v>
      </c>
      <c r="D76" s="79"/>
      <c r="F76">
        <v>14</v>
      </c>
      <c r="G76">
        <v>31</v>
      </c>
      <c r="Q76">
        <f t="shared" si="47"/>
        <v>45</v>
      </c>
      <c r="R76" s="76"/>
      <c r="S76" s="71"/>
      <c r="T76" s="41">
        <f t="shared" si="48"/>
        <v>0</v>
      </c>
      <c r="U76" s="41">
        <f t="shared" si="49"/>
        <v>0</v>
      </c>
      <c r="V76" s="41">
        <f t="shared" si="50"/>
        <v>0</v>
      </c>
      <c r="W76" s="41">
        <f t="shared" si="51"/>
        <v>0</v>
      </c>
      <c r="X76" s="41">
        <f t="shared" si="52"/>
        <v>0</v>
      </c>
      <c r="Y76" s="41"/>
      <c r="Z76" s="41"/>
      <c r="AA76" s="41"/>
      <c r="AB76" s="41"/>
      <c r="AC76" s="41"/>
      <c r="AD76" s="41">
        <f t="shared" si="53"/>
        <v>0</v>
      </c>
      <c r="AE76" s="41">
        <f t="shared" si="54"/>
        <v>0</v>
      </c>
      <c r="AF76" s="41">
        <f t="shared" si="55"/>
        <v>0</v>
      </c>
      <c r="AG76" s="41">
        <f t="shared" si="56"/>
        <v>0</v>
      </c>
      <c r="AI76" s="41">
        <f t="shared" si="57"/>
        <v>0</v>
      </c>
      <c r="AJ76" s="41">
        <f t="shared" si="58"/>
        <v>3.4912313274575661E-2</v>
      </c>
      <c r="AK76" s="41">
        <f t="shared" si="76"/>
        <v>0.11342453857274487</v>
      </c>
      <c r="AL76" s="41">
        <f t="shared" si="59"/>
        <v>0</v>
      </c>
      <c r="AR76" s="41">
        <f t="shared" si="60"/>
        <v>0</v>
      </c>
      <c r="AS76" s="41">
        <f t="shared" si="61"/>
        <v>0</v>
      </c>
      <c r="AT76" s="41">
        <f t="shared" si="62"/>
        <v>0</v>
      </c>
      <c r="AV76" s="40">
        <f t="shared" si="63"/>
        <v>0</v>
      </c>
      <c r="AW76" s="40">
        <f t="shared" si="45"/>
        <v>93.717217261739933</v>
      </c>
      <c r="AX76" s="40">
        <f t="shared" si="46"/>
        <v>304.47229436313341</v>
      </c>
      <c r="AY76" s="40">
        <f t="shared" si="64"/>
        <v>0</v>
      </c>
      <c r="AZ76" s="40">
        <f t="shared" si="65"/>
        <v>0</v>
      </c>
      <c r="BA76" s="40">
        <f t="shared" si="66"/>
        <v>0</v>
      </c>
      <c r="BB76" s="40">
        <f t="shared" si="67"/>
        <v>0</v>
      </c>
      <c r="BC76" s="40">
        <f t="shared" si="68"/>
        <v>0</v>
      </c>
      <c r="BD76" s="40">
        <f t="shared" si="69"/>
        <v>0</v>
      </c>
      <c r="BE76" s="40">
        <f t="shared" si="70"/>
        <v>0</v>
      </c>
      <c r="BF76" s="40">
        <f t="shared" si="71"/>
        <v>0</v>
      </c>
      <c r="BG76" s="40">
        <f t="shared" si="72"/>
        <v>0</v>
      </c>
      <c r="BH76" s="62">
        <f t="shared" si="73"/>
        <v>398.18951162487338</v>
      </c>
      <c r="BI76" s="128">
        <f>VLOOKUP(A76,'1112 '!$B$12:$G$1229,6,0)</f>
        <v>477.63</v>
      </c>
      <c r="BJ76" s="63">
        <f t="shared" si="74"/>
        <v>-79.44048837512662</v>
      </c>
      <c r="BK76" s="41">
        <f t="shared" si="75"/>
        <v>1.6481872427480059E-3</v>
      </c>
    </row>
    <row r="77" spans="1:63" x14ac:dyDescent="0.3">
      <c r="A77" s="87" t="s">
        <v>3562</v>
      </c>
      <c r="B77" s="85" t="s">
        <v>1125</v>
      </c>
      <c r="C77" s="65">
        <f>VLOOKUP(B77,Площадь!$A$2:$B$442,2,0)</f>
        <v>3.8</v>
      </c>
      <c r="D77" s="79"/>
      <c r="F77">
        <v>10</v>
      </c>
      <c r="G77">
        <v>31</v>
      </c>
      <c r="Q77">
        <f t="shared" si="47"/>
        <v>41</v>
      </c>
      <c r="R77" s="76"/>
      <c r="S77" s="71"/>
      <c r="T77" s="41">
        <f t="shared" si="48"/>
        <v>0</v>
      </c>
      <c r="U77" s="41">
        <f t="shared" si="49"/>
        <v>0</v>
      </c>
      <c r="V77" s="41">
        <f t="shared" si="50"/>
        <v>0</v>
      </c>
      <c r="W77" s="41">
        <f t="shared" si="51"/>
        <v>0</v>
      </c>
      <c r="X77" s="41">
        <f t="shared" si="52"/>
        <v>0</v>
      </c>
      <c r="Y77" s="41"/>
      <c r="Z77" s="41"/>
      <c r="AA77" s="41"/>
      <c r="AB77" s="41"/>
      <c r="AC77" s="41"/>
      <c r="AD77" s="41">
        <f t="shared" si="53"/>
        <v>0</v>
      </c>
      <c r="AE77" s="41">
        <f t="shared" si="54"/>
        <v>0</v>
      </c>
      <c r="AF77" s="41">
        <f t="shared" si="55"/>
        <v>0</v>
      </c>
      <c r="AG77" s="41">
        <f t="shared" si="56"/>
        <v>0</v>
      </c>
      <c r="AI77" s="41">
        <f t="shared" si="57"/>
        <v>0</v>
      </c>
      <c r="AJ77" s="41">
        <f t="shared" si="58"/>
        <v>1.263493242317976E-2</v>
      </c>
      <c r="AK77" s="41">
        <f t="shared" si="76"/>
        <v>5.7468432876857399E-2</v>
      </c>
      <c r="AL77" s="41">
        <f t="shared" si="59"/>
        <v>0</v>
      </c>
      <c r="AR77" s="41">
        <f t="shared" si="60"/>
        <v>0</v>
      </c>
      <c r="AS77" s="41">
        <f t="shared" si="61"/>
        <v>0</v>
      </c>
      <c r="AT77" s="41">
        <f t="shared" si="62"/>
        <v>0</v>
      </c>
      <c r="AV77" s="40">
        <f t="shared" si="63"/>
        <v>0</v>
      </c>
      <c r="AW77" s="40">
        <f t="shared" si="45"/>
        <v>33.916707199486822</v>
      </c>
      <c r="AX77" s="40">
        <f t="shared" si="46"/>
        <v>154.26596247732093</v>
      </c>
      <c r="AY77" s="40">
        <f t="shared" si="64"/>
        <v>0</v>
      </c>
      <c r="AZ77" s="40">
        <f t="shared" si="65"/>
        <v>0</v>
      </c>
      <c r="BA77" s="40">
        <f t="shared" si="66"/>
        <v>0</v>
      </c>
      <c r="BB77" s="40">
        <f t="shared" si="67"/>
        <v>0</v>
      </c>
      <c r="BC77" s="40">
        <f t="shared" si="68"/>
        <v>0</v>
      </c>
      <c r="BD77" s="40">
        <f t="shared" si="69"/>
        <v>0</v>
      </c>
      <c r="BE77" s="40">
        <f t="shared" si="70"/>
        <v>0</v>
      </c>
      <c r="BF77" s="40">
        <f t="shared" si="71"/>
        <v>0</v>
      </c>
      <c r="BG77" s="40">
        <f t="shared" si="72"/>
        <v>0</v>
      </c>
      <c r="BH77" s="62">
        <f t="shared" si="73"/>
        <v>188.18266967680773</v>
      </c>
      <c r="BI77" s="128">
        <f>VLOOKUP(A77,'1112 '!$B$12:$G$1229,6,0)</f>
        <v>219.49</v>
      </c>
      <c r="BJ77" s="63">
        <f t="shared" si="74"/>
        <v>-31.307330323192275</v>
      </c>
      <c r="BK77" s="41">
        <f t="shared" si="75"/>
        <v>1.5373545021937975E-3</v>
      </c>
    </row>
    <row r="78" spans="1:63" x14ac:dyDescent="0.3">
      <c r="A78" s="87" t="s">
        <v>3563</v>
      </c>
      <c r="B78" s="85" t="s">
        <v>973</v>
      </c>
      <c r="C78" s="65">
        <f>VLOOKUP(B78,Площадь!$A$2:$B$442,2,0)</f>
        <v>4.2</v>
      </c>
      <c r="D78" s="79"/>
      <c r="G78">
        <v>26</v>
      </c>
      <c r="Q78">
        <f t="shared" si="47"/>
        <v>26</v>
      </c>
      <c r="R78" s="76"/>
      <c r="S78" s="71"/>
      <c r="T78" s="41">
        <f t="shared" si="48"/>
        <v>0</v>
      </c>
      <c r="U78" s="41">
        <f t="shared" si="49"/>
        <v>0</v>
      </c>
      <c r="V78" s="41">
        <f t="shared" si="50"/>
        <v>0</v>
      </c>
      <c r="W78" s="41">
        <f t="shared" si="51"/>
        <v>0</v>
      </c>
      <c r="X78" s="41">
        <f t="shared" si="52"/>
        <v>0</v>
      </c>
      <c r="Y78" s="41"/>
      <c r="Z78" s="41"/>
      <c r="AA78" s="41"/>
      <c r="AB78" s="41"/>
      <c r="AC78" s="41"/>
      <c r="AD78" s="41">
        <f t="shared" si="53"/>
        <v>0</v>
      </c>
      <c r="AE78" s="41">
        <f t="shared" si="54"/>
        <v>0</v>
      </c>
      <c r="AF78" s="41">
        <f t="shared" si="55"/>
        <v>0</v>
      </c>
      <c r="AG78" s="41">
        <f t="shared" si="56"/>
        <v>0</v>
      </c>
      <c r="AI78" s="41">
        <f t="shared" si="57"/>
        <v>0</v>
      </c>
      <c r="AJ78" s="41">
        <f t="shared" si="58"/>
        <v>0</v>
      </c>
      <c r="AK78" s="41">
        <f t="shared" si="76"/>
        <v>5.3272944568360181E-2</v>
      </c>
      <c r="AL78" s="41">
        <f t="shared" si="59"/>
        <v>0</v>
      </c>
      <c r="AR78" s="41">
        <f t="shared" si="60"/>
        <v>0</v>
      </c>
      <c r="AS78" s="41">
        <f t="shared" si="61"/>
        <v>0</v>
      </c>
      <c r="AT78" s="41">
        <f t="shared" si="62"/>
        <v>0</v>
      </c>
      <c r="AV78" s="40">
        <f t="shared" si="63"/>
        <v>0</v>
      </c>
      <c r="AW78" s="40">
        <f t="shared" si="45"/>
        <v>0</v>
      </c>
      <c r="AX78" s="40">
        <f t="shared" si="46"/>
        <v>143.00376148152336</v>
      </c>
      <c r="AY78" s="40">
        <f t="shared" si="64"/>
        <v>0</v>
      </c>
      <c r="AZ78" s="40">
        <f t="shared" si="65"/>
        <v>0</v>
      </c>
      <c r="BA78" s="40">
        <f t="shared" si="66"/>
        <v>0</v>
      </c>
      <c r="BB78" s="40">
        <f t="shared" si="67"/>
        <v>0</v>
      </c>
      <c r="BC78" s="40">
        <f t="shared" si="68"/>
        <v>0</v>
      </c>
      <c r="BD78" s="40">
        <f t="shared" si="69"/>
        <v>0</v>
      </c>
      <c r="BE78" s="40">
        <f t="shared" si="70"/>
        <v>0</v>
      </c>
      <c r="BF78" s="40">
        <f t="shared" si="71"/>
        <v>0</v>
      </c>
      <c r="BG78" s="40">
        <f t="shared" si="72"/>
        <v>0</v>
      </c>
      <c r="BH78" s="62">
        <f t="shared" si="73"/>
        <v>143.00376148152336</v>
      </c>
      <c r="BI78" s="128">
        <f>VLOOKUP(A78,'1112 '!$B$12:$G$1229,6,0)</f>
        <v>151.4</v>
      </c>
      <c r="BJ78" s="63">
        <f t="shared" si="74"/>
        <v>-8.3962385184766504</v>
      </c>
      <c r="BK78" s="41">
        <f t="shared" si="75"/>
        <v>1.057002868419845E-3</v>
      </c>
    </row>
    <row r="79" spans="1:63" x14ac:dyDescent="0.3">
      <c r="A79" s="87" t="s">
        <v>3564</v>
      </c>
      <c r="B79" s="85" t="s">
        <v>1180</v>
      </c>
      <c r="C79" s="65">
        <f>VLOOKUP(B79,Площадь!$A$2:$B$442,2,0)</f>
        <v>3.8</v>
      </c>
      <c r="D79" s="79"/>
      <c r="G79">
        <v>7</v>
      </c>
      <c r="Q79">
        <f t="shared" si="47"/>
        <v>7</v>
      </c>
      <c r="R79" s="76"/>
      <c r="S79" s="71"/>
      <c r="T79" s="41">
        <f t="shared" si="48"/>
        <v>0</v>
      </c>
      <c r="U79" s="41">
        <f t="shared" si="49"/>
        <v>0</v>
      </c>
      <c r="V79" s="41">
        <f t="shared" si="50"/>
        <v>0</v>
      </c>
      <c r="W79" s="41">
        <f t="shared" si="51"/>
        <v>0</v>
      </c>
      <c r="X79" s="41">
        <f t="shared" si="52"/>
        <v>0</v>
      </c>
      <c r="Y79" s="41"/>
      <c r="Z79" s="41"/>
      <c r="AA79" s="41"/>
      <c r="AB79" s="41"/>
      <c r="AC79" s="41"/>
      <c r="AD79" s="41">
        <f t="shared" si="53"/>
        <v>0</v>
      </c>
      <c r="AE79" s="41">
        <f t="shared" si="54"/>
        <v>0</v>
      </c>
      <c r="AF79" s="41">
        <f t="shared" si="55"/>
        <v>0</v>
      </c>
      <c r="AG79" s="41">
        <f t="shared" si="56"/>
        <v>0</v>
      </c>
      <c r="AI79" s="41">
        <f t="shared" si="57"/>
        <v>0</v>
      </c>
      <c r="AJ79" s="41">
        <f t="shared" si="58"/>
        <v>0</v>
      </c>
      <c r="AK79" s="41">
        <f t="shared" si="76"/>
        <v>1.2976742907677478E-2</v>
      </c>
      <c r="AL79" s="41">
        <f t="shared" si="59"/>
        <v>0</v>
      </c>
      <c r="AR79" s="41">
        <f t="shared" si="60"/>
        <v>0</v>
      </c>
      <c r="AS79" s="41">
        <f t="shared" si="61"/>
        <v>0</v>
      </c>
      <c r="AT79" s="41">
        <f t="shared" si="62"/>
        <v>0</v>
      </c>
      <c r="AV79" s="40">
        <f t="shared" si="63"/>
        <v>0</v>
      </c>
      <c r="AW79" s="40">
        <f t="shared" si="45"/>
        <v>0</v>
      </c>
      <c r="AX79" s="40">
        <f t="shared" si="46"/>
        <v>34.834249591653119</v>
      </c>
      <c r="AY79" s="40">
        <f t="shared" si="64"/>
        <v>0</v>
      </c>
      <c r="AZ79" s="40">
        <f t="shared" si="65"/>
        <v>0</v>
      </c>
      <c r="BA79" s="40">
        <f t="shared" si="66"/>
        <v>0</v>
      </c>
      <c r="BB79" s="40">
        <f t="shared" si="67"/>
        <v>0</v>
      </c>
      <c r="BC79" s="40">
        <f t="shared" si="68"/>
        <v>0</v>
      </c>
      <c r="BD79" s="40">
        <f t="shared" si="69"/>
        <v>0</v>
      </c>
      <c r="BE79" s="40">
        <f t="shared" si="70"/>
        <v>0</v>
      </c>
      <c r="BF79" s="40">
        <f t="shared" si="71"/>
        <v>0</v>
      </c>
      <c r="BG79" s="40">
        <f t="shared" si="72"/>
        <v>0</v>
      </c>
      <c r="BH79" s="62">
        <f t="shared" si="73"/>
        <v>34.834249591653119</v>
      </c>
      <c r="BI79" s="128">
        <f>VLOOKUP(A79,'1112 '!$B$12:$G$1229,6,0)</f>
        <v>36.85</v>
      </c>
      <c r="BJ79" s="63">
        <f t="shared" si="74"/>
        <v>-2.0157504083468822</v>
      </c>
      <c r="BK79" s="41">
        <f t="shared" si="75"/>
        <v>2.845776953438044E-4</v>
      </c>
    </row>
    <row r="80" spans="1:63" x14ac:dyDescent="0.3">
      <c r="A80" s="87" t="s">
        <v>3565</v>
      </c>
      <c r="B80" s="85" t="s">
        <v>1079</v>
      </c>
      <c r="C80" s="65">
        <f>VLOOKUP(B80,Площадь!$A$2:$B$442,2,0)</f>
        <v>6.3</v>
      </c>
      <c r="D80" s="79"/>
      <c r="G80">
        <v>25</v>
      </c>
      <c r="Q80">
        <f t="shared" si="47"/>
        <v>25</v>
      </c>
      <c r="R80" s="76"/>
      <c r="S80" s="71"/>
      <c r="T80" s="41">
        <f t="shared" si="48"/>
        <v>0</v>
      </c>
      <c r="U80" s="41">
        <f t="shared" si="49"/>
        <v>0</v>
      </c>
      <c r="V80" s="41">
        <f t="shared" si="50"/>
        <v>0</v>
      </c>
      <c r="W80" s="41">
        <f t="shared" si="51"/>
        <v>0</v>
      </c>
      <c r="X80" s="41">
        <f t="shared" si="52"/>
        <v>0</v>
      </c>
      <c r="Y80" s="41"/>
      <c r="Z80" s="41"/>
      <c r="AA80" s="41"/>
      <c r="AB80" s="41"/>
      <c r="AC80" s="41"/>
      <c r="AD80" s="41">
        <f t="shared" si="53"/>
        <v>0</v>
      </c>
      <c r="AE80" s="41">
        <f t="shared" si="54"/>
        <v>0</v>
      </c>
      <c r="AF80" s="41">
        <f t="shared" si="55"/>
        <v>0</v>
      </c>
      <c r="AG80" s="41">
        <f t="shared" si="56"/>
        <v>0</v>
      </c>
      <c r="AI80" s="41">
        <f t="shared" si="57"/>
        <v>0</v>
      </c>
      <c r="AJ80" s="41">
        <f t="shared" si="58"/>
        <v>0</v>
      </c>
      <c r="AK80" s="41">
        <f t="shared" si="76"/>
        <v>7.6835977742827161E-2</v>
      </c>
      <c r="AL80" s="41">
        <f t="shared" si="59"/>
        <v>0</v>
      </c>
      <c r="AR80" s="41">
        <f t="shared" si="60"/>
        <v>0</v>
      </c>
      <c r="AS80" s="41">
        <f t="shared" si="61"/>
        <v>0</v>
      </c>
      <c r="AT80" s="41">
        <f t="shared" si="62"/>
        <v>0</v>
      </c>
      <c r="AV80" s="40">
        <f t="shared" si="63"/>
        <v>0</v>
      </c>
      <c r="AW80" s="40">
        <f t="shared" si="45"/>
        <v>0</v>
      </c>
      <c r="AX80" s="40">
        <f t="shared" si="46"/>
        <v>206.25542521373552</v>
      </c>
      <c r="AY80" s="40">
        <f t="shared" si="64"/>
        <v>0</v>
      </c>
      <c r="AZ80" s="40">
        <f t="shared" si="65"/>
        <v>0</v>
      </c>
      <c r="BA80" s="40">
        <f t="shared" si="66"/>
        <v>0</v>
      </c>
      <c r="BB80" s="40">
        <f t="shared" si="67"/>
        <v>0</v>
      </c>
      <c r="BC80" s="40">
        <f t="shared" si="68"/>
        <v>0</v>
      </c>
      <c r="BD80" s="40">
        <f t="shared" si="69"/>
        <v>0</v>
      </c>
      <c r="BE80" s="40">
        <f t="shared" si="70"/>
        <v>0</v>
      </c>
      <c r="BF80" s="40">
        <f t="shared" si="71"/>
        <v>0</v>
      </c>
      <c r="BG80" s="40">
        <f t="shared" si="72"/>
        <v>0</v>
      </c>
      <c r="BH80" s="62">
        <f t="shared" si="73"/>
        <v>206.25542521373552</v>
      </c>
      <c r="BI80" s="128">
        <f>VLOOKUP(A80,'1112 '!$B$12:$G$1229,6,0)</f>
        <v>218.21</v>
      </c>
      <c r="BJ80" s="63">
        <f t="shared" si="74"/>
        <v>-11.954574786264487</v>
      </c>
      <c r="BK80" s="41">
        <f t="shared" si="75"/>
        <v>1.0163489119421583E-3</v>
      </c>
    </row>
    <row r="81" spans="1:63" x14ac:dyDescent="0.3">
      <c r="A81" s="87" t="s">
        <v>3566</v>
      </c>
      <c r="B81" s="85" t="s">
        <v>1069</v>
      </c>
      <c r="C81" s="65">
        <f>VLOOKUP(B81,Площадь!$A$2:$B$442,2,0)</f>
        <v>3.9</v>
      </c>
      <c r="D81" s="79"/>
      <c r="Q81">
        <f t="shared" si="47"/>
        <v>0</v>
      </c>
      <c r="R81" s="76"/>
      <c r="S81" s="71"/>
      <c r="T81" s="41">
        <f t="shared" si="48"/>
        <v>0</v>
      </c>
      <c r="U81" s="41">
        <f t="shared" si="49"/>
        <v>0</v>
      </c>
      <c r="V81" s="41">
        <f t="shared" si="50"/>
        <v>0</v>
      </c>
      <c r="W81" s="41">
        <f t="shared" si="51"/>
        <v>0</v>
      </c>
      <c r="X81" s="41">
        <f t="shared" si="52"/>
        <v>0</v>
      </c>
      <c r="Y81" s="41"/>
      <c r="Z81" s="41"/>
      <c r="AA81" s="41"/>
      <c r="AB81" s="41"/>
      <c r="AC81" s="41"/>
      <c r="AD81" s="41">
        <f t="shared" si="53"/>
        <v>0</v>
      </c>
      <c r="AE81" s="41">
        <f t="shared" si="54"/>
        <v>0</v>
      </c>
      <c r="AF81" s="41">
        <f t="shared" si="55"/>
        <v>0</v>
      </c>
      <c r="AG81" s="41">
        <f t="shared" si="56"/>
        <v>0</v>
      </c>
      <c r="AI81" s="41">
        <f t="shared" si="57"/>
        <v>0</v>
      </c>
      <c r="AJ81" s="41">
        <f t="shared" si="58"/>
        <v>0</v>
      </c>
      <c r="AK81" s="41">
        <f t="shared" si="76"/>
        <v>0</v>
      </c>
      <c r="AL81" s="41">
        <f t="shared" si="59"/>
        <v>0</v>
      </c>
      <c r="AR81" s="41">
        <f t="shared" si="60"/>
        <v>0</v>
      </c>
      <c r="AS81" s="41">
        <f t="shared" si="61"/>
        <v>0</v>
      </c>
      <c r="AT81" s="41">
        <f t="shared" si="62"/>
        <v>0</v>
      </c>
      <c r="AV81" s="40">
        <f t="shared" si="63"/>
        <v>0</v>
      </c>
      <c r="AW81" s="40">
        <f t="shared" si="45"/>
        <v>0</v>
      </c>
      <c r="AX81" s="40">
        <f t="shared" si="46"/>
        <v>0</v>
      </c>
      <c r="AY81" s="40">
        <f t="shared" si="64"/>
        <v>0</v>
      </c>
      <c r="AZ81" s="40">
        <f t="shared" si="65"/>
        <v>0</v>
      </c>
      <c r="BA81" s="40">
        <f t="shared" si="66"/>
        <v>0</v>
      </c>
      <c r="BB81" s="40">
        <f t="shared" si="67"/>
        <v>0</v>
      </c>
      <c r="BC81" s="40">
        <f t="shared" si="68"/>
        <v>0</v>
      </c>
      <c r="BD81" s="40">
        <f t="shared" si="69"/>
        <v>0</v>
      </c>
      <c r="BE81" s="40">
        <f t="shared" si="70"/>
        <v>0</v>
      </c>
      <c r="BF81" s="40">
        <f t="shared" si="71"/>
        <v>0</v>
      </c>
      <c r="BG81" s="40">
        <f t="shared" si="72"/>
        <v>0</v>
      </c>
      <c r="BH81" s="62">
        <f t="shared" si="73"/>
        <v>0</v>
      </c>
      <c r="BI81" s="128">
        <f>VLOOKUP(A81,'1112 '!$B$12:$G$1229,6,0)</f>
        <v>32.42</v>
      </c>
      <c r="BJ81" s="63">
        <f t="shared" si="74"/>
        <v>-32.42</v>
      </c>
      <c r="BK81" s="41">
        <f t="shared" si="75"/>
        <v>0</v>
      </c>
    </row>
    <row r="82" spans="1:63" x14ac:dyDescent="0.3">
      <c r="A82" s="87" t="s">
        <v>3567</v>
      </c>
      <c r="B82" s="85" t="s">
        <v>1015</v>
      </c>
      <c r="C82" s="65">
        <f>VLOOKUP(B82,Площадь!$A$2:$B$442,2,0)</f>
        <v>4.5</v>
      </c>
      <c r="D82" s="79"/>
      <c r="G82">
        <v>21</v>
      </c>
      <c r="Q82">
        <f t="shared" si="47"/>
        <v>21</v>
      </c>
      <c r="R82" s="76"/>
      <c r="S82" s="76"/>
      <c r="T82" s="41"/>
      <c r="U82" s="41"/>
      <c r="V82" s="41">
        <f t="shared" si="50"/>
        <v>0</v>
      </c>
      <c r="W82" s="41"/>
      <c r="X82" s="41"/>
      <c r="Y82" s="41"/>
      <c r="Z82" s="41"/>
      <c r="AA82" s="41"/>
      <c r="AB82" s="41"/>
      <c r="AC82" s="41"/>
      <c r="AD82" s="41">
        <f t="shared" si="53"/>
        <v>0</v>
      </c>
      <c r="AE82" s="41">
        <f t="shared" si="54"/>
        <v>0</v>
      </c>
      <c r="AF82" s="41">
        <f t="shared" si="55"/>
        <v>0</v>
      </c>
      <c r="AG82" s="41">
        <f t="shared" si="56"/>
        <v>0</v>
      </c>
      <c r="AI82" s="41">
        <f t="shared" si="57"/>
        <v>0</v>
      </c>
      <c r="AJ82" s="41">
        <f t="shared" si="58"/>
        <v>0</v>
      </c>
      <c r="AK82" s="41">
        <f t="shared" si="76"/>
        <v>4.6101586645696302E-2</v>
      </c>
      <c r="AL82" s="41">
        <f t="shared" si="59"/>
        <v>0</v>
      </c>
      <c r="AR82" s="41">
        <f t="shared" si="60"/>
        <v>0</v>
      </c>
      <c r="AS82" s="41">
        <f t="shared" si="61"/>
        <v>0</v>
      </c>
      <c r="AT82" s="41">
        <f t="shared" si="62"/>
        <v>0</v>
      </c>
      <c r="AV82" s="40">
        <f t="shared" si="63"/>
        <v>0</v>
      </c>
      <c r="AW82" s="40">
        <f t="shared" si="45"/>
        <v>0</v>
      </c>
      <c r="AX82" s="40">
        <f t="shared" si="46"/>
        <v>123.75325512824134</v>
      </c>
      <c r="AY82" s="40">
        <f t="shared" si="64"/>
        <v>0</v>
      </c>
      <c r="AZ82" s="40">
        <f t="shared" si="65"/>
        <v>0</v>
      </c>
      <c r="BA82" s="40">
        <f t="shared" si="66"/>
        <v>0</v>
      </c>
      <c r="BB82" s="40">
        <f t="shared" si="67"/>
        <v>0</v>
      </c>
      <c r="BC82" s="40">
        <f t="shared" si="68"/>
        <v>0</v>
      </c>
      <c r="BD82" s="40">
        <f t="shared" si="69"/>
        <v>0</v>
      </c>
      <c r="BE82" s="40">
        <f t="shared" si="70"/>
        <v>0</v>
      </c>
      <c r="BF82" s="40">
        <f t="shared" si="71"/>
        <v>0</v>
      </c>
      <c r="BG82" s="40">
        <f t="shared" si="72"/>
        <v>0</v>
      </c>
      <c r="BH82" s="62">
        <f t="shared" si="73"/>
        <v>123.75325512824134</v>
      </c>
      <c r="BI82" s="128">
        <f>VLOOKUP(A82,'1112 '!$B$12:$G$1229,6,0)</f>
        <v>130.99</v>
      </c>
      <c r="BJ82" s="63">
        <f t="shared" si="74"/>
        <v>-7.236744871758674</v>
      </c>
      <c r="BK82" s="41">
        <f t="shared" si="75"/>
        <v>8.5373308603141308E-4</v>
      </c>
    </row>
    <row r="83" spans="1:63" x14ac:dyDescent="0.3">
      <c r="A83" s="87" t="s">
        <v>3568</v>
      </c>
      <c r="B83" s="85" t="s">
        <v>1314</v>
      </c>
      <c r="C83" s="65">
        <f>VLOOKUP(B83,Площадь!$A$2:$B$442,2,0)</f>
        <v>3.6</v>
      </c>
      <c r="D83" s="79"/>
      <c r="G83">
        <v>12</v>
      </c>
      <c r="Q83">
        <f t="shared" si="47"/>
        <v>12</v>
      </c>
      <c r="R83" s="76"/>
      <c r="S83" s="76"/>
      <c r="T83" s="41"/>
      <c r="U83" s="41"/>
      <c r="V83" s="41">
        <f t="shared" si="50"/>
        <v>0</v>
      </c>
      <c r="W83" s="41"/>
      <c r="X83" s="41"/>
      <c r="Y83" s="41"/>
      <c r="Z83" s="41"/>
      <c r="AA83" s="41"/>
      <c r="AB83" s="41"/>
      <c r="AC83" s="41"/>
      <c r="AD83" s="41">
        <f t="shared" si="53"/>
        <v>0</v>
      </c>
      <c r="AE83" s="41">
        <f t="shared" si="54"/>
        <v>0</v>
      </c>
      <c r="AF83" s="41">
        <f t="shared" si="55"/>
        <v>0</v>
      </c>
      <c r="AG83" s="41">
        <f t="shared" si="56"/>
        <v>0</v>
      </c>
      <c r="AI83" s="41">
        <f t="shared" si="57"/>
        <v>0</v>
      </c>
      <c r="AJ83" s="41">
        <f t="shared" si="58"/>
        <v>0</v>
      </c>
      <c r="AK83" s="41">
        <f t="shared" si="76"/>
        <v>2.1075011038032596E-2</v>
      </c>
      <c r="AL83" s="41">
        <f t="shared" si="59"/>
        <v>0</v>
      </c>
      <c r="AR83" s="41">
        <f t="shared" si="60"/>
        <v>0</v>
      </c>
      <c r="AS83" s="41">
        <f t="shared" si="61"/>
        <v>0</v>
      </c>
      <c r="AT83" s="41">
        <f t="shared" si="62"/>
        <v>0</v>
      </c>
      <c r="AV83" s="40">
        <f t="shared" si="63"/>
        <v>0</v>
      </c>
      <c r="AW83" s="40">
        <f t="shared" si="45"/>
        <v>0</v>
      </c>
      <c r="AX83" s="40">
        <f t="shared" si="46"/>
        <v>56.572916630053179</v>
      </c>
      <c r="AY83" s="40">
        <f t="shared" si="64"/>
        <v>0</v>
      </c>
      <c r="AZ83" s="40">
        <f t="shared" si="65"/>
        <v>0</v>
      </c>
      <c r="BA83" s="40">
        <f t="shared" si="66"/>
        <v>0</v>
      </c>
      <c r="BB83" s="40">
        <f t="shared" si="67"/>
        <v>0</v>
      </c>
      <c r="BC83" s="40">
        <f t="shared" si="68"/>
        <v>0</v>
      </c>
      <c r="BD83" s="40">
        <f t="shared" si="69"/>
        <v>0</v>
      </c>
      <c r="BE83" s="40">
        <f t="shared" si="70"/>
        <v>0</v>
      </c>
      <c r="BF83" s="40">
        <f t="shared" si="71"/>
        <v>0</v>
      </c>
      <c r="BG83" s="40">
        <f t="shared" si="72"/>
        <v>0</v>
      </c>
      <c r="BH83" s="62">
        <f t="shared" si="73"/>
        <v>56.572916630053179</v>
      </c>
      <c r="BI83" s="128">
        <f>VLOOKUP(A83,'1112 '!$B$12:$G$1229,6,0)</f>
        <v>59.85</v>
      </c>
      <c r="BJ83" s="63">
        <f t="shared" si="74"/>
        <v>-3.2770833699468227</v>
      </c>
      <c r="BK83" s="41">
        <f t="shared" si="75"/>
        <v>4.8784747773223595E-4</v>
      </c>
    </row>
    <row r="84" spans="1:63" x14ac:dyDescent="0.3">
      <c r="A84" s="87" t="s">
        <v>3569</v>
      </c>
      <c r="B84" s="85" t="s">
        <v>1721</v>
      </c>
      <c r="C84" s="65">
        <f>VLOOKUP(B84,Площадь!$A$2:$B$442,2,0)</f>
        <v>2.9</v>
      </c>
      <c r="D84" s="79"/>
      <c r="G84">
        <v>7</v>
      </c>
      <c r="Q84">
        <f t="shared" si="47"/>
        <v>7</v>
      </c>
      <c r="R84" s="76"/>
      <c r="S84" s="76"/>
      <c r="T84" s="41"/>
      <c r="U84" s="41"/>
      <c r="V84" s="41">
        <f t="shared" si="50"/>
        <v>0</v>
      </c>
      <c r="W84" s="41"/>
      <c r="X84" s="41"/>
      <c r="Y84" s="41"/>
      <c r="Z84" s="41"/>
      <c r="AA84" s="41"/>
      <c r="AB84" s="41"/>
      <c r="AC84" s="41"/>
      <c r="AD84" s="41">
        <f t="shared" si="53"/>
        <v>0</v>
      </c>
      <c r="AE84" s="41">
        <f t="shared" si="54"/>
        <v>0</v>
      </c>
      <c r="AF84" s="41">
        <f t="shared" si="55"/>
        <v>0</v>
      </c>
      <c r="AG84" s="41">
        <f t="shared" si="56"/>
        <v>0</v>
      </c>
      <c r="AI84" s="41">
        <f t="shared" si="57"/>
        <v>0</v>
      </c>
      <c r="AJ84" s="41">
        <f t="shared" si="58"/>
        <v>0</v>
      </c>
      <c r="AK84" s="41">
        <f t="shared" si="76"/>
        <v>9.9033037979643912E-3</v>
      </c>
      <c r="AL84" s="41">
        <f t="shared" si="59"/>
        <v>0</v>
      </c>
      <c r="AR84" s="41">
        <f t="shared" si="60"/>
        <v>0</v>
      </c>
      <c r="AS84" s="41">
        <f t="shared" si="61"/>
        <v>0</v>
      </c>
      <c r="AT84" s="41">
        <f t="shared" si="62"/>
        <v>0</v>
      </c>
      <c r="AV84" s="40">
        <f t="shared" si="63"/>
        <v>0</v>
      </c>
      <c r="AW84" s="40">
        <f t="shared" si="45"/>
        <v>0</v>
      </c>
      <c r="AX84" s="40">
        <f t="shared" si="46"/>
        <v>26.584032583103696</v>
      </c>
      <c r="AY84" s="40">
        <f t="shared" si="64"/>
        <v>0</v>
      </c>
      <c r="AZ84" s="40">
        <f t="shared" si="65"/>
        <v>0</v>
      </c>
      <c r="BA84" s="40">
        <f t="shared" si="66"/>
        <v>0</v>
      </c>
      <c r="BB84" s="40">
        <f t="shared" si="67"/>
        <v>0</v>
      </c>
      <c r="BC84" s="40">
        <f t="shared" si="68"/>
        <v>0</v>
      </c>
      <c r="BD84" s="40">
        <f t="shared" si="69"/>
        <v>0</v>
      </c>
      <c r="BE84" s="40">
        <f t="shared" si="70"/>
        <v>0</v>
      </c>
      <c r="BF84" s="40">
        <f t="shared" si="71"/>
        <v>0</v>
      </c>
      <c r="BG84" s="40">
        <f t="shared" si="72"/>
        <v>0</v>
      </c>
      <c r="BH84" s="62">
        <f t="shared" si="73"/>
        <v>26.584032583103696</v>
      </c>
      <c r="BI84" s="128">
        <f>VLOOKUP(A84,'1112 '!$B$12:$G$1229,6,0)</f>
        <v>28.12</v>
      </c>
      <c r="BJ84" s="63">
        <f t="shared" si="74"/>
        <v>-1.5359674168963053</v>
      </c>
      <c r="BK84" s="41">
        <f t="shared" si="75"/>
        <v>2.8457769534380434E-4</v>
      </c>
    </row>
    <row r="85" spans="1:63" x14ac:dyDescent="0.3">
      <c r="A85" s="87" t="s">
        <v>3570</v>
      </c>
      <c r="B85" s="85" t="s">
        <v>1607</v>
      </c>
      <c r="C85" s="65">
        <f>VLOOKUP(B85,Площадь!$A$2:$B$442,2,0)</f>
        <v>2.8</v>
      </c>
      <c r="D85" s="79"/>
      <c r="Q85">
        <f t="shared" si="47"/>
        <v>0</v>
      </c>
      <c r="R85" s="76"/>
      <c r="S85" s="76"/>
      <c r="T85" s="41"/>
      <c r="U85" s="41"/>
      <c r="V85" s="41">
        <f t="shared" si="50"/>
        <v>0</v>
      </c>
      <c r="W85" s="41"/>
      <c r="X85" s="41"/>
      <c r="Y85" s="41"/>
      <c r="Z85" s="41"/>
      <c r="AA85" s="41"/>
      <c r="AB85" s="41"/>
      <c r="AC85" s="41"/>
      <c r="AD85" s="41">
        <f t="shared" si="53"/>
        <v>0</v>
      </c>
      <c r="AE85" s="41">
        <f t="shared" si="54"/>
        <v>0</v>
      </c>
      <c r="AF85" s="41">
        <f t="shared" si="55"/>
        <v>0</v>
      </c>
      <c r="AG85" s="41">
        <f t="shared" si="56"/>
        <v>0</v>
      </c>
      <c r="AI85" s="41">
        <f t="shared" si="57"/>
        <v>0</v>
      </c>
      <c r="AJ85" s="41">
        <f t="shared" si="58"/>
        <v>0</v>
      </c>
      <c r="AK85" s="41">
        <f t="shared" si="76"/>
        <v>0</v>
      </c>
      <c r="AL85" s="41">
        <f t="shared" si="59"/>
        <v>0</v>
      </c>
      <c r="AR85" s="41">
        <f t="shared" si="60"/>
        <v>0</v>
      </c>
      <c r="AS85" s="41">
        <f t="shared" si="61"/>
        <v>0</v>
      </c>
      <c r="AT85" s="41">
        <f t="shared" si="62"/>
        <v>0</v>
      </c>
      <c r="AV85" s="40">
        <f t="shared" si="63"/>
        <v>0</v>
      </c>
      <c r="AW85" s="40">
        <f t="shared" si="45"/>
        <v>0</v>
      </c>
      <c r="AX85" s="40">
        <f t="shared" si="46"/>
        <v>0</v>
      </c>
      <c r="AY85" s="40">
        <f t="shared" si="64"/>
        <v>0</v>
      </c>
      <c r="AZ85" s="40">
        <f t="shared" si="65"/>
        <v>0</v>
      </c>
      <c r="BA85" s="40">
        <f t="shared" si="66"/>
        <v>0</v>
      </c>
      <c r="BB85" s="40">
        <f t="shared" si="67"/>
        <v>0</v>
      </c>
      <c r="BC85" s="40">
        <f t="shared" si="68"/>
        <v>0</v>
      </c>
      <c r="BD85" s="40">
        <f t="shared" si="69"/>
        <v>0</v>
      </c>
      <c r="BE85" s="40">
        <f t="shared" si="70"/>
        <v>0</v>
      </c>
      <c r="BF85" s="40">
        <f t="shared" si="71"/>
        <v>0</v>
      </c>
      <c r="BG85" s="40">
        <f t="shared" si="72"/>
        <v>0</v>
      </c>
      <c r="BH85" s="62">
        <f t="shared" si="73"/>
        <v>0</v>
      </c>
      <c r="BI85" s="128">
        <f>VLOOKUP(A85,'1112 '!$B$12:$G$1229,6,0)</f>
        <v>11.64</v>
      </c>
      <c r="BJ85" s="63">
        <f t="shared" si="74"/>
        <v>-11.64</v>
      </c>
      <c r="BK85" s="41">
        <f t="shared" si="75"/>
        <v>0</v>
      </c>
    </row>
    <row r="86" spans="1:63" x14ac:dyDescent="0.3">
      <c r="A86" s="87" t="s">
        <v>3571</v>
      </c>
      <c r="B86" s="85" t="s">
        <v>817</v>
      </c>
      <c r="C86" s="65">
        <f>VLOOKUP(B86,Площадь!$A$2:$B$442,2,0)</f>
        <v>15.7</v>
      </c>
      <c r="D86" s="79"/>
      <c r="G86">
        <v>31</v>
      </c>
      <c r="Q86">
        <f t="shared" si="47"/>
        <v>31</v>
      </c>
      <c r="R86" s="76"/>
      <c r="S86" s="76"/>
      <c r="T86" s="41"/>
      <c r="U86" s="41"/>
      <c r="V86" s="41">
        <f t="shared" si="50"/>
        <v>0</v>
      </c>
      <c r="W86" s="41"/>
      <c r="X86" s="41"/>
      <c r="Y86" s="41"/>
      <c r="Z86" s="41"/>
      <c r="AA86" s="41"/>
      <c r="AB86" s="41"/>
      <c r="AC86" s="41"/>
      <c r="AD86" s="41">
        <f t="shared" si="53"/>
        <v>0</v>
      </c>
      <c r="AE86" s="41">
        <f t="shared" si="54"/>
        <v>0</v>
      </c>
      <c r="AF86" s="41">
        <f t="shared" si="55"/>
        <v>0</v>
      </c>
      <c r="AG86" s="41">
        <f t="shared" si="56"/>
        <v>0</v>
      </c>
      <c r="AI86" s="41">
        <f t="shared" si="57"/>
        <v>0</v>
      </c>
      <c r="AJ86" s="41">
        <f t="shared" si="58"/>
        <v>0</v>
      </c>
      <c r="AK86" s="41">
        <f t="shared" si="76"/>
        <v>0.23743536741227927</v>
      </c>
      <c r="AL86" s="41">
        <f t="shared" si="59"/>
        <v>0</v>
      </c>
      <c r="AR86" s="41">
        <f t="shared" si="60"/>
        <v>0</v>
      </c>
      <c r="AS86" s="41">
        <f t="shared" si="61"/>
        <v>0</v>
      </c>
      <c r="AT86" s="41">
        <f t="shared" si="62"/>
        <v>0</v>
      </c>
      <c r="AV86" s="40">
        <f t="shared" si="63"/>
        <v>0</v>
      </c>
      <c r="AW86" s="40">
        <f t="shared" si="45"/>
        <v>0</v>
      </c>
      <c r="AX86" s="40">
        <f t="shared" si="46"/>
        <v>637.36200286682606</v>
      </c>
      <c r="AY86" s="40">
        <f t="shared" si="64"/>
        <v>0</v>
      </c>
      <c r="AZ86" s="40">
        <f t="shared" si="65"/>
        <v>0</v>
      </c>
      <c r="BA86" s="40">
        <f t="shared" si="66"/>
        <v>0</v>
      </c>
      <c r="BB86" s="40">
        <f t="shared" si="67"/>
        <v>0</v>
      </c>
      <c r="BC86" s="40">
        <f t="shared" si="68"/>
        <v>0</v>
      </c>
      <c r="BD86" s="40">
        <f t="shared" si="69"/>
        <v>0</v>
      </c>
      <c r="BE86" s="40">
        <f t="shared" si="70"/>
        <v>0</v>
      </c>
      <c r="BF86" s="40">
        <f t="shared" si="71"/>
        <v>0</v>
      </c>
      <c r="BG86" s="40">
        <f t="shared" si="72"/>
        <v>0</v>
      </c>
      <c r="BH86" s="62">
        <f t="shared" si="73"/>
        <v>637.36200286682606</v>
      </c>
      <c r="BI86" s="128">
        <f>VLOOKUP(A86,'1112 '!$B$12:$G$1229,6,0)</f>
        <v>674.31</v>
      </c>
      <c r="BJ86" s="63">
        <f t="shared" si="74"/>
        <v>-36.947997133173885</v>
      </c>
      <c r="BK86" s="41">
        <f t="shared" si="75"/>
        <v>1.2602726508082766E-3</v>
      </c>
    </row>
    <row r="87" spans="1:63" x14ac:dyDescent="0.3">
      <c r="A87" s="87" t="s">
        <v>3572</v>
      </c>
      <c r="B87" s="85" t="s">
        <v>787</v>
      </c>
      <c r="C87" s="65">
        <f>VLOOKUP(B87,Площадь!$A$2:$B$442,2,0)</f>
        <v>13.8</v>
      </c>
      <c r="D87" s="79"/>
      <c r="G87">
        <v>26</v>
      </c>
      <c r="Q87">
        <f t="shared" si="47"/>
        <v>26</v>
      </c>
      <c r="R87" s="76"/>
      <c r="S87" s="76"/>
      <c r="T87" s="41"/>
      <c r="U87" s="41"/>
      <c r="V87" s="41">
        <f t="shared" si="50"/>
        <v>0</v>
      </c>
      <c r="W87" s="41"/>
      <c r="X87" s="41"/>
      <c r="Y87" s="41"/>
      <c r="Z87" s="41"/>
      <c r="AA87" s="41"/>
      <c r="AB87" s="41"/>
      <c r="AC87" s="41"/>
      <c r="AD87" s="41">
        <f t="shared" si="53"/>
        <v>0</v>
      </c>
      <c r="AE87" s="41">
        <f t="shared" si="54"/>
        <v>0</v>
      </c>
      <c r="AF87" s="41">
        <f t="shared" si="55"/>
        <v>0</v>
      </c>
      <c r="AG87" s="41">
        <f t="shared" si="56"/>
        <v>0</v>
      </c>
      <c r="AI87" s="41">
        <f t="shared" si="57"/>
        <v>0</v>
      </c>
      <c r="AJ87" s="41">
        <f t="shared" si="58"/>
        <v>0</v>
      </c>
      <c r="AK87" s="41">
        <f t="shared" si="76"/>
        <v>0.1750396750103263</v>
      </c>
      <c r="AL87" s="41">
        <f t="shared" si="59"/>
        <v>0</v>
      </c>
      <c r="AR87" s="41">
        <f t="shared" si="60"/>
        <v>0</v>
      </c>
      <c r="AS87" s="41">
        <f t="shared" si="61"/>
        <v>0</v>
      </c>
      <c r="AT87" s="41">
        <f t="shared" si="62"/>
        <v>0</v>
      </c>
      <c r="AV87" s="40">
        <f t="shared" si="63"/>
        <v>0</v>
      </c>
      <c r="AW87" s="40">
        <f t="shared" si="45"/>
        <v>0</v>
      </c>
      <c r="AX87" s="40">
        <f t="shared" si="46"/>
        <v>469.86950201071954</v>
      </c>
      <c r="AY87" s="40">
        <f t="shared" si="64"/>
        <v>0</v>
      </c>
      <c r="AZ87" s="40">
        <f t="shared" si="65"/>
        <v>0</v>
      </c>
      <c r="BA87" s="40">
        <f t="shared" si="66"/>
        <v>0</v>
      </c>
      <c r="BB87" s="40">
        <f t="shared" si="67"/>
        <v>0</v>
      </c>
      <c r="BC87" s="40">
        <f t="shared" si="68"/>
        <v>0</v>
      </c>
      <c r="BD87" s="40">
        <f t="shared" si="69"/>
        <v>0</v>
      </c>
      <c r="BE87" s="40">
        <f t="shared" si="70"/>
        <v>0</v>
      </c>
      <c r="BF87" s="40">
        <f t="shared" si="71"/>
        <v>0</v>
      </c>
      <c r="BG87" s="40">
        <f t="shared" si="72"/>
        <v>0</v>
      </c>
      <c r="BH87" s="62">
        <f t="shared" si="73"/>
        <v>469.86950201071954</v>
      </c>
      <c r="BI87" s="128">
        <f>VLOOKUP(A87,'1112 '!$B$12:$G$1229,6,0)</f>
        <v>497.14</v>
      </c>
      <c r="BJ87" s="63">
        <f t="shared" si="74"/>
        <v>-27.270497989280443</v>
      </c>
      <c r="BK87" s="41">
        <f t="shared" si="75"/>
        <v>1.0570028684198447E-3</v>
      </c>
    </row>
    <row r="88" spans="1:63" x14ac:dyDescent="0.3">
      <c r="A88" s="87" t="s">
        <v>1827</v>
      </c>
      <c r="B88" s="85" t="s">
        <v>282</v>
      </c>
      <c r="C88" s="65">
        <f>VLOOKUP(B88,Площадь!$D$2:$E$713,2,0)</f>
        <v>55.8</v>
      </c>
      <c r="D88" s="79"/>
      <c r="E88">
        <v>31</v>
      </c>
      <c r="F88">
        <v>6</v>
      </c>
      <c r="Q88">
        <f t="shared" si="47"/>
        <v>37</v>
      </c>
      <c r="R88" s="100">
        <f>VLOOKUP(B88,'Общие показания'!A:H,8,0)</f>
        <v>0</v>
      </c>
      <c r="S88" s="41"/>
      <c r="T88" s="100">
        <f t="shared" ref="T88:T152" si="77">R88*$T$1/31*E88</f>
        <v>0</v>
      </c>
      <c r="U88" s="100">
        <f t="shared" ref="U88:U123" si="78">R88*$U$1/29*F88</f>
        <v>0</v>
      </c>
      <c r="V88" s="41">
        <f t="shared" si="50"/>
        <v>0</v>
      </c>
      <c r="W88" s="41">
        <f t="shared" ref="W88:W108" si="79">R88*W$1/30*H88</f>
        <v>0</v>
      </c>
      <c r="X88" s="100">
        <f t="shared" ref="X88:X152" si="80">SUM(T88:W88)-R88</f>
        <v>0</v>
      </c>
      <c r="Y88" s="41"/>
      <c r="Z88" s="41"/>
      <c r="AA88" s="41"/>
      <c r="AB88" s="41"/>
      <c r="AC88" s="41"/>
      <c r="AD88" s="41"/>
      <c r="AE88" s="41"/>
      <c r="AF88" s="41"/>
      <c r="AG88" s="41"/>
      <c r="AI88" s="100">
        <f t="shared" si="57"/>
        <v>1.1146682095112805</v>
      </c>
      <c r="AJ88" s="100">
        <f t="shared" si="58"/>
        <v>0.11132040461264696</v>
      </c>
      <c r="AK88" s="41">
        <f t="shared" si="76"/>
        <v>0</v>
      </c>
      <c r="AL88" s="41">
        <f t="shared" si="59"/>
        <v>0</v>
      </c>
      <c r="AR88" s="41">
        <f t="shared" si="60"/>
        <v>0</v>
      </c>
      <c r="AS88" s="41">
        <f t="shared" si="61"/>
        <v>0</v>
      </c>
      <c r="AT88" s="41">
        <f t="shared" si="62"/>
        <v>0</v>
      </c>
      <c r="AV88" s="40">
        <f t="shared" si="63"/>
        <v>2992.1707548837012</v>
      </c>
      <c r="AW88" s="40">
        <f t="shared" si="45"/>
        <v>298.82404132600499</v>
      </c>
      <c r="AX88" s="40">
        <f t="shared" si="46"/>
        <v>0</v>
      </c>
      <c r="AY88" s="40">
        <f t="shared" si="64"/>
        <v>0</v>
      </c>
      <c r="AZ88" s="40">
        <f t="shared" si="65"/>
        <v>0</v>
      </c>
      <c r="BA88" s="40">
        <f t="shared" si="66"/>
        <v>0</v>
      </c>
      <c r="BB88" s="40">
        <f t="shared" si="67"/>
        <v>0</v>
      </c>
      <c r="BC88" s="40">
        <f t="shared" si="68"/>
        <v>0</v>
      </c>
      <c r="BD88" s="40">
        <f t="shared" si="69"/>
        <v>0</v>
      </c>
      <c r="BE88" s="40"/>
      <c r="BF88" s="40"/>
      <c r="BG88" s="40"/>
      <c r="BH88" s="62">
        <f t="shared" si="73"/>
        <v>3290.9947962097062</v>
      </c>
      <c r="BI88" s="128">
        <f>VLOOKUP(A88,'1112 '!$B$499:$G$1229,6,0)</f>
        <v>2892.4</v>
      </c>
      <c r="BJ88" s="63">
        <f t="shared" si="74"/>
        <v>398.59479620970615</v>
      </c>
      <c r="BK88" s="41">
        <f t="shared" si="75"/>
        <v>1.8309268430763556E-3</v>
      </c>
    </row>
    <row r="89" spans="1:63" x14ac:dyDescent="0.3">
      <c r="A89" s="87" t="s">
        <v>1302</v>
      </c>
      <c r="B89" s="85" t="s">
        <v>273</v>
      </c>
      <c r="C89" s="65">
        <f>VLOOKUP(B89,Площадь!$D$2:$E$713,2,0)</f>
        <v>32.1</v>
      </c>
      <c r="D89" s="79"/>
      <c r="E89">
        <v>31</v>
      </c>
      <c r="F89">
        <v>29</v>
      </c>
      <c r="G89">
        <v>31</v>
      </c>
      <c r="Q89">
        <f t="shared" si="47"/>
        <v>91</v>
      </c>
      <c r="R89" s="100">
        <f>VLOOKUP(B89,'Общие показания'!A:H,8,0)</f>
        <v>1.2243847550254006</v>
      </c>
      <c r="S89" s="41"/>
      <c r="T89" s="100">
        <f t="shared" si="77"/>
        <v>0.46776848484041983</v>
      </c>
      <c r="U89" s="100">
        <f t="shared" si="78"/>
        <v>0.37993233013326327</v>
      </c>
      <c r="V89" s="41">
        <f t="shared" si="50"/>
        <v>0.37668394005171757</v>
      </c>
      <c r="W89" s="41">
        <f t="shared" si="79"/>
        <v>0</v>
      </c>
      <c r="X89" s="100">
        <f t="shared" si="80"/>
        <v>0</v>
      </c>
      <c r="Y89" s="41"/>
      <c r="Z89" s="41"/>
      <c r="AA89" s="41"/>
      <c r="AB89" s="41"/>
      <c r="AC89" s="41"/>
      <c r="AD89" s="41">
        <f>(S89*$AD$1)/31*N89</f>
        <v>0</v>
      </c>
      <c r="AE89" s="41">
        <f>(S89*$AE$1)/30*O89</f>
        <v>0</v>
      </c>
      <c r="AF89" s="41">
        <f>(S89*$AF$1)/31*P89</f>
        <v>0</v>
      </c>
      <c r="AG89" s="41">
        <f>S89-AD89-AE89-AF89</f>
        <v>0</v>
      </c>
      <c r="AI89" s="100">
        <f t="shared" si="57"/>
        <v>0.6412338624607905</v>
      </c>
      <c r="AJ89" s="100">
        <f t="shared" si="58"/>
        <v>0.30952259454573794</v>
      </c>
      <c r="AK89" s="41">
        <f t="shared" si="76"/>
        <v>0.48545702509134803</v>
      </c>
      <c r="AL89" s="41">
        <f t="shared" si="59"/>
        <v>0</v>
      </c>
      <c r="AR89" s="41">
        <f t="shared" si="60"/>
        <v>0</v>
      </c>
      <c r="AS89" s="41">
        <f t="shared" si="61"/>
        <v>0</v>
      </c>
      <c r="AT89" s="41">
        <f t="shared" si="62"/>
        <v>0</v>
      </c>
      <c r="AV89" s="40">
        <f t="shared" si="63"/>
        <v>2976.9615410014771</v>
      </c>
      <c r="AW89" s="40">
        <f t="shared" si="45"/>
        <v>1850.7452216113236</v>
      </c>
      <c r="AX89" s="40">
        <f t="shared" si="46"/>
        <v>2314.2967211914397</v>
      </c>
      <c r="AY89" s="40">
        <f t="shared" si="64"/>
        <v>0</v>
      </c>
      <c r="AZ89" s="40">
        <f t="shared" si="65"/>
        <v>0</v>
      </c>
      <c r="BA89" s="40">
        <f t="shared" si="66"/>
        <v>0</v>
      </c>
      <c r="BB89" s="40">
        <f t="shared" si="67"/>
        <v>0</v>
      </c>
      <c r="BC89" s="40">
        <f t="shared" si="68"/>
        <v>0</v>
      </c>
      <c r="BD89" s="40">
        <f t="shared" si="69"/>
        <v>0</v>
      </c>
      <c r="BE89" s="40">
        <f>(AD89+AR89)*$BE$1</f>
        <v>0</v>
      </c>
      <c r="BF89" s="40">
        <f>(AE89+AS89)*$BF$1</f>
        <v>0</v>
      </c>
      <c r="BG89" s="40">
        <f>(AF89+AT89)*$BG$1</f>
        <v>0</v>
      </c>
      <c r="BH89" s="62">
        <f t="shared" si="73"/>
        <v>7142.0034838042411</v>
      </c>
      <c r="BI89" s="128">
        <f>VLOOKUP(A89,'1112 '!$B$499:$G$1229,6,0)</f>
        <v>4002.65</v>
      </c>
      <c r="BJ89" s="63">
        <f t="shared" si="74"/>
        <v>3139.353483804241</v>
      </c>
      <c r="BK89" s="41">
        <f t="shared" si="75"/>
        <v>6.9070566903511859E-3</v>
      </c>
    </row>
    <row r="90" spans="1:63" x14ac:dyDescent="0.3">
      <c r="A90" s="87" t="s">
        <v>1389</v>
      </c>
      <c r="B90" s="85" t="s">
        <v>321</v>
      </c>
      <c r="C90" s="65">
        <f>VLOOKUP(B90,Площадь!$D$2:$E$713,2,0)</f>
        <v>32.1</v>
      </c>
      <c r="D90" s="79"/>
      <c r="E90">
        <v>16</v>
      </c>
      <c r="Q90">
        <f t="shared" si="47"/>
        <v>16</v>
      </c>
      <c r="R90" s="100">
        <f>VLOOKUP(B90,'Общие показания'!A:H,8,0)</f>
        <v>1.7489999999999997</v>
      </c>
      <c r="S90" s="41"/>
      <c r="T90" s="100">
        <f t="shared" si="77"/>
        <v>0.34487454725657346</v>
      </c>
      <c r="U90" s="100">
        <f t="shared" si="78"/>
        <v>0</v>
      </c>
      <c r="V90" s="41">
        <f t="shared" si="50"/>
        <v>0</v>
      </c>
      <c r="W90" s="41">
        <f t="shared" si="79"/>
        <v>0</v>
      </c>
      <c r="X90" s="100">
        <f t="shared" si="80"/>
        <v>-1.4041254527434262</v>
      </c>
      <c r="Y90" s="41"/>
      <c r="Z90" s="41"/>
      <c r="AA90" s="41"/>
      <c r="AB90" s="41"/>
      <c r="AC90" s="41"/>
      <c r="AD90" s="41"/>
      <c r="AE90" s="41"/>
      <c r="AF90" s="41"/>
      <c r="AG90" s="41"/>
      <c r="AI90" s="100">
        <f t="shared" si="57"/>
        <v>0.33095941288298864</v>
      </c>
      <c r="AJ90" s="100">
        <f t="shared" si="58"/>
        <v>0</v>
      </c>
      <c r="AK90" s="41">
        <f t="shared" si="76"/>
        <v>0</v>
      </c>
      <c r="AL90" s="41">
        <f t="shared" si="59"/>
        <v>0</v>
      </c>
      <c r="AR90" s="41">
        <f t="shared" si="60"/>
        <v>0</v>
      </c>
      <c r="AS90" s="41">
        <f t="shared" si="61"/>
        <v>0</v>
      </c>
      <c r="AT90" s="41">
        <f t="shared" si="62"/>
        <v>0</v>
      </c>
      <c r="AV90" s="40">
        <f t="shared" si="63"/>
        <v>1814.1816492402349</v>
      </c>
      <c r="AW90" s="40">
        <f t="shared" si="45"/>
        <v>0</v>
      </c>
      <c r="AX90" s="40">
        <f t="shared" si="46"/>
        <v>0</v>
      </c>
      <c r="AY90" s="40">
        <f t="shared" si="64"/>
        <v>0</v>
      </c>
      <c r="AZ90" s="40">
        <f t="shared" si="65"/>
        <v>0</v>
      </c>
      <c r="BA90" s="40">
        <f t="shared" si="66"/>
        <v>0</v>
      </c>
      <c r="BB90" s="40">
        <f t="shared" si="67"/>
        <v>0</v>
      </c>
      <c r="BC90" s="40">
        <f t="shared" si="68"/>
        <v>0</v>
      </c>
      <c r="BD90" s="40">
        <f t="shared" si="69"/>
        <v>0</v>
      </c>
      <c r="BE90" s="40"/>
      <c r="BF90" s="40"/>
      <c r="BG90" s="40"/>
      <c r="BH90" s="62">
        <f t="shared" si="73"/>
        <v>1814.1816492402349</v>
      </c>
      <c r="BI90" s="128">
        <f>VLOOKUP(A90,'1112 '!$B$499:$G$1229,6,0)</f>
        <v>711.62</v>
      </c>
      <c r="BJ90" s="63">
        <f t="shared" si="74"/>
        <v>1102.5616492402351</v>
      </c>
      <c r="BK90" s="41">
        <f t="shared" si="75"/>
        <v>1.7545014541525494E-3</v>
      </c>
    </row>
    <row r="91" spans="1:63" x14ac:dyDescent="0.3">
      <c r="A91" s="87" t="s">
        <v>3573</v>
      </c>
      <c r="B91" s="85" t="s">
        <v>321</v>
      </c>
      <c r="C91" s="65">
        <f>VLOOKUP(B91,Площадь!$D$2:$E$713,2,0)</f>
        <v>32.1</v>
      </c>
      <c r="D91" s="79"/>
      <c r="E91">
        <v>15</v>
      </c>
      <c r="F91">
        <v>29</v>
      </c>
      <c r="G91">
        <v>31</v>
      </c>
      <c r="Q91">
        <f t="shared" si="47"/>
        <v>75</v>
      </c>
      <c r="R91" s="100">
        <f>VLOOKUP(B91,'Общие показания'!A:H,8,0)</f>
        <v>1.7489999999999997</v>
      </c>
      <c r="S91" s="41"/>
      <c r="T91" s="100">
        <f t="shared" si="77"/>
        <v>0.32331988805303763</v>
      </c>
      <c r="U91" s="100">
        <f t="shared" si="78"/>
        <v>0.54272290035928439</v>
      </c>
      <c r="V91" s="41">
        <f t="shared" si="50"/>
        <v>0.53808266433110419</v>
      </c>
      <c r="W91" s="41">
        <f t="shared" si="79"/>
        <v>0</v>
      </c>
      <c r="X91" s="100">
        <f t="shared" si="80"/>
        <v>-0.34487454725657329</v>
      </c>
      <c r="Y91" s="41"/>
      <c r="Z91" s="41"/>
      <c r="AA91" s="41"/>
      <c r="AB91" s="41"/>
      <c r="AC91" s="41"/>
      <c r="AD91" s="41"/>
      <c r="AE91" s="41"/>
      <c r="AF91" s="41"/>
      <c r="AG91" s="41"/>
      <c r="AI91" s="100">
        <f t="shared" si="57"/>
        <v>0.31027444957780187</v>
      </c>
      <c r="AJ91" s="100">
        <f t="shared" si="58"/>
        <v>0.30952259454573794</v>
      </c>
      <c r="AK91" s="41">
        <f t="shared" si="76"/>
        <v>0.48545702509134803</v>
      </c>
      <c r="AL91" s="41">
        <f t="shared" si="59"/>
        <v>0</v>
      </c>
      <c r="AR91" s="41">
        <f t="shared" si="60"/>
        <v>0</v>
      </c>
      <c r="AS91" s="41">
        <f t="shared" si="61"/>
        <v>0</v>
      </c>
      <c r="AT91" s="41">
        <f t="shared" si="62"/>
        <v>0</v>
      </c>
      <c r="AV91" s="40">
        <f t="shared" si="63"/>
        <v>1700.7952961627204</v>
      </c>
      <c r="AW91" s="40">
        <f t="shared" si="45"/>
        <v>2287.733716703246</v>
      </c>
      <c r="AX91" s="40">
        <f t="shared" si="46"/>
        <v>2747.549000698054</v>
      </c>
      <c r="AY91" s="40">
        <f t="shared" si="64"/>
        <v>0</v>
      </c>
      <c r="AZ91" s="40">
        <f t="shared" si="65"/>
        <v>0</v>
      </c>
      <c r="BA91" s="40">
        <f t="shared" si="66"/>
        <v>0</v>
      </c>
      <c r="BB91" s="40">
        <f t="shared" si="67"/>
        <v>0</v>
      </c>
      <c r="BC91" s="40">
        <f t="shared" si="68"/>
        <v>0</v>
      </c>
      <c r="BD91" s="40">
        <f t="shared" si="69"/>
        <v>0</v>
      </c>
      <c r="BE91" s="40"/>
      <c r="BF91" s="40"/>
      <c r="BG91" s="40"/>
      <c r="BH91" s="62">
        <f t="shared" si="73"/>
        <v>6736.0780135640198</v>
      </c>
      <c r="BI91" s="128">
        <f>VLOOKUP(A91,'1112 '!$B$499:$G$1229,6,0)</f>
        <v>3424.44</v>
      </c>
      <c r="BJ91" s="63">
        <f t="shared" si="74"/>
        <v>3311.6380135640197</v>
      </c>
      <c r="BK91" s="41">
        <f t="shared" si="75"/>
        <v>6.5144847402863817E-3</v>
      </c>
    </row>
    <row r="92" spans="1:63" x14ac:dyDescent="0.3">
      <c r="A92" s="87" t="s">
        <v>1469</v>
      </c>
      <c r="B92" s="85" t="s">
        <v>242</v>
      </c>
      <c r="C92" s="65">
        <f>VLOOKUP(B92,Площадь!$D$2:$E$713,2,0)</f>
        <v>31.8</v>
      </c>
      <c r="D92" s="79"/>
      <c r="Q92">
        <f t="shared" si="47"/>
        <v>0</v>
      </c>
      <c r="R92" s="100">
        <f>VLOOKUP(B92,'Общие показания'!A:H,8,0)</f>
        <v>1.2129419068475931</v>
      </c>
      <c r="S92" s="41"/>
      <c r="T92" s="100">
        <f t="shared" si="77"/>
        <v>0</v>
      </c>
      <c r="U92" s="100">
        <f t="shared" si="78"/>
        <v>0</v>
      </c>
      <c r="V92" s="41">
        <f t="shared" si="50"/>
        <v>0</v>
      </c>
      <c r="W92" s="41">
        <f t="shared" si="79"/>
        <v>0</v>
      </c>
      <c r="X92" s="100">
        <f t="shared" si="80"/>
        <v>-1.2129419068475931</v>
      </c>
      <c r="Y92" s="41"/>
      <c r="Z92" s="41"/>
      <c r="AA92" s="41"/>
      <c r="AB92" s="41"/>
      <c r="AC92" s="41"/>
      <c r="AD92" s="41"/>
      <c r="AE92" s="41"/>
      <c r="AF92" s="41"/>
      <c r="AG92" s="41"/>
      <c r="AI92" s="100">
        <f t="shared" si="57"/>
        <v>0</v>
      </c>
      <c r="AJ92" s="100">
        <f t="shared" si="58"/>
        <v>0</v>
      </c>
      <c r="AK92" s="41">
        <f t="shared" si="76"/>
        <v>0</v>
      </c>
      <c r="AL92" s="41">
        <f t="shared" si="59"/>
        <v>0</v>
      </c>
      <c r="AR92" s="41">
        <f t="shared" si="60"/>
        <v>0</v>
      </c>
      <c r="AS92" s="41">
        <f t="shared" si="61"/>
        <v>0</v>
      </c>
      <c r="AT92" s="41">
        <f t="shared" si="62"/>
        <v>0</v>
      </c>
      <c r="AV92" s="40">
        <f t="shared" si="63"/>
        <v>0</v>
      </c>
      <c r="AW92" s="40">
        <f t="shared" si="45"/>
        <v>0</v>
      </c>
      <c r="AX92" s="40">
        <f t="shared" si="46"/>
        <v>0</v>
      </c>
      <c r="AY92" s="40">
        <f t="shared" si="64"/>
        <v>0</v>
      </c>
      <c r="AZ92" s="40">
        <f t="shared" si="65"/>
        <v>0</v>
      </c>
      <c r="BA92" s="40">
        <f t="shared" si="66"/>
        <v>0</v>
      </c>
      <c r="BB92" s="40">
        <f t="shared" si="67"/>
        <v>0</v>
      </c>
      <c r="BC92" s="40">
        <f t="shared" si="68"/>
        <v>0</v>
      </c>
      <c r="BD92" s="40">
        <f t="shared" si="69"/>
        <v>0</v>
      </c>
      <c r="BE92" s="40"/>
      <c r="BF92" s="40"/>
      <c r="BG92" s="40"/>
      <c r="BH92" s="62">
        <f t="shared" si="73"/>
        <v>0</v>
      </c>
      <c r="BI92" s="128">
        <f>VLOOKUP(A92,'1112 '!$B$499:$G$1229,6,0)</f>
        <v>0</v>
      </c>
      <c r="BJ92" s="63">
        <f t="shared" si="74"/>
        <v>0</v>
      </c>
      <c r="BK92" s="41">
        <f t="shared" si="75"/>
        <v>0</v>
      </c>
    </row>
    <row r="93" spans="1:63" x14ac:dyDescent="0.3">
      <c r="A93" s="87" t="s">
        <v>3574</v>
      </c>
      <c r="B93" s="85" t="s">
        <v>242</v>
      </c>
      <c r="C93" s="65">
        <f>VLOOKUP(B93,Площадь!$D$2:$E$713,2,0)</f>
        <v>31.8</v>
      </c>
      <c r="D93" s="79"/>
      <c r="E93">
        <v>31</v>
      </c>
      <c r="F93">
        <v>29</v>
      </c>
      <c r="G93">
        <v>31</v>
      </c>
      <c r="Q93">
        <f t="shared" si="47"/>
        <v>91</v>
      </c>
      <c r="R93" s="100">
        <f>VLOOKUP(B93,'Общие показания'!A:H,8,0)</f>
        <v>1.2129419068475931</v>
      </c>
      <c r="S93" s="41"/>
      <c r="T93" s="100">
        <f t="shared" si="77"/>
        <v>0.46339681675779903</v>
      </c>
      <c r="U93" s="100">
        <f t="shared" si="78"/>
        <v>0.37638156069276546</v>
      </c>
      <c r="V93" s="41">
        <f t="shared" si="50"/>
        <v>0.37316352939702863</v>
      </c>
      <c r="W93" s="41">
        <f t="shared" si="79"/>
        <v>0</v>
      </c>
      <c r="X93" s="100">
        <f t="shared" si="80"/>
        <v>0</v>
      </c>
      <c r="Y93" s="41"/>
      <c r="Z93" s="41"/>
      <c r="AA93" s="41"/>
      <c r="AB93" s="41"/>
      <c r="AC93" s="41"/>
      <c r="AD93" s="41"/>
      <c r="AE93" s="41"/>
      <c r="AF93" s="41"/>
      <c r="AG93" s="41"/>
      <c r="AI93" s="100">
        <f t="shared" si="57"/>
        <v>0.63524102262470838</v>
      </c>
      <c r="AJ93" s="100">
        <f t="shared" si="58"/>
        <v>0.30662986001727305</v>
      </c>
      <c r="AK93" s="41">
        <f t="shared" si="76"/>
        <v>0.48092004354843831</v>
      </c>
      <c r="AL93" s="41">
        <f t="shared" si="59"/>
        <v>0</v>
      </c>
      <c r="AR93" s="41">
        <f t="shared" si="60"/>
        <v>0</v>
      </c>
      <c r="AS93" s="41">
        <f t="shared" si="61"/>
        <v>0</v>
      </c>
      <c r="AT93" s="41">
        <f t="shared" si="62"/>
        <v>0</v>
      </c>
      <c r="AV93" s="40">
        <f t="shared" si="63"/>
        <v>2949.1394705248276</v>
      </c>
      <c r="AW93" s="40">
        <f t="shared" si="45"/>
        <v>1833.448537297199</v>
      </c>
      <c r="AX93" s="40">
        <f t="shared" si="46"/>
        <v>2292.6677798718938</v>
      </c>
      <c r="AY93" s="40">
        <f t="shared" si="64"/>
        <v>0</v>
      </c>
      <c r="AZ93" s="40">
        <f t="shared" si="65"/>
        <v>0</v>
      </c>
      <c r="BA93" s="40">
        <f t="shared" si="66"/>
        <v>0</v>
      </c>
      <c r="BB93" s="40">
        <f t="shared" si="67"/>
        <v>0</v>
      </c>
      <c r="BC93" s="40">
        <f t="shared" si="68"/>
        <v>0</v>
      </c>
      <c r="BD93" s="40">
        <f t="shared" si="69"/>
        <v>0</v>
      </c>
      <c r="BE93" s="40"/>
      <c r="BF93" s="40"/>
      <c r="BG93" s="40"/>
      <c r="BH93" s="62">
        <f t="shared" si="73"/>
        <v>7075.2557876939209</v>
      </c>
      <c r="BI93" s="128">
        <f>VLOOKUP(A93,'1112 '!$B$499:$G$1229,6,0)</f>
        <v>4097.3999999999996</v>
      </c>
      <c r="BJ93" s="63">
        <f t="shared" si="74"/>
        <v>2977.8557876939212</v>
      </c>
      <c r="BK93" s="41">
        <f t="shared" si="75"/>
        <v>6.9070566903511868E-3</v>
      </c>
    </row>
    <row r="94" spans="1:63" x14ac:dyDescent="0.3">
      <c r="A94" s="87" t="s">
        <v>1462</v>
      </c>
      <c r="B94" s="85" t="s">
        <v>147</v>
      </c>
      <c r="C94" s="65">
        <f>VLOOKUP(B94,Площадь!$D$2:$E$713,2,0)</f>
        <v>32.1</v>
      </c>
      <c r="D94" s="79"/>
      <c r="E94">
        <v>9</v>
      </c>
      <c r="Q94">
        <f t="shared" si="47"/>
        <v>9</v>
      </c>
      <c r="R94" s="100">
        <f>VLOOKUP(B94,'Общие показания'!A:H,8,0)</f>
        <v>1.2243847550254006</v>
      </c>
      <c r="S94" s="41"/>
      <c r="T94" s="100">
        <f t="shared" si="77"/>
        <v>0.13580375366334768</v>
      </c>
      <c r="U94" s="100">
        <f t="shared" si="78"/>
        <v>0</v>
      </c>
      <c r="V94" s="41">
        <f t="shared" si="50"/>
        <v>0</v>
      </c>
      <c r="W94" s="41">
        <f t="shared" si="79"/>
        <v>0</v>
      </c>
      <c r="X94" s="100">
        <f t="shared" si="80"/>
        <v>-1.0885810013620529</v>
      </c>
      <c r="Y94" s="41"/>
      <c r="Z94" s="41"/>
      <c r="AA94" s="41"/>
      <c r="AB94" s="41"/>
      <c r="AC94" s="41"/>
      <c r="AD94" s="41"/>
      <c r="AE94" s="41"/>
      <c r="AF94" s="41"/>
      <c r="AG94" s="41"/>
      <c r="AI94" s="100">
        <f t="shared" si="57"/>
        <v>0.18616466974668111</v>
      </c>
      <c r="AJ94" s="100">
        <f t="shared" si="58"/>
        <v>0</v>
      </c>
      <c r="AK94" s="41">
        <f t="shared" si="76"/>
        <v>0</v>
      </c>
      <c r="AL94" s="41">
        <f t="shared" si="59"/>
        <v>0</v>
      </c>
      <c r="AR94" s="41">
        <f t="shared" si="60"/>
        <v>0</v>
      </c>
      <c r="AS94" s="41">
        <f t="shared" si="61"/>
        <v>0</v>
      </c>
      <c r="AT94" s="41">
        <f t="shared" si="62"/>
        <v>0</v>
      </c>
      <c r="AV94" s="40">
        <f t="shared" si="63"/>
        <v>864.27915706494491</v>
      </c>
      <c r="AW94" s="40">
        <f t="shared" si="45"/>
        <v>0</v>
      </c>
      <c r="AX94" s="40">
        <f t="shared" si="46"/>
        <v>0</v>
      </c>
      <c r="AY94" s="40">
        <f t="shared" si="64"/>
        <v>0</v>
      </c>
      <c r="AZ94" s="40">
        <f t="shared" si="65"/>
        <v>0</v>
      </c>
      <c r="BA94" s="40">
        <f t="shared" si="66"/>
        <v>0</v>
      </c>
      <c r="BB94" s="40">
        <f t="shared" si="67"/>
        <v>0</v>
      </c>
      <c r="BC94" s="40">
        <f t="shared" si="68"/>
        <v>0</v>
      </c>
      <c r="BD94" s="40">
        <f t="shared" si="69"/>
        <v>0</v>
      </c>
      <c r="BE94" s="40"/>
      <c r="BF94" s="40"/>
      <c r="BG94" s="40"/>
      <c r="BH94" s="62">
        <f t="shared" si="73"/>
        <v>864.27915706494491</v>
      </c>
      <c r="BI94" s="128">
        <f>VLOOKUP(A94,'1112 '!$B$499:$G$1229,6,0)</f>
        <v>400.24</v>
      </c>
      <c r="BJ94" s="63">
        <f t="shared" si="74"/>
        <v>464.0391570649449</v>
      </c>
      <c r="BK94" s="41">
        <f t="shared" si="75"/>
        <v>8.3584741279862083E-4</v>
      </c>
    </row>
    <row r="95" spans="1:63" x14ac:dyDescent="0.3">
      <c r="A95" s="87" t="s">
        <v>3575</v>
      </c>
      <c r="B95" s="85" t="s">
        <v>147</v>
      </c>
      <c r="C95" s="65">
        <f>VLOOKUP(B95,Площадь!$D$2:$E$713,2,0)</f>
        <v>32.1</v>
      </c>
      <c r="D95" s="79"/>
      <c r="E95">
        <v>22</v>
      </c>
      <c r="F95">
        <v>29</v>
      </c>
      <c r="G95">
        <v>31</v>
      </c>
      <c r="Q95">
        <f t="shared" si="47"/>
        <v>82</v>
      </c>
      <c r="R95" s="100">
        <f>VLOOKUP(B95,'Общие показания'!A:H,8,0)</f>
        <v>1.2243847550254006</v>
      </c>
      <c r="S95" s="41"/>
      <c r="T95" s="100">
        <f t="shared" si="77"/>
        <v>0.33196473117707215</v>
      </c>
      <c r="U95" s="100">
        <f t="shared" si="78"/>
        <v>0.37993233013326327</v>
      </c>
      <c r="V95" s="41">
        <f t="shared" si="50"/>
        <v>0.37668394005171757</v>
      </c>
      <c r="W95" s="41">
        <f t="shared" si="79"/>
        <v>0</v>
      </c>
      <c r="X95" s="100">
        <f t="shared" si="80"/>
        <v>-0.1358037536633474</v>
      </c>
      <c r="Y95" s="41"/>
      <c r="Z95" s="41"/>
      <c r="AA95" s="41"/>
      <c r="AB95" s="41"/>
      <c r="AC95" s="41"/>
      <c r="AD95" s="41"/>
      <c r="AE95" s="41"/>
      <c r="AF95" s="41"/>
      <c r="AG95" s="41"/>
      <c r="AI95" s="100">
        <f t="shared" si="57"/>
        <v>0.45506919271410939</v>
      </c>
      <c r="AJ95" s="100">
        <f t="shared" si="58"/>
        <v>0.30952259454573794</v>
      </c>
      <c r="AK95" s="41">
        <f t="shared" si="76"/>
        <v>0.48545702509134803</v>
      </c>
      <c r="AL95" s="41">
        <f t="shared" si="59"/>
        <v>0</v>
      </c>
      <c r="AR95" s="41">
        <f t="shared" si="60"/>
        <v>0</v>
      </c>
      <c r="AS95" s="41">
        <f t="shared" si="61"/>
        <v>0</v>
      </c>
      <c r="AT95" s="41">
        <f t="shared" si="62"/>
        <v>0</v>
      </c>
      <c r="AV95" s="40">
        <f t="shared" si="63"/>
        <v>2112.682383936532</v>
      </c>
      <c r="AW95" s="40">
        <f t="shared" si="45"/>
        <v>1850.7452216113236</v>
      </c>
      <c r="AX95" s="40">
        <f t="shared" si="46"/>
        <v>2314.2967211914397</v>
      </c>
      <c r="AY95" s="40">
        <f t="shared" si="64"/>
        <v>0</v>
      </c>
      <c r="AZ95" s="40">
        <f t="shared" si="65"/>
        <v>0</v>
      </c>
      <c r="BA95" s="40">
        <f t="shared" si="66"/>
        <v>0</v>
      </c>
      <c r="BB95" s="40">
        <f t="shared" si="67"/>
        <v>0</v>
      </c>
      <c r="BC95" s="40">
        <f t="shared" si="68"/>
        <v>0</v>
      </c>
      <c r="BD95" s="40">
        <f t="shared" si="69"/>
        <v>0</v>
      </c>
      <c r="BE95" s="40"/>
      <c r="BF95" s="40"/>
      <c r="BG95" s="40"/>
      <c r="BH95" s="62">
        <f t="shared" si="73"/>
        <v>6277.7243267392951</v>
      </c>
      <c r="BI95" s="128">
        <f>VLOOKUP(A95,'1112 '!$B$499:$G$1229,6,0)</f>
        <v>3735.83</v>
      </c>
      <c r="BJ95" s="63">
        <f t="shared" si="74"/>
        <v>2541.8943267392951</v>
      </c>
      <c r="BK95" s="41">
        <f t="shared" si="75"/>
        <v>6.0712092775525653E-3</v>
      </c>
    </row>
    <row r="96" spans="1:63" x14ac:dyDescent="0.3">
      <c r="A96" s="185" t="s">
        <v>4113</v>
      </c>
      <c r="B96" s="85" t="s">
        <v>158</v>
      </c>
      <c r="C96" s="65">
        <f>VLOOKUP(B96,Площадь!$D$2:$E$713,2,0)</f>
        <v>31.8</v>
      </c>
      <c r="D96" s="79"/>
      <c r="R96" s="100"/>
      <c r="S96" s="41"/>
      <c r="T96" s="100"/>
      <c r="U96" s="100"/>
      <c r="V96" s="41"/>
      <c r="W96" s="41"/>
      <c r="X96" s="100"/>
      <c r="Y96" s="41"/>
      <c r="Z96" s="41"/>
      <c r="AA96" s="41"/>
      <c r="AB96" s="41"/>
      <c r="AC96" s="41"/>
      <c r="AD96" s="41"/>
      <c r="AE96" s="41"/>
      <c r="AF96" s="41"/>
      <c r="AG96" s="41"/>
      <c r="AI96" s="100">
        <f t="shared" si="57"/>
        <v>0</v>
      </c>
      <c r="AJ96" s="100"/>
      <c r="AK96" s="41"/>
      <c r="AL96" s="41"/>
      <c r="AR96" s="41"/>
      <c r="AS96" s="41"/>
      <c r="AT96" s="41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62"/>
      <c r="BI96" s="128"/>
      <c r="BJ96" s="63"/>
      <c r="BK96" s="41"/>
    </row>
    <row r="97" spans="1:63" x14ac:dyDescent="0.3">
      <c r="A97" s="87" t="s">
        <v>3576</v>
      </c>
      <c r="B97" s="85" t="s">
        <v>158</v>
      </c>
      <c r="C97" s="65">
        <f>VLOOKUP(B97,Площадь!$D$2:$E$713,2,0)</f>
        <v>31.8</v>
      </c>
      <c r="D97" s="79"/>
      <c r="E97">
        <v>17</v>
      </c>
      <c r="F97">
        <v>29</v>
      </c>
      <c r="G97">
        <v>31</v>
      </c>
      <c r="Q97">
        <f t="shared" si="47"/>
        <v>77</v>
      </c>
      <c r="R97" s="100">
        <f>VLOOKUP(B97,'Общие показания'!A:H,8,0)</f>
        <v>1.2129419068475931</v>
      </c>
      <c r="S97" s="41"/>
      <c r="T97" s="100">
        <f t="shared" si="77"/>
        <v>0.25412083499621235</v>
      </c>
      <c r="U97" s="100">
        <f t="shared" si="78"/>
        <v>0.37638156069276546</v>
      </c>
      <c r="V97" s="41">
        <f t="shared" si="50"/>
        <v>0.37316352939702863</v>
      </c>
      <c r="W97" s="41">
        <f t="shared" si="79"/>
        <v>0</v>
      </c>
      <c r="X97" s="100">
        <f t="shared" si="80"/>
        <v>-0.20927598176158657</v>
      </c>
      <c r="Y97" s="41"/>
      <c r="Z97" s="41"/>
      <c r="AA97" s="41"/>
      <c r="AB97" s="41"/>
      <c r="AC97" s="41"/>
      <c r="AD97" s="41"/>
      <c r="AE97" s="41"/>
      <c r="AF97" s="41"/>
      <c r="AG97" s="41"/>
      <c r="AI97" s="100">
        <f t="shared" si="57"/>
        <v>0.34835798014903363</v>
      </c>
      <c r="AJ97" s="100">
        <f t="shared" si="58"/>
        <v>0.30662986001727305</v>
      </c>
      <c r="AK97" s="41">
        <f t="shared" si="76"/>
        <v>0.48092004354843831</v>
      </c>
      <c r="AL97" s="41">
        <f t="shared" si="59"/>
        <v>0</v>
      </c>
      <c r="AR97" s="41">
        <f t="shared" si="60"/>
        <v>0</v>
      </c>
      <c r="AS97" s="41">
        <f t="shared" si="61"/>
        <v>0</v>
      </c>
      <c r="AT97" s="41">
        <f t="shared" si="62"/>
        <v>0</v>
      </c>
      <c r="AV97" s="40">
        <f t="shared" si="63"/>
        <v>1617.2700322232927</v>
      </c>
      <c r="AW97" s="40">
        <f t="shared" si="45"/>
        <v>1833.448537297199</v>
      </c>
      <c r="AX97" s="40">
        <f t="shared" si="46"/>
        <v>2292.6677798718938</v>
      </c>
      <c r="AY97" s="40">
        <f t="shared" si="64"/>
        <v>0</v>
      </c>
      <c r="AZ97" s="40">
        <f t="shared" si="65"/>
        <v>0</v>
      </c>
      <c r="BA97" s="40">
        <f t="shared" si="66"/>
        <v>0</v>
      </c>
      <c r="BB97" s="40">
        <f t="shared" si="67"/>
        <v>0</v>
      </c>
      <c r="BC97" s="40">
        <f t="shared" si="68"/>
        <v>0</v>
      </c>
      <c r="BD97" s="40">
        <f t="shared" si="69"/>
        <v>0</v>
      </c>
      <c r="BE97" s="40"/>
      <c r="BF97" s="40"/>
      <c r="BG97" s="40"/>
      <c r="BH97" s="62">
        <f t="shared" si="73"/>
        <v>5743.3863493923855</v>
      </c>
      <c r="BI97" s="128">
        <f>VLOOKUP(A97,'1112 '!$B$499:$G$1229,6,0)</f>
        <v>3480.59</v>
      </c>
      <c r="BJ97" s="63">
        <f t="shared" si="74"/>
        <v>2262.7963493923853</v>
      </c>
      <c r="BK97" s="41">
        <f t="shared" si="75"/>
        <v>5.6068496037755527E-3</v>
      </c>
    </row>
    <row r="98" spans="1:63" x14ac:dyDescent="0.3">
      <c r="A98" s="87" t="s">
        <v>1378</v>
      </c>
      <c r="B98" s="85" t="s">
        <v>158</v>
      </c>
      <c r="C98" s="65">
        <f>VLOOKUP(B98,Площадь!$D$2:$E$713,2,0)</f>
        <v>31.8</v>
      </c>
      <c r="D98" s="79"/>
      <c r="E98">
        <v>14</v>
      </c>
      <c r="Q98">
        <f t="shared" si="47"/>
        <v>14</v>
      </c>
      <c r="R98" s="100">
        <f>VLOOKUP(B98,'Общие показания'!A:H,8,0)</f>
        <v>1.2129419068475931</v>
      </c>
      <c r="S98" s="41"/>
      <c r="T98" s="100">
        <f t="shared" si="77"/>
        <v>0.20927598176158665</v>
      </c>
      <c r="U98" s="100">
        <f t="shared" si="78"/>
        <v>0</v>
      </c>
      <c r="V98" s="41">
        <f t="shared" si="50"/>
        <v>0</v>
      </c>
      <c r="W98" s="41">
        <f t="shared" si="79"/>
        <v>0</v>
      </c>
      <c r="X98" s="100">
        <f t="shared" si="80"/>
        <v>-1.0036659250860065</v>
      </c>
      <c r="Y98" s="41"/>
      <c r="Z98" s="41"/>
      <c r="AA98" s="41"/>
      <c r="AB98" s="41"/>
      <c r="AC98" s="41"/>
      <c r="AD98" s="41"/>
      <c r="AE98" s="41"/>
      <c r="AF98" s="41"/>
      <c r="AG98" s="41"/>
      <c r="AI98" s="100">
        <f t="shared" si="57"/>
        <v>0.28688304247567475</v>
      </c>
      <c r="AJ98" s="100">
        <f t="shared" si="58"/>
        <v>0</v>
      </c>
      <c r="AK98" s="41">
        <f t="shared" si="76"/>
        <v>0</v>
      </c>
      <c r="AL98" s="41">
        <f t="shared" si="59"/>
        <v>0</v>
      </c>
      <c r="AR98" s="41">
        <f t="shared" si="60"/>
        <v>0</v>
      </c>
      <c r="AS98" s="41">
        <f t="shared" si="61"/>
        <v>0</v>
      </c>
      <c r="AT98" s="41">
        <f t="shared" si="62"/>
        <v>0</v>
      </c>
      <c r="AV98" s="40">
        <f t="shared" si="63"/>
        <v>1331.8694383015352</v>
      </c>
      <c r="AW98" s="40">
        <f t="shared" si="45"/>
        <v>0</v>
      </c>
      <c r="AX98" s="40">
        <f t="shared" si="46"/>
        <v>0</v>
      </c>
      <c r="AY98" s="40">
        <f t="shared" si="64"/>
        <v>0</v>
      </c>
      <c r="AZ98" s="40">
        <f t="shared" si="65"/>
        <v>0</v>
      </c>
      <c r="BA98" s="40">
        <f t="shared" si="66"/>
        <v>0</v>
      </c>
      <c r="BB98" s="40">
        <f t="shared" si="67"/>
        <v>0</v>
      </c>
      <c r="BC98" s="40">
        <f t="shared" si="68"/>
        <v>0</v>
      </c>
      <c r="BD98" s="40">
        <f t="shared" si="69"/>
        <v>0</v>
      </c>
      <c r="BE98" s="40"/>
      <c r="BF98" s="40"/>
      <c r="BG98" s="40"/>
      <c r="BH98" s="62">
        <f t="shared" si="73"/>
        <v>1331.8694383015352</v>
      </c>
      <c r="BI98" s="128">
        <f>VLOOKUP(A98,'1112 '!$B$499:$G$1229,6,0)</f>
        <v>616.80999999999995</v>
      </c>
      <c r="BJ98" s="63">
        <f t="shared" si="74"/>
        <v>715.05943830153524</v>
      </c>
      <c r="BK98" s="41">
        <f t="shared" si="75"/>
        <v>1.3002070865756326E-3</v>
      </c>
    </row>
    <row r="99" spans="1:63" x14ac:dyDescent="0.3">
      <c r="A99" s="87" t="s">
        <v>1500</v>
      </c>
      <c r="B99" s="85" t="s">
        <v>105</v>
      </c>
      <c r="C99" s="65">
        <f>VLOOKUP(B99,Площадь!$D$2:$E$713,2,0)</f>
        <v>32.5</v>
      </c>
      <c r="D99" s="79"/>
      <c r="E99">
        <v>31</v>
      </c>
      <c r="F99">
        <v>5</v>
      </c>
      <c r="Q99">
        <f t="shared" si="47"/>
        <v>36</v>
      </c>
      <c r="R99" s="100">
        <f>VLOOKUP(B99,'Общие показания'!A:H,8,0)</f>
        <v>1.2396418859291438</v>
      </c>
      <c r="S99" s="41"/>
      <c r="T99" s="100">
        <f t="shared" si="77"/>
        <v>0.47359737561724746</v>
      </c>
      <c r="U99" s="100">
        <f t="shared" si="78"/>
        <v>6.6321842997803498E-2</v>
      </c>
      <c r="V99" s="41">
        <f t="shared" si="50"/>
        <v>0</v>
      </c>
      <c r="W99" s="41">
        <f t="shared" si="79"/>
        <v>0</v>
      </c>
      <c r="X99" s="100">
        <f t="shared" si="80"/>
        <v>-0.69972266731409283</v>
      </c>
      <c r="Y99" s="41"/>
      <c r="Z99" s="41"/>
      <c r="AA99" s="41"/>
      <c r="AB99" s="41"/>
      <c r="AC99" s="41"/>
      <c r="AD99" s="41"/>
      <c r="AE99" s="41"/>
      <c r="AF99" s="41"/>
      <c r="AG99" s="41"/>
      <c r="AI99" s="100">
        <f t="shared" si="57"/>
        <v>0.6492243155755667</v>
      </c>
      <c r="AJ99" s="100">
        <f t="shared" si="58"/>
        <v>5.4030961020176613E-2</v>
      </c>
      <c r="AK99" s="41">
        <f t="shared" si="76"/>
        <v>0</v>
      </c>
      <c r="AL99" s="41">
        <f t="shared" si="59"/>
        <v>0</v>
      </c>
      <c r="AR99" s="41">
        <f t="shared" si="60"/>
        <v>0</v>
      </c>
      <c r="AS99" s="41">
        <f t="shared" si="61"/>
        <v>0</v>
      </c>
      <c r="AT99" s="41">
        <f t="shared" si="62"/>
        <v>0</v>
      </c>
      <c r="AV99" s="40">
        <f t="shared" si="63"/>
        <v>3014.0576349703429</v>
      </c>
      <c r="AW99" s="40">
        <f t="shared" si="45"/>
        <v>323.07025299370508</v>
      </c>
      <c r="AX99" s="40">
        <f t="shared" si="46"/>
        <v>0</v>
      </c>
      <c r="AY99" s="40">
        <f t="shared" si="64"/>
        <v>0</v>
      </c>
      <c r="AZ99" s="40">
        <f t="shared" si="65"/>
        <v>0</v>
      </c>
      <c r="BA99" s="40">
        <f t="shared" si="66"/>
        <v>0</v>
      </c>
      <c r="BB99" s="40">
        <f t="shared" si="67"/>
        <v>0</v>
      </c>
      <c r="BC99" s="40">
        <f t="shared" si="68"/>
        <v>0</v>
      </c>
      <c r="BD99" s="40">
        <f t="shared" si="69"/>
        <v>0</v>
      </c>
      <c r="BE99" s="40"/>
      <c r="BF99" s="40"/>
      <c r="BG99" s="40"/>
      <c r="BH99" s="62">
        <f t="shared" si="73"/>
        <v>3337.1278879640481</v>
      </c>
      <c r="BI99" s="128">
        <f>VLOOKUP(A99,'1112 '!$B$499:$G$1229,6,0)</f>
        <v>1636.54</v>
      </c>
      <c r="BJ99" s="63">
        <f t="shared" si="74"/>
        <v>1700.5878879640482</v>
      </c>
      <c r="BK99" s="41">
        <f t="shared" si="75"/>
        <v>3.1876269107969086E-3</v>
      </c>
    </row>
    <row r="100" spans="1:63" x14ac:dyDescent="0.3">
      <c r="A100" s="87" t="s">
        <v>1505</v>
      </c>
      <c r="B100" s="85" t="s">
        <v>98</v>
      </c>
      <c r="C100" s="65">
        <f>VLOOKUP(B100,Площадь!$D$2:$E$713,2,0)</f>
        <v>39.299999999999997</v>
      </c>
      <c r="D100" s="79"/>
      <c r="Q100">
        <f t="shared" si="47"/>
        <v>0</v>
      </c>
      <c r="R100" s="100">
        <f>VLOOKUP(B100,'Общие показания'!A:H,8,0)</f>
        <v>1.4990131112927798</v>
      </c>
      <c r="S100" s="41"/>
      <c r="T100" s="100">
        <f t="shared" si="77"/>
        <v>0</v>
      </c>
      <c r="U100" s="100">
        <f t="shared" si="78"/>
        <v>0</v>
      </c>
      <c r="V100" s="41">
        <f t="shared" si="50"/>
        <v>0</v>
      </c>
      <c r="W100" s="41">
        <f t="shared" si="79"/>
        <v>0</v>
      </c>
      <c r="X100" s="100">
        <f t="shared" si="80"/>
        <v>-1.4990131112927798</v>
      </c>
      <c r="Y100" s="41"/>
      <c r="Z100" s="41"/>
      <c r="AA100" s="41"/>
      <c r="AB100" s="41"/>
      <c r="AC100" s="41"/>
      <c r="AD100" s="41"/>
      <c r="AE100" s="41"/>
      <c r="AF100" s="41"/>
      <c r="AG100" s="41"/>
      <c r="AI100" s="100">
        <f t="shared" si="57"/>
        <v>0</v>
      </c>
      <c r="AJ100" s="100">
        <f t="shared" si="58"/>
        <v>0</v>
      </c>
      <c r="AK100" s="41">
        <f t="shared" si="76"/>
        <v>0</v>
      </c>
      <c r="AL100" s="41">
        <f t="shared" si="59"/>
        <v>0</v>
      </c>
      <c r="AR100" s="41">
        <f t="shared" si="60"/>
        <v>0</v>
      </c>
      <c r="AS100" s="41">
        <f t="shared" si="61"/>
        <v>0</v>
      </c>
      <c r="AT100" s="41">
        <f t="shared" si="62"/>
        <v>0</v>
      </c>
      <c r="AV100" s="40">
        <f t="shared" si="63"/>
        <v>0</v>
      </c>
      <c r="AW100" s="40">
        <f t="shared" si="45"/>
        <v>0</v>
      </c>
      <c r="AX100" s="40">
        <f t="shared" si="46"/>
        <v>0</v>
      </c>
      <c r="AY100" s="40">
        <f t="shared" si="64"/>
        <v>0</v>
      </c>
      <c r="AZ100" s="40">
        <f t="shared" si="65"/>
        <v>0</v>
      </c>
      <c r="BA100" s="40">
        <f t="shared" si="66"/>
        <v>0</v>
      </c>
      <c r="BB100" s="40">
        <f t="shared" si="67"/>
        <v>0</v>
      </c>
      <c r="BC100" s="40">
        <f t="shared" si="68"/>
        <v>0</v>
      </c>
      <c r="BD100" s="40">
        <f t="shared" si="69"/>
        <v>0</v>
      </c>
      <c r="BE100" s="40"/>
      <c r="BF100" s="40"/>
      <c r="BG100" s="40"/>
      <c r="BH100" s="62">
        <f t="shared" si="73"/>
        <v>0</v>
      </c>
      <c r="BI100" s="128">
        <f>VLOOKUP(A100,'1112 '!$B$499:$G$1229,6,0)</f>
        <v>0</v>
      </c>
      <c r="BJ100" s="63">
        <f t="shared" si="74"/>
        <v>0</v>
      </c>
      <c r="BK100" s="41">
        <f t="shared" si="75"/>
        <v>0</v>
      </c>
    </row>
    <row r="101" spans="1:63" x14ac:dyDescent="0.3">
      <c r="A101" s="87" t="s">
        <v>3577</v>
      </c>
      <c r="B101" s="85" t="s">
        <v>98</v>
      </c>
      <c r="C101" s="65">
        <f>VLOOKUP(B101,Площадь!$D$2:$E$713,2,0)</f>
        <v>39.299999999999997</v>
      </c>
      <c r="D101" s="79"/>
      <c r="E101">
        <v>31</v>
      </c>
      <c r="F101">
        <v>29</v>
      </c>
      <c r="G101">
        <v>31</v>
      </c>
      <c r="Q101">
        <f t="shared" si="47"/>
        <v>91</v>
      </c>
      <c r="R101" s="100">
        <f>VLOOKUP(B101,'Общие показания'!A:H,8,0)</f>
        <v>1.4990131112927798</v>
      </c>
      <c r="S101" s="41"/>
      <c r="T101" s="100">
        <f t="shared" si="77"/>
        <v>0.57268851882331762</v>
      </c>
      <c r="U101" s="100">
        <f t="shared" si="78"/>
        <v>0.46515079670520998</v>
      </c>
      <c r="V101" s="41">
        <f t="shared" si="50"/>
        <v>0.46117379576425227</v>
      </c>
      <c r="W101" s="41">
        <f t="shared" si="79"/>
        <v>0</v>
      </c>
      <c r="X101" s="100">
        <f t="shared" si="80"/>
        <v>0</v>
      </c>
      <c r="Y101" s="41"/>
      <c r="Z101" s="41"/>
      <c r="AA101" s="41"/>
      <c r="AB101" s="41"/>
      <c r="AC101" s="41"/>
      <c r="AD101" s="41"/>
      <c r="AE101" s="41"/>
      <c r="AF101" s="41"/>
      <c r="AG101" s="41"/>
      <c r="AI101" s="100">
        <f t="shared" si="57"/>
        <v>0.78506201852676216</v>
      </c>
      <c r="AJ101" s="100">
        <f t="shared" si="58"/>
        <v>0.37894822322889404</v>
      </c>
      <c r="AK101" s="41">
        <f t="shared" si="76"/>
        <v>0.59434458212118313</v>
      </c>
      <c r="AL101" s="41">
        <f t="shared" si="59"/>
        <v>0</v>
      </c>
      <c r="AR101" s="41">
        <f t="shared" si="60"/>
        <v>0</v>
      </c>
      <c r="AS101" s="41">
        <f t="shared" si="61"/>
        <v>0</v>
      </c>
      <c r="AT101" s="41">
        <f t="shared" si="62"/>
        <v>0</v>
      </c>
      <c r="AV101" s="40">
        <f t="shared" si="63"/>
        <v>3644.6912324410605</v>
      </c>
      <c r="AW101" s="40">
        <f t="shared" si="45"/>
        <v>2265.8656451503116</v>
      </c>
      <c r="AX101" s="40">
        <f t="shared" si="46"/>
        <v>2833.3913128605473</v>
      </c>
      <c r="AY101" s="40">
        <f t="shared" si="64"/>
        <v>0</v>
      </c>
      <c r="AZ101" s="40">
        <f t="shared" si="65"/>
        <v>0</v>
      </c>
      <c r="BA101" s="40">
        <f t="shared" si="66"/>
        <v>0</v>
      </c>
      <c r="BB101" s="40">
        <f t="shared" si="67"/>
        <v>0</v>
      </c>
      <c r="BC101" s="40">
        <f t="shared" si="68"/>
        <v>0</v>
      </c>
      <c r="BD101" s="40">
        <f t="shared" si="69"/>
        <v>0</v>
      </c>
      <c r="BE101" s="40"/>
      <c r="BF101" s="40"/>
      <c r="BG101" s="40"/>
      <c r="BH101" s="62">
        <f t="shared" si="73"/>
        <v>8743.9481904519198</v>
      </c>
      <c r="BI101" s="128">
        <f>VLOOKUP(A101,'1112 '!$B$499:$G$1229,6,0)</f>
        <v>5063.78</v>
      </c>
      <c r="BJ101" s="63">
        <f t="shared" si="74"/>
        <v>3680.1681904519201</v>
      </c>
      <c r="BK101" s="41">
        <f t="shared" si="75"/>
        <v>6.9070566903511868E-3</v>
      </c>
    </row>
    <row r="102" spans="1:63" x14ac:dyDescent="0.3">
      <c r="A102" s="87" t="s">
        <v>1458</v>
      </c>
      <c r="B102" s="85" t="s">
        <v>399</v>
      </c>
      <c r="C102" s="65">
        <f>VLOOKUP(B102,Площадь!$D$2:$E$713,2,0)</f>
        <v>83.5</v>
      </c>
      <c r="D102" s="79"/>
      <c r="E102">
        <v>31</v>
      </c>
      <c r="F102">
        <v>29</v>
      </c>
      <c r="G102">
        <v>5</v>
      </c>
      <c r="Q102">
        <f t="shared" si="47"/>
        <v>65</v>
      </c>
      <c r="R102" s="100">
        <f>VLOOKUP(B102,'Общие показания'!A:H,8,0)</f>
        <v>3.1849260761564153</v>
      </c>
      <c r="S102" s="41"/>
      <c r="T102" s="100">
        <f t="shared" si="77"/>
        <v>1.2167809496627742</v>
      </c>
      <c r="U102" s="100">
        <f t="shared" si="78"/>
        <v>0.98829749427188407</v>
      </c>
      <c r="V102" s="41">
        <f t="shared" si="50"/>
        <v>0.15803994068092864</v>
      </c>
      <c r="W102" s="41">
        <f t="shared" si="79"/>
        <v>0</v>
      </c>
      <c r="X102" s="100">
        <f t="shared" si="80"/>
        <v>-0.82180769154082833</v>
      </c>
      <c r="Y102" s="41"/>
      <c r="Z102" s="41"/>
      <c r="AA102" s="41"/>
      <c r="AB102" s="41"/>
      <c r="AC102" s="41"/>
      <c r="AD102" s="41"/>
      <c r="AE102" s="41"/>
      <c r="AF102" s="41"/>
      <c r="AG102" s="41"/>
      <c r="AI102" s="100">
        <f t="shared" si="57"/>
        <v>1.6680070877095328</v>
      </c>
      <c r="AJ102" s="100">
        <f t="shared" si="58"/>
        <v>0.80514444375604721</v>
      </c>
      <c r="AK102" s="41">
        <f t="shared" si="76"/>
        <v>0.20367632195320856</v>
      </c>
      <c r="AL102" s="41">
        <f t="shared" si="59"/>
        <v>0</v>
      </c>
      <c r="AR102" s="41">
        <f t="shared" si="60"/>
        <v>0</v>
      </c>
      <c r="AS102" s="41">
        <f t="shared" si="61"/>
        <v>0</v>
      </c>
      <c r="AT102" s="41">
        <f t="shared" si="62"/>
        <v>0</v>
      </c>
      <c r="AV102" s="40">
        <f t="shared" si="63"/>
        <v>7743.8096160007262</v>
      </c>
      <c r="AW102" s="40">
        <f t="shared" si="45"/>
        <v>4814.2438007646579</v>
      </c>
      <c r="AX102" s="40">
        <f t="shared" si="46"/>
        <v>970.97666676457254</v>
      </c>
      <c r="AY102" s="40">
        <f t="shared" si="64"/>
        <v>0</v>
      </c>
      <c r="AZ102" s="40">
        <f t="shared" si="65"/>
        <v>0</v>
      </c>
      <c r="BA102" s="40">
        <f t="shared" si="66"/>
        <v>0</v>
      </c>
      <c r="BB102" s="40">
        <f t="shared" si="67"/>
        <v>0</v>
      </c>
      <c r="BC102" s="40">
        <f t="shared" si="68"/>
        <v>0</v>
      </c>
      <c r="BD102" s="40">
        <f t="shared" si="69"/>
        <v>0</v>
      </c>
      <c r="BE102" s="40"/>
      <c r="BF102" s="40"/>
      <c r="BG102" s="40"/>
      <c r="BH102" s="62">
        <f t="shared" si="73"/>
        <v>13529.030083529957</v>
      </c>
      <c r="BI102" s="128">
        <f>VLOOKUP(A102,'1112 '!$B$499:$G$1229,6,0)</f>
        <v>7751.09</v>
      </c>
      <c r="BJ102" s="63">
        <f t="shared" si="74"/>
        <v>5777.9400835299566</v>
      </c>
      <c r="BK102" s="41">
        <f t="shared" si="75"/>
        <v>5.0298864651041678E-3</v>
      </c>
    </row>
    <row r="103" spans="1:63" x14ac:dyDescent="0.3">
      <c r="A103" s="87" t="s">
        <v>3580</v>
      </c>
      <c r="B103" s="85" t="s">
        <v>693</v>
      </c>
      <c r="C103" s="65">
        <f>VLOOKUP(B103,Площадь!$D$2:$E$713,2,0)</f>
        <v>62</v>
      </c>
      <c r="D103" s="79"/>
      <c r="E103">
        <v>31</v>
      </c>
      <c r="F103">
        <v>29</v>
      </c>
      <c r="G103">
        <v>31</v>
      </c>
      <c r="Q103">
        <f t="shared" si="47"/>
        <v>91</v>
      </c>
      <c r="R103" s="100">
        <f>VLOOKUP(B103,'Общие показания'!A:H,8,0)</f>
        <v>2.3648552900802127</v>
      </c>
      <c r="S103" s="41"/>
      <c r="T103" s="100">
        <f t="shared" si="77"/>
        <v>0.90347807040828743</v>
      </c>
      <c r="U103" s="100">
        <f t="shared" si="78"/>
        <v>0.73382568436954265</v>
      </c>
      <c r="V103" s="41">
        <f t="shared" si="50"/>
        <v>0.7275515353023827</v>
      </c>
      <c r="W103" s="41">
        <f t="shared" si="79"/>
        <v>0</v>
      </c>
      <c r="X103" s="100">
        <f t="shared" si="80"/>
        <v>0</v>
      </c>
      <c r="Y103" s="41"/>
      <c r="Z103" s="41"/>
      <c r="AA103" s="41"/>
      <c r="AB103" s="41"/>
      <c r="AC103" s="41"/>
      <c r="AD103" s="41">
        <f>(S103*$AD$1)/31*N103</f>
        <v>0</v>
      </c>
      <c r="AE103" s="41">
        <f>(S103*$AE$1)/30*O103</f>
        <v>0</v>
      </c>
      <c r="AF103" s="41">
        <f>(S103*$AF$1)/31*P103</f>
        <v>0</v>
      </c>
      <c r="AG103" s="41">
        <f>S103-AD103-AE103-AF103</f>
        <v>0</v>
      </c>
      <c r="AI103" s="100">
        <f t="shared" si="57"/>
        <v>1.2385202327903118</v>
      </c>
      <c r="AJ103" s="100">
        <f t="shared" si="58"/>
        <v>0.59783180254940027</v>
      </c>
      <c r="AK103" s="41">
        <f t="shared" si="76"/>
        <v>0.93764285220135768</v>
      </c>
      <c r="AL103" s="41">
        <f t="shared" si="59"/>
        <v>0</v>
      </c>
      <c r="AR103" s="41">
        <f t="shared" si="60"/>
        <v>0</v>
      </c>
      <c r="AS103" s="41">
        <f t="shared" si="61"/>
        <v>0</v>
      </c>
      <c r="AT103" s="41">
        <f t="shared" si="62"/>
        <v>0</v>
      </c>
      <c r="AV103" s="40">
        <f t="shared" si="63"/>
        <v>5749.8945651741924</v>
      </c>
      <c r="AW103" s="40">
        <f t="shared" si="45"/>
        <v>3574.6480915857337</v>
      </c>
      <c r="AX103" s="40">
        <f t="shared" si="46"/>
        <v>4469.9812060395407</v>
      </c>
      <c r="AY103" s="40">
        <f t="shared" si="64"/>
        <v>0</v>
      </c>
      <c r="AZ103" s="40">
        <f t="shared" si="65"/>
        <v>0</v>
      </c>
      <c r="BA103" s="40">
        <f t="shared" si="66"/>
        <v>0</v>
      </c>
      <c r="BB103" s="40">
        <f t="shared" si="67"/>
        <v>0</v>
      </c>
      <c r="BC103" s="40">
        <f t="shared" si="68"/>
        <v>0</v>
      </c>
      <c r="BD103" s="40">
        <f t="shared" si="69"/>
        <v>0</v>
      </c>
      <c r="BE103" s="40">
        <f>(AD103+AR103)*$BE$1</f>
        <v>0</v>
      </c>
      <c r="BF103" s="40">
        <f>(AE103+AS103)*$BF$1</f>
        <v>0</v>
      </c>
      <c r="BG103" s="40">
        <f>(AF103+AT103)*$BG$1</f>
        <v>0</v>
      </c>
      <c r="BH103" s="62">
        <f t="shared" si="73"/>
        <v>13794.523862799466</v>
      </c>
      <c r="BI103" s="128">
        <f>VLOOKUP(A103,'1112 '!$B$499:$G$1229,6,0)</f>
        <v>7988.67</v>
      </c>
      <c r="BJ103" s="63">
        <f t="shared" si="74"/>
        <v>5805.8538627994658</v>
      </c>
      <c r="BK103" s="41">
        <f t="shared" si="75"/>
        <v>6.9070566903511868E-3</v>
      </c>
    </row>
    <row r="104" spans="1:63" x14ac:dyDescent="0.3">
      <c r="A104" s="87" t="s">
        <v>1556</v>
      </c>
      <c r="B104" s="85" t="s">
        <v>693</v>
      </c>
      <c r="C104" s="65">
        <f>VLOOKUP(B104,Площадь!$D$2:$E$713,2,0)</f>
        <v>62</v>
      </c>
      <c r="D104" s="79"/>
      <c r="Q104">
        <f t="shared" si="47"/>
        <v>0</v>
      </c>
      <c r="R104" s="100">
        <f>VLOOKUP(B104,'Общие показания'!A:H,8,0)</f>
        <v>2.3648552900802127</v>
      </c>
      <c r="S104" s="41"/>
      <c r="T104" s="100">
        <f t="shared" si="77"/>
        <v>0</v>
      </c>
      <c r="U104" s="100">
        <f t="shared" si="78"/>
        <v>0</v>
      </c>
      <c r="V104" s="41">
        <f t="shared" si="50"/>
        <v>0</v>
      </c>
      <c r="W104" s="41">
        <f t="shared" si="79"/>
        <v>0</v>
      </c>
      <c r="X104" s="100">
        <f t="shared" si="80"/>
        <v>-2.3648552900802127</v>
      </c>
      <c r="Y104" s="41"/>
      <c r="Z104" s="41"/>
      <c r="AA104" s="41"/>
      <c r="AB104" s="41"/>
      <c r="AC104" s="41"/>
      <c r="AD104" s="41"/>
      <c r="AE104" s="41"/>
      <c r="AF104" s="41"/>
      <c r="AG104" s="41"/>
      <c r="AI104" s="100">
        <f t="shared" si="57"/>
        <v>0</v>
      </c>
      <c r="AJ104" s="100">
        <f t="shared" si="58"/>
        <v>0</v>
      </c>
      <c r="AK104" s="41">
        <f t="shared" si="76"/>
        <v>0</v>
      </c>
      <c r="AL104" s="41">
        <f t="shared" si="59"/>
        <v>0</v>
      </c>
      <c r="AR104" s="41">
        <f t="shared" si="60"/>
        <v>0</v>
      </c>
      <c r="AS104" s="41">
        <f t="shared" si="61"/>
        <v>0</v>
      </c>
      <c r="AT104" s="41">
        <f t="shared" si="62"/>
        <v>0</v>
      </c>
      <c r="AV104" s="40">
        <f t="shared" si="63"/>
        <v>0</v>
      </c>
      <c r="AW104" s="40">
        <f t="shared" si="45"/>
        <v>0</v>
      </c>
      <c r="AX104" s="40">
        <f t="shared" si="46"/>
        <v>0</v>
      </c>
      <c r="AY104" s="40">
        <f t="shared" si="64"/>
        <v>0</v>
      </c>
      <c r="AZ104" s="40">
        <f t="shared" si="65"/>
        <v>0</v>
      </c>
      <c r="BA104" s="40">
        <f t="shared" si="66"/>
        <v>0</v>
      </c>
      <c r="BB104" s="40">
        <f t="shared" si="67"/>
        <v>0</v>
      </c>
      <c r="BC104" s="40">
        <f t="shared" si="68"/>
        <v>0</v>
      </c>
      <c r="BD104" s="40">
        <f t="shared" si="69"/>
        <v>0</v>
      </c>
      <c r="BE104" s="40"/>
      <c r="BF104" s="40"/>
      <c r="BG104" s="40"/>
      <c r="BH104" s="62">
        <f t="shared" si="73"/>
        <v>0</v>
      </c>
      <c r="BI104" s="128">
        <f>VLOOKUP(A104,'1112 '!$B$499:$G$1229,6,0)</f>
        <v>0</v>
      </c>
      <c r="BJ104" s="63">
        <f t="shared" si="74"/>
        <v>0</v>
      </c>
      <c r="BK104" s="41">
        <f t="shared" si="75"/>
        <v>0</v>
      </c>
    </row>
    <row r="105" spans="1:63" x14ac:dyDescent="0.3">
      <c r="A105" s="87" t="s">
        <v>1658</v>
      </c>
      <c r="B105" s="85" t="s">
        <v>887</v>
      </c>
      <c r="C105" s="65">
        <f>VLOOKUP(B105,Площадь!$D$2:$E$713,2,0)</f>
        <v>59</v>
      </c>
      <c r="D105" s="79"/>
      <c r="Q105">
        <f t="shared" si="47"/>
        <v>0</v>
      </c>
      <c r="R105" s="100">
        <f>VLOOKUP(B105,'Общие показания'!A:H,8,0)</f>
        <v>2.2504268083021377</v>
      </c>
      <c r="S105" s="41"/>
      <c r="T105" s="100">
        <f t="shared" si="77"/>
        <v>0</v>
      </c>
      <c r="U105" s="100">
        <f t="shared" si="78"/>
        <v>0</v>
      </c>
      <c r="V105" s="41">
        <f t="shared" si="50"/>
        <v>0</v>
      </c>
      <c r="W105" s="41">
        <f t="shared" si="79"/>
        <v>0</v>
      </c>
      <c r="X105" s="100">
        <f t="shared" si="80"/>
        <v>-2.2504268083021377</v>
      </c>
      <c r="Y105" s="41"/>
      <c r="Z105" s="41"/>
      <c r="AA105" s="41"/>
      <c r="AB105" s="41"/>
      <c r="AC105" s="41"/>
      <c r="AD105" s="41"/>
      <c r="AE105" s="41"/>
      <c r="AF105" s="41"/>
      <c r="AG105" s="41"/>
      <c r="AI105" s="100">
        <f t="shared" si="57"/>
        <v>0</v>
      </c>
      <c r="AJ105" s="100">
        <f t="shared" si="58"/>
        <v>0</v>
      </c>
      <c r="AK105" s="41">
        <f t="shared" si="76"/>
        <v>0</v>
      </c>
      <c r="AL105" s="41">
        <f t="shared" si="59"/>
        <v>0</v>
      </c>
      <c r="AR105" s="41">
        <f t="shared" si="60"/>
        <v>0</v>
      </c>
      <c r="AS105" s="41">
        <f t="shared" si="61"/>
        <v>0</v>
      </c>
      <c r="AT105" s="41">
        <f t="shared" si="62"/>
        <v>0</v>
      </c>
      <c r="AV105" s="40">
        <f t="shared" si="63"/>
        <v>0</v>
      </c>
      <c r="AW105" s="40">
        <f t="shared" si="45"/>
        <v>0</v>
      </c>
      <c r="AX105" s="40">
        <f t="shared" si="46"/>
        <v>0</v>
      </c>
      <c r="AY105" s="40">
        <f t="shared" si="64"/>
        <v>0</v>
      </c>
      <c r="AZ105" s="40">
        <f t="shared" si="65"/>
        <v>0</v>
      </c>
      <c r="BA105" s="40">
        <f t="shared" si="66"/>
        <v>0</v>
      </c>
      <c r="BB105" s="40">
        <f t="shared" si="67"/>
        <v>0</v>
      </c>
      <c r="BC105" s="40">
        <f t="shared" si="68"/>
        <v>0</v>
      </c>
      <c r="BD105" s="40">
        <f t="shared" si="69"/>
        <v>0</v>
      </c>
      <c r="BE105" s="40"/>
      <c r="BF105" s="40"/>
      <c r="BG105" s="40"/>
      <c r="BH105" s="62">
        <f t="shared" si="73"/>
        <v>0</v>
      </c>
      <c r="BI105" s="128">
        <f>VLOOKUP(A105,'1112 '!$B$499:$G$1229,6,0)</f>
        <v>0</v>
      </c>
      <c r="BJ105" s="63">
        <f t="shared" si="74"/>
        <v>0</v>
      </c>
      <c r="BK105" s="41">
        <f t="shared" si="75"/>
        <v>0</v>
      </c>
    </row>
    <row r="106" spans="1:63" x14ac:dyDescent="0.3">
      <c r="A106" s="87" t="s">
        <v>3581</v>
      </c>
      <c r="B106" s="85" t="s">
        <v>887</v>
      </c>
      <c r="C106" s="65">
        <f>VLOOKUP(B106,Площадь!$D$2:$E$713,2,0)</f>
        <v>59</v>
      </c>
      <c r="D106" s="79"/>
      <c r="E106">
        <v>31</v>
      </c>
      <c r="F106">
        <v>29</v>
      </c>
      <c r="G106">
        <v>31</v>
      </c>
      <c r="Q106">
        <f t="shared" si="47"/>
        <v>91</v>
      </c>
      <c r="R106" s="100">
        <f>VLOOKUP(B106,'Общие показания'!A:H,8,0)</f>
        <v>2.2504268083021377</v>
      </c>
      <c r="S106" s="41"/>
      <c r="T106" s="100">
        <f t="shared" si="77"/>
        <v>0.85976138958207982</v>
      </c>
      <c r="U106" s="100">
        <f t="shared" si="78"/>
        <v>0.69831798996456473</v>
      </c>
      <c r="V106" s="41">
        <f t="shared" si="50"/>
        <v>0.69234742875549327</v>
      </c>
      <c r="W106" s="41">
        <f t="shared" si="79"/>
        <v>0</v>
      </c>
      <c r="X106" s="100">
        <f t="shared" si="80"/>
        <v>0</v>
      </c>
      <c r="Y106" s="41"/>
      <c r="Z106" s="41"/>
      <c r="AA106" s="41"/>
      <c r="AB106" s="41"/>
      <c r="AC106" s="41"/>
      <c r="AD106" s="41"/>
      <c r="AE106" s="41"/>
      <c r="AF106" s="41"/>
      <c r="AG106" s="41"/>
      <c r="AI106" s="100">
        <f t="shared" si="57"/>
        <v>1.1785918344294903</v>
      </c>
      <c r="AJ106" s="100">
        <f t="shared" si="58"/>
        <v>0.56890445726475192</v>
      </c>
      <c r="AK106" s="41">
        <f t="shared" si="76"/>
        <v>0.89227303677225966</v>
      </c>
      <c r="AL106" s="41">
        <f t="shared" si="59"/>
        <v>0</v>
      </c>
      <c r="AR106" s="41">
        <f t="shared" si="60"/>
        <v>0</v>
      </c>
      <c r="AS106" s="41">
        <f t="shared" si="61"/>
        <v>0</v>
      </c>
      <c r="AT106" s="41">
        <f t="shared" si="62"/>
        <v>0</v>
      </c>
      <c r="AV106" s="40">
        <f t="shared" si="63"/>
        <v>5471.6738604076982</v>
      </c>
      <c r="AW106" s="40">
        <f t="shared" si="45"/>
        <v>3401.6812484444881</v>
      </c>
      <c r="AX106" s="40">
        <f t="shared" si="46"/>
        <v>4253.6917928440789</v>
      </c>
      <c r="AY106" s="40">
        <f t="shared" si="64"/>
        <v>0</v>
      </c>
      <c r="AZ106" s="40">
        <f t="shared" si="65"/>
        <v>0</v>
      </c>
      <c r="BA106" s="40">
        <f t="shared" si="66"/>
        <v>0</v>
      </c>
      <c r="BB106" s="40">
        <f t="shared" si="67"/>
        <v>0</v>
      </c>
      <c r="BC106" s="40">
        <f t="shared" si="68"/>
        <v>0</v>
      </c>
      <c r="BD106" s="40">
        <f t="shared" si="69"/>
        <v>0</v>
      </c>
      <c r="BE106" s="40"/>
      <c r="BF106" s="40"/>
      <c r="BG106" s="40"/>
      <c r="BH106" s="62">
        <f t="shared" si="73"/>
        <v>13127.046901696263</v>
      </c>
      <c r="BI106" s="128">
        <f>VLOOKUP(A106,'1112 '!$B$499:$G$1229,6,0)</f>
        <v>7602.11</v>
      </c>
      <c r="BJ106" s="63">
        <f t="shared" si="74"/>
        <v>5524.9369016962637</v>
      </c>
      <c r="BK106" s="41">
        <f t="shared" si="75"/>
        <v>6.9070566903511859E-3</v>
      </c>
    </row>
    <row r="107" spans="1:63" x14ac:dyDescent="0.3">
      <c r="A107" s="87" t="s">
        <v>1321</v>
      </c>
      <c r="B107" s="85" t="s">
        <v>691</v>
      </c>
      <c r="C107" s="65">
        <f>VLOOKUP(B107,Площадь!$D$2:$E$713,2,0)</f>
        <v>32.1</v>
      </c>
      <c r="D107" s="79"/>
      <c r="E107">
        <v>8</v>
      </c>
      <c r="Q107">
        <f t="shared" si="47"/>
        <v>8</v>
      </c>
      <c r="R107" s="100">
        <f>VLOOKUP(B107,'Общие показания'!A:H,8,0)</f>
        <v>1.2243847550254006</v>
      </c>
      <c r="S107" s="41"/>
      <c r="T107" s="100">
        <f t="shared" si="77"/>
        <v>0.1207144477007535</v>
      </c>
      <c r="U107" s="100">
        <f t="shared" si="78"/>
        <v>0</v>
      </c>
      <c r="V107" s="41">
        <f t="shared" si="50"/>
        <v>0</v>
      </c>
      <c r="W107" s="41">
        <f t="shared" si="79"/>
        <v>0</v>
      </c>
      <c r="X107" s="100">
        <f t="shared" si="80"/>
        <v>-1.103670307324647</v>
      </c>
      <c r="Y107" s="41"/>
      <c r="Z107" s="41"/>
      <c r="AA107" s="41"/>
      <c r="AB107" s="41"/>
      <c r="AC107" s="41"/>
      <c r="AD107" s="41">
        <f>(S107*$AD$1)/31*N107</f>
        <v>0</v>
      </c>
      <c r="AE107" s="41">
        <f>(S107*$AE$1)/30*O107</f>
        <v>0</v>
      </c>
      <c r="AF107" s="41">
        <f>(S107*$AF$1)/31*P107</f>
        <v>0</v>
      </c>
      <c r="AG107" s="41">
        <f>S107-AD107-AE107-AF107</f>
        <v>0</v>
      </c>
      <c r="AI107" s="100">
        <f t="shared" si="57"/>
        <v>0.16547970644149432</v>
      </c>
      <c r="AJ107" s="100">
        <f t="shared" si="58"/>
        <v>0</v>
      </c>
      <c r="AK107" s="41">
        <f t="shared" si="76"/>
        <v>0</v>
      </c>
      <c r="AL107" s="41">
        <f t="shared" si="59"/>
        <v>0</v>
      </c>
      <c r="AR107" s="41">
        <f t="shared" si="60"/>
        <v>0</v>
      </c>
      <c r="AS107" s="41">
        <f t="shared" si="61"/>
        <v>0</v>
      </c>
      <c r="AT107" s="41">
        <f t="shared" si="62"/>
        <v>0</v>
      </c>
      <c r="AV107" s="40">
        <f t="shared" si="63"/>
        <v>768.24813961328437</v>
      </c>
      <c r="AW107" s="40">
        <f t="shared" si="45"/>
        <v>0</v>
      </c>
      <c r="AX107" s="40">
        <f t="shared" si="46"/>
        <v>0</v>
      </c>
      <c r="AY107" s="40">
        <f t="shared" si="64"/>
        <v>0</v>
      </c>
      <c r="AZ107" s="40">
        <f t="shared" si="65"/>
        <v>0</v>
      </c>
      <c r="BA107" s="40">
        <f t="shared" si="66"/>
        <v>0</v>
      </c>
      <c r="BB107" s="40">
        <f t="shared" si="67"/>
        <v>0</v>
      </c>
      <c r="BC107" s="40">
        <f t="shared" si="68"/>
        <v>0</v>
      </c>
      <c r="BD107" s="40">
        <f t="shared" si="69"/>
        <v>0</v>
      </c>
      <c r="BE107" s="40">
        <f>(AD107+AR107)*$BE$1</f>
        <v>0</v>
      </c>
      <c r="BF107" s="40">
        <f>(AE107+AS107)*$BF$1</f>
        <v>0</v>
      </c>
      <c r="BG107" s="40">
        <f>(AF107+AT107)*$BG$1</f>
        <v>0</v>
      </c>
      <c r="BH107" s="62">
        <f t="shared" si="73"/>
        <v>768.24813961328437</v>
      </c>
      <c r="BI107" s="128">
        <f>VLOOKUP(A107,'1112 '!$B$499:$G$1229,6,0)</f>
        <v>355.79</v>
      </c>
      <c r="BJ107" s="63">
        <f t="shared" si="74"/>
        <v>412.45813961328435</v>
      </c>
      <c r="BK107" s="41">
        <f t="shared" si="75"/>
        <v>7.429754780432185E-4</v>
      </c>
    </row>
    <row r="108" spans="1:63" x14ac:dyDescent="0.3">
      <c r="A108" s="87" t="s">
        <v>3582</v>
      </c>
      <c r="B108" s="85" t="s">
        <v>691</v>
      </c>
      <c r="C108" s="65">
        <f>VLOOKUP(B108,Площадь!$D$2:$E$713,2,0)</f>
        <v>32.1</v>
      </c>
      <c r="D108" s="79"/>
      <c r="E108">
        <v>23</v>
      </c>
      <c r="F108">
        <v>29</v>
      </c>
      <c r="G108">
        <v>31</v>
      </c>
      <c r="Q108">
        <f t="shared" si="47"/>
        <v>83</v>
      </c>
      <c r="R108" s="100">
        <f>VLOOKUP(B108,'Общие показания'!A:H,8,0)</f>
        <v>1.2243847550254006</v>
      </c>
      <c r="S108" s="41"/>
      <c r="T108" s="100">
        <f t="shared" si="77"/>
        <v>0.34705403713966632</v>
      </c>
      <c r="U108" s="100">
        <f t="shared" si="78"/>
        <v>0.37993233013326327</v>
      </c>
      <c r="V108" s="41">
        <f t="shared" si="50"/>
        <v>0.37668394005171757</v>
      </c>
      <c r="W108" s="41">
        <f t="shared" si="79"/>
        <v>0</v>
      </c>
      <c r="X108" s="100">
        <f t="shared" si="80"/>
        <v>-0.12071444770075335</v>
      </c>
      <c r="Y108" s="41"/>
      <c r="Z108" s="41"/>
      <c r="AA108" s="41"/>
      <c r="AB108" s="41"/>
      <c r="AC108" s="41"/>
      <c r="AD108" s="41"/>
      <c r="AE108" s="41"/>
      <c r="AF108" s="41"/>
      <c r="AG108" s="41"/>
      <c r="AI108" s="100">
        <f t="shared" si="57"/>
        <v>0.47575415601929616</v>
      </c>
      <c r="AJ108" s="100">
        <f t="shared" si="58"/>
        <v>0.30952259454573794</v>
      </c>
      <c r="AK108" s="41">
        <f t="shared" si="76"/>
        <v>0.48545702509134803</v>
      </c>
      <c r="AL108" s="41">
        <f t="shared" si="59"/>
        <v>0</v>
      </c>
      <c r="AR108" s="41">
        <f t="shared" si="60"/>
        <v>0</v>
      </c>
      <c r="AS108" s="41">
        <f t="shared" si="61"/>
        <v>0</v>
      </c>
      <c r="AT108" s="41">
        <f t="shared" si="62"/>
        <v>0</v>
      </c>
      <c r="AV108" s="40">
        <f t="shared" si="63"/>
        <v>2208.7134013881928</v>
      </c>
      <c r="AW108" s="40">
        <f t="shared" si="45"/>
        <v>1850.7452216113236</v>
      </c>
      <c r="AX108" s="40">
        <f t="shared" si="46"/>
        <v>2314.2967211914397</v>
      </c>
      <c r="AY108" s="40">
        <f t="shared" si="64"/>
        <v>0</v>
      </c>
      <c r="AZ108" s="40">
        <f t="shared" si="65"/>
        <v>0</v>
      </c>
      <c r="BA108" s="40">
        <f t="shared" si="66"/>
        <v>0</v>
      </c>
      <c r="BB108" s="40">
        <f t="shared" si="67"/>
        <v>0</v>
      </c>
      <c r="BC108" s="40">
        <f t="shared" si="68"/>
        <v>0</v>
      </c>
      <c r="BD108" s="40">
        <f t="shared" si="69"/>
        <v>0</v>
      </c>
      <c r="BE108" s="40"/>
      <c r="BF108" s="40"/>
      <c r="BG108" s="40"/>
      <c r="BH108" s="62">
        <f t="shared" si="73"/>
        <v>6373.7553441909567</v>
      </c>
      <c r="BI108" s="128">
        <f>VLOOKUP(A108,'1112 '!$B$499:$G$1229,6,0)</f>
        <v>3780.27</v>
      </c>
      <c r="BJ108" s="63">
        <f t="shared" si="74"/>
        <v>2593.4853441909568</v>
      </c>
      <c r="BK108" s="41">
        <f t="shared" si="75"/>
        <v>6.1640812123079673E-3</v>
      </c>
    </row>
    <row r="109" spans="1:63" x14ac:dyDescent="0.3">
      <c r="A109" s="87" t="s">
        <v>1354</v>
      </c>
      <c r="B109" s="85" t="s">
        <v>641</v>
      </c>
      <c r="C109" s="65">
        <f>VLOOKUP(B109,Площадь!$D$2:$E$713,2,0)</f>
        <v>45.6</v>
      </c>
      <c r="D109" s="79"/>
      <c r="Q109">
        <f t="shared" si="47"/>
        <v>0</v>
      </c>
      <c r="R109" s="100">
        <f>VLOOKUP(B109,'Общие показания'!A:H,8,0)</f>
        <v>1.739312923026737</v>
      </c>
      <c r="S109" s="41"/>
      <c r="T109" s="100">
        <f t="shared" si="77"/>
        <v>0</v>
      </c>
      <c r="U109" s="100">
        <f t="shared" si="78"/>
        <v>0</v>
      </c>
      <c r="V109" s="41">
        <f t="shared" si="50"/>
        <v>0</v>
      </c>
      <c r="W109" s="41">
        <f>R108*W$1/30*H109</f>
        <v>0</v>
      </c>
      <c r="X109" s="100">
        <f t="shared" si="80"/>
        <v>-1.739312923026737</v>
      </c>
      <c r="Y109" s="41"/>
      <c r="Z109" s="41"/>
      <c r="AA109" s="41"/>
      <c r="AB109" s="41"/>
      <c r="AC109" s="41"/>
      <c r="AD109" s="41"/>
      <c r="AE109" s="41"/>
      <c r="AF109" s="41"/>
      <c r="AG109" s="41"/>
      <c r="AI109" s="100">
        <f t="shared" si="57"/>
        <v>0</v>
      </c>
      <c r="AJ109" s="100">
        <f t="shared" si="58"/>
        <v>0</v>
      </c>
      <c r="AK109" s="41">
        <f t="shared" si="76"/>
        <v>0</v>
      </c>
      <c r="AL109" s="41">
        <f t="shared" si="59"/>
        <v>0</v>
      </c>
      <c r="AR109" s="41">
        <f t="shared" si="60"/>
        <v>0</v>
      </c>
      <c r="AS109" s="41">
        <f t="shared" si="61"/>
        <v>0</v>
      </c>
      <c r="AT109" s="41">
        <f t="shared" si="62"/>
        <v>0</v>
      </c>
      <c r="AV109" s="40">
        <f t="shared" si="63"/>
        <v>0</v>
      </c>
      <c r="AW109" s="40">
        <f t="shared" si="45"/>
        <v>0</v>
      </c>
      <c r="AX109" s="40">
        <f t="shared" si="46"/>
        <v>0</v>
      </c>
      <c r="AY109" s="40">
        <f t="shared" si="64"/>
        <v>0</v>
      </c>
      <c r="AZ109" s="40">
        <f t="shared" si="65"/>
        <v>0</v>
      </c>
      <c r="BA109" s="40">
        <f t="shared" si="66"/>
        <v>0</v>
      </c>
      <c r="BB109" s="40">
        <f t="shared" si="67"/>
        <v>0</v>
      </c>
      <c r="BC109" s="40">
        <f t="shared" si="68"/>
        <v>0</v>
      </c>
      <c r="BD109" s="40">
        <f t="shared" si="69"/>
        <v>0</v>
      </c>
      <c r="BE109" s="40"/>
      <c r="BF109" s="40"/>
      <c r="BG109" s="40"/>
      <c r="BH109" s="62">
        <f t="shared" si="73"/>
        <v>0</v>
      </c>
      <c r="BI109" s="128">
        <f>VLOOKUP(A109,'1112 '!$B$499:$G$1229,6,0)</f>
        <v>0</v>
      </c>
      <c r="BJ109" s="63">
        <f t="shared" si="74"/>
        <v>0</v>
      </c>
      <c r="BK109" s="41">
        <f t="shared" si="75"/>
        <v>0</v>
      </c>
    </row>
    <row r="110" spans="1:63" x14ac:dyDescent="0.3">
      <c r="A110" s="87" t="s">
        <v>3583</v>
      </c>
      <c r="B110" s="85" t="s">
        <v>641</v>
      </c>
      <c r="C110" s="65">
        <f>VLOOKUP(B110,Площадь!$D$2:$E$713,2,0)</f>
        <v>45.6</v>
      </c>
      <c r="D110" s="79"/>
      <c r="E110">
        <v>31</v>
      </c>
      <c r="F110">
        <v>29</v>
      </c>
      <c r="G110">
        <v>31</v>
      </c>
      <c r="Q110">
        <f t="shared" si="47"/>
        <v>91</v>
      </c>
      <c r="R110" s="100">
        <f>VLOOKUP(B110,'Общие показания'!A:H,8,0)</f>
        <v>1.739312923026737</v>
      </c>
      <c r="S110" s="41"/>
      <c r="T110" s="100">
        <f t="shared" si="77"/>
        <v>0.6644935485583533</v>
      </c>
      <c r="U110" s="100">
        <f t="shared" si="78"/>
        <v>0.53971695495566363</v>
      </c>
      <c r="V110" s="41">
        <f t="shared" si="50"/>
        <v>0.5351024195127202</v>
      </c>
      <c r="W110" s="41">
        <f t="shared" ref="W110:W173" si="81">R110*W$1/30*H110</f>
        <v>0</v>
      </c>
      <c r="X110" s="100">
        <f t="shared" si="80"/>
        <v>0</v>
      </c>
      <c r="Y110" s="41"/>
      <c r="Z110" s="41"/>
      <c r="AA110" s="41"/>
      <c r="AB110" s="41"/>
      <c r="AC110" s="41"/>
      <c r="AD110" s="41"/>
      <c r="AE110" s="41"/>
      <c r="AF110" s="41"/>
      <c r="AG110" s="41"/>
      <c r="AI110" s="100">
        <f t="shared" si="57"/>
        <v>0.91091165508448746</v>
      </c>
      <c r="AJ110" s="100">
        <f t="shared" si="58"/>
        <v>0.43969564832665575</v>
      </c>
      <c r="AK110" s="41">
        <f t="shared" si="76"/>
        <v>0.68962119452228887</v>
      </c>
      <c r="AL110" s="41">
        <f t="shared" si="59"/>
        <v>0</v>
      </c>
      <c r="AR110" s="41">
        <f t="shared" si="60"/>
        <v>0</v>
      </c>
      <c r="AS110" s="41">
        <f t="shared" si="61"/>
        <v>0</v>
      </c>
      <c r="AT110" s="41">
        <f t="shared" si="62"/>
        <v>0</v>
      </c>
      <c r="AV110" s="40">
        <f t="shared" si="63"/>
        <v>4228.9547124506962</v>
      </c>
      <c r="AW110" s="40">
        <f t="shared" si="45"/>
        <v>2629.0960157469272</v>
      </c>
      <c r="AX110" s="40">
        <f t="shared" si="46"/>
        <v>3287.5990805710171</v>
      </c>
      <c r="AY110" s="40">
        <f t="shared" si="64"/>
        <v>0</v>
      </c>
      <c r="AZ110" s="40">
        <f t="shared" si="65"/>
        <v>0</v>
      </c>
      <c r="BA110" s="40">
        <f t="shared" si="66"/>
        <v>0</v>
      </c>
      <c r="BB110" s="40">
        <f t="shared" si="67"/>
        <v>0</v>
      </c>
      <c r="BC110" s="40">
        <f t="shared" si="68"/>
        <v>0</v>
      </c>
      <c r="BD110" s="40">
        <f t="shared" si="69"/>
        <v>0</v>
      </c>
      <c r="BE110" s="40"/>
      <c r="BF110" s="40"/>
      <c r="BG110" s="40"/>
      <c r="BH110" s="62">
        <f t="shared" si="73"/>
        <v>10145.649808768641</v>
      </c>
      <c r="BI110" s="128">
        <f>VLOOKUP(A110,'1112 '!$B$499:$G$1229,6,0)</f>
        <v>5875.53</v>
      </c>
      <c r="BJ110" s="63">
        <f t="shared" si="74"/>
        <v>4270.1198087686416</v>
      </c>
      <c r="BK110" s="41">
        <f t="shared" si="75"/>
        <v>6.9070566903511859E-3</v>
      </c>
    </row>
    <row r="111" spans="1:63" x14ac:dyDescent="0.3">
      <c r="A111" s="87" t="s">
        <v>1700</v>
      </c>
      <c r="B111" s="85" t="s">
        <v>1149</v>
      </c>
      <c r="C111" s="65">
        <f>VLOOKUP(B111,Площадь!$D$2:$E$713,2,0)</f>
        <v>31.8</v>
      </c>
      <c r="D111" s="79"/>
      <c r="E111">
        <v>14</v>
      </c>
      <c r="Q111">
        <f t="shared" si="47"/>
        <v>14</v>
      </c>
      <c r="R111" s="100">
        <f>VLOOKUP(B111,'Общие показания'!A:H,8,0)</f>
        <v>0</v>
      </c>
      <c r="S111" s="41"/>
      <c r="T111" s="100">
        <f t="shared" si="77"/>
        <v>0</v>
      </c>
      <c r="U111" s="100">
        <f t="shared" si="78"/>
        <v>0</v>
      </c>
      <c r="V111" s="41">
        <f t="shared" si="50"/>
        <v>0</v>
      </c>
      <c r="W111" s="41">
        <f t="shared" si="81"/>
        <v>0</v>
      </c>
      <c r="X111" s="100">
        <f t="shared" si="80"/>
        <v>0</v>
      </c>
      <c r="Y111" s="41"/>
      <c r="Z111" s="41"/>
      <c r="AA111" s="41"/>
      <c r="AB111" s="41"/>
      <c r="AC111" s="41"/>
      <c r="AD111" s="41"/>
      <c r="AE111" s="41"/>
      <c r="AF111" s="41"/>
      <c r="AG111" s="41"/>
      <c r="AI111" s="100">
        <f t="shared" si="57"/>
        <v>0.28688304247567475</v>
      </c>
      <c r="AJ111" s="100">
        <f t="shared" si="58"/>
        <v>0</v>
      </c>
      <c r="AK111" s="41">
        <f t="shared" si="76"/>
        <v>0</v>
      </c>
      <c r="AL111" s="41">
        <f t="shared" si="59"/>
        <v>0</v>
      </c>
      <c r="AR111" s="41">
        <f t="shared" si="60"/>
        <v>0</v>
      </c>
      <c r="AS111" s="41">
        <f t="shared" si="61"/>
        <v>0</v>
      </c>
      <c r="AT111" s="41">
        <f t="shared" si="62"/>
        <v>0</v>
      </c>
      <c r="AV111" s="40">
        <f t="shared" si="63"/>
        <v>770.09736390000228</v>
      </c>
      <c r="AW111" s="40">
        <f t="shared" si="45"/>
        <v>0</v>
      </c>
      <c r="AX111" s="40">
        <f t="shared" si="46"/>
        <v>0</v>
      </c>
      <c r="AY111" s="40">
        <f t="shared" si="64"/>
        <v>0</v>
      </c>
      <c r="AZ111" s="40">
        <f t="shared" si="65"/>
        <v>0</v>
      </c>
      <c r="BA111" s="40">
        <f t="shared" si="66"/>
        <v>0</v>
      </c>
      <c r="BB111" s="40">
        <f t="shared" si="67"/>
        <v>0</v>
      </c>
      <c r="BC111" s="40">
        <f t="shared" si="68"/>
        <v>0</v>
      </c>
      <c r="BD111" s="40">
        <f t="shared" si="69"/>
        <v>0</v>
      </c>
      <c r="BE111" s="40"/>
      <c r="BF111" s="40"/>
      <c r="BG111" s="40"/>
      <c r="BH111" s="62">
        <f t="shared" si="73"/>
        <v>770.09736390000228</v>
      </c>
      <c r="BI111" s="128">
        <f>VLOOKUP(A111,'1112 '!$B$499:$G$1229,6,0)</f>
        <v>616.80999999999995</v>
      </c>
      <c r="BJ111" s="63">
        <f t="shared" si="74"/>
        <v>153.28736390000233</v>
      </c>
      <c r="BK111" s="41">
        <f t="shared" si="75"/>
        <v>7.5178994359453551E-4</v>
      </c>
    </row>
    <row r="112" spans="1:63" x14ac:dyDescent="0.3">
      <c r="A112" s="87" t="s">
        <v>3584</v>
      </c>
      <c r="B112" s="85" t="s">
        <v>1149</v>
      </c>
      <c r="C112" s="65">
        <f>VLOOKUP(B112,Площадь!$D$2:$E$713,2,0)</f>
        <v>31.8</v>
      </c>
      <c r="D112" s="79"/>
      <c r="E112">
        <v>17</v>
      </c>
      <c r="F112">
        <v>29</v>
      </c>
      <c r="G112">
        <v>31</v>
      </c>
      <c r="Q112">
        <f t="shared" si="47"/>
        <v>77</v>
      </c>
      <c r="R112" s="100">
        <f>VLOOKUP(B112,'Общие показания'!A:H,8,0)</f>
        <v>0</v>
      </c>
      <c r="S112" s="41"/>
      <c r="T112" s="100">
        <f t="shared" si="77"/>
        <v>0</v>
      </c>
      <c r="U112" s="100">
        <f t="shared" si="78"/>
        <v>0</v>
      </c>
      <c r="V112" s="41">
        <f t="shared" si="50"/>
        <v>0</v>
      </c>
      <c r="W112" s="41">
        <f t="shared" si="81"/>
        <v>0</v>
      </c>
      <c r="X112" s="100">
        <f t="shared" si="80"/>
        <v>0</v>
      </c>
      <c r="Y112" s="41"/>
      <c r="Z112" s="41"/>
      <c r="AA112" s="41"/>
      <c r="AB112" s="41"/>
      <c r="AC112" s="41"/>
      <c r="AD112" s="41"/>
      <c r="AE112" s="41"/>
      <c r="AF112" s="41"/>
      <c r="AG112" s="41"/>
      <c r="AI112" s="100">
        <f t="shared" si="57"/>
        <v>0.34835798014903363</v>
      </c>
      <c r="AJ112" s="100">
        <f t="shared" si="58"/>
        <v>0.30662986001727305</v>
      </c>
      <c r="AK112" s="41">
        <f t="shared" si="76"/>
        <v>0.48092004354843831</v>
      </c>
      <c r="AL112" s="41">
        <f t="shared" si="59"/>
        <v>0</v>
      </c>
      <c r="AR112" s="41">
        <f t="shared" si="60"/>
        <v>0</v>
      </c>
      <c r="AS112" s="41">
        <f t="shared" si="61"/>
        <v>0</v>
      </c>
      <c r="AT112" s="41">
        <f t="shared" si="62"/>
        <v>0</v>
      </c>
      <c r="AV112" s="40">
        <f t="shared" si="63"/>
        <v>935.11822759285997</v>
      </c>
      <c r="AW112" s="40">
        <f t="shared" si="45"/>
        <v>823.10493103596707</v>
      </c>
      <c r="AX112" s="40">
        <f t="shared" si="46"/>
        <v>1290.9625280996859</v>
      </c>
      <c r="AY112" s="40">
        <f t="shared" si="64"/>
        <v>0</v>
      </c>
      <c r="AZ112" s="40">
        <f t="shared" si="65"/>
        <v>0</v>
      </c>
      <c r="BA112" s="40">
        <f t="shared" si="66"/>
        <v>0</v>
      </c>
      <c r="BB112" s="40">
        <f t="shared" si="67"/>
        <v>0</v>
      </c>
      <c r="BC112" s="40">
        <f t="shared" si="68"/>
        <v>0</v>
      </c>
      <c r="BD112" s="40">
        <f t="shared" si="69"/>
        <v>0</v>
      </c>
      <c r="BE112" s="40"/>
      <c r="BF112" s="40"/>
      <c r="BG112" s="40"/>
      <c r="BH112" s="62">
        <f t="shared" si="73"/>
        <v>3049.1856867285132</v>
      </c>
      <c r="BI112" s="128">
        <f>VLOOKUP(A112,'1112 '!$B$499:$G$1229,6,0)</f>
        <v>3480.59</v>
      </c>
      <c r="BJ112" s="63">
        <f t="shared" si="74"/>
        <v>-431.4043132714869</v>
      </c>
      <c r="BK112" s="41">
        <f t="shared" si="75"/>
        <v>2.976697808476795E-3</v>
      </c>
    </row>
    <row r="113" spans="1:63" x14ac:dyDescent="0.3">
      <c r="A113" s="87" t="s">
        <v>1863</v>
      </c>
      <c r="B113" s="85" t="s">
        <v>1054</v>
      </c>
      <c r="C113" s="65">
        <f>VLOOKUP(B113,Площадь!$D$2:$E$713,2,0)</f>
        <v>32.1</v>
      </c>
      <c r="D113" s="79"/>
      <c r="Q113">
        <f t="shared" si="47"/>
        <v>0</v>
      </c>
      <c r="R113" s="100">
        <f>VLOOKUP(B113,'Общие показания'!A:H,8,0)</f>
        <v>1.2243847550254006</v>
      </c>
      <c r="S113" s="41"/>
      <c r="T113" s="100">
        <f t="shared" si="77"/>
        <v>0</v>
      </c>
      <c r="U113" s="100">
        <f t="shared" si="78"/>
        <v>0</v>
      </c>
      <c r="V113" s="41">
        <f t="shared" si="50"/>
        <v>0</v>
      </c>
      <c r="W113" s="41">
        <f t="shared" si="81"/>
        <v>0</v>
      </c>
      <c r="X113" s="100">
        <f t="shared" si="80"/>
        <v>-1.2243847550254006</v>
      </c>
      <c r="Y113" s="41"/>
      <c r="Z113" s="41"/>
      <c r="AA113" s="41"/>
      <c r="AB113" s="41"/>
      <c r="AC113" s="41"/>
      <c r="AD113" s="41"/>
      <c r="AE113" s="41"/>
      <c r="AF113" s="41"/>
      <c r="AG113" s="41"/>
      <c r="AI113" s="100">
        <f t="shared" si="57"/>
        <v>0</v>
      </c>
      <c r="AJ113" s="100">
        <f t="shared" si="58"/>
        <v>0</v>
      </c>
      <c r="AK113" s="41">
        <f t="shared" si="76"/>
        <v>0</v>
      </c>
      <c r="AL113" s="41">
        <f t="shared" si="59"/>
        <v>0</v>
      </c>
      <c r="AR113" s="41">
        <f t="shared" si="60"/>
        <v>0</v>
      </c>
      <c r="AS113" s="41">
        <f t="shared" si="61"/>
        <v>0</v>
      </c>
      <c r="AT113" s="41">
        <f t="shared" si="62"/>
        <v>0</v>
      </c>
      <c r="AV113" s="40">
        <f t="shared" si="63"/>
        <v>0</v>
      </c>
      <c r="AW113" s="40">
        <f t="shared" si="45"/>
        <v>0</v>
      </c>
      <c r="AX113" s="40">
        <f t="shared" si="46"/>
        <v>0</v>
      </c>
      <c r="AY113" s="40">
        <f t="shared" si="64"/>
        <v>0</v>
      </c>
      <c r="AZ113" s="40">
        <f t="shared" si="65"/>
        <v>0</v>
      </c>
      <c r="BA113" s="40">
        <f t="shared" si="66"/>
        <v>0</v>
      </c>
      <c r="BB113" s="40">
        <f t="shared" si="67"/>
        <v>0</v>
      </c>
      <c r="BC113" s="40">
        <f t="shared" si="68"/>
        <v>0</v>
      </c>
      <c r="BD113" s="40">
        <f t="shared" si="69"/>
        <v>0</v>
      </c>
      <c r="BE113" s="40"/>
      <c r="BF113" s="40"/>
      <c r="BG113" s="40"/>
      <c r="BH113" s="62">
        <f t="shared" si="73"/>
        <v>0</v>
      </c>
      <c r="BI113" s="128">
        <f>VLOOKUP(A113,'1112 '!$B$499:$G$1229,6,0)</f>
        <v>0</v>
      </c>
      <c r="BJ113" s="63">
        <f t="shared" si="74"/>
        <v>0</v>
      </c>
      <c r="BK113" s="41">
        <f t="shared" si="75"/>
        <v>0</v>
      </c>
    </row>
    <row r="114" spans="1:63" x14ac:dyDescent="0.3">
      <c r="A114" s="87" t="s">
        <v>3585</v>
      </c>
      <c r="B114" s="85" t="s">
        <v>1054</v>
      </c>
      <c r="C114" s="65">
        <f>VLOOKUP(B114,Площадь!$D$2:$E$713,2,0)</f>
        <v>32.1</v>
      </c>
      <c r="D114" s="79"/>
      <c r="E114">
        <v>31</v>
      </c>
      <c r="F114">
        <v>29</v>
      </c>
      <c r="G114">
        <v>31</v>
      </c>
      <c r="Q114">
        <f t="shared" si="47"/>
        <v>91</v>
      </c>
      <c r="R114" s="100">
        <f>VLOOKUP(B114,'Общие показания'!A:H,8,0)</f>
        <v>1.2243847550254006</v>
      </c>
      <c r="S114" s="41"/>
      <c r="T114" s="100">
        <f t="shared" si="77"/>
        <v>0.46776848484041983</v>
      </c>
      <c r="U114" s="100">
        <f t="shared" si="78"/>
        <v>0.37993233013326327</v>
      </c>
      <c r="V114" s="41">
        <f t="shared" si="50"/>
        <v>0.37668394005171757</v>
      </c>
      <c r="W114" s="41">
        <f t="shared" si="81"/>
        <v>0</v>
      </c>
      <c r="X114" s="100">
        <f t="shared" si="80"/>
        <v>0</v>
      </c>
      <c r="Y114" s="41"/>
      <c r="Z114" s="41"/>
      <c r="AA114" s="41"/>
      <c r="AB114" s="41"/>
      <c r="AC114" s="41"/>
      <c r="AD114" s="41"/>
      <c r="AE114" s="41"/>
      <c r="AF114" s="41"/>
      <c r="AG114" s="41"/>
      <c r="AI114" s="100">
        <f t="shared" si="57"/>
        <v>0.6412338624607905</v>
      </c>
      <c r="AJ114" s="100">
        <f t="shared" si="58"/>
        <v>0.30952259454573794</v>
      </c>
      <c r="AK114" s="41">
        <f t="shared" si="76"/>
        <v>0.48545702509134803</v>
      </c>
      <c r="AL114" s="41">
        <f t="shared" si="59"/>
        <v>0</v>
      </c>
      <c r="AR114" s="41">
        <f t="shared" si="60"/>
        <v>0</v>
      </c>
      <c r="AS114" s="41">
        <f t="shared" si="61"/>
        <v>0</v>
      </c>
      <c r="AT114" s="41">
        <f t="shared" si="62"/>
        <v>0</v>
      </c>
      <c r="AV114" s="40">
        <f t="shared" si="63"/>
        <v>2976.9615410014771</v>
      </c>
      <c r="AW114" s="40">
        <f t="shared" si="45"/>
        <v>1850.7452216113236</v>
      </c>
      <c r="AX114" s="40">
        <f t="shared" si="46"/>
        <v>2314.2967211914397</v>
      </c>
      <c r="AY114" s="40">
        <f t="shared" si="64"/>
        <v>0</v>
      </c>
      <c r="AZ114" s="40">
        <f t="shared" si="65"/>
        <v>0</v>
      </c>
      <c r="BA114" s="40">
        <f t="shared" si="66"/>
        <v>0</v>
      </c>
      <c r="BB114" s="40">
        <f t="shared" si="67"/>
        <v>0</v>
      </c>
      <c r="BC114" s="40">
        <f t="shared" si="68"/>
        <v>0</v>
      </c>
      <c r="BD114" s="40">
        <f t="shared" si="69"/>
        <v>0</v>
      </c>
      <c r="BE114" s="40"/>
      <c r="BF114" s="40"/>
      <c r="BG114" s="40"/>
      <c r="BH114" s="62">
        <f t="shared" si="73"/>
        <v>7142.0034838042411</v>
      </c>
      <c r="BI114" s="128">
        <f>VLOOKUP(A114,'1112 '!$B$499:$G$1229,6,0)</f>
        <v>4136.07</v>
      </c>
      <c r="BJ114" s="63">
        <f t="shared" si="74"/>
        <v>3005.9334838042414</v>
      </c>
      <c r="BK114" s="41">
        <f t="shared" si="75"/>
        <v>6.9070566903511859E-3</v>
      </c>
    </row>
    <row r="115" spans="1:63" x14ac:dyDescent="0.3">
      <c r="A115" s="87" t="s">
        <v>2282</v>
      </c>
      <c r="B115" s="85" t="s">
        <v>993</v>
      </c>
      <c r="C115" s="65">
        <f>VLOOKUP(B115,Площадь!$D$2:$E$713,2,0)</f>
        <v>49.8</v>
      </c>
      <c r="D115" s="79"/>
      <c r="E115">
        <v>23</v>
      </c>
      <c r="Q115">
        <f t="shared" si="47"/>
        <v>23</v>
      </c>
      <c r="R115" s="100">
        <f>VLOOKUP(B115,'Общие показания'!A:H,8,0)</f>
        <v>4.8550000000000004</v>
      </c>
      <c r="S115" s="41"/>
      <c r="T115" s="100">
        <f t="shared" si="77"/>
        <v>1.3761583876288339</v>
      </c>
      <c r="U115" s="100">
        <f t="shared" si="78"/>
        <v>0</v>
      </c>
      <c r="V115" s="41">
        <f t="shared" si="50"/>
        <v>0</v>
      </c>
      <c r="W115" s="41">
        <f t="shared" si="81"/>
        <v>0</v>
      </c>
      <c r="X115" s="100">
        <f t="shared" si="80"/>
        <v>-3.4788416123711663</v>
      </c>
      <c r="Y115" s="41"/>
      <c r="Z115" s="41"/>
      <c r="AA115" s="41"/>
      <c r="AB115" s="41"/>
      <c r="AC115" s="41"/>
      <c r="AD115" s="41"/>
      <c r="AE115" s="41"/>
      <c r="AF115" s="41"/>
      <c r="AG115" s="41"/>
      <c r="AI115" s="100">
        <f t="shared" si="57"/>
        <v>0.73808588690844079</v>
      </c>
      <c r="AJ115" s="100">
        <f t="shared" si="58"/>
        <v>0</v>
      </c>
      <c r="AK115" s="41">
        <f t="shared" si="76"/>
        <v>0</v>
      </c>
      <c r="AL115" s="41">
        <f t="shared" si="59"/>
        <v>0</v>
      </c>
      <c r="AR115" s="41">
        <f t="shared" si="60"/>
        <v>0</v>
      </c>
      <c r="AS115" s="41">
        <f t="shared" si="61"/>
        <v>0</v>
      </c>
      <c r="AT115" s="41">
        <f t="shared" si="62"/>
        <v>0</v>
      </c>
      <c r="AV115" s="40">
        <f t="shared" si="63"/>
        <v>5675.3927607968799</v>
      </c>
      <c r="AW115" s="40">
        <f t="shared" si="45"/>
        <v>0</v>
      </c>
      <c r="AX115" s="40">
        <f t="shared" si="46"/>
        <v>0</v>
      </c>
      <c r="AY115" s="40">
        <f t="shared" si="64"/>
        <v>0</v>
      </c>
      <c r="AZ115" s="40">
        <f t="shared" si="65"/>
        <v>0</v>
      </c>
      <c r="BA115" s="40">
        <f t="shared" si="66"/>
        <v>0</v>
      </c>
      <c r="BB115" s="40">
        <f t="shared" si="67"/>
        <v>0</v>
      </c>
      <c r="BC115" s="40">
        <f t="shared" si="68"/>
        <v>0</v>
      </c>
      <c r="BD115" s="40">
        <f t="shared" si="69"/>
        <v>0</v>
      </c>
      <c r="BE115" s="40"/>
      <c r="BF115" s="40"/>
      <c r="BG115" s="40"/>
      <c r="BH115" s="62">
        <f t="shared" si="73"/>
        <v>5675.3927607968799</v>
      </c>
      <c r="BI115" s="128">
        <f>VLOOKUP(A115,'1112 '!$B$499:$G$1229,6,0)</f>
        <v>1586.93</v>
      </c>
      <c r="BJ115" s="63">
        <f t="shared" si="74"/>
        <v>4088.4627607968796</v>
      </c>
      <c r="BK115" s="41">
        <f t="shared" si="75"/>
        <v>3.5378920256647845E-3</v>
      </c>
    </row>
    <row r="116" spans="1:63" x14ac:dyDescent="0.3">
      <c r="A116" s="87" t="s">
        <v>3586</v>
      </c>
      <c r="B116" s="85" t="s">
        <v>993</v>
      </c>
      <c r="C116" s="65">
        <f>VLOOKUP(B116,Площадь!$D$2:$E$713,2,0)</f>
        <v>49.8</v>
      </c>
      <c r="D116" s="79"/>
      <c r="E116">
        <v>8</v>
      </c>
      <c r="F116">
        <v>29</v>
      </c>
      <c r="G116">
        <v>31</v>
      </c>
      <c r="Q116">
        <f t="shared" si="47"/>
        <v>68</v>
      </c>
      <c r="R116" s="100">
        <f>VLOOKUP(B116,'Общие показания'!A:H,8,0)</f>
        <v>4.8550000000000004</v>
      </c>
      <c r="S116" s="41"/>
      <c r="T116" s="100">
        <f t="shared" si="77"/>
        <v>0.47866378700133355</v>
      </c>
      <c r="U116" s="100">
        <f t="shared" si="78"/>
        <v>1.5065292631471279</v>
      </c>
      <c r="V116" s="41">
        <f t="shared" si="50"/>
        <v>1.4936485622227054</v>
      </c>
      <c r="W116" s="41">
        <f t="shared" si="81"/>
        <v>0</v>
      </c>
      <c r="X116" s="100">
        <f t="shared" si="80"/>
        <v>-1.3761583876288337</v>
      </c>
      <c r="Y116" s="41"/>
      <c r="Z116" s="41"/>
      <c r="AA116" s="41"/>
      <c r="AB116" s="41"/>
      <c r="AC116" s="41"/>
      <c r="AD116" s="41"/>
      <c r="AE116" s="41"/>
      <c r="AF116" s="41"/>
      <c r="AG116" s="41"/>
      <c r="AI116" s="100">
        <f t="shared" si="57"/>
        <v>0.25672552588119679</v>
      </c>
      <c r="AJ116" s="100">
        <f t="shared" si="58"/>
        <v>0.48019393172516345</v>
      </c>
      <c r="AK116" s="41">
        <f t="shared" si="76"/>
        <v>0.75313893612302596</v>
      </c>
      <c r="AL116" s="41">
        <f t="shared" si="59"/>
        <v>0</v>
      </c>
      <c r="AR116" s="41">
        <f t="shared" si="60"/>
        <v>0</v>
      </c>
      <c r="AS116" s="41">
        <f t="shared" si="61"/>
        <v>0</v>
      </c>
      <c r="AT116" s="41">
        <f t="shared" si="62"/>
        <v>0</v>
      </c>
      <c r="AV116" s="40">
        <f t="shared" si="63"/>
        <v>1974.0496559293495</v>
      </c>
      <c r="AW116" s="40">
        <f t="shared" si="45"/>
        <v>5333.0802753873841</v>
      </c>
      <c r="AX116" s="40">
        <f t="shared" si="46"/>
        <v>6031.186489059347</v>
      </c>
      <c r="AY116" s="40">
        <f t="shared" si="64"/>
        <v>0</v>
      </c>
      <c r="AZ116" s="40">
        <f t="shared" si="65"/>
        <v>0</v>
      </c>
      <c r="BA116" s="40">
        <f t="shared" si="66"/>
        <v>0</v>
      </c>
      <c r="BB116" s="40">
        <f t="shared" si="67"/>
        <v>0</v>
      </c>
      <c r="BC116" s="40">
        <f t="shared" si="68"/>
        <v>0</v>
      </c>
      <c r="BD116" s="40">
        <f t="shared" si="69"/>
        <v>0</v>
      </c>
      <c r="BE116" s="40"/>
      <c r="BF116" s="40"/>
      <c r="BG116" s="40"/>
      <c r="BH116" s="62">
        <f t="shared" si="73"/>
        <v>13338.316420376081</v>
      </c>
      <c r="BI116" s="128">
        <f>VLOOKUP(A116,'1112 '!$B$499:$G$1229,6,0)</f>
        <v>4829.7700000000004</v>
      </c>
      <c r="BJ116" s="63">
        <f t="shared" si="74"/>
        <v>8508.5464203760803</v>
      </c>
      <c r="BK116" s="41">
        <f t="shared" si="75"/>
        <v>8.3147590463529993E-3</v>
      </c>
    </row>
    <row r="117" spans="1:63" x14ac:dyDescent="0.3">
      <c r="A117" s="87" t="s">
        <v>1693</v>
      </c>
      <c r="B117" s="85" t="s">
        <v>676</v>
      </c>
      <c r="C117" s="65">
        <f>VLOOKUP(B117,Площадь!$D$2:$E$713,2,0)</f>
        <v>50.2</v>
      </c>
      <c r="D117" s="79"/>
      <c r="Q117">
        <f t="shared" si="47"/>
        <v>0</v>
      </c>
      <c r="R117" s="100">
        <f>VLOOKUP(B117,'Общие показания'!A:H,8,0)</f>
        <v>1.67</v>
      </c>
      <c r="S117" s="41"/>
      <c r="T117" s="100">
        <f t="shared" si="77"/>
        <v>0</v>
      </c>
      <c r="U117" s="100">
        <f t="shared" si="78"/>
        <v>0</v>
      </c>
      <c r="V117" s="41">
        <f t="shared" si="50"/>
        <v>0</v>
      </c>
      <c r="W117" s="41">
        <f t="shared" si="81"/>
        <v>0</v>
      </c>
      <c r="X117" s="100">
        <f t="shared" si="80"/>
        <v>-1.67</v>
      </c>
      <c r="Y117" s="41"/>
      <c r="Z117" s="41"/>
      <c r="AA117" s="41"/>
      <c r="AB117" s="41"/>
      <c r="AC117" s="41"/>
      <c r="AD117" s="41"/>
      <c r="AE117" s="41"/>
      <c r="AF117" s="41"/>
      <c r="AG117" s="41"/>
      <c r="AI117" s="100">
        <f t="shared" si="57"/>
        <v>0</v>
      </c>
      <c r="AJ117" s="100">
        <f t="shared" si="58"/>
        <v>0</v>
      </c>
      <c r="AK117" s="41">
        <f t="shared" si="76"/>
        <v>0</v>
      </c>
      <c r="AL117" s="41">
        <f t="shared" si="59"/>
        <v>0</v>
      </c>
      <c r="AR117" s="41">
        <f t="shared" si="60"/>
        <v>0</v>
      </c>
      <c r="AS117" s="41">
        <f t="shared" si="61"/>
        <v>0</v>
      </c>
      <c r="AT117" s="41">
        <f t="shared" si="62"/>
        <v>0</v>
      </c>
      <c r="AV117" s="40">
        <f t="shared" si="63"/>
        <v>0</v>
      </c>
      <c r="AW117" s="40">
        <f t="shared" si="45"/>
        <v>0</v>
      </c>
      <c r="AX117" s="40">
        <f t="shared" si="46"/>
        <v>0</v>
      </c>
      <c r="AY117" s="40">
        <f t="shared" si="64"/>
        <v>0</v>
      </c>
      <c r="AZ117" s="40">
        <f t="shared" si="65"/>
        <v>0</v>
      </c>
      <c r="BA117" s="40">
        <f t="shared" si="66"/>
        <v>0</v>
      </c>
      <c r="BB117" s="40">
        <f t="shared" si="67"/>
        <v>0</v>
      </c>
      <c r="BC117" s="40">
        <f t="shared" si="68"/>
        <v>0</v>
      </c>
      <c r="BD117" s="40">
        <f t="shared" si="69"/>
        <v>0</v>
      </c>
      <c r="BE117" s="40"/>
      <c r="BF117" s="40"/>
      <c r="BG117" s="40"/>
      <c r="BH117" s="62">
        <f t="shared" si="73"/>
        <v>0</v>
      </c>
      <c r="BI117" s="128">
        <f>VLOOKUP(A117,'1112 '!$B$499:$G$1229,6,0)</f>
        <v>0</v>
      </c>
      <c r="BJ117" s="63">
        <f t="shared" si="74"/>
        <v>0</v>
      </c>
      <c r="BK117" s="41">
        <f t="shared" si="75"/>
        <v>0</v>
      </c>
    </row>
    <row r="118" spans="1:63" x14ac:dyDescent="0.3">
      <c r="A118" s="87" t="s">
        <v>3587</v>
      </c>
      <c r="B118" s="85" t="s">
        <v>676</v>
      </c>
      <c r="C118" s="65">
        <f>VLOOKUP(B118,Площадь!$D$2:$E$713,2,0)</f>
        <v>50.2</v>
      </c>
      <c r="D118" s="79"/>
      <c r="E118">
        <v>31</v>
      </c>
      <c r="F118">
        <v>29</v>
      </c>
      <c r="G118">
        <v>31</v>
      </c>
      <c r="Q118">
        <f t="shared" si="47"/>
        <v>91</v>
      </c>
      <c r="R118" s="100">
        <f>VLOOKUP(B118,'Общие показания'!A:H,8,0)</f>
        <v>1.67</v>
      </c>
      <c r="S118" s="41"/>
      <c r="T118" s="100">
        <f t="shared" si="77"/>
        <v>0.63801298282850238</v>
      </c>
      <c r="U118" s="100">
        <f t="shared" si="78"/>
        <v>0.51820882995998008</v>
      </c>
      <c r="V118" s="41">
        <f t="shared" si="50"/>
        <v>0.51377818721151758</v>
      </c>
      <c r="W118" s="41">
        <f t="shared" si="81"/>
        <v>0</v>
      </c>
      <c r="X118" s="100">
        <f t="shared" si="80"/>
        <v>0</v>
      </c>
      <c r="Y118" s="41"/>
      <c r="Z118" s="41"/>
      <c r="AA118" s="41"/>
      <c r="AB118" s="41"/>
      <c r="AC118" s="41"/>
      <c r="AD118" s="41"/>
      <c r="AE118" s="41"/>
      <c r="AF118" s="41"/>
      <c r="AG118" s="41"/>
      <c r="AI118" s="100">
        <f t="shared" si="57"/>
        <v>1.0028018659044138</v>
      </c>
      <c r="AJ118" s="100">
        <f t="shared" si="58"/>
        <v>0.48405091109644993</v>
      </c>
      <c r="AK118" s="41">
        <f t="shared" si="76"/>
        <v>0.75918824484690572</v>
      </c>
      <c r="AL118" s="41">
        <f t="shared" si="59"/>
        <v>0</v>
      </c>
      <c r="AR118" s="41">
        <f t="shared" si="60"/>
        <v>0</v>
      </c>
      <c r="AS118" s="41">
        <f t="shared" si="61"/>
        <v>0</v>
      </c>
      <c r="AT118" s="41">
        <f t="shared" si="62"/>
        <v>0</v>
      </c>
      <c r="AV118" s="40">
        <f t="shared" si="63"/>
        <v>4404.5377473446906</v>
      </c>
      <c r="AW118" s="40">
        <f t="shared" si="45"/>
        <v>2690.4259585022387</v>
      </c>
      <c r="AX118" s="40">
        <f t="shared" si="46"/>
        <v>3417.1001715603493</v>
      </c>
      <c r="AY118" s="40">
        <f t="shared" si="64"/>
        <v>0</v>
      </c>
      <c r="AZ118" s="40">
        <f t="shared" si="65"/>
        <v>0</v>
      </c>
      <c r="BA118" s="40">
        <f t="shared" si="66"/>
        <v>0</v>
      </c>
      <c r="BB118" s="40">
        <f t="shared" si="67"/>
        <v>0</v>
      </c>
      <c r="BC118" s="40">
        <f t="shared" si="68"/>
        <v>0</v>
      </c>
      <c r="BD118" s="40">
        <f t="shared" si="69"/>
        <v>0</v>
      </c>
      <c r="BE118" s="40"/>
      <c r="BF118" s="40"/>
      <c r="BG118" s="40"/>
      <c r="BH118" s="62">
        <f t="shared" si="73"/>
        <v>10512.063877407278</v>
      </c>
      <c r="BI118" s="128">
        <f>VLOOKUP(A118,'1112 '!$B$499:$G$1229,6,0)</f>
        <v>6468.23</v>
      </c>
      <c r="BJ118" s="63">
        <f t="shared" si="74"/>
        <v>4043.8338774072781</v>
      </c>
      <c r="BK118" s="41">
        <f t="shared" si="75"/>
        <v>6.5007321079810238E-3</v>
      </c>
    </row>
    <row r="119" spans="1:63" x14ac:dyDescent="0.3">
      <c r="A119" s="87" t="s">
        <v>3588</v>
      </c>
      <c r="B119" s="85" t="s">
        <v>105</v>
      </c>
      <c r="C119" s="65">
        <f>VLOOKUP(B119,Площадь!$D$2:$E$713,2,0)</f>
        <v>32.5</v>
      </c>
      <c r="D119" s="79"/>
      <c r="F119">
        <v>24</v>
      </c>
      <c r="G119">
        <v>31</v>
      </c>
      <c r="Q119">
        <f t="shared" si="47"/>
        <v>55</v>
      </c>
      <c r="R119" s="100">
        <f>VLOOKUP(B119,'Общие показания'!A:H,8,0)</f>
        <v>1.2396418859291438</v>
      </c>
      <c r="S119" s="41"/>
      <c r="T119" s="100">
        <f t="shared" si="77"/>
        <v>0</v>
      </c>
      <c r="U119" s="100">
        <f t="shared" si="78"/>
        <v>0.31834484638945681</v>
      </c>
      <c r="V119" s="41">
        <f t="shared" si="50"/>
        <v>0.38137782092463612</v>
      </c>
      <c r="W119" s="41">
        <f t="shared" si="81"/>
        <v>0</v>
      </c>
      <c r="X119" s="100">
        <f t="shared" si="80"/>
        <v>-0.53991921861505088</v>
      </c>
      <c r="Y119" s="41"/>
      <c r="Z119" s="41"/>
      <c r="AA119" s="41"/>
      <c r="AB119" s="41"/>
      <c r="AC119" s="41"/>
      <c r="AD119" s="41"/>
      <c r="AE119" s="41"/>
      <c r="AF119" s="41"/>
      <c r="AG119" s="41"/>
      <c r="AI119" s="100">
        <f t="shared" si="57"/>
        <v>0</v>
      </c>
      <c r="AJ119" s="100">
        <f t="shared" si="58"/>
        <v>0.25934861289684774</v>
      </c>
      <c r="AK119" s="41">
        <f t="shared" si="76"/>
        <v>0.49150633381522779</v>
      </c>
      <c r="AL119" s="41">
        <f t="shared" si="59"/>
        <v>0</v>
      </c>
      <c r="AR119" s="41">
        <f t="shared" si="60"/>
        <v>0</v>
      </c>
      <c r="AS119" s="41">
        <f t="shared" si="61"/>
        <v>0</v>
      </c>
      <c r="AT119" s="41">
        <f t="shared" si="62"/>
        <v>0</v>
      </c>
      <c r="AV119" s="40">
        <f t="shared" si="63"/>
        <v>0</v>
      </c>
      <c r="AW119" s="40">
        <f t="shared" si="45"/>
        <v>1550.7372143697846</v>
      </c>
      <c r="AX119" s="40">
        <f t="shared" si="46"/>
        <v>2343.1353096175012</v>
      </c>
      <c r="AY119" s="40">
        <f t="shared" si="64"/>
        <v>0</v>
      </c>
      <c r="AZ119" s="40">
        <f t="shared" si="65"/>
        <v>0</v>
      </c>
      <c r="BA119" s="40">
        <f t="shared" si="66"/>
        <v>0</v>
      </c>
      <c r="BB119" s="40">
        <f t="shared" si="67"/>
        <v>0</v>
      </c>
      <c r="BC119" s="40">
        <f t="shared" si="68"/>
        <v>0</v>
      </c>
      <c r="BD119" s="40">
        <f t="shared" si="69"/>
        <v>0</v>
      </c>
      <c r="BE119" s="40"/>
      <c r="BF119" s="40"/>
      <c r="BG119" s="40"/>
      <c r="BH119" s="62">
        <f t="shared" si="73"/>
        <v>3893.8725239872856</v>
      </c>
      <c r="BI119" s="128">
        <f>VLOOKUP(A119,'1112 '!$B$499:$G$1229,6,0)</f>
        <v>2551.0700000000002</v>
      </c>
      <c r="BJ119" s="63">
        <f t="shared" si="74"/>
        <v>1342.8025239872854</v>
      </c>
      <c r="BK119" s="41">
        <f t="shared" si="75"/>
        <v>3.7194297795542786E-3</v>
      </c>
    </row>
    <row r="120" spans="1:63" x14ac:dyDescent="0.3">
      <c r="A120" s="87" t="s">
        <v>3589</v>
      </c>
      <c r="B120" s="85" t="s">
        <v>282</v>
      </c>
      <c r="C120" s="65">
        <f>VLOOKUP(B120,Площадь!$D$2:$E$713,2,0)</f>
        <v>55.8</v>
      </c>
      <c r="D120" s="79"/>
      <c r="F120">
        <v>23</v>
      </c>
      <c r="Q120">
        <f t="shared" si="47"/>
        <v>23</v>
      </c>
      <c r="R120" s="100">
        <f>VLOOKUP(B120,'Общие показания'!A:H,8,0)</f>
        <v>0</v>
      </c>
      <c r="S120" s="41"/>
      <c r="T120" s="100">
        <f t="shared" si="77"/>
        <v>0</v>
      </c>
      <c r="U120" s="100">
        <f t="shared" si="78"/>
        <v>0</v>
      </c>
      <c r="V120" s="41">
        <f t="shared" si="50"/>
        <v>0</v>
      </c>
      <c r="W120" s="41">
        <f t="shared" si="81"/>
        <v>0</v>
      </c>
      <c r="X120" s="100">
        <f t="shared" si="80"/>
        <v>0</v>
      </c>
      <c r="Y120" s="41"/>
      <c r="Z120" s="41"/>
      <c r="AA120" s="41"/>
      <c r="AB120" s="41"/>
      <c r="AC120" s="41"/>
      <c r="AD120" s="41"/>
      <c r="AE120" s="41"/>
      <c r="AF120" s="41"/>
      <c r="AG120" s="41"/>
      <c r="AI120" s="100">
        <f t="shared" si="57"/>
        <v>0</v>
      </c>
      <c r="AJ120" s="100">
        <f t="shared" si="58"/>
        <v>0.42672821768181335</v>
      </c>
      <c r="AK120" s="41">
        <f t="shared" si="76"/>
        <v>0</v>
      </c>
      <c r="AL120" s="41">
        <f t="shared" si="59"/>
        <v>0</v>
      </c>
      <c r="AR120" s="41">
        <f t="shared" si="60"/>
        <v>0</v>
      </c>
      <c r="AS120" s="41">
        <f t="shared" si="61"/>
        <v>0</v>
      </c>
      <c r="AT120" s="41">
        <f t="shared" si="62"/>
        <v>0</v>
      </c>
      <c r="AV120" s="40">
        <f t="shared" si="63"/>
        <v>0</v>
      </c>
      <c r="AW120" s="40">
        <f t="shared" si="45"/>
        <v>1145.4921584163526</v>
      </c>
      <c r="AX120" s="40">
        <f t="shared" si="46"/>
        <v>0</v>
      </c>
      <c r="AY120" s="40">
        <f t="shared" si="64"/>
        <v>0</v>
      </c>
      <c r="AZ120" s="40">
        <f t="shared" si="65"/>
        <v>0</v>
      </c>
      <c r="BA120" s="40">
        <f t="shared" si="66"/>
        <v>0</v>
      </c>
      <c r="BB120" s="40">
        <f t="shared" si="67"/>
        <v>0</v>
      </c>
      <c r="BC120" s="40">
        <f t="shared" si="68"/>
        <v>0</v>
      </c>
      <c r="BD120" s="40">
        <f t="shared" si="69"/>
        <v>0</v>
      </c>
      <c r="BE120" s="40"/>
      <c r="BF120" s="40"/>
      <c r="BG120" s="40"/>
      <c r="BH120" s="62">
        <f t="shared" si="73"/>
        <v>1145.4921584163526</v>
      </c>
      <c r="BI120" s="128">
        <f>VLOOKUP(A120,'1112 '!$B$499:$G$1229,6,0)</f>
        <v>1900.8</v>
      </c>
      <c r="BJ120" s="63">
        <f t="shared" si="74"/>
        <v>-755.30784158364736</v>
      </c>
      <c r="BK120" s="41">
        <f t="shared" si="75"/>
        <v>6.3728825818669865E-4</v>
      </c>
    </row>
    <row r="121" spans="1:63" x14ac:dyDescent="0.3">
      <c r="A121" s="87" t="s">
        <v>3590</v>
      </c>
      <c r="B121" s="85" t="s">
        <v>282</v>
      </c>
      <c r="C121" s="65">
        <f>VLOOKUP(B121,Площадь!$D$2:$E$713,2,0)</f>
        <v>55.8</v>
      </c>
      <c r="D121" s="79"/>
      <c r="G121">
        <v>31</v>
      </c>
      <c r="Q121">
        <f t="shared" si="47"/>
        <v>31</v>
      </c>
      <c r="R121" s="100">
        <f>VLOOKUP(B121,'Общие показания'!A:H,8,0)</f>
        <v>0</v>
      </c>
      <c r="S121" s="41"/>
      <c r="T121" s="100">
        <f t="shared" si="77"/>
        <v>0</v>
      </c>
      <c r="U121" s="100">
        <f t="shared" si="78"/>
        <v>0</v>
      </c>
      <c r="V121" s="41">
        <f t="shared" si="50"/>
        <v>0</v>
      </c>
      <c r="W121" s="41">
        <f t="shared" si="81"/>
        <v>0</v>
      </c>
      <c r="X121" s="100">
        <f t="shared" si="80"/>
        <v>0</v>
      </c>
      <c r="Y121" s="41"/>
      <c r="Z121" s="41"/>
      <c r="AA121" s="41"/>
      <c r="AB121" s="41"/>
      <c r="AC121" s="41"/>
      <c r="AD121" s="41"/>
      <c r="AE121" s="41"/>
      <c r="AF121" s="41"/>
      <c r="AG121" s="41"/>
      <c r="AI121" s="100">
        <f t="shared" si="57"/>
        <v>0</v>
      </c>
      <c r="AJ121" s="100">
        <f t="shared" si="58"/>
        <v>0</v>
      </c>
      <c r="AK121" s="41">
        <f t="shared" si="76"/>
        <v>0.84387856698122188</v>
      </c>
      <c r="AL121" s="41">
        <f t="shared" si="59"/>
        <v>0</v>
      </c>
      <c r="AR121" s="41">
        <f t="shared" si="60"/>
        <v>0</v>
      </c>
      <c r="AS121" s="41">
        <f t="shared" si="61"/>
        <v>0</v>
      </c>
      <c r="AT121" s="41">
        <f t="shared" si="62"/>
        <v>0</v>
      </c>
      <c r="AV121" s="40">
        <f t="shared" si="63"/>
        <v>0</v>
      </c>
      <c r="AW121" s="40">
        <f t="shared" si="45"/>
        <v>0</v>
      </c>
      <c r="AX121" s="40">
        <f t="shared" si="46"/>
        <v>2265.2738700617128</v>
      </c>
      <c r="AY121" s="40">
        <f t="shared" si="64"/>
        <v>0</v>
      </c>
      <c r="AZ121" s="40">
        <f t="shared" si="65"/>
        <v>0</v>
      </c>
      <c r="BA121" s="40">
        <f t="shared" si="66"/>
        <v>0</v>
      </c>
      <c r="BB121" s="40">
        <f t="shared" si="67"/>
        <v>0</v>
      </c>
      <c r="BC121" s="40">
        <f t="shared" si="68"/>
        <v>0</v>
      </c>
      <c r="BD121" s="40">
        <f t="shared" si="69"/>
        <v>0</v>
      </c>
      <c r="BE121" s="40"/>
      <c r="BF121" s="40"/>
      <c r="BG121" s="40"/>
      <c r="BH121" s="62">
        <f t="shared" si="73"/>
        <v>2265.2738700617128</v>
      </c>
      <c r="BI121" s="128">
        <f>VLOOKUP(A121,'1112 '!$B$499:$G$1229,6,0)</f>
        <v>2396.6</v>
      </c>
      <c r="BJ121" s="63">
        <f t="shared" si="74"/>
        <v>-131.32612993828707</v>
      </c>
      <c r="BK121" s="41">
        <f t="shared" si="75"/>
        <v>1.2602726508082764E-3</v>
      </c>
    </row>
    <row r="122" spans="1:63" x14ac:dyDescent="0.3">
      <c r="A122" s="87" t="s">
        <v>3591</v>
      </c>
      <c r="B122" s="85" t="s">
        <v>273</v>
      </c>
      <c r="C122" s="65">
        <f>VLOOKUP(B122,Площадь!$D$2:$E$713,2,0)</f>
        <v>32.1</v>
      </c>
      <c r="D122" s="79"/>
      <c r="Q122">
        <f t="shared" si="47"/>
        <v>0</v>
      </c>
      <c r="R122" s="100">
        <f>VLOOKUP(B122,'Общие показания'!A:H,8,0)</f>
        <v>1.2243847550254006</v>
      </c>
      <c r="S122" s="41"/>
      <c r="T122" s="100">
        <f t="shared" si="77"/>
        <v>0</v>
      </c>
      <c r="U122" s="100">
        <f t="shared" si="78"/>
        <v>0</v>
      </c>
      <c r="V122" s="41">
        <f t="shared" si="50"/>
        <v>0</v>
      </c>
      <c r="W122" s="41">
        <f t="shared" si="81"/>
        <v>0</v>
      </c>
      <c r="X122" s="100">
        <f t="shared" si="80"/>
        <v>-1.2243847550254006</v>
      </c>
      <c r="Y122" s="41"/>
      <c r="Z122" s="41"/>
      <c r="AA122" s="41"/>
      <c r="AB122" s="41"/>
      <c r="AC122" s="41"/>
      <c r="AD122" s="41"/>
      <c r="AE122" s="41"/>
      <c r="AF122" s="41"/>
      <c r="AG122" s="41"/>
      <c r="AI122" s="100">
        <f t="shared" si="57"/>
        <v>0</v>
      </c>
      <c r="AJ122" s="100">
        <f t="shared" si="58"/>
        <v>0</v>
      </c>
      <c r="AK122" s="41">
        <f t="shared" si="76"/>
        <v>0</v>
      </c>
      <c r="AL122" s="41">
        <f t="shared" si="59"/>
        <v>0</v>
      </c>
      <c r="AR122" s="41">
        <f t="shared" si="60"/>
        <v>0</v>
      </c>
      <c r="AS122" s="41">
        <f t="shared" si="61"/>
        <v>0</v>
      </c>
      <c r="AT122" s="41">
        <f t="shared" si="62"/>
        <v>0</v>
      </c>
      <c r="AV122" s="40">
        <f t="shared" si="63"/>
        <v>0</v>
      </c>
      <c r="AW122" s="40">
        <f t="shared" si="45"/>
        <v>0</v>
      </c>
      <c r="AX122" s="40">
        <f t="shared" si="46"/>
        <v>0</v>
      </c>
      <c r="AY122" s="40">
        <f t="shared" si="64"/>
        <v>0</v>
      </c>
      <c r="AZ122" s="40">
        <f t="shared" si="65"/>
        <v>0</v>
      </c>
      <c r="BA122" s="40">
        <f t="shared" si="66"/>
        <v>0</v>
      </c>
      <c r="BB122" s="40">
        <f t="shared" si="67"/>
        <v>0</v>
      </c>
      <c r="BC122" s="40">
        <f t="shared" si="68"/>
        <v>0</v>
      </c>
      <c r="BD122" s="40">
        <f t="shared" si="69"/>
        <v>0</v>
      </c>
      <c r="BE122" s="40"/>
      <c r="BF122" s="40"/>
      <c r="BG122" s="40"/>
      <c r="BH122" s="62">
        <f t="shared" si="73"/>
        <v>0</v>
      </c>
      <c r="BI122" s="128">
        <f>VLOOKUP(A122,'1112 '!$B$499:$G$1229,6,0)</f>
        <v>133.41999999999999</v>
      </c>
      <c r="BJ122" s="63">
        <f t="shared" si="74"/>
        <v>-133.41999999999999</v>
      </c>
      <c r="BK122" s="41">
        <f t="shared" si="75"/>
        <v>0</v>
      </c>
    </row>
    <row r="123" spans="1:63" x14ac:dyDescent="0.3">
      <c r="A123" s="87" t="s">
        <v>3592</v>
      </c>
      <c r="B123" s="85" t="s">
        <v>399</v>
      </c>
      <c r="C123" s="65">
        <f>VLOOKUP(B123,Площадь!$D$2:$E$713,2,0)</f>
        <v>83.5</v>
      </c>
      <c r="D123" s="79"/>
      <c r="G123">
        <v>26</v>
      </c>
      <c r="Q123">
        <f t="shared" si="47"/>
        <v>26</v>
      </c>
      <c r="R123" s="100">
        <f>VLOOKUP(B123,'Общие показания'!A:H,8,0)</f>
        <v>3.1849260761564153</v>
      </c>
      <c r="S123" s="41"/>
      <c r="T123" s="100">
        <f t="shared" si="77"/>
        <v>0</v>
      </c>
      <c r="U123" s="100">
        <f t="shared" si="78"/>
        <v>0</v>
      </c>
      <c r="V123" s="41">
        <f t="shared" si="50"/>
        <v>0.82180769154082889</v>
      </c>
      <c r="W123" s="41">
        <f t="shared" si="81"/>
        <v>0</v>
      </c>
      <c r="X123" s="100">
        <f t="shared" si="80"/>
        <v>-2.3631183846155865</v>
      </c>
      <c r="Y123" s="41"/>
      <c r="Z123" s="41"/>
      <c r="AA123" s="41"/>
      <c r="AB123" s="41"/>
      <c r="AC123" s="41"/>
      <c r="AD123" s="41"/>
      <c r="AE123" s="41"/>
      <c r="AF123" s="41"/>
      <c r="AG123" s="41"/>
      <c r="AI123" s="100">
        <f t="shared" si="57"/>
        <v>0</v>
      </c>
      <c r="AJ123" s="100">
        <f t="shared" si="58"/>
        <v>0</v>
      </c>
      <c r="AK123" s="41">
        <f t="shared" si="76"/>
        <v>1.0591168741566845</v>
      </c>
      <c r="AL123" s="41">
        <f t="shared" si="59"/>
        <v>0</v>
      </c>
      <c r="AR123" s="41">
        <f t="shared" si="60"/>
        <v>0</v>
      </c>
      <c r="AS123" s="41">
        <f t="shared" si="61"/>
        <v>0</v>
      </c>
      <c r="AT123" s="41">
        <f t="shared" si="62"/>
        <v>0</v>
      </c>
      <c r="AV123" s="40">
        <f t="shared" si="63"/>
        <v>0</v>
      </c>
      <c r="AW123" s="40">
        <f t="shared" si="45"/>
        <v>0</v>
      </c>
      <c r="AX123" s="40">
        <f t="shared" si="46"/>
        <v>5049.0786671757778</v>
      </c>
      <c r="AY123" s="40">
        <f t="shared" si="64"/>
        <v>0</v>
      </c>
      <c r="AZ123" s="40">
        <f t="shared" si="65"/>
        <v>0</v>
      </c>
      <c r="BA123" s="40">
        <f t="shared" si="66"/>
        <v>0</v>
      </c>
      <c r="BB123" s="40">
        <f t="shared" si="67"/>
        <v>0</v>
      </c>
      <c r="BC123" s="40">
        <f t="shared" si="68"/>
        <v>0</v>
      </c>
      <c r="BD123" s="40">
        <f t="shared" si="69"/>
        <v>0</v>
      </c>
      <c r="BE123" s="40"/>
      <c r="BF123" s="40"/>
      <c r="BG123" s="40"/>
      <c r="BH123" s="62">
        <f t="shared" si="73"/>
        <v>5049.0786671757778</v>
      </c>
      <c r="BI123" s="128">
        <f>VLOOKUP(A123,'1112 '!$B$499:$G$1229,6,0)</f>
        <v>3007.83</v>
      </c>
      <c r="BJ123" s="63">
        <f t="shared" si="74"/>
        <v>2041.2486671757779</v>
      </c>
      <c r="BK123" s="41">
        <f t="shared" si="75"/>
        <v>1.8771702252470194E-3</v>
      </c>
    </row>
    <row r="124" spans="1:63" x14ac:dyDescent="0.3">
      <c r="A124" s="85" t="s">
        <v>1361</v>
      </c>
      <c r="B124" s="85" t="s">
        <v>1126</v>
      </c>
      <c r="C124" s="65">
        <f>VLOOKUP(B124,Площадь!$A$2:$B$442,2,0)</f>
        <v>4.7</v>
      </c>
      <c r="D124" s="79"/>
      <c r="E124">
        <v>31</v>
      </c>
      <c r="F124">
        <v>29</v>
      </c>
      <c r="G124">
        <v>31</v>
      </c>
      <c r="Q124">
        <f t="shared" si="47"/>
        <v>91</v>
      </c>
      <c r="R124" s="76"/>
      <c r="S124" s="71"/>
      <c r="T124" s="41">
        <f t="shared" si="77"/>
        <v>0</v>
      </c>
      <c r="U124" s="41">
        <f t="shared" ref="U124:U187" si="82">R124*$U$1/28*F124</f>
        <v>0</v>
      </c>
      <c r="V124" s="41">
        <f t="shared" si="50"/>
        <v>0</v>
      </c>
      <c r="W124" s="41">
        <f t="shared" si="81"/>
        <v>0</v>
      </c>
      <c r="X124" s="41">
        <f t="shared" si="80"/>
        <v>0</v>
      </c>
      <c r="Y124" s="41"/>
      <c r="Z124" s="41"/>
      <c r="AA124" s="41"/>
      <c r="AB124" s="41"/>
      <c r="AC124" s="41"/>
      <c r="AD124" s="41">
        <f t="shared" ref="AD124:AD187" si="83">(S124*$AD$1)/31*N124</f>
        <v>0</v>
      </c>
      <c r="AE124" s="41">
        <f t="shared" ref="AE124:AE187" si="84">(S124*$AE$1)/30*O124</f>
        <v>0</v>
      </c>
      <c r="AF124" s="41">
        <f t="shared" ref="AF124:AF187" si="85">(S124*$AF$1)/31*P124</f>
        <v>0</v>
      </c>
      <c r="AG124" s="41">
        <f t="shared" ref="AG124:AG187" si="86">S124-AD124-AE124-AF124</f>
        <v>0</v>
      </c>
      <c r="AI124" s="41">
        <f t="shared" si="57"/>
        <v>9.3887824098620412E-2</v>
      </c>
      <c r="AJ124" s="41">
        <f t="shared" si="58"/>
        <v>4.5319507612615835E-2</v>
      </c>
      <c r="AK124" s="41">
        <f t="shared" si="76"/>
        <v>7.1079377505586794E-2</v>
      </c>
      <c r="AL124" s="41">
        <f t="shared" si="59"/>
        <v>0</v>
      </c>
      <c r="AR124" s="41">
        <f t="shared" si="60"/>
        <v>0</v>
      </c>
      <c r="AS124" s="41">
        <f t="shared" si="61"/>
        <v>0</v>
      </c>
      <c r="AT124" s="41">
        <f t="shared" si="62"/>
        <v>0</v>
      </c>
      <c r="AV124" s="40">
        <f t="shared" si="63"/>
        <v>252.02871949737269</v>
      </c>
      <c r="AW124" s="40">
        <f t="shared" si="45"/>
        <v>121.65387345500145</v>
      </c>
      <c r="AX124" s="40">
        <f t="shared" si="46"/>
        <v>190.80263780089697</v>
      </c>
      <c r="AY124" s="40">
        <f t="shared" si="64"/>
        <v>0</v>
      </c>
      <c r="AZ124" s="40">
        <f t="shared" si="65"/>
        <v>0</v>
      </c>
      <c r="BA124" s="40">
        <f t="shared" si="66"/>
        <v>0</v>
      </c>
      <c r="BB124" s="40">
        <f t="shared" si="67"/>
        <v>0</v>
      </c>
      <c r="BC124" s="40">
        <f t="shared" si="68"/>
        <v>0</v>
      </c>
      <c r="BD124" s="40">
        <f t="shared" si="69"/>
        <v>0</v>
      </c>
      <c r="BE124" s="40">
        <f t="shared" ref="BE124:BE187" si="87">(AD124+AR124)*$BE$1</f>
        <v>0</v>
      </c>
      <c r="BF124" s="40">
        <f t="shared" ref="BF124:BF187" si="88">(AE124+AS124)*$BF$1</f>
        <v>0</v>
      </c>
      <c r="BG124" s="40">
        <f t="shared" ref="BG124:BG187" si="89">(AF124+AT124)*$BG$1</f>
        <v>0</v>
      </c>
      <c r="BH124" s="62">
        <f t="shared" si="73"/>
        <v>564.48523075327114</v>
      </c>
      <c r="BI124" s="128">
        <f>VLOOKUP(A124,'1112 '!$B$12:$G$1229,6,0)</f>
        <v>605.58000000000004</v>
      </c>
      <c r="BJ124" s="63">
        <f t="shared" si="74"/>
        <v>-41.094769246728902</v>
      </c>
      <c r="BK124" s="41">
        <f t="shared" si="75"/>
        <v>3.7284877520713305E-3</v>
      </c>
    </row>
    <row r="125" spans="1:63" x14ac:dyDescent="0.3">
      <c r="A125" s="85" t="s">
        <v>2027</v>
      </c>
      <c r="B125" s="85" t="s">
        <v>564</v>
      </c>
      <c r="C125" s="65">
        <f>VLOOKUP(B125,Площадь!$A$2:$B$442,2,0)</f>
        <v>3.9</v>
      </c>
      <c r="D125" s="79"/>
      <c r="E125">
        <v>31</v>
      </c>
      <c r="F125">
        <v>29</v>
      </c>
      <c r="G125">
        <v>31</v>
      </c>
      <c r="Q125">
        <f t="shared" si="47"/>
        <v>91</v>
      </c>
      <c r="R125" s="76"/>
      <c r="S125" s="71"/>
      <c r="T125" s="41">
        <f t="shared" si="77"/>
        <v>0</v>
      </c>
      <c r="U125" s="41">
        <f t="shared" si="82"/>
        <v>0</v>
      </c>
      <c r="V125" s="41">
        <f t="shared" si="50"/>
        <v>0</v>
      </c>
      <c r="W125" s="41">
        <f t="shared" si="81"/>
        <v>0</v>
      </c>
      <c r="X125" s="41">
        <f t="shared" si="80"/>
        <v>0</v>
      </c>
      <c r="Y125" s="41"/>
      <c r="Z125" s="41"/>
      <c r="AA125" s="41"/>
      <c r="AB125" s="41"/>
      <c r="AC125" s="41"/>
      <c r="AD125" s="41">
        <f t="shared" si="83"/>
        <v>0</v>
      </c>
      <c r="AE125" s="41">
        <f t="shared" si="84"/>
        <v>0</v>
      </c>
      <c r="AF125" s="41">
        <f t="shared" si="85"/>
        <v>0</v>
      </c>
      <c r="AG125" s="41">
        <f t="shared" si="86"/>
        <v>0</v>
      </c>
      <c r="AI125" s="41">
        <f t="shared" si="57"/>
        <v>7.7906917869068004E-2</v>
      </c>
      <c r="AJ125" s="41">
        <f t="shared" si="58"/>
        <v>3.7605548870042922E-2</v>
      </c>
      <c r="AK125" s="41">
        <f t="shared" si="76"/>
        <v>5.8980760057827333E-2</v>
      </c>
      <c r="AL125" s="41">
        <f t="shared" si="59"/>
        <v>0</v>
      </c>
      <c r="AR125" s="41">
        <f t="shared" si="60"/>
        <v>0</v>
      </c>
      <c r="AS125" s="41">
        <f t="shared" si="61"/>
        <v>0</v>
      </c>
      <c r="AT125" s="41">
        <f t="shared" si="62"/>
        <v>0</v>
      </c>
      <c r="AV125" s="40">
        <f t="shared" si="63"/>
        <v>209.13021405101139</v>
      </c>
      <c r="AW125" s="40">
        <f t="shared" si="45"/>
        <v>100.94683116478842</v>
      </c>
      <c r="AX125" s="40">
        <f t="shared" si="46"/>
        <v>158.32559306882939</v>
      </c>
      <c r="AY125" s="40">
        <f t="shared" si="64"/>
        <v>0</v>
      </c>
      <c r="AZ125" s="40">
        <f t="shared" si="65"/>
        <v>0</v>
      </c>
      <c r="BA125" s="40">
        <f t="shared" si="66"/>
        <v>0</v>
      </c>
      <c r="BB125" s="40">
        <f t="shared" si="67"/>
        <v>0</v>
      </c>
      <c r="BC125" s="40">
        <f t="shared" si="68"/>
        <v>0</v>
      </c>
      <c r="BD125" s="40">
        <f t="shared" si="69"/>
        <v>0</v>
      </c>
      <c r="BE125" s="40">
        <f t="shared" si="87"/>
        <v>0</v>
      </c>
      <c r="BF125" s="40">
        <f t="shared" si="88"/>
        <v>0</v>
      </c>
      <c r="BG125" s="40">
        <f t="shared" si="89"/>
        <v>0</v>
      </c>
      <c r="BH125" s="62">
        <f t="shared" si="73"/>
        <v>468.40263828462918</v>
      </c>
      <c r="BI125" s="128">
        <f>VLOOKUP(A125,'1112 '!$B$12:$G$1229,6,0)</f>
        <v>502.51</v>
      </c>
      <c r="BJ125" s="63">
        <f t="shared" si="74"/>
        <v>-34.107361715370814</v>
      </c>
      <c r="BK125" s="41">
        <f t="shared" si="75"/>
        <v>3.7284877520713301E-3</v>
      </c>
    </row>
    <row r="126" spans="1:63" x14ac:dyDescent="0.3">
      <c r="A126" s="85" t="s">
        <v>2028</v>
      </c>
      <c r="B126" s="85" t="s">
        <v>1133</v>
      </c>
      <c r="C126" s="65">
        <f>VLOOKUP(B126,Площадь!$A$2:$B$442,2,0)</f>
        <v>3.6</v>
      </c>
      <c r="D126" s="79"/>
      <c r="E126">
        <v>31</v>
      </c>
      <c r="F126">
        <v>29</v>
      </c>
      <c r="G126">
        <v>31</v>
      </c>
      <c r="Q126">
        <f t="shared" si="47"/>
        <v>91</v>
      </c>
      <c r="R126" s="76"/>
      <c r="S126" s="71"/>
      <c r="T126" s="41">
        <f t="shared" si="77"/>
        <v>0</v>
      </c>
      <c r="U126" s="41">
        <f t="shared" si="82"/>
        <v>0</v>
      </c>
      <c r="V126" s="41">
        <f t="shared" si="50"/>
        <v>0</v>
      </c>
      <c r="W126" s="41">
        <f t="shared" si="81"/>
        <v>0</v>
      </c>
      <c r="X126" s="41">
        <f t="shared" si="80"/>
        <v>0</v>
      </c>
      <c r="Y126" s="41"/>
      <c r="Z126" s="41"/>
      <c r="AA126" s="41"/>
      <c r="AB126" s="41"/>
      <c r="AC126" s="41"/>
      <c r="AD126" s="41">
        <f t="shared" si="83"/>
        <v>0</v>
      </c>
      <c r="AE126" s="41">
        <f t="shared" si="84"/>
        <v>0</v>
      </c>
      <c r="AF126" s="41">
        <f t="shared" si="85"/>
        <v>0</v>
      </c>
      <c r="AG126" s="41">
        <f t="shared" si="86"/>
        <v>0</v>
      </c>
      <c r="AI126" s="41">
        <f t="shared" si="57"/>
        <v>7.1914078032985856E-2</v>
      </c>
      <c r="AJ126" s="41">
        <f t="shared" si="58"/>
        <v>3.4712814341578087E-2</v>
      </c>
      <c r="AK126" s="41">
        <f t="shared" si="76"/>
        <v>5.4443778514917544E-2</v>
      </c>
      <c r="AL126" s="41">
        <f t="shared" si="59"/>
        <v>0</v>
      </c>
      <c r="AR126" s="41">
        <f t="shared" si="60"/>
        <v>0</v>
      </c>
      <c r="AS126" s="41">
        <f t="shared" si="61"/>
        <v>0</v>
      </c>
      <c r="AT126" s="41">
        <f t="shared" si="62"/>
        <v>0</v>
      </c>
      <c r="AV126" s="40">
        <f t="shared" si="63"/>
        <v>193.04327450862593</v>
      </c>
      <c r="AW126" s="40">
        <f t="shared" si="45"/>
        <v>93.181690305958554</v>
      </c>
      <c r="AX126" s="40">
        <f t="shared" si="46"/>
        <v>146.14670129430408</v>
      </c>
      <c r="AY126" s="40">
        <f t="shared" si="64"/>
        <v>0</v>
      </c>
      <c r="AZ126" s="40">
        <f t="shared" si="65"/>
        <v>0</v>
      </c>
      <c r="BA126" s="40">
        <f t="shared" si="66"/>
        <v>0</v>
      </c>
      <c r="BB126" s="40">
        <f t="shared" si="67"/>
        <v>0</v>
      </c>
      <c r="BC126" s="40">
        <f t="shared" si="68"/>
        <v>0</v>
      </c>
      <c r="BD126" s="40">
        <f t="shared" si="69"/>
        <v>0</v>
      </c>
      <c r="BE126" s="40">
        <f t="shared" si="87"/>
        <v>0</v>
      </c>
      <c r="BF126" s="40">
        <f t="shared" si="88"/>
        <v>0</v>
      </c>
      <c r="BG126" s="40">
        <f t="shared" si="89"/>
        <v>0</v>
      </c>
      <c r="BH126" s="62">
        <f t="shared" si="73"/>
        <v>432.37166610888858</v>
      </c>
      <c r="BI126" s="128">
        <f>VLOOKUP(A126,'1112 '!$B$12:$G$1229,6,0)</f>
        <v>463.86</v>
      </c>
      <c r="BJ126" s="63">
        <f t="shared" si="74"/>
        <v>-31.488333891111438</v>
      </c>
      <c r="BK126" s="41">
        <f t="shared" si="75"/>
        <v>3.7284877520713309E-3</v>
      </c>
    </row>
    <row r="127" spans="1:63" x14ac:dyDescent="0.3">
      <c r="A127" s="85" t="s">
        <v>2202</v>
      </c>
      <c r="B127" s="85" t="s">
        <v>764</v>
      </c>
      <c r="C127" s="65">
        <f>VLOOKUP(B127,Площадь!$A$2:$B$442,2,0)</f>
        <v>6.4</v>
      </c>
      <c r="D127" s="79"/>
      <c r="E127">
        <v>31</v>
      </c>
      <c r="F127">
        <v>29</v>
      </c>
      <c r="G127">
        <v>31</v>
      </c>
      <c r="Q127">
        <f t="shared" si="47"/>
        <v>91</v>
      </c>
      <c r="R127" s="76"/>
      <c r="S127" s="71"/>
      <c r="T127" s="41">
        <f t="shared" si="77"/>
        <v>0</v>
      </c>
      <c r="U127" s="41">
        <f t="shared" si="82"/>
        <v>0</v>
      </c>
      <c r="V127" s="41">
        <f t="shared" si="50"/>
        <v>0</v>
      </c>
      <c r="W127" s="41">
        <f t="shared" si="81"/>
        <v>0</v>
      </c>
      <c r="X127" s="41">
        <f t="shared" si="80"/>
        <v>0</v>
      </c>
      <c r="Y127" s="41"/>
      <c r="Z127" s="41"/>
      <c r="AA127" s="41"/>
      <c r="AB127" s="41"/>
      <c r="AC127" s="41"/>
      <c r="AD127" s="41">
        <f t="shared" si="83"/>
        <v>0</v>
      </c>
      <c r="AE127" s="41">
        <f t="shared" si="84"/>
        <v>0</v>
      </c>
      <c r="AF127" s="41">
        <f t="shared" si="85"/>
        <v>0</v>
      </c>
      <c r="AG127" s="41">
        <f t="shared" si="86"/>
        <v>0</v>
      </c>
      <c r="AI127" s="41">
        <f t="shared" si="57"/>
        <v>0.12784724983641929</v>
      </c>
      <c r="AJ127" s="41">
        <f t="shared" si="58"/>
        <v>6.1711669940583261E-2</v>
      </c>
      <c r="AK127" s="41">
        <f t="shared" si="76"/>
        <v>9.6788939582075628E-2</v>
      </c>
      <c r="AL127" s="41">
        <f t="shared" si="59"/>
        <v>0</v>
      </c>
      <c r="AR127" s="41">
        <f t="shared" si="60"/>
        <v>0</v>
      </c>
      <c r="AS127" s="41">
        <f t="shared" si="61"/>
        <v>0</v>
      </c>
      <c r="AT127" s="41">
        <f t="shared" si="62"/>
        <v>0</v>
      </c>
      <c r="AV127" s="40">
        <f t="shared" si="63"/>
        <v>343.1880435708905</v>
      </c>
      <c r="AW127" s="40">
        <f t="shared" si="45"/>
        <v>165.65633832170408</v>
      </c>
      <c r="AX127" s="40">
        <f t="shared" si="46"/>
        <v>259.81635785654055</v>
      </c>
      <c r="AY127" s="40">
        <f t="shared" si="64"/>
        <v>0</v>
      </c>
      <c r="AZ127" s="40">
        <f t="shared" si="65"/>
        <v>0</v>
      </c>
      <c r="BA127" s="40">
        <f t="shared" si="66"/>
        <v>0</v>
      </c>
      <c r="BB127" s="40">
        <f t="shared" si="67"/>
        <v>0</v>
      </c>
      <c r="BC127" s="40">
        <f t="shared" si="68"/>
        <v>0</v>
      </c>
      <c r="BD127" s="40">
        <f t="shared" si="69"/>
        <v>0</v>
      </c>
      <c r="BE127" s="40">
        <f t="shared" si="87"/>
        <v>0</v>
      </c>
      <c r="BF127" s="40">
        <f t="shared" si="88"/>
        <v>0</v>
      </c>
      <c r="BG127" s="40">
        <f t="shared" si="89"/>
        <v>0</v>
      </c>
      <c r="BH127" s="62">
        <f t="shared" si="73"/>
        <v>768.66073974913513</v>
      </c>
      <c r="BI127" s="128">
        <f>VLOOKUP(A127,'1112 '!$B$12:$G$1229,6,0)</f>
        <v>824.64</v>
      </c>
      <c r="BJ127" s="63">
        <f t="shared" si="74"/>
        <v>-55.979260250864854</v>
      </c>
      <c r="BK127" s="41">
        <f t="shared" si="75"/>
        <v>3.7284877520713305E-3</v>
      </c>
    </row>
    <row r="128" spans="1:63" x14ac:dyDescent="0.3">
      <c r="A128" s="85" t="s">
        <v>2348</v>
      </c>
      <c r="B128" s="85" t="s">
        <v>1134</v>
      </c>
      <c r="C128" s="65">
        <f>VLOOKUP(B128,Площадь!$A$2:$B$442,2,0)</f>
        <v>6.1</v>
      </c>
      <c r="D128" s="79"/>
      <c r="E128">
        <v>31</v>
      </c>
      <c r="F128">
        <v>29</v>
      </c>
      <c r="G128">
        <v>31</v>
      </c>
      <c r="Q128">
        <f t="shared" si="47"/>
        <v>91</v>
      </c>
      <c r="R128" s="76"/>
      <c r="S128" s="71"/>
      <c r="T128" s="41">
        <f t="shared" si="77"/>
        <v>0</v>
      </c>
      <c r="U128" s="41">
        <f t="shared" si="82"/>
        <v>0</v>
      </c>
      <c r="V128" s="41">
        <f t="shared" si="50"/>
        <v>0</v>
      </c>
      <c r="W128" s="41">
        <f t="shared" si="81"/>
        <v>0</v>
      </c>
      <c r="X128" s="41">
        <f t="shared" si="80"/>
        <v>0</v>
      </c>
      <c r="Y128" s="41"/>
      <c r="Z128" s="41"/>
      <c r="AA128" s="41"/>
      <c r="AB128" s="41"/>
      <c r="AC128" s="41"/>
      <c r="AD128" s="41">
        <f t="shared" si="83"/>
        <v>0</v>
      </c>
      <c r="AE128" s="41">
        <f t="shared" si="84"/>
        <v>0</v>
      </c>
      <c r="AF128" s="41">
        <f t="shared" si="85"/>
        <v>0</v>
      </c>
      <c r="AG128" s="41">
        <f t="shared" si="86"/>
        <v>0</v>
      </c>
      <c r="AI128" s="41">
        <f t="shared" si="57"/>
        <v>0.12185441000033713</v>
      </c>
      <c r="AJ128" s="41">
        <f t="shared" si="58"/>
        <v>5.8818935412118412E-2</v>
      </c>
      <c r="AK128" s="41">
        <f t="shared" si="76"/>
        <v>9.2251958039165832E-2</v>
      </c>
      <c r="AL128" s="41">
        <f t="shared" si="59"/>
        <v>0</v>
      </c>
      <c r="AR128" s="41">
        <f t="shared" si="60"/>
        <v>0</v>
      </c>
      <c r="AS128" s="41">
        <f t="shared" si="61"/>
        <v>0</v>
      </c>
      <c r="AT128" s="41">
        <f t="shared" si="62"/>
        <v>0</v>
      </c>
      <c r="AV128" s="40">
        <f t="shared" si="63"/>
        <v>327.10110402850501</v>
      </c>
      <c r="AW128" s="40">
        <f t="shared" si="45"/>
        <v>157.89119746287417</v>
      </c>
      <c r="AX128" s="40">
        <f t="shared" si="46"/>
        <v>247.63746608201521</v>
      </c>
      <c r="AY128" s="40">
        <f t="shared" si="64"/>
        <v>0</v>
      </c>
      <c r="AZ128" s="40">
        <f t="shared" si="65"/>
        <v>0</v>
      </c>
      <c r="BA128" s="40">
        <f t="shared" si="66"/>
        <v>0</v>
      </c>
      <c r="BB128" s="40">
        <f t="shared" si="67"/>
        <v>0</v>
      </c>
      <c r="BC128" s="40">
        <f t="shared" si="68"/>
        <v>0</v>
      </c>
      <c r="BD128" s="40">
        <f t="shared" si="69"/>
        <v>0</v>
      </c>
      <c r="BE128" s="40">
        <f t="shared" si="87"/>
        <v>0</v>
      </c>
      <c r="BF128" s="40">
        <f t="shared" si="88"/>
        <v>0</v>
      </c>
      <c r="BG128" s="40">
        <f t="shared" si="89"/>
        <v>0</v>
      </c>
      <c r="BH128" s="62">
        <f t="shared" si="73"/>
        <v>732.62976757339436</v>
      </c>
      <c r="BI128" s="128">
        <f>VLOOKUP(A128,'1112 '!$B$12:$G$1229,6,0)</f>
        <v>785.97</v>
      </c>
      <c r="BJ128" s="63">
        <f t="shared" si="74"/>
        <v>-53.340232426605667</v>
      </c>
      <c r="BK128" s="41">
        <f t="shared" si="75"/>
        <v>3.7284877520713305E-3</v>
      </c>
    </row>
    <row r="129" spans="1:63" x14ac:dyDescent="0.3">
      <c r="A129" s="85" t="s">
        <v>2347</v>
      </c>
      <c r="B129" s="85" t="s">
        <v>571</v>
      </c>
      <c r="C129" s="65">
        <f>VLOOKUP(B129,Площадь!$A$2:$B$442,2,0)</f>
        <v>5.4</v>
      </c>
      <c r="D129" s="79"/>
      <c r="E129">
        <v>31</v>
      </c>
      <c r="F129">
        <v>29</v>
      </c>
      <c r="G129">
        <v>31</v>
      </c>
      <c r="Q129">
        <f t="shared" si="47"/>
        <v>91</v>
      </c>
      <c r="R129" s="76"/>
      <c r="S129" s="71"/>
      <c r="T129" s="41">
        <f t="shared" si="77"/>
        <v>0</v>
      </c>
      <c r="U129" s="41">
        <f t="shared" si="82"/>
        <v>0</v>
      </c>
      <c r="V129" s="41">
        <f t="shared" si="50"/>
        <v>0</v>
      </c>
      <c r="W129" s="41">
        <f t="shared" si="81"/>
        <v>0</v>
      </c>
      <c r="X129" s="41">
        <f t="shared" si="80"/>
        <v>0</v>
      </c>
      <c r="Y129" s="41"/>
      <c r="Z129" s="41"/>
      <c r="AA129" s="41"/>
      <c r="AB129" s="41"/>
      <c r="AC129" s="41"/>
      <c r="AD129" s="41">
        <f t="shared" si="83"/>
        <v>0</v>
      </c>
      <c r="AE129" s="41">
        <f t="shared" si="84"/>
        <v>0</v>
      </c>
      <c r="AF129" s="41">
        <f t="shared" si="85"/>
        <v>0</v>
      </c>
      <c r="AG129" s="41">
        <f t="shared" si="86"/>
        <v>0</v>
      </c>
      <c r="AI129" s="41">
        <f t="shared" si="57"/>
        <v>0.10787111704947878</v>
      </c>
      <c r="AJ129" s="41">
        <f t="shared" si="58"/>
        <v>5.2069221512367127E-2</v>
      </c>
      <c r="AK129" s="41">
        <f t="shared" si="76"/>
        <v>8.1665667772376313E-2</v>
      </c>
      <c r="AL129" s="41">
        <f t="shared" si="59"/>
        <v>0</v>
      </c>
      <c r="AR129" s="41">
        <f t="shared" si="60"/>
        <v>0</v>
      </c>
      <c r="AS129" s="41">
        <f t="shared" si="61"/>
        <v>0</v>
      </c>
      <c r="AT129" s="41">
        <f t="shared" si="62"/>
        <v>0</v>
      </c>
      <c r="AV129" s="40">
        <f t="shared" si="63"/>
        <v>289.56491176293889</v>
      </c>
      <c r="AW129" s="40">
        <f t="shared" ref="AW129:AW192" si="90">(U129+AJ129)*$AW$1</f>
        <v>139.77253545893782</v>
      </c>
      <c r="AX129" s="40">
        <f t="shared" ref="AX129:AX192" si="91">(V129+AK129)*$AX$1</f>
        <v>219.22005194145609</v>
      </c>
      <c r="AY129" s="40">
        <f t="shared" si="64"/>
        <v>0</v>
      </c>
      <c r="AZ129" s="40">
        <f t="shared" si="65"/>
        <v>0</v>
      </c>
      <c r="BA129" s="40">
        <f t="shared" si="66"/>
        <v>0</v>
      </c>
      <c r="BB129" s="40">
        <f t="shared" si="67"/>
        <v>0</v>
      </c>
      <c r="BC129" s="40">
        <f t="shared" si="68"/>
        <v>0</v>
      </c>
      <c r="BD129" s="40">
        <f t="shared" si="69"/>
        <v>0</v>
      </c>
      <c r="BE129" s="40">
        <f t="shared" si="87"/>
        <v>0</v>
      </c>
      <c r="BF129" s="40">
        <f t="shared" si="88"/>
        <v>0</v>
      </c>
      <c r="BG129" s="40">
        <f t="shared" si="89"/>
        <v>0</v>
      </c>
      <c r="BH129" s="62">
        <f t="shared" si="73"/>
        <v>648.55749916333275</v>
      </c>
      <c r="BI129" s="128">
        <f>VLOOKUP(A129,'1112 '!$B$12:$G$1229,6,0)</f>
        <v>695.79</v>
      </c>
      <c r="BJ129" s="63">
        <f t="shared" si="74"/>
        <v>-47.232500836667214</v>
      </c>
      <c r="BK129" s="41">
        <f t="shared" si="75"/>
        <v>3.7284877520713305E-3</v>
      </c>
    </row>
    <row r="130" spans="1:63" x14ac:dyDescent="0.3">
      <c r="A130" s="85" t="s">
        <v>2334</v>
      </c>
      <c r="B130" s="85" t="s">
        <v>1164</v>
      </c>
      <c r="C130" s="65">
        <f>VLOOKUP(B130,Площадь!$A$2:$B$442,2,0)</f>
        <v>5.6</v>
      </c>
      <c r="D130" s="79"/>
      <c r="E130">
        <v>31</v>
      </c>
      <c r="F130">
        <v>29</v>
      </c>
      <c r="G130">
        <v>31</v>
      </c>
      <c r="Q130">
        <f t="shared" si="47"/>
        <v>91</v>
      </c>
      <c r="R130" s="76"/>
      <c r="S130" s="71"/>
      <c r="T130" s="41">
        <f t="shared" si="77"/>
        <v>0</v>
      </c>
      <c r="U130" s="41">
        <f t="shared" si="82"/>
        <v>0</v>
      </c>
      <c r="V130" s="41">
        <f t="shared" si="50"/>
        <v>0</v>
      </c>
      <c r="W130" s="41">
        <f t="shared" si="81"/>
        <v>0</v>
      </c>
      <c r="X130" s="41">
        <f t="shared" si="80"/>
        <v>0</v>
      </c>
      <c r="Y130" s="41"/>
      <c r="Z130" s="41"/>
      <c r="AA130" s="41"/>
      <c r="AB130" s="41"/>
      <c r="AC130" s="41"/>
      <c r="AD130" s="41">
        <f t="shared" si="83"/>
        <v>0</v>
      </c>
      <c r="AE130" s="41">
        <f t="shared" si="84"/>
        <v>0</v>
      </c>
      <c r="AF130" s="41">
        <f t="shared" si="85"/>
        <v>0</v>
      </c>
      <c r="AG130" s="41">
        <f t="shared" si="86"/>
        <v>0</v>
      </c>
      <c r="AI130" s="41">
        <f t="shared" si="57"/>
        <v>0.11186634360686687</v>
      </c>
      <c r="AJ130" s="41">
        <f t="shared" si="58"/>
        <v>5.3997711198010348E-2</v>
      </c>
      <c r="AK130" s="41">
        <f t="shared" si="76"/>
        <v>8.4690322134316168E-2</v>
      </c>
      <c r="AL130" s="41">
        <f t="shared" si="59"/>
        <v>0</v>
      </c>
      <c r="AR130" s="41">
        <f t="shared" si="60"/>
        <v>0</v>
      </c>
      <c r="AS130" s="41">
        <f t="shared" si="61"/>
        <v>0</v>
      </c>
      <c r="AT130" s="41">
        <f t="shared" si="62"/>
        <v>0</v>
      </c>
      <c r="AV130" s="40">
        <f t="shared" si="63"/>
        <v>300.28953812452914</v>
      </c>
      <c r="AW130" s="40">
        <f t="shared" si="90"/>
        <v>144.94929603149106</v>
      </c>
      <c r="AX130" s="40">
        <f t="shared" si="91"/>
        <v>227.33931312447297</v>
      </c>
      <c r="AY130" s="40">
        <f t="shared" si="64"/>
        <v>0</v>
      </c>
      <c r="AZ130" s="40">
        <f t="shared" si="65"/>
        <v>0</v>
      </c>
      <c r="BA130" s="40">
        <f t="shared" si="66"/>
        <v>0</v>
      </c>
      <c r="BB130" s="40">
        <f t="shared" si="67"/>
        <v>0</v>
      </c>
      <c r="BC130" s="40">
        <f t="shared" si="68"/>
        <v>0</v>
      </c>
      <c r="BD130" s="40">
        <f t="shared" si="69"/>
        <v>0</v>
      </c>
      <c r="BE130" s="40">
        <f t="shared" si="87"/>
        <v>0</v>
      </c>
      <c r="BF130" s="40">
        <f t="shared" si="88"/>
        <v>0</v>
      </c>
      <c r="BG130" s="40">
        <f t="shared" si="89"/>
        <v>0</v>
      </c>
      <c r="BH130" s="62">
        <f t="shared" si="73"/>
        <v>672.57814728049311</v>
      </c>
      <c r="BI130" s="128">
        <f>VLOOKUP(A130,'1112 '!$B$12:$G$1229,6,0)</f>
        <v>721.55</v>
      </c>
      <c r="BJ130" s="63">
        <f t="shared" si="74"/>
        <v>-48.971852719506842</v>
      </c>
      <c r="BK130" s="41">
        <f t="shared" si="75"/>
        <v>3.7284877520713296E-3</v>
      </c>
    </row>
    <row r="131" spans="1:63" x14ac:dyDescent="0.3">
      <c r="A131" s="85" t="s">
        <v>2359</v>
      </c>
      <c r="B131" s="85" t="s">
        <v>955</v>
      </c>
      <c r="C131" s="65">
        <f>VLOOKUP(B131,Площадь!$A$2:$B$442,2,0)</f>
        <v>5.0999999999999996</v>
      </c>
      <c r="D131" s="79"/>
      <c r="E131">
        <v>31</v>
      </c>
      <c r="F131">
        <v>29</v>
      </c>
      <c r="G131">
        <v>31</v>
      </c>
      <c r="Q131">
        <f t="shared" si="47"/>
        <v>91</v>
      </c>
      <c r="R131" s="76"/>
      <c r="S131" s="71"/>
      <c r="T131" s="41">
        <f t="shared" si="77"/>
        <v>0</v>
      </c>
      <c r="U131" s="41">
        <f t="shared" si="82"/>
        <v>0</v>
      </c>
      <c r="V131" s="41">
        <f t="shared" si="50"/>
        <v>0</v>
      </c>
      <c r="W131" s="41">
        <f t="shared" si="81"/>
        <v>0</v>
      </c>
      <c r="X131" s="41">
        <f t="shared" si="80"/>
        <v>0</v>
      </c>
      <c r="Y131" s="41"/>
      <c r="Z131" s="41"/>
      <c r="AA131" s="41"/>
      <c r="AB131" s="41"/>
      <c r="AC131" s="41"/>
      <c r="AD131" s="41">
        <f t="shared" si="83"/>
        <v>0</v>
      </c>
      <c r="AE131" s="41">
        <f t="shared" si="84"/>
        <v>0</v>
      </c>
      <c r="AF131" s="41">
        <f t="shared" si="85"/>
        <v>0</v>
      </c>
      <c r="AG131" s="41">
        <f t="shared" si="86"/>
        <v>0</v>
      </c>
      <c r="AI131" s="41">
        <f t="shared" si="57"/>
        <v>0.10187827721339661</v>
      </c>
      <c r="AJ131" s="41">
        <f t="shared" si="58"/>
        <v>4.9176486983902278E-2</v>
      </c>
      <c r="AK131" s="41">
        <f t="shared" si="76"/>
        <v>7.7128686229466517E-2</v>
      </c>
      <c r="AL131" s="41">
        <f t="shared" si="59"/>
        <v>0</v>
      </c>
      <c r="AR131" s="41">
        <f t="shared" si="60"/>
        <v>0</v>
      </c>
      <c r="AS131" s="41">
        <f t="shared" si="61"/>
        <v>0</v>
      </c>
      <c r="AT131" s="41">
        <f t="shared" si="62"/>
        <v>0</v>
      </c>
      <c r="AV131" s="40">
        <f t="shared" si="63"/>
        <v>273.47797222055334</v>
      </c>
      <c r="AW131" s="40">
        <f t="shared" si="90"/>
        <v>132.00739460010792</v>
      </c>
      <c r="AX131" s="40">
        <f t="shared" si="91"/>
        <v>207.04116016693075</v>
      </c>
      <c r="AY131" s="40">
        <f t="shared" si="64"/>
        <v>0</v>
      </c>
      <c r="AZ131" s="40">
        <f t="shared" si="65"/>
        <v>0</v>
      </c>
      <c r="BA131" s="40">
        <f t="shared" si="66"/>
        <v>0</v>
      </c>
      <c r="BB131" s="40">
        <f t="shared" si="67"/>
        <v>0</v>
      </c>
      <c r="BC131" s="40">
        <f t="shared" si="68"/>
        <v>0</v>
      </c>
      <c r="BD131" s="40">
        <f t="shared" si="69"/>
        <v>0</v>
      </c>
      <c r="BE131" s="40">
        <f t="shared" si="87"/>
        <v>0</v>
      </c>
      <c r="BF131" s="40">
        <f t="shared" si="88"/>
        <v>0</v>
      </c>
      <c r="BG131" s="40">
        <f t="shared" si="89"/>
        <v>0</v>
      </c>
      <c r="BH131" s="62">
        <f t="shared" si="73"/>
        <v>612.52652698759198</v>
      </c>
      <c r="BI131" s="128">
        <f>VLOOKUP(A131,'1112 '!$B$12:$G$1229,6,0)</f>
        <v>657.12</v>
      </c>
      <c r="BJ131" s="63">
        <f t="shared" si="74"/>
        <v>-44.593473012408026</v>
      </c>
      <c r="BK131" s="41">
        <f t="shared" si="75"/>
        <v>3.7284877520713301E-3</v>
      </c>
    </row>
    <row r="132" spans="1:63" x14ac:dyDescent="0.3">
      <c r="A132" s="85" t="s">
        <v>1809</v>
      </c>
      <c r="B132" s="85" t="s">
        <v>1022</v>
      </c>
      <c r="C132" s="65">
        <f>VLOOKUP(B132,Площадь!$A$2:$B$442,2,0)</f>
        <v>5.3</v>
      </c>
      <c r="D132" s="79"/>
      <c r="E132">
        <v>31</v>
      </c>
      <c r="F132">
        <v>29</v>
      </c>
      <c r="G132">
        <v>31</v>
      </c>
      <c r="Q132">
        <f t="shared" ref="Q132:Q195" si="92">SUM(E132:P132)</f>
        <v>91</v>
      </c>
      <c r="R132" s="76"/>
      <c r="S132" s="71"/>
      <c r="T132" s="41">
        <f t="shared" si="77"/>
        <v>0</v>
      </c>
      <c r="U132" s="41">
        <f t="shared" si="82"/>
        <v>0</v>
      </c>
      <c r="V132" s="41">
        <f t="shared" ref="V132:V195" si="93">R132*$V$1/31*G132</f>
        <v>0</v>
      </c>
      <c r="W132" s="41">
        <f t="shared" si="81"/>
        <v>0</v>
      </c>
      <c r="X132" s="41">
        <f t="shared" si="80"/>
        <v>0</v>
      </c>
      <c r="Y132" s="41"/>
      <c r="Z132" s="41"/>
      <c r="AA132" s="41"/>
      <c r="AB132" s="41"/>
      <c r="AC132" s="41"/>
      <c r="AD132" s="41">
        <f t="shared" si="83"/>
        <v>0</v>
      </c>
      <c r="AE132" s="41">
        <f t="shared" si="84"/>
        <v>0</v>
      </c>
      <c r="AF132" s="41">
        <f t="shared" si="85"/>
        <v>0</v>
      </c>
      <c r="AG132" s="41">
        <f t="shared" si="86"/>
        <v>0</v>
      </c>
      <c r="AI132" s="41">
        <f t="shared" ref="AI132:AI195" si="94">(C132*$AI$1)/31*E132</f>
        <v>0.10587350377078472</v>
      </c>
      <c r="AJ132" s="41">
        <f t="shared" ref="AJ132:AJ195" si="95">(C132*$AJ$1)/29*F132</f>
        <v>5.1104976669545506E-2</v>
      </c>
      <c r="AK132" s="41">
        <f t="shared" si="76"/>
        <v>8.0153340591406372E-2</v>
      </c>
      <c r="AL132" s="41">
        <f t="shared" ref="AL132:AL195" si="96">(C132*$AL$1)/30*H132</f>
        <v>0</v>
      </c>
      <c r="AR132" s="41">
        <f t="shared" ref="AR132:AR195" si="97">(C132*$AR$1)/31*N132</f>
        <v>0</v>
      </c>
      <c r="AS132" s="41">
        <f t="shared" ref="AS132:AS195" si="98">(C132*$AS$1)/30*O132</f>
        <v>0</v>
      </c>
      <c r="AT132" s="41">
        <f t="shared" ref="AT132:AT195" si="99">(C132*$AT$1)/31*P132</f>
        <v>0</v>
      </c>
      <c r="AV132" s="40">
        <f t="shared" ref="AV132:AV195" si="100">(T132+AI132)*$AV$1</f>
        <v>284.20259858214371</v>
      </c>
      <c r="AW132" s="40">
        <f t="shared" si="90"/>
        <v>137.18415517266118</v>
      </c>
      <c r="AX132" s="40">
        <f t="shared" si="91"/>
        <v>215.16042134994763</v>
      </c>
      <c r="AY132" s="40">
        <f t="shared" ref="AY132:AY195" si="101">(W132+AL132)*$AY$1</f>
        <v>0</v>
      </c>
      <c r="AZ132" s="40">
        <f t="shared" ref="AZ132:AZ195" si="102">(Y132+AM132)*$AZ$1</f>
        <v>0</v>
      </c>
      <c r="BA132" s="40">
        <f t="shared" ref="BA132:BA195" si="103">(Z132+AN132)*$BA$1</f>
        <v>0</v>
      </c>
      <c r="BB132" s="40">
        <f t="shared" ref="BB132:BB195" si="104">(AA132+AO132)*$BB$1</f>
        <v>0</v>
      </c>
      <c r="BC132" s="40">
        <f t="shared" ref="BC132:BC195" si="105">(AB132+AP132)*$BC$1</f>
        <v>0</v>
      </c>
      <c r="BD132" s="40">
        <f t="shared" ref="BD132:BD195" si="106">(AC132+AQ132)*$BD$1</f>
        <v>0</v>
      </c>
      <c r="BE132" s="40">
        <f t="shared" si="87"/>
        <v>0</v>
      </c>
      <c r="BF132" s="40">
        <f t="shared" si="88"/>
        <v>0</v>
      </c>
      <c r="BG132" s="40">
        <f t="shared" si="89"/>
        <v>0</v>
      </c>
      <c r="BH132" s="62">
        <f t="shared" ref="BH132:BH195" si="107">SUM(AV132:BG132)</f>
        <v>636.54717510475257</v>
      </c>
      <c r="BI132" s="128">
        <f>VLOOKUP(A132,'1112 '!$B$12:$G$1229,6,0)</f>
        <v>682.9</v>
      </c>
      <c r="BJ132" s="63">
        <f t="shared" ref="BJ132:BJ195" si="108">BH132-BI132</f>
        <v>-46.352824895247409</v>
      </c>
      <c r="BK132" s="41">
        <f t="shared" ref="BK132:BK195" si="109">(SUM(T132:W132)+SUM(AD132:AF132)+SUM(AI132:AL132)+SUM(AR132:AT132))/12/C132</f>
        <v>3.7284877520713301E-3</v>
      </c>
    </row>
    <row r="133" spans="1:63" x14ac:dyDescent="0.3">
      <c r="A133" s="85" t="s">
        <v>1714</v>
      </c>
      <c r="B133" s="85" t="s">
        <v>986</v>
      </c>
      <c r="C133" s="65">
        <f>VLOOKUP(B133,Площадь!$A$2:$B$442,2,0)</f>
        <v>3.6</v>
      </c>
      <c r="D133" s="79"/>
      <c r="E133">
        <v>31</v>
      </c>
      <c r="F133">
        <v>29</v>
      </c>
      <c r="G133">
        <v>31</v>
      </c>
      <c r="Q133">
        <f t="shared" si="92"/>
        <v>91</v>
      </c>
      <c r="R133" s="76"/>
      <c r="S133" s="71"/>
      <c r="T133" s="41">
        <f t="shared" si="77"/>
        <v>0</v>
      </c>
      <c r="U133" s="41">
        <f t="shared" si="82"/>
        <v>0</v>
      </c>
      <c r="V133" s="41">
        <f t="shared" si="93"/>
        <v>0</v>
      </c>
      <c r="W133" s="41">
        <f t="shared" si="81"/>
        <v>0</v>
      </c>
      <c r="X133" s="41">
        <f t="shared" si="80"/>
        <v>0</v>
      </c>
      <c r="Y133" s="41"/>
      <c r="Z133" s="41"/>
      <c r="AA133" s="41"/>
      <c r="AB133" s="41"/>
      <c r="AC133" s="41"/>
      <c r="AD133" s="41">
        <f t="shared" si="83"/>
        <v>0</v>
      </c>
      <c r="AE133" s="41">
        <f t="shared" si="84"/>
        <v>0</v>
      </c>
      <c r="AF133" s="41">
        <f t="shared" si="85"/>
        <v>0</v>
      </c>
      <c r="AG133" s="41">
        <f t="shared" si="86"/>
        <v>0</v>
      </c>
      <c r="AI133" s="41">
        <f t="shared" si="94"/>
        <v>7.1914078032985856E-2</v>
      </c>
      <c r="AJ133" s="41">
        <f t="shared" si="95"/>
        <v>3.4712814341578087E-2</v>
      </c>
      <c r="AK133" s="41">
        <f t="shared" ref="AK133:AK196" si="110">(C133*$AK$1)/31*G133</f>
        <v>5.4443778514917544E-2</v>
      </c>
      <c r="AL133" s="41">
        <f t="shared" si="96"/>
        <v>0</v>
      </c>
      <c r="AR133" s="41">
        <f t="shared" si="97"/>
        <v>0</v>
      </c>
      <c r="AS133" s="41">
        <f t="shared" si="98"/>
        <v>0</v>
      </c>
      <c r="AT133" s="41">
        <f t="shared" si="99"/>
        <v>0</v>
      </c>
      <c r="AV133" s="40">
        <f t="shared" si="100"/>
        <v>193.04327450862593</v>
      </c>
      <c r="AW133" s="40">
        <f t="shared" si="90"/>
        <v>93.181690305958554</v>
      </c>
      <c r="AX133" s="40">
        <f t="shared" si="91"/>
        <v>146.14670129430408</v>
      </c>
      <c r="AY133" s="40">
        <f t="shared" si="101"/>
        <v>0</v>
      </c>
      <c r="AZ133" s="40">
        <f t="shared" si="102"/>
        <v>0</v>
      </c>
      <c r="BA133" s="40">
        <f t="shared" si="103"/>
        <v>0</v>
      </c>
      <c r="BB133" s="40">
        <f t="shared" si="104"/>
        <v>0</v>
      </c>
      <c r="BC133" s="40">
        <f t="shared" si="105"/>
        <v>0</v>
      </c>
      <c r="BD133" s="40">
        <f t="shared" si="106"/>
        <v>0</v>
      </c>
      <c r="BE133" s="40">
        <f t="shared" si="87"/>
        <v>0</v>
      </c>
      <c r="BF133" s="40">
        <f t="shared" si="88"/>
        <v>0</v>
      </c>
      <c r="BG133" s="40">
        <f t="shared" si="89"/>
        <v>0</v>
      </c>
      <c r="BH133" s="62">
        <f t="shared" si="107"/>
        <v>432.37166610888858</v>
      </c>
      <c r="BI133" s="128">
        <f>VLOOKUP(A133,'1112 '!$B$12:$G$1229,6,0)</f>
        <v>463.86</v>
      </c>
      <c r="BJ133" s="63">
        <f t="shared" si="108"/>
        <v>-31.488333891111438</v>
      </c>
      <c r="BK133" s="41">
        <f t="shared" si="109"/>
        <v>3.7284877520713309E-3</v>
      </c>
    </row>
    <row r="134" spans="1:63" x14ac:dyDescent="0.3">
      <c r="A134" s="85" t="s">
        <v>2165</v>
      </c>
      <c r="B134" s="85" t="s">
        <v>565</v>
      </c>
      <c r="C134" s="65">
        <f>VLOOKUP(B134,Площадь!$A$2:$B$442,2,0)</f>
        <v>4.7</v>
      </c>
      <c r="D134" s="79"/>
      <c r="E134">
        <v>31</v>
      </c>
      <c r="F134">
        <v>29</v>
      </c>
      <c r="G134">
        <v>31</v>
      </c>
      <c r="Q134">
        <f t="shared" si="92"/>
        <v>91</v>
      </c>
      <c r="R134" s="76"/>
      <c r="S134" s="71"/>
      <c r="T134" s="41">
        <f t="shared" si="77"/>
        <v>0</v>
      </c>
      <c r="U134" s="41">
        <f t="shared" si="82"/>
        <v>0</v>
      </c>
      <c r="V134" s="41">
        <f t="shared" si="93"/>
        <v>0</v>
      </c>
      <c r="W134" s="41">
        <f t="shared" si="81"/>
        <v>0</v>
      </c>
      <c r="X134" s="41">
        <f t="shared" si="80"/>
        <v>0</v>
      </c>
      <c r="Y134" s="41"/>
      <c r="Z134" s="41"/>
      <c r="AA134" s="41"/>
      <c r="AB134" s="41"/>
      <c r="AC134" s="41"/>
      <c r="AD134" s="41">
        <f t="shared" si="83"/>
        <v>0</v>
      </c>
      <c r="AE134" s="41">
        <f t="shared" si="84"/>
        <v>0</v>
      </c>
      <c r="AF134" s="41">
        <f t="shared" si="85"/>
        <v>0</v>
      </c>
      <c r="AG134" s="41">
        <f t="shared" si="86"/>
        <v>0</v>
      </c>
      <c r="AI134" s="41">
        <f t="shared" si="94"/>
        <v>9.3887824098620412E-2</v>
      </c>
      <c r="AJ134" s="41">
        <f t="shared" si="95"/>
        <v>4.5319507612615835E-2</v>
      </c>
      <c r="AK134" s="41">
        <f t="shared" si="110"/>
        <v>7.1079377505586794E-2</v>
      </c>
      <c r="AL134" s="41">
        <f t="shared" si="96"/>
        <v>0</v>
      </c>
      <c r="AR134" s="41">
        <f t="shared" si="97"/>
        <v>0</v>
      </c>
      <c r="AS134" s="41">
        <f t="shared" si="98"/>
        <v>0</v>
      </c>
      <c r="AT134" s="41">
        <f t="shared" si="99"/>
        <v>0</v>
      </c>
      <c r="AV134" s="40">
        <f t="shared" si="100"/>
        <v>252.02871949737269</v>
      </c>
      <c r="AW134" s="40">
        <f t="shared" si="90"/>
        <v>121.65387345500145</v>
      </c>
      <c r="AX134" s="40">
        <f t="shared" si="91"/>
        <v>190.80263780089697</v>
      </c>
      <c r="AY134" s="40">
        <f t="shared" si="101"/>
        <v>0</v>
      </c>
      <c r="AZ134" s="40">
        <f t="shared" si="102"/>
        <v>0</v>
      </c>
      <c r="BA134" s="40">
        <f t="shared" si="103"/>
        <v>0</v>
      </c>
      <c r="BB134" s="40">
        <f t="shared" si="104"/>
        <v>0</v>
      </c>
      <c r="BC134" s="40">
        <f t="shared" si="105"/>
        <v>0</v>
      </c>
      <c r="BD134" s="40">
        <f t="shared" si="106"/>
        <v>0</v>
      </c>
      <c r="BE134" s="40">
        <f t="shared" si="87"/>
        <v>0</v>
      </c>
      <c r="BF134" s="40">
        <f t="shared" si="88"/>
        <v>0</v>
      </c>
      <c r="BG134" s="40">
        <f t="shared" si="89"/>
        <v>0</v>
      </c>
      <c r="BH134" s="62">
        <f t="shared" si="107"/>
        <v>564.48523075327114</v>
      </c>
      <c r="BI134" s="128">
        <f>VLOOKUP(A134,'1112 '!$B$12:$G$1229,6,0)</f>
        <v>605.58000000000004</v>
      </c>
      <c r="BJ134" s="63">
        <f t="shared" si="108"/>
        <v>-41.094769246728902</v>
      </c>
      <c r="BK134" s="41">
        <f t="shared" si="109"/>
        <v>3.7284877520713305E-3</v>
      </c>
    </row>
    <row r="135" spans="1:63" x14ac:dyDescent="0.3">
      <c r="A135" s="85" t="s">
        <v>2200</v>
      </c>
      <c r="B135" s="85" t="s">
        <v>1071</v>
      </c>
      <c r="C135" s="65">
        <f>VLOOKUP(B135,Площадь!$A$2:$B$442,2,0)</f>
        <v>5.8</v>
      </c>
      <c r="D135" s="79"/>
      <c r="E135">
        <v>31</v>
      </c>
      <c r="F135">
        <v>29</v>
      </c>
      <c r="G135">
        <v>31</v>
      </c>
      <c r="Q135">
        <f t="shared" si="92"/>
        <v>91</v>
      </c>
      <c r="R135" s="76"/>
      <c r="S135" s="71"/>
      <c r="T135" s="41">
        <f t="shared" si="77"/>
        <v>0</v>
      </c>
      <c r="U135" s="41">
        <f t="shared" si="82"/>
        <v>0</v>
      </c>
      <c r="V135" s="41">
        <f t="shared" si="93"/>
        <v>0</v>
      </c>
      <c r="W135" s="41">
        <f t="shared" si="81"/>
        <v>0</v>
      </c>
      <c r="X135" s="41">
        <f t="shared" si="80"/>
        <v>0</v>
      </c>
      <c r="Y135" s="41"/>
      <c r="Z135" s="41"/>
      <c r="AA135" s="41"/>
      <c r="AB135" s="41"/>
      <c r="AC135" s="41"/>
      <c r="AD135" s="41">
        <f t="shared" si="83"/>
        <v>0</v>
      </c>
      <c r="AE135" s="41">
        <f t="shared" si="84"/>
        <v>0</v>
      </c>
      <c r="AF135" s="41">
        <f t="shared" si="85"/>
        <v>0</v>
      </c>
      <c r="AG135" s="41">
        <f t="shared" si="86"/>
        <v>0</v>
      </c>
      <c r="AI135" s="41">
        <f t="shared" si="94"/>
        <v>0.11586157016425497</v>
      </c>
      <c r="AJ135" s="41">
        <f t="shared" si="95"/>
        <v>5.5926200883653576E-2</v>
      </c>
      <c r="AK135" s="41">
        <f t="shared" si="110"/>
        <v>8.7714976496256036E-2</v>
      </c>
      <c r="AL135" s="41">
        <f t="shared" si="96"/>
        <v>0</v>
      </c>
      <c r="AR135" s="41">
        <f t="shared" si="97"/>
        <v>0</v>
      </c>
      <c r="AS135" s="41">
        <f t="shared" si="98"/>
        <v>0</v>
      </c>
      <c r="AT135" s="41">
        <f t="shared" si="99"/>
        <v>0</v>
      </c>
      <c r="AV135" s="40">
        <f t="shared" si="100"/>
        <v>311.01416448611945</v>
      </c>
      <c r="AW135" s="40">
        <f t="shared" si="90"/>
        <v>150.12605660404432</v>
      </c>
      <c r="AX135" s="40">
        <f t="shared" si="91"/>
        <v>235.45857430748987</v>
      </c>
      <c r="AY135" s="40">
        <f t="shared" si="101"/>
        <v>0</v>
      </c>
      <c r="AZ135" s="40">
        <f t="shared" si="102"/>
        <v>0</v>
      </c>
      <c r="BA135" s="40">
        <f t="shared" si="103"/>
        <v>0</v>
      </c>
      <c r="BB135" s="40">
        <f t="shared" si="104"/>
        <v>0</v>
      </c>
      <c r="BC135" s="40">
        <f t="shared" si="105"/>
        <v>0</v>
      </c>
      <c r="BD135" s="40">
        <f t="shared" si="106"/>
        <v>0</v>
      </c>
      <c r="BE135" s="40">
        <f t="shared" si="87"/>
        <v>0</v>
      </c>
      <c r="BF135" s="40">
        <f t="shared" si="88"/>
        <v>0</v>
      </c>
      <c r="BG135" s="40">
        <f t="shared" si="89"/>
        <v>0</v>
      </c>
      <c r="BH135" s="62">
        <f t="shared" si="107"/>
        <v>696.5987953976537</v>
      </c>
      <c r="BI135" s="128">
        <f>VLOOKUP(A135,'1112 '!$B$12:$G$1229,6,0)</f>
        <v>747.33</v>
      </c>
      <c r="BJ135" s="63">
        <f t="shared" si="108"/>
        <v>-50.731204602346338</v>
      </c>
      <c r="BK135" s="41">
        <f t="shared" si="109"/>
        <v>3.7284877520713305E-3</v>
      </c>
    </row>
    <row r="136" spans="1:63" x14ac:dyDescent="0.3">
      <c r="A136" s="85" t="s">
        <v>1815</v>
      </c>
      <c r="B136" s="85" t="s">
        <v>1024</v>
      </c>
      <c r="C136" s="65">
        <f>VLOOKUP(B136,Площадь!$A$2:$B$442,2,0)</f>
        <v>6.2</v>
      </c>
      <c r="D136" s="79"/>
      <c r="E136">
        <v>31</v>
      </c>
      <c r="F136">
        <v>29</v>
      </c>
      <c r="G136">
        <v>31</v>
      </c>
      <c r="Q136">
        <f t="shared" si="92"/>
        <v>91</v>
      </c>
      <c r="R136" s="76"/>
      <c r="S136" s="71"/>
      <c r="T136" s="41">
        <f t="shared" si="77"/>
        <v>0</v>
      </c>
      <c r="U136" s="41">
        <f t="shared" si="82"/>
        <v>0</v>
      </c>
      <c r="V136" s="41">
        <f t="shared" si="93"/>
        <v>0</v>
      </c>
      <c r="W136" s="41">
        <f t="shared" si="81"/>
        <v>0</v>
      </c>
      <c r="X136" s="41">
        <f t="shared" si="80"/>
        <v>0</v>
      </c>
      <c r="Y136" s="41"/>
      <c r="Z136" s="41"/>
      <c r="AA136" s="41"/>
      <c r="AB136" s="41"/>
      <c r="AC136" s="41"/>
      <c r="AD136" s="41">
        <f t="shared" si="83"/>
        <v>0</v>
      </c>
      <c r="AE136" s="41">
        <f t="shared" si="84"/>
        <v>0</v>
      </c>
      <c r="AF136" s="41">
        <f t="shared" si="85"/>
        <v>0</v>
      </c>
      <c r="AG136" s="41">
        <f t="shared" si="86"/>
        <v>0</v>
      </c>
      <c r="AI136" s="41">
        <f t="shared" si="94"/>
        <v>0.12385202327903119</v>
      </c>
      <c r="AJ136" s="41">
        <f t="shared" si="95"/>
        <v>5.9783180254940033E-2</v>
      </c>
      <c r="AK136" s="41">
        <f t="shared" si="110"/>
        <v>9.3764285220135773E-2</v>
      </c>
      <c r="AL136" s="41">
        <f t="shared" si="96"/>
        <v>0</v>
      </c>
      <c r="AR136" s="41">
        <f t="shared" si="97"/>
        <v>0</v>
      </c>
      <c r="AS136" s="41">
        <f t="shared" si="98"/>
        <v>0</v>
      </c>
      <c r="AT136" s="41">
        <f t="shared" si="99"/>
        <v>0</v>
      </c>
      <c r="AV136" s="40">
        <f t="shared" si="100"/>
        <v>332.46341720930019</v>
      </c>
      <c r="AW136" s="40">
        <f t="shared" si="90"/>
        <v>160.47957774915082</v>
      </c>
      <c r="AX136" s="40">
        <f t="shared" si="91"/>
        <v>251.69709667352367</v>
      </c>
      <c r="AY136" s="40">
        <f t="shared" si="101"/>
        <v>0</v>
      </c>
      <c r="AZ136" s="40">
        <f t="shared" si="102"/>
        <v>0</v>
      </c>
      <c r="BA136" s="40">
        <f t="shared" si="103"/>
        <v>0</v>
      </c>
      <c r="BB136" s="40">
        <f t="shared" si="104"/>
        <v>0</v>
      </c>
      <c r="BC136" s="40">
        <f t="shared" si="105"/>
        <v>0</v>
      </c>
      <c r="BD136" s="40">
        <f t="shared" si="106"/>
        <v>0</v>
      </c>
      <c r="BE136" s="40">
        <f t="shared" si="87"/>
        <v>0</v>
      </c>
      <c r="BF136" s="40">
        <f t="shared" si="88"/>
        <v>0</v>
      </c>
      <c r="BG136" s="40">
        <f t="shared" si="89"/>
        <v>0</v>
      </c>
      <c r="BH136" s="62">
        <f t="shared" si="107"/>
        <v>744.64009163197466</v>
      </c>
      <c r="BI136" s="128">
        <f>VLOOKUP(A136,'1112 '!$B$12:$G$1229,6,0)</f>
        <v>798.87</v>
      </c>
      <c r="BJ136" s="63">
        <f t="shared" si="108"/>
        <v>-54.229908368025349</v>
      </c>
      <c r="BK136" s="41">
        <f t="shared" si="109"/>
        <v>3.7284877520713305E-3</v>
      </c>
    </row>
    <row r="137" spans="1:63" x14ac:dyDescent="0.3">
      <c r="A137" s="85" t="s">
        <v>3522</v>
      </c>
      <c r="B137" s="85" t="s">
        <v>790</v>
      </c>
      <c r="C137" s="65">
        <f>VLOOKUP(B137,Площадь!$A$2:$B$442,2,0)</f>
        <v>6.6</v>
      </c>
      <c r="D137" s="79"/>
      <c r="E137">
        <v>31</v>
      </c>
      <c r="F137">
        <v>29</v>
      </c>
      <c r="G137">
        <v>31</v>
      </c>
      <c r="Q137">
        <f t="shared" si="92"/>
        <v>91</v>
      </c>
      <c r="R137" s="76"/>
      <c r="S137" s="71"/>
      <c r="T137" s="41">
        <f t="shared" si="77"/>
        <v>0</v>
      </c>
      <c r="U137" s="41">
        <f t="shared" si="82"/>
        <v>0</v>
      </c>
      <c r="V137" s="41">
        <f t="shared" si="93"/>
        <v>0</v>
      </c>
      <c r="W137" s="41">
        <f t="shared" si="81"/>
        <v>0</v>
      </c>
      <c r="X137" s="41">
        <f t="shared" si="80"/>
        <v>0</v>
      </c>
      <c r="Y137" s="41"/>
      <c r="Z137" s="41"/>
      <c r="AA137" s="41"/>
      <c r="AB137" s="41"/>
      <c r="AC137" s="41"/>
      <c r="AD137" s="41">
        <f t="shared" si="83"/>
        <v>0</v>
      </c>
      <c r="AE137" s="41">
        <f t="shared" si="84"/>
        <v>0</v>
      </c>
      <c r="AF137" s="41">
        <f t="shared" si="85"/>
        <v>0</v>
      </c>
      <c r="AG137" s="41">
        <f t="shared" si="86"/>
        <v>0</v>
      </c>
      <c r="AI137" s="41">
        <f t="shared" si="94"/>
        <v>0.13184247639380739</v>
      </c>
      <c r="AJ137" s="41">
        <f t="shared" si="95"/>
        <v>6.3640159626226475E-2</v>
      </c>
      <c r="AK137" s="41">
        <f t="shared" si="110"/>
        <v>9.9813593944015483E-2</v>
      </c>
      <c r="AL137" s="41">
        <f t="shared" si="96"/>
        <v>0</v>
      </c>
      <c r="AR137" s="41">
        <f t="shared" si="97"/>
        <v>0</v>
      </c>
      <c r="AS137" s="41">
        <f t="shared" si="98"/>
        <v>0</v>
      </c>
      <c r="AT137" s="41">
        <f t="shared" si="99"/>
        <v>0</v>
      </c>
      <c r="AV137" s="40">
        <f t="shared" si="100"/>
        <v>353.91266993248081</v>
      </c>
      <c r="AW137" s="40">
        <f t="shared" si="90"/>
        <v>170.83309889425732</v>
      </c>
      <c r="AX137" s="40">
        <f t="shared" si="91"/>
        <v>267.93561903955742</v>
      </c>
      <c r="AY137" s="40">
        <f t="shared" si="101"/>
        <v>0</v>
      </c>
      <c r="AZ137" s="40">
        <f t="shared" si="102"/>
        <v>0</v>
      </c>
      <c r="BA137" s="40">
        <f t="shared" si="103"/>
        <v>0</v>
      </c>
      <c r="BB137" s="40">
        <f t="shared" si="104"/>
        <v>0</v>
      </c>
      <c r="BC137" s="40">
        <f t="shared" si="105"/>
        <v>0</v>
      </c>
      <c r="BD137" s="40">
        <f t="shared" si="106"/>
        <v>0</v>
      </c>
      <c r="BE137" s="40">
        <f t="shared" si="87"/>
        <v>0</v>
      </c>
      <c r="BF137" s="40">
        <f t="shared" si="88"/>
        <v>0</v>
      </c>
      <c r="BG137" s="40">
        <f t="shared" si="89"/>
        <v>0</v>
      </c>
      <c r="BH137" s="62">
        <f t="shared" si="107"/>
        <v>792.68138786629561</v>
      </c>
      <c r="BI137" s="128">
        <f>VLOOKUP(A137,'1112 '!$B$12:$G$1229,6,0)</f>
        <v>850.41</v>
      </c>
      <c r="BJ137" s="63">
        <f t="shared" si="108"/>
        <v>-57.72861213370436</v>
      </c>
      <c r="BK137" s="41">
        <f t="shared" si="109"/>
        <v>3.7284877520713305E-3</v>
      </c>
    </row>
    <row r="138" spans="1:63" x14ac:dyDescent="0.3">
      <c r="A138" s="85" t="s">
        <v>2152</v>
      </c>
      <c r="B138" s="85" t="s">
        <v>958</v>
      </c>
      <c r="C138" s="65">
        <f>VLOOKUP(B138,Площадь!$A$2:$B$442,2,0)</f>
        <v>4.4000000000000004</v>
      </c>
      <c r="D138" s="79"/>
      <c r="E138">
        <v>31</v>
      </c>
      <c r="F138">
        <v>29</v>
      </c>
      <c r="G138">
        <v>31</v>
      </c>
      <c r="Q138">
        <f t="shared" si="92"/>
        <v>91</v>
      </c>
      <c r="R138" s="76"/>
      <c r="S138" s="71"/>
      <c r="T138" s="41">
        <f t="shared" si="77"/>
        <v>0</v>
      </c>
      <c r="U138" s="41">
        <f t="shared" si="82"/>
        <v>0</v>
      </c>
      <c r="V138" s="41">
        <f t="shared" si="93"/>
        <v>0</v>
      </c>
      <c r="W138" s="41">
        <f t="shared" si="81"/>
        <v>0</v>
      </c>
      <c r="X138" s="41">
        <f t="shared" si="80"/>
        <v>0</v>
      </c>
      <c r="Y138" s="41"/>
      <c r="Z138" s="41"/>
      <c r="AA138" s="41"/>
      <c r="AB138" s="41"/>
      <c r="AC138" s="41"/>
      <c r="AD138" s="41">
        <f t="shared" si="83"/>
        <v>0</v>
      </c>
      <c r="AE138" s="41">
        <f t="shared" si="84"/>
        <v>0</v>
      </c>
      <c r="AF138" s="41">
        <f t="shared" si="85"/>
        <v>0</v>
      </c>
      <c r="AG138" s="41">
        <f t="shared" si="86"/>
        <v>0</v>
      </c>
      <c r="AI138" s="41">
        <f t="shared" si="94"/>
        <v>8.7894984262538264E-2</v>
      </c>
      <c r="AJ138" s="41">
        <f t="shared" si="95"/>
        <v>4.2426773084150993E-2</v>
      </c>
      <c r="AK138" s="41">
        <f t="shared" si="110"/>
        <v>6.6542395962676998E-2</v>
      </c>
      <c r="AL138" s="41">
        <f t="shared" si="96"/>
        <v>0</v>
      </c>
      <c r="AR138" s="41">
        <f t="shared" si="97"/>
        <v>0</v>
      </c>
      <c r="AS138" s="41">
        <f t="shared" si="98"/>
        <v>0</v>
      </c>
      <c r="AT138" s="41">
        <f t="shared" si="99"/>
        <v>0</v>
      </c>
      <c r="AV138" s="40">
        <f t="shared" si="100"/>
        <v>235.94177995498723</v>
      </c>
      <c r="AW138" s="40">
        <f t="shared" si="90"/>
        <v>113.88873259617156</v>
      </c>
      <c r="AX138" s="40">
        <f t="shared" si="91"/>
        <v>178.62374602637163</v>
      </c>
      <c r="AY138" s="40">
        <f t="shared" si="101"/>
        <v>0</v>
      </c>
      <c r="AZ138" s="40">
        <f t="shared" si="102"/>
        <v>0</v>
      </c>
      <c r="BA138" s="40">
        <f t="shared" si="103"/>
        <v>0</v>
      </c>
      <c r="BB138" s="40">
        <f t="shared" si="104"/>
        <v>0</v>
      </c>
      <c r="BC138" s="40">
        <f t="shared" si="105"/>
        <v>0</v>
      </c>
      <c r="BD138" s="40">
        <f t="shared" si="106"/>
        <v>0</v>
      </c>
      <c r="BE138" s="40">
        <f t="shared" si="87"/>
        <v>0</v>
      </c>
      <c r="BF138" s="40">
        <f t="shared" si="88"/>
        <v>0</v>
      </c>
      <c r="BG138" s="40">
        <f t="shared" si="89"/>
        <v>0</v>
      </c>
      <c r="BH138" s="62">
        <f t="shared" si="107"/>
        <v>528.45425857753048</v>
      </c>
      <c r="BI138" s="128">
        <f>VLOOKUP(A138,'1112 '!$B$12:$G$1229,6,0)</f>
        <v>566.92999999999995</v>
      </c>
      <c r="BJ138" s="63">
        <f t="shared" si="108"/>
        <v>-38.475741422469468</v>
      </c>
      <c r="BK138" s="41">
        <f t="shared" si="109"/>
        <v>3.7284877520713301E-3</v>
      </c>
    </row>
    <row r="139" spans="1:63" x14ac:dyDescent="0.3">
      <c r="A139" s="85" t="s">
        <v>2301</v>
      </c>
      <c r="B139" s="85" t="s">
        <v>575</v>
      </c>
      <c r="C139" s="65">
        <f>VLOOKUP(B139,Площадь!$A$2:$B$442,2,0)</f>
        <v>4.8</v>
      </c>
      <c r="D139" s="79"/>
      <c r="E139">
        <v>31</v>
      </c>
      <c r="F139">
        <v>29</v>
      </c>
      <c r="G139">
        <v>31</v>
      </c>
      <c r="Q139">
        <f t="shared" si="92"/>
        <v>91</v>
      </c>
      <c r="R139" s="76"/>
      <c r="S139" s="71"/>
      <c r="T139" s="41">
        <f t="shared" si="77"/>
        <v>0</v>
      </c>
      <c r="U139" s="41">
        <f t="shared" si="82"/>
        <v>0</v>
      </c>
      <c r="V139" s="41">
        <f t="shared" si="93"/>
        <v>0</v>
      </c>
      <c r="W139" s="41">
        <f t="shared" si="81"/>
        <v>0</v>
      </c>
      <c r="X139" s="41">
        <f t="shared" si="80"/>
        <v>0</v>
      </c>
      <c r="Y139" s="41"/>
      <c r="Z139" s="41"/>
      <c r="AA139" s="41"/>
      <c r="AB139" s="41"/>
      <c r="AC139" s="41"/>
      <c r="AD139" s="41">
        <f t="shared" si="83"/>
        <v>0</v>
      </c>
      <c r="AE139" s="41">
        <f t="shared" si="84"/>
        <v>0</v>
      </c>
      <c r="AF139" s="41">
        <f t="shared" si="85"/>
        <v>0</v>
      </c>
      <c r="AG139" s="41">
        <f t="shared" si="86"/>
        <v>0</v>
      </c>
      <c r="AI139" s="41">
        <f t="shared" si="94"/>
        <v>9.5885437377314461E-2</v>
      </c>
      <c r="AJ139" s="41">
        <f t="shared" si="95"/>
        <v>4.6283752455437442E-2</v>
      </c>
      <c r="AK139" s="41">
        <f t="shared" si="110"/>
        <v>7.2591704686556721E-2</v>
      </c>
      <c r="AL139" s="41">
        <f t="shared" si="96"/>
        <v>0</v>
      </c>
      <c r="AR139" s="41">
        <f t="shared" si="97"/>
        <v>0</v>
      </c>
      <c r="AS139" s="41">
        <f t="shared" si="98"/>
        <v>0</v>
      </c>
      <c r="AT139" s="41">
        <f t="shared" si="99"/>
        <v>0</v>
      </c>
      <c r="AV139" s="40">
        <f t="shared" si="100"/>
        <v>257.39103267816785</v>
      </c>
      <c r="AW139" s="40">
        <f t="shared" si="90"/>
        <v>124.24225374127806</v>
      </c>
      <c r="AX139" s="40">
        <f t="shared" si="91"/>
        <v>194.86226839240541</v>
      </c>
      <c r="AY139" s="40">
        <f t="shared" si="101"/>
        <v>0</v>
      </c>
      <c r="AZ139" s="40">
        <f t="shared" si="102"/>
        <v>0</v>
      </c>
      <c r="BA139" s="40">
        <f t="shared" si="103"/>
        <v>0</v>
      </c>
      <c r="BB139" s="40">
        <f t="shared" si="104"/>
        <v>0</v>
      </c>
      <c r="BC139" s="40">
        <f t="shared" si="105"/>
        <v>0</v>
      </c>
      <c r="BD139" s="40">
        <f t="shared" si="106"/>
        <v>0</v>
      </c>
      <c r="BE139" s="40">
        <f t="shared" si="87"/>
        <v>0</v>
      </c>
      <c r="BF139" s="40">
        <f t="shared" si="88"/>
        <v>0</v>
      </c>
      <c r="BG139" s="40">
        <f t="shared" si="89"/>
        <v>0</v>
      </c>
      <c r="BH139" s="62">
        <f t="shared" si="107"/>
        <v>576.49555481185132</v>
      </c>
      <c r="BI139" s="128">
        <f>VLOOKUP(A139,'1112 '!$B$12:$G$1229,6,0)</f>
        <v>618.48</v>
      </c>
      <c r="BJ139" s="63">
        <f t="shared" si="108"/>
        <v>-41.984445188148698</v>
      </c>
      <c r="BK139" s="41">
        <f t="shared" si="109"/>
        <v>3.7284877520713309E-3</v>
      </c>
    </row>
    <row r="140" spans="1:63" x14ac:dyDescent="0.3">
      <c r="A140" s="85" t="s">
        <v>1761</v>
      </c>
      <c r="B140" s="85" t="s">
        <v>662</v>
      </c>
      <c r="C140" s="65">
        <f>VLOOKUP(B140,Площадь!$A$2:$B$442,2,0)</f>
        <v>4.8</v>
      </c>
      <c r="D140" s="79"/>
      <c r="E140">
        <v>31</v>
      </c>
      <c r="F140">
        <v>29</v>
      </c>
      <c r="G140">
        <v>31</v>
      </c>
      <c r="Q140">
        <f t="shared" si="92"/>
        <v>91</v>
      </c>
      <c r="R140" s="76"/>
      <c r="S140" s="71"/>
      <c r="T140" s="41">
        <f t="shared" si="77"/>
        <v>0</v>
      </c>
      <c r="U140" s="41">
        <f t="shared" si="82"/>
        <v>0</v>
      </c>
      <c r="V140" s="41">
        <f t="shared" si="93"/>
        <v>0</v>
      </c>
      <c r="W140" s="41">
        <f t="shared" si="81"/>
        <v>0</v>
      </c>
      <c r="X140" s="41">
        <f t="shared" si="80"/>
        <v>0</v>
      </c>
      <c r="Y140" s="41"/>
      <c r="Z140" s="41"/>
      <c r="AA140" s="41"/>
      <c r="AB140" s="41"/>
      <c r="AC140" s="41"/>
      <c r="AD140" s="41">
        <f t="shared" si="83"/>
        <v>0</v>
      </c>
      <c r="AE140" s="41">
        <f t="shared" si="84"/>
        <v>0</v>
      </c>
      <c r="AF140" s="41">
        <f t="shared" si="85"/>
        <v>0</v>
      </c>
      <c r="AG140" s="41">
        <f t="shared" si="86"/>
        <v>0</v>
      </c>
      <c r="AI140" s="41">
        <f t="shared" si="94"/>
        <v>9.5885437377314461E-2</v>
      </c>
      <c r="AJ140" s="41">
        <f t="shared" si="95"/>
        <v>4.6283752455437442E-2</v>
      </c>
      <c r="AK140" s="41">
        <f t="shared" si="110"/>
        <v>7.2591704686556721E-2</v>
      </c>
      <c r="AL140" s="41">
        <f t="shared" si="96"/>
        <v>0</v>
      </c>
      <c r="AR140" s="41">
        <f t="shared" si="97"/>
        <v>0</v>
      </c>
      <c r="AS140" s="41">
        <f t="shared" si="98"/>
        <v>0</v>
      </c>
      <c r="AT140" s="41">
        <f t="shared" si="99"/>
        <v>0</v>
      </c>
      <c r="AV140" s="40">
        <f t="shared" si="100"/>
        <v>257.39103267816785</v>
      </c>
      <c r="AW140" s="40">
        <f t="shared" si="90"/>
        <v>124.24225374127806</v>
      </c>
      <c r="AX140" s="40">
        <f t="shared" si="91"/>
        <v>194.86226839240541</v>
      </c>
      <c r="AY140" s="40">
        <f t="shared" si="101"/>
        <v>0</v>
      </c>
      <c r="AZ140" s="40">
        <f t="shared" si="102"/>
        <v>0</v>
      </c>
      <c r="BA140" s="40">
        <f t="shared" si="103"/>
        <v>0</v>
      </c>
      <c r="BB140" s="40">
        <f t="shared" si="104"/>
        <v>0</v>
      </c>
      <c r="BC140" s="40">
        <f t="shared" si="105"/>
        <v>0</v>
      </c>
      <c r="BD140" s="40">
        <f t="shared" si="106"/>
        <v>0</v>
      </c>
      <c r="BE140" s="40">
        <f t="shared" si="87"/>
        <v>0</v>
      </c>
      <c r="BF140" s="40">
        <f t="shared" si="88"/>
        <v>0</v>
      </c>
      <c r="BG140" s="40">
        <f t="shared" si="89"/>
        <v>0</v>
      </c>
      <c r="BH140" s="62">
        <f t="shared" si="107"/>
        <v>576.49555481185132</v>
      </c>
      <c r="BI140" s="128">
        <f>VLOOKUP(A140,'1112 '!$B$12:$G$1229,6,0)</f>
        <v>618.48</v>
      </c>
      <c r="BJ140" s="63">
        <f t="shared" si="108"/>
        <v>-41.984445188148698</v>
      </c>
      <c r="BK140" s="41">
        <f t="shared" si="109"/>
        <v>3.7284877520713309E-3</v>
      </c>
    </row>
    <row r="141" spans="1:63" x14ac:dyDescent="0.3">
      <c r="A141" s="85" t="s">
        <v>2277</v>
      </c>
      <c r="B141" s="85" t="s">
        <v>664</v>
      </c>
      <c r="C141" s="65">
        <f>VLOOKUP(B141,Площадь!$A$2:$B$442,2,0)</f>
        <v>3.8</v>
      </c>
      <c r="D141" s="79"/>
      <c r="E141">
        <v>31</v>
      </c>
      <c r="F141">
        <v>29</v>
      </c>
      <c r="G141">
        <v>31</v>
      </c>
      <c r="Q141">
        <f t="shared" si="92"/>
        <v>91</v>
      </c>
      <c r="R141" s="76"/>
      <c r="S141" s="71"/>
      <c r="T141" s="41">
        <f t="shared" si="77"/>
        <v>0</v>
      </c>
      <c r="U141" s="41">
        <f t="shared" si="82"/>
        <v>0</v>
      </c>
      <c r="V141" s="41">
        <f t="shared" si="93"/>
        <v>0</v>
      </c>
      <c r="W141" s="41">
        <f t="shared" si="81"/>
        <v>0</v>
      </c>
      <c r="X141" s="41">
        <f t="shared" si="80"/>
        <v>0</v>
      </c>
      <c r="Y141" s="41"/>
      <c r="Z141" s="41"/>
      <c r="AA141" s="41"/>
      <c r="AB141" s="41"/>
      <c r="AC141" s="41"/>
      <c r="AD141" s="41">
        <f t="shared" si="83"/>
        <v>0</v>
      </c>
      <c r="AE141" s="41">
        <f t="shared" si="84"/>
        <v>0</v>
      </c>
      <c r="AF141" s="41">
        <f t="shared" si="85"/>
        <v>0</v>
      </c>
      <c r="AG141" s="41">
        <f t="shared" si="86"/>
        <v>0</v>
      </c>
      <c r="AI141" s="41">
        <f t="shared" si="94"/>
        <v>7.5909304590373941E-2</v>
      </c>
      <c r="AJ141" s="41">
        <f t="shared" si="95"/>
        <v>3.6641304027221308E-2</v>
      </c>
      <c r="AK141" s="41">
        <f t="shared" si="110"/>
        <v>5.7468432876857399E-2</v>
      </c>
      <c r="AL141" s="41">
        <f t="shared" si="96"/>
        <v>0</v>
      </c>
      <c r="AR141" s="41">
        <f t="shared" si="97"/>
        <v>0</v>
      </c>
      <c r="AS141" s="41">
        <f t="shared" si="98"/>
        <v>0</v>
      </c>
      <c r="AT141" s="41">
        <f t="shared" si="99"/>
        <v>0</v>
      </c>
      <c r="AV141" s="40">
        <f t="shared" si="100"/>
        <v>203.76790087021621</v>
      </c>
      <c r="AW141" s="40">
        <f t="shared" si="90"/>
        <v>98.358450878511789</v>
      </c>
      <c r="AX141" s="40">
        <f t="shared" si="91"/>
        <v>154.26596247732093</v>
      </c>
      <c r="AY141" s="40">
        <f t="shared" si="101"/>
        <v>0</v>
      </c>
      <c r="AZ141" s="40">
        <f t="shared" si="102"/>
        <v>0</v>
      </c>
      <c r="BA141" s="40">
        <f t="shared" si="103"/>
        <v>0</v>
      </c>
      <c r="BB141" s="40">
        <f t="shared" si="104"/>
        <v>0</v>
      </c>
      <c r="BC141" s="40">
        <f t="shared" si="105"/>
        <v>0</v>
      </c>
      <c r="BD141" s="40">
        <f t="shared" si="106"/>
        <v>0</v>
      </c>
      <c r="BE141" s="40">
        <f t="shared" si="87"/>
        <v>0</v>
      </c>
      <c r="BF141" s="40">
        <f t="shared" si="88"/>
        <v>0</v>
      </c>
      <c r="BG141" s="40">
        <f t="shared" si="89"/>
        <v>0</v>
      </c>
      <c r="BH141" s="62">
        <f t="shared" si="107"/>
        <v>456.39231422604894</v>
      </c>
      <c r="BI141" s="128">
        <f>VLOOKUP(A141,'1112 '!$B$12:$G$1229,6,0)</f>
        <v>489.63</v>
      </c>
      <c r="BJ141" s="63">
        <f t="shared" si="108"/>
        <v>-33.237685773951057</v>
      </c>
      <c r="BK141" s="41">
        <f t="shared" si="109"/>
        <v>3.7284877520713301E-3</v>
      </c>
    </row>
    <row r="142" spans="1:63" x14ac:dyDescent="0.3">
      <c r="A142" s="85" t="s">
        <v>1802</v>
      </c>
      <c r="B142" s="85" t="s">
        <v>517</v>
      </c>
      <c r="C142" s="65">
        <f>VLOOKUP(B142,Площадь!$A$2:$B$442,2,0)</f>
        <v>3.8</v>
      </c>
      <c r="D142" s="79"/>
      <c r="E142">
        <v>31</v>
      </c>
      <c r="F142">
        <v>29</v>
      </c>
      <c r="G142">
        <v>31</v>
      </c>
      <c r="Q142">
        <f t="shared" si="92"/>
        <v>91</v>
      </c>
      <c r="R142" s="76"/>
      <c r="S142" s="71"/>
      <c r="T142" s="41">
        <f t="shared" si="77"/>
        <v>0</v>
      </c>
      <c r="U142" s="41">
        <f t="shared" si="82"/>
        <v>0</v>
      </c>
      <c r="V142" s="41">
        <f t="shared" si="93"/>
        <v>0</v>
      </c>
      <c r="W142" s="41">
        <f t="shared" si="81"/>
        <v>0</v>
      </c>
      <c r="X142" s="41">
        <f t="shared" si="80"/>
        <v>0</v>
      </c>
      <c r="Y142" s="41"/>
      <c r="Z142" s="41"/>
      <c r="AA142" s="41"/>
      <c r="AB142" s="41"/>
      <c r="AC142" s="41"/>
      <c r="AD142" s="41">
        <f t="shared" si="83"/>
        <v>0</v>
      </c>
      <c r="AE142" s="41">
        <f t="shared" si="84"/>
        <v>0</v>
      </c>
      <c r="AF142" s="41">
        <f t="shared" si="85"/>
        <v>0</v>
      </c>
      <c r="AG142" s="41">
        <f t="shared" si="86"/>
        <v>0</v>
      </c>
      <c r="AI142" s="41">
        <f t="shared" si="94"/>
        <v>7.5909304590373941E-2</v>
      </c>
      <c r="AJ142" s="41">
        <f t="shared" si="95"/>
        <v>3.6641304027221308E-2</v>
      </c>
      <c r="AK142" s="41">
        <f t="shared" si="110"/>
        <v>5.7468432876857399E-2</v>
      </c>
      <c r="AL142" s="41">
        <f t="shared" si="96"/>
        <v>0</v>
      </c>
      <c r="AR142" s="41">
        <f t="shared" si="97"/>
        <v>0</v>
      </c>
      <c r="AS142" s="41">
        <f t="shared" si="98"/>
        <v>0</v>
      </c>
      <c r="AT142" s="41">
        <f t="shared" si="99"/>
        <v>0</v>
      </c>
      <c r="AV142" s="40">
        <f t="shared" si="100"/>
        <v>203.76790087021621</v>
      </c>
      <c r="AW142" s="40">
        <f t="shared" si="90"/>
        <v>98.358450878511789</v>
      </c>
      <c r="AX142" s="40">
        <f t="shared" si="91"/>
        <v>154.26596247732093</v>
      </c>
      <c r="AY142" s="40">
        <f t="shared" si="101"/>
        <v>0</v>
      </c>
      <c r="AZ142" s="40">
        <f t="shared" si="102"/>
        <v>0</v>
      </c>
      <c r="BA142" s="40">
        <f t="shared" si="103"/>
        <v>0</v>
      </c>
      <c r="BB142" s="40">
        <f t="shared" si="104"/>
        <v>0</v>
      </c>
      <c r="BC142" s="40">
        <f t="shared" si="105"/>
        <v>0</v>
      </c>
      <c r="BD142" s="40">
        <f t="shared" si="106"/>
        <v>0</v>
      </c>
      <c r="BE142" s="40">
        <f t="shared" si="87"/>
        <v>0</v>
      </c>
      <c r="BF142" s="40">
        <f t="shared" si="88"/>
        <v>0</v>
      </c>
      <c r="BG142" s="40">
        <f t="shared" si="89"/>
        <v>0</v>
      </c>
      <c r="BH142" s="62">
        <f t="shared" si="107"/>
        <v>456.39231422604894</v>
      </c>
      <c r="BI142" s="128">
        <f>VLOOKUP(A142,'1112 '!$B$12:$G$1229,6,0)</f>
        <v>489.63</v>
      </c>
      <c r="BJ142" s="63">
        <f t="shared" si="108"/>
        <v>-33.237685773951057</v>
      </c>
      <c r="BK142" s="41">
        <f t="shared" si="109"/>
        <v>3.7284877520713301E-3</v>
      </c>
    </row>
    <row r="143" spans="1:63" x14ac:dyDescent="0.3">
      <c r="A143" s="85" t="s">
        <v>1819</v>
      </c>
      <c r="B143" s="85" t="s">
        <v>493</v>
      </c>
      <c r="C143" s="65">
        <f>VLOOKUP(B143,Площадь!$A$2:$B$442,2,0)</f>
        <v>6.9</v>
      </c>
      <c r="D143" s="79"/>
      <c r="E143">
        <v>31</v>
      </c>
      <c r="F143">
        <v>29</v>
      </c>
      <c r="G143">
        <v>31</v>
      </c>
      <c r="Q143">
        <f t="shared" si="92"/>
        <v>91</v>
      </c>
      <c r="R143" s="76"/>
      <c r="S143" s="71"/>
      <c r="T143" s="41">
        <f t="shared" si="77"/>
        <v>0</v>
      </c>
      <c r="U143" s="41">
        <f t="shared" si="82"/>
        <v>0</v>
      </c>
      <c r="V143" s="41">
        <f t="shared" si="93"/>
        <v>0</v>
      </c>
      <c r="W143" s="41">
        <f t="shared" si="81"/>
        <v>0</v>
      </c>
      <c r="X143" s="41">
        <f t="shared" si="80"/>
        <v>0</v>
      </c>
      <c r="Y143" s="41"/>
      <c r="Z143" s="41"/>
      <c r="AA143" s="41"/>
      <c r="AB143" s="41"/>
      <c r="AC143" s="41"/>
      <c r="AD143" s="41">
        <f t="shared" si="83"/>
        <v>0</v>
      </c>
      <c r="AE143" s="41">
        <f t="shared" si="84"/>
        <v>0</v>
      </c>
      <c r="AF143" s="41">
        <f t="shared" si="85"/>
        <v>0</v>
      </c>
      <c r="AG143" s="41">
        <f t="shared" si="86"/>
        <v>0</v>
      </c>
      <c r="AI143" s="41">
        <f t="shared" si="94"/>
        <v>0.13783531622988954</v>
      </c>
      <c r="AJ143" s="41">
        <f t="shared" si="95"/>
        <v>6.6532894154691324E-2</v>
      </c>
      <c r="AK143" s="41">
        <f t="shared" si="110"/>
        <v>0.10435057548692529</v>
      </c>
      <c r="AL143" s="41">
        <f t="shared" si="96"/>
        <v>0</v>
      </c>
      <c r="AR143" s="41">
        <f t="shared" si="97"/>
        <v>0</v>
      </c>
      <c r="AS143" s="41">
        <f t="shared" si="98"/>
        <v>0</v>
      </c>
      <c r="AT143" s="41">
        <f t="shared" si="99"/>
        <v>0</v>
      </c>
      <c r="AV143" s="40">
        <f t="shared" si="100"/>
        <v>369.9996094748663</v>
      </c>
      <c r="AW143" s="40">
        <f t="shared" si="90"/>
        <v>178.5982397530872</v>
      </c>
      <c r="AX143" s="40">
        <f t="shared" si="91"/>
        <v>280.11451081408279</v>
      </c>
      <c r="AY143" s="40">
        <f t="shared" si="101"/>
        <v>0</v>
      </c>
      <c r="AZ143" s="40">
        <f t="shared" si="102"/>
        <v>0</v>
      </c>
      <c r="BA143" s="40">
        <f t="shared" si="103"/>
        <v>0</v>
      </c>
      <c r="BB143" s="40">
        <f t="shared" si="104"/>
        <v>0</v>
      </c>
      <c r="BC143" s="40">
        <f t="shared" si="105"/>
        <v>0</v>
      </c>
      <c r="BD143" s="40">
        <f t="shared" si="106"/>
        <v>0</v>
      </c>
      <c r="BE143" s="40">
        <f t="shared" si="87"/>
        <v>0</v>
      </c>
      <c r="BF143" s="40">
        <f t="shared" si="88"/>
        <v>0</v>
      </c>
      <c r="BG143" s="40">
        <f t="shared" si="89"/>
        <v>0</v>
      </c>
      <c r="BH143" s="62">
        <f t="shared" si="107"/>
        <v>828.71236004203627</v>
      </c>
      <c r="BI143" s="128">
        <f>VLOOKUP(A143,'1112 '!$B$12:$G$1229,6,0)</f>
        <v>889.05</v>
      </c>
      <c r="BJ143" s="63">
        <f t="shared" si="108"/>
        <v>-60.337639957963688</v>
      </c>
      <c r="BK143" s="41">
        <f t="shared" si="109"/>
        <v>3.7284877520713301E-3</v>
      </c>
    </row>
    <row r="144" spans="1:63" x14ac:dyDescent="0.3">
      <c r="A144" s="85" t="s">
        <v>1753</v>
      </c>
      <c r="B144" s="85" t="s">
        <v>535</v>
      </c>
      <c r="C144" s="65">
        <f>VLOOKUP(B144,Площадь!$A$2:$B$442,2,0)</f>
        <v>4.9000000000000004</v>
      </c>
      <c r="D144" s="79"/>
      <c r="E144">
        <v>31</v>
      </c>
      <c r="F144">
        <v>29</v>
      </c>
      <c r="G144">
        <v>31</v>
      </c>
      <c r="Q144">
        <f t="shared" si="92"/>
        <v>91</v>
      </c>
      <c r="R144" s="76"/>
      <c r="S144" s="71"/>
      <c r="T144" s="41">
        <f t="shared" si="77"/>
        <v>0</v>
      </c>
      <c r="U144" s="41">
        <f t="shared" si="82"/>
        <v>0</v>
      </c>
      <c r="V144" s="41">
        <f t="shared" si="93"/>
        <v>0</v>
      </c>
      <c r="W144" s="41">
        <f t="shared" si="81"/>
        <v>0</v>
      </c>
      <c r="X144" s="41">
        <f t="shared" si="80"/>
        <v>0</v>
      </c>
      <c r="Y144" s="41"/>
      <c r="Z144" s="41"/>
      <c r="AA144" s="41"/>
      <c r="AB144" s="41"/>
      <c r="AC144" s="41"/>
      <c r="AD144" s="41">
        <f t="shared" si="83"/>
        <v>0</v>
      </c>
      <c r="AE144" s="41">
        <f t="shared" si="84"/>
        <v>0</v>
      </c>
      <c r="AF144" s="41">
        <f t="shared" si="85"/>
        <v>0</v>
      </c>
      <c r="AG144" s="41">
        <f t="shared" si="86"/>
        <v>0</v>
      </c>
      <c r="AI144" s="41">
        <f t="shared" si="94"/>
        <v>9.7883050656008525E-2</v>
      </c>
      <c r="AJ144" s="41">
        <f t="shared" si="95"/>
        <v>4.7247997298259063E-2</v>
      </c>
      <c r="AK144" s="41">
        <f t="shared" si="110"/>
        <v>7.4104031867526662E-2</v>
      </c>
      <c r="AL144" s="41">
        <f t="shared" si="96"/>
        <v>0</v>
      </c>
      <c r="AR144" s="41">
        <f t="shared" si="97"/>
        <v>0</v>
      </c>
      <c r="AS144" s="41">
        <f t="shared" si="98"/>
        <v>0</v>
      </c>
      <c r="AT144" s="41">
        <f t="shared" si="99"/>
        <v>0</v>
      </c>
      <c r="AV144" s="40">
        <f t="shared" si="100"/>
        <v>262.75334585896303</v>
      </c>
      <c r="AW144" s="40">
        <f t="shared" si="90"/>
        <v>126.83063402755471</v>
      </c>
      <c r="AX144" s="40">
        <f t="shared" si="91"/>
        <v>198.92189898391388</v>
      </c>
      <c r="AY144" s="40">
        <f t="shared" si="101"/>
        <v>0</v>
      </c>
      <c r="AZ144" s="40">
        <f t="shared" si="102"/>
        <v>0</v>
      </c>
      <c r="BA144" s="40">
        <f t="shared" si="103"/>
        <v>0</v>
      </c>
      <c r="BB144" s="40">
        <f t="shared" si="104"/>
        <v>0</v>
      </c>
      <c r="BC144" s="40">
        <f t="shared" si="105"/>
        <v>0</v>
      </c>
      <c r="BD144" s="40">
        <f t="shared" si="106"/>
        <v>0</v>
      </c>
      <c r="BE144" s="40">
        <f t="shared" si="87"/>
        <v>0</v>
      </c>
      <c r="BF144" s="40">
        <f t="shared" si="88"/>
        <v>0</v>
      </c>
      <c r="BG144" s="40">
        <f t="shared" si="89"/>
        <v>0</v>
      </c>
      <c r="BH144" s="62">
        <f t="shared" si="107"/>
        <v>588.50587887043162</v>
      </c>
      <c r="BI144" s="128">
        <f>VLOOKUP(A144,'1112 '!$B$12:$G$1229,6,0)</f>
        <v>631.35</v>
      </c>
      <c r="BJ144" s="63">
        <f t="shared" si="108"/>
        <v>-42.844121129568407</v>
      </c>
      <c r="BK144" s="41">
        <f t="shared" si="109"/>
        <v>3.7284877520713305E-3</v>
      </c>
    </row>
    <row r="145" spans="1:63" x14ac:dyDescent="0.3">
      <c r="A145" s="85" t="s">
        <v>2071</v>
      </c>
      <c r="B145" s="85" t="s">
        <v>619</v>
      </c>
      <c r="C145" s="65">
        <f>VLOOKUP(B145,Площадь!$A$2:$B$442,2,0)</f>
        <v>7.9</v>
      </c>
      <c r="D145" s="79"/>
      <c r="E145">
        <v>31</v>
      </c>
      <c r="F145">
        <v>29</v>
      </c>
      <c r="G145">
        <v>31</v>
      </c>
      <c r="Q145">
        <f t="shared" si="92"/>
        <v>91</v>
      </c>
      <c r="R145" s="76"/>
      <c r="S145" s="71"/>
      <c r="T145" s="41">
        <f t="shared" si="77"/>
        <v>0</v>
      </c>
      <c r="U145" s="41">
        <f t="shared" si="82"/>
        <v>0</v>
      </c>
      <c r="V145" s="41">
        <f t="shared" si="93"/>
        <v>0</v>
      </c>
      <c r="W145" s="41">
        <f t="shared" si="81"/>
        <v>0</v>
      </c>
      <c r="X145" s="41">
        <f t="shared" si="80"/>
        <v>0</v>
      </c>
      <c r="Y145" s="41"/>
      <c r="Z145" s="41"/>
      <c r="AA145" s="41"/>
      <c r="AB145" s="41"/>
      <c r="AC145" s="41"/>
      <c r="AD145" s="41">
        <f t="shared" si="83"/>
        <v>0</v>
      </c>
      <c r="AE145" s="41">
        <f t="shared" si="84"/>
        <v>0</v>
      </c>
      <c r="AF145" s="41">
        <f t="shared" si="85"/>
        <v>0</v>
      </c>
      <c r="AG145" s="41">
        <f t="shared" si="86"/>
        <v>0</v>
      </c>
      <c r="AI145" s="41">
        <f t="shared" si="94"/>
        <v>0.15781144901683006</v>
      </c>
      <c r="AJ145" s="41">
        <f t="shared" si="95"/>
        <v>7.6175342582907465E-2</v>
      </c>
      <c r="AK145" s="41">
        <f t="shared" si="110"/>
        <v>0.11947384729662461</v>
      </c>
      <c r="AL145" s="41">
        <f t="shared" si="96"/>
        <v>0</v>
      </c>
      <c r="AR145" s="41">
        <f t="shared" si="97"/>
        <v>0</v>
      </c>
      <c r="AS145" s="41">
        <f t="shared" si="98"/>
        <v>0</v>
      </c>
      <c r="AT145" s="41">
        <f t="shared" si="99"/>
        <v>0</v>
      </c>
      <c r="AV145" s="40">
        <f t="shared" si="100"/>
        <v>423.62274128281797</v>
      </c>
      <c r="AW145" s="40">
        <f t="shared" si="90"/>
        <v>204.48204261585349</v>
      </c>
      <c r="AX145" s="40">
        <f t="shared" si="91"/>
        <v>320.71081672916722</v>
      </c>
      <c r="AY145" s="40">
        <f t="shared" si="101"/>
        <v>0</v>
      </c>
      <c r="AZ145" s="40">
        <f t="shared" si="102"/>
        <v>0</v>
      </c>
      <c r="BA145" s="40">
        <f t="shared" si="103"/>
        <v>0</v>
      </c>
      <c r="BB145" s="40">
        <f t="shared" si="104"/>
        <v>0</v>
      </c>
      <c r="BC145" s="40">
        <f t="shared" si="105"/>
        <v>0</v>
      </c>
      <c r="BD145" s="40">
        <f t="shared" si="106"/>
        <v>0</v>
      </c>
      <c r="BE145" s="40">
        <f t="shared" si="87"/>
        <v>0</v>
      </c>
      <c r="BF145" s="40">
        <f t="shared" si="88"/>
        <v>0</v>
      </c>
      <c r="BG145" s="40">
        <f t="shared" si="89"/>
        <v>0</v>
      </c>
      <c r="BH145" s="62">
        <f t="shared" si="107"/>
        <v>948.81560062783865</v>
      </c>
      <c r="BI145" s="128">
        <f>VLOOKUP(A145,'1112 '!$B$12:$G$1229,6,0)</f>
        <v>1017.91</v>
      </c>
      <c r="BJ145" s="63">
        <f t="shared" si="108"/>
        <v>-69.09439937216132</v>
      </c>
      <c r="BK145" s="41">
        <f t="shared" si="109"/>
        <v>3.7284877520713305E-3</v>
      </c>
    </row>
    <row r="146" spans="1:63" x14ac:dyDescent="0.3">
      <c r="A146" s="85" t="s">
        <v>2300</v>
      </c>
      <c r="B146" s="85" t="s">
        <v>1039</v>
      </c>
      <c r="C146" s="65">
        <f>VLOOKUP(B146,Площадь!$A$2:$B$442,2,0)</f>
        <v>5</v>
      </c>
      <c r="D146" s="79"/>
      <c r="E146">
        <v>31</v>
      </c>
      <c r="F146">
        <v>29</v>
      </c>
      <c r="G146">
        <v>31</v>
      </c>
      <c r="Q146">
        <f t="shared" si="92"/>
        <v>91</v>
      </c>
      <c r="R146" s="76"/>
      <c r="S146" s="71"/>
      <c r="T146" s="41">
        <f t="shared" si="77"/>
        <v>0</v>
      </c>
      <c r="U146" s="41">
        <f t="shared" si="82"/>
        <v>0</v>
      </c>
      <c r="V146" s="41">
        <f t="shared" si="93"/>
        <v>0</v>
      </c>
      <c r="W146" s="41">
        <f t="shared" si="81"/>
        <v>0</v>
      </c>
      <c r="X146" s="41">
        <f t="shared" si="80"/>
        <v>0</v>
      </c>
      <c r="Y146" s="41"/>
      <c r="Z146" s="41"/>
      <c r="AA146" s="41"/>
      <c r="AB146" s="41"/>
      <c r="AC146" s="41"/>
      <c r="AD146" s="41">
        <f t="shared" si="83"/>
        <v>0</v>
      </c>
      <c r="AE146" s="41">
        <f t="shared" si="84"/>
        <v>0</v>
      </c>
      <c r="AF146" s="41">
        <f t="shared" si="85"/>
        <v>0</v>
      </c>
      <c r="AG146" s="41">
        <f t="shared" si="86"/>
        <v>0</v>
      </c>
      <c r="AI146" s="41">
        <f t="shared" si="94"/>
        <v>9.9880663934702574E-2</v>
      </c>
      <c r="AJ146" s="41">
        <f t="shared" si="95"/>
        <v>4.821224214108067E-2</v>
      </c>
      <c r="AK146" s="41">
        <f t="shared" si="110"/>
        <v>7.561635904849659E-2</v>
      </c>
      <c r="AL146" s="41">
        <f t="shared" si="96"/>
        <v>0</v>
      </c>
      <c r="AR146" s="41">
        <f t="shared" si="97"/>
        <v>0</v>
      </c>
      <c r="AS146" s="41">
        <f t="shared" si="98"/>
        <v>0</v>
      </c>
      <c r="AT146" s="41">
        <f t="shared" si="99"/>
        <v>0</v>
      </c>
      <c r="AV146" s="40">
        <f t="shared" si="100"/>
        <v>268.11565903975821</v>
      </c>
      <c r="AW146" s="40">
        <f t="shared" si="90"/>
        <v>129.41901431383133</v>
      </c>
      <c r="AX146" s="40">
        <f t="shared" si="91"/>
        <v>202.98152957542231</v>
      </c>
      <c r="AY146" s="40">
        <f t="shared" si="101"/>
        <v>0</v>
      </c>
      <c r="AZ146" s="40">
        <f t="shared" si="102"/>
        <v>0</v>
      </c>
      <c r="BA146" s="40">
        <f t="shared" si="103"/>
        <v>0</v>
      </c>
      <c r="BB146" s="40">
        <f t="shared" si="104"/>
        <v>0</v>
      </c>
      <c r="BC146" s="40">
        <f t="shared" si="105"/>
        <v>0</v>
      </c>
      <c r="BD146" s="40">
        <f t="shared" si="106"/>
        <v>0</v>
      </c>
      <c r="BE146" s="40">
        <f t="shared" si="87"/>
        <v>0</v>
      </c>
      <c r="BF146" s="40">
        <f t="shared" si="88"/>
        <v>0</v>
      </c>
      <c r="BG146" s="40">
        <f t="shared" si="89"/>
        <v>0</v>
      </c>
      <c r="BH146" s="62">
        <f t="shared" si="107"/>
        <v>600.5162029290118</v>
      </c>
      <c r="BI146" s="128">
        <f>VLOOKUP(A146,'1112 '!$B$12:$G$1229,6,0)</f>
        <v>644.25</v>
      </c>
      <c r="BJ146" s="63">
        <f t="shared" si="108"/>
        <v>-43.733797070988203</v>
      </c>
      <c r="BK146" s="41">
        <f t="shared" si="109"/>
        <v>3.7284877520713305E-3</v>
      </c>
    </row>
    <row r="147" spans="1:63" x14ac:dyDescent="0.3">
      <c r="A147" s="85" t="s">
        <v>1310</v>
      </c>
      <c r="B147" s="85" t="s">
        <v>589</v>
      </c>
      <c r="C147" s="65">
        <f>VLOOKUP(B147,Площадь!$A$2:$B$442,2,0)</f>
        <v>5.0999999999999996</v>
      </c>
      <c r="D147" s="79"/>
      <c r="E147">
        <v>31</v>
      </c>
      <c r="F147">
        <v>29</v>
      </c>
      <c r="G147">
        <v>31</v>
      </c>
      <c r="Q147">
        <f t="shared" si="92"/>
        <v>91</v>
      </c>
      <c r="R147" s="76"/>
      <c r="S147" s="71"/>
      <c r="T147" s="41">
        <f t="shared" si="77"/>
        <v>0</v>
      </c>
      <c r="U147" s="41">
        <f t="shared" si="82"/>
        <v>0</v>
      </c>
      <c r="V147" s="41">
        <f t="shared" si="93"/>
        <v>0</v>
      </c>
      <c r="W147" s="41">
        <f t="shared" si="81"/>
        <v>0</v>
      </c>
      <c r="X147" s="41">
        <f t="shared" si="80"/>
        <v>0</v>
      </c>
      <c r="Y147" s="41"/>
      <c r="Z147" s="41"/>
      <c r="AA147" s="41"/>
      <c r="AB147" s="41"/>
      <c r="AC147" s="41"/>
      <c r="AD147" s="41">
        <f t="shared" si="83"/>
        <v>0</v>
      </c>
      <c r="AE147" s="41">
        <f t="shared" si="84"/>
        <v>0</v>
      </c>
      <c r="AF147" s="41">
        <f t="shared" si="85"/>
        <v>0</v>
      </c>
      <c r="AG147" s="41">
        <f t="shared" si="86"/>
        <v>0</v>
      </c>
      <c r="AI147" s="41">
        <f t="shared" si="94"/>
        <v>0.10187827721339661</v>
      </c>
      <c r="AJ147" s="41">
        <f t="shared" si="95"/>
        <v>4.9176486983902278E-2</v>
      </c>
      <c r="AK147" s="41">
        <f t="shared" si="110"/>
        <v>7.7128686229466517E-2</v>
      </c>
      <c r="AL147" s="41">
        <f t="shared" si="96"/>
        <v>0</v>
      </c>
      <c r="AR147" s="41">
        <f t="shared" si="97"/>
        <v>0</v>
      </c>
      <c r="AS147" s="41">
        <f t="shared" si="98"/>
        <v>0</v>
      </c>
      <c r="AT147" s="41">
        <f t="shared" si="99"/>
        <v>0</v>
      </c>
      <c r="AV147" s="40">
        <f t="shared" si="100"/>
        <v>273.47797222055334</v>
      </c>
      <c r="AW147" s="40">
        <f t="shared" si="90"/>
        <v>132.00739460010792</v>
      </c>
      <c r="AX147" s="40">
        <f t="shared" si="91"/>
        <v>207.04116016693075</v>
      </c>
      <c r="AY147" s="40">
        <f t="shared" si="101"/>
        <v>0</v>
      </c>
      <c r="AZ147" s="40">
        <f t="shared" si="102"/>
        <v>0</v>
      </c>
      <c r="BA147" s="40">
        <f t="shared" si="103"/>
        <v>0</v>
      </c>
      <c r="BB147" s="40">
        <f t="shared" si="104"/>
        <v>0</v>
      </c>
      <c r="BC147" s="40">
        <f t="shared" si="105"/>
        <v>0</v>
      </c>
      <c r="BD147" s="40">
        <f t="shared" si="106"/>
        <v>0</v>
      </c>
      <c r="BE147" s="40">
        <f t="shared" si="87"/>
        <v>0</v>
      </c>
      <c r="BF147" s="40">
        <f t="shared" si="88"/>
        <v>0</v>
      </c>
      <c r="BG147" s="40">
        <f t="shared" si="89"/>
        <v>0</v>
      </c>
      <c r="BH147" s="62">
        <f t="shared" si="107"/>
        <v>612.52652698759198</v>
      </c>
      <c r="BI147" s="128">
        <f>VLOOKUP(A147,'1112 '!$B$12:$G$1229,6,0)</f>
        <v>657.12</v>
      </c>
      <c r="BJ147" s="63">
        <f t="shared" si="108"/>
        <v>-44.593473012408026</v>
      </c>
      <c r="BK147" s="41">
        <f t="shared" si="109"/>
        <v>3.7284877520713301E-3</v>
      </c>
    </row>
    <row r="148" spans="1:63" x14ac:dyDescent="0.3">
      <c r="A148" s="85" t="s">
        <v>2294</v>
      </c>
      <c r="B148" s="85" t="s">
        <v>1092</v>
      </c>
      <c r="C148" s="65">
        <f>VLOOKUP(B148,Площадь!$A$2:$B$442,2,0)</f>
        <v>4.5</v>
      </c>
      <c r="D148" s="79"/>
      <c r="E148">
        <v>31</v>
      </c>
      <c r="F148">
        <v>29</v>
      </c>
      <c r="G148">
        <v>31</v>
      </c>
      <c r="Q148">
        <f t="shared" si="92"/>
        <v>91</v>
      </c>
      <c r="R148" s="76"/>
      <c r="S148" s="71"/>
      <c r="T148" s="41">
        <f t="shared" si="77"/>
        <v>0</v>
      </c>
      <c r="U148" s="41">
        <f t="shared" si="82"/>
        <v>0</v>
      </c>
      <c r="V148" s="41">
        <f t="shared" si="93"/>
        <v>0</v>
      </c>
      <c r="W148" s="41">
        <f t="shared" si="81"/>
        <v>0</v>
      </c>
      <c r="X148" s="41">
        <f t="shared" si="80"/>
        <v>0</v>
      </c>
      <c r="Y148" s="41"/>
      <c r="Z148" s="41"/>
      <c r="AA148" s="41"/>
      <c r="AB148" s="41"/>
      <c r="AC148" s="41"/>
      <c r="AD148" s="41">
        <f t="shared" si="83"/>
        <v>0</v>
      </c>
      <c r="AE148" s="41">
        <f t="shared" si="84"/>
        <v>0</v>
      </c>
      <c r="AF148" s="41">
        <f t="shared" si="85"/>
        <v>0</v>
      </c>
      <c r="AG148" s="41">
        <f t="shared" si="86"/>
        <v>0</v>
      </c>
      <c r="AI148" s="41">
        <f t="shared" si="94"/>
        <v>8.9892597541232314E-2</v>
      </c>
      <c r="AJ148" s="41">
        <f t="shared" si="95"/>
        <v>4.33910179269726E-2</v>
      </c>
      <c r="AK148" s="41">
        <f t="shared" si="110"/>
        <v>6.8054723143646925E-2</v>
      </c>
      <c r="AL148" s="41">
        <f t="shared" si="96"/>
        <v>0</v>
      </c>
      <c r="AR148" s="41">
        <f t="shared" si="97"/>
        <v>0</v>
      </c>
      <c r="AS148" s="41">
        <f t="shared" si="98"/>
        <v>0</v>
      </c>
      <c r="AT148" s="41">
        <f t="shared" si="99"/>
        <v>0</v>
      </c>
      <c r="AV148" s="40">
        <f t="shared" si="100"/>
        <v>241.30409313578238</v>
      </c>
      <c r="AW148" s="40">
        <f t="shared" si="90"/>
        <v>116.47711288244817</v>
      </c>
      <c r="AX148" s="40">
        <f t="shared" si="91"/>
        <v>182.68337661788007</v>
      </c>
      <c r="AY148" s="40">
        <f t="shared" si="101"/>
        <v>0</v>
      </c>
      <c r="AZ148" s="40">
        <f t="shared" si="102"/>
        <v>0</v>
      </c>
      <c r="BA148" s="40">
        <f t="shared" si="103"/>
        <v>0</v>
      </c>
      <c r="BB148" s="40">
        <f t="shared" si="104"/>
        <v>0</v>
      </c>
      <c r="BC148" s="40">
        <f t="shared" si="105"/>
        <v>0</v>
      </c>
      <c r="BD148" s="40">
        <f t="shared" si="106"/>
        <v>0</v>
      </c>
      <c r="BE148" s="40">
        <f t="shared" si="87"/>
        <v>0</v>
      </c>
      <c r="BF148" s="40">
        <f t="shared" si="88"/>
        <v>0</v>
      </c>
      <c r="BG148" s="40">
        <f t="shared" si="89"/>
        <v>0</v>
      </c>
      <c r="BH148" s="62">
        <f t="shared" si="107"/>
        <v>540.46458263611066</v>
      </c>
      <c r="BI148" s="128">
        <f>VLOOKUP(A148,'1112 '!$B$12:$G$1229,6,0)</f>
        <v>579.80999999999995</v>
      </c>
      <c r="BJ148" s="63">
        <f t="shared" si="108"/>
        <v>-39.345417363889283</v>
      </c>
      <c r="BK148" s="41">
        <f t="shared" si="109"/>
        <v>3.7284877520713305E-3</v>
      </c>
    </row>
    <row r="149" spans="1:63" x14ac:dyDescent="0.3">
      <c r="A149" s="85" t="s">
        <v>1750</v>
      </c>
      <c r="B149" s="85" t="s">
        <v>725</v>
      </c>
      <c r="C149" s="65">
        <f>VLOOKUP(B149,Площадь!$A$2:$B$442,2,0)</f>
        <v>6</v>
      </c>
      <c r="D149" s="79"/>
      <c r="E149">
        <v>31</v>
      </c>
      <c r="F149">
        <v>29</v>
      </c>
      <c r="G149">
        <v>31</v>
      </c>
      <c r="Q149">
        <f t="shared" si="92"/>
        <v>91</v>
      </c>
      <c r="R149" s="76"/>
      <c r="S149" s="71"/>
      <c r="T149" s="41">
        <f t="shared" si="77"/>
        <v>0</v>
      </c>
      <c r="U149" s="41">
        <f t="shared" si="82"/>
        <v>0</v>
      </c>
      <c r="V149" s="41">
        <f t="shared" si="93"/>
        <v>0</v>
      </c>
      <c r="W149" s="41">
        <f t="shared" si="81"/>
        <v>0</v>
      </c>
      <c r="X149" s="41">
        <f t="shared" si="80"/>
        <v>0</v>
      </c>
      <c r="Y149" s="41"/>
      <c r="Z149" s="41"/>
      <c r="AA149" s="41"/>
      <c r="AB149" s="41"/>
      <c r="AC149" s="41"/>
      <c r="AD149" s="41">
        <f t="shared" si="83"/>
        <v>0</v>
      </c>
      <c r="AE149" s="41">
        <f t="shared" si="84"/>
        <v>0</v>
      </c>
      <c r="AF149" s="41">
        <f t="shared" si="85"/>
        <v>0</v>
      </c>
      <c r="AG149" s="41">
        <f t="shared" si="86"/>
        <v>0</v>
      </c>
      <c r="AI149" s="41">
        <f t="shared" si="94"/>
        <v>0.11985679672164308</v>
      </c>
      <c r="AJ149" s="41">
        <f t="shared" si="95"/>
        <v>5.7854690569296804E-2</v>
      </c>
      <c r="AK149" s="41">
        <f t="shared" si="110"/>
        <v>9.0739630858195905E-2</v>
      </c>
      <c r="AL149" s="41">
        <f t="shared" si="96"/>
        <v>0</v>
      </c>
      <c r="AR149" s="41">
        <f t="shared" si="97"/>
        <v>0</v>
      </c>
      <c r="AS149" s="41">
        <f t="shared" si="98"/>
        <v>0</v>
      </c>
      <c r="AT149" s="41">
        <f t="shared" si="99"/>
        <v>0</v>
      </c>
      <c r="AV149" s="40">
        <f t="shared" si="100"/>
        <v>321.73879084770982</v>
      </c>
      <c r="AW149" s="40">
        <f t="shared" si="90"/>
        <v>155.30281717659759</v>
      </c>
      <c r="AX149" s="40">
        <f t="shared" si="91"/>
        <v>243.57783549050677</v>
      </c>
      <c r="AY149" s="40">
        <f t="shared" si="101"/>
        <v>0</v>
      </c>
      <c r="AZ149" s="40">
        <f t="shared" si="102"/>
        <v>0</v>
      </c>
      <c r="BA149" s="40">
        <f t="shared" si="103"/>
        <v>0</v>
      </c>
      <c r="BB149" s="40">
        <f t="shared" si="104"/>
        <v>0</v>
      </c>
      <c r="BC149" s="40">
        <f t="shared" si="105"/>
        <v>0</v>
      </c>
      <c r="BD149" s="40">
        <f t="shared" si="106"/>
        <v>0</v>
      </c>
      <c r="BE149" s="40">
        <f t="shared" si="87"/>
        <v>0</v>
      </c>
      <c r="BF149" s="40">
        <f t="shared" si="88"/>
        <v>0</v>
      </c>
      <c r="BG149" s="40">
        <f t="shared" si="89"/>
        <v>0</v>
      </c>
      <c r="BH149" s="62">
        <f t="shared" si="107"/>
        <v>720.61944351481418</v>
      </c>
      <c r="BI149" s="128">
        <f>VLOOKUP(A149,'1112 '!$B$12:$G$1229,6,0)</f>
        <v>773.1</v>
      </c>
      <c r="BJ149" s="63">
        <f t="shared" si="108"/>
        <v>-52.480556485185843</v>
      </c>
      <c r="BK149" s="41">
        <f t="shared" si="109"/>
        <v>3.7284877520713309E-3</v>
      </c>
    </row>
    <row r="150" spans="1:63" x14ac:dyDescent="0.3">
      <c r="A150" s="85" t="s">
        <v>1774</v>
      </c>
      <c r="B150" s="85" t="s">
        <v>980</v>
      </c>
      <c r="C150" s="65">
        <f>VLOOKUP(B150,Площадь!$A$2:$B$442,2,0)</f>
        <v>6.8</v>
      </c>
      <c r="D150" s="79"/>
      <c r="E150">
        <v>31</v>
      </c>
      <c r="F150">
        <v>29</v>
      </c>
      <c r="G150">
        <v>31</v>
      </c>
      <c r="Q150">
        <f t="shared" si="92"/>
        <v>91</v>
      </c>
      <c r="R150" s="76"/>
      <c r="S150" s="71"/>
      <c r="T150" s="41">
        <f t="shared" si="77"/>
        <v>0</v>
      </c>
      <c r="U150" s="41">
        <f t="shared" si="82"/>
        <v>0</v>
      </c>
      <c r="V150" s="41">
        <f t="shared" si="93"/>
        <v>0</v>
      </c>
      <c r="W150" s="41">
        <f t="shared" si="81"/>
        <v>0</v>
      </c>
      <c r="X150" s="41">
        <f t="shared" si="80"/>
        <v>0</v>
      </c>
      <c r="Y150" s="41"/>
      <c r="Z150" s="41"/>
      <c r="AA150" s="41"/>
      <c r="AB150" s="41"/>
      <c r="AC150" s="41"/>
      <c r="AD150" s="41">
        <f t="shared" si="83"/>
        <v>0</v>
      </c>
      <c r="AE150" s="41">
        <f t="shared" si="84"/>
        <v>0</v>
      </c>
      <c r="AF150" s="41">
        <f t="shared" si="85"/>
        <v>0</v>
      </c>
      <c r="AG150" s="41">
        <f t="shared" si="86"/>
        <v>0</v>
      </c>
      <c r="AI150" s="41">
        <f t="shared" si="94"/>
        <v>0.13583770295119549</v>
      </c>
      <c r="AJ150" s="41">
        <f t="shared" si="95"/>
        <v>6.5568649311869703E-2</v>
      </c>
      <c r="AK150" s="41">
        <f t="shared" si="110"/>
        <v>0.10283824830595535</v>
      </c>
      <c r="AL150" s="41">
        <f t="shared" si="96"/>
        <v>0</v>
      </c>
      <c r="AR150" s="41">
        <f t="shared" si="97"/>
        <v>0</v>
      </c>
      <c r="AS150" s="41">
        <f t="shared" si="98"/>
        <v>0</v>
      </c>
      <c r="AT150" s="41">
        <f t="shared" si="99"/>
        <v>0</v>
      </c>
      <c r="AV150" s="40">
        <f t="shared" si="100"/>
        <v>364.63729629407112</v>
      </c>
      <c r="AW150" s="40">
        <f t="shared" si="90"/>
        <v>176.00985946681055</v>
      </c>
      <c r="AX150" s="40">
        <f t="shared" si="91"/>
        <v>276.0548802225743</v>
      </c>
      <c r="AY150" s="40">
        <f t="shared" si="101"/>
        <v>0</v>
      </c>
      <c r="AZ150" s="40">
        <f t="shared" si="102"/>
        <v>0</v>
      </c>
      <c r="BA150" s="40">
        <f t="shared" si="103"/>
        <v>0</v>
      </c>
      <c r="BB150" s="40">
        <f t="shared" si="104"/>
        <v>0</v>
      </c>
      <c r="BC150" s="40">
        <f t="shared" si="105"/>
        <v>0</v>
      </c>
      <c r="BD150" s="40">
        <f t="shared" si="106"/>
        <v>0</v>
      </c>
      <c r="BE150" s="40">
        <f t="shared" si="87"/>
        <v>0</v>
      </c>
      <c r="BF150" s="40">
        <f t="shared" si="88"/>
        <v>0</v>
      </c>
      <c r="BG150" s="40">
        <f t="shared" si="89"/>
        <v>0</v>
      </c>
      <c r="BH150" s="62">
        <f t="shared" si="107"/>
        <v>816.70203598345597</v>
      </c>
      <c r="BI150" s="128">
        <f>VLOOKUP(A150,'1112 '!$B$12:$G$1229,6,0)</f>
        <v>876.18</v>
      </c>
      <c r="BJ150" s="63">
        <f t="shared" si="108"/>
        <v>-59.477964016543979</v>
      </c>
      <c r="BK150" s="41">
        <f t="shared" si="109"/>
        <v>3.7284877520713301E-3</v>
      </c>
    </row>
    <row r="151" spans="1:63" x14ac:dyDescent="0.3">
      <c r="A151" s="85" t="s">
        <v>2339</v>
      </c>
      <c r="B151" s="85" t="s">
        <v>624</v>
      </c>
      <c r="C151" s="65">
        <f>VLOOKUP(B151,Площадь!$A$2:$B$442,2,0)</f>
        <v>5.0999999999999996</v>
      </c>
      <c r="D151" s="79"/>
      <c r="E151">
        <v>31</v>
      </c>
      <c r="F151">
        <v>29</v>
      </c>
      <c r="G151">
        <v>31</v>
      </c>
      <c r="Q151">
        <f t="shared" si="92"/>
        <v>91</v>
      </c>
      <c r="R151" s="76"/>
      <c r="S151" s="71"/>
      <c r="T151" s="41">
        <f t="shared" si="77"/>
        <v>0</v>
      </c>
      <c r="U151" s="41">
        <f t="shared" si="82"/>
        <v>0</v>
      </c>
      <c r="V151" s="41">
        <f t="shared" si="93"/>
        <v>0</v>
      </c>
      <c r="W151" s="41">
        <f t="shared" si="81"/>
        <v>0</v>
      </c>
      <c r="X151" s="41">
        <f t="shared" si="80"/>
        <v>0</v>
      </c>
      <c r="Y151" s="41"/>
      <c r="Z151" s="41"/>
      <c r="AA151" s="41"/>
      <c r="AB151" s="41"/>
      <c r="AC151" s="41"/>
      <c r="AD151" s="41">
        <f t="shared" si="83"/>
        <v>0</v>
      </c>
      <c r="AE151" s="41">
        <f t="shared" si="84"/>
        <v>0</v>
      </c>
      <c r="AF151" s="41">
        <f t="shared" si="85"/>
        <v>0</v>
      </c>
      <c r="AG151" s="41">
        <f t="shared" si="86"/>
        <v>0</v>
      </c>
      <c r="AI151" s="41">
        <f t="shared" si="94"/>
        <v>0.10187827721339661</v>
      </c>
      <c r="AJ151" s="41">
        <f t="shared" si="95"/>
        <v>4.9176486983902278E-2</v>
      </c>
      <c r="AK151" s="41">
        <f t="shared" si="110"/>
        <v>7.7128686229466517E-2</v>
      </c>
      <c r="AL151" s="41">
        <f t="shared" si="96"/>
        <v>0</v>
      </c>
      <c r="AR151" s="41">
        <f t="shared" si="97"/>
        <v>0</v>
      </c>
      <c r="AS151" s="41">
        <f t="shared" si="98"/>
        <v>0</v>
      </c>
      <c r="AT151" s="41">
        <f t="shared" si="99"/>
        <v>0</v>
      </c>
      <c r="AV151" s="40">
        <f t="shared" si="100"/>
        <v>273.47797222055334</v>
      </c>
      <c r="AW151" s="40">
        <f t="shared" si="90"/>
        <v>132.00739460010792</v>
      </c>
      <c r="AX151" s="40">
        <f t="shared" si="91"/>
        <v>207.04116016693075</v>
      </c>
      <c r="AY151" s="40">
        <f t="shared" si="101"/>
        <v>0</v>
      </c>
      <c r="AZ151" s="40">
        <f t="shared" si="102"/>
        <v>0</v>
      </c>
      <c r="BA151" s="40">
        <f t="shared" si="103"/>
        <v>0</v>
      </c>
      <c r="BB151" s="40">
        <f t="shared" si="104"/>
        <v>0</v>
      </c>
      <c r="BC151" s="40">
        <f t="shared" si="105"/>
        <v>0</v>
      </c>
      <c r="BD151" s="40">
        <f t="shared" si="106"/>
        <v>0</v>
      </c>
      <c r="BE151" s="40">
        <f t="shared" si="87"/>
        <v>0</v>
      </c>
      <c r="BF151" s="40">
        <f t="shared" si="88"/>
        <v>0</v>
      </c>
      <c r="BG151" s="40">
        <f t="shared" si="89"/>
        <v>0</v>
      </c>
      <c r="BH151" s="62">
        <f t="shared" si="107"/>
        <v>612.52652698759198</v>
      </c>
      <c r="BI151" s="128">
        <f>VLOOKUP(A151,'1112 '!$B$12:$G$1229,6,0)</f>
        <v>657.12</v>
      </c>
      <c r="BJ151" s="63">
        <f t="shared" si="108"/>
        <v>-44.593473012408026</v>
      </c>
      <c r="BK151" s="41">
        <f t="shared" si="109"/>
        <v>3.7284877520713301E-3</v>
      </c>
    </row>
    <row r="152" spans="1:63" x14ac:dyDescent="0.3">
      <c r="A152" s="85" t="s">
        <v>2231</v>
      </c>
      <c r="B152" s="85" t="s">
        <v>969</v>
      </c>
      <c r="C152" s="65">
        <f>VLOOKUP(B152,Площадь!$A$2:$B$442,2,0)</f>
        <v>4.2</v>
      </c>
      <c r="D152" s="79"/>
      <c r="E152">
        <v>31</v>
      </c>
      <c r="F152">
        <v>29</v>
      </c>
      <c r="G152">
        <v>31</v>
      </c>
      <c r="Q152">
        <f t="shared" si="92"/>
        <v>91</v>
      </c>
      <c r="R152" s="76"/>
      <c r="S152" s="71"/>
      <c r="T152" s="41">
        <f t="shared" si="77"/>
        <v>0</v>
      </c>
      <c r="U152" s="41">
        <f t="shared" si="82"/>
        <v>0</v>
      </c>
      <c r="V152" s="41">
        <f t="shared" si="93"/>
        <v>0</v>
      </c>
      <c r="W152" s="41">
        <f t="shared" si="81"/>
        <v>0</v>
      </c>
      <c r="X152" s="41">
        <f t="shared" si="80"/>
        <v>0</v>
      </c>
      <c r="Y152" s="41"/>
      <c r="Z152" s="41"/>
      <c r="AA152" s="41"/>
      <c r="AB152" s="41"/>
      <c r="AC152" s="41"/>
      <c r="AD152" s="41">
        <f t="shared" si="83"/>
        <v>0</v>
      </c>
      <c r="AE152" s="41">
        <f t="shared" si="84"/>
        <v>0</v>
      </c>
      <c r="AF152" s="41">
        <f t="shared" si="85"/>
        <v>0</v>
      </c>
      <c r="AG152" s="41">
        <f t="shared" si="86"/>
        <v>0</v>
      </c>
      <c r="AI152" s="41">
        <f t="shared" si="94"/>
        <v>8.3899757705150166E-2</v>
      </c>
      <c r="AJ152" s="41">
        <f t="shared" si="95"/>
        <v>4.0498283398507764E-2</v>
      </c>
      <c r="AK152" s="41">
        <f t="shared" si="110"/>
        <v>6.3517741600737129E-2</v>
      </c>
      <c r="AL152" s="41">
        <f t="shared" si="96"/>
        <v>0</v>
      </c>
      <c r="AR152" s="41">
        <f t="shared" si="97"/>
        <v>0</v>
      </c>
      <c r="AS152" s="41">
        <f t="shared" si="98"/>
        <v>0</v>
      </c>
      <c r="AT152" s="41">
        <f t="shared" si="99"/>
        <v>0</v>
      </c>
      <c r="AV152" s="40">
        <f t="shared" si="100"/>
        <v>225.21715359339692</v>
      </c>
      <c r="AW152" s="40">
        <f t="shared" si="90"/>
        <v>108.7119720236183</v>
      </c>
      <c r="AX152" s="40">
        <f t="shared" si="91"/>
        <v>170.50448484335473</v>
      </c>
      <c r="AY152" s="40">
        <f t="shared" si="101"/>
        <v>0</v>
      </c>
      <c r="AZ152" s="40">
        <f t="shared" si="102"/>
        <v>0</v>
      </c>
      <c r="BA152" s="40">
        <f t="shared" si="103"/>
        <v>0</v>
      </c>
      <c r="BB152" s="40">
        <f t="shared" si="104"/>
        <v>0</v>
      </c>
      <c r="BC152" s="40">
        <f t="shared" si="105"/>
        <v>0</v>
      </c>
      <c r="BD152" s="40">
        <f t="shared" si="106"/>
        <v>0</v>
      </c>
      <c r="BE152" s="40">
        <f t="shared" si="87"/>
        <v>0</v>
      </c>
      <c r="BF152" s="40">
        <f t="shared" si="88"/>
        <v>0</v>
      </c>
      <c r="BG152" s="40">
        <f t="shared" si="89"/>
        <v>0</v>
      </c>
      <c r="BH152" s="62">
        <f t="shared" si="107"/>
        <v>504.43361046036989</v>
      </c>
      <c r="BI152" s="128">
        <f>VLOOKUP(A152,'1112 '!$B$12:$G$1229,6,0)</f>
        <v>541.16999999999996</v>
      </c>
      <c r="BJ152" s="63">
        <f t="shared" si="108"/>
        <v>-36.736389539630068</v>
      </c>
      <c r="BK152" s="41">
        <f t="shared" si="109"/>
        <v>3.7284877520713305E-3</v>
      </c>
    </row>
    <row r="153" spans="1:63" x14ac:dyDescent="0.3">
      <c r="A153" s="85" t="s">
        <v>2293</v>
      </c>
      <c r="B153" s="85" t="s">
        <v>560</v>
      </c>
      <c r="C153" s="65">
        <f>VLOOKUP(B153,Площадь!$A$2:$B$442,2,0)</f>
        <v>3.9</v>
      </c>
      <c r="D153" s="79"/>
      <c r="E153">
        <v>31</v>
      </c>
      <c r="F153">
        <v>29</v>
      </c>
      <c r="G153">
        <v>31</v>
      </c>
      <c r="Q153">
        <f t="shared" si="92"/>
        <v>91</v>
      </c>
      <c r="R153" s="76"/>
      <c r="S153" s="71"/>
      <c r="T153" s="41">
        <f t="shared" ref="T153:T216" si="111">R153*$T$1/31*E153</f>
        <v>0</v>
      </c>
      <c r="U153" s="41">
        <f t="shared" si="82"/>
        <v>0</v>
      </c>
      <c r="V153" s="41">
        <f t="shared" si="93"/>
        <v>0</v>
      </c>
      <c r="W153" s="41">
        <f t="shared" si="81"/>
        <v>0</v>
      </c>
      <c r="X153" s="41">
        <f t="shared" ref="X153:X216" si="112">SUM(T153:W153)-R153</f>
        <v>0</v>
      </c>
      <c r="Y153" s="41"/>
      <c r="Z153" s="41"/>
      <c r="AA153" s="41"/>
      <c r="AB153" s="41"/>
      <c r="AC153" s="41"/>
      <c r="AD153" s="41">
        <f t="shared" si="83"/>
        <v>0</v>
      </c>
      <c r="AE153" s="41">
        <f t="shared" si="84"/>
        <v>0</v>
      </c>
      <c r="AF153" s="41">
        <f t="shared" si="85"/>
        <v>0</v>
      </c>
      <c r="AG153" s="41">
        <f t="shared" si="86"/>
        <v>0</v>
      </c>
      <c r="AI153" s="41">
        <f t="shared" si="94"/>
        <v>7.7906917869068004E-2</v>
      </c>
      <c r="AJ153" s="41">
        <f t="shared" si="95"/>
        <v>3.7605548870042922E-2</v>
      </c>
      <c r="AK153" s="41">
        <f t="shared" si="110"/>
        <v>5.8980760057827333E-2</v>
      </c>
      <c r="AL153" s="41">
        <f t="shared" si="96"/>
        <v>0</v>
      </c>
      <c r="AR153" s="41">
        <f t="shared" si="97"/>
        <v>0</v>
      </c>
      <c r="AS153" s="41">
        <f t="shared" si="98"/>
        <v>0</v>
      </c>
      <c r="AT153" s="41">
        <f t="shared" si="99"/>
        <v>0</v>
      </c>
      <c r="AV153" s="40">
        <f t="shared" si="100"/>
        <v>209.13021405101139</v>
      </c>
      <c r="AW153" s="40">
        <f t="shared" si="90"/>
        <v>100.94683116478842</v>
      </c>
      <c r="AX153" s="40">
        <f t="shared" si="91"/>
        <v>158.32559306882939</v>
      </c>
      <c r="AY153" s="40">
        <f t="shared" si="101"/>
        <v>0</v>
      </c>
      <c r="AZ153" s="40">
        <f t="shared" si="102"/>
        <v>0</v>
      </c>
      <c r="BA153" s="40">
        <f t="shared" si="103"/>
        <v>0</v>
      </c>
      <c r="BB153" s="40">
        <f t="shared" si="104"/>
        <v>0</v>
      </c>
      <c r="BC153" s="40">
        <f t="shared" si="105"/>
        <v>0</v>
      </c>
      <c r="BD153" s="40">
        <f t="shared" si="106"/>
        <v>0</v>
      </c>
      <c r="BE153" s="40">
        <f t="shared" si="87"/>
        <v>0</v>
      </c>
      <c r="BF153" s="40">
        <f t="shared" si="88"/>
        <v>0</v>
      </c>
      <c r="BG153" s="40">
        <f t="shared" si="89"/>
        <v>0</v>
      </c>
      <c r="BH153" s="62">
        <f t="shared" si="107"/>
        <v>468.40263828462918</v>
      </c>
      <c r="BI153" s="128">
        <f>VLOOKUP(A153,'1112 '!$B$12:$G$1229,6,0)</f>
        <v>502.51</v>
      </c>
      <c r="BJ153" s="63">
        <f t="shared" si="108"/>
        <v>-34.107361715370814</v>
      </c>
      <c r="BK153" s="41">
        <f t="shared" si="109"/>
        <v>3.7284877520713301E-3</v>
      </c>
    </row>
    <row r="154" spans="1:63" x14ac:dyDescent="0.3">
      <c r="A154" s="85" t="s">
        <v>3524</v>
      </c>
      <c r="B154" s="85" t="s">
        <v>918</v>
      </c>
      <c r="C154" s="65">
        <f>VLOOKUP(B154,Площадь!$A$2:$B$442,2,0)</f>
        <v>5.3</v>
      </c>
      <c r="D154" s="79"/>
      <c r="E154">
        <v>31</v>
      </c>
      <c r="F154">
        <v>29</v>
      </c>
      <c r="G154">
        <v>31</v>
      </c>
      <c r="Q154">
        <f t="shared" si="92"/>
        <v>91</v>
      </c>
      <c r="R154" s="76"/>
      <c r="S154" s="71"/>
      <c r="T154" s="41">
        <f t="shared" si="111"/>
        <v>0</v>
      </c>
      <c r="U154" s="41">
        <f t="shared" si="82"/>
        <v>0</v>
      </c>
      <c r="V154" s="41">
        <f t="shared" si="93"/>
        <v>0</v>
      </c>
      <c r="W154" s="41">
        <f t="shared" si="81"/>
        <v>0</v>
      </c>
      <c r="X154" s="41">
        <f t="shared" si="112"/>
        <v>0</v>
      </c>
      <c r="Y154" s="41"/>
      <c r="Z154" s="41"/>
      <c r="AA154" s="41"/>
      <c r="AB154" s="41"/>
      <c r="AC154" s="41"/>
      <c r="AD154" s="41">
        <f t="shared" si="83"/>
        <v>0</v>
      </c>
      <c r="AE154" s="41">
        <f t="shared" si="84"/>
        <v>0</v>
      </c>
      <c r="AF154" s="41">
        <f t="shared" si="85"/>
        <v>0</v>
      </c>
      <c r="AG154" s="41">
        <f t="shared" si="86"/>
        <v>0</v>
      </c>
      <c r="AI154" s="41">
        <f t="shared" si="94"/>
        <v>0.10587350377078472</v>
      </c>
      <c r="AJ154" s="41">
        <f t="shared" si="95"/>
        <v>5.1104976669545506E-2</v>
      </c>
      <c r="AK154" s="41">
        <f t="shared" si="110"/>
        <v>8.0153340591406372E-2</v>
      </c>
      <c r="AL154" s="41">
        <f t="shared" si="96"/>
        <v>0</v>
      </c>
      <c r="AR154" s="41">
        <f t="shared" si="97"/>
        <v>0</v>
      </c>
      <c r="AS154" s="41">
        <f t="shared" si="98"/>
        <v>0</v>
      </c>
      <c r="AT154" s="41">
        <f t="shared" si="99"/>
        <v>0</v>
      </c>
      <c r="AV154" s="40">
        <f t="shared" si="100"/>
        <v>284.20259858214371</v>
      </c>
      <c r="AW154" s="40">
        <f t="shared" si="90"/>
        <v>137.18415517266118</v>
      </c>
      <c r="AX154" s="40">
        <f t="shared" si="91"/>
        <v>215.16042134994763</v>
      </c>
      <c r="AY154" s="40">
        <f t="shared" si="101"/>
        <v>0</v>
      </c>
      <c r="AZ154" s="40">
        <f t="shared" si="102"/>
        <v>0</v>
      </c>
      <c r="BA154" s="40">
        <f t="shared" si="103"/>
        <v>0</v>
      </c>
      <c r="BB154" s="40">
        <f t="shared" si="104"/>
        <v>0</v>
      </c>
      <c r="BC154" s="40">
        <f t="shared" si="105"/>
        <v>0</v>
      </c>
      <c r="BD154" s="40">
        <f t="shared" si="106"/>
        <v>0</v>
      </c>
      <c r="BE154" s="40">
        <f t="shared" si="87"/>
        <v>0</v>
      </c>
      <c r="BF154" s="40">
        <f t="shared" si="88"/>
        <v>0</v>
      </c>
      <c r="BG154" s="40">
        <f t="shared" si="89"/>
        <v>0</v>
      </c>
      <c r="BH154" s="62">
        <f t="shared" si="107"/>
        <v>636.54717510475257</v>
      </c>
      <c r="BI154" s="128">
        <f>VLOOKUP(A154,'1112 '!$B$12:$G$1229,6,0)</f>
        <v>682.9</v>
      </c>
      <c r="BJ154" s="63">
        <f t="shared" si="108"/>
        <v>-46.352824895247409</v>
      </c>
      <c r="BK154" s="41">
        <f t="shared" si="109"/>
        <v>3.7284877520713301E-3</v>
      </c>
    </row>
    <row r="155" spans="1:63" x14ac:dyDescent="0.3">
      <c r="A155" s="85" t="s">
        <v>1647</v>
      </c>
      <c r="B155" s="85" t="s">
        <v>1040</v>
      </c>
      <c r="C155" s="65">
        <f>VLOOKUP(B155,Площадь!$A$2:$B$442,2,0)</f>
        <v>5.2</v>
      </c>
      <c r="D155" s="79"/>
      <c r="E155">
        <v>31</v>
      </c>
      <c r="F155">
        <v>29</v>
      </c>
      <c r="G155">
        <v>31</v>
      </c>
      <c r="Q155">
        <f t="shared" si="92"/>
        <v>91</v>
      </c>
      <c r="R155" s="76"/>
      <c r="S155" s="71"/>
      <c r="T155" s="41">
        <f t="shared" si="111"/>
        <v>0</v>
      </c>
      <c r="U155" s="41">
        <f t="shared" si="82"/>
        <v>0</v>
      </c>
      <c r="V155" s="41">
        <f t="shared" si="93"/>
        <v>0</v>
      </c>
      <c r="W155" s="41">
        <f t="shared" si="81"/>
        <v>0</v>
      </c>
      <c r="X155" s="41">
        <f t="shared" si="112"/>
        <v>0</v>
      </c>
      <c r="Y155" s="41"/>
      <c r="Z155" s="41"/>
      <c r="AA155" s="41"/>
      <c r="AB155" s="41"/>
      <c r="AC155" s="41"/>
      <c r="AD155" s="41">
        <f t="shared" si="83"/>
        <v>0</v>
      </c>
      <c r="AE155" s="41">
        <f t="shared" si="84"/>
        <v>0</v>
      </c>
      <c r="AF155" s="41">
        <f t="shared" si="85"/>
        <v>0</v>
      </c>
      <c r="AG155" s="41">
        <f t="shared" si="86"/>
        <v>0</v>
      </c>
      <c r="AI155" s="41">
        <f t="shared" si="94"/>
        <v>0.10387589049209067</v>
      </c>
      <c r="AJ155" s="41">
        <f t="shared" si="95"/>
        <v>5.0140731826723899E-2</v>
      </c>
      <c r="AK155" s="41">
        <f t="shared" si="110"/>
        <v>7.8641013410436444E-2</v>
      </c>
      <c r="AL155" s="41">
        <f t="shared" si="96"/>
        <v>0</v>
      </c>
      <c r="AR155" s="41">
        <f t="shared" si="97"/>
        <v>0</v>
      </c>
      <c r="AS155" s="41">
        <f t="shared" si="98"/>
        <v>0</v>
      </c>
      <c r="AT155" s="41">
        <f t="shared" si="99"/>
        <v>0</v>
      </c>
      <c r="AV155" s="40">
        <f t="shared" si="100"/>
        <v>278.84028540134852</v>
      </c>
      <c r="AW155" s="40">
        <f t="shared" si="90"/>
        <v>134.59577488638456</v>
      </c>
      <c r="AX155" s="40">
        <f t="shared" si="91"/>
        <v>211.10079075843919</v>
      </c>
      <c r="AY155" s="40">
        <f t="shared" si="101"/>
        <v>0</v>
      </c>
      <c r="AZ155" s="40">
        <f t="shared" si="102"/>
        <v>0</v>
      </c>
      <c r="BA155" s="40">
        <f t="shared" si="103"/>
        <v>0</v>
      </c>
      <c r="BB155" s="40">
        <f t="shared" si="104"/>
        <v>0</v>
      </c>
      <c r="BC155" s="40">
        <f t="shared" si="105"/>
        <v>0</v>
      </c>
      <c r="BD155" s="40">
        <f t="shared" si="106"/>
        <v>0</v>
      </c>
      <c r="BE155" s="40">
        <f t="shared" si="87"/>
        <v>0</v>
      </c>
      <c r="BF155" s="40">
        <f t="shared" si="88"/>
        <v>0</v>
      </c>
      <c r="BG155" s="40">
        <f t="shared" si="89"/>
        <v>0</v>
      </c>
      <c r="BH155" s="62">
        <f t="shared" si="107"/>
        <v>624.53685104617227</v>
      </c>
      <c r="BI155" s="128">
        <f>VLOOKUP(A155,'1112 '!$B$12:$G$1229,6,0)</f>
        <v>670.02</v>
      </c>
      <c r="BJ155" s="63">
        <f t="shared" si="108"/>
        <v>-45.483148953827708</v>
      </c>
      <c r="BK155" s="41">
        <f t="shared" si="109"/>
        <v>3.7284877520713305E-3</v>
      </c>
    </row>
    <row r="156" spans="1:63" x14ac:dyDescent="0.3">
      <c r="A156" s="85" t="s">
        <v>1680</v>
      </c>
      <c r="B156" s="85" t="s">
        <v>800</v>
      </c>
      <c r="C156" s="65">
        <f>VLOOKUP(B156,Площадь!$A$2:$B$442,2,0)</f>
        <v>6.1</v>
      </c>
      <c r="D156" s="79"/>
      <c r="E156">
        <v>31</v>
      </c>
      <c r="F156">
        <v>29</v>
      </c>
      <c r="G156">
        <v>31</v>
      </c>
      <c r="Q156">
        <f t="shared" si="92"/>
        <v>91</v>
      </c>
      <c r="R156" s="76"/>
      <c r="S156" s="71"/>
      <c r="T156" s="41">
        <f t="shared" si="111"/>
        <v>0</v>
      </c>
      <c r="U156" s="41">
        <f t="shared" si="82"/>
        <v>0</v>
      </c>
      <c r="V156" s="41">
        <f t="shared" si="93"/>
        <v>0</v>
      </c>
      <c r="W156" s="41">
        <f t="shared" si="81"/>
        <v>0</v>
      </c>
      <c r="X156" s="41">
        <f t="shared" si="112"/>
        <v>0</v>
      </c>
      <c r="Y156" s="41"/>
      <c r="Z156" s="41"/>
      <c r="AA156" s="41"/>
      <c r="AB156" s="41"/>
      <c r="AC156" s="41"/>
      <c r="AD156" s="41">
        <f t="shared" si="83"/>
        <v>0</v>
      </c>
      <c r="AE156" s="41">
        <f t="shared" si="84"/>
        <v>0</v>
      </c>
      <c r="AF156" s="41">
        <f t="shared" si="85"/>
        <v>0</v>
      </c>
      <c r="AG156" s="41">
        <f t="shared" si="86"/>
        <v>0</v>
      </c>
      <c r="AI156" s="41">
        <f t="shared" si="94"/>
        <v>0.12185441000033713</v>
      </c>
      <c r="AJ156" s="41">
        <f t="shared" si="95"/>
        <v>5.8818935412118412E-2</v>
      </c>
      <c r="AK156" s="41">
        <f t="shared" si="110"/>
        <v>9.2251958039165832E-2</v>
      </c>
      <c r="AL156" s="41">
        <f t="shared" si="96"/>
        <v>0</v>
      </c>
      <c r="AR156" s="41">
        <f t="shared" si="97"/>
        <v>0</v>
      </c>
      <c r="AS156" s="41">
        <f t="shared" si="98"/>
        <v>0</v>
      </c>
      <c r="AT156" s="41">
        <f t="shared" si="99"/>
        <v>0</v>
      </c>
      <c r="AV156" s="40">
        <f t="shared" si="100"/>
        <v>327.10110402850501</v>
      </c>
      <c r="AW156" s="40">
        <f t="shared" si="90"/>
        <v>157.89119746287417</v>
      </c>
      <c r="AX156" s="40">
        <f t="shared" si="91"/>
        <v>247.63746608201521</v>
      </c>
      <c r="AY156" s="40">
        <f t="shared" si="101"/>
        <v>0</v>
      </c>
      <c r="AZ156" s="40">
        <f t="shared" si="102"/>
        <v>0</v>
      </c>
      <c r="BA156" s="40">
        <f t="shared" si="103"/>
        <v>0</v>
      </c>
      <c r="BB156" s="40">
        <f t="shared" si="104"/>
        <v>0</v>
      </c>
      <c r="BC156" s="40">
        <f t="shared" si="105"/>
        <v>0</v>
      </c>
      <c r="BD156" s="40">
        <f t="shared" si="106"/>
        <v>0</v>
      </c>
      <c r="BE156" s="40">
        <f t="shared" si="87"/>
        <v>0</v>
      </c>
      <c r="BF156" s="40">
        <f t="shared" si="88"/>
        <v>0</v>
      </c>
      <c r="BG156" s="40">
        <f t="shared" si="89"/>
        <v>0</v>
      </c>
      <c r="BH156" s="62">
        <f t="shared" si="107"/>
        <v>732.62976757339436</v>
      </c>
      <c r="BI156" s="128">
        <f>VLOOKUP(A156,'1112 '!$B$12:$G$1229,6,0)</f>
        <v>785.97</v>
      </c>
      <c r="BJ156" s="63">
        <f t="shared" si="108"/>
        <v>-53.340232426605667</v>
      </c>
      <c r="BK156" s="41">
        <f t="shared" si="109"/>
        <v>3.7284877520713305E-3</v>
      </c>
    </row>
    <row r="157" spans="1:63" x14ac:dyDescent="0.3">
      <c r="A157" s="85" t="s">
        <v>1695</v>
      </c>
      <c r="B157" s="85" t="s">
        <v>599</v>
      </c>
      <c r="C157" s="65">
        <f>VLOOKUP(B157,Площадь!$A$2:$B$442,2,0)</f>
        <v>5.4</v>
      </c>
      <c r="D157" s="79"/>
      <c r="E157">
        <v>31</v>
      </c>
      <c r="F157">
        <v>29</v>
      </c>
      <c r="G157">
        <v>31</v>
      </c>
      <c r="Q157">
        <f t="shared" si="92"/>
        <v>91</v>
      </c>
      <c r="R157" s="76"/>
      <c r="S157" s="71"/>
      <c r="T157" s="41">
        <f t="shared" si="111"/>
        <v>0</v>
      </c>
      <c r="U157" s="41">
        <f t="shared" si="82"/>
        <v>0</v>
      </c>
      <c r="V157" s="41">
        <f t="shared" si="93"/>
        <v>0</v>
      </c>
      <c r="W157" s="41">
        <f t="shared" si="81"/>
        <v>0</v>
      </c>
      <c r="X157" s="41">
        <f t="shared" si="112"/>
        <v>0</v>
      </c>
      <c r="Y157" s="41"/>
      <c r="Z157" s="41"/>
      <c r="AA157" s="41"/>
      <c r="AB157" s="41"/>
      <c r="AC157" s="41"/>
      <c r="AD157" s="41">
        <f t="shared" si="83"/>
        <v>0</v>
      </c>
      <c r="AE157" s="41">
        <f t="shared" si="84"/>
        <v>0</v>
      </c>
      <c r="AF157" s="41">
        <f t="shared" si="85"/>
        <v>0</v>
      </c>
      <c r="AG157" s="41">
        <f t="shared" si="86"/>
        <v>0</v>
      </c>
      <c r="AI157" s="41">
        <f t="shared" si="94"/>
        <v>0.10787111704947878</v>
      </c>
      <c r="AJ157" s="41">
        <f t="shared" si="95"/>
        <v>5.2069221512367127E-2</v>
      </c>
      <c r="AK157" s="41">
        <f t="shared" si="110"/>
        <v>8.1665667772376313E-2</v>
      </c>
      <c r="AL157" s="41">
        <f t="shared" si="96"/>
        <v>0</v>
      </c>
      <c r="AR157" s="41">
        <f t="shared" si="97"/>
        <v>0</v>
      </c>
      <c r="AS157" s="41">
        <f t="shared" si="98"/>
        <v>0</v>
      </c>
      <c r="AT157" s="41">
        <f t="shared" si="99"/>
        <v>0</v>
      </c>
      <c r="AV157" s="40">
        <f t="shared" si="100"/>
        <v>289.56491176293889</v>
      </c>
      <c r="AW157" s="40">
        <f t="shared" si="90"/>
        <v>139.77253545893782</v>
      </c>
      <c r="AX157" s="40">
        <f t="shared" si="91"/>
        <v>219.22005194145609</v>
      </c>
      <c r="AY157" s="40">
        <f t="shared" si="101"/>
        <v>0</v>
      </c>
      <c r="AZ157" s="40">
        <f t="shared" si="102"/>
        <v>0</v>
      </c>
      <c r="BA157" s="40">
        <f t="shared" si="103"/>
        <v>0</v>
      </c>
      <c r="BB157" s="40">
        <f t="shared" si="104"/>
        <v>0</v>
      </c>
      <c r="BC157" s="40">
        <f t="shared" si="105"/>
        <v>0</v>
      </c>
      <c r="BD157" s="40">
        <f t="shared" si="106"/>
        <v>0</v>
      </c>
      <c r="BE157" s="40">
        <f t="shared" si="87"/>
        <v>0</v>
      </c>
      <c r="BF157" s="40">
        <f t="shared" si="88"/>
        <v>0</v>
      </c>
      <c r="BG157" s="40">
        <f t="shared" si="89"/>
        <v>0</v>
      </c>
      <c r="BH157" s="62">
        <f t="shared" si="107"/>
        <v>648.55749916333275</v>
      </c>
      <c r="BI157" s="128">
        <f>VLOOKUP(A157,'1112 '!$B$12:$G$1229,6,0)</f>
        <v>695.79</v>
      </c>
      <c r="BJ157" s="63">
        <f t="shared" si="108"/>
        <v>-47.232500836667214</v>
      </c>
      <c r="BK157" s="41">
        <f t="shared" si="109"/>
        <v>3.7284877520713305E-3</v>
      </c>
    </row>
    <row r="158" spans="1:63" x14ac:dyDescent="0.3">
      <c r="A158" s="85" t="s">
        <v>1621</v>
      </c>
      <c r="B158" s="85" t="s">
        <v>633</v>
      </c>
      <c r="C158" s="65">
        <f>VLOOKUP(B158,Площадь!$A$2:$B$442,2,0)</f>
        <v>4.5</v>
      </c>
      <c r="D158" s="79"/>
      <c r="E158">
        <v>31</v>
      </c>
      <c r="F158">
        <v>29</v>
      </c>
      <c r="G158">
        <v>31</v>
      </c>
      <c r="Q158">
        <f t="shared" si="92"/>
        <v>91</v>
      </c>
      <c r="R158" s="76"/>
      <c r="S158" s="71"/>
      <c r="T158" s="41">
        <f t="shared" si="111"/>
        <v>0</v>
      </c>
      <c r="U158" s="41">
        <f t="shared" si="82"/>
        <v>0</v>
      </c>
      <c r="V158" s="41">
        <f t="shared" si="93"/>
        <v>0</v>
      </c>
      <c r="W158" s="41">
        <f t="shared" si="81"/>
        <v>0</v>
      </c>
      <c r="X158" s="41">
        <f t="shared" si="112"/>
        <v>0</v>
      </c>
      <c r="Y158" s="41"/>
      <c r="Z158" s="41"/>
      <c r="AA158" s="41"/>
      <c r="AB158" s="41"/>
      <c r="AC158" s="41"/>
      <c r="AD158" s="41">
        <f t="shared" si="83"/>
        <v>0</v>
      </c>
      <c r="AE158" s="41">
        <f t="shared" si="84"/>
        <v>0</v>
      </c>
      <c r="AF158" s="41">
        <f t="shared" si="85"/>
        <v>0</v>
      </c>
      <c r="AG158" s="41">
        <f t="shared" si="86"/>
        <v>0</v>
      </c>
      <c r="AI158" s="41">
        <f t="shared" si="94"/>
        <v>8.9892597541232314E-2</v>
      </c>
      <c r="AJ158" s="41">
        <f t="shared" si="95"/>
        <v>4.33910179269726E-2</v>
      </c>
      <c r="AK158" s="41">
        <f t="shared" si="110"/>
        <v>6.8054723143646925E-2</v>
      </c>
      <c r="AL158" s="41">
        <f t="shared" si="96"/>
        <v>0</v>
      </c>
      <c r="AR158" s="41">
        <f t="shared" si="97"/>
        <v>0</v>
      </c>
      <c r="AS158" s="41">
        <f t="shared" si="98"/>
        <v>0</v>
      </c>
      <c r="AT158" s="41">
        <f t="shared" si="99"/>
        <v>0</v>
      </c>
      <c r="AV158" s="40">
        <f t="shared" si="100"/>
        <v>241.30409313578238</v>
      </c>
      <c r="AW158" s="40">
        <f t="shared" si="90"/>
        <v>116.47711288244817</v>
      </c>
      <c r="AX158" s="40">
        <f t="shared" si="91"/>
        <v>182.68337661788007</v>
      </c>
      <c r="AY158" s="40">
        <f t="shared" si="101"/>
        <v>0</v>
      </c>
      <c r="AZ158" s="40">
        <f t="shared" si="102"/>
        <v>0</v>
      </c>
      <c r="BA158" s="40">
        <f t="shared" si="103"/>
        <v>0</v>
      </c>
      <c r="BB158" s="40">
        <f t="shared" si="104"/>
        <v>0</v>
      </c>
      <c r="BC158" s="40">
        <f t="shared" si="105"/>
        <v>0</v>
      </c>
      <c r="BD158" s="40">
        <f t="shared" si="106"/>
        <v>0</v>
      </c>
      <c r="BE158" s="40">
        <f t="shared" si="87"/>
        <v>0</v>
      </c>
      <c r="BF158" s="40">
        <f t="shared" si="88"/>
        <v>0</v>
      </c>
      <c r="BG158" s="40">
        <f t="shared" si="89"/>
        <v>0</v>
      </c>
      <c r="BH158" s="62">
        <f t="shared" si="107"/>
        <v>540.46458263611066</v>
      </c>
      <c r="BI158" s="128">
        <f>VLOOKUP(A158,'1112 '!$B$12:$G$1229,6,0)</f>
        <v>579.80999999999995</v>
      </c>
      <c r="BJ158" s="63">
        <f t="shared" si="108"/>
        <v>-39.345417363889283</v>
      </c>
      <c r="BK158" s="41">
        <f t="shared" si="109"/>
        <v>3.7284877520713305E-3</v>
      </c>
    </row>
    <row r="159" spans="1:63" x14ac:dyDescent="0.3">
      <c r="A159" s="85" t="s">
        <v>1648</v>
      </c>
      <c r="B159" s="85" t="s">
        <v>627</v>
      </c>
      <c r="C159" s="65">
        <f>VLOOKUP(B159,Площадь!$A$2:$B$442,2,0)</f>
        <v>6.4</v>
      </c>
      <c r="D159" s="79"/>
      <c r="E159">
        <v>31</v>
      </c>
      <c r="F159">
        <v>29</v>
      </c>
      <c r="G159">
        <v>31</v>
      </c>
      <c r="Q159">
        <f t="shared" si="92"/>
        <v>91</v>
      </c>
      <c r="R159" s="76"/>
      <c r="S159" s="71"/>
      <c r="T159" s="41">
        <f t="shared" si="111"/>
        <v>0</v>
      </c>
      <c r="U159" s="41">
        <f t="shared" si="82"/>
        <v>0</v>
      </c>
      <c r="V159" s="41">
        <f t="shared" si="93"/>
        <v>0</v>
      </c>
      <c r="W159" s="41">
        <f t="shared" si="81"/>
        <v>0</v>
      </c>
      <c r="X159" s="41">
        <f t="shared" si="112"/>
        <v>0</v>
      </c>
      <c r="Y159" s="41"/>
      <c r="Z159" s="41"/>
      <c r="AA159" s="41"/>
      <c r="AB159" s="41"/>
      <c r="AC159" s="41"/>
      <c r="AD159" s="41">
        <f t="shared" si="83"/>
        <v>0</v>
      </c>
      <c r="AE159" s="41">
        <f t="shared" si="84"/>
        <v>0</v>
      </c>
      <c r="AF159" s="41">
        <f t="shared" si="85"/>
        <v>0</v>
      </c>
      <c r="AG159" s="41">
        <f t="shared" si="86"/>
        <v>0</v>
      </c>
      <c r="AI159" s="41">
        <f t="shared" si="94"/>
        <v>0.12784724983641929</v>
      </c>
      <c r="AJ159" s="41">
        <f t="shared" si="95"/>
        <v>6.1711669940583261E-2</v>
      </c>
      <c r="AK159" s="41">
        <f t="shared" si="110"/>
        <v>9.6788939582075628E-2</v>
      </c>
      <c r="AL159" s="41">
        <f t="shared" si="96"/>
        <v>0</v>
      </c>
      <c r="AR159" s="41">
        <f t="shared" si="97"/>
        <v>0</v>
      </c>
      <c r="AS159" s="41">
        <f t="shared" si="98"/>
        <v>0</v>
      </c>
      <c r="AT159" s="41">
        <f t="shared" si="99"/>
        <v>0</v>
      </c>
      <c r="AV159" s="40">
        <f t="shared" si="100"/>
        <v>343.1880435708905</v>
      </c>
      <c r="AW159" s="40">
        <f t="shared" si="90"/>
        <v>165.65633832170408</v>
      </c>
      <c r="AX159" s="40">
        <f t="shared" si="91"/>
        <v>259.81635785654055</v>
      </c>
      <c r="AY159" s="40">
        <f t="shared" si="101"/>
        <v>0</v>
      </c>
      <c r="AZ159" s="40">
        <f t="shared" si="102"/>
        <v>0</v>
      </c>
      <c r="BA159" s="40">
        <f t="shared" si="103"/>
        <v>0</v>
      </c>
      <c r="BB159" s="40">
        <f t="shared" si="104"/>
        <v>0</v>
      </c>
      <c r="BC159" s="40">
        <f t="shared" si="105"/>
        <v>0</v>
      </c>
      <c r="BD159" s="40">
        <f t="shared" si="106"/>
        <v>0</v>
      </c>
      <c r="BE159" s="40">
        <f t="shared" si="87"/>
        <v>0</v>
      </c>
      <c r="BF159" s="40">
        <f t="shared" si="88"/>
        <v>0</v>
      </c>
      <c r="BG159" s="40">
        <f t="shared" si="89"/>
        <v>0</v>
      </c>
      <c r="BH159" s="62">
        <f t="shared" si="107"/>
        <v>768.66073974913513</v>
      </c>
      <c r="BI159" s="128">
        <f>VLOOKUP(A159,'1112 '!$B$12:$G$1229,6,0)</f>
        <v>824.64</v>
      </c>
      <c r="BJ159" s="63">
        <f t="shared" si="108"/>
        <v>-55.979260250864854</v>
      </c>
      <c r="BK159" s="41">
        <f t="shared" si="109"/>
        <v>3.7284877520713305E-3</v>
      </c>
    </row>
    <row r="160" spans="1:63" x14ac:dyDescent="0.3">
      <c r="A160" s="85" t="s">
        <v>2186</v>
      </c>
      <c r="B160" s="85" t="s">
        <v>1062</v>
      </c>
      <c r="C160" s="65">
        <f>VLOOKUP(B160,Площадь!$A$2:$B$442,2,0)</f>
        <v>3.4</v>
      </c>
      <c r="D160" s="79"/>
      <c r="E160">
        <v>31</v>
      </c>
      <c r="F160">
        <v>29</v>
      </c>
      <c r="G160">
        <v>31</v>
      </c>
      <c r="Q160">
        <f t="shared" si="92"/>
        <v>91</v>
      </c>
      <c r="R160" s="76"/>
      <c r="S160" s="71"/>
      <c r="T160" s="41">
        <f t="shared" si="111"/>
        <v>0</v>
      </c>
      <c r="U160" s="41">
        <f t="shared" si="82"/>
        <v>0</v>
      </c>
      <c r="V160" s="41">
        <f t="shared" si="93"/>
        <v>0</v>
      </c>
      <c r="W160" s="41">
        <f t="shared" si="81"/>
        <v>0</v>
      </c>
      <c r="X160" s="41">
        <f t="shared" si="112"/>
        <v>0</v>
      </c>
      <c r="Y160" s="41"/>
      <c r="Z160" s="41"/>
      <c r="AA160" s="41"/>
      <c r="AB160" s="41"/>
      <c r="AC160" s="41"/>
      <c r="AD160" s="41">
        <f t="shared" si="83"/>
        <v>0</v>
      </c>
      <c r="AE160" s="41">
        <f t="shared" si="84"/>
        <v>0</v>
      </c>
      <c r="AF160" s="41">
        <f t="shared" si="85"/>
        <v>0</v>
      </c>
      <c r="AG160" s="41">
        <f t="shared" si="86"/>
        <v>0</v>
      </c>
      <c r="AI160" s="41">
        <f t="shared" si="94"/>
        <v>6.7918851475597744E-2</v>
      </c>
      <c r="AJ160" s="41">
        <f t="shared" si="95"/>
        <v>3.2784324655934852E-2</v>
      </c>
      <c r="AK160" s="41">
        <f t="shared" si="110"/>
        <v>5.1419124152977676E-2</v>
      </c>
      <c r="AL160" s="41">
        <f t="shared" si="96"/>
        <v>0</v>
      </c>
      <c r="AR160" s="41">
        <f t="shared" si="97"/>
        <v>0</v>
      </c>
      <c r="AS160" s="41">
        <f t="shared" si="98"/>
        <v>0</v>
      </c>
      <c r="AT160" s="41">
        <f t="shared" si="99"/>
        <v>0</v>
      </c>
      <c r="AV160" s="40">
        <f t="shared" si="100"/>
        <v>182.31864814703556</v>
      </c>
      <c r="AW160" s="40">
        <f t="shared" si="90"/>
        <v>88.004929733405277</v>
      </c>
      <c r="AX160" s="40">
        <f t="shared" si="91"/>
        <v>138.02744011128715</v>
      </c>
      <c r="AY160" s="40">
        <f t="shared" si="101"/>
        <v>0</v>
      </c>
      <c r="AZ160" s="40">
        <f t="shared" si="102"/>
        <v>0</v>
      </c>
      <c r="BA160" s="40">
        <f t="shared" si="103"/>
        <v>0</v>
      </c>
      <c r="BB160" s="40">
        <f t="shared" si="104"/>
        <v>0</v>
      </c>
      <c r="BC160" s="40">
        <f t="shared" si="105"/>
        <v>0</v>
      </c>
      <c r="BD160" s="40">
        <f t="shared" si="106"/>
        <v>0</v>
      </c>
      <c r="BE160" s="40">
        <f t="shared" si="87"/>
        <v>0</v>
      </c>
      <c r="BF160" s="40">
        <f t="shared" si="88"/>
        <v>0</v>
      </c>
      <c r="BG160" s="40">
        <f t="shared" si="89"/>
        <v>0</v>
      </c>
      <c r="BH160" s="62">
        <f t="shared" si="107"/>
        <v>408.35101799172799</v>
      </c>
      <c r="BI160" s="128">
        <f>VLOOKUP(A160,'1112 '!$B$12:$G$1229,6,0)</f>
        <v>438.09</v>
      </c>
      <c r="BJ160" s="63">
        <f t="shared" si="108"/>
        <v>-29.738982008271989</v>
      </c>
      <c r="BK160" s="41">
        <f t="shared" si="109"/>
        <v>3.7284877520713301E-3</v>
      </c>
    </row>
    <row r="161" spans="1:63" x14ac:dyDescent="0.3">
      <c r="A161" s="85" t="s">
        <v>2070</v>
      </c>
      <c r="B161" s="85" t="s">
        <v>1100</v>
      </c>
      <c r="C161" s="65">
        <f>VLOOKUP(B161,Площадь!$A$2:$B$442,2,0)</f>
        <v>3.6</v>
      </c>
      <c r="D161" s="79"/>
      <c r="E161">
        <v>31</v>
      </c>
      <c r="F161">
        <v>29</v>
      </c>
      <c r="G161">
        <v>31</v>
      </c>
      <c r="Q161">
        <f t="shared" si="92"/>
        <v>91</v>
      </c>
      <c r="R161" s="76"/>
      <c r="S161" s="71"/>
      <c r="T161" s="41">
        <f t="shared" si="111"/>
        <v>0</v>
      </c>
      <c r="U161" s="41">
        <f t="shared" si="82"/>
        <v>0</v>
      </c>
      <c r="V161" s="41">
        <f t="shared" si="93"/>
        <v>0</v>
      </c>
      <c r="W161" s="41">
        <f t="shared" si="81"/>
        <v>0</v>
      </c>
      <c r="X161" s="41">
        <f t="shared" si="112"/>
        <v>0</v>
      </c>
      <c r="Y161" s="41"/>
      <c r="Z161" s="41"/>
      <c r="AA161" s="41"/>
      <c r="AB161" s="41"/>
      <c r="AC161" s="41"/>
      <c r="AD161" s="41">
        <f t="shared" si="83"/>
        <v>0</v>
      </c>
      <c r="AE161" s="41">
        <f t="shared" si="84"/>
        <v>0</v>
      </c>
      <c r="AF161" s="41">
        <f t="shared" si="85"/>
        <v>0</v>
      </c>
      <c r="AG161" s="41">
        <f t="shared" si="86"/>
        <v>0</v>
      </c>
      <c r="AI161" s="41">
        <f t="shared" si="94"/>
        <v>7.1914078032985856E-2</v>
      </c>
      <c r="AJ161" s="41">
        <f t="shared" si="95"/>
        <v>3.4712814341578087E-2</v>
      </c>
      <c r="AK161" s="41">
        <f t="shared" si="110"/>
        <v>5.4443778514917544E-2</v>
      </c>
      <c r="AL161" s="41">
        <f t="shared" si="96"/>
        <v>0</v>
      </c>
      <c r="AR161" s="41">
        <f t="shared" si="97"/>
        <v>0</v>
      </c>
      <c r="AS161" s="41">
        <f t="shared" si="98"/>
        <v>0</v>
      </c>
      <c r="AT161" s="41">
        <f t="shared" si="99"/>
        <v>0</v>
      </c>
      <c r="AV161" s="40">
        <f t="shared" si="100"/>
        <v>193.04327450862593</v>
      </c>
      <c r="AW161" s="40">
        <f t="shared" si="90"/>
        <v>93.181690305958554</v>
      </c>
      <c r="AX161" s="40">
        <f t="shared" si="91"/>
        <v>146.14670129430408</v>
      </c>
      <c r="AY161" s="40">
        <f t="shared" si="101"/>
        <v>0</v>
      </c>
      <c r="AZ161" s="40">
        <f t="shared" si="102"/>
        <v>0</v>
      </c>
      <c r="BA161" s="40">
        <f t="shared" si="103"/>
        <v>0</v>
      </c>
      <c r="BB161" s="40">
        <f t="shared" si="104"/>
        <v>0</v>
      </c>
      <c r="BC161" s="40">
        <f t="shared" si="105"/>
        <v>0</v>
      </c>
      <c r="BD161" s="40">
        <f t="shared" si="106"/>
        <v>0</v>
      </c>
      <c r="BE161" s="40">
        <f t="shared" si="87"/>
        <v>0</v>
      </c>
      <c r="BF161" s="40">
        <f t="shared" si="88"/>
        <v>0</v>
      </c>
      <c r="BG161" s="40">
        <f t="shared" si="89"/>
        <v>0</v>
      </c>
      <c r="BH161" s="62">
        <f t="shared" si="107"/>
        <v>432.37166610888858</v>
      </c>
      <c r="BI161" s="128">
        <f>VLOOKUP(A161,'1112 '!$B$12:$G$1229,6,0)</f>
        <v>463.86</v>
      </c>
      <c r="BJ161" s="63">
        <f t="shared" si="108"/>
        <v>-31.488333891111438</v>
      </c>
      <c r="BK161" s="41">
        <f t="shared" si="109"/>
        <v>3.7284877520713309E-3</v>
      </c>
    </row>
    <row r="162" spans="1:63" x14ac:dyDescent="0.3">
      <c r="A162" s="85" t="s">
        <v>2272</v>
      </c>
      <c r="B162" s="85" t="s">
        <v>1101</v>
      </c>
      <c r="C162" s="65">
        <f>VLOOKUP(B162,Площадь!$A$2:$B$442,2,0)</f>
        <v>2.8</v>
      </c>
      <c r="D162" s="79"/>
      <c r="E162">
        <v>31</v>
      </c>
      <c r="F162">
        <v>29</v>
      </c>
      <c r="G162">
        <v>31</v>
      </c>
      <c r="Q162">
        <f t="shared" si="92"/>
        <v>91</v>
      </c>
      <c r="R162" s="76"/>
      <c r="S162" s="71"/>
      <c r="T162" s="41">
        <f t="shared" si="111"/>
        <v>0</v>
      </c>
      <c r="U162" s="41">
        <f t="shared" si="82"/>
        <v>0</v>
      </c>
      <c r="V162" s="41">
        <f t="shared" si="93"/>
        <v>0</v>
      </c>
      <c r="W162" s="41">
        <f t="shared" si="81"/>
        <v>0</v>
      </c>
      <c r="X162" s="41">
        <f t="shared" si="112"/>
        <v>0</v>
      </c>
      <c r="Y162" s="41"/>
      <c r="Z162" s="41"/>
      <c r="AA162" s="41"/>
      <c r="AB162" s="41"/>
      <c r="AC162" s="41"/>
      <c r="AD162" s="41">
        <f t="shared" si="83"/>
        <v>0</v>
      </c>
      <c r="AE162" s="41">
        <f t="shared" si="84"/>
        <v>0</v>
      </c>
      <c r="AF162" s="41">
        <f t="shared" si="85"/>
        <v>0</v>
      </c>
      <c r="AG162" s="41">
        <f t="shared" si="86"/>
        <v>0</v>
      </c>
      <c r="AI162" s="41">
        <f t="shared" si="94"/>
        <v>5.5933171803433435E-2</v>
      </c>
      <c r="AJ162" s="41">
        <f t="shared" si="95"/>
        <v>2.6998855599005174E-2</v>
      </c>
      <c r="AK162" s="41">
        <f t="shared" si="110"/>
        <v>4.2345161067158084E-2</v>
      </c>
      <c r="AL162" s="41">
        <f t="shared" si="96"/>
        <v>0</v>
      </c>
      <c r="AR162" s="41">
        <f t="shared" si="97"/>
        <v>0</v>
      </c>
      <c r="AS162" s="41">
        <f t="shared" si="98"/>
        <v>0</v>
      </c>
      <c r="AT162" s="41">
        <f t="shared" si="99"/>
        <v>0</v>
      </c>
      <c r="AV162" s="40">
        <f t="shared" si="100"/>
        <v>150.14476906226457</v>
      </c>
      <c r="AW162" s="40">
        <f t="shared" si="90"/>
        <v>72.47464801574553</v>
      </c>
      <c r="AX162" s="40">
        <f t="shared" si="91"/>
        <v>113.66965656223648</v>
      </c>
      <c r="AY162" s="40">
        <f t="shared" si="101"/>
        <v>0</v>
      </c>
      <c r="AZ162" s="40">
        <f t="shared" si="102"/>
        <v>0</v>
      </c>
      <c r="BA162" s="40">
        <f t="shared" si="103"/>
        <v>0</v>
      </c>
      <c r="BB162" s="40">
        <f t="shared" si="104"/>
        <v>0</v>
      </c>
      <c r="BC162" s="40">
        <f t="shared" si="105"/>
        <v>0</v>
      </c>
      <c r="BD162" s="40">
        <f t="shared" si="106"/>
        <v>0</v>
      </c>
      <c r="BE162" s="40">
        <f t="shared" si="87"/>
        <v>0</v>
      </c>
      <c r="BF162" s="40">
        <f t="shared" si="88"/>
        <v>0</v>
      </c>
      <c r="BG162" s="40">
        <f t="shared" si="89"/>
        <v>0</v>
      </c>
      <c r="BH162" s="62">
        <f t="shared" si="107"/>
        <v>336.28907364024656</v>
      </c>
      <c r="BI162" s="128">
        <f>VLOOKUP(A162,'1112 '!$B$12:$G$1229,6,0)</f>
        <v>360.78</v>
      </c>
      <c r="BJ162" s="63">
        <f t="shared" si="108"/>
        <v>-24.490926359753416</v>
      </c>
      <c r="BK162" s="41">
        <f t="shared" si="109"/>
        <v>3.7284877520713296E-3</v>
      </c>
    </row>
    <row r="163" spans="1:63" x14ac:dyDescent="0.3">
      <c r="A163" s="85" t="s">
        <v>1684</v>
      </c>
      <c r="B163" s="85" t="s">
        <v>1035</v>
      </c>
      <c r="C163" s="65">
        <f>VLOOKUP(B163,Площадь!$A$2:$B$442,2,0)</f>
        <v>3.5</v>
      </c>
      <c r="D163" s="79"/>
      <c r="E163">
        <v>31</v>
      </c>
      <c r="F163">
        <v>29</v>
      </c>
      <c r="G163">
        <v>31</v>
      </c>
      <c r="Q163">
        <f t="shared" si="92"/>
        <v>91</v>
      </c>
      <c r="R163" s="76"/>
      <c r="S163" s="71"/>
      <c r="T163" s="41">
        <f t="shared" si="111"/>
        <v>0</v>
      </c>
      <c r="U163" s="41">
        <f t="shared" si="82"/>
        <v>0</v>
      </c>
      <c r="V163" s="41">
        <f t="shared" si="93"/>
        <v>0</v>
      </c>
      <c r="W163" s="41">
        <f t="shared" si="81"/>
        <v>0</v>
      </c>
      <c r="X163" s="41">
        <f t="shared" si="112"/>
        <v>0</v>
      </c>
      <c r="Y163" s="41"/>
      <c r="Z163" s="41"/>
      <c r="AA163" s="41"/>
      <c r="AB163" s="41"/>
      <c r="AC163" s="41"/>
      <c r="AD163" s="41">
        <f t="shared" si="83"/>
        <v>0</v>
      </c>
      <c r="AE163" s="41">
        <f t="shared" si="84"/>
        <v>0</v>
      </c>
      <c r="AF163" s="41">
        <f t="shared" si="85"/>
        <v>0</v>
      </c>
      <c r="AG163" s="41">
        <f t="shared" si="86"/>
        <v>0</v>
      </c>
      <c r="AI163" s="41">
        <f t="shared" si="94"/>
        <v>6.9916464754291793E-2</v>
      </c>
      <c r="AJ163" s="41">
        <f t="shared" si="95"/>
        <v>3.3748569498756473E-2</v>
      </c>
      <c r="AK163" s="41">
        <f t="shared" si="110"/>
        <v>5.293145133394761E-2</v>
      </c>
      <c r="AL163" s="41">
        <f t="shared" si="96"/>
        <v>0</v>
      </c>
      <c r="AR163" s="41">
        <f t="shared" si="97"/>
        <v>0</v>
      </c>
      <c r="AS163" s="41">
        <f t="shared" si="98"/>
        <v>0</v>
      </c>
      <c r="AT163" s="41">
        <f t="shared" si="99"/>
        <v>0</v>
      </c>
      <c r="AV163" s="40">
        <f t="shared" si="100"/>
        <v>187.68096132783072</v>
      </c>
      <c r="AW163" s="40">
        <f t="shared" si="90"/>
        <v>90.593310019681923</v>
      </c>
      <c r="AX163" s="40">
        <f t="shared" si="91"/>
        <v>142.08707070279561</v>
      </c>
      <c r="AY163" s="40">
        <f t="shared" si="101"/>
        <v>0</v>
      </c>
      <c r="AZ163" s="40">
        <f t="shared" si="102"/>
        <v>0</v>
      </c>
      <c r="BA163" s="40">
        <f t="shared" si="103"/>
        <v>0</v>
      </c>
      <c r="BB163" s="40">
        <f t="shared" si="104"/>
        <v>0</v>
      </c>
      <c r="BC163" s="40">
        <f t="shared" si="105"/>
        <v>0</v>
      </c>
      <c r="BD163" s="40">
        <f t="shared" si="106"/>
        <v>0</v>
      </c>
      <c r="BE163" s="40">
        <f t="shared" si="87"/>
        <v>0</v>
      </c>
      <c r="BF163" s="40">
        <f t="shared" si="88"/>
        <v>0</v>
      </c>
      <c r="BG163" s="40">
        <f t="shared" si="89"/>
        <v>0</v>
      </c>
      <c r="BH163" s="62">
        <f t="shared" si="107"/>
        <v>420.36134205030828</v>
      </c>
      <c r="BI163" s="128">
        <f>VLOOKUP(A163,'1112 '!$B$12:$G$1229,6,0)</f>
        <v>450.96</v>
      </c>
      <c r="BJ163" s="63">
        <f t="shared" si="108"/>
        <v>-30.598657949691699</v>
      </c>
      <c r="BK163" s="41">
        <f t="shared" si="109"/>
        <v>3.7284877520713305E-3</v>
      </c>
    </row>
    <row r="164" spans="1:63" x14ac:dyDescent="0.3">
      <c r="A164" s="85" t="s">
        <v>1612</v>
      </c>
      <c r="B164" s="85" t="s">
        <v>729</v>
      </c>
      <c r="C164" s="65">
        <f>VLOOKUP(B164,Площадь!$A$2:$B$442,2,0)</f>
        <v>6</v>
      </c>
      <c r="D164" s="79"/>
      <c r="E164">
        <v>31</v>
      </c>
      <c r="F164">
        <v>29</v>
      </c>
      <c r="G164">
        <v>31</v>
      </c>
      <c r="Q164">
        <f t="shared" si="92"/>
        <v>91</v>
      </c>
      <c r="R164" s="76"/>
      <c r="S164" s="71"/>
      <c r="T164" s="41">
        <f t="shared" si="111"/>
        <v>0</v>
      </c>
      <c r="U164" s="41">
        <f t="shared" si="82"/>
        <v>0</v>
      </c>
      <c r="V164" s="41">
        <f t="shared" si="93"/>
        <v>0</v>
      </c>
      <c r="W164" s="41">
        <f t="shared" si="81"/>
        <v>0</v>
      </c>
      <c r="X164" s="41">
        <f t="shared" si="112"/>
        <v>0</v>
      </c>
      <c r="Y164" s="41"/>
      <c r="Z164" s="41"/>
      <c r="AA164" s="41"/>
      <c r="AB164" s="41"/>
      <c r="AC164" s="41"/>
      <c r="AD164" s="41">
        <f t="shared" si="83"/>
        <v>0</v>
      </c>
      <c r="AE164" s="41">
        <f t="shared" si="84"/>
        <v>0</v>
      </c>
      <c r="AF164" s="41">
        <f t="shared" si="85"/>
        <v>0</v>
      </c>
      <c r="AG164" s="41">
        <f t="shared" si="86"/>
        <v>0</v>
      </c>
      <c r="AI164" s="41">
        <f t="shared" si="94"/>
        <v>0.11985679672164308</v>
      </c>
      <c r="AJ164" s="41">
        <f t="shared" si="95"/>
        <v>5.7854690569296804E-2</v>
      </c>
      <c r="AK164" s="41">
        <f t="shared" si="110"/>
        <v>9.0739630858195905E-2</v>
      </c>
      <c r="AL164" s="41">
        <f t="shared" si="96"/>
        <v>0</v>
      </c>
      <c r="AR164" s="41">
        <f t="shared" si="97"/>
        <v>0</v>
      </c>
      <c r="AS164" s="41">
        <f t="shared" si="98"/>
        <v>0</v>
      </c>
      <c r="AT164" s="41">
        <f t="shared" si="99"/>
        <v>0</v>
      </c>
      <c r="AV164" s="40">
        <f t="shared" si="100"/>
        <v>321.73879084770982</v>
      </c>
      <c r="AW164" s="40">
        <f t="shared" si="90"/>
        <v>155.30281717659759</v>
      </c>
      <c r="AX164" s="40">
        <f t="shared" si="91"/>
        <v>243.57783549050677</v>
      </c>
      <c r="AY164" s="40">
        <f t="shared" si="101"/>
        <v>0</v>
      </c>
      <c r="AZ164" s="40">
        <f t="shared" si="102"/>
        <v>0</v>
      </c>
      <c r="BA164" s="40">
        <f t="shared" si="103"/>
        <v>0</v>
      </c>
      <c r="BB164" s="40">
        <f t="shared" si="104"/>
        <v>0</v>
      </c>
      <c r="BC164" s="40">
        <f t="shared" si="105"/>
        <v>0</v>
      </c>
      <c r="BD164" s="40">
        <f t="shared" si="106"/>
        <v>0</v>
      </c>
      <c r="BE164" s="40">
        <f t="shared" si="87"/>
        <v>0</v>
      </c>
      <c r="BF164" s="40">
        <f t="shared" si="88"/>
        <v>0</v>
      </c>
      <c r="BG164" s="40">
        <f t="shared" si="89"/>
        <v>0</v>
      </c>
      <c r="BH164" s="62">
        <f t="shared" si="107"/>
        <v>720.61944351481418</v>
      </c>
      <c r="BI164" s="128">
        <f>VLOOKUP(A164,'1112 '!$B$12:$G$1229,6,0)</f>
        <v>773.1</v>
      </c>
      <c r="BJ164" s="63">
        <f t="shared" si="108"/>
        <v>-52.480556485185843</v>
      </c>
      <c r="BK164" s="41">
        <f t="shared" si="109"/>
        <v>3.7284877520713309E-3</v>
      </c>
    </row>
    <row r="165" spans="1:63" x14ac:dyDescent="0.3">
      <c r="A165" s="85" t="s">
        <v>2191</v>
      </c>
      <c r="B165" s="85" t="s">
        <v>730</v>
      </c>
      <c r="C165" s="65">
        <f>VLOOKUP(B165,Площадь!$A$2:$B$442,2,0)</f>
        <v>5.5</v>
      </c>
      <c r="D165" s="79"/>
      <c r="E165">
        <v>31</v>
      </c>
      <c r="F165">
        <v>29</v>
      </c>
      <c r="G165">
        <v>31</v>
      </c>
      <c r="Q165">
        <f t="shared" si="92"/>
        <v>91</v>
      </c>
      <c r="R165" s="76"/>
      <c r="S165" s="71"/>
      <c r="T165" s="41">
        <f t="shared" si="111"/>
        <v>0</v>
      </c>
      <c r="U165" s="41">
        <f t="shared" si="82"/>
        <v>0</v>
      </c>
      <c r="V165" s="41">
        <f t="shared" si="93"/>
        <v>0</v>
      </c>
      <c r="W165" s="41">
        <f t="shared" si="81"/>
        <v>0</v>
      </c>
      <c r="X165" s="41">
        <f t="shared" si="112"/>
        <v>0</v>
      </c>
      <c r="Y165" s="41"/>
      <c r="Z165" s="41"/>
      <c r="AA165" s="41"/>
      <c r="AB165" s="41"/>
      <c r="AC165" s="41"/>
      <c r="AD165" s="41">
        <f t="shared" si="83"/>
        <v>0</v>
      </c>
      <c r="AE165" s="41">
        <f t="shared" si="84"/>
        <v>0</v>
      </c>
      <c r="AF165" s="41">
        <f t="shared" si="85"/>
        <v>0</v>
      </c>
      <c r="AG165" s="41">
        <f t="shared" si="86"/>
        <v>0</v>
      </c>
      <c r="AI165" s="41">
        <f t="shared" si="94"/>
        <v>0.10986873032817282</v>
      </c>
      <c r="AJ165" s="41">
        <f t="shared" si="95"/>
        <v>5.3033466355188741E-2</v>
      </c>
      <c r="AK165" s="41">
        <f t="shared" si="110"/>
        <v>8.317799495334624E-2</v>
      </c>
      <c r="AL165" s="41">
        <f t="shared" si="96"/>
        <v>0</v>
      </c>
      <c r="AR165" s="41">
        <f t="shared" si="97"/>
        <v>0</v>
      </c>
      <c r="AS165" s="41">
        <f t="shared" si="98"/>
        <v>0</v>
      </c>
      <c r="AT165" s="41">
        <f t="shared" si="99"/>
        <v>0</v>
      </c>
      <c r="AV165" s="40">
        <f t="shared" si="100"/>
        <v>294.92722494373402</v>
      </c>
      <c r="AW165" s="40">
        <f t="shared" si="90"/>
        <v>142.36091574521444</v>
      </c>
      <c r="AX165" s="40">
        <f t="shared" si="91"/>
        <v>223.27968253296453</v>
      </c>
      <c r="AY165" s="40">
        <f t="shared" si="101"/>
        <v>0</v>
      </c>
      <c r="AZ165" s="40">
        <f t="shared" si="102"/>
        <v>0</v>
      </c>
      <c r="BA165" s="40">
        <f t="shared" si="103"/>
        <v>0</v>
      </c>
      <c r="BB165" s="40">
        <f t="shared" si="104"/>
        <v>0</v>
      </c>
      <c r="BC165" s="40">
        <f t="shared" si="105"/>
        <v>0</v>
      </c>
      <c r="BD165" s="40">
        <f t="shared" si="106"/>
        <v>0</v>
      </c>
      <c r="BE165" s="40">
        <f t="shared" si="87"/>
        <v>0</v>
      </c>
      <c r="BF165" s="40">
        <f t="shared" si="88"/>
        <v>0</v>
      </c>
      <c r="BG165" s="40">
        <f t="shared" si="89"/>
        <v>0</v>
      </c>
      <c r="BH165" s="62">
        <f t="shared" si="107"/>
        <v>660.56782322191305</v>
      </c>
      <c r="BI165" s="128">
        <f>VLOOKUP(A165,'1112 '!$B$12:$G$1229,6,0)</f>
        <v>708.67</v>
      </c>
      <c r="BJ165" s="63">
        <f t="shared" si="108"/>
        <v>-48.102176778086914</v>
      </c>
      <c r="BK165" s="41">
        <f t="shared" si="109"/>
        <v>3.7284877520713301E-3</v>
      </c>
    </row>
    <row r="166" spans="1:63" x14ac:dyDescent="0.3">
      <c r="A166" s="85" t="s">
        <v>2172</v>
      </c>
      <c r="B166" s="85" t="s">
        <v>651</v>
      </c>
      <c r="C166" s="65">
        <f>VLOOKUP(B166,Площадь!$A$2:$B$442,2,0)</f>
        <v>5.0999999999999996</v>
      </c>
      <c r="D166" s="79"/>
      <c r="E166">
        <v>31</v>
      </c>
      <c r="F166">
        <v>29</v>
      </c>
      <c r="G166">
        <v>31</v>
      </c>
      <c r="Q166">
        <f t="shared" si="92"/>
        <v>91</v>
      </c>
      <c r="R166" s="76"/>
      <c r="S166" s="71"/>
      <c r="T166" s="41">
        <f t="shared" si="111"/>
        <v>0</v>
      </c>
      <c r="U166" s="41">
        <f t="shared" si="82"/>
        <v>0</v>
      </c>
      <c r="V166" s="41">
        <f t="shared" si="93"/>
        <v>0</v>
      </c>
      <c r="W166" s="41">
        <f t="shared" si="81"/>
        <v>0</v>
      </c>
      <c r="X166" s="41">
        <f t="shared" si="112"/>
        <v>0</v>
      </c>
      <c r="Y166" s="41"/>
      <c r="Z166" s="41"/>
      <c r="AA166" s="41"/>
      <c r="AB166" s="41"/>
      <c r="AC166" s="41"/>
      <c r="AD166" s="41">
        <f t="shared" si="83"/>
        <v>0</v>
      </c>
      <c r="AE166" s="41">
        <f t="shared" si="84"/>
        <v>0</v>
      </c>
      <c r="AF166" s="41">
        <f t="shared" si="85"/>
        <v>0</v>
      </c>
      <c r="AG166" s="41">
        <f t="shared" si="86"/>
        <v>0</v>
      </c>
      <c r="AI166" s="41">
        <f t="shared" si="94"/>
        <v>0.10187827721339661</v>
      </c>
      <c r="AJ166" s="41">
        <f t="shared" si="95"/>
        <v>4.9176486983902278E-2</v>
      </c>
      <c r="AK166" s="41">
        <f t="shared" si="110"/>
        <v>7.7128686229466517E-2</v>
      </c>
      <c r="AL166" s="41">
        <f t="shared" si="96"/>
        <v>0</v>
      </c>
      <c r="AR166" s="41">
        <f t="shared" si="97"/>
        <v>0</v>
      </c>
      <c r="AS166" s="41">
        <f t="shared" si="98"/>
        <v>0</v>
      </c>
      <c r="AT166" s="41">
        <f t="shared" si="99"/>
        <v>0</v>
      </c>
      <c r="AV166" s="40">
        <f t="shared" si="100"/>
        <v>273.47797222055334</v>
      </c>
      <c r="AW166" s="40">
        <f t="shared" si="90"/>
        <v>132.00739460010792</v>
      </c>
      <c r="AX166" s="40">
        <f t="shared" si="91"/>
        <v>207.04116016693075</v>
      </c>
      <c r="AY166" s="40">
        <f t="shared" si="101"/>
        <v>0</v>
      </c>
      <c r="AZ166" s="40">
        <f t="shared" si="102"/>
        <v>0</v>
      </c>
      <c r="BA166" s="40">
        <f t="shared" si="103"/>
        <v>0</v>
      </c>
      <c r="BB166" s="40">
        <f t="shared" si="104"/>
        <v>0</v>
      </c>
      <c r="BC166" s="40">
        <f t="shared" si="105"/>
        <v>0</v>
      </c>
      <c r="BD166" s="40">
        <f t="shared" si="106"/>
        <v>0</v>
      </c>
      <c r="BE166" s="40">
        <f t="shared" si="87"/>
        <v>0</v>
      </c>
      <c r="BF166" s="40">
        <f t="shared" si="88"/>
        <v>0</v>
      </c>
      <c r="BG166" s="40">
        <f t="shared" si="89"/>
        <v>0</v>
      </c>
      <c r="BH166" s="62">
        <f t="shared" si="107"/>
        <v>612.52652698759198</v>
      </c>
      <c r="BI166" s="128">
        <f>VLOOKUP(A166,'1112 '!$B$12:$G$1229,6,0)</f>
        <v>657.12</v>
      </c>
      <c r="BJ166" s="63">
        <f t="shared" si="108"/>
        <v>-44.593473012408026</v>
      </c>
      <c r="BK166" s="41">
        <f t="shared" si="109"/>
        <v>3.7284877520713301E-3</v>
      </c>
    </row>
    <row r="167" spans="1:63" x14ac:dyDescent="0.3">
      <c r="A167" s="85" t="s">
        <v>2012</v>
      </c>
      <c r="B167" s="85" t="s">
        <v>1000</v>
      </c>
      <c r="C167" s="65">
        <f>VLOOKUP(B167,Площадь!$A$2:$B$442,2,0)</f>
        <v>5.0999999999999996</v>
      </c>
      <c r="D167" s="79"/>
      <c r="E167">
        <v>31</v>
      </c>
      <c r="F167">
        <v>29</v>
      </c>
      <c r="G167">
        <v>31</v>
      </c>
      <c r="Q167">
        <f t="shared" si="92"/>
        <v>91</v>
      </c>
      <c r="R167" s="76"/>
      <c r="S167" s="71"/>
      <c r="T167" s="41">
        <f t="shared" si="111"/>
        <v>0</v>
      </c>
      <c r="U167" s="41">
        <f t="shared" si="82"/>
        <v>0</v>
      </c>
      <c r="V167" s="41">
        <f t="shared" si="93"/>
        <v>0</v>
      </c>
      <c r="W167" s="41">
        <f t="shared" si="81"/>
        <v>0</v>
      </c>
      <c r="X167" s="41">
        <f t="shared" si="112"/>
        <v>0</v>
      </c>
      <c r="Y167" s="41"/>
      <c r="Z167" s="41"/>
      <c r="AA167" s="41"/>
      <c r="AB167" s="41"/>
      <c r="AC167" s="41"/>
      <c r="AD167" s="41">
        <f t="shared" si="83"/>
        <v>0</v>
      </c>
      <c r="AE167" s="41">
        <f t="shared" si="84"/>
        <v>0</v>
      </c>
      <c r="AF167" s="41">
        <f t="shared" si="85"/>
        <v>0</v>
      </c>
      <c r="AG167" s="41">
        <f t="shared" si="86"/>
        <v>0</v>
      </c>
      <c r="AI167" s="41">
        <f t="shared" si="94"/>
        <v>0.10187827721339661</v>
      </c>
      <c r="AJ167" s="41">
        <f t="shared" si="95"/>
        <v>4.9176486983902278E-2</v>
      </c>
      <c r="AK167" s="41">
        <f t="shared" si="110"/>
        <v>7.7128686229466517E-2</v>
      </c>
      <c r="AL167" s="41">
        <f t="shared" si="96"/>
        <v>0</v>
      </c>
      <c r="AR167" s="41">
        <f t="shared" si="97"/>
        <v>0</v>
      </c>
      <c r="AS167" s="41">
        <f t="shared" si="98"/>
        <v>0</v>
      </c>
      <c r="AT167" s="41">
        <f t="shared" si="99"/>
        <v>0</v>
      </c>
      <c r="AV167" s="40">
        <f t="shared" si="100"/>
        <v>273.47797222055334</v>
      </c>
      <c r="AW167" s="40">
        <f t="shared" si="90"/>
        <v>132.00739460010792</v>
      </c>
      <c r="AX167" s="40">
        <f t="shared" si="91"/>
        <v>207.04116016693075</v>
      </c>
      <c r="AY167" s="40">
        <f t="shared" si="101"/>
        <v>0</v>
      </c>
      <c r="AZ167" s="40">
        <f t="shared" si="102"/>
        <v>0</v>
      </c>
      <c r="BA167" s="40">
        <f t="shared" si="103"/>
        <v>0</v>
      </c>
      <c r="BB167" s="40">
        <f t="shared" si="104"/>
        <v>0</v>
      </c>
      <c r="BC167" s="40">
        <f t="shared" si="105"/>
        <v>0</v>
      </c>
      <c r="BD167" s="40">
        <f t="shared" si="106"/>
        <v>0</v>
      </c>
      <c r="BE167" s="40">
        <f t="shared" si="87"/>
        <v>0</v>
      </c>
      <c r="BF167" s="40">
        <f t="shared" si="88"/>
        <v>0</v>
      </c>
      <c r="BG167" s="40">
        <f t="shared" si="89"/>
        <v>0</v>
      </c>
      <c r="BH167" s="62">
        <f t="shared" si="107"/>
        <v>612.52652698759198</v>
      </c>
      <c r="BI167" s="128">
        <f>VLOOKUP(A167,'1112 '!$B$12:$G$1229,6,0)</f>
        <v>657.12</v>
      </c>
      <c r="BJ167" s="63">
        <f t="shared" si="108"/>
        <v>-44.593473012408026</v>
      </c>
      <c r="BK167" s="41">
        <f t="shared" si="109"/>
        <v>3.7284877520713301E-3</v>
      </c>
    </row>
    <row r="168" spans="1:63" x14ac:dyDescent="0.3">
      <c r="A168" s="85" t="s">
        <v>2174</v>
      </c>
      <c r="B168" s="85" t="s">
        <v>1001</v>
      </c>
      <c r="C168" s="65">
        <f>VLOOKUP(B168,Площадь!$A$2:$B$442,2,0)</f>
        <v>5</v>
      </c>
      <c r="D168" s="79"/>
      <c r="E168">
        <v>31</v>
      </c>
      <c r="F168">
        <v>29</v>
      </c>
      <c r="G168">
        <v>31</v>
      </c>
      <c r="Q168">
        <f t="shared" si="92"/>
        <v>91</v>
      </c>
      <c r="R168" s="76"/>
      <c r="S168" s="71"/>
      <c r="T168" s="41">
        <f t="shared" si="111"/>
        <v>0</v>
      </c>
      <c r="U168" s="41">
        <f t="shared" si="82"/>
        <v>0</v>
      </c>
      <c r="V168" s="41">
        <f t="shared" si="93"/>
        <v>0</v>
      </c>
      <c r="W168" s="41">
        <f t="shared" si="81"/>
        <v>0</v>
      </c>
      <c r="X168" s="41">
        <f t="shared" si="112"/>
        <v>0</v>
      </c>
      <c r="Y168" s="41"/>
      <c r="Z168" s="41"/>
      <c r="AA168" s="41"/>
      <c r="AB168" s="41"/>
      <c r="AC168" s="41"/>
      <c r="AD168" s="41">
        <f t="shared" si="83"/>
        <v>0</v>
      </c>
      <c r="AE168" s="41">
        <f t="shared" si="84"/>
        <v>0</v>
      </c>
      <c r="AF168" s="41">
        <f t="shared" si="85"/>
        <v>0</v>
      </c>
      <c r="AG168" s="41">
        <f t="shared" si="86"/>
        <v>0</v>
      </c>
      <c r="AI168" s="41">
        <f t="shared" si="94"/>
        <v>9.9880663934702574E-2</v>
      </c>
      <c r="AJ168" s="41">
        <f t="shared" si="95"/>
        <v>4.821224214108067E-2</v>
      </c>
      <c r="AK168" s="41">
        <f t="shared" si="110"/>
        <v>7.561635904849659E-2</v>
      </c>
      <c r="AL168" s="41">
        <f t="shared" si="96"/>
        <v>0</v>
      </c>
      <c r="AR168" s="41">
        <f t="shared" si="97"/>
        <v>0</v>
      </c>
      <c r="AS168" s="41">
        <f t="shared" si="98"/>
        <v>0</v>
      </c>
      <c r="AT168" s="41">
        <f t="shared" si="99"/>
        <v>0</v>
      </c>
      <c r="AV168" s="40">
        <f t="shared" si="100"/>
        <v>268.11565903975821</v>
      </c>
      <c r="AW168" s="40">
        <f t="shared" si="90"/>
        <v>129.41901431383133</v>
      </c>
      <c r="AX168" s="40">
        <f t="shared" si="91"/>
        <v>202.98152957542231</v>
      </c>
      <c r="AY168" s="40">
        <f t="shared" si="101"/>
        <v>0</v>
      </c>
      <c r="AZ168" s="40">
        <f t="shared" si="102"/>
        <v>0</v>
      </c>
      <c r="BA168" s="40">
        <f t="shared" si="103"/>
        <v>0</v>
      </c>
      <c r="BB168" s="40">
        <f t="shared" si="104"/>
        <v>0</v>
      </c>
      <c r="BC168" s="40">
        <f t="shared" si="105"/>
        <v>0</v>
      </c>
      <c r="BD168" s="40">
        <f t="shared" si="106"/>
        <v>0</v>
      </c>
      <c r="BE168" s="40">
        <f t="shared" si="87"/>
        <v>0</v>
      </c>
      <c r="BF168" s="40">
        <f t="shared" si="88"/>
        <v>0</v>
      </c>
      <c r="BG168" s="40">
        <f t="shared" si="89"/>
        <v>0</v>
      </c>
      <c r="BH168" s="62">
        <f t="shared" si="107"/>
        <v>600.5162029290118</v>
      </c>
      <c r="BI168" s="128">
        <f>VLOOKUP(A168,'1112 '!$B$12:$G$1229,6,0)</f>
        <v>644.25</v>
      </c>
      <c r="BJ168" s="63">
        <f t="shared" si="108"/>
        <v>-43.733797070988203</v>
      </c>
      <c r="BK168" s="41">
        <f t="shared" si="109"/>
        <v>3.7284877520713305E-3</v>
      </c>
    </row>
    <row r="169" spans="1:63" x14ac:dyDescent="0.3">
      <c r="A169" s="85" t="s">
        <v>2003</v>
      </c>
      <c r="B169" s="85" t="s">
        <v>1011</v>
      </c>
      <c r="C169" s="65">
        <f>VLOOKUP(B169,Площадь!$A$2:$B$442,2,0)</f>
        <v>5.2</v>
      </c>
      <c r="D169" s="79"/>
      <c r="E169">
        <v>31</v>
      </c>
      <c r="F169">
        <v>29</v>
      </c>
      <c r="G169">
        <v>31</v>
      </c>
      <c r="Q169">
        <f t="shared" si="92"/>
        <v>91</v>
      </c>
      <c r="R169" s="76"/>
      <c r="S169" s="71"/>
      <c r="T169" s="41">
        <f t="shared" si="111"/>
        <v>0</v>
      </c>
      <c r="U169" s="41">
        <f t="shared" si="82"/>
        <v>0</v>
      </c>
      <c r="V169" s="41">
        <f t="shared" si="93"/>
        <v>0</v>
      </c>
      <c r="W169" s="41">
        <f t="shared" si="81"/>
        <v>0</v>
      </c>
      <c r="X169" s="41">
        <f t="shared" si="112"/>
        <v>0</v>
      </c>
      <c r="Y169" s="41"/>
      <c r="Z169" s="41"/>
      <c r="AA169" s="41"/>
      <c r="AB169" s="41"/>
      <c r="AC169" s="41"/>
      <c r="AD169" s="41">
        <f t="shared" si="83"/>
        <v>0</v>
      </c>
      <c r="AE169" s="41">
        <f t="shared" si="84"/>
        <v>0</v>
      </c>
      <c r="AF169" s="41">
        <f t="shared" si="85"/>
        <v>0</v>
      </c>
      <c r="AG169" s="41">
        <f t="shared" si="86"/>
        <v>0</v>
      </c>
      <c r="AI169" s="41">
        <f t="shared" si="94"/>
        <v>0.10387589049209067</v>
      </c>
      <c r="AJ169" s="41">
        <f t="shared" si="95"/>
        <v>5.0140731826723899E-2</v>
      </c>
      <c r="AK169" s="41">
        <f t="shared" si="110"/>
        <v>7.8641013410436444E-2</v>
      </c>
      <c r="AL169" s="41">
        <f t="shared" si="96"/>
        <v>0</v>
      </c>
      <c r="AR169" s="41">
        <f t="shared" si="97"/>
        <v>0</v>
      </c>
      <c r="AS169" s="41">
        <f t="shared" si="98"/>
        <v>0</v>
      </c>
      <c r="AT169" s="41">
        <f t="shared" si="99"/>
        <v>0</v>
      </c>
      <c r="AV169" s="40">
        <f t="shared" si="100"/>
        <v>278.84028540134852</v>
      </c>
      <c r="AW169" s="40">
        <f t="shared" si="90"/>
        <v>134.59577488638456</v>
      </c>
      <c r="AX169" s="40">
        <f t="shared" si="91"/>
        <v>211.10079075843919</v>
      </c>
      <c r="AY169" s="40">
        <f t="shared" si="101"/>
        <v>0</v>
      </c>
      <c r="AZ169" s="40">
        <f t="shared" si="102"/>
        <v>0</v>
      </c>
      <c r="BA169" s="40">
        <f t="shared" si="103"/>
        <v>0</v>
      </c>
      <c r="BB169" s="40">
        <f t="shared" si="104"/>
        <v>0</v>
      </c>
      <c r="BC169" s="40">
        <f t="shared" si="105"/>
        <v>0</v>
      </c>
      <c r="BD169" s="40">
        <f t="shared" si="106"/>
        <v>0</v>
      </c>
      <c r="BE169" s="40">
        <f t="shared" si="87"/>
        <v>0</v>
      </c>
      <c r="BF169" s="40">
        <f t="shared" si="88"/>
        <v>0</v>
      </c>
      <c r="BG169" s="40">
        <f t="shared" si="89"/>
        <v>0</v>
      </c>
      <c r="BH169" s="62">
        <f t="shared" si="107"/>
        <v>624.53685104617227</v>
      </c>
      <c r="BI169" s="128">
        <f>VLOOKUP(A169,'1112 '!$B$12:$G$1229,6,0)</f>
        <v>670.02</v>
      </c>
      <c r="BJ169" s="63">
        <f t="shared" si="108"/>
        <v>-45.483148953827708</v>
      </c>
      <c r="BK169" s="41">
        <f t="shared" si="109"/>
        <v>3.7284877520713305E-3</v>
      </c>
    </row>
    <row r="170" spans="1:63" x14ac:dyDescent="0.3">
      <c r="A170" s="85" t="s">
        <v>1691</v>
      </c>
      <c r="B170" s="85" t="s">
        <v>632</v>
      </c>
      <c r="C170" s="65">
        <f>VLOOKUP(B170,Площадь!$A$2:$B$442,2,0)</f>
        <v>5.2</v>
      </c>
      <c r="D170" s="79"/>
      <c r="E170">
        <v>31</v>
      </c>
      <c r="F170">
        <v>29</v>
      </c>
      <c r="G170">
        <v>31</v>
      </c>
      <c r="Q170">
        <f t="shared" si="92"/>
        <v>91</v>
      </c>
      <c r="R170" s="76"/>
      <c r="S170" s="71"/>
      <c r="T170" s="41">
        <f t="shared" si="111"/>
        <v>0</v>
      </c>
      <c r="U170" s="41">
        <f t="shared" si="82"/>
        <v>0</v>
      </c>
      <c r="V170" s="41">
        <f t="shared" si="93"/>
        <v>0</v>
      </c>
      <c r="W170" s="41">
        <f t="shared" si="81"/>
        <v>0</v>
      </c>
      <c r="X170" s="41">
        <f t="shared" si="112"/>
        <v>0</v>
      </c>
      <c r="Y170" s="41"/>
      <c r="Z170" s="41"/>
      <c r="AA170" s="41"/>
      <c r="AB170" s="41"/>
      <c r="AC170" s="41"/>
      <c r="AD170" s="41">
        <f t="shared" si="83"/>
        <v>0</v>
      </c>
      <c r="AE170" s="41">
        <f t="shared" si="84"/>
        <v>0</v>
      </c>
      <c r="AF170" s="41">
        <f t="shared" si="85"/>
        <v>0</v>
      </c>
      <c r="AG170" s="41">
        <f t="shared" si="86"/>
        <v>0</v>
      </c>
      <c r="AI170" s="41">
        <f t="shared" si="94"/>
        <v>0.10387589049209067</v>
      </c>
      <c r="AJ170" s="41">
        <f t="shared" si="95"/>
        <v>5.0140731826723899E-2</v>
      </c>
      <c r="AK170" s="41">
        <f t="shared" si="110"/>
        <v>7.8641013410436444E-2</v>
      </c>
      <c r="AL170" s="41">
        <f t="shared" si="96"/>
        <v>0</v>
      </c>
      <c r="AR170" s="41">
        <f t="shared" si="97"/>
        <v>0</v>
      </c>
      <c r="AS170" s="41">
        <f t="shared" si="98"/>
        <v>0</v>
      </c>
      <c r="AT170" s="41">
        <f t="shared" si="99"/>
        <v>0</v>
      </c>
      <c r="AV170" s="40">
        <f t="shared" si="100"/>
        <v>278.84028540134852</v>
      </c>
      <c r="AW170" s="40">
        <f t="shared" si="90"/>
        <v>134.59577488638456</v>
      </c>
      <c r="AX170" s="40">
        <f t="shared" si="91"/>
        <v>211.10079075843919</v>
      </c>
      <c r="AY170" s="40">
        <f t="shared" si="101"/>
        <v>0</v>
      </c>
      <c r="AZ170" s="40">
        <f t="shared" si="102"/>
        <v>0</v>
      </c>
      <c r="BA170" s="40">
        <f t="shared" si="103"/>
        <v>0</v>
      </c>
      <c r="BB170" s="40">
        <f t="shared" si="104"/>
        <v>0</v>
      </c>
      <c r="BC170" s="40">
        <f t="shared" si="105"/>
        <v>0</v>
      </c>
      <c r="BD170" s="40">
        <f t="shared" si="106"/>
        <v>0</v>
      </c>
      <c r="BE170" s="40">
        <f t="shared" si="87"/>
        <v>0</v>
      </c>
      <c r="BF170" s="40">
        <f t="shared" si="88"/>
        <v>0</v>
      </c>
      <c r="BG170" s="40">
        <f t="shared" si="89"/>
        <v>0</v>
      </c>
      <c r="BH170" s="62">
        <f t="shared" si="107"/>
        <v>624.53685104617227</v>
      </c>
      <c r="BI170" s="128">
        <f>VLOOKUP(A170,'1112 '!$B$12:$G$1229,6,0)</f>
        <v>670.02</v>
      </c>
      <c r="BJ170" s="63">
        <f t="shared" si="108"/>
        <v>-45.483148953827708</v>
      </c>
      <c r="BK170" s="41">
        <f t="shared" si="109"/>
        <v>3.7284877520713305E-3</v>
      </c>
    </row>
    <row r="171" spans="1:63" x14ac:dyDescent="0.3">
      <c r="A171" s="85" t="s">
        <v>1639</v>
      </c>
      <c r="B171" s="85" t="s">
        <v>556</v>
      </c>
      <c r="C171" s="65">
        <f>VLOOKUP(B171,Площадь!$A$2:$B$442,2,0)</f>
        <v>4.7</v>
      </c>
      <c r="D171" s="79"/>
      <c r="E171">
        <v>31</v>
      </c>
      <c r="F171">
        <v>29</v>
      </c>
      <c r="G171">
        <v>31</v>
      </c>
      <c r="Q171">
        <f t="shared" si="92"/>
        <v>91</v>
      </c>
      <c r="R171" s="76"/>
      <c r="S171" s="71"/>
      <c r="T171" s="41">
        <f t="shared" si="111"/>
        <v>0</v>
      </c>
      <c r="U171" s="41">
        <f t="shared" si="82"/>
        <v>0</v>
      </c>
      <c r="V171" s="41">
        <f t="shared" si="93"/>
        <v>0</v>
      </c>
      <c r="W171" s="41">
        <f t="shared" si="81"/>
        <v>0</v>
      </c>
      <c r="X171" s="41">
        <f t="shared" si="112"/>
        <v>0</v>
      </c>
      <c r="Y171" s="41"/>
      <c r="Z171" s="41"/>
      <c r="AA171" s="41"/>
      <c r="AB171" s="41"/>
      <c r="AC171" s="41"/>
      <c r="AD171" s="41">
        <f t="shared" si="83"/>
        <v>0</v>
      </c>
      <c r="AE171" s="41">
        <f t="shared" si="84"/>
        <v>0</v>
      </c>
      <c r="AF171" s="41">
        <f t="shared" si="85"/>
        <v>0</v>
      </c>
      <c r="AG171" s="41">
        <f t="shared" si="86"/>
        <v>0</v>
      </c>
      <c r="AI171" s="41">
        <f t="shared" si="94"/>
        <v>9.3887824098620412E-2</v>
      </c>
      <c r="AJ171" s="41">
        <f t="shared" si="95"/>
        <v>4.5319507612615835E-2</v>
      </c>
      <c r="AK171" s="41">
        <f t="shared" si="110"/>
        <v>7.1079377505586794E-2</v>
      </c>
      <c r="AL171" s="41">
        <f t="shared" si="96"/>
        <v>0</v>
      </c>
      <c r="AR171" s="41">
        <f t="shared" si="97"/>
        <v>0</v>
      </c>
      <c r="AS171" s="41">
        <f t="shared" si="98"/>
        <v>0</v>
      </c>
      <c r="AT171" s="41">
        <f t="shared" si="99"/>
        <v>0</v>
      </c>
      <c r="AV171" s="40">
        <f t="shared" si="100"/>
        <v>252.02871949737269</v>
      </c>
      <c r="AW171" s="40">
        <f t="shared" si="90"/>
        <v>121.65387345500145</v>
      </c>
      <c r="AX171" s="40">
        <f t="shared" si="91"/>
        <v>190.80263780089697</v>
      </c>
      <c r="AY171" s="40">
        <f t="shared" si="101"/>
        <v>0</v>
      </c>
      <c r="AZ171" s="40">
        <f t="shared" si="102"/>
        <v>0</v>
      </c>
      <c r="BA171" s="40">
        <f t="shared" si="103"/>
        <v>0</v>
      </c>
      <c r="BB171" s="40">
        <f t="shared" si="104"/>
        <v>0</v>
      </c>
      <c r="BC171" s="40">
        <f t="shared" si="105"/>
        <v>0</v>
      </c>
      <c r="BD171" s="40">
        <f t="shared" si="106"/>
        <v>0</v>
      </c>
      <c r="BE171" s="40">
        <f t="shared" si="87"/>
        <v>0</v>
      </c>
      <c r="BF171" s="40">
        <f t="shared" si="88"/>
        <v>0</v>
      </c>
      <c r="BG171" s="40">
        <f t="shared" si="89"/>
        <v>0</v>
      </c>
      <c r="BH171" s="62">
        <f t="shared" si="107"/>
        <v>564.48523075327114</v>
      </c>
      <c r="BI171" s="128">
        <f>VLOOKUP(A171,'1112 '!$B$12:$G$1229,6,0)</f>
        <v>605.58000000000004</v>
      </c>
      <c r="BJ171" s="63">
        <f t="shared" si="108"/>
        <v>-41.094769246728902</v>
      </c>
      <c r="BK171" s="41">
        <f t="shared" si="109"/>
        <v>3.7284877520713305E-3</v>
      </c>
    </row>
    <row r="172" spans="1:63" x14ac:dyDescent="0.3">
      <c r="A172" s="85" t="s">
        <v>2341</v>
      </c>
      <c r="B172" s="85" t="s">
        <v>805</v>
      </c>
      <c r="C172" s="65">
        <f>VLOOKUP(B172,Площадь!$A$2:$B$442,2,0)</f>
        <v>4.5999999999999996</v>
      </c>
      <c r="D172" s="79"/>
      <c r="E172">
        <v>31</v>
      </c>
      <c r="F172">
        <v>29</v>
      </c>
      <c r="G172">
        <v>31</v>
      </c>
      <c r="Q172">
        <f t="shared" si="92"/>
        <v>91</v>
      </c>
      <c r="R172" s="76"/>
      <c r="S172" s="71"/>
      <c r="T172" s="41">
        <f t="shared" si="111"/>
        <v>0</v>
      </c>
      <c r="U172" s="41">
        <f t="shared" si="82"/>
        <v>0</v>
      </c>
      <c r="V172" s="41">
        <f t="shared" si="93"/>
        <v>0</v>
      </c>
      <c r="W172" s="41">
        <f t="shared" si="81"/>
        <v>0</v>
      </c>
      <c r="X172" s="41">
        <f t="shared" si="112"/>
        <v>0</v>
      </c>
      <c r="Y172" s="41"/>
      <c r="Z172" s="41"/>
      <c r="AA172" s="41"/>
      <c r="AB172" s="41"/>
      <c r="AC172" s="41"/>
      <c r="AD172" s="41">
        <f t="shared" si="83"/>
        <v>0</v>
      </c>
      <c r="AE172" s="41">
        <f t="shared" si="84"/>
        <v>0</v>
      </c>
      <c r="AF172" s="41">
        <f t="shared" si="85"/>
        <v>0</v>
      </c>
      <c r="AG172" s="41">
        <f t="shared" si="86"/>
        <v>0</v>
      </c>
      <c r="AI172" s="41">
        <f t="shared" si="94"/>
        <v>9.1890210819926349E-2</v>
      </c>
      <c r="AJ172" s="41">
        <f t="shared" si="95"/>
        <v>4.4355262769794214E-2</v>
      </c>
      <c r="AK172" s="41">
        <f t="shared" si="110"/>
        <v>6.9567050324616853E-2</v>
      </c>
      <c r="AL172" s="41">
        <f t="shared" si="96"/>
        <v>0</v>
      </c>
      <c r="AR172" s="41">
        <f t="shared" si="97"/>
        <v>0</v>
      </c>
      <c r="AS172" s="41">
        <f t="shared" si="98"/>
        <v>0</v>
      </c>
      <c r="AT172" s="41">
        <f t="shared" si="99"/>
        <v>0</v>
      </c>
      <c r="AV172" s="40">
        <f t="shared" si="100"/>
        <v>246.66640631657751</v>
      </c>
      <c r="AW172" s="40">
        <f t="shared" si="90"/>
        <v>119.0654931687248</v>
      </c>
      <c r="AX172" s="40">
        <f t="shared" si="91"/>
        <v>186.74300720938851</v>
      </c>
      <c r="AY172" s="40">
        <f t="shared" si="101"/>
        <v>0</v>
      </c>
      <c r="AZ172" s="40">
        <f t="shared" si="102"/>
        <v>0</v>
      </c>
      <c r="BA172" s="40">
        <f t="shared" si="103"/>
        <v>0</v>
      </c>
      <c r="BB172" s="40">
        <f t="shared" si="104"/>
        <v>0</v>
      </c>
      <c r="BC172" s="40">
        <f t="shared" si="105"/>
        <v>0</v>
      </c>
      <c r="BD172" s="40">
        <f t="shared" si="106"/>
        <v>0</v>
      </c>
      <c r="BE172" s="40">
        <f t="shared" si="87"/>
        <v>0</v>
      </c>
      <c r="BF172" s="40">
        <f t="shared" si="88"/>
        <v>0</v>
      </c>
      <c r="BG172" s="40">
        <f t="shared" si="89"/>
        <v>0</v>
      </c>
      <c r="BH172" s="62">
        <f t="shared" si="107"/>
        <v>552.47490669469084</v>
      </c>
      <c r="BI172" s="128">
        <f>VLOOKUP(A172,'1112 '!$B$12:$G$1229,6,0)</f>
        <v>592.71</v>
      </c>
      <c r="BJ172" s="63">
        <f t="shared" si="108"/>
        <v>-40.235093305309192</v>
      </c>
      <c r="BK172" s="41">
        <f t="shared" si="109"/>
        <v>3.7284877520713301E-3</v>
      </c>
    </row>
    <row r="173" spans="1:63" x14ac:dyDescent="0.3">
      <c r="A173" s="85" t="s">
        <v>1649</v>
      </c>
      <c r="B173" s="85" t="s">
        <v>1030</v>
      </c>
      <c r="C173" s="65">
        <f>VLOOKUP(B173,Площадь!$A$2:$B$442,2,0)</f>
        <v>5</v>
      </c>
      <c r="D173" s="79"/>
      <c r="E173">
        <v>31</v>
      </c>
      <c r="F173">
        <v>29</v>
      </c>
      <c r="G173">
        <v>31</v>
      </c>
      <c r="Q173">
        <f t="shared" si="92"/>
        <v>91</v>
      </c>
      <c r="R173" s="76"/>
      <c r="S173" s="71"/>
      <c r="T173" s="41">
        <f t="shared" si="111"/>
        <v>0</v>
      </c>
      <c r="U173" s="41">
        <f t="shared" si="82"/>
        <v>0</v>
      </c>
      <c r="V173" s="41">
        <f t="shared" si="93"/>
        <v>0</v>
      </c>
      <c r="W173" s="41">
        <f t="shared" si="81"/>
        <v>0</v>
      </c>
      <c r="X173" s="41">
        <f t="shared" si="112"/>
        <v>0</v>
      </c>
      <c r="Y173" s="41"/>
      <c r="Z173" s="41"/>
      <c r="AA173" s="41"/>
      <c r="AB173" s="41"/>
      <c r="AC173" s="41"/>
      <c r="AD173" s="41">
        <f t="shared" si="83"/>
        <v>0</v>
      </c>
      <c r="AE173" s="41">
        <f t="shared" si="84"/>
        <v>0</v>
      </c>
      <c r="AF173" s="41">
        <f t="shared" si="85"/>
        <v>0</v>
      </c>
      <c r="AG173" s="41">
        <f t="shared" si="86"/>
        <v>0</v>
      </c>
      <c r="AI173" s="41">
        <f t="shared" si="94"/>
        <v>9.9880663934702574E-2</v>
      </c>
      <c r="AJ173" s="41">
        <f t="shared" si="95"/>
        <v>4.821224214108067E-2</v>
      </c>
      <c r="AK173" s="41">
        <f t="shared" si="110"/>
        <v>7.561635904849659E-2</v>
      </c>
      <c r="AL173" s="41">
        <f t="shared" si="96"/>
        <v>0</v>
      </c>
      <c r="AR173" s="41">
        <f t="shared" si="97"/>
        <v>0</v>
      </c>
      <c r="AS173" s="41">
        <f t="shared" si="98"/>
        <v>0</v>
      </c>
      <c r="AT173" s="41">
        <f t="shared" si="99"/>
        <v>0</v>
      </c>
      <c r="AV173" s="40">
        <f t="shared" si="100"/>
        <v>268.11565903975821</v>
      </c>
      <c r="AW173" s="40">
        <f t="shared" si="90"/>
        <v>129.41901431383133</v>
      </c>
      <c r="AX173" s="40">
        <f t="shared" si="91"/>
        <v>202.98152957542231</v>
      </c>
      <c r="AY173" s="40">
        <f t="shared" si="101"/>
        <v>0</v>
      </c>
      <c r="AZ173" s="40">
        <f t="shared" si="102"/>
        <v>0</v>
      </c>
      <c r="BA173" s="40">
        <f t="shared" si="103"/>
        <v>0</v>
      </c>
      <c r="BB173" s="40">
        <f t="shared" si="104"/>
        <v>0</v>
      </c>
      <c r="BC173" s="40">
        <f t="shared" si="105"/>
        <v>0</v>
      </c>
      <c r="BD173" s="40">
        <f t="shared" si="106"/>
        <v>0</v>
      </c>
      <c r="BE173" s="40">
        <f t="shared" si="87"/>
        <v>0</v>
      </c>
      <c r="BF173" s="40">
        <f t="shared" si="88"/>
        <v>0</v>
      </c>
      <c r="BG173" s="40">
        <f t="shared" si="89"/>
        <v>0</v>
      </c>
      <c r="BH173" s="62">
        <f t="shared" si="107"/>
        <v>600.5162029290118</v>
      </c>
      <c r="BI173" s="128">
        <f>VLOOKUP(A173,'1112 '!$B$12:$G$1229,6,0)</f>
        <v>644.25</v>
      </c>
      <c r="BJ173" s="63">
        <f t="shared" si="108"/>
        <v>-43.733797070988203</v>
      </c>
      <c r="BK173" s="41">
        <f t="shared" si="109"/>
        <v>3.7284877520713305E-3</v>
      </c>
    </row>
    <row r="174" spans="1:63" x14ac:dyDescent="0.3">
      <c r="A174" s="85" t="s">
        <v>1322</v>
      </c>
      <c r="B174" s="85" t="s">
        <v>929</v>
      </c>
      <c r="C174" s="65">
        <f>VLOOKUP(B174,Площадь!$A$2:$B$442,2,0)</f>
        <v>5.8</v>
      </c>
      <c r="D174" s="79"/>
      <c r="E174">
        <v>31</v>
      </c>
      <c r="F174">
        <v>29</v>
      </c>
      <c r="G174">
        <v>31</v>
      </c>
      <c r="Q174">
        <f t="shared" si="92"/>
        <v>91</v>
      </c>
      <c r="R174" s="76"/>
      <c r="S174" s="71"/>
      <c r="T174" s="41">
        <f t="shared" si="111"/>
        <v>0</v>
      </c>
      <c r="U174" s="41">
        <f t="shared" si="82"/>
        <v>0</v>
      </c>
      <c r="V174" s="41">
        <f t="shared" si="93"/>
        <v>0</v>
      </c>
      <c r="W174" s="41">
        <f t="shared" ref="W174:W237" si="113">R174*W$1/30*H174</f>
        <v>0</v>
      </c>
      <c r="X174" s="41">
        <f t="shared" si="112"/>
        <v>0</v>
      </c>
      <c r="Y174" s="41"/>
      <c r="Z174" s="41"/>
      <c r="AA174" s="41"/>
      <c r="AB174" s="41"/>
      <c r="AC174" s="41"/>
      <c r="AD174" s="41">
        <f t="shared" si="83"/>
        <v>0</v>
      </c>
      <c r="AE174" s="41">
        <f t="shared" si="84"/>
        <v>0</v>
      </c>
      <c r="AF174" s="41">
        <f t="shared" si="85"/>
        <v>0</v>
      </c>
      <c r="AG174" s="41">
        <f t="shared" si="86"/>
        <v>0</v>
      </c>
      <c r="AI174" s="41">
        <f t="shared" si="94"/>
        <v>0.11586157016425497</v>
      </c>
      <c r="AJ174" s="41">
        <f t="shared" si="95"/>
        <v>5.5926200883653576E-2</v>
      </c>
      <c r="AK174" s="41">
        <f t="shared" si="110"/>
        <v>8.7714976496256036E-2</v>
      </c>
      <c r="AL174" s="41">
        <f t="shared" si="96"/>
        <v>0</v>
      </c>
      <c r="AR174" s="41">
        <f t="shared" si="97"/>
        <v>0</v>
      </c>
      <c r="AS174" s="41">
        <f t="shared" si="98"/>
        <v>0</v>
      </c>
      <c r="AT174" s="41">
        <f t="shared" si="99"/>
        <v>0</v>
      </c>
      <c r="AV174" s="40">
        <f t="shared" si="100"/>
        <v>311.01416448611945</v>
      </c>
      <c r="AW174" s="40">
        <f t="shared" si="90"/>
        <v>150.12605660404432</v>
      </c>
      <c r="AX174" s="40">
        <f t="shared" si="91"/>
        <v>235.45857430748987</v>
      </c>
      <c r="AY174" s="40">
        <f t="shared" si="101"/>
        <v>0</v>
      </c>
      <c r="AZ174" s="40">
        <f t="shared" si="102"/>
        <v>0</v>
      </c>
      <c r="BA174" s="40">
        <f t="shared" si="103"/>
        <v>0</v>
      </c>
      <c r="BB174" s="40">
        <f t="shared" si="104"/>
        <v>0</v>
      </c>
      <c r="BC174" s="40">
        <f t="shared" si="105"/>
        <v>0</v>
      </c>
      <c r="BD174" s="40">
        <f t="shared" si="106"/>
        <v>0</v>
      </c>
      <c r="BE174" s="40">
        <f t="shared" si="87"/>
        <v>0</v>
      </c>
      <c r="BF174" s="40">
        <f t="shared" si="88"/>
        <v>0</v>
      </c>
      <c r="BG174" s="40">
        <f t="shared" si="89"/>
        <v>0</v>
      </c>
      <c r="BH174" s="62">
        <f t="shared" si="107"/>
        <v>696.5987953976537</v>
      </c>
      <c r="BI174" s="128">
        <f>VLOOKUP(A174,'1112 '!$B$12:$G$1229,6,0)</f>
        <v>747.33</v>
      </c>
      <c r="BJ174" s="63">
        <f t="shared" si="108"/>
        <v>-50.731204602346338</v>
      </c>
      <c r="BK174" s="41">
        <f t="shared" si="109"/>
        <v>3.7284877520713305E-3</v>
      </c>
    </row>
    <row r="175" spans="1:63" x14ac:dyDescent="0.3">
      <c r="A175" s="85" t="s">
        <v>1673</v>
      </c>
      <c r="B175" s="85" t="s">
        <v>1096</v>
      </c>
      <c r="C175" s="65">
        <f>VLOOKUP(B175,Площадь!$A$2:$B$442,2,0)</f>
        <v>5.3</v>
      </c>
      <c r="D175" s="79"/>
      <c r="E175">
        <v>31</v>
      </c>
      <c r="F175">
        <v>29</v>
      </c>
      <c r="G175">
        <v>31</v>
      </c>
      <c r="Q175">
        <f t="shared" si="92"/>
        <v>91</v>
      </c>
      <c r="R175" s="76"/>
      <c r="S175" s="71"/>
      <c r="T175" s="41">
        <f t="shared" si="111"/>
        <v>0</v>
      </c>
      <c r="U175" s="41">
        <f t="shared" si="82"/>
        <v>0</v>
      </c>
      <c r="V175" s="41">
        <f t="shared" si="93"/>
        <v>0</v>
      </c>
      <c r="W175" s="41">
        <f t="shared" si="113"/>
        <v>0</v>
      </c>
      <c r="X175" s="41">
        <f t="shared" si="112"/>
        <v>0</v>
      </c>
      <c r="Y175" s="41"/>
      <c r="Z175" s="41"/>
      <c r="AA175" s="41"/>
      <c r="AB175" s="41"/>
      <c r="AC175" s="41"/>
      <c r="AD175" s="41">
        <f t="shared" si="83"/>
        <v>0</v>
      </c>
      <c r="AE175" s="41">
        <f t="shared" si="84"/>
        <v>0</v>
      </c>
      <c r="AF175" s="41">
        <f t="shared" si="85"/>
        <v>0</v>
      </c>
      <c r="AG175" s="41">
        <f t="shared" si="86"/>
        <v>0</v>
      </c>
      <c r="AI175" s="41">
        <f t="shared" si="94"/>
        <v>0.10587350377078472</v>
      </c>
      <c r="AJ175" s="41">
        <f t="shared" si="95"/>
        <v>5.1104976669545506E-2</v>
      </c>
      <c r="AK175" s="41">
        <f t="shared" si="110"/>
        <v>8.0153340591406372E-2</v>
      </c>
      <c r="AL175" s="41">
        <f t="shared" si="96"/>
        <v>0</v>
      </c>
      <c r="AR175" s="41">
        <f t="shared" si="97"/>
        <v>0</v>
      </c>
      <c r="AS175" s="41">
        <f t="shared" si="98"/>
        <v>0</v>
      </c>
      <c r="AT175" s="41">
        <f t="shared" si="99"/>
        <v>0</v>
      </c>
      <c r="AV175" s="40">
        <f t="shared" si="100"/>
        <v>284.20259858214371</v>
      </c>
      <c r="AW175" s="40">
        <f t="shared" si="90"/>
        <v>137.18415517266118</v>
      </c>
      <c r="AX175" s="40">
        <f t="shared" si="91"/>
        <v>215.16042134994763</v>
      </c>
      <c r="AY175" s="40">
        <f t="shared" si="101"/>
        <v>0</v>
      </c>
      <c r="AZ175" s="40">
        <f t="shared" si="102"/>
        <v>0</v>
      </c>
      <c r="BA175" s="40">
        <f t="shared" si="103"/>
        <v>0</v>
      </c>
      <c r="BB175" s="40">
        <f t="shared" si="104"/>
        <v>0</v>
      </c>
      <c r="BC175" s="40">
        <f t="shared" si="105"/>
        <v>0</v>
      </c>
      <c r="BD175" s="40">
        <f t="shared" si="106"/>
        <v>0</v>
      </c>
      <c r="BE175" s="40">
        <f t="shared" si="87"/>
        <v>0</v>
      </c>
      <c r="BF175" s="40">
        <f t="shared" si="88"/>
        <v>0</v>
      </c>
      <c r="BG175" s="40">
        <f t="shared" si="89"/>
        <v>0</v>
      </c>
      <c r="BH175" s="62">
        <f t="shared" si="107"/>
        <v>636.54717510475257</v>
      </c>
      <c r="BI175" s="128">
        <f>VLOOKUP(A175,'1112 '!$B$12:$G$1229,6,0)</f>
        <v>682.9</v>
      </c>
      <c r="BJ175" s="63">
        <f t="shared" si="108"/>
        <v>-46.352824895247409</v>
      </c>
      <c r="BK175" s="41">
        <f t="shared" si="109"/>
        <v>3.7284877520713301E-3</v>
      </c>
    </row>
    <row r="176" spans="1:63" x14ac:dyDescent="0.3">
      <c r="A176" s="85" t="s">
        <v>1365</v>
      </c>
      <c r="B176" s="85" t="s">
        <v>1103</v>
      </c>
      <c r="C176" s="65">
        <f>VLOOKUP(B176,Площадь!$A$2:$B$442,2,0)</f>
        <v>4.9000000000000004</v>
      </c>
      <c r="D176" s="79"/>
      <c r="E176">
        <v>31</v>
      </c>
      <c r="F176">
        <v>29</v>
      </c>
      <c r="G176">
        <v>31</v>
      </c>
      <c r="Q176">
        <f t="shared" si="92"/>
        <v>91</v>
      </c>
      <c r="R176" s="76"/>
      <c r="S176" s="71"/>
      <c r="T176" s="41">
        <f t="shared" si="111"/>
        <v>0</v>
      </c>
      <c r="U176" s="41">
        <f t="shared" si="82"/>
        <v>0</v>
      </c>
      <c r="V176" s="41">
        <f t="shared" si="93"/>
        <v>0</v>
      </c>
      <c r="W176" s="41">
        <f t="shared" si="113"/>
        <v>0</v>
      </c>
      <c r="X176" s="41">
        <f t="shared" si="112"/>
        <v>0</v>
      </c>
      <c r="Y176" s="41"/>
      <c r="Z176" s="41"/>
      <c r="AA176" s="41"/>
      <c r="AB176" s="41"/>
      <c r="AC176" s="41"/>
      <c r="AD176" s="41">
        <f t="shared" si="83"/>
        <v>0</v>
      </c>
      <c r="AE176" s="41">
        <f t="shared" si="84"/>
        <v>0</v>
      </c>
      <c r="AF176" s="41">
        <f t="shared" si="85"/>
        <v>0</v>
      </c>
      <c r="AG176" s="41">
        <f t="shared" si="86"/>
        <v>0</v>
      </c>
      <c r="AI176" s="41">
        <f t="shared" si="94"/>
        <v>9.7883050656008525E-2</v>
      </c>
      <c r="AJ176" s="41">
        <f t="shared" si="95"/>
        <v>4.7247997298259063E-2</v>
      </c>
      <c r="AK176" s="41">
        <f t="shared" si="110"/>
        <v>7.4104031867526662E-2</v>
      </c>
      <c r="AL176" s="41">
        <f t="shared" si="96"/>
        <v>0</v>
      </c>
      <c r="AR176" s="41">
        <f t="shared" si="97"/>
        <v>0</v>
      </c>
      <c r="AS176" s="41">
        <f t="shared" si="98"/>
        <v>0</v>
      </c>
      <c r="AT176" s="41">
        <f t="shared" si="99"/>
        <v>0</v>
      </c>
      <c r="AV176" s="40">
        <f t="shared" si="100"/>
        <v>262.75334585896303</v>
      </c>
      <c r="AW176" s="40">
        <f t="shared" si="90"/>
        <v>126.83063402755471</v>
      </c>
      <c r="AX176" s="40">
        <f t="shared" si="91"/>
        <v>198.92189898391388</v>
      </c>
      <c r="AY176" s="40">
        <f t="shared" si="101"/>
        <v>0</v>
      </c>
      <c r="AZ176" s="40">
        <f t="shared" si="102"/>
        <v>0</v>
      </c>
      <c r="BA176" s="40">
        <f t="shared" si="103"/>
        <v>0</v>
      </c>
      <c r="BB176" s="40">
        <f t="shared" si="104"/>
        <v>0</v>
      </c>
      <c r="BC176" s="40">
        <f t="shared" si="105"/>
        <v>0</v>
      </c>
      <c r="BD176" s="40">
        <f t="shared" si="106"/>
        <v>0</v>
      </c>
      <c r="BE176" s="40">
        <f t="shared" si="87"/>
        <v>0</v>
      </c>
      <c r="BF176" s="40">
        <f t="shared" si="88"/>
        <v>0</v>
      </c>
      <c r="BG176" s="40">
        <f t="shared" si="89"/>
        <v>0</v>
      </c>
      <c r="BH176" s="62">
        <f t="shared" si="107"/>
        <v>588.50587887043162</v>
      </c>
      <c r="BI176" s="128">
        <f>VLOOKUP(A176,'1112 '!$B$12:$G$1229,6,0)</f>
        <v>631.35</v>
      </c>
      <c r="BJ176" s="63">
        <f t="shared" si="108"/>
        <v>-42.844121129568407</v>
      </c>
      <c r="BK176" s="41">
        <f t="shared" si="109"/>
        <v>3.7284877520713305E-3</v>
      </c>
    </row>
    <row r="177" spans="1:63" x14ac:dyDescent="0.3">
      <c r="A177" s="85" t="s">
        <v>1725</v>
      </c>
      <c r="B177" s="85" t="s">
        <v>1041</v>
      </c>
      <c r="C177" s="65">
        <f>VLOOKUP(B177,Площадь!$A$2:$B$442,2,0)</f>
        <v>4.2</v>
      </c>
      <c r="D177" s="79"/>
      <c r="E177">
        <v>31</v>
      </c>
      <c r="F177">
        <v>29</v>
      </c>
      <c r="G177">
        <v>31</v>
      </c>
      <c r="Q177">
        <f t="shared" si="92"/>
        <v>91</v>
      </c>
      <c r="R177" s="76"/>
      <c r="S177" s="71"/>
      <c r="T177" s="41">
        <f t="shared" si="111"/>
        <v>0</v>
      </c>
      <c r="U177" s="41">
        <f t="shared" si="82"/>
        <v>0</v>
      </c>
      <c r="V177" s="41">
        <f t="shared" si="93"/>
        <v>0</v>
      </c>
      <c r="W177" s="41">
        <f t="shared" si="113"/>
        <v>0</v>
      </c>
      <c r="X177" s="41">
        <f t="shared" si="112"/>
        <v>0</v>
      </c>
      <c r="Y177" s="41"/>
      <c r="Z177" s="41"/>
      <c r="AA177" s="41"/>
      <c r="AB177" s="41"/>
      <c r="AC177" s="41"/>
      <c r="AD177" s="41">
        <f t="shared" si="83"/>
        <v>0</v>
      </c>
      <c r="AE177" s="41">
        <f t="shared" si="84"/>
        <v>0</v>
      </c>
      <c r="AF177" s="41">
        <f t="shared" si="85"/>
        <v>0</v>
      </c>
      <c r="AG177" s="41">
        <f t="shared" si="86"/>
        <v>0</v>
      </c>
      <c r="AI177" s="41">
        <f t="shared" si="94"/>
        <v>8.3899757705150166E-2</v>
      </c>
      <c r="AJ177" s="41">
        <f t="shared" si="95"/>
        <v>4.0498283398507764E-2</v>
      </c>
      <c r="AK177" s="41">
        <f t="shared" si="110"/>
        <v>6.3517741600737129E-2</v>
      </c>
      <c r="AL177" s="41">
        <f t="shared" si="96"/>
        <v>0</v>
      </c>
      <c r="AR177" s="41">
        <f t="shared" si="97"/>
        <v>0</v>
      </c>
      <c r="AS177" s="41">
        <f t="shared" si="98"/>
        <v>0</v>
      </c>
      <c r="AT177" s="41">
        <f t="shared" si="99"/>
        <v>0</v>
      </c>
      <c r="AV177" s="40">
        <f t="shared" si="100"/>
        <v>225.21715359339692</v>
      </c>
      <c r="AW177" s="40">
        <f t="shared" si="90"/>
        <v>108.7119720236183</v>
      </c>
      <c r="AX177" s="40">
        <f t="shared" si="91"/>
        <v>170.50448484335473</v>
      </c>
      <c r="AY177" s="40">
        <f t="shared" si="101"/>
        <v>0</v>
      </c>
      <c r="AZ177" s="40">
        <f t="shared" si="102"/>
        <v>0</v>
      </c>
      <c r="BA177" s="40">
        <f t="shared" si="103"/>
        <v>0</v>
      </c>
      <c r="BB177" s="40">
        <f t="shared" si="104"/>
        <v>0</v>
      </c>
      <c r="BC177" s="40">
        <f t="shared" si="105"/>
        <v>0</v>
      </c>
      <c r="BD177" s="40">
        <f t="shared" si="106"/>
        <v>0</v>
      </c>
      <c r="BE177" s="40">
        <f t="shared" si="87"/>
        <v>0</v>
      </c>
      <c r="BF177" s="40">
        <f t="shared" si="88"/>
        <v>0</v>
      </c>
      <c r="BG177" s="40">
        <f t="shared" si="89"/>
        <v>0</v>
      </c>
      <c r="BH177" s="62">
        <f t="shared" si="107"/>
        <v>504.43361046036989</v>
      </c>
      <c r="BI177" s="128">
        <f>VLOOKUP(A177,'1112 '!$B$12:$G$1229,6,0)</f>
        <v>541.16999999999996</v>
      </c>
      <c r="BJ177" s="63">
        <f t="shared" si="108"/>
        <v>-36.736389539630068</v>
      </c>
      <c r="BK177" s="41">
        <f t="shared" si="109"/>
        <v>3.7284877520713305E-3</v>
      </c>
    </row>
    <row r="178" spans="1:63" x14ac:dyDescent="0.3">
      <c r="A178" s="85" t="s">
        <v>1810</v>
      </c>
      <c r="B178" s="85" t="s">
        <v>1145</v>
      </c>
      <c r="C178" s="65">
        <f>VLOOKUP(B178,Площадь!$A$2:$B$442,2,0)</f>
        <v>5.7</v>
      </c>
      <c r="D178" s="79"/>
      <c r="E178">
        <v>31</v>
      </c>
      <c r="F178">
        <v>29</v>
      </c>
      <c r="G178">
        <v>31</v>
      </c>
      <c r="Q178">
        <f t="shared" si="92"/>
        <v>91</v>
      </c>
      <c r="R178" s="76"/>
      <c r="S178" s="71"/>
      <c r="T178" s="41">
        <f t="shared" si="111"/>
        <v>0</v>
      </c>
      <c r="U178" s="41">
        <f t="shared" si="82"/>
        <v>0</v>
      </c>
      <c r="V178" s="41">
        <f t="shared" si="93"/>
        <v>0</v>
      </c>
      <c r="W178" s="41">
        <f t="shared" si="113"/>
        <v>0</v>
      </c>
      <c r="X178" s="41">
        <f t="shared" si="112"/>
        <v>0</v>
      </c>
      <c r="Y178" s="41"/>
      <c r="Z178" s="41"/>
      <c r="AA178" s="41"/>
      <c r="AB178" s="41"/>
      <c r="AC178" s="41"/>
      <c r="AD178" s="41">
        <f t="shared" si="83"/>
        <v>0</v>
      </c>
      <c r="AE178" s="41">
        <f t="shared" si="84"/>
        <v>0</v>
      </c>
      <c r="AF178" s="41">
        <f t="shared" si="85"/>
        <v>0</v>
      </c>
      <c r="AG178" s="41">
        <f t="shared" si="86"/>
        <v>0</v>
      </c>
      <c r="AI178" s="41">
        <f t="shared" si="94"/>
        <v>0.11386395688556093</v>
      </c>
      <c r="AJ178" s="41">
        <f t="shared" si="95"/>
        <v>5.4961956040831969E-2</v>
      </c>
      <c r="AK178" s="41">
        <f t="shared" si="110"/>
        <v>8.6202649315286109E-2</v>
      </c>
      <c r="AL178" s="41">
        <f t="shared" si="96"/>
        <v>0</v>
      </c>
      <c r="AR178" s="41">
        <f t="shared" si="97"/>
        <v>0</v>
      </c>
      <c r="AS178" s="41">
        <f t="shared" si="98"/>
        <v>0</v>
      </c>
      <c r="AT178" s="41">
        <f t="shared" si="99"/>
        <v>0</v>
      </c>
      <c r="AV178" s="40">
        <f t="shared" si="100"/>
        <v>305.65185130532439</v>
      </c>
      <c r="AW178" s="40">
        <f t="shared" si="90"/>
        <v>147.5376763177677</v>
      </c>
      <c r="AX178" s="40">
        <f t="shared" si="91"/>
        <v>231.39894371598143</v>
      </c>
      <c r="AY178" s="40">
        <f t="shared" si="101"/>
        <v>0</v>
      </c>
      <c r="AZ178" s="40">
        <f t="shared" si="102"/>
        <v>0</v>
      </c>
      <c r="BA178" s="40">
        <f t="shared" si="103"/>
        <v>0</v>
      </c>
      <c r="BB178" s="40">
        <f t="shared" si="104"/>
        <v>0</v>
      </c>
      <c r="BC178" s="40">
        <f t="shared" si="105"/>
        <v>0</v>
      </c>
      <c r="BD178" s="40">
        <f t="shared" si="106"/>
        <v>0</v>
      </c>
      <c r="BE178" s="40">
        <f t="shared" si="87"/>
        <v>0</v>
      </c>
      <c r="BF178" s="40">
        <f t="shared" si="88"/>
        <v>0</v>
      </c>
      <c r="BG178" s="40">
        <f t="shared" si="89"/>
        <v>0</v>
      </c>
      <c r="BH178" s="62">
        <f t="shared" si="107"/>
        <v>684.58847133907352</v>
      </c>
      <c r="BI178" s="128">
        <f>VLOOKUP(A178,'1112 '!$B$12:$G$1229,6,0)</f>
        <v>734.43</v>
      </c>
      <c r="BJ178" s="63">
        <f t="shared" si="108"/>
        <v>-49.841528660926429</v>
      </c>
      <c r="BK178" s="41">
        <f t="shared" si="109"/>
        <v>3.7284877520713305E-3</v>
      </c>
    </row>
    <row r="179" spans="1:63" x14ac:dyDescent="0.3">
      <c r="A179" s="85" t="s">
        <v>1793</v>
      </c>
      <c r="B179" s="85" t="s">
        <v>1146</v>
      </c>
      <c r="C179" s="65">
        <f>VLOOKUP(B179,Площадь!$A$2:$B$442,2,0)</f>
        <v>5.4</v>
      </c>
      <c r="D179" s="79"/>
      <c r="E179">
        <v>31</v>
      </c>
      <c r="F179">
        <v>29</v>
      </c>
      <c r="G179">
        <v>31</v>
      </c>
      <c r="Q179">
        <f t="shared" si="92"/>
        <v>91</v>
      </c>
      <c r="R179" s="76"/>
      <c r="S179" s="71"/>
      <c r="T179" s="41">
        <f t="shared" si="111"/>
        <v>0</v>
      </c>
      <c r="U179" s="41">
        <f t="shared" si="82"/>
        <v>0</v>
      </c>
      <c r="V179" s="41">
        <f t="shared" si="93"/>
        <v>0</v>
      </c>
      <c r="W179" s="41">
        <f t="shared" si="113"/>
        <v>0</v>
      </c>
      <c r="X179" s="41">
        <f t="shared" si="112"/>
        <v>0</v>
      </c>
      <c r="Y179" s="41"/>
      <c r="Z179" s="41"/>
      <c r="AA179" s="41"/>
      <c r="AB179" s="41"/>
      <c r="AC179" s="41"/>
      <c r="AD179" s="41">
        <f t="shared" si="83"/>
        <v>0</v>
      </c>
      <c r="AE179" s="41">
        <f t="shared" si="84"/>
        <v>0</v>
      </c>
      <c r="AF179" s="41">
        <f t="shared" si="85"/>
        <v>0</v>
      </c>
      <c r="AG179" s="41">
        <f t="shared" si="86"/>
        <v>0</v>
      </c>
      <c r="AI179" s="41">
        <f t="shared" si="94"/>
        <v>0.10787111704947878</v>
      </c>
      <c r="AJ179" s="41">
        <f t="shared" si="95"/>
        <v>5.2069221512367127E-2</v>
      </c>
      <c r="AK179" s="41">
        <f t="shared" si="110"/>
        <v>8.1665667772376313E-2</v>
      </c>
      <c r="AL179" s="41">
        <f t="shared" si="96"/>
        <v>0</v>
      </c>
      <c r="AR179" s="41">
        <f t="shared" si="97"/>
        <v>0</v>
      </c>
      <c r="AS179" s="41">
        <f t="shared" si="98"/>
        <v>0</v>
      </c>
      <c r="AT179" s="41">
        <f t="shared" si="99"/>
        <v>0</v>
      </c>
      <c r="AV179" s="40">
        <f t="shared" si="100"/>
        <v>289.56491176293889</v>
      </c>
      <c r="AW179" s="40">
        <f t="shared" si="90"/>
        <v>139.77253545893782</v>
      </c>
      <c r="AX179" s="40">
        <f t="shared" si="91"/>
        <v>219.22005194145609</v>
      </c>
      <c r="AY179" s="40">
        <f t="shared" si="101"/>
        <v>0</v>
      </c>
      <c r="AZ179" s="40">
        <f t="shared" si="102"/>
        <v>0</v>
      </c>
      <c r="BA179" s="40">
        <f t="shared" si="103"/>
        <v>0</v>
      </c>
      <c r="BB179" s="40">
        <f t="shared" si="104"/>
        <v>0</v>
      </c>
      <c r="BC179" s="40">
        <f t="shared" si="105"/>
        <v>0</v>
      </c>
      <c r="BD179" s="40">
        <f t="shared" si="106"/>
        <v>0</v>
      </c>
      <c r="BE179" s="40">
        <f t="shared" si="87"/>
        <v>0</v>
      </c>
      <c r="BF179" s="40">
        <f t="shared" si="88"/>
        <v>0</v>
      </c>
      <c r="BG179" s="40">
        <f t="shared" si="89"/>
        <v>0</v>
      </c>
      <c r="BH179" s="62">
        <f t="shared" si="107"/>
        <v>648.55749916333275</v>
      </c>
      <c r="BI179" s="128">
        <f>VLOOKUP(A179,'1112 '!$B$12:$G$1229,6,0)</f>
        <v>695.79</v>
      </c>
      <c r="BJ179" s="63">
        <f t="shared" si="108"/>
        <v>-47.232500836667214</v>
      </c>
      <c r="BK179" s="41">
        <f t="shared" si="109"/>
        <v>3.7284877520713305E-3</v>
      </c>
    </row>
    <row r="180" spans="1:63" x14ac:dyDescent="0.3">
      <c r="A180" s="85" t="s">
        <v>1775</v>
      </c>
      <c r="B180" s="85" t="s">
        <v>970</v>
      </c>
      <c r="C180" s="65">
        <f>VLOOKUP(B180,Площадь!$A$2:$B$442,2,0)</f>
        <v>5.9</v>
      </c>
      <c r="D180" s="79"/>
      <c r="E180">
        <v>31</v>
      </c>
      <c r="F180">
        <v>29</v>
      </c>
      <c r="G180">
        <v>31</v>
      </c>
      <c r="Q180">
        <f t="shared" si="92"/>
        <v>91</v>
      </c>
      <c r="R180" s="76"/>
      <c r="S180" s="71"/>
      <c r="T180" s="41">
        <f t="shared" si="111"/>
        <v>0</v>
      </c>
      <c r="U180" s="41">
        <f t="shared" si="82"/>
        <v>0</v>
      </c>
      <c r="V180" s="41">
        <f t="shared" si="93"/>
        <v>0</v>
      </c>
      <c r="W180" s="41">
        <f t="shared" si="113"/>
        <v>0</v>
      </c>
      <c r="X180" s="41">
        <f t="shared" si="112"/>
        <v>0</v>
      </c>
      <c r="Y180" s="41"/>
      <c r="Z180" s="41"/>
      <c r="AA180" s="41"/>
      <c r="AB180" s="41"/>
      <c r="AC180" s="41"/>
      <c r="AD180" s="41">
        <f t="shared" si="83"/>
        <v>0</v>
      </c>
      <c r="AE180" s="41">
        <f t="shared" si="84"/>
        <v>0</v>
      </c>
      <c r="AF180" s="41">
        <f t="shared" si="85"/>
        <v>0</v>
      </c>
      <c r="AG180" s="41">
        <f t="shared" si="86"/>
        <v>0</v>
      </c>
      <c r="AI180" s="41">
        <f t="shared" si="94"/>
        <v>0.11785918344294903</v>
      </c>
      <c r="AJ180" s="41">
        <f t="shared" si="95"/>
        <v>5.6890445726475197E-2</v>
      </c>
      <c r="AK180" s="41">
        <f t="shared" si="110"/>
        <v>8.9227303677225978E-2</v>
      </c>
      <c r="AL180" s="41">
        <f t="shared" si="96"/>
        <v>0</v>
      </c>
      <c r="AR180" s="41">
        <f t="shared" si="97"/>
        <v>0</v>
      </c>
      <c r="AS180" s="41">
        <f t="shared" si="98"/>
        <v>0</v>
      </c>
      <c r="AT180" s="41">
        <f t="shared" si="99"/>
        <v>0</v>
      </c>
      <c r="AV180" s="40">
        <f t="shared" si="100"/>
        <v>316.3764776669147</v>
      </c>
      <c r="AW180" s="40">
        <f t="shared" si="90"/>
        <v>152.71443689032097</v>
      </c>
      <c r="AX180" s="40">
        <f t="shared" si="91"/>
        <v>239.51820489899833</v>
      </c>
      <c r="AY180" s="40">
        <f t="shared" si="101"/>
        <v>0</v>
      </c>
      <c r="AZ180" s="40">
        <f t="shared" si="102"/>
        <v>0</v>
      </c>
      <c r="BA180" s="40">
        <f t="shared" si="103"/>
        <v>0</v>
      </c>
      <c r="BB180" s="40">
        <f t="shared" si="104"/>
        <v>0</v>
      </c>
      <c r="BC180" s="40">
        <f t="shared" si="105"/>
        <v>0</v>
      </c>
      <c r="BD180" s="40">
        <f t="shared" si="106"/>
        <v>0</v>
      </c>
      <c r="BE180" s="40">
        <f t="shared" si="87"/>
        <v>0</v>
      </c>
      <c r="BF180" s="40">
        <f t="shared" si="88"/>
        <v>0</v>
      </c>
      <c r="BG180" s="40">
        <f t="shared" si="89"/>
        <v>0</v>
      </c>
      <c r="BH180" s="62">
        <f t="shared" si="107"/>
        <v>708.609119456234</v>
      </c>
      <c r="BI180" s="128">
        <f>VLOOKUP(A180,'1112 '!$B$12:$G$1229,6,0)</f>
        <v>760.2</v>
      </c>
      <c r="BJ180" s="63">
        <f t="shared" si="108"/>
        <v>-51.590880543766048</v>
      </c>
      <c r="BK180" s="41">
        <f t="shared" si="109"/>
        <v>3.7284877520713301E-3</v>
      </c>
    </row>
    <row r="181" spans="1:63" x14ac:dyDescent="0.3">
      <c r="A181" s="85" t="s">
        <v>1715</v>
      </c>
      <c r="B181" s="85" t="s">
        <v>644</v>
      </c>
      <c r="C181" s="65">
        <f>VLOOKUP(B181,Площадь!$A$2:$B$442,2,0)</f>
        <v>5.9</v>
      </c>
      <c r="D181" s="79"/>
      <c r="E181">
        <v>31</v>
      </c>
      <c r="F181">
        <v>29</v>
      </c>
      <c r="G181">
        <v>31</v>
      </c>
      <c r="Q181">
        <f t="shared" si="92"/>
        <v>91</v>
      </c>
      <c r="R181" s="76"/>
      <c r="S181" s="71"/>
      <c r="T181" s="41">
        <f t="shared" si="111"/>
        <v>0</v>
      </c>
      <c r="U181" s="41">
        <f t="shared" si="82"/>
        <v>0</v>
      </c>
      <c r="V181" s="41">
        <f t="shared" si="93"/>
        <v>0</v>
      </c>
      <c r="W181" s="41">
        <f t="shared" si="113"/>
        <v>0</v>
      </c>
      <c r="X181" s="41">
        <f t="shared" si="112"/>
        <v>0</v>
      </c>
      <c r="Y181" s="41"/>
      <c r="Z181" s="41"/>
      <c r="AA181" s="41"/>
      <c r="AB181" s="41"/>
      <c r="AC181" s="41"/>
      <c r="AD181" s="41">
        <f t="shared" si="83"/>
        <v>0</v>
      </c>
      <c r="AE181" s="41">
        <f t="shared" si="84"/>
        <v>0</v>
      </c>
      <c r="AF181" s="41">
        <f t="shared" si="85"/>
        <v>0</v>
      </c>
      <c r="AG181" s="41">
        <f t="shared" si="86"/>
        <v>0</v>
      </c>
      <c r="AI181" s="41">
        <f t="shared" si="94"/>
        <v>0.11785918344294903</v>
      </c>
      <c r="AJ181" s="41">
        <f t="shared" si="95"/>
        <v>5.6890445726475197E-2</v>
      </c>
      <c r="AK181" s="41">
        <f t="shared" si="110"/>
        <v>8.9227303677225978E-2</v>
      </c>
      <c r="AL181" s="41">
        <f t="shared" si="96"/>
        <v>0</v>
      </c>
      <c r="AR181" s="41">
        <f t="shared" si="97"/>
        <v>0</v>
      </c>
      <c r="AS181" s="41">
        <f t="shared" si="98"/>
        <v>0</v>
      </c>
      <c r="AT181" s="41">
        <f t="shared" si="99"/>
        <v>0</v>
      </c>
      <c r="AV181" s="40">
        <f t="shared" si="100"/>
        <v>316.3764776669147</v>
      </c>
      <c r="AW181" s="40">
        <f t="shared" si="90"/>
        <v>152.71443689032097</v>
      </c>
      <c r="AX181" s="40">
        <f t="shared" si="91"/>
        <v>239.51820489899833</v>
      </c>
      <c r="AY181" s="40">
        <f t="shared" si="101"/>
        <v>0</v>
      </c>
      <c r="AZ181" s="40">
        <f t="shared" si="102"/>
        <v>0</v>
      </c>
      <c r="BA181" s="40">
        <f t="shared" si="103"/>
        <v>0</v>
      </c>
      <c r="BB181" s="40">
        <f t="shared" si="104"/>
        <v>0</v>
      </c>
      <c r="BC181" s="40">
        <f t="shared" si="105"/>
        <v>0</v>
      </c>
      <c r="BD181" s="40">
        <f t="shared" si="106"/>
        <v>0</v>
      </c>
      <c r="BE181" s="40">
        <f t="shared" si="87"/>
        <v>0</v>
      </c>
      <c r="BF181" s="40">
        <f t="shared" si="88"/>
        <v>0</v>
      </c>
      <c r="BG181" s="40">
        <f t="shared" si="89"/>
        <v>0</v>
      </c>
      <c r="BH181" s="62">
        <f t="shared" si="107"/>
        <v>708.609119456234</v>
      </c>
      <c r="BI181" s="128">
        <f>VLOOKUP(A181,'1112 '!$B$12:$G$1229,6,0)</f>
        <v>760.2</v>
      </c>
      <c r="BJ181" s="63">
        <f t="shared" si="108"/>
        <v>-51.590880543766048</v>
      </c>
      <c r="BK181" s="41">
        <f t="shared" si="109"/>
        <v>3.7284877520713301E-3</v>
      </c>
    </row>
    <row r="182" spans="1:63" x14ac:dyDescent="0.3">
      <c r="A182" s="85" t="s">
        <v>1307</v>
      </c>
      <c r="B182" s="85" t="s">
        <v>1068</v>
      </c>
      <c r="C182" s="65">
        <f>VLOOKUP(B182,Площадь!$A$2:$B$442,2,0)</f>
        <v>5.8</v>
      </c>
      <c r="D182" s="79"/>
      <c r="E182">
        <v>31</v>
      </c>
      <c r="F182">
        <v>29</v>
      </c>
      <c r="G182">
        <v>31</v>
      </c>
      <c r="Q182">
        <f t="shared" si="92"/>
        <v>91</v>
      </c>
      <c r="R182" s="76"/>
      <c r="S182" s="71"/>
      <c r="T182" s="41">
        <f t="shared" si="111"/>
        <v>0</v>
      </c>
      <c r="U182" s="41">
        <f t="shared" si="82"/>
        <v>0</v>
      </c>
      <c r="V182" s="41">
        <f t="shared" si="93"/>
        <v>0</v>
      </c>
      <c r="W182" s="41">
        <f t="shared" si="113"/>
        <v>0</v>
      </c>
      <c r="X182" s="41">
        <f t="shared" si="112"/>
        <v>0</v>
      </c>
      <c r="Y182" s="41"/>
      <c r="Z182" s="41"/>
      <c r="AA182" s="41"/>
      <c r="AB182" s="41"/>
      <c r="AC182" s="41"/>
      <c r="AD182" s="41">
        <f t="shared" si="83"/>
        <v>0</v>
      </c>
      <c r="AE182" s="41">
        <f t="shared" si="84"/>
        <v>0</v>
      </c>
      <c r="AF182" s="41">
        <f t="shared" si="85"/>
        <v>0</v>
      </c>
      <c r="AG182" s="41">
        <f t="shared" si="86"/>
        <v>0</v>
      </c>
      <c r="AI182" s="41">
        <f t="shared" si="94"/>
        <v>0.11586157016425497</v>
      </c>
      <c r="AJ182" s="41">
        <f t="shared" si="95"/>
        <v>5.5926200883653576E-2</v>
      </c>
      <c r="AK182" s="41">
        <f t="shared" si="110"/>
        <v>8.7714976496256036E-2</v>
      </c>
      <c r="AL182" s="41">
        <f t="shared" si="96"/>
        <v>0</v>
      </c>
      <c r="AR182" s="41">
        <f t="shared" si="97"/>
        <v>0</v>
      </c>
      <c r="AS182" s="41">
        <f t="shared" si="98"/>
        <v>0</v>
      </c>
      <c r="AT182" s="41">
        <f t="shared" si="99"/>
        <v>0</v>
      </c>
      <c r="AV182" s="40">
        <f t="shared" si="100"/>
        <v>311.01416448611945</v>
      </c>
      <c r="AW182" s="40">
        <f t="shared" si="90"/>
        <v>150.12605660404432</v>
      </c>
      <c r="AX182" s="40">
        <f t="shared" si="91"/>
        <v>235.45857430748987</v>
      </c>
      <c r="AY182" s="40">
        <f t="shared" si="101"/>
        <v>0</v>
      </c>
      <c r="AZ182" s="40">
        <f t="shared" si="102"/>
        <v>0</v>
      </c>
      <c r="BA182" s="40">
        <f t="shared" si="103"/>
        <v>0</v>
      </c>
      <c r="BB182" s="40">
        <f t="shared" si="104"/>
        <v>0</v>
      </c>
      <c r="BC182" s="40">
        <f t="shared" si="105"/>
        <v>0</v>
      </c>
      <c r="BD182" s="40">
        <f t="shared" si="106"/>
        <v>0</v>
      </c>
      <c r="BE182" s="40">
        <f t="shared" si="87"/>
        <v>0</v>
      </c>
      <c r="BF182" s="40">
        <f t="shared" si="88"/>
        <v>0</v>
      </c>
      <c r="BG182" s="40">
        <f t="shared" si="89"/>
        <v>0</v>
      </c>
      <c r="BH182" s="62">
        <f t="shared" si="107"/>
        <v>696.5987953976537</v>
      </c>
      <c r="BI182" s="128">
        <f>VLOOKUP(A182,'1112 '!$B$12:$G$1229,6,0)</f>
        <v>747.33</v>
      </c>
      <c r="BJ182" s="63">
        <f t="shared" si="108"/>
        <v>-50.731204602346338</v>
      </c>
      <c r="BK182" s="41">
        <f t="shared" si="109"/>
        <v>3.7284877520713305E-3</v>
      </c>
    </row>
    <row r="183" spans="1:63" x14ac:dyDescent="0.3">
      <c r="A183" s="85" t="s">
        <v>1329</v>
      </c>
      <c r="B183" s="85" t="s">
        <v>1018</v>
      </c>
      <c r="C183" s="65">
        <f>VLOOKUP(B183,Площадь!$A$2:$B$442,2,0)</f>
        <v>5.8</v>
      </c>
      <c r="D183" s="79"/>
      <c r="E183">
        <v>31</v>
      </c>
      <c r="F183">
        <v>29</v>
      </c>
      <c r="G183">
        <v>31</v>
      </c>
      <c r="Q183">
        <f t="shared" si="92"/>
        <v>91</v>
      </c>
      <c r="R183" s="76"/>
      <c r="S183" s="71"/>
      <c r="T183" s="41">
        <f t="shared" si="111"/>
        <v>0</v>
      </c>
      <c r="U183" s="41">
        <f t="shared" si="82"/>
        <v>0</v>
      </c>
      <c r="V183" s="41">
        <f t="shared" si="93"/>
        <v>0</v>
      </c>
      <c r="W183" s="41">
        <f t="shared" si="113"/>
        <v>0</v>
      </c>
      <c r="X183" s="41">
        <f t="shared" si="112"/>
        <v>0</v>
      </c>
      <c r="Y183" s="41"/>
      <c r="Z183" s="41"/>
      <c r="AA183" s="41"/>
      <c r="AB183" s="41"/>
      <c r="AC183" s="41"/>
      <c r="AD183" s="41">
        <f t="shared" si="83"/>
        <v>0</v>
      </c>
      <c r="AE183" s="41">
        <f t="shared" si="84"/>
        <v>0</v>
      </c>
      <c r="AF183" s="41">
        <f t="shared" si="85"/>
        <v>0</v>
      </c>
      <c r="AG183" s="41">
        <f t="shared" si="86"/>
        <v>0</v>
      </c>
      <c r="AI183" s="41">
        <f t="shared" si="94"/>
        <v>0.11586157016425497</v>
      </c>
      <c r="AJ183" s="41">
        <f t="shared" si="95"/>
        <v>5.5926200883653576E-2</v>
      </c>
      <c r="AK183" s="41">
        <f t="shared" si="110"/>
        <v>8.7714976496256036E-2</v>
      </c>
      <c r="AL183" s="41">
        <f t="shared" si="96"/>
        <v>0</v>
      </c>
      <c r="AR183" s="41">
        <f t="shared" si="97"/>
        <v>0</v>
      </c>
      <c r="AS183" s="41">
        <f t="shared" si="98"/>
        <v>0</v>
      </c>
      <c r="AT183" s="41">
        <f t="shared" si="99"/>
        <v>0</v>
      </c>
      <c r="AV183" s="40">
        <f t="shared" si="100"/>
        <v>311.01416448611945</v>
      </c>
      <c r="AW183" s="40">
        <f t="shared" si="90"/>
        <v>150.12605660404432</v>
      </c>
      <c r="AX183" s="40">
        <f t="shared" si="91"/>
        <v>235.45857430748987</v>
      </c>
      <c r="AY183" s="40">
        <f t="shared" si="101"/>
        <v>0</v>
      </c>
      <c r="AZ183" s="40">
        <f t="shared" si="102"/>
        <v>0</v>
      </c>
      <c r="BA183" s="40">
        <f t="shared" si="103"/>
        <v>0</v>
      </c>
      <c r="BB183" s="40">
        <f t="shared" si="104"/>
        <v>0</v>
      </c>
      <c r="BC183" s="40">
        <f t="shared" si="105"/>
        <v>0</v>
      </c>
      <c r="BD183" s="40">
        <f t="shared" si="106"/>
        <v>0</v>
      </c>
      <c r="BE183" s="40">
        <f t="shared" si="87"/>
        <v>0</v>
      </c>
      <c r="BF183" s="40">
        <f t="shared" si="88"/>
        <v>0</v>
      </c>
      <c r="BG183" s="40">
        <f t="shared" si="89"/>
        <v>0</v>
      </c>
      <c r="BH183" s="62">
        <f t="shared" si="107"/>
        <v>696.5987953976537</v>
      </c>
      <c r="BI183" s="128">
        <f>VLOOKUP(A183,'1112 '!$B$12:$G$1229,6,0)</f>
        <v>747.33</v>
      </c>
      <c r="BJ183" s="63">
        <f t="shared" si="108"/>
        <v>-50.731204602346338</v>
      </c>
      <c r="BK183" s="41">
        <f t="shared" si="109"/>
        <v>3.7284877520713305E-3</v>
      </c>
    </row>
    <row r="184" spans="1:63" x14ac:dyDescent="0.3">
      <c r="A184" s="85" t="s">
        <v>1603</v>
      </c>
      <c r="B184" s="85" t="s">
        <v>1005</v>
      </c>
      <c r="C184" s="65">
        <f>VLOOKUP(B184,Площадь!$A$2:$B$442,2,0)</f>
        <v>5.6</v>
      </c>
      <c r="D184" s="79"/>
      <c r="E184">
        <v>31</v>
      </c>
      <c r="F184">
        <v>29</v>
      </c>
      <c r="G184">
        <v>31</v>
      </c>
      <c r="Q184">
        <f t="shared" si="92"/>
        <v>91</v>
      </c>
      <c r="R184" s="76"/>
      <c r="S184" s="71"/>
      <c r="T184" s="41">
        <f t="shared" si="111"/>
        <v>0</v>
      </c>
      <c r="U184" s="41">
        <f t="shared" si="82"/>
        <v>0</v>
      </c>
      <c r="V184" s="41">
        <f t="shared" si="93"/>
        <v>0</v>
      </c>
      <c r="W184" s="41">
        <f t="shared" si="113"/>
        <v>0</v>
      </c>
      <c r="X184" s="41">
        <f t="shared" si="112"/>
        <v>0</v>
      </c>
      <c r="Y184" s="41"/>
      <c r="Z184" s="41"/>
      <c r="AA184" s="41"/>
      <c r="AB184" s="41"/>
      <c r="AC184" s="41"/>
      <c r="AD184" s="41">
        <f t="shared" si="83"/>
        <v>0</v>
      </c>
      <c r="AE184" s="41">
        <f t="shared" si="84"/>
        <v>0</v>
      </c>
      <c r="AF184" s="41">
        <f t="shared" si="85"/>
        <v>0</v>
      </c>
      <c r="AG184" s="41">
        <f t="shared" si="86"/>
        <v>0</v>
      </c>
      <c r="AI184" s="41">
        <f t="shared" si="94"/>
        <v>0.11186634360686687</v>
      </c>
      <c r="AJ184" s="41">
        <f t="shared" si="95"/>
        <v>5.3997711198010348E-2</v>
      </c>
      <c r="AK184" s="41">
        <f t="shared" si="110"/>
        <v>8.4690322134316168E-2</v>
      </c>
      <c r="AL184" s="41">
        <f t="shared" si="96"/>
        <v>0</v>
      </c>
      <c r="AR184" s="41">
        <f t="shared" si="97"/>
        <v>0</v>
      </c>
      <c r="AS184" s="41">
        <f t="shared" si="98"/>
        <v>0</v>
      </c>
      <c r="AT184" s="41">
        <f t="shared" si="99"/>
        <v>0</v>
      </c>
      <c r="AV184" s="40">
        <f t="shared" si="100"/>
        <v>300.28953812452914</v>
      </c>
      <c r="AW184" s="40">
        <f t="shared" si="90"/>
        <v>144.94929603149106</v>
      </c>
      <c r="AX184" s="40">
        <f t="shared" si="91"/>
        <v>227.33931312447297</v>
      </c>
      <c r="AY184" s="40">
        <f t="shared" si="101"/>
        <v>0</v>
      </c>
      <c r="AZ184" s="40">
        <f t="shared" si="102"/>
        <v>0</v>
      </c>
      <c r="BA184" s="40">
        <f t="shared" si="103"/>
        <v>0</v>
      </c>
      <c r="BB184" s="40">
        <f t="shared" si="104"/>
        <v>0</v>
      </c>
      <c r="BC184" s="40">
        <f t="shared" si="105"/>
        <v>0</v>
      </c>
      <c r="BD184" s="40">
        <f t="shared" si="106"/>
        <v>0</v>
      </c>
      <c r="BE184" s="40">
        <f t="shared" si="87"/>
        <v>0</v>
      </c>
      <c r="BF184" s="40">
        <f t="shared" si="88"/>
        <v>0</v>
      </c>
      <c r="BG184" s="40">
        <f t="shared" si="89"/>
        <v>0</v>
      </c>
      <c r="BH184" s="62">
        <f t="shared" si="107"/>
        <v>672.57814728049311</v>
      </c>
      <c r="BI184" s="128">
        <f>VLOOKUP(A184,'1112 '!$B$12:$G$1229,6,0)</f>
        <v>721.55</v>
      </c>
      <c r="BJ184" s="63">
        <f t="shared" si="108"/>
        <v>-48.971852719506842</v>
      </c>
      <c r="BK184" s="41">
        <f t="shared" si="109"/>
        <v>3.7284877520713296E-3</v>
      </c>
    </row>
    <row r="185" spans="1:63" x14ac:dyDescent="0.3">
      <c r="A185" s="85" t="s">
        <v>2366</v>
      </c>
      <c r="B185" s="85" t="s">
        <v>1065</v>
      </c>
      <c r="C185" s="65">
        <f>VLOOKUP(B185,Площадь!$A$2:$B$442,2,0)</f>
        <v>4.4000000000000004</v>
      </c>
      <c r="D185" s="79"/>
      <c r="E185">
        <v>31</v>
      </c>
      <c r="F185">
        <v>29</v>
      </c>
      <c r="G185">
        <v>31</v>
      </c>
      <c r="Q185">
        <f t="shared" si="92"/>
        <v>91</v>
      </c>
      <c r="R185" s="76"/>
      <c r="S185" s="71"/>
      <c r="T185" s="41">
        <f t="shared" si="111"/>
        <v>0</v>
      </c>
      <c r="U185" s="41">
        <f t="shared" si="82"/>
        <v>0</v>
      </c>
      <c r="V185" s="41">
        <f t="shared" si="93"/>
        <v>0</v>
      </c>
      <c r="W185" s="41">
        <f t="shared" si="113"/>
        <v>0</v>
      </c>
      <c r="X185" s="41">
        <f t="shared" si="112"/>
        <v>0</v>
      </c>
      <c r="Y185" s="41"/>
      <c r="Z185" s="41"/>
      <c r="AA185" s="41"/>
      <c r="AB185" s="41"/>
      <c r="AC185" s="41"/>
      <c r="AD185" s="41">
        <f t="shared" si="83"/>
        <v>0</v>
      </c>
      <c r="AE185" s="41">
        <f t="shared" si="84"/>
        <v>0</v>
      </c>
      <c r="AF185" s="41">
        <f t="shared" si="85"/>
        <v>0</v>
      </c>
      <c r="AG185" s="41">
        <f t="shared" si="86"/>
        <v>0</v>
      </c>
      <c r="AI185" s="41">
        <f t="shared" si="94"/>
        <v>8.7894984262538264E-2</v>
      </c>
      <c r="AJ185" s="41">
        <f t="shared" si="95"/>
        <v>4.2426773084150993E-2</v>
      </c>
      <c r="AK185" s="41">
        <f t="shared" si="110"/>
        <v>6.6542395962676998E-2</v>
      </c>
      <c r="AL185" s="41">
        <f t="shared" si="96"/>
        <v>0</v>
      </c>
      <c r="AR185" s="41">
        <f t="shared" si="97"/>
        <v>0</v>
      </c>
      <c r="AS185" s="41">
        <f t="shared" si="98"/>
        <v>0</v>
      </c>
      <c r="AT185" s="41">
        <f t="shared" si="99"/>
        <v>0</v>
      </c>
      <c r="AV185" s="40">
        <f t="shared" si="100"/>
        <v>235.94177995498723</v>
      </c>
      <c r="AW185" s="40">
        <f t="shared" si="90"/>
        <v>113.88873259617156</v>
      </c>
      <c r="AX185" s="40">
        <f t="shared" si="91"/>
        <v>178.62374602637163</v>
      </c>
      <c r="AY185" s="40">
        <f t="shared" si="101"/>
        <v>0</v>
      </c>
      <c r="AZ185" s="40">
        <f t="shared" si="102"/>
        <v>0</v>
      </c>
      <c r="BA185" s="40">
        <f t="shared" si="103"/>
        <v>0</v>
      </c>
      <c r="BB185" s="40">
        <f t="shared" si="104"/>
        <v>0</v>
      </c>
      <c r="BC185" s="40">
        <f t="shared" si="105"/>
        <v>0</v>
      </c>
      <c r="BD185" s="40">
        <f t="shared" si="106"/>
        <v>0</v>
      </c>
      <c r="BE185" s="40">
        <f t="shared" si="87"/>
        <v>0</v>
      </c>
      <c r="BF185" s="40">
        <f t="shared" si="88"/>
        <v>0</v>
      </c>
      <c r="BG185" s="40">
        <f t="shared" si="89"/>
        <v>0</v>
      </c>
      <c r="BH185" s="62">
        <f t="shared" si="107"/>
        <v>528.45425857753048</v>
      </c>
      <c r="BI185" s="128">
        <f>VLOOKUP(A185,'1112 '!$B$12:$G$1229,6,0)</f>
        <v>566.92999999999995</v>
      </c>
      <c r="BJ185" s="63">
        <f t="shared" si="108"/>
        <v>-38.475741422469468</v>
      </c>
      <c r="BK185" s="41">
        <f t="shared" si="109"/>
        <v>3.7284877520713301E-3</v>
      </c>
    </row>
    <row r="186" spans="1:63" x14ac:dyDescent="0.3">
      <c r="A186" s="85" t="s">
        <v>2295</v>
      </c>
      <c r="B186" s="85" t="s">
        <v>555</v>
      </c>
      <c r="C186" s="65">
        <f>VLOOKUP(B186,Площадь!$A$2:$B$442,2,0)</f>
        <v>8.3000000000000007</v>
      </c>
      <c r="D186" s="79"/>
      <c r="E186">
        <v>31</v>
      </c>
      <c r="F186">
        <v>29</v>
      </c>
      <c r="G186">
        <v>31</v>
      </c>
      <c r="Q186">
        <f t="shared" si="92"/>
        <v>91</v>
      </c>
      <c r="R186" s="76"/>
      <c r="S186" s="71"/>
      <c r="T186" s="41">
        <f t="shared" si="111"/>
        <v>0</v>
      </c>
      <c r="U186" s="41">
        <f t="shared" si="82"/>
        <v>0</v>
      </c>
      <c r="V186" s="41">
        <f t="shared" si="93"/>
        <v>0</v>
      </c>
      <c r="W186" s="41">
        <f t="shared" si="113"/>
        <v>0</v>
      </c>
      <c r="X186" s="41">
        <f t="shared" si="112"/>
        <v>0</v>
      </c>
      <c r="Y186" s="41"/>
      <c r="Z186" s="41"/>
      <c r="AA186" s="41"/>
      <c r="AB186" s="41"/>
      <c r="AC186" s="41"/>
      <c r="AD186" s="41">
        <f t="shared" si="83"/>
        <v>0</v>
      </c>
      <c r="AE186" s="41">
        <f t="shared" si="84"/>
        <v>0</v>
      </c>
      <c r="AF186" s="41">
        <f t="shared" si="85"/>
        <v>0</v>
      </c>
      <c r="AG186" s="41">
        <f t="shared" si="86"/>
        <v>0</v>
      </c>
      <c r="AI186" s="41">
        <f t="shared" si="94"/>
        <v>0.16580190213160628</v>
      </c>
      <c r="AJ186" s="41">
        <f t="shared" si="95"/>
        <v>8.0032321954193922E-2</v>
      </c>
      <c r="AK186" s="41">
        <f t="shared" si="110"/>
        <v>0.12552315602050435</v>
      </c>
      <c r="AL186" s="41">
        <f t="shared" si="96"/>
        <v>0</v>
      </c>
      <c r="AR186" s="41">
        <f t="shared" si="97"/>
        <v>0</v>
      </c>
      <c r="AS186" s="41">
        <f t="shared" si="98"/>
        <v>0</v>
      </c>
      <c r="AT186" s="41">
        <f t="shared" si="99"/>
        <v>0</v>
      </c>
      <c r="AV186" s="40">
        <f t="shared" si="100"/>
        <v>445.07199400599865</v>
      </c>
      <c r="AW186" s="40">
        <f t="shared" si="90"/>
        <v>214.83556376096001</v>
      </c>
      <c r="AX186" s="40">
        <f t="shared" si="91"/>
        <v>336.94933909520108</v>
      </c>
      <c r="AY186" s="40">
        <f t="shared" si="101"/>
        <v>0</v>
      </c>
      <c r="AZ186" s="40">
        <f t="shared" si="102"/>
        <v>0</v>
      </c>
      <c r="BA186" s="40">
        <f t="shared" si="103"/>
        <v>0</v>
      </c>
      <c r="BB186" s="40">
        <f t="shared" si="104"/>
        <v>0</v>
      </c>
      <c r="BC186" s="40">
        <f t="shared" si="105"/>
        <v>0</v>
      </c>
      <c r="BD186" s="40">
        <f t="shared" si="106"/>
        <v>0</v>
      </c>
      <c r="BE186" s="40">
        <f t="shared" si="87"/>
        <v>0</v>
      </c>
      <c r="BF186" s="40">
        <f t="shared" si="88"/>
        <v>0</v>
      </c>
      <c r="BG186" s="40">
        <f t="shared" si="89"/>
        <v>0</v>
      </c>
      <c r="BH186" s="62">
        <f t="shared" si="107"/>
        <v>996.85689686215983</v>
      </c>
      <c r="BI186" s="128">
        <f>VLOOKUP(A186,'1112 '!$B$12:$G$1229,6,0)</f>
        <v>1069.44</v>
      </c>
      <c r="BJ186" s="63">
        <f t="shared" si="108"/>
        <v>-72.583103137840226</v>
      </c>
      <c r="BK186" s="41">
        <f t="shared" si="109"/>
        <v>3.7284877520713301E-3</v>
      </c>
    </row>
    <row r="187" spans="1:63" x14ac:dyDescent="0.3">
      <c r="A187" s="85" t="s">
        <v>1798</v>
      </c>
      <c r="B187" s="85" t="s">
        <v>652</v>
      </c>
      <c r="C187" s="65">
        <f>VLOOKUP(B187,Площадь!$A$2:$B$442,2,0)</f>
        <v>4.4000000000000004</v>
      </c>
      <c r="D187" s="79"/>
      <c r="E187">
        <v>31</v>
      </c>
      <c r="F187">
        <v>29</v>
      </c>
      <c r="G187">
        <v>31</v>
      </c>
      <c r="Q187">
        <f t="shared" si="92"/>
        <v>91</v>
      </c>
      <c r="R187" s="76"/>
      <c r="S187" s="71"/>
      <c r="T187" s="41">
        <f t="shared" si="111"/>
        <v>0</v>
      </c>
      <c r="U187" s="41">
        <f t="shared" si="82"/>
        <v>0</v>
      </c>
      <c r="V187" s="41">
        <f t="shared" si="93"/>
        <v>0</v>
      </c>
      <c r="W187" s="41">
        <f t="shared" si="113"/>
        <v>0</v>
      </c>
      <c r="X187" s="41">
        <f t="shared" si="112"/>
        <v>0</v>
      </c>
      <c r="Y187" s="41"/>
      <c r="Z187" s="41"/>
      <c r="AA187" s="41"/>
      <c r="AB187" s="41"/>
      <c r="AC187" s="41"/>
      <c r="AD187" s="41">
        <f t="shared" si="83"/>
        <v>0</v>
      </c>
      <c r="AE187" s="41">
        <f t="shared" si="84"/>
        <v>0</v>
      </c>
      <c r="AF187" s="41">
        <f t="shared" si="85"/>
        <v>0</v>
      </c>
      <c r="AG187" s="41">
        <f t="shared" si="86"/>
        <v>0</v>
      </c>
      <c r="AI187" s="41">
        <f t="shared" si="94"/>
        <v>8.7894984262538264E-2</v>
      </c>
      <c r="AJ187" s="41">
        <f t="shared" si="95"/>
        <v>4.2426773084150993E-2</v>
      </c>
      <c r="AK187" s="41">
        <f t="shared" si="110"/>
        <v>6.6542395962676998E-2</v>
      </c>
      <c r="AL187" s="41">
        <f t="shared" si="96"/>
        <v>0</v>
      </c>
      <c r="AR187" s="41">
        <f t="shared" si="97"/>
        <v>0</v>
      </c>
      <c r="AS187" s="41">
        <f t="shared" si="98"/>
        <v>0</v>
      </c>
      <c r="AT187" s="41">
        <f t="shared" si="99"/>
        <v>0</v>
      </c>
      <c r="AV187" s="40">
        <f t="shared" si="100"/>
        <v>235.94177995498723</v>
      </c>
      <c r="AW187" s="40">
        <f t="shared" si="90"/>
        <v>113.88873259617156</v>
      </c>
      <c r="AX187" s="40">
        <f t="shared" si="91"/>
        <v>178.62374602637163</v>
      </c>
      <c r="AY187" s="40">
        <f t="shared" si="101"/>
        <v>0</v>
      </c>
      <c r="AZ187" s="40">
        <f t="shared" si="102"/>
        <v>0</v>
      </c>
      <c r="BA187" s="40">
        <f t="shared" si="103"/>
        <v>0</v>
      </c>
      <c r="BB187" s="40">
        <f t="shared" si="104"/>
        <v>0</v>
      </c>
      <c r="BC187" s="40">
        <f t="shared" si="105"/>
        <v>0</v>
      </c>
      <c r="BD187" s="40">
        <f t="shared" si="106"/>
        <v>0</v>
      </c>
      <c r="BE187" s="40">
        <f t="shared" si="87"/>
        <v>0</v>
      </c>
      <c r="BF187" s="40">
        <f t="shared" si="88"/>
        <v>0</v>
      </c>
      <c r="BG187" s="40">
        <f t="shared" si="89"/>
        <v>0</v>
      </c>
      <c r="BH187" s="62">
        <f t="shared" si="107"/>
        <v>528.45425857753048</v>
      </c>
      <c r="BI187" s="128">
        <f>VLOOKUP(A187,'1112 '!$B$12:$G$1229,6,0)</f>
        <v>566.92999999999995</v>
      </c>
      <c r="BJ187" s="63">
        <f t="shared" si="108"/>
        <v>-38.475741422469468</v>
      </c>
      <c r="BK187" s="41">
        <f t="shared" si="109"/>
        <v>3.7284877520713301E-3</v>
      </c>
    </row>
    <row r="188" spans="1:63" x14ac:dyDescent="0.3">
      <c r="A188" s="85" t="s">
        <v>1604</v>
      </c>
      <c r="B188" s="85" t="s">
        <v>1066</v>
      </c>
      <c r="C188" s="65">
        <f>VLOOKUP(B188,Площадь!$A$2:$B$442,2,0)</f>
        <v>4.5</v>
      </c>
      <c r="D188" s="79"/>
      <c r="E188">
        <v>31</v>
      </c>
      <c r="F188">
        <v>29</v>
      </c>
      <c r="G188">
        <v>31</v>
      </c>
      <c r="Q188">
        <f t="shared" si="92"/>
        <v>91</v>
      </c>
      <c r="R188" s="76"/>
      <c r="S188" s="71"/>
      <c r="T188" s="41">
        <f t="shared" si="111"/>
        <v>0</v>
      </c>
      <c r="U188" s="41">
        <f t="shared" ref="U188:U251" si="114">R188*$U$1/28*F188</f>
        <v>0</v>
      </c>
      <c r="V188" s="41">
        <f t="shared" si="93"/>
        <v>0</v>
      </c>
      <c r="W188" s="41">
        <f t="shared" si="113"/>
        <v>0</v>
      </c>
      <c r="X188" s="41">
        <f t="shared" si="112"/>
        <v>0</v>
      </c>
      <c r="Y188" s="41"/>
      <c r="Z188" s="41"/>
      <c r="AA188" s="41"/>
      <c r="AB188" s="41"/>
      <c r="AC188" s="41"/>
      <c r="AD188" s="41">
        <f t="shared" ref="AD188:AD251" si="115">(S188*$AD$1)/31*N188</f>
        <v>0</v>
      </c>
      <c r="AE188" s="41">
        <f t="shared" ref="AE188:AE251" si="116">(S188*$AE$1)/30*O188</f>
        <v>0</v>
      </c>
      <c r="AF188" s="41">
        <f t="shared" ref="AF188:AF251" si="117">(S188*$AF$1)/31*P188</f>
        <v>0</v>
      </c>
      <c r="AG188" s="41">
        <f t="shared" ref="AG188:AG251" si="118">S188-AD188-AE188-AF188</f>
        <v>0</v>
      </c>
      <c r="AI188" s="41">
        <f t="shared" si="94"/>
        <v>8.9892597541232314E-2</v>
      </c>
      <c r="AJ188" s="41">
        <f t="shared" si="95"/>
        <v>4.33910179269726E-2</v>
      </c>
      <c r="AK188" s="41">
        <f t="shared" si="110"/>
        <v>6.8054723143646925E-2</v>
      </c>
      <c r="AL188" s="41">
        <f t="shared" si="96"/>
        <v>0</v>
      </c>
      <c r="AR188" s="41">
        <f t="shared" si="97"/>
        <v>0</v>
      </c>
      <c r="AS188" s="41">
        <f t="shared" si="98"/>
        <v>0</v>
      </c>
      <c r="AT188" s="41">
        <f t="shared" si="99"/>
        <v>0</v>
      </c>
      <c r="AV188" s="40">
        <f t="shared" si="100"/>
        <v>241.30409313578238</v>
      </c>
      <c r="AW188" s="40">
        <f t="shared" si="90"/>
        <v>116.47711288244817</v>
      </c>
      <c r="AX188" s="40">
        <f t="shared" si="91"/>
        <v>182.68337661788007</v>
      </c>
      <c r="AY188" s="40">
        <f t="shared" si="101"/>
        <v>0</v>
      </c>
      <c r="AZ188" s="40">
        <f t="shared" si="102"/>
        <v>0</v>
      </c>
      <c r="BA188" s="40">
        <f t="shared" si="103"/>
        <v>0</v>
      </c>
      <c r="BB188" s="40">
        <f t="shared" si="104"/>
        <v>0</v>
      </c>
      <c r="BC188" s="40">
        <f t="shared" si="105"/>
        <v>0</v>
      </c>
      <c r="BD188" s="40">
        <f t="shared" si="106"/>
        <v>0</v>
      </c>
      <c r="BE188" s="40">
        <f t="shared" ref="BE188:BE251" si="119">(AD188+AR188)*$BE$1</f>
        <v>0</v>
      </c>
      <c r="BF188" s="40">
        <f t="shared" ref="BF188:BF251" si="120">(AE188+AS188)*$BF$1</f>
        <v>0</v>
      </c>
      <c r="BG188" s="40">
        <f t="shared" ref="BG188:BG251" si="121">(AF188+AT188)*$BG$1</f>
        <v>0</v>
      </c>
      <c r="BH188" s="62">
        <f t="shared" si="107"/>
        <v>540.46458263611066</v>
      </c>
      <c r="BI188" s="128">
        <f>VLOOKUP(A188,'1112 '!$B$12:$G$1229,6,0)</f>
        <v>579.80999999999995</v>
      </c>
      <c r="BJ188" s="63">
        <f t="shared" si="108"/>
        <v>-39.345417363889283</v>
      </c>
      <c r="BK188" s="41">
        <f t="shared" si="109"/>
        <v>3.7284877520713305E-3</v>
      </c>
    </row>
    <row r="189" spans="1:63" x14ac:dyDescent="0.3">
      <c r="A189" s="85" t="s">
        <v>1699</v>
      </c>
      <c r="B189" s="85" t="s">
        <v>580</v>
      </c>
      <c r="C189" s="65">
        <f>VLOOKUP(B189,Площадь!$A$2:$B$442,2,0)</f>
        <v>3.8</v>
      </c>
      <c r="D189" s="79"/>
      <c r="E189">
        <v>31</v>
      </c>
      <c r="F189">
        <v>29</v>
      </c>
      <c r="G189">
        <v>31</v>
      </c>
      <c r="Q189">
        <f t="shared" si="92"/>
        <v>91</v>
      </c>
      <c r="R189" s="76"/>
      <c r="S189" s="71"/>
      <c r="T189" s="41">
        <f t="shared" si="111"/>
        <v>0</v>
      </c>
      <c r="U189" s="41">
        <f t="shared" si="114"/>
        <v>0</v>
      </c>
      <c r="V189" s="41">
        <f t="shared" si="93"/>
        <v>0</v>
      </c>
      <c r="W189" s="41">
        <f t="shared" si="113"/>
        <v>0</v>
      </c>
      <c r="X189" s="41">
        <f t="shared" si="112"/>
        <v>0</v>
      </c>
      <c r="Y189" s="41"/>
      <c r="Z189" s="41"/>
      <c r="AA189" s="41"/>
      <c r="AB189" s="41"/>
      <c r="AC189" s="41"/>
      <c r="AD189" s="41">
        <f t="shared" si="115"/>
        <v>0</v>
      </c>
      <c r="AE189" s="41">
        <f t="shared" si="116"/>
        <v>0</v>
      </c>
      <c r="AF189" s="41">
        <f t="shared" si="117"/>
        <v>0</v>
      </c>
      <c r="AG189" s="41">
        <f t="shared" si="118"/>
        <v>0</v>
      </c>
      <c r="AI189" s="41">
        <f t="shared" si="94"/>
        <v>7.5909304590373941E-2</v>
      </c>
      <c r="AJ189" s="41">
        <f t="shared" si="95"/>
        <v>3.6641304027221308E-2</v>
      </c>
      <c r="AK189" s="41">
        <f t="shared" si="110"/>
        <v>5.7468432876857399E-2</v>
      </c>
      <c r="AL189" s="41">
        <f t="shared" si="96"/>
        <v>0</v>
      </c>
      <c r="AR189" s="41">
        <f t="shared" si="97"/>
        <v>0</v>
      </c>
      <c r="AS189" s="41">
        <f t="shared" si="98"/>
        <v>0</v>
      </c>
      <c r="AT189" s="41">
        <f t="shared" si="99"/>
        <v>0</v>
      </c>
      <c r="AV189" s="40">
        <f t="shared" si="100"/>
        <v>203.76790087021621</v>
      </c>
      <c r="AW189" s="40">
        <f t="shared" si="90"/>
        <v>98.358450878511789</v>
      </c>
      <c r="AX189" s="40">
        <f t="shared" si="91"/>
        <v>154.26596247732093</v>
      </c>
      <c r="AY189" s="40">
        <f t="shared" si="101"/>
        <v>0</v>
      </c>
      <c r="AZ189" s="40">
        <f t="shared" si="102"/>
        <v>0</v>
      </c>
      <c r="BA189" s="40">
        <f t="shared" si="103"/>
        <v>0</v>
      </c>
      <c r="BB189" s="40">
        <f t="shared" si="104"/>
        <v>0</v>
      </c>
      <c r="BC189" s="40">
        <f t="shared" si="105"/>
        <v>0</v>
      </c>
      <c r="BD189" s="40">
        <f t="shared" si="106"/>
        <v>0</v>
      </c>
      <c r="BE189" s="40">
        <f t="shared" si="119"/>
        <v>0</v>
      </c>
      <c r="BF189" s="40">
        <f t="shared" si="120"/>
        <v>0</v>
      </c>
      <c r="BG189" s="40">
        <f t="shared" si="121"/>
        <v>0</v>
      </c>
      <c r="BH189" s="62">
        <f t="shared" si="107"/>
        <v>456.39231422604894</v>
      </c>
      <c r="BI189" s="128">
        <f>VLOOKUP(A189,'1112 '!$B$12:$G$1229,6,0)</f>
        <v>489.63</v>
      </c>
      <c r="BJ189" s="63">
        <f t="shared" si="108"/>
        <v>-33.237685773951057</v>
      </c>
      <c r="BK189" s="41">
        <f t="shared" si="109"/>
        <v>3.7284877520713301E-3</v>
      </c>
    </row>
    <row r="190" spans="1:63" x14ac:dyDescent="0.3">
      <c r="A190" s="85" t="s">
        <v>2332</v>
      </c>
      <c r="B190" s="85" t="s">
        <v>653</v>
      </c>
      <c r="C190" s="65">
        <f>VLOOKUP(B190,Площадь!$A$2:$B$442,2,0)</f>
        <v>3.2</v>
      </c>
      <c r="D190" s="79"/>
      <c r="E190">
        <v>31</v>
      </c>
      <c r="F190">
        <v>29</v>
      </c>
      <c r="G190">
        <v>31</v>
      </c>
      <c r="Q190">
        <f t="shared" si="92"/>
        <v>91</v>
      </c>
      <c r="R190" s="76"/>
      <c r="S190" s="71"/>
      <c r="T190" s="41">
        <f t="shared" si="111"/>
        <v>0</v>
      </c>
      <c r="U190" s="41">
        <f t="shared" si="114"/>
        <v>0</v>
      </c>
      <c r="V190" s="41">
        <f t="shared" si="93"/>
        <v>0</v>
      </c>
      <c r="W190" s="41">
        <f t="shared" si="113"/>
        <v>0</v>
      </c>
      <c r="X190" s="41">
        <f t="shared" si="112"/>
        <v>0</v>
      </c>
      <c r="Y190" s="41"/>
      <c r="Z190" s="41"/>
      <c r="AA190" s="41"/>
      <c r="AB190" s="41"/>
      <c r="AC190" s="41"/>
      <c r="AD190" s="41">
        <f t="shared" si="115"/>
        <v>0</v>
      </c>
      <c r="AE190" s="41">
        <f t="shared" si="116"/>
        <v>0</v>
      </c>
      <c r="AF190" s="41">
        <f t="shared" si="117"/>
        <v>0</v>
      </c>
      <c r="AG190" s="41">
        <f t="shared" si="118"/>
        <v>0</v>
      </c>
      <c r="AI190" s="41">
        <f t="shared" si="94"/>
        <v>6.3923624918209646E-2</v>
      </c>
      <c r="AJ190" s="41">
        <f t="shared" si="95"/>
        <v>3.085583497029163E-2</v>
      </c>
      <c r="AK190" s="41">
        <f t="shared" si="110"/>
        <v>4.8394469791037814E-2</v>
      </c>
      <c r="AL190" s="41">
        <f t="shared" si="96"/>
        <v>0</v>
      </c>
      <c r="AR190" s="41">
        <f t="shared" si="97"/>
        <v>0</v>
      </c>
      <c r="AS190" s="41">
        <f t="shared" si="98"/>
        <v>0</v>
      </c>
      <c r="AT190" s="41">
        <f t="shared" si="99"/>
        <v>0</v>
      </c>
      <c r="AV190" s="40">
        <f t="shared" si="100"/>
        <v>171.59402178544525</v>
      </c>
      <c r="AW190" s="40">
        <f t="shared" si="90"/>
        <v>82.828169160852042</v>
      </c>
      <c r="AX190" s="40">
        <f t="shared" si="91"/>
        <v>129.90817892827027</v>
      </c>
      <c r="AY190" s="40">
        <f t="shared" si="101"/>
        <v>0</v>
      </c>
      <c r="AZ190" s="40">
        <f t="shared" si="102"/>
        <v>0</v>
      </c>
      <c r="BA190" s="40">
        <f t="shared" si="103"/>
        <v>0</v>
      </c>
      <c r="BB190" s="40">
        <f t="shared" si="104"/>
        <v>0</v>
      </c>
      <c r="BC190" s="40">
        <f t="shared" si="105"/>
        <v>0</v>
      </c>
      <c r="BD190" s="40">
        <f t="shared" si="106"/>
        <v>0</v>
      </c>
      <c r="BE190" s="40">
        <f t="shared" si="119"/>
        <v>0</v>
      </c>
      <c r="BF190" s="40">
        <f t="shared" si="120"/>
        <v>0</v>
      </c>
      <c r="BG190" s="40">
        <f t="shared" si="121"/>
        <v>0</v>
      </c>
      <c r="BH190" s="62">
        <f t="shared" si="107"/>
        <v>384.33036987456757</v>
      </c>
      <c r="BI190" s="128">
        <f>VLOOKUP(A190,'1112 '!$B$12:$G$1229,6,0)</f>
        <v>412.32</v>
      </c>
      <c r="BJ190" s="63">
        <f t="shared" si="108"/>
        <v>-27.989630125432427</v>
      </c>
      <c r="BK190" s="41">
        <f t="shared" si="109"/>
        <v>3.7284877520713305E-3</v>
      </c>
    </row>
    <row r="191" spans="1:63" x14ac:dyDescent="0.3">
      <c r="A191" s="85" t="s">
        <v>1726</v>
      </c>
      <c r="B191" s="85" t="s">
        <v>801</v>
      </c>
      <c r="C191" s="65">
        <f>VLOOKUP(B191,Площадь!$A$2:$B$442,2,0)</f>
        <v>4.3</v>
      </c>
      <c r="D191" s="79"/>
      <c r="E191">
        <v>31</v>
      </c>
      <c r="F191">
        <v>29</v>
      </c>
      <c r="G191">
        <v>31</v>
      </c>
      <c r="Q191">
        <f t="shared" si="92"/>
        <v>91</v>
      </c>
      <c r="R191" s="76"/>
      <c r="S191" s="71"/>
      <c r="T191" s="41">
        <f t="shared" si="111"/>
        <v>0</v>
      </c>
      <c r="U191" s="41">
        <f t="shared" si="114"/>
        <v>0</v>
      </c>
      <c r="V191" s="41">
        <f t="shared" si="93"/>
        <v>0</v>
      </c>
      <c r="W191" s="41">
        <f t="shared" si="113"/>
        <v>0</v>
      </c>
      <c r="X191" s="41">
        <f t="shared" si="112"/>
        <v>0</v>
      </c>
      <c r="Y191" s="41"/>
      <c r="Z191" s="41"/>
      <c r="AA191" s="41"/>
      <c r="AB191" s="41"/>
      <c r="AC191" s="41"/>
      <c r="AD191" s="41">
        <f t="shared" si="115"/>
        <v>0</v>
      </c>
      <c r="AE191" s="41">
        <f t="shared" si="116"/>
        <v>0</v>
      </c>
      <c r="AF191" s="41">
        <f t="shared" si="117"/>
        <v>0</v>
      </c>
      <c r="AG191" s="41">
        <f t="shared" si="118"/>
        <v>0</v>
      </c>
      <c r="AI191" s="41">
        <f t="shared" si="94"/>
        <v>8.5897370983844201E-2</v>
      </c>
      <c r="AJ191" s="41">
        <f t="shared" si="95"/>
        <v>4.1462528241329372E-2</v>
      </c>
      <c r="AK191" s="41">
        <f t="shared" si="110"/>
        <v>6.5030068781707057E-2</v>
      </c>
      <c r="AL191" s="41">
        <f t="shared" si="96"/>
        <v>0</v>
      </c>
      <c r="AR191" s="41">
        <f t="shared" si="97"/>
        <v>0</v>
      </c>
      <c r="AS191" s="41">
        <f t="shared" si="98"/>
        <v>0</v>
      </c>
      <c r="AT191" s="41">
        <f t="shared" si="99"/>
        <v>0</v>
      </c>
      <c r="AV191" s="40">
        <f t="shared" si="100"/>
        <v>230.57946677419204</v>
      </c>
      <c r="AW191" s="40">
        <f t="shared" si="90"/>
        <v>111.30035230989492</v>
      </c>
      <c r="AX191" s="40">
        <f t="shared" si="91"/>
        <v>174.56411543486317</v>
      </c>
      <c r="AY191" s="40">
        <f t="shared" si="101"/>
        <v>0</v>
      </c>
      <c r="AZ191" s="40">
        <f t="shared" si="102"/>
        <v>0</v>
      </c>
      <c r="BA191" s="40">
        <f t="shared" si="103"/>
        <v>0</v>
      </c>
      <c r="BB191" s="40">
        <f t="shared" si="104"/>
        <v>0</v>
      </c>
      <c r="BC191" s="40">
        <f t="shared" si="105"/>
        <v>0</v>
      </c>
      <c r="BD191" s="40">
        <f t="shared" si="106"/>
        <v>0</v>
      </c>
      <c r="BE191" s="40">
        <f t="shared" si="119"/>
        <v>0</v>
      </c>
      <c r="BF191" s="40">
        <f t="shared" si="120"/>
        <v>0</v>
      </c>
      <c r="BG191" s="40">
        <f t="shared" si="121"/>
        <v>0</v>
      </c>
      <c r="BH191" s="62">
        <f t="shared" si="107"/>
        <v>516.44393451895019</v>
      </c>
      <c r="BI191" s="128">
        <f>VLOOKUP(A191,'1112 '!$B$12:$G$1229,6,0)</f>
        <v>554.04999999999995</v>
      </c>
      <c r="BJ191" s="63">
        <f t="shared" si="108"/>
        <v>-37.606065481049768</v>
      </c>
      <c r="BK191" s="41">
        <f t="shared" si="109"/>
        <v>3.7284877520713301E-3</v>
      </c>
    </row>
    <row r="192" spans="1:63" x14ac:dyDescent="0.3">
      <c r="A192" s="85" t="s">
        <v>1709</v>
      </c>
      <c r="B192" s="85" t="s">
        <v>781</v>
      </c>
      <c r="C192" s="65">
        <f>VLOOKUP(B192,Площадь!$A$2:$B$442,2,0)</f>
        <v>4.0999999999999996</v>
      </c>
      <c r="D192" s="79"/>
      <c r="E192">
        <v>31</v>
      </c>
      <c r="F192">
        <v>29</v>
      </c>
      <c r="G192">
        <v>31</v>
      </c>
      <c r="Q192">
        <f t="shared" si="92"/>
        <v>91</v>
      </c>
      <c r="R192" s="76"/>
      <c r="S192" s="71"/>
      <c r="T192" s="41">
        <f t="shared" si="111"/>
        <v>0</v>
      </c>
      <c r="U192" s="41">
        <f t="shared" si="114"/>
        <v>0</v>
      </c>
      <c r="V192" s="41">
        <f t="shared" si="93"/>
        <v>0</v>
      </c>
      <c r="W192" s="41">
        <f t="shared" si="113"/>
        <v>0</v>
      </c>
      <c r="X192" s="41">
        <f t="shared" si="112"/>
        <v>0</v>
      </c>
      <c r="Y192" s="41"/>
      <c r="Z192" s="41"/>
      <c r="AA192" s="41"/>
      <c r="AB192" s="41"/>
      <c r="AC192" s="41"/>
      <c r="AD192" s="41">
        <f t="shared" si="115"/>
        <v>0</v>
      </c>
      <c r="AE192" s="41">
        <f t="shared" si="116"/>
        <v>0</v>
      </c>
      <c r="AF192" s="41">
        <f t="shared" si="117"/>
        <v>0</v>
      </c>
      <c r="AG192" s="41">
        <f t="shared" si="118"/>
        <v>0</v>
      </c>
      <c r="AI192" s="41">
        <f t="shared" si="94"/>
        <v>8.1902144426456103E-2</v>
      </c>
      <c r="AJ192" s="41">
        <f t="shared" si="95"/>
        <v>3.9534038555686143E-2</v>
      </c>
      <c r="AK192" s="41">
        <f t="shared" si="110"/>
        <v>6.2005414419767188E-2</v>
      </c>
      <c r="AL192" s="41">
        <f t="shared" si="96"/>
        <v>0</v>
      </c>
      <c r="AR192" s="41">
        <f t="shared" si="97"/>
        <v>0</v>
      </c>
      <c r="AS192" s="41">
        <f t="shared" si="98"/>
        <v>0</v>
      </c>
      <c r="AT192" s="41">
        <f t="shared" si="99"/>
        <v>0</v>
      </c>
      <c r="AV192" s="40">
        <f t="shared" si="100"/>
        <v>219.8548404126017</v>
      </c>
      <c r="AW192" s="40">
        <f t="shared" si="90"/>
        <v>106.12359173734166</v>
      </c>
      <c r="AX192" s="40">
        <f t="shared" si="91"/>
        <v>166.44485425184627</v>
      </c>
      <c r="AY192" s="40">
        <f t="shared" si="101"/>
        <v>0</v>
      </c>
      <c r="AZ192" s="40">
        <f t="shared" si="102"/>
        <v>0</v>
      </c>
      <c r="BA192" s="40">
        <f t="shared" si="103"/>
        <v>0</v>
      </c>
      <c r="BB192" s="40">
        <f t="shared" si="104"/>
        <v>0</v>
      </c>
      <c r="BC192" s="40">
        <f t="shared" si="105"/>
        <v>0</v>
      </c>
      <c r="BD192" s="40">
        <f t="shared" si="106"/>
        <v>0</v>
      </c>
      <c r="BE192" s="40">
        <f t="shared" si="119"/>
        <v>0</v>
      </c>
      <c r="BF192" s="40">
        <f t="shared" si="120"/>
        <v>0</v>
      </c>
      <c r="BG192" s="40">
        <f t="shared" si="121"/>
        <v>0</v>
      </c>
      <c r="BH192" s="62">
        <f t="shared" si="107"/>
        <v>492.42328640178965</v>
      </c>
      <c r="BI192" s="128">
        <f>VLOOKUP(A192,'1112 '!$B$12:$G$1229,6,0)</f>
        <v>528.28</v>
      </c>
      <c r="BJ192" s="63">
        <f t="shared" si="108"/>
        <v>-35.85671359821032</v>
      </c>
      <c r="BK192" s="41">
        <f t="shared" si="109"/>
        <v>3.7284877520713305E-3</v>
      </c>
    </row>
    <row r="193" spans="1:63" x14ac:dyDescent="0.3">
      <c r="A193" s="85" t="s">
        <v>1670</v>
      </c>
      <c r="B193" s="85" t="s">
        <v>1137</v>
      </c>
      <c r="C193" s="65">
        <f>VLOOKUP(B193,Площадь!$A$2:$B$442,2,0)</f>
        <v>6.2</v>
      </c>
      <c r="D193" s="79"/>
      <c r="E193">
        <v>31</v>
      </c>
      <c r="F193">
        <v>29</v>
      </c>
      <c r="G193">
        <v>31</v>
      </c>
      <c r="Q193">
        <f t="shared" si="92"/>
        <v>91</v>
      </c>
      <c r="R193" s="76"/>
      <c r="S193" s="71"/>
      <c r="T193" s="41">
        <f t="shared" si="111"/>
        <v>0</v>
      </c>
      <c r="U193" s="41">
        <f t="shared" si="114"/>
        <v>0</v>
      </c>
      <c r="V193" s="41">
        <f t="shared" si="93"/>
        <v>0</v>
      </c>
      <c r="W193" s="41">
        <f t="shared" si="113"/>
        <v>0</v>
      </c>
      <c r="X193" s="41">
        <f t="shared" si="112"/>
        <v>0</v>
      </c>
      <c r="Y193" s="41"/>
      <c r="Z193" s="41"/>
      <c r="AA193" s="41"/>
      <c r="AB193" s="41"/>
      <c r="AC193" s="41"/>
      <c r="AD193" s="41">
        <f t="shared" si="115"/>
        <v>0</v>
      </c>
      <c r="AE193" s="41">
        <f t="shared" si="116"/>
        <v>0</v>
      </c>
      <c r="AF193" s="41">
        <f t="shared" si="117"/>
        <v>0</v>
      </c>
      <c r="AG193" s="41">
        <f t="shared" si="118"/>
        <v>0</v>
      </c>
      <c r="AI193" s="41">
        <f t="shared" si="94"/>
        <v>0.12385202327903119</v>
      </c>
      <c r="AJ193" s="41">
        <f t="shared" si="95"/>
        <v>5.9783180254940033E-2</v>
      </c>
      <c r="AK193" s="41">
        <f t="shared" si="110"/>
        <v>9.3764285220135773E-2</v>
      </c>
      <c r="AL193" s="41">
        <f t="shared" si="96"/>
        <v>0</v>
      </c>
      <c r="AR193" s="41">
        <f t="shared" si="97"/>
        <v>0</v>
      </c>
      <c r="AS193" s="41">
        <f t="shared" si="98"/>
        <v>0</v>
      </c>
      <c r="AT193" s="41">
        <f t="shared" si="99"/>
        <v>0</v>
      </c>
      <c r="AV193" s="40">
        <f t="shared" si="100"/>
        <v>332.46341720930019</v>
      </c>
      <c r="AW193" s="40">
        <f t="shared" ref="AW193:AW256" si="122">(U193+AJ193)*$AW$1</f>
        <v>160.47957774915082</v>
      </c>
      <c r="AX193" s="40">
        <f t="shared" ref="AX193:AX256" si="123">(V193+AK193)*$AX$1</f>
        <v>251.69709667352367</v>
      </c>
      <c r="AY193" s="40">
        <f t="shared" si="101"/>
        <v>0</v>
      </c>
      <c r="AZ193" s="40">
        <f t="shared" si="102"/>
        <v>0</v>
      </c>
      <c r="BA193" s="40">
        <f t="shared" si="103"/>
        <v>0</v>
      </c>
      <c r="BB193" s="40">
        <f t="shared" si="104"/>
        <v>0</v>
      </c>
      <c r="BC193" s="40">
        <f t="shared" si="105"/>
        <v>0</v>
      </c>
      <c r="BD193" s="40">
        <f t="shared" si="106"/>
        <v>0</v>
      </c>
      <c r="BE193" s="40">
        <f t="shared" si="119"/>
        <v>0</v>
      </c>
      <c r="BF193" s="40">
        <f t="shared" si="120"/>
        <v>0</v>
      </c>
      <c r="BG193" s="40">
        <f t="shared" si="121"/>
        <v>0</v>
      </c>
      <c r="BH193" s="62">
        <f t="shared" si="107"/>
        <v>744.64009163197466</v>
      </c>
      <c r="BI193" s="128">
        <f>VLOOKUP(A193,'1112 '!$B$12:$G$1229,6,0)</f>
        <v>798.87</v>
      </c>
      <c r="BJ193" s="63">
        <f t="shared" si="108"/>
        <v>-54.229908368025349</v>
      </c>
      <c r="BK193" s="41">
        <f t="shared" si="109"/>
        <v>3.7284877520713305E-3</v>
      </c>
    </row>
    <row r="194" spans="1:63" x14ac:dyDescent="0.3">
      <c r="A194" s="85" t="s">
        <v>1688</v>
      </c>
      <c r="B194" s="85" t="s">
        <v>1167</v>
      </c>
      <c r="C194" s="65">
        <f>VLOOKUP(B194,Площадь!$A$2:$B$442,2,0)</f>
        <v>3.2</v>
      </c>
      <c r="D194" s="79"/>
      <c r="E194">
        <v>31</v>
      </c>
      <c r="F194">
        <v>29</v>
      </c>
      <c r="G194">
        <v>31</v>
      </c>
      <c r="Q194">
        <f t="shared" si="92"/>
        <v>91</v>
      </c>
      <c r="R194" s="76"/>
      <c r="S194" s="71"/>
      <c r="T194" s="41">
        <f t="shared" si="111"/>
        <v>0</v>
      </c>
      <c r="U194" s="41">
        <f t="shared" si="114"/>
        <v>0</v>
      </c>
      <c r="V194" s="41">
        <f t="shared" si="93"/>
        <v>0</v>
      </c>
      <c r="W194" s="41">
        <f t="shared" si="113"/>
        <v>0</v>
      </c>
      <c r="X194" s="41">
        <f t="shared" si="112"/>
        <v>0</v>
      </c>
      <c r="Y194" s="41"/>
      <c r="Z194" s="41"/>
      <c r="AA194" s="41"/>
      <c r="AB194" s="41"/>
      <c r="AC194" s="41"/>
      <c r="AD194" s="41">
        <f t="shared" si="115"/>
        <v>0</v>
      </c>
      <c r="AE194" s="41">
        <f t="shared" si="116"/>
        <v>0</v>
      </c>
      <c r="AF194" s="41">
        <f t="shared" si="117"/>
        <v>0</v>
      </c>
      <c r="AG194" s="41">
        <f t="shared" si="118"/>
        <v>0</v>
      </c>
      <c r="AI194" s="41">
        <f t="shared" si="94"/>
        <v>6.3923624918209646E-2</v>
      </c>
      <c r="AJ194" s="41">
        <f t="shared" si="95"/>
        <v>3.085583497029163E-2</v>
      </c>
      <c r="AK194" s="41">
        <f t="shared" si="110"/>
        <v>4.8394469791037814E-2</v>
      </c>
      <c r="AL194" s="41">
        <f t="shared" si="96"/>
        <v>0</v>
      </c>
      <c r="AR194" s="41">
        <f t="shared" si="97"/>
        <v>0</v>
      </c>
      <c r="AS194" s="41">
        <f t="shared" si="98"/>
        <v>0</v>
      </c>
      <c r="AT194" s="41">
        <f t="shared" si="99"/>
        <v>0</v>
      </c>
      <c r="AV194" s="40">
        <f t="shared" si="100"/>
        <v>171.59402178544525</v>
      </c>
      <c r="AW194" s="40">
        <f t="shared" si="122"/>
        <v>82.828169160852042</v>
      </c>
      <c r="AX194" s="40">
        <f t="shared" si="123"/>
        <v>129.90817892827027</v>
      </c>
      <c r="AY194" s="40">
        <f t="shared" si="101"/>
        <v>0</v>
      </c>
      <c r="AZ194" s="40">
        <f t="shared" si="102"/>
        <v>0</v>
      </c>
      <c r="BA194" s="40">
        <f t="shared" si="103"/>
        <v>0</v>
      </c>
      <c r="BB194" s="40">
        <f t="shared" si="104"/>
        <v>0</v>
      </c>
      <c r="BC194" s="40">
        <f t="shared" si="105"/>
        <v>0</v>
      </c>
      <c r="BD194" s="40">
        <f t="shared" si="106"/>
        <v>0</v>
      </c>
      <c r="BE194" s="40">
        <f t="shared" si="119"/>
        <v>0</v>
      </c>
      <c r="BF194" s="40">
        <f t="shared" si="120"/>
        <v>0</v>
      </c>
      <c r="BG194" s="40">
        <f t="shared" si="121"/>
        <v>0</v>
      </c>
      <c r="BH194" s="62">
        <f t="shared" si="107"/>
        <v>384.33036987456757</v>
      </c>
      <c r="BI194" s="128">
        <f>VLOOKUP(A194,'1112 '!$B$12:$G$1229,6,0)</f>
        <v>412.32</v>
      </c>
      <c r="BJ194" s="63">
        <f t="shared" si="108"/>
        <v>-27.989630125432427</v>
      </c>
      <c r="BK194" s="41">
        <f t="shared" si="109"/>
        <v>3.7284877520713305E-3</v>
      </c>
    </row>
    <row r="195" spans="1:63" x14ac:dyDescent="0.3">
      <c r="A195" s="85" t="s">
        <v>2076</v>
      </c>
      <c r="B195" s="85" t="s">
        <v>1006</v>
      </c>
      <c r="C195" s="65">
        <f>VLOOKUP(B195,Площадь!$A$2:$B$442,2,0)</f>
        <v>5.6</v>
      </c>
      <c r="D195" s="79"/>
      <c r="E195">
        <v>31</v>
      </c>
      <c r="F195">
        <v>29</v>
      </c>
      <c r="G195">
        <v>31</v>
      </c>
      <c r="Q195">
        <f t="shared" si="92"/>
        <v>91</v>
      </c>
      <c r="R195" s="76"/>
      <c r="S195" s="71"/>
      <c r="T195" s="41">
        <f t="shared" si="111"/>
        <v>0</v>
      </c>
      <c r="U195" s="41">
        <f t="shared" si="114"/>
        <v>0</v>
      </c>
      <c r="V195" s="41">
        <f t="shared" si="93"/>
        <v>0</v>
      </c>
      <c r="W195" s="41">
        <f t="shared" si="113"/>
        <v>0</v>
      </c>
      <c r="X195" s="41">
        <f t="shared" si="112"/>
        <v>0</v>
      </c>
      <c r="Y195" s="41"/>
      <c r="Z195" s="41"/>
      <c r="AA195" s="41"/>
      <c r="AB195" s="41"/>
      <c r="AC195" s="41"/>
      <c r="AD195" s="41">
        <f t="shared" si="115"/>
        <v>0</v>
      </c>
      <c r="AE195" s="41">
        <f t="shared" si="116"/>
        <v>0</v>
      </c>
      <c r="AF195" s="41">
        <f t="shared" si="117"/>
        <v>0</v>
      </c>
      <c r="AG195" s="41">
        <f t="shared" si="118"/>
        <v>0</v>
      </c>
      <c r="AI195" s="41">
        <f t="shared" si="94"/>
        <v>0.11186634360686687</v>
      </c>
      <c r="AJ195" s="41">
        <f t="shared" si="95"/>
        <v>5.3997711198010348E-2</v>
      </c>
      <c r="AK195" s="41">
        <f t="shared" si="110"/>
        <v>8.4690322134316168E-2</v>
      </c>
      <c r="AL195" s="41">
        <f t="shared" si="96"/>
        <v>0</v>
      </c>
      <c r="AR195" s="41">
        <f t="shared" si="97"/>
        <v>0</v>
      </c>
      <c r="AS195" s="41">
        <f t="shared" si="98"/>
        <v>0</v>
      </c>
      <c r="AT195" s="41">
        <f t="shared" si="99"/>
        <v>0</v>
      </c>
      <c r="AV195" s="40">
        <f t="shared" si="100"/>
        <v>300.28953812452914</v>
      </c>
      <c r="AW195" s="40">
        <f t="shared" si="122"/>
        <v>144.94929603149106</v>
      </c>
      <c r="AX195" s="40">
        <f t="shared" si="123"/>
        <v>227.33931312447297</v>
      </c>
      <c r="AY195" s="40">
        <f t="shared" si="101"/>
        <v>0</v>
      </c>
      <c r="AZ195" s="40">
        <f t="shared" si="102"/>
        <v>0</v>
      </c>
      <c r="BA195" s="40">
        <f t="shared" si="103"/>
        <v>0</v>
      </c>
      <c r="BB195" s="40">
        <f t="shared" si="104"/>
        <v>0</v>
      </c>
      <c r="BC195" s="40">
        <f t="shared" si="105"/>
        <v>0</v>
      </c>
      <c r="BD195" s="40">
        <f t="shared" si="106"/>
        <v>0</v>
      </c>
      <c r="BE195" s="40">
        <f t="shared" si="119"/>
        <v>0</v>
      </c>
      <c r="BF195" s="40">
        <f t="shared" si="120"/>
        <v>0</v>
      </c>
      <c r="BG195" s="40">
        <f t="shared" si="121"/>
        <v>0</v>
      </c>
      <c r="BH195" s="62">
        <f t="shared" si="107"/>
        <v>672.57814728049311</v>
      </c>
      <c r="BI195" s="128">
        <f>VLOOKUP(A195,'1112 '!$B$12:$G$1229,6,0)</f>
        <v>721.55</v>
      </c>
      <c r="BJ195" s="63">
        <f t="shared" si="108"/>
        <v>-48.971852719506842</v>
      </c>
      <c r="BK195" s="41">
        <f t="shared" si="109"/>
        <v>3.7284877520713296E-3</v>
      </c>
    </row>
    <row r="196" spans="1:63" x14ac:dyDescent="0.3">
      <c r="A196" s="85" t="s">
        <v>2147</v>
      </c>
      <c r="B196" s="85" t="s">
        <v>609</v>
      </c>
      <c r="C196" s="65">
        <f>VLOOKUP(B196,Площадь!$A$2:$B$442,2,0)</f>
        <v>5</v>
      </c>
      <c r="D196" s="79"/>
      <c r="E196">
        <v>31</v>
      </c>
      <c r="F196">
        <v>29</v>
      </c>
      <c r="G196">
        <v>31</v>
      </c>
      <c r="Q196">
        <f t="shared" ref="Q196:Q259" si="124">SUM(E196:P196)</f>
        <v>91</v>
      </c>
      <c r="R196" s="76"/>
      <c r="S196" s="71"/>
      <c r="T196" s="41">
        <f t="shared" si="111"/>
        <v>0</v>
      </c>
      <c r="U196" s="41">
        <f t="shared" si="114"/>
        <v>0</v>
      </c>
      <c r="V196" s="41">
        <f t="shared" ref="V196:V259" si="125">R196*$V$1/31*G196</f>
        <v>0</v>
      </c>
      <c r="W196" s="41">
        <f t="shared" si="113"/>
        <v>0</v>
      </c>
      <c r="X196" s="41">
        <f t="shared" si="112"/>
        <v>0</v>
      </c>
      <c r="Y196" s="41"/>
      <c r="Z196" s="41"/>
      <c r="AA196" s="41"/>
      <c r="AB196" s="41"/>
      <c r="AC196" s="41"/>
      <c r="AD196" s="41">
        <f t="shared" si="115"/>
        <v>0</v>
      </c>
      <c r="AE196" s="41">
        <f t="shared" si="116"/>
        <v>0</v>
      </c>
      <c r="AF196" s="41">
        <f t="shared" si="117"/>
        <v>0</v>
      </c>
      <c r="AG196" s="41">
        <f t="shared" si="118"/>
        <v>0</v>
      </c>
      <c r="AI196" s="41">
        <f t="shared" ref="AI196:AI259" si="126">(C196*$AI$1)/31*E196</f>
        <v>9.9880663934702574E-2</v>
      </c>
      <c r="AJ196" s="41">
        <f t="shared" ref="AJ196:AJ259" si="127">(C196*$AJ$1)/29*F196</f>
        <v>4.821224214108067E-2</v>
      </c>
      <c r="AK196" s="41">
        <f t="shared" si="110"/>
        <v>7.561635904849659E-2</v>
      </c>
      <c r="AL196" s="41">
        <f t="shared" ref="AL196:AL259" si="128">(C196*$AL$1)/30*H196</f>
        <v>0</v>
      </c>
      <c r="AR196" s="41">
        <f t="shared" ref="AR196:AR259" si="129">(C196*$AR$1)/31*N196</f>
        <v>0</v>
      </c>
      <c r="AS196" s="41">
        <f t="shared" ref="AS196:AS259" si="130">(C196*$AS$1)/30*O196</f>
        <v>0</v>
      </c>
      <c r="AT196" s="41">
        <f t="shared" ref="AT196:AT259" si="131">(C196*$AT$1)/31*P196</f>
        <v>0</v>
      </c>
      <c r="AV196" s="40">
        <f t="shared" ref="AV196:AV259" si="132">(T196+AI196)*$AV$1</f>
        <v>268.11565903975821</v>
      </c>
      <c r="AW196" s="40">
        <f t="shared" si="122"/>
        <v>129.41901431383133</v>
      </c>
      <c r="AX196" s="40">
        <f t="shared" si="123"/>
        <v>202.98152957542231</v>
      </c>
      <c r="AY196" s="40">
        <f t="shared" ref="AY196:AY259" si="133">(W196+AL196)*$AY$1</f>
        <v>0</v>
      </c>
      <c r="AZ196" s="40">
        <f t="shared" ref="AZ196:AZ259" si="134">(Y196+AM196)*$AZ$1</f>
        <v>0</v>
      </c>
      <c r="BA196" s="40">
        <f t="shared" ref="BA196:BA259" si="135">(Z196+AN196)*$BA$1</f>
        <v>0</v>
      </c>
      <c r="BB196" s="40">
        <f t="shared" ref="BB196:BB259" si="136">(AA196+AO196)*$BB$1</f>
        <v>0</v>
      </c>
      <c r="BC196" s="40">
        <f t="shared" ref="BC196:BC259" si="137">(AB196+AP196)*$BC$1</f>
        <v>0</v>
      </c>
      <c r="BD196" s="40">
        <f t="shared" ref="BD196:BD259" si="138">(AC196+AQ196)*$BD$1</f>
        <v>0</v>
      </c>
      <c r="BE196" s="40">
        <f t="shared" si="119"/>
        <v>0</v>
      </c>
      <c r="BF196" s="40">
        <f t="shared" si="120"/>
        <v>0</v>
      </c>
      <c r="BG196" s="40">
        <f t="shared" si="121"/>
        <v>0</v>
      </c>
      <c r="BH196" s="62">
        <f t="shared" ref="BH196:BH259" si="139">SUM(AV196:BG196)</f>
        <v>600.5162029290118</v>
      </c>
      <c r="BI196" s="128">
        <f>VLOOKUP(A196,'1112 '!$B$12:$G$1229,6,0)</f>
        <v>644.25</v>
      </c>
      <c r="BJ196" s="63">
        <f t="shared" ref="BJ196:BJ259" si="140">BH196-BI196</f>
        <v>-43.733797070988203</v>
      </c>
      <c r="BK196" s="41">
        <f t="shared" ref="BK196:BK259" si="141">(SUM(T196:W196)+SUM(AD196:AF196)+SUM(AI196:AL196)+SUM(AR196:AT196))/12/C196</f>
        <v>3.7284877520713305E-3</v>
      </c>
    </row>
    <row r="197" spans="1:63" x14ac:dyDescent="0.3">
      <c r="A197" s="85" t="s">
        <v>2368</v>
      </c>
      <c r="B197" s="85" t="s">
        <v>1104</v>
      </c>
      <c r="C197" s="65">
        <f>VLOOKUP(B197,Площадь!$A$2:$B$442,2,0)</f>
        <v>3.9</v>
      </c>
      <c r="D197" s="79"/>
      <c r="E197">
        <v>31</v>
      </c>
      <c r="F197">
        <v>29</v>
      </c>
      <c r="G197">
        <v>31</v>
      </c>
      <c r="Q197">
        <f t="shared" si="124"/>
        <v>91</v>
      </c>
      <c r="R197" s="76"/>
      <c r="S197" s="71"/>
      <c r="T197" s="41">
        <f t="shared" si="111"/>
        <v>0</v>
      </c>
      <c r="U197" s="41">
        <f t="shared" si="114"/>
        <v>0</v>
      </c>
      <c r="V197" s="41">
        <f t="shared" si="125"/>
        <v>0</v>
      </c>
      <c r="W197" s="41">
        <f t="shared" si="113"/>
        <v>0</v>
      </c>
      <c r="X197" s="41">
        <f t="shared" si="112"/>
        <v>0</v>
      </c>
      <c r="Y197" s="41"/>
      <c r="Z197" s="41"/>
      <c r="AA197" s="41"/>
      <c r="AB197" s="41"/>
      <c r="AC197" s="41"/>
      <c r="AD197" s="41">
        <f t="shared" si="115"/>
        <v>0</v>
      </c>
      <c r="AE197" s="41">
        <f t="shared" si="116"/>
        <v>0</v>
      </c>
      <c r="AF197" s="41">
        <f t="shared" si="117"/>
        <v>0</v>
      </c>
      <c r="AG197" s="41">
        <f t="shared" si="118"/>
        <v>0</v>
      </c>
      <c r="AI197" s="41">
        <f t="shared" si="126"/>
        <v>7.7906917869068004E-2</v>
      </c>
      <c r="AJ197" s="41">
        <f t="shared" si="127"/>
        <v>3.7605548870042922E-2</v>
      </c>
      <c r="AK197" s="41">
        <f t="shared" ref="AK197:AK260" si="142">(C197*$AK$1)/31*G197</f>
        <v>5.8980760057827333E-2</v>
      </c>
      <c r="AL197" s="41">
        <f t="shared" si="128"/>
        <v>0</v>
      </c>
      <c r="AR197" s="41">
        <f t="shared" si="129"/>
        <v>0</v>
      </c>
      <c r="AS197" s="41">
        <f t="shared" si="130"/>
        <v>0</v>
      </c>
      <c r="AT197" s="41">
        <f t="shared" si="131"/>
        <v>0</v>
      </c>
      <c r="AV197" s="40">
        <f t="shared" si="132"/>
        <v>209.13021405101139</v>
      </c>
      <c r="AW197" s="40">
        <f t="shared" si="122"/>
        <v>100.94683116478842</v>
      </c>
      <c r="AX197" s="40">
        <f t="shared" si="123"/>
        <v>158.32559306882939</v>
      </c>
      <c r="AY197" s="40">
        <f t="shared" si="133"/>
        <v>0</v>
      </c>
      <c r="AZ197" s="40">
        <f t="shared" si="134"/>
        <v>0</v>
      </c>
      <c r="BA197" s="40">
        <f t="shared" si="135"/>
        <v>0</v>
      </c>
      <c r="BB197" s="40">
        <f t="shared" si="136"/>
        <v>0</v>
      </c>
      <c r="BC197" s="40">
        <f t="shared" si="137"/>
        <v>0</v>
      </c>
      <c r="BD197" s="40">
        <f t="shared" si="138"/>
        <v>0</v>
      </c>
      <c r="BE197" s="40">
        <f t="shared" si="119"/>
        <v>0</v>
      </c>
      <c r="BF197" s="40">
        <f t="shared" si="120"/>
        <v>0</v>
      </c>
      <c r="BG197" s="40">
        <f t="shared" si="121"/>
        <v>0</v>
      </c>
      <c r="BH197" s="62">
        <f t="shared" si="139"/>
        <v>468.40263828462918</v>
      </c>
      <c r="BI197" s="128">
        <f>VLOOKUP(A197,'1112 '!$B$12:$G$1229,6,0)</f>
        <v>502.51</v>
      </c>
      <c r="BJ197" s="63">
        <f t="shared" si="140"/>
        <v>-34.107361715370814</v>
      </c>
      <c r="BK197" s="41">
        <f t="shared" si="141"/>
        <v>3.7284877520713301E-3</v>
      </c>
    </row>
    <row r="198" spans="1:63" x14ac:dyDescent="0.3">
      <c r="A198" s="85" t="s">
        <v>1785</v>
      </c>
      <c r="B198" s="85" t="s">
        <v>1014</v>
      </c>
      <c r="C198" s="65">
        <f>VLOOKUP(B198,Площадь!$A$2:$B$442,2,0)</f>
        <v>3.8</v>
      </c>
      <c r="D198" s="79"/>
      <c r="E198">
        <v>31</v>
      </c>
      <c r="F198">
        <v>29</v>
      </c>
      <c r="G198">
        <v>31</v>
      </c>
      <c r="Q198">
        <f t="shared" si="124"/>
        <v>91</v>
      </c>
      <c r="R198" s="76"/>
      <c r="S198" s="71"/>
      <c r="T198" s="41">
        <f t="shared" si="111"/>
        <v>0</v>
      </c>
      <c r="U198" s="41">
        <f t="shared" si="114"/>
        <v>0</v>
      </c>
      <c r="V198" s="41">
        <f t="shared" si="125"/>
        <v>0</v>
      </c>
      <c r="W198" s="41">
        <f t="shared" si="113"/>
        <v>0</v>
      </c>
      <c r="X198" s="41">
        <f t="shared" si="112"/>
        <v>0</v>
      </c>
      <c r="Y198" s="41"/>
      <c r="Z198" s="41"/>
      <c r="AA198" s="41"/>
      <c r="AB198" s="41"/>
      <c r="AC198" s="41"/>
      <c r="AD198" s="41">
        <f t="shared" si="115"/>
        <v>0</v>
      </c>
      <c r="AE198" s="41">
        <f t="shared" si="116"/>
        <v>0</v>
      </c>
      <c r="AF198" s="41">
        <f t="shared" si="117"/>
        <v>0</v>
      </c>
      <c r="AG198" s="41">
        <f t="shared" si="118"/>
        <v>0</v>
      </c>
      <c r="AI198" s="41">
        <f t="shared" si="126"/>
        <v>7.5909304590373941E-2</v>
      </c>
      <c r="AJ198" s="41">
        <f t="shared" si="127"/>
        <v>3.6641304027221308E-2</v>
      </c>
      <c r="AK198" s="41">
        <f t="shared" si="142"/>
        <v>5.7468432876857399E-2</v>
      </c>
      <c r="AL198" s="41">
        <f t="shared" si="128"/>
        <v>0</v>
      </c>
      <c r="AR198" s="41">
        <f t="shared" si="129"/>
        <v>0</v>
      </c>
      <c r="AS198" s="41">
        <f t="shared" si="130"/>
        <v>0</v>
      </c>
      <c r="AT198" s="41">
        <f t="shared" si="131"/>
        <v>0</v>
      </c>
      <c r="AV198" s="40">
        <f t="shared" si="132"/>
        <v>203.76790087021621</v>
      </c>
      <c r="AW198" s="40">
        <f t="shared" si="122"/>
        <v>98.358450878511789</v>
      </c>
      <c r="AX198" s="40">
        <f t="shared" si="123"/>
        <v>154.26596247732093</v>
      </c>
      <c r="AY198" s="40">
        <f t="shared" si="133"/>
        <v>0</v>
      </c>
      <c r="AZ198" s="40">
        <f t="shared" si="134"/>
        <v>0</v>
      </c>
      <c r="BA198" s="40">
        <f t="shared" si="135"/>
        <v>0</v>
      </c>
      <c r="BB198" s="40">
        <f t="shared" si="136"/>
        <v>0</v>
      </c>
      <c r="BC198" s="40">
        <f t="shared" si="137"/>
        <v>0</v>
      </c>
      <c r="BD198" s="40">
        <f t="shared" si="138"/>
        <v>0</v>
      </c>
      <c r="BE198" s="40">
        <f t="shared" si="119"/>
        <v>0</v>
      </c>
      <c r="BF198" s="40">
        <f t="shared" si="120"/>
        <v>0</v>
      </c>
      <c r="BG198" s="40">
        <f t="shared" si="121"/>
        <v>0</v>
      </c>
      <c r="BH198" s="62">
        <f t="shared" si="139"/>
        <v>456.39231422604894</v>
      </c>
      <c r="BI198" s="128">
        <f>VLOOKUP(A198,'1112 '!$B$12:$G$1229,6,0)</f>
        <v>489.63</v>
      </c>
      <c r="BJ198" s="63">
        <f t="shared" si="140"/>
        <v>-33.237685773951057</v>
      </c>
      <c r="BK198" s="41">
        <f t="shared" si="141"/>
        <v>3.7284877520713301E-3</v>
      </c>
    </row>
    <row r="199" spans="1:63" x14ac:dyDescent="0.3">
      <c r="A199" s="85" t="s">
        <v>3526</v>
      </c>
      <c r="B199" s="85" t="s">
        <v>782</v>
      </c>
      <c r="C199" s="65">
        <f>VLOOKUP(B199,Площадь!$A$2:$B$442,2,0)</f>
        <v>4.5999999999999996</v>
      </c>
      <c r="D199" s="79"/>
      <c r="E199">
        <v>31</v>
      </c>
      <c r="F199">
        <v>29</v>
      </c>
      <c r="G199">
        <v>31</v>
      </c>
      <c r="Q199">
        <f t="shared" si="124"/>
        <v>91</v>
      </c>
      <c r="R199" s="76"/>
      <c r="S199" s="71"/>
      <c r="T199" s="41">
        <f t="shared" si="111"/>
        <v>0</v>
      </c>
      <c r="U199" s="41">
        <f t="shared" si="114"/>
        <v>0</v>
      </c>
      <c r="V199" s="41">
        <f t="shared" si="125"/>
        <v>0</v>
      </c>
      <c r="W199" s="41">
        <f t="shared" si="113"/>
        <v>0</v>
      </c>
      <c r="X199" s="41">
        <f t="shared" si="112"/>
        <v>0</v>
      </c>
      <c r="Y199" s="41"/>
      <c r="Z199" s="41"/>
      <c r="AA199" s="41"/>
      <c r="AB199" s="41"/>
      <c r="AC199" s="41"/>
      <c r="AD199" s="41">
        <f t="shared" si="115"/>
        <v>0</v>
      </c>
      <c r="AE199" s="41">
        <f t="shared" si="116"/>
        <v>0</v>
      </c>
      <c r="AF199" s="41">
        <f t="shared" si="117"/>
        <v>0</v>
      </c>
      <c r="AG199" s="41">
        <f t="shared" si="118"/>
        <v>0</v>
      </c>
      <c r="AI199" s="41">
        <f t="shared" si="126"/>
        <v>9.1890210819926349E-2</v>
      </c>
      <c r="AJ199" s="41">
        <f t="shared" si="127"/>
        <v>4.4355262769794214E-2</v>
      </c>
      <c r="AK199" s="41">
        <f t="shared" si="142"/>
        <v>6.9567050324616853E-2</v>
      </c>
      <c r="AL199" s="41">
        <f t="shared" si="128"/>
        <v>0</v>
      </c>
      <c r="AR199" s="41">
        <f t="shared" si="129"/>
        <v>0</v>
      </c>
      <c r="AS199" s="41">
        <f t="shared" si="130"/>
        <v>0</v>
      </c>
      <c r="AT199" s="41">
        <f t="shared" si="131"/>
        <v>0</v>
      </c>
      <c r="AV199" s="40">
        <f t="shared" si="132"/>
        <v>246.66640631657751</v>
      </c>
      <c r="AW199" s="40">
        <f t="shared" si="122"/>
        <v>119.0654931687248</v>
      </c>
      <c r="AX199" s="40">
        <f t="shared" si="123"/>
        <v>186.74300720938851</v>
      </c>
      <c r="AY199" s="40">
        <f t="shared" si="133"/>
        <v>0</v>
      </c>
      <c r="AZ199" s="40">
        <f t="shared" si="134"/>
        <v>0</v>
      </c>
      <c r="BA199" s="40">
        <f t="shared" si="135"/>
        <v>0</v>
      </c>
      <c r="BB199" s="40">
        <f t="shared" si="136"/>
        <v>0</v>
      </c>
      <c r="BC199" s="40">
        <f t="shared" si="137"/>
        <v>0</v>
      </c>
      <c r="BD199" s="40">
        <f t="shared" si="138"/>
        <v>0</v>
      </c>
      <c r="BE199" s="40">
        <f t="shared" si="119"/>
        <v>0</v>
      </c>
      <c r="BF199" s="40">
        <f t="shared" si="120"/>
        <v>0</v>
      </c>
      <c r="BG199" s="40">
        <f t="shared" si="121"/>
        <v>0</v>
      </c>
      <c r="BH199" s="62">
        <f t="shared" si="139"/>
        <v>552.47490669469084</v>
      </c>
      <c r="BI199" s="128">
        <f>VLOOKUP(A199,'1112 '!$B$12:$G$1229,6,0)</f>
        <v>592.71</v>
      </c>
      <c r="BJ199" s="63">
        <f t="shared" si="140"/>
        <v>-40.235093305309192</v>
      </c>
      <c r="BK199" s="41">
        <f t="shared" si="141"/>
        <v>3.7284877520713301E-3</v>
      </c>
    </row>
    <row r="200" spans="1:63" x14ac:dyDescent="0.3">
      <c r="A200" s="85" t="s">
        <v>2169</v>
      </c>
      <c r="B200" s="85" t="s">
        <v>594</v>
      </c>
      <c r="C200" s="65">
        <f>VLOOKUP(B200,Площадь!$A$2:$B$442,2,0)</f>
        <v>3.2</v>
      </c>
      <c r="D200" s="79"/>
      <c r="E200">
        <v>31</v>
      </c>
      <c r="F200">
        <v>29</v>
      </c>
      <c r="G200">
        <v>31</v>
      </c>
      <c r="Q200">
        <f t="shared" si="124"/>
        <v>91</v>
      </c>
      <c r="R200" s="76"/>
      <c r="S200" s="71"/>
      <c r="T200" s="41">
        <f t="shared" si="111"/>
        <v>0</v>
      </c>
      <c r="U200" s="41">
        <f t="shared" si="114"/>
        <v>0</v>
      </c>
      <c r="V200" s="41">
        <f t="shared" si="125"/>
        <v>0</v>
      </c>
      <c r="W200" s="41">
        <f t="shared" si="113"/>
        <v>0</v>
      </c>
      <c r="X200" s="41">
        <f t="shared" si="112"/>
        <v>0</v>
      </c>
      <c r="Y200" s="41"/>
      <c r="Z200" s="41"/>
      <c r="AA200" s="41"/>
      <c r="AB200" s="41"/>
      <c r="AC200" s="41"/>
      <c r="AD200" s="41">
        <f t="shared" si="115"/>
        <v>0</v>
      </c>
      <c r="AE200" s="41">
        <f t="shared" si="116"/>
        <v>0</v>
      </c>
      <c r="AF200" s="41">
        <f t="shared" si="117"/>
        <v>0</v>
      </c>
      <c r="AG200" s="41">
        <f t="shared" si="118"/>
        <v>0</v>
      </c>
      <c r="AI200" s="41">
        <f t="shared" si="126"/>
        <v>6.3923624918209646E-2</v>
      </c>
      <c r="AJ200" s="41">
        <f t="shared" si="127"/>
        <v>3.085583497029163E-2</v>
      </c>
      <c r="AK200" s="41">
        <f t="shared" si="142"/>
        <v>4.8394469791037814E-2</v>
      </c>
      <c r="AL200" s="41">
        <f t="shared" si="128"/>
        <v>0</v>
      </c>
      <c r="AR200" s="41">
        <f t="shared" si="129"/>
        <v>0</v>
      </c>
      <c r="AS200" s="41">
        <f t="shared" si="130"/>
        <v>0</v>
      </c>
      <c r="AT200" s="41">
        <f t="shared" si="131"/>
        <v>0</v>
      </c>
      <c r="AV200" s="40">
        <f t="shared" si="132"/>
        <v>171.59402178544525</v>
      </c>
      <c r="AW200" s="40">
        <f t="shared" si="122"/>
        <v>82.828169160852042</v>
      </c>
      <c r="AX200" s="40">
        <f t="shared" si="123"/>
        <v>129.90817892827027</v>
      </c>
      <c r="AY200" s="40">
        <f t="shared" si="133"/>
        <v>0</v>
      </c>
      <c r="AZ200" s="40">
        <f t="shared" si="134"/>
        <v>0</v>
      </c>
      <c r="BA200" s="40">
        <f t="shared" si="135"/>
        <v>0</v>
      </c>
      <c r="BB200" s="40">
        <f t="shared" si="136"/>
        <v>0</v>
      </c>
      <c r="BC200" s="40">
        <f t="shared" si="137"/>
        <v>0</v>
      </c>
      <c r="BD200" s="40">
        <f t="shared" si="138"/>
        <v>0</v>
      </c>
      <c r="BE200" s="40">
        <f t="shared" si="119"/>
        <v>0</v>
      </c>
      <c r="BF200" s="40">
        <f t="shared" si="120"/>
        <v>0</v>
      </c>
      <c r="BG200" s="40">
        <f t="shared" si="121"/>
        <v>0</v>
      </c>
      <c r="BH200" s="62">
        <f t="shared" si="139"/>
        <v>384.33036987456757</v>
      </c>
      <c r="BI200" s="128">
        <f>VLOOKUP(A200,'1112 '!$B$12:$G$1229,6,0)</f>
        <v>412.32</v>
      </c>
      <c r="BJ200" s="63">
        <f t="shared" si="140"/>
        <v>-27.989630125432427</v>
      </c>
      <c r="BK200" s="41">
        <f t="shared" si="141"/>
        <v>3.7284877520713305E-3</v>
      </c>
    </row>
    <row r="201" spans="1:63" x14ac:dyDescent="0.3">
      <c r="A201" s="85" t="s">
        <v>2298</v>
      </c>
      <c r="B201" s="85" t="s">
        <v>561</v>
      </c>
      <c r="C201" s="65">
        <f>VLOOKUP(B201,Площадь!$A$2:$B$442,2,0)</f>
        <v>6.7</v>
      </c>
      <c r="D201" s="79"/>
      <c r="E201">
        <v>31</v>
      </c>
      <c r="F201">
        <v>29</v>
      </c>
      <c r="G201">
        <v>31</v>
      </c>
      <c r="Q201">
        <f t="shared" si="124"/>
        <v>91</v>
      </c>
      <c r="R201" s="76"/>
      <c r="S201" s="71"/>
      <c r="T201" s="41">
        <f t="shared" si="111"/>
        <v>0</v>
      </c>
      <c r="U201" s="41">
        <f t="shared" si="114"/>
        <v>0</v>
      </c>
      <c r="V201" s="41">
        <f t="shared" si="125"/>
        <v>0</v>
      </c>
      <c r="W201" s="41">
        <f t="shared" si="113"/>
        <v>0</v>
      </c>
      <c r="X201" s="41">
        <f t="shared" si="112"/>
        <v>0</v>
      </c>
      <c r="Y201" s="41"/>
      <c r="Z201" s="41"/>
      <c r="AA201" s="41"/>
      <c r="AB201" s="41"/>
      <c r="AC201" s="41"/>
      <c r="AD201" s="41">
        <f t="shared" si="115"/>
        <v>0</v>
      </c>
      <c r="AE201" s="41">
        <f t="shared" si="116"/>
        <v>0</v>
      </c>
      <c r="AF201" s="41">
        <f t="shared" si="117"/>
        <v>0</v>
      </c>
      <c r="AG201" s="41">
        <f t="shared" si="118"/>
        <v>0</v>
      </c>
      <c r="AI201" s="41">
        <f t="shared" si="126"/>
        <v>0.13384008967250144</v>
      </c>
      <c r="AJ201" s="41">
        <f t="shared" si="127"/>
        <v>6.4604404469048096E-2</v>
      </c>
      <c r="AK201" s="41">
        <f t="shared" si="142"/>
        <v>0.10132592112498542</v>
      </c>
      <c r="AL201" s="41">
        <f t="shared" si="128"/>
        <v>0</v>
      </c>
      <c r="AR201" s="41">
        <f t="shared" si="129"/>
        <v>0</v>
      </c>
      <c r="AS201" s="41">
        <f t="shared" si="130"/>
        <v>0</v>
      </c>
      <c r="AT201" s="41">
        <f t="shared" si="131"/>
        <v>0</v>
      </c>
      <c r="AV201" s="40">
        <f t="shared" si="132"/>
        <v>359.27498311327599</v>
      </c>
      <c r="AW201" s="40">
        <f t="shared" si="122"/>
        <v>173.42147918053396</v>
      </c>
      <c r="AX201" s="40">
        <f t="shared" si="123"/>
        <v>271.99524963106586</v>
      </c>
      <c r="AY201" s="40">
        <f t="shared" si="133"/>
        <v>0</v>
      </c>
      <c r="AZ201" s="40">
        <f t="shared" si="134"/>
        <v>0</v>
      </c>
      <c r="BA201" s="40">
        <f t="shared" si="135"/>
        <v>0</v>
      </c>
      <c r="BB201" s="40">
        <f t="shared" si="136"/>
        <v>0</v>
      </c>
      <c r="BC201" s="40">
        <f t="shared" si="137"/>
        <v>0</v>
      </c>
      <c r="BD201" s="40">
        <f t="shared" si="138"/>
        <v>0</v>
      </c>
      <c r="BE201" s="40">
        <f t="shared" si="119"/>
        <v>0</v>
      </c>
      <c r="BF201" s="40">
        <f t="shared" si="120"/>
        <v>0</v>
      </c>
      <c r="BG201" s="40">
        <f t="shared" si="121"/>
        <v>0</v>
      </c>
      <c r="BH201" s="62">
        <f t="shared" si="139"/>
        <v>804.69171192487579</v>
      </c>
      <c r="BI201" s="128">
        <f>VLOOKUP(A201,'1112 '!$B$12:$G$1229,6,0)</f>
        <v>863.29</v>
      </c>
      <c r="BJ201" s="63">
        <f t="shared" si="140"/>
        <v>-58.598288075124174</v>
      </c>
      <c r="BK201" s="41">
        <f t="shared" si="141"/>
        <v>3.7284877520713296E-3</v>
      </c>
    </row>
    <row r="202" spans="1:63" x14ac:dyDescent="0.3">
      <c r="A202" s="85" t="s">
        <v>2296</v>
      </c>
      <c r="B202" s="85" t="s">
        <v>1105</v>
      </c>
      <c r="C202" s="65">
        <f>VLOOKUP(B202,Площадь!$A$2:$B$442,2,0)</f>
        <v>4.9000000000000004</v>
      </c>
      <c r="D202" s="79"/>
      <c r="E202">
        <v>31</v>
      </c>
      <c r="F202">
        <v>29</v>
      </c>
      <c r="G202">
        <v>31</v>
      </c>
      <c r="Q202">
        <f t="shared" si="124"/>
        <v>91</v>
      </c>
      <c r="R202" s="76"/>
      <c r="S202" s="71"/>
      <c r="T202" s="41">
        <f t="shared" si="111"/>
        <v>0</v>
      </c>
      <c r="U202" s="41">
        <f t="shared" si="114"/>
        <v>0</v>
      </c>
      <c r="V202" s="41">
        <f t="shared" si="125"/>
        <v>0</v>
      </c>
      <c r="W202" s="41">
        <f t="shared" si="113"/>
        <v>0</v>
      </c>
      <c r="X202" s="41">
        <f t="shared" si="112"/>
        <v>0</v>
      </c>
      <c r="Y202" s="41"/>
      <c r="Z202" s="41"/>
      <c r="AA202" s="41"/>
      <c r="AB202" s="41"/>
      <c r="AC202" s="41"/>
      <c r="AD202" s="41">
        <f t="shared" si="115"/>
        <v>0</v>
      </c>
      <c r="AE202" s="41">
        <f t="shared" si="116"/>
        <v>0</v>
      </c>
      <c r="AF202" s="41">
        <f t="shared" si="117"/>
        <v>0</v>
      </c>
      <c r="AG202" s="41">
        <f t="shared" si="118"/>
        <v>0</v>
      </c>
      <c r="AI202" s="41">
        <f t="shared" si="126"/>
        <v>9.7883050656008525E-2</v>
      </c>
      <c r="AJ202" s="41">
        <f t="shared" si="127"/>
        <v>4.7247997298259063E-2</v>
      </c>
      <c r="AK202" s="41">
        <f t="shared" si="142"/>
        <v>7.4104031867526662E-2</v>
      </c>
      <c r="AL202" s="41">
        <f t="shared" si="128"/>
        <v>0</v>
      </c>
      <c r="AR202" s="41">
        <f t="shared" si="129"/>
        <v>0</v>
      </c>
      <c r="AS202" s="41">
        <f t="shared" si="130"/>
        <v>0</v>
      </c>
      <c r="AT202" s="41">
        <f t="shared" si="131"/>
        <v>0</v>
      </c>
      <c r="AV202" s="40">
        <f t="shared" si="132"/>
        <v>262.75334585896303</v>
      </c>
      <c r="AW202" s="40">
        <f t="shared" si="122"/>
        <v>126.83063402755471</v>
      </c>
      <c r="AX202" s="40">
        <f t="shared" si="123"/>
        <v>198.92189898391388</v>
      </c>
      <c r="AY202" s="40">
        <f t="shared" si="133"/>
        <v>0</v>
      </c>
      <c r="AZ202" s="40">
        <f t="shared" si="134"/>
        <v>0</v>
      </c>
      <c r="BA202" s="40">
        <f t="shared" si="135"/>
        <v>0</v>
      </c>
      <c r="BB202" s="40">
        <f t="shared" si="136"/>
        <v>0</v>
      </c>
      <c r="BC202" s="40">
        <f t="shared" si="137"/>
        <v>0</v>
      </c>
      <c r="BD202" s="40">
        <f t="shared" si="138"/>
        <v>0</v>
      </c>
      <c r="BE202" s="40">
        <f t="shared" si="119"/>
        <v>0</v>
      </c>
      <c r="BF202" s="40">
        <f t="shared" si="120"/>
        <v>0</v>
      </c>
      <c r="BG202" s="40">
        <f t="shared" si="121"/>
        <v>0</v>
      </c>
      <c r="BH202" s="62">
        <f t="shared" si="139"/>
        <v>588.50587887043162</v>
      </c>
      <c r="BI202" s="128">
        <f>VLOOKUP(A202,'1112 '!$B$12:$G$1229,6,0)</f>
        <v>631.35</v>
      </c>
      <c r="BJ202" s="63">
        <f t="shared" si="140"/>
        <v>-42.844121129568407</v>
      </c>
      <c r="BK202" s="41">
        <f t="shared" si="141"/>
        <v>3.7284877520713305E-3</v>
      </c>
    </row>
    <row r="203" spans="1:63" x14ac:dyDescent="0.3">
      <c r="A203" s="85" t="s">
        <v>1776</v>
      </c>
      <c r="B203" s="85" t="s">
        <v>930</v>
      </c>
      <c r="C203" s="65">
        <f>VLOOKUP(B203,Площадь!$A$2:$B$442,2,0)</f>
        <v>3.6</v>
      </c>
      <c r="D203" s="79"/>
      <c r="E203">
        <v>31</v>
      </c>
      <c r="F203">
        <v>29</v>
      </c>
      <c r="G203">
        <v>31</v>
      </c>
      <c r="Q203">
        <f t="shared" si="124"/>
        <v>91</v>
      </c>
      <c r="R203" s="76"/>
      <c r="S203" s="71"/>
      <c r="T203" s="41">
        <f t="shared" si="111"/>
        <v>0</v>
      </c>
      <c r="U203" s="41">
        <f t="shared" si="114"/>
        <v>0</v>
      </c>
      <c r="V203" s="41">
        <f t="shared" si="125"/>
        <v>0</v>
      </c>
      <c r="W203" s="41">
        <f t="shared" si="113"/>
        <v>0</v>
      </c>
      <c r="X203" s="41">
        <f t="shared" si="112"/>
        <v>0</v>
      </c>
      <c r="Y203" s="41"/>
      <c r="Z203" s="41"/>
      <c r="AA203" s="41"/>
      <c r="AB203" s="41"/>
      <c r="AC203" s="41"/>
      <c r="AD203" s="41">
        <f t="shared" si="115"/>
        <v>0</v>
      </c>
      <c r="AE203" s="41">
        <f t="shared" si="116"/>
        <v>0</v>
      </c>
      <c r="AF203" s="41">
        <f t="shared" si="117"/>
        <v>0</v>
      </c>
      <c r="AG203" s="41">
        <f t="shared" si="118"/>
        <v>0</v>
      </c>
      <c r="AI203" s="41">
        <f t="shared" si="126"/>
        <v>7.1914078032985856E-2</v>
      </c>
      <c r="AJ203" s="41">
        <f t="shared" si="127"/>
        <v>3.4712814341578087E-2</v>
      </c>
      <c r="AK203" s="41">
        <f t="shared" si="142"/>
        <v>5.4443778514917544E-2</v>
      </c>
      <c r="AL203" s="41">
        <f t="shared" si="128"/>
        <v>0</v>
      </c>
      <c r="AR203" s="41">
        <f t="shared" si="129"/>
        <v>0</v>
      </c>
      <c r="AS203" s="41">
        <f t="shared" si="130"/>
        <v>0</v>
      </c>
      <c r="AT203" s="41">
        <f t="shared" si="131"/>
        <v>0</v>
      </c>
      <c r="AV203" s="40">
        <f t="shared" si="132"/>
        <v>193.04327450862593</v>
      </c>
      <c r="AW203" s="40">
        <f t="shared" si="122"/>
        <v>93.181690305958554</v>
      </c>
      <c r="AX203" s="40">
        <f t="shared" si="123"/>
        <v>146.14670129430408</v>
      </c>
      <c r="AY203" s="40">
        <f t="shared" si="133"/>
        <v>0</v>
      </c>
      <c r="AZ203" s="40">
        <f t="shared" si="134"/>
        <v>0</v>
      </c>
      <c r="BA203" s="40">
        <f t="shared" si="135"/>
        <v>0</v>
      </c>
      <c r="BB203" s="40">
        <f t="shared" si="136"/>
        <v>0</v>
      </c>
      <c r="BC203" s="40">
        <f t="shared" si="137"/>
        <v>0</v>
      </c>
      <c r="BD203" s="40">
        <f t="shared" si="138"/>
        <v>0</v>
      </c>
      <c r="BE203" s="40">
        <f t="shared" si="119"/>
        <v>0</v>
      </c>
      <c r="BF203" s="40">
        <f t="shared" si="120"/>
        <v>0</v>
      </c>
      <c r="BG203" s="40">
        <f t="shared" si="121"/>
        <v>0</v>
      </c>
      <c r="BH203" s="62">
        <f t="shared" si="139"/>
        <v>432.37166610888858</v>
      </c>
      <c r="BI203" s="128">
        <f>VLOOKUP(A203,'1112 '!$B$12:$G$1229,6,0)</f>
        <v>463.86</v>
      </c>
      <c r="BJ203" s="63">
        <f t="shared" si="140"/>
        <v>-31.488333891111438</v>
      </c>
      <c r="BK203" s="41">
        <f t="shared" si="141"/>
        <v>3.7284877520713309E-3</v>
      </c>
    </row>
    <row r="204" spans="1:63" x14ac:dyDescent="0.3">
      <c r="A204" s="85" t="s">
        <v>2369</v>
      </c>
      <c r="B204" s="85" t="s">
        <v>972</v>
      </c>
      <c r="C204" s="65">
        <f>VLOOKUP(B204,Площадь!$A$2:$B$442,2,0)</f>
        <v>4</v>
      </c>
      <c r="D204" s="79"/>
      <c r="E204">
        <v>31</v>
      </c>
      <c r="F204">
        <v>29</v>
      </c>
      <c r="G204">
        <v>31</v>
      </c>
      <c r="Q204">
        <f t="shared" si="124"/>
        <v>91</v>
      </c>
      <c r="R204" s="76"/>
      <c r="S204" s="71"/>
      <c r="T204" s="41">
        <f t="shared" si="111"/>
        <v>0</v>
      </c>
      <c r="U204" s="41">
        <f t="shared" si="114"/>
        <v>0</v>
      </c>
      <c r="V204" s="41">
        <f t="shared" si="125"/>
        <v>0</v>
      </c>
      <c r="W204" s="41">
        <f t="shared" si="113"/>
        <v>0</v>
      </c>
      <c r="X204" s="41">
        <f t="shared" si="112"/>
        <v>0</v>
      </c>
      <c r="Y204" s="41"/>
      <c r="Z204" s="41"/>
      <c r="AA204" s="41"/>
      <c r="AB204" s="41"/>
      <c r="AC204" s="41"/>
      <c r="AD204" s="41">
        <f t="shared" si="115"/>
        <v>0</v>
      </c>
      <c r="AE204" s="41">
        <f t="shared" si="116"/>
        <v>0</v>
      </c>
      <c r="AF204" s="41">
        <f t="shared" si="117"/>
        <v>0</v>
      </c>
      <c r="AG204" s="41">
        <f t="shared" si="118"/>
        <v>0</v>
      </c>
      <c r="AI204" s="41">
        <f t="shared" si="126"/>
        <v>7.9904531147762053E-2</v>
      </c>
      <c r="AJ204" s="41">
        <f t="shared" si="127"/>
        <v>3.8569793712864536E-2</v>
      </c>
      <c r="AK204" s="41">
        <f t="shared" si="142"/>
        <v>6.0493087238797268E-2</v>
      </c>
      <c r="AL204" s="41">
        <f t="shared" si="128"/>
        <v>0</v>
      </c>
      <c r="AR204" s="41">
        <f t="shared" si="129"/>
        <v>0</v>
      </c>
      <c r="AS204" s="41">
        <f t="shared" si="130"/>
        <v>0</v>
      </c>
      <c r="AT204" s="41">
        <f t="shared" si="131"/>
        <v>0</v>
      </c>
      <c r="AV204" s="40">
        <f t="shared" si="132"/>
        <v>214.49252723180655</v>
      </c>
      <c r="AW204" s="40">
        <f t="shared" si="122"/>
        <v>103.53521145106505</v>
      </c>
      <c r="AX204" s="40">
        <f t="shared" si="123"/>
        <v>162.38522366033783</v>
      </c>
      <c r="AY204" s="40">
        <f t="shared" si="133"/>
        <v>0</v>
      </c>
      <c r="AZ204" s="40">
        <f t="shared" si="134"/>
        <v>0</v>
      </c>
      <c r="BA204" s="40">
        <f t="shared" si="135"/>
        <v>0</v>
      </c>
      <c r="BB204" s="40">
        <f t="shared" si="136"/>
        <v>0</v>
      </c>
      <c r="BC204" s="40">
        <f t="shared" si="137"/>
        <v>0</v>
      </c>
      <c r="BD204" s="40">
        <f t="shared" si="138"/>
        <v>0</v>
      </c>
      <c r="BE204" s="40">
        <f t="shared" si="119"/>
        <v>0</v>
      </c>
      <c r="BF204" s="40">
        <f t="shared" si="120"/>
        <v>0</v>
      </c>
      <c r="BG204" s="40">
        <f t="shared" si="121"/>
        <v>0</v>
      </c>
      <c r="BH204" s="62">
        <f t="shared" si="139"/>
        <v>480.41296234320941</v>
      </c>
      <c r="BI204" s="128">
        <f>VLOOKUP(A204,'1112 '!$B$12:$G$1229,6,0)</f>
        <v>515.4</v>
      </c>
      <c r="BJ204" s="63">
        <f t="shared" si="140"/>
        <v>-34.987037656790562</v>
      </c>
      <c r="BK204" s="41">
        <f t="shared" si="141"/>
        <v>3.7284877520713301E-3</v>
      </c>
    </row>
    <row r="205" spans="1:63" x14ac:dyDescent="0.3">
      <c r="A205" s="85" t="s">
        <v>2121</v>
      </c>
      <c r="B205" s="85" t="s">
        <v>1122</v>
      </c>
      <c r="C205" s="65">
        <f>VLOOKUP(B205,Площадь!$A$2:$B$442,2,0)</f>
        <v>5.7</v>
      </c>
      <c r="D205" s="79"/>
      <c r="E205">
        <v>31</v>
      </c>
      <c r="F205">
        <v>29</v>
      </c>
      <c r="G205">
        <v>31</v>
      </c>
      <c r="Q205">
        <f t="shared" si="124"/>
        <v>91</v>
      </c>
      <c r="R205" s="76"/>
      <c r="S205" s="71"/>
      <c r="T205" s="41">
        <f t="shared" si="111"/>
        <v>0</v>
      </c>
      <c r="U205" s="41">
        <f t="shared" si="114"/>
        <v>0</v>
      </c>
      <c r="V205" s="41">
        <f t="shared" si="125"/>
        <v>0</v>
      </c>
      <c r="W205" s="41">
        <f t="shared" si="113"/>
        <v>0</v>
      </c>
      <c r="X205" s="41">
        <f t="shared" si="112"/>
        <v>0</v>
      </c>
      <c r="Y205" s="41"/>
      <c r="Z205" s="41"/>
      <c r="AA205" s="41"/>
      <c r="AB205" s="41"/>
      <c r="AC205" s="41"/>
      <c r="AD205" s="41">
        <f t="shared" si="115"/>
        <v>0</v>
      </c>
      <c r="AE205" s="41">
        <f t="shared" si="116"/>
        <v>0</v>
      </c>
      <c r="AF205" s="41">
        <f t="shared" si="117"/>
        <v>0</v>
      </c>
      <c r="AG205" s="41">
        <f t="shared" si="118"/>
        <v>0</v>
      </c>
      <c r="AI205" s="41">
        <f t="shared" si="126"/>
        <v>0.11386395688556093</v>
      </c>
      <c r="AJ205" s="41">
        <f t="shared" si="127"/>
        <v>5.4961956040831969E-2</v>
      </c>
      <c r="AK205" s="41">
        <f t="shared" si="142"/>
        <v>8.6202649315286109E-2</v>
      </c>
      <c r="AL205" s="41">
        <f t="shared" si="128"/>
        <v>0</v>
      </c>
      <c r="AR205" s="41">
        <f t="shared" si="129"/>
        <v>0</v>
      </c>
      <c r="AS205" s="41">
        <f t="shared" si="130"/>
        <v>0</v>
      </c>
      <c r="AT205" s="41">
        <f t="shared" si="131"/>
        <v>0</v>
      </c>
      <c r="AV205" s="40">
        <f t="shared" si="132"/>
        <v>305.65185130532439</v>
      </c>
      <c r="AW205" s="40">
        <f t="shared" si="122"/>
        <v>147.5376763177677</v>
      </c>
      <c r="AX205" s="40">
        <f t="shared" si="123"/>
        <v>231.39894371598143</v>
      </c>
      <c r="AY205" s="40">
        <f t="shared" si="133"/>
        <v>0</v>
      </c>
      <c r="AZ205" s="40">
        <f t="shared" si="134"/>
        <v>0</v>
      </c>
      <c r="BA205" s="40">
        <f t="shared" si="135"/>
        <v>0</v>
      </c>
      <c r="BB205" s="40">
        <f t="shared" si="136"/>
        <v>0</v>
      </c>
      <c r="BC205" s="40">
        <f t="shared" si="137"/>
        <v>0</v>
      </c>
      <c r="BD205" s="40">
        <f t="shared" si="138"/>
        <v>0</v>
      </c>
      <c r="BE205" s="40">
        <f t="shared" si="119"/>
        <v>0</v>
      </c>
      <c r="BF205" s="40">
        <f t="shared" si="120"/>
        <v>0</v>
      </c>
      <c r="BG205" s="40">
        <f t="shared" si="121"/>
        <v>0</v>
      </c>
      <c r="BH205" s="62">
        <f t="shared" si="139"/>
        <v>684.58847133907352</v>
      </c>
      <c r="BI205" s="128">
        <f>VLOOKUP(A205,'1112 '!$B$12:$G$1229,6,0)</f>
        <v>734.43</v>
      </c>
      <c r="BJ205" s="63">
        <f t="shared" si="140"/>
        <v>-49.841528660926429</v>
      </c>
      <c r="BK205" s="41">
        <f t="shared" si="141"/>
        <v>3.7284877520713305E-3</v>
      </c>
    </row>
    <row r="206" spans="1:63" x14ac:dyDescent="0.3">
      <c r="A206" s="85" t="s">
        <v>2372</v>
      </c>
      <c r="B206" s="85" t="s">
        <v>1169</v>
      </c>
      <c r="C206" s="65">
        <f>VLOOKUP(B206,Площадь!$A$2:$B$442,2,0)</f>
        <v>3.8</v>
      </c>
      <c r="D206" s="79"/>
      <c r="E206">
        <v>31</v>
      </c>
      <c r="F206">
        <v>29</v>
      </c>
      <c r="G206">
        <v>31</v>
      </c>
      <c r="Q206">
        <f t="shared" si="124"/>
        <v>91</v>
      </c>
      <c r="R206" s="76"/>
      <c r="S206" s="71"/>
      <c r="T206" s="41">
        <f t="shared" si="111"/>
        <v>0</v>
      </c>
      <c r="U206" s="41">
        <f t="shared" si="114"/>
        <v>0</v>
      </c>
      <c r="V206" s="41">
        <f t="shared" si="125"/>
        <v>0</v>
      </c>
      <c r="W206" s="41">
        <f t="shared" si="113"/>
        <v>0</v>
      </c>
      <c r="X206" s="41">
        <f t="shared" si="112"/>
        <v>0</v>
      </c>
      <c r="Y206" s="41"/>
      <c r="Z206" s="41"/>
      <c r="AA206" s="41"/>
      <c r="AB206" s="41"/>
      <c r="AC206" s="41"/>
      <c r="AD206" s="41">
        <f t="shared" si="115"/>
        <v>0</v>
      </c>
      <c r="AE206" s="41">
        <f t="shared" si="116"/>
        <v>0</v>
      </c>
      <c r="AF206" s="41">
        <f t="shared" si="117"/>
        <v>0</v>
      </c>
      <c r="AG206" s="41">
        <f t="shared" si="118"/>
        <v>0</v>
      </c>
      <c r="AI206" s="41">
        <f t="shared" si="126"/>
        <v>7.5909304590373941E-2</v>
      </c>
      <c r="AJ206" s="41">
        <f t="shared" si="127"/>
        <v>3.6641304027221308E-2</v>
      </c>
      <c r="AK206" s="41">
        <f t="shared" si="142"/>
        <v>5.7468432876857399E-2</v>
      </c>
      <c r="AL206" s="41">
        <f t="shared" si="128"/>
        <v>0</v>
      </c>
      <c r="AR206" s="41">
        <f t="shared" si="129"/>
        <v>0</v>
      </c>
      <c r="AS206" s="41">
        <f t="shared" si="130"/>
        <v>0</v>
      </c>
      <c r="AT206" s="41">
        <f t="shared" si="131"/>
        <v>0</v>
      </c>
      <c r="AV206" s="40">
        <f t="shared" si="132"/>
        <v>203.76790087021621</v>
      </c>
      <c r="AW206" s="40">
        <f t="shared" si="122"/>
        <v>98.358450878511789</v>
      </c>
      <c r="AX206" s="40">
        <f t="shared" si="123"/>
        <v>154.26596247732093</v>
      </c>
      <c r="AY206" s="40">
        <f t="shared" si="133"/>
        <v>0</v>
      </c>
      <c r="AZ206" s="40">
        <f t="shared" si="134"/>
        <v>0</v>
      </c>
      <c r="BA206" s="40">
        <f t="shared" si="135"/>
        <v>0</v>
      </c>
      <c r="BB206" s="40">
        <f t="shared" si="136"/>
        <v>0</v>
      </c>
      <c r="BC206" s="40">
        <f t="shared" si="137"/>
        <v>0</v>
      </c>
      <c r="BD206" s="40">
        <f t="shared" si="138"/>
        <v>0</v>
      </c>
      <c r="BE206" s="40">
        <f t="shared" si="119"/>
        <v>0</v>
      </c>
      <c r="BF206" s="40">
        <f t="shared" si="120"/>
        <v>0</v>
      </c>
      <c r="BG206" s="40">
        <f t="shared" si="121"/>
        <v>0</v>
      </c>
      <c r="BH206" s="62">
        <f t="shared" si="139"/>
        <v>456.39231422604894</v>
      </c>
      <c r="BI206" s="128">
        <f>VLOOKUP(A206,'1112 '!$B$12:$G$1229,6,0)</f>
        <v>489.63</v>
      </c>
      <c r="BJ206" s="63">
        <f t="shared" si="140"/>
        <v>-33.237685773951057</v>
      </c>
      <c r="BK206" s="41">
        <f t="shared" si="141"/>
        <v>3.7284877520713301E-3</v>
      </c>
    </row>
    <row r="207" spans="1:63" x14ac:dyDescent="0.3">
      <c r="A207" s="85" t="s">
        <v>2149</v>
      </c>
      <c r="B207" s="85" t="s">
        <v>1170</v>
      </c>
      <c r="C207" s="65">
        <f>VLOOKUP(B207,Площадь!$A$2:$B$442,2,0)</f>
        <v>4.8</v>
      </c>
      <c r="D207" s="79"/>
      <c r="E207">
        <v>31</v>
      </c>
      <c r="F207">
        <v>29</v>
      </c>
      <c r="G207">
        <v>31</v>
      </c>
      <c r="Q207">
        <f t="shared" si="124"/>
        <v>91</v>
      </c>
      <c r="R207" s="76"/>
      <c r="S207" s="71"/>
      <c r="T207" s="41">
        <f t="shared" si="111"/>
        <v>0</v>
      </c>
      <c r="U207" s="41">
        <f t="shared" si="114"/>
        <v>0</v>
      </c>
      <c r="V207" s="41">
        <f t="shared" si="125"/>
        <v>0</v>
      </c>
      <c r="W207" s="41">
        <f t="shared" si="113"/>
        <v>0</v>
      </c>
      <c r="X207" s="41">
        <f t="shared" si="112"/>
        <v>0</v>
      </c>
      <c r="Y207" s="41"/>
      <c r="Z207" s="41"/>
      <c r="AA207" s="41"/>
      <c r="AB207" s="41"/>
      <c r="AC207" s="41"/>
      <c r="AD207" s="41">
        <f t="shared" si="115"/>
        <v>0</v>
      </c>
      <c r="AE207" s="41">
        <f t="shared" si="116"/>
        <v>0</v>
      </c>
      <c r="AF207" s="41">
        <f t="shared" si="117"/>
        <v>0</v>
      </c>
      <c r="AG207" s="41">
        <f t="shared" si="118"/>
        <v>0</v>
      </c>
      <c r="AI207" s="41">
        <f t="shared" si="126"/>
        <v>9.5885437377314461E-2</v>
      </c>
      <c r="AJ207" s="41">
        <f t="shared" si="127"/>
        <v>4.6283752455437442E-2</v>
      </c>
      <c r="AK207" s="41">
        <f t="shared" si="142"/>
        <v>7.2591704686556721E-2</v>
      </c>
      <c r="AL207" s="41">
        <f t="shared" si="128"/>
        <v>0</v>
      </c>
      <c r="AR207" s="41">
        <f t="shared" si="129"/>
        <v>0</v>
      </c>
      <c r="AS207" s="41">
        <f t="shared" si="130"/>
        <v>0</v>
      </c>
      <c r="AT207" s="41">
        <f t="shared" si="131"/>
        <v>0</v>
      </c>
      <c r="AV207" s="40">
        <f t="shared" si="132"/>
        <v>257.39103267816785</v>
      </c>
      <c r="AW207" s="40">
        <f t="shared" si="122"/>
        <v>124.24225374127806</v>
      </c>
      <c r="AX207" s="40">
        <f t="shared" si="123"/>
        <v>194.86226839240541</v>
      </c>
      <c r="AY207" s="40">
        <f t="shared" si="133"/>
        <v>0</v>
      </c>
      <c r="AZ207" s="40">
        <f t="shared" si="134"/>
        <v>0</v>
      </c>
      <c r="BA207" s="40">
        <f t="shared" si="135"/>
        <v>0</v>
      </c>
      <c r="BB207" s="40">
        <f t="shared" si="136"/>
        <v>0</v>
      </c>
      <c r="BC207" s="40">
        <f t="shared" si="137"/>
        <v>0</v>
      </c>
      <c r="BD207" s="40">
        <f t="shared" si="138"/>
        <v>0</v>
      </c>
      <c r="BE207" s="40">
        <f t="shared" si="119"/>
        <v>0</v>
      </c>
      <c r="BF207" s="40">
        <f t="shared" si="120"/>
        <v>0</v>
      </c>
      <c r="BG207" s="40">
        <f t="shared" si="121"/>
        <v>0</v>
      </c>
      <c r="BH207" s="62">
        <f t="shared" si="139"/>
        <v>576.49555481185132</v>
      </c>
      <c r="BI207" s="128">
        <f>VLOOKUP(A207,'1112 '!$B$12:$G$1229,6,0)</f>
        <v>618.48</v>
      </c>
      <c r="BJ207" s="63">
        <f t="shared" si="140"/>
        <v>-41.984445188148698</v>
      </c>
      <c r="BK207" s="41">
        <f t="shared" si="141"/>
        <v>3.7284877520713309E-3</v>
      </c>
    </row>
    <row r="208" spans="1:63" x14ac:dyDescent="0.3">
      <c r="A208" s="85" t="s">
        <v>1698</v>
      </c>
      <c r="B208" s="85" t="s">
        <v>1042</v>
      </c>
      <c r="C208" s="65">
        <f>VLOOKUP(B208,Площадь!$A$2:$B$442,2,0)</f>
        <v>6.1</v>
      </c>
      <c r="D208" s="79"/>
      <c r="E208">
        <v>31</v>
      </c>
      <c r="F208">
        <v>29</v>
      </c>
      <c r="G208">
        <v>31</v>
      </c>
      <c r="Q208">
        <f t="shared" si="124"/>
        <v>91</v>
      </c>
      <c r="R208" s="76"/>
      <c r="S208" s="71"/>
      <c r="T208" s="41">
        <f t="shared" si="111"/>
        <v>0</v>
      </c>
      <c r="U208" s="41">
        <f t="shared" si="114"/>
        <v>0</v>
      </c>
      <c r="V208" s="41">
        <f t="shared" si="125"/>
        <v>0</v>
      </c>
      <c r="W208" s="41">
        <f t="shared" si="113"/>
        <v>0</v>
      </c>
      <c r="X208" s="41">
        <f t="shared" si="112"/>
        <v>0</v>
      </c>
      <c r="Y208" s="41"/>
      <c r="Z208" s="41"/>
      <c r="AA208" s="41"/>
      <c r="AB208" s="41"/>
      <c r="AC208" s="41"/>
      <c r="AD208" s="41">
        <f t="shared" si="115"/>
        <v>0</v>
      </c>
      <c r="AE208" s="41">
        <f t="shared" si="116"/>
        <v>0</v>
      </c>
      <c r="AF208" s="41">
        <f t="shared" si="117"/>
        <v>0</v>
      </c>
      <c r="AG208" s="41">
        <f t="shared" si="118"/>
        <v>0</v>
      </c>
      <c r="AI208" s="41">
        <f t="shared" si="126"/>
        <v>0.12185441000033713</v>
      </c>
      <c r="AJ208" s="41">
        <f t="shared" si="127"/>
        <v>5.8818935412118412E-2</v>
      </c>
      <c r="AK208" s="41">
        <f t="shared" si="142"/>
        <v>9.2251958039165832E-2</v>
      </c>
      <c r="AL208" s="41">
        <f t="shared" si="128"/>
        <v>0</v>
      </c>
      <c r="AR208" s="41">
        <f t="shared" si="129"/>
        <v>0</v>
      </c>
      <c r="AS208" s="41">
        <f t="shared" si="130"/>
        <v>0</v>
      </c>
      <c r="AT208" s="41">
        <f t="shared" si="131"/>
        <v>0</v>
      </c>
      <c r="AV208" s="40">
        <f t="shared" si="132"/>
        <v>327.10110402850501</v>
      </c>
      <c r="AW208" s="40">
        <f t="shared" si="122"/>
        <v>157.89119746287417</v>
      </c>
      <c r="AX208" s="40">
        <f t="shared" si="123"/>
        <v>247.63746608201521</v>
      </c>
      <c r="AY208" s="40">
        <f t="shared" si="133"/>
        <v>0</v>
      </c>
      <c r="AZ208" s="40">
        <f t="shared" si="134"/>
        <v>0</v>
      </c>
      <c r="BA208" s="40">
        <f t="shared" si="135"/>
        <v>0</v>
      </c>
      <c r="BB208" s="40">
        <f t="shared" si="136"/>
        <v>0</v>
      </c>
      <c r="BC208" s="40">
        <f t="shared" si="137"/>
        <v>0</v>
      </c>
      <c r="BD208" s="40">
        <f t="shared" si="138"/>
        <v>0</v>
      </c>
      <c r="BE208" s="40">
        <f t="shared" si="119"/>
        <v>0</v>
      </c>
      <c r="BF208" s="40">
        <f t="shared" si="120"/>
        <v>0</v>
      </c>
      <c r="BG208" s="40">
        <f t="shared" si="121"/>
        <v>0</v>
      </c>
      <c r="BH208" s="62">
        <f t="shared" si="139"/>
        <v>732.62976757339436</v>
      </c>
      <c r="BI208" s="128">
        <f>VLOOKUP(A208,'1112 '!$B$12:$G$1229,6,0)</f>
        <v>785.97</v>
      </c>
      <c r="BJ208" s="63">
        <f t="shared" si="140"/>
        <v>-53.340232426605667</v>
      </c>
      <c r="BK208" s="41">
        <f t="shared" si="141"/>
        <v>3.7284877520713305E-3</v>
      </c>
    </row>
    <row r="209" spans="1:63" x14ac:dyDescent="0.3">
      <c r="A209" s="85" t="s">
        <v>1734</v>
      </c>
      <c r="B209" s="85" t="s">
        <v>1735</v>
      </c>
      <c r="C209" s="65">
        <f>VLOOKUP(B209,Площадь!$A$2:$B$442,2,0)</f>
        <v>5.8</v>
      </c>
      <c r="D209" s="79"/>
      <c r="E209">
        <v>31</v>
      </c>
      <c r="F209">
        <v>29</v>
      </c>
      <c r="G209">
        <v>31</v>
      </c>
      <c r="Q209">
        <f t="shared" si="124"/>
        <v>91</v>
      </c>
      <c r="R209" s="76"/>
      <c r="S209" s="71"/>
      <c r="T209" s="41">
        <f t="shared" si="111"/>
        <v>0</v>
      </c>
      <c r="U209" s="41">
        <f t="shared" si="114"/>
        <v>0</v>
      </c>
      <c r="V209" s="41">
        <f t="shared" si="125"/>
        <v>0</v>
      </c>
      <c r="W209" s="41">
        <f t="shared" si="113"/>
        <v>0</v>
      </c>
      <c r="X209" s="41">
        <f t="shared" si="112"/>
        <v>0</v>
      </c>
      <c r="Y209" s="41"/>
      <c r="Z209" s="41"/>
      <c r="AA209" s="41"/>
      <c r="AB209" s="41"/>
      <c r="AC209" s="41"/>
      <c r="AD209" s="41">
        <f t="shared" si="115"/>
        <v>0</v>
      </c>
      <c r="AE209" s="41">
        <f t="shared" si="116"/>
        <v>0</v>
      </c>
      <c r="AF209" s="41">
        <f t="shared" si="117"/>
        <v>0</v>
      </c>
      <c r="AG209" s="41">
        <f t="shared" si="118"/>
        <v>0</v>
      </c>
      <c r="AI209" s="41">
        <f t="shared" si="126"/>
        <v>0.11586157016425497</v>
      </c>
      <c r="AJ209" s="41">
        <f t="shared" si="127"/>
        <v>5.5926200883653576E-2</v>
      </c>
      <c r="AK209" s="41">
        <f t="shared" si="142"/>
        <v>8.7714976496256036E-2</v>
      </c>
      <c r="AL209" s="41">
        <f t="shared" si="128"/>
        <v>0</v>
      </c>
      <c r="AR209" s="41">
        <f t="shared" si="129"/>
        <v>0</v>
      </c>
      <c r="AS209" s="41">
        <f t="shared" si="130"/>
        <v>0</v>
      </c>
      <c r="AT209" s="41">
        <f t="shared" si="131"/>
        <v>0</v>
      </c>
      <c r="AV209" s="40">
        <f t="shared" si="132"/>
        <v>311.01416448611945</v>
      </c>
      <c r="AW209" s="40">
        <f t="shared" si="122"/>
        <v>150.12605660404432</v>
      </c>
      <c r="AX209" s="40">
        <f t="shared" si="123"/>
        <v>235.45857430748987</v>
      </c>
      <c r="AY209" s="40">
        <f t="shared" si="133"/>
        <v>0</v>
      </c>
      <c r="AZ209" s="40">
        <f t="shared" si="134"/>
        <v>0</v>
      </c>
      <c r="BA209" s="40">
        <f t="shared" si="135"/>
        <v>0</v>
      </c>
      <c r="BB209" s="40">
        <f t="shared" si="136"/>
        <v>0</v>
      </c>
      <c r="BC209" s="40">
        <f t="shared" si="137"/>
        <v>0</v>
      </c>
      <c r="BD209" s="40">
        <f t="shared" si="138"/>
        <v>0</v>
      </c>
      <c r="BE209" s="40">
        <f t="shared" si="119"/>
        <v>0</v>
      </c>
      <c r="BF209" s="40">
        <f t="shared" si="120"/>
        <v>0</v>
      </c>
      <c r="BG209" s="40">
        <f t="shared" si="121"/>
        <v>0</v>
      </c>
      <c r="BH209" s="62">
        <f t="shared" si="139"/>
        <v>696.5987953976537</v>
      </c>
      <c r="BI209" s="128">
        <f>VLOOKUP(A209,'1112 '!$B$12:$G$1229,6,0)</f>
        <v>747.33</v>
      </c>
      <c r="BJ209" s="63">
        <f t="shared" si="140"/>
        <v>-50.731204602346338</v>
      </c>
      <c r="BK209" s="41">
        <f t="shared" si="141"/>
        <v>3.7284877520713305E-3</v>
      </c>
    </row>
    <row r="210" spans="1:63" x14ac:dyDescent="0.3">
      <c r="A210" s="85" t="s">
        <v>1788</v>
      </c>
      <c r="B210" s="85" t="s">
        <v>1789</v>
      </c>
      <c r="C210" s="65">
        <f>VLOOKUP(B210,Площадь!$A$2:$B$442,2,0)</f>
        <v>6</v>
      </c>
      <c r="D210" s="79"/>
      <c r="E210">
        <v>31</v>
      </c>
      <c r="F210">
        <v>29</v>
      </c>
      <c r="G210">
        <v>31</v>
      </c>
      <c r="Q210">
        <f t="shared" si="124"/>
        <v>91</v>
      </c>
      <c r="R210" s="76"/>
      <c r="S210" s="71"/>
      <c r="T210" s="41">
        <f t="shared" si="111"/>
        <v>0</v>
      </c>
      <c r="U210" s="41">
        <f t="shared" si="114"/>
        <v>0</v>
      </c>
      <c r="V210" s="41">
        <f t="shared" si="125"/>
        <v>0</v>
      </c>
      <c r="W210" s="41">
        <f t="shared" si="113"/>
        <v>0</v>
      </c>
      <c r="X210" s="41">
        <f t="shared" si="112"/>
        <v>0</v>
      </c>
      <c r="Y210" s="41"/>
      <c r="Z210" s="41"/>
      <c r="AA210" s="41"/>
      <c r="AB210" s="41"/>
      <c r="AC210" s="41"/>
      <c r="AD210" s="41">
        <f t="shared" si="115"/>
        <v>0</v>
      </c>
      <c r="AE210" s="41">
        <f t="shared" si="116"/>
        <v>0</v>
      </c>
      <c r="AF210" s="41">
        <f t="shared" si="117"/>
        <v>0</v>
      </c>
      <c r="AG210" s="41">
        <f t="shared" si="118"/>
        <v>0</v>
      </c>
      <c r="AI210" s="41">
        <f t="shared" si="126"/>
        <v>0.11985679672164308</v>
      </c>
      <c r="AJ210" s="41">
        <f t="shared" si="127"/>
        <v>5.7854690569296804E-2</v>
      </c>
      <c r="AK210" s="41">
        <f t="shared" si="142"/>
        <v>9.0739630858195905E-2</v>
      </c>
      <c r="AL210" s="41">
        <f t="shared" si="128"/>
        <v>0</v>
      </c>
      <c r="AR210" s="41">
        <f t="shared" si="129"/>
        <v>0</v>
      </c>
      <c r="AS210" s="41">
        <f t="shared" si="130"/>
        <v>0</v>
      </c>
      <c r="AT210" s="41">
        <f t="shared" si="131"/>
        <v>0</v>
      </c>
      <c r="AV210" s="40">
        <f t="shared" si="132"/>
        <v>321.73879084770982</v>
      </c>
      <c r="AW210" s="40">
        <f t="shared" si="122"/>
        <v>155.30281717659759</v>
      </c>
      <c r="AX210" s="40">
        <f t="shared" si="123"/>
        <v>243.57783549050677</v>
      </c>
      <c r="AY210" s="40">
        <f t="shared" si="133"/>
        <v>0</v>
      </c>
      <c r="AZ210" s="40">
        <f t="shared" si="134"/>
        <v>0</v>
      </c>
      <c r="BA210" s="40">
        <f t="shared" si="135"/>
        <v>0</v>
      </c>
      <c r="BB210" s="40">
        <f t="shared" si="136"/>
        <v>0</v>
      </c>
      <c r="BC210" s="40">
        <f t="shared" si="137"/>
        <v>0</v>
      </c>
      <c r="BD210" s="40">
        <f t="shared" si="138"/>
        <v>0</v>
      </c>
      <c r="BE210" s="40">
        <f t="shared" si="119"/>
        <v>0</v>
      </c>
      <c r="BF210" s="40">
        <f t="shared" si="120"/>
        <v>0</v>
      </c>
      <c r="BG210" s="40">
        <f t="shared" si="121"/>
        <v>0</v>
      </c>
      <c r="BH210" s="62">
        <f t="shared" si="139"/>
        <v>720.61944351481418</v>
      </c>
      <c r="BI210" s="128">
        <f>VLOOKUP(A210,'1112 '!$B$12:$G$1229,6,0)</f>
        <v>773.1</v>
      </c>
      <c r="BJ210" s="63">
        <f t="shared" si="140"/>
        <v>-52.480556485185843</v>
      </c>
      <c r="BK210" s="41">
        <f t="shared" si="141"/>
        <v>3.7284877520713309E-3</v>
      </c>
    </row>
    <row r="211" spans="1:63" x14ac:dyDescent="0.3">
      <c r="A211" s="85" t="s">
        <v>2269</v>
      </c>
      <c r="B211" s="85" t="s">
        <v>1704</v>
      </c>
      <c r="C211" s="65">
        <f>VLOOKUP(B211,Площадь!$A$2:$B$442,2,0)</f>
        <v>5</v>
      </c>
      <c r="D211" s="79"/>
      <c r="E211">
        <v>31</v>
      </c>
      <c r="F211">
        <v>29</v>
      </c>
      <c r="G211">
        <v>31</v>
      </c>
      <c r="Q211">
        <f t="shared" si="124"/>
        <v>91</v>
      </c>
      <c r="R211" s="76"/>
      <c r="S211" s="71"/>
      <c r="T211" s="41">
        <f t="shared" si="111"/>
        <v>0</v>
      </c>
      <c r="U211" s="41">
        <f t="shared" si="114"/>
        <v>0</v>
      </c>
      <c r="V211" s="41">
        <f t="shared" si="125"/>
        <v>0</v>
      </c>
      <c r="W211" s="41">
        <f t="shared" si="113"/>
        <v>0</v>
      </c>
      <c r="X211" s="41">
        <f t="shared" si="112"/>
        <v>0</v>
      </c>
      <c r="Y211" s="41"/>
      <c r="Z211" s="41"/>
      <c r="AA211" s="41"/>
      <c r="AB211" s="41"/>
      <c r="AC211" s="41"/>
      <c r="AD211" s="41">
        <f t="shared" si="115"/>
        <v>0</v>
      </c>
      <c r="AE211" s="41">
        <f t="shared" si="116"/>
        <v>0</v>
      </c>
      <c r="AF211" s="41">
        <f t="shared" si="117"/>
        <v>0</v>
      </c>
      <c r="AG211" s="41">
        <f t="shared" si="118"/>
        <v>0</v>
      </c>
      <c r="AI211" s="41">
        <f t="shared" si="126"/>
        <v>9.9880663934702574E-2</v>
      </c>
      <c r="AJ211" s="41">
        <f t="shared" si="127"/>
        <v>4.821224214108067E-2</v>
      </c>
      <c r="AK211" s="41">
        <f t="shared" si="142"/>
        <v>7.561635904849659E-2</v>
      </c>
      <c r="AL211" s="41">
        <f t="shared" si="128"/>
        <v>0</v>
      </c>
      <c r="AR211" s="41">
        <f t="shared" si="129"/>
        <v>0</v>
      </c>
      <c r="AS211" s="41">
        <f t="shared" si="130"/>
        <v>0</v>
      </c>
      <c r="AT211" s="41">
        <f t="shared" si="131"/>
        <v>0</v>
      </c>
      <c r="AV211" s="40">
        <f t="shared" si="132"/>
        <v>268.11565903975821</v>
      </c>
      <c r="AW211" s="40">
        <f t="shared" si="122"/>
        <v>129.41901431383133</v>
      </c>
      <c r="AX211" s="40">
        <f t="shared" si="123"/>
        <v>202.98152957542231</v>
      </c>
      <c r="AY211" s="40">
        <f t="shared" si="133"/>
        <v>0</v>
      </c>
      <c r="AZ211" s="40">
        <f t="shared" si="134"/>
        <v>0</v>
      </c>
      <c r="BA211" s="40">
        <f t="shared" si="135"/>
        <v>0</v>
      </c>
      <c r="BB211" s="40">
        <f t="shared" si="136"/>
        <v>0</v>
      </c>
      <c r="BC211" s="40">
        <f t="shared" si="137"/>
        <v>0</v>
      </c>
      <c r="BD211" s="40">
        <f t="shared" si="138"/>
        <v>0</v>
      </c>
      <c r="BE211" s="40">
        <f t="shared" si="119"/>
        <v>0</v>
      </c>
      <c r="BF211" s="40">
        <f t="shared" si="120"/>
        <v>0</v>
      </c>
      <c r="BG211" s="40">
        <f t="shared" si="121"/>
        <v>0</v>
      </c>
      <c r="BH211" s="62">
        <f t="shared" si="139"/>
        <v>600.5162029290118</v>
      </c>
      <c r="BI211" s="128">
        <f>VLOOKUP(A211,'1112 '!$B$12:$G$1229,6,0)</f>
        <v>644.25</v>
      </c>
      <c r="BJ211" s="63">
        <f t="shared" si="140"/>
        <v>-43.733797070988203</v>
      </c>
      <c r="BK211" s="41">
        <f t="shared" si="141"/>
        <v>3.7284877520713305E-3</v>
      </c>
    </row>
    <row r="212" spans="1:63" x14ac:dyDescent="0.3">
      <c r="A212" s="85" t="s">
        <v>1370</v>
      </c>
      <c r="B212" s="85" t="s">
        <v>1371</v>
      </c>
      <c r="C212" s="65">
        <f>VLOOKUP(B212,Площадь!$A$2:$B$442,2,0)</f>
        <v>6.2</v>
      </c>
      <c r="D212" s="79"/>
      <c r="E212">
        <v>31</v>
      </c>
      <c r="F212">
        <v>29</v>
      </c>
      <c r="G212">
        <v>31</v>
      </c>
      <c r="Q212">
        <f t="shared" si="124"/>
        <v>91</v>
      </c>
      <c r="R212" s="76"/>
      <c r="S212" s="71"/>
      <c r="T212" s="41">
        <f t="shared" si="111"/>
        <v>0</v>
      </c>
      <c r="U212" s="41">
        <f t="shared" si="114"/>
        <v>0</v>
      </c>
      <c r="V212" s="41">
        <f t="shared" si="125"/>
        <v>0</v>
      </c>
      <c r="W212" s="41">
        <f t="shared" si="113"/>
        <v>0</v>
      </c>
      <c r="X212" s="41">
        <f t="shared" si="112"/>
        <v>0</v>
      </c>
      <c r="Y212" s="41"/>
      <c r="Z212" s="41"/>
      <c r="AA212" s="41"/>
      <c r="AB212" s="41"/>
      <c r="AC212" s="41"/>
      <c r="AD212" s="41">
        <f t="shared" si="115"/>
        <v>0</v>
      </c>
      <c r="AE212" s="41">
        <f t="shared" si="116"/>
        <v>0</v>
      </c>
      <c r="AF212" s="41">
        <f t="shared" si="117"/>
        <v>0</v>
      </c>
      <c r="AG212" s="41">
        <f t="shared" si="118"/>
        <v>0</v>
      </c>
      <c r="AI212" s="41">
        <f t="shared" si="126"/>
        <v>0.12385202327903119</v>
      </c>
      <c r="AJ212" s="41">
        <f t="shared" si="127"/>
        <v>5.9783180254940033E-2</v>
      </c>
      <c r="AK212" s="41">
        <f t="shared" si="142"/>
        <v>9.3764285220135773E-2</v>
      </c>
      <c r="AL212" s="41">
        <f t="shared" si="128"/>
        <v>0</v>
      </c>
      <c r="AR212" s="41">
        <f t="shared" si="129"/>
        <v>0</v>
      </c>
      <c r="AS212" s="41">
        <f t="shared" si="130"/>
        <v>0</v>
      </c>
      <c r="AT212" s="41">
        <f t="shared" si="131"/>
        <v>0</v>
      </c>
      <c r="AV212" s="40">
        <f t="shared" si="132"/>
        <v>332.46341720930019</v>
      </c>
      <c r="AW212" s="40">
        <f t="shared" si="122"/>
        <v>160.47957774915082</v>
      </c>
      <c r="AX212" s="40">
        <f t="shared" si="123"/>
        <v>251.69709667352367</v>
      </c>
      <c r="AY212" s="40">
        <f t="shared" si="133"/>
        <v>0</v>
      </c>
      <c r="AZ212" s="40">
        <f t="shared" si="134"/>
        <v>0</v>
      </c>
      <c r="BA212" s="40">
        <f t="shared" si="135"/>
        <v>0</v>
      </c>
      <c r="BB212" s="40">
        <f t="shared" si="136"/>
        <v>0</v>
      </c>
      <c r="BC212" s="40">
        <f t="shared" si="137"/>
        <v>0</v>
      </c>
      <c r="BD212" s="40">
        <f t="shared" si="138"/>
        <v>0</v>
      </c>
      <c r="BE212" s="40">
        <f t="shared" si="119"/>
        <v>0</v>
      </c>
      <c r="BF212" s="40">
        <f t="shared" si="120"/>
        <v>0</v>
      </c>
      <c r="BG212" s="40">
        <f t="shared" si="121"/>
        <v>0</v>
      </c>
      <c r="BH212" s="62">
        <f t="shared" si="139"/>
        <v>744.64009163197466</v>
      </c>
      <c r="BI212" s="128">
        <f>VLOOKUP(A212,'1112 '!$B$12:$G$1229,6,0)</f>
        <v>798.87</v>
      </c>
      <c r="BJ212" s="63">
        <f t="shared" si="140"/>
        <v>-54.229908368025349</v>
      </c>
      <c r="BK212" s="41">
        <f t="shared" si="141"/>
        <v>3.7284877520713305E-3</v>
      </c>
    </row>
    <row r="213" spans="1:63" x14ac:dyDescent="0.3">
      <c r="A213" s="85" t="s">
        <v>2365</v>
      </c>
      <c r="B213" s="85" t="s">
        <v>1667</v>
      </c>
      <c r="C213" s="65">
        <f>VLOOKUP(B213,Площадь!$A$2:$B$442,2,0)</f>
        <v>1.6</v>
      </c>
      <c r="D213" s="79"/>
      <c r="E213">
        <v>31</v>
      </c>
      <c r="F213">
        <v>29</v>
      </c>
      <c r="G213">
        <v>31</v>
      </c>
      <c r="Q213">
        <f t="shared" si="124"/>
        <v>91</v>
      </c>
      <c r="R213" s="76"/>
      <c r="S213" s="71"/>
      <c r="T213" s="41">
        <f t="shared" si="111"/>
        <v>0</v>
      </c>
      <c r="U213" s="41">
        <f t="shared" si="114"/>
        <v>0</v>
      </c>
      <c r="V213" s="41">
        <f t="shared" si="125"/>
        <v>0</v>
      </c>
      <c r="W213" s="41">
        <f t="shared" si="113"/>
        <v>0</v>
      </c>
      <c r="X213" s="41">
        <f t="shared" si="112"/>
        <v>0</v>
      </c>
      <c r="Y213" s="41"/>
      <c r="Z213" s="41"/>
      <c r="AA213" s="41"/>
      <c r="AB213" s="41"/>
      <c r="AC213" s="41"/>
      <c r="AD213" s="41">
        <f t="shared" si="115"/>
        <v>0</v>
      </c>
      <c r="AE213" s="41">
        <f t="shared" si="116"/>
        <v>0</v>
      </c>
      <c r="AF213" s="41">
        <f t="shared" si="117"/>
        <v>0</v>
      </c>
      <c r="AG213" s="41">
        <f t="shared" si="118"/>
        <v>0</v>
      </c>
      <c r="AI213" s="41">
        <f t="shared" si="126"/>
        <v>3.1961812459104823E-2</v>
      </c>
      <c r="AJ213" s="41">
        <f t="shared" si="127"/>
        <v>1.5427917485145815E-2</v>
      </c>
      <c r="AK213" s="41">
        <f t="shared" si="142"/>
        <v>2.4197234895518907E-2</v>
      </c>
      <c r="AL213" s="41">
        <f t="shared" si="128"/>
        <v>0</v>
      </c>
      <c r="AR213" s="41">
        <f t="shared" si="129"/>
        <v>0</v>
      </c>
      <c r="AS213" s="41">
        <f t="shared" si="130"/>
        <v>0</v>
      </c>
      <c r="AT213" s="41">
        <f t="shared" si="131"/>
        <v>0</v>
      </c>
      <c r="AV213" s="40">
        <f t="shared" si="132"/>
        <v>85.797010892722625</v>
      </c>
      <c r="AW213" s="40">
        <f t="shared" si="122"/>
        <v>41.414084580426021</v>
      </c>
      <c r="AX213" s="40">
        <f t="shared" si="123"/>
        <v>64.954089464135137</v>
      </c>
      <c r="AY213" s="40">
        <f t="shared" si="133"/>
        <v>0</v>
      </c>
      <c r="AZ213" s="40">
        <f t="shared" si="134"/>
        <v>0</v>
      </c>
      <c r="BA213" s="40">
        <f t="shared" si="135"/>
        <v>0</v>
      </c>
      <c r="BB213" s="40">
        <f t="shared" si="136"/>
        <v>0</v>
      </c>
      <c r="BC213" s="40">
        <f t="shared" si="137"/>
        <v>0</v>
      </c>
      <c r="BD213" s="40">
        <f t="shared" si="138"/>
        <v>0</v>
      </c>
      <c r="BE213" s="40">
        <f t="shared" si="119"/>
        <v>0</v>
      </c>
      <c r="BF213" s="40">
        <f t="shared" si="120"/>
        <v>0</v>
      </c>
      <c r="BG213" s="40">
        <f t="shared" si="121"/>
        <v>0</v>
      </c>
      <c r="BH213" s="62">
        <f t="shared" si="139"/>
        <v>192.16518493728378</v>
      </c>
      <c r="BI213" s="128">
        <f>VLOOKUP(A213,'1112 '!$B$12:$G$1229,6,0)</f>
        <v>206.16</v>
      </c>
      <c r="BJ213" s="63">
        <f t="shared" si="140"/>
        <v>-13.994815062716214</v>
      </c>
      <c r="BK213" s="41">
        <f t="shared" si="141"/>
        <v>3.7284877520713305E-3</v>
      </c>
    </row>
    <row r="214" spans="1:63" x14ac:dyDescent="0.3">
      <c r="A214" s="85" t="s">
        <v>1711</v>
      </c>
      <c r="B214" s="85" t="s">
        <v>1712</v>
      </c>
      <c r="C214" s="65">
        <f>VLOOKUP(B214,Площадь!$A$2:$B$442,2,0)</f>
        <v>2.5</v>
      </c>
      <c r="D214" s="79"/>
      <c r="E214">
        <v>31</v>
      </c>
      <c r="F214">
        <v>29</v>
      </c>
      <c r="G214">
        <v>31</v>
      </c>
      <c r="Q214">
        <f t="shared" si="124"/>
        <v>91</v>
      </c>
      <c r="R214" s="76"/>
      <c r="S214" s="71"/>
      <c r="T214" s="41">
        <f t="shared" si="111"/>
        <v>0</v>
      </c>
      <c r="U214" s="41">
        <f t="shared" si="114"/>
        <v>0</v>
      </c>
      <c r="V214" s="41">
        <f t="shared" si="125"/>
        <v>0</v>
      </c>
      <c r="W214" s="41">
        <f t="shared" si="113"/>
        <v>0</v>
      </c>
      <c r="X214" s="41">
        <f t="shared" si="112"/>
        <v>0</v>
      </c>
      <c r="Y214" s="41"/>
      <c r="Z214" s="41"/>
      <c r="AA214" s="41"/>
      <c r="AB214" s="41"/>
      <c r="AC214" s="41"/>
      <c r="AD214" s="41">
        <f t="shared" si="115"/>
        <v>0</v>
      </c>
      <c r="AE214" s="41">
        <f t="shared" si="116"/>
        <v>0</v>
      </c>
      <c r="AF214" s="41">
        <f t="shared" si="117"/>
        <v>0</v>
      </c>
      <c r="AG214" s="41">
        <f t="shared" si="118"/>
        <v>0</v>
      </c>
      <c r="AI214" s="41">
        <f t="shared" si="126"/>
        <v>4.9940331967351287E-2</v>
      </c>
      <c r="AJ214" s="41">
        <f t="shared" si="127"/>
        <v>2.4106121070540335E-2</v>
      </c>
      <c r="AK214" s="41">
        <f t="shared" si="142"/>
        <v>3.7808179524248295E-2</v>
      </c>
      <c r="AL214" s="41">
        <f t="shared" si="128"/>
        <v>0</v>
      </c>
      <c r="AR214" s="41">
        <f t="shared" si="129"/>
        <v>0</v>
      </c>
      <c r="AS214" s="41">
        <f t="shared" si="130"/>
        <v>0</v>
      </c>
      <c r="AT214" s="41">
        <f t="shared" si="131"/>
        <v>0</v>
      </c>
      <c r="AV214" s="40">
        <f t="shared" si="132"/>
        <v>134.05782951987911</v>
      </c>
      <c r="AW214" s="40">
        <f t="shared" si="122"/>
        <v>64.709507156915663</v>
      </c>
      <c r="AX214" s="40">
        <f t="shared" si="123"/>
        <v>101.49076478771116</v>
      </c>
      <c r="AY214" s="40">
        <f t="shared" si="133"/>
        <v>0</v>
      </c>
      <c r="AZ214" s="40">
        <f t="shared" si="134"/>
        <v>0</v>
      </c>
      <c r="BA214" s="40">
        <f t="shared" si="135"/>
        <v>0</v>
      </c>
      <c r="BB214" s="40">
        <f t="shared" si="136"/>
        <v>0</v>
      </c>
      <c r="BC214" s="40">
        <f t="shared" si="137"/>
        <v>0</v>
      </c>
      <c r="BD214" s="40">
        <f t="shared" si="138"/>
        <v>0</v>
      </c>
      <c r="BE214" s="40">
        <f t="shared" si="119"/>
        <v>0</v>
      </c>
      <c r="BF214" s="40">
        <f t="shared" si="120"/>
        <v>0</v>
      </c>
      <c r="BG214" s="40">
        <f t="shared" si="121"/>
        <v>0</v>
      </c>
      <c r="BH214" s="62">
        <f t="shared" si="139"/>
        <v>300.2581014645059</v>
      </c>
      <c r="BI214" s="128">
        <f>VLOOKUP(A214,'1112 '!$B$12:$G$1229,6,0)</f>
        <v>322.11</v>
      </c>
      <c r="BJ214" s="63">
        <f t="shared" si="140"/>
        <v>-21.851898535494115</v>
      </c>
      <c r="BK214" s="41">
        <f t="shared" si="141"/>
        <v>3.7284877520713305E-3</v>
      </c>
    </row>
    <row r="215" spans="1:63" x14ac:dyDescent="0.3">
      <c r="A215" s="85" t="s">
        <v>1783</v>
      </c>
      <c r="B215" s="85" t="s">
        <v>1784</v>
      </c>
      <c r="C215" s="65">
        <f>VLOOKUP(B215,Площадь!$A$2:$B$442,2,0)</f>
        <v>4.0999999999999996</v>
      </c>
      <c r="D215" s="79"/>
      <c r="E215">
        <v>31</v>
      </c>
      <c r="F215">
        <v>29</v>
      </c>
      <c r="G215">
        <v>31</v>
      </c>
      <c r="Q215">
        <f t="shared" si="124"/>
        <v>91</v>
      </c>
      <c r="R215" s="76"/>
      <c r="S215" s="71"/>
      <c r="T215" s="41">
        <f t="shared" si="111"/>
        <v>0</v>
      </c>
      <c r="U215" s="41">
        <f t="shared" si="114"/>
        <v>0</v>
      </c>
      <c r="V215" s="41">
        <f t="shared" si="125"/>
        <v>0</v>
      </c>
      <c r="W215" s="41">
        <f t="shared" si="113"/>
        <v>0</v>
      </c>
      <c r="X215" s="41">
        <f t="shared" si="112"/>
        <v>0</v>
      </c>
      <c r="Y215" s="41"/>
      <c r="Z215" s="41"/>
      <c r="AA215" s="41"/>
      <c r="AB215" s="41"/>
      <c r="AC215" s="41"/>
      <c r="AD215" s="41">
        <f t="shared" si="115"/>
        <v>0</v>
      </c>
      <c r="AE215" s="41">
        <f t="shared" si="116"/>
        <v>0</v>
      </c>
      <c r="AF215" s="41">
        <f t="shared" si="117"/>
        <v>0</v>
      </c>
      <c r="AG215" s="41">
        <f t="shared" si="118"/>
        <v>0</v>
      </c>
      <c r="AI215" s="41">
        <f t="shared" si="126"/>
        <v>8.1902144426456103E-2</v>
      </c>
      <c r="AJ215" s="41">
        <f t="shared" si="127"/>
        <v>3.9534038555686143E-2</v>
      </c>
      <c r="AK215" s="41">
        <f t="shared" si="142"/>
        <v>6.2005414419767188E-2</v>
      </c>
      <c r="AL215" s="41">
        <f t="shared" si="128"/>
        <v>0</v>
      </c>
      <c r="AR215" s="41">
        <f t="shared" si="129"/>
        <v>0</v>
      </c>
      <c r="AS215" s="41">
        <f t="shared" si="130"/>
        <v>0</v>
      </c>
      <c r="AT215" s="41">
        <f t="shared" si="131"/>
        <v>0</v>
      </c>
      <c r="AV215" s="40">
        <f t="shared" si="132"/>
        <v>219.8548404126017</v>
      </c>
      <c r="AW215" s="40">
        <f t="shared" si="122"/>
        <v>106.12359173734166</v>
      </c>
      <c r="AX215" s="40">
        <f t="shared" si="123"/>
        <v>166.44485425184627</v>
      </c>
      <c r="AY215" s="40">
        <f t="shared" si="133"/>
        <v>0</v>
      </c>
      <c r="AZ215" s="40">
        <f t="shared" si="134"/>
        <v>0</v>
      </c>
      <c r="BA215" s="40">
        <f t="shared" si="135"/>
        <v>0</v>
      </c>
      <c r="BB215" s="40">
        <f t="shared" si="136"/>
        <v>0</v>
      </c>
      <c r="BC215" s="40">
        <f t="shared" si="137"/>
        <v>0</v>
      </c>
      <c r="BD215" s="40">
        <f t="shared" si="138"/>
        <v>0</v>
      </c>
      <c r="BE215" s="40">
        <f t="shared" si="119"/>
        <v>0</v>
      </c>
      <c r="BF215" s="40">
        <f t="shared" si="120"/>
        <v>0</v>
      </c>
      <c r="BG215" s="40">
        <f t="shared" si="121"/>
        <v>0</v>
      </c>
      <c r="BH215" s="62">
        <f t="shared" si="139"/>
        <v>492.42328640178965</v>
      </c>
      <c r="BI215" s="128">
        <f>VLOOKUP(A215,'1112 '!$B$12:$G$1229,6,0)</f>
        <v>528.28</v>
      </c>
      <c r="BJ215" s="63">
        <f t="shared" si="140"/>
        <v>-35.85671359821032</v>
      </c>
      <c r="BK215" s="41">
        <f t="shared" si="141"/>
        <v>3.7284877520713305E-3</v>
      </c>
    </row>
    <row r="216" spans="1:63" x14ac:dyDescent="0.3">
      <c r="A216" s="85" t="s">
        <v>2032</v>
      </c>
      <c r="B216" s="85" t="s">
        <v>570</v>
      </c>
      <c r="C216" s="65">
        <f>VLOOKUP(B216,Площадь!$A$2:$B$442,2,0)</f>
        <v>4.2</v>
      </c>
      <c r="D216" s="79"/>
      <c r="E216">
        <v>31</v>
      </c>
      <c r="F216">
        <v>29</v>
      </c>
      <c r="G216">
        <v>31</v>
      </c>
      <c r="Q216">
        <f t="shared" si="124"/>
        <v>91</v>
      </c>
      <c r="R216" s="76"/>
      <c r="S216" s="71"/>
      <c r="T216" s="41">
        <f t="shared" si="111"/>
        <v>0</v>
      </c>
      <c r="U216" s="41">
        <f t="shared" si="114"/>
        <v>0</v>
      </c>
      <c r="V216" s="41">
        <f t="shared" si="125"/>
        <v>0</v>
      </c>
      <c r="W216" s="41">
        <f t="shared" si="113"/>
        <v>0</v>
      </c>
      <c r="X216" s="41">
        <f t="shared" si="112"/>
        <v>0</v>
      </c>
      <c r="Y216" s="41"/>
      <c r="Z216" s="41"/>
      <c r="AA216" s="41"/>
      <c r="AB216" s="41"/>
      <c r="AC216" s="41"/>
      <c r="AD216" s="41">
        <f t="shared" si="115"/>
        <v>0</v>
      </c>
      <c r="AE216" s="41">
        <f t="shared" si="116"/>
        <v>0</v>
      </c>
      <c r="AF216" s="41">
        <f t="shared" si="117"/>
        <v>0</v>
      </c>
      <c r="AG216" s="41">
        <f t="shared" si="118"/>
        <v>0</v>
      </c>
      <c r="AI216" s="41">
        <f t="shared" si="126"/>
        <v>8.3899757705150166E-2</v>
      </c>
      <c r="AJ216" s="41">
        <f t="shared" si="127"/>
        <v>4.0498283398507764E-2</v>
      </c>
      <c r="AK216" s="41">
        <f t="shared" si="142"/>
        <v>6.3517741600737129E-2</v>
      </c>
      <c r="AL216" s="41">
        <f t="shared" si="128"/>
        <v>0</v>
      </c>
      <c r="AR216" s="41">
        <f t="shared" si="129"/>
        <v>0</v>
      </c>
      <c r="AS216" s="41">
        <f t="shared" si="130"/>
        <v>0</v>
      </c>
      <c r="AT216" s="41">
        <f t="shared" si="131"/>
        <v>0</v>
      </c>
      <c r="AV216" s="40">
        <f t="shared" si="132"/>
        <v>225.21715359339692</v>
      </c>
      <c r="AW216" s="40">
        <f t="shared" si="122"/>
        <v>108.7119720236183</v>
      </c>
      <c r="AX216" s="40">
        <f t="shared" si="123"/>
        <v>170.50448484335473</v>
      </c>
      <c r="AY216" s="40">
        <f t="shared" si="133"/>
        <v>0</v>
      </c>
      <c r="AZ216" s="40">
        <f t="shared" si="134"/>
        <v>0</v>
      </c>
      <c r="BA216" s="40">
        <f t="shared" si="135"/>
        <v>0</v>
      </c>
      <c r="BB216" s="40">
        <f t="shared" si="136"/>
        <v>0</v>
      </c>
      <c r="BC216" s="40">
        <f t="shared" si="137"/>
        <v>0</v>
      </c>
      <c r="BD216" s="40">
        <f t="shared" si="138"/>
        <v>0</v>
      </c>
      <c r="BE216" s="40">
        <f t="shared" si="119"/>
        <v>0</v>
      </c>
      <c r="BF216" s="40">
        <f t="shared" si="120"/>
        <v>0</v>
      </c>
      <c r="BG216" s="40">
        <f t="shared" si="121"/>
        <v>0</v>
      </c>
      <c r="BH216" s="62">
        <f t="shared" si="139"/>
        <v>504.43361046036989</v>
      </c>
      <c r="BI216" s="128">
        <f>VLOOKUP(A216,'1112 '!$B$12:$G$1229,6,0)</f>
        <v>541.16999999999996</v>
      </c>
      <c r="BJ216" s="63">
        <f t="shared" si="140"/>
        <v>-36.736389539630068</v>
      </c>
      <c r="BK216" s="41">
        <f t="shared" si="141"/>
        <v>3.7284877520713305E-3</v>
      </c>
    </row>
    <row r="217" spans="1:63" x14ac:dyDescent="0.3">
      <c r="A217" s="85" t="s">
        <v>2271</v>
      </c>
      <c r="B217" s="85" t="s">
        <v>596</v>
      </c>
      <c r="C217" s="65">
        <f>VLOOKUP(B217,Площадь!$A$2:$B$442,2,0)</f>
        <v>3.4</v>
      </c>
      <c r="D217" s="79"/>
      <c r="E217">
        <v>31</v>
      </c>
      <c r="F217">
        <v>29</v>
      </c>
      <c r="G217">
        <v>31</v>
      </c>
      <c r="Q217">
        <f t="shared" si="124"/>
        <v>91</v>
      </c>
      <c r="R217" s="76"/>
      <c r="S217" s="71"/>
      <c r="T217" s="41">
        <f t="shared" ref="T217:T280" si="143">R217*$T$1/31*E217</f>
        <v>0</v>
      </c>
      <c r="U217" s="41">
        <f t="shared" si="114"/>
        <v>0</v>
      </c>
      <c r="V217" s="41">
        <f t="shared" si="125"/>
        <v>0</v>
      </c>
      <c r="W217" s="41">
        <f t="shared" si="113"/>
        <v>0</v>
      </c>
      <c r="X217" s="41">
        <f t="shared" ref="X217:X280" si="144">SUM(T217:W217)-R217</f>
        <v>0</v>
      </c>
      <c r="Y217" s="41"/>
      <c r="Z217" s="41"/>
      <c r="AA217" s="41"/>
      <c r="AB217" s="41"/>
      <c r="AC217" s="41"/>
      <c r="AD217" s="41">
        <f t="shared" si="115"/>
        <v>0</v>
      </c>
      <c r="AE217" s="41">
        <f t="shared" si="116"/>
        <v>0</v>
      </c>
      <c r="AF217" s="41">
        <f t="shared" si="117"/>
        <v>0</v>
      </c>
      <c r="AG217" s="41">
        <f t="shared" si="118"/>
        <v>0</v>
      </c>
      <c r="AI217" s="41">
        <f t="shared" si="126"/>
        <v>6.7918851475597744E-2</v>
      </c>
      <c r="AJ217" s="41">
        <f t="shared" si="127"/>
        <v>3.2784324655934852E-2</v>
      </c>
      <c r="AK217" s="41">
        <f t="shared" si="142"/>
        <v>5.1419124152977676E-2</v>
      </c>
      <c r="AL217" s="41">
        <f t="shared" si="128"/>
        <v>0</v>
      </c>
      <c r="AR217" s="41">
        <f t="shared" si="129"/>
        <v>0</v>
      </c>
      <c r="AS217" s="41">
        <f t="shared" si="130"/>
        <v>0</v>
      </c>
      <c r="AT217" s="41">
        <f t="shared" si="131"/>
        <v>0</v>
      </c>
      <c r="AV217" s="40">
        <f t="shared" si="132"/>
        <v>182.31864814703556</v>
      </c>
      <c r="AW217" s="40">
        <f t="shared" si="122"/>
        <v>88.004929733405277</v>
      </c>
      <c r="AX217" s="40">
        <f t="shared" si="123"/>
        <v>138.02744011128715</v>
      </c>
      <c r="AY217" s="40">
        <f t="shared" si="133"/>
        <v>0</v>
      </c>
      <c r="AZ217" s="40">
        <f t="shared" si="134"/>
        <v>0</v>
      </c>
      <c r="BA217" s="40">
        <f t="shared" si="135"/>
        <v>0</v>
      </c>
      <c r="BB217" s="40">
        <f t="shared" si="136"/>
        <v>0</v>
      </c>
      <c r="BC217" s="40">
        <f t="shared" si="137"/>
        <v>0</v>
      </c>
      <c r="BD217" s="40">
        <f t="shared" si="138"/>
        <v>0</v>
      </c>
      <c r="BE217" s="40">
        <f t="shared" si="119"/>
        <v>0</v>
      </c>
      <c r="BF217" s="40">
        <f t="shared" si="120"/>
        <v>0</v>
      </c>
      <c r="BG217" s="40">
        <f t="shared" si="121"/>
        <v>0</v>
      </c>
      <c r="BH217" s="62">
        <f t="shared" si="139"/>
        <v>408.35101799172799</v>
      </c>
      <c r="BI217" s="128">
        <f>VLOOKUP(A217,'1112 '!$B$12:$G$1229,6,0)</f>
        <v>438.09</v>
      </c>
      <c r="BJ217" s="63">
        <f t="shared" si="140"/>
        <v>-29.738982008271989</v>
      </c>
      <c r="BK217" s="41">
        <f t="shared" si="141"/>
        <v>3.7284877520713301E-3</v>
      </c>
    </row>
    <row r="218" spans="1:63" x14ac:dyDescent="0.3">
      <c r="A218" s="85" t="s">
        <v>2274</v>
      </c>
      <c r="B218" s="85" t="s">
        <v>631</v>
      </c>
      <c r="C218" s="65">
        <f>VLOOKUP(B218,Площадь!$A$2:$B$442,2,0)</f>
        <v>3.2</v>
      </c>
      <c r="D218" s="79"/>
      <c r="E218">
        <v>31</v>
      </c>
      <c r="F218">
        <v>29</v>
      </c>
      <c r="G218">
        <v>31</v>
      </c>
      <c r="Q218">
        <f t="shared" si="124"/>
        <v>91</v>
      </c>
      <c r="R218" s="76"/>
      <c r="S218" s="71"/>
      <c r="T218" s="41">
        <f t="shared" si="143"/>
        <v>0</v>
      </c>
      <c r="U218" s="41">
        <f t="shared" si="114"/>
        <v>0</v>
      </c>
      <c r="V218" s="41">
        <f t="shared" si="125"/>
        <v>0</v>
      </c>
      <c r="W218" s="41">
        <f t="shared" si="113"/>
        <v>0</v>
      </c>
      <c r="X218" s="41">
        <f t="shared" si="144"/>
        <v>0</v>
      </c>
      <c r="Y218" s="41"/>
      <c r="Z218" s="41"/>
      <c r="AA218" s="41"/>
      <c r="AB218" s="41"/>
      <c r="AC218" s="41"/>
      <c r="AD218" s="41">
        <f t="shared" si="115"/>
        <v>0</v>
      </c>
      <c r="AE218" s="41">
        <f t="shared" si="116"/>
        <v>0</v>
      </c>
      <c r="AF218" s="41">
        <f t="shared" si="117"/>
        <v>0</v>
      </c>
      <c r="AG218" s="41">
        <f t="shared" si="118"/>
        <v>0</v>
      </c>
      <c r="AI218" s="41">
        <f t="shared" si="126"/>
        <v>6.3923624918209646E-2</v>
      </c>
      <c r="AJ218" s="41">
        <f t="shared" si="127"/>
        <v>3.085583497029163E-2</v>
      </c>
      <c r="AK218" s="41">
        <f t="shared" si="142"/>
        <v>4.8394469791037814E-2</v>
      </c>
      <c r="AL218" s="41">
        <f t="shared" si="128"/>
        <v>0</v>
      </c>
      <c r="AR218" s="41">
        <f t="shared" si="129"/>
        <v>0</v>
      </c>
      <c r="AS218" s="41">
        <f t="shared" si="130"/>
        <v>0</v>
      </c>
      <c r="AT218" s="41">
        <f t="shared" si="131"/>
        <v>0</v>
      </c>
      <c r="AV218" s="40">
        <f t="shared" si="132"/>
        <v>171.59402178544525</v>
      </c>
      <c r="AW218" s="40">
        <f t="shared" si="122"/>
        <v>82.828169160852042</v>
      </c>
      <c r="AX218" s="40">
        <f t="shared" si="123"/>
        <v>129.90817892827027</v>
      </c>
      <c r="AY218" s="40">
        <f t="shared" si="133"/>
        <v>0</v>
      </c>
      <c r="AZ218" s="40">
        <f t="shared" si="134"/>
        <v>0</v>
      </c>
      <c r="BA218" s="40">
        <f t="shared" si="135"/>
        <v>0</v>
      </c>
      <c r="BB218" s="40">
        <f t="shared" si="136"/>
        <v>0</v>
      </c>
      <c r="BC218" s="40">
        <f t="shared" si="137"/>
        <v>0</v>
      </c>
      <c r="BD218" s="40">
        <f t="shared" si="138"/>
        <v>0</v>
      </c>
      <c r="BE218" s="40">
        <f t="shared" si="119"/>
        <v>0</v>
      </c>
      <c r="BF218" s="40">
        <f t="shared" si="120"/>
        <v>0</v>
      </c>
      <c r="BG218" s="40">
        <f t="shared" si="121"/>
        <v>0</v>
      </c>
      <c r="BH218" s="62">
        <f t="shared" si="139"/>
        <v>384.33036987456757</v>
      </c>
      <c r="BI218" s="128">
        <f>VLOOKUP(A218,'1112 '!$B$12:$G$1229,6,0)</f>
        <v>412.32</v>
      </c>
      <c r="BJ218" s="63">
        <f t="shared" si="140"/>
        <v>-27.989630125432427</v>
      </c>
      <c r="BK218" s="41">
        <f t="shared" si="141"/>
        <v>3.7284877520713305E-3</v>
      </c>
    </row>
    <row r="219" spans="1:63" x14ac:dyDescent="0.3">
      <c r="A219" s="85" t="s">
        <v>2020</v>
      </c>
      <c r="B219" s="85" t="s">
        <v>1073</v>
      </c>
      <c r="C219" s="65">
        <f>VLOOKUP(B219,Площадь!$A$2:$B$442,2,0)</f>
        <v>3.4</v>
      </c>
      <c r="D219" s="79"/>
      <c r="E219">
        <v>31</v>
      </c>
      <c r="F219">
        <v>29</v>
      </c>
      <c r="G219">
        <v>31</v>
      </c>
      <c r="Q219">
        <f t="shared" si="124"/>
        <v>91</v>
      </c>
      <c r="R219" s="76"/>
      <c r="S219" s="71"/>
      <c r="T219" s="41">
        <f t="shared" si="143"/>
        <v>0</v>
      </c>
      <c r="U219" s="41">
        <f t="shared" si="114"/>
        <v>0</v>
      </c>
      <c r="V219" s="41">
        <f t="shared" si="125"/>
        <v>0</v>
      </c>
      <c r="W219" s="41">
        <f t="shared" si="113"/>
        <v>0</v>
      </c>
      <c r="X219" s="41">
        <f t="shared" si="144"/>
        <v>0</v>
      </c>
      <c r="Y219" s="41"/>
      <c r="Z219" s="41"/>
      <c r="AA219" s="41"/>
      <c r="AB219" s="41"/>
      <c r="AC219" s="41"/>
      <c r="AD219" s="41">
        <f t="shared" si="115"/>
        <v>0</v>
      </c>
      <c r="AE219" s="41">
        <f t="shared" si="116"/>
        <v>0</v>
      </c>
      <c r="AF219" s="41">
        <f t="shared" si="117"/>
        <v>0</v>
      </c>
      <c r="AG219" s="41">
        <f t="shared" si="118"/>
        <v>0</v>
      </c>
      <c r="AI219" s="41">
        <f t="shared" si="126"/>
        <v>6.7918851475597744E-2</v>
      </c>
      <c r="AJ219" s="41">
        <f t="shared" si="127"/>
        <v>3.2784324655934852E-2</v>
      </c>
      <c r="AK219" s="41">
        <f t="shared" si="142"/>
        <v>5.1419124152977676E-2</v>
      </c>
      <c r="AL219" s="41">
        <f t="shared" si="128"/>
        <v>0</v>
      </c>
      <c r="AR219" s="41">
        <f t="shared" si="129"/>
        <v>0</v>
      </c>
      <c r="AS219" s="41">
        <f t="shared" si="130"/>
        <v>0</v>
      </c>
      <c r="AT219" s="41">
        <f t="shared" si="131"/>
        <v>0</v>
      </c>
      <c r="AV219" s="40">
        <f t="shared" si="132"/>
        <v>182.31864814703556</v>
      </c>
      <c r="AW219" s="40">
        <f t="shared" si="122"/>
        <v>88.004929733405277</v>
      </c>
      <c r="AX219" s="40">
        <f t="shared" si="123"/>
        <v>138.02744011128715</v>
      </c>
      <c r="AY219" s="40">
        <f t="shared" si="133"/>
        <v>0</v>
      </c>
      <c r="AZ219" s="40">
        <f t="shared" si="134"/>
        <v>0</v>
      </c>
      <c r="BA219" s="40">
        <f t="shared" si="135"/>
        <v>0</v>
      </c>
      <c r="BB219" s="40">
        <f t="shared" si="136"/>
        <v>0</v>
      </c>
      <c r="BC219" s="40">
        <f t="shared" si="137"/>
        <v>0</v>
      </c>
      <c r="BD219" s="40">
        <f t="shared" si="138"/>
        <v>0</v>
      </c>
      <c r="BE219" s="40">
        <f t="shared" si="119"/>
        <v>0</v>
      </c>
      <c r="BF219" s="40">
        <f t="shared" si="120"/>
        <v>0</v>
      </c>
      <c r="BG219" s="40">
        <f t="shared" si="121"/>
        <v>0</v>
      </c>
      <c r="BH219" s="62">
        <f t="shared" si="139"/>
        <v>408.35101799172799</v>
      </c>
      <c r="BI219" s="128">
        <f>VLOOKUP(A219,'1112 '!$B$12:$G$1229,6,0)</f>
        <v>438.09</v>
      </c>
      <c r="BJ219" s="63">
        <f t="shared" si="140"/>
        <v>-29.738982008271989</v>
      </c>
      <c r="BK219" s="41">
        <f t="shared" si="141"/>
        <v>3.7284877520713301E-3</v>
      </c>
    </row>
    <row r="220" spans="1:63" x14ac:dyDescent="0.3">
      <c r="A220" s="85" t="s">
        <v>2276</v>
      </c>
      <c r="B220" s="85" t="s">
        <v>614</v>
      </c>
      <c r="C220" s="65">
        <f>VLOOKUP(B220,Площадь!$A$2:$B$442,2,0)</f>
        <v>6.7</v>
      </c>
      <c r="D220" s="79"/>
      <c r="E220">
        <v>31</v>
      </c>
      <c r="F220">
        <v>29</v>
      </c>
      <c r="G220">
        <v>31</v>
      </c>
      <c r="Q220">
        <f t="shared" si="124"/>
        <v>91</v>
      </c>
      <c r="R220" s="76"/>
      <c r="S220" s="71"/>
      <c r="T220" s="41">
        <f t="shared" si="143"/>
        <v>0</v>
      </c>
      <c r="U220" s="41">
        <f t="shared" si="114"/>
        <v>0</v>
      </c>
      <c r="V220" s="41">
        <f t="shared" si="125"/>
        <v>0</v>
      </c>
      <c r="W220" s="41">
        <f t="shared" si="113"/>
        <v>0</v>
      </c>
      <c r="X220" s="41">
        <f t="shared" si="144"/>
        <v>0</v>
      </c>
      <c r="Y220" s="41"/>
      <c r="Z220" s="41"/>
      <c r="AA220" s="41"/>
      <c r="AB220" s="41"/>
      <c r="AC220" s="41"/>
      <c r="AD220" s="41">
        <f t="shared" si="115"/>
        <v>0</v>
      </c>
      <c r="AE220" s="41">
        <f t="shared" si="116"/>
        <v>0</v>
      </c>
      <c r="AF220" s="41">
        <f t="shared" si="117"/>
        <v>0</v>
      </c>
      <c r="AG220" s="41">
        <f t="shared" si="118"/>
        <v>0</v>
      </c>
      <c r="AI220" s="41">
        <f t="shared" si="126"/>
        <v>0.13384008967250144</v>
      </c>
      <c r="AJ220" s="41">
        <f t="shared" si="127"/>
        <v>6.4604404469048096E-2</v>
      </c>
      <c r="AK220" s="41">
        <f t="shared" si="142"/>
        <v>0.10132592112498542</v>
      </c>
      <c r="AL220" s="41">
        <f t="shared" si="128"/>
        <v>0</v>
      </c>
      <c r="AR220" s="41">
        <f t="shared" si="129"/>
        <v>0</v>
      </c>
      <c r="AS220" s="41">
        <f t="shared" si="130"/>
        <v>0</v>
      </c>
      <c r="AT220" s="41">
        <f t="shared" si="131"/>
        <v>0</v>
      </c>
      <c r="AV220" s="40">
        <f t="shared" si="132"/>
        <v>359.27498311327599</v>
      </c>
      <c r="AW220" s="40">
        <f t="shared" si="122"/>
        <v>173.42147918053396</v>
      </c>
      <c r="AX220" s="40">
        <f t="shared" si="123"/>
        <v>271.99524963106586</v>
      </c>
      <c r="AY220" s="40">
        <f t="shared" si="133"/>
        <v>0</v>
      </c>
      <c r="AZ220" s="40">
        <f t="shared" si="134"/>
        <v>0</v>
      </c>
      <c r="BA220" s="40">
        <f t="shared" si="135"/>
        <v>0</v>
      </c>
      <c r="BB220" s="40">
        <f t="shared" si="136"/>
        <v>0</v>
      </c>
      <c r="BC220" s="40">
        <f t="shared" si="137"/>
        <v>0</v>
      </c>
      <c r="BD220" s="40">
        <f t="shared" si="138"/>
        <v>0</v>
      </c>
      <c r="BE220" s="40">
        <f t="shared" si="119"/>
        <v>0</v>
      </c>
      <c r="BF220" s="40">
        <f t="shared" si="120"/>
        <v>0</v>
      </c>
      <c r="BG220" s="40">
        <f t="shared" si="121"/>
        <v>0</v>
      </c>
      <c r="BH220" s="62">
        <f t="shared" si="139"/>
        <v>804.69171192487579</v>
      </c>
      <c r="BI220" s="128">
        <f>VLOOKUP(A220,'1112 '!$B$12:$G$1229,6,0)</f>
        <v>863.29</v>
      </c>
      <c r="BJ220" s="63">
        <f t="shared" si="140"/>
        <v>-58.598288075124174</v>
      </c>
      <c r="BK220" s="41">
        <f t="shared" si="141"/>
        <v>3.7284877520713296E-3</v>
      </c>
    </row>
    <row r="221" spans="1:63" x14ac:dyDescent="0.3">
      <c r="A221" s="85" t="s">
        <v>2007</v>
      </c>
      <c r="B221" s="85" t="s">
        <v>763</v>
      </c>
      <c r="C221" s="65">
        <f>VLOOKUP(B221,Площадь!$A$2:$B$442,2,0)</f>
        <v>4</v>
      </c>
      <c r="D221" s="79"/>
      <c r="E221">
        <v>31</v>
      </c>
      <c r="F221">
        <v>29</v>
      </c>
      <c r="G221">
        <v>31</v>
      </c>
      <c r="Q221">
        <f t="shared" si="124"/>
        <v>91</v>
      </c>
      <c r="R221" s="76"/>
      <c r="S221" s="71"/>
      <c r="T221" s="41">
        <f t="shared" si="143"/>
        <v>0</v>
      </c>
      <c r="U221" s="41">
        <f t="shared" si="114"/>
        <v>0</v>
      </c>
      <c r="V221" s="41">
        <f t="shared" si="125"/>
        <v>0</v>
      </c>
      <c r="W221" s="41">
        <f t="shared" si="113"/>
        <v>0</v>
      </c>
      <c r="X221" s="41">
        <f t="shared" si="144"/>
        <v>0</v>
      </c>
      <c r="Y221" s="41"/>
      <c r="Z221" s="41"/>
      <c r="AA221" s="41"/>
      <c r="AB221" s="41"/>
      <c r="AC221" s="41"/>
      <c r="AD221" s="41">
        <f t="shared" si="115"/>
        <v>0</v>
      </c>
      <c r="AE221" s="41">
        <f t="shared" si="116"/>
        <v>0</v>
      </c>
      <c r="AF221" s="41">
        <f t="shared" si="117"/>
        <v>0</v>
      </c>
      <c r="AG221" s="41">
        <f t="shared" si="118"/>
        <v>0</v>
      </c>
      <c r="AI221" s="41">
        <f t="shared" si="126"/>
        <v>7.9904531147762053E-2</v>
      </c>
      <c r="AJ221" s="41">
        <f t="shared" si="127"/>
        <v>3.8569793712864536E-2</v>
      </c>
      <c r="AK221" s="41">
        <f t="shared" si="142"/>
        <v>6.0493087238797268E-2</v>
      </c>
      <c r="AL221" s="41">
        <f t="shared" si="128"/>
        <v>0</v>
      </c>
      <c r="AR221" s="41">
        <f t="shared" si="129"/>
        <v>0</v>
      </c>
      <c r="AS221" s="41">
        <f t="shared" si="130"/>
        <v>0</v>
      </c>
      <c r="AT221" s="41">
        <f t="shared" si="131"/>
        <v>0</v>
      </c>
      <c r="AV221" s="40">
        <f t="shared" si="132"/>
        <v>214.49252723180655</v>
      </c>
      <c r="AW221" s="40">
        <f t="shared" si="122"/>
        <v>103.53521145106505</v>
      </c>
      <c r="AX221" s="40">
        <f t="shared" si="123"/>
        <v>162.38522366033783</v>
      </c>
      <c r="AY221" s="40">
        <f t="shared" si="133"/>
        <v>0</v>
      </c>
      <c r="AZ221" s="40">
        <f t="shared" si="134"/>
        <v>0</v>
      </c>
      <c r="BA221" s="40">
        <f t="shared" si="135"/>
        <v>0</v>
      </c>
      <c r="BB221" s="40">
        <f t="shared" si="136"/>
        <v>0</v>
      </c>
      <c r="BC221" s="40">
        <f t="shared" si="137"/>
        <v>0</v>
      </c>
      <c r="BD221" s="40">
        <f t="shared" si="138"/>
        <v>0</v>
      </c>
      <c r="BE221" s="40">
        <f t="shared" si="119"/>
        <v>0</v>
      </c>
      <c r="BF221" s="40">
        <f t="shared" si="120"/>
        <v>0</v>
      </c>
      <c r="BG221" s="40">
        <f t="shared" si="121"/>
        <v>0</v>
      </c>
      <c r="BH221" s="62">
        <f t="shared" si="139"/>
        <v>480.41296234320941</v>
      </c>
      <c r="BI221" s="128">
        <f>VLOOKUP(A221,'1112 '!$B$12:$G$1229,6,0)</f>
        <v>515.4</v>
      </c>
      <c r="BJ221" s="63">
        <f t="shared" si="140"/>
        <v>-34.987037656790562</v>
      </c>
      <c r="BK221" s="41">
        <f t="shared" si="141"/>
        <v>3.7284877520713301E-3</v>
      </c>
    </row>
    <row r="222" spans="1:63" x14ac:dyDescent="0.3">
      <c r="A222" s="85" t="s">
        <v>2196</v>
      </c>
      <c r="B222" s="85" t="s">
        <v>998</v>
      </c>
      <c r="C222" s="65">
        <f>VLOOKUP(B222,Площадь!$A$2:$B$442,2,0)</f>
        <v>3.7</v>
      </c>
      <c r="D222" s="79"/>
      <c r="E222">
        <v>31</v>
      </c>
      <c r="F222">
        <v>29</v>
      </c>
      <c r="G222">
        <v>31</v>
      </c>
      <c r="Q222">
        <f t="shared" si="124"/>
        <v>91</v>
      </c>
      <c r="R222" s="76"/>
      <c r="S222" s="71"/>
      <c r="T222" s="41">
        <f t="shared" si="143"/>
        <v>0</v>
      </c>
      <c r="U222" s="41">
        <f t="shared" si="114"/>
        <v>0</v>
      </c>
      <c r="V222" s="41">
        <f t="shared" si="125"/>
        <v>0</v>
      </c>
      <c r="W222" s="41">
        <f t="shared" si="113"/>
        <v>0</v>
      </c>
      <c r="X222" s="41">
        <f t="shared" si="144"/>
        <v>0</v>
      </c>
      <c r="Y222" s="41"/>
      <c r="Z222" s="41"/>
      <c r="AA222" s="41"/>
      <c r="AB222" s="41"/>
      <c r="AC222" s="41"/>
      <c r="AD222" s="41">
        <f t="shared" si="115"/>
        <v>0</v>
      </c>
      <c r="AE222" s="41">
        <f t="shared" si="116"/>
        <v>0</v>
      </c>
      <c r="AF222" s="41">
        <f t="shared" si="117"/>
        <v>0</v>
      </c>
      <c r="AG222" s="41">
        <f t="shared" si="118"/>
        <v>0</v>
      </c>
      <c r="AI222" s="41">
        <f t="shared" si="126"/>
        <v>7.3911691311679906E-2</v>
      </c>
      <c r="AJ222" s="41">
        <f t="shared" si="127"/>
        <v>3.5677059184399701E-2</v>
      </c>
      <c r="AK222" s="41">
        <f t="shared" si="142"/>
        <v>5.5956105695887479E-2</v>
      </c>
      <c r="AL222" s="41">
        <f t="shared" si="128"/>
        <v>0</v>
      </c>
      <c r="AR222" s="41">
        <f t="shared" si="129"/>
        <v>0</v>
      </c>
      <c r="AS222" s="41">
        <f t="shared" si="130"/>
        <v>0</v>
      </c>
      <c r="AT222" s="41">
        <f t="shared" si="131"/>
        <v>0</v>
      </c>
      <c r="AV222" s="40">
        <f t="shared" si="132"/>
        <v>198.40558768942108</v>
      </c>
      <c r="AW222" s="40">
        <f t="shared" si="122"/>
        <v>95.770070592235186</v>
      </c>
      <c r="AX222" s="40">
        <f t="shared" si="123"/>
        <v>150.20633188581252</v>
      </c>
      <c r="AY222" s="40">
        <f t="shared" si="133"/>
        <v>0</v>
      </c>
      <c r="AZ222" s="40">
        <f t="shared" si="134"/>
        <v>0</v>
      </c>
      <c r="BA222" s="40">
        <f t="shared" si="135"/>
        <v>0</v>
      </c>
      <c r="BB222" s="40">
        <f t="shared" si="136"/>
        <v>0</v>
      </c>
      <c r="BC222" s="40">
        <f t="shared" si="137"/>
        <v>0</v>
      </c>
      <c r="BD222" s="40">
        <f t="shared" si="138"/>
        <v>0</v>
      </c>
      <c r="BE222" s="40">
        <f t="shared" si="119"/>
        <v>0</v>
      </c>
      <c r="BF222" s="40">
        <f t="shared" si="120"/>
        <v>0</v>
      </c>
      <c r="BG222" s="40">
        <f t="shared" si="121"/>
        <v>0</v>
      </c>
      <c r="BH222" s="62">
        <f t="shared" si="139"/>
        <v>444.38199016746881</v>
      </c>
      <c r="BI222" s="128">
        <f>VLOOKUP(A222,'1112 '!$B$12:$G$1229,6,0)</f>
        <v>476.73</v>
      </c>
      <c r="BJ222" s="63">
        <f t="shared" si="140"/>
        <v>-32.348009832531204</v>
      </c>
      <c r="BK222" s="41">
        <f t="shared" si="141"/>
        <v>3.7284877520713301E-3</v>
      </c>
    </row>
    <row r="223" spans="1:63" x14ac:dyDescent="0.3">
      <c r="A223" s="85" t="s">
        <v>2030</v>
      </c>
      <c r="B223" s="85" t="s">
        <v>1010</v>
      </c>
      <c r="C223" s="65">
        <f>VLOOKUP(B223,Площадь!$A$2:$B$442,2,0)</f>
        <v>5</v>
      </c>
      <c r="D223" s="79"/>
      <c r="E223">
        <v>31</v>
      </c>
      <c r="F223">
        <v>29</v>
      </c>
      <c r="G223">
        <v>31</v>
      </c>
      <c r="Q223">
        <f t="shared" si="124"/>
        <v>91</v>
      </c>
      <c r="R223" s="76"/>
      <c r="S223" s="71"/>
      <c r="T223" s="41">
        <f t="shared" si="143"/>
        <v>0</v>
      </c>
      <c r="U223" s="41">
        <f t="shared" si="114"/>
        <v>0</v>
      </c>
      <c r="V223" s="41">
        <f t="shared" si="125"/>
        <v>0</v>
      </c>
      <c r="W223" s="41">
        <f t="shared" si="113"/>
        <v>0</v>
      </c>
      <c r="X223" s="41">
        <f t="shared" si="144"/>
        <v>0</v>
      </c>
      <c r="Y223" s="41"/>
      <c r="Z223" s="41"/>
      <c r="AA223" s="41"/>
      <c r="AB223" s="41"/>
      <c r="AC223" s="41"/>
      <c r="AD223" s="41">
        <f t="shared" si="115"/>
        <v>0</v>
      </c>
      <c r="AE223" s="41">
        <f t="shared" si="116"/>
        <v>0</v>
      </c>
      <c r="AF223" s="41">
        <f t="shared" si="117"/>
        <v>0</v>
      </c>
      <c r="AG223" s="41">
        <f t="shared" si="118"/>
        <v>0</v>
      </c>
      <c r="AI223" s="41">
        <f t="shared" si="126"/>
        <v>9.9880663934702574E-2</v>
      </c>
      <c r="AJ223" s="41">
        <f t="shared" si="127"/>
        <v>4.821224214108067E-2</v>
      </c>
      <c r="AK223" s="41">
        <f t="shared" si="142"/>
        <v>7.561635904849659E-2</v>
      </c>
      <c r="AL223" s="41">
        <f t="shared" si="128"/>
        <v>0</v>
      </c>
      <c r="AR223" s="41">
        <f t="shared" si="129"/>
        <v>0</v>
      </c>
      <c r="AS223" s="41">
        <f t="shared" si="130"/>
        <v>0</v>
      </c>
      <c r="AT223" s="41">
        <f t="shared" si="131"/>
        <v>0</v>
      </c>
      <c r="AV223" s="40">
        <f t="shared" si="132"/>
        <v>268.11565903975821</v>
      </c>
      <c r="AW223" s="40">
        <f t="shared" si="122"/>
        <v>129.41901431383133</v>
      </c>
      <c r="AX223" s="40">
        <f t="shared" si="123"/>
        <v>202.98152957542231</v>
      </c>
      <c r="AY223" s="40">
        <f t="shared" si="133"/>
        <v>0</v>
      </c>
      <c r="AZ223" s="40">
        <f t="shared" si="134"/>
        <v>0</v>
      </c>
      <c r="BA223" s="40">
        <f t="shared" si="135"/>
        <v>0</v>
      </c>
      <c r="BB223" s="40">
        <f t="shared" si="136"/>
        <v>0</v>
      </c>
      <c r="BC223" s="40">
        <f t="shared" si="137"/>
        <v>0</v>
      </c>
      <c r="BD223" s="40">
        <f t="shared" si="138"/>
        <v>0</v>
      </c>
      <c r="BE223" s="40">
        <f t="shared" si="119"/>
        <v>0</v>
      </c>
      <c r="BF223" s="40">
        <f t="shared" si="120"/>
        <v>0</v>
      </c>
      <c r="BG223" s="40">
        <f t="shared" si="121"/>
        <v>0</v>
      </c>
      <c r="BH223" s="62">
        <f t="shared" si="139"/>
        <v>600.5162029290118</v>
      </c>
      <c r="BI223" s="128">
        <f>VLOOKUP(A223,'1112 '!$B$12:$G$1229,6,0)</f>
        <v>644.25</v>
      </c>
      <c r="BJ223" s="63">
        <f t="shared" si="140"/>
        <v>-43.733797070988203</v>
      </c>
      <c r="BK223" s="41">
        <f t="shared" si="141"/>
        <v>3.7284877520713305E-3</v>
      </c>
    </row>
    <row r="224" spans="1:63" x14ac:dyDescent="0.3">
      <c r="A224" s="85" t="s">
        <v>2171</v>
      </c>
      <c r="B224" s="85" t="s">
        <v>574</v>
      </c>
      <c r="C224" s="65">
        <f>VLOOKUP(B224,Площадь!$A$2:$B$442,2,0)</f>
        <v>5.0999999999999996</v>
      </c>
      <c r="D224" s="79"/>
      <c r="E224">
        <v>31</v>
      </c>
      <c r="F224">
        <v>29</v>
      </c>
      <c r="G224">
        <v>31</v>
      </c>
      <c r="Q224">
        <f t="shared" si="124"/>
        <v>91</v>
      </c>
      <c r="R224" s="76"/>
      <c r="S224" s="71"/>
      <c r="T224" s="41">
        <f t="shared" si="143"/>
        <v>0</v>
      </c>
      <c r="U224" s="41">
        <f t="shared" si="114"/>
        <v>0</v>
      </c>
      <c r="V224" s="41">
        <f t="shared" si="125"/>
        <v>0</v>
      </c>
      <c r="W224" s="41">
        <f t="shared" si="113"/>
        <v>0</v>
      </c>
      <c r="X224" s="41">
        <f t="shared" si="144"/>
        <v>0</v>
      </c>
      <c r="Y224" s="41"/>
      <c r="Z224" s="41"/>
      <c r="AA224" s="41"/>
      <c r="AB224" s="41"/>
      <c r="AC224" s="41"/>
      <c r="AD224" s="41">
        <f t="shared" si="115"/>
        <v>0</v>
      </c>
      <c r="AE224" s="41">
        <f t="shared" si="116"/>
        <v>0</v>
      </c>
      <c r="AF224" s="41">
        <f t="shared" si="117"/>
        <v>0</v>
      </c>
      <c r="AG224" s="41">
        <f t="shared" si="118"/>
        <v>0</v>
      </c>
      <c r="AI224" s="41">
        <f t="shared" si="126"/>
        <v>0.10187827721339661</v>
      </c>
      <c r="AJ224" s="41">
        <f t="shared" si="127"/>
        <v>4.9176486983902278E-2</v>
      </c>
      <c r="AK224" s="41">
        <f t="shared" si="142"/>
        <v>7.7128686229466517E-2</v>
      </c>
      <c r="AL224" s="41">
        <f t="shared" si="128"/>
        <v>0</v>
      </c>
      <c r="AR224" s="41">
        <f t="shared" si="129"/>
        <v>0</v>
      </c>
      <c r="AS224" s="41">
        <f t="shared" si="130"/>
        <v>0</v>
      </c>
      <c r="AT224" s="41">
        <f t="shared" si="131"/>
        <v>0</v>
      </c>
      <c r="AV224" s="40">
        <f t="shared" si="132"/>
        <v>273.47797222055334</v>
      </c>
      <c r="AW224" s="40">
        <f t="shared" si="122"/>
        <v>132.00739460010792</v>
      </c>
      <c r="AX224" s="40">
        <f t="shared" si="123"/>
        <v>207.04116016693075</v>
      </c>
      <c r="AY224" s="40">
        <f t="shared" si="133"/>
        <v>0</v>
      </c>
      <c r="AZ224" s="40">
        <f t="shared" si="134"/>
        <v>0</v>
      </c>
      <c r="BA224" s="40">
        <f t="shared" si="135"/>
        <v>0</v>
      </c>
      <c r="BB224" s="40">
        <f t="shared" si="136"/>
        <v>0</v>
      </c>
      <c r="BC224" s="40">
        <f t="shared" si="137"/>
        <v>0</v>
      </c>
      <c r="BD224" s="40">
        <f t="shared" si="138"/>
        <v>0</v>
      </c>
      <c r="BE224" s="40">
        <f t="shared" si="119"/>
        <v>0</v>
      </c>
      <c r="BF224" s="40">
        <f t="shared" si="120"/>
        <v>0</v>
      </c>
      <c r="BG224" s="40">
        <f t="shared" si="121"/>
        <v>0</v>
      </c>
      <c r="BH224" s="62">
        <f t="shared" si="139"/>
        <v>612.52652698759198</v>
      </c>
      <c r="BI224" s="128">
        <f>VLOOKUP(A224,'1112 '!$B$12:$G$1229,6,0)</f>
        <v>657.12</v>
      </c>
      <c r="BJ224" s="63">
        <f t="shared" si="140"/>
        <v>-44.593473012408026</v>
      </c>
      <c r="BK224" s="41">
        <f t="shared" si="141"/>
        <v>3.7284877520713301E-3</v>
      </c>
    </row>
    <row r="225" spans="1:63" x14ac:dyDescent="0.3">
      <c r="A225" s="85" t="s">
        <v>2168</v>
      </c>
      <c r="B225" s="85" t="s">
        <v>586</v>
      </c>
      <c r="C225" s="65">
        <f>VLOOKUP(B225,Площадь!$A$2:$B$442,2,0)</f>
        <v>5.3</v>
      </c>
      <c r="D225" s="79"/>
      <c r="E225">
        <v>31</v>
      </c>
      <c r="F225">
        <v>29</v>
      </c>
      <c r="G225">
        <v>31</v>
      </c>
      <c r="Q225">
        <f t="shared" si="124"/>
        <v>91</v>
      </c>
      <c r="R225" s="76"/>
      <c r="S225" s="71"/>
      <c r="T225" s="41">
        <f t="shared" si="143"/>
        <v>0</v>
      </c>
      <c r="U225" s="41">
        <f t="shared" si="114"/>
        <v>0</v>
      </c>
      <c r="V225" s="41">
        <f t="shared" si="125"/>
        <v>0</v>
      </c>
      <c r="W225" s="41">
        <f t="shared" si="113"/>
        <v>0</v>
      </c>
      <c r="X225" s="41">
        <f t="shared" si="144"/>
        <v>0</v>
      </c>
      <c r="Y225" s="41"/>
      <c r="Z225" s="41"/>
      <c r="AA225" s="41"/>
      <c r="AB225" s="41"/>
      <c r="AC225" s="41"/>
      <c r="AD225" s="41">
        <f t="shared" si="115"/>
        <v>0</v>
      </c>
      <c r="AE225" s="41">
        <f t="shared" si="116"/>
        <v>0</v>
      </c>
      <c r="AF225" s="41">
        <f t="shared" si="117"/>
        <v>0</v>
      </c>
      <c r="AG225" s="41">
        <f t="shared" si="118"/>
        <v>0</v>
      </c>
      <c r="AI225" s="41">
        <f t="shared" si="126"/>
        <v>0.10587350377078472</v>
      </c>
      <c r="AJ225" s="41">
        <f t="shared" si="127"/>
        <v>5.1104976669545506E-2</v>
      </c>
      <c r="AK225" s="41">
        <f t="shared" si="142"/>
        <v>8.0153340591406372E-2</v>
      </c>
      <c r="AL225" s="41">
        <f t="shared" si="128"/>
        <v>0</v>
      </c>
      <c r="AR225" s="41">
        <f t="shared" si="129"/>
        <v>0</v>
      </c>
      <c r="AS225" s="41">
        <f t="shared" si="130"/>
        <v>0</v>
      </c>
      <c r="AT225" s="41">
        <f t="shared" si="131"/>
        <v>0</v>
      </c>
      <c r="AV225" s="40">
        <f t="shared" si="132"/>
        <v>284.20259858214371</v>
      </c>
      <c r="AW225" s="40">
        <f t="shared" si="122"/>
        <v>137.18415517266118</v>
      </c>
      <c r="AX225" s="40">
        <f t="shared" si="123"/>
        <v>215.16042134994763</v>
      </c>
      <c r="AY225" s="40">
        <f t="shared" si="133"/>
        <v>0</v>
      </c>
      <c r="AZ225" s="40">
        <f t="shared" si="134"/>
        <v>0</v>
      </c>
      <c r="BA225" s="40">
        <f t="shared" si="135"/>
        <v>0</v>
      </c>
      <c r="BB225" s="40">
        <f t="shared" si="136"/>
        <v>0</v>
      </c>
      <c r="BC225" s="40">
        <f t="shared" si="137"/>
        <v>0</v>
      </c>
      <c r="BD225" s="40">
        <f t="shared" si="138"/>
        <v>0</v>
      </c>
      <c r="BE225" s="40">
        <f t="shared" si="119"/>
        <v>0</v>
      </c>
      <c r="BF225" s="40">
        <f t="shared" si="120"/>
        <v>0</v>
      </c>
      <c r="BG225" s="40">
        <f t="shared" si="121"/>
        <v>0</v>
      </c>
      <c r="BH225" s="62">
        <f t="shared" si="139"/>
        <v>636.54717510475257</v>
      </c>
      <c r="BI225" s="128">
        <f>VLOOKUP(A225,'1112 '!$B$12:$G$1229,6,0)</f>
        <v>682.9</v>
      </c>
      <c r="BJ225" s="63">
        <f t="shared" si="140"/>
        <v>-46.352824895247409</v>
      </c>
      <c r="BK225" s="41">
        <f t="shared" si="141"/>
        <v>3.7284877520713301E-3</v>
      </c>
    </row>
    <row r="226" spans="1:63" x14ac:dyDescent="0.3">
      <c r="A226" s="85" t="s">
        <v>2026</v>
      </c>
      <c r="B226" s="85" t="s">
        <v>1043</v>
      </c>
      <c r="C226" s="65">
        <f>VLOOKUP(B226,Площадь!$A$2:$B$442,2,0)</f>
        <v>6.4</v>
      </c>
      <c r="D226" s="79"/>
      <c r="E226">
        <v>31</v>
      </c>
      <c r="F226">
        <v>29</v>
      </c>
      <c r="G226">
        <v>31</v>
      </c>
      <c r="Q226">
        <f t="shared" si="124"/>
        <v>91</v>
      </c>
      <c r="R226" s="76"/>
      <c r="S226" s="71"/>
      <c r="T226" s="41">
        <f t="shared" si="143"/>
        <v>0</v>
      </c>
      <c r="U226" s="41">
        <f t="shared" si="114"/>
        <v>0</v>
      </c>
      <c r="V226" s="41">
        <f t="shared" si="125"/>
        <v>0</v>
      </c>
      <c r="W226" s="41">
        <f t="shared" si="113"/>
        <v>0</v>
      </c>
      <c r="X226" s="41">
        <f t="shared" si="144"/>
        <v>0</v>
      </c>
      <c r="Y226" s="41"/>
      <c r="Z226" s="41"/>
      <c r="AA226" s="41"/>
      <c r="AB226" s="41"/>
      <c r="AC226" s="41"/>
      <c r="AD226" s="41">
        <f t="shared" si="115"/>
        <v>0</v>
      </c>
      <c r="AE226" s="41">
        <f t="shared" si="116"/>
        <v>0</v>
      </c>
      <c r="AF226" s="41">
        <f t="shared" si="117"/>
        <v>0</v>
      </c>
      <c r="AG226" s="41">
        <f t="shared" si="118"/>
        <v>0</v>
      </c>
      <c r="AI226" s="41">
        <f t="shared" si="126"/>
        <v>0.12784724983641929</v>
      </c>
      <c r="AJ226" s="41">
        <f t="shared" si="127"/>
        <v>6.1711669940583261E-2</v>
      </c>
      <c r="AK226" s="41">
        <f t="shared" si="142"/>
        <v>9.6788939582075628E-2</v>
      </c>
      <c r="AL226" s="41">
        <f t="shared" si="128"/>
        <v>0</v>
      </c>
      <c r="AR226" s="41">
        <f t="shared" si="129"/>
        <v>0</v>
      </c>
      <c r="AS226" s="41">
        <f t="shared" si="130"/>
        <v>0</v>
      </c>
      <c r="AT226" s="41">
        <f t="shared" si="131"/>
        <v>0</v>
      </c>
      <c r="AV226" s="40">
        <f t="shared" si="132"/>
        <v>343.1880435708905</v>
      </c>
      <c r="AW226" s="40">
        <f t="shared" si="122"/>
        <v>165.65633832170408</v>
      </c>
      <c r="AX226" s="40">
        <f t="shared" si="123"/>
        <v>259.81635785654055</v>
      </c>
      <c r="AY226" s="40">
        <f t="shared" si="133"/>
        <v>0</v>
      </c>
      <c r="AZ226" s="40">
        <f t="shared" si="134"/>
        <v>0</v>
      </c>
      <c r="BA226" s="40">
        <f t="shared" si="135"/>
        <v>0</v>
      </c>
      <c r="BB226" s="40">
        <f t="shared" si="136"/>
        <v>0</v>
      </c>
      <c r="BC226" s="40">
        <f t="shared" si="137"/>
        <v>0</v>
      </c>
      <c r="BD226" s="40">
        <f t="shared" si="138"/>
        <v>0</v>
      </c>
      <c r="BE226" s="40">
        <f t="shared" si="119"/>
        <v>0</v>
      </c>
      <c r="BF226" s="40">
        <f t="shared" si="120"/>
        <v>0</v>
      </c>
      <c r="BG226" s="40">
        <f t="shared" si="121"/>
        <v>0</v>
      </c>
      <c r="BH226" s="62">
        <f t="shared" si="139"/>
        <v>768.66073974913513</v>
      </c>
      <c r="BI226" s="128">
        <f>VLOOKUP(A226,'1112 '!$B$12:$G$1229,6,0)</f>
        <v>824.64</v>
      </c>
      <c r="BJ226" s="63">
        <f t="shared" si="140"/>
        <v>-55.979260250864854</v>
      </c>
      <c r="BK226" s="41">
        <f t="shared" si="141"/>
        <v>3.7284877520713305E-3</v>
      </c>
    </row>
    <row r="227" spans="1:63" x14ac:dyDescent="0.3">
      <c r="A227" s="85" t="s">
        <v>2273</v>
      </c>
      <c r="B227" s="85" t="s">
        <v>630</v>
      </c>
      <c r="C227" s="65">
        <f>VLOOKUP(B227,Площадь!$A$2:$B$442,2,0)</f>
        <v>3.8</v>
      </c>
      <c r="D227" s="79"/>
      <c r="E227">
        <v>31</v>
      </c>
      <c r="F227">
        <v>29</v>
      </c>
      <c r="G227">
        <v>31</v>
      </c>
      <c r="Q227">
        <f t="shared" si="124"/>
        <v>91</v>
      </c>
      <c r="R227" s="76"/>
      <c r="S227" s="71"/>
      <c r="T227" s="41">
        <f t="shared" si="143"/>
        <v>0</v>
      </c>
      <c r="U227" s="41">
        <f t="shared" si="114"/>
        <v>0</v>
      </c>
      <c r="V227" s="41">
        <f t="shared" si="125"/>
        <v>0</v>
      </c>
      <c r="W227" s="41">
        <f t="shared" si="113"/>
        <v>0</v>
      </c>
      <c r="X227" s="41">
        <f t="shared" si="144"/>
        <v>0</v>
      </c>
      <c r="Y227" s="41"/>
      <c r="Z227" s="41"/>
      <c r="AA227" s="41"/>
      <c r="AB227" s="41"/>
      <c r="AC227" s="41"/>
      <c r="AD227" s="41">
        <f t="shared" si="115"/>
        <v>0</v>
      </c>
      <c r="AE227" s="41">
        <f t="shared" si="116"/>
        <v>0</v>
      </c>
      <c r="AF227" s="41">
        <f t="shared" si="117"/>
        <v>0</v>
      </c>
      <c r="AG227" s="41">
        <f t="shared" si="118"/>
        <v>0</v>
      </c>
      <c r="AI227" s="41">
        <f t="shared" si="126"/>
        <v>7.5909304590373941E-2</v>
      </c>
      <c r="AJ227" s="41">
        <f t="shared" si="127"/>
        <v>3.6641304027221308E-2</v>
      </c>
      <c r="AK227" s="41">
        <f t="shared" si="142"/>
        <v>5.7468432876857399E-2</v>
      </c>
      <c r="AL227" s="41">
        <f t="shared" si="128"/>
        <v>0</v>
      </c>
      <c r="AR227" s="41">
        <f t="shared" si="129"/>
        <v>0</v>
      </c>
      <c r="AS227" s="41">
        <f t="shared" si="130"/>
        <v>0</v>
      </c>
      <c r="AT227" s="41">
        <f t="shared" si="131"/>
        <v>0</v>
      </c>
      <c r="AV227" s="40">
        <f t="shared" si="132"/>
        <v>203.76790087021621</v>
      </c>
      <c r="AW227" s="40">
        <f t="shared" si="122"/>
        <v>98.358450878511789</v>
      </c>
      <c r="AX227" s="40">
        <f t="shared" si="123"/>
        <v>154.26596247732093</v>
      </c>
      <c r="AY227" s="40">
        <f t="shared" si="133"/>
        <v>0</v>
      </c>
      <c r="AZ227" s="40">
        <f t="shared" si="134"/>
        <v>0</v>
      </c>
      <c r="BA227" s="40">
        <f t="shared" si="135"/>
        <v>0</v>
      </c>
      <c r="BB227" s="40">
        <f t="shared" si="136"/>
        <v>0</v>
      </c>
      <c r="BC227" s="40">
        <f t="shared" si="137"/>
        <v>0</v>
      </c>
      <c r="BD227" s="40">
        <f t="shared" si="138"/>
        <v>0</v>
      </c>
      <c r="BE227" s="40">
        <f t="shared" si="119"/>
        <v>0</v>
      </c>
      <c r="BF227" s="40">
        <f t="shared" si="120"/>
        <v>0</v>
      </c>
      <c r="BG227" s="40">
        <f t="shared" si="121"/>
        <v>0</v>
      </c>
      <c r="BH227" s="62">
        <f t="shared" si="139"/>
        <v>456.39231422604894</v>
      </c>
      <c r="BI227" s="128">
        <f>VLOOKUP(A227,'1112 '!$B$12:$G$1229,6,0)</f>
        <v>489.63</v>
      </c>
      <c r="BJ227" s="63">
        <f t="shared" si="140"/>
        <v>-33.237685773951057</v>
      </c>
      <c r="BK227" s="41">
        <f t="shared" si="141"/>
        <v>3.7284877520713301E-3</v>
      </c>
    </row>
    <row r="228" spans="1:63" x14ac:dyDescent="0.3">
      <c r="A228" s="85" t="s">
        <v>2198</v>
      </c>
      <c r="B228" s="85" t="s">
        <v>974</v>
      </c>
      <c r="C228" s="65">
        <f>VLOOKUP(B228,Площадь!$A$2:$B$442,2,0)</f>
        <v>3.5</v>
      </c>
      <c r="D228" s="79"/>
      <c r="E228">
        <v>31</v>
      </c>
      <c r="F228">
        <v>29</v>
      </c>
      <c r="G228">
        <v>31</v>
      </c>
      <c r="Q228">
        <f t="shared" si="124"/>
        <v>91</v>
      </c>
      <c r="R228" s="76"/>
      <c r="S228" s="71"/>
      <c r="T228" s="41">
        <f t="shared" si="143"/>
        <v>0</v>
      </c>
      <c r="U228" s="41">
        <f t="shared" si="114"/>
        <v>0</v>
      </c>
      <c r="V228" s="41">
        <f t="shared" si="125"/>
        <v>0</v>
      </c>
      <c r="W228" s="41">
        <f t="shared" si="113"/>
        <v>0</v>
      </c>
      <c r="X228" s="41">
        <f t="shared" si="144"/>
        <v>0</v>
      </c>
      <c r="Y228" s="41"/>
      <c r="Z228" s="41"/>
      <c r="AA228" s="41"/>
      <c r="AB228" s="41"/>
      <c r="AC228" s="41"/>
      <c r="AD228" s="41">
        <f t="shared" si="115"/>
        <v>0</v>
      </c>
      <c r="AE228" s="41">
        <f t="shared" si="116"/>
        <v>0</v>
      </c>
      <c r="AF228" s="41">
        <f t="shared" si="117"/>
        <v>0</v>
      </c>
      <c r="AG228" s="41">
        <f t="shared" si="118"/>
        <v>0</v>
      </c>
      <c r="AI228" s="41">
        <f t="shared" si="126"/>
        <v>6.9916464754291793E-2</v>
      </c>
      <c r="AJ228" s="41">
        <f t="shared" si="127"/>
        <v>3.3748569498756473E-2</v>
      </c>
      <c r="AK228" s="41">
        <f t="shared" si="142"/>
        <v>5.293145133394761E-2</v>
      </c>
      <c r="AL228" s="41">
        <f t="shared" si="128"/>
        <v>0</v>
      </c>
      <c r="AR228" s="41">
        <f t="shared" si="129"/>
        <v>0</v>
      </c>
      <c r="AS228" s="41">
        <f t="shared" si="130"/>
        <v>0</v>
      </c>
      <c r="AT228" s="41">
        <f t="shared" si="131"/>
        <v>0</v>
      </c>
      <c r="AV228" s="40">
        <f t="shared" si="132"/>
        <v>187.68096132783072</v>
      </c>
      <c r="AW228" s="40">
        <f t="shared" si="122"/>
        <v>90.593310019681923</v>
      </c>
      <c r="AX228" s="40">
        <f t="shared" si="123"/>
        <v>142.08707070279561</v>
      </c>
      <c r="AY228" s="40">
        <f t="shared" si="133"/>
        <v>0</v>
      </c>
      <c r="AZ228" s="40">
        <f t="shared" si="134"/>
        <v>0</v>
      </c>
      <c r="BA228" s="40">
        <f t="shared" si="135"/>
        <v>0</v>
      </c>
      <c r="BB228" s="40">
        <f t="shared" si="136"/>
        <v>0</v>
      </c>
      <c r="BC228" s="40">
        <f t="shared" si="137"/>
        <v>0</v>
      </c>
      <c r="BD228" s="40">
        <f t="shared" si="138"/>
        <v>0</v>
      </c>
      <c r="BE228" s="40">
        <f t="shared" si="119"/>
        <v>0</v>
      </c>
      <c r="BF228" s="40">
        <f t="shared" si="120"/>
        <v>0</v>
      </c>
      <c r="BG228" s="40">
        <f t="shared" si="121"/>
        <v>0</v>
      </c>
      <c r="BH228" s="62">
        <f t="shared" si="139"/>
        <v>420.36134205030828</v>
      </c>
      <c r="BI228" s="128">
        <f>VLOOKUP(A228,'1112 '!$B$12:$G$1229,6,0)</f>
        <v>450.96</v>
      </c>
      <c r="BJ228" s="63">
        <f t="shared" si="140"/>
        <v>-30.598657949691699</v>
      </c>
      <c r="BK228" s="41">
        <f t="shared" si="141"/>
        <v>3.7284877520713305E-3</v>
      </c>
    </row>
    <row r="229" spans="1:63" x14ac:dyDescent="0.3">
      <c r="A229" s="85" t="s">
        <v>2190</v>
      </c>
      <c r="B229" s="85" t="s">
        <v>584</v>
      </c>
      <c r="C229" s="65">
        <f>VLOOKUP(B229,Площадь!$A$2:$B$442,2,0)</f>
        <v>5.7</v>
      </c>
      <c r="D229" s="79"/>
      <c r="E229">
        <v>31</v>
      </c>
      <c r="F229">
        <v>29</v>
      </c>
      <c r="G229">
        <v>31</v>
      </c>
      <c r="Q229">
        <f t="shared" si="124"/>
        <v>91</v>
      </c>
      <c r="R229" s="76"/>
      <c r="S229" s="71"/>
      <c r="T229" s="41">
        <f t="shared" si="143"/>
        <v>0</v>
      </c>
      <c r="U229" s="41">
        <f t="shared" si="114"/>
        <v>0</v>
      </c>
      <c r="V229" s="41">
        <f t="shared" si="125"/>
        <v>0</v>
      </c>
      <c r="W229" s="41">
        <f t="shared" si="113"/>
        <v>0</v>
      </c>
      <c r="X229" s="41">
        <f t="shared" si="144"/>
        <v>0</v>
      </c>
      <c r="Y229" s="41"/>
      <c r="Z229" s="41"/>
      <c r="AA229" s="41"/>
      <c r="AB229" s="41"/>
      <c r="AC229" s="41"/>
      <c r="AD229" s="41">
        <f t="shared" si="115"/>
        <v>0</v>
      </c>
      <c r="AE229" s="41">
        <f t="shared" si="116"/>
        <v>0</v>
      </c>
      <c r="AF229" s="41">
        <f t="shared" si="117"/>
        <v>0</v>
      </c>
      <c r="AG229" s="41">
        <f t="shared" si="118"/>
        <v>0</v>
      </c>
      <c r="AI229" s="41">
        <f t="shared" si="126"/>
        <v>0.11386395688556093</v>
      </c>
      <c r="AJ229" s="41">
        <f t="shared" si="127"/>
        <v>5.4961956040831969E-2</v>
      </c>
      <c r="AK229" s="41">
        <f t="shared" si="142"/>
        <v>8.6202649315286109E-2</v>
      </c>
      <c r="AL229" s="41">
        <f t="shared" si="128"/>
        <v>0</v>
      </c>
      <c r="AR229" s="41">
        <f t="shared" si="129"/>
        <v>0</v>
      </c>
      <c r="AS229" s="41">
        <f t="shared" si="130"/>
        <v>0</v>
      </c>
      <c r="AT229" s="41">
        <f t="shared" si="131"/>
        <v>0</v>
      </c>
      <c r="AV229" s="40">
        <f t="shared" si="132"/>
        <v>305.65185130532439</v>
      </c>
      <c r="AW229" s="40">
        <f t="shared" si="122"/>
        <v>147.5376763177677</v>
      </c>
      <c r="AX229" s="40">
        <f t="shared" si="123"/>
        <v>231.39894371598143</v>
      </c>
      <c r="AY229" s="40">
        <f t="shared" si="133"/>
        <v>0</v>
      </c>
      <c r="AZ229" s="40">
        <f t="shared" si="134"/>
        <v>0</v>
      </c>
      <c r="BA229" s="40">
        <f t="shared" si="135"/>
        <v>0</v>
      </c>
      <c r="BB229" s="40">
        <f t="shared" si="136"/>
        <v>0</v>
      </c>
      <c r="BC229" s="40">
        <f t="shared" si="137"/>
        <v>0</v>
      </c>
      <c r="BD229" s="40">
        <f t="shared" si="138"/>
        <v>0</v>
      </c>
      <c r="BE229" s="40">
        <f t="shared" si="119"/>
        <v>0</v>
      </c>
      <c r="BF229" s="40">
        <f t="shared" si="120"/>
        <v>0</v>
      </c>
      <c r="BG229" s="40">
        <f t="shared" si="121"/>
        <v>0</v>
      </c>
      <c r="BH229" s="62">
        <f t="shared" si="139"/>
        <v>684.58847133907352</v>
      </c>
      <c r="BI229" s="128">
        <f>VLOOKUP(A229,'1112 '!$B$12:$G$1229,6,0)</f>
        <v>734.43</v>
      </c>
      <c r="BJ229" s="63">
        <f t="shared" si="140"/>
        <v>-49.841528660926429</v>
      </c>
      <c r="BK229" s="41">
        <f t="shared" si="141"/>
        <v>3.7284877520713305E-3</v>
      </c>
    </row>
    <row r="230" spans="1:63" x14ac:dyDescent="0.3">
      <c r="A230" s="85" t="s">
        <v>2199</v>
      </c>
      <c r="B230" s="85" t="s">
        <v>989</v>
      </c>
      <c r="C230" s="65">
        <f>VLOOKUP(B230,Площадь!$A$2:$B$442,2,0)</f>
        <v>5.7</v>
      </c>
      <c r="D230" s="79"/>
      <c r="E230">
        <v>31</v>
      </c>
      <c r="F230">
        <v>29</v>
      </c>
      <c r="G230">
        <v>31</v>
      </c>
      <c r="Q230">
        <f t="shared" si="124"/>
        <v>91</v>
      </c>
      <c r="R230" s="76"/>
      <c r="S230" s="71"/>
      <c r="T230" s="41">
        <f t="shared" si="143"/>
        <v>0</v>
      </c>
      <c r="U230" s="41">
        <f t="shared" si="114"/>
        <v>0</v>
      </c>
      <c r="V230" s="41">
        <f t="shared" si="125"/>
        <v>0</v>
      </c>
      <c r="W230" s="41">
        <f t="shared" si="113"/>
        <v>0</v>
      </c>
      <c r="X230" s="41">
        <f t="shared" si="144"/>
        <v>0</v>
      </c>
      <c r="Y230" s="41"/>
      <c r="Z230" s="41"/>
      <c r="AA230" s="41"/>
      <c r="AB230" s="41"/>
      <c r="AC230" s="41"/>
      <c r="AD230" s="41">
        <f t="shared" si="115"/>
        <v>0</v>
      </c>
      <c r="AE230" s="41">
        <f t="shared" si="116"/>
        <v>0</v>
      </c>
      <c r="AF230" s="41">
        <f t="shared" si="117"/>
        <v>0</v>
      </c>
      <c r="AG230" s="41">
        <f t="shared" si="118"/>
        <v>0</v>
      </c>
      <c r="AI230" s="41">
        <f t="shared" si="126"/>
        <v>0.11386395688556093</v>
      </c>
      <c r="AJ230" s="41">
        <f t="shared" si="127"/>
        <v>5.4961956040831969E-2</v>
      </c>
      <c r="AK230" s="41">
        <f t="shared" si="142"/>
        <v>8.6202649315286109E-2</v>
      </c>
      <c r="AL230" s="41">
        <f t="shared" si="128"/>
        <v>0</v>
      </c>
      <c r="AR230" s="41">
        <f t="shared" si="129"/>
        <v>0</v>
      </c>
      <c r="AS230" s="41">
        <f t="shared" si="130"/>
        <v>0</v>
      </c>
      <c r="AT230" s="41">
        <f t="shared" si="131"/>
        <v>0</v>
      </c>
      <c r="AV230" s="40">
        <f t="shared" si="132"/>
        <v>305.65185130532439</v>
      </c>
      <c r="AW230" s="40">
        <f t="shared" si="122"/>
        <v>147.5376763177677</v>
      </c>
      <c r="AX230" s="40">
        <f t="shared" si="123"/>
        <v>231.39894371598143</v>
      </c>
      <c r="AY230" s="40">
        <f t="shared" si="133"/>
        <v>0</v>
      </c>
      <c r="AZ230" s="40">
        <f t="shared" si="134"/>
        <v>0</v>
      </c>
      <c r="BA230" s="40">
        <f t="shared" si="135"/>
        <v>0</v>
      </c>
      <c r="BB230" s="40">
        <f t="shared" si="136"/>
        <v>0</v>
      </c>
      <c r="BC230" s="40">
        <f t="shared" si="137"/>
        <v>0</v>
      </c>
      <c r="BD230" s="40">
        <f t="shared" si="138"/>
        <v>0</v>
      </c>
      <c r="BE230" s="40">
        <f t="shared" si="119"/>
        <v>0</v>
      </c>
      <c r="BF230" s="40">
        <f t="shared" si="120"/>
        <v>0</v>
      </c>
      <c r="BG230" s="40">
        <f t="shared" si="121"/>
        <v>0</v>
      </c>
      <c r="BH230" s="62">
        <f t="shared" si="139"/>
        <v>684.58847133907352</v>
      </c>
      <c r="BI230" s="128">
        <f>VLOOKUP(A230,'1112 '!$B$12:$G$1229,6,0)</f>
        <v>734.43</v>
      </c>
      <c r="BJ230" s="63">
        <f t="shared" si="140"/>
        <v>-49.841528660926429</v>
      </c>
      <c r="BK230" s="41">
        <f t="shared" si="141"/>
        <v>3.7284877520713305E-3</v>
      </c>
    </row>
    <row r="231" spans="1:63" x14ac:dyDescent="0.3">
      <c r="A231" s="85" t="s">
        <v>2280</v>
      </c>
      <c r="B231" s="85" t="s">
        <v>553</v>
      </c>
      <c r="C231" s="65">
        <f>VLOOKUP(B231,Площадь!$A$2:$B$442,2,0)</f>
        <v>4.9000000000000004</v>
      </c>
      <c r="D231" s="79"/>
      <c r="E231">
        <v>31</v>
      </c>
      <c r="F231">
        <v>29</v>
      </c>
      <c r="G231">
        <v>31</v>
      </c>
      <c r="Q231">
        <f t="shared" si="124"/>
        <v>91</v>
      </c>
      <c r="R231" s="76"/>
      <c r="S231" s="71"/>
      <c r="T231" s="41">
        <f t="shared" si="143"/>
        <v>0</v>
      </c>
      <c r="U231" s="41">
        <f t="shared" si="114"/>
        <v>0</v>
      </c>
      <c r="V231" s="41">
        <f t="shared" si="125"/>
        <v>0</v>
      </c>
      <c r="W231" s="41">
        <f t="shared" si="113"/>
        <v>0</v>
      </c>
      <c r="X231" s="41">
        <f t="shared" si="144"/>
        <v>0</v>
      </c>
      <c r="Y231" s="41"/>
      <c r="Z231" s="41"/>
      <c r="AA231" s="41"/>
      <c r="AB231" s="41"/>
      <c r="AC231" s="41"/>
      <c r="AD231" s="41">
        <f t="shared" si="115"/>
        <v>0</v>
      </c>
      <c r="AE231" s="41">
        <f t="shared" si="116"/>
        <v>0</v>
      </c>
      <c r="AF231" s="41">
        <f t="shared" si="117"/>
        <v>0</v>
      </c>
      <c r="AG231" s="41">
        <f t="shared" si="118"/>
        <v>0</v>
      </c>
      <c r="AI231" s="41">
        <f t="shared" si="126"/>
        <v>9.7883050656008525E-2</v>
      </c>
      <c r="AJ231" s="41">
        <f t="shared" si="127"/>
        <v>4.7247997298259063E-2</v>
      </c>
      <c r="AK231" s="41">
        <f t="shared" si="142"/>
        <v>7.4104031867526662E-2</v>
      </c>
      <c r="AL231" s="41">
        <f t="shared" si="128"/>
        <v>0</v>
      </c>
      <c r="AR231" s="41">
        <f t="shared" si="129"/>
        <v>0</v>
      </c>
      <c r="AS231" s="41">
        <f t="shared" si="130"/>
        <v>0</v>
      </c>
      <c r="AT231" s="41">
        <f t="shared" si="131"/>
        <v>0</v>
      </c>
      <c r="AV231" s="40">
        <f t="shared" si="132"/>
        <v>262.75334585896303</v>
      </c>
      <c r="AW231" s="40">
        <f t="shared" si="122"/>
        <v>126.83063402755471</v>
      </c>
      <c r="AX231" s="40">
        <f t="shared" si="123"/>
        <v>198.92189898391388</v>
      </c>
      <c r="AY231" s="40">
        <f t="shared" si="133"/>
        <v>0</v>
      </c>
      <c r="AZ231" s="40">
        <f t="shared" si="134"/>
        <v>0</v>
      </c>
      <c r="BA231" s="40">
        <f t="shared" si="135"/>
        <v>0</v>
      </c>
      <c r="BB231" s="40">
        <f t="shared" si="136"/>
        <v>0</v>
      </c>
      <c r="BC231" s="40">
        <f t="shared" si="137"/>
        <v>0</v>
      </c>
      <c r="BD231" s="40">
        <f t="shared" si="138"/>
        <v>0</v>
      </c>
      <c r="BE231" s="40">
        <f t="shared" si="119"/>
        <v>0</v>
      </c>
      <c r="BF231" s="40">
        <f t="shared" si="120"/>
        <v>0</v>
      </c>
      <c r="BG231" s="40">
        <f t="shared" si="121"/>
        <v>0</v>
      </c>
      <c r="BH231" s="62">
        <f t="shared" si="139"/>
        <v>588.50587887043162</v>
      </c>
      <c r="BI231" s="128">
        <f>VLOOKUP(A231,'1112 '!$B$12:$G$1229,6,0)</f>
        <v>631.35</v>
      </c>
      <c r="BJ231" s="63">
        <f t="shared" si="140"/>
        <v>-42.844121129568407</v>
      </c>
      <c r="BK231" s="41">
        <f t="shared" si="141"/>
        <v>3.7284877520713305E-3</v>
      </c>
    </row>
    <row r="232" spans="1:63" x14ac:dyDescent="0.3">
      <c r="A232" s="85" t="s">
        <v>2029</v>
      </c>
      <c r="B232" s="85" t="s">
        <v>752</v>
      </c>
      <c r="C232" s="65">
        <f>VLOOKUP(B232,Площадь!$A$2:$B$442,2,0)</f>
        <v>3.6</v>
      </c>
      <c r="D232" s="79"/>
      <c r="E232">
        <v>31</v>
      </c>
      <c r="F232">
        <v>29</v>
      </c>
      <c r="G232">
        <v>31</v>
      </c>
      <c r="Q232">
        <f t="shared" si="124"/>
        <v>91</v>
      </c>
      <c r="R232" s="76"/>
      <c r="S232" s="71"/>
      <c r="T232" s="41">
        <f t="shared" si="143"/>
        <v>0</v>
      </c>
      <c r="U232" s="41">
        <f t="shared" si="114"/>
        <v>0</v>
      </c>
      <c r="V232" s="41">
        <f t="shared" si="125"/>
        <v>0</v>
      </c>
      <c r="W232" s="41">
        <f t="shared" si="113"/>
        <v>0</v>
      </c>
      <c r="X232" s="41">
        <f t="shared" si="144"/>
        <v>0</v>
      </c>
      <c r="Y232" s="41"/>
      <c r="Z232" s="41"/>
      <c r="AA232" s="41"/>
      <c r="AB232" s="41"/>
      <c r="AC232" s="41"/>
      <c r="AD232" s="41">
        <f t="shared" si="115"/>
        <v>0</v>
      </c>
      <c r="AE232" s="41">
        <f t="shared" si="116"/>
        <v>0</v>
      </c>
      <c r="AF232" s="41">
        <f t="shared" si="117"/>
        <v>0</v>
      </c>
      <c r="AG232" s="41">
        <f t="shared" si="118"/>
        <v>0</v>
      </c>
      <c r="AI232" s="41">
        <f t="shared" si="126"/>
        <v>7.1914078032985856E-2</v>
      </c>
      <c r="AJ232" s="41">
        <f t="shared" si="127"/>
        <v>3.4712814341578087E-2</v>
      </c>
      <c r="AK232" s="41">
        <f t="shared" si="142"/>
        <v>5.4443778514917544E-2</v>
      </c>
      <c r="AL232" s="41">
        <f t="shared" si="128"/>
        <v>0</v>
      </c>
      <c r="AR232" s="41">
        <f t="shared" si="129"/>
        <v>0</v>
      </c>
      <c r="AS232" s="41">
        <f t="shared" si="130"/>
        <v>0</v>
      </c>
      <c r="AT232" s="41">
        <f t="shared" si="131"/>
        <v>0</v>
      </c>
      <c r="AV232" s="40">
        <f t="shared" si="132"/>
        <v>193.04327450862593</v>
      </c>
      <c r="AW232" s="40">
        <f t="shared" si="122"/>
        <v>93.181690305958554</v>
      </c>
      <c r="AX232" s="40">
        <f t="shared" si="123"/>
        <v>146.14670129430408</v>
      </c>
      <c r="AY232" s="40">
        <f t="shared" si="133"/>
        <v>0</v>
      </c>
      <c r="AZ232" s="40">
        <f t="shared" si="134"/>
        <v>0</v>
      </c>
      <c r="BA232" s="40">
        <f t="shared" si="135"/>
        <v>0</v>
      </c>
      <c r="BB232" s="40">
        <f t="shared" si="136"/>
        <v>0</v>
      </c>
      <c r="BC232" s="40">
        <f t="shared" si="137"/>
        <v>0</v>
      </c>
      <c r="BD232" s="40">
        <f t="shared" si="138"/>
        <v>0</v>
      </c>
      <c r="BE232" s="40">
        <f t="shared" si="119"/>
        <v>0</v>
      </c>
      <c r="BF232" s="40">
        <f t="shared" si="120"/>
        <v>0</v>
      </c>
      <c r="BG232" s="40">
        <f t="shared" si="121"/>
        <v>0</v>
      </c>
      <c r="BH232" s="62">
        <f t="shared" si="139"/>
        <v>432.37166610888858</v>
      </c>
      <c r="BI232" s="128">
        <f>VLOOKUP(A232,'1112 '!$B$12:$G$1229,6,0)</f>
        <v>463.86</v>
      </c>
      <c r="BJ232" s="63">
        <f t="shared" si="140"/>
        <v>-31.488333891111438</v>
      </c>
      <c r="BK232" s="41">
        <f t="shared" si="141"/>
        <v>3.7284877520713309E-3</v>
      </c>
    </row>
    <row r="233" spans="1:63" x14ac:dyDescent="0.3">
      <c r="A233" s="85" t="s">
        <v>2371</v>
      </c>
      <c r="B233" s="85" t="s">
        <v>885</v>
      </c>
      <c r="C233" s="65">
        <f>VLOOKUP(B233,Площадь!$A$2:$B$442,2,0)</f>
        <v>4.5</v>
      </c>
      <c r="D233" s="79"/>
      <c r="E233">
        <v>31</v>
      </c>
      <c r="F233">
        <v>29</v>
      </c>
      <c r="G233">
        <v>31</v>
      </c>
      <c r="Q233">
        <f t="shared" si="124"/>
        <v>91</v>
      </c>
      <c r="R233" s="76"/>
      <c r="S233" s="71"/>
      <c r="T233" s="41">
        <f t="shared" si="143"/>
        <v>0</v>
      </c>
      <c r="U233" s="41">
        <f t="shared" si="114"/>
        <v>0</v>
      </c>
      <c r="V233" s="41">
        <f t="shared" si="125"/>
        <v>0</v>
      </c>
      <c r="W233" s="41">
        <f t="shared" si="113"/>
        <v>0</v>
      </c>
      <c r="X233" s="41">
        <f t="shared" si="144"/>
        <v>0</v>
      </c>
      <c r="Y233" s="41"/>
      <c r="Z233" s="41"/>
      <c r="AA233" s="41"/>
      <c r="AB233" s="41"/>
      <c r="AC233" s="41"/>
      <c r="AD233" s="41">
        <f t="shared" si="115"/>
        <v>0</v>
      </c>
      <c r="AE233" s="41">
        <f t="shared" si="116"/>
        <v>0</v>
      </c>
      <c r="AF233" s="41">
        <f t="shared" si="117"/>
        <v>0</v>
      </c>
      <c r="AG233" s="41">
        <f t="shared" si="118"/>
        <v>0</v>
      </c>
      <c r="AI233" s="41">
        <f t="shared" si="126"/>
        <v>8.9892597541232314E-2</v>
      </c>
      <c r="AJ233" s="41">
        <f t="shared" si="127"/>
        <v>4.33910179269726E-2</v>
      </c>
      <c r="AK233" s="41">
        <f t="shared" si="142"/>
        <v>6.8054723143646925E-2</v>
      </c>
      <c r="AL233" s="41">
        <f t="shared" si="128"/>
        <v>0</v>
      </c>
      <c r="AR233" s="41">
        <f t="shared" si="129"/>
        <v>0</v>
      </c>
      <c r="AS233" s="41">
        <f t="shared" si="130"/>
        <v>0</v>
      </c>
      <c r="AT233" s="41">
        <f t="shared" si="131"/>
        <v>0</v>
      </c>
      <c r="AV233" s="40">
        <f t="shared" si="132"/>
        <v>241.30409313578238</v>
      </c>
      <c r="AW233" s="40">
        <f t="shared" si="122"/>
        <v>116.47711288244817</v>
      </c>
      <c r="AX233" s="40">
        <f t="shared" si="123"/>
        <v>182.68337661788007</v>
      </c>
      <c r="AY233" s="40">
        <f t="shared" si="133"/>
        <v>0</v>
      </c>
      <c r="AZ233" s="40">
        <f t="shared" si="134"/>
        <v>0</v>
      </c>
      <c r="BA233" s="40">
        <f t="shared" si="135"/>
        <v>0</v>
      </c>
      <c r="BB233" s="40">
        <f t="shared" si="136"/>
        <v>0</v>
      </c>
      <c r="BC233" s="40">
        <f t="shared" si="137"/>
        <v>0</v>
      </c>
      <c r="BD233" s="40">
        <f t="shared" si="138"/>
        <v>0</v>
      </c>
      <c r="BE233" s="40">
        <f t="shared" si="119"/>
        <v>0</v>
      </c>
      <c r="BF233" s="40">
        <f t="shared" si="120"/>
        <v>0</v>
      </c>
      <c r="BG233" s="40">
        <f t="shared" si="121"/>
        <v>0</v>
      </c>
      <c r="BH233" s="62">
        <f t="shared" si="139"/>
        <v>540.46458263611066</v>
      </c>
      <c r="BI233" s="128">
        <f>VLOOKUP(A233,'1112 '!$B$12:$G$1229,6,0)</f>
        <v>579.80999999999995</v>
      </c>
      <c r="BJ233" s="63">
        <f t="shared" si="140"/>
        <v>-39.345417363889283</v>
      </c>
      <c r="BK233" s="41">
        <f t="shared" si="141"/>
        <v>3.7284877520713305E-3</v>
      </c>
    </row>
    <row r="234" spans="1:63" x14ac:dyDescent="0.3">
      <c r="A234" s="85" t="s">
        <v>2279</v>
      </c>
      <c r="B234" s="85" t="s">
        <v>1111</v>
      </c>
      <c r="C234" s="65">
        <f>VLOOKUP(B234,Площадь!$A$2:$B$442,2,0)</f>
        <v>5.0999999999999996</v>
      </c>
      <c r="D234" s="79"/>
      <c r="E234">
        <v>31</v>
      </c>
      <c r="F234">
        <v>29</v>
      </c>
      <c r="G234">
        <v>31</v>
      </c>
      <c r="Q234">
        <f t="shared" si="124"/>
        <v>91</v>
      </c>
      <c r="R234" s="76"/>
      <c r="S234" s="71"/>
      <c r="T234" s="41">
        <f t="shared" si="143"/>
        <v>0</v>
      </c>
      <c r="U234" s="41">
        <f t="shared" si="114"/>
        <v>0</v>
      </c>
      <c r="V234" s="41">
        <f t="shared" si="125"/>
        <v>0</v>
      </c>
      <c r="W234" s="41">
        <f t="shared" si="113"/>
        <v>0</v>
      </c>
      <c r="X234" s="41">
        <f t="shared" si="144"/>
        <v>0</v>
      </c>
      <c r="Y234" s="41"/>
      <c r="Z234" s="41"/>
      <c r="AA234" s="41"/>
      <c r="AB234" s="41"/>
      <c r="AC234" s="41"/>
      <c r="AD234" s="41">
        <f t="shared" si="115"/>
        <v>0</v>
      </c>
      <c r="AE234" s="41">
        <f t="shared" si="116"/>
        <v>0</v>
      </c>
      <c r="AF234" s="41">
        <f t="shared" si="117"/>
        <v>0</v>
      </c>
      <c r="AG234" s="41">
        <f t="shared" si="118"/>
        <v>0</v>
      </c>
      <c r="AI234" s="41">
        <f t="shared" si="126"/>
        <v>0.10187827721339661</v>
      </c>
      <c r="AJ234" s="41">
        <f t="shared" si="127"/>
        <v>4.9176486983902278E-2</v>
      </c>
      <c r="AK234" s="41">
        <f t="shared" si="142"/>
        <v>7.7128686229466517E-2</v>
      </c>
      <c r="AL234" s="41">
        <f t="shared" si="128"/>
        <v>0</v>
      </c>
      <c r="AR234" s="41">
        <f t="shared" si="129"/>
        <v>0</v>
      </c>
      <c r="AS234" s="41">
        <f t="shared" si="130"/>
        <v>0</v>
      </c>
      <c r="AT234" s="41">
        <f t="shared" si="131"/>
        <v>0</v>
      </c>
      <c r="AV234" s="40">
        <f t="shared" si="132"/>
        <v>273.47797222055334</v>
      </c>
      <c r="AW234" s="40">
        <f t="shared" si="122"/>
        <v>132.00739460010792</v>
      </c>
      <c r="AX234" s="40">
        <f t="shared" si="123"/>
        <v>207.04116016693075</v>
      </c>
      <c r="AY234" s="40">
        <f t="shared" si="133"/>
        <v>0</v>
      </c>
      <c r="AZ234" s="40">
        <f t="shared" si="134"/>
        <v>0</v>
      </c>
      <c r="BA234" s="40">
        <f t="shared" si="135"/>
        <v>0</v>
      </c>
      <c r="BB234" s="40">
        <f t="shared" si="136"/>
        <v>0</v>
      </c>
      <c r="BC234" s="40">
        <f t="shared" si="137"/>
        <v>0</v>
      </c>
      <c r="BD234" s="40">
        <f t="shared" si="138"/>
        <v>0</v>
      </c>
      <c r="BE234" s="40">
        <f t="shared" si="119"/>
        <v>0</v>
      </c>
      <c r="BF234" s="40">
        <f t="shared" si="120"/>
        <v>0</v>
      </c>
      <c r="BG234" s="40">
        <f t="shared" si="121"/>
        <v>0</v>
      </c>
      <c r="BH234" s="62">
        <f t="shared" si="139"/>
        <v>612.52652698759198</v>
      </c>
      <c r="BI234" s="128">
        <f>VLOOKUP(A234,'1112 '!$B$12:$G$1229,6,0)</f>
        <v>657.12</v>
      </c>
      <c r="BJ234" s="63">
        <f t="shared" si="140"/>
        <v>-44.593473012408026</v>
      </c>
      <c r="BK234" s="41">
        <f t="shared" si="141"/>
        <v>3.7284877520713301E-3</v>
      </c>
    </row>
    <row r="235" spans="1:63" x14ac:dyDescent="0.3">
      <c r="A235" s="85" t="s">
        <v>2367</v>
      </c>
      <c r="B235" s="85" t="s">
        <v>867</v>
      </c>
      <c r="C235" s="65">
        <f>VLOOKUP(B235,Площадь!$A$2:$B$442,2,0)</f>
        <v>4.7</v>
      </c>
      <c r="D235" s="79"/>
      <c r="E235">
        <v>31</v>
      </c>
      <c r="F235">
        <v>29</v>
      </c>
      <c r="G235">
        <v>31</v>
      </c>
      <c r="Q235">
        <f t="shared" si="124"/>
        <v>91</v>
      </c>
      <c r="R235" s="76"/>
      <c r="S235" s="71"/>
      <c r="T235" s="41">
        <f t="shared" si="143"/>
        <v>0</v>
      </c>
      <c r="U235" s="41">
        <f t="shared" si="114"/>
        <v>0</v>
      </c>
      <c r="V235" s="41">
        <f t="shared" si="125"/>
        <v>0</v>
      </c>
      <c r="W235" s="41">
        <f t="shared" si="113"/>
        <v>0</v>
      </c>
      <c r="X235" s="41">
        <f t="shared" si="144"/>
        <v>0</v>
      </c>
      <c r="Y235" s="41"/>
      <c r="Z235" s="41"/>
      <c r="AA235" s="41"/>
      <c r="AB235" s="41"/>
      <c r="AC235" s="41"/>
      <c r="AD235" s="41">
        <f t="shared" si="115"/>
        <v>0</v>
      </c>
      <c r="AE235" s="41">
        <f t="shared" si="116"/>
        <v>0</v>
      </c>
      <c r="AF235" s="41">
        <f t="shared" si="117"/>
        <v>0</v>
      </c>
      <c r="AG235" s="41">
        <f t="shared" si="118"/>
        <v>0</v>
      </c>
      <c r="AI235" s="41">
        <f t="shared" si="126"/>
        <v>9.3887824098620412E-2</v>
      </c>
      <c r="AJ235" s="41">
        <f t="shared" si="127"/>
        <v>4.5319507612615835E-2</v>
      </c>
      <c r="AK235" s="41">
        <f t="shared" si="142"/>
        <v>7.1079377505586794E-2</v>
      </c>
      <c r="AL235" s="41">
        <f t="shared" si="128"/>
        <v>0</v>
      </c>
      <c r="AR235" s="41">
        <f t="shared" si="129"/>
        <v>0</v>
      </c>
      <c r="AS235" s="41">
        <f t="shared" si="130"/>
        <v>0</v>
      </c>
      <c r="AT235" s="41">
        <f t="shared" si="131"/>
        <v>0</v>
      </c>
      <c r="AV235" s="40">
        <f t="shared" si="132"/>
        <v>252.02871949737269</v>
      </c>
      <c r="AW235" s="40">
        <f t="shared" si="122"/>
        <v>121.65387345500145</v>
      </c>
      <c r="AX235" s="40">
        <f t="shared" si="123"/>
        <v>190.80263780089697</v>
      </c>
      <c r="AY235" s="40">
        <f t="shared" si="133"/>
        <v>0</v>
      </c>
      <c r="AZ235" s="40">
        <f t="shared" si="134"/>
        <v>0</v>
      </c>
      <c r="BA235" s="40">
        <f t="shared" si="135"/>
        <v>0</v>
      </c>
      <c r="BB235" s="40">
        <f t="shared" si="136"/>
        <v>0</v>
      </c>
      <c r="BC235" s="40">
        <f t="shared" si="137"/>
        <v>0</v>
      </c>
      <c r="BD235" s="40">
        <f t="shared" si="138"/>
        <v>0</v>
      </c>
      <c r="BE235" s="40">
        <f t="shared" si="119"/>
        <v>0</v>
      </c>
      <c r="BF235" s="40">
        <f t="shared" si="120"/>
        <v>0</v>
      </c>
      <c r="BG235" s="40">
        <f t="shared" si="121"/>
        <v>0</v>
      </c>
      <c r="BH235" s="62">
        <f t="shared" si="139"/>
        <v>564.48523075327114</v>
      </c>
      <c r="BI235" s="128">
        <f>VLOOKUP(A235,'1112 '!$B$12:$G$1229,6,0)</f>
        <v>605.58000000000004</v>
      </c>
      <c r="BJ235" s="63">
        <f t="shared" si="140"/>
        <v>-41.094769246728902</v>
      </c>
      <c r="BK235" s="41">
        <f t="shared" si="141"/>
        <v>3.7284877520713305E-3</v>
      </c>
    </row>
    <row r="236" spans="1:63" x14ac:dyDescent="0.3">
      <c r="A236" s="85" t="s">
        <v>2192</v>
      </c>
      <c r="B236" s="85" t="s">
        <v>663</v>
      </c>
      <c r="C236" s="65">
        <f>VLOOKUP(B236,Площадь!$A$2:$B$442,2,0)</f>
        <v>4.0999999999999996</v>
      </c>
      <c r="D236" s="79"/>
      <c r="E236">
        <v>31</v>
      </c>
      <c r="F236">
        <v>29</v>
      </c>
      <c r="G236">
        <v>31</v>
      </c>
      <c r="Q236">
        <f t="shared" si="124"/>
        <v>91</v>
      </c>
      <c r="R236" s="76"/>
      <c r="S236" s="71"/>
      <c r="T236" s="41">
        <f t="shared" si="143"/>
        <v>0</v>
      </c>
      <c r="U236" s="41">
        <f t="shared" si="114"/>
        <v>0</v>
      </c>
      <c r="V236" s="41">
        <f t="shared" si="125"/>
        <v>0</v>
      </c>
      <c r="W236" s="41">
        <f t="shared" si="113"/>
        <v>0</v>
      </c>
      <c r="X236" s="41">
        <f t="shared" si="144"/>
        <v>0</v>
      </c>
      <c r="Y236" s="41"/>
      <c r="Z236" s="41"/>
      <c r="AA236" s="41"/>
      <c r="AB236" s="41"/>
      <c r="AC236" s="41"/>
      <c r="AD236" s="41">
        <f t="shared" si="115"/>
        <v>0</v>
      </c>
      <c r="AE236" s="41">
        <f t="shared" si="116"/>
        <v>0</v>
      </c>
      <c r="AF236" s="41">
        <f t="shared" si="117"/>
        <v>0</v>
      </c>
      <c r="AG236" s="41">
        <f t="shared" si="118"/>
        <v>0</v>
      </c>
      <c r="AI236" s="41">
        <f t="shared" si="126"/>
        <v>8.1902144426456103E-2</v>
      </c>
      <c r="AJ236" s="41">
        <f t="shared" si="127"/>
        <v>3.9534038555686143E-2</v>
      </c>
      <c r="AK236" s="41">
        <f t="shared" si="142"/>
        <v>6.2005414419767188E-2</v>
      </c>
      <c r="AL236" s="41">
        <f t="shared" si="128"/>
        <v>0</v>
      </c>
      <c r="AR236" s="41">
        <f t="shared" si="129"/>
        <v>0</v>
      </c>
      <c r="AS236" s="41">
        <f t="shared" si="130"/>
        <v>0</v>
      </c>
      <c r="AT236" s="41">
        <f t="shared" si="131"/>
        <v>0</v>
      </c>
      <c r="AV236" s="40">
        <f t="shared" si="132"/>
        <v>219.8548404126017</v>
      </c>
      <c r="AW236" s="40">
        <f t="shared" si="122"/>
        <v>106.12359173734166</v>
      </c>
      <c r="AX236" s="40">
        <f t="shared" si="123"/>
        <v>166.44485425184627</v>
      </c>
      <c r="AY236" s="40">
        <f t="shared" si="133"/>
        <v>0</v>
      </c>
      <c r="AZ236" s="40">
        <f t="shared" si="134"/>
        <v>0</v>
      </c>
      <c r="BA236" s="40">
        <f t="shared" si="135"/>
        <v>0</v>
      </c>
      <c r="BB236" s="40">
        <f t="shared" si="136"/>
        <v>0</v>
      </c>
      <c r="BC236" s="40">
        <f t="shared" si="137"/>
        <v>0</v>
      </c>
      <c r="BD236" s="40">
        <f t="shared" si="138"/>
        <v>0</v>
      </c>
      <c r="BE236" s="40">
        <f t="shared" si="119"/>
        <v>0</v>
      </c>
      <c r="BF236" s="40">
        <f t="shared" si="120"/>
        <v>0</v>
      </c>
      <c r="BG236" s="40">
        <f t="shared" si="121"/>
        <v>0</v>
      </c>
      <c r="BH236" s="62">
        <f t="shared" si="139"/>
        <v>492.42328640178965</v>
      </c>
      <c r="BI236" s="128">
        <f>VLOOKUP(A236,'1112 '!$B$12:$G$1229,6,0)</f>
        <v>528.28</v>
      </c>
      <c r="BJ236" s="63">
        <f t="shared" si="140"/>
        <v>-35.85671359821032</v>
      </c>
      <c r="BK236" s="41">
        <f t="shared" si="141"/>
        <v>3.7284877520713305E-3</v>
      </c>
    </row>
    <row r="237" spans="1:63" x14ac:dyDescent="0.3">
      <c r="A237" s="85" t="s">
        <v>2034</v>
      </c>
      <c r="B237" s="85" t="s">
        <v>767</v>
      </c>
      <c r="C237" s="65">
        <f>VLOOKUP(B237,Площадь!$A$2:$B$442,2,0)</f>
        <v>3.4</v>
      </c>
      <c r="D237" s="79"/>
      <c r="E237">
        <v>31</v>
      </c>
      <c r="F237">
        <v>29</v>
      </c>
      <c r="G237">
        <v>31</v>
      </c>
      <c r="Q237">
        <f t="shared" si="124"/>
        <v>91</v>
      </c>
      <c r="R237" s="76"/>
      <c r="S237" s="71"/>
      <c r="T237" s="41">
        <f t="shared" si="143"/>
        <v>0</v>
      </c>
      <c r="U237" s="41">
        <f t="shared" si="114"/>
        <v>0</v>
      </c>
      <c r="V237" s="41">
        <f t="shared" si="125"/>
        <v>0</v>
      </c>
      <c r="W237" s="41">
        <f t="shared" si="113"/>
        <v>0</v>
      </c>
      <c r="X237" s="41">
        <f t="shared" si="144"/>
        <v>0</v>
      </c>
      <c r="Y237" s="41"/>
      <c r="Z237" s="41"/>
      <c r="AA237" s="41"/>
      <c r="AB237" s="41"/>
      <c r="AC237" s="41"/>
      <c r="AD237" s="41">
        <f t="shared" si="115"/>
        <v>0</v>
      </c>
      <c r="AE237" s="41">
        <f t="shared" si="116"/>
        <v>0</v>
      </c>
      <c r="AF237" s="41">
        <f t="shared" si="117"/>
        <v>0</v>
      </c>
      <c r="AG237" s="41">
        <f t="shared" si="118"/>
        <v>0</v>
      </c>
      <c r="AI237" s="41">
        <f t="shared" si="126"/>
        <v>6.7918851475597744E-2</v>
      </c>
      <c r="AJ237" s="41">
        <f t="shared" si="127"/>
        <v>3.2784324655934852E-2</v>
      </c>
      <c r="AK237" s="41">
        <f t="shared" si="142"/>
        <v>5.1419124152977676E-2</v>
      </c>
      <c r="AL237" s="41">
        <f t="shared" si="128"/>
        <v>0</v>
      </c>
      <c r="AR237" s="41">
        <f t="shared" si="129"/>
        <v>0</v>
      </c>
      <c r="AS237" s="41">
        <f t="shared" si="130"/>
        <v>0</v>
      </c>
      <c r="AT237" s="41">
        <f t="shared" si="131"/>
        <v>0</v>
      </c>
      <c r="AV237" s="40">
        <f t="shared" si="132"/>
        <v>182.31864814703556</v>
      </c>
      <c r="AW237" s="40">
        <f t="shared" si="122"/>
        <v>88.004929733405277</v>
      </c>
      <c r="AX237" s="40">
        <f t="shared" si="123"/>
        <v>138.02744011128715</v>
      </c>
      <c r="AY237" s="40">
        <f t="shared" si="133"/>
        <v>0</v>
      </c>
      <c r="AZ237" s="40">
        <f t="shared" si="134"/>
        <v>0</v>
      </c>
      <c r="BA237" s="40">
        <f t="shared" si="135"/>
        <v>0</v>
      </c>
      <c r="BB237" s="40">
        <f t="shared" si="136"/>
        <v>0</v>
      </c>
      <c r="BC237" s="40">
        <f t="shared" si="137"/>
        <v>0</v>
      </c>
      <c r="BD237" s="40">
        <f t="shared" si="138"/>
        <v>0</v>
      </c>
      <c r="BE237" s="40">
        <f t="shared" si="119"/>
        <v>0</v>
      </c>
      <c r="BF237" s="40">
        <f t="shared" si="120"/>
        <v>0</v>
      </c>
      <c r="BG237" s="40">
        <f t="shared" si="121"/>
        <v>0</v>
      </c>
      <c r="BH237" s="62">
        <f t="shared" si="139"/>
        <v>408.35101799172799</v>
      </c>
      <c r="BI237" s="128">
        <f>VLOOKUP(A237,'1112 '!$B$12:$G$1229,6,0)</f>
        <v>438.09</v>
      </c>
      <c r="BJ237" s="63">
        <f t="shared" si="140"/>
        <v>-29.738982008271989</v>
      </c>
      <c r="BK237" s="41">
        <f t="shared" si="141"/>
        <v>3.7284877520713301E-3</v>
      </c>
    </row>
    <row r="238" spans="1:63" x14ac:dyDescent="0.3">
      <c r="A238" s="85" t="s">
        <v>2033</v>
      </c>
      <c r="B238" s="85" t="s">
        <v>502</v>
      </c>
      <c r="C238" s="65">
        <f>VLOOKUP(B238,Площадь!$A$2:$B$442,2,0)</f>
        <v>3.8</v>
      </c>
      <c r="D238" s="79"/>
      <c r="E238">
        <v>31</v>
      </c>
      <c r="F238">
        <v>29</v>
      </c>
      <c r="G238">
        <v>31</v>
      </c>
      <c r="Q238">
        <f t="shared" si="124"/>
        <v>91</v>
      </c>
      <c r="R238" s="76"/>
      <c r="S238" s="71"/>
      <c r="T238" s="41">
        <f t="shared" si="143"/>
        <v>0</v>
      </c>
      <c r="U238" s="41">
        <f t="shared" si="114"/>
        <v>0</v>
      </c>
      <c r="V238" s="41">
        <f t="shared" si="125"/>
        <v>0</v>
      </c>
      <c r="W238" s="41">
        <f t="shared" ref="W238:W301" si="145">R238*W$1/30*H238</f>
        <v>0</v>
      </c>
      <c r="X238" s="41">
        <f t="shared" si="144"/>
        <v>0</v>
      </c>
      <c r="Y238" s="41"/>
      <c r="Z238" s="41"/>
      <c r="AA238" s="41"/>
      <c r="AB238" s="41"/>
      <c r="AC238" s="41"/>
      <c r="AD238" s="41">
        <f t="shared" si="115"/>
        <v>0</v>
      </c>
      <c r="AE238" s="41">
        <f t="shared" si="116"/>
        <v>0</v>
      </c>
      <c r="AF238" s="41">
        <f t="shared" si="117"/>
        <v>0</v>
      </c>
      <c r="AG238" s="41">
        <f t="shared" si="118"/>
        <v>0</v>
      </c>
      <c r="AI238" s="41">
        <f t="shared" si="126"/>
        <v>7.5909304590373941E-2</v>
      </c>
      <c r="AJ238" s="41">
        <f t="shared" si="127"/>
        <v>3.6641304027221308E-2</v>
      </c>
      <c r="AK238" s="41">
        <f t="shared" si="142"/>
        <v>5.7468432876857399E-2</v>
      </c>
      <c r="AL238" s="41">
        <f t="shared" si="128"/>
        <v>0</v>
      </c>
      <c r="AR238" s="41">
        <f t="shared" si="129"/>
        <v>0</v>
      </c>
      <c r="AS238" s="41">
        <f t="shared" si="130"/>
        <v>0</v>
      </c>
      <c r="AT238" s="41">
        <f t="shared" si="131"/>
        <v>0</v>
      </c>
      <c r="AV238" s="40">
        <f t="shared" si="132"/>
        <v>203.76790087021621</v>
      </c>
      <c r="AW238" s="40">
        <f t="shared" si="122"/>
        <v>98.358450878511789</v>
      </c>
      <c r="AX238" s="40">
        <f t="shared" si="123"/>
        <v>154.26596247732093</v>
      </c>
      <c r="AY238" s="40">
        <f t="shared" si="133"/>
        <v>0</v>
      </c>
      <c r="AZ238" s="40">
        <f t="shared" si="134"/>
        <v>0</v>
      </c>
      <c r="BA238" s="40">
        <f t="shared" si="135"/>
        <v>0</v>
      </c>
      <c r="BB238" s="40">
        <f t="shared" si="136"/>
        <v>0</v>
      </c>
      <c r="BC238" s="40">
        <f t="shared" si="137"/>
        <v>0</v>
      </c>
      <c r="BD238" s="40">
        <f t="shared" si="138"/>
        <v>0</v>
      </c>
      <c r="BE238" s="40">
        <f t="shared" si="119"/>
        <v>0</v>
      </c>
      <c r="BF238" s="40">
        <f t="shared" si="120"/>
        <v>0</v>
      </c>
      <c r="BG238" s="40">
        <f t="shared" si="121"/>
        <v>0</v>
      </c>
      <c r="BH238" s="62">
        <f t="shared" si="139"/>
        <v>456.39231422604894</v>
      </c>
      <c r="BI238" s="128">
        <f>VLOOKUP(A238,'1112 '!$B$12:$G$1229,6,0)</f>
        <v>489.63</v>
      </c>
      <c r="BJ238" s="63">
        <f t="shared" si="140"/>
        <v>-33.237685773951057</v>
      </c>
      <c r="BK238" s="41">
        <f t="shared" si="141"/>
        <v>3.7284877520713301E-3</v>
      </c>
    </row>
    <row r="239" spans="1:63" x14ac:dyDescent="0.3">
      <c r="A239" s="85" t="s">
        <v>2019</v>
      </c>
      <c r="B239" s="85" t="s">
        <v>1026</v>
      </c>
      <c r="C239" s="65">
        <f>VLOOKUP(B239,Площадь!$A$2:$B$442,2,0)</f>
        <v>3.6</v>
      </c>
      <c r="D239" s="79"/>
      <c r="E239">
        <v>31</v>
      </c>
      <c r="F239">
        <v>29</v>
      </c>
      <c r="G239">
        <v>31</v>
      </c>
      <c r="Q239">
        <f t="shared" si="124"/>
        <v>91</v>
      </c>
      <c r="R239" s="76"/>
      <c r="S239" s="71"/>
      <c r="T239" s="41">
        <f t="shared" si="143"/>
        <v>0</v>
      </c>
      <c r="U239" s="41">
        <f t="shared" si="114"/>
        <v>0</v>
      </c>
      <c r="V239" s="41">
        <f t="shared" si="125"/>
        <v>0</v>
      </c>
      <c r="W239" s="41">
        <f t="shared" si="145"/>
        <v>0</v>
      </c>
      <c r="X239" s="41">
        <f t="shared" si="144"/>
        <v>0</v>
      </c>
      <c r="Y239" s="41"/>
      <c r="Z239" s="41"/>
      <c r="AA239" s="41"/>
      <c r="AB239" s="41"/>
      <c r="AC239" s="41"/>
      <c r="AD239" s="41">
        <f t="shared" si="115"/>
        <v>0</v>
      </c>
      <c r="AE239" s="41">
        <f t="shared" si="116"/>
        <v>0</v>
      </c>
      <c r="AF239" s="41">
        <f t="shared" si="117"/>
        <v>0</v>
      </c>
      <c r="AG239" s="41">
        <f t="shared" si="118"/>
        <v>0</v>
      </c>
      <c r="AI239" s="41">
        <f t="shared" si="126"/>
        <v>7.1914078032985856E-2</v>
      </c>
      <c r="AJ239" s="41">
        <f t="shared" si="127"/>
        <v>3.4712814341578087E-2</v>
      </c>
      <c r="AK239" s="41">
        <f t="shared" si="142"/>
        <v>5.4443778514917544E-2</v>
      </c>
      <c r="AL239" s="41">
        <f t="shared" si="128"/>
        <v>0</v>
      </c>
      <c r="AR239" s="41">
        <f t="shared" si="129"/>
        <v>0</v>
      </c>
      <c r="AS239" s="41">
        <f t="shared" si="130"/>
        <v>0</v>
      </c>
      <c r="AT239" s="41">
        <f t="shared" si="131"/>
        <v>0</v>
      </c>
      <c r="AV239" s="40">
        <f t="shared" si="132"/>
        <v>193.04327450862593</v>
      </c>
      <c r="AW239" s="40">
        <f t="shared" si="122"/>
        <v>93.181690305958554</v>
      </c>
      <c r="AX239" s="40">
        <f t="shared" si="123"/>
        <v>146.14670129430408</v>
      </c>
      <c r="AY239" s="40">
        <f t="shared" si="133"/>
        <v>0</v>
      </c>
      <c r="AZ239" s="40">
        <f t="shared" si="134"/>
        <v>0</v>
      </c>
      <c r="BA239" s="40">
        <f t="shared" si="135"/>
        <v>0</v>
      </c>
      <c r="BB239" s="40">
        <f t="shared" si="136"/>
        <v>0</v>
      </c>
      <c r="BC239" s="40">
        <f t="shared" si="137"/>
        <v>0</v>
      </c>
      <c r="BD239" s="40">
        <f t="shared" si="138"/>
        <v>0</v>
      </c>
      <c r="BE239" s="40">
        <f t="shared" si="119"/>
        <v>0</v>
      </c>
      <c r="BF239" s="40">
        <f t="shared" si="120"/>
        <v>0</v>
      </c>
      <c r="BG239" s="40">
        <f t="shared" si="121"/>
        <v>0</v>
      </c>
      <c r="BH239" s="62">
        <f t="shared" si="139"/>
        <v>432.37166610888858</v>
      </c>
      <c r="BI239" s="128">
        <f>VLOOKUP(A239,'1112 '!$B$12:$G$1229,6,0)</f>
        <v>463.86</v>
      </c>
      <c r="BJ239" s="63">
        <f t="shared" si="140"/>
        <v>-31.488333891111438</v>
      </c>
      <c r="BK239" s="41">
        <f t="shared" si="141"/>
        <v>3.7284877520713309E-3</v>
      </c>
    </row>
    <row r="240" spans="1:63" x14ac:dyDescent="0.3">
      <c r="A240" s="85" t="s">
        <v>2188</v>
      </c>
      <c r="B240" s="85" t="s">
        <v>804</v>
      </c>
      <c r="C240" s="65">
        <f>VLOOKUP(B240,Площадь!$A$2:$B$442,2,0)</f>
        <v>3.7</v>
      </c>
      <c r="D240" s="79"/>
      <c r="E240">
        <v>31</v>
      </c>
      <c r="F240">
        <v>29</v>
      </c>
      <c r="G240">
        <v>31</v>
      </c>
      <c r="Q240">
        <f t="shared" si="124"/>
        <v>91</v>
      </c>
      <c r="R240" s="76"/>
      <c r="S240" s="71"/>
      <c r="T240" s="41">
        <f t="shared" si="143"/>
        <v>0</v>
      </c>
      <c r="U240" s="41">
        <f t="shared" si="114"/>
        <v>0</v>
      </c>
      <c r="V240" s="41">
        <f t="shared" si="125"/>
        <v>0</v>
      </c>
      <c r="W240" s="41">
        <f t="shared" si="145"/>
        <v>0</v>
      </c>
      <c r="X240" s="41">
        <f t="shared" si="144"/>
        <v>0</v>
      </c>
      <c r="Y240" s="41"/>
      <c r="Z240" s="41"/>
      <c r="AA240" s="41"/>
      <c r="AB240" s="41"/>
      <c r="AC240" s="41"/>
      <c r="AD240" s="41">
        <f t="shared" si="115"/>
        <v>0</v>
      </c>
      <c r="AE240" s="41">
        <f t="shared" si="116"/>
        <v>0</v>
      </c>
      <c r="AF240" s="41">
        <f t="shared" si="117"/>
        <v>0</v>
      </c>
      <c r="AG240" s="41">
        <f t="shared" si="118"/>
        <v>0</v>
      </c>
      <c r="AI240" s="41">
        <f t="shared" si="126"/>
        <v>7.3911691311679906E-2</v>
      </c>
      <c r="AJ240" s="41">
        <f t="shared" si="127"/>
        <v>3.5677059184399701E-2</v>
      </c>
      <c r="AK240" s="41">
        <f t="shared" si="142"/>
        <v>5.5956105695887479E-2</v>
      </c>
      <c r="AL240" s="41">
        <f t="shared" si="128"/>
        <v>0</v>
      </c>
      <c r="AR240" s="41">
        <f t="shared" si="129"/>
        <v>0</v>
      </c>
      <c r="AS240" s="41">
        <f t="shared" si="130"/>
        <v>0</v>
      </c>
      <c r="AT240" s="41">
        <f t="shared" si="131"/>
        <v>0</v>
      </c>
      <c r="AV240" s="40">
        <f t="shared" si="132"/>
        <v>198.40558768942108</v>
      </c>
      <c r="AW240" s="40">
        <f t="shared" si="122"/>
        <v>95.770070592235186</v>
      </c>
      <c r="AX240" s="40">
        <f t="shared" si="123"/>
        <v>150.20633188581252</v>
      </c>
      <c r="AY240" s="40">
        <f t="shared" si="133"/>
        <v>0</v>
      </c>
      <c r="AZ240" s="40">
        <f t="shared" si="134"/>
        <v>0</v>
      </c>
      <c r="BA240" s="40">
        <f t="shared" si="135"/>
        <v>0</v>
      </c>
      <c r="BB240" s="40">
        <f t="shared" si="136"/>
        <v>0</v>
      </c>
      <c r="BC240" s="40">
        <f t="shared" si="137"/>
        <v>0</v>
      </c>
      <c r="BD240" s="40">
        <f t="shared" si="138"/>
        <v>0</v>
      </c>
      <c r="BE240" s="40">
        <f t="shared" si="119"/>
        <v>0</v>
      </c>
      <c r="BF240" s="40">
        <f t="shared" si="120"/>
        <v>0</v>
      </c>
      <c r="BG240" s="40">
        <f t="shared" si="121"/>
        <v>0</v>
      </c>
      <c r="BH240" s="62">
        <f t="shared" si="139"/>
        <v>444.38199016746881</v>
      </c>
      <c r="BI240" s="128">
        <f>VLOOKUP(A240,'1112 '!$B$12:$G$1229,6,0)</f>
        <v>476.73</v>
      </c>
      <c r="BJ240" s="63">
        <f t="shared" si="140"/>
        <v>-32.348009832531204</v>
      </c>
      <c r="BK240" s="41">
        <f t="shared" si="141"/>
        <v>3.7284877520713301E-3</v>
      </c>
    </row>
    <row r="241" spans="1:63" x14ac:dyDescent="0.3">
      <c r="A241" s="85" t="s">
        <v>2178</v>
      </c>
      <c r="B241" s="85" t="s">
        <v>567</v>
      </c>
      <c r="C241" s="65">
        <f>VLOOKUP(B241,Площадь!$A$2:$B$442,2,0)</f>
        <v>4.4000000000000004</v>
      </c>
      <c r="D241" s="79"/>
      <c r="E241">
        <v>31</v>
      </c>
      <c r="F241">
        <v>29</v>
      </c>
      <c r="G241">
        <v>31</v>
      </c>
      <c r="Q241">
        <f t="shared" si="124"/>
        <v>91</v>
      </c>
      <c r="R241" s="76"/>
      <c r="S241" s="71"/>
      <c r="T241" s="41">
        <f t="shared" si="143"/>
        <v>0</v>
      </c>
      <c r="U241" s="41">
        <f t="shared" si="114"/>
        <v>0</v>
      </c>
      <c r="V241" s="41">
        <f t="shared" si="125"/>
        <v>0</v>
      </c>
      <c r="W241" s="41">
        <f t="shared" si="145"/>
        <v>0</v>
      </c>
      <c r="X241" s="41">
        <f t="shared" si="144"/>
        <v>0</v>
      </c>
      <c r="Y241" s="41"/>
      <c r="Z241" s="41"/>
      <c r="AA241" s="41"/>
      <c r="AB241" s="41"/>
      <c r="AC241" s="41"/>
      <c r="AD241" s="41">
        <f t="shared" si="115"/>
        <v>0</v>
      </c>
      <c r="AE241" s="41">
        <f t="shared" si="116"/>
        <v>0</v>
      </c>
      <c r="AF241" s="41">
        <f t="shared" si="117"/>
        <v>0</v>
      </c>
      <c r="AG241" s="41">
        <f t="shared" si="118"/>
        <v>0</v>
      </c>
      <c r="AI241" s="41">
        <f t="shared" si="126"/>
        <v>8.7894984262538264E-2</v>
      </c>
      <c r="AJ241" s="41">
        <f t="shared" si="127"/>
        <v>4.2426773084150993E-2</v>
      </c>
      <c r="AK241" s="41">
        <f t="shared" si="142"/>
        <v>6.6542395962676998E-2</v>
      </c>
      <c r="AL241" s="41">
        <f t="shared" si="128"/>
        <v>0</v>
      </c>
      <c r="AR241" s="41">
        <f t="shared" si="129"/>
        <v>0</v>
      </c>
      <c r="AS241" s="41">
        <f t="shared" si="130"/>
        <v>0</v>
      </c>
      <c r="AT241" s="41">
        <f t="shared" si="131"/>
        <v>0</v>
      </c>
      <c r="AV241" s="40">
        <f t="shared" si="132"/>
        <v>235.94177995498723</v>
      </c>
      <c r="AW241" s="40">
        <f t="shared" si="122"/>
        <v>113.88873259617156</v>
      </c>
      <c r="AX241" s="40">
        <f t="shared" si="123"/>
        <v>178.62374602637163</v>
      </c>
      <c r="AY241" s="40">
        <f t="shared" si="133"/>
        <v>0</v>
      </c>
      <c r="AZ241" s="40">
        <f t="shared" si="134"/>
        <v>0</v>
      </c>
      <c r="BA241" s="40">
        <f t="shared" si="135"/>
        <v>0</v>
      </c>
      <c r="BB241" s="40">
        <f t="shared" si="136"/>
        <v>0</v>
      </c>
      <c r="BC241" s="40">
        <f t="shared" si="137"/>
        <v>0</v>
      </c>
      <c r="BD241" s="40">
        <f t="shared" si="138"/>
        <v>0</v>
      </c>
      <c r="BE241" s="40">
        <f t="shared" si="119"/>
        <v>0</v>
      </c>
      <c r="BF241" s="40">
        <f t="shared" si="120"/>
        <v>0</v>
      </c>
      <c r="BG241" s="40">
        <f t="shared" si="121"/>
        <v>0</v>
      </c>
      <c r="BH241" s="62">
        <f t="shared" si="139"/>
        <v>528.45425857753048</v>
      </c>
      <c r="BI241" s="128">
        <f>VLOOKUP(A241,'1112 '!$B$12:$G$1229,6,0)</f>
        <v>566.92999999999995</v>
      </c>
      <c r="BJ241" s="63">
        <f t="shared" si="140"/>
        <v>-38.475741422469468</v>
      </c>
      <c r="BK241" s="41">
        <f t="shared" si="141"/>
        <v>3.7284877520713301E-3</v>
      </c>
    </row>
    <row r="242" spans="1:63" x14ac:dyDescent="0.3">
      <c r="A242" s="85" t="s">
        <v>2068</v>
      </c>
      <c r="B242" s="85" t="s">
        <v>592</v>
      </c>
      <c r="C242" s="65">
        <f>VLOOKUP(B242,Площадь!$A$2:$B$442,2,0)</f>
        <v>3.4</v>
      </c>
      <c r="D242" s="79"/>
      <c r="E242">
        <v>31</v>
      </c>
      <c r="F242">
        <v>29</v>
      </c>
      <c r="G242">
        <v>31</v>
      </c>
      <c r="Q242">
        <f t="shared" si="124"/>
        <v>91</v>
      </c>
      <c r="R242" s="76"/>
      <c r="S242" s="71"/>
      <c r="T242" s="41">
        <f t="shared" si="143"/>
        <v>0</v>
      </c>
      <c r="U242" s="41">
        <f t="shared" si="114"/>
        <v>0</v>
      </c>
      <c r="V242" s="41">
        <f t="shared" si="125"/>
        <v>0</v>
      </c>
      <c r="W242" s="41">
        <f t="shared" si="145"/>
        <v>0</v>
      </c>
      <c r="X242" s="41">
        <f t="shared" si="144"/>
        <v>0</v>
      </c>
      <c r="Y242" s="41"/>
      <c r="Z242" s="41"/>
      <c r="AA242" s="41"/>
      <c r="AB242" s="41"/>
      <c r="AC242" s="41"/>
      <c r="AD242" s="41">
        <f t="shared" si="115"/>
        <v>0</v>
      </c>
      <c r="AE242" s="41">
        <f t="shared" si="116"/>
        <v>0</v>
      </c>
      <c r="AF242" s="41">
        <f t="shared" si="117"/>
        <v>0</v>
      </c>
      <c r="AG242" s="41">
        <f t="shared" si="118"/>
        <v>0</v>
      </c>
      <c r="AI242" s="41">
        <f t="shared" si="126"/>
        <v>6.7918851475597744E-2</v>
      </c>
      <c r="AJ242" s="41">
        <f t="shared" si="127"/>
        <v>3.2784324655934852E-2</v>
      </c>
      <c r="AK242" s="41">
        <f t="shared" si="142"/>
        <v>5.1419124152977676E-2</v>
      </c>
      <c r="AL242" s="41">
        <f t="shared" si="128"/>
        <v>0</v>
      </c>
      <c r="AR242" s="41">
        <f t="shared" si="129"/>
        <v>0</v>
      </c>
      <c r="AS242" s="41">
        <f t="shared" si="130"/>
        <v>0</v>
      </c>
      <c r="AT242" s="41">
        <f t="shared" si="131"/>
        <v>0</v>
      </c>
      <c r="AV242" s="40">
        <f t="shared" si="132"/>
        <v>182.31864814703556</v>
      </c>
      <c r="AW242" s="40">
        <f t="shared" si="122"/>
        <v>88.004929733405277</v>
      </c>
      <c r="AX242" s="40">
        <f t="shared" si="123"/>
        <v>138.02744011128715</v>
      </c>
      <c r="AY242" s="40">
        <f t="shared" si="133"/>
        <v>0</v>
      </c>
      <c r="AZ242" s="40">
        <f t="shared" si="134"/>
        <v>0</v>
      </c>
      <c r="BA242" s="40">
        <f t="shared" si="135"/>
        <v>0</v>
      </c>
      <c r="BB242" s="40">
        <f t="shared" si="136"/>
        <v>0</v>
      </c>
      <c r="BC242" s="40">
        <f t="shared" si="137"/>
        <v>0</v>
      </c>
      <c r="BD242" s="40">
        <f t="shared" si="138"/>
        <v>0</v>
      </c>
      <c r="BE242" s="40">
        <f t="shared" si="119"/>
        <v>0</v>
      </c>
      <c r="BF242" s="40">
        <f t="shared" si="120"/>
        <v>0</v>
      </c>
      <c r="BG242" s="40">
        <f t="shared" si="121"/>
        <v>0</v>
      </c>
      <c r="BH242" s="62">
        <f t="shared" si="139"/>
        <v>408.35101799172799</v>
      </c>
      <c r="BI242" s="128">
        <f>VLOOKUP(A242,'1112 '!$B$12:$G$1229,6,0)</f>
        <v>438.09</v>
      </c>
      <c r="BJ242" s="63">
        <f t="shared" si="140"/>
        <v>-29.738982008271989</v>
      </c>
      <c r="BK242" s="41">
        <f t="shared" si="141"/>
        <v>3.7284877520713301E-3</v>
      </c>
    </row>
    <row r="243" spans="1:63" x14ac:dyDescent="0.3">
      <c r="A243" s="85" t="s">
        <v>2022</v>
      </c>
      <c r="B243" s="85" t="s">
        <v>1142</v>
      </c>
      <c r="C243" s="65">
        <f>VLOOKUP(B243,Площадь!$A$2:$B$442,2,0)</f>
        <v>4.5</v>
      </c>
      <c r="D243" s="79"/>
      <c r="E243">
        <v>31</v>
      </c>
      <c r="F243">
        <v>29</v>
      </c>
      <c r="G243">
        <v>31</v>
      </c>
      <c r="Q243">
        <f t="shared" si="124"/>
        <v>91</v>
      </c>
      <c r="R243" s="76"/>
      <c r="S243" s="71"/>
      <c r="T243" s="41">
        <f t="shared" si="143"/>
        <v>0</v>
      </c>
      <c r="U243" s="41">
        <f t="shared" si="114"/>
        <v>0</v>
      </c>
      <c r="V243" s="41">
        <f t="shared" si="125"/>
        <v>0</v>
      </c>
      <c r="W243" s="41">
        <f t="shared" si="145"/>
        <v>0</v>
      </c>
      <c r="X243" s="41">
        <f t="shared" si="144"/>
        <v>0</v>
      </c>
      <c r="Y243" s="41"/>
      <c r="Z243" s="41"/>
      <c r="AA243" s="41"/>
      <c r="AB243" s="41"/>
      <c r="AC243" s="41"/>
      <c r="AD243" s="41">
        <f t="shared" si="115"/>
        <v>0</v>
      </c>
      <c r="AE243" s="41">
        <f t="shared" si="116"/>
        <v>0</v>
      </c>
      <c r="AF243" s="41">
        <f t="shared" si="117"/>
        <v>0</v>
      </c>
      <c r="AG243" s="41">
        <f t="shared" si="118"/>
        <v>0</v>
      </c>
      <c r="AI243" s="41">
        <f t="shared" si="126"/>
        <v>8.9892597541232314E-2</v>
      </c>
      <c r="AJ243" s="41">
        <f t="shared" si="127"/>
        <v>4.33910179269726E-2</v>
      </c>
      <c r="AK243" s="41">
        <f t="shared" si="142"/>
        <v>6.8054723143646925E-2</v>
      </c>
      <c r="AL243" s="41">
        <f t="shared" si="128"/>
        <v>0</v>
      </c>
      <c r="AR243" s="41">
        <f t="shared" si="129"/>
        <v>0</v>
      </c>
      <c r="AS243" s="41">
        <f t="shared" si="130"/>
        <v>0</v>
      </c>
      <c r="AT243" s="41">
        <f t="shared" si="131"/>
        <v>0</v>
      </c>
      <c r="AV243" s="40">
        <f t="shared" si="132"/>
        <v>241.30409313578238</v>
      </c>
      <c r="AW243" s="40">
        <f t="shared" si="122"/>
        <v>116.47711288244817</v>
      </c>
      <c r="AX243" s="40">
        <f t="shared" si="123"/>
        <v>182.68337661788007</v>
      </c>
      <c r="AY243" s="40">
        <f t="shared" si="133"/>
        <v>0</v>
      </c>
      <c r="AZ243" s="40">
        <f t="shared" si="134"/>
        <v>0</v>
      </c>
      <c r="BA243" s="40">
        <f t="shared" si="135"/>
        <v>0</v>
      </c>
      <c r="BB243" s="40">
        <f t="shared" si="136"/>
        <v>0</v>
      </c>
      <c r="BC243" s="40">
        <f t="shared" si="137"/>
        <v>0</v>
      </c>
      <c r="BD243" s="40">
        <f t="shared" si="138"/>
        <v>0</v>
      </c>
      <c r="BE243" s="40">
        <f t="shared" si="119"/>
        <v>0</v>
      </c>
      <c r="BF243" s="40">
        <f t="shared" si="120"/>
        <v>0</v>
      </c>
      <c r="BG243" s="40">
        <f t="shared" si="121"/>
        <v>0</v>
      </c>
      <c r="BH243" s="62">
        <f t="shared" si="139"/>
        <v>540.46458263611066</v>
      </c>
      <c r="BI243" s="128">
        <f>VLOOKUP(A243,'1112 '!$B$12:$G$1229,6,0)</f>
        <v>579.80999999999995</v>
      </c>
      <c r="BJ243" s="63">
        <f t="shared" si="140"/>
        <v>-39.345417363889283</v>
      </c>
      <c r="BK243" s="41">
        <f t="shared" si="141"/>
        <v>3.7284877520713305E-3</v>
      </c>
    </row>
    <row r="244" spans="1:63" x14ac:dyDescent="0.3">
      <c r="A244" s="85" t="s">
        <v>2163</v>
      </c>
      <c r="B244" s="85" t="s">
        <v>745</v>
      </c>
      <c r="C244" s="65">
        <f>VLOOKUP(B244,Площадь!$A$2:$B$442,2,0)</f>
        <v>5.0999999999999996</v>
      </c>
      <c r="D244" s="79"/>
      <c r="E244">
        <v>31</v>
      </c>
      <c r="F244">
        <v>29</v>
      </c>
      <c r="G244">
        <v>31</v>
      </c>
      <c r="Q244">
        <f t="shared" si="124"/>
        <v>91</v>
      </c>
      <c r="R244" s="76"/>
      <c r="S244" s="71"/>
      <c r="T244" s="41">
        <f t="shared" si="143"/>
        <v>0</v>
      </c>
      <c r="U244" s="41">
        <f t="shared" si="114"/>
        <v>0</v>
      </c>
      <c r="V244" s="41">
        <f t="shared" si="125"/>
        <v>0</v>
      </c>
      <c r="W244" s="41">
        <f t="shared" si="145"/>
        <v>0</v>
      </c>
      <c r="X244" s="41">
        <f t="shared" si="144"/>
        <v>0</v>
      </c>
      <c r="Y244" s="41"/>
      <c r="Z244" s="41"/>
      <c r="AA244" s="41"/>
      <c r="AB244" s="41"/>
      <c r="AC244" s="41"/>
      <c r="AD244" s="41">
        <f t="shared" si="115"/>
        <v>0</v>
      </c>
      <c r="AE244" s="41">
        <f t="shared" si="116"/>
        <v>0</v>
      </c>
      <c r="AF244" s="41">
        <f t="shared" si="117"/>
        <v>0</v>
      </c>
      <c r="AG244" s="41">
        <f t="shared" si="118"/>
        <v>0</v>
      </c>
      <c r="AI244" s="41">
        <f t="shared" si="126"/>
        <v>0.10187827721339661</v>
      </c>
      <c r="AJ244" s="41">
        <f t="shared" si="127"/>
        <v>4.9176486983902278E-2</v>
      </c>
      <c r="AK244" s="41">
        <f t="shared" si="142"/>
        <v>7.7128686229466517E-2</v>
      </c>
      <c r="AL244" s="41">
        <f t="shared" si="128"/>
        <v>0</v>
      </c>
      <c r="AR244" s="41">
        <f t="shared" si="129"/>
        <v>0</v>
      </c>
      <c r="AS244" s="41">
        <f t="shared" si="130"/>
        <v>0</v>
      </c>
      <c r="AT244" s="41">
        <f t="shared" si="131"/>
        <v>0</v>
      </c>
      <c r="AV244" s="40">
        <f t="shared" si="132"/>
        <v>273.47797222055334</v>
      </c>
      <c r="AW244" s="40">
        <f t="shared" si="122"/>
        <v>132.00739460010792</v>
      </c>
      <c r="AX244" s="40">
        <f t="shared" si="123"/>
        <v>207.04116016693075</v>
      </c>
      <c r="AY244" s="40">
        <f t="shared" si="133"/>
        <v>0</v>
      </c>
      <c r="AZ244" s="40">
        <f t="shared" si="134"/>
        <v>0</v>
      </c>
      <c r="BA244" s="40">
        <f t="shared" si="135"/>
        <v>0</v>
      </c>
      <c r="BB244" s="40">
        <f t="shared" si="136"/>
        <v>0</v>
      </c>
      <c r="BC244" s="40">
        <f t="shared" si="137"/>
        <v>0</v>
      </c>
      <c r="BD244" s="40">
        <f t="shared" si="138"/>
        <v>0</v>
      </c>
      <c r="BE244" s="40">
        <f t="shared" si="119"/>
        <v>0</v>
      </c>
      <c r="BF244" s="40">
        <f t="shared" si="120"/>
        <v>0</v>
      </c>
      <c r="BG244" s="40">
        <f t="shared" si="121"/>
        <v>0</v>
      </c>
      <c r="BH244" s="62">
        <f t="shared" si="139"/>
        <v>612.52652698759198</v>
      </c>
      <c r="BI244" s="128">
        <f>VLOOKUP(A244,'1112 '!$B$12:$G$1229,6,0)</f>
        <v>657.12</v>
      </c>
      <c r="BJ244" s="63">
        <f t="shared" si="140"/>
        <v>-44.593473012408026</v>
      </c>
      <c r="BK244" s="41">
        <f t="shared" si="141"/>
        <v>3.7284877520713301E-3</v>
      </c>
    </row>
    <row r="245" spans="1:63" x14ac:dyDescent="0.3">
      <c r="A245" s="85" t="s">
        <v>2144</v>
      </c>
      <c r="B245" s="85" t="s">
        <v>593</v>
      </c>
      <c r="C245" s="65">
        <f>VLOOKUP(B245,Площадь!$A$2:$B$442,2,0)</f>
        <v>4.7</v>
      </c>
      <c r="D245" s="79"/>
      <c r="E245">
        <v>31</v>
      </c>
      <c r="F245">
        <v>29</v>
      </c>
      <c r="G245">
        <v>31</v>
      </c>
      <c r="Q245">
        <f t="shared" si="124"/>
        <v>91</v>
      </c>
      <c r="R245" s="76"/>
      <c r="S245" s="71"/>
      <c r="T245" s="41">
        <f t="shared" si="143"/>
        <v>0</v>
      </c>
      <c r="U245" s="41">
        <f t="shared" si="114"/>
        <v>0</v>
      </c>
      <c r="V245" s="41">
        <f t="shared" si="125"/>
        <v>0</v>
      </c>
      <c r="W245" s="41">
        <f t="shared" si="145"/>
        <v>0</v>
      </c>
      <c r="X245" s="41">
        <f t="shared" si="144"/>
        <v>0</v>
      </c>
      <c r="Y245" s="41"/>
      <c r="Z245" s="41"/>
      <c r="AA245" s="41"/>
      <c r="AB245" s="41"/>
      <c r="AC245" s="41"/>
      <c r="AD245" s="41">
        <f t="shared" si="115"/>
        <v>0</v>
      </c>
      <c r="AE245" s="41">
        <f t="shared" si="116"/>
        <v>0</v>
      </c>
      <c r="AF245" s="41">
        <f t="shared" si="117"/>
        <v>0</v>
      </c>
      <c r="AG245" s="41">
        <f t="shared" si="118"/>
        <v>0</v>
      </c>
      <c r="AI245" s="41">
        <f t="shared" si="126"/>
        <v>9.3887824098620412E-2</v>
      </c>
      <c r="AJ245" s="41">
        <f t="shared" si="127"/>
        <v>4.5319507612615835E-2</v>
      </c>
      <c r="AK245" s="41">
        <f t="shared" si="142"/>
        <v>7.1079377505586794E-2</v>
      </c>
      <c r="AL245" s="41">
        <f t="shared" si="128"/>
        <v>0</v>
      </c>
      <c r="AR245" s="41">
        <f t="shared" si="129"/>
        <v>0</v>
      </c>
      <c r="AS245" s="41">
        <f t="shared" si="130"/>
        <v>0</v>
      </c>
      <c r="AT245" s="41">
        <f t="shared" si="131"/>
        <v>0</v>
      </c>
      <c r="AV245" s="40">
        <f t="shared" si="132"/>
        <v>252.02871949737269</v>
      </c>
      <c r="AW245" s="40">
        <f t="shared" si="122"/>
        <v>121.65387345500145</v>
      </c>
      <c r="AX245" s="40">
        <f t="shared" si="123"/>
        <v>190.80263780089697</v>
      </c>
      <c r="AY245" s="40">
        <f t="shared" si="133"/>
        <v>0</v>
      </c>
      <c r="AZ245" s="40">
        <f t="shared" si="134"/>
        <v>0</v>
      </c>
      <c r="BA245" s="40">
        <f t="shared" si="135"/>
        <v>0</v>
      </c>
      <c r="BB245" s="40">
        <f t="shared" si="136"/>
        <v>0</v>
      </c>
      <c r="BC245" s="40">
        <f t="shared" si="137"/>
        <v>0</v>
      </c>
      <c r="BD245" s="40">
        <f t="shared" si="138"/>
        <v>0</v>
      </c>
      <c r="BE245" s="40">
        <f t="shared" si="119"/>
        <v>0</v>
      </c>
      <c r="BF245" s="40">
        <f t="shared" si="120"/>
        <v>0</v>
      </c>
      <c r="BG245" s="40">
        <f t="shared" si="121"/>
        <v>0</v>
      </c>
      <c r="BH245" s="62">
        <f t="shared" si="139"/>
        <v>564.48523075327114</v>
      </c>
      <c r="BI245" s="128">
        <f>VLOOKUP(A245,'1112 '!$B$12:$G$1229,6,0)</f>
        <v>605.58000000000004</v>
      </c>
      <c r="BJ245" s="63">
        <f t="shared" si="140"/>
        <v>-41.094769246728902</v>
      </c>
      <c r="BK245" s="41">
        <f t="shared" si="141"/>
        <v>3.7284877520713305E-3</v>
      </c>
    </row>
    <row r="246" spans="1:63" x14ac:dyDescent="0.3">
      <c r="A246" s="85" t="s">
        <v>2185</v>
      </c>
      <c r="B246" s="85" t="s">
        <v>585</v>
      </c>
      <c r="C246" s="65">
        <f>VLOOKUP(B246,Площадь!$A$2:$B$442,2,0)</f>
        <v>6.8</v>
      </c>
      <c r="D246" s="79"/>
      <c r="E246">
        <v>31</v>
      </c>
      <c r="F246">
        <v>29</v>
      </c>
      <c r="G246">
        <v>31</v>
      </c>
      <c r="Q246">
        <f t="shared" si="124"/>
        <v>91</v>
      </c>
      <c r="R246" s="76"/>
      <c r="S246" s="71"/>
      <c r="T246" s="41">
        <f t="shared" si="143"/>
        <v>0</v>
      </c>
      <c r="U246" s="41">
        <f t="shared" si="114"/>
        <v>0</v>
      </c>
      <c r="V246" s="41">
        <f t="shared" si="125"/>
        <v>0</v>
      </c>
      <c r="W246" s="41">
        <f t="shared" si="145"/>
        <v>0</v>
      </c>
      <c r="X246" s="41">
        <f t="shared" si="144"/>
        <v>0</v>
      </c>
      <c r="Y246" s="41"/>
      <c r="Z246" s="41"/>
      <c r="AA246" s="41"/>
      <c r="AB246" s="41"/>
      <c r="AC246" s="41"/>
      <c r="AD246" s="41">
        <f t="shared" si="115"/>
        <v>0</v>
      </c>
      <c r="AE246" s="41">
        <f t="shared" si="116"/>
        <v>0</v>
      </c>
      <c r="AF246" s="41">
        <f t="shared" si="117"/>
        <v>0</v>
      </c>
      <c r="AG246" s="41">
        <f t="shared" si="118"/>
        <v>0</v>
      </c>
      <c r="AI246" s="41">
        <f t="shared" si="126"/>
        <v>0.13583770295119549</v>
      </c>
      <c r="AJ246" s="41">
        <f t="shared" si="127"/>
        <v>6.5568649311869703E-2</v>
      </c>
      <c r="AK246" s="41">
        <f t="shared" si="142"/>
        <v>0.10283824830595535</v>
      </c>
      <c r="AL246" s="41">
        <f t="shared" si="128"/>
        <v>0</v>
      </c>
      <c r="AR246" s="41">
        <f t="shared" si="129"/>
        <v>0</v>
      </c>
      <c r="AS246" s="41">
        <f t="shared" si="130"/>
        <v>0</v>
      </c>
      <c r="AT246" s="41">
        <f t="shared" si="131"/>
        <v>0</v>
      </c>
      <c r="AV246" s="40">
        <f t="shared" si="132"/>
        <v>364.63729629407112</v>
      </c>
      <c r="AW246" s="40">
        <f t="shared" si="122"/>
        <v>176.00985946681055</v>
      </c>
      <c r="AX246" s="40">
        <f t="shared" si="123"/>
        <v>276.0548802225743</v>
      </c>
      <c r="AY246" s="40">
        <f t="shared" si="133"/>
        <v>0</v>
      </c>
      <c r="AZ246" s="40">
        <f t="shared" si="134"/>
        <v>0</v>
      </c>
      <c r="BA246" s="40">
        <f t="shared" si="135"/>
        <v>0</v>
      </c>
      <c r="BB246" s="40">
        <f t="shared" si="136"/>
        <v>0</v>
      </c>
      <c r="BC246" s="40">
        <f t="shared" si="137"/>
        <v>0</v>
      </c>
      <c r="BD246" s="40">
        <f t="shared" si="138"/>
        <v>0</v>
      </c>
      <c r="BE246" s="40">
        <f t="shared" si="119"/>
        <v>0</v>
      </c>
      <c r="BF246" s="40">
        <f t="shared" si="120"/>
        <v>0</v>
      </c>
      <c r="BG246" s="40">
        <f t="shared" si="121"/>
        <v>0</v>
      </c>
      <c r="BH246" s="62">
        <f t="shared" si="139"/>
        <v>816.70203598345597</v>
      </c>
      <c r="BI246" s="128">
        <f>VLOOKUP(A246,'1112 '!$B$12:$G$1229,6,0)</f>
        <v>876.18</v>
      </c>
      <c r="BJ246" s="63">
        <f t="shared" si="140"/>
        <v>-59.477964016543979</v>
      </c>
      <c r="BK246" s="41">
        <f t="shared" si="141"/>
        <v>3.7284877520713301E-3</v>
      </c>
    </row>
    <row r="247" spans="1:63" x14ac:dyDescent="0.3">
      <c r="A247" s="85" t="s">
        <v>2158</v>
      </c>
      <c r="B247" s="85" t="s">
        <v>635</v>
      </c>
      <c r="C247" s="65">
        <f>VLOOKUP(B247,Площадь!$A$2:$B$442,2,0)</f>
        <v>4.0999999999999996</v>
      </c>
      <c r="D247" s="79"/>
      <c r="E247">
        <v>31</v>
      </c>
      <c r="F247">
        <v>29</v>
      </c>
      <c r="G247">
        <v>31</v>
      </c>
      <c r="Q247">
        <f t="shared" si="124"/>
        <v>91</v>
      </c>
      <c r="R247" s="76"/>
      <c r="S247" s="71"/>
      <c r="T247" s="41">
        <f t="shared" si="143"/>
        <v>0</v>
      </c>
      <c r="U247" s="41">
        <f t="shared" si="114"/>
        <v>0</v>
      </c>
      <c r="V247" s="41">
        <f t="shared" si="125"/>
        <v>0</v>
      </c>
      <c r="W247" s="41">
        <f t="shared" si="145"/>
        <v>0</v>
      </c>
      <c r="X247" s="41">
        <f t="shared" si="144"/>
        <v>0</v>
      </c>
      <c r="Y247" s="41"/>
      <c r="Z247" s="41"/>
      <c r="AA247" s="41"/>
      <c r="AB247" s="41"/>
      <c r="AC247" s="41"/>
      <c r="AD247" s="41">
        <f t="shared" si="115"/>
        <v>0</v>
      </c>
      <c r="AE247" s="41">
        <f t="shared" si="116"/>
        <v>0</v>
      </c>
      <c r="AF247" s="41">
        <f t="shared" si="117"/>
        <v>0</v>
      </c>
      <c r="AG247" s="41">
        <f t="shared" si="118"/>
        <v>0</v>
      </c>
      <c r="AI247" s="41">
        <f t="shared" si="126"/>
        <v>8.1902144426456103E-2</v>
      </c>
      <c r="AJ247" s="41">
        <f t="shared" si="127"/>
        <v>3.9534038555686143E-2</v>
      </c>
      <c r="AK247" s="41">
        <f t="shared" si="142"/>
        <v>6.2005414419767188E-2</v>
      </c>
      <c r="AL247" s="41">
        <f t="shared" si="128"/>
        <v>0</v>
      </c>
      <c r="AR247" s="41">
        <f t="shared" si="129"/>
        <v>0</v>
      </c>
      <c r="AS247" s="41">
        <f t="shared" si="130"/>
        <v>0</v>
      </c>
      <c r="AT247" s="41">
        <f t="shared" si="131"/>
        <v>0</v>
      </c>
      <c r="AV247" s="40">
        <f t="shared" si="132"/>
        <v>219.8548404126017</v>
      </c>
      <c r="AW247" s="40">
        <f t="shared" si="122"/>
        <v>106.12359173734166</v>
      </c>
      <c r="AX247" s="40">
        <f t="shared" si="123"/>
        <v>166.44485425184627</v>
      </c>
      <c r="AY247" s="40">
        <f t="shared" si="133"/>
        <v>0</v>
      </c>
      <c r="AZ247" s="40">
        <f t="shared" si="134"/>
        <v>0</v>
      </c>
      <c r="BA247" s="40">
        <f t="shared" si="135"/>
        <v>0</v>
      </c>
      <c r="BB247" s="40">
        <f t="shared" si="136"/>
        <v>0</v>
      </c>
      <c r="BC247" s="40">
        <f t="shared" si="137"/>
        <v>0</v>
      </c>
      <c r="BD247" s="40">
        <f t="shared" si="138"/>
        <v>0</v>
      </c>
      <c r="BE247" s="40">
        <f t="shared" si="119"/>
        <v>0</v>
      </c>
      <c r="BF247" s="40">
        <f t="shared" si="120"/>
        <v>0</v>
      </c>
      <c r="BG247" s="40">
        <f t="shared" si="121"/>
        <v>0</v>
      </c>
      <c r="BH247" s="62">
        <f t="shared" si="139"/>
        <v>492.42328640178965</v>
      </c>
      <c r="BI247" s="128">
        <f>VLOOKUP(A247,'1112 '!$B$12:$G$1229,6,0)</f>
        <v>528.28</v>
      </c>
      <c r="BJ247" s="63">
        <f t="shared" si="140"/>
        <v>-35.85671359821032</v>
      </c>
      <c r="BK247" s="41">
        <f t="shared" si="141"/>
        <v>3.7284877520713305E-3</v>
      </c>
    </row>
    <row r="248" spans="1:63" x14ac:dyDescent="0.3">
      <c r="A248" s="85" t="s">
        <v>2179</v>
      </c>
      <c r="B248" s="85" t="s">
        <v>916</v>
      </c>
      <c r="C248" s="65">
        <f>VLOOKUP(B248,Площадь!$A$2:$B$442,2,0)</f>
        <v>3.8</v>
      </c>
      <c r="D248" s="79"/>
      <c r="E248">
        <v>31</v>
      </c>
      <c r="F248">
        <v>29</v>
      </c>
      <c r="G248">
        <v>31</v>
      </c>
      <c r="Q248">
        <f t="shared" si="124"/>
        <v>91</v>
      </c>
      <c r="R248" s="76"/>
      <c r="S248" s="71"/>
      <c r="T248" s="41">
        <f t="shared" si="143"/>
        <v>0</v>
      </c>
      <c r="U248" s="41">
        <f t="shared" si="114"/>
        <v>0</v>
      </c>
      <c r="V248" s="41">
        <f t="shared" si="125"/>
        <v>0</v>
      </c>
      <c r="W248" s="41">
        <f t="shared" si="145"/>
        <v>0</v>
      </c>
      <c r="X248" s="41">
        <f t="shared" si="144"/>
        <v>0</v>
      </c>
      <c r="Y248" s="41"/>
      <c r="Z248" s="41"/>
      <c r="AA248" s="41"/>
      <c r="AB248" s="41"/>
      <c r="AC248" s="41"/>
      <c r="AD248" s="41">
        <f t="shared" si="115"/>
        <v>0</v>
      </c>
      <c r="AE248" s="41">
        <f t="shared" si="116"/>
        <v>0</v>
      </c>
      <c r="AF248" s="41">
        <f t="shared" si="117"/>
        <v>0</v>
      </c>
      <c r="AG248" s="41">
        <f t="shared" si="118"/>
        <v>0</v>
      </c>
      <c r="AI248" s="41">
        <f t="shared" si="126"/>
        <v>7.5909304590373941E-2</v>
      </c>
      <c r="AJ248" s="41">
        <f t="shared" si="127"/>
        <v>3.6641304027221308E-2</v>
      </c>
      <c r="AK248" s="41">
        <f t="shared" si="142"/>
        <v>5.7468432876857399E-2</v>
      </c>
      <c r="AL248" s="41">
        <f t="shared" si="128"/>
        <v>0</v>
      </c>
      <c r="AR248" s="41">
        <f t="shared" si="129"/>
        <v>0</v>
      </c>
      <c r="AS248" s="41">
        <f t="shared" si="130"/>
        <v>0</v>
      </c>
      <c r="AT248" s="41">
        <f t="shared" si="131"/>
        <v>0</v>
      </c>
      <c r="AV248" s="40">
        <f t="shared" si="132"/>
        <v>203.76790087021621</v>
      </c>
      <c r="AW248" s="40">
        <f t="shared" si="122"/>
        <v>98.358450878511789</v>
      </c>
      <c r="AX248" s="40">
        <f t="shared" si="123"/>
        <v>154.26596247732093</v>
      </c>
      <c r="AY248" s="40">
        <f t="shared" si="133"/>
        <v>0</v>
      </c>
      <c r="AZ248" s="40">
        <f t="shared" si="134"/>
        <v>0</v>
      </c>
      <c r="BA248" s="40">
        <f t="shared" si="135"/>
        <v>0</v>
      </c>
      <c r="BB248" s="40">
        <f t="shared" si="136"/>
        <v>0</v>
      </c>
      <c r="BC248" s="40">
        <f t="shared" si="137"/>
        <v>0</v>
      </c>
      <c r="BD248" s="40">
        <f t="shared" si="138"/>
        <v>0</v>
      </c>
      <c r="BE248" s="40">
        <f t="shared" si="119"/>
        <v>0</v>
      </c>
      <c r="BF248" s="40">
        <f t="shared" si="120"/>
        <v>0</v>
      </c>
      <c r="BG248" s="40">
        <f t="shared" si="121"/>
        <v>0</v>
      </c>
      <c r="BH248" s="62">
        <f t="shared" si="139"/>
        <v>456.39231422604894</v>
      </c>
      <c r="BI248" s="128">
        <f>VLOOKUP(A248,'1112 '!$B$12:$G$1229,6,0)</f>
        <v>489.63</v>
      </c>
      <c r="BJ248" s="63">
        <f t="shared" si="140"/>
        <v>-33.237685773951057</v>
      </c>
      <c r="BK248" s="41">
        <f t="shared" si="141"/>
        <v>3.7284877520713301E-3</v>
      </c>
    </row>
    <row r="249" spans="1:63" x14ac:dyDescent="0.3">
      <c r="A249" s="85" t="s">
        <v>2073</v>
      </c>
      <c r="B249" s="85" t="s">
        <v>971</v>
      </c>
      <c r="C249" s="65">
        <f>VLOOKUP(B249,Площадь!$A$2:$B$442,2,0)</f>
        <v>3.1</v>
      </c>
      <c r="D249" s="79"/>
      <c r="E249">
        <v>31</v>
      </c>
      <c r="F249">
        <v>29</v>
      </c>
      <c r="G249">
        <v>31</v>
      </c>
      <c r="Q249">
        <f t="shared" si="124"/>
        <v>91</v>
      </c>
      <c r="R249" s="76"/>
      <c r="S249" s="71"/>
      <c r="T249" s="41">
        <f t="shared" si="143"/>
        <v>0</v>
      </c>
      <c r="U249" s="41">
        <f t="shared" si="114"/>
        <v>0</v>
      </c>
      <c r="V249" s="41">
        <f t="shared" si="125"/>
        <v>0</v>
      </c>
      <c r="W249" s="41">
        <f t="shared" si="145"/>
        <v>0</v>
      </c>
      <c r="X249" s="41">
        <f t="shared" si="144"/>
        <v>0</v>
      </c>
      <c r="Y249" s="41"/>
      <c r="Z249" s="41"/>
      <c r="AA249" s="41"/>
      <c r="AB249" s="41"/>
      <c r="AC249" s="41"/>
      <c r="AD249" s="41">
        <f t="shared" si="115"/>
        <v>0</v>
      </c>
      <c r="AE249" s="41">
        <f t="shared" si="116"/>
        <v>0</v>
      </c>
      <c r="AF249" s="41">
        <f t="shared" si="117"/>
        <v>0</v>
      </c>
      <c r="AG249" s="41">
        <f t="shared" si="118"/>
        <v>0</v>
      </c>
      <c r="AI249" s="41">
        <f t="shared" si="126"/>
        <v>6.1926011639515596E-2</v>
      </c>
      <c r="AJ249" s="41">
        <f t="shared" si="127"/>
        <v>2.9891590127470016E-2</v>
      </c>
      <c r="AK249" s="41">
        <f t="shared" si="142"/>
        <v>4.6882142610067887E-2</v>
      </c>
      <c r="AL249" s="41">
        <f t="shared" si="128"/>
        <v>0</v>
      </c>
      <c r="AR249" s="41">
        <f t="shared" si="129"/>
        <v>0</v>
      </c>
      <c r="AS249" s="41">
        <f t="shared" si="130"/>
        <v>0</v>
      </c>
      <c r="AT249" s="41">
        <f t="shared" si="131"/>
        <v>0</v>
      </c>
      <c r="AV249" s="40">
        <f t="shared" si="132"/>
        <v>166.23170860465009</v>
      </c>
      <c r="AW249" s="40">
        <f t="shared" si="122"/>
        <v>80.23978887457541</v>
      </c>
      <c r="AX249" s="40">
        <f t="shared" si="123"/>
        <v>125.84854833676184</v>
      </c>
      <c r="AY249" s="40">
        <f t="shared" si="133"/>
        <v>0</v>
      </c>
      <c r="AZ249" s="40">
        <f t="shared" si="134"/>
        <v>0</v>
      </c>
      <c r="BA249" s="40">
        <f t="shared" si="135"/>
        <v>0</v>
      </c>
      <c r="BB249" s="40">
        <f t="shared" si="136"/>
        <v>0</v>
      </c>
      <c r="BC249" s="40">
        <f t="shared" si="137"/>
        <v>0</v>
      </c>
      <c r="BD249" s="40">
        <f t="shared" si="138"/>
        <v>0</v>
      </c>
      <c r="BE249" s="40">
        <f t="shared" si="119"/>
        <v>0</v>
      </c>
      <c r="BF249" s="40">
        <f t="shared" si="120"/>
        <v>0</v>
      </c>
      <c r="BG249" s="40">
        <f t="shared" si="121"/>
        <v>0</v>
      </c>
      <c r="BH249" s="62">
        <f t="shared" si="139"/>
        <v>372.32004581598733</v>
      </c>
      <c r="BI249" s="128">
        <f>VLOOKUP(A249,'1112 '!$B$12:$G$1229,6,0)</f>
        <v>399.42</v>
      </c>
      <c r="BJ249" s="63">
        <f t="shared" si="140"/>
        <v>-27.099954184012688</v>
      </c>
      <c r="BK249" s="41">
        <f t="shared" si="141"/>
        <v>3.7284877520713305E-3</v>
      </c>
    </row>
    <row r="250" spans="1:63" x14ac:dyDescent="0.3">
      <c r="A250" s="85" t="s">
        <v>2268</v>
      </c>
      <c r="B250" s="85" t="s">
        <v>981</v>
      </c>
      <c r="C250" s="65">
        <f>VLOOKUP(B250,Площадь!$A$2:$B$442,2,0)</f>
        <v>5.9</v>
      </c>
      <c r="D250" s="79"/>
      <c r="E250">
        <v>31</v>
      </c>
      <c r="F250">
        <v>29</v>
      </c>
      <c r="G250">
        <v>31</v>
      </c>
      <c r="Q250">
        <f t="shared" si="124"/>
        <v>91</v>
      </c>
      <c r="R250" s="76"/>
      <c r="S250" s="71"/>
      <c r="T250" s="41">
        <f t="shared" si="143"/>
        <v>0</v>
      </c>
      <c r="U250" s="41">
        <f t="shared" si="114"/>
        <v>0</v>
      </c>
      <c r="V250" s="41">
        <f t="shared" si="125"/>
        <v>0</v>
      </c>
      <c r="W250" s="41">
        <f t="shared" si="145"/>
        <v>0</v>
      </c>
      <c r="X250" s="41">
        <f t="shared" si="144"/>
        <v>0</v>
      </c>
      <c r="Y250" s="41"/>
      <c r="Z250" s="41"/>
      <c r="AA250" s="41"/>
      <c r="AB250" s="41"/>
      <c r="AC250" s="41"/>
      <c r="AD250" s="41">
        <f t="shared" si="115"/>
        <v>0</v>
      </c>
      <c r="AE250" s="41">
        <f t="shared" si="116"/>
        <v>0</v>
      </c>
      <c r="AF250" s="41">
        <f t="shared" si="117"/>
        <v>0</v>
      </c>
      <c r="AG250" s="41">
        <f t="shared" si="118"/>
        <v>0</v>
      </c>
      <c r="AI250" s="41">
        <f t="shared" si="126"/>
        <v>0.11785918344294903</v>
      </c>
      <c r="AJ250" s="41">
        <f t="shared" si="127"/>
        <v>5.6890445726475197E-2</v>
      </c>
      <c r="AK250" s="41">
        <f t="shared" si="142"/>
        <v>8.9227303677225978E-2</v>
      </c>
      <c r="AL250" s="41">
        <f t="shared" si="128"/>
        <v>0</v>
      </c>
      <c r="AR250" s="41">
        <f t="shared" si="129"/>
        <v>0</v>
      </c>
      <c r="AS250" s="41">
        <f t="shared" si="130"/>
        <v>0</v>
      </c>
      <c r="AT250" s="41">
        <f t="shared" si="131"/>
        <v>0</v>
      </c>
      <c r="AV250" s="40">
        <f t="shared" si="132"/>
        <v>316.3764776669147</v>
      </c>
      <c r="AW250" s="40">
        <f t="shared" si="122"/>
        <v>152.71443689032097</v>
      </c>
      <c r="AX250" s="40">
        <f t="shared" si="123"/>
        <v>239.51820489899833</v>
      </c>
      <c r="AY250" s="40">
        <f t="shared" si="133"/>
        <v>0</v>
      </c>
      <c r="AZ250" s="40">
        <f t="shared" si="134"/>
        <v>0</v>
      </c>
      <c r="BA250" s="40">
        <f t="shared" si="135"/>
        <v>0</v>
      </c>
      <c r="BB250" s="40">
        <f t="shared" si="136"/>
        <v>0</v>
      </c>
      <c r="BC250" s="40">
        <f t="shared" si="137"/>
        <v>0</v>
      </c>
      <c r="BD250" s="40">
        <f t="shared" si="138"/>
        <v>0</v>
      </c>
      <c r="BE250" s="40">
        <f t="shared" si="119"/>
        <v>0</v>
      </c>
      <c r="BF250" s="40">
        <f t="shared" si="120"/>
        <v>0</v>
      </c>
      <c r="BG250" s="40">
        <f t="shared" si="121"/>
        <v>0</v>
      </c>
      <c r="BH250" s="62">
        <f t="shared" si="139"/>
        <v>708.609119456234</v>
      </c>
      <c r="BI250" s="128">
        <f>VLOOKUP(A250,'1112 '!$B$12:$G$1229,6,0)</f>
        <v>760.2</v>
      </c>
      <c r="BJ250" s="63">
        <f t="shared" si="140"/>
        <v>-51.590880543766048</v>
      </c>
      <c r="BK250" s="41">
        <f t="shared" si="141"/>
        <v>3.7284877520713301E-3</v>
      </c>
    </row>
    <row r="251" spans="1:63" x14ac:dyDescent="0.3">
      <c r="A251" s="85" t="s">
        <v>2267</v>
      </c>
      <c r="B251" s="85" t="s">
        <v>595</v>
      </c>
      <c r="C251" s="65">
        <f>VLOOKUP(B251,Площадь!$A$2:$B$442,2,0)</f>
        <v>6.2</v>
      </c>
      <c r="D251" s="79"/>
      <c r="E251">
        <v>31</v>
      </c>
      <c r="F251">
        <v>29</v>
      </c>
      <c r="G251">
        <v>31</v>
      </c>
      <c r="Q251">
        <f t="shared" si="124"/>
        <v>91</v>
      </c>
      <c r="R251" s="76"/>
      <c r="S251" s="71"/>
      <c r="T251" s="41">
        <f t="shared" si="143"/>
        <v>0</v>
      </c>
      <c r="U251" s="41">
        <f t="shared" si="114"/>
        <v>0</v>
      </c>
      <c r="V251" s="41">
        <f t="shared" si="125"/>
        <v>0</v>
      </c>
      <c r="W251" s="41">
        <f t="shared" si="145"/>
        <v>0</v>
      </c>
      <c r="X251" s="41">
        <f t="shared" si="144"/>
        <v>0</v>
      </c>
      <c r="Y251" s="41"/>
      <c r="Z251" s="41"/>
      <c r="AA251" s="41"/>
      <c r="AB251" s="41"/>
      <c r="AC251" s="41"/>
      <c r="AD251" s="41">
        <f t="shared" si="115"/>
        <v>0</v>
      </c>
      <c r="AE251" s="41">
        <f t="shared" si="116"/>
        <v>0</v>
      </c>
      <c r="AF251" s="41">
        <f t="shared" si="117"/>
        <v>0</v>
      </c>
      <c r="AG251" s="41">
        <f t="shared" si="118"/>
        <v>0</v>
      </c>
      <c r="AI251" s="41">
        <f t="shared" si="126"/>
        <v>0.12385202327903119</v>
      </c>
      <c r="AJ251" s="41">
        <f t="shared" si="127"/>
        <v>5.9783180254940033E-2</v>
      </c>
      <c r="AK251" s="41">
        <f t="shared" si="142"/>
        <v>9.3764285220135773E-2</v>
      </c>
      <c r="AL251" s="41">
        <f t="shared" si="128"/>
        <v>0</v>
      </c>
      <c r="AR251" s="41">
        <f t="shared" si="129"/>
        <v>0</v>
      </c>
      <c r="AS251" s="41">
        <f t="shared" si="130"/>
        <v>0</v>
      </c>
      <c r="AT251" s="41">
        <f t="shared" si="131"/>
        <v>0</v>
      </c>
      <c r="AV251" s="40">
        <f t="shared" si="132"/>
        <v>332.46341720930019</v>
      </c>
      <c r="AW251" s="40">
        <f t="shared" si="122"/>
        <v>160.47957774915082</v>
      </c>
      <c r="AX251" s="40">
        <f t="shared" si="123"/>
        <v>251.69709667352367</v>
      </c>
      <c r="AY251" s="40">
        <f t="shared" si="133"/>
        <v>0</v>
      </c>
      <c r="AZ251" s="40">
        <f t="shared" si="134"/>
        <v>0</v>
      </c>
      <c r="BA251" s="40">
        <f t="shared" si="135"/>
        <v>0</v>
      </c>
      <c r="BB251" s="40">
        <f t="shared" si="136"/>
        <v>0</v>
      </c>
      <c r="BC251" s="40">
        <f t="shared" si="137"/>
        <v>0</v>
      </c>
      <c r="BD251" s="40">
        <f t="shared" si="138"/>
        <v>0</v>
      </c>
      <c r="BE251" s="40">
        <f t="shared" si="119"/>
        <v>0</v>
      </c>
      <c r="BF251" s="40">
        <f t="shared" si="120"/>
        <v>0</v>
      </c>
      <c r="BG251" s="40">
        <f t="shared" si="121"/>
        <v>0</v>
      </c>
      <c r="BH251" s="62">
        <f t="shared" si="139"/>
        <v>744.64009163197466</v>
      </c>
      <c r="BI251" s="128">
        <f>VLOOKUP(A251,'1112 '!$B$12:$G$1229,6,0)</f>
        <v>798.87</v>
      </c>
      <c r="BJ251" s="63">
        <f t="shared" si="140"/>
        <v>-54.229908368025349</v>
      </c>
      <c r="BK251" s="41">
        <f t="shared" si="141"/>
        <v>3.7284877520713305E-3</v>
      </c>
    </row>
    <row r="252" spans="1:63" x14ac:dyDescent="0.3">
      <c r="A252" s="85" t="s">
        <v>2041</v>
      </c>
      <c r="B252" s="85" t="s">
        <v>1072</v>
      </c>
      <c r="C252" s="65">
        <f>VLOOKUP(B252,Площадь!$A$2:$B$442,2,0)</f>
        <v>3.5</v>
      </c>
      <c r="D252" s="79"/>
      <c r="E252">
        <v>31</v>
      </c>
      <c r="F252">
        <v>29</v>
      </c>
      <c r="G252">
        <v>31</v>
      </c>
      <c r="Q252">
        <f t="shared" si="124"/>
        <v>91</v>
      </c>
      <c r="R252" s="76"/>
      <c r="S252" s="71"/>
      <c r="T252" s="41">
        <f t="shared" si="143"/>
        <v>0</v>
      </c>
      <c r="U252" s="41">
        <f t="shared" ref="U252:U315" si="146">R252*$U$1/28*F252</f>
        <v>0</v>
      </c>
      <c r="V252" s="41">
        <f t="shared" si="125"/>
        <v>0</v>
      </c>
      <c r="W252" s="41">
        <f t="shared" si="145"/>
        <v>0</v>
      </c>
      <c r="X252" s="41">
        <f t="shared" si="144"/>
        <v>0</v>
      </c>
      <c r="Y252" s="41"/>
      <c r="Z252" s="41"/>
      <c r="AA252" s="41"/>
      <c r="AB252" s="41"/>
      <c r="AC252" s="41"/>
      <c r="AD252" s="41">
        <f t="shared" ref="AD252:AD315" si="147">(S252*$AD$1)/31*N252</f>
        <v>0</v>
      </c>
      <c r="AE252" s="41">
        <f t="shared" ref="AE252:AE315" si="148">(S252*$AE$1)/30*O252</f>
        <v>0</v>
      </c>
      <c r="AF252" s="41">
        <f t="shared" ref="AF252:AF315" si="149">(S252*$AF$1)/31*P252</f>
        <v>0</v>
      </c>
      <c r="AG252" s="41">
        <f t="shared" ref="AG252:AG315" si="150">S252-AD252-AE252-AF252</f>
        <v>0</v>
      </c>
      <c r="AI252" s="41">
        <f t="shared" si="126"/>
        <v>6.9916464754291793E-2</v>
      </c>
      <c r="AJ252" s="41">
        <f t="shared" si="127"/>
        <v>3.3748569498756473E-2</v>
      </c>
      <c r="AK252" s="41">
        <f t="shared" si="142"/>
        <v>5.293145133394761E-2</v>
      </c>
      <c r="AL252" s="41">
        <f t="shared" si="128"/>
        <v>0</v>
      </c>
      <c r="AR252" s="41">
        <f t="shared" si="129"/>
        <v>0</v>
      </c>
      <c r="AS252" s="41">
        <f t="shared" si="130"/>
        <v>0</v>
      </c>
      <c r="AT252" s="41">
        <f t="shared" si="131"/>
        <v>0</v>
      </c>
      <c r="AV252" s="40">
        <f t="shared" si="132"/>
        <v>187.68096132783072</v>
      </c>
      <c r="AW252" s="40">
        <f t="shared" si="122"/>
        <v>90.593310019681923</v>
      </c>
      <c r="AX252" s="40">
        <f t="shared" si="123"/>
        <v>142.08707070279561</v>
      </c>
      <c r="AY252" s="40">
        <f t="shared" si="133"/>
        <v>0</v>
      </c>
      <c r="AZ252" s="40">
        <f t="shared" si="134"/>
        <v>0</v>
      </c>
      <c r="BA252" s="40">
        <f t="shared" si="135"/>
        <v>0</v>
      </c>
      <c r="BB252" s="40">
        <f t="shared" si="136"/>
        <v>0</v>
      </c>
      <c r="BC252" s="40">
        <f t="shared" si="137"/>
        <v>0</v>
      </c>
      <c r="BD252" s="40">
        <f t="shared" si="138"/>
        <v>0</v>
      </c>
      <c r="BE252" s="40">
        <f t="shared" ref="BE252:BE315" si="151">(AD252+AR252)*$BE$1</f>
        <v>0</v>
      </c>
      <c r="BF252" s="40">
        <f t="shared" ref="BF252:BF315" si="152">(AE252+AS252)*$BF$1</f>
        <v>0</v>
      </c>
      <c r="BG252" s="40">
        <f t="shared" ref="BG252:BG315" si="153">(AF252+AT252)*$BG$1</f>
        <v>0</v>
      </c>
      <c r="BH252" s="62">
        <f t="shared" si="139"/>
        <v>420.36134205030828</v>
      </c>
      <c r="BI252" s="128">
        <f>VLOOKUP(A252,'1112 '!$B$12:$G$1229,6,0)</f>
        <v>450.96</v>
      </c>
      <c r="BJ252" s="63">
        <f t="shared" si="140"/>
        <v>-30.598657949691699</v>
      </c>
      <c r="BK252" s="41">
        <f t="shared" si="141"/>
        <v>3.7284877520713305E-3</v>
      </c>
    </row>
    <row r="253" spans="1:63" x14ac:dyDescent="0.3">
      <c r="A253" s="85" t="s">
        <v>2193</v>
      </c>
      <c r="B253" s="85" t="s">
        <v>907</v>
      </c>
      <c r="C253" s="65">
        <f>VLOOKUP(B253,Площадь!$A$2:$B$442,2,0)</f>
        <v>4.0999999999999996</v>
      </c>
      <c r="D253" s="79"/>
      <c r="E253">
        <v>31</v>
      </c>
      <c r="F253">
        <v>29</v>
      </c>
      <c r="G253">
        <v>31</v>
      </c>
      <c r="Q253">
        <f t="shared" si="124"/>
        <v>91</v>
      </c>
      <c r="R253" s="76"/>
      <c r="S253" s="71"/>
      <c r="T253" s="41">
        <f t="shared" si="143"/>
        <v>0</v>
      </c>
      <c r="U253" s="41">
        <f t="shared" si="146"/>
        <v>0</v>
      </c>
      <c r="V253" s="41">
        <f t="shared" si="125"/>
        <v>0</v>
      </c>
      <c r="W253" s="41">
        <f t="shared" si="145"/>
        <v>0</v>
      </c>
      <c r="X253" s="41">
        <f t="shared" si="144"/>
        <v>0</v>
      </c>
      <c r="Y253" s="41"/>
      <c r="Z253" s="41"/>
      <c r="AA253" s="41"/>
      <c r="AB253" s="41"/>
      <c r="AC253" s="41"/>
      <c r="AD253" s="41">
        <f t="shared" si="147"/>
        <v>0</v>
      </c>
      <c r="AE253" s="41">
        <f t="shared" si="148"/>
        <v>0</v>
      </c>
      <c r="AF253" s="41">
        <f t="shared" si="149"/>
        <v>0</v>
      </c>
      <c r="AG253" s="41">
        <f t="shared" si="150"/>
        <v>0</v>
      </c>
      <c r="AI253" s="41">
        <f t="shared" si="126"/>
        <v>8.1902144426456103E-2</v>
      </c>
      <c r="AJ253" s="41">
        <f t="shared" si="127"/>
        <v>3.9534038555686143E-2</v>
      </c>
      <c r="AK253" s="41">
        <f t="shared" si="142"/>
        <v>6.2005414419767188E-2</v>
      </c>
      <c r="AL253" s="41">
        <f t="shared" si="128"/>
        <v>0</v>
      </c>
      <c r="AR253" s="41">
        <f t="shared" si="129"/>
        <v>0</v>
      </c>
      <c r="AS253" s="41">
        <f t="shared" si="130"/>
        <v>0</v>
      </c>
      <c r="AT253" s="41">
        <f t="shared" si="131"/>
        <v>0</v>
      </c>
      <c r="AV253" s="40">
        <f t="shared" si="132"/>
        <v>219.8548404126017</v>
      </c>
      <c r="AW253" s="40">
        <f t="shared" si="122"/>
        <v>106.12359173734166</v>
      </c>
      <c r="AX253" s="40">
        <f t="shared" si="123"/>
        <v>166.44485425184627</v>
      </c>
      <c r="AY253" s="40">
        <f t="shared" si="133"/>
        <v>0</v>
      </c>
      <c r="AZ253" s="40">
        <f t="shared" si="134"/>
        <v>0</v>
      </c>
      <c r="BA253" s="40">
        <f t="shared" si="135"/>
        <v>0</v>
      </c>
      <c r="BB253" s="40">
        <f t="shared" si="136"/>
        <v>0</v>
      </c>
      <c r="BC253" s="40">
        <f t="shared" si="137"/>
        <v>0</v>
      </c>
      <c r="BD253" s="40">
        <f t="shared" si="138"/>
        <v>0</v>
      </c>
      <c r="BE253" s="40">
        <f t="shared" si="151"/>
        <v>0</v>
      </c>
      <c r="BF253" s="40">
        <f t="shared" si="152"/>
        <v>0</v>
      </c>
      <c r="BG253" s="40">
        <f t="shared" si="153"/>
        <v>0</v>
      </c>
      <c r="BH253" s="62">
        <f t="shared" si="139"/>
        <v>492.42328640178965</v>
      </c>
      <c r="BI253" s="128">
        <f>VLOOKUP(A253,'1112 '!$B$12:$G$1229,6,0)</f>
        <v>528.28</v>
      </c>
      <c r="BJ253" s="63">
        <f t="shared" si="140"/>
        <v>-35.85671359821032</v>
      </c>
      <c r="BK253" s="41">
        <f t="shared" si="141"/>
        <v>3.7284877520713305E-3</v>
      </c>
    </row>
    <row r="254" spans="1:63" x14ac:dyDescent="0.3">
      <c r="A254" s="85" t="s">
        <v>2074</v>
      </c>
      <c r="B254" s="85" t="s">
        <v>1359</v>
      </c>
      <c r="C254" s="65">
        <f>VLOOKUP(B254,Площадь!$A$2:$B$442,2,0)</f>
        <v>5.7</v>
      </c>
      <c r="D254" s="79"/>
      <c r="E254">
        <v>31</v>
      </c>
      <c r="F254">
        <v>29</v>
      </c>
      <c r="G254">
        <v>31</v>
      </c>
      <c r="Q254">
        <f t="shared" si="124"/>
        <v>91</v>
      </c>
      <c r="R254" s="76"/>
      <c r="S254" s="71"/>
      <c r="T254" s="41">
        <f t="shared" si="143"/>
        <v>0</v>
      </c>
      <c r="U254" s="41">
        <f t="shared" si="146"/>
        <v>0</v>
      </c>
      <c r="V254" s="41">
        <f t="shared" si="125"/>
        <v>0</v>
      </c>
      <c r="W254" s="41">
        <f t="shared" si="145"/>
        <v>0</v>
      </c>
      <c r="X254" s="41">
        <f t="shared" si="144"/>
        <v>0</v>
      </c>
      <c r="Y254" s="41"/>
      <c r="Z254" s="41"/>
      <c r="AA254" s="41"/>
      <c r="AB254" s="41"/>
      <c r="AC254" s="41"/>
      <c r="AD254" s="41">
        <f t="shared" si="147"/>
        <v>0</v>
      </c>
      <c r="AE254" s="41">
        <f t="shared" si="148"/>
        <v>0</v>
      </c>
      <c r="AF254" s="41">
        <f t="shared" si="149"/>
        <v>0</v>
      </c>
      <c r="AG254" s="41">
        <f t="shared" si="150"/>
        <v>0</v>
      </c>
      <c r="AI254" s="41">
        <f t="shared" si="126"/>
        <v>0.11386395688556093</v>
      </c>
      <c r="AJ254" s="41">
        <f t="shared" si="127"/>
        <v>5.4961956040831969E-2</v>
      </c>
      <c r="AK254" s="41">
        <f t="shared" si="142"/>
        <v>8.6202649315286109E-2</v>
      </c>
      <c r="AL254" s="41">
        <f t="shared" si="128"/>
        <v>0</v>
      </c>
      <c r="AR254" s="41">
        <f t="shared" si="129"/>
        <v>0</v>
      </c>
      <c r="AS254" s="41">
        <f t="shared" si="130"/>
        <v>0</v>
      </c>
      <c r="AT254" s="41">
        <f t="shared" si="131"/>
        <v>0</v>
      </c>
      <c r="AV254" s="40">
        <f t="shared" si="132"/>
        <v>305.65185130532439</v>
      </c>
      <c r="AW254" s="40">
        <f t="shared" si="122"/>
        <v>147.5376763177677</v>
      </c>
      <c r="AX254" s="40">
        <f t="shared" si="123"/>
        <v>231.39894371598143</v>
      </c>
      <c r="AY254" s="40">
        <f t="shared" si="133"/>
        <v>0</v>
      </c>
      <c r="AZ254" s="40">
        <f t="shared" si="134"/>
        <v>0</v>
      </c>
      <c r="BA254" s="40">
        <f t="shared" si="135"/>
        <v>0</v>
      </c>
      <c r="BB254" s="40">
        <f t="shared" si="136"/>
        <v>0</v>
      </c>
      <c r="BC254" s="40">
        <f t="shared" si="137"/>
        <v>0</v>
      </c>
      <c r="BD254" s="40">
        <f t="shared" si="138"/>
        <v>0</v>
      </c>
      <c r="BE254" s="40">
        <f t="shared" si="151"/>
        <v>0</v>
      </c>
      <c r="BF254" s="40">
        <f t="shared" si="152"/>
        <v>0</v>
      </c>
      <c r="BG254" s="40">
        <f t="shared" si="153"/>
        <v>0</v>
      </c>
      <c r="BH254" s="62">
        <f t="shared" si="139"/>
        <v>684.58847133907352</v>
      </c>
      <c r="BI254" s="128">
        <f>VLOOKUP(A254,'1112 '!$B$12:$G$1229,6,0)</f>
        <v>734.43</v>
      </c>
      <c r="BJ254" s="63">
        <f t="shared" si="140"/>
        <v>-49.841528660926429</v>
      </c>
      <c r="BK254" s="41">
        <f t="shared" si="141"/>
        <v>3.7284877520713305E-3</v>
      </c>
    </row>
    <row r="255" spans="1:63" x14ac:dyDescent="0.3">
      <c r="A255" s="85" t="s">
        <v>2345</v>
      </c>
      <c r="B255" s="85" t="s">
        <v>1805</v>
      </c>
      <c r="C255" s="65">
        <f>VLOOKUP(B255,Площадь!$A$2:$B$442,2,0)</f>
        <v>4</v>
      </c>
      <c r="D255" s="79"/>
      <c r="E255">
        <v>31</v>
      </c>
      <c r="F255">
        <v>29</v>
      </c>
      <c r="G255">
        <v>31</v>
      </c>
      <c r="Q255">
        <f t="shared" si="124"/>
        <v>91</v>
      </c>
      <c r="R255" s="76"/>
      <c r="S255" s="71"/>
      <c r="T255" s="41">
        <f t="shared" si="143"/>
        <v>0</v>
      </c>
      <c r="U255" s="41">
        <f t="shared" si="146"/>
        <v>0</v>
      </c>
      <c r="V255" s="41">
        <f t="shared" si="125"/>
        <v>0</v>
      </c>
      <c r="W255" s="41">
        <f t="shared" si="145"/>
        <v>0</v>
      </c>
      <c r="X255" s="41">
        <f t="shared" si="144"/>
        <v>0</v>
      </c>
      <c r="Y255" s="41"/>
      <c r="Z255" s="41"/>
      <c r="AA255" s="41"/>
      <c r="AB255" s="41"/>
      <c r="AC255" s="41"/>
      <c r="AD255" s="41">
        <f t="shared" si="147"/>
        <v>0</v>
      </c>
      <c r="AE255" s="41">
        <f t="shared" si="148"/>
        <v>0</v>
      </c>
      <c r="AF255" s="41">
        <f t="shared" si="149"/>
        <v>0</v>
      </c>
      <c r="AG255" s="41">
        <f t="shared" si="150"/>
        <v>0</v>
      </c>
      <c r="AI255" s="41">
        <f t="shared" si="126"/>
        <v>7.9904531147762053E-2</v>
      </c>
      <c r="AJ255" s="41">
        <f t="shared" si="127"/>
        <v>3.8569793712864536E-2</v>
      </c>
      <c r="AK255" s="41">
        <f t="shared" si="142"/>
        <v>6.0493087238797268E-2</v>
      </c>
      <c r="AL255" s="41">
        <f t="shared" si="128"/>
        <v>0</v>
      </c>
      <c r="AR255" s="41">
        <f t="shared" si="129"/>
        <v>0</v>
      </c>
      <c r="AS255" s="41">
        <f t="shared" si="130"/>
        <v>0</v>
      </c>
      <c r="AT255" s="41">
        <f t="shared" si="131"/>
        <v>0</v>
      </c>
      <c r="AV255" s="40">
        <f t="shared" si="132"/>
        <v>214.49252723180655</v>
      </c>
      <c r="AW255" s="40">
        <f t="shared" si="122"/>
        <v>103.53521145106505</v>
      </c>
      <c r="AX255" s="40">
        <f t="shared" si="123"/>
        <v>162.38522366033783</v>
      </c>
      <c r="AY255" s="40">
        <f t="shared" si="133"/>
        <v>0</v>
      </c>
      <c r="AZ255" s="40">
        <f t="shared" si="134"/>
        <v>0</v>
      </c>
      <c r="BA255" s="40">
        <f t="shared" si="135"/>
        <v>0</v>
      </c>
      <c r="BB255" s="40">
        <f t="shared" si="136"/>
        <v>0</v>
      </c>
      <c r="BC255" s="40">
        <f t="shared" si="137"/>
        <v>0</v>
      </c>
      <c r="BD255" s="40">
        <f t="shared" si="138"/>
        <v>0</v>
      </c>
      <c r="BE255" s="40">
        <f t="shared" si="151"/>
        <v>0</v>
      </c>
      <c r="BF255" s="40">
        <f t="shared" si="152"/>
        <v>0</v>
      </c>
      <c r="BG255" s="40">
        <f t="shared" si="153"/>
        <v>0</v>
      </c>
      <c r="BH255" s="62">
        <f t="shared" si="139"/>
        <v>480.41296234320941</v>
      </c>
      <c r="BI255" s="128">
        <f>VLOOKUP(A255,'1112 '!$B$12:$G$1229,6,0)</f>
        <v>515.4</v>
      </c>
      <c r="BJ255" s="63">
        <f t="shared" si="140"/>
        <v>-34.987037656790562</v>
      </c>
      <c r="BK255" s="41">
        <f t="shared" si="141"/>
        <v>3.7284877520713301E-3</v>
      </c>
    </row>
    <row r="256" spans="1:63" x14ac:dyDescent="0.3">
      <c r="A256" s="85" t="s">
        <v>2183</v>
      </c>
      <c r="B256" s="85" t="s">
        <v>1710</v>
      </c>
      <c r="C256" s="65">
        <f>VLOOKUP(B256,Площадь!$A$2:$B$442,2,0)</f>
        <v>4</v>
      </c>
      <c r="D256" s="79"/>
      <c r="E256">
        <v>31</v>
      </c>
      <c r="F256">
        <v>29</v>
      </c>
      <c r="G256">
        <v>31</v>
      </c>
      <c r="Q256">
        <f t="shared" si="124"/>
        <v>91</v>
      </c>
      <c r="R256" s="76"/>
      <c r="S256" s="71"/>
      <c r="T256" s="41">
        <f t="shared" si="143"/>
        <v>0</v>
      </c>
      <c r="U256" s="41">
        <f t="shared" si="146"/>
        <v>0</v>
      </c>
      <c r="V256" s="41">
        <f t="shared" si="125"/>
        <v>0</v>
      </c>
      <c r="W256" s="41">
        <f t="shared" si="145"/>
        <v>0</v>
      </c>
      <c r="X256" s="41">
        <f t="shared" si="144"/>
        <v>0</v>
      </c>
      <c r="Y256" s="41"/>
      <c r="Z256" s="41"/>
      <c r="AA256" s="41"/>
      <c r="AB256" s="41"/>
      <c r="AC256" s="41"/>
      <c r="AD256" s="41">
        <f t="shared" si="147"/>
        <v>0</v>
      </c>
      <c r="AE256" s="41">
        <f t="shared" si="148"/>
        <v>0</v>
      </c>
      <c r="AF256" s="41">
        <f t="shared" si="149"/>
        <v>0</v>
      </c>
      <c r="AG256" s="41">
        <f t="shared" si="150"/>
        <v>0</v>
      </c>
      <c r="AI256" s="41">
        <f t="shared" si="126"/>
        <v>7.9904531147762053E-2</v>
      </c>
      <c r="AJ256" s="41">
        <f t="shared" si="127"/>
        <v>3.8569793712864536E-2</v>
      </c>
      <c r="AK256" s="41">
        <f t="shared" si="142"/>
        <v>6.0493087238797268E-2</v>
      </c>
      <c r="AL256" s="41">
        <f t="shared" si="128"/>
        <v>0</v>
      </c>
      <c r="AR256" s="41">
        <f t="shared" si="129"/>
        <v>0</v>
      </c>
      <c r="AS256" s="41">
        <f t="shared" si="130"/>
        <v>0</v>
      </c>
      <c r="AT256" s="41">
        <f t="shared" si="131"/>
        <v>0</v>
      </c>
      <c r="AV256" s="40">
        <f t="shared" si="132"/>
        <v>214.49252723180655</v>
      </c>
      <c r="AW256" s="40">
        <f t="shared" si="122"/>
        <v>103.53521145106505</v>
      </c>
      <c r="AX256" s="40">
        <f t="shared" si="123"/>
        <v>162.38522366033783</v>
      </c>
      <c r="AY256" s="40">
        <f t="shared" si="133"/>
        <v>0</v>
      </c>
      <c r="AZ256" s="40">
        <f t="shared" si="134"/>
        <v>0</v>
      </c>
      <c r="BA256" s="40">
        <f t="shared" si="135"/>
        <v>0</v>
      </c>
      <c r="BB256" s="40">
        <f t="shared" si="136"/>
        <v>0</v>
      </c>
      <c r="BC256" s="40">
        <f t="shared" si="137"/>
        <v>0</v>
      </c>
      <c r="BD256" s="40">
        <f t="shared" si="138"/>
        <v>0</v>
      </c>
      <c r="BE256" s="40">
        <f t="shared" si="151"/>
        <v>0</v>
      </c>
      <c r="BF256" s="40">
        <f t="shared" si="152"/>
        <v>0</v>
      </c>
      <c r="BG256" s="40">
        <f t="shared" si="153"/>
        <v>0</v>
      </c>
      <c r="BH256" s="62">
        <f t="shared" si="139"/>
        <v>480.41296234320941</v>
      </c>
      <c r="BI256" s="128">
        <f>VLOOKUP(A256,'1112 '!$B$12:$G$1229,6,0)</f>
        <v>515.4</v>
      </c>
      <c r="BJ256" s="63">
        <f t="shared" si="140"/>
        <v>-34.987037656790562</v>
      </c>
      <c r="BK256" s="41">
        <f t="shared" si="141"/>
        <v>3.7284877520713301E-3</v>
      </c>
    </row>
    <row r="257" spans="1:63" x14ac:dyDescent="0.3">
      <c r="A257" s="85" t="s">
        <v>2232</v>
      </c>
      <c r="B257" s="85" t="s">
        <v>1340</v>
      </c>
      <c r="C257" s="65">
        <f>VLOOKUP(B257,Площадь!$A$2:$B$442,2,0)</f>
        <v>3.3</v>
      </c>
      <c r="D257" s="79"/>
      <c r="E257">
        <v>31</v>
      </c>
      <c r="F257">
        <v>29</v>
      </c>
      <c r="G257">
        <v>31</v>
      </c>
      <c r="Q257">
        <f t="shared" si="124"/>
        <v>91</v>
      </c>
      <c r="R257" s="76"/>
      <c r="S257" s="71"/>
      <c r="T257" s="41">
        <f t="shared" si="143"/>
        <v>0</v>
      </c>
      <c r="U257" s="41">
        <f t="shared" si="146"/>
        <v>0</v>
      </c>
      <c r="V257" s="41">
        <f t="shared" si="125"/>
        <v>0</v>
      </c>
      <c r="W257" s="41">
        <f t="shared" si="145"/>
        <v>0</v>
      </c>
      <c r="X257" s="41">
        <f t="shared" si="144"/>
        <v>0</v>
      </c>
      <c r="Y257" s="41"/>
      <c r="Z257" s="41"/>
      <c r="AA257" s="41"/>
      <c r="AB257" s="41"/>
      <c r="AC257" s="41"/>
      <c r="AD257" s="41">
        <f t="shared" si="147"/>
        <v>0</v>
      </c>
      <c r="AE257" s="41">
        <f t="shared" si="148"/>
        <v>0</v>
      </c>
      <c r="AF257" s="41">
        <f t="shared" si="149"/>
        <v>0</v>
      </c>
      <c r="AG257" s="41">
        <f t="shared" si="150"/>
        <v>0</v>
      </c>
      <c r="AI257" s="41">
        <f t="shared" si="126"/>
        <v>6.5921238196903695E-2</v>
      </c>
      <c r="AJ257" s="41">
        <f t="shared" si="127"/>
        <v>3.1820079813113238E-2</v>
      </c>
      <c r="AK257" s="41">
        <f t="shared" si="142"/>
        <v>4.9906796972007741E-2</v>
      </c>
      <c r="AL257" s="41">
        <f t="shared" si="128"/>
        <v>0</v>
      </c>
      <c r="AR257" s="41">
        <f t="shared" si="129"/>
        <v>0</v>
      </c>
      <c r="AS257" s="41">
        <f t="shared" si="130"/>
        <v>0</v>
      </c>
      <c r="AT257" s="41">
        <f t="shared" si="131"/>
        <v>0</v>
      </c>
      <c r="AV257" s="40">
        <f t="shared" si="132"/>
        <v>176.95633496624041</v>
      </c>
      <c r="AW257" s="40">
        <f t="shared" ref="AW257:AW320" si="154">(U257+AJ257)*$AW$1</f>
        <v>85.416549447128659</v>
      </c>
      <c r="AX257" s="40">
        <f t="shared" ref="AX257:AX320" si="155">(V257+AK257)*$AX$1</f>
        <v>133.96780951977871</v>
      </c>
      <c r="AY257" s="40">
        <f t="shared" si="133"/>
        <v>0</v>
      </c>
      <c r="AZ257" s="40">
        <f t="shared" si="134"/>
        <v>0</v>
      </c>
      <c r="BA257" s="40">
        <f t="shared" si="135"/>
        <v>0</v>
      </c>
      <c r="BB257" s="40">
        <f t="shared" si="136"/>
        <v>0</v>
      </c>
      <c r="BC257" s="40">
        <f t="shared" si="137"/>
        <v>0</v>
      </c>
      <c r="BD257" s="40">
        <f t="shared" si="138"/>
        <v>0</v>
      </c>
      <c r="BE257" s="40">
        <f t="shared" si="151"/>
        <v>0</v>
      </c>
      <c r="BF257" s="40">
        <f t="shared" si="152"/>
        <v>0</v>
      </c>
      <c r="BG257" s="40">
        <f t="shared" si="153"/>
        <v>0</v>
      </c>
      <c r="BH257" s="62">
        <f t="shared" si="139"/>
        <v>396.3406939331478</v>
      </c>
      <c r="BI257" s="128">
        <f>VLOOKUP(A257,'1112 '!$B$12:$G$1229,6,0)</f>
        <v>425.19</v>
      </c>
      <c r="BJ257" s="63">
        <f t="shared" si="140"/>
        <v>-28.849306066852193</v>
      </c>
      <c r="BK257" s="41">
        <f t="shared" si="141"/>
        <v>3.7284877520713305E-3</v>
      </c>
    </row>
    <row r="258" spans="1:63" x14ac:dyDescent="0.3">
      <c r="A258" s="85" t="s">
        <v>2023</v>
      </c>
      <c r="B258" s="85" t="s">
        <v>665</v>
      </c>
      <c r="C258" s="65">
        <f>VLOOKUP(B258,Площадь!$A$2:$B$442,2,0)</f>
        <v>14.6</v>
      </c>
      <c r="D258" s="79"/>
      <c r="E258">
        <v>31</v>
      </c>
      <c r="F258">
        <v>29</v>
      </c>
      <c r="G258">
        <v>31</v>
      </c>
      <c r="Q258">
        <f t="shared" si="124"/>
        <v>91</v>
      </c>
      <c r="R258" s="76"/>
      <c r="S258" s="71"/>
      <c r="T258" s="41">
        <f t="shared" si="143"/>
        <v>0</v>
      </c>
      <c r="U258" s="41">
        <f t="shared" si="146"/>
        <v>0</v>
      </c>
      <c r="V258" s="41">
        <f t="shared" si="125"/>
        <v>0</v>
      </c>
      <c r="W258" s="41">
        <f t="shared" si="145"/>
        <v>0</v>
      </c>
      <c r="X258" s="41">
        <f t="shared" si="144"/>
        <v>0</v>
      </c>
      <c r="Y258" s="41"/>
      <c r="Z258" s="41"/>
      <c r="AA258" s="41"/>
      <c r="AB258" s="41"/>
      <c r="AC258" s="41"/>
      <c r="AD258" s="41">
        <f t="shared" si="147"/>
        <v>0</v>
      </c>
      <c r="AE258" s="41">
        <f t="shared" si="148"/>
        <v>0</v>
      </c>
      <c r="AF258" s="41">
        <f t="shared" si="149"/>
        <v>0</v>
      </c>
      <c r="AG258" s="41">
        <f t="shared" si="150"/>
        <v>0</v>
      </c>
      <c r="AI258" s="41">
        <f t="shared" si="126"/>
        <v>0.29165153868933147</v>
      </c>
      <c r="AJ258" s="41">
        <f t="shared" si="127"/>
        <v>0.14077974705195556</v>
      </c>
      <c r="AK258" s="41">
        <f t="shared" si="142"/>
        <v>0.22079976842161003</v>
      </c>
      <c r="AL258" s="41">
        <f t="shared" si="128"/>
        <v>0</v>
      </c>
      <c r="AR258" s="41">
        <f t="shared" si="129"/>
        <v>0</v>
      </c>
      <c r="AS258" s="41">
        <f t="shared" si="130"/>
        <v>0</v>
      </c>
      <c r="AT258" s="41">
        <f t="shared" si="131"/>
        <v>0</v>
      </c>
      <c r="AV258" s="40">
        <f t="shared" si="132"/>
        <v>782.89772439609385</v>
      </c>
      <c r="AW258" s="40">
        <f t="shared" si="154"/>
        <v>377.90352179638745</v>
      </c>
      <c r="AX258" s="40">
        <f t="shared" si="155"/>
        <v>592.70606636023308</v>
      </c>
      <c r="AY258" s="40">
        <f t="shared" si="133"/>
        <v>0</v>
      </c>
      <c r="AZ258" s="40">
        <f t="shared" si="134"/>
        <v>0</v>
      </c>
      <c r="BA258" s="40">
        <f t="shared" si="135"/>
        <v>0</v>
      </c>
      <c r="BB258" s="40">
        <f t="shared" si="136"/>
        <v>0</v>
      </c>
      <c r="BC258" s="40">
        <f t="shared" si="137"/>
        <v>0</v>
      </c>
      <c r="BD258" s="40">
        <f t="shared" si="138"/>
        <v>0</v>
      </c>
      <c r="BE258" s="40">
        <f t="shared" si="151"/>
        <v>0</v>
      </c>
      <c r="BF258" s="40">
        <f t="shared" si="152"/>
        <v>0</v>
      </c>
      <c r="BG258" s="40">
        <f t="shared" si="153"/>
        <v>0</v>
      </c>
      <c r="BH258" s="62">
        <f t="shared" si="139"/>
        <v>1753.5073125527144</v>
      </c>
      <c r="BI258" s="128">
        <f>VLOOKUP(A258,'1112 '!$B$12:$G$1229,6,0)</f>
        <v>1881.2</v>
      </c>
      <c r="BJ258" s="63">
        <f t="shared" si="140"/>
        <v>-127.69268744728561</v>
      </c>
      <c r="BK258" s="41">
        <f t="shared" si="141"/>
        <v>3.7284877520713305E-3</v>
      </c>
    </row>
    <row r="259" spans="1:63" x14ac:dyDescent="0.3">
      <c r="A259" s="85" t="s">
        <v>1960</v>
      </c>
      <c r="B259" s="85" t="s">
        <v>1078</v>
      </c>
      <c r="C259" s="65">
        <f>VLOOKUP(B259,Площадь!$A$2:$B$442,2,0)</f>
        <v>15.5</v>
      </c>
      <c r="D259" s="79"/>
      <c r="E259">
        <v>31</v>
      </c>
      <c r="F259">
        <v>29</v>
      </c>
      <c r="G259">
        <v>31</v>
      </c>
      <c r="Q259">
        <f t="shared" si="124"/>
        <v>91</v>
      </c>
      <c r="R259" s="76"/>
      <c r="S259" s="71"/>
      <c r="T259" s="41">
        <f t="shared" si="143"/>
        <v>0</v>
      </c>
      <c r="U259" s="41">
        <f t="shared" si="146"/>
        <v>0</v>
      </c>
      <c r="V259" s="41">
        <f t="shared" si="125"/>
        <v>0</v>
      </c>
      <c r="W259" s="41">
        <f t="shared" si="145"/>
        <v>0</v>
      </c>
      <c r="X259" s="41">
        <f t="shared" si="144"/>
        <v>0</v>
      </c>
      <c r="Y259" s="41"/>
      <c r="Z259" s="41"/>
      <c r="AA259" s="41"/>
      <c r="AB259" s="41"/>
      <c r="AC259" s="41"/>
      <c r="AD259" s="41">
        <f t="shared" si="147"/>
        <v>0</v>
      </c>
      <c r="AE259" s="41">
        <f t="shared" si="148"/>
        <v>0</v>
      </c>
      <c r="AF259" s="41">
        <f t="shared" si="149"/>
        <v>0</v>
      </c>
      <c r="AG259" s="41">
        <f t="shared" si="150"/>
        <v>0</v>
      </c>
      <c r="AI259" s="41">
        <f t="shared" si="126"/>
        <v>0.30963005819757794</v>
      </c>
      <c r="AJ259" s="41">
        <f t="shared" si="127"/>
        <v>0.14945795063735007</v>
      </c>
      <c r="AK259" s="41">
        <f t="shared" si="142"/>
        <v>0.23441071305033942</v>
      </c>
      <c r="AL259" s="41">
        <f t="shared" si="128"/>
        <v>0</v>
      </c>
      <c r="AR259" s="41">
        <f t="shared" si="129"/>
        <v>0</v>
      </c>
      <c r="AS259" s="41">
        <f t="shared" si="130"/>
        <v>0</v>
      </c>
      <c r="AT259" s="41">
        <f t="shared" si="131"/>
        <v>0</v>
      </c>
      <c r="AV259" s="40">
        <f t="shared" si="132"/>
        <v>831.15854302325033</v>
      </c>
      <c r="AW259" s="40">
        <f t="shared" si="154"/>
        <v>401.19894437287707</v>
      </c>
      <c r="AX259" s="40">
        <f t="shared" si="155"/>
        <v>629.24274168380919</v>
      </c>
      <c r="AY259" s="40">
        <f t="shared" si="133"/>
        <v>0</v>
      </c>
      <c r="AZ259" s="40">
        <f t="shared" si="134"/>
        <v>0</v>
      </c>
      <c r="BA259" s="40">
        <f t="shared" si="135"/>
        <v>0</v>
      </c>
      <c r="BB259" s="40">
        <f t="shared" si="136"/>
        <v>0</v>
      </c>
      <c r="BC259" s="40">
        <f t="shared" si="137"/>
        <v>0</v>
      </c>
      <c r="BD259" s="40">
        <f t="shared" si="138"/>
        <v>0</v>
      </c>
      <c r="BE259" s="40">
        <f t="shared" si="151"/>
        <v>0</v>
      </c>
      <c r="BF259" s="40">
        <f t="shared" si="152"/>
        <v>0</v>
      </c>
      <c r="BG259" s="40">
        <f t="shared" si="153"/>
        <v>0</v>
      </c>
      <c r="BH259" s="62">
        <f t="shared" si="139"/>
        <v>1861.6002290799365</v>
      </c>
      <c r="BI259" s="128">
        <f>VLOOKUP(A259,'1112 '!$B$12:$G$1229,6,0)</f>
        <v>1997.16</v>
      </c>
      <c r="BJ259" s="63">
        <f t="shared" si="140"/>
        <v>-135.55977092006356</v>
      </c>
      <c r="BK259" s="41">
        <f t="shared" si="141"/>
        <v>3.7284877520713301E-3</v>
      </c>
    </row>
    <row r="260" spans="1:63" x14ac:dyDescent="0.3">
      <c r="A260" s="85" t="s">
        <v>2247</v>
      </c>
      <c r="B260" s="85" t="s">
        <v>936</v>
      </c>
      <c r="C260" s="65">
        <f>VLOOKUP(B260,Площадь!$A$2:$B$442,2,0)</f>
        <v>13.8</v>
      </c>
      <c r="D260" s="79"/>
      <c r="E260">
        <v>31</v>
      </c>
      <c r="F260">
        <v>29</v>
      </c>
      <c r="G260">
        <v>31</v>
      </c>
      <c r="Q260">
        <f t="shared" ref="Q260:Q323" si="156">SUM(E260:P260)</f>
        <v>91</v>
      </c>
      <c r="R260" s="76"/>
      <c r="S260" s="71"/>
      <c r="T260" s="41">
        <f t="shared" si="143"/>
        <v>0</v>
      </c>
      <c r="U260" s="41">
        <f t="shared" si="146"/>
        <v>0</v>
      </c>
      <c r="V260" s="41">
        <f t="shared" ref="V260:V323" si="157">R260*$V$1/31*G260</f>
        <v>0</v>
      </c>
      <c r="W260" s="41">
        <f t="shared" si="145"/>
        <v>0</v>
      </c>
      <c r="X260" s="41">
        <f t="shared" si="144"/>
        <v>0</v>
      </c>
      <c r="Y260" s="41"/>
      <c r="Z260" s="41"/>
      <c r="AA260" s="41"/>
      <c r="AB260" s="41"/>
      <c r="AC260" s="41"/>
      <c r="AD260" s="41">
        <f t="shared" si="147"/>
        <v>0</v>
      </c>
      <c r="AE260" s="41">
        <f t="shared" si="148"/>
        <v>0</v>
      </c>
      <c r="AF260" s="41">
        <f t="shared" si="149"/>
        <v>0</v>
      </c>
      <c r="AG260" s="41">
        <f t="shared" si="150"/>
        <v>0</v>
      </c>
      <c r="AI260" s="41">
        <f t="shared" ref="AI260:AI323" si="158">(C260*$AI$1)/31*E260</f>
        <v>0.27567063245977907</v>
      </c>
      <c r="AJ260" s="41">
        <f t="shared" ref="AJ260:AJ323" si="159">(C260*$AJ$1)/29*F260</f>
        <v>0.13306578830938265</v>
      </c>
      <c r="AK260" s="41">
        <f t="shared" si="142"/>
        <v>0.20870115097385059</v>
      </c>
      <c r="AL260" s="41">
        <f t="shared" ref="AL260:AL323" si="160">(C260*$AL$1)/30*H260</f>
        <v>0</v>
      </c>
      <c r="AR260" s="41">
        <f t="shared" ref="AR260:AR323" si="161">(C260*$AR$1)/31*N260</f>
        <v>0</v>
      </c>
      <c r="AS260" s="41">
        <f t="shared" ref="AS260:AS323" si="162">(C260*$AS$1)/30*O260</f>
        <v>0</v>
      </c>
      <c r="AT260" s="41">
        <f t="shared" ref="AT260:AT323" si="163">(C260*$AT$1)/31*P260</f>
        <v>0</v>
      </c>
      <c r="AV260" s="40">
        <f t="shared" ref="AV260:AV323" si="164">(T260+AI260)*$AV$1</f>
        <v>739.99921894973261</v>
      </c>
      <c r="AW260" s="40">
        <f t="shared" si="154"/>
        <v>357.1964795061744</v>
      </c>
      <c r="AX260" s="40">
        <f t="shared" si="155"/>
        <v>560.22902162816558</v>
      </c>
      <c r="AY260" s="40">
        <f t="shared" ref="AY260:AY323" si="165">(W260+AL260)*$AY$1</f>
        <v>0</v>
      </c>
      <c r="AZ260" s="40">
        <f t="shared" ref="AZ260:AZ323" si="166">(Y260+AM260)*$AZ$1</f>
        <v>0</v>
      </c>
      <c r="BA260" s="40">
        <f t="shared" ref="BA260:BA323" si="167">(Z260+AN260)*$BA$1</f>
        <v>0</v>
      </c>
      <c r="BB260" s="40">
        <f t="shared" ref="BB260:BB323" si="168">(AA260+AO260)*$BB$1</f>
        <v>0</v>
      </c>
      <c r="BC260" s="40">
        <f t="shared" ref="BC260:BC323" si="169">(AB260+AP260)*$BC$1</f>
        <v>0</v>
      </c>
      <c r="BD260" s="40">
        <f t="shared" ref="BD260:BD323" si="170">(AC260+AQ260)*$BD$1</f>
        <v>0</v>
      </c>
      <c r="BE260" s="40">
        <f t="shared" si="151"/>
        <v>0</v>
      </c>
      <c r="BF260" s="40">
        <f t="shared" si="152"/>
        <v>0</v>
      </c>
      <c r="BG260" s="40">
        <f t="shared" si="153"/>
        <v>0</v>
      </c>
      <c r="BH260" s="62">
        <f t="shared" ref="BH260:BH323" si="171">SUM(AV260:BG260)</f>
        <v>1657.4247200840725</v>
      </c>
      <c r="BI260" s="128">
        <f>VLOOKUP(A260,'1112 '!$B$12:$G$1229,6,0)</f>
        <v>1778.13</v>
      </c>
      <c r="BJ260" s="63">
        <f t="shared" ref="BJ260:BJ323" si="172">BH260-BI260</f>
        <v>-120.70527991592758</v>
      </c>
      <c r="BK260" s="41">
        <f t="shared" ref="BK260:BK323" si="173">(SUM(T260:W260)+SUM(AD260:AF260)+SUM(AI260:AL260)+SUM(AR260:AT260))/12/C260</f>
        <v>3.7284877520713301E-3</v>
      </c>
    </row>
    <row r="261" spans="1:63" x14ac:dyDescent="0.3">
      <c r="A261" s="85" t="s">
        <v>1991</v>
      </c>
      <c r="B261" s="85" t="s">
        <v>925</v>
      </c>
      <c r="C261" s="65">
        <f>VLOOKUP(B261,Площадь!$A$2:$B$442,2,0)</f>
        <v>15.2</v>
      </c>
      <c r="D261" s="79"/>
      <c r="E261">
        <v>31</v>
      </c>
      <c r="F261">
        <v>29</v>
      </c>
      <c r="G261">
        <v>31</v>
      </c>
      <c r="Q261">
        <f t="shared" si="156"/>
        <v>91</v>
      </c>
      <c r="R261" s="76"/>
      <c r="S261" s="71"/>
      <c r="T261" s="41">
        <f t="shared" si="143"/>
        <v>0</v>
      </c>
      <c r="U261" s="41">
        <f t="shared" si="146"/>
        <v>0</v>
      </c>
      <c r="V261" s="41">
        <f t="shared" si="157"/>
        <v>0</v>
      </c>
      <c r="W261" s="41">
        <f t="shared" si="145"/>
        <v>0</v>
      </c>
      <c r="X261" s="41">
        <f t="shared" si="144"/>
        <v>0</v>
      </c>
      <c r="Y261" s="41"/>
      <c r="Z261" s="41"/>
      <c r="AA261" s="41"/>
      <c r="AB261" s="41"/>
      <c r="AC261" s="41"/>
      <c r="AD261" s="41">
        <f t="shared" si="147"/>
        <v>0</v>
      </c>
      <c r="AE261" s="41">
        <f t="shared" si="148"/>
        <v>0</v>
      </c>
      <c r="AF261" s="41">
        <f t="shared" si="149"/>
        <v>0</v>
      </c>
      <c r="AG261" s="41">
        <f t="shared" si="150"/>
        <v>0</v>
      </c>
      <c r="AI261" s="41">
        <f t="shared" si="158"/>
        <v>0.30363721836149576</v>
      </c>
      <c r="AJ261" s="41">
        <f t="shared" si="159"/>
        <v>0.14656521610888523</v>
      </c>
      <c r="AK261" s="41">
        <f t="shared" ref="AK261:AK324" si="174">(C261*$AK$1)/31*G261</f>
        <v>0.2298737315074296</v>
      </c>
      <c r="AL261" s="41">
        <f t="shared" si="160"/>
        <v>0</v>
      </c>
      <c r="AR261" s="41">
        <f t="shared" si="161"/>
        <v>0</v>
      </c>
      <c r="AS261" s="41">
        <f t="shared" si="162"/>
        <v>0</v>
      </c>
      <c r="AT261" s="41">
        <f t="shared" si="163"/>
        <v>0</v>
      </c>
      <c r="AV261" s="40">
        <f t="shared" si="164"/>
        <v>815.07160348086484</v>
      </c>
      <c r="AW261" s="40">
        <f t="shared" si="154"/>
        <v>393.43380351404716</v>
      </c>
      <c r="AX261" s="40">
        <f t="shared" si="155"/>
        <v>617.0638499092837</v>
      </c>
      <c r="AY261" s="40">
        <f t="shared" si="165"/>
        <v>0</v>
      </c>
      <c r="AZ261" s="40">
        <f t="shared" si="166"/>
        <v>0</v>
      </c>
      <c r="BA261" s="40">
        <f t="shared" si="167"/>
        <v>0</v>
      </c>
      <c r="BB261" s="40">
        <f t="shared" si="168"/>
        <v>0</v>
      </c>
      <c r="BC261" s="40">
        <f t="shared" si="169"/>
        <v>0</v>
      </c>
      <c r="BD261" s="40">
        <f t="shared" si="170"/>
        <v>0</v>
      </c>
      <c r="BE261" s="40">
        <f t="shared" si="151"/>
        <v>0</v>
      </c>
      <c r="BF261" s="40">
        <f t="shared" si="152"/>
        <v>0</v>
      </c>
      <c r="BG261" s="40">
        <f t="shared" si="153"/>
        <v>0</v>
      </c>
      <c r="BH261" s="62">
        <f t="shared" si="171"/>
        <v>1825.5692569041958</v>
      </c>
      <c r="BI261" s="128">
        <f>VLOOKUP(A261,'1112 '!$B$12:$G$1229,6,0)</f>
        <v>1958.52</v>
      </c>
      <c r="BJ261" s="63">
        <f t="shared" si="172"/>
        <v>-132.95074309580423</v>
      </c>
      <c r="BK261" s="41">
        <f t="shared" si="173"/>
        <v>3.7284877520713301E-3</v>
      </c>
    </row>
    <row r="262" spans="1:63" x14ac:dyDescent="0.3">
      <c r="A262" s="85" t="s">
        <v>2021</v>
      </c>
      <c r="B262" s="85" t="s">
        <v>1157</v>
      </c>
      <c r="C262" s="65">
        <f>VLOOKUP(B262,Площадь!$A$2:$B$442,2,0)</f>
        <v>13.8</v>
      </c>
      <c r="D262" s="79"/>
      <c r="E262">
        <v>31</v>
      </c>
      <c r="F262">
        <v>29</v>
      </c>
      <c r="G262">
        <v>31</v>
      </c>
      <c r="Q262">
        <f t="shared" si="156"/>
        <v>91</v>
      </c>
      <c r="R262" s="76"/>
      <c r="S262" s="71"/>
      <c r="T262" s="41">
        <f t="shared" si="143"/>
        <v>0</v>
      </c>
      <c r="U262" s="41">
        <f t="shared" si="146"/>
        <v>0</v>
      </c>
      <c r="V262" s="41">
        <f t="shared" si="157"/>
        <v>0</v>
      </c>
      <c r="W262" s="41">
        <f t="shared" si="145"/>
        <v>0</v>
      </c>
      <c r="X262" s="41">
        <f t="shared" si="144"/>
        <v>0</v>
      </c>
      <c r="Y262" s="41"/>
      <c r="Z262" s="41"/>
      <c r="AA262" s="41"/>
      <c r="AB262" s="41"/>
      <c r="AC262" s="41"/>
      <c r="AD262" s="41">
        <f t="shared" si="147"/>
        <v>0</v>
      </c>
      <c r="AE262" s="41">
        <f t="shared" si="148"/>
        <v>0</v>
      </c>
      <c r="AF262" s="41">
        <f t="shared" si="149"/>
        <v>0</v>
      </c>
      <c r="AG262" s="41">
        <f t="shared" si="150"/>
        <v>0</v>
      </c>
      <c r="AI262" s="41">
        <f t="shared" si="158"/>
        <v>0.27567063245977907</v>
      </c>
      <c r="AJ262" s="41">
        <f t="shared" si="159"/>
        <v>0.13306578830938265</v>
      </c>
      <c r="AK262" s="41">
        <f t="shared" si="174"/>
        <v>0.20870115097385059</v>
      </c>
      <c r="AL262" s="41">
        <f t="shared" si="160"/>
        <v>0</v>
      </c>
      <c r="AR262" s="41">
        <f t="shared" si="161"/>
        <v>0</v>
      </c>
      <c r="AS262" s="41">
        <f t="shared" si="162"/>
        <v>0</v>
      </c>
      <c r="AT262" s="41">
        <f t="shared" si="163"/>
        <v>0</v>
      </c>
      <c r="AV262" s="40">
        <f t="shared" si="164"/>
        <v>739.99921894973261</v>
      </c>
      <c r="AW262" s="40">
        <f t="shared" si="154"/>
        <v>357.1964795061744</v>
      </c>
      <c r="AX262" s="40">
        <f t="shared" si="155"/>
        <v>560.22902162816558</v>
      </c>
      <c r="AY262" s="40">
        <f t="shared" si="165"/>
        <v>0</v>
      </c>
      <c r="AZ262" s="40">
        <f t="shared" si="166"/>
        <v>0</v>
      </c>
      <c r="BA262" s="40">
        <f t="shared" si="167"/>
        <v>0</v>
      </c>
      <c r="BB262" s="40">
        <f t="shared" si="168"/>
        <v>0</v>
      </c>
      <c r="BC262" s="40">
        <f t="shared" si="169"/>
        <v>0</v>
      </c>
      <c r="BD262" s="40">
        <f t="shared" si="170"/>
        <v>0</v>
      </c>
      <c r="BE262" s="40">
        <f t="shared" si="151"/>
        <v>0</v>
      </c>
      <c r="BF262" s="40">
        <f t="shared" si="152"/>
        <v>0</v>
      </c>
      <c r="BG262" s="40">
        <f t="shared" si="153"/>
        <v>0</v>
      </c>
      <c r="BH262" s="62">
        <f t="shared" si="171"/>
        <v>1657.4247200840725</v>
      </c>
      <c r="BI262" s="128">
        <f>VLOOKUP(A262,'1112 '!$B$12:$G$1229,6,0)</f>
        <v>1778.13</v>
      </c>
      <c r="BJ262" s="63">
        <f t="shared" si="172"/>
        <v>-120.70527991592758</v>
      </c>
      <c r="BK262" s="41">
        <f t="shared" si="173"/>
        <v>3.7284877520713301E-3</v>
      </c>
    </row>
    <row r="263" spans="1:63" x14ac:dyDescent="0.3">
      <c r="A263" s="85" t="s">
        <v>2127</v>
      </c>
      <c r="B263" s="85" t="s">
        <v>775</v>
      </c>
      <c r="C263" s="65">
        <f>VLOOKUP(B263,Площадь!$A$2:$B$442,2,0)</f>
        <v>13.8</v>
      </c>
      <c r="D263" s="79"/>
      <c r="E263">
        <v>31</v>
      </c>
      <c r="F263">
        <v>29</v>
      </c>
      <c r="G263">
        <v>31</v>
      </c>
      <c r="Q263">
        <f t="shared" si="156"/>
        <v>91</v>
      </c>
      <c r="R263" s="76"/>
      <c r="S263" s="71"/>
      <c r="T263" s="41">
        <f t="shared" si="143"/>
        <v>0</v>
      </c>
      <c r="U263" s="41">
        <f t="shared" si="146"/>
        <v>0</v>
      </c>
      <c r="V263" s="41">
        <f t="shared" si="157"/>
        <v>0</v>
      </c>
      <c r="W263" s="41">
        <f t="shared" si="145"/>
        <v>0</v>
      </c>
      <c r="X263" s="41">
        <f t="shared" si="144"/>
        <v>0</v>
      </c>
      <c r="Y263" s="41"/>
      <c r="Z263" s="41"/>
      <c r="AA263" s="41"/>
      <c r="AB263" s="41"/>
      <c r="AC263" s="41"/>
      <c r="AD263" s="41">
        <f t="shared" si="147"/>
        <v>0</v>
      </c>
      <c r="AE263" s="41">
        <f t="shared" si="148"/>
        <v>0</v>
      </c>
      <c r="AF263" s="41">
        <f t="shared" si="149"/>
        <v>0</v>
      </c>
      <c r="AG263" s="41">
        <f t="shared" si="150"/>
        <v>0</v>
      </c>
      <c r="AI263" s="41">
        <f t="shared" si="158"/>
        <v>0.27567063245977907</v>
      </c>
      <c r="AJ263" s="41">
        <f t="shared" si="159"/>
        <v>0.13306578830938265</v>
      </c>
      <c r="AK263" s="41">
        <f t="shared" si="174"/>
        <v>0.20870115097385059</v>
      </c>
      <c r="AL263" s="41">
        <f t="shared" si="160"/>
        <v>0</v>
      </c>
      <c r="AR263" s="41">
        <f t="shared" si="161"/>
        <v>0</v>
      </c>
      <c r="AS263" s="41">
        <f t="shared" si="162"/>
        <v>0</v>
      </c>
      <c r="AT263" s="41">
        <f t="shared" si="163"/>
        <v>0</v>
      </c>
      <c r="AV263" s="40">
        <f t="shared" si="164"/>
        <v>739.99921894973261</v>
      </c>
      <c r="AW263" s="40">
        <f t="shared" si="154"/>
        <v>357.1964795061744</v>
      </c>
      <c r="AX263" s="40">
        <f t="shared" si="155"/>
        <v>560.22902162816558</v>
      </c>
      <c r="AY263" s="40">
        <f t="shared" si="165"/>
        <v>0</v>
      </c>
      <c r="AZ263" s="40">
        <f t="shared" si="166"/>
        <v>0</v>
      </c>
      <c r="BA263" s="40">
        <f t="shared" si="167"/>
        <v>0</v>
      </c>
      <c r="BB263" s="40">
        <f t="shared" si="168"/>
        <v>0</v>
      </c>
      <c r="BC263" s="40">
        <f t="shared" si="169"/>
        <v>0</v>
      </c>
      <c r="BD263" s="40">
        <f t="shared" si="170"/>
        <v>0</v>
      </c>
      <c r="BE263" s="40">
        <f t="shared" si="151"/>
        <v>0</v>
      </c>
      <c r="BF263" s="40">
        <f t="shared" si="152"/>
        <v>0</v>
      </c>
      <c r="BG263" s="40">
        <f t="shared" si="153"/>
        <v>0</v>
      </c>
      <c r="BH263" s="62">
        <f t="shared" si="171"/>
        <v>1657.4247200840725</v>
      </c>
      <c r="BI263" s="128">
        <f>VLOOKUP(A263,'1112 '!$B$12:$G$1229,6,0)</f>
        <v>1778.13</v>
      </c>
      <c r="BJ263" s="63">
        <f t="shared" si="172"/>
        <v>-120.70527991592758</v>
      </c>
      <c r="BK263" s="41">
        <f t="shared" si="173"/>
        <v>3.7284877520713301E-3</v>
      </c>
    </row>
    <row r="264" spans="1:63" x14ac:dyDescent="0.3">
      <c r="A264" s="85" t="s">
        <v>2235</v>
      </c>
      <c r="B264" s="85" t="s">
        <v>648</v>
      </c>
      <c r="C264" s="65">
        <f>VLOOKUP(B264,Площадь!$A$2:$B$442,2,0)</f>
        <v>15.2</v>
      </c>
      <c r="D264" s="79"/>
      <c r="E264">
        <v>31</v>
      </c>
      <c r="F264">
        <v>29</v>
      </c>
      <c r="G264">
        <v>31</v>
      </c>
      <c r="Q264">
        <f t="shared" si="156"/>
        <v>91</v>
      </c>
      <c r="R264" s="76"/>
      <c r="S264" s="71"/>
      <c r="T264" s="41">
        <f t="shared" si="143"/>
        <v>0</v>
      </c>
      <c r="U264" s="41">
        <f t="shared" si="146"/>
        <v>0</v>
      </c>
      <c r="V264" s="41">
        <f t="shared" si="157"/>
        <v>0</v>
      </c>
      <c r="W264" s="41">
        <f t="shared" si="145"/>
        <v>0</v>
      </c>
      <c r="X264" s="41">
        <f t="shared" si="144"/>
        <v>0</v>
      </c>
      <c r="Y264" s="41"/>
      <c r="Z264" s="41"/>
      <c r="AA264" s="41"/>
      <c r="AB264" s="41"/>
      <c r="AC264" s="41"/>
      <c r="AD264" s="41">
        <f t="shared" si="147"/>
        <v>0</v>
      </c>
      <c r="AE264" s="41">
        <f t="shared" si="148"/>
        <v>0</v>
      </c>
      <c r="AF264" s="41">
        <f t="shared" si="149"/>
        <v>0</v>
      </c>
      <c r="AG264" s="41">
        <f t="shared" si="150"/>
        <v>0</v>
      </c>
      <c r="AI264" s="41">
        <f t="shared" si="158"/>
        <v>0.30363721836149576</v>
      </c>
      <c r="AJ264" s="41">
        <f t="shared" si="159"/>
        <v>0.14656521610888523</v>
      </c>
      <c r="AK264" s="41">
        <f t="shared" si="174"/>
        <v>0.2298737315074296</v>
      </c>
      <c r="AL264" s="41">
        <f t="shared" si="160"/>
        <v>0</v>
      </c>
      <c r="AR264" s="41">
        <f t="shared" si="161"/>
        <v>0</v>
      </c>
      <c r="AS264" s="41">
        <f t="shared" si="162"/>
        <v>0</v>
      </c>
      <c r="AT264" s="41">
        <f t="shared" si="163"/>
        <v>0</v>
      </c>
      <c r="AV264" s="40">
        <f t="shared" si="164"/>
        <v>815.07160348086484</v>
      </c>
      <c r="AW264" s="40">
        <f t="shared" si="154"/>
        <v>393.43380351404716</v>
      </c>
      <c r="AX264" s="40">
        <f t="shared" si="155"/>
        <v>617.0638499092837</v>
      </c>
      <c r="AY264" s="40">
        <f t="shared" si="165"/>
        <v>0</v>
      </c>
      <c r="AZ264" s="40">
        <f t="shared" si="166"/>
        <v>0</v>
      </c>
      <c r="BA264" s="40">
        <f t="shared" si="167"/>
        <v>0</v>
      </c>
      <c r="BB264" s="40">
        <f t="shared" si="168"/>
        <v>0</v>
      </c>
      <c r="BC264" s="40">
        <f t="shared" si="169"/>
        <v>0</v>
      </c>
      <c r="BD264" s="40">
        <f t="shared" si="170"/>
        <v>0</v>
      </c>
      <c r="BE264" s="40">
        <f t="shared" si="151"/>
        <v>0</v>
      </c>
      <c r="BF264" s="40">
        <f t="shared" si="152"/>
        <v>0</v>
      </c>
      <c r="BG264" s="40">
        <f t="shared" si="153"/>
        <v>0</v>
      </c>
      <c r="BH264" s="62">
        <f t="shared" si="171"/>
        <v>1825.5692569041958</v>
      </c>
      <c r="BI264" s="128">
        <f>VLOOKUP(A264,'1112 '!$B$12:$G$1229,6,0)</f>
        <v>1958.52</v>
      </c>
      <c r="BJ264" s="63">
        <f t="shared" si="172"/>
        <v>-132.95074309580423</v>
      </c>
      <c r="BK264" s="41">
        <f t="shared" si="173"/>
        <v>3.7284877520713301E-3</v>
      </c>
    </row>
    <row r="265" spans="1:63" x14ac:dyDescent="0.3">
      <c r="A265" s="85" t="s">
        <v>2120</v>
      </c>
      <c r="B265" s="85" t="s">
        <v>827</v>
      </c>
      <c r="C265" s="65">
        <f>VLOOKUP(B265,Площадь!$A$2:$B$442,2,0)</f>
        <v>15.2</v>
      </c>
      <c r="D265" s="79"/>
      <c r="E265">
        <v>31</v>
      </c>
      <c r="F265">
        <v>29</v>
      </c>
      <c r="G265">
        <v>31</v>
      </c>
      <c r="Q265">
        <f t="shared" si="156"/>
        <v>91</v>
      </c>
      <c r="R265" s="76"/>
      <c r="S265" s="71"/>
      <c r="T265" s="41">
        <f t="shared" si="143"/>
        <v>0</v>
      </c>
      <c r="U265" s="41">
        <f t="shared" si="146"/>
        <v>0</v>
      </c>
      <c r="V265" s="41">
        <f t="shared" si="157"/>
        <v>0</v>
      </c>
      <c r="W265" s="41">
        <f t="shared" si="145"/>
        <v>0</v>
      </c>
      <c r="X265" s="41">
        <f t="shared" si="144"/>
        <v>0</v>
      </c>
      <c r="Y265" s="41"/>
      <c r="Z265" s="41"/>
      <c r="AA265" s="41"/>
      <c r="AB265" s="41"/>
      <c r="AC265" s="41"/>
      <c r="AD265" s="41">
        <f t="shared" si="147"/>
        <v>0</v>
      </c>
      <c r="AE265" s="41">
        <f t="shared" si="148"/>
        <v>0</v>
      </c>
      <c r="AF265" s="41">
        <f t="shared" si="149"/>
        <v>0</v>
      </c>
      <c r="AG265" s="41">
        <f t="shared" si="150"/>
        <v>0</v>
      </c>
      <c r="AI265" s="41">
        <f t="shared" si="158"/>
        <v>0.30363721836149576</v>
      </c>
      <c r="AJ265" s="41">
        <f t="shared" si="159"/>
        <v>0.14656521610888523</v>
      </c>
      <c r="AK265" s="41">
        <f t="shared" si="174"/>
        <v>0.2298737315074296</v>
      </c>
      <c r="AL265" s="41">
        <f t="shared" si="160"/>
        <v>0</v>
      </c>
      <c r="AR265" s="41">
        <f t="shared" si="161"/>
        <v>0</v>
      </c>
      <c r="AS265" s="41">
        <f t="shared" si="162"/>
        <v>0</v>
      </c>
      <c r="AT265" s="41">
        <f t="shared" si="163"/>
        <v>0</v>
      </c>
      <c r="AV265" s="40">
        <f t="shared" si="164"/>
        <v>815.07160348086484</v>
      </c>
      <c r="AW265" s="40">
        <f t="shared" si="154"/>
        <v>393.43380351404716</v>
      </c>
      <c r="AX265" s="40">
        <f t="shared" si="155"/>
        <v>617.0638499092837</v>
      </c>
      <c r="AY265" s="40">
        <f t="shared" si="165"/>
        <v>0</v>
      </c>
      <c r="AZ265" s="40">
        <f t="shared" si="166"/>
        <v>0</v>
      </c>
      <c r="BA265" s="40">
        <f t="shared" si="167"/>
        <v>0</v>
      </c>
      <c r="BB265" s="40">
        <f t="shared" si="168"/>
        <v>0</v>
      </c>
      <c r="BC265" s="40">
        <f t="shared" si="169"/>
        <v>0</v>
      </c>
      <c r="BD265" s="40">
        <f t="shared" si="170"/>
        <v>0</v>
      </c>
      <c r="BE265" s="40">
        <f t="shared" si="151"/>
        <v>0</v>
      </c>
      <c r="BF265" s="40">
        <f t="shared" si="152"/>
        <v>0</v>
      </c>
      <c r="BG265" s="40">
        <f t="shared" si="153"/>
        <v>0</v>
      </c>
      <c r="BH265" s="62">
        <f t="shared" si="171"/>
        <v>1825.5692569041958</v>
      </c>
      <c r="BI265" s="128">
        <f>VLOOKUP(A265,'1112 '!$B$12:$G$1229,6,0)</f>
        <v>1958.52</v>
      </c>
      <c r="BJ265" s="63">
        <f t="shared" si="172"/>
        <v>-132.95074309580423</v>
      </c>
      <c r="BK265" s="41">
        <f t="shared" si="173"/>
        <v>3.7284877520713301E-3</v>
      </c>
    </row>
    <row r="266" spans="1:63" x14ac:dyDescent="0.3">
      <c r="A266" s="85" t="s">
        <v>1961</v>
      </c>
      <c r="B266" s="85" t="s">
        <v>845</v>
      </c>
      <c r="C266" s="65">
        <f>VLOOKUP(B266,Площадь!$A$2:$B$442,2,0)</f>
        <v>14.3</v>
      </c>
      <c r="D266" s="79"/>
      <c r="E266">
        <v>31</v>
      </c>
      <c r="F266">
        <v>29</v>
      </c>
      <c r="G266">
        <v>31</v>
      </c>
      <c r="Q266">
        <f t="shared" si="156"/>
        <v>91</v>
      </c>
      <c r="R266" s="76"/>
      <c r="S266" s="71"/>
      <c r="T266" s="41">
        <f t="shared" si="143"/>
        <v>0</v>
      </c>
      <c r="U266" s="41">
        <f t="shared" si="146"/>
        <v>0</v>
      </c>
      <c r="V266" s="41">
        <f t="shared" si="157"/>
        <v>0</v>
      </c>
      <c r="W266" s="41">
        <f t="shared" si="145"/>
        <v>0</v>
      </c>
      <c r="X266" s="41">
        <f t="shared" si="144"/>
        <v>0</v>
      </c>
      <c r="Y266" s="41"/>
      <c r="Z266" s="41"/>
      <c r="AA266" s="41"/>
      <c r="AB266" s="41"/>
      <c r="AC266" s="41"/>
      <c r="AD266" s="41">
        <f t="shared" si="147"/>
        <v>0</v>
      </c>
      <c r="AE266" s="41">
        <f t="shared" si="148"/>
        <v>0</v>
      </c>
      <c r="AF266" s="41">
        <f t="shared" si="149"/>
        <v>0</v>
      </c>
      <c r="AG266" s="41">
        <f t="shared" si="150"/>
        <v>0</v>
      </c>
      <c r="AI266" s="41">
        <f t="shared" si="158"/>
        <v>0.28565869885324935</v>
      </c>
      <c r="AJ266" s="41">
        <f t="shared" si="159"/>
        <v>0.13788701252349073</v>
      </c>
      <c r="AK266" s="41">
        <f t="shared" si="174"/>
        <v>0.21626278687870024</v>
      </c>
      <c r="AL266" s="41">
        <f t="shared" si="160"/>
        <v>0</v>
      </c>
      <c r="AR266" s="41">
        <f t="shared" si="161"/>
        <v>0</v>
      </c>
      <c r="AS266" s="41">
        <f t="shared" si="162"/>
        <v>0</v>
      </c>
      <c r="AT266" s="41">
        <f t="shared" si="163"/>
        <v>0</v>
      </c>
      <c r="AV266" s="40">
        <f t="shared" si="164"/>
        <v>766.81078485370847</v>
      </c>
      <c r="AW266" s="40">
        <f t="shared" si="154"/>
        <v>370.1383809375576</v>
      </c>
      <c r="AX266" s="40">
        <f t="shared" si="155"/>
        <v>580.52717458570783</v>
      </c>
      <c r="AY266" s="40">
        <f t="shared" si="165"/>
        <v>0</v>
      </c>
      <c r="AZ266" s="40">
        <f t="shared" si="166"/>
        <v>0</v>
      </c>
      <c r="BA266" s="40">
        <f t="shared" si="167"/>
        <v>0</v>
      </c>
      <c r="BB266" s="40">
        <f t="shared" si="168"/>
        <v>0</v>
      </c>
      <c r="BC266" s="40">
        <f t="shared" si="169"/>
        <v>0</v>
      </c>
      <c r="BD266" s="40">
        <f t="shared" si="170"/>
        <v>0</v>
      </c>
      <c r="BE266" s="40">
        <f t="shared" si="151"/>
        <v>0</v>
      </c>
      <c r="BF266" s="40">
        <f t="shared" si="152"/>
        <v>0</v>
      </c>
      <c r="BG266" s="40">
        <f t="shared" si="153"/>
        <v>0</v>
      </c>
      <c r="BH266" s="62">
        <f t="shared" si="171"/>
        <v>1717.4763403769739</v>
      </c>
      <c r="BI266" s="128">
        <f>VLOOKUP(A266,'1112 '!$B$12:$G$1229,6,0)</f>
        <v>1842.54</v>
      </c>
      <c r="BJ266" s="63">
        <f t="shared" si="172"/>
        <v>-125.06365962302607</v>
      </c>
      <c r="BK266" s="41">
        <f t="shared" si="173"/>
        <v>3.7284877520713301E-3</v>
      </c>
    </row>
    <row r="267" spans="1:63" x14ac:dyDescent="0.3">
      <c r="A267" s="85" t="s">
        <v>1925</v>
      </c>
      <c r="B267" s="85" t="s">
        <v>506</v>
      </c>
      <c r="C267" s="65">
        <f>VLOOKUP(B267,Площадь!$A$2:$B$442,2,0)</f>
        <v>14.3</v>
      </c>
      <c r="D267" s="79"/>
      <c r="E267">
        <v>31</v>
      </c>
      <c r="F267">
        <v>29</v>
      </c>
      <c r="G267">
        <v>31</v>
      </c>
      <c r="Q267">
        <f t="shared" si="156"/>
        <v>91</v>
      </c>
      <c r="R267" s="76"/>
      <c r="S267" s="71"/>
      <c r="T267" s="41">
        <f t="shared" si="143"/>
        <v>0</v>
      </c>
      <c r="U267" s="41">
        <f t="shared" si="146"/>
        <v>0</v>
      </c>
      <c r="V267" s="41">
        <f t="shared" si="157"/>
        <v>0</v>
      </c>
      <c r="W267" s="41">
        <f t="shared" si="145"/>
        <v>0</v>
      </c>
      <c r="X267" s="41">
        <f t="shared" si="144"/>
        <v>0</v>
      </c>
      <c r="Y267" s="41"/>
      <c r="Z267" s="41"/>
      <c r="AA267" s="41"/>
      <c r="AB267" s="41"/>
      <c r="AC267" s="41"/>
      <c r="AD267" s="41">
        <f t="shared" si="147"/>
        <v>0</v>
      </c>
      <c r="AE267" s="41">
        <f t="shared" si="148"/>
        <v>0</v>
      </c>
      <c r="AF267" s="41">
        <f t="shared" si="149"/>
        <v>0</v>
      </c>
      <c r="AG267" s="41">
        <f t="shared" si="150"/>
        <v>0</v>
      </c>
      <c r="AI267" s="41">
        <f t="shared" si="158"/>
        <v>0.28565869885324935</v>
      </c>
      <c r="AJ267" s="41">
        <f t="shared" si="159"/>
        <v>0.13788701252349073</v>
      </c>
      <c r="AK267" s="41">
        <f t="shared" si="174"/>
        <v>0.21626278687870024</v>
      </c>
      <c r="AL267" s="41">
        <f t="shared" si="160"/>
        <v>0</v>
      </c>
      <c r="AR267" s="41">
        <f t="shared" si="161"/>
        <v>0</v>
      </c>
      <c r="AS267" s="41">
        <f t="shared" si="162"/>
        <v>0</v>
      </c>
      <c r="AT267" s="41">
        <f t="shared" si="163"/>
        <v>0</v>
      </c>
      <c r="AV267" s="40">
        <f t="shared" si="164"/>
        <v>766.81078485370847</v>
      </c>
      <c r="AW267" s="40">
        <f t="shared" si="154"/>
        <v>370.1383809375576</v>
      </c>
      <c r="AX267" s="40">
        <f t="shared" si="155"/>
        <v>580.52717458570783</v>
      </c>
      <c r="AY267" s="40">
        <f t="shared" si="165"/>
        <v>0</v>
      </c>
      <c r="AZ267" s="40">
        <f t="shared" si="166"/>
        <v>0</v>
      </c>
      <c r="BA267" s="40">
        <f t="shared" si="167"/>
        <v>0</v>
      </c>
      <c r="BB267" s="40">
        <f t="shared" si="168"/>
        <v>0</v>
      </c>
      <c r="BC267" s="40">
        <f t="shared" si="169"/>
        <v>0</v>
      </c>
      <c r="BD267" s="40">
        <f t="shared" si="170"/>
        <v>0</v>
      </c>
      <c r="BE267" s="40">
        <f t="shared" si="151"/>
        <v>0</v>
      </c>
      <c r="BF267" s="40">
        <f t="shared" si="152"/>
        <v>0</v>
      </c>
      <c r="BG267" s="40">
        <f t="shared" si="153"/>
        <v>0</v>
      </c>
      <c r="BH267" s="62">
        <f t="shared" si="171"/>
        <v>1717.4763403769739</v>
      </c>
      <c r="BI267" s="128">
        <f>VLOOKUP(A267,'1112 '!$B$12:$G$1229,6,0)</f>
        <v>1842.54</v>
      </c>
      <c r="BJ267" s="63">
        <f t="shared" si="172"/>
        <v>-125.06365962302607</v>
      </c>
      <c r="BK267" s="41">
        <f t="shared" si="173"/>
        <v>3.7284877520713301E-3</v>
      </c>
    </row>
    <row r="268" spans="1:63" x14ac:dyDescent="0.3">
      <c r="A268" s="85" t="s">
        <v>1923</v>
      </c>
      <c r="B268" s="85" t="s">
        <v>728</v>
      </c>
      <c r="C268" s="65">
        <f>VLOOKUP(B268,Площадь!$A$2:$B$442,2,0)</f>
        <v>15.2</v>
      </c>
      <c r="D268" s="79"/>
      <c r="E268">
        <v>31</v>
      </c>
      <c r="F268">
        <v>29</v>
      </c>
      <c r="G268">
        <v>31</v>
      </c>
      <c r="Q268">
        <f t="shared" si="156"/>
        <v>91</v>
      </c>
      <c r="R268" s="76"/>
      <c r="S268" s="71"/>
      <c r="T268" s="41">
        <f t="shared" si="143"/>
        <v>0</v>
      </c>
      <c r="U268" s="41">
        <f t="shared" si="146"/>
        <v>0</v>
      </c>
      <c r="V268" s="41">
        <f t="shared" si="157"/>
        <v>0</v>
      </c>
      <c r="W268" s="41">
        <f t="shared" si="145"/>
        <v>0</v>
      </c>
      <c r="X268" s="41">
        <f t="shared" si="144"/>
        <v>0</v>
      </c>
      <c r="Y268" s="41"/>
      <c r="Z268" s="41"/>
      <c r="AA268" s="41"/>
      <c r="AB268" s="41"/>
      <c r="AC268" s="41"/>
      <c r="AD268" s="41">
        <f t="shared" si="147"/>
        <v>0</v>
      </c>
      <c r="AE268" s="41">
        <f t="shared" si="148"/>
        <v>0</v>
      </c>
      <c r="AF268" s="41">
        <f t="shared" si="149"/>
        <v>0</v>
      </c>
      <c r="AG268" s="41">
        <f t="shared" si="150"/>
        <v>0</v>
      </c>
      <c r="AI268" s="41">
        <f t="shared" si="158"/>
        <v>0.30363721836149576</v>
      </c>
      <c r="AJ268" s="41">
        <f t="shared" si="159"/>
        <v>0.14656521610888523</v>
      </c>
      <c r="AK268" s="41">
        <f t="shared" si="174"/>
        <v>0.2298737315074296</v>
      </c>
      <c r="AL268" s="41">
        <f t="shared" si="160"/>
        <v>0</v>
      </c>
      <c r="AR268" s="41">
        <f t="shared" si="161"/>
        <v>0</v>
      </c>
      <c r="AS268" s="41">
        <f t="shared" si="162"/>
        <v>0</v>
      </c>
      <c r="AT268" s="41">
        <f t="shared" si="163"/>
        <v>0</v>
      </c>
      <c r="AV268" s="40">
        <f t="shared" si="164"/>
        <v>815.07160348086484</v>
      </c>
      <c r="AW268" s="40">
        <f t="shared" si="154"/>
        <v>393.43380351404716</v>
      </c>
      <c r="AX268" s="40">
        <f t="shared" si="155"/>
        <v>617.0638499092837</v>
      </c>
      <c r="AY268" s="40">
        <f t="shared" si="165"/>
        <v>0</v>
      </c>
      <c r="AZ268" s="40">
        <f t="shared" si="166"/>
        <v>0</v>
      </c>
      <c r="BA268" s="40">
        <f t="shared" si="167"/>
        <v>0</v>
      </c>
      <c r="BB268" s="40">
        <f t="shared" si="168"/>
        <v>0</v>
      </c>
      <c r="BC268" s="40">
        <f t="shared" si="169"/>
        <v>0</v>
      </c>
      <c r="BD268" s="40">
        <f t="shared" si="170"/>
        <v>0</v>
      </c>
      <c r="BE268" s="40">
        <f t="shared" si="151"/>
        <v>0</v>
      </c>
      <c r="BF268" s="40">
        <f t="shared" si="152"/>
        <v>0</v>
      </c>
      <c r="BG268" s="40">
        <f t="shared" si="153"/>
        <v>0</v>
      </c>
      <c r="BH268" s="62">
        <f t="shared" si="171"/>
        <v>1825.5692569041958</v>
      </c>
      <c r="BI268" s="128">
        <f>VLOOKUP(A268,'1112 '!$B$12:$G$1229,6,0)</f>
        <v>1958.52</v>
      </c>
      <c r="BJ268" s="63">
        <f t="shared" si="172"/>
        <v>-132.95074309580423</v>
      </c>
      <c r="BK268" s="41">
        <f t="shared" si="173"/>
        <v>3.7284877520713301E-3</v>
      </c>
    </row>
    <row r="269" spans="1:63" x14ac:dyDescent="0.3">
      <c r="A269" s="85" t="s">
        <v>1951</v>
      </c>
      <c r="B269" s="85" t="s">
        <v>899</v>
      </c>
      <c r="C269" s="65">
        <f>VLOOKUP(B269,Площадь!$A$2:$B$442,2,0)</f>
        <v>15.2</v>
      </c>
      <c r="D269" s="79"/>
      <c r="E269">
        <v>31</v>
      </c>
      <c r="F269">
        <v>29</v>
      </c>
      <c r="G269">
        <v>31</v>
      </c>
      <c r="Q269">
        <f t="shared" si="156"/>
        <v>91</v>
      </c>
      <c r="R269" s="76"/>
      <c r="S269" s="71"/>
      <c r="T269" s="41">
        <f t="shared" si="143"/>
        <v>0</v>
      </c>
      <c r="U269" s="41">
        <f t="shared" si="146"/>
        <v>0</v>
      </c>
      <c r="V269" s="41">
        <f t="shared" si="157"/>
        <v>0</v>
      </c>
      <c r="W269" s="41">
        <f t="shared" si="145"/>
        <v>0</v>
      </c>
      <c r="X269" s="41">
        <f t="shared" si="144"/>
        <v>0</v>
      </c>
      <c r="Y269" s="41"/>
      <c r="Z269" s="41"/>
      <c r="AA269" s="41"/>
      <c r="AB269" s="41"/>
      <c r="AC269" s="41"/>
      <c r="AD269" s="41">
        <f t="shared" si="147"/>
        <v>0</v>
      </c>
      <c r="AE269" s="41">
        <f t="shared" si="148"/>
        <v>0</v>
      </c>
      <c r="AF269" s="41">
        <f t="shared" si="149"/>
        <v>0</v>
      </c>
      <c r="AG269" s="41">
        <f t="shared" si="150"/>
        <v>0</v>
      </c>
      <c r="AI269" s="41">
        <f t="shared" si="158"/>
        <v>0.30363721836149576</v>
      </c>
      <c r="AJ269" s="41">
        <f t="shared" si="159"/>
        <v>0.14656521610888523</v>
      </c>
      <c r="AK269" s="41">
        <f t="shared" si="174"/>
        <v>0.2298737315074296</v>
      </c>
      <c r="AL269" s="41">
        <f t="shared" si="160"/>
        <v>0</v>
      </c>
      <c r="AR269" s="41">
        <f t="shared" si="161"/>
        <v>0</v>
      </c>
      <c r="AS269" s="41">
        <f t="shared" si="162"/>
        <v>0</v>
      </c>
      <c r="AT269" s="41">
        <f t="shared" si="163"/>
        <v>0</v>
      </c>
      <c r="AV269" s="40">
        <f t="shared" si="164"/>
        <v>815.07160348086484</v>
      </c>
      <c r="AW269" s="40">
        <f t="shared" si="154"/>
        <v>393.43380351404716</v>
      </c>
      <c r="AX269" s="40">
        <f t="shared" si="155"/>
        <v>617.0638499092837</v>
      </c>
      <c r="AY269" s="40">
        <f t="shared" si="165"/>
        <v>0</v>
      </c>
      <c r="AZ269" s="40">
        <f t="shared" si="166"/>
        <v>0</v>
      </c>
      <c r="BA269" s="40">
        <f t="shared" si="167"/>
        <v>0</v>
      </c>
      <c r="BB269" s="40">
        <f t="shared" si="168"/>
        <v>0</v>
      </c>
      <c r="BC269" s="40">
        <f t="shared" si="169"/>
        <v>0</v>
      </c>
      <c r="BD269" s="40">
        <f t="shared" si="170"/>
        <v>0</v>
      </c>
      <c r="BE269" s="40">
        <f t="shared" si="151"/>
        <v>0</v>
      </c>
      <c r="BF269" s="40">
        <f t="shared" si="152"/>
        <v>0</v>
      </c>
      <c r="BG269" s="40">
        <f t="shared" si="153"/>
        <v>0</v>
      </c>
      <c r="BH269" s="62">
        <f t="shared" si="171"/>
        <v>1825.5692569041958</v>
      </c>
      <c r="BI269" s="128">
        <f>VLOOKUP(A269,'1112 '!$B$12:$G$1229,6,0)</f>
        <v>1958.52</v>
      </c>
      <c r="BJ269" s="63">
        <f t="shared" si="172"/>
        <v>-132.95074309580423</v>
      </c>
      <c r="BK269" s="41">
        <f t="shared" si="173"/>
        <v>3.7284877520713301E-3</v>
      </c>
    </row>
    <row r="270" spans="1:63" x14ac:dyDescent="0.3">
      <c r="A270" s="85" t="s">
        <v>1949</v>
      </c>
      <c r="B270" s="85" t="s">
        <v>863</v>
      </c>
      <c r="C270" s="65">
        <f>VLOOKUP(B270,Площадь!$A$2:$B$442,2,0)</f>
        <v>13.8</v>
      </c>
      <c r="D270" s="79"/>
      <c r="E270">
        <v>31</v>
      </c>
      <c r="F270">
        <v>29</v>
      </c>
      <c r="G270">
        <v>31</v>
      </c>
      <c r="Q270">
        <f t="shared" si="156"/>
        <v>91</v>
      </c>
      <c r="R270" s="76"/>
      <c r="S270" s="71"/>
      <c r="T270" s="41">
        <f t="shared" si="143"/>
        <v>0</v>
      </c>
      <c r="U270" s="41">
        <f t="shared" si="146"/>
        <v>0</v>
      </c>
      <c r="V270" s="41">
        <f t="shared" si="157"/>
        <v>0</v>
      </c>
      <c r="W270" s="41">
        <f t="shared" si="145"/>
        <v>0</v>
      </c>
      <c r="X270" s="41">
        <f t="shared" si="144"/>
        <v>0</v>
      </c>
      <c r="Y270" s="41"/>
      <c r="Z270" s="41"/>
      <c r="AA270" s="41"/>
      <c r="AB270" s="41"/>
      <c r="AC270" s="41"/>
      <c r="AD270" s="41">
        <f t="shared" si="147"/>
        <v>0</v>
      </c>
      <c r="AE270" s="41">
        <f t="shared" si="148"/>
        <v>0</v>
      </c>
      <c r="AF270" s="41">
        <f t="shared" si="149"/>
        <v>0</v>
      </c>
      <c r="AG270" s="41">
        <f t="shared" si="150"/>
        <v>0</v>
      </c>
      <c r="AI270" s="41">
        <f t="shared" si="158"/>
        <v>0.27567063245977907</v>
      </c>
      <c r="AJ270" s="41">
        <f t="shared" si="159"/>
        <v>0.13306578830938265</v>
      </c>
      <c r="AK270" s="41">
        <f t="shared" si="174"/>
        <v>0.20870115097385059</v>
      </c>
      <c r="AL270" s="41">
        <f t="shared" si="160"/>
        <v>0</v>
      </c>
      <c r="AR270" s="41">
        <f t="shared" si="161"/>
        <v>0</v>
      </c>
      <c r="AS270" s="41">
        <f t="shared" si="162"/>
        <v>0</v>
      </c>
      <c r="AT270" s="41">
        <f t="shared" si="163"/>
        <v>0</v>
      </c>
      <c r="AV270" s="40">
        <f t="shared" si="164"/>
        <v>739.99921894973261</v>
      </c>
      <c r="AW270" s="40">
        <f t="shared" si="154"/>
        <v>357.1964795061744</v>
      </c>
      <c r="AX270" s="40">
        <f t="shared" si="155"/>
        <v>560.22902162816558</v>
      </c>
      <c r="AY270" s="40">
        <f t="shared" si="165"/>
        <v>0</v>
      </c>
      <c r="AZ270" s="40">
        <f t="shared" si="166"/>
        <v>0</v>
      </c>
      <c r="BA270" s="40">
        <f t="shared" si="167"/>
        <v>0</v>
      </c>
      <c r="BB270" s="40">
        <f t="shared" si="168"/>
        <v>0</v>
      </c>
      <c r="BC270" s="40">
        <f t="shared" si="169"/>
        <v>0</v>
      </c>
      <c r="BD270" s="40">
        <f t="shared" si="170"/>
        <v>0</v>
      </c>
      <c r="BE270" s="40">
        <f t="shared" si="151"/>
        <v>0</v>
      </c>
      <c r="BF270" s="40">
        <f t="shared" si="152"/>
        <v>0</v>
      </c>
      <c r="BG270" s="40">
        <f t="shared" si="153"/>
        <v>0</v>
      </c>
      <c r="BH270" s="62">
        <f t="shared" si="171"/>
        <v>1657.4247200840725</v>
      </c>
      <c r="BI270" s="128">
        <f>VLOOKUP(A270,'1112 '!$B$12:$G$1229,6,0)</f>
        <v>1778.13</v>
      </c>
      <c r="BJ270" s="63">
        <f t="shared" si="172"/>
        <v>-120.70527991592758</v>
      </c>
      <c r="BK270" s="41">
        <f t="shared" si="173"/>
        <v>3.7284877520713301E-3</v>
      </c>
    </row>
    <row r="271" spans="1:63" x14ac:dyDescent="0.3">
      <c r="A271" s="85" t="s">
        <v>2342</v>
      </c>
      <c r="B271" s="85" t="s">
        <v>543</v>
      </c>
      <c r="C271" s="65">
        <f>VLOOKUP(B271,Площадь!$A$2:$B$442,2,0)</f>
        <v>13.8</v>
      </c>
      <c r="D271" s="79"/>
      <c r="E271">
        <v>31</v>
      </c>
      <c r="F271">
        <v>29</v>
      </c>
      <c r="G271">
        <v>31</v>
      </c>
      <c r="Q271">
        <f t="shared" si="156"/>
        <v>91</v>
      </c>
      <c r="R271" s="76"/>
      <c r="S271" s="71"/>
      <c r="T271" s="41">
        <f t="shared" si="143"/>
        <v>0</v>
      </c>
      <c r="U271" s="41">
        <f t="shared" si="146"/>
        <v>0</v>
      </c>
      <c r="V271" s="41">
        <f t="shared" si="157"/>
        <v>0</v>
      </c>
      <c r="W271" s="41">
        <f t="shared" si="145"/>
        <v>0</v>
      </c>
      <c r="X271" s="41">
        <f t="shared" si="144"/>
        <v>0</v>
      </c>
      <c r="Y271" s="41"/>
      <c r="Z271" s="41"/>
      <c r="AA271" s="41"/>
      <c r="AB271" s="41"/>
      <c r="AC271" s="41"/>
      <c r="AD271" s="41">
        <f t="shared" si="147"/>
        <v>0</v>
      </c>
      <c r="AE271" s="41">
        <f t="shared" si="148"/>
        <v>0</v>
      </c>
      <c r="AF271" s="41">
        <f t="shared" si="149"/>
        <v>0</v>
      </c>
      <c r="AG271" s="41">
        <f t="shared" si="150"/>
        <v>0</v>
      </c>
      <c r="AI271" s="41">
        <f t="shared" si="158"/>
        <v>0.27567063245977907</v>
      </c>
      <c r="AJ271" s="41">
        <f t="shared" si="159"/>
        <v>0.13306578830938265</v>
      </c>
      <c r="AK271" s="41">
        <f t="shared" si="174"/>
        <v>0.20870115097385059</v>
      </c>
      <c r="AL271" s="41">
        <f t="shared" si="160"/>
        <v>0</v>
      </c>
      <c r="AR271" s="41">
        <f t="shared" si="161"/>
        <v>0</v>
      </c>
      <c r="AS271" s="41">
        <f t="shared" si="162"/>
        <v>0</v>
      </c>
      <c r="AT271" s="41">
        <f t="shared" si="163"/>
        <v>0</v>
      </c>
      <c r="AV271" s="40">
        <f t="shared" si="164"/>
        <v>739.99921894973261</v>
      </c>
      <c r="AW271" s="40">
        <f t="shared" si="154"/>
        <v>357.1964795061744</v>
      </c>
      <c r="AX271" s="40">
        <f t="shared" si="155"/>
        <v>560.22902162816558</v>
      </c>
      <c r="AY271" s="40">
        <f t="shared" si="165"/>
        <v>0</v>
      </c>
      <c r="AZ271" s="40">
        <f t="shared" si="166"/>
        <v>0</v>
      </c>
      <c r="BA271" s="40">
        <f t="shared" si="167"/>
        <v>0</v>
      </c>
      <c r="BB271" s="40">
        <f t="shared" si="168"/>
        <v>0</v>
      </c>
      <c r="BC271" s="40">
        <f t="shared" si="169"/>
        <v>0</v>
      </c>
      <c r="BD271" s="40">
        <f t="shared" si="170"/>
        <v>0</v>
      </c>
      <c r="BE271" s="40">
        <f t="shared" si="151"/>
        <v>0</v>
      </c>
      <c r="BF271" s="40">
        <f t="shared" si="152"/>
        <v>0</v>
      </c>
      <c r="BG271" s="40">
        <f t="shared" si="153"/>
        <v>0</v>
      </c>
      <c r="BH271" s="62">
        <f t="shared" si="171"/>
        <v>1657.4247200840725</v>
      </c>
      <c r="BI271" s="128">
        <f>VLOOKUP(A271,'1112 '!$B$12:$G$1229,6,0)</f>
        <v>1778.13</v>
      </c>
      <c r="BJ271" s="63">
        <f t="shared" si="172"/>
        <v>-120.70527991592758</v>
      </c>
      <c r="BK271" s="41">
        <f t="shared" si="173"/>
        <v>3.7284877520713301E-3</v>
      </c>
    </row>
    <row r="272" spans="1:63" x14ac:dyDescent="0.3">
      <c r="A272" s="85" t="s">
        <v>1995</v>
      </c>
      <c r="B272" s="85" t="s">
        <v>715</v>
      </c>
      <c r="C272" s="65">
        <f>VLOOKUP(B272,Площадь!$A$2:$B$442,2,0)</f>
        <v>15.2</v>
      </c>
      <c r="D272" s="79"/>
      <c r="E272">
        <v>31</v>
      </c>
      <c r="F272">
        <v>29</v>
      </c>
      <c r="G272">
        <v>31</v>
      </c>
      <c r="Q272">
        <f t="shared" si="156"/>
        <v>91</v>
      </c>
      <c r="R272" s="76"/>
      <c r="S272" s="71"/>
      <c r="T272" s="41">
        <f t="shared" si="143"/>
        <v>0</v>
      </c>
      <c r="U272" s="41">
        <f t="shared" si="146"/>
        <v>0</v>
      </c>
      <c r="V272" s="41">
        <f t="shared" si="157"/>
        <v>0</v>
      </c>
      <c r="W272" s="41">
        <f t="shared" si="145"/>
        <v>0</v>
      </c>
      <c r="X272" s="41">
        <f t="shared" si="144"/>
        <v>0</v>
      </c>
      <c r="Y272" s="41"/>
      <c r="Z272" s="41"/>
      <c r="AA272" s="41"/>
      <c r="AB272" s="41"/>
      <c r="AC272" s="41"/>
      <c r="AD272" s="41">
        <f t="shared" si="147"/>
        <v>0</v>
      </c>
      <c r="AE272" s="41">
        <f t="shared" si="148"/>
        <v>0</v>
      </c>
      <c r="AF272" s="41">
        <f t="shared" si="149"/>
        <v>0</v>
      </c>
      <c r="AG272" s="41">
        <f t="shared" si="150"/>
        <v>0</v>
      </c>
      <c r="AI272" s="41">
        <f t="shared" si="158"/>
        <v>0.30363721836149576</v>
      </c>
      <c r="AJ272" s="41">
        <f t="shared" si="159"/>
        <v>0.14656521610888523</v>
      </c>
      <c r="AK272" s="41">
        <f t="shared" si="174"/>
        <v>0.2298737315074296</v>
      </c>
      <c r="AL272" s="41">
        <f t="shared" si="160"/>
        <v>0</v>
      </c>
      <c r="AR272" s="41">
        <f t="shared" si="161"/>
        <v>0</v>
      </c>
      <c r="AS272" s="41">
        <f t="shared" si="162"/>
        <v>0</v>
      </c>
      <c r="AT272" s="41">
        <f t="shared" si="163"/>
        <v>0</v>
      </c>
      <c r="AV272" s="40">
        <f t="shared" si="164"/>
        <v>815.07160348086484</v>
      </c>
      <c r="AW272" s="40">
        <f t="shared" si="154"/>
        <v>393.43380351404716</v>
      </c>
      <c r="AX272" s="40">
        <f t="shared" si="155"/>
        <v>617.0638499092837</v>
      </c>
      <c r="AY272" s="40">
        <f t="shared" si="165"/>
        <v>0</v>
      </c>
      <c r="AZ272" s="40">
        <f t="shared" si="166"/>
        <v>0</v>
      </c>
      <c r="BA272" s="40">
        <f t="shared" si="167"/>
        <v>0</v>
      </c>
      <c r="BB272" s="40">
        <f t="shared" si="168"/>
        <v>0</v>
      </c>
      <c r="BC272" s="40">
        <f t="shared" si="169"/>
        <v>0</v>
      </c>
      <c r="BD272" s="40">
        <f t="shared" si="170"/>
        <v>0</v>
      </c>
      <c r="BE272" s="40">
        <f t="shared" si="151"/>
        <v>0</v>
      </c>
      <c r="BF272" s="40">
        <f t="shared" si="152"/>
        <v>0</v>
      </c>
      <c r="BG272" s="40">
        <f t="shared" si="153"/>
        <v>0</v>
      </c>
      <c r="BH272" s="62">
        <f t="shared" si="171"/>
        <v>1825.5692569041958</v>
      </c>
      <c r="BI272" s="128">
        <f>VLOOKUP(A272,'1112 '!$B$12:$G$1229,6,0)</f>
        <v>1958.52</v>
      </c>
      <c r="BJ272" s="63">
        <f t="shared" si="172"/>
        <v>-132.95074309580423</v>
      </c>
      <c r="BK272" s="41">
        <f t="shared" si="173"/>
        <v>3.7284877520713301E-3</v>
      </c>
    </row>
    <row r="273" spans="1:63" x14ac:dyDescent="0.3">
      <c r="A273" s="85" t="s">
        <v>1958</v>
      </c>
      <c r="B273" s="85" t="s">
        <v>750</v>
      </c>
      <c r="C273" s="65">
        <f>VLOOKUP(B273,Площадь!$A$2:$B$442,2,0)</f>
        <v>13.8</v>
      </c>
      <c r="D273" s="79"/>
      <c r="E273">
        <v>31</v>
      </c>
      <c r="F273">
        <v>29</v>
      </c>
      <c r="G273">
        <v>31</v>
      </c>
      <c r="Q273">
        <f t="shared" si="156"/>
        <v>91</v>
      </c>
      <c r="R273" s="76"/>
      <c r="S273" s="71"/>
      <c r="T273" s="41">
        <f t="shared" si="143"/>
        <v>0</v>
      </c>
      <c r="U273" s="41">
        <f t="shared" si="146"/>
        <v>0</v>
      </c>
      <c r="V273" s="41">
        <f t="shared" si="157"/>
        <v>0</v>
      </c>
      <c r="W273" s="41">
        <f t="shared" si="145"/>
        <v>0</v>
      </c>
      <c r="X273" s="41">
        <f t="shared" si="144"/>
        <v>0</v>
      </c>
      <c r="Y273" s="41"/>
      <c r="Z273" s="41"/>
      <c r="AA273" s="41"/>
      <c r="AB273" s="41"/>
      <c r="AC273" s="41"/>
      <c r="AD273" s="41">
        <f t="shared" si="147"/>
        <v>0</v>
      </c>
      <c r="AE273" s="41">
        <f t="shared" si="148"/>
        <v>0</v>
      </c>
      <c r="AF273" s="41">
        <f t="shared" si="149"/>
        <v>0</v>
      </c>
      <c r="AG273" s="41">
        <f t="shared" si="150"/>
        <v>0</v>
      </c>
      <c r="AI273" s="41">
        <f t="shared" si="158"/>
        <v>0.27567063245977907</v>
      </c>
      <c r="AJ273" s="41">
        <f t="shared" si="159"/>
        <v>0.13306578830938265</v>
      </c>
      <c r="AK273" s="41">
        <f t="shared" si="174"/>
        <v>0.20870115097385059</v>
      </c>
      <c r="AL273" s="41">
        <f t="shared" si="160"/>
        <v>0</v>
      </c>
      <c r="AR273" s="41">
        <f t="shared" si="161"/>
        <v>0</v>
      </c>
      <c r="AS273" s="41">
        <f t="shared" si="162"/>
        <v>0</v>
      </c>
      <c r="AT273" s="41">
        <f t="shared" si="163"/>
        <v>0</v>
      </c>
      <c r="AV273" s="40">
        <f t="shared" si="164"/>
        <v>739.99921894973261</v>
      </c>
      <c r="AW273" s="40">
        <f t="shared" si="154"/>
        <v>357.1964795061744</v>
      </c>
      <c r="AX273" s="40">
        <f t="shared" si="155"/>
        <v>560.22902162816558</v>
      </c>
      <c r="AY273" s="40">
        <f t="shared" si="165"/>
        <v>0</v>
      </c>
      <c r="AZ273" s="40">
        <f t="shared" si="166"/>
        <v>0</v>
      </c>
      <c r="BA273" s="40">
        <f t="shared" si="167"/>
        <v>0</v>
      </c>
      <c r="BB273" s="40">
        <f t="shared" si="168"/>
        <v>0</v>
      </c>
      <c r="BC273" s="40">
        <f t="shared" si="169"/>
        <v>0</v>
      </c>
      <c r="BD273" s="40">
        <f t="shared" si="170"/>
        <v>0</v>
      </c>
      <c r="BE273" s="40">
        <f t="shared" si="151"/>
        <v>0</v>
      </c>
      <c r="BF273" s="40">
        <f t="shared" si="152"/>
        <v>0</v>
      </c>
      <c r="BG273" s="40">
        <f t="shared" si="153"/>
        <v>0</v>
      </c>
      <c r="BH273" s="62">
        <f t="shared" si="171"/>
        <v>1657.4247200840725</v>
      </c>
      <c r="BI273" s="128">
        <f>VLOOKUP(A273,'1112 '!$B$12:$G$1229,6,0)</f>
        <v>1778.13</v>
      </c>
      <c r="BJ273" s="63">
        <f t="shared" si="172"/>
        <v>-120.70527991592758</v>
      </c>
      <c r="BK273" s="41">
        <f t="shared" si="173"/>
        <v>3.7284877520713301E-3</v>
      </c>
    </row>
    <row r="274" spans="1:63" x14ac:dyDescent="0.3">
      <c r="A274" s="85" t="s">
        <v>2102</v>
      </c>
      <c r="B274" s="85" t="s">
        <v>516</v>
      </c>
      <c r="C274" s="65">
        <f>VLOOKUP(B274,Площадь!$A$2:$B$442,2,0)</f>
        <v>15.5</v>
      </c>
      <c r="D274" s="79"/>
      <c r="E274">
        <v>31</v>
      </c>
      <c r="F274">
        <v>29</v>
      </c>
      <c r="G274">
        <v>31</v>
      </c>
      <c r="Q274">
        <f t="shared" si="156"/>
        <v>91</v>
      </c>
      <c r="R274" s="76"/>
      <c r="S274" s="71"/>
      <c r="T274" s="41">
        <f t="shared" si="143"/>
        <v>0</v>
      </c>
      <c r="U274" s="41">
        <f t="shared" si="146"/>
        <v>0</v>
      </c>
      <c r="V274" s="41">
        <f t="shared" si="157"/>
        <v>0</v>
      </c>
      <c r="W274" s="41">
        <f t="shared" si="145"/>
        <v>0</v>
      </c>
      <c r="X274" s="41">
        <f t="shared" si="144"/>
        <v>0</v>
      </c>
      <c r="Y274" s="41"/>
      <c r="Z274" s="41"/>
      <c r="AA274" s="41"/>
      <c r="AB274" s="41"/>
      <c r="AC274" s="41"/>
      <c r="AD274" s="41">
        <f t="shared" si="147"/>
        <v>0</v>
      </c>
      <c r="AE274" s="41">
        <f t="shared" si="148"/>
        <v>0</v>
      </c>
      <c r="AF274" s="41">
        <f t="shared" si="149"/>
        <v>0</v>
      </c>
      <c r="AG274" s="41">
        <f t="shared" si="150"/>
        <v>0</v>
      </c>
      <c r="AI274" s="41">
        <f t="shared" si="158"/>
        <v>0.30963005819757794</v>
      </c>
      <c r="AJ274" s="41">
        <f t="shared" si="159"/>
        <v>0.14945795063735007</v>
      </c>
      <c r="AK274" s="41">
        <f t="shared" si="174"/>
        <v>0.23441071305033942</v>
      </c>
      <c r="AL274" s="41">
        <f t="shared" si="160"/>
        <v>0</v>
      </c>
      <c r="AR274" s="41">
        <f t="shared" si="161"/>
        <v>0</v>
      </c>
      <c r="AS274" s="41">
        <f t="shared" si="162"/>
        <v>0</v>
      </c>
      <c r="AT274" s="41">
        <f t="shared" si="163"/>
        <v>0</v>
      </c>
      <c r="AV274" s="40">
        <f t="shared" si="164"/>
        <v>831.15854302325033</v>
      </c>
      <c r="AW274" s="40">
        <f t="shared" si="154"/>
        <v>401.19894437287707</v>
      </c>
      <c r="AX274" s="40">
        <f t="shared" si="155"/>
        <v>629.24274168380919</v>
      </c>
      <c r="AY274" s="40">
        <f t="shared" si="165"/>
        <v>0</v>
      </c>
      <c r="AZ274" s="40">
        <f t="shared" si="166"/>
        <v>0</v>
      </c>
      <c r="BA274" s="40">
        <f t="shared" si="167"/>
        <v>0</v>
      </c>
      <c r="BB274" s="40">
        <f t="shared" si="168"/>
        <v>0</v>
      </c>
      <c r="BC274" s="40">
        <f t="shared" si="169"/>
        <v>0</v>
      </c>
      <c r="BD274" s="40">
        <f t="shared" si="170"/>
        <v>0</v>
      </c>
      <c r="BE274" s="40">
        <f t="shared" si="151"/>
        <v>0</v>
      </c>
      <c r="BF274" s="40">
        <f t="shared" si="152"/>
        <v>0</v>
      </c>
      <c r="BG274" s="40">
        <f t="shared" si="153"/>
        <v>0</v>
      </c>
      <c r="BH274" s="62">
        <f t="shared" si="171"/>
        <v>1861.6002290799365</v>
      </c>
      <c r="BI274" s="128">
        <f>VLOOKUP(A274,'1112 '!$B$12:$G$1229,6,0)</f>
        <v>1997.16</v>
      </c>
      <c r="BJ274" s="63">
        <f t="shared" si="172"/>
        <v>-135.55977092006356</v>
      </c>
      <c r="BK274" s="41">
        <f t="shared" si="173"/>
        <v>3.7284877520713301E-3</v>
      </c>
    </row>
    <row r="275" spans="1:63" x14ac:dyDescent="0.3">
      <c r="A275" s="85" t="s">
        <v>2084</v>
      </c>
      <c r="B275" s="85" t="s">
        <v>552</v>
      </c>
      <c r="C275" s="65">
        <f>VLOOKUP(B275,Площадь!$A$2:$B$442,2,0)</f>
        <v>16.7</v>
      </c>
      <c r="D275" s="79"/>
      <c r="E275">
        <v>31</v>
      </c>
      <c r="F275">
        <v>29</v>
      </c>
      <c r="G275">
        <v>31</v>
      </c>
      <c r="Q275">
        <f t="shared" si="156"/>
        <v>91</v>
      </c>
      <c r="R275" s="76"/>
      <c r="S275" s="71"/>
      <c r="T275" s="41">
        <f t="shared" si="143"/>
        <v>0</v>
      </c>
      <c r="U275" s="41">
        <f t="shared" si="146"/>
        <v>0</v>
      </c>
      <c r="V275" s="41">
        <f t="shared" si="157"/>
        <v>0</v>
      </c>
      <c r="W275" s="41">
        <f t="shared" si="145"/>
        <v>0</v>
      </c>
      <c r="X275" s="41">
        <f t="shared" si="144"/>
        <v>0</v>
      </c>
      <c r="Y275" s="41"/>
      <c r="Z275" s="41"/>
      <c r="AA275" s="41"/>
      <c r="AB275" s="41"/>
      <c r="AC275" s="41"/>
      <c r="AD275" s="41">
        <f t="shared" si="147"/>
        <v>0</v>
      </c>
      <c r="AE275" s="41">
        <f t="shared" si="148"/>
        <v>0</v>
      </c>
      <c r="AF275" s="41">
        <f t="shared" si="149"/>
        <v>0</v>
      </c>
      <c r="AG275" s="41">
        <f t="shared" si="150"/>
        <v>0</v>
      </c>
      <c r="AI275" s="41">
        <f t="shared" si="158"/>
        <v>0.33360141754190659</v>
      </c>
      <c r="AJ275" s="41">
        <f t="shared" si="159"/>
        <v>0.16102888875120944</v>
      </c>
      <c r="AK275" s="41">
        <f t="shared" si="174"/>
        <v>0.25255863922197858</v>
      </c>
      <c r="AL275" s="41">
        <f t="shared" si="160"/>
        <v>0</v>
      </c>
      <c r="AR275" s="41">
        <f t="shared" si="161"/>
        <v>0</v>
      </c>
      <c r="AS275" s="41">
        <f t="shared" si="162"/>
        <v>0</v>
      </c>
      <c r="AT275" s="41">
        <f t="shared" si="163"/>
        <v>0</v>
      </c>
      <c r="AV275" s="40">
        <f t="shared" si="164"/>
        <v>895.50630119279242</v>
      </c>
      <c r="AW275" s="40">
        <f t="shared" si="154"/>
        <v>432.25950780819659</v>
      </c>
      <c r="AX275" s="40">
        <f t="shared" si="155"/>
        <v>677.95830878191043</v>
      </c>
      <c r="AY275" s="40">
        <f t="shared" si="165"/>
        <v>0</v>
      </c>
      <c r="AZ275" s="40">
        <f t="shared" si="166"/>
        <v>0</v>
      </c>
      <c r="BA275" s="40">
        <f t="shared" si="167"/>
        <v>0</v>
      </c>
      <c r="BB275" s="40">
        <f t="shared" si="168"/>
        <v>0</v>
      </c>
      <c r="BC275" s="40">
        <f t="shared" si="169"/>
        <v>0</v>
      </c>
      <c r="BD275" s="40">
        <f t="shared" si="170"/>
        <v>0</v>
      </c>
      <c r="BE275" s="40">
        <f t="shared" si="151"/>
        <v>0</v>
      </c>
      <c r="BF275" s="40">
        <f t="shared" si="152"/>
        <v>0</v>
      </c>
      <c r="BG275" s="40">
        <f t="shared" si="153"/>
        <v>0</v>
      </c>
      <c r="BH275" s="62">
        <f t="shared" si="171"/>
        <v>2005.7241177828996</v>
      </c>
      <c r="BI275" s="128">
        <f>VLOOKUP(A275,'1112 '!$B$12:$G$1229,6,0)</f>
        <v>2151.79</v>
      </c>
      <c r="BJ275" s="63">
        <f t="shared" si="172"/>
        <v>-146.06588221710035</v>
      </c>
      <c r="BK275" s="41">
        <f t="shared" si="173"/>
        <v>3.7284877520713305E-3</v>
      </c>
    </row>
    <row r="276" spans="1:63" x14ac:dyDescent="0.3">
      <c r="A276" s="85" t="s">
        <v>2002</v>
      </c>
      <c r="B276" s="85" t="s">
        <v>1051</v>
      </c>
      <c r="C276" s="65">
        <f>VLOOKUP(B276,Площадь!$A$2:$B$442,2,0)</f>
        <v>14.6</v>
      </c>
      <c r="D276" s="79"/>
      <c r="E276">
        <v>31</v>
      </c>
      <c r="F276">
        <v>29</v>
      </c>
      <c r="G276">
        <v>31</v>
      </c>
      <c r="Q276">
        <f t="shared" si="156"/>
        <v>91</v>
      </c>
      <c r="R276" s="76"/>
      <c r="S276" s="71"/>
      <c r="T276" s="41">
        <f t="shared" si="143"/>
        <v>0</v>
      </c>
      <c r="U276" s="41">
        <f t="shared" si="146"/>
        <v>0</v>
      </c>
      <c r="V276" s="41">
        <f t="shared" si="157"/>
        <v>0</v>
      </c>
      <c r="W276" s="41">
        <f t="shared" si="145"/>
        <v>0</v>
      </c>
      <c r="X276" s="41">
        <f t="shared" si="144"/>
        <v>0</v>
      </c>
      <c r="Y276" s="41"/>
      <c r="Z276" s="41"/>
      <c r="AA276" s="41"/>
      <c r="AB276" s="41"/>
      <c r="AC276" s="41"/>
      <c r="AD276" s="41">
        <f t="shared" si="147"/>
        <v>0</v>
      </c>
      <c r="AE276" s="41">
        <f t="shared" si="148"/>
        <v>0</v>
      </c>
      <c r="AF276" s="41">
        <f t="shared" si="149"/>
        <v>0</v>
      </c>
      <c r="AG276" s="41">
        <f t="shared" si="150"/>
        <v>0</v>
      </c>
      <c r="AI276" s="41">
        <f t="shared" si="158"/>
        <v>0.29165153868933147</v>
      </c>
      <c r="AJ276" s="41">
        <f t="shared" si="159"/>
        <v>0.14077974705195556</v>
      </c>
      <c r="AK276" s="41">
        <f t="shared" si="174"/>
        <v>0.22079976842161003</v>
      </c>
      <c r="AL276" s="41">
        <f t="shared" si="160"/>
        <v>0</v>
      </c>
      <c r="AR276" s="41">
        <f t="shared" si="161"/>
        <v>0</v>
      </c>
      <c r="AS276" s="41">
        <f t="shared" si="162"/>
        <v>0</v>
      </c>
      <c r="AT276" s="41">
        <f t="shared" si="163"/>
        <v>0</v>
      </c>
      <c r="AV276" s="40">
        <f t="shared" si="164"/>
        <v>782.89772439609385</v>
      </c>
      <c r="AW276" s="40">
        <f t="shared" si="154"/>
        <v>377.90352179638745</v>
      </c>
      <c r="AX276" s="40">
        <f t="shared" si="155"/>
        <v>592.70606636023308</v>
      </c>
      <c r="AY276" s="40">
        <f t="shared" si="165"/>
        <v>0</v>
      </c>
      <c r="AZ276" s="40">
        <f t="shared" si="166"/>
        <v>0</v>
      </c>
      <c r="BA276" s="40">
        <f t="shared" si="167"/>
        <v>0</v>
      </c>
      <c r="BB276" s="40">
        <f t="shared" si="168"/>
        <v>0</v>
      </c>
      <c r="BC276" s="40">
        <f t="shared" si="169"/>
        <v>0</v>
      </c>
      <c r="BD276" s="40">
        <f t="shared" si="170"/>
        <v>0</v>
      </c>
      <c r="BE276" s="40">
        <f t="shared" si="151"/>
        <v>0</v>
      </c>
      <c r="BF276" s="40">
        <f t="shared" si="152"/>
        <v>0</v>
      </c>
      <c r="BG276" s="40">
        <f t="shared" si="153"/>
        <v>0</v>
      </c>
      <c r="BH276" s="62">
        <f t="shared" si="171"/>
        <v>1753.5073125527144</v>
      </c>
      <c r="BI276" s="128">
        <f>VLOOKUP(A276,'1112 '!$B$12:$G$1229,6,0)</f>
        <v>1881.2</v>
      </c>
      <c r="BJ276" s="63">
        <f t="shared" si="172"/>
        <v>-127.69268744728561</v>
      </c>
      <c r="BK276" s="41">
        <f t="shared" si="173"/>
        <v>3.7284877520713305E-3</v>
      </c>
    </row>
    <row r="277" spans="1:63" x14ac:dyDescent="0.3">
      <c r="A277" s="85" t="s">
        <v>2107</v>
      </c>
      <c r="B277" s="85" t="s">
        <v>948</v>
      </c>
      <c r="C277" s="65">
        <f>VLOOKUP(B277,Площадь!$A$2:$B$442,2,0)</f>
        <v>16.5</v>
      </c>
      <c r="D277" s="79"/>
      <c r="E277">
        <v>31</v>
      </c>
      <c r="F277">
        <v>29</v>
      </c>
      <c r="G277">
        <v>31</v>
      </c>
      <c r="Q277">
        <f t="shared" si="156"/>
        <v>91</v>
      </c>
      <c r="R277" s="76"/>
      <c r="S277" s="71"/>
      <c r="T277" s="41">
        <f t="shared" si="143"/>
        <v>0</v>
      </c>
      <c r="U277" s="41">
        <f t="shared" si="146"/>
        <v>0</v>
      </c>
      <c r="V277" s="41">
        <f t="shared" si="157"/>
        <v>0</v>
      </c>
      <c r="W277" s="41">
        <f t="shared" si="145"/>
        <v>0</v>
      </c>
      <c r="X277" s="41">
        <f t="shared" si="144"/>
        <v>0</v>
      </c>
      <c r="Y277" s="41"/>
      <c r="Z277" s="41"/>
      <c r="AA277" s="41"/>
      <c r="AB277" s="41"/>
      <c r="AC277" s="41"/>
      <c r="AD277" s="41">
        <f t="shared" si="147"/>
        <v>0</v>
      </c>
      <c r="AE277" s="41">
        <f t="shared" si="148"/>
        <v>0</v>
      </c>
      <c r="AF277" s="41">
        <f t="shared" si="149"/>
        <v>0</v>
      </c>
      <c r="AG277" s="41">
        <f t="shared" si="150"/>
        <v>0</v>
      </c>
      <c r="AI277" s="41">
        <f t="shared" si="158"/>
        <v>0.32960619098451849</v>
      </c>
      <c r="AJ277" s="41">
        <f t="shared" si="159"/>
        <v>0.15910039906556622</v>
      </c>
      <c r="AK277" s="41">
        <f t="shared" si="174"/>
        <v>0.24953398486003872</v>
      </c>
      <c r="AL277" s="41">
        <f t="shared" si="160"/>
        <v>0</v>
      </c>
      <c r="AR277" s="41">
        <f t="shared" si="161"/>
        <v>0</v>
      </c>
      <c r="AS277" s="41">
        <f t="shared" si="162"/>
        <v>0</v>
      </c>
      <c r="AT277" s="41">
        <f t="shared" si="163"/>
        <v>0</v>
      </c>
      <c r="AV277" s="40">
        <f t="shared" si="164"/>
        <v>884.78167483120205</v>
      </c>
      <c r="AW277" s="40">
        <f t="shared" si="154"/>
        <v>427.08274723564335</v>
      </c>
      <c r="AX277" s="40">
        <f t="shared" si="155"/>
        <v>669.83904759889356</v>
      </c>
      <c r="AY277" s="40">
        <f t="shared" si="165"/>
        <v>0</v>
      </c>
      <c r="AZ277" s="40">
        <f t="shared" si="166"/>
        <v>0</v>
      </c>
      <c r="BA277" s="40">
        <f t="shared" si="167"/>
        <v>0</v>
      </c>
      <c r="BB277" s="40">
        <f t="shared" si="168"/>
        <v>0</v>
      </c>
      <c r="BC277" s="40">
        <f t="shared" si="169"/>
        <v>0</v>
      </c>
      <c r="BD277" s="40">
        <f t="shared" si="170"/>
        <v>0</v>
      </c>
      <c r="BE277" s="40">
        <f t="shared" si="151"/>
        <v>0</v>
      </c>
      <c r="BF277" s="40">
        <f t="shared" si="152"/>
        <v>0</v>
      </c>
      <c r="BG277" s="40">
        <f t="shared" si="153"/>
        <v>0</v>
      </c>
      <c r="BH277" s="62">
        <f t="shared" si="171"/>
        <v>1981.703469665739</v>
      </c>
      <c r="BI277" s="128">
        <f>VLOOKUP(A277,'1112 '!$B$12:$G$1229,6,0)</f>
        <v>2126.0100000000002</v>
      </c>
      <c r="BJ277" s="63">
        <f t="shared" si="172"/>
        <v>-144.3065303342612</v>
      </c>
      <c r="BK277" s="41">
        <f t="shared" si="173"/>
        <v>3.7284877520713305E-3</v>
      </c>
    </row>
    <row r="278" spans="1:63" x14ac:dyDescent="0.3">
      <c r="A278" s="85" t="s">
        <v>2136</v>
      </c>
      <c r="B278" s="85" t="s">
        <v>544</v>
      </c>
      <c r="C278" s="65">
        <f>VLOOKUP(B278,Площадь!$A$2:$B$442,2,0)</f>
        <v>17</v>
      </c>
      <c r="D278" s="79"/>
      <c r="E278">
        <v>31</v>
      </c>
      <c r="F278">
        <v>29</v>
      </c>
      <c r="G278">
        <v>31</v>
      </c>
      <c r="Q278">
        <f t="shared" si="156"/>
        <v>91</v>
      </c>
      <c r="R278" s="76"/>
      <c r="S278" s="71"/>
      <c r="T278" s="41">
        <f t="shared" si="143"/>
        <v>0</v>
      </c>
      <c r="U278" s="41">
        <f t="shared" si="146"/>
        <v>0</v>
      </c>
      <c r="V278" s="41">
        <f t="shared" si="157"/>
        <v>0</v>
      </c>
      <c r="W278" s="41">
        <f t="shared" si="145"/>
        <v>0</v>
      </c>
      <c r="X278" s="41">
        <f t="shared" si="144"/>
        <v>0</v>
      </c>
      <c r="Y278" s="41"/>
      <c r="Z278" s="41"/>
      <c r="AA278" s="41"/>
      <c r="AB278" s="41"/>
      <c r="AC278" s="41"/>
      <c r="AD278" s="41">
        <f t="shared" si="147"/>
        <v>0</v>
      </c>
      <c r="AE278" s="41">
        <f t="shared" si="148"/>
        <v>0</v>
      </c>
      <c r="AF278" s="41">
        <f t="shared" si="149"/>
        <v>0</v>
      </c>
      <c r="AG278" s="41">
        <f t="shared" si="150"/>
        <v>0</v>
      </c>
      <c r="AI278" s="41">
        <f t="shared" si="158"/>
        <v>0.33959425737798871</v>
      </c>
      <c r="AJ278" s="41">
        <f t="shared" si="159"/>
        <v>0.16392162327967427</v>
      </c>
      <c r="AK278" s="41">
        <f t="shared" si="174"/>
        <v>0.2570956207648884</v>
      </c>
      <c r="AL278" s="41">
        <f t="shared" si="160"/>
        <v>0</v>
      </c>
      <c r="AR278" s="41">
        <f t="shared" si="161"/>
        <v>0</v>
      </c>
      <c r="AS278" s="41">
        <f t="shared" si="162"/>
        <v>0</v>
      </c>
      <c r="AT278" s="41">
        <f t="shared" si="163"/>
        <v>0</v>
      </c>
      <c r="AV278" s="40">
        <f t="shared" si="164"/>
        <v>911.5932407351778</v>
      </c>
      <c r="AW278" s="40">
        <f t="shared" si="154"/>
        <v>440.02464866702644</v>
      </c>
      <c r="AX278" s="40">
        <f t="shared" si="155"/>
        <v>690.1372005564358</v>
      </c>
      <c r="AY278" s="40">
        <f t="shared" si="165"/>
        <v>0</v>
      </c>
      <c r="AZ278" s="40">
        <f t="shared" si="166"/>
        <v>0</v>
      </c>
      <c r="BA278" s="40">
        <f t="shared" si="167"/>
        <v>0</v>
      </c>
      <c r="BB278" s="40">
        <f t="shared" si="168"/>
        <v>0</v>
      </c>
      <c r="BC278" s="40">
        <f t="shared" si="169"/>
        <v>0</v>
      </c>
      <c r="BD278" s="40">
        <f t="shared" si="170"/>
        <v>0</v>
      </c>
      <c r="BE278" s="40">
        <f t="shared" si="151"/>
        <v>0</v>
      </c>
      <c r="BF278" s="40">
        <f t="shared" si="152"/>
        <v>0</v>
      </c>
      <c r="BG278" s="40">
        <f t="shared" si="153"/>
        <v>0</v>
      </c>
      <c r="BH278" s="62">
        <f t="shared" si="171"/>
        <v>2041.7550899586399</v>
      </c>
      <c r="BI278" s="128">
        <f>VLOOKUP(A278,'1112 '!$B$12:$G$1229,6,0)</f>
        <v>2190.44</v>
      </c>
      <c r="BJ278" s="63">
        <f t="shared" si="172"/>
        <v>-148.68491004136013</v>
      </c>
      <c r="BK278" s="41">
        <f t="shared" si="173"/>
        <v>3.7284877520713301E-3</v>
      </c>
    </row>
    <row r="279" spans="1:63" x14ac:dyDescent="0.3">
      <c r="A279" s="85" t="s">
        <v>1940</v>
      </c>
      <c r="B279" s="85" t="s">
        <v>914</v>
      </c>
      <c r="C279" s="65">
        <f>VLOOKUP(B279,Площадь!$A$2:$B$442,2,0)</f>
        <v>16.899999999999999</v>
      </c>
      <c r="D279" s="79"/>
      <c r="E279">
        <v>31</v>
      </c>
      <c r="F279">
        <v>29</v>
      </c>
      <c r="G279">
        <v>31</v>
      </c>
      <c r="Q279">
        <f t="shared" si="156"/>
        <v>91</v>
      </c>
      <c r="R279" s="76"/>
      <c r="S279" s="71"/>
      <c r="T279" s="41">
        <f t="shared" si="143"/>
        <v>0</v>
      </c>
      <c r="U279" s="41">
        <f t="shared" si="146"/>
        <v>0</v>
      </c>
      <c r="V279" s="41">
        <f t="shared" si="157"/>
        <v>0</v>
      </c>
      <c r="W279" s="41">
        <f t="shared" si="145"/>
        <v>0</v>
      </c>
      <c r="X279" s="41">
        <f t="shared" si="144"/>
        <v>0</v>
      </c>
      <c r="Y279" s="41"/>
      <c r="Z279" s="41"/>
      <c r="AA279" s="41"/>
      <c r="AB279" s="41"/>
      <c r="AC279" s="41"/>
      <c r="AD279" s="41">
        <f t="shared" si="147"/>
        <v>0</v>
      </c>
      <c r="AE279" s="41">
        <f t="shared" si="148"/>
        <v>0</v>
      </c>
      <c r="AF279" s="41">
        <f t="shared" si="149"/>
        <v>0</v>
      </c>
      <c r="AG279" s="41">
        <f t="shared" si="150"/>
        <v>0</v>
      </c>
      <c r="AI279" s="41">
        <f t="shared" si="158"/>
        <v>0.33759664409929463</v>
      </c>
      <c r="AJ279" s="41">
        <f t="shared" si="159"/>
        <v>0.16295737843685265</v>
      </c>
      <c r="AK279" s="41">
        <f t="shared" si="174"/>
        <v>0.25558329358391846</v>
      </c>
      <c r="AL279" s="41">
        <f t="shared" si="160"/>
        <v>0</v>
      </c>
      <c r="AR279" s="41">
        <f t="shared" si="161"/>
        <v>0</v>
      </c>
      <c r="AS279" s="41">
        <f t="shared" si="162"/>
        <v>0</v>
      </c>
      <c r="AT279" s="41">
        <f t="shared" si="163"/>
        <v>0</v>
      </c>
      <c r="AV279" s="40">
        <f t="shared" si="164"/>
        <v>906.23092755438256</v>
      </c>
      <c r="AW279" s="40">
        <f t="shared" si="154"/>
        <v>437.43626838074982</v>
      </c>
      <c r="AX279" s="40">
        <f t="shared" si="155"/>
        <v>686.07756996492742</v>
      </c>
      <c r="AY279" s="40">
        <f t="shared" si="165"/>
        <v>0</v>
      </c>
      <c r="AZ279" s="40">
        <f t="shared" si="166"/>
        <v>0</v>
      </c>
      <c r="BA279" s="40">
        <f t="shared" si="167"/>
        <v>0</v>
      </c>
      <c r="BB279" s="40">
        <f t="shared" si="168"/>
        <v>0</v>
      </c>
      <c r="BC279" s="40">
        <f t="shared" si="169"/>
        <v>0</v>
      </c>
      <c r="BD279" s="40">
        <f t="shared" si="170"/>
        <v>0</v>
      </c>
      <c r="BE279" s="40">
        <f t="shared" si="151"/>
        <v>0</v>
      </c>
      <c r="BF279" s="40">
        <f t="shared" si="152"/>
        <v>0</v>
      </c>
      <c r="BG279" s="40">
        <f t="shared" si="153"/>
        <v>0</v>
      </c>
      <c r="BH279" s="62">
        <f t="shared" si="171"/>
        <v>2029.74476590006</v>
      </c>
      <c r="BI279" s="128">
        <f>VLOOKUP(A279,'1112 '!$B$12:$G$1229,6,0)</f>
        <v>2177.5500000000002</v>
      </c>
      <c r="BJ279" s="63">
        <f t="shared" si="172"/>
        <v>-147.80523409994021</v>
      </c>
      <c r="BK279" s="41">
        <f t="shared" si="173"/>
        <v>3.7284877520713305E-3</v>
      </c>
    </row>
    <row r="280" spans="1:63" x14ac:dyDescent="0.3">
      <c r="A280" s="85" t="s">
        <v>1990</v>
      </c>
      <c r="B280" s="85" t="s">
        <v>597</v>
      </c>
      <c r="C280" s="65">
        <f>VLOOKUP(B280,Площадь!$A$2:$B$442,2,0)</f>
        <v>17.399999999999999</v>
      </c>
      <c r="D280" s="79"/>
      <c r="E280">
        <v>31</v>
      </c>
      <c r="F280">
        <v>29</v>
      </c>
      <c r="G280">
        <v>31</v>
      </c>
      <c r="Q280">
        <f t="shared" si="156"/>
        <v>91</v>
      </c>
      <c r="R280" s="76"/>
      <c r="S280" s="71"/>
      <c r="T280" s="41">
        <f t="shared" si="143"/>
        <v>0</v>
      </c>
      <c r="U280" s="41">
        <f t="shared" si="146"/>
        <v>0</v>
      </c>
      <c r="V280" s="41">
        <f t="shared" si="157"/>
        <v>0</v>
      </c>
      <c r="W280" s="41">
        <f t="shared" si="145"/>
        <v>0</v>
      </c>
      <c r="X280" s="41">
        <f t="shared" si="144"/>
        <v>0</v>
      </c>
      <c r="Y280" s="41"/>
      <c r="Z280" s="41"/>
      <c r="AA280" s="41"/>
      <c r="AB280" s="41"/>
      <c r="AC280" s="41"/>
      <c r="AD280" s="41">
        <f t="shared" si="147"/>
        <v>0</v>
      </c>
      <c r="AE280" s="41">
        <f t="shared" si="148"/>
        <v>0</v>
      </c>
      <c r="AF280" s="41">
        <f t="shared" si="149"/>
        <v>0</v>
      </c>
      <c r="AG280" s="41">
        <f t="shared" si="150"/>
        <v>0</v>
      </c>
      <c r="AI280" s="41">
        <f t="shared" si="158"/>
        <v>0.3475847104927649</v>
      </c>
      <c r="AJ280" s="41">
        <f t="shared" si="159"/>
        <v>0.16777860265096073</v>
      </c>
      <c r="AK280" s="41">
        <f t="shared" si="174"/>
        <v>0.26314492948876811</v>
      </c>
      <c r="AL280" s="41">
        <f t="shared" si="160"/>
        <v>0</v>
      </c>
      <c r="AR280" s="41">
        <f t="shared" si="161"/>
        <v>0</v>
      </c>
      <c r="AS280" s="41">
        <f t="shared" si="162"/>
        <v>0</v>
      </c>
      <c r="AT280" s="41">
        <f t="shared" si="163"/>
        <v>0</v>
      </c>
      <c r="AV280" s="40">
        <f t="shared" si="164"/>
        <v>933.04249345835842</v>
      </c>
      <c r="AW280" s="40">
        <f t="shared" si="154"/>
        <v>450.37816981213297</v>
      </c>
      <c r="AX280" s="40">
        <f t="shared" si="155"/>
        <v>706.37572292246955</v>
      </c>
      <c r="AY280" s="40">
        <f t="shared" si="165"/>
        <v>0</v>
      </c>
      <c r="AZ280" s="40">
        <f t="shared" si="166"/>
        <v>0</v>
      </c>
      <c r="BA280" s="40">
        <f t="shared" si="167"/>
        <v>0</v>
      </c>
      <c r="BB280" s="40">
        <f t="shared" si="168"/>
        <v>0</v>
      </c>
      <c r="BC280" s="40">
        <f t="shared" si="169"/>
        <v>0</v>
      </c>
      <c r="BD280" s="40">
        <f t="shared" si="170"/>
        <v>0</v>
      </c>
      <c r="BE280" s="40">
        <f t="shared" si="151"/>
        <v>0</v>
      </c>
      <c r="BF280" s="40">
        <f t="shared" si="152"/>
        <v>0</v>
      </c>
      <c r="BG280" s="40">
        <f t="shared" si="153"/>
        <v>0</v>
      </c>
      <c r="BH280" s="62">
        <f t="shared" si="171"/>
        <v>2089.7963861929611</v>
      </c>
      <c r="BI280" s="128">
        <f>VLOOKUP(A280,'1112 '!$B$12:$G$1229,6,0)</f>
        <v>2241.9899999999998</v>
      </c>
      <c r="BJ280" s="63">
        <f t="shared" si="172"/>
        <v>-152.19361380703867</v>
      </c>
      <c r="BK280" s="41">
        <f t="shared" si="173"/>
        <v>3.7284877520713305E-3</v>
      </c>
    </row>
    <row r="281" spans="1:63" x14ac:dyDescent="0.3">
      <c r="A281" s="85" t="s">
        <v>1956</v>
      </c>
      <c r="B281" s="85" t="s">
        <v>1025</v>
      </c>
      <c r="C281" s="65">
        <f>VLOOKUP(B281,Площадь!$A$2:$B$442,2,0)</f>
        <v>13.3</v>
      </c>
      <c r="D281" s="79"/>
      <c r="E281">
        <v>31</v>
      </c>
      <c r="F281">
        <v>29</v>
      </c>
      <c r="G281">
        <v>31</v>
      </c>
      <c r="Q281">
        <f t="shared" si="156"/>
        <v>91</v>
      </c>
      <c r="R281" s="76"/>
      <c r="S281" s="71"/>
      <c r="T281" s="41">
        <f t="shared" ref="T281:T344" si="175">R281*$T$1/31*E281</f>
        <v>0</v>
      </c>
      <c r="U281" s="41">
        <f t="shared" si="146"/>
        <v>0</v>
      </c>
      <c r="V281" s="41">
        <f t="shared" si="157"/>
        <v>0</v>
      </c>
      <c r="W281" s="41">
        <f t="shared" si="145"/>
        <v>0</v>
      </c>
      <c r="X281" s="41">
        <f t="shared" ref="X281:X344" si="176">SUM(T281:W281)-R281</f>
        <v>0</v>
      </c>
      <c r="Y281" s="41"/>
      <c r="Z281" s="41"/>
      <c r="AA281" s="41"/>
      <c r="AB281" s="41"/>
      <c r="AC281" s="41"/>
      <c r="AD281" s="41">
        <f t="shared" si="147"/>
        <v>0</v>
      </c>
      <c r="AE281" s="41">
        <f t="shared" si="148"/>
        <v>0</v>
      </c>
      <c r="AF281" s="41">
        <f t="shared" si="149"/>
        <v>0</v>
      </c>
      <c r="AG281" s="41">
        <f t="shared" si="150"/>
        <v>0</v>
      </c>
      <c r="AI281" s="41">
        <f t="shared" si="158"/>
        <v>0.26568256606630886</v>
      </c>
      <c r="AJ281" s="41">
        <f t="shared" si="159"/>
        <v>0.1282445640952746</v>
      </c>
      <c r="AK281" s="41">
        <f t="shared" si="174"/>
        <v>0.20113951506900093</v>
      </c>
      <c r="AL281" s="41">
        <f t="shared" si="160"/>
        <v>0</v>
      </c>
      <c r="AR281" s="41">
        <f t="shared" si="161"/>
        <v>0</v>
      </c>
      <c r="AS281" s="41">
        <f t="shared" si="162"/>
        <v>0</v>
      </c>
      <c r="AT281" s="41">
        <f t="shared" si="163"/>
        <v>0</v>
      </c>
      <c r="AV281" s="40">
        <f t="shared" si="164"/>
        <v>713.18765304575686</v>
      </c>
      <c r="AW281" s="40">
        <f t="shared" si="154"/>
        <v>344.25457807479131</v>
      </c>
      <c r="AX281" s="40">
        <f t="shared" si="155"/>
        <v>539.93086867062334</v>
      </c>
      <c r="AY281" s="40">
        <f t="shared" si="165"/>
        <v>0</v>
      </c>
      <c r="AZ281" s="40">
        <f t="shared" si="166"/>
        <v>0</v>
      </c>
      <c r="BA281" s="40">
        <f t="shared" si="167"/>
        <v>0</v>
      </c>
      <c r="BB281" s="40">
        <f t="shared" si="168"/>
        <v>0</v>
      </c>
      <c r="BC281" s="40">
        <f t="shared" si="169"/>
        <v>0</v>
      </c>
      <c r="BD281" s="40">
        <f t="shared" si="170"/>
        <v>0</v>
      </c>
      <c r="BE281" s="40">
        <f t="shared" si="151"/>
        <v>0</v>
      </c>
      <c r="BF281" s="40">
        <f t="shared" si="152"/>
        <v>0</v>
      </c>
      <c r="BG281" s="40">
        <f t="shared" si="153"/>
        <v>0</v>
      </c>
      <c r="BH281" s="62">
        <f t="shared" si="171"/>
        <v>1597.3730997911714</v>
      </c>
      <c r="BI281" s="128">
        <f>VLOOKUP(A281,'1112 '!$B$12:$G$1229,6,0)</f>
        <v>1713.69</v>
      </c>
      <c r="BJ281" s="63">
        <f t="shared" si="172"/>
        <v>-116.31690020882866</v>
      </c>
      <c r="BK281" s="41">
        <f t="shared" si="173"/>
        <v>3.7284877520713305E-3</v>
      </c>
    </row>
    <row r="282" spans="1:63" x14ac:dyDescent="0.3">
      <c r="A282" s="85" t="s">
        <v>1986</v>
      </c>
      <c r="B282" s="85" t="s">
        <v>917</v>
      </c>
      <c r="C282" s="65">
        <f>VLOOKUP(B282,Площадь!$A$2:$B$442,2,0)</f>
        <v>13.8</v>
      </c>
      <c r="D282" s="79"/>
      <c r="E282">
        <v>31</v>
      </c>
      <c r="F282">
        <v>29</v>
      </c>
      <c r="G282">
        <v>31</v>
      </c>
      <c r="Q282">
        <f t="shared" si="156"/>
        <v>91</v>
      </c>
      <c r="R282" s="76"/>
      <c r="S282" s="71"/>
      <c r="T282" s="41">
        <f t="shared" si="175"/>
        <v>0</v>
      </c>
      <c r="U282" s="41">
        <f t="shared" si="146"/>
        <v>0</v>
      </c>
      <c r="V282" s="41">
        <f t="shared" si="157"/>
        <v>0</v>
      </c>
      <c r="W282" s="41">
        <f t="shared" si="145"/>
        <v>0</v>
      </c>
      <c r="X282" s="41">
        <f t="shared" si="176"/>
        <v>0</v>
      </c>
      <c r="Y282" s="41"/>
      <c r="Z282" s="41"/>
      <c r="AA282" s="41"/>
      <c r="AB282" s="41"/>
      <c r="AC282" s="41"/>
      <c r="AD282" s="41">
        <f t="shared" si="147"/>
        <v>0</v>
      </c>
      <c r="AE282" s="41">
        <f t="shared" si="148"/>
        <v>0</v>
      </c>
      <c r="AF282" s="41">
        <f t="shared" si="149"/>
        <v>0</v>
      </c>
      <c r="AG282" s="41">
        <f t="shared" si="150"/>
        <v>0</v>
      </c>
      <c r="AI282" s="41">
        <f t="shared" si="158"/>
        <v>0.27567063245977907</v>
      </c>
      <c r="AJ282" s="41">
        <f t="shared" si="159"/>
        <v>0.13306578830938265</v>
      </c>
      <c r="AK282" s="41">
        <f t="shared" si="174"/>
        <v>0.20870115097385059</v>
      </c>
      <c r="AL282" s="41">
        <f t="shared" si="160"/>
        <v>0</v>
      </c>
      <c r="AR282" s="41">
        <f t="shared" si="161"/>
        <v>0</v>
      </c>
      <c r="AS282" s="41">
        <f t="shared" si="162"/>
        <v>0</v>
      </c>
      <c r="AT282" s="41">
        <f t="shared" si="163"/>
        <v>0</v>
      </c>
      <c r="AV282" s="40">
        <f t="shared" si="164"/>
        <v>739.99921894973261</v>
      </c>
      <c r="AW282" s="40">
        <f t="shared" si="154"/>
        <v>357.1964795061744</v>
      </c>
      <c r="AX282" s="40">
        <f t="shared" si="155"/>
        <v>560.22902162816558</v>
      </c>
      <c r="AY282" s="40">
        <f t="shared" si="165"/>
        <v>0</v>
      </c>
      <c r="AZ282" s="40">
        <f t="shared" si="166"/>
        <v>0</v>
      </c>
      <c r="BA282" s="40">
        <f t="shared" si="167"/>
        <v>0</v>
      </c>
      <c r="BB282" s="40">
        <f t="shared" si="168"/>
        <v>0</v>
      </c>
      <c r="BC282" s="40">
        <f t="shared" si="169"/>
        <v>0</v>
      </c>
      <c r="BD282" s="40">
        <f t="shared" si="170"/>
        <v>0</v>
      </c>
      <c r="BE282" s="40">
        <f t="shared" si="151"/>
        <v>0</v>
      </c>
      <c r="BF282" s="40">
        <f t="shared" si="152"/>
        <v>0</v>
      </c>
      <c r="BG282" s="40">
        <f t="shared" si="153"/>
        <v>0</v>
      </c>
      <c r="BH282" s="62">
        <f t="shared" si="171"/>
        <v>1657.4247200840725</v>
      </c>
      <c r="BI282" s="128">
        <f>VLOOKUP(A282,'1112 '!$B$12:$G$1229,6,0)</f>
        <v>1778.13</v>
      </c>
      <c r="BJ282" s="63">
        <f t="shared" si="172"/>
        <v>-120.70527991592758</v>
      </c>
      <c r="BK282" s="41">
        <f t="shared" si="173"/>
        <v>3.7284877520713301E-3</v>
      </c>
    </row>
    <row r="283" spans="1:63" x14ac:dyDescent="0.3">
      <c r="A283" s="85" t="s">
        <v>1983</v>
      </c>
      <c r="B283" s="85" t="s">
        <v>513</v>
      </c>
      <c r="C283" s="65">
        <f>VLOOKUP(B283,Площадь!$A$2:$B$442,2,0)</f>
        <v>16.899999999999999</v>
      </c>
      <c r="D283" s="79"/>
      <c r="E283">
        <v>31</v>
      </c>
      <c r="F283">
        <v>29</v>
      </c>
      <c r="G283">
        <v>31</v>
      </c>
      <c r="Q283">
        <f t="shared" si="156"/>
        <v>91</v>
      </c>
      <c r="R283" s="76"/>
      <c r="S283" s="71"/>
      <c r="T283" s="41">
        <f t="shared" si="175"/>
        <v>0</v>
      </c>
      <c r="U283" s="41">
        <f t="shared" si="146"/>
        <v>0</v>
      </c>
      <c r="V283" s="41">
        <f t="shared" si="157"/>
        <v>0</v>
      </c>
      <c r="W283" s="41">
        <f t="shared" si="145"/>
        <v>0</v>
      </c>
      <c r="X283" s="41">
        <f t="shared" si="176"/>
        <v>0</v>
      </c>
      <c r="Y283" s="41"/>
      <c r="Z283" s="41"/>
      <c r="AA283" s="41"/>
      <c r="AB283" s="41"/>
      <c r="AC283" s="41"/>
      <c r="AD283" s="41">
        <f t="shared" si="147"/>
        <v>0</v>
      </c>
      <c r="AE283" s="41">
        <f t="shared" si="148"/>
        <v>0</v>
      </c>
      <c r="AF283" s="41">
        <f t="shared" si="149"/>
        <v>0</v>
      </c>
      <c r="AG283" s="41">
        <f t="shared" si="150"/>
        <v>0</v>
      </c>
      <c r="AI283" s="41">
        <f t="shared" si="158"/>
        <v>0.33759664409929463</v>
      </c>
      <c r="AJ283" s="41">
        <f t="shared" si="159"/>
        <v>0.16295737843685265</v>
      </c>
      <c r="AK283" s="41">
        <f t="shared" si="174"/>
        <v>0.25558329358391846</v>
      </c>
      <c r="AL283" s="41">
        <f t="shared" si="160"/>
        <v>0</v>
      </c>
      <c r="AR283" s="41">
        <f t="shared" si="161"/>
        <v>0</v>
      </c>
      <c r="AS283" s="41">
        <f t="shared" si="162"/>
        <v>0</v>
      </c>
      <c r="AT283" s="41">
        <f t="shared" si="163"/>
        <v>0</v>
      </c>
      <c r="AV283" s="40">
        <f t="shared" si="164"/>
        <v>906.23092755438256</v>
      </c>
      <c r="AW283" s="40">
        <f t="shared" si="154"/>
        <v>437.43626838074982</v>
      </c>
      <c r="AX283" s="40">
        <f t="shared" si="155"/>
        <v>686.07756996492742</v>
      </c>
      <c r="AY283" s="40">
        <f t="shared" si="165"/>
        <v>0</v>
      </c>
      <c r="AZ283" s="40">
        <f t="shared" si="166"/>
        <v>0</v>
      </c>
      <c r="BA283" s="40">
        <f t="shared" si="167"/>
        <v>0</v>
      </c>
      <c r="BB283" s="40">
        <f t="shared" si="168"/>
        <v>0</v>
      </c>
      <c r="BC283" s="40">
        <f t="shared" si="169"/>
        <v>0</v>
      </c>
      <c r="BD283" s="40">
        <f t="shared" si="170"/>
        <v>0</v>
      </c>
      <c r="BE283" s="40">
        <f t="shared" si="151"/>
        <v>0</v>
      </c>
      <c r="BF283" s="40">
        <f t="shared" si="152"/>
        <v>0</v>
      </c>
      <c r="BG283" s="40">
        <f t="shared" si="153"/>
        <v>0</v>
      </c>
      <c r="BH283" s="62">
        <f t="shared" si="171"/>
        <v>2029.74476590006</v>
      </c>
      <c r="BI283" s="128">
        <f>VLOOKUP(A283,'1112 '!$B$12:$G$1229,6,0)</f>
        <v>2177.5500000000002</v>
      </c>
      <c r="BJ283" s="63">
        <f t="shared" si="172"/>
        <v>-147.80523409994021</v>
      </c>
      <c r="BK283" s="41">
        <f t="shared" si="173"/>
        <v>3.7284877520713305E-3</v>
      </c>
    </row>
    <row r="284" spans="1:63" x14ac:dyDescent="0.3">
      <c r="A284" s="85" t="s">
        <v>1996</v>
      </c>
      <c r="B284" s="85" t="s">
        <v>499</v>
      </c>
      <c r="C284" s="65">
        <f>VLOOKUP(B284,Площадь!$A$2:$B$442,2,0)</f>
        <v>17.399999999999999</v>
      </c>
      <c r="D284" s="79"/>
      <c r="E284">
        <v>31</v>
      </c>
      <c r="F284">
        <v>29</v>
      </c>
      <c r="G284">
        <v>31</v>
      </c>
      <c r="Q284">
        <f t="shared" si="156"/>
        <v>91</v>
      </c>
      <c r="R284" s="76"/>
      <c r="S284" s="71"/>
      <c r="T284" s="41">
        <f t="shared" si="175"/>
        <v>0</v>
      </c>
      <c r="U284" s="41">
        <f t="shared" si="146"/>
        <v>0</v>
      </c>
      <c r="V284" s="41">
        <f t="shared" si="157"/>
        <v>0</v>
      </c>
      <c r="W284" s="41">
        <f t="shared" si="145"/>
        <v>0</v>
      </c>
      <c r="X284" s="41">
        <f t="shared" si="176"/>
        <v>0</v>
      </c>
      <c r="Y284" s="41"/>
      <c r="Z284" s="41"/>
      <c r="AA284" s="41"/>
      <c r="AB284" s="41"/>
      <c r="AC284" s="41"/>
      <c r="AD284" s="41">
        <f t="shared" si="147"/>
        <v>0</v>
      </c>
      <c r="AE284" s="41">
        <f t="shared" si="148"/>
        <v>0</v>
      </c>
      <c r="AF284" s="41">
        <f t="shared" si="149"/>
        <v>0</v>
      </c>
      <c r="AG284" s="41">
        <f t="shared" si="150"/>
        <v>0</v>
      </c>
      <c r="AI284" s="41">
        <f t="shared" si="158"/>
        <v>0.3475847104927649</v>
      </c>
      <c r="AJ284" s="41">
        <f t="shared" si="159"/>
        <v>0.16777860265096073</v>
      </c>
      <c r="AK284" s="41">
        <f t="shared" si="174"/>
        <v>0.26314492948876811</v>
      </c>
      <c r="AL284" s="41">
        <f t="shared" si="160"/>
        <v>0</v>
      </c>
      <c r="AR284" s="41">
        <f t="shared" si="161"/>
        <v>0</v>
      </c>
      <c r="AS284" s="41">
        <f t="shared" si="162"/>
        <v>0</v>
      </c>
      <c r="AT284" s="41">
        <f t="shared" si="163"/>
        <v>0</v>
      </c>
      <c r="AV284" s="40">
        <f t="shared" si="164"/>
        <v>933.04249345835842</v>
      </c>
      <c r="AW284" s="40">
        <f t="shared" si="154"/>
        <v>450.37816981213297</v>
      </c>
      <c r="AX284" s="40">
        <f t="shared" si="155"/>
        <v>706.37572292246955</v>
      </c>
      <c r="AY284" s="40">
        <f t="shared" si="165"/>
        <v>0</v>
      </c>
      <c r="AZ284" s="40">
        <f t="shared" si="166"/>
        <v>0</v>
      </c>
      <c r="BA284" s="40">
        <f t="shared" si="167"/>
        <v>0</v>
      </c>
      <c r="BB284" s="40">
        <f t="shared" si="168"/>
        <v>0</v>
      </c>
      <c r="BC284" s="40">
        <f t="shared" si="169"/>
        <v>0</v>
      </c>
      <c r="BD284" s="40">
        <f t="shared" si="170"/>
        <v>0</v>
      </c>
      <c r="BE284" s="40">
        <f t="shared" si="151"/>
        <v>0</v>
      </c>
      <c r="BF284" s="40">
        <f t="shared" si="152"/>
        <v>0</v>
      </c>
      <c r="BG284" s="40">
        <f t="shared" si="153"/>
        <v>0</v>
      </c>
      <c r="BH284" s="62">
        <f t="shared" si="171"/>
        <v>2089.7963861929611</v>
      </c>
      <c r="BI284" s="128">
        <f>VLOOKUP(A284,'1112 '!$B$12:$G$1229,6,0)</f>
        <v>2241.9899999999998</v>
      </c>
      <c r="BJ284" s="63">
        <f t="shared" si="172"/>
        <v>-152.19361380703867</v>
      </c>
      <c r="BK284" s="41">
        <f t="shared" si="173"/>
        <v>3.7284877520713305E-3</v>
      </c>
    </row>
    <row r="285" spans="1:63" x14ac:dyDescent="0.3">
      <c r="A285" s="85" t="s">
        <v>1968</v>
      </c>
      <c r="B285" s="85" t="s">
        <v>746</v>
      </c>
      <c r="C285" s="65">
        <f>VLOOKUP(B285,Площадь!$A$2:$B$442,2,0)</f>
        <v>17.399999999999999</v>
      </c>
      <c r="D285" s="79"/>
      <c r="E285">
        <v>31</v>
      </c>
      <c r="F285">
        <v>29</v>
      </c>
      <c r="G285">
        <v>31</v>
      </c>
      <c r="Q285">
        <f t="shared" si="156"/>
        <v>91</v>
      </c>
      <c r="R285" s="76"/>
      <c r="S285" s="71"/>
      <c r="T285" s="41">
        <f t="shared" si="175"/>
        <v>0</v>
      </c>
      <c r="U285" s="41">
        <f t="shared" si="146"/>
        <v>0</v>
      </c>
      <c r="V285" s="41">
        <f t="shared" si="157"/>
        <v>0</v>
      </c>
      <c r="W285" s="41">
        <f t="shared" si="145"/>
        <v>0</v>
      </c>
      <c r="X285" s="41">
        <f t="shared" si="176"/>
        <v>0</v>
      </c>
      <c r="Y285" s="41"/>
      <c r="Z285" s="41"/>
      <c r="AA285" s="41"/>
      <c r="AB285" s="41"/>
      <c r="AC285" s="41"/>
      <c r="AD285" s="41">
        <f t="shared" si="147"/>
        <v>0</v>
      </c>
      <c r="AE285" s="41">
        <f t="shared" si="148"/>
        <v>0</v>
      </c>
      <c r="AF285" s="41">
        <f t="shared" si="149"/>
        <v>0</v>
      </c>
      <c r="AG285" s="41">
        <f t="shared" si="150"/>
        <v>0</v>
      </c>
      <c r="AI285" s="41">
        <f t="shared" si="158"/>
        <v>0.3475847104927649</v>
      </c>
      <c r="AJ285" s="41">
        <f t="shared" si="159"/>
        <v>0.16777860265096073</v>
      </c>
      <c r="AK285" s="41">
        <f t="shared" si="174"/>
        <v>0.26314492948876811</v>
      </c>
      <c r="AL285" s="41">
        <f t="shared" si="160"/>
        <v>0</v>
      </c>
      <c r="AR285" s="41">
        <f t="shared" si="161"/>
        <v>0</v>
      </c>
      <c r="AS285" s="41">
        <f t="shared" si="162"/>
        <v>0</v>
      </c>
      <c r="AT285" s="41">
        <f t="shared" si="163"/>
        <v>0</v>
      </c>
      <c r="AV285" s="40">
        <f t="shared" si="164"/>
        <v>933.04249345835842</v>
      </c>
      <c r="AW285" s="40">
        <f t="shared" si="154"/>
        <v>450.37816981213297</v>
      </c>
      <c r="AX285" s="40">
        <f t="shared" si="155"/>
        <v>706.37572292246955</v>
      </c>
      <c r="AY285" s="40">
        <f t="shared" si="165"/>
        <v>0</v>
      </c>
      <c r="AZ285" s="40">
        <f t="shared" si="166"/>
        <v>0</v>
      </c>
      <c r="BA285" s="40">
        <f t="shared" si="167"/>
        <v>0</v>
      </c>
      <c r="BB285" s="40">
        <f t="shared" si="168"/>
        <v>0</v>
      </c>
      <c r="BC285" s="40">
        <f t="shared" si="169"/>
        <v>0</v>
      </c>
      <c r="BD285" s="40">
        <f t="shared" si="170"/>
        <v>0</v>
      </c>
      <c r="BE285" s="40">
        <f t="shared" si="151"/>
        <v>0</v>
      </c>
      <c r="BF285" s="40">
        <f t="shared" si="152"/>
        <v>0</v>
      </c>
      <c r="BG285" s="40">
        <f t="shared" si="153"/>
        <v>0</v>
      </c>
      <c r="BH285" s="62">
        <f t="shared" si="171"/>
        <v>2089.7963861929611</v>
      </c>
      <c r="BI285" s="128">
        <f>VLOOKUP(A285,'1112 '!$B$12:$G$1229,6,0)</f>
        <v>2241.9899999999998</v>
      </c>
      <c r="BJ285" s="63">
        <f t="shared" si="172"/>
        <v>-152.19361380703867</v>
      </c>
      <c r="BK285" s="41">
        <f t="shared" si="173"/>
        <v>3.7284877520713305E-3</v>
      </c>
    </row>
    <row r="286" spans="1:63" x14ac:dyDescent="0.3">
      <c r="A286" s="85" t="s">
        <v>1972</v>
      </c>
      <c r="B286" s="85" t="s">
        <v>1017</v>
      </c>
      <c r="C286" s="65">
        <f>VLOOKUP(B286,Площадь!$A$2:$B$442,2,0)</f>
        <v>17.899999999999999</v>
      </c>
      <c r="D286" s="79"/>
      <c r="E286">
        <v>31</v>
      </c>
      <c r="F286">
        <v>29</v>
      </c>
      <c r="G286">
        <v>31</v>
      </c>
      <c r="Q286">
        <f t="shared" si="156"/>
        <v>91</v>
      </c>
      <c r="R286" s="76"/>
      <c r="S286" s="71"/>
      <c r="T286" s="41">
        <f t="shared" si="175"/>
        <v>0</v>
      </c>
      <c r="U286" s="41">
        <f t="shared" si="146"/>
        <v>0</v>
      </c>
      <c r="V286" s="41">
        <f t="shared" si="157"/>
        <v>0</v>
      </c>
      <c r="W286" s="41">
        <f t="shared" si="145"/>
        <v>0</v>
      </c>
      <c r="X286" s="41">
        <f t="shared" si="176"/>
        <v>0</v>
      </c>
      <c r="Y286" s="41"/>
      <c r="Z286" s="41"/>
      <c r="AA286" s="41"/>
      <c r="AB286" s="41"/>
      <c r="AC286" s="41"/>
      <c r="AD286" s="41">
        <f t="shared" si="147"/>
        <v>0</v>
      </c>
      <c r="AE286" s="41">
        <f t="shared" si="148"/>
        <v>0</v>
      </c>
      <c r="AF286" s="41">
        <f t="shared" si="149"/>
        <v>0</v>
      </c>
      <c r="AG286" s="41">
        <f t="shared" si="150"/>
        <v>0</v>
      </c>
      <c r="AI286" s="41">
        <f t="shared" si="158"/>
        <v>0.35757277688623518</v>
      </c>
      <c r="AJ286" s="41">
        <f t="shared" si="159"/>
        <v>0.17259982686506878</v>
      </c>
      <c r="AK286" s="41">
        <f t="shared" si="174"/>
        <v>0.27070656539361776</v>
      </c>
      <c r="AL286" s="41">
        <f t="shared" si="160"/>
        <v>0</v>
      </c>
      <c r="AR286" s="41">
        <f t="shared" si="161"/>
        <v>0</v>
      </c>
      <c r="AS286" s="41">
        <f t="shared" si="162"/>
        <v>0</v>
      </c>
      <c r="AT286" s="41">
        <f t="shared" si="163"/>
        <v>0</v>
      </c>
      <c r="AV286" s="40">
        <f t="shared" si="164"/>
        <v>959.85405936233428</v>
      </c>
      <c r="AW286" s="40">
        <f t="shared" si="154"/>
        <v>463.32007124351605</v>
      </c>
      <c r="AX286" s="40">
        <f t="shared" si="155"/>
        <v>726.67387588001179</v>
      </c>
      <c r="AY286" s="40">
        <f t="shared" si="165"/>
        <v>0</v>
      </c>
      <c r="AZ286" s="40">
        <f t="shared" si="166"/>
        <v>0</v>
      </c>
      <c r="BA286" s="40">
        <f t="shared" si="167"/>
        <v>0</v>
      </c>
      <c r="BB286" s="40">
        <f t="shared" si="168"/>
        <v>0</v>
      </c>
      <c r="BC286" s="40">
        <f t="shared" si="169"/>
        <v>0</v>
      </c>
      <c r="BD286" s="40">
        <f t="shared" si="170"/>
        <v>0</v>
      </c>
      <c r="BE286" s="40">
        <f t="shared" si="151"/>
        <v>0</v>
      </c>
      <c r="BF286" s="40">
        <f t="shared" si="152"/>
        <v>0</v>
      </c>
      <c r="BG286" s="40">
        <f t="shared" si="153"/>
        <v>0</v>
      </c>
      <c r="BH286" s="62">
        <f t="shared" si="171"/>
        <v>2149.8480064858622</v>
      </c>
      <c r="BI286" s="128">
        <f>VLOOKUP(A286,'1112 '!$B$12:$G$1229,6,0)</f>
        <v>2306.4</v>
      </c>
      <c r="BJ286" s="63">
        <f t="shared" si="172"/>
        <v>-156.55199351413785</v>
      </c>
      <c r="BK286" s="41">
        <f t="shared" si="173"/>
        <v>3.7284877520713305E-3</v>
      </c>
    </row>
    <row r="287" spans="1:63" x14ac:dyDescent="0.3">
      <c r="A287" s="85" t="s">
        <v>2046</v>
      </c>
      <c r="B287" s="85" t="s">
        <v>933</v>
      </c>
      <c r="C287" s="65">
        <f>VLOOKUP(B287,Площадь!$A$2:$B$442,2,0)</f>
        <v>18.2</v>
      </c>
      <c r="D287" s="79"/>
      <c r="E287">
        <v>31</v>
      </c>
      <c r="F287">
        <v>29</v>
      </c>
      <c r="G287">
        <v>31</v>
      </c>
      <c r="Q287">
        <f t="shared" si="156"/>
        <v>91</v>
      </c>
      <c r="R287" s="76"/>
      <c r="S287" s="71"/>
      <c r="T287" s="41">
        <f t="shared" si="175"/>
        <v>0</v>
      </c>
      <c r="U287" s="41">
        <f t="shared" si="146"/>
        <v>0</v>
      </c>
      <c r="V287" s="41">
        <f t="shared" si="157"/>
        <v>0</v>
      </c>
      <c r="W287" s="41">
        <f t="shared" si="145"/>
        <v>0</v>
      </c>
      <c r="X287" s="41">
        <f t="shared" si="176"/>
        <v>0</v>
      </c>
      <c r="Y287" s="41"/>
      <c r="Z287" s="41"/>
      <c r="AA287" s="41"/>
      <c r="AB287" s="41"/>
      <c r="AC287" s="41"/>
      <c r="AD287" s="41">
        <f t="shared" si="147"/>
        <v>0</v>
      </c>
      <c r="AE287" s="41">
        <f t="shared" si="148"/>
        <v>0</v>
      </c>
      <c r="AF287" s="41">
        <f t="shared" si="149"/>
        <v>0</v>
      </c>
      <c r="AG287" s="41">
        <f t="shared" si="150"/>
        <v>0</v>
      </c>
      <c r="AI287" s="41">
        <f t="shared" si="158"/>
        <v>0.36356561672231735</v>
      </c>
      <c r="AJ287" s="41">
        <f t="shared" si="159"/>
        <v>0.17549256139353364</v>
      </c>
      <c r="AK287" s="41">
        <f t="shared" si="174"/>
        <v>0.27524354693652758</v>
      </c>
      <c r="AL287" s="41">
        <f t="shared" si="160"/>
        <v>0</v>
      </c>
      <c r="AR287" s="41">
        <f t="shared" si="161"/>
        <v>0</v>
      </c>
      <c r="AS287" s="41">
        <f t="shared" si="162"/>
        <v>0</v>
      </c>
      <c r="AT287" s="41">
        <f t="shared" si="163"/>
        <v>0</v>
      </c>
      <c r="AV287" s="40">
        <f t="shared" si="164"/>
        <v>975.94099890471989</v>
      </c>
      <c r="AW287" s="40">
        <f t="shared" si="154"/>
        <v>471.08521210234596</v>
      </c>
      <c r="AX287" s="40">
        <f t="shared" si="155"/>
        <v>738.85276765453727</v>
      </c>
      <c r="AY287" s="40">
        <f t="shared" si="165"/>
        <v>0</v>
      </c>
      <c r="AZ287" s="40">
        <f t="shared" si="166"/>
        <v>0</v>
      </c>
      <c r="BA287" s="40">
        <f t="shared" si="167"/>
        <v>0</v>
      </c>
      <c r="BB287" s="40">
        <f t="shared" si="168"/>
        <v>0</v>
      </c>
      <c r="BC287" s="40">
        <f t="shared" si="169"/>
        <v>0</v>
      </c>
      <c r="BD287" s="40">
        <f t="shared" si="170"/>
        <v>0</v>
      </c>
      <c r="BE287" s="40">
        <f t="shared" si="151"/>
        <v>0</v>
      </c>
      <c r="BF287" s="40">
        <f t="shared" si="152"/>
        <v>0</v>
      </c>
      <c r="BG287" s="40">
        <f t="shared" si="153"/>
        <v>0</v>
      </c>
      <c r="BH287" s="62">
        <f t="shared" si="171"/>
        <v>2185.878978661603</v>
      </c>
      <c r="BI287" s="128">
        <f>VLOOKUP(A287,'1112 '!$B$12:$G$1229,6,0)</f>
        <v>2345.06</v>
      </c>
      <c r="BJ287" s="63">
        <f t="shared" si="172"/>
        <v>-159.18102133839693</v>
      </c>
      <c r="BK287" s="41">
        <f t="shared" si="173"/>
        <v>3.7284877520713305E-3</v>
      </c>
    </row>
    <row r="288" spans="1:63" x14ac:dyDescent="0.3">
      <c r="A288" s="85" t="s">
        <v>2004</v>
      </c>
      <c r="B288" s="85" t="s">
        <v>772</v>
      </c>
      <c r="C288" s="65">
        <f>VLOOKUP(B288,Площадь!$A$2:$B$442,2,0)</f>
        <v>14.3</v>
      </c>
      <c r="D288" s="79"/>
      <c r="E288">
        <v>31</v>
      </c>
      <c r="F288">
        <v>29</v>
      </c>
      <c r="G288">
        <v>31</v>
      </c>
      <c r="Q288">
        <f t="shared" si="156"/>
        <v>91</v>
      </c>
      <c r="R288" s="76"/>
      <c r="S288" s="71"/>
      <c r="T288" s="41">
        <f t="shared" si="175"/>
        <v>0</v>
      </c>
      <c r="U288" s="41">
        <f t="shared" si="146"/>
        <v>0</v>
      </c>
      <c r="V288" s="41">
        <f t="shared" si="157"/>
        <v>0</v>
      </c>
      <c r="W288" s="41">
        <f t="shared" si="145"/>
        <v>0</v>
      </c>
      <c r="X288" s="41">
        <f t="shared" si="176"/>
        <v>0</v>
      </c>
      <c r="Y288" s="41"/>
      <c r="Z288" s="41"/>
      <c r="AA288" s="41"/>
      <c r="AB288" s="41"/>
      <c r="AC288" s="41"/>
      <c r="AD288" s="41">
        <f t="shared" si="147"/>
        <v>0</v>
      </c>
      <c r="AE288" s="41">
        <f t="shared" si="148"/>
        <v>0</v>
      </c>
      <c r="AF288" s="41">
        <f t="shared" si="149"/>
        <v>0</v>
      </c>
      <c r="AG288" s="41">
        <f t="shared" si="150"/>
        <v>0</v>
      </c>
      <c r="AI288" s="41">
        <f t="shared" si="158"/>
        <v>0.28565869885324935</v>
      </c>
      <c r="AJ288" s="41">
        <f t="shared" si="159"/>
        <v>0.13788701252349073</v>
      </c>
      <c r="AK288" s="41">
        <f t="shared" si="174"/>
        <v>0.21626278687870024</v>
      </c>
      <c r="AL288" s="41">
        <f t="shared" si="160"/>
        <v>0</v>
      </c>
      <c r="AR288" s="41">
        <f t="shared" si="161"/>
        <v>0</v>
      </c>
      <c r="AS288" s="41">
        <f t="shared" si="162"/>
        <v>0</v>
      </c>
      <c r="AT288" s="41">
        <f t="shared" si="163"/>
        <v>0</v>
      </c>
      <c r="AV288" s="40">
        <f t="shared" si="164"/>
        <v>766.81078485370847</v>
      </c>
      <c r="AW288" s="40">
        <f t="shared" si="154"/>
        <v>370.1383809375576</v>
      </c>
      <c r="AX288" s="40">
        <f t="shared" si="155"/>
        <v>580.52717458570783</v>
      </c>
      <c r="AY288" s="40">
        <f t="shared" si="165"/>
        <v>0</v>
      </c>
      <c r="AZ288" s="40">
        <f t="shared" si="166"/>
        <v>0</v>
      </c>
      <c r="BA288" s="40">
        <f t="shared" si="167"/>
        <v>0</v>
      </c>
      <c r="BB288" s="40">
        <f t="shared" si="168"/>
        <v>0</v>
      </c>
      <c r="BC288" s="40">
        <f t="shared" si="169"/>
        <v>0</v>
      </c>
      <c r="BD288" s="40">
        <f t="shared" si="170"/>
        <v>0</v>
      </c>
      <c r="BE288" s="40">
        <f t="shared" si="151"/>
        <v>0</v>
      </c>
      <c r="BF288" s="40">
        <f t="shared" si="152"/>
        <v>0</v>
      </c>
      <c r="BG288" s="40">
        <f t="shared" si="153"/>
        <v>0</v>
      </c>
      <c r="BH288" s="62">
        <f t="shared" si="171"/>
        <v>1717.4763403769739</v>
      </c>
      <c r="BI288" s="128">
        <f>VLOOKUP(A288,'1112 '!$B$12:$G$1229,6,0)</f>
        <v>1842.54</v>
      </c>
      <c r="BJ288" s="63">
        <f t="shared" si="172"/>
        <v>-125.06365962302607</v>
      </c>
      <c r="BK288" s="41">
        <f t="shared" si="173"/>
        <v>3.7284877520713301E-3</v>
      </c>
    </row>
    <row r="289" spans="1:63" x14ac:dyDescent="0.3">
      <c r="A289" s="85" t="s">
        <v>1935</v>
      </c>
      <c r="B289" s="85" t="s">
        <v>616</v>
      </c>
      <c r="C289" s="65">
        <f>VLOOKUP(B289,Площадь!$A$2:$B$442,2,0)</f>
        <v>14.3</v>
      </c>
      <c r="D289" s="79"/>
      <c r="E289">
        <v>31</v>
      </c>
      <c r="F289">
        <v>29</v>
      </c>
      <c r="G289">
        <v>31</v>
      </c>
      <c r="Q289">
        <f t="shared" si="156"/>
        <v>91</v>
      </c>
      <c r="R289" s="76"/>
      <c r="S289" s="71"/>
      <c r="T289" s="41">
        <f t="shared" si="175"/>
        <v>0</v>
      </c>
      <c r="U289" s="41">
        <f t="shared" si="146"/>
        <v>0</v>
      </c>
      <c r="V289" s="41">
        <f t="shared" si="157"/>
        <v>0</v>
      </c>
      <c r="W289" s="41">
        <f t="shared" si="145"/>
        <v>0</v>
      </c>
      <c r="X289" s="41">
        <f t="shared" si="176"/>
        <v>0</v>
      </c>
      <c r="Y289" s="41"/>
      <c r="Z289" s="41"/>
      <c r="AA289" s="41"/>
      <c r="AB289" s="41"/>
      <c r="AC289" s="41"/>
      <c r="AD289" s="41">
        <f t="shared" si="147"/>
        <v>0</v>
      </c>
      <c r="AE289" s="41">
        <f t="shared" si="148"/>
        <v>0</v>
      </c>
      <c r="AF289" s="41">
        <f t="shared" si="149"/>
        <v>0</v>
      </c>
      <c r="AG289" s="41">
        <f t="shared" si="150"/>
        <v>0</v>
      </c>
      <c r="AI289" s="41">
        <f t="shared" si="158"/>
        <v>0.28565869885324935</v>
      </c>
      <c r="AJ289" s="41">
        <f t="shared" si="159"/>
        <v>0.13788701252349073</v>
      </c>
      <c r="AK289" s="41">
        <f t="shared" si="174"/>
        <v>0.21626278687870024</v>
      </c>
      <c r="AL289" s="41">
        <f t="shared" si="160"/>
        <v>0</v>
      </c>
      <c r="AR289" s="41">
        <f t="shared" si="161"/>
        <v>0</v>
      </c>
      <c r="AS289" s="41">
        <f t="shared" si="162"/>
        <v>0</v>
      </c>
      <c r="AT289" s="41">
        <f t="shared" si="163"/>
        <v>0</v>
      </c>
      <c r="AV289" s="40">
        <f t="shared" si="164"/>
        <v>766.81078485370847</v>
      </c>
      <c r="AW289" s="40">
        <f t="shared" si="154"/>
        <v>370.1383809375576</v>
      </c>
      <c r="AX289" s="40">
        <f t="shared" si="155"/>
        <v>580.52717458570783</v>
      </c>
      <c r="AY289" s="40">
        <f t="shared" si="165"/>
        <v>0</v>
      </c>
      <c r="AZ289" s="40">
        <f t="shared" si="166"/>
        <v>0</v>
      </c>
      <c r="BA289" s="40">
        <f t="shared" si="167"/>
        <v>0</v>
      </c>
      <c r="BB289" s="40">
        <f t="shared" si="168"/>
        <v>0</v>
      </c>
      <c r="BC289" s="40">
        <f t="shared" si="169"/>
        <v>0</v>
      </c>
      <c r="BD289" s="40">
        <f t="shared" si="170"/>
        <v>0</v>
      </c>
      <c r="BE289" s="40">
        <f t="shared" si="151"/>
        <v>0</v>
      </c>
      <c r="BF289" s="40">
        <f t="shared" si="152"/>
        <v>0</v>
      </c>
      <c r="BG289" s="40">
        <f t="shared" si="153"/>
        <v>0</v>
      </c>
      <c r="BH289" s="62">
        <f t="shared" si="171"/>
        <v>1717.4763403769739</v>
      </c>
      <c r="BI289" s="128">
        <f>VLOOKUP(A289,'1112 '!$B$12:$G$1229,6,0)</f>
        <v>1842.54</v>
      </c>
      <c r="BJ289" s="63">
        <f t="shared" si="172"/>
        <v>-125.06365962302607</v>
      </c>
      <c r="BK289" s="41">
        <f t="shared" si="173"/>
        <v>3.7284877520713301E-3</v>
      </c>
    </row>
    <row r="290" spans="1:63" x14ac:dyDescent="0.3">
      <c r="A290" s="85" t="s">
        <v>2009</v>
      </c>
      <c r="B290" s="85" t="s">
        <v>500</v>
      </c>
      <c r="C290" s="65">
        <f>VLOOKUP(B290,Площадь!$A$2:$B$442,2,0)</f>
        <v>17.100000000000001</v>
      </c>
      <c r="D290" s="79"/>
      <c r="E290">
        <v>31</v>
      </c>
      <c r="F290">
        <v>29</v>
      </c>
      <c r="G290">
        <v>31</v>
      </c>
      <c r="Q290">
        <f t="shared" si="156"/>
        <v>91</v>
      </c>
      <c r="R290" s="76"/>
      <c r="S290" s="71"/>
      <c r="T290" s="41">
        <f t="shared" si="175"/>
        <v>0</v>
      </c>
      <c r="U290" s="41">
        <f t="shared" si="146"/>
        <v>0</v>
      </c>
      <c r="V290" s="41">
        <f t="shared" si="157"/>
        <v>0</v>
      </c>
      <c r="W290" s="41">
        <f t="shared" si="145"/>
        <v>0</v>
      </c>
      <c r="X290" s="41">
        <f t="shared" si="176"/>
        <v>0</v>
      </c>
      <c r="Y290" s="41"/>
      <c r="Z290" s="41"/>
      <c r="AA290" s="41"/>
      <c r="AB290" s="41"/>
      <c r="AC290" s="41"/>
      <c r="AD290" s="41">
        <f t="shared" si="147"/>
        <v>0</v>
      </c>
      <c r="AE290" s="41">
        <f t="shared" si="148"/>
        <v>0</v>
      </c>
      <c r="AF290" s="41">
        <f t="shared" si="149"/>
        <v>0</v>
      </c>
      <c r="AG290" s="41">
        <f t="shared" si="150"/>
        <v>0</v>
      </c>
      <c r="AI290" s="41">
        <f t="shared" si="158"/>
        <v>0.34159187065668278</v>
      </c>
      <c r="AJ290" s="41">
        <f t="shared" si="159"/>
        <v>0.16488586812249589</v>
      </c>
      <c r="AK290" s="41">
        <f t="shared" si="174"/>
        <v>0.25860794794585834</v>
      </c>
      <c r="AL290" s="41">
        <f t="shared" si="160"/>
        <v>0</v>
      </c>
      <c r="AR290" s="41">
        <f t="shared" si="161"/>
        <v>0</v>
      </c>
      <c r="AS290" s="41">
        <f t="shared" si="162"/>
        <v>0</v>
      </c>
      <c r="AT290" s="41">
        <f t="shared" si="163"/>
        <v>0</v>
      </c>
      <c r="AV290" s="40">
        <f t="shared" si="164"/>
        <v>916.95555391597304</v>
      </c>
      <c r="AW290" s="40">
        <f t="shared" si="154"/>
        <v>442.61302895330311</v>
      </c>
      <c r="AX290" s="40">
        <f t="shared" si="155"/>
        <v>694.19683114794429</v>
      </c>
      <c r="AY290" s="40">
        <f t="shared" si="165"/>
        <v>0</v>
      </c>
      <c r="AZ290" s="40">
        <f t="shared" si="166"/>
        <v>0</v>
      </c>
      <c r="BA290" s="40">
        <f t="shared" si="167"/>
        <v>0</v>
      </c>
      <c r="BB290" s="40">
        <f t="shared" si="168"/>
        <v>0</v>
      </c>
      <c r="BC290" s="40">
        <f t="shared" si="169"/>
        <v>0</v>
      </c>
      <c r="BD290" s="40">
        <f t="shared" si="170"/>
        <v>0</v>
      </c>
      <c r="BE290" s="40">
        <f t="shared" si="151"/>
        <v>0</v>
      </c>
      <c r="BF290" s="40">
        <f t="shared" si="152"/>
        <v>0</v>
      </c>
      <c r="BG290" s="40">
        <f t="shared" si="153"/>
        <v>0</v>
      </c>
      <c r="BH290" s="62">
        <f t="shared" si="171"/>
        <v>2053.7654140172208</v>
      </c>
      <c r="BI290" s="128">
        <f>VLOOKUP(A290,'1112 '!$B$12:$G$1229,6,0)</f>
        <v>2203.3200000000002</v>
      </c>
      <c r="BJ290" s="63">
        <f t="shared" si="172"/>
        <v>-149.55458598277937</v>
      </c>
      <c r="BK290" s="41">
        <f t="shared" si="173"/>
        <v>3.7284877520713305E-3</v>
      </c>
    </row>
    <row r="291" spans="1:63" x14ac:dyDescent="0.3">
      <c r="A291" s="85" t="s">
        <v>2010</v>
      </c>
      <c r="B291" s="85" t="s">
        <v>937</v>
      </c>
      <c r="C291" s="65">
        <f>VLOOKUP(B291,Площадь!$A$2:$B$442,2,0)</f>
        <v>17.600000000000001</v>
      </c>
      <c r="D291" s="79"/>
      <c r="E291">
        <v>31</v>
      </c>
      <c r="F291">
        <v>29</v>
      </c>
      <c r="G291">
        <v>31</v>
      </c>
      <c r="Q291">
        <f t="shared" si="156"/>
        <v>91</v>
      </c>
      <c r="R291" s="76"/>
      <c r="S291" s="71"/>
      <c r="T291" s="41">
        <f t="shared" si="175"/>
        <v>0</v>
      </c>
      <c r="U291" s="41">
        <f t="shared" si="146"/>
        <v>0</v>
      </c>
      <c r="V291" s="41">
        <f t="shared" si="157"/>
        <v>0</v>
      </c>
      <c r="W291" s="41">
        <f t="shared" si="145"/>
        <v>0</v>
      </c>
      <c r="X291" s="41">
        <f t="shared" si="176"/>
        <v>0</v>
      </c>
      <c r="Y291" s="41"/>
      <c r="Z291" s="41"/>
      <c r="AA291" s="41"/>
      <c r="AB291" s="41"/>
      <c r="AC291" s="41"/>
      <c r="AD291" s="41">
        <f t="shared" si="147"/>
        <v>0</v>
      </c>
      <c r="AE291" s="41">
        <f t="shared" si="148"/>
        <v>0</v>
      </c>
      <c r="AF291" s="41">
        <f t="shared" si="149"/>
        <v>0</v>
      </c>
      <c r="AG291" s="41">
        <f t="shared" si="150"/>
        <v>0</v>
      </c>
      <c r="AI291" s="41">
        <f t="shared" si="158"/>
        <v>0.35157993705015306</v>
      </c>
      <c r="AJ291" s="41">
        <f t="shared" si="159"/>
        <v>0.16970709233660397</v>
      </c>
      <c r="AK291" s="41">
        <f t="shared" si="174"/>
        <v>0.26616958385070799</v>
      </c>
      <c r="AL291" s="41">
        <f t="shared" si="160"/>
        <v>0</v>
      </c>
      <c r="AR291" s="41">
        <f t="shared" si="161"/>
        <v>0</v>
      </c>
      <c r="AS291" s="41">
        <f t="shared" si="162"/>
        <v>0</v>
      </c>
      <c r="AT291" s="41">
        <f t="shared" si="163"/>
        <v>0</v>
      </c>
      <c r="AV291" s="40">
        <f t="shared" si="164"/>
        <v>943.7671198199489</v>
      </c>
      <c r="AW291" s="40">
        <f t="shared" si="154"/>
        <v>455.55493038468626</v>
      </c>
      <c r="AX291" s="40">
        <f t="shared" si="155"/>
        <v>714.49498410548654</v>
      </c>
      <c r="AY291" s="40">
        <f t="shared" si="165"/>
        <v>0</v>
      </c>
      <c r="AZ291" s="40">
        <f t="shared" si="166"/>
        <v>0</v>
      </c>
      <c r="BA291" s="40">
        <f t="shared" si="167"/>
        <v>0</v>
      </c>
      <c r="BB291" s="40">
        <f t="shared" si="168"/>
        <v>0</v>
      </c>
      <c r="BC291" s="40">
        <f t="shared" si="169"/>
        <v>0</v>
      </c>
      <c r="BD291" s="40">
        <f t="shared" si="170"/>
        <v>0</v>
      </c>
      <c r="BE291" s="40">
        <f t="shared" si="151"/>
        <v>0</v>
      </c>
      <c r="BF291" s="40">
        <f t="shared" si="152"/>
        <v>0</v>
      </c>
      <c r="BG291" s="40">
        <f t="shared" si="153"/>
        <v>0</v>
      </c>
      <c r="BH291" s="62">
        <f t="shared" si="171"/>
        <v>2113.8170343101219</v>
      </c>
      <c r="BI291" s="128">
        <f>VLOOKUP(A291,'1112 '!$B$12:$G$1229,6,0)</f>
        <v>2267.7600000000002</v>
      </c>
      <c r="BJ291" s="63">
        <f t="shared" si="172"/>
        <v>-153.94296568987829</v>
      </c>
      <c r="BK291" s="41">
        <f t="shared" si="173"/>
        <v>3.7284877520713301E-3</v>
      </c>
    </row>
    <row r="292" spans="1:63" x14ac:dyDescent="0.3">
      <c r="A292" s="85" t="s">
        <v>2083</v>
      </c>
      <c r="B292" s="85" t="s">
        <v>546</v>
      </c>
      <c r="C292" s="65">
        <f>VLOOKUP(B292,Площадь!$A$2:$B$442,2,0)</f>
        <v>17.7</v>
      </c>
      <c r="D292" s="79"/>
      <c r="E292">
        <v>31</v>
      </c>
      <c r="F292">
        <v>29</v>
      </c>
      <c r="G292">
        <v>31</v>
      </c>
      <c r="Q292">
        <f t="shared" si="156"/>
        <v>91</v>
      </c>
      <c r="R292" s="76"/>
      <c r="S292" s="71"/>
      <c r="T292" s="41">
        <f t="shared" si="175"/>
        <v>0</v>
      </c>
      <c r="U292" s="41">
        <f t="shared" si="146"/>
        <v>0</v>
      </c>
      <c r="V292" s="41">
        <f t="shared" si="157"/>
        <v>0</v>
      </c>
      <c r="W292" s="41">
        <f t="shared" si="145"/>
        <v>0</v>
      </c>
      <c r="X292" s="41">
        <f t="shared" si="176"/>
        <v>0</v>
      </c>
      <c r="Y292" s="41"/>
      <c r="Z292" s="41"/>
      <c r="AA292" s="41"/>
      <c r="AB292" s="41"/>
      <c r="AC292" s="41"/>
      <c r="AD292" s="41">
        <f t="shared" si="147"/>
        <v>0</v>
      </c>
      <c r="AE292" s="41">
        <f t="shared" si="148"/>
        <v>0</v>
      </c>
      <c r="AF292" s="41">
        <f t="shared" si="149"/>
        <v>0</v>
      </c>
      <c r="AG292" s="41">
        <f t="shared" si="150"/>
        <v>0</v>
      </c>
      <c r="AI292" s="41">
        <f t="shared" si="158"/>
        <v>0.35357755032884708</v>
      </c>
      <c r="AJ292" s="41">
        <f t="shared" si="159"/>
        <v>0.17067133717942556</v>
      </c>
      <c r="AK292" s="41">
        <f t="shared" si="174"/>
        <v>0.26768191103167788</v>
      </c>
      <c r="AL292" s="41">
        <f t="shared" si="160"/>
        <v>0</v>
      </c>
      <c r="AR292" s="41">
        <f t="shared" si="161"/>
        <v>0</v>
      </c>
      <c r="AS292" s="41">
        <f t="shared" si="162"/>
        <v>0</v>
      </c>
      <c r="AT292" s="41">
        <f t="shared" si="163"/>
        <v>0</v>
      </c>
      <c r="AV292" s="40">
        <f t="shared" si="164"/>
        <v>949.12943300074403</v>
      </c>
      <c r="AW292" s="40">
        <f t="shared" si="154"/>
        <v>458.14331067096282</v>
      </c>
      <c r="AX292" s="40">
        <f t="shared" si="155"/>
        <v>718.5546146969948</v>
      </c>
      <c r="AY292" s="40">
        <f t="shared" si="165"/>
        <v>0</v>
      </c>
      <c r="AZ292" s="40">
        <f t="shared" si="166"/>
        <v>0</v>
      </c>
      <c r="BA292" s="40">
        <f t="shared" si="167"/>
        <v>0</v>
      </c>
      <c r="BB292" s="40">
        <f t="shared" si="168"/>
        <v>0</v>
      </c>
      <c r="BC292" s="40">
        <f t="shared" si="169"/>
        <v>0</v>
      </c>
      <c r="BD292" s="40">
        <f t="shared" si="170"/>
        <v>0</v>
      </c>
      <c r="BE292" s="40">
        <f t="shared" si="151"/>
        <v>0</v>
      </c>
      <c r="BF292" s="40">
        <f t="shared" si="152"/>
        <v>0</v>
      </c>
      <c r="BG292" s="40">
        <f t="shared" si="153"/>
        <v>0</v>
      </c>
      <c r="BH292" s="62">
        <f t="shared" si="171"/>
        <v>2125.8273583687014</v>
      </c>
      <c r="BI292" s="128">
        <f>VLOOKUP(A292,'1112 '!$B$12:$G$1229,6,0)</f>
        <v>2280.63</v>
      </c>
      <c r="BJ292" s="63">
        <f t="shared" si="172"/>
        <v>-154.80264163129868</v>
      </c>
      <c r="BK292" s="41">
        <f t="shared" si="173"/>
        <v>3.7284877520713305E-3</v>
      </c>
    </row>
    <row r="293" spans="1:63" x14ac:dyDescent="0.3">
      <c r="A293" s="85" t="s">
        <v>2157</v>
      </c>
      <c r="B293" s="85" t="s">
        <v>773</v>
      </c>
      <c r="C293" s="65">
        <f>VLOOKUP(B293,Площадь!$A$2:$B$442,2,0)</f>
        <v>17.7</v>
      </c>
      <c r="D293" s="79"/>
      <c r="E293">
        <v>31</v>
      </c>
      <c r="F293">
        <v>29</v>
      </c>
      <c r="G293">
        <v>31</v>
      </c>
      <c r="Q293">
        <f t="shared" si="156"/>
        <v>91</v>
      </c>
      <c r="R293" s="76"/>
      <c r="S293" s="71"/>
      <c r="T293" s="41">
        <f t="shared" si="175"/>
        <v>0</v>
      </c>
      <c r="U293" s="41">
        <f t="shared" si="146"/>
        <v>0</v>
      </c>
      <c r="V293" s="41">
        <f t="shared" si="157"/>
        <v>0</v>
      </c>
      <c r="W293" s="41">
        <f t="shared" si="145"/>
        <v>0</v>
      </c>
      <c r="X293" s="41">
        <f t="shared" si="176"/>
        <v>0</v>
      </c>
      <c r="Y293" s="41"/>
      <c r="Z293" s="41"/>
      <c r="AA293" s="41"/>
      <c r="AB293" s="41"/>
      <c r="AC293" s="41"/>
      <c r="AD293" s="41">
        <f t="shared" si="147"/>
        <v>0</v>
      </c>
      <c r="AE293" s="41">
        <f t="shared" si="148"/>
        <v>0</v>
      </c>
      <c r="AF293" s="41">
        <f t="shared" si="149"/>
        <v>0</v>
      </c>
      <c r="AG293" s="41">
        <f t="shared" si="150"/>
        <v>0</v>
      </c>
      <c r="AI293" s="41">
        <f t="shared" si="158"/>
        <v>0.35357755032884708</v>
      </c>
      <c r="AJ293" s="41">
        <f t="shared" si="159"/>
        <v>0.17067133717942556</v>
      </c>
      <c r="AK293" s="41">
        <f t="shared" si="174"/>
        <v>0.26768191103167788</v>
      </c>
      <c r="AL293" s="41">
        <f t="shared" si="160"/>
        <v>0</v>
      </c>
      <c r="AR293" s="41">
        <f t="shared" si="161"/>
        <v>0</v>
      </c>
      <c r="AS293" s="41">
        <f t="shared" si="162"/>
        <v>0</v>
      </c>
      <c r="AT293" s="41">
        <f t="shared" si="163"/>
        <v>0</v>
      </c>
      <c r="AV293" s="40">
        <f t="shared" si="164"/>
        <v>949.12943300074403</v>
      </c>
      <c r="AW293" s="40">
        <f t="shared" si="154"/>
        <v>458.14331067096282</v>
      </c>
      <c r="AX293" s="40">
        <f t="shared" si="155"/>
        <v>718.5546146969948</v>
      </c>
      <c r="AY293" s="40">
        <f t="shared" si="165"/>
        <v>0</v>
      </c>
      <c r="AZ293" s="40">
        <f t="shared" si="166"/>
        <v>0</v>
      </c>
      <c r="BA293" s="40">
        <f t="shared" si="167"/>
        <v>0</v>
      </c>
      <c r="BB293" s="40">
        <f t="shared" si="168"/>
        <v>0</v>
      </c>
      <c r="BC293" s="40">
        <f t="shared" si="169"/>
        <v>0</v>
      </c>
      <c r="BD293" s="40">
        <f t="shared" si="170"/>
        <v>0</v>
      </c>
      <c r="BE293" s="40">
        <f t="shared" si="151"/>
        <v>0</v>
      </c>
      <c r="BF293" s="40">
        <f t="shared" si="152"/>
        <v>0</v>
      </c>
      <c r="BG293" s="40">
        <f t="shared" si="153"/>
        <v>0</v>
      </c>
      <c r="BH293" s="62">
        <f t="shared" si="171"/>
        <v>2125.8273583687014</v>
      </c>
      <c r="BI293" s="128">
        <f>VLOOKUP(A293,'1112 '!$B$12:$G$1229,6,0)</f>
        <v>2280.63</v>
      </c>
      <c r="BJ293" s="63">
        <f t="shared" si="172"/>
        <v>-154.80264163129868</v>
      </c>
      <c r="BK293" s="41">
        <f t="shared" si="173"/>
        <v>3.7284877520713305E-3</v>
      </c>
    </row>
    <row r="294" spans="1:63" x14ac:dyDescent="0.3">
      <c r="A294" s="85" t="s">
        <v>2254</v>
      </c>
      <c r="B294" s="85" t="s">
        <v>1037</v>
      </c>
      <c r="C294" s="65">
        <f>VLOOKUP(B294,Площадь!$A$2:$B$442,2,0)</f>
        <v>17.8</v>
      </c>
      <c r="D294" s="79"/>
      <c r="E294">
        <v>31</v>
      </c>
      <c r="F294">
        <v>29</v>
      </c>
      <c r="G294">
        <v>31</v>
      </c>
      <c r="Q294">
        <f t="shared" si="156"/>
        <v>91</v>
      </c>
      <c r="R294" s="76"/>
      <c r="S294" s="71"/>
      <c r="T294" s="41">
        <f t="shared" si="175"/>
        <v>0</v>
      </c>
      <c r="U294" s="41">
        <f t="shared" si="146"/>
        <v>0</v>
      </c>
      <c r="V294" s="41">
        <f t="shared" si="157"/>
        <v>0</v>
      </c>
      <c r="W294" s="41">
        <f t="shared" si="145"/>
        <v>0</v>
      </c>
      <c r="X294" s="41">
        <f t="shared" si="176"/>
        <v>0</v>
      </c>
      <c r="Y294" s="41"/>
      <c r="Z294" s="41"/>
      <c r="AA294" s="41"/>
      <c r="AB294" s="41"/>
      <c r="AC294" s="41"/>
      <c r="AD294" s="41">
        <f t="shared" si="147"/>
        <v>0</v>
      </c>
      <c r="AE294" s="41">
        <f t="shared" si="148"/>
        <v>0</v>
      </c>
      <c r="AF294" s="41">
        <f t="shared" si="149"/>
        <v>0</v>
      </c>
      <c r="AG294" s="41">
        <f t="shared" si="150"/>
        <v>0</v>
      </c>
      <c r="AI294" s="41">
        <f t="shared" si="158"/>
        <v>0.35557516360754116</v>
      </c>
      <c r="AJ294" s="41">
        <f t="shared" si="159"/>
        <v>0.17163558202224719</v>
      </c>
      <c r="AK294" s="41">
        <f t="shared" si="174"/>
        <v>0.26919423821264787</v>
      </c>
      <c r="AL294" s="41">
        <f t="shared" si="160"/>
        <v>0</v>
      </c>
      <c r="AR294" s="41">
        <f t="shared" si="161"/>
        <v>0</v>
      </c>
      <c r="AS294" s="41">
        <f t="shared" si="162"/>
        <v>0</v>
      </c>
      <c r="AT294" s="41">
        <f t="shared" si="163"/>
        <v>0</v>
      </c>
      <c r="AV294" s="40">
        <f t="shared" si="164"/>
        <v>954.49174618153927</v>
      </c>
      <c r="AW294" s="40">
        <f t="shared" si="154"/>
        <v>460.73169095723949</v>
      </c>
      <c r="AX294" s="40">
        <f t="shared" si="155"/>
        <v>722.61424528850353</v>
      </c>
      <c r="AY294" s="40">
        <f t="shared" si="165"/>
        <v>0</v>
      </c>
      <c r="AZ294" s="40">
        <f t="shared" si="166"/>
        <v>0</v>
      </c>
      <c r="BA294" s="40">
        <f t="shared" si="167"/>
        <v>0</v>
      </c>
      <c r="BB294" s="40">
        <f t="shared" si="168"/>
        <v>0</v>
      </c>
      <c r="BC294" s="40">
        <f t="shared" si="169"/>
        <v>0</v>
      </c>
      <c r="BD294" s="40">
        <f t="shared" si="170"/>
        <v>0</v>
      </c>
      <c r="BE294" s="40">
        <f t="shared" si="151"/>
        <v>0</v>
      </c>
      <c r="BF294" s="40">
        <f t="shared" si="152"/>
        <v>0</v>
      </c>
      <c r="BG294" s="40">
        <f t="shared" si="153"/>
        <v>0</v>
      </c>
      <c r="BH294" s="62">
        <f t="shared" si="171"/>
        <v>2137.8376824272823</v>
      </c>
      <c r="BI294" s="128">
        <f>VLOOKUP(A294,'1112 '!$B$12:$G$1229,6,0)</f>
        <v>2293.5300000000002</v>
      </c>
      <c r="BJ294" s="63">
        <f t="shared" si="172"/>
        <v>-155.69231757271791</v>
      </c>
      <c r="BK294" s="41">
        <f t="shared" si="173"/>
        <v>3.7284877520713301E-3</v>
      </c>
    </row>
    <row r="295" spans="1:63" x14ac:dyDescent="0.3">
      <c r="A295" s="85" t="s">
        <v>1984</v>
      </c>
      <c r="B295" s="85" t="s">
        <v>774</v>
      </c>
      <c r="C295" s="65">
        <f>VLOOKUP(B295,Площадь!$A$2:$B$442,2,0)</f>
        <v>18</v>
      </c>
      <c r="D295" s="79"/>
      <c r="E295">
        <v>31</v>
      </c>
      <c r="F295">
        <v>29</v>
      </c>
      <c r="G295">
        <v>31</v>
      </c>
      <c r="Q295">
        <f t="shared" si="156"/>
        <v>91</v>
      </c>
      <c r="R295" s="76"/>
      <c r="S295" s="71"/>
      <c r="T295" s="41">
        <f t="shared" si="175"/>
        <v>0</v>
      </c>
      <c r="U295" s="41">
        <f t="shared" si="146"/>
        <v>0</v>
      </c>
      <c r="V295" s="41">
        <f t="shared" si="157"/>
        <v>0</v>
      </c>
      <c r="W295" s="41">
        <f t="shared" si="145"/>
        <v>0</v>
      </c>
      <c r="X295" s="41">
        <f t="shared" si="176"/>
        <v>0</v>
      </c>
      <c r="Y295" s="41"/>
      <c r="Z295" s="41"/>
      <c r="AA295" s="41"/>
      <c r="AB295" s="41"/>
      <c r="AC295" s="41"/>
      <c r="AD295" s="41">
        <f t="shared" si="147"/>
        <v>0</v>
      </c>
      <c r="AE295" s="41">
        <f t="shared" si="148"/>
        <v>0</v>
      </c>
      <c r="AF295" s="41">
        <f t="shared" si="149"/>
        <v>0</v>
      </c>
      <c r="AG295" s="41">
        <f t="shared" si="150"/>
        <v>0</v>
      </c>
      <c r="AI295" s="41">
        <f t="shared" si="158"/>
        <v>0.35957039016492925</v>
      </c>
      <c r="AJ295" s="41">
        <f t="shared" si="159"/>
        <v>0.1735640717078904</v>
      </c>
      <c r="AK295" s="41">
        <f t="shared" si="174"/>
        <v>0.2722188925745877</v>
      </c>
      <c r="AL295" s="41">
        <f t="shared" si="160"/>
        <v>0</v>
      </c>
      <c r="AR295" s="41">
        <f t="shared" si="161"/>
        <v>0</v>
      </c>
      <c r="AS295" s="41">
        <f t="shared" si="162"/>
        <v>0</v>
      </c>
      <c r="AT295" s="41">
        <f t="shared" si="163"/>
        <v>0</v>
      </c>
      <c r="AV295" s="40">
        <f t="shared" si="164"/>
        <v>965.21637254312952</v>
      </c>
      <c r="AW295" s="40">
        <f t="shared" si="154"/>
        <v>465.90845152979267</v>
      </c>
      <c r="AX295" s="40">
        <f t="shared" si="155"/>
        <v>730.73350647152029</v>
      </c>
      <c r="AY295" s="40">
        <f t="shared" si="165"/>
        <v>0</v>
      </c>
      <c r="AZ295" s="40">
        <f t="shared" si="166"/>
        <v>0</v>
      </c>
      <c r="BA295" s="40">
        <f t="shared" si="167"/>
        <v>0</v>
      </c>
      <c r="BB295" s="40">
        <f t="shared" si="168"/>
        <v>0</v>
      </c>
      <c r="BC295" s="40">
        <f t="shared" si="169"/>
        <v>0</v>
      </c>
      <c r="BD295" s="40">
        <f t="shared" si="170"/>
        <v>0</v>
      </c>
      <c r="BE295" s="40">
        <f t="shared" si="151"/>
        <v>0</v>
      </c>
      <c r="BF295" s="40">
        <f t="shared" si="152"/>
        <v>0</v>
      </c>
      <c r="BG295" s="40">
        <f t="shared" si="153"/>
        <v>0</v>
      </c>
      <c r="BH295" s="62">
        <f t="shared" si="171"/>
        <v>2161.8583305444427</v>
      </c>
      <c r="BI295" s="128">
        <f>VLOOKUP(A295,'1112 '!$B$12:$G$1229,6,0)</f>
        <v>2319.29</v>
      </c>
      <c r="BJ295" s="63">
        <f t="shared" si="172"/>
        <v>-157.43166945555731</v>
      </c>
      <c r="BK295" s="41">
        <f t="shared" si="173"/>
        <v>3.7284877520713305E-3</v>
      </c>
    </row>
    <row r="296" spans="1:63" x14ac:dyDescent="0.3">
      <c r="A296" s="85" t="s">
        <v>2110</v>
      </c>
      <c r="B296" s="85" t="s">
        <v>935</v>
      </c>
      <c r="C296" s="65">
        <f>VLOOKUP(B296,Площадь!$A$2:$B$442,2,0)</f>
        <v>15.9</v>
      </c>
      <c r="D296" s="79"/>
      <c r="E296">
        <v>31</v>
      </c>
      <c r="F296">
        <v>29</v>
      </c>
      <c r="G296">
        <v>31</v>
      </c>
      <c r="Q296">
        <f t="shared" si="156"/>
        <v>91</v>
      </c>
      <c r="R296" s="76"/>
      <c r="S296" s="71"/>
      <c r="T296" s="41">
        <f t="shared" si="175"/>
        <v>0</v>
      </c>
      <c r="U296" s="41">
        <f t="shared" si="146"/>
        <v>0</v>
      </c>
      <c r="V296" s="41">
        <f t="shared" si="157"/>
        <v>0</v>
      </c>
      <c r="W296" s="41">
        <f t="shared" si="145"/>
        <v>0</v>
      </c>
      <c r="X296" s="41">
        <f t="shared" si="176"/>
        <v>0</v>
      </c>
      <c r="Y296" s="41"/>
      <c r="Z296" s="41"/>
      <c r="AA296" s="41"/>
      <c r="AB296" s="41"/>
      <c r="AC296" s="41"/>
      <c r="AD296" s="41">
        <f t="shared" si="147"/>
        <v>0</v>
      </c>
      <c r="AE296" s="41">
        <f t="shared" si="148"/>
        <v>0</v>
      </c>
      <c r="AF296" s="41">
        <f t="shared" si="149"/>
        <v>0</v>
      </c>
      <c r="AG296" s="41">
        <f t="shared" si="150"/>
        <v>0</v>
      </c>
      <c r="AI296" s="41">
        <f t="shared" si="158"/>
        <v>0.31762051131235419</v>
      </c>
      <c r="AJ296" s="41">
        <f t="shared" si="159"/>
        <v>0.15331493000863652</v>
      </c>
      <c r="AK296" s="41">
        <f t="shared" si="174"/>
        <v>0.24046002177421916</v>
      </c>
      <c r="AL296" s="41">
        <f t="shared" si="160"/>
        <v>0</v>
      </c>
      <c r="AR296" s="41">
        <f t="shared" si="161"/>
        <v>0</v>
      </c>
      <c r="AS296" s="41">
        <f t="shared" si="162"/>
        <v>0</v>
      </c>
      <c r="AT296" s="41">
        <f t="shared" si="163"/>
        <v>0</v>
      </c>
      <c r="AV296" s="40">
        <f t="shared" si="164"/>
        <v>852.60779574643118</v>
      </c>
      <c r="AW296" s="40">
        <f t="shared" si="154"/>
        <v>411.55246551798353</v>
      </c>
      <c r="AX296" s="40">
        <f t="shared" si="155"/>
        <v>645.48126404984293</v>
      </c>
      <c r="AY296" s="40">
        <f t="shared" si="165"/>
        <v>0</v>
      </c>
      <c r="AZ296" s="40">
        <f t="shared" si="166"/>
        <v>0</v>
      </c>
      <c r="BA296" s="40">
        <f t="shared" si="167"/>
        <v>0</v>
      </c>
      <c r="BB296" s="40">
        <f t="shared" si="168"/>
        <v>0</v>
      </c>
      <c r="BC296" s="40">
        <f t="shared" si="169"/>
        <v>0</v>
      </c>
      <c r="BD296" s="40">
        <f t="shared" si="170"/>
        <v>0</v>
      </c>
      <c r="BE296" s="40">
        <f t="shared" si="151"/>
        <v>0</v>
      </c>
      <c r="BF296" s="40">
        <f t="shared" si="152"/>
        <v>0</v>
      </c>
      <c r="BG296" s="40">
        <f t="shared" si="153"/>
        <v>0</v>
      </c>
      <c r="BH296" s="62">
        <f t="shared" si="171"/>
        <v>1909.6415253142577</v>
      </c>
      <c r="BI296" s="128">
        <f>VLOOKUP(A296,'1112 '!$B$12:$G$1229,6,0)</f>
        <v>2048.6999999999998</v>
      </c>
      <c r="BJ296" s="63">
        <f t="shared" si="172"/>
        <v>-139.05847468574211</v>
      </c>
      <c r="BK296" s="41">
        <f t="shared" si="173"/>
        <v>3.7284877520713309E-3</v>
      </c>
    </row>
    <row r="297" spans="1:63" x14ac:dyDescent="0.3">
      <c r="A297" s="85" t="s">
        <v>2150</v>
      </c>
      <c r="B297" s="85" t="s">
        <v>926</v>
      </c>
      <c r="C297" s="65">
        <f>VLOOKUP(B297,Площадь!$A$2:$B$442,2,0)</f>
        <v>13.8</v>
      </c>
      <c r="D297" s="79"/>
      <c r="E297">
        <v>31</v>
      </c>
      <c r="F297">
        <v>29</v>
      </c>
      <c r="G297">
        <v>31</v>
      </c>
      <c r="Q297">
        <f t="shared" si="156"/>
        <v>91</v>
      </c>
      <c r="R297" s="76"/>
      <c r="S297" s="71"/>
      <c r="T297" s="41">
        <f t="shared" si="175"/>
        <v>0</v>
      </c>
      <c r="U297" s="41">
        <f t="shared" si="146"/>
        <v>0</v>
      </c>
      <c r="V297" s="41">
        <f t="shared" si="157"/>
        <v>0</v>
      </c>
      <c r="W297" s="41">
        <f t="shared" si="145"/>
        <v>0</v>
      </c>
      <c r="X297" s="41">
        <f t="shared" si="176"/>
        <v>0</v>
      </c>
      <c r="Y297" s="41"/>
      <c r="Z297" s="41"/>
      <c r="AA297" s="41"/>
      <c r="AB297" s="41"/>
      <c r="AC297" s="41"/>
      <c r="AD297" s="41">
        <f t="shared" si="147"/>
        <v>0</v>
      </c>
      <c r="AE297" s="41">
        <f t="shared" si="148"/>
        <v>0</v>
      </c>
      <c r="AF297" s="41">
        <f t="shared" si="149"/>
        <v>0</v>
      </c>
      <c r="AG297" s="41">
        <f t="shared" si="150"/>
        <v>0</v>
      </c>
      <c r="AI297" s="41">
        <f t="shared" si="158"/>
        <v>0.27567063245977907</v>
      </c>
      <c r="AJ297" s="41">
        <f t="shared" si="159"/>
        <v>0.13306578830938265</v>
      </c>
      <c r="AK297" s="41">
        <f t="shared" si="174"/>
        <v>0.20870115097385059</v>
      </c>
      <c r="AL297" s="41">
        <f t="shared" si="160"/>
        <v>0</v>
      </c>
      <c r="AR297" s="41">
        <f t="shared" si="161"/>
        <v>0</v>
      </c>
      <c r="AS297" s="41">
        <f t="shared" si="162"/>
        <v>0</v>
      </c>
      <c r="AT297" s="41">
        <f t="shared" si="163"/>
        <v>0</v>
      </c>
      <c r="AV297" s="40">
        <f t="shared" si="164"/>
        <v>739.99921894973261</v>
      </c>
      <c r="AW297" s="40">
        <f t="shared" si="154"/>
        <v>357.1964795061744</v>
      </c>
      <c r="AX297" s="40">
        <f t="shared" si="155"/>
        <v>560.22902162816558</v>
      </c>
      <c r="AY297" s="40">
        <f t="shared" si="165"/>
        <v>0</v>
      </c>
      <c r="AZ297" s="40">
        <f t="shared" si="166"/>
        <v>0</v>
      </c>
      <c r="BA297" s="40">
        <f t="shared" si="167"/>
        <v>0</v>
      </c>
      <c r="BB297" s="40">
        <f t="shared" si="168"/>
        <v>0</v>
      </c>
      <c r="BC297" s="40">
        <f t="shared" si="169"/>
        <v>0</v>
      </c>
      <c r="BD297" s="40">
        <f t="shared" si="170"/>
        <v>0</v>
      </c>
      <c r="BE297" s="40">
        <f t="shared" si="151"/>
        <v>0</v>
      </c>
      <c r="BF297" s="40">
        <f t="shared" si="152"/>
        <v>0</v>
      </c>
      <c r="BG297" s="40">
        <f t="shared" si="153"/>
        <v>0</v>
      </c>
      <c r="BH297" s="62">
        <f t="shared" si="171"/>
        <v>1657.4247200840725</v>
      </c>
      <c r="BI297" s="128">
        <f>VLOOKUP(A297,'1112 '!$B$12:$G$1229,6,0)</f>
        <v>1778.13</v>
      </c>
      <c r="BJ297" s="63">
        <f t="shared" si="172"/>
        <v>-120.70527991592758</v>
      </c>
      <c r="BK297" s="41">
        <f t="shared" si="173"/>
        <v>3.7284877520713301E-3</v>
      </c>
    </row>
    <row r="298" spans="1:63" x14ac:dyDescent="0.3">
      <c r="A298" s="85" t="s">
        <v>2078</v>
      </c>
      <c r="B298" s="85" t="s">
        <v>942</v>
      </c>
      <c r="C298" s="65">
        <f>VLOOKUP(B298,Площадь!$A$2:$B$442,2,0)</f>
        <v>13.8</v>
      </c>
      <c r="D298" s="79"/>
      <c r="E298">
        <v>31</v>
      </c>
      <c r="F298">
        <v>29</v>
      </c>
      <c r="G298">
        <v>31</v>
      </c>
      <c r="Q298">
        <f t="shared" si="156"/>
        <v>91</v>
      </c>
      <c r="R298" s="76"/>
      <c r="S298" s="71"/>
      <c r="T298" s="41">
        <f t="shared" si="175"/>
        <v>0</v>
      </c>
      <c r="U298" s="41">
        <f t="shared" si="146"/>
        <v>0</v>
      </c>
      <c r="V298" s="41">
        <f t="shared" si="157"/>
        <v>0</v>
      </c>
      <c r="W298" s="41">
        <f t="shared" si="145"/>
        <v>0</v>
      </c>
      <c r="X298" s="41">
        <f t="shared" si="176"/>
        <v>0</v>
      </c>
      <c r="Y298" s="41"/>
      <c r="Z298" s="41"/>
      <c r="AA298" s="41"/>
      <c r="AB298" s="41"/>
      <c r="AC298" s="41"/>
      <c r="AD298" s="41">
        <f t="shared" si="147"/>
        <v>0</v>
      </c>
      <c r="AE298" s="41">
        <f t="shared" si="148"/>
        <v>0</v>
      </c>
      <c r="AF298" s="41">
        <f t="shared" si="149"/>
        <v>0</v>
      </c>
      <c r="AG298" s="41">
        <f t="shared" si="150"/>
        <v>0</v>
      </c>
      <c r="AI298" s="41">
        <f t="shared" si="158"/>
        <v>0.27567063245977907</v>
      </c>
      <c r="AJ298" s="41">
        <f t="shared" si="159"/>
        <v>0.13306578830938265</v>
      </c>
      <c r="AK298" s="41">
        <f t="shared" si="174"/>
        <v>0.20870115097385059</v>
      </c>
      <c r="AL298" s="41">
        <f t="shared" si="160"/>
        <v>0</v>
      </c>
      <c r="AR298" s="41">
        <f t="shared" si="161"/>
        <v>0</v>
      </c>
      <c r="AS298" s="41">
        <f t="shared" si="162"/>
        <v>0</v>
      </c>
      <c r="AT298" s="41">
        <f t="shared" si="163"/>
        <v>0</v>
      </c>
      <c r="AV298" s="40">
        <f t="shared" si="164"/>
        <v>739.99921894973261</v>
      </c>
      <c r="AW298" s="40">
        <f t="shared" si="154"/>
        <v>357.1964795061744</v>
      </c>
      <c r="AX298" s="40">
        <f t="shared" si="155"/>
        <v>560.22902162816558</v>
      </c>
      <c r="AY298" s="40">
        <f t="shared" si="165"/>
        <v>0</v>
      </c>
      <c r="AZ298" s="40">
        <f t="shared" si="166"/>
        <v>0</v>
      </c>
      <c r="BA298" s="40">
        <f t="shared" si="167"/>
        <v>0</v>
      </c>
      <c r="BB298" s="40">
        <f t="shared" si="168"/>
        <v>0</v>
      </c>
      <c r="BC298" s="40">
        <f t="shared" si="169"/>
        <v>0</v>
      </c>
      <c r="BD298" s="40">
        <f t="shared" si="170"/>
        <v>0</v>
      </c>
      <c r="BE298" s="40">
        <f t="shared" si="151"/>
        <v>0</v>
      </c>
      <c r="BF298" s="40">
        <f t="shared" si="152"/>
        <v>0</v>
      </c>
      <c r="BG298" s="40">
        <f t="shared" si="153"/>
        <v>0</v>
      </c>
      <c r="BH298" s="62">
        <f t="shared" si="171"/>
        <v>1657.4247200840725</v>
      </c>
      <c r="BI298" s="128">
        <f>VLOOKUP(A298,'1112 '!$B$12:$G$1229,6,0)</f>
        <v>1778.13</v>
      </c>
      <c r="BJ298" s="63">
        <f t="shared" si="172"/>
        <v>-120.70527991592758</v>
      </c>
      <c r="BK298" s="41">
        <f t="shared" si="173"/>
        <v>3.7284877520713301E-3</v>
      </c>
    </row>
    <row r="299" spans="1:63" x14ac:dyDescent="0.3">
      <c r="A299" s="85" t="s">
        <v>1974</v>
      </c>
      <c r="B299" s="85" t="s">
        <v>904</v>
      </c>
      <c r="C299" s="65">
        <f>VLOOKUP(B299,Площадь!$A$2:$B$442,2,0)</f>
        <v>15.7</v>
      </c>
      <c r="D299" s="79"/>
      <c r="E299">
        <v>31</v>
      </c>
      <c r="F299">
        <v>29</v>
      </c>
      <c r="G299">
        <v>31</v>
      </c>
      <c r="Q299">
        <f t="shared" si="156"/>
        <v>91</v>
      </c>
      <c r="R299" s="76"/>
      <c r="S299" s="71"/>
      <c r="T299" s="41">
        <f t="shared" si="175"/>
        <v>0</v>
      </c>
      <c r="U299" s="41">
        <f t="shared" si="146"/>
        <v>0</v>
      </c>
      <c r="V299" s="41">
        <f t="shared" si="157"/>
        <v>0</v>
      </c>
      <c r="W299" s="41">
        <f t="shared" si="145"/>
        <v>0</v>
      </c>
      <c r="X299" s="41">
        <f t="shared" si="176"/>
        <v>0</v>
      </c>
      <c r="Y299" s="41"/>
      <c r="Z299" s="41"/>
      <c r="AA299" s="41"/>
      <c r="AB299" s="41"/>
      <c r="AC299" s="41"/>
      <c r="AD299" s="41">
        <f t="shared" si="147"/>
        <v>0</v>
      </c>
      <c r="AE299" s="41">
        <f t="shared" si="148"/>
        <v>0</v>
      </c>
      <c r="AF299" s="41">
        <f t="shared" si="149"/>
        <v>0</v>
      </c>
      <c r="AG299" s="41">
        <f t="shared" si="150"/>
        <v>0</v>
      </c>
      <c r="AI299" s="41">
        <f t="shared" si="158"/>
        <v>0.31362528475496604</v>
      </c>
      <c r="AJ299" s="41">
        <f t="shared" si="159"/>
        <v>0.15138644032299331</v>
      </c>
      <c r="AK299" s="41">
        <f t="shared" si="174"/>
        <v>0.23743536741227927</v>
      </c>
      <c r="AL299" s="41">
        <f t="shared" si="160"/>
        <v>0</v>
      </c>
      <c r="AR299" s="41">
        <f t="shared" si="161"/>
        <v>0</v>
      </c>
      <c r="AS299" s="41">
        <f t="shared" si="162"/>
        <v>0</v>
      </c>
      <c r="AT299" s="41">
        <f t="shared" si="163"/>
        <v>0</v>
      </c>
      <c r="AV299" s="40">
        <f t="shared" si="164"/>
        <v>841.8831693848407</v>
      </c>
      <c r="AW299" s="40">
        <f t="shared" si="154"/>
        <v>406.37570494543036</v>
      </c>
      <c r="AX299" s="40">
        <f t="shared" si="155"/>
        <v>637.36200286682606</v>
      </c>
      <c r="AY299" s="40">
        <f t="shared" si="165"/>
        <v>0</v>
      </c>
      <c r="AZ299" s="40">
        <f t="shared" si="166"/>
        <v>0</v>
      </c>
      <c r="BA299" s="40">
        <f t="shared" si="167"/>
        <v>0</v>
      </c>
      <c r="BB299" s="40">
        <f t="shared" si="168"/>
        <v>0</v>
      </c>
      <c r="BC299" s="40">
        <f t="shared" si="169"/>
        <v>0</v>
      </c>
      <c r="BD299" s="40">
        <f t="shared" si="170"/>
        <v>0</v>
      </c>
      <c r="BE299" s="40">
        <f t="shared" si="151"/>
        <v>0</v>
      </c>
      <c r="BF299" s="40">
        <f t="shared" si="152"/>
        <v>0</v>
      </c>
      <c r="BG299" s="40">
        <f t="shared" si="153"/>
        <v>0</v>
      </c>
      <c r="BH299" s="62">
        <f t="shared" si="171"/>
        <v>1885.6208771970971</v>
      </c>
      <c r="BI299" s="128">
        <f>VLOOKUP(A299,'1112 '!$B$12:$G$1229,6,0)</f>
        <v>2022.93</v>
      </c>
      <c r="BJ299" s="63">
        <f t="shared" si="172"/>
        <v>-137.30912280290295</v>
      </c>
      <c r="BK299" s="41">
        <f t="shared" si="173"/>
        <v>3.7284877520713305E-3</v>
      </c>
    </row>
    <row r="300" spans="1:63" x14ac:dyDescent="0.3">
      <c r="A300" s="85" t="s">
        <v>2016</v>
      </c>
      <c r="B300" s="85" t="s">
        <v>557</v>
      </c>
      <c r="C300" s="65">
        <f>VLOOKUP(B300,Площадь!$A$2:$B$442,2,0)</f>
        <v>13.8</v>
      </c>
      <c r="D300" s="79"/>
      <c r="E300">
        <v>31</v>
      </c>
      <c r="F300">
        <v>29</v>
      </c>
      <c r="G300">
        <v>31</v>
      </c>
      <c r="Q300">
        <f t="shared" si="156"/>
        <v>91</v>
      </c>
      <c r="R300" s="76"/>
      <c r="S300" s="71"/>
      <c r="T300" s="41">
        <f t="shared" si="175"/>
        <v>0</v>
      </c>
      <c r="U300" s="41">
        <f t="shared" si="146"/>
        <v>0</v>
      </c>
      <c r="V300" s="41">
        <f t="shared" si="157"/>
        <v>0</v>
      </c>
      <c r="W300" s="41">
        <f t="shared" si="145"/>
        <v>0</v>
      </c>
      <c r="X300" s="41">
        <f t="shared" si="176"/>
        <v>0</v>
      </c>
      <c r="Y300" s="41"/>
      <c r="Z300" s="41"/>
      <c r="AA300" s="41"/>
      <c r="AB300" s="41"/>
      <c r="AC300" s="41"/>
      <c r="AD300" s="41">
        <f t="shared" si="147"/>
        <v>0</v>
      </c>
      <c r="AE300" s="41">
        <f t="shared" si="148"/>
        <v>0</v>
      </c>
      <c r="AF300" s="41">
        <f t="shared" si="149"/>
        <v>0</v>
      </c>
      <c r="AG300" s="41">
        <f t="shared" si="150"/>
        <v>0</v>
      </c>
      <c r="AI300" s="41">
        <f t="shared" si="158"/>
        <v>0.27567063245977907</v>
      </c>
      <c r="AJ300" s="41">
        <f t="shared" si="159"/>
        <v>0.13306578830938265</v>
      </c>
      <c r="AK300" s="41">
        <f t="shared" si="174"/>
        <v>0.20870115097385059</v>
      </c>
      <c r="AL300" s="41">
        <f t="shared" si="160"/>
        <v>0</v>
      </c>
      <c r="AR300" s="41">
        <f t="shared" si="161"/>
        <v>0</v>
      </c>
      <c r="AS300" s="41">
        <f t="shared" si="162"/>
        <v>0</v>
      </c>
      <c r="AT300" s="41">
        <f t="shared" si="163"/>
        <v>0</v>
      </c>
      <c r="AV300" s="40">
        <f t="shared" si="164"/>
        <v>739.99921894973261</v>
      </c>
      <c r="AW300" s="40">
        <f t="shared" si="154"/>
        <v>357.1964795061744</v>
      </c>
      <c r="AX300" s="40">
        <f t="shared" si="155"/>
        <v>560.22902162816558</v>
      </c>
      <c r="AY300" s="40">
        <f t="shared" si="165"/>
        <v>0</v>
      </c>
      <c r="AZ300" s="40">
        <f t="shared" si="166"/>
        <v>0</v>
      </c>
      <c r="BA300" s="40">
        <f t="shared" si="167"/>
        <v>0</v>
      </c>
      <c r="BB300" s="40">
        <f t="shared" si="168"/>
        <v>0</v>
      </c>
      <c r="BC300" s="40">
        <f t="shared" si="169"/>
        <v>0</v>
      </c>
      <c r="BD300" s="40">
        <f t="shared" si="170"/>
        <v>0</v>
      </c>
      <c r="BE300" s="40">
        <f t="shared" si="151"/>
        <v>0</v>
      </c>
      <c r="BF300" s="40">
        <f t="shared" si="152"/>
        <v>0</v>
      </c>
      <c r="BG300" s="40">
        <f t="shared" si="153"/>
        <v>0</v>
      </c>
      <c r="BH300" s="62">
        <f t="shared" si="171"/>
        <v>1657.4247200840725</v>
      </c>
      <c r="BI300" s="128">
        <f>VLOOKUP(A300,'1112 '!$B$12:$G$1229,6,0)</f>
        <v>1778.13</v>
      </c>
      <c r="BJ300" s="63">
        <f t="shared" si="172"/>
        <v>-120.70527991592758</v>
      </c>
      <c r="BK300" s="41">
        <f t="shared" si="173"/>
        <v>3.7284877520713301E-3</v>
      </c>
    </row>
    <row r="301" spans="1:63" x14ac:dyDescent="0.3">
      <c r="A301" s="85" t="s">
        <v>2201</v>
      </c>
      <c r="B301" s="85" t="s">
        <v>966</v>
      </c>
      <c r="C301" s="65">
        <f>VLOOKUP(B301,Площадь!$A$2:$B$442,2,0)</f>
        <v>15.9</v>
      </c>
      <c r="D301" s="79"/>
      <c r="E301">
        <v>31</v>
      </c>
      <c r="F301">
        <v>29</v>
      </c>
      <c r="G301">
        <v>31</v>
      </c>
      <c r="Q301">
        <f t="shared" si="156"/>
        <v>91</v>
      </c>
      <c r="R301" s="76"/>
      <c r="S301" s="71"/>
      <c r="T301" s="41">
        <f t="shared" si="175"/>
        <v>0</v>
      </c>
      <c r="U301" s="41">
        <f t="shared" si="146"/>
        <v>0</v>
      </c>
      <c r="V301" s="41">
        <f t="shared" si="157"/>
        <v>0</v>
      </c>
      <c r="W301" s="41">
        <f t="shared" si="145"/>
        <v>0</v>
      </c>
      <c r="X301" s="41">
        <f t="shared" si="176"/>
        <v>0</v>
      </c>
      <c r="Y301" s="41"/>
      <c r="Z301" s="41"/>
      <c r="AA301" s="41"/>
      <c r="AB301" s="41"/>
      <c r="AC301" s="41"/>
      <c r="AD301" s="41">
        <f t="shared" si="147"/>
        <v>0</v>
      </c>
      <c r="AE301" s="41">
        <f t="shared" si="148"/>
        <v>0</v>
      </c>
      <c r="AF301" s="41">
        <f t="shared" si="149"/>
        <v>0</v>
      </c>
      <c r="AG301" s="41">
        <f t="shared" si="150"/>
        <v>0</v>
      </c>
      <c r="AI301" s="41">
        <f t="shared" si="158"/>
        <v>0.31762051131235419</v>
      </c>
      <c r="AJ301" s="41">
        <f t="shared" si="159"/>
        <v>0.15331493000863652</v>
      </c>
      <c r="AK301" s="41">
        <f t="shared" si="174"/>
        <v>0.24046002177421916</v>
      </c>
      <c r="AL301" s="41">
        <f t="shared" si="160"/>
        <v>0</v>
      </c>
      <c r="AR301" s="41">
        <f t="shared" si="161"/>
        <v>0</v>
      </c>
      <c r="AS301" s="41">
        <f t="shared" si="162"/>
        <v>0</v>
      </c>
      <c r="AT301" s="41">
        <f t="shared" si="163"/>
        <v>0</v>
      </c>
      <c r="AV301" s="40">
        <f t="shared" si="164"/>
        <v>852.60779574643118</v>
      </c>
      <c r="AW301" s="40">
        <f t="shared" si="154"/>
        <v>411.55246551798353</v>
      </c>
      <c r="AX301" s="40">
        <f t="shared" si="155"/>
        <v>645.48126404984293</v>
      </c>
      <c r="AY301" s="40">
        <f t="shared" si="165"/>
        <v>0</v>
      </c>
      <c r="AZ301" s="40">
        <f t="shared" si="166"/>
        <v>0</v>
      </c>
      <c r="BA301" s="40">
        <f t="shared" si="167"/>
        <v>0</v>
      </c>
      <c r="BB301" s="40">
        <f t="shared" si="168"/>
        <v>0</v>
      </c>
      <c r="BC301" s="40">
        <f t="shared" si="169"/>
        <v>0</v>
      </c>
      <c r="BD301" s="40">
        <f t="shared" si="170"/>
        <v>0</v>
      </c>
      <c r="BE301" s="40">
        <f t="shared" si="151"/>
        <v>0</v>
      </c>
      <c r="BF301" s="40">
        <f t="shared" si="152"/>
        <v>0</v>
      </c>
      <c r="BG301" s="40">
        <f t="shared" si="153"/>
        <v>0</v>
      </c>
      <c r="BH301" s="62">
        <f t="shared" si="171"/>
        <v>1909.6415253142577</v>
      </c>
      <c r="BI301" s="128">
        <f>VLOOKUP(A301,'1112 '!$B$12:$G$1229,6,0)</f>
        <v>2048.6999999999998</v>
      </c>
      <c r="BJ301" s="63">
        <f t="shared" si="172"/>
        <v>-139.05847468574211</v>
      </c>
      <c r="BK301" s="41">
        <f t="shared" si="173"/>
        <v>3.7284877520713309E-3</v>
      </c>
    </row>
    <row r="302" spans="1:63" x14ac:dyDescent="0.3">
      <c r="A302" s="85" t="s">
        <v>2176</v>
      </c>
      <c r="B302" s="85" t="s">
        <v>558</v>
      </c>
      <c r="C302" s="65">
        <f>VLOOKUP(B302,Площадь!$A$2:$B$442,2,0)</f>
        <v>13.8</v>
      </c>
      <c r="D302" s="79"/>
      <c r="E302">
        <v>31</v>
      </c>
      <c r="F302">
        <v>29</v>
      </c>
      <c r="G302">
        <v>31</v>
      </c>
      <c r="Q302">
        <f t="shared" si="156"/>
        <v>91</v>
      </c>
      <c r="R302" s="76"/>
      <c r="S302" s="71"/>
      <c r="T302" s="41">
        <f t="shared" si="175"/>
        <v>0</v>
      </c>
      <c r="U302" s="41">
        <f t="shared" si="146"/>
        <v>0</v>
      </c>
      <c r="V302" s="41">
        <f t="shared" si="157"/>
        <v>0</v>
      </c>
      <c r="W302" s="41">
        <f t="shared" ref="W302:W365" si="177">R302*W$1/30*H302</f>
        <v>0</v>
      </c>
      <c r="X302" s="41">
        <f t="shared" si="176"/>
        <v>0</v>
      </c>
      <c r="Y302" s="41"/>
      <c r="Z302" s="41"/>
      <c r="AA302" s="41"/>
      <c r="AB302" s="41"/>
      <c r="AC302" s="41"/>
      <c r="AD302" s="41">
        <f t="shared" si="147"/>
        <v>0</v>
      </c>
      <c r="AE302" s="41">
        <f t="shared" si="148"/>
        <v>0</v>
      </c>
      <c r="AF302" s="41">
        <f t="shared" si="149"/>
        <v>0</v>
      </c>
      <c r="AG302" s="41">
        <f t="shared" si="150"/>
        <v>0</v>
      </c>
      <c r="AI302" s="41">
        <f t="shared" si="158"/>
        <v>0.27567063245977907</v>
      </c>
      <c r="AJ302" s="41">
        <f t="shared" si="159"/>
        <v>0.13306578830938265</v>
      </c>
      <c r="AK302" s="41">
        <f t="shared" si="174"/>
        <v>0.20870115097385059</v>
      </c>
      <c r="AL302" s="41">
        <f t="shared" si="160"/>
        <v>0</v>
      </c>
      <c r="AR302" s="41">
        <f t="shared" si="161"/>
        <v>0</v>
      </c>
      <c r="AS302" s="41">
        <f t="shared" si="162"/>
        <v>0</v>
      </c>
      <c r="AT302" s="41">
        <f t="shared" si="163"/>
        <v>0</v>
      </c>
      <c r="AV302" s="40">
        <f t="shared" si="164"/>
        <v>739.99921894973261</v>
      </c>
      <c r="AW302" s="40">
        <f t="shared" si="154"/>
        <v>357.1964795061744</v>
      </c>
      <c r="AX302" s="40">
        <f t="shared" si="155"/>
        <v>560.22902162816558</v>
      </c>
      <c r="AY302" s="40">
        <f t="shared" si="165"/>
        <v>0</v>
      </c>
      <c r="AZ302" s="40">
        <f t="shared" si="166"/>
        <v>0</v>
      </c>
      <c r="BA302" s="40">
        <f t="shared" si="167"/>
        <v>0</v>
      </c>
      <c r="BB302" s="40">
        <f t="shared" si="168"/>
        <v>0</v>
      </c>
      <c r="BC302" s="40">
        <f t="shared" si="169"/>
        <v>0</v>
      </c>
      <c r="BD302" s="40">
        <f t="shared" si="170"/>
        <v>0</v>
      </c>
      <c r="BE302" s="40">
        <f t="shared" si="151"/>
        <v>0</v>
      </c>
      <c r="BF302" s="40">
        <f t="shared" si="152"/>
        <v>0</v>
      </c>
      <c r="BG302" s="40">
        <f t="shared" si="153"/>
        <v>0</v>
      </c>
      <c r="BH302" s="62">
        <f t="shared" si="171"/>
        <v>1657.4247200840725</v>
      </c>
      <c r="BI302" s="128">
        <f>VLOOKUP(A302,'1112 '!$B$12:$G$1229,6,0)</f>
        <v>1778.13</v>
      </c>
      <c r="BJ302" s="63">
        <f t="shared" si="172"/>
        <v>-120.70527991592758</v>
      </c>
      <c r="BK302" s="41">
        <f t="shared" si="173"/>
        <v>3.7284877520713301E-3</v>
      </c>
    </row>
    <row r="303" spans="1:63" x14ac:dyDescent="0.3">
      <c r="A303" s="85" t="s">
        <v>2131</v>
      </c>
      <c r="B303" s="85" t="s">
        <v>605</v>
      </c>
      <c r="C303" s="65">
        <f>VLOOKUP(B303,Площадь!$A$2:$B$442,2,0)</f>
        <v>15.9</v>
      </c>
      <c r="D303" s="79"/>
      <c r="E303">
        <v>31</v>
      </c>
      <c r="F303">
        <v>29</v>
      </c>
      <c r="G303">
        <v>31</v>
      </c>
      <c r="Q303">
        <f t="shared" si="156"/>
        <v>91</v>
      </c>
      <c r="R303" s="76"/>
      <c r="S303" s="71"/>
      <c r="T303" s="41">
        <f t="shared" si="175"/>
        <v>0</v>
      </c>
      <c r="U303" s="41">
        <f t="shared" si="146"/>
        <v>0</v>
      </c>
      <c r="V303" s="41">
        <f t="shared" si="157"/>
        <v>0</v>
      </c>
      <c r="W303" s="41">
        <f t="shared" si="177"/>
        <v>0</v>
      </c>
      <c r="X303" s="41">
        <f t="shared" si="176"/>
        <v>0</v>
      </c>
      <c r="Y303" s="41"/>
      <c r="Z303" s="41"/>
      <c r="AA303" s="41"/>
      <c r="AB303" s="41"/>
      <c r="AC303" s="41"/>
      <c r="AD303" s="41">
        <f t="shared" si="147"/>
        <v>0</v>
      </c>
      <c r="AE303" s="41">
        <f t="shared" si="148"/>
        <v>0</v>
      </c>
      <c r="AF303" s="41">
        <f t="shared" si="149"/>
        <v>0</v>
      </c>
      <c r="AG303" s="41">
        <f t="shared" si="150"/>
        <v>0</v>
      </c>
      <c r="AI303" s="41">
        <f t="shared" si="158"/>
        <v>0.31762051131235419</v>
      </c>
      <c r="AJ303" s="41">
        <f t="shared" si="159"/>
        <v>0.15331493000863652</v>
      </c>
      <c r="AK303" s="41">
        <f t="shared" si="174"/>
        <v>0.24046002177421916</v>
      </c>
      <c r="AL303" s="41">
        <f t="shared" si="160"/>
        <v>0</v>
      </c>
      <c r="AR303" s="41">
        <f t="shared" si="161"/>
        <v>0</v>
      </c>
      <c r="AS303" s="41">
        <f t="shared" si="162"/>
        <v>0</v>
      </c>
      <c r="AT303" s="41">
        <f t="shared" si="163"/>
        <v>0</v>
      </c>
      <c r="AV303" s="40">
        <f t="shared" si="164"/>
        <v>852.60779574643118</v>
      </c>
      <c r="AW303" s="40">
        <f t="shared" si="154"/>
        <v>411.55246551798353</v>
      </c>
      <c r="AX303" s="40">
        <f t="shared" si="155"/>
        <v>645.48126404984293</v>
      </c>
      <c r="AY303" s="40">
        <f t="shared" si="165"/>
        <v>0</v>
      </c>
      <c r="AZ303" s="40">
        <f t="shared" si="166"/>
        <v>0</v>
      </c>
      <c r="BA303" s="40">
        <f t="shared" si="167"/>
        <v>0</v>
      </c>
      <c r="BB303" s="40">
        <f t="shared" si="168"/>
        <v>0</v>
      </c>
      <c r="BC303" s="40">
        <f t="shared" si="169"/>
        <v>0</v>
      </c>
      <c r="BD303" s="40">
        <f t="shared" si="170"/>
        <v>0</v>
      </c>
      <c r="BE303" s="40">
        <f t="shared" si="151"/>
        <v>0</v>
      </c>
      <c r="BF303" s="40">
        <f t="shared" si="152"/>
        <v>0</v>
      </c>
      <c r="BG303" s="40">
        <f t="shared" si="153"/>
        <v>0</v>
      </c>
      <c r="BH303" s="62">
        <f t="shared" si="171"/>
        <v>1909.6415253142577</v>
      </c>
      <c r="BI303" s="128">
        <f>VLOOKUP(A303,'1112 '!$B$12:$G$1229,6,0)</f>
        <v>2048.6999999999998</v>
      </c>
      <c r="BJ303" s="63">
        <f t="shared" si="172"/>
        <v>-139.05847468574211</v>
      </c>
      <c r="BK303" s="41">
        <f t="shared" si="173"/>
        <v>3.7284877520713309E-3</v>
      </c>
    </row>
    <row r="304" spans="1:63" x14ac:dyDescent="0.3">
      <c r="A304" s="85" t="s">
        <v>1980</v>
      </c>
      <c r="B304" s="85" t="s">
        <v>1064</v>
      </c>
      <c r="C304" s="65">
        <f>VLOOKUP(B304,Площадь!$A$2:$B$442,2,0)</f>
        <v>13.8</v>
      </c>
      <c r="D304" s="79"/>
      <c r="E304">
        <v>31</v>
      </c>
      <c r="F304">
        <v>29</v>
      </c>
      <c r="G304">
        <v>31</v>
      </c>
      <c r="Q304">
        <f t="shared" si="156"/>
        <v>91</v>
      </c>
      <c r="R304" s="76"/>
      <c r="S304" s="71"/>
      <c r="T304" s="41">
        <f t="shared" si="175"/>
        <v>0</v>
      </c>
      <c r="U304" s="41">
        <f t="shared" si="146"/>
        <v>0</v>
      </c>
      <c r="V304" s="41">
        <f t="shared" si="157"/>
        <v>0</v>
      </c>
      <c r="W304" s="41">
        <f t="shared" si="177"/>
        <v>0</v>
      </c>
      <c r="X304" s="41">
        <f t="shared" si="176"/>
        <v>0</v>
      </c>
      <c r="Y304" s="41"/>
      <c r="Z304" s="41"/>
      <c r="AA304" s="41"/>
      <c r="AB304" s="41"/>
      <c r="AC304" s="41"/>
      <c r="AD304" s="41">
        <f t="shared" si="147"/>
        <v>0</v>
      </c>
      <c r="AE304" s="41">
        <f t="shared" si="148"/>
        <v>0</v>
      </c>
      <c r="AF304" s="41">
        <f t="shared" si="149"/>
        <v>0</v>
      </c>
      <c r="AG304" s="41">
        <f t="shared" si="150"/>
        <v>0</v>
      </c>
      <c r="AI304" s="41">
        <f t="shared" si="158"/>
        <v>0.27567063245977907</v>
      </c>
      <c r="AJ304" s="41">
        <f t="shared" si="159"/>
        <v>0.13306578830938265</v>
      </c>
      <c r="AK304" s="41">
        <f t="shared" si="174"/>
        <v>0.20870115097385059</v>
      </c>
      <c r="AL304" s="41">
        <f t="shared" si="160"/>
        <v>0</v>
      </c>
      <c r="AR304" s="41">
        <f t="shared" si="161"/>
        <v>0</v>
      </c>
      <c r="AS304" s="41">
        <f t="shared" si="162"/>
        <v>0</v>
      </c>
      <c r="AT304" s="41">
        <f t="shared" si="163"/>
        <v>0</v>
      </c>
      <c r="AV304" s="40">
        <f t="shared" si="164"/>
        <v>739.99921894973261</v>
      </c>
      <c r="AW304" s="40">
        <f t="shared" si="154"/>
        <v>357.1964795061744</v>
      </c>
      <c r="AX304" s="40">
        <f t="shared" si="155"/>
        <v>560.22902162816558</v>
      </c>
      <c r="AY304" s="40">
        <f t="shared" si="165"/>
        <v>0</v>
      </c>
      <c r="AZ304" s="40">
        <f t="shared" si="166"/>
        <v>0</v>
      </c>
      <c r="BA304" s="40">
        <f t="shared" si="167"/>
        <v>0</v>
      </c>
      <c r="BB304" s="40">
        <f t="shared" si="168"/>
        <v>0</v>
      </c>
      <c r="BC304" s="40">
        <f t="shared" si="169"/>
        <v>0</v>
      </c>
      <c r="BD304" s="40">
        <f t="shared" si="170"/>
        <v>0</v>
      </c>
      <c r="BE304" s="40">
        <f t="shared" si="151"/>
        <v>0</v>
      </c>
      <c r="BF304" s="40">
        <f t="shared" si="152"/>
        <v>0</v>
      </c>
      <c r="BG304" s="40">
        <f t="shared" si="153"/>
        <v>0</v>
      </c>
      <c r="BH304" s="62">
        <f t="shared" si="171"/>
        <v>1657.4247200840725</v>
      </c>
      <c r="BI304" s="128">
        <f>VLOOKUP(A304,'1112 '!$B$12:$G$1229,6,0)</f>
        <v>1778.13</v>
      </c>
      <c r="BJ304" s="63">
        <f t="shared" si="172"/>
        <v>-120.70527991592758</v>
      </c>
      <c r="BK304" s="41">
        <f t="shared" si="173"/>
        <v>3.7284877520713301E-3</v>
      </c>
    </row>
    <row r="305" spans="1:63" x14ac:dyDescent="0.3">
      <c r="A305" s="85" t="s">
        <v>2138</v>
      </c>
      <c r="B305" s="85" t="s">
        <v>598</v>
      </c>
      <c r="C305" s="65">
        <f>VLOOKUP(B305,Площадь!$A$2:$B$442,2,0)</f>
        <v>15.9</v>
      </c>
      <c r="D305" s="79"/>
      <c r="E305">
        <v>31</v>
      </c>
      <c r="F305">
        <v>29</v>
      </c>
      <c r="G305">
        <v>31</v>
      </c>
      <c r="Q305">
        <f t="shared" si="156"/>
        <v>91</v>
      </c>
      <c r="R305" s="76"/>
      <c r="S305" s="71"/>
      <c r="T305" s="41">
        <f t="shared" si="175"/>
        <v>0</v>
      </c>
      <c r="U305" s="41">
        <f t="shared" si="146"/>
        <v>0</v>
      </c>
      <c r="V305" s="41">
        <f t="shared" si="157"/>
        <v>0</v>
      </c>
      <c r="W305" s="41">
        <f t="shared" si="177"/>
        <v>0</v>
      </c>
      <c r="X305" s="41">
        <f t="shared" si="176"/>
        <v>0</v>
      </c>
      <c r="Y305" s="41"/>
      <c r="Z305" s="41"/>
      <c r="AA305" s="41"/>
      <c r="AB305" s="41"/>
      <c r="AC305" s="41"/>
      <c r="AD305" s="41">
        <f t="shared" si="147"/>
        <v>0</v>
      </c>
      <c r="AE305" s="41">
        <f t="shared" si="148"/>
        <v>0</v>
      </c>
      <c r="AF305" s="41">
        <f t="shared" si="149"/>
        <v>0</v>
      </c>
      <c r="AG305" s="41">
        <f t="shared" si="150"/>
        <v>0</v>
      </c>
      <c r="AI305" s="41">
        <f t="shared" si="158"/>
        <v>0.31762051131235419</v>
      </c>
      <c r="AJ305" s="41">
        <f t="shared" si="159"/>
        <v>0.15331493000863652</v>
      </c>
      <c r="AK305" s="41">
        <f t="shared" si="174"/>
        <v>0.24046002177421916</v>
      </c>
      <c r="AL305" s="41">
        <f t="shared" si="160"/>
        <v>0</v>
      </c>
      <c r="AR305" s="41">
        <f t="shared" si="161"/>
        <v>0</v>
      </c>
      <c r="AS305" s="41">
        <f t="shared" si="162"/>
        <v>0</v>
      </c>
      <c r="AT305" s="41">
        <f t="shared" si="163"/>
        <v>0</v>
      </c>
      <c r="AV305" s="40">
        <f t="shared" si="164"/>
        <v>852.60779574643118</v>
      </c>
      <c r="AW305" s="40">
        <f t="shared" si="154"/>
        <v>411.55246551798353</v>
      </c>
      <c r="AX305" s="40">
        <f t="shared" si="155"/>
        <v>645.48126404984293</v>
      </c>
      <c r="AY305" s="40">
        <f t="shared" si="165"/>
        <v>0</v>
      </c>
      <c r="AZ305" s="40">
        <f t="shared" si="166"/>
        <v>0</v>
      </c>
      <c r="BA305" s="40">
        <f t="shared" si="167"/>
        <v>0</v>
      </c>
      <c r="BB305" s="40">
        <f t="shared" si="168"/>
        <v>0</v>
      </c>
      <c r="BC305" s="40">
        <f t="shared" si="169"/>
        <v>0</v>
      </c>
      <c r="BD305" s="40">
        <f t="shared" si="170"/>
        <v>0</v>
      </c>
      <c r="BE305" s="40">
        <f t="shared" si="151"/>
        <v>0</v>
      </c>
      <c r="BF305" s="40">
        <f t="shared" si="152"/>
        <v>0</v>
      </c>
      <c r="BG305" s="40">
        <f t="shared" si="153"/>
        <v>0</v>
      </c>
      <c r="BH305" s="62">
        <f t="shared" si="171"/>
        <v>1909.6415253142577</v>
      </c>
      <c r="BI305" s="128">
        <f>VLOOKUP(A305,'1112 '!$B$12:$G$1229,6,0)</f>
        <v>2048.6999999999998</v>
      </c>
      <c r="BJ305" s="63">
        <f t="shared" si="172"/>
        <v>-139.05847468574211</v>
      </c>
      <c r="BK305" s="41">
        <f t="shared" si="173"/>
        <v>3.7284877520713309E-3</v>
      </c>
    </row>
    <row r="306" spans="1:63" x14ac:dyDescent="0.3">
      <c r="A306" s="85" t="s">
        <v>2133</v>
      </c>
      <c r="B306" s="85" t="s">
        <v>939</v>
      </c>
      <c r="C306" s="65">
        <f>VLOOKUP(B306,Площадь!$A$2:$B$442,2,0)</f>
        <v>15.9</v>
      </c>
      <c r="D306" s="79"/>
      <c r="E306">
        <v>31</v>
      </c>
      <c r="F306">
        <v>29</v>
      </c>
      <c r="G306">
        <v>31</v>
      </c>
      <c r="Q306">
        <f t="shared" si="156"/>
        <v>91</v>
      </c>
      <c r="R306" s="76"/>
      <c r="S306" s="71"/>
      <c r="T306" s="41">
        <f t="shared" si="175"/>
        <v>0</v>
      </c>
      <c r="U306" s="41">
        <f t="shared" si="146"/>
        <v>0</v>
      </c>
      <c r="V306" s="41">
        <f t="shared" si="157"/>
        <v>0</v>
      </c>
      <c r="W306" s="41">
        <f t="shared" si="177"/>
        <v>0</v>
      </c>
      <c r="X306" s="41">
        <f t="shared" si="176"/>
        <v>0</v>
      </c>
      <c r="Y306" s="41"/>
      <c r="Z306" s="41"/>
      <c r="AA306" s="41"/>
      <c r="AB306" s="41"/>
      <c r="AC306" s="41"/>
      <c r="AD306" s="41">
        <f t="shared" si="147"/>
        <v>0</v>
      </c>
      <c r="AE306" s="41">
        <f t="shared" si="148"/>
        <v>0</v>
      </c>
      <c r="AF306" s="41">
        <f t="shared" si="149"/>
        <v>0</v>
      </c>
      <c r="AG306" s="41">
        <f t="shared" si="150"/>
        <v>0</v>
      </c>
      <c r="AI306" s="41">
        <f t="shared" si="158"/>
        <v>0.31762051131235419</v>
      </c>
      <c r="AJ306" s="41">
        <f t="shared" si="159"/>
        <v>0.15331493000863652</v>
      </c>
      <c r="AK306" s="41">
        <f t="shared" si="174"/>
        <v>0.24046002177421916</v>
      </c>
      <c r="AL306" s="41">
        <f t="shared" si="160"/>
        <v>0</v>
      </c>
      <c r="AR306" s="41">
        <f t="shared" si="161"/>
        <v>0</v>
      </c>
      <c r="AS306" s="41">
        <f t="shared" si="162"/>
        <v>0</v>
      </c>
      <c r="AT306" s="41">
        <f t="shared" si="163"/>
        <v>0</v>
      </c>
      <c r="AV306" s="40">
        <f t="shared" si="164"/>
        <v>852.60779574643118</v>
      </c>
      <c r="AW306" s="40">
        <f t="shared" si="154"/>
        <v>411.55246551798353</v>
      </c>
      <c r="AX306" s="40">
        <f t="shared" si="155"/>
        <v>645.48126404984293</v>
      </c>
      <c r="AY306" s="40">
        <f t="shared" si="165"/>
        <v>0</v>
      </c>
      <c r="AZ306" s="40">
        <f t="shared" si="166"/>
        <v>0</v>
      </c>
      <c r="BA306" s="40">
        <f t="shared" si="167"/>
        <v>0</v>
      </c>
      <c r="BB306" s="40">
        <f t="shared" si="168"/>
        <v>0</v>
      </c>
      <c r="BC306" s="40">
        <f t="shared" si="169"/>
        <v>0</v>
      </c>
      <c r="BD306" s="40">
        <f t="shared" si="170"/>
        <v>0</v>
      </c>
      <c r="BE306" s="40">
        <f t="shared" si="151"/>
        <v>0</v>
      </c>
      <c r="BF306" s="40">
        <f t="shared" si="152"/>
        <v>0</v>
      </c>
      <c r="BG306" s="40">
        <f t="shared" si="153"/>
        <v>0</v>
      </c>
      <c r="BH306" s="62">
        <f t="shared" si="171"/>
        <v>1909.6415253142577</v>
      </c>
      <c r="BI306" s="128">
        <f>VLOOKUP(A306,'1112 '!$B$12:$G$1229,6,0)</f>
        <v>2048.6999999999998</v>
      </c>
      <c r="BJ306" s="63">
        <f t="shared" si="172"/>
        <v>-139.05847468574211</v>
      </c>
      <c r="BK306" s="41">
        <f t="shared" si="173"/>
        <v>3.7284877520713309E-3</v>
      </c>
    </row>
    <row r="307" spans="1:63" x14ac:dyDescent="0.3">
      <c r="A307" s="85" t="s">
        <v>2184</v>
      </c>
      <c r="B307" s="85" t="s">
        <v>501</v>
      </c>
      <c r="C307" s="65">
        <f>VLOOKUP(B307,Площадь!$A$2:$B$442,2,0)</f>
        <v>16.2</v>
      </c>
      <c r="D307" s="79"/>
      <c r="E307">
        <v>31</v>
      </c>
      <c r="F307">
        <v>29</v>
      </c>
      <c r="G307">
        <v>31</v>
      </c>
      <c r="Q307">
        <f t="shared" si="156"/>
        <v>91</v>
      </c>
      <c r="R307" s="76"/>
      <c r="S307" s="71"/>
      <c r="T307" s="41">
        <f t="shared" si="175"/>
        <v>0</v>
      </c>
      <c r="U307" s="41">
        <f t="shared" si="146"/>
        <v>0</v>
      </c>
      <c r="V307" s="41">
        <f t="shared" si="157"/>
        <v>0</v>
      </c>
      <c r="W307" s="41">
        <f t="shared" si="177"/>
        <v>0</v>
      </c>
      <c r="X307" s="41">
        <f t="shared" si="176"/>
        <v>0</v>
      </c>
      <c r="Y307" s="41"/>
      <c r="Z307" s="41"/>
      <c r="AA307" s="41"/>
      <c r="AB307" s="41"/>
      <c r="AC307" s="41"/>
      <c r="AD307" s="41">
        <f t="shared" si="147"/>
        <v>0</v>
      </c>
      <c r="AE307" s="41">
        <f t="shared" si="148"/>
        <v>0</v>
      </c>
      <c r="AF307" s="41">
        <f t="shared" si="149"/>
        <v>0</v>
      </c>
      <c r="AG307" s="41">
        <f t="shared" si="150"/>
        <v>0</v>
      </c>
      <c r="AI307" s="41">
        <f t="shared" si="158"/>
        <v>0.32361335114843631</v>
      </c>
      <c r="AJ307" s="41">
        <f t="shared" si="159"/>
        <v>0.15620766453710136</v>
      </c>
      <c r="AK307" s="41">
        <f t="shared" si="174"/>
        <v>0.24499700331712893</v>
      </c>
      <c r="AL307" s="41">
        <f t="shared" si="160"/>
        <v>0</v>
      </c>
      <c r="AR307" s="41">
        <f t="shared" si="161"/>
        <v>0</v>
      </c>
      <c r="AS307" s="41">
        <f t="shared" si="162"/>
        <v>0</v>
      </c>
      <c r="AT307" s="41">
        <f t="shared" si="163"/>
        <v>0</v>
      </c>
      <c r="AV307" s="40">
        <f t="shared" si="164"/>
        <v>868.69473528881656</v>
      </c>
      <c r="AW307" s="40">
        <f t="shared" si="154"/>
        <v>419.31760637681344</v>
      </c>
      <c r="AX307" s="40">
        <f t="shared" si="155"/>
        <v>657.66015582436819</v>
      </c>
      <c r="AY307" s="40">
        <f t="shared" si="165"/>
        <v>0</v>
      </c>
      <c r="AZ307" s="40">
        <f t="shared" si="166"/>
        <v>0</v>
      </c>
      <c r="BA307" s="40">
        <f t="shared" si="167"/>
        <v>0</v>
      </c>
      <c r="BB307" s="40">
        <f t="shared" si="168"/>
        <v>0</v>
      </c>
      <c r="BC307" s="40">
        <f t="shared" si="169"/>
        <v>0</v>
      </c>
      <c r="BD307" s="40">
        <f t="shared" si="170"/>
        <v>0</v>
      </c>
      <c r="BE307" s="40">
        <f t="shared" si="151"/>
        <v>0</v>
      </c>
      <c r="BF307" s="40">
        <f t="shared" si="152"/>
        <v>0</v>
      </c>
      <c r="BG307" s="40">
        <f t="shared" si="153"/>
        <v>0</v>
      </c>
      <c r="BH307" s="62">
        <f t="shared" si="171"/>
        <v>1945.672497489998</v>
      </c>
      <c r="BI307" s="128">
        <f>VLOOKUP(A307,'1112 '!$B$12:$G$1229,6,0)</f>
        <v>2087.37</v>
      </c>
      <c r="BJ307" s="63">
        <f t="shared" si="172"/>
        <v>-141.69750251000187</v>
      </c>
      <c r="BK307" s="41">
        <f t="shared" si="173"/>
        <v>3.7284877520713305E-3</v>
      </c>
    </row>
    <row r="308" spans="1:63" x14ac:dyDescent="0.3">
      <c r="A308" s="85" t="s">
        <v>2077</v>
      </c>
      <c r="B308" s="85" t="s">
        <v>1034</v>
      </c>
      <c r="C308" s="65">
        <f>VLOOKUP(B308,Площадь!$A$2:$B$442,2,0)</f>
        <v>16.2</v>
      </c>
      <c r="D308" s="79"/>
      <c r="E308">
        <v>31</v>
      </c>
      <c r="F308">
        <v>29</v>
      </c>
      <c r="G308">
        <v>31</v>
      </c>
      <c r="Q308">
        <f t="shared" si="156"/>
        <v>91</v>
      </c>
      <c r="R308" s="76"/>
      <c r="S308" s="71"/>
      <c r="T308" s="41">
        <f t="shared" si="175"/>
        <v>0</v>
      </c>
      <c r="U308" s="41">
        <f t="shared" si="146"/>
        <v>0</v>
      </c>
      <c r="V308" s="41">
        <f t="shared" si="157"/>
        <v>0</v>
      </c>
      <c r="W308" s="41">
        <f t="shared" si="177"/>
        <v>0</v>
      </c>
      <c r="X308" s="41">
        <f t="shared" si="176"/>
        <v>0</v>
      </c>
      <c r="Y308" s="41"/>
      <c r="Z308" s="41"/>
      <c r="AA308" s="41"/>
      <c r="AB308" s="41"/>
      <c r="AC308" s="41"/>
      <c r="AD308" s="41">
        <f t="shared" si="147"/>
        <v>0</v>
      </c>
      <c r="AE308" s="41">
        <f t="shared" si="148"/>
        <v>0</v>
      </c>
      <c r="AF308" s="41">
        <f t="shared" si="149"/>
        <v>0</v>
      </c>
      <c r="AG308" s="41">
        <f t="shared" si="150"/>
        <v>0</v>
      </c>
      <c r="AI308" s="41">
        <f t="shared" si="158"/>
        <v>0.32361335114843631</v>
      </c>
      <c r="AJ308" s="41">
        <f t="shared" si="159"/>
        <v>0.15620766453710136</v>
      </c>
      <c r="AK308" s="41">
        <f t="shared" si="174"/>
        <v>0.24499700331712893</v>
      </c>
      <c r="AL308" s="41">
        <f t="shared" si="160"/>
        <v>0</v>
      </c>
      <c r="AR308" s="41">
        <f t="shared" si="161"/>
        <v>0</v>
      </c>
      <c r="AS308" s="41">
        <f t="shared" si="162"/>
        <v>0</v>
      </c>
      <c r="AT308" s="41">
        <f t="shared" si="163"/>
        <v>0</v>
      </c>
      <c r="AV308" s="40">
        <f t="shared" si="164"/>
        <v>868.69473528881656</v>
      </c>
      <c r="AW308" s="40">
        <f t="shared" si="154"/>
        <v>419.31760637681344</v>
      </c>
      <c r="AX308" s="40">
        <f t="shared" si="155"/>
        <v>657.66015582436819</v>
      </c>
      <c r="AY308" s="40">
        <f t="shared" si="165"/>
        <v>0</v>
      </c>
      <c r="AZ308" s="40">
        <f t="shared" si="166"/>
        <v>0</v>
      </c>
      <c r="BA308" s="40">
        <f t="shared" si="167"/>
        <v>0</v>
      </c>
      <c r="BB308" s="40">
        <f t="shared" si="168"/>
        <v>0</v>
      </c>
      <c r="BC308" s="40">
        <f t="shared" si="169"/>
        <v>0</v>
      </c>
      <c r="BD308" s="40">
        <f t="shared" si="170"/>
        <v>0</v>
      </c>
      <c r="BE308" s="40">
        <f t="shared" si="151"/>
        <v>0</v>
      </c>
      <c r="BF308" s="40">
        <f t="shared" si="152"/>
        <v>0</v>
      </c>
      <c r="BG308" s="40">
        <f t="shared" si="153"/>
        <v>0</v>
      </c>
      <c r="BH308" s="62">
        <f t="shared" si="171"/>
        <v>1945.672497489998</v>
      </c>
      <c r="BI308" s="128">
        <f>VLOOKUP(A308,'1112 '!$B$12:$G$1229,6,0)</f>
        <v>2087.37</v>
      </c>
      <c r="BJ308" s="63">
        <f t="shared" si="172"/>
        <v>-141.69750251000187</v>
      </c>
      <c r="BK308" s="41">
        <f t="shared" si="173"/>
        <v>3.7284877520713305E-3</v>
      </c>
    </row>
    <row r="309" spans="1:63" x14ac:dyDescent="0.3">
      <c r="A309" s="85" t="s">
        <v>1939</v>
      </c>
      <c r="B309" s="85" t="s">
        <v>1038</v>
      </c>
      <c r="C309" s="65">
        <f>VLOOKUP(B309,Площадь!$A$2:$B$442,2,0)</f>
        <v>19.100000000000001</v>
      </c>
      <c r="D309" s="79"/>
      <c r="E309">
        <v>31</v>
      </c>
      <c r="F309">
        <v>29</v>
      </c>
      <c r="G309">
        <v>31</v>
      </c>
      <c r="Q309">
        <f t="shared" si="156"/>
        <v>91</v>
      </c>
      <c r="R309" s="76"/>
      <c r="S309" s="71"/>
      <c r="T309" s="41">
        <f t="shared" si="175"/>
        <v>0</v>
      </c>
      <c r="U309" s="41">
        <f t="shared" si="146"/>
        <v>0</v>
      </c>
      <c r="V309" s="41">
        <f t="shared" si="157"/>
        <v>0</v>
      </c>
      <c r="W309" s="41">
        <f t="shared" si="177"/>
        <v>0</v>
      </c>
      <c r="X309" s="41">
        <f t="shared" si="176"/>
        <v>0</v>
      </c>
      <c r="Y309" s="41"/>
      <c r="Z309" s="41"/>
      <c r="AA309" s="41"/>
      <c r="AB309" s="41"/>
      <c r="AC309" s="41"/>
      <c r="AD309" s="41">
        <f t="shared" si="147"/>
        <v>0</v>
      </c>
      <c r="AE309" s="41">
        <f t="shared" si="148"/>
        <v>0</v>
      </c>
      <c r="AF309" s="41">
        <f t="shared" si="149"/>
        <v>0</v>
      </c>
      <c r="AG309" s="41">
        <f t="shared" si="150"/>
        <v>0</v>
      </c>
      <c r="AI309" s="41">
        <f t="shared" si="158"/>
        <v>0.38154413623056382</v>
      </c>
      <c r="AJ309" s="41">
        <f t="shared" si="159"/>
        <v>0.18417076497892818</v>
      </c>
      <c r="AK309" s="41">
        <f t="shared" si="174"/>
        <v>0.288854491565257</v>
      </c>
      <c r="AL309" s="41">
        <f t="shared" si="160"/>
        <v>0</v>
      </c>
      <c r="AR309" s="41">
        <f t="shared" si="161"/>
        <v>0</v>
      </c>
      <c r="AS309" s="41">
        <f t="shared" si="162"/>
        <v>0</v>
      </c>
      <c r="AT309" s="41">
        <f t="shared" si="163"/>
        <v>0</v>
      </c>
      <c r="AV309" s="40">
        <f t="shared" si="164"/>
        <v>1024.2018175318763</v>
      </c>
      <c r="AW309" s="40">
        <f t="shared" si="154"/>
        <v>494.38063467883563</v>
      </c>
      <c r="AX309" s="40">
        <f t="shared" si="155"/>
        <v>775.38944297811327</v>
      </c>
      <c r="AY309" s="40">
        <f t="shared" si="165"/>
        <v>0</v>
      </c>
      <c r="AZ309" s="40">
        <f t="shared" si="166"/>
        <v>0</v>
      </c>
      <c r="BA309" s="40">
        <f t="shared" si="167"/>
        <v>0</v>
      </c>
      <c r="BB309" s="40">
        <f t="shared" si="168"/>
        <v>0</v>
      </c>
      <c r="BC309" s="40">
        <f t="shared" si="169"/>
        <v>0</v>
      </c>
      <c r="BD309" s="40">
        <f t="shared" si="170"/>
        <v>0</v>
      </c>
      <c r="BE309" s="40">
        <f t="shared" si="151"/>
        <v>0</v>
      </c>
      <c r="BF309" s="40">
        <f t="shared" si="152"/>
        <v>0</v>
      </c>
      <c r="BG309" s="40">
        <f t="shared" si="153"/>
        <v>0</v>
      </c>
      <c r="BH309" s="62">
        <f t="shared" si="171"/>
        <v>2293.9718951888253</v>
      </c>
      <c r="BI309" s="128">
        <f>VLOOKUP(A309,'1112 '!$B$12:$G$1229,6,0)</f>
        <v>2461.0300000000002</v>
      </c>
      <c r="BJ309" s="63">
        <f t="shared" si="172"/>
        <v>-167.05810481117487</v>
      </c>
      <c r="BK309" s="41">
        <f t="shared" si="173"/>
        <v>3.7284877520713305E-3</v>
      </c>
    </row>
    <row r="310" spans="1:63" x14ac:dyDescent="0.3">
      <c r="A310" s="85" t="s">
        <v>2043</v>
      </c>
      <c r="B310" s="85" t="s">
        <v>617</v>
      </c>
      <c r="C310" s="65">
        <f>VLOOKUP(B310,Площадь!$A$2:$B$442,2,0)</f>
        <v>19.100000000000001</v>
      </c>
      <c r="D310" s="79"/>
      <c r="E310">
        <v>31</v>
      </c>
      <c r="F310">
        <v>29</v>
      </c>
      <c r="G310">
        <v>31</v>
      </c>
      <c r="Q310">
        <f t="shared" si="156"/>
        <v>91</v>
      </c>
      <c r="R310" s="76"/>
      <c r="S310" s="71"/>
      <c r="T310" s="41">
        <f t="shared" si="175"/>
        <v>0</v>
      </c>
      <c r="U310" s="41">
        <f t="shared" si="146"/>
        <v>0</v>
      </c>
      <c r="V310" s="41">
        <f t="shared" si="157"/>
        <v>0</v>
      </c>
      <c r="W310" s="41">
        <f t="shared" si="177"/>
        <v>0</v>
      </c>
      <c r="X310" s="41">
        <f t="shared" si="176"/>
        <v>0</v>
      </c>
      <c r="Y310" s="41"/>
      <c r="Z310" s="41"/>
      <c r="AA310" s="41"/>
      <c r="AB310" s="41"/>
      <c r="AC310" s="41"/>
      <c r="AD310" s="41">
        <f t="shared" si="147"/>
        <v>0</v>
      </c>
      <c r="AE310" s="41">
        <f t="shared" si="148"/>
        <v>0</v>
      </c>
      <c r="AF310" s="41">
        <f t="shared" si="149"/>
        <v>0</v>
      </c>
      <c r="AG310" s="41">
        <f t="shared" si="150"/>
        <v>0</v>
      </c>
      <c r="AI310" s="41">
        <f t="shared" si="158"/>
        <v>0.38154413623056382</v>
      </c>
      <c r="AJ310" s="41">
        <f t="shared" si="159"/>
        <v>0.18417076497892818</v>
      </c>
      <c r="AK310" s="41">
        <f t="shared" si="174"/>
        <v>0.288854491565257</v>
      </c>
      <c r="AL310" s="41">
        <f t="shared" si="160"/>
        <v>0</v>
      </c>
      <c r="AR310" s="41">
        <f t="shared" si="161"/>
        <v>0</v>
      </c>
      <c r="AS310" s="41">
        <f t="shared" si="162"/>
        <v>0</v>
      </c>
      <c r="AT310" s="41">
        <f t="shared" si="163"/>
        <v>0</v>
      </c>
      <c r="AV310" s="40">
        <f t="shared" si="164"/>
        <v>1024.2018175318763</v>
      </c>
      <c r="AW310" s="40">
        <f t="shared" si="154"/>
        <v>494.38063467883563</v>
      </c>
      <c r="AX310" s="40">
        <f t="shared" si="155"/>
        <v>775.38944297811327</v>
      </c>
      <c r="AY310" s="40">
        <f t="shared" si="165"/>
        <v>0</v>
      </c>
      <c r="AZ310" s="40">
        <f t="shared" si="166"/>
        <v>0</v>
      </c>
      <c r="BA310" s="40">
        <f t="shared" si="167"/>
        <v>0</v>
      </c>
      <c r="BB310" s="40">
        <f t="shared" si="168"/>
        <v>0</v>
      </c>
      <c r="BC310" s="40">
        <f t="shared" si="169"/>
        <v>0</v>
      </c>
      <c r="BD310" s="40">
        <f t="shared" si="170"/>
        <v>0</v>
      </c>
      <c r="BE310" s="40">
        <f t="shared" si="151"/>
        <v>0</v>
      </c>
      <c r="BF310" s="40">
        <f t="shared" si="152"/>
        <v>0</v>
      </c>
      <c r="BG310" s="40">
        <f t="shared" si="153"/>
        <v>0</v>
      </c>
      <c r="BH310" s="62">
        <f t="shared" si="171"/>
        <v>2293.9718951888253</v>
      </c>
      <c r="BI310" s="128">
        <f>VLOOKUP(A310,'1112 '!$B$12:$G$1229,6,0)</f>
        <v>2461.0300000000002</v>
      </c>
      <c r="BJ310" s="63">
        <f t="shared" si="172"/>
        <v>-167.05810481117487</v>
      </c>
      <c r="BK310" s="41">
        <f t="shared" si="173"/>
        <v>3.7284877520713305E-3</v>
      </c>
    </row>
    <row r="311" spans="1:63" x14ac:dyDescent="0.3">
      <c r="A311" s="85" t="s">
        <v>2153</v>
      </c>
      <c r="B311" s="85" t="s">
        <v>1097</v>
      </c>
      <c r="C311" s="65">
        <f>VLOOKUP(B311,Площадь!$A$2:$B$442,2,0)</f>
        <v>15.8</v>
      </c>
      <c r="D311" s="79"/>
      <c r="E311">
        <v>31</v>
      </c>
      <c r="F311">
        <v>29</v>
      </c>
      <c r="G311">
        <v>31</v>
      </c>
      <c r="Q311">
        <f t="shared" si="156"/>
        <v>91</v>
      </c>
      <c r="R311" s="76"/>
      <c r="S311" s="71"/>
      <c r="T311" s="41">
        <f t="shared" si="175"/>
        <v>0</v>
      </c>
      <c r="U311" s="41">
        <f t="shared" si="146"/>
        <v>0</v>
      </c>
      <c r="V311" s="41">
        <f t="shared" si="157"/>
        <v>0</v>
      </c>
      <c r="W311" s="41">
        <f t="shared" si="177"/>
        <v>0</v>
      </c>
      <c r="X311" s="41">
        <f t="shared" si="176"/>
        <v>0</v>
      </c>
      <c r="Y311" s="41"/>
      <c r="Z311" s="41"/>
      <c r="AA311" s="41"/>
      <c r="AB311" s="41"/>
      <c r="AC311" s="41"/>
      <c r="AD311" s="41">
        <f t="shared" si="147"/>
        <v>0</v>
      </c>
      <c r="AE311" s="41">
        <f t="shared" si="148"/>
        <v>0</v>
      </c>
      <c r="AF311" s="41">
        <f t="shared" si="149"/>
        <v>0</v>
      </c>
      <c r="AG311" s="41">
        <f t="shared" si="150"/>
        <v>0</v>
      </c>
      <c r="AI311" s="41">
        <f t="shared" si="158"/>
        <v>0.31562289803366012</v>
      </c>
      <c r="AJ311" s="41">
        <f t="shared" si="159"/>
        <v>0.15235068516581493</v>
      </c>
      <c r="AK311" s="41">
        <f t="shared" si="174"/>
        <v>0.23894769459324922</v>
      </c>
      <c r="AL311" s="41">
        <f t="shared" si="160"/>
        <v>0</v>
      </c>
      <c r="AR311" s="41">
        <f t="shared" si="161"/>
        <v>0</v>
      </c>
      <c r="AS311" s="41">
        <f t="shared" si="162"/>
        <v>0</v>
      </c>
      <c r="AT311" s="41">
        <f t="shared" si="163"/>
        <v>0</v>
      </c>
      <c r="AV311" s="40">
        <f t="shared" si="164"/>
        <v>847.24548256563594</v>
      </c>
      <c r="AW311" s="40">
        <f t="shared" si="154"/>
        <v>408.96408523170697</v>
      </c>
      <c r="AX311" s="40">
        <f t="shared" si="155"/>
        <v>641.42163345833444</v>
      </c>
      <c r="AY311" s="40">
        <f t="shared" si="165"/>
        <v>0</v>
      </c>
      <c r="AZ311" s="40">
        <f t="shared" si="166"/>
        <v>0</v>
      </c>
      <c r="BA311" s="40">
        <f t="shared" si="167"/>
        <v>0</v>
      </c>
      <c r="BB311" s="40">
        <f t="shared" si="168"/>
        <v>0</v>
      </c>
      <c r="BC311" s="40">
        <f t="shared" si="169"/>
        <v>0</v>
      </c>
      <c r="BD311" s="40">
        <f t="shared" si="170"/>
        <v>0</v>
      </c>
      <c r="BE311" s="40">
        <f t="shared" si="151"/>
        <v>0</v>
      </c>
      <c r="BF311" s="40">
        <f t="shared" si="152"/>
        <v>0</v>
      </c>
      <c r="BG311" s="40">
        <f t="shared" si="153"/>
        <v>0</v>
      </c>
      <c r="BH311" s="62">
        <f t="shared" si="171"/>
        <v>1897.6312012556773</v>
      </c>
      <c r="BI311" s="128">
        <f>VLOOKUP(A311,'1112 '!$B$12:$G$1229,6,0)</f>
        <v>2035.82</v>
      </c>
      <c r="BJ311" s="63">
        <f t="shared" si="172"/>
        <v>-138.18879874432264</v>
      </c>
      <c r="BK311" s="41">
        <f t="shared" si="173"/>
        <v>3.7284877520713305E-3</v>
      </c>
    </row>
    <row r="312" spans="1:63" x14ac:dyDescent="0.3">
      <c r="A312" s="85" t="s">
        <v>1937</v>
      </c>
      <c r="B312" s="85" t="s">
        <v>1091</v>
      </c>
      <c r="C312" s="65">
        <f>VLOOKUP(B312,Площадь!$A$2:$B$442,2,0)</f>
        <v>13.8</v>
      </c>
      <c r="D312" s="79"/>
      <c r="E312">
        <v>31</v>
      </c>
      <c r="F312">
        <v>29</v>
      </c>
      <c r="G312">
        <v>31</v>
      </c>
      <c r="Q312">
        <f t="shared" si="156"/>
        <v>91</v>
      </c>
      <c r="R312" s="76"/>
      <c r="S312" s="71"/>
      <c r="T312" s="41">
        <f t="shared" si="175"/>
        <v>0</v>
      </c>
      <c r="U312" s="41">
        <f t="shared" si="146"/>
        <v>0</v>
      </c>
      <c r="V312" s="41">
        <f t="shared" si="157"/>
        <v>0</v>
      </c>
      <c r="W312" s="41">
        <f t="shared" si="177"/>
        <v>0</v>
      </c>
      <c r="X312" s="41">
        <f t="shared" si="176"/>
        <v>0</v>
      </c>
      <c r="Y312" s="41"/>
      <c r="Z312" s="41"/>
      <c r="AA312" s="41"/>
      <c r="AB312" s="41"/>
      <c r="AC312" s="41"/>
      <c r="AD312" s="41">
        <f t="shared" si="147"/>
        <v>0</v>
      </c>
      <c r="AE312" s="41">
        <f t="shared" si="148"/>
        <v>0</v>
      </c>
      <c r="AF312" s="41">
        <f t="shared" si="149"/>
        <v>0</v>
      </c>
      <c r="AG312" s="41">
        <f t="shared" si="150"/>
        <v>0</v>
      </c>
      <c r="AI312" s="41">
        <f t="shared" si="158"/>
        <v>0.27567063245977907</v>
      </c>
      <c r="AJ312" s="41">
        <f t="shared" si="159"/>
        <v>0.13306578830938265</v>
      </c>
      <c r="AK312" s="41">
        <f t="shared" si="174"/>
        <v>0.20870115097385059</v>
      </c>
      <c r="AL312" s="41">
        <f t="shared" si="160"/>
        <v>0</v>
      </c>
      <c r="AR312" s="41">
        <f t="shared" si="161"/>
        <v>0</v>
      </c>
      <c r="AS312" s="41">
        <f t="shared" si="162"/>
        <v>0</v>
      </c>
      <c r="AT312" s="41">
        <f t="shared" si="163"/>
        <v>0</v>
      </c>
      <c r="AV312" s="40">
        <f t="shared" si="164"/>
        <v>739.99921894973261</v>
      </c>
      <c r="AW312" s="40">
        <f t="shared" si="154"/>
        <v>357.1964795061744</v>
      </c>
      <c r="AX312" s="40">
        <f t="shared" si="155"/>
        <v>560.22902162816558</v>
      </c>
      <c r="AY312" s="40">
        <f t="shared" si="165"/>
        <v>0</v>
      </c>
      <c r="AZ312" s="40">
        <f t="shared" si="166"/>
        <v>0</v>
      </c>
      <c r="BA312" s="40">
        <f t="shared" si="167"/>
        <v>0</v>
      </c>
      <c r="BB312" s="40">
        <f t="shared" si="168"/>
        <v>0</v>
      </c>
      <c r="BC312" s="40">
        <f t="shared" si="169"/>
        <v>0</v>
      </c>
      <c r="BD312" s="40">
        <f t="shared" si="170"/>
        <v>0</v>
      </c>
      <c r="BE312" s="40">
        <f t="shared" si="151"/>
        <v>0</v>
      </c>
      <c r="BF312" s="40">
        <f t="shared" si="152"/>
        <v>0</v>
      </c>
      <c r="BG312" s="40">
        <f t="shared" si="153"/>
        <v>0</v>
      </c>
      <c r="BH312" s="62">
        <f t="shared" si="171"/>
        <v>1657.4247200840725</v>
      </c>
      <c r="BI312" s="128">
        <f>VLOOKUP(A312,'1112 '!$B$12:$G$1229,6,0)</f>
        <v>1778.13</v>
      </c>
      <c r="BJ312" s="63">
        <f t="shared" si="172"/>
        <v>-120.70527991592758</v>
      </c>
      <c r="BK312" s="41">
        <f t="shared" si="173"/>
        <v>3.7284877520713301E-3</v>
      </c>
    </row>
    <row r="313" spans="1:63" x14ac:dyDescent="0.3">
      <c r="A313" s="85" t="s">
        <v>2112</v>
      </c>
      <c r="B313" s="85" t="s">
        <v>1081</v>
      </c>
      <c r="C313" s="65">
        <f>VLOOKUP(B313,Площадь!$A$2:$B$442,2,0)</f>
        <v>15.8</v>
      </c>
      <c r="D313" s="79"/>
      <c r="E313">
        <v>31</v>
      </c>
      <c r="F313">
        <v>29</v>
      </c>
      <c r="G313">
        <v>31</v>
      </c>
      <c r="Q313">
        <f t="shared" si="156"/>
        <v>91</v>
      </c>
      <c r="R313" s="76"/>
      <c r="S313" s="71"/>
      <c r="T313" s="41">
        <f t="shared" si="175"/>
        <v>0</v>
      </c>
      <c r="U313" s="41">
        <f t="shared" si="146"/>
        <v>0</v>
      </c>
      <c r="V313" s="41">
        <f t="shared" si="157"/>
        <v>0</v>
      </c>
      <c r="W313" s="41">
        <f t="shared" si="177"/>
        <v>0</v>
      </c>
      <c r="X313" s="41">
        <f t="shared" si="176"/>
        <v>0</v>
      </c>
      <c r="Y313" s="41"/>
      <c r="Z313" s="41"/>
      <c r="AA313" s="41"/>
      <c r="AB313" s="41"/>
      <c r="AC313" s="41"/>
      <c r="AD313" s="41">
        <f t="shared" si="147"/>
        <v>0</v>
      </c>
      <c r="AE313" s="41">
        <f t="shared" si="148"/>
        <v>0</v>
      </c>
      <c r="AF313" s="41">
        <f t="shared" si="149"/>
        <v>0</v>
      </c>
      <c r="AG313" s="41">
        <f t="shared" si="150"/>
        <v>0</v>
      </c>
      <c r="AI313" s="41">
        <f t="shared" si="158"/>
        <v>0.31562289803366012</v>
      </c>
      <c r="AJ313" s="41">
        <f t="shared" si="159"/>
        <v>0.15235068516581493</v>
      </c>
      <c r="AK313" s="41">
        <f t="shared" si="174"/>
        <v>0.23894769459324922</v>
      </c>
      <c r="AL313" s="41">
        <f t="shared" si="160"/>
        <v>0</v>
      </c>
      <c r="AR313" s="41">
        <f t="shared" si="161"/>
        <v>0</v>
      </c>
      <c r="AS313" s="41">
        <f t="shared" si="162"/>
        <v>0</v>
      </c>
      <c r="AT313" s="41">
        <f t="shared" si="163"/>
        <v>0</v>
      </c>
      <c r="AV313" s="40">
        <f t="shared" si="164"/>
        <v>847.24548256563594</v>
      </c>
      <c r="AW313" s="40">
        <f t="shared" si="154"/>
        <v>408.96408523170697</v>
      </c>
      <c r="AX313" s="40">
        <f t="shared" si="155"/>
        <v>641.42163345833444</v>
      </c>
      <c r="AY313" s="40">
        <f t="shared" si="165"/>
        <v>0</v>
      </c>
      <c r="AZ313" s="40">
        <f t="shared" si="166"/>
        <v>0</v>
      </c>
      <c r="BA313" s="40">
        <f t="shared" si="167"/>
        <v>0</v>
      </c>
      <c r="BB313" s="40">
        <f t="shared" si="168"/>
        <v>0</v>
      </c>
      <c r="BC313" s="40">
        <f t="shared" si="169"/>
        <v>0</v>
      </c>
      <c r="BD313" s="40">
        <f t="shared" si="170"/>
        <v>0</v>
      </c>
      <c r="BE313" s="40">
        <f t="shared" si="151"/>
        <v>0</v>
      </c>
      <c r="BF313" s="40">
        <f t="shared" si="152"/>
        <v>0</v>
      </c>
      <c r="BG313" s="40">
        <f t="shared" si="153"/>
        <v>0</v>
      </c>
      <c r="BH313" s="62">
        <f t="shared" si="171"/>
        <v>1897.6312012556773</v>
      </c>
      <c r="BI313" s="128">
        <f>VLOOKUP(A313,'1112 '!$B$12:$G$1229,6,0)</f>
        <v>2035.82</v>
      </c>
      <c r="BJ313" s="63">
        <f t="shared" si="172"/>
        <v>-138.18879874432264</v>
      </c>
      <c r="BK313" s="41">
        <f t="shared" si="173"/>
        <v>3.7284877520713305E-3</v>
      </c>
    </row>
    <row r="314" spans="1:63" x14ac:dyDescent="0.3">
      <c r="A314" s="85" t="s">
        <v>1982</v>
      </c>
      <c r="B314" s="85" t="s">
        <v>755</v>
      </c>
      <c r="C314" s="65">
        <f>VLOOKUP(B314,Площадь!$A$2:$B$442,2,0)</f>
        <v>13.8</v>
      </c>
      <c r="D314" s="79"/>
      <c r="E314">
        <v>31</v>
      </c>
      <c r="F314">
        <v>29</v>
      </c>
      <c r="G314">
        <v>31</v>
      </c>
      <c r="Q314">
        <f t="shared" si="156"/>
        <v>91</v>
      </c>
      <c r="R314" s="76"/>
      <c r="S314" s="71"/>
      <c r="T314" s="41">
        <f t="shared" si="175"/>
        <v>0</v>
      </c>
      <c r="U314" s="41">
        <f t="shared" si="146"/>
        <v>0</v>
      </c>
      <c r="V314" s="41">
        <f t="shared" si="157"/>
        <v>0</v>
      </c>
      <c r="W314" s="41">
        <f t="shared" si="177"/>
        <v>0</v>
      </c>
      <c r="X314" s="41">
        <f t="shared" si="176"/>
        <v>0</v>
      </c>
      <c r="Y314" s="41"/>
      <c r="Z314" s="41"/>
      <c r="AA314" s="41"/>
      <c r="AB314" s="41"/>
      <c r="AC314" s="41"/>
      <c r="AD314" s="41">
        <f t="shared" si="147"/>
        <v>0</v>
      </c>
      <c r="AE314" s="41">
        <f t="shared" si="148"/>
        <v>0</v>
      </c>
      <c r="AF314" s="41">
        <f t="shared" si="149"/>
        <v>0</v>
      </c>
      <c r="AG314" s="41">
        <f t="shared" si="150"/>
        <v>0</v>
      </c>
      <c r="AI314" s="41">
        <f t="shared" si="158"/>
        <v>0.27567063245977907</v>
      </c>
      <c r="AJ314" s="41">
        <f t="shared" si="159"/>
        <v>0.13306578830938265</v>
      </c>
      <c r="AK314" s="41">
        <f t="shared" si="174"/>
        <v>0.20870115097385059</v>
      </c>
      <c r="AL314" s="41">
        <f t="shared" si="160"/>
        <v>0</v>
      </c>
      <c r="AR314" s="41">
        <f t="shared" si="161"/>
        <v>0</v>
      </c>
      <c r="AS314" s="41">
        <f t="shared" si="162"/>
        <v>0</v>
      </c>
      <c r="AT314" s="41">
        <f t="shared" si="163"/>
        <v>0</v>
      </c>
      <c r="AV314" s="40">
        <f t="shared" si="164"/>
        <v>739.99921894973261</v>
      </c>
      <c r="AW314" s="40">
        <f t="shared" si="154"/>
        <v>357.1964795061744</v>
      </c>
      <c r="AX314" s="40">
        <f t="shared" si="155"/>
        <v>560.22902162816558</v>
      </c>
      <c r="AY314" s="40">
        <f t="shared" si="165"/>
        <v>0</v>
      </c>
      <c r="AZ314" s="40">
        <f t="shared" si="166"/>
        <v>0</v>
      </c>
      <c r="BA314" s="40">
        <f t="shared" si="167"/>
        <v>0</v>
      </c>
      <c r="BB314" s="40">
        <f t="shared" si="168"/>
        <v>0</v>
      </c>
      <c r="BC314" s="40">
        <f t="shared" si="169"/>
        <v>0</v>
      </c>
      <c r="BD314" s="40">
        <f t="shared" si="170"/>
        <v>0</v>
      </c>
      <c r="BE314" s="40">
        <f t="shared" si="151"/>
        <v>0</v>
      </c>
      <c r="BF314" s="40">
        <f t="shared" si="152"/>
        <v>0</v>
      </c>
      <c r="BG314" s="40">
        <f t="shared" si="153"/>
        <v>0</v>
      </c>
      <c r="BH314" s="62">
        <f t="shared" si="171"/>
        <v>1657.4247200840725</v>
      </c>
      <c r="BI314" s="128">
        <f>VLOOKUP(A314,'1112 '!$B$12:$G$1229,6,0)</f>
        <v>1778.13</v>
      </c>
      <c r="BJ314" s="63">
        <f t="shared" si="172"/>
        <v>-120.70527991592758</v>
      </c>
      <c r="BK314" s="41">
        <f t="shared" si="173"/>
        <v>3.7284877520713301E-3</v>
      </c>
    </row>
    <row r="315" spans="1:63" x14ac:dyDescent="0.3">
      <c r="A315" s="85" t="s">
        <v>2099</v>
      </c>
      <c r="B315" s="85" t="s">
        <v>484</v>
      </c>
      <c r="C315" s="65">
        <f>VLOOKUP(B315,Площадь!$A$2:$B$442,2,0)</f>
        <v>15.8</v>
      </c>
      <c r="D315" s="79"/>
      <c r="E315">
        <v>31</v>
      </c>
      <c r="F315">
        <v>29</v>
      </c>
      <c r="G315">
        <v>31</v>
      </c>
      <c r="Q315">
        <f t="shared" si="156"/>
        <v>91</v>
      </c>
      <c r="R315" s="76"/>
      <c r="S315" s="71"/>
      <c r="T315" s="41">
        <f t="shared" si="175"/>
        <v>0</v>
      </c>
      <c r="U315" s="41">
        <f t="shared" si="146"/>
        <v>0</v>
      </c>
      <c r="V315" s="41">
        <f t="shared" si="157"/>
        <v>0</v>
      </c>
      <c r="W315" s="41">
        <f t="shared" si="177"/>
        <v>0</v>
      </c>
      <c r="X315" s="41">
        <f t="shared" si="176"/>
        <v>0</v>
      </c>
      <c r="Y315" s="41"/>
      <c r="Z315" s="41"/>
      <c r="AA315" s="41"/>
      <c r="AB315" s="41"/>
      <c r="AC315" s="41"/>
      <c r="AD315" s="41">
        <f t="shared" si="147"/>
        <v>0</v>
      </c>
      <c r="AE315" s="41">
        <f t="shared" si="148"/>
        <v>0</v>
      </c>
      <c r="AF315" s="41">
        <f t="shared" si="149"/>
        <v>0</v>
      </c>
      <c r="AG315" s="41">
        <f t="shared" si="150"/>
        <v>0</v>
      </c>
      <c r="AI315" s="41">
        <f t="shared" si="158"/>
        <v>0.31562289803366012</v>
      </c>
      <c r="AJ315" s="41">
        <f t="shared" si="159"/>
        <v>0.15235068516581493</v>
      </c>
      <c r="AK315" s="41">
        <f t="shared" si="174"/>
        <v>0.23894769459324922</v>
      </c>
      <c r="AL315" s="41">
        <f t="shared" si="160"/>
        <v>0</v>
      </c>
      <c r="AR315" s="41">
        <f t="shared" si="161"/>
        <v>0</v>
      </c>
      <c r="AS315" s="41">
        <f t="shared" si="162"/>
        <v>0</v>
      </c>
      <c r="AT315" s="41">
        <f t="shared" si="163"/>
        <v>0</v>
      </c>
      <c r="AV315" s="40">
        <f t="shared" si="164"/>
        <v>847.24548256563594</v>
      </c>
      <c r="AW315" s="40">
        <f t="shared" si="154"/>
        <v>408.96408523170697</v>
      </c>
      <c r="AX315" s="40">
        <f t="shared" si="155"/>
        <v>641.42163345833444</v>
      </c>
      <c r="AY315" s="40">
        <f t="shared" si="165"/>
        <v>0</v>
      </c>
      <c r="AZ315" s="40">
        <f t="shared" si="166"/>
        <v>0</v>
      </c>
      <c r="BA315" s="40">
        <f t="shared" si="167"/>
        <v>0</v>
      </c>
      <c r="BB315" s="40">
        <f t="shared" si="168"/>
        <v>0</v>
      </c>
      <c r="BC315" s="40">
        <f t="shared" si="169"/>
        <v>0</v>
      </c>
      <c r="BD315" s="40">
        <f t="shared" si="170"/>
        <v>0</v>
      </c>
      <c r="BE315" s="40">
        <f t="shared" si="151"/>
        <v>0</v>
      </c>
      <c r="BF315" s="40">
        <f t="shared" si="152"/>
        <v>0</v>
      </c>
      <c r="BG315" s="40">
        <f t="shared" si="153"/>
        <v>0</v>
      </c>
      <c r="BH315" s="62">
        <f t="shared" si="171"/>
        <v>1897.6312012556773</v>
      </c>
      <c r="BI315" s="128">
        <f>VLOOKUP(A315,'1112 '!$B$12:$G$1229,6,0)</f>
        <v>2035.82</v>
      </c>
      <c r="BJ315" s="63">
        <f t="shared" si="172"/>
        <v>-138.18879874432264</v>
      </c>
      <c r="BK315" s="41">
        <f t="shared" si="173"/>
        <v>3.7284877520713305E-3</v>
      </c>
    </row>
    <row r="316" spans="1:63" x14ac:dyDescent="0.3">
      <c r="A316" s="85" t="s">
        <v>2187</v>
      </c>
      <c r="B316" s="85" t="s">
        <v>649</v>
      </c>
      <c r="C316" s="65">
        <f>VLOOKUP(B316,Площадь!$A$2:$B$442,2,0)</f>
        <v>15.8</v>
      </c>
      <c r="D316" s="79"/>
      <c r="E316">
        <v>31</v>
      </c>
      <c r="F316">
        <v>29</v>
      </c>
      <c r="G316">
        <v>31</v>
      </c>
      <c r="Q316">
        <f t="shared" si="156"/>
        <v>91</v>
      </c>
      <c r="R316" s="76"/>
      <c r="S316" s="71"/>
      <c r="T316" s="41">
        <f t="shared" si="175"/>
        <v>0</v>
      </c>
      <c r="U316" s="41">
        <f t="shared" ref="U316:U379" si="178">R316*$U$1/28*F316</f>
        <v>0</v>
      </c>
      <c r="V316" s="41">
        <f t="shared" si="157"/>
        <v>0</v>
      </c>
      <c r="W316" s="41">
        <f t="shared" si="177"/>
        <v>0</v>
      </c>
      <c r="X316" s="41">
        <f t="shared" si="176"/>
        <v>0</v>
      </c>
      <c r="Y316" s="41"/>
      <c r="Z316" s="41"/>
      <c r="AA316" s="41"/>
      <c r="AB316" s="41"/>
      <c r="AC316" s="41"/>
      <c r="AD316" s="41">
        <f t="shared" ref="AD316:AD379" si="179">(S316*$AD$1)/31*N316</f>
        <v>0</v>
      </c>
      <c r="AE316" s="41">
        <f t="shared" ref="AE316:AE379" si="180">(S316*$AE$1)/30*O316</f>
        <v>0</v>
      </c>
      <c r="AF316" s="41">
        <f t="shared" ref="AF316:AF379" si="181">(S316*$AF$1)/31*P316</f>
        <v>0</v>
      </c>
      <c r="AG316" s="41">
        <f t="shared" ref="AG316:AG379" si="182">S316-AD316-AE316-AF316</f>
        <v>0</v>
      </c>
      <c r="AI316" s="41">
        <f t="shared" si="158"/>
        <v>0.31562289803366012</v>
      </c>
      <c r="AJ316" s="41">
        <f t="shared" si="159"/>
        <v>0.15235068516581493</v>
      </c>
      <c r="AK316" s="41">
        <f t="shared" si="174"/>
        <v>0.23894769459324922</v>
      </c>
      <c r="AL316" s="41">
        <f t="shared" si="160"/>
        <v>0</v>
      </c>
      <c r="AR316" s="41">
        <f t="shared" si="161"/>
        <v>0</v>
      </c>
      <c r="AS316" s="41">
        <f t="shared" si="162"/>
        <v>0</v>
      </c>
      <c r="AT316" s="41">
        <f t="shared" si="163"/>
        <v>0</v>
      </c>
      <c r="AV316" s="40">
        <f t="shared" si="164"/>
        <v>847.24548256563594</v>
      </c>
      <c r="AW316" s="40">
        <f t="shared" si="154"/>
        <v>408.96408523170697</v>
      </c>
      <c r="AX316" s="40">
        <f t="shared" si="155"/>
        <v>641.42163345833444</v>
      </c>
      <c r="AY316" s="40">
        <f t="shared" si="165"/>
        <v>0</v>
      </c>
      <c r="AZ316" s="40">
        <f t="shared" si="166"/>
        <v>0</v>
      </c>
      <c r="BA316" s="40">
        <f t="shared" si="167"/>
        <v>0</v>
      </c>
      <c r="BB316" s="40">
        <f t="shared" si="168"/>
        <v>0</v>
      </c>
      <c r="BC316" s="40">
        <f t="shared" si="169"/>
        <v>0</v>
      </c>
      <c r="BD316" s="40">
        <f t="shared" si="170"/>
        <v>0</v>
      </c>
      <c r="BE316" s="40">
        <f t="shared" ref="BE316:BE379" si="183">(AD316+AR316)*$BE$1</f>
        <v>0</v>
      </c>
      <c r="BF316" s="40">
        <f t="shared" ref="BF316:BF379" si="184">(AE316+AS316)*$BF$1</f>
        <v>0</v>
      </c>
      <c r="BG316" s="40">
        <f t="shared" ref="BG316:BG379" si="185">(AF316+AT316)*$BG$1</f>
        <v>0</v>
      </c>
      <c r="BH316" s="62">
        <f t="shared" si="171"/>
        <v>1897.6312012556773</v>
      </c>
      <c r="BI316" s="128">
        <f>VLOOKUP(A316,'1112 '!$B$12:$G$1229,6,0)</f>
        <v>2035.82</v>
      </c>
      <c r="BJ316" s="63">
        <f t="shared" si="172"/>
        <v>-138.18879874432264</v>
      </c>
      <c r="BK316" s="41">
        <f t="shared" si="173"/>
        <v>3.7284877520713305E-3</v>
      </c>
    </row>
    <row r="317" spans="1:63" x14ac:dyDescent="0.3">
      <c r="A317" s="85" t="s">
        <v>2086</v>
      </c>
      <c r="B317" s="85" t="s">
        <v>542</v>
      </c>
      <c r="C317" s="65">
        <f>VLOOKUP(B317,Площадь!$A$2:$B$442,2,0)</f>
        <v>17.899999999999999</v>
      </c>
      <c r="D317" s="79"/>
      <c r="E317">
        <v>31</v>
      </c>
      <c r="F317">
        <v>29</v>
      </c>
      <c r="G317">
        <v>31</v>
      </c>
      <c r="Q317">
        <f t="shared" si="156"/>
        <v>91</v>
      </c>
      <c r="R317" s="76"/>
      <c r="S317" s="71"/>
      <c r="T317" s="41">
        <f t="shared" si="175"/>
        <v>0</v>
      </c>
      <c r="U317" s="41">
        <f t="shared" si="178"/>
        <v>0</v>
      </c>
      <c r="V317" s="41">
        <f t="shared" si="157"/>
        <v>0</v>
      </c>
      <c r="W317" s="41">
        <f t="shared" si="177"/>
        <v>0</v>
      </c>
      <c r="X317" s="41">
        <f t="shared" si="176"/>
        <v>0</v>
      </c>
      <c r="Y317" s="41"/>
      <c r="Z317" s="41"/>
      <c r="AA317" s="41"/>
      <c r="AB317" s="41"/>
      <c r="AC317" s="41"/>
      <c r="AD317" s="41">
        <f t="shared" si="179"/>
        <v>0</v>
      </c>
      <c r="AE317" s="41">
        <f t="shared" si="180"/>
        <v>0</v>
      </c>
      <c r="AF317" s="41">
        <f t="shared" si="181"/>
        <v>0</v>
      </c>
      <c r="AG317" s="41">
        <f t="shared" si="182"/>
        <v>0</v>
      </c>
      <c r="AI317" s="41">
        <f t="shared" si="158"/>
        <v>0.35757277688623518</v>
      </c>
      <c r="AJ317" s="41">
        <f t="shared" si="159"/>
        <v>0.17259982686506878</v>
      </c>
      <c r="AK317" s="41">
        <f t="shared" si="174"/>
        <v>0.27070656539361776</v>
      </c>
      <c r="AL317" s="41">
        <f t="shared" si="160"/>
        <v>0</v>
      </c>
      <c r="AR317" s="41">
        <f t="shared" si="161"/>
        <v>0</v>
      </c>
      <c r="AS317" s="41">
        <f t="shared" si="162"/>
        <v>0</v>
      </c>
      <c r="AT317" s="41">
        <f t="shared" si="163"/>
        <v>0</v>
      </c>
      <c r="AV317" s="40">
        <f t="shared" si="164"/>
        <v>959.85405936233428</v>
      </c>
      <c r="AW317" s="40">
        <f t="shared" si="154"/>
        <v>463.32007124351605</v>
      </c>
      <c r="AX317" s="40">
        <f t="shared" si="155"/>
        <v>726.67387588001179</v>
      </c>
      <c r="AY317" s="40">
        <f t="shared" si="165"/>
        <v>0</v>
      </c>
      <c r="AZ317" s="40">
        <f t="shared" si="166"/>
        <v>0</v>
      </c>
      <c r="BA317" s="40">
        <f t="shared" si="167"/>
        <v>0</v>
      </c>
      <c r="BB317" s="40">
        <f t="shared" si="168"/>
        <v>0</v>
      </c>
      <c r="BC317" s="40">
        <f t="shared" si="169"/>
        <v>0</v>
      </c>
      <c r="BD317" s="40">
        <f t="shared" si="170"/>
        <v>0</v>
      </c>
      <c r="BE317" s="40">
        <f t="shared" si="183"/>
        <v>0</v>
      </c>
      <c r="BF317" s="40">
        <f t="shared" si="184"/>
        <v>0</v>
      </c>
      <c r="BG317" s="40">
        <f t="shared" si="185"/>
        <v>0</v>
      </c>
      <c r="BH317" s="62">
        <f t="shared" si="171"/>
        <v>2149.8480064858622</v>
      </c>
      <c r="BI317" s="128">
        <f>VLOOKUP(A317,'1112 '!$B$12:$G$1229,6,0)</f>
        <v>2306.4</v>
      </c>
      <c r="BJ317" s="63">
        <f t="shared" si="172"/>
        <v>-156.55199351413785</v>
      </c>
      <c r="BK317" s="41">
        <f t="shared" si="173"/>
        <v>3.7284877520713305E-3</v>
      </c>
    </row>
    <row r="318" spans="1:63" x14ac:dyDescent="0.3">
      <c r="A318" s="85" t="s">
        <v>2054</v>
      </c>
      <c r="B318" s="85" t="s">
        <v>487</v>
      </c>
      <c r="C318" s="65">
        <f>VLOOKUP(B318,Площадь!$A$2:$B$442,2,0)</f>
        <v>13.8</v>
      </c>
      <c r="D318" s="79"/>
      <c r="E318">
        <v>31</v>
      </c>
      <c r="F318">
        <v>29</v>
      </c>
      <c r="G318">
        <v>31</v>
      </c>
      <c r="Q318">
        <f t="shared" si="156"/>
        <v>91</v>
      </c>
      <c r="R318" s="76"/>
      <c r="S318" s="71"/>
      <c r="T318" s="41">
        <f t="shared" si="175"/>
        <v>0</v>
      </c>
      <c r="U318" s="41">
        <f t="shared" si="178"/>
        <v>0</v>
      </c>
      <c r="V318" s="41">
        <f t="shared" si="157"/>
        <v>0</v>
      </c>
      <c r="W318" s="41">
        <f t="shared" si="177"/>
        <v>0</v>
      </c>
      <c r="X318" s="41">
        <f t="shared" si="176"/>
        <v>0</v>
      </c>
      <c r="Y318" s="41"/>
      <c r="Z318" s="41"/>
      <c r="AA318" s="41"/>
      <c r="AB318" s="41"/>
      <c r="AC318" s="41"/>
      <c r="AD318" s="41">
        <f t="shared" si="179"/>
        <v>0</v>
      </c>
      <c r="AE318" s="41">
        <f t="shared" si="180"/>
        <v>0</v>
      </c>
      <c r="AF318" s="41">
        <f t="shared" si="181"/>
        <v>0</v>
      </c>
      <c r="AG318" s="41">
        <f t="shared" si="182"/>
        <v>0</v>
      </c>
      <c r="AI318" s="41">
        <f t="shared" si="158"/>
        <v>0.27567063245977907</v>
      </c>
      <c r="AJ318" s="41">
        <f t="shared" si="159"/>
        <v>0.13306578830938265</v>
      </c>
      <c r="AK318" s="41">
        <f t="shared" si="174"/>
        <v>0.20870115097385059</v>
      </c>
      <c r="AL318" s="41">
        <f t="shared" si="160"/>
        <v>0</v>
      </c>
      <c r="AR318" s="41">
        <f t="shared" si="161"/>
        <v>0</v>
      </c>
      <c r="AS318" s="41">
        <f t="shared" si="162"/>
        <v>0</v>
      </c>
      <c r="AT318" s="41">
        <f t="shared" si="163"/>
        <v>0</v>
      </c>
      <c r="AV318" s="40">
        <f t="shared" si="164"/>
        <v>739.99921894973261</v>
      </c>
      <c r="AW318" s="40">
        <f t="shared" si="154"/>
        <v>357.1964795061744</v>
      </c>
      <c r="AX318" s="40">
        <f t="shared" si="155"/>
        <v>560.22902162816558</v>
      </c>
      <c r="AY318" s="40">
        <f t="shared" si="165"/>
        <v>0</v>
      </c>
      <c r="AZ318" s="40">
        <f t="shared" si="166"/>
        <v>0</v>
      </c>
      <c r="BA318" s="40">
        <f t="shared" si="167"/>
        <v>0</v>
      </c>
      <c r="BB318" s="40">
        <f t="shared" si="168"/>
        <v>0</v>
      </c>
      <c r="BC318" s="40">
        <f t="shared" si="169"/>
        <v>0</v>
      </c>
      <c r="BD318" s="40">
        <f t="shared" si="170"/>
        <v>0</v>
      </c>
      <c r="BE318" s="40">
        <f t="shared" si="183"/>
        <v>0</v>
      </c>
      <c r="BF318" s="40">
        <f t="shared" si="184"/>
        <v>0</v>
      </c>
      <c r="BG318" s="40">
        <f t="shared" si="185"/>
        <v>0</v>
      </c>
      <c r="BH318" s="62">
        <f t="shared" si="171"/>
        <v>1657.4247200840725</v>
      </c>
      <c r="BI318" s="128">
        <f>VLOOKUP(A318,'1112 '!$B$12:$G$1229,6,0)</f>
        <v>1778.13</v>
      </c>
      <c r="BJ318" s="63">
        <f t="shared" si="172"/>
        <v>-120.70527991592758</v>
      </c>
      <c r="BK318" s="41">
        <f t="shared" si="173"/>
        <v>3.7284877520713301E-3</v>
      </c>
    </row>
    <row r="319" spans="1:63" x14ac:dyDescent="0.3">
      <c r="A319" s="85" t="s">
        <v>2049</v>
      </c>
      <c r="B319" s="85" t="s">
        <v>530</v>
      </c>
      <c r="C319" s="65">
        <f>VLOOKUP(B319,Площадь!$A$2:$B$442,2,0)</f>
        <v>15.8</v>
      </c>
      <c r="D319" s="79"/>
      <c r="E319">
        <v>31</v>
      </c>
      <c r="F319">
        <v>29</v>
      </c>
      <c r="G319">
        <v>31</v>
      </c>
      <c r="Q319">
        <f t="shared" si="156"/>
        <v>91</v>
      </c>
      <c r="R319" s="76"/>
      <c r="S319" s="71"/>
      <c r="T319" s="41">
        <f t="shared" si="175"/>
        <v>0</v>
      </c>
      <c r="U319" s="41">
        <f t="shared" si="178"/>
        <v>0</v>
      </c>
      <c r="V319" s="41">
        <f t="shared" si="157"/>
        <v>0</v>
      </c>
      <c r="W319" s="41">
        <f t="shared" si="177"/>
        <v>0</v>
      </c>
      <c r="X319" s="41">
        <f t="shared" si="176"/>
        <v>0</v>
      </c>
      <c r="Y319" s="41"/>
      <c r="Z319" s="41"/>
      <c r="AA319" s="41"/>
      <c r="AB319" s="41"/>
      <c r="AC319" s="41"/>
      <c r="AD319" s="41">
        <f t="shared" si="179"/>
        <v>0</v>
      </c>
      <c r="AE319" s="41">
        <f t="shared" si="180"/>
        <v>0</v>
      </c>
      <c r="AF319" s="41">
        <f t="shared" si="181"/>
        <v>0</v>
      </c>
      <c r="AG319" s="41">
        <f t="shared" si="182"/>
        <v>0</v>
      </c>
      <c r="AI319" s="41">
        <f t="shared" si="158"/>
        <v>0.31562289803366012</v>
      </c>
      <c r="AJ319" s="41">
        <f t="shared" si="159"/>
        <v>0.15235068516581493</v>
      </c>
      <c r="AK319" s="41">
        <f t="shared" si="174"/>
        <v>0.23894769459324922</v>
      </c>
      <c r="AL319" s="41">
        <f t="shared" si="160"/>
        <v>0</v>
      </c>
      <c r="AR319" s="41">
        <f t="shared" si="161"/>
        <v>0</v>
      </c>
      <c r="AS319" s="41">
        <f t="shared" si="162"/>
        <v>0</v>
      </c>
      <c r="AT319" s="41">
        <f t="shared" si="163"/>
        <v>0</v>
      </c>
      <c r="AV319" s="40">
        <f t="shared" si="164"/>
        <v>847.24548256563594</v>
      </c>
      <c r="AW319" s="40">
        <f t="shared" si="154"/>
        <v>408.96408523170697</v>
      </c>
      <c r="AX319" s="40">
        <f t="shared" si="155"/>
        <v>641.42163345833444</v>
      </c>
      <c r="AY319" s="40">
        <f t="shared" si="165"/>
        <v>0</v>
      </c>
      <c r="AZ319" s="40">
        <f t="shared" si="166"/>
        <v>0</v>
      </c>
      <c r="BA319" s="40">
        <f t="shared" si="167"/>
        <v>0</v>
      </c>
      <c r="BB319" s="40">
        <f t="shared" si="168"/>
        <v>0</v>
      </c>
      <c r="BC319" s="40">
        <f t="shared" si="169"/>
        <v>0</v>
      </c>
      <c r="BD319" s="40">
        <f t="shared" si="170"/>
        <v>0</v>
      </c>
      <c r="BE319" s="40">
        <f t="shared" si="183"/>
        <v>0</v>
      </c>
      <c r="BF319" s="40">
        <f t="shared" si="184"/>
        <v>0</v>
      </c>
      <c r="BG319" s="40">
        <f t="shared" si="185"/>
        <v>0</v>
      </c>
      <c r="BH319" s="62">
        <f t="shared" si="171"/>
        <v>1897.6312012556773</v>
      </c>
      <c r="BI319" s="128">
        <f>VLOOKUP(A319,'1112 '!$B$12:$G$1229,6,0)</f>
        <v>2035.82</v>
      </c>
      <c r="BJ319" s="63">
        <f t="shared" si="172"/>
        <v>-138.18879874432264</v>
      </c>
      <c r="BK319" s="41">
        <f t="shared" si="173"/>
        <v>3.7284877520713305E-3</v>
      </c>
    </row>
    <row r="320" spans="1:63" x14ac:dyDescent="0.3">
      <c r="A320" s="85" t="s">
        <v>2116</v>
      </c>
      <c r="B320" s="85" t="s">
        <v>859</v>
      </c>
      <c r="C320" s="65">
        <f>VLOOKUP(B320,Площадь!$A$2:$B$442,2,0)</f>
        <v>13.8</v>
      </c>
      <c r="D320" s="79"/>
      <c r="E320">
        <v>31</v>
      </c>
      <c r="F320">
        <v>29</v>
      </c>
      <c r="G320">
        <v>31</v>
      </c>
      <c r="Q320">
        <f t="shared" si="156"/>
        <v>91</v>
      </c>
      <c r="R320" s="76"/>
      <c r="S320" s="71"/>
      <c r="T320" s="41">
        <f t="shared" si="175"/>
        <v>0</v>
      </c>
      <c r="U320" s="41">
        <f t="shared" si="178"/>
        <v>0</v>
      </c>
      <c r="V320" s="41">
        <f t="shared" si="157"/>
        <v>0</v>
      </c>
      <c r="W320" s="41">
        <f t="shared" si="177"/>
        <v>0</v>
      </c>
      <c r="X320" s="41">
        <f t="shared" si="176"/>
        <v>0</v>
      </c>
      <c r="Y320" s="41"/>
      <c r="Z320" s="41"/>
      <c r="AA320" s="41"/>
      <c r="AB320" s="41"/>
      <c r="AC320" s="41"/>
      <c r="AD320" s="41">
        <f t="shared" si="179"/>
        <v>0</v>
      </c>
      <c r="AE320" s="41">
        <f t="shared" si="180"/>
        <v>0</v>
      </c>
      <c r="AF320" s="41">
        <f t="shared" si="181"/>
        <v>0</v>
      </c>
      <c r="AG320" s="41">
        <f t="shared" si="182"/>
        <v>0</v>
      </c>
      <c r="AI320" s="41">
        <f t="shared" si="158"/>
        <v>0.27567063245977907</v>
      </c>
      <c r="AJ320" s="41">
        <f t="shared" si="159"/>
        <v>0.13306578830938265</v>
      </c>
      <c r="AK320" s="41">
        <f t="shared" si="174"/>
        <v>0.20870115097385059</v>
      </c>
      <c r="AL320" s="41">
        <f t="shared" si="160"/>
        <v>0</v>
      </c>
      <c r="AR320" s="41">
        <f t="shared" si="161"/>
        <v>0</v>
      </c>
      <c r="AS320" s="41">
        <f t="shared" si="162"/>
        <v>0</v>
      </c>
      <c r="AT320" s="41">
        <f t="shared" si="163"/>
        <v>0</v>
      </c>
      <c r="AV320" s="40">
        <f t="shared" si="164"/>
        <v>739.99921894973261</v>
      </c>
      <c r="AW320" s="40">
        <f t="shared" si="154"/>
        <v>357.1964795061744</v>
      </c>
      <c r="AX320" s="40">
        <f t="shared" si="155"/>
        <v>560.22902162816558</v>
      </c>
      <c r="AY320" s="40">
        <f t="shared" si="165"/>
        <v>0</v>
      </c>
      <c r="AZ320" s="40">
        <f t="shared" si="166"/>
        <v>0</v>
      </c>
      <c r="BA320" s="40">
        <f t="shared" si="167"/>
        <v>0</v>
      </c>
      <c r="BB320" s="40">
        <f t="shared" si="168"/>
        <v>0</v>
      </c>
      <c r="BC320" s="40">
        <f t="shared" si="169"/>
        <v>0</v>
      </c>
      <c r="BD320" s="40">
        <f t="shared" si="170"/>
        <v>0</v>
      </c>
      <c r="BE320" s="40">
        <f t="shared" si="183"/>
        <v>0</v>
      </c>
      <c r="BF320" s="40">
        <f t="shared" si="184"/>
        <v>0</v>
      </c>
      <c r="BG320" s="40">
        <f t="shared" si="185"/>
        <v>0</v>
      </c>
      <c r="BH320" s="62">
        <f t="shared" si="171"/>
        <v>1657.4247200840725</v>
      </c>
      <c r="BI320" s="128">
        <f>VLOOKUP(A320,'1112 '!$B$12:$G$1229,6,0)</f>
        <v>1778.13</v>
      </c>
      <c r="BJ320" s="63">
        <f t="shared" si="172"/>
        <v>-120.70527991592758</v>
      </c>
      <c r="BK320" s="41">
        <f t="shared" si="173"/>
        <v>3.7284877520713301E-3</v>
      </c>
    </row>
    <row r="321" spans="1:63" x14ac:dyDescent="0.3">
      <c r="A321" s="85" t="s">
        <v>1953</v>
      </c>
      <c r="B321" s="85" t="s">
        <v>505</v>
      </c>
      <c r="C321" s="65">
        <f>VLOOKUP(B321,Площадь!$A$2:$B$442,2,0)</f>
        <v>15.6</v>
      </c>
      <c r="D321" s="79"/>
      <c r="E321">
        <v>31</v>
      </c>
      <c r="F321">
        <v>29</v>
      </c>
      <c r="G321">
        <v>31</v>
      </c>
      <c r="Q321">
        <f t="shared" si="156"/>
        <v>91</v>
      </c>
      <c r="R321" s="76"/>
      <c r="S321" s="71"/>
      <c r="T321" s="41">
        <f t="shared" si="175"/>
        <v>0</v>
      </c>
      <c r="U321" s="41">
        <f t="shared" si="178"/>
        <v>0</v>
      </c>
      <c r="V321" s="41">
        <f t="shared" si="157"/>
        <v>0</v>
      </c>
      <c r="W321" s="41">
        <f t="shared" si="177"/>
        <v>0</v>
      </c>
      <c r="X321" s="41">
        <f t="shared" si="176"/>
        <v>0</v>
      </c>
      <c r="Y321" s="41"/>
      <c r="Z321" s="41"/>
      <c r="AA321" s="41"/>
      <c r="AB321" s="41"/>
      <c r="AC321" s="41"/>
      <c r="AD321" s="41">
        <f t="shared" si="179"/>
        <v>0</v>
      </c>
      <c r="AE321" s="41">
        <f t="shared" si="180"/>
        <v>0</v>
      </c>
      <c r="AF321" s="41">
        <f t="shared" si="181"/>
        <v>0</v>
      </c>
      <c r="AG321" s="41">
        <f t="shared" si="182"/>
        <v>0</v>
      </c>
      <c r="AI321" s="41">
        <f t="shared" si="158"/>
        <v>0.31162767147627202</v>
      </c>
      <c r="AJ321" s="41">
        <f t="shared" si="159"/>
        <v>0.15042219548017169</v>
      </c>
      <c r="AK321" s="41">
        <f t="shared" si="174"/>
        <v>0.23592304023130933</v>
      </c>
      <c r="AL321" s="41">
        <f t="shared" si="160"/>
        <v>0</v>
      </c>
      <c r="AR321" s="41">
        <f t="shared" si="161"/>
        <v>0</v>
      </c>
      <c r="AS321" s="41">
        <f t="shared" si="162"/>
        <v>0</v>
      </c>
      <c r="AT321" s="41">
        <f t="shared" si="163"/>
        <v>0</v>
      </c>
      <c r="AV321" s="40">
        <f t="shared" si="164"/>
        <v>836.52085620404557</v>
      </c>
      <c r="AW321" s="40">
        <f t="shared" ref="AW321:AW384" si="186">(U321+AJ321)*$AW$1</f>
        <v>403.78732465915368</v>
      </c>
      <c r="AX321" s="40">
        <f t="shared" ref="AX321:AX384" si="187">(V321+AK321)*$AX$1</f>
        <v>633.30237227531757</v>
      </c>
      <c r="AY321" s="40">
        <f t="shared" si="165"/>
        <v>0</v>
      </c>
      <c r="AZ321" s="40">
        <f t="shared" si="166"/>
        <v>0</v>
      </c>
      <c r="BA321" s="40">
        <f t="shared" si="167"/>
        <v>0</v>
      </c>
      <c r="BB321" s="40">
        <f t="shared" si="168"/>
        <v>0</v>
      </c>
      <c r="BC321" s="40">
        <f t="shared" si="169"/>
        <v>0</v>
      </c>
      <c r="BD321" s="40">
        <f t="shared" si="170"/>
        <v>0</v>
      </c>
      <c r="BE321" s="40">
        <f t="shared" si="183"/>
        <v>0</v>
      </c>
      <c r="BF321" s="40">
        <f t="shared" si="184"/>
        <v>0</v>
      </c>
      <c r="BG321" s="40">
        <f t="shared" si="185"/>
        <v>0</v>
      </c>
      <c r="BH321" s="62">
        <f t="shared" si="171"/>
        <v>1873.6105531385167</v>
      </c>
      <c r="BI321" s="128">
        <f>VLOOKUP(A321,'1112 '!$B$12:$G$1229,6,0)</f>
        <v>2010.05</v>
      </c>
      <c r="BJ321" s="63">
        <f t="shared" si="172"/>
        <v>-136.43944686148325</v>
      </c>
      <c r="BK321" s="41">
        <f t="shared" si="173"/>
        <v>3.7284877520713301E-3</v>
      </c>
    </row>
    <row r="322" spans="1:63" x14ac:dyDescent="0.3">
      <c r="A322" s="85" t="s">
        <v>2155</v>
      </c>
      <c r="B322" s="85" t="s">
        <v>712</v>
      </c>
      <c r="C322" s="65">
        <f>VLOOKUP(B322,Площадь!$A$2:$B$442,2,0)</f>
        <v>15.6</v>
      </c>
      <c r="D322" s="79"/>
      <c r="E322">
        <v>31</v>
      </c>
      <c r="F322">
        <v>29</v>
      </c>
      <c r="G322">
        <v>31</v>
      </c>
      <c r="Q322">
        <f t="shared" si="156"/>
        <v>91</v>
      </c>
      <c r="R322" s="76"/>
      <c r="S322" s="71"/>
      <c r="T322" s="41">
        <f t="shared" si="175"/>
        <v>0</v>
      </c>
      <c r="U322" s="41">
        <f t="shared" si="178"/>
        <v>0</v>
      </c>
      <c r="V322" s="41">
        <f t="shared" si="157"/>
        <v>0</v>
      </c>
      <c r="W322" s="41">
        <f t="shared" si="177"/>
        <v>0</v>
      </c>
      <c r="X322" s="41">
        <f t="shared" si="176"/>
        <v>0</v>
      </c>
      <c r="Y322" s="41"/>
      <c r="Z322" s="41"/>
      <c r="AA322" s="41"/>
      <c r="AB322" s="41"/>
      <c r="AC322" s="41"/>
      <c r="AD322" s="41">
        <f t="shared" si="179"/>
        <v>0</v>
      </c>
      <c r="AE322" s="41">
        <f t="shared" si="180"/>
        <v>0</v>
      </c>
      <c r="AF322" s="41">
        <f t="shared" si="181"/>
        <v>0</v>
      </c>
      <c r="AG322" s="41">
        <f t="shared" si="182"/>
        <v>0</v>
      </c>
      <c r="AI322" s="41">
        <f t="shared" si="158"/>
        <v>0.31162767147627202</v>
      </c>
      <c r="AJ322" s="41">
        <f t="shared" si="159"/>
        <v>0.15042219548017169</v>
      </c>
      <c r="AK322" s="41">
        <f t="shared" si="174"/>
        <v>0.23592304023130933</v>
      </c>
      <c r="AL322" s="41">
        <f t="shared" si="160"/>
        <v>0</v>
      </c>
      <c r="AR322" s="41">
        <f t="shared" si="161"/>
        <v>0</v>
      </c>
      <c r="AS322" s="41">
        <f t="shared" si="162"/>
        <v>0</v>
      </c>
      <c r="AT322" s="41">
        <f t="shared" si="163"/>
        <v>0</v>
      </c>
      <c r="AV322" s="40">
        <f t="shared" si="164"/>
        <v>836.52085620404557</v>
      </c>
      <c r="AW322" s="40">
        <f t="shared" si="186"/>
        <v>403.78732465915368</v>
      </c>
      <c r="AX322" s="40">
        <f t="shared" si="187"/>
        <v>633.30237227531757</v>
      </c>
      <c r="AY322" s="40">
        <f t="shared" si="165"/>
        <v>0</v>
      </c>
      <c r="AZ322" s="40">
        <f t="shared" si="166"/>
        <v>0</v>
      </c>
      <c r="BA322" s="40">
        <f t="shared" si="167"/>
        <v>0</v>
      </c>
      <c r="BB322" s="40">
        <f t="shared" si="168"/>
        <v>0</v>
      </c>
      <c r="BC322" s="40">
        <f t="shared" si="169"/>
        <v>0</v>
      </c>
      <c r="BD322" s="40">
        <f t="shared" si="170"/>
        <v>0</v>
      </c>
      <c r="BE322" s="40">
        <f t="shared" si="183"/>
        <v>0</v>
      </c>
      <c r="BF322" s="40">
        <f t="shared" si="184"/>
        <v>0</v>
      </c>
      <c r="BG322" s="40">
        <f t="shared" si="185"/>
        <v>0</v>
      </c>
      <c r="BH322" s="62">
        <f t="shared" si="171"/>
        <v>1873.6105531385167</v>
      </c>
      <c r="BI322" s="128">
        <f>VLOOKUP(A322,'1112 '!$B$12:$G$1229,6,0)</f>
        <v>2010.05</v>
      </c>
      <c r="BJ322" s="63">
        <f t="shared" si="172"/>
        <v>-136.43944686148325</v>
      </c>
      <c r="BK322" s="41">
        <f t="shared" si="173"/>
        <v>3.7284877520713301E-3</v>
      </c>
    </row>
    <row r="323" spans="1:63" x14ac:dyDescent="0.3">
      <c r="A323" s="85" t="s">
        <v>1934</v>
      </c>
      <c r="B323" s="85" t="s">
        <v>526</v>
      </c>
      <c r="C323" s="65">
        <f>VLOOKUP(B323,Площадь!$A$2:$B$442,2,0)</f>
        <v>13.8</v>
      </c>
      <c r="D323" s="79"/>
      <c r="E323">
        <v>31</v>
      </c>
      <c r="F323">
        <v>29</v>
      </c>
      <c r="G323">
        <v>31</v>
      </c>
      <c r="Q323">
        <f t="shared" si="156"/>
        <v>91</v>
      </c>
      <c r="R323" s="76"/>
      <c r="S323" s="71"/>
      <c r="T323" s="41">
        <f t="shared" si="175"/>
        <v>0</v>
      </c>
      <c r="U323" s="41">
        <f t="shared" si="178"/>
        <v>0</v>
      </c>
      <c r="V323" s="41">
        <f t="shared" si="157"/>
        <v>0</v>
      </c>
      <c r="W323" s="41">
        <f t="shared" si="177"/>
        <v>0</v>
      </c>
      <c r="X323" s="41">
        <f t="shared" si="176"/>
        <v>0</v>
      </c>
      <c r="Y323" s="41"/>
      <c r="Z323" s="41"/>
      <c r="AA323" s="41"/>
      <c r="AB323" s="41"/>
      <c r="AC323" s="41"/>
      <c r="AD323" s="41">
        <f t="shared" si="179"/>
        <v>0</v>
      </c>
      <c r="AE323" s="41">
        <f t="shared" si="180"/>
        <v>0</v>
      </c>
      <c r="AF323" s="41">
        <f t="shared" si="181"/>
        <v>0</v>
      </c>
      <c r="AG323" s="41">
        <f t="shared" si="182"/>
        <v>0</v>
      </c>
      <c r="AI323" s="41">
        <f t="shared" si="158"/>
        <v>0.27567063245977907</v>
      </c>
      <c r="AJ323" s="41">
        <f t="shared" si="159"/>
        <v>0.13306578830938265</v>
      </c>
      <c r="AK323" s="41">
        <f t="shared" si="174"/>
        <v>0.20870115097385059</v>
      </c>
      <c r="AL323" s="41">
        <f t="shared" si="160"/>
        <v>0</v>
      </c>
      <c r="AR323" s="41">
        <f t="shared" si="161"/>
        <v>0</v>
      </c>
      <c r="AS323" s="41">
        <f t="shared" si="162"/>
        <v>0</v>
      </c>
      <c r="AT323" s="41">
        <f t="shared" si="163"/>
        <v>0</v>
      </c>
      <c r="AV323" s="40">
        <f t="shared" si="164"/>
        <v>739.99921894973261</v>
      </c>
      <c r="AW323" s="40">
        <f t="shared" si="186"/>
        <v>357.1964795061744</v>
      </c>
      <c r="AX323" s="40">
        <f t="shared" si="187"/>
        <v>560.22902162816558</v>
      </c>
      <c r="AY323" s="40">
        <f t="shared" si="165"/>
        <v>0</v>
      </c>
      <c r="AZ323" s="40">
        <f t="shared" si="166"/>
        <v>0</v>
      </c>
      <c r="BA323" s="40">
        <f t="shared" si="167"/>
        <v>0</v>
      </c>
      <c r="BB323" s="40">
        <f t="shared" si="168"/>
        <v>0</v>
      </c>
      <c r="BC323" s="40">
        <f t="shared" si="169"/>
        <v>0</v>
      </c>
      <c r="BD323" s="40">
        <f t="shared" si="170"/>
        <v>0</v>
      </c>
      <c r="BE323" s="40">
        <f t="shared" si="183"/>
        <v>0</v>
      </c>
      <c r="BF323" s="40">
        <f t="shared" si="184"/>
        <v>0</v>
      </c>
      <c r="BG323" s="40">
        <f t="shared" si="185"/>
        <v>0</v>
      </c>
      <c r="BH323" s="62">
        <f t="shared" si="171"/>
        <v>1657.4247200840725</v>
      </c>
      <c r="BI323" s="128">
        <f>VLOOKUP(A323,'1112 '!$B$12:$G$1229,6,0)</f>
        <v>1778.13</v>
      </c>
      <c r="BJ323" s="63">
        <f t="shared" si="172"/>
        <v>-120.70527991592758</v>
      </c>
      <c r="BK323" s="41">
        <f t="shared" si="173"/>
        <v>3.7284877520713301E-3</v>
      </c>
    </row>
    <row r="324" spans="1:63" x14ac:dyDescent="0.3">
      <c r="A324" s="85" t="s">
        <v>1928</v>
      </c>
      <c r="B324" s="85" t="s">
        <v>579</v>
      </c>
      <c r="C324" s="65">
        <f>VLOOKUP(B324,Площадь!$A$2:$B$442,2,0)</f>
        <v>15.7</v>
      </c>
      <c r="D324" s="79"/>
      <c r="E324">
        <v>31</v>
      </c>
      <c r="F324">
        <v>29</v>
      </c>
      <c r="G324">
        <v>31</v>
      </c>
      <c r="Q324">
        <f t="shared" ref="Q324:Q387" si="188">SUM(E324:P324)</f>
        <v>91</v>
      </c>
      <c r="R324" s="76"/>
      <c r="S324" s="71"/>
      <c r="T324" s="41">
        <f t="shared" si="175"/>
        <v>0</v>
      </c>
      <c r="U324" s="41">
        <f t="shared" si="178"/>
        <v>0</v>
      </c>
      <c r="V324" s="41">
        <f t="shared" ref="V324:V387" si="189">R324*$V$1/31*G324</f>
        <v>0</v>
      </c>
      <c r="W324" s="41">
        <f t="shared" si="177"/>
        <v>0</v>
      </c>
      <c r="X324" s="41">
        <f t="shared" si="176"/>
        <v>0</v>
      </c>
      <c r="Y324" s="41"/>
      <c r="Z324" s="41"/>
      <c r="AA324" s="41"/>
      <c r="AB324" s="41"/>
      <c r="AC324" s="41"/>
      <c r="AD324" s="41">
        <f t="shared" si="179"/>
        <v>0</v>
      </c>
      <c r="AE324" s="41">
        <f t="shared" si="180"/>
        <v>0</v>
      </c>
      <c r="AF324" s="41">
        <f t="shared" si="181"/>
        <v>0</v>
      </c>
      <c r="AG324" s="41">
        <f t="shared" si="182"/>
        <v>0</v>
      </c>
      <c r="AI324" s="41">
        <f t="shared" ref="AI324:AI387" si="190">(C324*$AI$1)/31*E324</f>
        <v>0.31362528475496604</v>
      </c>
      <c r="AJ324" s="41">
        <f t="shared" ref="AJ324:AJ387" si="191">(C324*$AJ$1)/29*F324</f>
        <v>0.15138644032299331</v>
      </c>
      <c r="AK324" s="41">
        <f t="shared" si="174"/>
        <v>0.23743536741227927</v>
      </c>
      <c r="AL324" s="41">
        <f t="shared" ref="AL324:AL387" si="192">(C324*$AL$1)/30*H324</f>
        <v>0</v>
      </c>
      <c r="AR324" s="41">
        <f t="shared" ref="AR324:AR387" si="193">(C324*$AR$1)/31*N324</f>
        <v>0</v>
      </c>
      <c r="AS324" s="41">
        <f t="shared" ref="AS324:AS387" si="194">(C324*$AS$1)/30*O324</f>
        <v>0</v>
      </c>
      <c r="AT324" s="41">
        <f t="shared" ref="AT324:AT387" si="195">(C324*$AT$1)/31*P324</f>
        <v>0</v>
      </c>
      <c r="AV324" s="40">
        <f t="shared" ref="AV324:AV387" si="196">(T324+AI324)*$AV$1</f>
        <v>841.8831693848407</v>
      </c>
      <c r="AW324" s="40">
        <f t="shared" si="186"/>
        <v>406.37570494543036</v>
      </c>
      <c r="AX324" s="40">
        <f t="shared" si="187"/>
        <v>637.36200286682606</v>
      </c>
      <c r="AY324" s="40">
        <f t="shared" ref="AY324:AY387" si="197">(W324+AL324)*$AY$1</f>
        <v>0</v>
      </c>
      <c r="AZ324" s="40">
        <f t="shared" ref="AZ324:AZ387" si="198">(Y324+AM324)*$AZ$1</f>
        <v>0</v>
      </c>
      <c r="BA324" s="40">
        <f t="shared" ref="BA324:BA387" si="199">(Z324+AN324)*$BA$1</f>
        <v>0</v>
      </c>
      <c r="BB324" s="40">
        <f t="shared" ref="BB324:BB387" si="200">(AA324+AO324)*$BB$1</f>
        <v>0</v>
      </c>
      <c r="BC324" s="40">
        <f t="shared" ref="BC324:BC387" si="201">(AB324+AP324)*$BC$1</f>
        <v>0</v>
      </c>
      <c r="BD324" s="40">
        <f t="shared" ref="BD324:BD387" si="202">(AC324+AQ324)*$BD$1</f>
        <v>0</v>
      </c>
      <c r="BE324" s="40">
        <f t="shared" si="183"/>
        <v>0</v>
      </c>
      <c r="BF324" s="40">
        <f t="shared" si="184"/>
        <v>0</v>
      </c>
      <c r="BG324" s="40">
        <f t="shared" si="185"/>
        <v>0</v>
      </c>
      <c r="BH324" s="62">
        <f t="shared" ref="BH324:BH387" si="203">SUM(AV324:BG324)</f>
        <v>1885.6208771970971</v>
      </c>
      <c r="BI324" s="128">
        <f>VLOOKUP(A324,'1112 '!$B$12:$G$1229,6,0)</f>
        <v>2022.93</v>
      </c>
      <c r="BJ324" s="63">
        <f t="shared" ref="BJ324:BJ387" si="204">BH324-BI324</f>
        <v>-137.30912280290295</v>
      </c>
      <c r="BK324" s="41">
        <f t="shared" ref="BK324:BK387" si="205">(SUM(T324:W324)+SUM(AD324:AF324)+SUM(AI324:AL324)+SUM(AR324:AT324))/12/C324</f>
        <v>3.7284877520713305E-3</v>
      </c>
    </row>
    <row r="325" spans="1:63" x14ac:dyDescent="0.3">
      <c r="A325" s="85" t="s">
        <v>3533</v>
      </c>
      <c r="B325" s="85" t="s">
        <v>771</v>
      </c>
      <c r="C325" s="65">
        <f>VLOOKUP(B325,Площадь!$A$2:$B$442,2,0)</f>
        <v>15.8</v>
      </c>
      <c r="D325" s="79"/>
      <c r="E325">
        <v>31</v>
      </c>
      <c r="F325">
        <v>29</v>
      </c>
      <c r="G325">
        <v>31</v>
      </c>
      <c r="Q325">
        <f t="shared" si="188"/>
        <v>91</v>
      </c>
      <c r="R325" s="76"/>
      <c r="S325" s="71"/>
      <c r="T325" s="41">
        <f t="shared" si="175"/>
        <v>0</v>
      </c>
      <c r="U325" s="41">
        <f t="shared" si="178"/>
        <v>0</v>
      </c>
      <c r="V325" s="41">
        <f t="shared" si="189"/>
        <v>0</v>
      </c>
      <c r="W325" s="41">
        <f t="shared" si="177"/>
        <v>0</v>
      </c>
      <c r="X325" s="41">
        <f t="shared" si="176"/>
        <v>0</v>
      </c>
      <c r="Y325" s="41"/>
      <c r="Z325" s="41"/>
      <c r="AA325" s="41"/>
      <c r="AB325" s="41"/>
      <c r="AC325" s="41"/>
      <c r="AD325" s="41">
        <f t="shared" si="179"/>
        <v>0</v>
      </c>
      <c r="AE325" s="41">
        <f t="shared" si="180"/>
        <v>0</v>
      </c>
      <c r="AF325" s="41">
        <f t="shared" si="181"/>
        <v>0</v>
      </c>
      <c r="AG325" s="41">
        <f t="shared" si="182"/>
        <v>0</v>
      </c>
      <c r="AI325" s="41">
        <f t="shared" si="190"/>
        <v>0.31562289803366012</v>
      </c>
      <c r="AJ325" s="41">
        <f t="shared" si="191"/>
        <v>0.15235068516581493</v>
      </c>
      <c r="AK325" s="41">
        <f t="shared" ref="AK325:AK388" si="206">(C325*$AK$1)/31*G325</f>
        <v>0.23894769459324922</v>
      </c>
      <c r="AL325" s="41">
        <f t="shared" si="192"/>
        <v>0</v>
      </c>
      <c r="AR325" s="41">
        <f t="shared" si="193"/>
        <v>0</v>
      </c>
      <c r="AS325" s="41">
        <f t="shared" si="194"/>
        <v>0</v>
      </c>
      <c r="AT325" s="41">
        <f t="shared" si="195"/>
        <v>0</v>
      </c>
      <c r="AV325" s="40">
        <f t="shared" si="196"/>
        <v>847.24548256563594</v>
      </c>
      <c r="AW325" s="40">
        <f t="shared" si="186"/>
        <v>408.96408523170697</v>
      </c>
      <c r="AX325" s="40">
        <f t="shared" si="187"/>
        <v>641.42163345833444</v>
      </c>
      <c r="AY325" s="40">
        <f t="shared" si="197"/>
        <v>0</v>
      </c>
      <c r="AZ325" s="40">
        <f t="shared" si="198"/>
        <v>0</v>
      </c>
      <c r="BA325" s="40">
        <f t="shared" si="199"/>
        <v>0</v>
      </c>
      <c r="BB325" s="40">
        <f t="shared" si="200"/>
        <v>0</v>
      </c>
      <c r="BC325" s="40">
        <f t="shared" si="201"/>
        <v>0</v>
      </c>
      <c r="BD325" s="40">
        <f t="shared" si="202"/>
        <v>0</v>
      </c>
      <c r="BE325" s="40">
        <f t="shared" si="183"/>
        <v>0</v>
      </c>
      <c r="BF325" s="40">
        <f t="shared" si="184"/>
        <v>0</v>
      </c>
      <c r="BG325" s="40">
        <f t="shared" si="185"/>
        <v>0</v>
      </c>
      <c r="BH325" s="62">
        <f t="shared" si="203"/>
        <v>1897.6312012556773</v>
      </c>
      <c r="BI325" s="128">
        <f>VLOOKUP(A325,'1112 '!$B$12:$G$1229,6,0)</f>
        <v>2035.82</v>
      </c>
      <c r="BJ325" s="63">
        <f t="shared" si="204"/>
        <v>-138.18879874432264</v>
      </c>
      <c r="BK325" s="41">
        <f t="shared" si="205"/>
        <v>3.7284877520713305E-3</v>
      </c>
    </row>
    <row r="326" spans="1:63" x14ac:dyDescent="0.3">
      <c r="A326" s="85" t="s">
        <v>2103</v>
      </c>
      <c r="B326" s="85" t="s">
        <v>497</v>
      </c>
      <c r="C326" s="65">
        <f>VLOOKUP(B326,Площадь!$A$2:$B$442,2,0)</f>
        <v>13.8</v>
      </c>
      <c r="D326" s="79"/>
      <c r="E326">
        <v>31</v>
      </c>
      <c r="F326">
        <v>29</v>
      </c>
      <c r="G326">
        <v>31</v>
      </c>
      <c r="Q326">
        <f t="shared" si="188"/>
        <v>91</v>
      </c>
      <c r="R326" s="76"/>
      <c r="S326" s="71"/>
      <c r="T326" s="41">
        <f t="shared" si="175"/>
        <v>0</v>
      </c>
      <c r="U326" s="41">
        <f t="shared" si="178"/>
        <v>0</v>
      </c>
      <c r="V326" s="41">
        <f t="shared" si="189"/>
        <v>0</v>
      </c>
      <c r="W326" s="41">
        <f t="shared" si="177"/>
        <v>0</v>
      </c>
      <c r="X326" s="41">
        <f t="shared" si="176"/>
        <v>0</v>
      </c>
      <c r="Y326" s="41"/>
      <c r="Z326" s="41"/>
      <c r="AA326" s="41"/>
      <c r="AB326" s="41"/>
      <c r="AC326" s="41"/>
      <c r="AD326" s="41">
        <f t="shared" si="179"/>
        <v>0</v>
      </c>
      <c r="AE326" s="41">
        <f t="shared" si="180"/>
        <v>0</v>
      </c>
      <c r="AF326" s="41">
        <f t="shared" si="181"/>
        <v>0</v>
      </c>
      <c r="AG326" s="41">
        <f t="shared" si="182"/>
        <v>0</v>
      </c>
      <c r="AI326" s="41">
        <f t="shared" si="190"/>
        <v>0.27567063245977907</v>
      </c>
      <c r="AJ326" s="41">
        <f t="shared" si="191"/>
        <v>0.13306578830938265</v>
      </c>
      <c r="AK326" s="41">
        <f t="shared" si="206"/>
        <v>0.20870115097385059</v>
      </c>
      <c r="AL326" s="41">
        <f t="shared" si="192"/>
        <v>0</v>
      </c>
      <c r="AR326" s="41">
        <f t="shared" si="193"/>
        <v>0</v>
      </c>
      <c r="AS326" s="41">
        <f t="shared" si="194"/>
        <v>0</v>
      </c>
      <c r="AT326" s="41">
        <f t="shared" si="195"/>
        <v>0</v>
      </c>
      <c r="AV326" s="40">
        <f t="shared" si="196"/>
        <v>739.99921894973261</v>
      </c>
      <c r="AW326" s="40">
        <f t="shared" si="186"/>
        <v>357.1964795061744</v>
      </c>
      <c r="AX326" s="40">
        <f t="shared" si="187"/>
        <v>560.22902162816558</v>
      </c>
      <c r="AY326" s="40">
        <f t="shared" si="197"/>
        <v>0</v>
      </c>
      <c r="AZ326" s="40">
        <f t="shared" si="198"/>
        <v>0</v>
      </c>
      <c r="BA326" s="40">
        <f t="shared" si="199"/>
        <v>0</v>
      </c>
      <c r="BB326" s="40">
        <f t="shared" si="200"/>
        <v>0</v>
      </c>
      <c r="BC326" s="40">
        <f t="shared" si="201"/>
        <v>0</v>
      </c>
      <c r="BD326" s="40">
        <f t="shared" si="202"/>
        <v>0</v>
      </c>
      <c r="BE326" s="40">
        <f t="shared" si="183"/>
        <v>0</v>
      </c>
      <c r="BF326" s="40">
        <f t="shared" si="184"/>
        <v>0</v>
      </c>
      <c r="BG326" s="40">
        <f t="shared" si="185"/>
        <v>0</v>
      </c>
      <c r="BH326" s="62">
        <f t="shared" si="203"/>
        <v>1657.4247200840725</v>
      </c>
      <c r="BI326" s="128">
        <f>VLOOKUP(A326,'1112 '!$B$12:$G$1229,6,0)</f>
        <v>1778.13</v>
      </c>
      <c r="BJ326" s="63">
        <f t="shared" si="204"/>
        <v>-120.70527991592758</v>
      </c>
      <c r="BK326" s="41">
        <f t="shared" si="205"/>
        <v>3.7284877520713301E-3</v>
      </c>
    </row>
    <row r="327" spans="1:63" x14ac:dyDescent="0.3">
      <c r="A327" s="85" t="s">
        <v>1916</v>
      </c>
      <c r="B327" s="85" t="s">
        <v>1046</v>
      </c>
      <c r="C327" s="65">
        <f>VLOOKUP(B327,Площадь!$A$2:$B$442,2,0)</f>
        <v>15.7</v>
      </c>
      <c r="D327" s="79"/>
      <c r="E327">
        <v>31</v>
      </c>
      <c r="F327">
        <v>29</v>
      </c>
      <c r="G327">
        <v>31</v>
      </c>
      <c r="Q327">
        <f t="shared" si="188"/>
        <v>91</v>
      </c>
      <c r="R327" s="76"/>
      <c r="S327" s="71"/>
      <c r="T327" s="41">
        <f t="shared" si="175"/>
        <v>0</v>
      </c>
      <c r="U327" s="41">
        <f t="shared" si="178"/>
        <v>0</v>
      </c>
      <c r="V327" s="41">
        <f t="shared" si="189"/>
        <v>0</v>
      </c>
      <c r="W327" s="41">
        <f t="shared" si="177"/>
        <v>0</v>
      </c>
      <c r="X327" s="41">
        <f t="shared" si="176"/>
        <v>0</v>
      </c>
      <c r="Y327" s="41"/>
      <c r="Z327" s="41"/>
      <c r="AA327" s="41"/>
      <c r="AB327" s="41"/>
      <c r="AC327" s="41"/>
      <c r="AD327" s="41">
        <f t="shared" si="179"/>
        <v>0</v>
      </c>
      <c r="AE327" s="41">
        <f t="shared" si="180"/>
        <v>0</v>
      </c>
      <c r="AF327" s="41">
        <f t="shared" si="181"/>
        <v>0</v>
      </c>
      <c r="AG327" s="41">
        <f t="shared" si="182"/>
        <v>0</v>
      </c>
      <c r="AI327" s="41">
        <f t="shared" si="190"/>
        <v>0.31362528475496604</v>
      </c>
      <c r="AJ327" s="41">
        <f t="shared" si="191"/>
        <v>0.15138644032299331</v>
      </c>
      <c r="AK327" s="41">
        <f t="shared" si="206"/>
        <v>0.23743536741227927</v>
      </c>
      <c r="AL327" s="41">
        <f t="shared" si="192"/>
        <v>0</v>
      </c>
      <c r="AR327" s="41">
        <f t="shared" si="193"/>
        <v>0</v>
      </c>
      <c r="AS327" s="41">
        <f t="shared" si="194"/>
        <v>0</v>
      </c>
      <c r="AT327" s="41">
        <f t="shared" si="195"/>
        <v>0</v>
      </c>
      <c r="AV327" s="40">
        <f t="shared" si="196"/>
        <v>841.8831693848407</v>
      </c>
      <c r="AW327" s="40">
        <f t="shared" si="186"/>
        <v>406.37570494543036</v>
      </c>
      <c r="AX327" s="40">
        <f t="shared" si="187"/>
        <v>637.36200286682606</v>
      </c>
      <c r="AY327" s="40">
        <f t="shared" si="197"/>
        <v>0</v>
      </c>
      <c r="AZ327" s="40">
        <f t="shared" si="198"/>
        <v>0</v>
      </c>
      <c r="BA327" s="40">
        <f t="shared" si="199"/>
        <v>0</v>
      </c>
      <c r="BB327" s="40">
        <f t="shared" si="200"/>
        <v>0</v>
      </c>
      <c r="BC327" s="40">
        <f t="shared" si="201"/>
        <v>0</v>
      </c>
      <c r="BD327" s="40">
        <f t="shared" si="202"/>
        <v>0</v>
      </c>
      <c r="BE327" s="40">
        <f t="shared" si="183"/>
        <v>0</v>
      </c>
      <c r="BF327" s="40">
        <f t="shared" si="184"/>
        <v>0</v>
      </c>
      <c r="BG327" s="40">
        <f t="shared" si="185"/>
        <v>0</v>
      </c>
      <c r="BH327" s="62">
        <f t="shared" si="203"/>
        <v>1885.6208771970971</v>
      </c>
      <c r="BI327" s="128">
        <f>VLOOKUP(A327,'1112 '!$B$12:$G$1229,6,0)</f>
        <v>2022.93</v>
      </c>
      <c r="BJ327" s="63">
        <f t="shared" si="204"/>
        <v>-137.30912280290295</v>
      </c>
      <c r="BK327" s="41">
        <f t="shared" si="205"/>
        <v>3.7284877520713305E-3</v>
      </c>
    </row>
    <row r="328" spans="1:63" x14ac:dyDescent="0.3">
      <c r="A328" s="85" t="s">
        <v>2242</v>
      </c>
      <c r="B328" s="85" t="s">
        <v>507</v>
      </c>
      <c r="C328" s="65">
        <f>VLOOKUP(B328,Площадь!$A$2:$B$442,2,0)</f>
        <v>15.7</v>
      </c>
      <c r="D328" s="79"/>
      <c r="E328">
        <v>31</v>
      </c>
      <c r="F328">
        <v>29</v>
      </c>
      <c r="G328">
        <v>31</v>
      </c>
      <c r="Q328">
        <f t="shared" si="188"/>
        <v>91</v>
      </c>
      <c r="R328" s="76"/>
      <c r="S328" s="71"/>
      <c r="T328" s="41">
        <f t="shared" si="175"/>
        <v>0</v>
      </c>
      <c r="U328" s="41">
        <f t="shared" si="178"/>
        <v>0</v>
      </c>
      <c r="V328" s="41">
        <f t="shared" si="189"/>
        <v>0</v>
      </c>
      <c r="W328" s="41">
        <f t="shared" si="177"/>
        <v>0</v>
      </c>
      <c r="X328" s="41">
        <f t="shared" si="176"/>
        <v>0</v>
      </c>
      <c r="Y328" s="41"/>
      <c r="Z328" s="41"/>
      <c r="AA328" s="41"/>
      <c r="AB328" s="41"/>
      <c r="AC328" s="41"/>
      <c r="AD328" s="41">
        <f t="shared" si="179"/>
        <v>0</v>
      </c>
      <c r="AE328" s="41">
        <f t="shared" si="180"/>
        <v>0</v>
      </c>
      <c r="AF328" s="41">
        <f t="shared" si="181"/>
        <v>0</v>
      </c>
      <c r="AG328" s="41">
        <f t="shared" si="182"/>
        <v>0</v>
      </c>
      <c r="AI328" s="41">
        <f t="shared" si="190"/>
        <v>0.31362528475496604</v>
      </c>
      <c r="AJ328" s="41">
        <f t="shared" si="191"/>
        <v>0.15138644032299331</v>
      </c>
      <c r="AK328" s="41">
        <f t="shared" si="206"/>
        <v>0.23743536741227927</v>
      </c>
      <c r="AL328" s="41">
        <f t="shared" si="192"/>
        <v>0</v>
      </c>
      <c r="AR328" s="41">
        <f t="shared" si="193"/>
        <v>0</v>
      </c>
      <c r="AS328" s="41">
        <f t="shared" si="194"/>
        <v>0</v>
      </c>
      <c r="AT328" s="41">
        <f t="shared" si="195"/>
        <v>0</v>
      </c>
      <c r="AV328" s="40">
        <f t="shared" si="196"/>
        <v>841.8831693848407</v>
      </c>
      <c r="AW328" s="40">
        <f t="shared" si="186"/>
        <v>406.37570494543036</v>
      </c>
      <c r="AX328" s="40">
        <f t="shared" si="187"/>
        <v>637.36200286682606</v>
      </c>
      <c r="AY328" s="40">
        <f t="shared" si="197"/>
        <v>0</v>
      </c>
      <c r="AZ328" s="40">
        <f t="shared" si="198"/>
        <v>0</v>
      </c>
      <c r="BA328" s="40">
        <f t="shared" si="199"/>
        <v>0</v>
      </c>
      <c r="BB328" s="40">
        <f t="shared" si="200"/>
        <v>0</v>
      </c>
      <c r="BC328" s="40">
        <f t="shared" si="201"/>
        <v>0</v>
      </c>
      <c r="BD328" s="40">
        <f t="shared" si="202"/>
        <v>0</v>
      </c>
      <c r="BE328" s="40">
        <f t="shared" si="183"/>
        <v>0</v>
      </c>
      <c r="BF328" s="40">
        <f t="shared" si="184"/>
        <v>0</v>
      </c>
      <c r="BG328" s="40">
        <f t="shared" si="185"/>
        <v>0</v>
      </c>
      <c r="BH328" s="62">
        <f t="shared" si="203"/>
        <v>1885.6208771970971</v>
      </c>
      <c r="BI328" s="128">
        <f>VLOOKUP(A328,'1112 '!$B$12:$G$1229,6,0)</f>
        <v>2022.93</v>
      </c>
      <c r="BJ328" s="63">
        <f t="shared" si="204"/>
        <v>-137.30912280290295</v>
      </c>
      <c r="BK328" s="41">
        <f t="shared" si="205"/>
        <v>3.7284877520713305E-3</v>
      </c>
    </row>
    <row r="329" spans="1:63" x14ac:dyDescent="0.3">
      <c r="A329" s="85" t="s">
        <v>2249</v>
      </c>
      <c r="B329" s="85" t="s">
        <v>538</v>
      </c>
      <c r="C329" s="65">
        <f>VLOOKUP(B329,Площадь!$A$2:$B$442,2,0)</f>
        <v>16</v>
      </c>
      <c r="D329" s="79"/>
      <c r="E329">
        <v>31</v>
      </c>
      <c r="F329">
        <v>29</v>
      </c>
      <c r="G329">
        <v>31</v>
      </c>
      <c r="Q329">
        <f t="shared" si="188"/>
        <v>91</v>
      </c>
      <c r="R329" s="76"/>
      <c r="S329" s="71"/>
      <c r="T329" s="41">
        <f t="shared" si="175"/>
        <v>0</v>
      </c>
      <c r="U329" s="41">
        <f t="shared" si="178"/>
        <v>0</v>
      </c>
      <c r="V329" s="41">
        <f t="shared" si="189"/>
        <v>0</v>
      </c>
      <c r="W329" s="41">
        <f t="shared" si="177"/>
        <v>0</v>
      </c>
      <c r="X329" s="41">
        <f t="shared" si="176"/>
        <v>0</v>
      </c>
      <c r="Y329" s="41"/>
      <c r="Z329" s="41"/>
      <c r="AA329" s="41"/>
      <c r="AB329" s="41"/>
      <c r="AC329" s="41"/>
      <c r="AD329" s="41">
        <f t="shared" si="179"/>
        <v>0</v>
      </c>
      <c r="AE329" s="41">
        <f t="shared" si="180"/>
        <v>0</v>
      </c>
      <c r="AF329" s="41">
        <f t="shared" si="181"/>
        <v>0</v>
      </c>
      <c r="AG329" s="41">
        <f t="shared" si="182"/>
        <v>0</v>
      </c>
      <c r="AI329" s="41">
        <f t="shared" si="190"/>
        <v>0.31961812459104821</v>
      </c>
      <c r="AJ329" s="41">
        <f t="shared" si="191"/>
        <v>0.15427917485145815</v>
      </c>
      <c r="AK329" s="41">
        <f t="shared" si="206"/>
        <v>0.24197234895518907</v>
      </c>
      <c r="AL329" s="41">
        <f t="shared" si="192"/>
        <v>0</v>
      </c>
      <c r="AR329" s="41">
        <f t="shared" si="193"/>
        <v>0</v>
      </c>
      <c r="AS329" s="41">
        <f t="shared" si="194"/>
        <v>0</v>
      </c>
      <c r="AT329" s="41">
        <f t="shared" si="195"/>
        <v>0</v>
      </c>
      <c r="AV329" s="40">
        <f t="shared" si="196"/>
        <v>857.97010892722619</v>
      </c>
      <c r="AW329" s="40">
        <f t="shared" si="186"/>
        <v>414.14084580426021</v>
      </c>
      <c r="AX329" s="40">
        <f t="shared" si="187"/>
        <v>649.54089464135131</v>
      </c>
      <c r="AY329" s="40">
        <f t="shared" si="197"/>
        <v>0</v>
      </c>
      <c r="AZ329" s="40">
        <f t="shared" si="198"/>
        <v>0</v>
      </c>
      <c r="BA329" s="40">
        <f t="shared" si="199"/>
        <v>0</v>
      </c>
      <c r="BB329" s="40">
        <f t="shared" si="200"/>
        <v>0</v>
      </c>
      <c r="BC329" s="40">
        <f t="shared" si="201"/>
        <v>0</v>
      </c>
      <c r="BD329" s="40">
        <f t="shared" si="202"/>
        <v>0</v>
      </c>
      <c r="BE329" s="40">
        <f t="shared" si="183"/>
        <v>0</v>
      </c>
      <c r="BF329" s="40">
        <f t="shared" si="184"/>
        <v>0</v>
      </c>
      <c r="BG329" s="40">
        <f t="shared" si="185"/>
        <v>0</v>
      </c>
      <c r="BH329" s="62">
        <f t="shared" si="203"/>
        <v>1921.6518493728377</v>
      </c>
      <c r="BI329" s="128">
        <f>VLOOKUP(A329,'1112 '!$B$12:$G$1229,6,0)</f>
        <v>2061.6</v>
      </c>
      <c r="BJ329" s="63">
        <f t="shared" si="204"/>
        <v>-139.94815062716225</v>
      </c>
      <c r="BK329" s="41">
        <f t="shared" si="205"/>
        <v>3.7284877520713301E-3</v>
      </c>
    </row>
    <row r="330" spans="1:63" x14ac:dyDescent="0.3">
      <c r="A330" s="85" t="s">
        <v>1926</v>
      </c>
      <c r="B330" s="85" t="s">
        <v>509</v>
      </c>
      <c r="C330" s="65">
        <f>VLOOKUP(B330,Площадь!$A$2:$B$442,2,0)</f>
        <v>15.7</v>
      </c>
      <c r="D330" s="79"/>
      <c r="E330">
        <v>31</v>
      </c>
      <c r="F330">
        <v>29</v>
      </c>
      <c r="G330">
        <v>31</v>
      </c>
      <c r="Q330">
        <f t="shared" si="188"/>
        <v>91</v>
      </c>
      <c r="R330" s="76"/>
      <c r="S330" s="71"/>
      <c r="T330" s="41">
        <f t="shared" si="175"/>
        <v>0</v>
      </c>
      <c r="U330" s="41">
        <f t="shared" si="178"/>
        <v>0</v>
      </c>
      <c r="V330" s="41">
        <f t="shared" si="189"/>
        <v>0</v>
      </c>
      <c r="W330" s="41">
        <f t="shared" si="177"/>
        <v>0</v>
      </c>
      <c r="X330" s="41">
        <f t="shared" si="176"/>
        <v>0</v>
      </c>
      <c r="Y330" s="41"/>
      <c r="Z330" s="41"/>
      <c r="AA330" s="41"/>
      <c r="AB330" s="41"/>
      <c r="AC330" s="41"/>
      <c r="AD330" s="41">
        <f t="shared" si="179"/>
        <v>0</v>
      </c>
      <c r="AE330" s="41">
        <f t="shared" si="180"/>
        <v>0</v>
      </c>
      <c r="AF330" s="41">
        <f t="shared" si="181"/>
        <v>0</v>
      </c>
      <c r="AG330" s="41">
        <f t="shared" si="182"/>
        <v>0</v>
      </c>
      <c r="AI330" s="41">
        <f t="shared" si="190"/>
        <v>0.31362528475496604</v>
      </c>
      <c r="AJ330" s="41">
        <f t="shared" si="191"/>
        <v>0.15138644032299331</v>
      </c>
      <c r="AK330" s="41">
        <f t="shared" si="206"/>
        <v>0.23743536741227927</v>
      </c>
      <c r="AL330" s="41">
        <f t="shared" si="192"/>
        <v>0</v>
      </c>
      <c r="AR330" s="41">
        <f t="shared" si="193"/>
        <v>0</v>
      </c>
      <c r="AS330" s="41">
        <f t="shared" si="194"/>
        <v>0</v>
      </c>
      <c r="AT330" s="41">
        <f t="shared" si="195"/>
        <v>0</v>
      </c>
      <c r="AV330" s="40">
        <f t="shared" si="196"/>
        <v>841.8831693848407</v>
      </c>
      <c r="AW330" s="40">
        <f t="shared" si="186"/>
        <v>406.37570494543036</v>
      </c>
      <c r="AX330" s="40">
        <f t="shared" si="187"/>
        <v>637.36200286682606</v>
      </c>
      <c r="AY330" s="40">
        <f t="shared" si="197"/>
        <v>0</v>
      </c>
      <c r="AZ330" s="40">
        <f t="shared" si="198"/>
        <v>0</v>
      </c>
      <c r="BA330" s="40">
        <f t="shared" si="199"/>
        <v>0</v>
      </c>
      <c r="BB330" s="40">
        <f t="shared" si="200"/>
        <v>0</v>
      </c>
      <c r="BC330" s="40">
        <f t="shared" si="201"/>
        <v>0</v>
      </c>
      <c r="BD330" s="40">
        <f t="shared" si="202"/>
        <v>0</v>
      </c>
      <c r="BE330" s="40">
        <f t="shared" si="183"/>
        <v>0</v>
      </c>
      <c r="BF330" s="40">
        <f t="shared" si="184"/>
        <v>0</v>
      </c>
      <c r="BG330" s="40">
        <f t="shared" si="185"/>
        <v>0</v>
      </c>
      <c r="BH330" s="62">
        <f t="shared" si="203"/>
        <v>1885.6208771970971</v>
      </c>
      <c r="BI330" s="128">
        <f>VLOOKUP(A330,'1112 '!$B$12:$G$1229,6,0)</f>
        <v>2022.93</v>
      </c>
      <c r="BJ330" s="63">
        <f t="shared" si="204"/>
        <v>-137.30912280290295</v>
      </c>
      <c r="BK330" s="41">
        <f t="shared" si="205"/>
        <v>3.7284877520713305E-3</v>
      </c>
    </row>
    <row r="331" spans="1:63" x14ac:dyDescent="0.3">
      <c r="A331" s="85" t="s">
        <v>1945</v>
      </c>
      <c r="B331" s="85" t="s">
        <v>749</v>
      </c>
      <c r="C331" s="65">
        <f>VLOOKUP(B331,Площадь!$A$2:$B$442,2,0)</f>
        <v>15.8</v>
      </c>
      <c r="D331" s="79"/>
      <c r="E331">
        <v>31</v>
      </c>
      <c r="F331">
        <v>29</v>
      </c>
      <c r="G331">
        <v>31</v>
      </c>
      <c r="Q331">
        <f t="shared" si="188"/>
        <v>91</v>
      </c>
      <c r="R331" s="76"/>
      <c r="S331" s="71"/>
      <c r="T331" s="41">
        <f t="shared" si="175"/>
        <v>0</v>
      </c>
      <c r="U331" s="41">
        <f t="shared" si="178"/>
        <v>0</v>
      </c>
      <c r="V331" s="41">
        <f t="shared" si="189"/>
        <v>0</v>
      </c>
      <c r="W331" s="41">
        <f t="shared" si="177"/>
        <v>0</v>
      </c>
      <c r="X331" s="41">
        <f t="shared" si="176"/>
        <v>0</v>
      </c>
      <c r="Y331" s="41"/>
      <c r="Z331" s="41"/>
      <c r="AA331" s="41"/>
      <c r="AB331" s="41"/>
      <c r="AC331" s="41"/>
      <c r="AD331" s="41">
        <f t="shared" si="179"/>
        <v>0</v>
      </c>
      <c r="AE331" s="41">
        <f t="shared" si="180"/>
        <v>0</v>
      </c>
      <c r="AF331" s="41">
        <f t="shared" si="181"/>
        <v>0</v>
      </c>
      <c r="AG331" s="41">
        <f t="shared" si="182"/>
        <v>0</v>
      </c>
      <c r="AI331" s="41">
        <f t="shared" si="190"/>
        <v>0.31562289803366012</v>
      </c>
      <c r="AJ331" s="41">
        <f t="shared" si="191"/>
        <v>0.15235068516581493</v>
      </c>
      <c r="AK331" s="41">
        <f t="shared" si="206"/>
        <v>0.23894769459324922</v>
      </c>
      <c r="AL331" s="41">
        <f t="shared" si="192"/>
        <v>0</v>
      </c>
      <c r="AR331" s="41">
        <f t="shared" si="193"/>
        <v>0</v>
      </c>
      <c r="AS331" s="41">
        <f t="shared" si="194"/>
        <v>0</v>
      </c>
      <c r="AT331" s="41">
        <f t="shared" si="195"/>
        <v>0</v>
      </c>
      <c r="AV331" s="40">
        <f t="shared" si="196"/>
        <v>847.24548256563594</v>
      </c>
      <c r="AW331" s="40">
        <f t="shared" si="186"/>
        <v>408.96408523170697</v>
      </c>
      <c r="AX331" s="40">
        <f t="shared" si="187"/>
        <v>641.42163345833444</v>
      </c>
      <c r="AY331" s="40">
        <f t="shared" si="197"/>
        <v>0</v>
      </c>
      <c r="AZ331" s="40">
        <f t="shared" si="198"/>
        <v>0</v>
      </c>
      <c r="BA331" s="40">
        <f t="shared" si="199"/>
        <v>0</v>
      </c>
      <c r="BB331" s="40">
        <f t="shared" si="200"/>
        <v>0</v>
      </c>
      <c r="BC331" s="40">
        <f t="shared" si="201"/>
        <v>0</v>
      </c>
      <c r="BD331" s="40">
        <f t="shared" si="202"/>
        <v>0</v>
      </c>
      <c r="BE331" s="40">
        <f t="shared" si="183"/>
        <v>0</v>
      </c>
      <c r="BF331" s="40">
        <f t="shared" si="184"/>
        <v>0</v>
      </c>
      <c r="BG331" s="40">
        <f t="shared" si="185"/>
        <v>0</v>
      </c>
      <c r="BH331" s="62">
        <f t="shared" si="203"/>
        <v>1897.6312012556773</v>
      </c>
      <c r="BI331" s="128">
        <f>VLOOKUP(A331,'1112 '!$B$12:$G$1229,6,0)</f>
        <v>2035.82</v>
      </c>
      <c r="BJ331" s="63">
        <f t="shared" si="204"/>
        <v>-138.18879874432264</v>
      </c>
      <c r="BK331" s="41">
        <f t="shared" si="205"/>
        <v>3.7284877520713305E-3</v>
      </c>
    </row>
    <row r="332" spans="1:63" x14ac:dyDescent="0.3">
      <c r="A332" s="85" t="s">
        <v>2059</v>
      </c>
      <c r="B332" s="85" t="s">
        <v>485</v>
      </c>
      <c r="C332" s="65">
        <f>VLOOKUP(B332,Площадь!$A$2:$B$442,2,0)</f>
        <v>17.399999999999999</v>
      </c>
      <c r="D332" s="79"/>
      <c r="E332">
        <v>31</v>
      </c>
      <c r="F332">
        <v>29</v>
      </c>
      <c r="G332">
        <v>31</v>
      </c>
      <c r="Q332">
        <f t="shared" si="188"/>
        <v>91</v>
      </c>
      <c r="R332" s="76"/>
      <c r="S332" s="71"/>
      <c r="T332" s="41">
        <f t="shared" si="175"/>
        <v>0</v>
      </c>
      <c r="U332" s="41">
        <f t="shared" si="178"/>
        <v>0</v>
      </c>
      <c r="V332" s="41">
        <f t="shared" si="189"/>
        <v>0</v>
      </c>
      <c r="W332" s="41">
        <f t="shared" si="177"/>
        <v>0</v>
      </c>
      <c r="X332" s="41">
        <f t="shared" si="176"/>
        <v>0</v>
      </c>
      <c r="Y332" s="41"/>
      <c r="Z332" s="41"/>
      <c r="AA332" s="41"/>
      <c r="AB332" s="41"/>
      <c r="AC332" s="41"/>
      <c r="AD332" s="41">
        <f t="shared" si="179"/>
        <v>0</v>
      </c>
      <c r="AE332" s="41">
        <f t="shared" si="180"/>
        <v>0</v>
      </c>
      <c r="AF332" s="41">
        <f t="shared" si="181"/>
        <v>0</v>
      </c>
      <c r="AG332" s="41">
        <f t="shared" si="182"/>
        <v>0</v>
      </c>
      <c r="AI332" s="41">
        <f t="shared" si="190"/>
        <v>0.3475847104927649</v>
      </c>
      <c r="AJ332" s="41">
        <f t="shared" si="191"/>
        <v>0.16777860265096073</v>
      </c>
      <c r="AK332" s="41">
        <f t="shared" si="206"/>
        <v>0.26314492948876811</v>
      </c>
      <c r="AL332" s="41">
        <f t="shared" si="192"/>
        <v>0</v>
      </c>
      <c r="AR332" s="41">
        <f t="shared" si="193"/>
        <v>0</v>
      </c>
      <c r="AS332" s="41">
        <f t="shared" si="194"/>
        <v>0</v>
      </c>
      <c r="AT332" s="41">
        <f t="shared" si="195"/>
        <v>0</v>
      </c>
      <c r="AV332" s="40">
        <f t="shared" si="196"/>
        <v>933.04249345835842</v>
      </c>
      <c r="AW332" s="40">
        <f t="shared" si="186"/>
        <v>450.37816981213297</v>
      </c>
      <c r="AX332" s="40">
        <f t="shared" si="187"/>
        <v>706.37572292246955</v>
      </c>
      <c r="AY332" s="40">
        <f t="shared" si="197"/>
        <v>0</v>
      </c>
      <c r="AZ332" s="40">
        <f t="shared" si="198"/>
        <v>0</v>
      </c>
      <c r="BA332" s="40">
        <f t="shared" si="199"/>
        <v>0</v>
      </c>
      <c r="BB332" s="40">
        <f t="shared" si="200"/>
        <v>0</v>
      </c>
      <c r="BC332" s="40">
        <f t="shared" si="201"/>
        <v>0</v>
      </c>
      <c r="BD332" s="40">
        <f t="shared" si="202"/>
        <v>0</v>
      </c>
      <c r="BE332" s="40">
        <f t="shared" si="183"/>
        <v>0</v>
      </c>
      <c r="BF332" s="40">
        <f t="shared" si="184"/>
        <v>0</v>
      </c>
      <c r="BG332" s="40">
        <f t="shared" si="185"/>
        <v>0</v>
      </c>
      <c r="BH332" s="62">
        <f t="shared" si="203"/>
        <v>2089.7963861929611</v>
      </c>
      <c r="BI332" s="128">
        <f>VLOOKUP(A332,'1112 '!$B$12:$G$1229,6,0)</f>
        <v>2241.9899999999998</v>
      </c>
      <c r="BJ332" s="63">
        <f t="shared" si="204"/>
        <v>-152.19361380703867</v>
      </c>
      <c r="BK332" s="41">
        <f t="shared" si="205"/>
        <v>3.7284877520713305E-3</v>
      </c>
    </row>
    <row r="333" spans="1:63" x14ac:dyDescent="0.3">
      <c r="A333" s="85" t="s">
        <v>1944</v>
      </c>
      <c r="B333" s="85" t="s">
        <v>636</v>
      </c>
      <c r="C333" s="65">
        <f>VLOOKUP(B333,Площадь!$A$2:$B$442,2,0)</f>
        <v>16</v>
      </c>
      <c r="D333" s="79"/>
      <c r="E333">
        <v>31</v>
      </c>
      <c r="F333">
        <v>29</v>
      </c>
      <c r="G333">
        <v>31</v>
      </c>
      <c r="Q333">
        <f t="shared" si="188"/>
        <v>91</v>
      </c>
      <c r="R333" s="76"/>
      <c r="S333" s="71"/>
      <c r="T333" s="41">
        <f t="shared" si="175"/>
        <v>0</v>
      </c>
      <c r="U333" s="41">
        <f t="shared" si="178"/>
        <v>0</v>
      </c>
      <c r="V333" s="41">
        <f t="shared" si="189"/>
        <v>0</v>
      </c>
      <c r="W333" s="41">
        <f t="shared" si="177"/>
        <v>0</v>
      </c>
      <c r="X333" s="41">
        <f t="shared" si="176"/>
        <v>0</v>
      </c>
      <c r="Y333" s="41"/>
      <c r="Z333" s="41"/>
      <c r="AA333" s="41"/>
      <c r="AB333" s="41"/>
      <c r="AC333" s="41"/>
      <c r="AD333" s="41">
        <f t="shared" si="179"/>
        <v>0</v>
      </c>
      <c r="AE333" s="41">
        <f t="shared" si="180"/>
        <v>0</v>
      </c>
      <c r="AF333" s="41">
        <f t="shared" si="181"/>
        <v>0</v>
      </c>
      <c r="AG333" s="41">
        <f t="shared" si="182"/>
        <v>0</v>
      </c>
      <c r="AI333" s="41">
        <f t="shared" si="190"/>
        <v>0.31961812459104821</v>
      </c>
      <c r="AJ333" s="41">
        <f t="shared" si="191"/>
        <v>0.15427917485145815</v>
      </c>
      <c r="AK333" s="41">
        <f t="shared" si="206"/>
        <v>0.24197234895518907</v>
      </c>
      <c r="AL333" s="41">
        <f t="shared" si="192"/>
        <v>0</v>
      </c>
      <c r="AR333" s="41">
        <f t="shared" si="193"/>
        <v>0</v>
      </c>
      <c r="AS333" s="41">
        <f t="shared" si="194"/>
        <v>0</v>
      </c>
      <c r="AT333" s="41">
        <f t="shared" si="195"/>
        <v>0</v>
      </c>
      <c r="AV333" s="40">
        <f t="shared" si="196"/>
        <v>857.97010892722619</v>
      </c>
      <c r="AW333" s="40">
        <f t="shared" si="186"/>
        <v>414.14084580426021</v>
      </c>
      <c r="AX333" s="40">
        <f t="shared" si="187"/>
        <v>649.54089464135131</v>
      </c>
      <c r="AY333" s="40">
        <f t="shared" si="197"/>
        <v>0</v>
      </c>
      <c r="AZ333" s="40">
        <f t="shared" si="198"/>
        <v>0</v>
      </c>
      <c r="BA333" s="40">
        <f t="shared" si="199"/>
        <v>0</v>
      </c>
      <c r="BB333" s="40">
        <f t="shared" si="200"/>
        <v>0</v>
      </c>
      <c r="BC333" s="40">
        <f t="shared" si="201"/>
        <v>0</v>
      </c>
      <c r="BD333" s="40">
        <f t="shared" si="202"/>
        <v>0</v>
      </c>
      <c r="BE333" s="40">
        <f t="shared" si="183"/>
        <v>0</v>
      </c>
      <c r="BF333" s="40">
        <f t="shared" si="184"/>
        <v>0</v>
      </c>
      <c r="BG333" s="40">
        <f t="shared" si="185"/>
        <v>0</v>
      </c>
      <c r="BH333" s="62">
        <f t="shared" si="203"/>
        <v>1921.6518493728377</v>
      </c>
      <c r="BI333" s="128">
        <f>VLOOKUP(A333,'1112 '!$B$12:$G$1229,6,0)</f>
        <v>2061.6</v>
      </c>
      <c r="BJ333" s="63">
        <f t="shared" si="204"/>
        <v>-139.94815062716225</v>
      </c>
      <c r="BK333" s="41">
        <f t="shared" si="205"/>
        <v>3.7284877520713301E-3</v>
      </c>
    </row>
    <row r="334" spans="1:63" x14ac:dyDescent="0.3">
      <c r="A334" s="85" t="s">
        <v>2129</v>
      </c>
      <c r="B334" s="85" t="s">
        <v>741</v>
      </c>
      <c r="C334" s="65">
        <f>VLOOKUP(B334,Площадь!$A$2:$B$442,2,0)</f>
        <v>13.6</v>
      </c>
      <c r="D334" s="79"/>
      <c r="E334">
        <v>31</v>
      </c>
      <c r="F334">
        <v>29</v>
      </c>
      <c r="G334">
        <v>31</v>
      </c>
      <c r="Q334">
        <f t="shared" si="188"/>
        <v>91</v>
      </c>
      <c r="R334" s="76"/>
      <c r="S334" s="71"/>
      <c r="T334" s="41">
        <f t="shared" si="175"/>
        <v>0</v>
      </c>
      <c r="U334" s="41">
        <f t="shared" si="178"/>
        <v>0</v>
      </c>
      <c r="V334" s="41">
        <f t="shared" si="189"/>
        <v>0</v>
      </c>
      <c r="W334" s="41">
        <f t="shared" si="177"/>
        <v>0</v>
      </c>
      <c r="X334" s="41">
        <f t="shared" si="176"/>
        <v>0</v>
      </c>
      <c r="Y334" s="41"/>
      <c r="Z334" s="41"/>
      <c r="AA334" s="41"/>
      <c r="AB334" s="41"/>
      <c r="AC334" s="41"/>
      <c r="AD334" s="41">
        <f t="shared" si="179"/>
        <v>0</v>
      </c>
      <c r="AE334" s="41">
        <f t="shared" si="180"/>
        <v>0</v>
      </c>
      <c r="AF334" s="41">
        <f t="shared" si="181"/>
        <v>0</v>
      </c>
      <c r="AG334" s="41">
        <f t="shared" si="182"/>
        <v>0</v>
      </c>
      <c r="AI334" s="41">
        <f t="shared" si="190"/>
        <v>0.27167540590239098</v>
      </c>
      <c r="AJ334" s="41">
        <f t="shared" si="191"/>
        <v>0.13113729862373941</v>
      </c>
      <c r="AK334" s="41">
        <f t="shared" si="206"/>
        <v>0.2056764966119107</v>
      </c>
      <c r="AL334" s="41">
        <f t="shared" si="192"/>
        <v>0</v>
      </c>
      <c r="AR334" s="41">
        <f t="shared" si="193"/>
        <v>0</v>
      </c>
      <c r="AS334" s="41">
        <f t="shared" si="194"/>
        <v>0</v>
      </c>
      <c r="AT334" s="41">
        <f t="shared" si="195"/>
        <v>0</v>
      </c>
      <c r="AV334" s="40">
        <f t="shared" si="196"/>
        <v>729.27459258814224</v>
      </c>
      <c r="AW334" s="40">
        <f t="shared" si="186"/>
        <v>352.01971893362111</v>
      </c>
      <c r="AX334" s="40">
        <f t="shared" si="187"/>
        <v>552.10976044514859</v>
      </c>
      <c r="AY334" s="40">
        <f t="shared" si="197"/>
        <v>0</v>
      </c>
      <c r="AZ334" s="40">
        <f t="shared" si="198"/>
        <v>0</v>
      </c>
      <c r="BA334" s="40">
        <f t="shared" si="199"/>
        <v>0</v>
      </c>
      <c r="BB334" s="40">
        <f t="shared" si="200"/>
        <v>0</v>
      </c>
      <c r="BC334" s="40">
        <f t="shared" si="201"/>
        <v>0</v>
      </c>
      <c r="BD334" s="40">
        <f t="shared" si="202"/>
        <v>0</v>
      </c>
      <c r="BE334" s="40">
        <f t="shared" si="183"/>
        <v>0</v>
      </c>
      <c r="BF334" s="40">
        <f t="shared" si="184"/>
        <v>0</v>
      </c>
      <c r="BG334" s="40">
        <f t="shared" si="185"/>
        <v>0</v>
      </c>
      <c r="BH334" s="62">
        <f t="shared" si="203"/>
        <v>1633.4040719669119</v>
      </c>
      <c r="BI334" s="128">
        <f>VLOOKUP(A334,'1112 '!$B$12:$G$1229,6,0)</f>
        <v>1752.36</v>
      </c>
      <c r="BJ334" s="63">
        <f t="shared" si="204"/>
        <v>-118.95592803308796</v>
      </c>
      <c r="BK334" s="41">
        <f t="shared" si="205"/>
        <v>3.7284877520713301E-3</v>
      </c>
    </row>
    <row r="335" spans="1:63" x14ac:dyDescent="0.3">
      <c r="A335" s="85" t="s">
        <v>2098</v>
      </c>
      <c r="B335" s="85" t="s">
        <v>853</v>
      </c>
      <c r="C335" s="65">
        <f>VLOOKUP(B335,Площадь!$A$2:$B$442,2,0)</f>
        <v>15.8</v>
      </c>
      <c r="D335" s="79"/>
      <c r="E335">
        <v>31</v>
      </c>
      <c r="F335">
        <v>29</v>
      </c>
      <c r="G335">
        <v>31</v>
      </c>
      <c r="Q335">
        <f t="shared" si="188"/>
        <v>91</v>
      </c>
      <c r="R335" s="76"/>
      <c r="S335" s="71"/>
      <c r="T335" s="41">
        <f t="shared" si="175"/>
        <v>0</v>
      </c>
      <c r="U335" s="41">
        <f t="shared" si="178"/>
        <v>0</v>
      </c>
      <c r="V335" s="41">
        <f t="shared" si="189"/>
        <v>0</v>
      </c>
      <c r="W335" s="41">
        <f t="shared" si="177"/>
        <v>0</v>
      </c>
      <c r="X335" s="41">
        <f t="shared" si="176"/>
        <v>0</v>
      </c>
      <c r="Y335" s="41"/>
      <c r="Z335" s="41"/>
      <c r="AA335" s="41"/>
      <c r="AB335" s="41"/>
      <c r="AC335" s="41"/>
      <c r="AD335" s="41">
        <f t="shared" si="179"/>
        <v>0</v>
      </c>
      <c r="AE335" s="41">
        <f t="shared" si="180"/>
        <v>0</v>
      </c>
      <c r="AF335" s="41">
        <f t="shared" si="181"/>
        <v>0</v>
      </c>
      <c r="AG335" s="41">
        <f t="shared" si="182"/>
        <v>0</v>
      </c>
      <c r="AI335" s="41">
        <f t="shared" si="190"/>
        <v>0.31562289803366012</v>
      </c>
      <c r="AJ335" s="41">
        <f t="shared" si="191"/>
        <v>0.15235068516581493</v>
      </c>
      <c r="AK335" s="41">
        <f t="shared" si="206"/>
        <v>0.23894769459324922</v>
      </c>
      <c r="AL335" s="41">
        <f t="shared" si="192"/>
        <v>0</v>
      </c>
      <c r="AR335" s="41">
        <f t="shared" si="193"/>
        <v>0</v>
      </c>
      <c r="AS335" s="41">
        <f t="shared" si="194"/>
        <v>0</v>
      </c>
      <c r="AT335" s="41">
        <f t="shared" si="195"/>
        <v>0</v>
      </c>
      <c r="AV335" s="40">
        <f t="shared" si="196"/>
        <v>847.24548256563594</v>
      </c>
      <c r="AW335" s="40">
        <f t="shared" si="186"/>
        <v>408.96408523170697</v>
      </c>
      <c r="AX335" s="40">
        <f t="shared" si="187"/>
        <v>641.42163345833444</v>
      </c>
      <c r="AY335" s="40">
        <f t="shared" si="197"/>
        <v>0</v>
      </c>
      <c r="AZ335" s="40">
        <f t="shared" si="198"/>
        <v>0</v>
      </c>
      <c r="BA335" s="40">
        <f t="shared" si="199"/>
        <v>0</v>
      </c>
      <c r="BB335" s="40">
        <f t="shared" si="200"/>
        <v>0</v>
      </c>
      <c r="BC335" s="40">
        <f t="shared" si="201"/>
        <v>0</v>
      </c>
      <c r="BD335" s="40">
        <f t="shared" si="202"/>
        <v>0</v>
      </c>
      <c r="BE335" s="40">
        <f t="shared" si="183"/>
        <v>0</v>
      </c>
      <c r="BF335" s="40">
        <f t="shared" si="184"/>
        <v>0</v>
      </c>
      <c r="BG335" s="40">
        <f t="shared" si="185"/>
        <v>0</v>
      </c>
      <c r="BH335" s="62">
        <f t="shared" si="203"/>
        <v>1897.6312012556773</v>
      </c>
      <c r="BI335" s="128">
        <f>VLOOKUP(A335,'1112 '!$B$12:$G$1229,6,0)</f>
        <v>2035.82</v>
      </c>
      <c r="BJ335" s="63">
        <f t="shared" si="204"/>
        <v>-138.18879874432264</v>
      </c>
      <c r="BK335" s="41">
        <f t="shared" si="205"/>
        <v>3.7284877520713305E-3</v>
      </c>
    </row>
    <row r="336" spans="1:63" x14ac:dyDescent="0.3">
      <c r="A336" s="85" t="s">
        <v>1959</v>
      </c>
      <c r="B336" s="85" t="s">
        <v>837</v>
      </c>
      <c r="C336" s="65">
        <f>VLOOKUP(B336,Площадь!$A$2:$B$442,2,0)</f>
        <v>16.899999999999999</v>
      </c>
      <c r="D336" s="79"/>
      <c r="E336">
        <v>31</v>
      </c>
      <c r="F336">
        <v>29</v>
      </c>
      <c r="G336">
        <v>31</v>
      </c>
      <c r="Q336">
        <f t="shared" si="188"/>
        <v>91</v>
      </c>
      <c r="R336" s="76"/>
      <c r="S336" s="71"/>
      <c r="T336" s="41">
        <f t="shared" si="175"/>
        <v>0</v>
      </c>
      <c r="U336" s="41">
        <f t="shared" si="178"/>
        <v>0</v>
      </c>
      <c r="V336" s="41">
        <f t="shared" si="189"/>
        <v>0</v>
      </c>
      <c r="W336" s="41">
        <f t="shared" si="177"/>
        <v>0</v>
      </c>
      <c r="X336" s="41">
        <f t="shared" si="176"/>
        <v>0</v>
      </c>
      <c r="Y336" s="41"/>
      <c r="Z336" s="41"/>
      <c r="AA336" s="41"/>
      <c r="AB336" s="41"/>
      <c r="AC336" s="41"/>
      <c r="AD336" s="41">
        <f t="shared" si="179"/>
        <v>0</v>
      </c>
      <c r="AE336" s="41">
        <f t="shared" si="180"/>
        <v>0</v>
      </c>
      <c r="AF336" s="41">
        <f t="shared" si="181"/>
        <v>0</v>
      </c>
      <c r="AG336" s="41">
        <f t="shared" si="182"/>
        <v>0</v>
      </c>
      <c r="AI336" s="41">
        <f t="shared" si="190"/>
        <v>0.33759664409929463</v>
      </c>
      <c r="AJ336" s="41">
        <f t="shared" si="191"/>
        <v>0.16295737843685265</v>
      </c>
      <c r="AK336" s="41">
        <f t="shared" si="206"/>
        <v>0.25558329358391846</v>
      </c>
      <c r="AL336" s="41">
        <f t="shared" si="192"/>
        <v>0</v>
      </c>
      <c r="AR336" s="41">
        <f t="shared" si="193"/>
        <v>0</v>
      </c>
      <c r="AS336" s="41">
        <f t="shared" si="194"/>
        <v>0</v>
      </c>
      <c r="AT336" s="41">
        <f t="shared" si="195"/>
        <v>0</v>
      </c>
      <c r="AV336" s="40">
        <f t="shared" si="196"/>
        <v>906.23092755438256</v>
      </c>
      <c r="AW336" s="40">
        <f t="shared" si="186"/>
        <v>437.43626838074982</v>
      </c>
      <c r="AX336" s="40">
        <f t="shared" si="187"/>
        <v>686.07756996492742</v>
      </c>
      <c r="AY336" s="40">
        <f t="shared" si="197"/>
        <v>0</v>
      </c>
      <c r="AZ336" s="40">
        <f t="shared" si="198"/>
        <v>0</v>
      </c>
      <c r="BA336" s="40">
        <f t="shared" si="199"/>
        <v>0</v>
      </c>
      <c r="BB336" s="40">
        <f t="shared" si="200"/>
        <v>0</v>
      </c>
      <c r="BC336" s="40">
        <f t="shared" si="201"/>
        <v>0</v>
      </c>
      <c r="BD336" s="40">
        <f t="shared" si="202"/>
        <v>0</v>
      </c>
      <c r="BE336" s="40">
        <f t="shared" si="183"/>
        <v>0</v>
      </c>
      <c r="BF336" s="40">
        <f t="shared" si="184"/>
        <v>0</v>
      </c>
      <c r="BG336" s="40">
        <f t="shared" si="185"/>
        <v>0</v>
      </c>
      <c r="BH336" s="62">
        <f t="shared" si="203"/>
        <v>2029.74476590006</v>
      </c>
      <c r="BI336" s="128">
        <f>VLOOKUP(A336,'1112 '!$B$12:$G$1229,6,0)</f>
        <v>2177.5500000000002</v>
      </c>
      <c r="BJ336" s="63">
        <f t="shared" si="204"/>
        <v>-147.80523409994021</v>
      </c>
      <c r="BK336" s="41">
        <f t="shared" si="205"/>
        <v>3.7284877520713305E-3</v>
      </c>
    </row>
    <row r="337" spans="1:63" x14ac:dyDescent="0.3">
      <c r="A337" s="85" t="s">
        <v>2117</v>
      </c>
      <c r="B337" s="85" t="s">
        <v>796</v>
      </c>
      <c r="C337" s="65">
        <f>VLOOKUP(B337,Площадь!$A$2:$B$442,2,0)</f>
        <v>15.3</v>
      </c>
      <c r="D337" s="79"/>
      <c r="E337">
        <v>31</v>
      </c>
      <c r="F337">
        <v>29</v>
      </c>
      <c r="G337">
        <v>31</v>
      </c>
      <c r="Q337">
        <f t="shared" si="188"/>
        <v>91</v>
      </c>
      <c r="R337" s="76"/>
      <c r="S337" s="71"/>
      <c r="T337" s="41">
        <f t="shared" si="175"/>
        <v>0</v>
      </c>
      <c r="U337" s="41">
        <f t="shared" si="178"/>
        <v>0</v>
      </c>
      <c r="V337" s="41">
        <f t="shared" si="189"/>
        <v>0</v>
      </c>
      <c r="W337" s="41">
        <f t="shared" si="177"/>
        <v>0</v>
      </c>
      <c r="X337" s="41">
        <f t="shared" si="176"/>
        <v>0</v>
      </c>
      <c r="Y337" s="41"/>
      <c r="Z337" s="41"/>
      <c r="AA337" s="41"/>
      <c r="AB337" s="41"/>
      <c r="AC337" s="41"/>
      <c r="AD337" s="41">
        <f t="shared" si="179"/>
        <v>0</v>
      </c>
      <c r="AE337" s="41">
        <f t="shared" si="180"/>
        <v>0</v>
      </c>
      <c r="AF337" s="41">
        <f t="shared" si="181"/>
        <v>0</v>
      </c>
      <c r="AG337" s="41">
        <f t="shared" si="182"/>
        <v>0</v>
      </c>
      <c r="AI337" s="41">
        <f t="shared" si="190"/>
        <v>0.30563483164018984</v>
      </c>
      <c r="AJ337" s="41">
        <f t="shared" si="191"/>
        <v>0.14752946095170685</v>
      </c>
      <c r="AK337" s="41">
        <f t="shared" si="206"/>
        <v>0.23138605868839957</v>
      </c>
      <c r="AL337" s="41">
        <f t="shared" si="192"/>
        <v>0</v>
      </c>
      <c r="AR337" s="41">
        <f t="shared" si="193"/>
        <v>0</v>
      </c>
      <c r="AS337" s="41">
        <f t="shared" si="194"/>
        <v>0</v>
      </c>
      <c r="AT337" s="41">
        <f t="shared" si="195"/>
        <v>0</v>
      </c>
      <c r="AV337" s="40">
        <f t="shared" si="196"/>
        <v>820.43391666166008</v>
      </c>
      <c r="AW337" s="40">
        <f t="shared" si="186"/>
        <v>396.02218380032383</v>
      </c>
      <c r="AX337" s="40">
        <f t="shared" si="187"/>
        <v>621.12348050079231</v>
      </c>
      <c r="AY337" s="40">
        <f t="shared" si="197"/>
        <v>0</v>
      </c>
      <c r="AZ337" s="40">
        <f t="shared" si="198"/>
        <v>0</v>
      </c>
      <c r="BA337" s="40">
        <f t="shared" si="199"/>
        <v>0</v>
      </c>
      <c r="BB337" s="40">
        <f t="shared" si="200"/>
        <v>0</v>
      </c>
      <c r="BC337" s="40">
        <f t="shared" si="201"/>
        <v>0</v>
      </c>
      <c r="BD337" s="40">
        <f t="shared" si="202"/>
        <v>0</v>
      </c>
      <c r="BE337" s="40">
        <f t="shared" si="183"/>
        <v>0</v>
      </c>
      <c r="BF337" s="40">
        <f t="shared" si="184"/>
        <v>0</v>
      </c>
      <c r="BG337" s="40">
        <f t="shared" si="185"/>
        <v>0</v>
      </c>
      <c r="BH337" s="62">
        <f t="shared" si="203"/>
        <v>1837.5795809627762</v>
      </c>
      <c r="BI337" s="128">
        <f>VLOOKUP(A337,'1112 '!$B$12:$G$1229,6,0)</f>
        <v>1971.39</v>
      </c>
      <c r="BJ337" s="63">
        <f t="shared" si="204"/>
        <v>-133.81041903722394</v>
      </c>
      <c r="BK337" s="41">
        <f t="shared" si="205"/>
        <v>3.7284877520713305E-3</v>
      </c>
    </row>
    <row r="338" spans="1:63" x14ac:dyDescent="0.3">
      <c r="A338" s="85" t="s">
        <v>2056</v>
      </c>
      <c r="B338" s="85" t="s">
        <v>893</v>
      </c>
      <c r="C338" s="65">
        <f>VLOOKUP(B338,Площадь!$A$2:$B$442,2,0)</f>
        <v>15.6</v>
      </c>
      <c r="D338" s="79"/>
      <c r="E338">
        <v>31</v>
      </c>
      <c r="F338">
        <v>29</v>
      </c>
      <c r="G338">
        <v>31</v>
      </c>
      <c r="Q338">
        <f t="shared" si="188"/>
        <v>91</v>
      </c>
      <c r="R338" s="76"/>
      <c r="S338" s="71"/>
      <c r="T338" s="41">
        <f t="shared" si="175"/>
        <v>0</v>
      </c>
      <c r="U338" s="41">
        <f t="shared" si="178"/>
        <v>0</v>
      </c>
      <c r="V338" s="41">
        <f t="shared" si="189"/>
        <v>0</v>
      </c>
      <c r="W338" s="41">
        <f t="shared" si="177"/>
        <v>0</v>
      </c>
      <c r="X338" s="41">
        <f t="shared" si="176"/>
        <v>0</v>
      </c>
      <c r="Y338" s="41"/>
      <c r="Z338" s="41"/>
      <c r="AA338" s="41"/>
      <c r="AB338" s="41"/>
      <c r="AC338" s="41"/>
      <c r="AD338" s="41">
        <f t="shared" si="179"/>
        <v>0</v>
      </c>
      <c r="AE338" s="41">
        <f t="shared" si="180"/>
        <v>0</v>
      </c>
      <c r="AF338" s="41">
        <f t="shared" si="181"/>
        <v>0</v>
      </c>
      <c r="AG338" s="41">
        <f t="shared" si="182"/>
        <v>0</v>
      </c>
      <c r="AI338" s="41">
        <f t="shared" si="190"/>
        <v>0.31162767147627202</v>
      </c>
      <c r="AJ338" s="41">
        <f t="shared" si="191"/>
        <v>0.15042219548017169</v>
      </c>
      <c r="AK338" s="41">
        <f t="shared" si="206"/>
        <v>0.23592304023130933</v>
      </c>
      <c r="AL338" s="41">
        <f t="shared" si="192"/>
        <v>0</v>
      </c>
      <c r="AR338" s="41">
        <f t="shared" si="193"/>
        <v>0</v>
      </c>
      <c r="AS338" s="41">
        <f t="shared" si="194"/>
        <v>0</v>
      </c>
      <c r="AT338" s="41">
        <f t="shared" si="195"/>
        <v>0</v>
      </c>
      <c r="AV338" s="40">
        <f t="shared" si="196"/>
        <v>836.52085620404557</v>
      </c>
      <c r="AW338" s="40">
        <f t="shared" si="186"/>
        <v>403.78732465915368</v>
      </c>
      <c r="AX338" s="40">
        <f t="shared" si="187"/>
        <v>633.30237227531757</v>
      </c>
      <c r="AY338" s="40">
        <f t="shared" si="197"/>
        <v>0</v>
      </c>
      <c r="AZ338" s="40">
        <f t="shared" si="198"/>
        <v>0</v>
      </c>
      <c r="BA338" s="40">
        <f t="shared" si="199"/>
        <v>0</v>
      </c>
      <c r="BB338" s="40">
        <f t="shared" si="200"/>
        <v>0</v>
      </c>
      <c r="BC338" s="40">
        <f t="shared" si="201"/>
        <v>0</v>
      </c>
      <c r="BD338" s="40">
        <f t="shared" si="202"/>
        <v>0</v>
      </c>
      <c r="BE338" s="40">
        <f t="shared" si="183"/>
        <v>0</v>
      </c>
      <c r="BF338" s="40">
        <f t="shared" si="184"/>
        <v>0</v>
      </c>
      <c r="BG338" s="40">
        <f t="shared" si="185"/>
        <v>0</v>
      </c>
      <c r="BH338" s="62">
        <f t="shared" si="203"/>
        <v>1873.6105531385167</v>
      </c>
      <c r="BI338" s="128">
        <f>VLOOKUP(A338,'1112 '!$B$12:$G$1229,6,0)</f>
        <v>2010.05</v>
      </c>
      <c r="BJ338" s="63">
        <f t="shared" si="204"/>
        <v>-136.43944686148325</v>
      </c>
      <c r="BK338" s="41">
        <f t="shared" si="205"/>
        <v>3.7284877520713301E-3</v>
      </c>
    </row>
    <row r="339" spans="1:63" x14ac:dyDescent="0.3">
      <c r="A339" s="85" t="s">
        <v>2065</v>
      </c>
      <c r="B339" s="85" t="s">
        <v>736</v>
      </c>
      <c r="C339" s="65">
        <f>VLOOKUP(B339,Площадь!$A$2:$B$442,2,0)</f>
        <v>13.6</v>
      </c>
      <c r="D339" s="79"/>
      <c r="E339">
        <v>31</v>
      </c>
      <c r="F339">
        <v>29</v>
      </c>
      <c r="G339">
        <v>31</v>
      </c>
      <c r="Q339">
        <f t="shared" si="188"/>
        <v>91</v>
      </c>
      <c r="R339" s="76"/>
      <c r="S339" s="71"/>
      <c r="T339" s="41">
        <f t="shared" si="175"/>
        <v>0</v>
      </c>
      <c r="U339" s="41">
        <f t="shared" si="178"/>
        <v>0</v>
      </c>
      <c r="V339" s="41">
        <f t="shared" si="189"/>
        <v>0</v>
      </c>
      <c r="W339" s="41">
        <f t="shared" si="177"/>
        <v>0</v>
      </c>
      <c r="X339" s="41">
        <f t="shared" si="176"/>
        <v>0</v>
      </c>
      <c r="Y339" s="41"/>
      <c r="Z339" s="41"/>
      <c r="AA339" s="41"/>
      <c r="AB339" s="41"/>
      <c r="AC339" s="41"/>
      <c r="AD339" s="41">
        <f t="shared" si="179"/>
        <v>0</v>
      </c>
      <c r="AE339" s="41">
        <f t="shared" si="180"/>
        <v>0</v>
      </c>
      <c r="AF339" s="41">
        <f t="shared" si="181"/>
        <v>0</v>
      </c>
      <c r="AG339" s="41">
        <f t="shared" si="182"/>
        <v>0</v>
      </c>
      <c r="AI339" s="41">
        <f t="shared" si="190"/>
        <v>0.27167540590239098</v>
      </c>
      <c r="AJ339" s="41">
        <f t="shared" si="191"/>
        <v>0.13113729862373941</v>
      </c>
      <c r="AK339" s="41">
        <f t="shared" si="206"/>
        <v>0.2056764966119107</v>
      </c>
      <c r="AL339" s="41">
        <f t="shared" si="192"/>
        <v>0</v>
      </c>
      <c r="AR339" s="41">
        <f t="shared" si="193"/>
        <v>0</v>
      </c>
      <c r="AS339" s="41">
        <f t="shared" si="194"/>
        <v>0</v>
      </c>
      <c r="AT339" s="41">
        <f t="shared" si="195"/>
        <v>0</v>
      </c>
      <c r="AV339" s="40">
        <f t="shared" si="196"/>
        <v>729.27459258814224</v>
      </c>
      <c r="AW339" s="40">
        <f t="shared" si="186"/>
        <v>352.01971893362111</v>
      </c>
      <c r="AX339" s="40">
        <f t="shared" si="187"/>
        <v>552.10976044514859</v>
      </c>
      <c r="AY339" s="40">
        <f t="shared" si="197"/>
        <v>0</v>
      </c>
      <c r="AZ339" s="40">
        <f t="shared" si="198"/>
        <v>0</v>
      </c>
      <c r="BA339" s="40">
        <f t="shared" si="199"/>
        <v>0</v>
      </c>
      <c r="BB339" s="40">
        <f t="shared" si="200"/>
        <v>0</v>
      </c>
      <c r="BC339" s="40">
        <f t="shared" si="201"/>
        <v>0</v>
      </c>
      <c r="BD339" s="40">
        <f t="shared" si="202"/>
        <v>0</v>
      </c>
      <c r="BE339" s="40">
        <f t="shared" si="183"/>
        <v>0</v>
      </c>
      <c r="BF339" s="40">
        <f t="shared" si="184"/>
        <v>0</v>
      </c>
      <c r="BG339" s="40">
        <f t="shared" si="185"/>
        <v>0</v>
      </c>
      <c r="BH339" s="62">
        <f t="shared" si="203"/>
        <v>1633.4040719669119</v>
      </c>
      <c r="BI339" s="128">
        <f>VLOOKUP(A339,'1112 '!$B$12:$G$1229,6,0)</f>
        <v>1752.36</v>
      </c>
      <c r="BJ339" s="63">
        <f t="shared" si="204"/>
        <v>-118.95592803308796</v>
      </c>
      <c r="BK339" s="41">
        <f t="shared" si="205"/>
        <v>3.7284877520713301E-3</v>
      </c>
    </row>
    <row r="340" spans="1:63" x14ac:dyDescent="0.3">
      <c r="A340" s="85" t="s">
        <v>2058</v>
      </c>
      <c r="B340" s="85" t="s">
        <v>900</v>
      </c>
      <c r="C340" s="65">
        <f>VLOOKUP(B340,Площадь!$A$2:$B$442,2,0)</f>
        <v>17.3</v>
      </c>
      <c r="D340" s="79"/>
      <c r="E340">
        <v>31</v>
      </c>
      <c r="F340">
        <v>29</v>
      </c>
      <c r="G340">
        <v>31</v>
      </c>
      <c r="Q340">
        <f t="shared" si="188"/>
        <v>91</v>
      </c>
      <c r="R340" s="76"/>
      <c r="S340" s="71"/>
      <c r="T340" s="41">
        <f t="shared" si="175"/>
        <v>0</v>
      </c>
      <c r="U340" s="41">
        <f t="shared" si="178"/>
        <v>0</v>
      </c>
      <c r="V340" s="41">
        <f t="shared" si="189"/>
        <v>0</v>
      </c>
      <c r="W340" s="41">
        <f t="shared" si="177"/>
        <v>0</v>
      </c>
      <c r="X340" s="41">
        <f t="shared" si="176"/>
        <v>0</v>
      </c>
      <c r="Y340" s="41"/>
      <c r="Z340" s="41"/>
      <c r="AA340" s="41"/>
      <c r="AB340" s="41"/>
      <c r="AC340" s="41"/>
      <c r="AD340" s="41">
        <f t="shared" si="179"/>
        <v>0</v>
      </c>
      <c r="AE340" s="41">
        <f t="shared" si="180"/>
        <v>0</v>
      </c>
      <c r="AF340" s="41">
        <f t="shared" si="181"/>
        <v>0</v>
      </c>
      <c r="AG340" s="41">
        <f t="shared" si="182"/>
        <v>0</v>
      </c>
      <c r="AI340" s="41">
        <f t="shared" si="190"/>
        <v>0.34558709721407088</v>
      </c>
      <c r="AJ340" s="41">
        <f t="shared" si="191"/>
        <v>0.16681435780813914</v>
      </c>
      <c r="AK340" s="41">
        <f t="shared" si="206"/>
        <v>0.26163260230779817</v>
      </c>
      <c r="AL340" s="41">
        <f t="shared" si="192"/>
        <v>0</v>
      </c>
      <c r="AR340" s="41">
        <f t="shared" si="193"/>
        <v>0</v>
      </c>
      <c r="AS340" s="41">
        <f t="shared" si="194"/>
        <v>0</v>
      </c>
      <c r="AT340" s="41">
        <f t="shared" si="195"/>
        <v>0</v>
      </c>
      <c r="AV340" s="40">
        <f t="shared" si="196"/>
        <v>927.68018027756341</v>
      </c>
      <c r="AW340" s="40">
        <f t="shared" si="186"/>
        <v>447.78978952585641</v>
      </c>
      <c r="AX340" s="40">
        <f t="shared" si="187"/>
        <v>702.31609233096117</v>
      </c>
      <c r="AY340" s="40">
        <f t="shared" si="197"/>
        <v>0</v>
      </c>
      <c r="AZ340" s="40">
        <f t="shared" si="198"/>
        <v>0</v>
      </c>
      <c r="BA340" s="40">
        <f t="shared" si="199"/>
        <v>0</v>
      </c>
      <c r="BB340" s="40">
        <f t="shared" si="200"/>
        <v>0</v>
      </c>
      <c r="BC340" s="40">
        <f t="shared" si="201"/>
        <v>0</v>
      </c>
      <c r="BD340" s="40">
        <f t="shared" si="202"/>
        <v>0</v>
      </c>
      <c r="BE340" s="40">
        <f t="shared" si="183"/>
        <v>0</v>
      </c>
      <c r="BF340" s="40">
        <f t="shared" si="184"/>
        <v>0</v>
      </c>
      <c r="BG340" s="40">
        <f t="shared" si="185"/>
        <v>0</v>
      </c>
      <c r="BH340" s="62">
        <f t="shared" si="203"/>
        <v>2077.7860621343812</v>
      </c>
      <c r="BI340" s="128">
        <f>VLOOKUP(A340,'1112 '!$B$12:$G$1229,6,0)</f>
        <v>2229.09</v>
      </c>
      <c r="BJ340" s="63">
        <f t="shared" si="204"/>
        <v>-151.30393786561899</v>
      </c>
      <c r="BK340" s="41">
        <f t="shared" si="205"/>
        <v>3.7284877520713301E-3</v>
      </c>
    </row>
    <row r="341" spans="1:63" x14ac:dyDescent="0.3">
      <c r="A341" s="85" t="s">
        <v>2101</v>
      </c>
      <c r="B341" s="85" t="s">
        <v>889</v>
      </c>
      <c r="C341" s="65">
        <f>VLOOKUP(B341,Площадь!$A$2:$B$442,2,0)</f>
        <v>15.6</v>
      </c>
      <c r="D341" s="79"/>
      <c r="E341">
        <v>31</v>
      </c>
      <c r="F341">
        <v>29</v>
      </c>
      <c r="G341">
        <v>31</v>
      </c>
      <c r="Q341">
        <f t="shared" si="188"/>
        <v>91</v>
      </c>
      <c r="R341" s="76"/>
      <c r="S341" s="71"/>
      <c r="T341" s="41">
        <f t="shared" si="175"/>
        <v>0</v>
      </c>
      <c r="U341" s="41">
        <f t="shared" si="178"/>
        <v>0</v>
      </c>
      <c r="V341" s="41">
        <f t="shared" si="189"/>
        <v>0</v>
      </c>
      <c r="W341" s="41">
        <f t="shared" si="177"/>
        <v>0</v>
      </c>
      <c r="X341" s="41">
        <f t="shared" si="176"/>
        <v>0</v>
      </c>
      <c r="Y341" s="41"/>
      <c r="Z341" s="41"/>
      <c r="AA341" s="41"/>
      <c r="AB341" s="41"/>
      <c r="AC341" s="41"/>
      <c r="AD341" s="41">
        <f t="shared" si="179"/>
        <v>0</v>
      </c>
      <c r="AE341" s="41">
        <f t="shared" si="180"/>
        <v>0</v>
      </c>
      <c r="AF341" s="41">
        <f t="shared" si="181"/>
        <v>0</v>
      </c>
      <c r="AG341" s="41">
        <f t="shared" si="182"/>
        <v>0</v>
      </c>
      <c r="AI341" s="41">
        <f t="shared" si="190"/>
        <v>0.31162767147627202</v>
      </c>
      <c r="AJ341" s="41">
        <f t="shared" si="191"/>
        <v>0.15042219548017169</v>
      </c>
      <c r="AK341" s="41">
        <f t="shared" si="206"/>
        <v>0.23592304023130933</v>
      </c>
      <c r="AL341" s="41">
        <f t="shared" si="192"/>
        <v>0</v>
      </c>
      <c r="AR341" s="41">
        <f t="shared" si="193"/>
        <v>0</v>
      </c>
      <c r="AS341" s="41">
        <f t="shared" si="194"/>
        <v>0</v>
      </c>
      <c r="AT341" s="41">
        <f t="shared" si="195"/>
        <v>0</v>
      </c>
      <c r="AV341" s="40">
        <f t="shared" si="196"/>
        <v>836.52085620404557</v>
      </c>
      <c r="AW341" s="40">
        <f t="shared" si="186"/>
        <v>403.78732465915368</v>
      </c>
      <c r="AX341" s="40">
        <f t="shared" si="187"/>
        <v>633.30237227531757</v>
      </c>
      <c r="AY341" s="40">
        <f t="shared" si="197"/>
        <v>0</v>
      </c>
      <c r="AZ341" s="40">
        <f t="shared" si="198"/>
        <v>0</v>
      </c>
      <c r="BA341" s="40">
        <f t="shared" si="199"/>
        <v>0</v>
      </c>
      <c r="BB341" s="40">
        <f t="shared" si="200"/>
        <v>0</v>
      </c>
      <c r="BC341" s="40">
        <f t="shared" si="201"/>
        <v>0</v>
      </c>
      <c r="BD341" s="40">
        <f t="shared" si="202"/>
        <v>0</v>
      </c>
      <c r="BE341" s="40">
        <f t="shared" si="183"/>
        <v>0</v>
      </c>
      <c r="BF341" s="40">
        <f t="shared" si="184"/>
        <v>0</v>
      </c>
      <c r="BG341" s="40">
        <f t="shared" si="185"/>
        <v>0</v>
      </c>
      <c r="BH341" s="62">
        <f t="shared" si="203"/>
        <v>1873.6105531385167</v>
      </c>
      <c r="BI341" s="128">
        <f>VLOOKUP(A341,'1112 '!$B$12:$G$1229,6,0)</f>
        <v>2010.05</v>
      </c>
      <c r="BJ341" s="63">
        <f t="shared" si="204"/>
        <v>-136.43944686148325</v>
      </c>
      <c r="BK341" s="41">
        <f t="shared" si="205"/>
        <v>3.7284877520713301E-3</v>
      </c>
    </row>
    <row r="342" spans="1:63" x14ac:dyDescent="0.3">
      <c r="A342" s="85" t="s">
        <v>1917</v>
      </c>
      <c r="B342" s="85" t="s">
        <v>515</v>
      </c>
      <c r="C342" s="65">
        <f>VLOOKUP(B342,Площадь!$A$2:$B$442,2,0)</f>
        <v>13.6</v>
      </c>
      <c r="D342" s="79"/>
      <c r="E342">
        <v>31</v>
      </c>
      <c r="F342">
        <v>29</v>
      </c>
      <c r="G342">
        <v>31</v>
      </c>
      <c r="Q342">
        <f t="shared" si="188"/>
        <v>91</v>
      </c>
      <c r="R342" s="76"/>
      <c r="S342" s="71"/>
      <c r="T342" s="41">
        <f t="shared" si="175"/>
        <v>0</v>
      </c>
      <c r="U342" s="41">
        <f t="shared" si="178"/>
        <v>0</v>
      </c>
      <c r="V342" s="41">
        <f t="shared" si="189"/>
        <v>0</v>
      </c>
      <c r="W342" s="41">
        <f t="shared" si="177"/>
        <v>0</v>
      </c>
      <c r="X342" s="41">
        <f t="shared" si="176"/>
        <v>0</v>
      </c>
      <c r="Y342" s="41"/>
      <c r="Z342" s="41"/>
      <c r="AA342" s="41"/>
      <c r="AB342" s="41"/>
      <c r="AC342" s="41"/>
      <c r="AD342" s="41">
        <f t="shared" si="179"/>
        <v>0</v>
      </c>
      <c r="AE342" s="41">
        <f t="shared" si="180"/>
        <v>0</v>
      </c>
      <c r="AF342" s="41">
        <f t="shared" si="181"/>
        <v>0</v>
      </c>
      <c r="AG342" s="41">
        <f t="shared" si="182"/>
        <v>0</v>
      </c>
      <c r="AI342" s="41">
        <f t="shared" si="190"/>
        <v>0.27167540590239098</v>
      </c>
      <c r="AJ342" s="41">
        <f t="shared" si="191"/>
        <v>0.13113729862373941</v>
      </c>
      <c r="AK342" s="41">
        <f t="shared" si="206"/>
        <v>0.2056764966119107</v>
      </c>
      <c r="AL342" s="41">
        <f t="shared" si="192"/>
        <v>0</v>
      </c>
      <c r="AR342" s="41">
        <f t="shared" si="193"/>
        <v>0</v>
      </c>
      <c r="AS342" s="41">
        <f t="shared" si="194"/>
        <v>0</v>
      </c>
      <c r="AT342" s="41">
        <f t="shared" si="195"/>
        <v>0</v>
      </c>
      <c r="AV342" s="40">
        <f t="shared" si="196"/>
        <v>729.27459258814224</v>
      </c>
      <c r="AW342" s="40">
        <f t="shared" si="186"/>
        <v>352.01971893362111</v>
      </c>
      <c r="AX342" s="40">
        <f t="shared" si="187"/>
        <v>552.10976044514859</v>
      </c>
      <c r="AY342" s="40">
        <f t="shared" si="197"/>
        <v>0</v>
      </c>
      <c r="AZ342" s="40">
        <f t="shared" si="198"/>
        <v>0</v>
      </c>
      <c r="BA342" s="40">
        <f t="shared" si="199"/>
        <v>0</v>
      </c>
      <c r="BB342" s="40">
        <f t="shared" si="200"/>
        <v>0</v>
      </c>
      <c r="BC342" s="40">
        <f t="shared" si="201"/>
        <v>0</v>
      </c>
      <c r="BD342" s="40">
        <f t="shared" si="202"/>
        <v>0</v>
      </c>
      <c r="BE342" s="40">
        <f t="shared" si="183"/>
        <v>0</v>
      </c>
      <c r="BF342" s="40">
        <f t="shared" si="184"/>
        <v>0</v>
      </c>
      <c r="BG342" s="40">
        <f t="shared" si="185"/>
        <v>0</v>
      </c>
      <c r="BH342" s="62">
        <f t="shared" si="203"/>
        <v>1633.4040719669119</v>
      </c>
      <c r="BI342" s="128">
        <f>VLOOKUP(A342,'1112 '!$B$12:$G$1229,6,0)</f>
        <v>1752.36</v>
      </c>
      <c r="BJ342" s="63">
        <f t="shared" si="204"/>
        <v>-118.95592803308796</v>
      </c>
      <c r="BK342" s="41">
        <f t="shared" si="205"/>
        <v>3.7284877520713301E-3</v>
      </c>
    </row>
    <row r="343" spans="1:63" x14ac:dyDescent="0.3">
      <c r="A343" s="85" t="s">
        <v>1927</v>
      </c>
      <c r="B343" s="85" t="s">
        <v>788</v>
      </c>
      <c r="C343" s="65">
        <f>VLOOKUP(B343,Площадь!$A$2:$B$442,2,0)</f>
        <v>17.3</v>
      </c>
      <c r="D343" s="79"/>
      <c r="E343">
        <v>31</v>
      </c>
      <c r="F343">
        <v>29</v>
      </c>
      <c r="G343">
        <v>31</v>
      </c>
      <c r="Q343">
        <f t="shared" si="188"/>
        <v>91</v>
      </c>
      <c r="R343" s="76"/>
      <c r="S343" s="71"/>
      <c r="T343" s="41">
        <f t="shared" si="175"/>
        <v>0</v>
      </c>
      <c r="U343" s="41">
        <f t="shared" si="178"/>
        <v>0</v>
      </c>
      <c r="V343" s="41">
        <f t="shared" si="189"/>
        <v>0</v>
      </c>
      <c r="W343" s="41">
        <f t="shared" si="177"/>
        <v>0</v>
      </c>
      <c r="X343" s="41">
        <f t="shared" si="176"/>
        <v>0</v>
      </c>
      <c r="Y343" s="41"/>
      <c r="Z343" s="41"/>
      <c r="AA343" s="41"/>
      <c r="AB343" s="41"/>
      <c r="AC343" s="41"/>
      <c r="AD343" s="41">
        <f t="shared" si="179"/>
        <v>0</v>
      </c>
      <c r="AE343" s="41">
        <f t="shared" si="180"/>
        <v>0</v>
      </c>
      <c r="AF343" s="41">
        <f t="shared" si="181"/>
        <v>0</v>
      </c>
      <c r="AG343" s="41">
        <f t="shared" si="182"/>
        <v>0</v>
      </c>
      <c r="AI343" s="41">
        <f t="shared" si="190"/>
        <v>0.34558709721407088</v>
      </c>
      <c r="AJ343" s="41">
        <f t="shared" si="191"/>
        <v>0.16681435780813914</v>
      </c>
      <c r="AK343" s="41">
        <f t="shared" si="206"/>
        <v>0.26163260230779817</v>
      </c>
      <c r="AL343" s="41">
        <f t="shared" si="192"/>
        <v>0</v>
      </c>
      <c r="AR343" s="41">
        <f t="shared" si="193"/>
        <v>0</v>
      </c>
      <c r="AS343" s="41">
        <f t="shared" si="194"/>
        <v>0</v>
      </c>
      <c r="AT343" s="41">
        <f t="shared" si="195"/>
        <v>0</v>
      </c>
      <c r="AV343" s="40">
        <f t="shared" si="196"/>
        <v>927.68018027756341</v>
      </c>
      <c r="AW343" s="40">
        <f t="shared" si="186"/>
        <v>447.78978952585641</v>
      </c>
      <c r="AX343" s="40">
        <f t="shared" si="187"/>
        <v>702.31609233096117</v>
      </c>
      <c r="AY343" s="40">
        <f t="shared" si="197"/>
        <v>0</v>
      </c>
      <c r="AZ343" s="40">
        <f t="shared" si="198"/>
        <v>0</v>
      </c>
      <c r="BA343" s="40">
        <f t="shared" si="199"/>
        <v>0</v>
      </c>
      <c r="BB343" s="40">
        <f t="shared" si="200"/>
        <v>0</v>
      </c>
      <c r="BC343" s="40">
        <f t="shared" si="201"/>
        <v>0</v>
      </c>
      <c r="BD343" s="40">
        <f t="shared" si="202"/>
        <v>0</v>
      </c>
      <c r="BE343" s="40">
        <f t="shared" si="183"/>
        <v>0</v>
      </c>
      <c r="BF343" s="40">
        <f t="shared" si="184"/>
        <v>0</v>
      </c>
      <c r="BG343" s="40">
        <f t="shared" si="185"/>
        <v>0</v>
      </c>
      <c r="BH343" s="62">
        <f t="shared" si="203"/>
        <v>2077.7860621343812</v>
      </c>
      <c r="BI343" s="128">
        <f>VLOOKUP(A343,'1112 '!$B$12:$G$1229,6,0)</f>
        <v>2229.09</v>
      </c>
      <c r="BJ343" s="63">
        <f t="shared" si="204"/>
        <v>-151.30393786561899</v>
      </c>
      <c r="BK343" s="41">
        <f t="shared" si="205"/>
        <v>3.7284877520713301E-3</v>
      </c>
    </row>
    <row r="344" spans="1:63" x14ac:dyDescent="0.3">
      <c r="A344" s="85" t="s">
        <v>1946</v>
      </c>
      <c r="B344" s="85" t="s">
        <v>975</v>
      </c>
      <c r="C344" s="65">
        <f>VLOOKUP(B344,Площадь!$A$2:$B$442,2,0)</f>
        <v>13.6</v>
      </c>
      <c r="D344" s="79"/>
      <c r="E344">
        <v>31</v>
      </c>
      <c r="F344">
        <v>29</v>
      </c>
      <c r="G344">
        <v>31</v>
      </c>
      <c r="Q344">
        <f t="shared" si="188"/>
        <v>91</v>
      </c>
      <c r="R344" s="76"/>
      <c r="S344" s="71"/>
      <c r="T344" s="41">
        <f t="shared" si="175"/>
        <v>0</v>
      </c>
      <c r="U344" s="41">
        <f t="shared" si="178"/>
        <v>0</v>
      </c>
      <c r="V344" s="41">
        <f t="shared" si="189"/>
        <v>0</v>
      </c>
      <c r="W344" s="41">
        <f t="shared" si="177"/>
        <v>0</v>
      </c>
      <c r="X344" s="41">
        <f t="shared" si="176"/>
        <v>0</v>
      </c>
      <c r="Y344" s="41"/>
      <c r="Z344" s="41"/>
      <c r="AA344" s="41"/>
      <c r="AB344" s="41"/>
      <c r="AC344" s="41"/>
      <c r="AD344" s="41">
        <f t="shared" si="179"/>
        <v>0</v>
      </c>
      <c r="AE344" s="41">
        <f t="shared" si="180"/>
        <v>0</v>
      </c>
      <c r="AF344" s="41">
        <f t="shared" si="181"/>
        <v>0</v>
      </c>
      <c r="AG344" s="41">
        <f t="shared" si="182"/>
        <v>0</v>
      </c>
      <c r="AI344" s="41">
        <f t="shared" si="190"/>
        <v>0.27167540590239098</v>
      </c>
      <c r="AJ344" s="41">
        <f t="shared" si="191"/>
        <v>0.13113729862373941</v>
      </c>
      <c r="AK344" s="41">
        <f t="shared" si="206"/>
        <v>0.2056764966119107</v>
      </c>
      <c r="AL344" s="41">
        <f t="shared" si="192"/>
        <v>0</v>
      </c>
      <c r="AR344" s="41">
        <f t="shared" si="193"/>
        <v>0</v>
      </c>
      <c r="AS344" s="41">
        <f t="shared" si="194"/>
        <v>0</v>
      </c>
      <c r="AT344" s="41">
        <f t="shared" si="195"/>
        <v>0</v>
      </c>
      <c r="AV344" s="40">
        <f t="shared" si="196"/>
        <v>729.27459258814224</v>
      </c>
      <c r="AW344" s="40">
        <f t="shared" si="186"/>
        <v>352.01971893362111</v>
      </c>
      <c r="AX344" s="40">
        <f t="shared" si="187"/>
        <v>552.10976044514859</v>
      </c>
      <c r="AY344" s="40">
        <f t="shared" si="197"/>
        <v>0</v>
      </c>
      <c r="AZ344" s="40">
        <f t="shared" si="198"/>
        <v>0</v>
      </c>
      <c r="BA344" s="40">
        <f t="shared" si="199"/>
        <v>0</v>
      </c>
      <c r="BB344" s="40">
        <f t="shared" si="200"/>
        <v>0</v>
      </c>
      <c r="BC344" s="40">
        <f t="shared" si="201"/>
        <v>0</v>
      </c>
      <c r="BD344" s="40">
        <f t="shared" si="202"/>
        <v>0</v>
      </c>
      <c r="BE344" s="40">
        <f t="shared" si="183"/>
        <v>0</v>
      </c>
      <c r="BF344" s="40">
        <f t="shared" si="184"/>
        <v>0</v>
      </c>
      <c r="BG344" s="40">
        <f t="shared" si="185"/>
        <v>0</v>
      </c>
      <c r="BH344" s="62">
        <f t="shared" si="203"/>
        <v>1633.4040719669119</v>
      </c>
      <c r="BI344" s="128">
        <f>VLOOKUP(A344,'1112 '!$B$12:$G$1229,6,0)</f>
        <v>1752.36</v>
      </c>
      <c r="BJ344" s="63">
        <f t="shared" si="204"/>
        <v>-118.95592803308796</v>
      </c>
      <c r="BK344" s="41">
        <f t="shared" si="205"/>
        <v>3.7284877520713301E-3</v>
      </c>
    </row>
    <row r="345" spans="1:63" x14ac:dyDescent="0.3">
      <c r="A345" s="85" t="s">
        <v>2159</v>
      </c>
      <c r="B345" s="85" t="s">
        <v>1048</v>
      </c>
      <c r="C345" s="65">
        <f>VLOOKUP(B345,Площадь!$A$2:$B$442,2,0)</f>
        <v>15.6</v>
      </c>
      <c r="D345" s="79"/>
      <c r="E345">
        <v>31</v>
      </c>
      <c r="F345">
        <v>29</v>
      </c>
      <c r="G345">
        <v>31</v>
      </c>
      <c r="Q345">
        <f t="shared" si="188"/>
        <v>91</v>
      </c>
      <c r="R345" s="76"/>
      <c r="S345" s="71"/>
      <c r="T345" s="41">
        <f t="shared" ref="T345:T408" si="207">R345*$T$1/31*E345</f>
        <v>0</v>
      </c>
      <c r="U345" s="41">
        <f t="shared" si="178"/>
        <v>0</v>
      </c>
      <c r="V345" s="41">
        <f t="shared" si="189"/>
        <v>0</v>
      </c>
      <c r="W345" s="41">
        <f t="shared" si="177"/>
        <v>0</v>
      </c>
      <c r="X345" s="41">
        <f t="shared" ref="X345:X408" si="208">SUM(T345:W345)-R345</f>
        <v>0</v>
      </c>
      <c r="Y345" s="41"/>
      <c r="Z345" s="41"/>
      <c r="AA345" s="41"/>
      <c r="AB345" s="41"/>
      <c r="AC345" s="41"/>
      <c r="AD345" s="41">
        <f t="shared" si="179"/>
        <v>0</v>
      </c>
      <c r="AE345" s="41">
        <f t="shared" si="180"/>
        <v>0</v>
      </c>
      <c r="AF345" s="41">
        <f t="shared" si="181"/>
        <v>0</v>
      </c>
      <c r="AG345" s="41">
        <f t="shared" si="182"/>
        <v>0</v>
      </c>
      <c r="AI345" s="41">
        <f t="shared" si="190"/>
        <v>0.31162767147627202</v>
      </c>
      <c r="AJ345" s="41">
        <f t="shared" si="191"/>
        <v>0.15042219548017169</v>
      </c>
      <c r="AK345" s="41">
        <f t="shared" si="206"/>
        <v>0.23592304023130933</v>
      </c>
      <c r="AL345" s="41">
        <f t="shared" si="192"/>
        <v>0</v>
      </c>
      <c r="AR345" s="41">
        <f t="shared" si="193"/>
        <v>0</v>
      </c>
      <c r="AS345" s="41">
        <f t="shared" si="194"/>
        <v>0</v>
      </c>
      <c r="AT345" s="41">
        <f t="shared" si="195"/>
        <v>0</v>
      </c>
      <c r="AV345" s="40">
        <f t="shared" si="196"/>
        <v>836.52085620404557</v>
      </c>
      <c r="AW345" s="40">
        <f t="shared" si="186"/>
        <v>403.78732465915368</v>
      </c>
      <c r="AX345" s="40">
        <f t="shared" si="187"/>
        <v>633.30237227531757</v>
      </c>
      <c r="AY345" s="40">
        <f t="shared" si="197"/>
        <v>0</v>
      </c>
      <c r="AZ345" s="40">
        <f t="shared" si="198"/>
        <v>0</v>
      </c>
      <c r="BA345" s="40">
        <f t="shared" si="199"/>
        <v>0</v>
      </c>
      <c r="BB345" s="40">
        <f t="shared" si="200"/>
        <v>0</v>
      </c>
      <c r="BC345" s="40">
        <f t="shared" si="201"/>
        <v>0</v>
      </c>
      <c r="BD345" s="40">
        <f t="shared" si="202"/>
        <v>0</v>
      </c>
      <c r="BE345" s="40">
        <f t="shared" si="183"/>
        <v>0</v>
      </c>
      <c r="BF345" s="40">
        <f t="shared" si="184"/>
        <v>0</v>
      </c>
      <c r="BG345" s="40">
        <f t="shared" si="185"/>
        <v>0</v>
      </c>
      <c r="BH345" s="62">
        <f t="shared" si="203"/>
        <v>1873.6105531385167</v>
      </c>
      <c r="BI345" s="128">
        <f>VLOOKUP(A345,'1112 '!$B$12:$G$1229,6,0)</f>
        <v>2010.05</v>
      </c>
      <c r="BJ345" s="63">
        <f t="shared" si="204"/>
        <v>-136.43944686148325</v>
      </c>
      <c r="BK345" s="41">
        <f t="shared" si="205"/>
        <v>3.7284877520713301E-3</v>
      </c>
    </row>
    <row r="346" spans="1:63" x14ac:dyDescent="0.3">
      <c r="A346" s="85" t="s">
        <v>2124</v>
      </c>
      <c r="B346" s="85" t="s">
        <v>1115</v>
      </c>
      <c r="C346" s="65">
        <f>VLOOKUP(B346,Площадь!$A$2:$B$442,2,0)</f>
        <v>17.3</v>
      </c>
      <c r="D346" s="79"/>
      <c r="E346">
        <v>31</v>
      </c>
      <c r="F346">
        <v>29</v>
      </c>
      <c r="G346">
        <v>31</v>
      </c>
      <c r="Q346">
        <f t="shared" si="188"/>
        <v>91</v>
      </c>
      <c r="R346" s="76"/>
      <c r="S346" s="71"/>
      <c r="T346" s="41">
        <f t="shared" si="207"/>
        <v>0</v>
      </c>
      <c r="U346" s="41">
        <f t="shared" si="178"/>
        <v>0</v>
      </c>
      <c r="V346" s="41">
        <f t="shared" si="189"/>
        <v>0</v>
      </c>
      <c r="W346" s="41">
        <f t="shared" si="177"/>
        <v>0</v>
      </c>
      <c r="X346" s="41">
        <f t="shared" si="208"/>
        <v>0</v>
      </c>
      <c r="Y346" s="41"/>
      <c r="Z346" s="41"/>
      <c r="AA346" s="41"/>
      <c r="AB346" s="41"/>
      <c r="AC346" s="41"/>
      <c r="AD346" s="41">
        <f t="shared" si="179"/>
        <v>0</v>
      </c>
      <c r="AE346" s="41">
        <f t="shared" si="180"/>
        <v>0</v>
      </c>
      <c r="AF346" s="41">
        <f t="shared" si="181"/>
        <v>0</v>
      </c>
      <c r="AG346" s="41">
        <f t="shared" si="182"/>
        <v>0</v>
      </c>
      <c r="AI346" s="41">
        <f t="shared" si="190"/>
        <v>0.34558709721407088</v>
      </c>
      <c r="AJ346" s="41">
        <f t="shared" si="191"/>
        <v>0.16681435780813914</v>
      </c>
      <c r="AK346" s="41">
        <f t="shared" si="206"/>
        <v>0.26163260230779817</v>
      </c>
      <c r="AL346" s="41">
        <f t="shared" si="192"/>
        <v>0</v>
      </c>
      <c r="AR346" s="41">
        <f t="shared" si="193"/>
        <v>0</v>
      </c>
      <c r="AS346" s="41">
        <f t="shared" si="194"/>
        <v>0</v>
      </c>
      <c r="AT346" s="41">
        <f t="shared" si="195"/>
        <v>0</v>
      </c>
      <c r="AV346" s="40">
        <f t="shared" si="196"/>
        <v>927.68018027756341</v>
      </c>
      <c r="AW346" s="40">
        <f t="shared" si="186"/>
        <v>447.78978952585641</v>
      </c>
      <c r="AX346" s="40">
        <f t="shared" si="187"/>
        <v>702.31609233096117</v>
      </c>
      <c r="AY346" s="40">
        <f t="shared" si="197"/>
        <v>0</v>
      </c>
      <c r="AZ346" s="40">
        <f t="shared" si="198"/>
        <v>0</v>
      </c>
      <c r="BA346" s="40">
        <f t="shared" si="199"/>
        <v>0</v>
      </c>
      <c r="BB346" s="40">
        <f t="shared" si="200"/>
        <v>0</v>
      </c>
      <c r="BC346" s="40">
        <f t="shared" si="201"/>
        <v>0</v>
      </c>
      <c r="BD346" s="40">
        <f t="shared" si="202"/>
        <v>0</v>
      </c>
      <c r="BE346" s="40">
        <f t="shared" si="183"/>
        <v>0</v>
      </c>
      <c r="BF346" s="40">
        <f t="shared" si="184"/>
        <v>0</v>
      </c>
      <c r="BG346" s="40">
        <f t="shared" si="185"/>
        <v>0</v>
      </c>
      <c r="BH346" s="62">
        <f t="shared" si="203"/>
        <v>2077.7860621343812</v>
      </c>
      <c r="BI346" s="128">
        <f>VLOOKUP(A346,'1112 '!$B$12:$G$1229,6,0)</f>
        <v>2229.09</v>
      </c>
      <c r="BJ346" s="63">
        <f t="shared" si="204"/>
        <v>-151.30393786561899</v>
      </c>
      <c r="BK346" s="41">
        <f t="shared" si="205"/>
        <v>3.7284877520713301E-3</v>
      </c>
    </row>
    <row r="347" spans="1:63" x14ac:dyDescent="0.3">
      <c r="A347" s="85" t="s">
        <v>1993</v>
      </c>
      <c r="B347" s="85" t="s">
        <v>486</v>
      </c>
      <c r="C347" s="65">
        <f>VLOOKUP(B347,Площадь!$A$2:$B$442,2,0)</f>
        <v>13.6</v>
      </c>
      <c r="D347" s="79"/>
      <c r="E347">
        <v>31</v>
      </c>
      <c r="F347">
        <v>29</v>
      </c>
      <c r="G347">
        <v>31</v>
      </c>
      <c r="Q347">
        <f t="shared" si="188"/>
        <v>91</v>
      </c>
      <c r="R347" s="76"/>
      <c r="S347" s="71"/>
      <c r="T347" s="41">
        <f t="shared" si="207"/>
        <v>0</v>
      </c>
      <c r="U347" s="41">
        <f t="shared" si="178"/>
        <v>0</v>
      </c>
      <c r="V347" s="41">
        <f t="shared" si="189"/>
        <v>0</v>
      </c>
      <c r="W347" s="41">
        <f t="shared" si="177"/>
        <v>0</v>
      </c>
      <c r="X347" s="41">
        <f t="shared" si="208"/>
        <v>0</v>
      </c>
      <c r="Y347" s="41"/>
      <c r="Z347" s="41"/>
      <c r="AA347" s="41"/>
      <c r="AB347" s="41"/>
      <c r="AC347" s="41"/>
      <c r="AD347" s="41">
        <f t="shared" si="179"/>
        <v>0</v>
      </c>
      <c r="AE347" s="41">
        <f t="shared" si="180"/>
        <v>0</v>
      </c>
      <c r="AF347" s="41">
        <f t="shared" si="181"/>
        <v>0</v>
      </c>
      <c r="AG347" s="41">
        <f t="shared" si="182"/>
        <v>0</v>
      </c>
      <c r="AI347" s="41">
        <f t="shared" si="190"/>
        <v>0.27167540590239098</v>
      </c>
      <c r="AJ347" s="41">
        <f t="shared" si="191"/>
        <v>0.13113729862373941</v>
      </c>
      <c r="AK347" s="41">
        <f t="shared" si="206"/>
        <v>0.2056764966119107</v>
      </c>
      <c r="AL347" s="41">
        <f t="shared" si="192"/>
        <v>0</v>
      </c>
      <c r="AR347" s="41">
        <f t="shared" si="193"/>
        <v>0</v>
      </c>
      <c r="AS347" s="41">
        <f t="shared" si="194"/>
        <v>0</v>
      </c>
      <c r="AT347" s="41">
        <f t="shared" si="195"/>
        <v>0</v>
      </c>
      <c r="AV347" s="40">
        <f t="shared" si="196"/>
        <v>729.27459258814224</v>
      </c>
      <c r="AW347" s="40">
        <f t="shared" si="186"/>
        <v>352.01971893362111</v>
      </c>
      <c r="AX347" s="40">
        <f t="shared" si="187"/>
        <v>552.10976044514859</v>
      </c>
      <c r="AY347" s="40">
        <f t="shared" si="197"/>
        <v>0</v>
      </c>
      <c r="AZ347" s="40">
        <f t="shared" si="198"/>
        <v>0</v>
      </c>
      <c r="BA347" s="40">
        <f t="shared" si="199"/>
        <v>0</v>
      </c>
      <c r="BB347" s="40">
        <f t="shared" si="200"/>
        <v>0</v>
      </c>
      <c r="BC347" s="40">
        <f t="shared" si="201"/>
        <v>0</v>
      </c>
      <c r="BD347" s="40">
        <f t="shared" si="202"/>
        <v>0</v>
      </c>
      <c r="BE347" s="40">
        <f t="shared" si="183"/>
        <v>0</v>
      </c>
      <c r="BF347" s="40">
        <f t="shared" si="184"/>
        <v>0</v>
      </c>
      <c r="BG347" s="40">
        <f t="shared" si="185"/>
        <v>0</v>
      </c>
      <c r="BH347" s="62">
        <f t="shared" si="203"/>
        <v>1633.4040719669119</v>
      </c>
      <c r="BI347" s="128">
        <f>VLOOKUP(A347,'1112 '!$B$12:$G$1229,6,0)</f>
        <v>1752.36</v>
      </c>
      <c r="BJ347" s="63">
        <f t="shared" si="204"/>
        <v>-118.95592803308796</v>
      </c>
      <c r="BK347" s="41">
        <f t="shared" si="205"/>
        <v>3.7284877520713301E-3</v>
      </c>
    </row>
    <row r="348" spans="1:63" x14ac:dyDescent="0.3">
      <c r="A348" s="85" t="s">
        <v>2241</v>
      </c>
      <c r="B348" s="85" t="s">
        <v>733</v>
      </c>
      <c r="C348" s="65">
        <f>VLOOKUP(B348,Площадь!$A$2:$B$442,2,0)</f>
        <v>15.5</v>
      </c>
      <c r="D348" s="79"/>
      <c r="E348">
        <v>31</v>
      </c>
      <c r="F348">
        <v>29</v>
      </c>
      <c r="G348">
        <v>31</v>
      </c>
      <c r="Q348">
        <f t="shared" si="188"/>
        <v>91</v>
      </c>
      <c r="R348" s="76"/>
      <c r="S348" s="71"/>
      <c r="T348" s="41">
        <f t="shared" si="207"/>
        <v>0</v>
      </c>
      <c r="U348" s="41">
        <f t="shared" si="178"/>
        <v>0</v>
      </c>
      <c r="V348" s="41">
        <f t="shared" si="189"/>
        <v>0</v>
      </c>
      <c r="W348" s="41">
        <f t="shared" si="177"/>
        <v>0</v>
      </c>
      <c r="X348" s="41">
        <f t="shared" si="208"/>
        <v>0</v>
      </c>
      <c r="Y348" s="41"/>
      <c r="Z348" s="41"/>
      <c r="AA348" s="41"/>
      <c r="AB348" s="41"/>
      <c r="AC348" s="41"/>
      <c r="AD348" s="41">
        <f t="shared" si="179"/>
        <v>0</v>
      </c>
      <c r="AE348" s="41">
        <f t="shared" si="180"/>
        <v>0</v>
      </c>
      <c r="AF348" s="41">
        <f t="shared" si="181"/>
        <v>0</v>
      </c>
      <c r="AG348" s="41">
        <f t="shared" si="182"/>
        <v>0</v>
      </c>
      <c r="AI348" s="41">
        <f t="shared" si="190"/>
        <v>0.30963005819757794</v>
      </c>
      <c r="AJ348" s="41">
        <f t="shared" si="191"/>
        <v>0.14945795063735007</v>
      </c>
      <c r="AK348" s="41">
        <f t="shared" si="206"/>
        <v>0.23441071305033942</v>
      </c>
      <c r="AL348" s="41">
        <f t="shared" si="192"/>
        <v>0</v>
      </c>
      <c r="AR348" s="41">
        <f t="shared" si="193"/>
        <v>0</v>
      </c>
      <c r="AS348" s="41">
        <f t="shared" si="194"/>
        <v>0</v>
      </c>
      <c r="AT348" s="41">
        <f t="shared" si="195"/>
        <v>0</v>
      </c>
      <c r="AV348" s="40">
        <f t="shared" si="196"/>
        <v>831.15854302325033</v>
      </c>
      <c r="AW348" s="40">
        <f t="shared" si="186"/>
        <v>401.19894437287707</v>
      </c>
      <c r="AX348" s="40">
        <f t="shared" si="187"/>
        <v>629.24274168380919</v>
      </c>
      <c r="AY348" s="40">
        <f t="shared" si="197"/>
        <v>0</v>
      </c>
      <c r="AZ348" s="40">
        <f t="shared" si="198"/>
        <v>0</v>
      </c>
      <c r="BA348" s="40">
        <f t="shared" si="199"/>
        <v>0</v>
      </c>
      <c r="BB348" s="40">
        <f t="shared" si="200"/>
        <v>0</v>
      </c>
      <c r="BC348" s="40">
        <f t="shared" si="201"/>
        <v>0</v>
      </c>
      <c r="BD348" s="40">
        <f t="shared" si="202"/>
        <v>0</v>
      </c>
      <c r="BE348" s="40">
        <f t="shared" si="183"/>
        <v>0</v>
      </c>
      <c r="BF348" s="40">
        <f t="shared" si="184"/>
        <v>0</v>
      </c>
      <c r="BG348" s="40">
        <f t="shared" si="185"/>
        <v>0</v>
      </c>
      <c r="BH348" s="62">
        <f t="shared" si="203"/>
        <v>1861.6002290799365</v>
      </c>
      <c r="BI348" s="128">
        <f>VLOOKUP(A348,'1112 '!$B$12:$G$1229,6,0)</f>
        <v>1997.16</v>
      </c>
      <c r="BJ348" s="63">
        <f t="shared" si="204"/>
        <v>-135.55977092006356</v>
      </c>
      <c r="BK348" s="41">
        <f t="shared" si="205"/>
        <v>3.7284877520713301E-3</v>
      </c>
    </row>
    <row r="349" spans="1:63" x14ac:dyDescent="0.3">
      <c r="A349" s="85" t="s">
        <v>1954</v>
      </c>
      <c r="B349" s="85" t="s">
        <v>524</v>
      </c>
      <c r="C349" s="65">
        <f>VLOOKUP(B349,Площадь!$A$2:$B$442,2,0)</f>
        <v>13.6</v>
      </c>
      <c r="D349" s="79"/>
      <c r="E349">
        <v>31</v>
      </c>
      <c r="F349">
        <v>29</v>
      </c>
      <c r="G349">
        <v>31</v>
      </c>
      <c r="Q349">
        <f t="shared" si="188"/>
        <v>91</v>
      </c>
      <c r="R349" s="76"/>
      <c r="S349" s="71"/>
      <c r="T349" s="41">
        <f t="shared" si="207"/>
        <v>0</v>
      </c>
      <c r="U349" s="41">
        <f t="shared" si="178"/>
        <v>0</v>
      </c>
      <c r="V349" s="41">
        <f t="shared" si="189"/>
        <v>0</v>
      </c>
      <c r="W349" s="41">
        <f t="shared" si="177"/>
        <v>0</v>
      </c>
      <c r="X349" s="41">
        <f t="shared" si="208"/>
        <v>0</v>
      </c>
      <c r="Y349" s="41"/>
      <c r="Z349" s="41"/>
      <c r="AA349" s="41"/>
      <c r="AB349" s="41"/>
      <c r="AC349" s="41"/>
      <c r="AD349" s="41">
        <f t="shared" si="179"/>
        <v>0</v>
      </c>
      <c r="AE349" s="41">
        <f t="shared" si="180"/>
        <v>0</v>
      </c>
      <c r="AF349" s="41">
        <f t="shared" si="181"/>
        <v>0</v>
      </c>
      <c r="AG349" s="41">
        <f t="shared" si="182"/>
        <v>0</v>
      </c>
      <c r="AI349" s="41">
        <f t="shared" si="190"/>
        <v>0.27167540590239098</v>
      </c>
      <c r="AJ349" s="41">
        <f t="shared" si="191"/>
        <v>0.13113729862373941</v>
      </c>
      <c r="AK349" s="41">
        <f t="shared" si="206"/>
        <v>0.2056764966119107</v>
      </c>
      <c r="AL349" s="41">
        <f t="shared" si="192"/>
        <v>0</v>
      </c>
      <c r="AR349" s="41">
        <f t="shared" si="193"/>
        <v>0</v>
      </c>
      <c r="AS349" s="41">
        <f t="shared" si="194"/>
        <v>0</v>
      </c>
      <c r="AT349" s="41">
        <f t="shared" si="195"/>
        <v>0</v>
      </c>
      <c r="AV349" s="40">
        <f t="shared" si="196"/>
        <v>729.27459258814224</v>
      </c>
      <c r="AW349" s="40">
        <f t="shared" si="186"/>
        <v>352.01971893362111</v>
      </c>
      <c r="AX349" s="40">
        <f t="shared" si="187"/>
        <v>552.10976044514859</v>
      </c>
      <c r="AY349" s="40">
        <f t="shared" si="197"/>
        <v>0</v>
      </c>
      <c r="AZ349" s="40">
        <f t="shared" si="198"/>
        <v>0</v>
      </c>
      <c r="BA349" s="40">
        <f t="shared" si="199"/>
        <v>0</v>
      </c>
      <c r="BB349" s="40">
        <f t="shared" si="200"/>
        <v>0</v>
      </c>
      <c r="BC349" s="40">
        <f t="shared" si="201"/>
        <v>0</v>
      </c>
      <c r="BD349" s="40">
        <f t="shared" si="202"/>
        <v>0</v>
      </c>
      <c r="BE349" s="40">
        <f t="shared" si="183"/>
        <v>0</v>
      </c>
      <c r="BF349" s="40">
        <f t="shared" si="184"/>
        <v>0</v>
      </c>
      <c r="BG349" s="40">
        <f t="shared" si="185"/>
        <v>0</v>
      </c>
      <c r="BH349" s="62">
        <f t="shared" si="203"/>
        <v>1633.4040719669119</v>
      </c>
      <c r="BI349" s="128">
        <f>VLOOKUP(A349,'1112 '!$B$12:$G$1229,6,0)</f>
        <v>1752.36</v>
      </c>
      <c r="BJ349" s="63">
        <f t="shared" si="204"/>
        <v>-118.95592803308796</v>
      </c>
      <c r="BK349" s="41">
        <f t="shared" si="205"/>
        <v>3.7284877520713301E-3</v>
      </c>
    </row>
    <row r="350" spans="1:63" x14ac:dyDescent="0.3">
      <c r="A350" s="85" t="s">
        <v>2062</v>
      </c>
      <c r="B350" s="85" t="s">
        <v>822</v>
      </c>
      <c r="C350" s="65">
        <f>VLOOKUP(B350,Площадь!$A$2:$B$442,2,0)</f>
        <v>15.6</v>
      </c>
      <c r="D350" s="79"/>
      <c r="E350">
        <v>31</v>
      </c>
      <c r="F350">
        <v>29</v>
      </c>
      <c r="G350">
        <v>31</v>
      </c>
      <c r="Q350">
        <f t="shared" si="188"/>
        <v>91</v>
      </c>
      <c r="R350" s="76"/>
      <c r="S350" s="71"/>
      <c r="T350" s="41">
        <f t="shared" si="207"/>
        <v>0</v>
      </c>
      <c r="U350" s="41">
        <f t="shared" si="178"/>
        <v>0</v>
      </c>
      <c r="V350" s="41">
        <f t="shared" si="189"/>
        <v>0</v>
      </c>
      <c r="W350" s="41">
        <f t="shared" si="177"/>
        <v>0</v>
      </c>
      <c r="X350" s="41">
        <f t="shared" si="208"/>
        <v>0</v>
      </c>
      <c r="Y350" s="41"/>
      <c r="Z350" s="41"/>
      <c r="AA350" s="41"/>
      <c r="AB350" s="41"/>
      <c r="AC350" s="41"/>
      <c r="AD350" s="41">
        <f t="shared" si="179"/>
        <v>0</v>
      </c>
      <c r="AE350" s="41">
        <f t="shared" si="180"/>
        <v>0</v>
      </c>
      <c r="AF350" s="41">
        <f t="shared" si="181"/>
        <v>0</v>
      </c>
      <c r="AG350" s="41">
        <f t="shared" si="182"/>
        <v>0</v>
      </c>
      <c r="AI350" s="41">
        <f t="shared" si="190"/>
        <v>0.31162767147627202</v>
      </c>
      <c r="AJ350" s="41">
        <f t="shared" si="191"/>
        <v>0.15042219548017169</v>
      </c>
      <c r="AK350" s="41">
        <f t="shared" si="206"/>
        <v>0.23592304023130933</v>
      </c>
      <c r="AL350" s="41">
        <f t="shared" si="192"/>
        <v>0</v>
      </c>
      <c r="AR350" s="41">
        <f t="shared" si="193"/>
        <v>0</v>
      </c>
      <c r="AS350" s="41">
        <f t="shared" si="194"/>
        <v>0</v>
      </c>
      <c r="AT350" s="41">
        <f t="shared" si="195"/>
        <v>0</v>
      </c>
      <c r="AV350" s="40">
        <f t="shared" si="196"/>
        <v>836.52085620404557</v>
      </c>
      <c r="AW350" s="40">
        <f t="shared" si="186"/>
        <v>403.78732465915368</v>
      </c>
      <c r="AX350" s="40">
        <f t="shared" si="187"/>
        <v>633.30237227531757</v>
      </c>
      <c r="AY350" s="40">
        <f t="shared" si="197"/>
        <v>0</v>
      </c>
      <c r="AZ350" s="40">
        <f t="shared" si="198"/>
        <v>0</v>
      </c>
      <c r="BA350" s="40">
        <f t="shared" si="199"/>
        <v>0</v>
      </c>
      <c r="BB350" s="40">
        <f t="shared" si="200"/>
        <v>0</v>
      </c>
      <c r="BC350" s="40">
        <f t="shared" si="201"/>
        <v>0</v>
      </c>
      <c r="BD350" s="40">
        <f t="shared" si="202"/>
        <v>0</v>
      </c>
      <c r="BE350" s="40">
        <f t="shared" si="183"/>
        <v>0</v>
      </c>
      <c r="BF350" s="40">
        <f t="shared" si="184"/>
        <v>0</v>
      </c>
      <c r="BG350" s="40">
        <f t="shared" si="185"/>
        <v>0</v>
      </c>
      <c r="BH350" s="62">
        <f t="shared" si="203"/>
        <v>1873.6105531385167</v>
      </c>
      <c r="BI350" s="128">
        <f>VLOOKUP(A350,'1112 '!$B$12:$G$1229,6,0)</f>
        <v>2010.05</v>
      </c>
      <c r="BJ350" s="63">
        <f t="shared" si="204"/>
        <v>-136.43944686148325</v>
      </c>
      <c r="BK350" s="41">
        <f t="shared" si="205"/>
        <v>3.7284877520713301E-3</v>
      </c>
    </row>
    <row r="351" spans="1:63" x14ac:dyDescent="0.3">
      <c r="A351" s="85" t="s">
        <v>1964</v>
      </c>
      <c r="B351" s="85" t="s">
        <v>883</v>
      </c>
      <c r="C351" s="65">
        <f>VLOOKUP(B351,Площадь!$A$2:$B$442,2,0)</f>
        <v>15.5</v>
      </c>
      <c r="D351" s="79"/>
      <c r="E351">
        <v>31</v>
      </c>
      <c r="F351">
        <v>29</v>
      </c>
      <c r="G351">
        <v>31</v>
      </c>
      <c r="Q351">
        <f t="shared" si="188"/>
        <v>91</v>
      </c>
      <c r="R351" s="76"/>
      <c r="S351" s="71"/>
      <c r="T351" s="41">
        <f t="shared" si="207"/>
        <v>0</v>
      </c>
      <c r="U351" s="41">
        <f t="shared" si="178"/>
        <v>0</v>
      </c>
      <c r="V351" s="41">
        <f t="shared" si="189"/>
        <v>0</v>
      </c>
      <c r="W351" s="41">
        <f t="shared" si="177"/>
        <v>0</v>
      </c>
      <c r="X351" s="41">
        <f t="shared" si="208"/>
        <v>0</v>
      </c>
      <c r="Y351" s="41"/>
      <c r="Z351" s="41"/>
      <c r="AA351" s="41"/>
      <c r="AB351" s="41"/>
      <c r="AC351" s="41"/>
      <c r="AD351" s="41">
        <f t="shared" si="179"/>
        <v>0</v>
      </c>
      <c r="AE351" s="41">
        <f t="shared" si="180"/>
        <v>0</v>
      </c>
      <c r="AF351" s="41">
        <f t="shared" si="181"/>
        <v>0</v>
      </c>
      <c r="AG351" s="41">
        <f t="shared" si="182"/>
        <v>0</v>
      </c>
      <c r="AI351" s="41">
        <f t="shared" si="190"/>
        <v>0.30963005819757794</v>
      </c>
      <c r="AJ351" s="41">
        <f t="shared" si="191"/>
        <v>0.14945795063735007</v>
      </c>
      <c r="AK351" s="41">
        <f t="shared" si="206"/>
        <v>0.23441071305033942</v>
      </c>
      <c r="AL351" s="41">
        <f t="shared" si="192"/>
        <v>0</v>
      </c>
      <c r="AR351" s="41">
        <f t="shared" si="193"/>
        <v>0</v>
      </c>
      <c r="AS351" s="41">
        <f t="shared" si="194"/>
        <v>0</v>
      </c>
      <c r="AT351" s="41">
        <f t="shared" si="195"/>
        <v>0</v>
      </c>
      <c r="AV351" s="40">
        <f t="shared" si="196"/>
        <v>831.15854302325033</v>
      </c>
      <c r="AW351" s="40">
        <f t="shared" si="186"/>
        <v>401.19894437287707</v>
      </c>
      <c r="AX351" s="40">
        <f t="shared" si="187"/>
        <v>629.24274168380919</v>
      </c>
      <c r="AY351" s="40">
        <f t="shared" si="197"/>
        <v>0</v>
      </c>
      <c r="AZ351" s="40">
        <f t="shared" si="198"/>
        <v>0</v>
      </c>
      <c r="BA351" s="40">
        <f t="shared" si="199"/>
        <v>0</v>
      </c>
      <c r="BB351" s="40">
        <f t="shared" si="200"/>
        <v>0</v>
      </c>
      <c r="BC351" s="40">
        <f t="shared" si="201"/>
        <v>0</v>
      </c>
      <c r="BD351" s="40">
        <f t="shared" si="202"/>
        <v>0</v>
      </c>
      <c r="BE351" s="40">
        <f t="shared" si="183"/>
        <v>0</v>
      </c>
      <c r="BF351" s="40">
        <f t="shared" si="184"/>
        <v>0</v>
      </c>
      <c r="BG351" s="40">
        <f t="shared" si="185"/>
        <v>0</v>
      </c>
      <c r="BH351" s="62">
        <f t="shared" si="203"/>
        <v>1861.6002290799365</v>
      </c>
      <c r="BI351" s="128">
        <f>VLOOKUP(A351,'1112 '!$B$12:$G$1229,6,0)</f>
        <v>1997.16</v>
      </c>
      <c r="BJ351" s="63">
        <f t="shared" si="204"/>
        <v>-135.55977092006356</v>
      </c>
      <c r="BK351" s="41">
        <f t="shared" si="205"/>
        <v>3.7284877520713301E-3</v>
      </c>
    </row>
    <row r="352" spans="1:63" x14ac:dyDescent="0.3">
      <c r="A352" s="85" t="s">
        <v>2050</v>
      </c>
      <c r="B352" s="85" t="s">
        <v>1077</v>
      </c>
      <c r="C352" s="65">
        <f>VLOOKUP(B352,Площадь!$A$2:$B$442,2,0)</f>
        <v>17.100000000000001</v>
      </c>
      <c r="D352" s="79"/>
      <c r="E352">
        <v>31</v>
      </c>
      <c r="F352">
        <v>29</v>
      </c>
      <c r="G352">
        <v>31</v>
      </c>
      <c r="Q352">
        <f t="shared" si="188"/>
        <v>91</v>
      </c>
      <c r="R352" s="76"/>
      <c r="S352" s="71"/>
      <c r="T352" s="41">
        <f t="shared" si="207"/>
        <v>0</v>
      </c>
      <c r="U352" s="41">
        <f t="shared" si="178"/>
        <v>0</v>
      </c>
      <c r="V352" s="41">
        <f t="shared" si="189"/>
        <v>0</v>
      </c>
      <c r="W352" s="41">
        <f t="shared" si="177"/>
        <v>0</v>
      </c>
      <c r="X352" s="41">
        <f t="shared" si="208"/>
        <v>0</v>
      </c>
      <c r="Y352" s="41"/>
      <c r="Z352" s="41"/>
      <c r="AA352" s="41"/>
      <c r="AB352" s="41"/>
      <c r="AC352" s="41"/>
      <c r="AD352" s="41">
        <f t="shared" si="179"/>
        <v>0</v>
      </c>
      <c r="AE352" s="41">
        <f t="shared" si="180"/>
        <v>0</v>
      </c>
      <c r="AF352" s="41">
        <f t="shared" si="181"/>
        <v>0</v>
      </c>
      <c r="AG352" s="41">
        <f t="shared" si="182"/>
        <v>0</v>
      </c>
      <c r="AI352" s="41">
        <f t="shared" si="190"/>
        <v>0.34159187065668278</v>
      </c>
      <c r="AJ352" s="41">
        <f t="shared" si="191"/>
        <v>0.16488586812249589</v>
      </c>
      <c r="AK352" s="41">
        <f t="shared" si="206"/>
        <v>0.25860794794585834</v>
      </c>
      <c r="AL352" s="41">
        <f t="shared" si="192"/>
        <v>0</v>
      </c>
      <c r="AR352" s="41">
        <f t="shared" si="193"/>
        <v>0</v>
      </c>
      <c r="AS352" s="41">
        <f t="shared" si="194"/>
        <v>0</v>
      </c>
      <c r="AT352" s="41">
        <f t="shared" si="195"/>
        <v>0</v>
      </c>
      <c r="AV352" s="40">
        <f t="shared" si="196"/>
        <v>916.95555391597304</v>
      </c>
      <c r="AW352" s="40">
        <f t="shared" si="186"/>
        <v>442.61302895330311</v>
      </c>
      <c r="AX352" s="40">
        <f t="shared" si="187"/>
        <v>694.19683114794429</v>
      </c>
      <c r="AY352" s="40">
        <f t="shared" si="197"/>
        <v>0</v>
      </c>
      <c r="AZ352" s="40">
        <f t="shared" si="198"/>
        <v>0</v>
      </c>
      <c r="BA352" s="40">
        <f t="shared" si="199"/>
        <v>0</v>
      </c>
      <c r="BB352" s="40">
        <f t="shared" si="200"/>
        <v>0</v>
      </c>
      <c r="BC352" s="40">
        <f t="shared" si="201"/>
        <v>0</v>
      </c>
      <c r="BD352" s="40">
        <f t="shared" si="202"/>
        <v>0</v>
      </c>
      <c r="BE352" s="40">
        <f t="shared" si="183"/>
        <v>0</v>
      </c>
      <c r="BF352" s="40">
        <f t="shared" si="184"/>
        <v>0</v>
      </c>
      <c r="BG352" s="40">
        <f t="shared" si="185"/>
        <v>0</v>
      </c>
      <c r="BH352" s="62">
        <f t="shared" si="203"/>
        <v>2053.7654140172208</v>
      </c>
      <c r="BI352" s="128">
        <f>VLOOKUP(A352,'1112 '!$B$12:$G$1229,6,0)</f>
        <v>2203.3200000000002</v>
      </c>
      <c r="BJ352" s="63">
        <f t="shared" si="204"/>
        <v>-149.55458598277937</v>
      </c>
      <c r="BK352" s="41">
        <f t="shared" si="205"/>
        <v>3.7284877520713305E-3</v>
      </c>
    </row>
    <row r="353" spans="1:63" x14ac:dyDescent="0.3">
      <c r="A353" s="85" t="s">
        <v>1957</v>
      </c>
      <c r="B353" s="85" t="s">
        <v>1119</v>
      </c>
      <c r="C353" s="65">
        <f>VLOOKUP(B353,Площадь!$A$2:$B$442,2,0)</f>
        <v>13.6</v>
      </c>
      <c r="D353" s="79"/>
      <c r="E353">
        <v>31</v>
      </c>
      <c r="F353">
        <v>29</v>
      </c>
      <c r="G353">
        <v>31</v>
      </c>
      <c r="Q353">
        <f t="shared" si="188"/>
        <v>91</v>
      </c>
      <c r="R353" s="76"/>
      <c r="S353" s="71"/>
      <c r="T353" s="41">
        <f t="shared" si="207"/>
        <v>0</v>
      </c>
      <c r="U353" s="41">
        <f t="shared" si="178"/>
        <v>0</v>
      </c>
      <c r="V353" s="41">
        <f t="shared" si="189"/>
        <v>0</v>
      </c>
      <c r="W353" s="41">
        <f t="shared" si="177"/>
        <v>0</v>
      </c>
      <c r="X353" s="41">
        <f t="shared" si="208"/>
        <v>0</v>
      </c>
      <c r="Y353" s="41"/>
      <c r="Z353" s="41"/>
      <c r="AA353" s="41"/>
      <c r="AB353" s="41"/>
      <c r="AC353" s="41"/>
      <c r="AD353" s="41">
        <f t="shared" si="179"/>
        <v>0</v>
      </c>
      <c r="AE353" s="41">
        <f t="shared" si="180"/>
        <v>0</v>
      </c>
      <c r="AF353" s="41">
        <f t="shared" si="181"/>
        <v>0</v>
      </c>
      <c r="AG353" s="41">
        <f t="shared" si="182"/>
        <v>0</v>
      </c>
      <c r="AI353" s="41">
        <f t="shared" si="190"/>
        <v>0.27167540590239098</v>
      </c>
      <c r="AJ353" s="41">
        <f t="shared" si="191"/>
        <v>0.13113729862373941</v>
      </c>
      <c r="AK353" s="41">
        <f t="shared" si="206"/>
        <v>0.2056764966119107</v>
      </c>
      <c r="AL353" s="41">
        <f t="shared" si="192"/>
        <v>0</v>
      </c>
      <c r="AR353" s="41">
        <f t="shared" si="193"/>
        <v>0</v>
      </c>
      <c r="AS353" s="41">
        <f t="shared" si="194"/>
        <v>0</v>
      </c>
      <c r="AT353" s="41">
        <f t="shared" si="195"/>
        <v>0</v>
      </c>
      <c r="AV353" s="40">
        <f t="shared" si="196"/>
        <v>729.27459258814224</v>
      </c>
      <c r="AW353" s="40">
        <f t="shared" si="186"/>
        <v>352.01971893362111</v>
      </c>
      <c r="AX353" s="40">
        <f t="shared" si="187"/>
        <v>552.10976044514859</v>
      </c>
      <c r="AY353" s="40">
        <f t="shared" si="197"/>
        <v>0</v>
      </c>
      <c r="AZ353" s="40">
        <f t="shared" si="198"/>
        <v>0</v>
      </c>
      <c r="BA353" s="40">
        <f t="shared" si="199"/>
        <v>0</v>
      </c>
      <c r="BB353" s="40">
        <f t="shared" si="200"/>
        <v>0</v>
      </c>
      <c r="BC353" s="40">
        <f t="shared" si="201"/>
        <v>0</v>
      </c>
      <c r="BD353" s="40">
        <f t="shared" si="202"/>
        <v>0</v>
      </c>
      <c r="BE353" s="40">
        <f t="shared" si="183"/>
        <v>0</v>
      </c>
      <c r="BF353" s="40">
        <f t="shared" si="184"/>
        <v>0</v>
      </c>
      <c r="BG353" s="40">
        <f t="shared" si="185"/>
        <v>0</v>
      </c>
      <c r="BH353" s="62">
        <f t="shared" si="203"/>
        <v>1633.4040719669119</v>
      </c>
      <c r="BI353" s="128">
        <f>VLOOKUP(A353,'1112 '!$B$12:$G$1229,6,0)</f>
        <v>1752.36</v>
      </c>
      <c r="BJ353" s="63">
        <f t="shared" si="204"/>
        <v>-118.95592803308796</v>
      </c>
      <c r="BK353" s="41">
        <f t="shared" si="205"/>
        <v>3.7284877520713301E-3</v>
      </c>
    </row>
    <row r="354" spans="1:63" x14ac:dyDescent="0.3">
      <c r="A354" s="85" t="s">
        <v>1989</v>
      </c>
      <c r="B354" s="85" t="s">
        <v>640</v>
      </c>
      <c r="C354" s="65">
        <f>VLOOKUP(B354,Площадь!$A$2:$B$442,2,0)</f>
        <v>17.100000000000001</v>
      </c>
      <c r="D354" s="79"/>
      <c r="E354">
        <v>31</v>
      </c>
      <c r="F354">
        <v>29</v>
      </c>
      <c r="G354">
        <v>31</v>
      </c>
      <c r="Q354">
        <f t="shared" si="188"/>
        <v>91</v>
      </c>
      <c r="R354" s="76"/>
      <c r="S354" s="71"/>
      <c r="T354" s="41">
        <f t="shared" si="207"/>
        <v>0</v>
      </c>
      <c r="U354" s="41">
        <f t="shared" si="178"/>
        <v>0</v>
      </c>
      <c r="V354" s="41">
        <f t="shared" si="189"/>
        <v>0</v>
      </c>
      <c r="W354" s="41">
        <f t="shared" si="177"/>
        <v>0</v>
      </c>
      <c r="X354" s="41">
        <f t="shared" si="208"/>
        <v>0</v>
      </c>
      <c r="Y354" s="41"/>
      <c r="Z354" s="41"/>
      <c r="AA354" s="41"/>
      <c r="AB354" s="41"/>
      <c r="AC354" s="41"/>
      <c r="AD354" s="41">
        <f t="shared" si="179"/>
        <v>0</v>
      </c>
      <c r="AE354" s="41">
        <f t="shared" si="180"/>
        <v>0</v>
      </c>
      <c r="AF354" s="41">
        <f t="shared" si="181"/>
        <v>0</v>
      </c>
      <c r="AG354" s="41">
        <f t="shared" si="182"/>
        <v>0</v>
      </c>
      <c r="AI354" s="41">
        <f t="shared" si="190"/>
        <v>0.34159187065668278</v>
      </c>
      <c r="AJ354" s="41">
        <f t="shared" si="191"/>
        <v>0.16488586812249589</v>
      </c>
      <c r="AK354" s="41">
        <f t="shared" si="206"/>
        <v>0.25860794794585834</v>
      </c>
      <c r="AL354" s="41">
        <f t="shared" si="192"/>
        <v>0</v>
      </c>
      <c r="AR354" s="41">
        <f t="shared" si="193"/>
        <v>0</v>
      </c>
      <c r="AS354" s="41">
        <f t="shared" si="194"/>
        <v>0</v>
      </c>
      <c r="AT354" s="41">
        <f t="shared" si="195"/>
        <v>0</v>
      </c>
      <c r="AV354" s="40">
        <f t="shared" si="196"/>
        <v>916.95555391597304</v>
      </c>
      <c r="AW354" s="40">
        <f t="shared" si="186"/>
        <v>442.61302895330311</v>
      </c>
      <c r="AX354" s="40">
        <f t="shared" si="187"/>
        <v>694.19683114794429</v>
      </c>
      <c r="AY354" s="40">
        <f t="shared" si="197"/>
        <v>0</v>
      </c>
      <c r="AZ354" s="40">
        <f t="shared" si="198"/>
        <v>0</v>
      </c>
      <c r="BA354" s="40">
        <f t="shared" si="199"/>
        <v>0</v>
      </c>
      <c r="BB354" s="40">
        <f t="shared" si="200"/>
        <v>0</v>
      </c>
      <c r="BC354" s="40">
        <f t="shared" si="201"/>
        <v>0</v>
      </c>
      <c r="BD354" s="40">
        <f t="shared" si="202"/>
        <v>0</v>
      </c>
      <c r="BE354" s="40">
        <f t="shared" si="183"/>
        <v>0</v>
      </c>
      <c r="BF354" s="40">
        <f t="shared" si="184"/>
        <v>0</v>
      </c>
      <c r="BG354" s="40">
        <f t="shared" si="185"/>
        <v>0</v>
      </c>
      <c r="BH354" s="62">
        <f t="shared" si="203"/>
        <v>2053.7654140172208</v>
      </c>
      <c r="BI354" s="128">
        <f>VLOOKUP(A354,'1112 '!$B$12:$G$1229,6,0)</f>
        <v>2203.3200000000002</v>
      </c>
      <c r="BJ354" s="63">
        <f t="shared" si="204"/>
        <v>-149.55458598277937</v>
      </c>
      <c r="BK354" s="41">
        <f t="shared" si="205"/>
        <v>3.7284877520713305E-3</v>
      </c>
    </row>
    <row r="355" spans="1:63" x14ac:dyDescent="0.3">
      <c r="A355" s="85" t="s">
        <v>2114</v>
      </c>
      <c r="B355" s="85" t="s">
        <v>751</v>
      </c>
      <c r="C355" s="65">
        <f>VLOOKUP(B355,Площадь!$A$2:$B$442,2,0)</f>
        <v>13.6</v>
      </c>
      <c r="D355" s="79"/>
      <c r="E355">
        <v>31</v>
      </c>
      <c r="F355">
        <v>29</v>
      </c>
      <c r="G355">
        <v>31</v>
      </c>
      <c r="Q355">
        <f t="shared" si="188"/>
        <v>91</v>
      </c>
      <c r="R355" s="76"/>
      <c r="S355" s="71"/>
      <c r="T355" s="41">
        <f t="shared" si="207"/>
        <v>0</v>
      </c>
      <c r="U355" s="41">
        <f t="shared" si="178"/>
        <v>0</v>
      </c>
      <c r="V355" s="41">
        <f t="shared" si="189"/>
        <v>0</v>
      </c>
      <c r="W355" s="41">
        <f t="shared" si="177"/>
        <v>0</v>
      </c>
      <c r="X355" s="41">
        <f t="shared" si="208"/>
        <v>0</v>
      </c>
      <c r="Y355" s="41"/>
      <c r="Z355" s="41"/>
      <c r="AA355" s="41"/>
      <c r="AB355" s="41"/>
      <c r="AC355" s="41"/>
      <c r="AD355" s="41">
        <f t="shared" si="179"/>
        <v>0</v>
      </c>
      <c r="AE355" s="41">
        <f t="shared" si="180"/>
        <v>0</v>
      </c>
      <c r="AF355" s="41">
        <f t="shared" si="181"/>
        <v>0</v>
      </c>
      <c r="AG355" s="41">
        <f t="shared" si="182"/>
        <v>0</v>
      </c>
      <c r="AI355" s="41">
        <f t="shared" si="190"/>
        <v>0.27167540590239098</v>
      </c>
      <c r="AJ355" s="41">
        <f t="shared" si="191"/>
        <v>0.13113729862373941</v>
      </c>
      <c r="AK355" s="41">
        <f t="shared" si="206"/>
        <v>0.2056764966119107</v>
      </c>
      <c r="AL355" s="41">
        <f t="shared" si="192"/>
        <v>0</v>
      </c>
      <c r="AR355" s="41">
        <f t="shared" si="193"/>
        <v>0</v>
      </c>
      <c r="AS355" s="41">
        <f t="shared" si="194"/>
        <v>0</v>
      </c>
      <c r="AT355" s="41">
        <f t="shared" si="195"/>
        <v>0</v>
      </c>
      <c r="AV355" s="40">
        <f t="shared" si="196"/>
        <v>729.27459258814224</v>
      </c>
      <c r="AW355" s="40">
        <f t="shared" si="186"/>
        <v>352.01971893362111</v>
      </c>
      <c r="AX355" s="40">
        <f t="shared" si="187"/>
        <v>552.10976044514859</v>
      </c>
      <c r="AY355" s="40">
        <f t="shared" si="197"/>
        <v>0</v>
      </c>
      <c r="AZ355" s="40">
        <f t="shared" si="198"/>
        <v>0</v>
      </c>
      <c r="BA355" s="40">
        <f t="shared" si="199"/>
        <v>0</v>
      </c>
      <c r="BB355" s="40">
        <f t="shared" si="200"/>
        <v>0</v>
      </c>
      <c r="BC355" s="40">
        <f t="shared" si="201"/>
        <v>0</v>
      </c>
      <c r="BD355" s="40">
        <f t="shared" si="202"/>
        <v>0</v>
      </c>
      <c r="BE355" s="40">
        <f t="shared" si="183"/>
        <v>0</v>
      </c>
      <c r="BF355" s="40">
        <f t="shared" si="184"/>
        <v>0</v>
      </c>
      <c r="BG355" s="40">
        <f t="shared" si="185"/>
        <v>0</v>
      </c>
      <c r="BH355" s="62">
        <f t="shared" si="203"/>
        <v>1633.4040719669119</v>
      </c>
      <c r="BI355" s="128">
        <f>VLOOKUP(A355,'1112 '!$B$12:$G$1229,6,0)</f>
        <v>1752.36</v>
      </c>
      <c r="BJ355" s="63">
        <f t="shared" si="204"/>
        <v>-118.95592803308796</v>
      </c>
      <c r="BK355" s="41">
        <f t="shared" si="205"/>
        <v>3.7284877520713301E-3</v>
      </c>
    </row>
    <row r="356" spans="1:63" x14ac:dyDescent="0.3">
      <c r="A356" s="85" t="s">
        <v>1988</v>
      </c>
      <c r="B356" s="85" t="s">
        <v>1082</v>
      </c>
      <c r="C356" s="65">
        <f>VLOOKUP(B356,Площадь!$A$2:$B$442,2,0)</f>
        <v>17.100000000000001</v>
      </c>
      <c r="D356" s="79"/>
      <c r="E356">
        <v>31</v>
      </c>
      <c r="F356">
        <v>29</v>
      </c>
      <c r="G356">
        <v>31</v>
      </c>
      <c r="Q356">
        <f t="shared" si="188"/>
        <v>91</v>
      </c>
      <c r="R356" s="76"/>
      <c r="S356" s="71"/>
      <c r="T356" s="41">
        <f t="shared" si="207"/>
        <v>0</v>
      </c>
      <c r="U356" s="41">
        <f t="shared" si="178"/>
        <v>0</v>
      </c>
      <c r="V356" s="41">
        <f t="shared" si="189"/>
        <v>0</v>
      </c>
      <c r="W356" s="41">
        <f t="shared" si="177"/>
        <v>0</v>
      </c>
      <c r="X356" s="41">
        <f t="shared" si="208"/>
        <v>0</v>
      </c>
      <c r="Y356" s="41"/>
      <c r="Z356" s="41"/>
      <c r="AA356" s="41"/>
      <c r="AB356" s="41"/>
      <c r="AC356" s="41"/>
      <c r="AD356" s="41">
        <f t="shared" si="179"/>
        <v>0</v>
      </c>
      <c r="AE356" s="41">
        <f t="shared" si="180"/>
        <v>0</v>
      </c>
      <c r="AF356" s="41">
        <f t="shared" si="181"/>
        <v>0</v>
      </c>
      <c r="AG356" s="41">
        <f t="shared" si="182"/>
        <v>0</v>
      </c>
      <c r="AI356" s="41">
        <f t="shared" si="190"/>
        <v>0.34159187065668278</v>
      </c>
      <c r="AJ356" s="41">
        <f t="shared" si="191"/>
        <v>0.16488586812249589</v>
      </c>
      <c r="AK356" s="41">
        <f t="shared" si="206"/>
        <v>0.25860794794585834</v>
      </c>
      <c r="AL356" s="41">
        <f t="shared" si="192"/>
        <v>0</v>
      </c>
      <c r="AR356" s="41">
        <f t="shared" si="193"/>
        <v>0</v>
      </c>
      <c r="AS356" s="41">
        <f t="shared" si="194"/>
        <v>0</v>
      </c>
      <c r="AT356" s="41">
        <f t="shared" si="195"/>
        <v>0</v>
      </c>
      <c r="AV356" s="40">
        <f t="shared" si="196"/>
        <v>916.95555391597304</v>
      </c>
      <c r="AW356" s="40">
        <f t="shared" si="186"/>
        <v>442.61302895330311</v>
      </c>
      <c r="AX356" s="40">
        <f t="shared" si="187"/>
        <v>694.19683114794429</v>
      </c>
      <c r="AY356" s="40">
        <f t="shared" si="197"/>
        <v>0</v>
      </c>
      <c r="AZ356" s="40">
        <f t="shared" si="198"/>
        <v>0</v>
      </c>
      <c r="BA356" s="40">
        <f t="shared" si="199"/>
        <v>0</v>
      </c>
      <c r="BB356" s="40">
        <f t="shared" si="200"/>
        <v>0</v>
      </c>
      <c r="BC356" s="40">
        <f t="shared" si="201"/>
        <v>0</v>
      </c>
      <c r="BD356" s="40">
        <f t="shared" si="202"/>
        <v>0</v>
      </c>
      <c r="BE356" s="40">
        <f t="shared" si="183"/>
        <v>0</v>
      </c>
      <c r="BF356" s="40">
        <f t="shared" si="184"/>
        <v>0</v>
      </c>
      <c r="BG356" s="40">
        <f t="shared" si="185"/>
        <v>0</v>
      </c>
      <c r="BH356" s="62">
        <f t="shared" si="203"/>
        <v>2053.7654140172208</v>
      </c>
      <c r="BI356" s="128">
        <f>VLOOKUP(A356,'1112 '!$B$12:$G$1229,6,0)</f>
        <v>2203.3200000000002</v>
      </c>
      <c r="BJ356" s="63">
        <f t="shared" si="204"/>
        <v>-149.55458598277937</v>
      </c>
      <c r="BK356" s="41">
        <f t="shared" si="205"/>
        <v>3.7284877520713305E-3</v>
      </c>
    </row>
    <row r="357" spans="1:63" x14ac:dyDescent="0.3">
      <c r="A357" s="85" t="s">
        <v>2092</v>
      </c>
      <c r="B357" s="85" t="s">
        <v>797</v>
      </c>
      <c r="C357" s="65">
        <f>VLOOKUP(B357,Площадь!$A$2:$B$442,2,0)</f>
        <v>15.5</v>
      </c>
      <c r="D357" s="79"/>
      <c r="E357">
        <v>31</v>
      </c>
      <c r="F357">
        <v>29</v>
      </c>
      <c r="G357">
        <v>31</v>
      </c>
      <c r="Q357">
        <f t="shared" si="188"/>
        <v>91</v>
      </c>
      <c r="R357" s="76"/>
      <c r="S357" s="71"/>
      <c r="T357" s="41">
        <f t="shared" si="207"/>
        <v>0</v>
      </c>
      <c r="U357" s="41">
        <f t="shared" si="178"/>
        <v>0</v>
      </c>
      <c r="V357" s="41">
        <f t="shared" si="189"/>
        <v>0</v>
      </c>
      <c r="W357" s="41">
        <f t="shared" si="177"/>
        <v>0</v>
      </c>
      <c r="X357" s="41">
        <f t="shared" si="208"/>
        <v>0</v>
      </c>
      <c r="Y357" s="41"/>
      <c r="Z357" s="41"/>
      <c r="AA357" s="41"/>
      <c r="AB357" s="41"/>
      <c r="AC357" s="41"/>
      <c r="AD357" s="41">
        <f t="shared" si="179"/>
        <v>0</v>
      </c>
      <c r="AE357" s="41">
        <f t="shared" si="180"/>
        <v>0</v>
      </c>
      <c r="AF357" s="41">
        <f t="shared" si="181"/>
        <v>0</v>
      </c>
      <c r="AG357" s="41">
        <f t="shared" si="182"/>
        <v>0</v>
      </c>
      <c r="AI357" s="41">
        <f t="shared" si="190"/>
        <v>0.30963005819757794</v>
      </c>
      <c r="AJ357" s="41">
        <f t="shared" si="191"/>
        <v>0.14945795063735007</v>
      </c>
      <c r="AK357" s="41">
        <f t="shared" si="206"/>
        <v>0.23441071305033942</v>
      </c>
      <c r="AL357" s="41">
        <f t="shared" si="192"/>
        <v>0</v>
      </c>
      <c r="AR357" s="41">
        <f t="shared" si="193"/>
        <v>0</v>
      </c>
      <c r="AS357" s="41">
        <f t="shared" si="194"/>
        <v>0</v>
      </c>
      <c r="AT357" s="41">
        <f t="shared" si="195"/>
        <v>0</v>
      </c>
      <c r="AV357" s="40">
        <f t="shared" si="196"/>
        <v>831.15854302325033</v>
      </c>
      <c r="AW357" s="40">
        <f t="shared" si="186"/>
        <v>401.19894437287707</v>
      </c>
      <c r="AX357" s="40">
        <f t="shared" si="187"/>
        <v>629.24274168380919</v>
      </c>
      <c r="AY357" s="40">
        <f t="shared" si="197"/>
        <v>0</v>
      </c>
      <c r="AZ357" s="40">
        <f t="shared" si="198"/>
        <v>0</v>
      </c>
      <c r="BA357" s="40">
        <f t="shared" si="199"/>
        <v>0</v>
      </c>
      <c r="BB357" s="40">
        <f t="shared" si="200"/>
        <v>0</v>
      </c>
      <c r="BC357" s="40">
        <f t="shared" si="201"/>
        <v>0</v>
      </c>
      <c r="BD357" s="40">
        <f t="shared" si="202"/>
        <v>0</v>
      </c>
      <c r="BE357" s="40">
        <f t="shared" si="183"/>
        <v>0</v>
      </c>
      <c r="BF357" s="40">
        <f t="shared" si="184"/>
        <v>0</v>
      </c>
      <c r="BG357" s="40">
        <f t="shared" si="185"/>
        <v>0</v>
      </c>
      <c r="BH357" s="62">
        <f t="shared" si="203"/>
        <v>1861.6002290799365</v>
      </c>
      <c r="BI357" s="128">
        <f>VLOOKUP(A357,'1112 '!$B$12:$G$1229,6,0)</f>
        <v>1997.16</v>
      </c>
      <c r="BJ357" s="63">
        <f t="shared" si="204"/>
        <v>-135.55977092006356</v>
      </c>
      <c r="BK357" s="41">
        <f t="shared" si="205"/>
        <v>3.7284877520713301E-3</v>
      </c>
    </row>
    <row r="358" spans="1:63" x14ac:dyDescent="0.3">
      <c r="A358" s="85" t="s">
        <v>1971</v>
      </c>
      <c r="B358" s="85" t="s">
        <v>841</v>
      </c>
      <c r="C358" s="65">
        <f>VLOOKUP(B358,Площадь!$A$2:$B$442,2,0)</f>
        <v>13.6</v>
      </c>
      <c r="D358" s="79"/>
      <c r="E358">
        <v>31</v>
      </c>
      <c r="F358">
        <v>29</v>
      </c>
      <c r="G358">
        <v>31</v>
      </c>
      <c r="Q358">
        <f t="shared" si="188"/>
        <v>91</v>
      </c>
      <c r="R358" s="76"/>
      <c r="S358" s="71"/>
      <c r="T358" s="41">
        <f t="shared" si="207"/>
        <v>0</v>
      </c>
      <c r="U358" s="41">
        <f t="shared" si="178"/>
        <v>0</v>
      </c>
      <c r="V358" s="41">
        <f t="shared" si="189"/>
        <v>0</v>
      </c>
      <c r="W358" s="41">
        <f t="shared" si="177"/>
        <v>0</v>
      </c>
      <c r="X358" s="41">
        <f t="shared" si="208"/>
        <v>0</v>
      </c>
      <c r="Y358" s="41"/>
      <c r="Z358" s="41"/>
      <c r="AA358" s="41"/>
      <c r="AB358" s="41"/>
      <c r="AC358" s="41"/>
      <c r="AD358" s="41">
        <f t="shared" si="179"/>
        <v>0</v>
      </c>
      <c r="AE358" s="41">
        <f t="shared" si="180"/>
        <v>0</v>
      </c>
      <c r="AF358" s="41">
        <f t="shared" si="181"/>
        <v>0</v>
      </c>
      <c r="AG358" s="41">
        <f t="shared" si="182"/>
        <v>0</v>
      </c>
      <c r="AI358" s="41">
        <f t="shared" si="190"/>
        <v>0.27167540590239098</v>
      </c>
      <c r="AJ358" s="41">
        <f t="shared" si="191"/>
        <v>0.13113729862373941</v>
      </c>
      <c r="AK358" s="41">
        <f t="shared" si="206"/>
        <v>0.2056764966119107</v>
      </c>
      <c r="AL358" s="41">
        <f t="shared" si="192"/>
        <v>0</v>
      </c>
      <c r="AR358" s="41">
        <f t="shared" si="193"/>
        <v>0</v>
      </c>
      <c r="AS358" s="41">
        <f t="shared" si="194"/>
        <v>0</v>
      </c>
      <c r="AT358" s="41">
        <f t="shared" si="195"/>
        <v>0</v>
      </c>
      <c r="AV358" s="40">
        <f t="shared" si="196"/>
        <v>729.27459258814224</v>
      </c>
      <c r="AW358" s="40">
        <f t="shared" si="186"/>
        <v>352.01971893362111</v>
      </c>
      <c r="AX358" s="40">
        <f t="shared" si="187"/>
        <v>552.10976044514859</v>
      </c>
      <c r="AY358" s="40">
        <f t="shared" si="197"/>
        <v>0</v>
      </c>
      <c r="AZ358" s="40">
        <f t="shared" si="198"/>
        <v>0</v>
      </c>
      <c r="BA358" s="40">
        <f t="shared" si="199"/>
        <v>0</v>
      </c>
      <c r="BB358" s="40">
        <f t="shared" si="200"/>
        <v>0</v>
      </c>
      <c r="BC358" s="40">
        <f t="shared" si="201"/>
        <v>0</v>
      </c>
      <c r="BD358" s="40">
        <f t="shared" si="202"/>
        <v>0</v>
      </c>
      <c r="BE358" s="40">
        <f t="shared" si="183"/>
        <v>0</v>
      </c>
      <c r="BF358" s="40">
        <f t="shared" si="184"/>
        <v>0</v>
      </c>
      <c r="BG358" s="40">
        <f t="shared" si="185"/>
        <v>0</v>
      </c>
      <c r="BH358" s="62">
        <f t="shared" si="203"/>
        <v>1633.4040719669119</v>
      </c>
      <c r="BI358" s="128">
        <f>VLOOKUP(A358,'1112 '!$B$12:$G$1229,6,0)</f>
        <v>1752.36</v>
      </c>
      <c r="BJ358" s="63">
        <f t="shared" si="204"/>
        <v>-118.95592803308796</v>
      </c>
      <c r="BK358" s="41">
        <f t="shared" si="205"/>
        <v>3.7284877520713301E-3</v>
      </c>
    </row>
    <row r="359" spans="1:63" x14ac:dyDescent="0.3">
      <c r="A359" s="85" t="s">
        <v>2141</v>
      </c>
      <c r="B359" s="85" t="s">
        <v>903</v>
      </c>
      <c r="C359" s="65">
        <f>VLOOKUP(B359,Площадь!$A$2:$B$442,2,0)</f>
        <v>15.5</v>
      </c>
      <c r="D359" s="79"/>
      <c r="E359">
        <v>31</v>
      </c>
      <c r="F359">
        <v>29</v>
      </c>
      <c r="G359">
        <v>31</v>
      </c>
      <c r="Q359">
        <f t="shared" si="188"/>
        <v>91</v>
      </c>
      <c r="R359" s="76"/>
      <c r="S359" s="71"/>
      <c r="T359" s="41">
        <f t="shared" si="207"/>
        <v>0</v>
      </c>
      <c r="U359" s="41">
        <f t="shared" si="178"/>
        <v>0</v>
      </c>
      <c r="V359" s="41">
        <f t="shared" si="189"/>
        <v>0</v>
      </c>
      <c r="W359" s="41">
        <f t="shared" si="177"/>
        <v>0</v>
      </c>
      <c r="X359" s="41">
        <f t="shared" si="208"/>
        <v>0</v>
      </c>
      <c r="Y359" s="41"/>
      <c r="Z359" s="41"/>
      <c r="AA359" s="41"/>
      <c r="AB359" s="41"/>
      <c r="AC359" s="41"/>
      <c r="AD359" s="41">
        <f t="shared" si="179"/>
        <v>0</v>
      </c>
      <c r="AE359" s="41">
        <f t="shared" si="180"/>
        <v>0</v>
      </c>
      <c r="AF359" s="41">
        <f t="shared" si="181"/>
        <v>0</v>
      </c>
      <c r="AG359" s="41">
        <f t="shared" si="182"/>
        <v>0</v>
      </c>
      <c r="AI359" s="41">
        <f t="shared" si="190"/>
        <v>0.30963005819757794</v>
      </c>
      <c r="AJ359" s="41">
        <f t="shared" si="191"/>
        <v>0.14945795063735007</v>
      </c>
      <c r="AK359" s="41">
        <f t="shared" si="206"/>
        <v>0.23441071305033942</v>
      </c>
      <c r="AL359" s="41">
        <f t="shared" si="192"/>
        <v>0</v>
      </c>
      <c r="AR359" s="41">
        <f t="shared" si="193"/>
        <v>0</v>
      </c>
      <c r="AS359" s="41">
        <f t="shared" si="194"/>
        <v>0</v>
      </c>
      <c r="AT359" s="41">
        <f t="shared" si="195"/>
        <v>0</v>
      </c>
      <c r="AV359" s="40">
        <f t="shared" si="196"/>
        <v>831.15854302325033</v>
      </c>
      <c r="AW359" s="40">
        <f t="shared" si="186"/>
        <v>401.19894437287707</v>
      </c>
      <c r="AX359" s="40">
        <f t="shared" si="187"/>
        <v>629.24274168380919</v>
      </c>
      <c r="AY359" s="40">
        <f t="shared" si="197"/>
        <v>0</v>
      </c>
      <c r="AZ359" s="40">
        <f t="shared" si="198"/>
        <v>0</v>
      </c>
      <c r="BA359" s="40">
        <f t="shared" si="199"/>
        <v>0</v>
      </c>
      <c r="BB359" s="40">
        <f t="shared" si="200"/>
        <v>0</v>
      </c>
      <c r="BC359" s="40">
        <f t="shared" si="201"/>
        <v>0</v>
      </c>
      <c r="BD359" s="40">
        <f t="shared" si="202"/>
        <v>0</v>
      </c>
      <c r="BE359" s="40">
        <f t="shared" si="183"/>
        <v>0</v>
      </c>
      <c r="BF359" s="40">
        <f t="shared" si="184"/>
        <v>0</v>
      </c>
      <c r="BG359" s="40">
        <f t="shared" si="185"/>
        <v>0</v>
      </c>
      <c r="BH359" s="62">
        <f t="shared" si="203"/>
        <v>1861.6002290799365</v>
      </c>
      <c r="BI359" s="128">
        <f>VLOOKUP(A359,'1112 '!$B$12:$G$1229,6,0)</f>
        <v>1997.16</v>
      </c>
      <c r="BJ359" s="63">
        <f t="shared" si="204"/>
        <v>-135.55977092006356</v>
      </c>
      <c r="BK359" s="41">
        <f t="shared" si="205"/>
        <v>3.7284877520713301E-3</v>
      </c>
    </row>
    <row r="360" spans="1:63" x14ac:dyDescent="0.3">
      <c r="A360" s="85" t="s">
        <v>3535</v>
      </c>
      <c r="B360" s="85" t="s">
        <v>950</v>
      </c>
      <c r="C360" s="65">
        <f>VLOOKUP(B360,Площадь!$A$2:$B$442,2,0)</f>
        <v>15.6</v>
      </c>
      <c r="D360" s="79"/>
      <c r="E360">
        <v>31</v>
      </c>
      <c r="F360">
        <v>29</v>
      </c>
      <c r="G360">
        <v>31</v>
      </c>
      <c r="Q360">
        <f t="shared" si="188"/>
        <v>91</v>
      </c>
      <c r="R360" s="76"/>
      <c r="S360" s="71"/>
      <c r="T360" s="41">
        <f t="shared" si="207"/>
        <v>0</v>
      </c>
      <c r="U360" s="41">
        <f t="shared" si="178"/>
        <v>0</v>
      </c>
      <c r="V360" s="41">
        <f t="shared" si="189"/>
        <v>0</v>
      </c>
      <c r="W360" s="41">
        <f t="shared" si="177"/>
        <v>0</v>
      </c>
      <c r="X360" s="41">
        <f t="shared" si="208"/>
        <v>0</v>
      </c>
      <c r="Y360" s="41"/>
      <c r="Z360" s="41"/>
      <c r="AA360" s="41"/>
      <c r="AB360" s="41"/>
      <c r="AC360" s="41"/>
      <c r="AD360" s="41">
        <f t="shared" si="179"/>
        <v>0</v>
      </c>
      <c r="AE360" s="41">
        <f t="shared" si="180"/>
        <v>0</v>
      </c>
      <c r="AF360" s="41">
        <f t="shared" si="181"/>
        <v>0</v>
      </c>
      <c r="AG360" s="41">
        <f t="shared" si="182"/>
        <v>0</v>
      </c>
      <c r="AI360" s="41">
        <f t="shared" si="190"/>
        <v>0.31162767147627202</v>
      </c>
      <c r="AJ360" s="41">
        <f t="shared" si="191"/>
        <v>0.15042219548017169</v>
      </c>
      <c r="AK360" s="41">
        <f t="shared" si="206"/>
        <v>0.23592304023130933</v>
      </c>
      <c r="AL360" s="41">
        <f t="shared" si="192"/>
        <v>0</v>
      </c>
      <c r="AR360" s="41">
        <f t="shared" si="193"/>
        <v>0</v>
      </c>
      <c r="AS360" s="41">
        <f t="shared" si="194"/>
        <v>0</v>
      </c>
      <c r="AT360" s="41">
        <f t="shared" si="195"/>
        <v>0</v>
      </c>
      <c r="AV360" s="40">
        <f t="shared" si="196"/>
        <v>836.52085620404557</v>
      </c>
      <c r="AW360" s="40">
        <f t="shared" si="186"/>
        <v>403.78732465915368</v>
      </c>
      <c r="AX360" s="40">
        <f t="shared" si="187"/>
        <v>633.30237227531757</v>
      </c>
      <c r="AY360" s="40">
        <f t="shared" si="197"/>
        <v>0</v>
      </c>
      <c r="AZ360" s="40">
        <f t="shared" si="198"/>
        <v>0</v>
      </c>
      <c r="BA360" s="40">
        <f t="shared" si="199"/>
        <v>0</v>
      </c>
      <c r="BB360" s="40">
        <f t="shared" si="200"/>
        <v>0</v>
      </c>
      <c r="BC360" s="40">
        <f t="shared" si="201"/>
        <v>0</v>
      </c>
      <c r="BD360" s="40">
        <f t="shared" si="202"/>
        <v>0</v>
      </c>
      <c r="BE360" s="40">
        <f t="shared" si="183"/>
        <v>0</v>
      </c>
      <c r="BF360" s="40">
        <f t="shared" si="184"/>
        <v>0</v>
      </c>
      <c r="BG360" s="40">
        <f t="shared" si="185"/>
        <v>0</v>
      </c>
      <c r="BH360" s="62">
        <f t="shared" si="203"/>
        <v>1873.6105531385167</v>
      </c>
      <c r="BI360" s="128">
        <f>VLOOKUP(A360,'1112 '!$B$12:$G$1229,6,0)</f>
        <v>2010.05</v>
      </c>
      <c r="BJ360" s="63">
        <f t="shared" si="204"/>
        <v>-136.43944686148325</v>
      </c>
      <c r="BK360" s="41">
        <f t="shared" si="205"/>
        <v>3.7284877520713301E-3</v>
      </c>
    </row>
    <row r="361" spans="1:63" x14ac:dyDescent="0.3">
      <c r="A361" s="85" t="s">
        <v>2137</v>
      </c>
      <c r="B361" s="85" t="s">
        <v>737</v>
      </c>
      <c r="C361" s="65">
        <f>VLOOKUP(B361,Площадь!$A$2:$B$442,2,0)</f>
        <v>13.6</v>
      </c>
      <c r="D361" s="79"/>
      <c r="E361">
        <v>31</v>
      </c>
      <c r="F361">
        <v>29</v>
      </c>
      <c r="G361">
        <v>31</v>
      </c>
      <c r="Q361">
        <f t="shared" si="188"/>
        <v>91</v>
      </c>
      <c r="R361" s="76"/>
      <c r="S361" s="71"/>
      <c r="T361" s="41">
        <f t="shared" si="207"/>
        <v>0</v>
      </c>
      <c r="U361" s="41">
        <f t="shared" si="178"/>
        <v>0</v>
      </c>
      <c r="V361" s="41">
        <f t="shared" si="189"/>
        <v>0</v>
      </c>
      <c r="W361" s="41">
        <f t="shared" si="177"/>
        <v>0</v>
      </c>
      <c r="X361" s="41">
        <f t="shared" si="208"/>
        <v>0</v>
      </c>
      <c r="Y361" s="41"/>
      <c r="Z361" s="41"/>
      <c r="AA361" s="41"/>
      <c r="AB361" s="41"/>
      <c r="AC361" s="41"/>
      <c r="AD361" s="41">
        <f t="shared" si="179"/>
        <v>0</v>
      </c>
      <c r="AE361" s="41">
        <f t="shared" si="180"/>
        <v>0</v>
      </c>
      <c r="AF361" s="41">
        <f t="shared" si="181"/>
        <v>0</v>
      </c>
      <c r="AG361" s="41">
        <f t="shared" si="182"/>
        <v>0</v>
      </c>
      <c r="AI361" s="41">
        <f t="shared" si="190"/>
        <v>0.27167540590239098</v>
      </c>
      <c r="AJ361" s="41">
        <f t="shared" si="191"/>
        <v>0.13113729862373941</v>
      </c>
      <c r="AK361" s="41">
        <f t="shared" si="206"/>
        <v>0.2056764966119107</v>
      </c>
      <c r="AL361" s="41">
        <f t="shared" si="192"/>
        <v>0</v>
      </c>
      <c r="AR361" s="41">
        <f t="shared" si="193"/>
        <v>0</v>
      </c>
      <c r="AS361" s="41">
        <f t="shared" si="194"/>
        <v>0</v>
      </c>
      <c r="AT361" s="41">
        <f t="shared" si="195"/>
        <v>0</v>
      </c>
      <c r="AV361" s="40">
        <f t="shared" si="196"/>
        <v>729.27459258814224</v>
      </c>
      <c r="AW361" s="40">
        <f t="shared" si="186"/>
        <v>352.01971893362111</v>
      </c>
      <c r="AX361" s="40">
        <f t="shared" si="187"/>
        <v>552.10976044514859</v>
      </c>
      <c r="AY361" s="40">
        <f t="shared" si="197"/>
        <v>0</v>
      </c>
      <c r="AZ361" s="40">
        <f t="shared" si="198"/>
        <v>0</v>
      </c>
      <c r="BA361" s="40">
        <f t="shared" si="199"/>
        <v>0</v>
      </c>
      <c r="BB361" s="40">
        <f t="shared" si="200"/>
        <v>0</v>
      </c>
      <c r="BC361" s="40">
        <f t="shared" si="201"/>
        <v>0</v>
      </c>
      <c r="BD361" s="40">
        <f t="shared" si="202"/>
        <v>0</v>
      </c>
      <c r="BE361" s="40">
        <f t="shared" si="183"/>
        <v>0</v>
      </c>
      <c r="BF361" s="40">
        <f t="shared" si="184"/>
        <v>0</v>
      </c>
      <c r="BG361" s="40">
        <f t="shared" si="185"/>
        <v>0</v>
      </c>
      <c r="BH361" s="62">
        <f t="shared" si="203"/>
        <v>1633.4040719669119</v>
      </c>
      <c r="BI361" s="128">
        <f>VLOOKUP(A361,'1112 '!$B$12:$G$1229,6,0)</f>
        <v>1752.36</v>
      </c>
      <c r="BJ361" s="63">
        <f t="shared" si="204"/>
        <v>-118.95592803308796</v>
      </c>
      <c r="BK361" s="41">
        <f t="shared" si="205"/>
        <v>3.7284877520713301E-3</v>
      </c>
    </row>
    <row r="362" spans="1:63" x14ac:dyDescent="0.3">
      <c r="A362" s="85" t="s">
        <v>3536</v>
      </c>
      <c r="B362" s="85" t="s">
        <v>776</v>
      </c>
      <c r="C362" s="65">
        <f>VLOOKUP(B362,Площадь!$A$2:$B$442,2,0)</f>
        <v>17.3</v>
      </c>
      <c r="D362" s="79"/>
      <c r="E362">
        <v>31</v>
      </c>
      <c r="F362">
        <v>29</v>
      </c>
      <c r="G362">
        <v>31</v>
      </c>
      <c r="Q362">
        <f t="shared" si="188"/>
        <v>91</v>
      </c>
      <c r="R362" s="76"/>
      <c r="S362" s="71"/>
      <c r="T362" s="41">
        <f t="shared" si="207"/>
        <v>0</v>
      </c>
      <c r="U362" s="41">
        <f t="shared" si="178"/>
        <v>0</v>
      </c>
      <c r="V362" s="41">
        <f t="shared" si="189"/>
        <v>0</v>
      </c>
      <c r="W362" s="41">
        <f t="shared" si="177"/>
        <v>0</v>
      </c>
      <c r="X362" s="41">
        <f t="shared" si="208"/>
        <v>0</v>
      </c>
      <c r="Y362" s="41"/>
      <c r="Z362" s="41"/>
      <c r="AA362" s="41"/>
      <c r="AB362" s="41"/>
      <c r="AC362" s="41"/>
      <c r="AD362" s="41">
        <f t="shared" si="179"/>
        <v>0</v>
      </c>
      <c r="AE362" s="41">
        <f t="shared" si="180"/>
        <v>0</v>
      </c>
      <c r="AF362" s="41">
        <f t="shared" si="181"/>
        <v>0</v>
      </c>
      <c r="AG362" s="41">
        <f t="shared" si="182"/>
        <v>0</v>
      </c>
      <c r="AI362" s="41">
        <f t="shared" si="190"/>
        <v>0.34558709721407088</v>
      </c>
      <c r="AJ362" s="41">
        <f t="shared" si="191"/>
        <v>0.16681435780813914</v>
      </c>
      <c r="AK362" s="41">
        <f t="shared" si="206"/>
        <v>0.26163260230779817</v>
      </c>
      <c r="AL362" s="41">
        <f t="shared" si="192"/>
        <v>0</v>
      </c>
      <c r="AR362" s="41">
        <f t="shared" si="193"/>
        <v>0</v>
      </c>
      <c r="AS362" s="41">
        <f t="shared" si="194"/>
        <v>0</v>
      </c>
      <c r="AT362" s="41">
        <f t="shared" si="195"/>
        <v>0</v>
      </c>
      <c r="AV362" s="40">
        <f t="shared" si="196"/>
        <v>927.68018027756341</v>
      </c>
      <c r="AW362" s="40">
        <f t="shared" si="186"/>
        <v>447.78978952585641</v>
      </c>
      <c r="AX362" s="40">
        <f t="shared" si="187"/>
        <v>702.31609233096117</v>
      </c>
      <c r="AY362" s="40">
        <f t="shared" si="197"/>
        <v>0</v>
      </c>
      <c r="AZ362" s="40">
        <f t="shared" si="198"/>
        <v>0</v>
      </c>
      <c r="BA362" s="40">
        <f t="shared" si="199"/>
        <v>0</v>
      </c>
      <c r="BB362" s="40">
        <f t="shared" si="200"/>
        <v>0</v>
      </c>
      <c r="BC362" s="40">
        <f t="shared" si="201"/>
        <v>0</v>
      </c>
      <c r="BD362" s="40">
        <f t="shared" si="202"/>
        <v>0</v>
      </c>
      <c r="BE362" s="40">
        <f t="shared" si="183"/>
        <v>0</v>
      </c>
      <c r="BF362" s="40">
        <f t="shared" si="184"/>
        <v>0</v>
      </c>
      <c r="BG362" s="40">
        <f t="shared" si="185"/>
        <v>0</v>
      </c>
      <c r="BH362" s="62">
        <f t="shared" si="203"/>
        <v>2077.7860621343812</v>
      </c>
      <c r="BI362" s="128">
        <f>VLOOKUP(A362,'1112 '!$B$12:$G$1229,6,0)</f>
        <v>2229.09</v>
      </c>
      <c r="BJ362" s="63">
        <f t="shared" si="204"/>
        <v>-151.30393786561899</v>
      </c>
      <c r="BK362" s="41">
        <f t="shared" si="205"/>
        <v>3.7284877520713301E-3</v>
      </c>
    </row>
    <row r="363" spans="1:63" x14ac:dyDescent="0.3">
      <c r="A363" s="85" t="s">
        <v>1977</v>
      </c>
      <c r="B363" s="85" t="s">
        <v>1147</v>
      </c>
      <c r="C363" s="65">
        <f>VLOOKUP(B363,Площадь!$A$2:$B$442,2,0)</f>
        <v>15.6</v>
      </c>
      <c r="D363" s="79"/>
      <c r="E363">
        <v>31</v>
      </c>
      <c r="F363">
        <v>29</v>
      </c>
      <c r="G363">
        <v>31</v>
      </c>
      <c r="Q363">
        <f t="shared" si="188"/>
        <v>91</v>
      </c>
      <c r="R363" s="76"/>
      <c r="S363" s="71"/>
      <c r="T363" s="41">
        <f t="shared" si="207"/>
        <v>0</v>
      </c>
      <c r="U363" s="41">
        <f t="shared" si="178"/>
        <v>0</v>
      </c>
      <c r="V363" s="41">
        <f t="shared" si="189"/>
        <v>0</v>
      </c>
      <c r="W363" s="41">
        <f t="shared" si="177"/>
        <v>0</v>
      </c>
      <c r="X363" s="41">
        <f t="shared" si="208"/>
        <v>0</v>
      </c>
      <c r="Y363" s="41"/>
      <c r="Z363" s="41"/>
      <c r="AA363" s="41"/>
      <c r="AB363" s="41"/>
      <c r="AC363" s="41"/>
      <c r="AD363" s="41">
        <f t="shared" si="179"/>
        <v>0</v>
      </c>
      <c r="AE363" s="41">
        <f t="shared" si="180"/>
        <v>0</v>
      </c>
      <c r="AF363" s="41">
        <f t="shared" si="181"/>
        <v>0</v>
      </c>
      <c r="AG363" s="41">
        <f t="shared" si="182"/>
        <v>0</v>
      </c>
      <c r="AI363" s="41">
        <f t="shared" si="190"/>
        <v>0.31162767147627202</v>
      </c>
      <c r="AJ363" s="41">
        <f t="shared" si="191"/>
        <v>0.15042219548017169</v>
      </c>
      <c r="AK363" s="41">
        <f t="shared" si="206"/>
        <v>0.23592304023130933</v>
      </c>
      <c r="AL363" s="41">
        <f t="shared" si="192"/>
        <v>0</v>
      </c>
      <c r="AR363" s="41">
        <f t="shared" si="193"/>
        <v>0</v>
      </c>
      <c r="AS363" s="41">
        <f t="shared" si="194"/>
        <v>0</v>
      </c>
      <c r="AT363" s="41">
        <f t="shared" si="195"/>
        <v>0</v>
      </c>
      <c r="AV363" s="40">
        <f t="shared" si="196"/>
        <v>836.52085620404557</v>
      </c>
      <c r="AW363" s="40">
        <f t="shared" si="186"/>
        <v>403.78732465915368</v>
      </c>
      <c r="AX363" s="40">
        <f t="shared" si="187"/>
        <v>633.30237227531757</v>
      </c>
      <c r="AY363" s="40">
        <f t="shared" si="197"/>
        <v>0</v>
      </c>
      <c r="AZ363" s="40">
        <f t="shared" si="198"/>
        <v>0</v>
      </c>
      <c r="BA363" s="40">
        <f t="shared" si="199"/>
        <v>0</v>
      </c>
      <c r="BB363" s="40">
        <f t="shared" si="200"/>
        <v>0</v>
      </c>
      <c r="BC363" s="40">
        <f t="shared" si="201"/>
        <v>0</v>
      </c>
      <c r="BD363" s="40">
        <f t="shared" si="202"/>
        <v>0</v>
      </c>
      <c r="BE363" s="40">
        <f t="shared" si="183"/>
        <v>0</v>
      </c>
      <c r="BF363" s="40">
        <f t="shared" si="184"/>
        <v>0</v>
      </c>
      <c r="BG363" s="40">
        <f t="shared" si="185"/>
        <v>0</v>
      </c>
      <c r="BH363" s="62">
        <f t="shared" si="203"/>
        <v>1873.6105531385167</v>
      </c>
      <c r="BI363" s="128">
        <f>VLOOKUP(A363,'1112 '!$B$12:$G$1229,6,0)</f>
        <v>2010.05</v>
      </c>
      <c r="BJ363" s="63">
        <f t="shared" si="204"/>
        <v>-136.43944686148325</v>
      </c>
      <c r="BK363" s="41">
        <f t="shared" si="205"/>
        <v>3.7284877520713301E-3</v>
      </c>
    </row>
    <row r="364" spans="1:63" x14ac:dyDescent="0.3">
      <c r="A364" s="85" t="s">
        <v>2258</v>
      </c>
      <c r="B364" s="85" t="s">
        <v>1049</v>
      </c>
      <c r="C364" s="65">
        <f>VLOOKUP(B364,Площадь!$A$2:$B$442,2,0)</f>
        <v>17.3</v>
      </c>
      <c r="D364" s="79"/>
      <c r="E364">
        <v>31</v>
      </c>
      <c r="F364">
        <v>29</v>
      </c>
      <c r="G364">
        <v>31</v>
      </c>
      <c r="Q364">
        <f t="shared" si="188"/>
        <v>91</v>
      </c>
      <c r="R364" s="76"/>
      <c r="S364" s="71"/>
      <c r="T364" s="41">
        <f t="shared" si="207"/>
        <v>0</v>
      </c>
      <c r="U364" s="41">
        <f t="shared" si="178"/>
        <v>0</v>
      </c>
      <c r="V364" s="41">
        <f t="shared" si="189"/>
        <v>0</v>
      </c>
      <c r="W364" s="41">
        <f t="shared" si="177"/>
        <v>0</v>
      </c>
      <c r="X364" s="41">
        <f t="shared" si="208"/>
        <v>0</v>
      </c>
      <c r="Y364" s="41"/>
      <c r="Z364" s="41"/>
      <c r="AA364" s="41"/>
      <c r="AB364" s="41"/>
      <c r="AC364" s="41"/>
      <c r="AD364" s="41">
        <f t="shared" si="179"/>
        <v>0</v>
      </c>
      <c r="AE364" s="41">
        <f t="shared" si="180"/>
        <v>0</v>
      </c>
      <c r="AF364" s="41">
        <f t="shared" si="181"/>
        <v>0</v>
      </c>
      <c r="AG364" s="41">
        <f t="shared" si="182"/>
        <v>0</v>
      </c>
      <c r="AI364" s="41">
        <f t="shared" si="190"/>
        <v>0.34558709721407088</v>
      </c>
      <c r="AJ364" s="41">
        <f t="shared" si="191"/>
        <v>0.16681435780813914</v>
      </c>
      <c r="AK364" s="41">
        <f t="shared" si="206"/>
        <v>0.26163260230779817</v>
      </c>
      <c r="AL364" s="41">
        <f t="shared" si="192"/>
        <v>0</v>
      </c>
      <c r="AR364" s="41">
        <f t="shared" si="193"/>
        <v>0</v>
      </c>
      <c r="AS364" s="41">
        <f t="shared" si="194"/>
        <v>0</v>
      </c>
      <c r="AT364" s="41">
        <f t="shared" si="195"/>
        <v>0</v>
      </c>
      <c r="AV364" s="40">
        <f t="shared" si="196"/>
        <v>927.68018027756341</v>
      </c>
      <c r="AW364" s="40">
        <f t="shared" si="186"/>
        <v>447.78978952585641</v>
      </c>
      <c r="AX364" s="40">
        <f t="shared" si="187"/>
        <v>702.31609233096117</v>
      </c>
      <c r="AY364" s="40">
        <f t="shared" si="197"/>
        <v>0</v>
      </c>
      <c r="AZ364" s="40">
        <f t="shared" si="198"/>
        <v>0</v>
      </c>
      <c r="BA364" s="40">
        <f t="shared" si="199"/>
        <v>0</v>
      </c>
      <c r="BB364" s="40">
        <f t="shared" si="200"/>
        <v>0</v>
      </c>
      <c r="BC364" s="40">
        <f t="shared" si="201"/>
        <v>0</v>
      </c>
      <c r="BD364" s="40">
        <f t="shared" si="202"/>
        <v>0</v>
      </c>
      <c r="BE364" s="40">
        <f t="shared" si="183"/>
        <v>0</v>
      </c>
      <c r="BF364" s="40">
        <f t="shared" si="184"/>
        <v>0</v>
      </c>
      <c r="BG364" s="40">
        <f t="shared" si="185"/>
        <v>0</v>
      </c>
      <c r="BH364" s="62">
        <f t="shared" si="203"/>
        <v>2077.7860621343812</v>
      </c>
      <c r="BI364" s="128">
        <f>VLOOKUP(A364,'1112 '!$B$12:$G$1229,6,0)</f>
        <v>2229.09</v>
      </c>
      <c r="BJ364" s="63">
        <f t="shared" si="204"/>
        <v>-151.30393786561899</v>
      </c>
      <c r="BK364" s="41">
        <f t="shared" si="205"/>
        <v>3.7284877520713301E-3</v>
      </c>
    </row>
    <row r="365" spans="1:63" x14ac:dyDescent="0.3">
      <c r="A365" s="85" t="s">
        <v>2095</v>
      </c>
      <c r="B365" s="85" t="s">
        <v>512</v>
      </c>
      <c r="C365" s="65">
        <f>VLOOKUP(B365,Площадь!$A$2:$B$442,2,0)</f>
        <v>17.399999999999999</v>
      </c>
      <c r="D365" s="79"/>
      <c r="E365">
        <v>31</v>
      </c>
      <c r="F365">
        <v>29</v>
      </c>
      <c r="G365">
        <v>31</v>
      </c>
      <c r="Q365">
        <f t="shared" si="188"/>
        <v>91</v>
      </c>
      <c r="R365" s="76"/>
      <c r="S365" s="71"/>
      <c r="T365" s="41">
        <f t="shared" si="207"/>
        <v>0</v>
      </c>
      <c r="U365" s="41">
        <f t="shared" si="178"/>
        <v>0</v>
      </c>
      <c r="V365" s="41">
        <f t="shared" si="189"/>
        <v>0</v>
      </c>
      <c r="W365" s="41">
        <f t="shared" si="177"/>
        <v>0</v>
      </c>
      <c r="X365" s="41">
        <f t="shared" si="208"/>
        <v>0</v>
      </c>
      <c r="Y365" s="41"/>
      <c r="Z365" s="41"/>
      <c r="AA365" s="41"/>
      <c r="AB365" s="41"/>
      <c r="AC365" s="41"/>
      <c r="AD365" s="41">
        <f t="shared" si="179"/>
        <v>0</v>
      </c>
      <c r="AE365" s="41">
        <f t="shared" si="180"/>
        <v>0</v>
      </c>
      <c r="AF365" s="41">
        <f t="shared" si="181"/>
        <v>0</v>
      </c>
      <c r="AG365" s="41">
        <f t="shared" si="182"/>
        <v>0</v>
      </c>
      <c r="AI365" s="41">
        <f t="shared" si="190"/>
        <v>0.3475847104927649</v>
      </c>
      <c r="AJ365" s="41">
        <f t="shared" si="191"/>
        <v>0.16777860265096073</v>
      </c>
      <c r="AK365" s="41">
        <f t="shared" si="206"/>
        <v>0.26314492948876811</v>
      </c>
      <c r="AL365" s="41">
        <f t="shared" si="192"/>
        <v>0</v>
      </c>
      <c r="AR365" s="41">
        <f t="shared" si="193"/>
        <v>0</v>
      </c>
      <c r="AS365" s="41">
        <f t="shared" si="194"/>
        <v>0</v>
      </c>
      <c r="AT365" s="41">
        <f t="shared" si="195"/>
        <v>0</v>
      </c>
      <c r="AV365" s="40">
        <f t="shared" si="196"/>
        <v>933.04249345835842</v>
      </c>
      <c r="AW365" s="40">
        <f t="shared" si="186"/>
        <v>450.37816981213297</v>
      </c>
      <c r="AX365" s="40">
        <f t="shared" si="187"/>
        <v>706.37572292246955</v>
      </c>
      <c r="AY365" s="40">
        <f t="shared" si="197"/>
        <v>0</v>
      </c>
      <c r="AZ365" s="40">
        <f t="shared" si="198"/>
        <v>0</v>
      </c>
      <c r="BA365" s="40">
        <f t="shared" si="199"/>
        <v>0</v>
      </c>
      <c r="BB365" s="40">
        <f t="shared" si="200"/>
        <v>0</v>
      </c>
      <c r="BC365" s="40">
        <f t="shared" si="201"/>
        <v>0</v>
      </c>
      <c r="BD365" s="40">
        <f t="shared" si="202"/>
        <v>0</v>
      </c>
      <c r="BE365" s="40">
        <f t="shared" si="183"/>
        <v>0</v>
      </c>
      <c r="BF365" s="40">
        <f t="shared" si="184"/>
        <v>0</v>
      </c>
      <c r="BG365" s="40">
        <f t="shared" si="185"/>
        <v>0</v>
      </c>
      <c r="BH365" s="62">
        <f t="shared" si="203"/>
        <v>2089.7963861929611</v>
      </c>
      <c r="BI365" s="128">
        <f>VLOOKUP(A365,'1112 '!$B$12:$G$1229,6,0)</f>
        <v>2241.9899999999998</v>
      </c>
      <c r="BJ365" s="63">
        <f t="shared" si="204"/>
        <v>-152.19361380703867</v>
      </c>
      <c r="BK365" s="41">
        <f t="shared" si="205"/>
        <v>3.7284877520713305E-3</v>
      </c>
    </row>
    <row r="366" spans="1:63" x14ac:dyDescent="0.3">
      <c r="A366" s="85" t="s">
        <v>1969</v>
      </c>
      <c r="B366" s="85" t="s">
        <v>951</v>
      </c>
      <c r="C366" s="65">
        <f>VLOOKUP(B366,Площадь!$A$2:$B$442,2,0)</f>
        <v>13.7</v>
      </c>
      <c r="D366" s="79"/>
      <c r="E366">
        <v>31</v>
      </c>
      <c r="F366">
        <v>29</v>
      </c>
      <c r="G366">
        <v>31</v>
      </c>
      <c r="Q366">
        <f t="shared" si="188"/>
        <v>91</v>
      </c>
      <c r="R366" s="76"/>
      <c r="S366" s="71"/>
      <c r="T366" s="41">
        <f t="shared" si="207"/>
        <v>0</v>
      </c>
      <c r="U366" s="41">
        <f t="shared" si="178"/>
        <v>0</v>
      </c>
      <c r="V366" s="41">
        <f t="shared" si="189"/>
        <v>0</v>
      </c>
      <c r="W366" s="41">
        <f t="shared" ref="W366:W429" si="209">R366*W$1/30*H366</f>
        <v>0</v>
      </c>
      <c r="X366" s="41">
        <f t="shared" si="208"/>
        <v>0</v>
      </c>
      <c r="Y366" s="41"/>
      <c r="Z366" s="41"/>
      <c r="AA366" s="41"/>
      <c r="AB366" s="41"/>
      <c r="AC366" s="41"/>
      <c r="AD366" s="41">
        <f t="shared" si="179"/>
        <v>0</v>
      </c>
      <c r="AE366" s="41">
        <f t="shared" si="180"/>
        <v>0</v>
      </c>
      <c r="AF366" s="41">
        <f t="shared" si="181"/>
        <v>0</v>
      </c>
      <c r="AG366" s="41">
        <f t="shared" si="182"/>
        <v>0</v>
      </c>
      <c r="AI366" s="41">
        <f t="shared" si="190"/>
        <v>0.273673019181085</v>
      </c>
      <c r="AJ366" s="41">
        <f t="shared" si="191"/>
        <v>0.13210154346656103</v>
      </c>
      <c r="AK366" s="41">
        <f t="shared" si="206"/>
        <v>0.20718882379288064</v>
      </c>
      <c r="AL366" s="41">
        <f t="shared" si="192"/>
        <v>0</v>
      </c>
      <c r="AR366" s="41">
        <f t="shared" si="193"/>
        <v>0</v>
      </c>
      <c r="AS366" s="41">
        <f t="shared" si="194"/>
        <v>0</v>
      </c>
      <c r="AT366" s="41">
        <f t="shared" si="195"/>
        <v>0</v>
      </c>
      <c r="AV366" s="40">
        <f t="shared" si="196"/>
        <v>734.63690576893737</v>
      </c>
      <c r="AW366" s="40">
        <f t="shared" si="186"/>
        <v>354.60809921989778</v>
      </c>
      <c r="AX366" s="40">
        <f t="shared" si="187"/>
        <v>556.16939103665709</v>
      </c>
      <c r="AY366" s="40">
        <f t="shared" si="197"/>
        <v>0</v>
      </c>
      <c r="AZ366" s="40">
        <f t="shared" si="198"/>
        <v>0</v>
      </c>
      <c r="BA366" s="40">
        <f t="shared" si="199"/>
        <v>0</v>
      </c>
      <c r="BB366" s="40">
        <f t="shared" si="200"/>
        <v>0</v>
      </c>
      <c r="BC366" s="40">
        <f t="shared" si="201"/>
        <v>0</v>
      </c>
      <c r="BD366" s="40">
        <f t="shared" si="202"/>
        <v>0</v>
      </c>
      <c r="BE366" s="40">
        <f t="shared" si="183"/>
        <v>0</v>
      </c>
      <c r="BF366" s="40">
        <f t="shared" si="184"/>
        <v>0</v>
      </c>
      <c r="BG366" s="40">
        <f t="shared" si="185"/>
        <v>0</v>
      </c>
      <c r="BH366" s="62">
        <f t="shared" si="203"/>
        <v>1645.4143960254924</v>
      </c>
      <c r="BI366" s="128">
        <f>VLOOKUP(A366,'1112 '!$B$12:$G$1229,6,0)</f>
        <v>1765.23</v>
      </c>
      <c r="BJ366" s="63">
        <f t="shared" si="204"/>
        <v>-119.81560397450767</v>
      </c>
      <c r="BK366" s="41">
        <f t="shared" si="205"/>
        <v>3.7284877520713296E-3</v>
      </c>
    </row>
    <row r="367" spans="1:63" x14ac:dyDescent="0.3">
      <c r="A367" s="85" t="s">
        <v>2134</v>
      </c>
      <c r="B367" s="85" t="s">
        <v>851</v>
      </c>
      <c r="C367" s="65">
        <f>VLOOKUP(B367,Площадь!$A$2:$B$442,2,0)</f>
        <v>15.8</v>
      </c>
      <c r="D367" s="79"/>
      <c r="E367">
        <v>31</v>
      </c>
      <c r="F367">
        <v>29</v>
      </c>
      <c r="G367">
        <v>31</v>
      </c>
      <c r="Q367">
        <f t="shared" si="188"/>
        <v>91</v>
      </c>
      <c r="R367" s="76"/>
      <c r="S367" s="71"/>
      <c r="T367" s="41">
        <f t="shared" si="207"/>
        <v>0</v>
      </c>
      <c r="U367" s="41">
        <f t="shared" si="178"/>
        <v>0</v>
      </c>
      <c r="V367" s="41">
        <f t="shared" si="189"/>
        <v>0</v>
      </c>
      <c r="W367" s="41">
        <f t="shared" si="209"/>
        <v>0</v>
      </c>
      <c r="X367" s="41">
        <f t="shared" si="208"/>
        <v>0</v>
      </c>
      <c r="Y367" s="41"/>
      <c r="Z367" s="41"/>
      <c r="AA367" s="41"/>
      <c r="AB367" s="41"/>
      <c r="AC367" s="41"/>
      <c r="AD367" s="41">
        <f t="shared" si="179"/>
        <v>0</v>
      </c>
      <c r="AE367" s="41">
        <f t="shared" si="180"/>
        <v>0</v>
      </c>
      <c r="AF367" s="41">
        <f t="shared" si="181"/>
        <v>0</v>
      </c>
      <c r="AG367" s="41">
        <f t="shared" si="182"/>
        <v>0</v>
      </c>
      <c r="AI367" s="41">
        <f t="shared" si="190"/>
        <v>0.31562289803366012</v>
      </c>
      <c r="AJ367" s="41">
        <f t="shared" si="191"/>
        <v>0.15235068516581493</v>
      </c>
      <c r="AK367" s="41">
        <f t="shared" si="206"/>
        <v>0.23894769459324922</v>
      </c>
      <c r="AL367" s="41">
        <f t="shared" si="192"/>
        <v>0</v>
      </c>
      <c r="AR367" s="41">
        <f t="shared" si="193"/>
        <v>0</v>
      </c>
      <c r="AS367" s="41">
        <f t="shared" si="194"/>
        <v>0</v>
      </c>
      <c r="AT367" s="41">
        <f t="shared" si="195"/>
        <v>0</v>
      </c>
      <c r="AV367" s="40">
        <f t="shared" si="196"/>
        <v>847.24548256563594</v>
      </c>
      <c r="AW367" s="40">
        <f t="shared" si="186"/>
        <v>408.96408523170697</v>
      </c>
      <c r="AX367" s="40">
        <f t="shared" si="187"/>
        <v>641.42163345833444</v>
      </c>
      <c r="AY367" s="40">
        <f t="shared" si="197"/>
        <v>0</v>
      </c>
      <c r="AZ367" s="40">
        <f t="shared" si="198"/>
        <v>0</v>
      </c>
      <c r="BA367" s="40">
        <f t="shared" si="199"/>
        <v>0</v>
      </c>
      <c r="BB367" s="40">
        <f t="shared" si="200"/>
        <v>0</v>
      </c>
      <c r="BC367" s="40">
        <f t="shared" si="201"/>
        <v>0</v>
      </c>
      <c r="BD367" s="40">
        <f t="shared" si="202"/>
        <v>0</v>
      </c>
      <c r="BE367" s="40">
        <f t="shared" si="183"/>
        <v>0</v>
      </c>
      <c r="BF367" s="40">
        <f t="shared" si="184"/>
        <v>0</v>
      </c>
      <c r="BG367" s="40">
        <f t="shared" si="185"/>
        <v>0</v>
      </c>
      <c r="BH367" s="62">
        <f t="shared" si="203"/>
        <v>1897.6312012556773</v>
      </c>
      <c r="BI367" s="128">
        <f>VLOOKUP(A367,'1112 '!$B$12:$G$1229,6,0)</f>
        <v>2035.82</v>
      </c>
      <c r="BJ367" s="63">
        <f t="shared" si="204"/>
        <v>-138.18879874432264</v>
      </c>
      <c r="BK367" s="41">
        <f t="shared" si="205"/>
        <v>3.7284877520713305E-3</v>
      </c>
    </row>
    <row r="368" spans="1:63" x14ac:dyDescent="0.3">
      <c r="A368" s="85" t="s">
        <v>2126</v>
      </c>
      <c r="B368" s="85" t="s">
        <v>798</v>
      </c>
      <c r="C368" s="65">
        <f>VLOOKUP(B368,Площадь!$A$2:$B$442,2,0)</f>
        <v>17.399999999999999</v>
      </c>
      <c r="D368" s="79"/>
      <c r="E368">
        <v>31</v>
      </c>
      <c r="F368">
        <v>29</v>
      </c>
      <c r="G368">
        <v>31</v>
      </c>
      <c r="Q368">
        <f t="shared" si="188"/>
        <v>91</v>
      </c>
      <c r="R368" s="76"/>
      <c r="S368" s="71"/>
      <c r="T368" s="41">
        <f t="shared" si="207"/>
        <v>0</v>
      </c>
      <c r="U368" s="41">
        <f t="shared" si="178"/>
        <v>0</v>
      </c>
      <c r="V368" s="41">
        <f t="shared" si="189"/>
        <v>0</v>
      </c>
      <c r="W368" s="41">
        <f t="shared" si="209"/>
        <v>0</v>
      </c>
      <c r="X368" s="41">
        <f t="shared" si="208"/>
        <v>0</v>
      </c>
      <c r="Y368" s="41"/>
      <c r="Z368" s="41"/>
      <c r="AA368" s="41"/>
      <c r="AB368" s="41"/>
      <c r="AC368" s="41"/>
      <c r="AD368" s="41">
        <f t="shared" si="179"/>
        <v>0</v>
      </c>
      <c r="AE368" s="41">
        <f t="shared" si="180"/>
        <v>0</v>
      </c>
      <c r="AF368" s="41">
        <f t="shared" si="181"/>
        <v>0</v>
      </c>
      <c r="AG368" s="41">
        <f t="shared" si="182"/>
        <v>0</v>
      </c>
      <c r="AI368" s="41">
        <f t="shared" si="190"/>
        <v>0.3475847104927649</v>
      </c>
      <c r="AJ368" s="41">
        <f t="shared" si="191"/>
        <v>0.16777860265096073</v>
      </c>
      <c r="AK368" s="41">
        <f t="shared" si="206"/>
        <v>0.26314492948876811</v>
      </c>
      <c r="AL368" s="41">
        <f t="shared" si="192"/>
        <v>0</v>
      </c>
      <c r="AR368" s="41">
        <f t="shared" si="193"/>
        <v>0</v>
      </c>
      <c r="AS368" s="41">
        <f t="shared" si="194"/>
        <v>0</v>
      </c>
      <c r="AT368" s="41">
        <f t="shared" si="195"/>
        <v>0</v>
      </c>
      <c r="AV368" s="40">
        <f t="shared" si="196"/>
        <v>933.04249345835842</v>
      </c>
      <c r="AW368" s="40">
        <f t="shared" si="186"/>
        <v>450.37816981213297</v>
      </c>
      <c r="AX368" s="40">
        <f t="shared" si="187"/>
        <v>706.37572292246955</v>
      </c>
      <c r="AY368" s="40">
        <f t="shared" si="197"/>
        <v>0</v>
      </c>
      <c r="AZ368" s="40">
        <f t="shared" si="198"/>
        <v>0</v>
      </c>
      <c r="BA368" s="40">
        <f t="shared" si="199"/>
        <v>0</v>
      </c>
      <c r="BB368" s="40">
        <f t="shared" si="200"/>
        <v>0</v>
      </c>
      <c r="BC368" s="40">
        <f t="shared" si="201"/>
        <v>0</v>
      </c>
      <c r="BD368" s="40">
        <f t="shared" si="202"/>
        <v>0</v>
      </c>
      <c r="BE368" s="40">
        <f t="shared" si="183"/>
        <v>0</v>
      </c>
      <c r="BF368" s="40">
        <f t="shared" si="184"/>
        <v>0</v>
      </c>
      <c r="BG368" s="40">
        <f t="shared" si="185"/>
        <v>0</v>
      </c>
      <c r="BH368" s="62">
        <f t="shared" si="203"/>
        <v>2089.7963861929611</v>
      </c>
      <c r="BI368" s="128">
        <f>VLOOKUP(A368,'1112 '!$B$12:$G$1229,6,0)</f>
        <v>2241.9899999999998</v>
      </c>
      <c r="BJ368" s="63">
        <f t="shared" si="204"/>
        <v>-152.19361380703867</v>
      </c>
      <c r="BK368" s="41">
        <f t="shared" si="205"/>
        <v>3.7284877520713305E-3</v>
      </c>
    </row>
    <row r="369" spans="1:63" x14ac:dyDescent="0.3">
      <c r="A369" s="85" t="s">
        <v>1979</v>
      </c>
      <c r="B369" s="85" t="s">
        <v>818</v>
      </c>
      <c r="C369" s="65">
        <f>VLOOKUP(B369,Площадь!$A$2:$B$442,2,0)</f>
        <v>13.7</v>
      </c>
      <c r="D369" s="79"/>
      <c r="E369">
        <v>31</v>
      </c>
      <c r="F369">
        <v>29</v>
      </c>
      <c r="G369">
        <v>31</v>
      </c>
      <c r="Q369">
        <f t="shared" si="188"/>
        <v>91</v>
      </c>
      <c r="R369" s="76"/>
      <c r="S369" s="71"/>
      <c r="T369" s="41">
        <f t="shared" si="207"/>
        <v>0</v>
      </c>
      <c r="U369" s="41">
        <f t="shared" si="178"/>
        <v>0</v>
      </c>
      <c r="V369" s="41">
        <f t="shared" si="189"/>
        <v>0</v>
      </c>
      <c r="W369" s="41">
        <f t="shared" si="209"/>
        <v>0</v>
      </c>
      <c r="X369" s="41">
        <f t="shared" si="208"/>
        <v>0</v>
      </c>
      <c r="Y369" s="41"/>
      <c r="Z369" s="41"/>
      <c r="AA369" s="41"/>
      <c r="AB369" s="41"/>
      <c r="AC369" s="41"/>
      <c r="AD369" s="41">
        <f t="shared" si="179"/>
        <v>0</v>
      </c>
      <c r="AE369" s="41">
        <f t="shared" si="180"/>
        <v>0</v>
      </c>
      <c r="AF369" s="41">
        <f t="shared" si="181"/>
        <v>0</v>
      </c>
      <c r="AG369" s="41">
        <f t="shared" si="182"/>
        <v>0</v>
      </c>
      <c r="AI369" s="41">
        <f t="shared" si="190"/>
        <v>0.273673019181085</v>
      </c>
      <c r="AJ369" s="41">
        <f t="shared" si="191"/>
        <v>0.13210154346656103</v>
      </c>
      <c r="AK369" s="41">
        <f t="shared" si="206"/>
        <v>0.20718882379288064</v>
      </c>
      <c r="AL369" s="41">
        <f t="shared" si="192"/>
        <v>0</v>
      </c>
      <c r="AR369" s="41">
        <f t="shared" si="193"/>
        <v>0</v>
      </c>
      <c r="AS369" s="41">
        <f t="shared" si="194"/>
        <v>0</v>
      </c>
      <c r="AT369" s="41">
        <f t="shared" si="195"/>
        <v>0</v>
      </c>
      <c r="AV369" s="40">
        <f t="shared" si="196"/>
        <v>734.63690576893737</v>
      </c>
      <c r="AW369" s="40">
        <f t="shared" si="186"/>
        <v>354.60809921989778</v>
      </c>
      <c r="AX369" s="40">
        <f t="shared" si="187"/>
        <v>556.16939103665709</v>
      </c>
      <c r="AY369" s="40">
        <f t="shared" si="197"/>
        <v>0</v>
      </c>
      <c r="AZ369" s="40">
        <f t="shared" si="198"/>
        <v>0</v>
      </c>
      <c r="BA369" s="40">
        <f t="shared" si="199"/>
        <v>0</v>
      </c>
      <c r="BB369" s="40">
        <f t="shared" si="200"/>
        <v>0</v>
      </c>
      <c r="BC369" s="40">
        <f t="shared" si="201"/>
        <v>0</v>
      </c>
      <c r="BD369" s="40">
        <f t="shared" si="202"/>
        <v>0</v>
      </c>
      <c r="BE369" s="40">
        <f t="shared" si="183"/>
        <v>0</v>
      </c>
      <c r="BF369" s="40">
        <f t="shared" si="184"/>
        <v>0</v>
      </c>
      <c r="BG369" s="40">
        <f t="shared" si="185"/>
        <v>0</v>
      </c>
      <c r="BH369" s="62">
        <f t="shared" si="203"/>
        <v>1645.4143960254924</v>
      </c>
      <c r="BI369" s="128">
        <f>VLOOKUP(A369,'1112 '!$B$12:$G$1229,6,0)</f>
        <v>1765.23</v>
      </c>
      <c r="BJ369" s="63">
        <f t="shared" si="204"/>
        <v>-119.81560397450767</v>
      </c>
      <c r="BK369" s="41">
        <f t="shared" si="205"/>
        <v>3.7284877520713296E-3</v>
      </c>
    </row>
    <row r="370" spans="1:63" x14ac:dyDescent="0.3">
      <c r="A370" s="85" t="s">
        <v>2094</v>
      </c>
      <c r="B370" s="85" t="s">
        <v>806</v>
      </c>
      <c r="C370" s="65">
        <f>VLOOKUP(B370,Площадь!$A$2:$B$442,2,0)</f>
        <v>15.8</v>
      </c>
      <c r="D370" s="79"/>
      <c r="E370">
        <v>31</v>
      </c>
      <c r="F370">
        <v>29</v>
      </c>
      <c r="G370">
        <v>31</v>
      </c>
      <c r="Q370">
        <f t="shared" si="188"/>
        <v>91</v>
      </c>
      <c r="R370" s="76"/>
      <c r="S370" s="71"/>
      <c r="T370" s="41">
        <f t="shared" si="207"/>
        <v>0</v>
      </c>
      <c r="U370" s="41">
        <f t="shared" si="178"/>
        <v>0</v>
      </c>
      <c r="V370" s="41">
        <f t="shared" si="189"/>
        <v>0</v>
      </c>
      <c r="W370" s="41">
        <f t="shared" si="209"/>
        <v>0</v>
      </c>
      <c r="X370" s="41">
        <f t="shared" si="208"/>
        <v>0</v>
      </c>
      <c r="Y370" s="41"/>
      <c r="Z370" s="41"/>
      <c r="AA370" s="41"/>
      <c r="AB370" s="41"/>
      <c r="AC370" s="41"/>
      <c r="AD370" s="41">
        <f t="shared" si="179"/>
        <v>0</v>
      </c>
      <c r="AE370" s="41">
        <f t="shared" si="180"/>
        <v>0</v>
      </c>
      <c r="AF370" s="41">
        <f t="shared" si="181"/>
        <v>0</v>
      </c>
      <c r="AG370" s="41">
        <f t="shared" si="182"/>
        <v>0</v>
      </c>
      <c r="AI370" s="41">
        <f t="shared" si="190"/>
        <v>0.31562289803366012</v>
      </c>
      <c r="AJ370" s="41">
        <f t="shared" si="191"/>
        <v>0.15235068516581493</v>
      </c>
      <c r="AK370" s="41">
        <f t="shared" si="206"/>
        <v>0.23894769459324922</v>
      </c>
      <c r="AL370" s="41">
        <f t="shared" si="192"/>
        <v>0</v>
      </c>
      <c r="AR370" s="41">
        <f t="shared" si="193"/>
        <v>0</v>
      </c>
      <c r="AS370" s="41">
        <f t="shared" si="194"/>
        <v>0</v>
      </c>
      <c r="AT370" s="41">
        <f t="shared" si="195"/>
        <v>0</v>
      </c>
      <c r="AV370" s="40">
        <f t="shared" si="196"/>
        <v>847.24548256563594</v>
      </c>
      <c r="AW370" s="40">
        <f t="shared" si="186"/>
        <v>408.96408523170697</v>
      </c>
      <c r="AX370" s="40">
        <f t="shared" si="187"/>
        <v>641.42163345833444</v>
      </c>
      <c r="AY370" s="40">
        <f t="shared" si="197"/>
        <v>0</v>
      </c>
      <c r="AZ370" s="40">
        <f t="shared" si="198"/>
        <v>0</v>
      </c>
      <c r="BA370" s="40">
        <f t="shared" si="199"/>
        <v>0</v>
      </c>
      <c r="BB370" s="40">
        <f t="shared" si="200"/>
        <v>0</v>
      </c>
      <c r="BC370" s="40">
        <f t="shared" si="201"/>
        <v>0</v>
      </c>
      <c r="BD370" s="40">
        <f t="shared" si="202"/>
        <v>0</v>
      </c>
      <c r="BE370" s="40">
        <f t="shared" si="183"/>
        <v>0</v>
      </c>
      <c r="BF370" s="40">
        <f t="shared" si="184"/>
        <v>0</v>
      </c>
      <c r="BG370" s="40">
        <f t="shared" si="185"/>
        <v>0</v>
      </c>
      <c r="BH370" s="62">
        <f t="shared" si="203"/>
        <v>1897.6312012556773</v>
      </c>
      <c r="BI370" s="128">
        <f>VLOOKUP(A370,'1112 '!$B$12:$G$1229,6,0)</f>
        <v>2035.82</v>
      </c>
      <c r="BJ370" s="63">
        <f t="shared" si="204"/>
        <v>-138.18879874432264</v>
      </c>
      <c r="BK370" s="41">
        <f t="shared" si="205"/>
        <v>3.7284877520713305E-3</v>
      </c>
    </row>
    <row r="371" spans="1:63" x14ac:dyDescent="0.3">
      <c r="A371" s="85" t="s">
        <v>1978</v>
      </c>
      <c r="B371" s="85" t="s">
        <v>1050</v>
      </c>
      <c r="C371" s="65">
        <f>VLOOKUP(B371,Площадь!$A$2:$B$442,2,0)</f>
        <v>22.3</v>
      </c>
      <c r="D371" s="79"/>
      <c r="E371">
        <v>31</v>
      </c>
      <c r="F371">
        <v>29</v>
      </c>
      <c r="G371">
        <v>31</v>
      </c>
      <c r="Q371">
        <f t="shared" si="188"/>
        <v>91</v>
      </c>
      <c r="R371" s="76"/>
      <c r="S371" s="71"/>
      <c r="T371" s="41">
        <f t="shared" si="207"/>
        <v>0</v>
      </c>
      <c r="U371" s="41">
        <f t="shared" si="178"/>
        <v>0</v>
      </c>
      <c r="V371" s="41">
        <f t="shared" si="189"/>
        <v>0</v>
      </c>
      <c r="W371" s="41">
        <f t="shared" si="209"/>
        <v>0</v>
      </c>
      <c r="X371" s="41">
        <f t="shared" si="208"/>
        <v>0</v>
      </c>
      <c r="Y371" s="41"/>
      <c r="Z371" s="41"/>
      <c r="AA371" s="41"/>
      <c r="AB371" s="41"/>
      <c r="AC371" s="41"/>
      <c r="AD371" s="41">
        <f t="shared" si="179"/>
        <v>0</v>
      </c>
      <c r="AE371" s="41">
        <f t="shared" si="180"/>
        <v>0</v>
      </c>
      <c r="AF371" s="41">
        <f t="shared" si="181"/>
        <v>0</v>
      </c>
      <c r="AG371" s="41">
        <f t="shared" si="182"/>
        <v>0</v>
      </c>
      <c r="AI371" s="41">
        <f t="shared" si="190"/>
        <v>0.44546776114877346</v>
      </c>
      <c r="AJ371" s="41">
        <f t="shared" si="191"/>
        <v>0.2150265999492198</v>
      </c>
      <c r="AK371" s="41">
        <f t="shared" si="206"/>
        <v>0.33724896135629479</v>
      </c>
      <c r="AL371" s="41">
        <f t="shared" si="192"/>
        <v>0</v>
      </c>
      <c r="AR371" s="41">
        <f t="shared" si="193"/>
        <v>0</v>
      </c>
      <c r="AS371" s="41">
        <f t="shared" si="194"/>
        <v>0</v>
      </c>
      <c r="AT371" s="41">
        <f t="shared" si="195"/>
        <v>0</v>
      </c>
      <c r="AV371" s="40">
        <f t="shared" si="196"/>
        <v>1195.7958393173217</v>
      </c>
      <c r="AW371" s="40">
        <f t="shared" si="186"/>
        <v>577.20880383968768</v>
      </c>
      <c r="AX371" s="40">
        <f t="shared" si="187"/>
        <v>905.29762190638348</v>
      </c>
      <c r="AY371" s="40">
        <f t="shared" si="197"/>
        <v>0</v>
      </c>
      <c r="AZ371" s="40">
        <f t="shared" si="198"/>
        <v>0</v>
      </c>
      <c r="BA371" s="40">
        <f t="shared" si="199"/>
        <v>0</v>
      </c>
      <c r="BB371" s="40">
        <f t="shared" si="200"/>
        <v>0</v>
      </c>
      <c r="BC371" s="40">
        <f t="shared" si="201"/>
        <v>0</v>
      </c>
      <c r="BD371" s="40">
        <f t="shared" si="202"/>
        <v>0</v>
      </c>
      <c r="BE371" s="40">
        <f t="shared" si="183"/>
        <v>0</v>
      </c>
      <c r="BF371" s="40">
        <f t="shared" si="184"/>
        <v>0</v>
      </c>
      <c r="BG371" s="40">
        <f t="shared" si="185"/>
        <v>0</v>
      </c>
      <c r="BH371" s="62">
        <f t="shared" si="203"/>
        <v>2678.302265063393</v>
      </c>
      <c r="BI371" s="128">
        <f>VLOOKUP(A371,'1112 '!$B$12:$G$1229,6,0)</f>
        <v>2873.34</v>
      </c>
      <c r="BJ371" s="63">
        <f t="shared" si="204"/>
        <v>-195.03773493660719</v>
      </c>
      <c r="BK371" s="41">
        <f t="shared" si="205"/>
        <v>3.7284877520713301E-3</v>
      </c>
    </row>
    <row r="372" spans="1:63" x14ac:dyDescent="0.3">
      <c r="A372" s="85" t="s">
        <v>2248</v>
      </c>
      <c r="B372" s="85" t="s">
        <v>738</v>
      </c>
      <c r="C372" s="65">
        <f>VLOOKUP(B372,Площадь!$A$2:$B$442,2,0)</f>
        <v>15.3</v>
      </c>
      <c r="D372" s="79"/>
      <c r="E372">
        <v>31</v>
      </c>
      <c r="F372">
        <v>29</v>
      </c>
      <c r="G372">
        <v>31</v>
      </c>
      <c r="Q372">
        <f t="shared" si="188"/>
        <v>91</v>
      </c>
      <c r="R372" s="76"/>
      <c r="S372" s="71"/>
      <c r="T372" s="41">
        <f t="shared" si="207"/>
        <v>0</v>
      </c>
      <c r="U372" s="41">
        <f t="shared" si="178"/>
        <v>0</v>
      </c>
      <c r="V372" s="41">
        <f t="shared" si="189"/>
        <v>0</v>
      </c>
      <c r="W372" s="41">
        <f t="shared" si="209"/>
        <v>0</v>
      </c>
      <c r="X372" s="41">
        <f t="shared" si="208"/>
        <v>0</v>
      </c>
      <c r="Y372" s="41"/>
      <c r="Z372" s="41"/>
      <c r="AA372" s="41"/>
      <c r="AB372" s="41"/>
      <c r="AC372" s="41"/>
      <c r="AD372" s="41">
        <f t="shared" si="179"/>
        <v>0</v>
      </c>
      <c r="AE372" s="41">
        <f t="shared" si="180"/>
        <v>0</v>
      </c>
      <c r="AF372" s="41">
        <f t="shared" si="181"/>
        <v>0</v>
      </c>
      <c r="AG372" s="41">
        <f t="shared" si="182"/>
        <v>0</v>
      </c>
      <c r="AI372" s="41">
        <f t="shared" si="190"/>
        <v>0.30563483164018984</v>
      </c>
      <c r="AJ372" s="41">
        <f t="shared" si="191"/>
        <v>0.14752946095170685</v>
      </c>
      <c r="AK372" s="41">
        <f t="shared" si="206"/>
        <v>0.23138605868839957</v>
      </c>
      <c r="AL372" s="41">
        <f t="shared" si="192"/>
        <v>0</v>
      </c>
      <c r="AR372" s="41">
        <f t="shared" si="193"/>
        <v>0</v>
      </c>
      <c r="AS372" s="41">
        <f t="shared" si="194"/>
        <v>0</v>
      </c>
      <c r="AT372" s="41">
        <f t="shared" si="195"/>
        <v>0</v>
      </c>
      <c r="AV372" s="40">
        <f t="shared" si="196"/>
        <v>820.43391666166008</v>
      </c>
      <c r="AW372" s="40">
        <f t="shared" si="186"/>
        <v>396.02218380032383</v>
      </c>
      <c r="AX372" s="40">
        <f t="shared" si="187"/>
        <v>621.12348050079231</v>
      </c>
      <c r="AY372" s="40">
        <f t="shared" si="197"/>
        <v>0</v>
      </c>
      <c r="AZ372" s="40">
        <f t="shared" si="198"/>
        <v>0</v>
      </c>
      <c r="BA372" s="40">
        <f t="shared" si="199"/>
        <v>0</v>
      </c>
      <c r="BB372" s="40">
        <f t="shared" si="200"/>
        <v>0</v>
      </c>
      <c r="BC372" s="40">
        <f t="shared" si="201"/>
        <v>0</v>
      </c>
      <c r="BD372" s="40">
        <f t="shared" si="202"/>
        <v>0</v>
      </c>
      <c r="BE372" s="40">
        <f t="shared" si="183"/>
        <v>0</v>
      </c>
      <c r="BF372" s="40">
        <f t="shared" si="184"/>
        <v>0</v>
      </c>
      <c r="BG372" s="40">
        <f t="shared" si="185"/>
        <v>0</v>
      </c>
      <c r="BH372" s="62">
        <f t="shared" si="203"/>
        <v>1837.5795809627762</v>
      </c>
      <c r="BI372" s="128">
        <f>VLOOKUP(A372,'1112 '!$B$12:$G$1229,6,0)</f>
        <v>1971.39</v>
      </c>
      <c r="BJ372" s="63">
        <f t="shared" si="204"/>
        <v>-133.81041903722394</v>
      </c>
      <c r="BK372" s="41">
        <f t="shared" si="205"/>
        <v>3.7284877520713305E-3</v>
      </c>
    </row>
    <row r="373" spans="1:63" x14ac:dyDescent="0.3">
      <c r="A373" s="85" t="s">
        <v>1999</v>
      </c>
      <c r="B373" s="85" t="s">
        <v>828</v>
      </c>
      <c r="C373" s="65">
        <f>VLOOKUP(B373,Площадь!$A$2:$B$442,2,0)</f>
        <v>15.3</v>
      </c>
      <c r="D373" s="79"/>
      <c r="E373">
        <v>31</v>
      </c>
      <c r="F373">
        <v>29</v>
      </c>
      <c r="G373">
        <v>31</v>
      </c>
      <c r="Q373">
        <f t="shared" si="188"/>
        <v>91</v>
      </c>
      <c r="R373" s="76"/>
      <c r="S373" s="71"/>
      <c r="T373" s="41">
        <f t="shared" si="207"/>
        <v>0</v>
      </c>
      <c r="U373" s="41">
        <f t="shared" si="178"/>
        <v>0</v>
      </c>
      <c r="V373" s="41">
        <f t="shared" si="189"/>
        <v>0</v>
      </c>
      <c r="W373" s="41">
        <f t="shared" si="209"/>
        <v>0</v>
      </c>
      <c r="X373" s="41">
        <f t="shared" si="208"/>
        <v>0</v>
      </c>
      <c r="Y373" s="41"/>
      <c r="Z373" s="41"/>
      <c r="AA373" s="41"/>
      <c r="AB373" s="41"/>
      <c r="AC373" s="41"/>
      <c r="AD373" s="41">
        <f t="shared" si="179"/>
        <v>0</v>
      </c>
      <c r="AE373" s="41">
        <f t="shared" si="180"/>
        <v>0</v>
      </c>
      <c r="AF373" s="41">
        <f t="shared" si="181"/>
        <v>0</v>
      </c>
      <c r="AG373" s="41">
        <f t="shared" si="182"/>
        <v>0</v>
      </c>
      <c r="AI373" s="41">
        <f t="shared" si="190"/>
        <v>0.30563483164018984</v>
      </c>
      <c r="AJ373" s="41">
        <f t="shared" si="191"/>
        <v>0.14752946095170685</v>
      </c>
      <c r="AK373" s="41">
        <f t="shared" si="206"/>
        <v>0.23138605868839957</v>
      </c>
      <c r="AL373" s="41">
        <f t="shared" si="192"/>
        <v>0</v>
      </c>
      <c r="AR373" s="41">
        <f t="shared" si="193"/>
        <v>0</v>
      </c>
      <c r="AS373" s="41">
        <f t="shared" si="194"/>
        <v>0</v>
      </c>
      <c r="AT373" s="41">
        <f t="shared" si="195"/>
        <v>0</v>
      </c>
      <c r="AV373" s="40">
        <f t="shared" si="196"/>
        <v>820.43391666166008</v>
      </c>
      <c r="AW373" s="40">
        <f t="shared" si="186"/>
        <v>396.02218380032383</v>
      </c>
      <c r="AX373" s="40">
        <f t="shared" si="187"/>
        <v>621.12348050079231</v>
      </c>
      <c r="AY373" s="40">
        <f t="shared" si="197"/>
        <v>0</v>
      </c>
      <c r="AZ373" s="40">
        <f t="shared" si="198"/>
        <v>0</v>
      </c>
      <c r="BA373" s="40">
        <f t="shared" si="199"/>
        <v>0</v>
      </c>
      <c r="BB373" s="40">
        <f t="shared" si="200"/>
        <v>0</v>
      </c>
      <c r="BC373" s="40">
        <f t="shared" si="201"/>
        <v>0</v>
      </c>
      <c r="BD373" s="40">
        <f t="shared" si="202"/>
        <v>0</v>
      </c>
      <c r="BE373" s="40">
        <f t="shared" si="183"/>
        <v>0</v>
      </c>
      <c r="BF373" s="40">
        <f t="shared" si="184"/>
        <v>0</v>
      </c>
      <c r="BG373" s="40">
        <f t="shared" si="185"/>
        <v>0</v>
      </c>
      <c r="BH373" s="62">
        <f t="shared" si="203"/>
        <v>1837.5795809627762</v>
      </c>
      <c r="BI373" s="128">
        <f>VLOOKUP(A373,'1112 '!$B$12:$G$1229,6,0)</f>
        <v>1971.39</v>
      </c>
      <c r="BJ373" s="63">
        <f t="shared" si="204"/>
        <v>-133.81041903722394</v>
      </c>
      <c r="BK373" s="41">
        <f t="shared" si="205"/>
        <v>3.7284877520713305E-3</v>
      </c>
    </row>
    <row r="374" spans="1:63" x14ac:dyDescent="0.3">
      <c r="A374" s="85" t="s">
        <v>2255</v>
      </c>
      <c r="B374" s="85" t="s">
        <v>720</v>
      </c>
      <c r="C374" s="65">
        <f>VLOOKUP(B374,Площадь!$A$2:$B$442,2,0)</f>
        <v>15.2</v>
      </c>
      <c r="D374" s="79"/>
      <c r="E374">
        <v>31</v>
      </c>
      <c r="F374">
        <v>29</v>
      </c>
      <c r="G374">
        <v>31</v>
      </c>
      <c r="Q374">
        <f t="shared" si="188"/>
        <v>91</v>
      </c>
      <c r="R374" s="76"/>
      <c r="S374" s="71"/>
      <c r="T374" s="41">
        <f t="shared" si="207"/>
        <v>0</v>
      </c>
      <c r="U374" s="41">
        <f t="shared" si="178"/>
        <v>0</v>
      </c>
      <c r="V374" s="41">
        <f t="shared" si="189"/>
        <v>0</v>
      </c>
      <c r="W374" s="41">
        <f t="shared" si="209"/>
        <v>0</v>
      </c>
      <c r="X374" s="41">
        <f t="shared" si="208"/>
        <v>0</v>
      </c>
      <c r="Y374" s="41"/>
      <c r="Z374" s="41"/>
      <c r="AA374" s="41"/>
      <c r="AB374" s="41"/>
      <c r="AC374" s="41"/>
      <c r="AD374" s="41">
        <f t="shared" si="179"/>
        <v>0</v>
      </c>
      <c r="AE374" s="41">
        <f t="shared" si="180"/>
        <v>0</v>
      </c>
      <c r="AF374" s="41">
        <f t="shared" si="181"/>
        <v>0</v>
      </c>
      <c r="AG374" s="41">
        <f t="shared" si="182"/>
        <v>0</v>
      </c>
      <c r="AI374" s="41">
        <f t="shared" si="190"/>
        <v>0.30363721836149576</v>
      </c>
      <c r="AJ374" s="41">
        <f t="shared" si="191"/>
        <v>0.14656521610888523</v>
      </c>
      <c r="AK374" s="41">
        <f t="shared" si="206"/>
        <v>0.2298737315074296</v>
      </c>
      <c r="AL374" s="41">
        <f t="shared" si="192"/>
        <v>0</v>
      </c>
      <c r="AR374" s="41">
        <f t="shared" si="193"/>
        <v>0</v>
      </c>
      <c r="AS374" s="41">
        <f t="shared" si="194"/>
        <v>0</v>
      </c>
      <c r="AT374" s="41">
        <f t="shared" si="195"/>
        <v>0</v>
      </c>
      <c r="AV374" s="40">
        <f t="shared" si="196"/>
        <v>815.07160348086484</v>
      </c>
      <c r="AW374" s="40">
        <f t="shared" si="186"/>
        <v>393.43380351404716</v>
      </c>
      <c r="AX374" s="40">
        <f t="shared" si="187"/>
        <v>617.0638499092837</v>
      </c>
      <c r="AY374" s="40">
        <f t="shared" si="197"/>
        <v>0</v>
      </c>
      <c r="AZ374" s="40">
        <f t="shared" si="198"/>
        <v>0</v>
      </c>
      <c r="BA374" s="40">
        <f t="shared" si="199"/>
        <v>0</v>
      </c>
      <c r="BB374" s="40">
        <f t="shared" si="200"/>
        <v>0</v>
      </c>
      <c r="BC374" s="40">
        <f t="shared" si="201"/>
        <v>0</v>
      </c>
      <c r="BD374" s="40">
        <f t="shared" si="202"/>
        <v>0</v>
      </c>
      <c r="BE374" s="40">
        <f t="shared" si="183"/>
        <v>0</v>
      </c>
      <c r="BF374" s="40">
        <f t="shared" si="184"/>
        <v>0</v>
      </c>
      <c r="BG374" s="40">
        <f t="shared" si="185"/>
        <v>0</v>
      </c>
      <c r="BH374" s="62">
        <f t="shared" si="203"/>
        <v>1825.5692569041958</v>
      </c>
      <c r="BI374" s="128">
        <f>VLOOKUP(A374,'1112 '!$B$12:$G$1229,6,0)</f>
        <v>1958.52</v>
      </c>
      <c r="BJ374" s="63">
        <f t="shared" si="204"/>
        <v>-132.95074309580423</v>
      </c>
      <c r="BK374" s="41">
        <f t="shared" si="205"/>
        <v>3.7284877520713301E-3</v>
      </c>
    </row>
    <row r="375" spans="1:63" x14ac:dyDescent="0.3">
      <c r="A375" s="85" t="s">
        <v>1929</v>
      </c>
      <c r="B375" s="85" t="s">
        <v>717</v>
      </c>
      <c r="C375" s="65">
        <f>VLOOKUP(B375,Площадь!$A$2:$B$442,2,0)</f>
        <v>19.8</v>
      </c>
      <c r="D375" s="79"/>
      <c r="E375">
        <v>31</v>
      </c>
      <c r="F375">
        <v>29</v>
      </c>
      <c r="G375">
        <v>31</v>
      </c>
      <c r="Q375">
        <f t="shared" si="188"/>
        <v>91</v>
      </c>
      <c r="R375" s="76"/>
      <c r="S375" s="71"/>
      <c r="T375" s="41">
        <f t="shared" si="207"/>
        <v>0</v>
      </c>
      <c r="U375" s="41">
        <f t="shared" si="178"/>
        <v>0</v>
      </c>
      <c r="V375" s="41">
        <f t="shared" si="189"/>
        <v>0</v>
      </c>
      <c r="W375" s="41">
        <f t="shared" si="209"/>
        <v>0</v>
      </c>
      <c r="X375" s="41">
        <f t="shared" si="208"/>
        <v>0</v>
      </c>
      <c r="Y375" s="41"/>
      <c r="Z375" s="41"/>
      <c r="AA375" s="41"/>
      <c r="AB375" s="41"/>
      <c r="AC375" s="41"/>
      <c r="AD375" s="41">
        <f t="shared" si="179"/>
        <v>0</v>
      </c>
      <c r="AE375" s="41">
        <f t="shared" si="180"/>
        <v>0</v>
      </c>
      <c r="AF375" s="41">
        <f t="shared" si="181"/>
        <v>0</v>
      </c>
      <c r="AG375" s="41">
        <f t="shared" si="182"/>
        <v>0</v>
      </c>
      <c r="AI375" s="41">
        <f t="shared" si="190"/>
        <v>0.3955274291814222</v>
      </c>
      <c r="AJ375" s="41">
        <f t="shared" si="191"/>
        <v>0.19092047887867947</v>
      </c>
      <c r="AK375" s="41">
        <f t="shared" si="206"/>
        <v>0.29944078183204648</v>
      </c>
      <c r="AL375" s="41">
        <f t="shared" si="192"/>
        <v>0</v>
      </c>
      <c r="AR375" s="41">
        <f t="shared" si="193"/>
        <v>0</v>
      </c>
      <c r="AS375" s="41">
        <f t="shared" si="194"/>
        <v>0</v>
      </c>
      <c r="AT375" s="41">
        <f t="shared" si="195"/>
        <v>0</v>
      </c>
      <c r="AV375" s="40">
        <f t="shared" si="196"/>
        <v>1061.7380097974426</v>
      </c>
      <c r="AW375" s="40">
        <f t="shared" si="186"/>
        <v>512.49929668277207</v>
      </c>
      <c r="AX375" s="40">
        <f t="shared" si="187"/>
        <v>803.80685711867227</v>
      </c>
      <c r="AY375" s="40">
        <f t="shared" si="197"/>
        <v>0</v>
      </c>
      <c r="AZ375" s="40">
        <f t="shared" si="198"/>
        <v>0</v>
      </c>
      <c r="BA375" s="40">
        <f t="shared" si="199"/>
        <v>0</v>
      </c>
      <c r="BB375" s="40">
        <f t="shared" si="200"/>
        <v>0</v>
      </c>
      <c r="BC375" s="40">
        <f t="shared" si="201"/>
        <v>0</v>
      </c>
      <c r="BD375" s="40">
        <f t="shared" si="202"/>
        <v>0</v>
      </c>
      <c r="BE375" s="40">
        <f t="shared" si="183"/>
        <v>0</v>
      </c>
      <c r="BF375" s="40">
        <f t="shared" si="184"/>
        <v>0</v>
      </c>
      <c r="BG375" s="40">
        <f t="shared" si="185"/>
        <v>0</v>
      </c>
      <c r="BH375" s="62">
        <f t="shared" si="203"/>
        <v>2378.0441635988868</v>
      </c>
      <c r="BI375" s="128">
        <f>VLOOKUP(A375,'1112 '!$B$12:$G$1229,6,0)</f>
        <v>2551.2199999999998</v>
      </c>
      <c r="BJ375" s="63">
        <f t="shared" si="204"/>
        <v>-173.17583640111297</v>
      </c>
      <c r="BK375" s="41">
        <f t="shared" si="205"/>
        <v>3.7284877520713309E-3</v>
      </c>
    </row>
    <row r="376" spans="1:63" x14ac:dyDescent="0.3">
      <c r="A376" s="85" t="s">
        <v>2230</v>
      </c>
      <c r="B376" s="85" t="s">
        <v>864</v>
      </c>
      <c r="C376" s="65">
        <f>VLOOKUP(B376,Площадь!$A$2:$B$442,2,0)</f>
        <v>16</v>
      </c>
      <c r="D376" s="79"/>
      <c r="E376">
        <v>31</v>
      </c>
      <c r="F376">
        <v>29</v>
      </c>
      <c r="G376">
        <v>31</v>
      </c>
      <c r="Q376">
        <f t="shared" si="188"/>
        <v>91</v>
      </c>
      <c r="R376" s="76"/>
      <c r="S376" s="71"/>
      <c r="T376" s="41">
        <f t="shared" si="207"/>
        <v>0</v>
      </c>
      <c r="U376" s="41">
        <f t="shared" si="178"/>
        <v>0</v>
      </c>
      <c r="V376" s="41">
        <f t="shared" si="189"/>
        <v>0</v>
      </c>
      <c r="W376" s="41">
        <f t="shared" si="209"/>
        <v>0</v>
      </c>
      <c r="X376" s="41">
        <f t="shared" si="208"/>
        <v>0</v>
      </c>
      <c r="Y376" s="41"/>
      <c r="Z376" s="41"/>
      <c r="AA376" s="41"/>
      <c r="AB376" s="41"/>
      <c r="AC376" s="41"/>
      <c r="AD376" s="41">
        <f t="shared" si="179"/>
        <v>0</v>
      </c>
      <c r="AE376" s="41">
        <f t="shared" si="180"/>
        <v>0</v>
      </c>
      <c r="AF376" s="41">
        <f t="shared" si="181"/>
        <v>0</v>
      </c>
      <c r="AG376" s="41">
        <f t="shared" si="182"/>
        <v>0</v>
      </c>
      <c r="AI376" s="41">
        <f t="shared" si="190"/>
        <v>0.31961812459104821</v>
      </c>
      <c r="AJ376" s="41">
        <f t="shared" si="191"/>
        <v>0.15427917485145815</v>
      </c>
      <c r="AK376" s="41">
        <f t="shared" si="206"/>
        <v>0.24197234895518907</v>
      </c>
      <c r="AL376" s="41">
        <f t="shared" si="192"/>
        <v>0</v>
      </c>
      <c r="AR376" s="41">
        <f t="shared" si="193"/>
        <v>0</v>
      </c>
      <c r="AS376" s="41">
        <f t="shared" si="194"/>
        <v>0</v>
      </c>
      <c r="AT376" s="41">
        <f t="shared" si="195"/>
        <v>0</v>
      </c>
      <c r="AV376" s="40">
        <f t="shared" si="196"/>
        <v>857.97010892722619</v>
      </c>
      <c r="AW376" s="40">
        <f t="shared" si="186"/>
        <v>414.14084580426021</v>
      </c>
      <c r="AX376" s="40">
        <f t="shared" si="187"/>
        <v>649.54089464135131</v>
      </c>
      <c r="AY376" s="40">
        <f t="shared" si="197"/>
        <v>0</v>
      </c>
      <c r="AZ376" s="40">
        <f t="shared" si="198"/>
        <v>0</v>
      </c>
      <c r="BA376" s="40">
        <f t="shared" si="199"/>
        <v>0</v>
      </c>
      <c r="BB376" s="40">
        <f t="shared" si="200"/>
        <v>0</v>
      </c>
      <c r="BC376" s="40">
        <f t="shared" si="201"/>
        <v>0</v>
      </c>
      <c r="BD376" s="40">
        <f t="shared" si="202"/>
        <v>0</v>
      </c>
      <c r="BE376" s="40">
        <f t="shared" si="183"/>
        <v>0</v>
      </c>
      <c r="BF376" s="40">
        <f t="shared" si="184"/>
        <v>0</v>
      </c>
      <c r="BG376" s="40">
        <f t="shared" si="185"/>
        <v>0</v>
      </c>
      <c r="BH376" s="62">
        <f t="shared" si="203"/>
        <v>1921.6518493728377</v>
      </c>
      <c r="BI376" s="128">
        <f>VLOOKUP(A376,'1112 '!$B$12:$G$1229,6,0)</f>
        <v>2061.6</v>
      </c>
      <c r="BJ376" s="63">
        <f t="shared" si="204"/>
        <v>-139.94815062716225</v>
      </c>
      <c r="BK376" s="41">
        <f t="shared" si="205"/>
        <v>3.7284877520713301E-3</v>
      </c>
    </row>
    <row r="377" spans="1:63" x14ac:dyDescent="0.3">
      <c r="A377" s="85" t="s">
        <v>2229</v>
      </c>
      <c r="B377" s="85" t="s">
        <v>946</v>
      </c>
      <c r="C377" s="65">
        <f>VLOOKUP(B377,Площадь!$A$2:$B$442,2,0)</f>
        <v>16.100000000000001</v>
      </c>
      <c r="D377" s="79"/>
      <c r="E377">
        <v>31</v>
      </c>
      <c r="F377">
        <v>29</v>
      </c>
      <c r="G377">
        <v>31</v>
      </c>
      <c r="Q377">
        <f t="shared" si="188"/>
        <v>91</v>
      </c>
      <c r="R377" s="76"/>
      <c r="S377" s="71"/>
      <c r="T377" s="41">
        <f t="shared" si="207"/>
        <v>0</v>
      </c>
      <c r="U377" s="41">
        <f t="shared" si="178"/>
        <v>0</v>
      </c>
      <c r="V377" s="41">
        <f t="shared" si="189"/>
        <v>0</v>
      </c>
      <c r="W377" s="41">
        <f t="shared" si="209"/>
        <v>0</v>
      </c>
      <c r="X377" s="41">
        <f t="shared" si="208"/>
        <v>0</v>
      </c>
      <c r="Y377" s="41"/>
      <c r="Z377" s="41"/>
      <c r="AA377" s="41"/>
      <c r="AB377" s="41"/>
      <c r="AC377" s="41"/>
      <c r="AD377" s="41">
        <f t="shared" si="179"/>
        <v>0</v>
      </c>
      <c r="AE377" s="41">
        <f t="shared" si="180"/>
        <v>0</v>
      </c>
      <c r="AF377" s="41">
        <f t="shared" si="181"/>
        <v>0</v>
      </c>
      <c r="AG377" s="41">
        <f t="shared" si="182"/>
        <v>0</v>
      </c>
      <c r="AI377" s="41">
        <f t="shared" si="190"/>
        <v>0.32161573786974229</v>
      </c>
      <c r="AJ377" s="41">
        <f t="shared" si="191"/>
        <v>0.15524341969427977</v>
      </c>
      <c r="AK377" s="41">
        <f t="shared" si="206"/>
        <v>0.24348467613615901</v>
      </c>
      <c r="AL377" s="41">
        <f t="shared" si="192"/>
        <v>0</v>
      </c>
      <c r="AR377" s="41">
        <f t="shared" si="193"/>
        <v>0</v>
      </c>
      <c r="AS377" s="41">
        <f t="shared" si="194"/>
        <v>0</v>
      </c>
      <c r="AT377" s="41">
        <f t="shared" si="195"/>
        <v>0</v>
      </c>
      <c r="AV377" s="40">
        <f t="shared" si="196"/>
        <v>863.33242210802143</v>
      </c>
      <c r="AW377" s="40">
        <f t="shared" si="186"/>
        <v>416.72922609053683</v>
      </c>
      <c r="AX377" s="40">
        <f t="shared" si="187"/>
        <v>653.60052523285981</v>
      </c>
      <c r="AY377" s="40">
        <f t="shared" si="197"/>
        <v>0</v>
      </c>
      <c r="AZ377" s="40">
        <f t="shared" si="198"/>
        <v>0</v>
      </c>
      <c r="BA377" s="40">
        <f t="shared" si="199"/>
        <v>0</v>
      </c>
      <c r="BB377" s="40">
        <f t="shared" si="200"/>
        <v>0</v>
      </c>
      <c r="BC377" s="40">
        <f t="shared" si="201"/>
        <v>0</v>
      </c>
      <c r="BD377" s="40">
        <f t="shared" si="202"/>
        <v>0</v>
      </c>
      <c r="BE377" s="40">
        <f t="shared" si="183"/>
        <v>0</v>
      </c>
      <c r="BF377" s="40">
        <f t="shared" si="184"/>
        <v>0</v>
      </c>
      <c r="BG377" s="40">
        <f t="shared" si="185"/>
        <v>0</v>
      </c>
      <c r="BH377" s="62">
        <f t="shared" si="203"/>
        <v>1933.6621734314181</v>
      </c>
      <c r="BI377" s="128">
        <f>VLOOKUP(A377,'1112 '!$B$12:$G$1229,6,0)</f>
        <v>2074.4699999999998</v>
      </c>
      <c r="BJ377" s="63">
        <f t="shared" si="204"/>
        <v>-140.80782656858173</v>
      </c>
      <c r="BK377" s="41">
        <f t="shared" si="205"/>
        <v>3.7284877520713305E-3</v>
      </c>
    </row>
    <row r="378" spans="1:63" x14ac:dyDescent="0.3">
      <c r="A378" s="85" t="s">
        <v>2024</v>
      </c>
      <c r="B378" s="85" t="s">
        <v>844</v>
      </c>
      <c r="C378" s="65">
        <f>VLOOKUP(B378,Площадь!$A$2:$B$442,2,0)</f>
        <v>16</v>
      </c>
      <c r="D378" s="79"/>
      <c r="E378">
        <v>31</v>
      </c>
      <c r="F378">
        <v>29</v>
      </c>
      <c r="G378">
        <v>31</v>
      </c>
      <c r="Q378">
        <f t="shared" si="188"/>
        <v>91</v>
      </c>
      <c r="R378" s="76"/>
      <c r="S378" s="71"/>
      <c r="T378" s="41">
        <f t="shared" si="207"/>
        <v>0</v>
      </c>
      <c r="U378" s="41">
        <f t="shared" si="178"/>
        <v>0</v>
      </c>
      <c r="V378" s="41">
        <f t="shared" si="189"/>
        <v>0</v>
      </c>
      <c r="W378" s="41">
        <f t="shared" si="209"/>
        <v>0</v>
      </c>
      <c r="X378" s="41">
        <f t="shared" si="208"/>
        <v>0</v>
      </c>
      <c r="Y378" s="41"/>
      <c r="Z378" s="41"/>
      <c r="AA378" s="41"/>
      <c r="AB378" s="41"/>
      <c r="AC378" s="41"/>
      <c r="AD378" s="41">
        <f t="shared" si="179"/>
        <v>0</v>
      </c>
      <c r="AE378" s="41">
        <f t="shared" si="180"/>
        <v>0</v>
      </c>
      <c r="AF378" s="41">
        <f t="shared" si="181"/>
        <v>0</v>
      </c>
      <c r="AG378" s="41">
        <f t="shared" si="182"/>
        <v>0</v>
      </c>
      <c r="AI378" s="41">
        <f t="shared" si="190"/>
        <v>0.31961812459104821</v>
      </c>
      <c r="AJ378" s="41">
        <f t="shared" si="191"/>
        <v>0.15427917485145815</v>
      </c>
      <c r="AK378" s="41">
        <f t="shared" si="206"/>
        <v>0.24197234895518907</v>
      </c>
      <c r="AL378" s="41">
        <f t="shared" si="192"/>
        <v>0</v>
      </c>
      <c r="AR378" s="41">
        <f t="shared" si="193"/>
        <v>0</v>
      </c>
      <c r="AS378" s="41">
        <f t="shared" si="194"/>
        <v>0</v>
      </c>
      <c r="AT378" s="41">
        <f t="shared" si="195"/>
        <v>0</v>
      </c>
      <c r="AV378" s="40">
        <f t="shared" si="196"/>
        <v>857.97010892722619</v>
      </c>
      <c r="AW378" s="40">
        <f t="shared" si="186"/>
        <v>414.14084580426021</v>
      </c>
      <c r="AX378" s="40">
        <f t="shared" si="187"/>
        <v>649.54089464135131</v>
      </c>
      <c r="AY378" s="40">
        <f t="shared" si="197"/>
        <v>0</v>
      </c>
      <c r="AZ378" s="40">
        <f t="shared" si="198"/>
        <v>0</v>
      </c>
      <c r="BA378" s="40">
        <f t="shared" si="199"/>
        <v>0</v>
      </c>
      <c r="BB378" s="40">
        <f t="shared" si="200"/>
        <v>0</v>
      </c>
      <c r="BC378" s="40">
        <f t="shared" si="201"/>
        <v>0</v>
      </c>
      <c r="BD378" s="40">
        <f t="shared" si="202"/>
        <v>0</v>
      </c>
      <c r="BE378" s="40">
        <f t="shared" si="183"/>
        <v>0</v>
      </c>
      <c r="BF378" s="40">
        <f t="shared" si="184"/>
        <v>0</v>
      </c>
      <c r="BG378" s="40">
        <f t="shared" si="185"/>
        <v>0</v>
      </c>
      <c r="BH378" s="62">
        <f t="shared" si="203"/>
        <v>1921.6518493728377</v>
      </c>
      <c r="BI378" s="128">
        <f>VLOOKUP(A378,'1112 '!$B$12:$G$1229,6,0)</f>
        <v>2061.6</v>
      </c>
      <c r="BJ378" s="63">
        <f t="shared" si="204"/>
        <v>-139.94815062716225</v>
      </c>
      <c r="BK378" s="41">
        <f t="shared" si="205"/>
        <v>3.7284877520713301E-3</v>
      </c>
    </row>
    <row r="379" spans="1:63" x14ac:dyDescent="0.3">
      <c r="A379" s="85" t="s">
        <v>2088</v>
      </c>
      <c r="B379" s="85" t="s">
        <v>793</v>
      </c>
      <c r="C379" s="65">
        <f>VLOOKUP(B379,Площадь!$A$2:$B$442,2,0)</f>
        <v>16.399999999999999</v>
      </c>
      <c r="D379" s="79"/>
      <c r="E379">
        <v>31</v>
      </c>
      <c r="F379">
        <v>29</v>
      </c>
      <c r="G379">
        <v>31</v>
      </c>
      <c r="Q379">
        <f t="shared" si="188"/>
        <v>91</v>
      </c>
      <c r="R379" s="76"/>
      <c r="S379" s="71"/>
      <c r="T379" s="41">
        <f t="shared" si="207"/>
        <v>0</v>
      </c>
      <c r="U379" s="41">
        <f t="shared" si="178"/>
        <v>0</v>
      </c>
      <c r="V379" s="41">
        <f t="shared" si="189"/>
        <v>0</v>
      </c>
      <c r="W379" s="41">
        <f t="shared" si="209"/>
        <v>0</v>
      </c>
      <c r="X379" s="41">
        <f t="shared" si="208"/>
        <v>0</v>
      </c>
      <c r="Y379" s="41"/>
      <c r="Z379" s="41"/>
      <c r="AA379" s="41"/>
      <c r="AB379" s="41"/>
      <c r="AC379" s="41"/>
      <c r="AD379" s="41">
        <f t="shared" si="179"/>
        <v>0</v>
      </c>
      <c r="AE379" s="41">
        <f t="shared" si="180"/>
        <v>0</v>
      </c>
      <c r="AF379" s="41">
        <f t="shared" si="181"/>
        <v>0</v>
      </c>
      <c r="AG379" s="41">
        <f t="shared" si="182"/>
        <v>0</v>
      </c>
      <c r="AI379" s="41">
        <f t="shared" si="190"/>
        <v>0.32760857770582441</v>
      </c>
      <c r="AJ379" s="41">
        <f t="shared" si="191"/>
        <v>0.15813615422274457</v>
      </c>
      <c r="AK379" s="41">
        <f t="shared" si="206"/>
        <v>0.24802165767906875</v>
      </c>
      <c r="AL379" s="41">
        <f t="shared" si="192"/>
        <v>0</v>
      </c>
      <c r="AR379" s="41">
        <f t="shared" si="193"/>
        <v>0</v>
      </c>
      <c r="AS379" s="41">
        <f t="shared" si="194"/>
        <v>0</v>
      </c>
      <c r="AT379" s="41">
        <f t="shared" si="195"/>
        <v>0</v>
      </c>
      <c r="AV379" s="40">
        <f t="shared" si="196"/>
        <v>879.41936165040681</v>
      </c>
      <c r="AW379" s="40">
        <f t="shared" si="186"/>
        <v>424.49436694936662</v>
      </c>
      <c r="AX379" s="40">
        <f t="shared" si="187"/>
        <v>665.77941700738506</v>
      </c>
      <c r="AY379" s="40">
        <f t="shared" si="197"/>
        <v>0</v>
      </c>
      <c r="AZ379" s="40">
        <f t="shared" si="198"/>
        <v>0</v>
      </c>
      <c r="BA379" s="40">
        <f t="shared" si="199"/>
        <v>0</v>
      </c>
      <c r="BB379" s="40">
        <f t="shared" si="200"/>
        <v>0</v>
      </c>
      <c r="BC379" s="40">
        <f t="shared" si="201"/>
        <v>0</v>
      </c>
      <c r="BD379" s="40">
        <f t="shared" si="202"/>
        <v>0</v>
      </c>
      <c r="BE379" s="40">
        <f t="shared" si="183"/>
        <v>0</v>
      </c>
      <c r="BF379" s="40">
        <f t="shared" si="184"/>
        <v>0</v>
      </c>
      <c r="BG379" s="40">
        <f t="shared" si="185"/>
        <v>0</v>
      </c>
      <c r="BH379" s="62">
        <f t="shared" si="203"/>
        <v>1969.6931456071586</v>
      </c>
      <c r="BI379" s="128">
        <f>VLOOKUP(A379,'1112 '!$B$12:$G$1229,6,0)</f>
        <v>2113.14</v>
      </c>
      <c r="BJ379" s="63">
        <f t="shared" si="204"/>
        <v>-143.44685439284126</v>
      </c>
      <c r="BK379" s="41">
        <f t="shared" si="205"/>
        <v>3.7284877520713305E-3</v>
      </c>
    </row>
    <row r="380" spans="1:63" x14ac:dyDescent="0.3">
      <c r="A380" s="85" t="s">
        <v>2251</v>
      </c>
      <c r="B380" s="85" t="s">
        <v>947</v>
      </c>
      <c r="C380" s="65">
        <f>VLOOKUP(B380,Площадь!$A$2:$B$442,2,0)</f>
        <v>20</v>
      </c>
      <c r="D380" s="79"/>
      <c r="E380">
        <v>31</v>
      </c>
      <c r="F380">
        <v>29</v>
      </c>
      <c r="G380">
        <v>31</v>
      </c>
      <c r="Q380">
        <f t="shared" si="188"/>
        <v>91</v>
      </c>
      <c r="R380" s="76"/>
      <c r="S380" s="71"/>
      <c r="T380" s="41">
        <f t="shared" si="207"/>
        <v>0</v>
      </c>
      <c r="U380" s="41">
        <f t="shared" ref="U380:U443" si="210">R380*$U$1/28*F380</f>
        <v>0</v>
      </c>
      <c r="V380" s="41">
        <f t="shared" si="189"/>
        <v>0</v>
      </c>
      <c r="W380" s="41">
        <f t="shared" si="209"/>
        <v>0</v>
      </c>
      <c r="X380" s="41">
        <f t="shared" si="208"/>
        <v>0</v>
      </c>
      <c r="Y380" s="41"/>
      <c r="Z380" s="41"/>
      <c r="AA380" s="41"/>
      <c r="AB380" s="41"/>
      <c r="AC380" s="41"/>
      <c r="AD380" s="41">
        <f t="shared" ref="AD380:AD443" si="211">(S380*$AD$1)/31*N380</f>
        <v>0</v>
      </c>
      <c r="AE380" s="41">
        <f t="shared" ref="AE380:AE443" si="212">(S380*$AE$1)/30*O380</f>
        <v>0</v>
      </c>
      <c r="AF380" s="41">
        <f t="shared" ref="AF380:AF443" si="213">(S380*$AF$1)/31*P380</f>
        <v>0</v>
      </c>
      <c r="AG380" s="41">
        <f t="shared" ref="AG380:AG443" si="214">S380-AD380-AE380-AF380</f>
        <v>0</v>
      </c>
      <c r="AI380" s="41">
        <f t="shared" si="190"/>
        <v>0.3995226557388103</v>
      </c>
      <c r="AJ380" s="41">
        <f t="shared" si="191"/>
        <v>0.19284896856432268</v>
      </c>
      <c r="AK380" s="41">
        <f t="shared" si="206"/>
        <v>0.30246543619398636</v>
      </c>
      <c r="AL380" s="41">
        <f t="shared" si="192"/>
        <v>0</v>
      </c>
      <c r="AR380" s="41">
        <f t="shared" si="193"/>
        <v>0</v>
      </c>
      <c r="AS380" s="41">
        <f t="shared" si="194"/>
        <v>0</v>
      </c>
      <c r="AT380" s="41">
        <f t="shared" si="195"/>
        <v>0</v>
      </c>
      <c r="AV380" s="40">
        <f t="shared" si="196"/>
        <v>1072.4626361590329</v>
      </c>
      <c r="AW380" s="40">
        <f t="shared" si="186"/>
        <v>517.6760572553253</v>
      </c>
      <c r="AX380" s="40">
        <f t="shared" si="187"/>
        <v>811.92611830168926</v>
      </c>
      <c r="AY380" s="40">
        <f t="shared" si="197"/>
        <v>0</v>
      </c>
      <c r="AZ380" s="40">
        <f t="shared" si="198"/>
        <v>0</v>
      </c>
      <c r="BA380" s="40">
        <f t="shared" si="199"/>
        <v>0</v>
      </c>
      <c r="BB380" s="40">
        <f t="shared" si="200"/>
        <v>0</v>
      </c>
      <c r="BC380" s="40">
        <f t="shared" si="201"/>
        <v>0</v>
      </c>
      <c r="BD380" s="40">
        <f t="shared" si="202"/>
        <v>0</v>
      </c>
      <c r="BE380" s="40">
        <f t="shared" ref="BE380:BE443" si="215">(AD380+AR380)*$BE$1</f>
        <v>0</v>
      </c>
      <c r="BF380" s="40">
        <f t="shared" ref="BF380:BF443" si="216">(AE380+AS380)*$BF$1</f>
        <v>0</v>
      </c>
      <c r="BG380" s="40">
        <f t="shared" ref="BG380:BG443" si="217">(AF380+AT380)*$BG$1</f>
        <v>0</v>
      </c>
      <c r="BH380" s="62">
        <f t="shared" si="203"/>
        <v>2402.0648117160472</v>
      </c>
      <c r="BI380" s="128">
        <f>VLOOKUP(A380,'1112 '!$B$12:$G$1229,6,0)</f>
        <v>2577</v>
      </c>
      <c r="BJ380" s="63">
        <f t="shared" si="204"/>
        <v>-174.93518828395281</v>
      </c>
      <c r="BK380" s="41">
        <f t="shared" si="205"/>
        <v>3.7284877520713305E-3</v>
      </c>
    </row>
    <row r="381" spans="1:63" x14ac:dyDescent="0.3">
      <c r="A381" s="85" t="s">
        <v>2139</v>
      </c>
      <c r="B381" s="85" t="s">
        <v>1150</v>
      </c>
      <c r="C381" s="65">
        <f>VLOOKUP(B381,Площадь!$A$2:$B$442,2,0)</f>
        <v>15.8</v>
      </c>
      <c r="D381" s="79"/>
      <c r="E381">
        <v>31</v>
      </c>
      <c r="F381">
        <v>29</v>
      </c>
      <c r="G381">
        <v>31</v>
      </c>
      <c r="Q381">
        <f t="shared" si="188"/>
        <v>91</v>
      </c>
      <c r="R381" s="76"/>
      <c r="S381" s="71"/>
      <c r="T381" s="41">
        <f t="shared" si="207"/>
        <v>0</v>
      </c>
      <c r="U381" s="41">
        <f t="shared" si="210"/>
        <v>0</v>
      </c>
      <c r="V381" s="41">
        <f t="shared" si="189"/>
        <v>0</v>
      </c>
      <c r="W381" s="41">
        <f t="shared" si="209"/>
        <v>0</v>
      </c>
      <c r="X381" s="41">
        <f t="shared" si="208"/>
        <v>0</v>
      </c>
      <c r="Y381" s="41"/>
      <c r="Z381" s="41"/>
      <c r="AA381" s="41"/>
      <c r="AB381" s="41"/>
      <c r="AC381" s="41"/>
      <c r="AD381" s="41">
        <f t="shared" si="211"/>
        <v>0</v>
      </c>
      <c r="AE381" s="41">
        <f t="shared" si="212"/>
        <v>0</v>
      </c>
      <c r="AF381" s="41">
        <f t="shared" si="213"/>
        <v>0</v>
      </c>
      <c r="AG381" s="41">
        <f t="shared" si="214"/>
        <v>0</v>
      </c>
      <c r="AI381" s="41">
        <f t="shared" si="190"/>
        <v>0.31562289803366012</v>
      </c>
      <c r="AJ381" s="41">
        <f t="shared" si="191"/>
        <v>0.15235068516581493</v>
      </c>
      <c r="AK381" s="41">
        <f t="shared" si="206"/>
        <v>0.23894769459324922</v>
      </c>
      <c r="AL381" s="41">
        <f t="shared" si="192"/>
        <v>0</v>
      </c>
      <c r="AR381" s="41">
        <f t="shared" si="193"/>
        <v>0</v>
      </c>
      <c r="AS381" s="41">
        <f t="shared" si="194"/>
        <v>0</v>
      </c>
      <c r="AT381" s="41">
        <f t="shared" si="195"/>
        <v>0</v>
      </c>
      <c r="AV381" s="40">
        <f t="shared" si="196"/>
        <v>847.24548256563594</v>
      </c>
      <c r="AW381" s="40">
        <f t="shared" si="186"/>
        <v>408.96408523170697</v>
      </c>
      <c r="AX381" s="40">
        <f t="shared" si="187"/>
        <v>641.42163345833444</v>
      </c>
      <c r="AY381" s="40">
        <f t="shared" si="197"/>
        <v>0</v>
      </c>
      <c r="AZ381" s="40">
        <f t="shared" si="198"/>
        <v>0</v>
      </c>
      <c r="BA381" s="40">
        <f t="shared" si="199"/>
        <v>0</v>
      </c>
      <c r="BB381" s="40">
        <f t="shared" si="200"/>
        <v>0</v>
      </c>
      <c r="BC381" s="40">
        <f t="shared" si="201"/>
        <v>0</v>
      </c>
      <c r="BD381" s="40">
        <f t="shared" si="202"/>
        <v>0</v>
      </c>
      <c r="BE381" s="40">
        <f t="shared" si="215"/>
        <v>0</v>
      </c>
      <c r="BF381" s="40">
        <f t="shared" si="216"/>
        <v>0</v>
      </c>
      <c r="BG381" s="40">
        <f t="shared" si="217"/>
        <v>0</v>
      </c>
      <c r="BH381" s="62">
        <f t="shared" si="203"/>
        <v>1897.6312012556773</v>
      </c>
      <c r="BI381" s="128">
        <f>VLOOKUP(A381,'1112 '!$B$12:$G$1229,6,0)</f>
        <v>2035.82</v>
      </c>
      <c r="BJ381" s="63">
        <f t="shared" si="204"/>
        <v>-138.18879874432264</v>
      </c>
      <c r="BK381" s="41">
        <f t="shared" si="205"/>
        <v>3.7284877520713305E-3</v>
      </c>
    </row>
    <row r="382" spans="1:63" x14ac:dyDescent="0.3">
      <c r="A382" s="85" t="s">
        <v>2288</v>
      </c>
      <c r="B382" s="85" t="s">
        <v>718</v>
      </c>
      <c r="C382" s="65">
        <f>VLOOKUP(B382,Площадь!$A$2:$B$442,2,0)</f>
        <v>19.2</v>
      </c>
      <c r="D382" s="79"/>
      <c r="E382">
        <v>31</v>
      </c>
      <c r="F382">
        <v>29</v>
      </c>
      <c r="G382">
        <v>31</v>
      </c>
      <c r="Q382">
        <f t="shared" si="188"/>
        <v>91</v>
      </c>
      <c r="R382" s="76"/>
      <c r="S382" s="71"/>
      <c r="T382" s="41">
        <f t="shared" si="207"/>
        <v>0</v>
      </c>
      <c r="U382" s="41">
        <f t="shared" si="210"/>
        <v>0</v>
      </c>
      <c r="V382" s="41">
        <f t="shared" si="189"/>
        <v>0</v>
      </c>
      <c r="W382" s="41">
        <f t="shared" si="209"/>
        <v>0</v>
      </c>
      <c r="X382" s="41">
        <f t="shared" si="208"/>
        <v>0</v>
      </c>
      <c r="Y382" s="41"/>
      <c r="Z382" s="41"/>
      <c r="AA382" s="41"/>
      <c r="AB382" s="41"/>
      <c r="AC382" s="41"/>
      <c r="AD382" s="41">
        <f t="shared" si="211"/>
        <v>0</v>
      </c>
      <c r="AE382" s="41">
        <f t="shared" si="212"/>
        <v>0</v>
      </c>
      <c r="AF382" s="41">
        <f t="shared" si="213"/>
        <v>0</v>
      </c>
      <c r="AG382" s="41">
        <f t="shared" si="214"/>
        <v>0</v>
      </c>
      <c r="AI382" s="41">
        <f t="shared" si="190"/>
        <v>0.38354174950925785</v>
      </c>
      <c r="AJ382" s="41">
        <f t="shared" si="191"/>
        <v>0.18513500982174977</v>
      </c>
      <c r="AK382" s="41">
        <f t="shared" si="206"/>
        <v>0.29036681874622688</v>
      </c>
      <c r="AL382" s="41">
        <f t="shared" si="192"/>
        <v>0</v>
      </c>
      <c r="AR382" s="41">
        <f t="shared" si="193"/>
        <v>0</v>
      </c>
      <c r="AS382" s="41">
        <f t="shared" si="194"/>
        <v>0</v>
      </c>
      <c r="AT382" s="41">
        <f t="shared" si="195"/>
        <v>0</v>
      </c>
      <c r="AV382" s="40">
        <f t="shared" si="196"/>
        <v>1029.5641307126714</v>
      </c>
      <c r="AW382" s="40">
        <f t="shared" si="186"/>
        <v>496.96901496511225</v>
      </c>
      <c r="AX382" s="40">
        <f t="shared" si="187"/>
        <v>779.44907356962165</v>
      </c>
      <c r="AY382" s="40">
        <f t="shared" si="197"/>
        <v>0</v>
      </c>
      <c r="AZ382" s="40">
        <f t="shared" si="198"/>
        <v>0</v>
      </c>
      <c r="BA382" s="40">
        <f t="shared" si="199"/>
        <v>0</v>
      </c>
      <c r="BB382" s="40">
        <f t="shared" si="200"/>
        <v>0</v>
      </c>
      <c r="BC382" s="40">
        <f t="shared" si="201"/>
        <v>0</v>
      </c>
      <c r="BD382" s="40">
        <f t="shared" si="202"/>
        <v>0</v>
      </c>
      <c r="BE382" s="40">
        <f t="shared" si="215"/>
        <v>0</v>
      </c>
      <c r="BF382" s="40">
        <f t="shared" si="216"/>
        <v>0</v>
      </c>
      <c r="BG382" s="40">
        <f t="shared" si="217"/>
        <v>0</v>
      </c>
      <c r="BH382" s="62">
        <f t="shared" si="203"/>
        <v>2305.9822192474053</v>
      </c>
      <c r="BI382" s="128">
        <f>VLOOKUP(A382,'1112 '!$B$12:$G$1229,6,0)</f>
        <v>2473.92</v>
      </c>
      <c r="BJ382" s="63">
        <f t="shared" si="204"/>
        <v>-167.93778075259479</v>
      </c>
      <c r="BK382" s="41">
        <f t="shared" si="205"/>
        <v>3.7284877520713309E-3</v>
      </c>
    </row>
    <row r="383" spans="1:63" x14ac:dyDescent="0.3">
      <c r="A383" s="85" t="s">
        <v>2125</v>
      </c>
      <c r="B383" s="85" t="s">
        <v>877</v>
      </c>
      <c r="C383" s="65">
        <f>VLOOKUP(B383,Площадь!$A$2:$B$442,2,0)</f>
        <v>14.9</v>
      </c>
      <c r="D383" s="79"/>
      <c r="E383">
        <v>31</v>
      </c>
      <c r="F383">
        <v>29</v>
      </c>
      <c r="G383">
        <v>31</v>
      </c>
      <c r="Q383">
        <f t="shared" si="188"/>
        <v>91</v>
      </c>
      <c r="R383" s="76"/>
      <c r="S383" s="71"/>
      <c r="T383" s="41">
        <f t="shared" si="207"/>
        <v>0</v>
      </c>
      <c r="U383" s="41">
        <f t="shared" si="210"/>
        <v>0</v>
      </c>
      <c r="V383" s="41">
        <f t="shared" si="189"/>
        <v>0</v>
      </c>
      <c r="W383" s="41">
        <f t="shared" si="209"/>
        <v>0</v>
      </c>
      <c r="X383" s="41">
        <f t="shared" si="208"/>
        <v>0</v>
      </c>
      <c r="Y383" s="41"/>
      <c r="Z383" s="41"/>
      <c r="AA383" s="41"/>
      <c r="AB383" s="41"/>
      <c r="AC383" s="41"/>
      <c r="AD383" s="41">
        <f t="shared" si="211"/>
        <v>0</v>
      </c>
      <c r="AE383" s="41">
        <f t="shared" si="212"/>
        <v>0</v>
      </c>
      <c r="AF383" s="41">
        <f t="shared" si="213"/>
        <v>0</v>
      </c>
      <c r="AG383" s="41">
        <f t="shared" si="214"/>
        <v>0</v>
      </c>
      <c r="AI383" s="41">
        <f t="shared" si="190"/>
        <v>0.29764437852541364</v>
      </c>
      <c r="AJ383" s="41">
        <f t="shared" si="191"/>
        <v>0.1436724815804204</v>
      </c>
      <c r="AK383" s="41">
        <f t="shared" si="206"/>
        <v>0.22533674996451983</v>
      </c>
      <c r="AL383" s="41">
        <f t="shared" si="192"/>
        <v>0</v>
      </c>
      <c r="AR383" s="41">
        <f t="shared" si="193"/>
        <v>0</v>
      </c>
      <c r="AS383" s="41">
        <f t="shared" si="194"/>
        <v>0</v>
      </c>
      <c r="AT383" s="41">
        <f t="shared" si="195"/>
        <v>0</v>
      </c>
      <c r="AV383" s="40">
        <f t="shared" si="196"/>
        <v>798.98466393847946</v>
      </c>
      <c r="AW383" s="40">
        <f t="shared" si="186"/>
        <v>385.6686626552173</v>
      </c>
      <c r="AX383" s="40">
        <f t="shared" si="187"/>
        <v>604.88495813475845</v>
      </c>
      <c r="AY383" s="40">
        <f t="shared" si="197"/>
        <v>0</v>
      </c>
      <c r="AZ383" s="40">
        <f t="shared" si="198"/>
        <v>0</v>
      </c>
      <c r="BA383" s="40">
        <f t="shared" si="199"/>
        <v>0</v>
      </c>
      <c r="BB383" s="40">
        <f t="shared" si="200"/>
        <v>0</v>
      </c>
      <c r="BC383" s="40">
        <f t="shared" si="201"/>
        <v>0</v>
      </c>
      <c r="BD383" s="40">
        <f t="shared" si="202"/>
        <v>0</v>
      </c>
      <c r="BE383" s="40">
        <f t="shared" si="215"/>
        <v>0</v>
      </c>
      <c r="BF383" s="40">
        <f t="shared" si="216"/>
        <v>0</v>
      </c>
      <c r="BG383" s="40">
        <f t="shared" si="217"/>
        <v>0</v>
      </c>
      <c r="BH383" s="62">
        <f t="shared" si="203"/>
        <v>1789.5382847284554</v>
      </c>
      <c r="BI383" s="128">
        <f>VLOOKUP(A383,'1112 '!$B$12:$G$1229,6,0)</f>
        <v>1919.85</v>
      </c>
      <c r="BJ383" s="63">
        <f t="shared" si="204"/>
        <v>-130.31171527154447</v>
      </c>
      <c r="BK383" s="41">
        <f t="shared" si="205"/>
        <v>3.7284877520713301E-3</v>
      </c>
    </row>
    <row r="384" spans="1:63" x14ac:dyDescent="0.3">
      <c r="A384" s="85" t="s">
        <v>1970</v>
      </c>
      <c r="B384" s="85" t="s">
        <v>1086</v>
      </c>
      <c r="C384" s="65">
        <f>VLOOKUP(B384,Площадь!$A$2:$B$442,2,0)</f>
        <v>14.3</v>
      </c>
      <c r="D384" s="79"/>
      <c r="E384">
        <v>31</v>
      </c>
      <c r="F384">
        <v>29</v>
      </c>
      <c r="G384">
        <v>31</v>
      </c>
      <c r="Q384">
        <f t="shared" si="188"/>
        <v>91</v>
      </c>
      <c r="R384" s="76"/>
      <c r="S384" s="71"/>
      <c r="T384" s="41">
        <f t="shared" si="207"/>
        <v>0</v>
      </c>
      <c r="U384" s="41">
        <f t="shared" si="210"/>
        <v>0</v>
      </c>
      <c r="V384" s="41">
        <f t="shared" si="189"/>
        <v>0</v>
      </c>
      <c r="W384" s="41">
        <f t="shared" si="209"/>
        <v>0</v>
      </c>
      <c r="X384" s="41">
        <f t="shared" si="208"/>
        <v>0</v>
      </c>
      <c r="Y384" s="41"/>
      <c r="Z384" s="41"/>
      <c r="AA384" s="41"/>
      <c r="AB384" s="41"/>
      <c r="AC384" s="41"/>
      <c r="AD384" s="41">
        <f t="shared" si="211"/>
        <v>0</v>
      </c>
      <c r="AE384" s="41">
        <f t="shared" si="212"/>
        <v>0</v>
      </c>
      <c r="AF384" s="41">
        <f t="shared" si="213"/>
        <v>0</v>
      </c>
      <c r="AG384" s="41">
        <f t="shared" si="214"/>
        <v>0</v>
      </c>
      <c r="AI384" s="41">
        <f t="shared" si="190"/>
        <v>0.28565869885324935</v>
      </c>
      <c r="AJ384" s="41">
        <f t="shared" si="191"/>
        <v>0.13788701252349073</v>
      </c>
      <c r="AK384" s="41">
        <f t="shared" si="206"/>
        <v>0.21626278687870024</v>
      </c>
      <c r="AL384" s="41">
        <f t="shared" si="192"/>
        <v>0</v>
      </c>
      <c r="AR384" s="41">
        <f t="shared" si="193"/>
        <v>0</v>
      </c>
      <c r="AS384" s="41">
        <f t="shared" si="194"/>
        <v>0</v>
      </c>
      <c r="AT384" s="41">
        <f t="shared" si="195"/>
        <v>0</v>
      </c>
      <c r="AV384" s="40">
        <f t="shared" si="196"/>
        <v>766.81078485370847</v>
      </c>
      <c r="AW384" s="40">
        <f t="shared" si="186"/>
        <v>370.1383809375576</v>
      </c>
      <c r="AX384" s="40">
        <f t="shared" si="187"/>
        <v>580.52717458570783</v>
      </c>
      <c r="AY384" s="40">
        <f t="shared" si="197"/>
        <v>0</v>
      </c>
      <c r="AZ384" s="40">
        <f t="shared" si="198"/>
        <v>0</v>
      </c>
      <c r="BA384" s="40">
        <f t="shared" si="199"/>
        <v>0</v>
      </c>
      <c r="BB384" s="40">
        <f t="shared" si="200"/>
        <v>0</v>
      </c>
      <c r="BC384" s="40">
        <f t="shared" si="201"/>
        <v>0</v>
      </c>
      <c r="BD384" s="40">
        <f t="shared" si="202"/>
        <v>0</v>
      </c>
      <c r="BE384" s="40">
        <f t="shared" si="215"/>
        <v>0</v>
      </c>
      <c r="BF384" s="40">
        <f t="shared" si="216"/>
        <v>0</v>
      </c>
      <c r="BG384" s="40">
        <f t="shared" si="217"/>
        <v>0</v>
      </c>
      <c r="BH384" s="62">
        <f t="shared" si="203"/>
        <v>1717.4763403769739</v>
      </c>
      <c r="BI384" s="128">
        <f>VLOOKUP(A384,'1112 '!$B$12:$G$1229,6,0)</f>
        <v>1842.54</v>
      </c>
      <c r="BJ384" s="63">
        <f t="shared" si="204"/>
        <v>-125.06365962302607</v>
      </c>
      <c r="BK384" s="41">
        <f t="shared" si="205"/>
        <v>3.7284877520713301E-3</v>
      </c>
    </row>
    <row r="385" spans="1:63" x14ac:dyDescent="0.3">
      <c r="A385" s="85" t="s">
        <v>1215</v>
      </c>
      <c r="B385" s="85" t="s">
        <v>742</v>
      </c>
      <c r="C385" s="65">
        <f>VLOOKUP(B385,Площадь!$A$2:$B$442,2,0)</f>
        <v>17.100000000000001</v>
      </c>
      <c r="D385" s="79"/>
      <c r="E385">
        <v>31</v>
      </c>
      <c r="F385">
        <v>29</v>
      </c>
      <c r="G385">
        <v>31</v>
      </c>
      <c r="Q385">
        <f t="shared" si="188"/>
        <v>91</v>
      </c>
      <c r="R385" s="76"/>
      <c r="S385" s="71"/>
      <c r="T385" s="41">
        <f t="shared" si="207"/>
        <v>0</v>
      </c>
      <c r="U385" s="41">
        <f t="shared" si="210"/>
        <v>0</v>
      </c>
      <c r="V385" s="41">
        <f t="shared" si="189"/>
        <v>0</v>
      </c>
      <c r="W385" s="41">
        <f t="shared" si="209"/>
        <v>0</v>
      </c>
      <c r="X385" s="41">
        <f t="shared" si="208"/>
        <v>0</v>
      </c>
      <c r="Y385" s="41"/>
      <c r="Z385" s="41"/>
      <c r="AA385" s="41"/>
      <c r="AB385" s="41"/>
      <c r="AC385" s="41"/>
      <c r="AD385" s="41">
        <f t="shared" si="211"/>
        <v>0</v>
      </c>
      <c r="AE385" s="41">
        <f t="shared" si="212"/>
        <v>0</v>
      </c>
      <c r="AF385" s="41">
        <f t="shared" si="213"/>
        <v>0</v>
      </c>
      <c r="AG385" s="41">
        <f t="shared" si="214"/>
        <v>0</v>
      </c>
      <c r="AI385" s="41">
        <f t="shared" si="190"/>
        <v>0.34159187065668278</v>
      </c>
      <c r="AJ385" s="41">
        <f t="shared" si="191"/>
        <v>0.16488586812249589</v>
      </c>
      <c r="AK385" s="41">
        <f t="shared" si="206"/>
        <v>0.25860794794585834</v>
      </c>
      <c r="AL385" s="41">
        <f t="shared" si="192"/>
        <v>0</v>
      </c>
      <c r="AR385" s="41">
        <f t="shared" si="193"/>
        <v>0</v>
      </c>
      <c r="AS385" s="41">
        <f t="shared" si="194"/>
        <v>0</v>
      </c>
      <c r="AT385" s="41">
        <f t="shared" si="195"/>
        <v>0</v>
      </c>
      <c r="AV385" s="40">
        <f t="shared" si="196"/>
        <v>916.95555391597304</v>
      </c>
      <c r="AW385" s="40">
        <f t="shared" ref="AW385:AW448" si="218">(U385+AJ385)*$AW$1</f>
        <v>442.61302895330311</v>
      </c>
      <c r="AX385" s="40">
        <f t="shared" ref="AX385:AX448" si="219">(V385+AK385)*$AX$1</f>
        <v>694.19683114794429</v>
      </c>
      <c r="AY385" s="40">
        <f t="shared" si="197"/>
        <v>0</v>
      </c>
      <c r="AZ385" s="40">
        <f t="shared" si="198"/>
        <v>0</v>
      </c>
      <c r="BA385" s="40">
        <f t="shared" si="199"/>
        <v>0</v>
      </c>
      <c r="BB385" s="40">
        <f t="shared" si="200"/>
        <v>0</v>
      </c>
      <c r="BC385" s="40">
        <f t="shared" si="201"/>
        <v>0</v>
      </c>
      <c r="BD385" s="40">
        <f t="shared" si="202"/>
        <v>0</v>
      </c>
      <c r="BE385" s="40">
        <f t="shared" si="215"/>
        <v>0</v>
      </c>
      <c r="BF385" s="40">
        <f t="shared" si="216"/>
        <v>0</v>
      </c>
      <c r="BG385" s="40">
        <f t="shared" si="217"/>
        <v>0</v>
      </c>
      <c r="BH385" s="62">
        <f t="shared" si="203"/>
        <v>2053.7654140172208</v>
      </c>
      <c r="BI385" s="128">
        <f>VLOOKUP(A385,'1112 '!$B$12:$G$1229,6,0)</f>
        <v>2203.3200000000002</v>
      </c>
      <c r="BJ385" s="63">
        <f t="shared" si="204"/>
        <v>-149.55458598277937</v>
      </c>
      <c r="BK385" s="41">
        <f t="shared" si="205"/>
        <v>3.7284877520713305E-3</v>
      </c>
    </row>
    <row r="386" spans="1:63" x14ac:dyDescent="0.3">
      <c r="A386" s="85" t="s">
        <v>2055</v>
      </c>
      <c r="B386" s="85" t="s">
        <v>786</v>
      </c>
      <c r="C386" s="65">
        <f>VLOOKUP(B386,Площадь!$A$2:$B$442,2,0)</f>
        <v>20.8</v>
      </c>
      <c r="D386" s="79"/>
      <c r="E386">
        <v>31</v>
      </c>
      <c r="F386">
        <v>29</v>
      </c>
      <c r="G386">
        <v>31</v>
      </c>
      <c r="Q386">
        <f t="shared" si="188"/>
        <v>91</v>
      </c>
      <c r="R386" s="76"/>
      <c r="S386" s="71"/>
      <c r="T386" s="41">
        <f t="shared" si="207"/>
        <v>0</v>
      </c>
      <c r="U386" s="41">
        <f t="shared" si="210"/>
        <v>0</v>
      </c>
      <c r="V386" s="41">
        <f t="shared" si="189"/>
        <v>0</v>
      </c>
      <c r="W386" s="41">
        <f t="shared" si="209"/>
        <v>0</v>
      </c>
      <c r="X386" s="41">
        <f t="shared" si="208"/>
        <v>0</v>
      </c>
      <c r="Y386" s="41"/>
      <c r="Z386" s="41"/>
      <c r="AA386" s="41"/>
      <c r="AB386" s="41"/>
      <c r="AC386" s="41"/>
      <c r="AD386" s="41">
        <f t="shared" si="211"/>
        <v>0</v>
      </c>
      <c r="AE386" s="41">
        <f t="shared" si="212"/>
        <v>0</v>
      </c>
      <c r="AF386" s="41">
        <f t="shared" si="213"/>
        <v>0</v>
      </c>
      <c r="AG386" s="41">
        <f t="shared" si="214"/>
        <v>0</v>
      </c>
      <c r="AI386" s="41">
        <f t="shared" si="190"/>
        <v>0.41550356196836269</v>
      </c>
      <c r="AJ386" s="41">
        <f t="shared" si="191"/>
        <v>0.20056292730689559</v>
      </c>
      <c r="AK386" s="41">
        <f t="shared" si="206"/>
        <v>0.31456405364174578</v>
      </c>
      <c r="AL386" s="41">
        <f t="shared" si="192"/>
        <v>0</v>
      </c>
      <c r="AR386" s="41">
        <f t="shared" si="193"/>
        <v>0</v>
      </c>
      <c r="AS386" s="41">
        <f t="shared" si="194"/>
        <v>0</v>
      </c>
      <c r="AT386" s="41">
        <f t="shared" si="195"/>
        <v>0</v>
      </c>
      <c r="AV386" s="40">
        <f t="shared" si="196"/>
        <v>1115.3611416053941</v>
      </c>
      <c r="AW386" s="40">
        <f t="shared" si="218"/>
        <v>538.38309954553824</v>
      </c>
      <c r="AX386" s="40">
        <f t="shared" si="219"/>
        <v>844.40316303375675</v>
      </c>
      <c r="AY386" s="40">
        <f t="shared" si="197"/>
        <v>0</v>
      </c>
      <c r="AZ386" s="40">
        <f t="shared" si="198"/>
        <v>0</v>
      </c>
      <c r="BA386" s="40">
        <f t="shared" si="199"/>
        <v>0</v>
      </c>
      <c r="BB386" s="40">
        <f t="shared" si="200"/>
        <v>0</v>
      </c>
      <c r="BC386" s="40">
        <f t="shared" si="201"/>
        <v>0</v>
      </c>
      <c r="BD386" s="40">
        <f t="shared" si="202"/>
        <v>0</v>
      </c>
      <c r="BE386" s="40">
        <f t="shared" si="215"/>
        <v>0</v>
      </c>
      <c r="BF386" s="40">
        <f t="shared" si="216"/>
        <v>0</v>
      </c>
      <c r="BG386" s="40">
        <f t="shared" si="217"/>
        <v>0</v>
      </c>
      <c r="BH386" s="62">
        <f t="shared" si="203"/>
        <v>2498.1474041846891</v>
      </c>
      <c r="BI386" s="128">
        <f>VLOOKUP(A386,'1112 '!$B$12:$G$1229,6,0)</f>
        <v>2680.07</v>
      </c>
      <c r="BJ386" s="63">
        <f t="shared" si="204"/>
        <v>-181.92259581531107</v>
      </c>
      <c r="BK386" s="41">
        <f t="shared" si="205"/>
        <v>3.7284877520713305E-3</v>
      </c>
    </row>
    <row r="387" spans="1:63" x14ac:dyDescent="0.3">
      <c r="A387" s="85" t="s">
        <v>1238</v>
      </c>
      <c r="B387" s="85" t="s">
        <v>778</v>
      </c>
      <c r="C387" s="65">
        <f>VLOOKUP(B387,Площадь!$A$2:$B$442,2,0)</f>
        <v>16.7</v>
      </c>
      <c r="D387" s="79"/>
      <c r="E387">
        <v>31</v>
      </c>
      <c r="F387">
        <v>29</v>
      </c>
      <c r="G387">
        <v>31</v>
      </c>
      <c r="Q387">
        <f t="shared" si="188"/>
        <v>91</v>
      </c>
      <c r="R387" s="76"/>
      <c r="S387" s="71"/>
      <c r="T387" s="41">
        <f t="shared" si="207"/>
        <v>0</v>
      </c>
      <c r="U387" s="41">
        <f t="shared" si="210"/>
        <v>0</v>
      </c>
      <c r="V387" s="41">
        <f t="shared" si="189"/>
        <v>0</v>
      </c>
      <c r="W387" s="41">
        <f t="shared" si="209"/>
        <v>0</v>
      </c>
      <c r="X387" s="41">
        <f t="shared" si="208"/>
        <v>0</v>
      </c>
      <c r="Y387" s="41"/>
      <c r="Z387" s="41"/>
      <c r="AA387" s="41"/>
      <c r="AB387" s="41"/>
      <c r="AC387" s="41"/>
      <c r="AD387" s="41">
        <f t="shared" si="211"/>
        <v>0</v>
      </c>
      <c r="AE387" s="41">
        <f t="shared" si="212"/>
        <v>0</v>
      </c>
      <c r="AF387" s="41">
        <f t="shared" si="213"/>
        <v>0</v>
      </c>
      <c r="AG387" s="41">
        <f t="shared" si="214"/>
        <v>0</v>
      </c>
      <c r="AI387" s="41">
        <f t="shared" si="190"/>
        <v>0.33360141754190659</v>
      </c>
      <c r="AJ387" s="41">
        <f t="shared" si="191"/>
        <v>0.16102888875120944</v>
      </c>
      <c r="AK387" s="41">
        <f t="shared" si="206"/>
        <v>0.25255863922197858</v>
      </c>
      <c r="AL387" s="41">
        <f t="shared" si="192"/>
        <v>0</v>
      </c>
      <c r="AR387" s="41">
        <f t="shared" si="193"/>
        <v>0</v>
      </c>
      <c r="AS387" s="41">
        <f t="shared" si="194"/>
        <v>0</v>
      </c>
      <c r="AT387" s="41">
        <f t="shared" si="195"/>
        <v>0</v>
      </c>
      <c r="AV387" s="40">
        <f t="shared" si="196"/>
        <v>895.50630119279242</v>
      </c>
      <c r="AW387" s="40">
        <f t="shared" si="218"/>
        <v>432.25950780819659</v>
      </c>
      <c r="AX387" s="40">
        <f t="shared" si="219"/>
        <v>677.95830878191043</v>
      </c>
      <c r="AY387" s="40">
        <f t="shared" si="197"/>
        <v>0</v>
      </c>
      <c r="AZ387" s="40">
        <f t="shared" si="198"/>
        <v>0</v>
      </c>
      <c r="BA387" s="40">
        <f t="shared" si="199"/>
        <v>0</v>
      </c>
      <c r="BB387" s="40">
        <f t="shared" si="200"/>
        <v>0</v>
      </c>
      <c r="BC387" s="40">
        <f t="shared" si="201"/>
        <v>0</v>
      </c>
      <c r="BD387" s="40">
        <f t="shared" si="202"/>
        <v>0</v>
      </c>
      <c r="BE387" s="40">
        <f t="shared" si="215"/>
        <v>0</v>
      </c>
      <c r="BF387" s="40">
        <f t="shared" si="216"/>
        <v>0</v>
      </c>
      <c r="BG387" s="40">
        <f t="shared" si="217"/>
        <v>0</v>
      </c>
      <c r="BH387" s="62">
        <f t="shared" si="203"/>
        <v>2005.7241177828996</v>
      </c>
      <c r="BI387" s="128">
        <f>VLOOKUP(A387,'1112 '!$B$12:$G$1229,6,0)</f>
        <v>2151.79</v>
      </c>
      <c r="BJ387" s="63">
        <f t="shared" si="204"/>
        <v>-146.06588221710035</v>
      </c>
      <c r="BK387" s="41">
        <f t="shared" si="205"/>
        <v>3.7284877520713305E-3</v>
      </c>
    </row>
    <row r="388" spans="1:63" x14ac:dyDescent="0.3">
      <c r="A388" s="85" t="s">
        <v>2160</v>
      </c>
      <c r="B388" s="85" t="s">
        <v>578</v>
      </c>
      <c r="C388" s="65">
        <f>VLOOKUP(B388,Площадь!$A$2:$B$442,2,0)</f>
        <v>15.8</v>
      </c>
      <c r="D388" s="79"/>
      <c r="E388">
        <v>31</v>
      </c>
      <c r="F388">
        <v>29</v>
      </c>
      <c r="G388">
        <v>31</v>
      </c>
      <c r="Q388">
        <f t="shared" ref="Q388:Q451" si="220">SUM(E388:P388)</f>
        <v>91</v>
      </c>
      <c r="R388" s="76"/>
      <c r="S388" s="71"/>
      <c r="T388" s="41">
        <f t="shared" si="207"/>
        <v>0</v>
      </c>
      <c r="U388" s="41">
        <f t="shared" si="210"/>
        <v>0</v>
      </c>
      <c r="V388" s="41">
        <f t="shared" ref="V388:V451" si="221">R388*$V$1/31*G388</f>
        <v>0</v>
      </c>
      <c r="W388" s="41">
        <f t="shared" si="209"/>
        <v>0</v>
      </c>
      <c r="X388" s="41">
        <f t="shared" si="208"/>
        <v>0</v>
      </c>
      <c r="Y388" s="41"/>
      <c r="Z388" s="41"/>
      <c r="AA388" s="41"/>
      <c r="AB388" s="41"/>
      <c r="AC388" s="41"/>
      <c r="AD388" s="41">
        <f t="shared" si="211"/>
        <v>0</v>
      </c>
      <c r="AE388" s="41">
        <f t="shared" si="212"/>
        <v>0</v>
      </c>
      <c r="AF388" s="41">
        <f t="shared" si="213"/>
        <v>0</v>
      </c>
      <c r="AG388" s="41">
        <f t="shared" si="214"/>
        <v>0</v>
      </c>
      <c r="AI388" s="41">
        <f t="shared" ref="AI388:AI451" si="222">(C388*$AI$1)/31*E388</f>
        <v>0.31562289803366012</v>
      </c>
      <c r="AJ388" s="41">
        <f t="shared" ref="AJ388:AJ451" si="223">(C388*$AJ$1)/29*F388</f>
        <v>0.15235068516581493</v>
      </c>
      <c r="AK388" s="41">
        <f t="shared" si="206"/>
        <v>0.23894769459324922</v>
      </c>
      <c r="AL388" s="41">
        <f t="shared" ref="AL388:AL451" si="224">(C388*$AL$1)/30*H388</f>
        <v>0</v>
      </c>
      <c r="AR388" s="41">
        <f t="shared" ref="AR388:AR451" si="225">(C388*$AR$1)/31*N388</f>
        <v>0</v>
      </c>
      <c r="AS388" s="41">
        <f t="shared" ref="AS388:AS451" si="226">(C388*$AS$1)/30*O388</f>
        <v>0</v>
      </c>
      <c r="AT388" s="41">
        <f t="shared" ref="AT388:AT451" si="227">(C388*$AT$1)/31*P388</f>
        <v>0</v>
      </c>
      <c r="AV388" s="40">
        <f t="shared" ref="AV388:AV451" si="228">(T388+AI388)*$AV$1</f>
        <v>847.24548256563594</v>
      </c>
      <c r="AW388" s="40">
        <f t="shared" si="218"/>
        <v>408.96408523170697</v>
      </c>
      <c r="AX388" s="40">
        <f t="shared" si="219"/>
        <v>641.42163345833444</v>
      </c>
      <c r="AY388" s="40">
        <f t="shared" ref="AY388:AY451" si="229">(W388+AL388)*$AY$1</f>
        <v>0</v>
      </c>
      <c r="AZ388" s="40">
        <f t="shared" ref="AZ388:AZ451" si="230">(Y388+AM388)*$AZ$1</f>
        <v>0</v>
      </c>
      <c r="BA388" s="40">
        <f t="shared" ref="BA388:BA451" si="231">(Z388+AN388)*$BA$1</f>
        <v>0</v>
      </c>
      <c r="BB388" s="40">
        <f t="shared" ref="BB388:BB451" si="232">(AA388+AO388)*$BB$1</f>
        <v>0</v>
      </c>
      <c r="BC388" s="40">
        <f t="shared" ref="BC388:BC451" si="233">(AB388+AP388)*$BC$1</f>
        <v>0</v>
      </c>
      <c r="BD388" s="40">
        <f t="shared" ref="BD388:BD451" si="234">(AC388+AQ388)*$BD$1</f>
        <v>0</v>
      </c>
      <c r="BE388" s="40">
        <f t="shared" si="215"/>
        <v>0</v>
      </c>
      <c r="BF388" s="40">
        <f t="shared" si="216"/>
        <v>0</v>
      </c>
      <c r="BG388" s="40">
        <f t="shared" si="217"/>
        <v>0</v>
      </c>
      <c r="BH388" s="62">
        <f t="shared" ref="BH388:BH451" si="235">SUM(AV388:BG388)</f>
        <v>1897.6312012556773</v>
      </c>
      <c r="BI388" s="128">
        <f>VLOOKUP(A388,'1112 '!$B$12:$G$1229,6,0)</f>
        <v>2035.82</v>
      </c>
      <c r="BJ388" s="63">
        <f t="shared" ref="BJ388:BJ451" si="236">BH388-BI388</f>
        <v>-138.18879874432264</v>
      </c>
      <c r="BK388" s="41">
        <f t="shared" ref="BK388:BK451" si="237">(SUM(T388:W388)+SUM(AD388:AF388)+SUM(AI388:AL388)+SUM(AR388:AT388))/12/C388</f>
        <v>3.7284877520713305E-3</v>
      </c>
    </row>
    <row r="389" spans="1:63" x14ac:dyDescent="0.3">
      <c r="A389" s="85" t="s">
        <v>1918</v>
      </c>
      <c r="B389" s="85" t="s">
        <v>494</v>
      </c>
      <c r="C389" s="65">
        <f>VLOOKUP(B389,Площадь!$A$2:$B$442,2,0)</f>
        <v>15.8</v>
      </c>
      <c r="D389" s="79"/>
      <c r="E389">
        <v>31</v>
      </c>
      <c r="F389">
        <v>29</v>
      </c>
      <c r="G389">
        <v>31</v>
      </c>
      <c r="Q389">
        <f t="shared" si="220"/>
        <v>91</v>
      </c>
      <c r="R389" s="76"/>
      <c r="S389" s="71"/>
      <c r="T389" s="41">
        <f t="shared" si="207"/>
        <v>0</v>
      </c>
      <c r="U389" s="41">
        <f t="shared" si="210"/>
        <v>0</v>
      </c>
      <c r="V389" s="41">
        <f t="shared" si="221"/>
        <v>0</v>
      </c>
      <c r="W389" s="41">
        <f t="shared" si="209"/>
        <v>0</v>
      </c>
      <c r="X389" s="41">
        <f t="shared" si="208"/>
        <v>0</v>
      </c>
      <c r="Y389" s="41"/>
      <c r="Z389" s="41"/>
      <c r="AA389" s="41"/>
      <c r="AB389" s="41"/>
      <c r="AC389" s="41"/>
      <c r="AD389" s="41">
        <f t="shared" si="211"/>
        <v>0</v>
      </c>
      <c r="AE389" s="41">
        <f t="shared" si="212"/>
        <v>0</v>
      </c>
      <c r="AF389" s="41">
        <f t="shared" si="213"/>
        <v>0</v>
      </c>
      <c r="AG389" s="41">
        <f t="shared" si="214"/>
        <v>0</v>
      </c>
      <c r="AI389" s="41">
        <f t="shared" si="222"/>
        <v>0.31562289803366012</v>
      </c>
      <c r="AJ389" s="41">
        <f t="shared" si="223"/>
        <v>0.15235068516581493</v>
      </c>
      <c r="AK389" s="41">
        <f t="shared" ref="AK389:AK452" si="238">(C389*$AK$1)/31*G389</f>
        <v>0.23894769459324922</v>
      </c>
      <c r="AL389" s="41">
        <f t="shared" si="224"/>
        <v>0</v>
      </c>
      <c r="AR389" s="41">
        <f t="shared" si="225"/>
        <v>0</v>
      </c>
      <c r="AS389" s="41">
        <f t="shared" si="226"/>
        <v>0</v>
      </c>
      <c r="AT389" s="41">
        <f t="shared" si="227"/>
        <v>0</v>
      </c>
      <c r="AV389" s="40">
        <f t="shared" si="228"/>
        <v>847.24548256563594</v>
      </c>
      <c r="AW389" s="40">
        <f t="shared" si="218"/>
        <v>408.96408523170697</v>
      </c>
      <c r="AX389" s="40">
        <f t="shared" si="219"/>
        <v>641.42163345833444</v>
      </c>
      <c r="AY389" s="40">
        <f t="shared" si="229"/>
        <v>0</v>
      </c>
      <c r="AZ389" s="40">
        <f t="shared" si="230"/>
        <v>0</v>
      </c>
      <c r="BA389" s="40">
        <f t="shared" si="231"/>
        <v>0</v>
      </c>
      <c r="BB389" s="40">
        <f t="shared" si="232"/>
        <v>0</v>
      </c>
      <c r="BC389" s="40">
        <f t="shared" si="233"/>
        <v>0</v>
      </c>
      <c r="BD389" s="40">
        <f t="shared" si="234"/>
        <v>0</v>
      </c>
      <c r="BE389" s="40">
        <f t="shared" si="215"/>
        <v>0</v>
      </c>
      <c r="BF389" s="40">
        <f t="shared" si="216"/>
        <v>0</v>
      </c>
      <c r="BG389" s="40">
        <f t="shared" si="217"/>
        <v>0</v>
      </c>
      <c r="BH389" s="62">
        <f t="shared" si="235"/>
        <v>1897.6312012556773</v>
      </c>
      <c r="BI389" s="128">
        <f>VLOOKUP(A389,'1112 '!$B$12:$G$1229,6,0)</f>
        <v>2035.82</v>
      </c>
      <c r="BJ389" s="63">
        <f t="shared" si="236"/>
        <v>-138.18879874432264</v>
      </c>
      <c r="BK389" s="41">
        <f t="shared" si="237"/>
        <v>3.7284877520713305E-3</v>
      </c>
    </row>
    <row r="390" spans="1:63" x14ac:dyDescent="0.3">
      <c r="A390" s="85" t="s">
        <v>2203</v>
      </c>
      <c r="B390" s="85" t="s">
        <v>779</v>
      </c>
      <c r="C390" s="65">
        <f>VLOOKUP(B390,Площадь!$A$2:$B$442,2,0)</f>
        <v>14.3</v>
      </c>
      <c r="D390" s="79"/>
      <c r="E390">
        <v>31</v>
      </c>
      <c r="F390">
        <v>29</v>
      </c>
      <c r="G390">
        <v>31</v>
      </c>
      <c r="Q390">
        <f t="shared" si="220"/>
        <v>91</v>
      </c>
      <c r="R390" s="76"/>
      <c r="S390" s="71"/>
      <c r="T390" s="41">
        <f t="shared" si="207"/>
        <v>0</v>
      </c>
      <c r="U390" s="41">
        <f t="shared" si="210"/>
        <v>0</v>
      </c>
      <c r="V390" s="41">
        <f t="shared" si="221"/>
        <v>0</v>
      </c>
      <c r="W390" s="41">
        <f t="shared" si="209"/>
        <v>0</v>
      </c>
      <c r="X390" s="41">
        <f t="shared" si="208"/>
        <v>0</v>
      </c>
      <c r="Y390" s="41"/>
      <c r="Z390" s="41"/>
      <c r="AA390" s="41"/>
      <c r="AB390" s="41"/>
      <c r="AC390" s="41"/>
      <c r="AD390" s="41">
        <f t="shared" si="211"/>
        <v>0</v>
      </c>
      <c r="AE390" s="41">
        <f t="shared" si="212"/>
        <v>0</v>
      </c>
      <c r="AF390" s="41">
        <f t="shared" si="213"/>
        <v>0</v>
      </c>
      <c r="AG390" s="41">
        <f t="shared" si="214"/>
        <v>0</v>
      </c>
      <c r="AI390" s="41">
        <f t="shared" si="222"/>
        <v>0.28565869885324935</v>
      </c>
      <c r="AJ390" s="41">
        <f t="shared" si="223"/>
        <v>0.13788701252349073</v>
      </c>
      <c r="AK390" s="41">
        <f t="shared" si="238"/>
        <v>0.21626278687870024</v>
      </c>
      <c r="AL390" s="41">
        <f t="shared" si="224"/>
        <v>0</v>
      </c>
      <c r="AR390" s="41">
        <f t="shared" si="225"/>
        <v>0</v>
      </c>
      <c r="AS390" s="41">
        <f t="shared" si="226"/>
        <v>0</v>
      </c>
      <c r="AT390" s="41">
        <f t="shared" si="227"/>
        <v>0</v>
      </c>
      <c r="AV390" s="40">
        <f t="shared" si="228"/>
        <v>766.81078485370847</v>
      </c>
      <c r="AW390" s="40">
        <f t="shared" si="218"/>
        <v>370.1383809375576</v>
      </c>
      <c r="AX390" s="40">
        <f t="shared" si="219"/>
        <v>580.52717458570783</v>
      </c>
      <c r="AY390" s="40">
        <f t="shared" si="229"/>
        <v>0</v>
      </c>
      <c r="AZ390" s="40">
        <f t="shared" si="230"/>
        <v>0</v>
      </c>
      <c r="BA390" s="40">
        <f t="shared" si="231"/>
        <v>0</v>
      </c>
      <c r="BB390" s="40">
        <f t="shared" si="232"/>
        <v>0</v>
      </c>
      <c r="BC390" s="40">
        <f t="shared" si="233"/>
        <v>0</v>
      </c>
      <c r="BD390" s="40">
        <f t="shared" si="234"/>
        <v>0</v>
      </c>
      <c r="BE390" s="40">
        <f t="shared" si="215"/>
        <v>0</v>
      </c>
      <c r="BF390" s="40">
        <f t="shared" si="216"/>
        <v>0</v>
      </c>
      <c r="BG390" s="40">
        <f t="shared" si="217"/>
        <v>0</v>
      </c>
      <c r="BH390" s="62">
        <f t="shared" si="235"/>
        <v>1717.4763403769739</v>
      </c>
      <c r="BI390" s="128">
        <f>VLOOKUP(A390,'1112 '!$B$12:$G$1229,6,0)</f>
        <v>1842.54</v>
      </c>
      <c r="BJ390" s="63">
        <f t="shared" si="236"/>
        <v>-125.06365962302607</v>
      </c>
      <c r="BK390" s="41">
        <f t="shared" si="237"/>
        <v>3.7284877520713301E-3</v>
      </c>
    </row>
    <row r="391" spans="1:63" x14ac:dyDescent="0.3">
      <c r="A391" s="85" t="s">
        <v>2115</v>
      </c>
      <c r="B391" s="85" t="s">
        <v>547</v>
      </c>
      <c r="C391" s="65">
        <f>VLOOKUP(B391,Площадь!$A$2:$B$442,2,0)</f>
        <v>15.7</v>
      </c>
      <c r="D391" s="79"/>
      <c r="E391">
        <v>31</v>
      </c>
      <c r="F391">
        <v>29</v>
      </c>
      <c r="G391">
        <v>31</v>
      </c>
      <c r="Q391">
        <f t="shared" si="220"/>
        <v>91</v>
      </c>
      <c r="R391" s="76"/>
      <c r="S391" s="71"/>
      <c r="T391" s="41">
        <f t="shared" si="207"/>
        <v>0</v>
      </c>
      <c r="U391" s="41">
        <f t="shared" si="210"/>
        <v>0</v>
      </c>
      <c r="V391" s="41">
        <f t="shared" si="221"/>
        <v>0</v>
      </c>
      <c r="W391" s="41">
        <f t="shared" si="209"/>
        <v>0</v>
      </c>
      <c r="X391" s="41">
        <f t="shared" si="208"/>
        <v>0</v>
      </c>
      <c r="Y391" s="41"/>
      <c r="Z391" s="41"/>
      <c r="AA391" s="41"/>
      <c r="AB391" s="41"/>
      <c r="AC391" s="41"/>
      <c r="AD391" s="41">
        <f t="shared" si="211"/>
        <v>0</v>
      </c>
      <c r="AE391" s="41">
        <f t="shared" si="212"/>
        <v>0</v>
      </c>
      <c r="AF391" s="41">
        <f t="shared" si="213"/>
        <v>0</v>
      </c>
      <c r="AG391" s="41">
        <f t="shared" si="214"/>
        <v>0</v>
      </c>
      <c r="AI391" s="41">
        <f t="shared" si="222"/>
        <v>0.31362528475496604</v>
      </c>
      <c r="AJ391" s="41">
        <f t="shared" si="223"/>
        <v>0.15138644032299331</v>
      </c>
      <c r="AK391" s="41">
        <f t="shared" si="238"/>
        <v>0.23743536741227927</v>
      </c>
      <c r="AL391" s="41">
        <f t="shared" si="224"/>
        <v>0</v>
      </c>
      <c r="AR391" s="41">
        <f t="shared" si="225"/>
        <v>0</v>
      </c>
      <c r="AS391" s="41">
        <f t="shared" si="226"/>
        <v>0</v>
      </c>
      <c r="AT391" s="41">
        <f t="shared" si="227"/>
        <v>0</v>
      </c>
      <c r="AV391" s="40">
        <f t="shared" si="228"/>
        <v>841.8831693848407</v>
      </c>
      <c r="AW391" s="40">
        <f t="shared" si="218"/>
        <v>406.37570494543036</v>
      </c>
      <c r="AX391" s="40">
        <f t="shared" si="219"/>
        <v>637.36200286682606</v>
      </c>
      <c r="AY391" s="40">
        <f t="shared" si="229"/>
        <v>0</v>
      </c>
      <c r="AZ391" s="40">
        <f t="shared" si="230"/>
        <v>0</v>
      </c>
      <c r="BA391" s="40">
        <f t="shared" si="231"/>
        <v>0</v>
      </c>
      <c r="BB391" s="40">
        <f t="shared" si="232"/>
        <v>0</v>
      </c>
      <c r="BC391" s="40">
        <f t="shared" si="233"/>
        <v>0</v>
      </c>
      <c r="BD391" s="40">
        <f t="shared" si="234"/>
        <v>0</v>
      </c>
      <c r="BE391" s="40">
        <f t="shared" si="215"/>
        <v>0</v>
      </c>
      <c r="BF391" s="40">
        <f t="shared" si="216"/>
        <v>0</v>
      </c>
      <c r="BG391" s="40">
        <f t="shared" si="217"/>
        <v>0</v>
      </c>
      <c r="BH391" s="62">
        <f t="shared" si="235"/>
        <v>1885.6208771970971</v>
      </c>
      <c r="BI391" s="128">
        <f>VLOOKUP(A391,'1112 '!$B$12:$G$1229,6,0)</f>
        <v>2022.93</v>
      </c>
      <c r="BJ391" s="63">
        <f t="shared" si="236"/>
        <v>-137.30912280290295</v>
      </c>
      <c r="BK391" s="41">
        <f t="shared" si="237"/>
        <v>3.7284877520713305E-3</v>
      </c>
    </row>
    <row r="392" spans="1:63" x14ac:dyDescent="0.3">
      <c r="A392" s="85" t="s">
        <v>2243</v>
      </c>
      <c r="B392" s="85" t="s">
        <v>756</v>
      </c>
      <c r="C392" s="65">
        <f>VLOOKUP(B392,Площадь!$A$2:$B$442,2,0)</f>
        <v>15.8</v>
      </c>
      <c r="D392" s="79"/>
      <c r="E392">
        <v>31</v>
      </c>
      <c r="F392">
        <v>29</v>
      </c>
      <c r="G392">
        <v>31</v>
      </c>
      <c r="Q392">
        <f t="shared" si="220"/>
        <v>91</v>
      </c>
      <c r="R392" s="76"/>
      <c r="S392" s="71"/>
      <c r="T392" s="41">
        <f t="shared" si="207"/>
        <v>0</v>
      </c>
      <c r="U392" s="41">
        <f t="shared" si="210"/>
        <v>0</v>
      </c>
      <c r="V392" s="41">
        <f t="shared" si="221"/>
        <v>0</v>
      </c>
      <c r="W392" s="41">
        <f t="shared" si="209"/>
        <v>0</v>
      </c>
      <c r="X392" s="41">
        <f t="shared" si="208"/>
        <v>0</v>
      </c>
      <c r="Y392" s="41"/>
      <c r="Z392" s="41"/>
      <c r="AA392" s="41"/>
      <c r="AB392" s="41"/>
      <c r="AC392" s="41"/>
      <c r="AD392" s="41">
        <f t="shared" si="211"/>
        <v>0</v>
      </c>
      <c r="AE392" s="41">
        <f t="shared" si="212"/>
        <v>0</v>
      </c>
      <c r="AF392" s="41">
        <f t="shared" si="213"/>
        <v>0</v>
      </c>
      <c r="AG392" s="41">
        <f t="shared" si="214"/>
        <v>0</v>
      </c>
      <c r="AI392" s="41">
        <f t="shared" si="222"/>
        <v>0.31562289803366012</v>
      </c>
      <c r="AJ392" s="41">
        <f t="shared" si="223"/>
        <v>0.15235068516581493</v>
      </c>
      <c r="AK392" s="41">
        <f t="shared" si="238"/>
        <v>0.23894769459324922</v>
      </c>
      <c r="AL392" s="41">
        <f t="shared" si="224"/>
        <v>0</v>
      </c>
      <c r="AR392" s="41">
        <f t="shared" si="225"/>
        <v>0</v>
      </c>
      <c r="AS392" s="41">
        <f t="shared" si="226"/>
        <v>0</v>
      </c>
      <c r="AT392" s="41">
        <f t="shared" si="227"/>
        <v>0</v>
      </c>
      <c r="AV392" s="40">
        <f t="shared" si="228"/>
        <v>847.24548256563594</v>
      </c>
      <c r="AW392" s="40">
        <f t="shared" si="218"/>
        <v>408.96408523170697</v>
      </c>
      <c r="AX392" s="40">
        <f t="shared" si="219"/>
        <v>641.42163345833444</v>
      </c>
      <c r="AY392" s="40">
        <f t="shared" si="229"/>
        <v>0</v>
      </c>
      <c r="AZ392" s="40">
        <f t="shared" si="230"/>
        <v>0</v>
      </c>
      <c r="BA392" s="40">
        <f t="shared" si="231"/>
        <v>0</v>
      </c>
      <c r="BB392" s="40">
        <f t="shared" si="232"/>
        <v>0</v>
      </c>
      <c r="BC392" s="40">
        <f t="shared" si="233"/>
        <v>0</v>
      </c>
      <c r="BD392" s="40">
        <f t="shared" si="234"/>
        <v>0</v>
      </c>
      <c r="BE392" s="40">
        <f t="shared" si="215"/>
        <v>0</v>
      </c>
      <c r="BF392" s="40">
        <f t="shared" si="216"/>
        <v>0</v>
      </c>
      <c r="BG392" s="40">
        <f t="shared" si="217"/>
        <v>0</v>
      </c>
      <c r="BH392" s="62">
        <f t="shared" si="235"/>
        <v>1897.6312012556773</v>
      </c>
      <c r="BI392" s="128">
        <f>VLOOKUP(A392,'1112 '!$B$12:$G$1229,6,0)</f>
        <v>2035.82</v>
      </c>
      <c r="BJ392" s="63">
        <f t="shared" si="236"/>
        <v>-138.18879874432264</v>
      </c>
      <c r="BK392" s="41">
        <f t="shared" si="237"/>
        <v>3.7284877520713305E-3</v>
      </c>
    </row>
    <row r="393" spans="1:63" x14ac:dyDescent="0.3">
      <c r="A393" s="85" t="s">
        <v>2211</v>
      </c>
      <c r="B393" s="85" t="s">
        <v>821</v>
      </c>
      <c r="C393" s="65">
        <f>VLOOKUP(B393,Площадь!$A$2:$B$442,2,0)</f>
        <v>13.8</v>
      </c>
      <c r="D393" s="79"/>
      <c r="E393">
        <v>31</v>
      </c>
      <c r="F393">
        <v>29</v>
      </c>
      <c r="G393">
        <v>31</v>
      </c>
      <c r="Q393">
        <f t="shared" si="220"/>
        <v>91</v>
      </c>
      <c r="R393" s="76"/>
      <c r="S393" s="71"/>
      <c r="T393" s="41">
        <f t="shared" si="207"/>
        <v>0</v>
      </c>
      <c r="U393" s="41">
        <f t="shared" si="210"/>
        <v>0</v>
      </c>
      <c r="V393" s="41">
        <f t="shared" si="221"/>
        <v>0</v>
      </c>
      <c r="W393" s="41">
        <f t="shared" si="209"/>
        <v>0</v>
      </c>
      <c r="X393" s="41">
        <f t="shared" si="208"/>
        <v>0</v>
      </c>
      <c r="Y393" s="41"/>
      <c r="Z393" s="41"/>
      <c r="AA393" s="41"/>
      <c r="AB393" s="41"/>
      <c r="AC393" s="41"/>
      <c r="AD393" s="41">
        <f t="shared" si="211"/>
        <v>0</v>
      </c>
      <c r="AE393" s="41">
        <f t="shared" si="212"/>
        <v>0</v>
      </c>
      <c r="AF393" s="41">
        <f t="shared" si="213"/>
        <v>0</v>
      </c>
      <c r="AG393" s="41">
        <f t="shared" si="214"/>
        <v>0</v>
      </c>
      <c r="AI393" s="41">
        <f t="shared" si="222"/>
        <v>0.27567063245977907</v>
      </c>
      <c r="AJ393" s="41">
        <f t="shared" si="223"/>
        <v>0.13306578830938265</v>
      </c>
      <c r="AK393" s="41">
        <f t="shared" si="238"/>
        <v>0.20870115097385059</v>
      </c>
      <c r="AL393" s="41">
        <f t="shared" si="224"/>
        <v>0</v>
      </c>
      <c r="AR393" s="41">
        <f t="shared" si="225"/>
        <v>0</v>
      </c>
      <c r="AS393" s="41">
        <f t="shared" si="226"/>
        <v>0</v>
      </c>
      <c r="AT393" s="41">
        <f t="shared" si="227"/>
        <v>0</v>
      </c>
      <c r="AV393" s="40">
        <f t="shared" si="228"/>
        <v>739.99921894973261</v>
      </c>
      <c r="AW393" s="40">
        <f t="shared" si="218"/>
        <v>357.1964795061744</v>
      </c>
      <c r="AX393" s="40">
        <f t="shared" si="219"/>
        <v>560.22902162816558</v>
      </c>
      <c r="AY393" s="40">
        <f t="shared" si="229"/>
        <v>0</v>
      </c>
      <c r="AZ393" s="40">
        <f t="shared" si="230"/>
        <v>0</v>
      </c>
      <c r="BA393" s="40">
        <f t="shared" si="231"/>
        <v>0</v>
      </c>
      <c r="BB393" s="40">
        <f t="shared" si="232"/>
        <v>0</v>
      </c>
      <c r="BC393" s="40">
        <f t="shared" si="233"/>
        <v>0</v>
      </c>
      <c r="BD393" s="40">
        <f t="shared" si="234"/>
        <v>0</v>
      </c>
      <c r="BE393" s="40">
        <f t="shared" si="215"/>
        <v>0</v>
      </c>
      <c r="BF393" s="40">
        <f t="shared" si="216"/>
        <v>0</v>
      </c>
      <c r="BG393" s="40">
        <f t="shared" si="217"/>
        <v>0</v>
      </c>
      <c r="BH393" s="62">
        <f t="shared" si="235"/>
        <v>1657.4247200840725</v>
      </c>
      <c r="BI393" s="128">
        <f>VLOOKUP(A393,'1112 '!$B$12:$G$1229,6,0)</f>
        <v>1778.13</v>
      </c>
      <c r="BJ393" s="63">
        <f t="shared" si="236"/>
        <v>-120.70527991592758</v>
      </c>
      <c r="BK393" s="41">
        <f t="shared" si="237"/>
        <v>3.7284877520713301E-3</v>
      </c>
    </row>
    <row r="394" spans="1:63" x14ac:dyDescent="0.3">
      <c r="A394" s="85" t="s">
        <v>2289</v>
      </c>
      <c r="B394" s="85" t="s">
        <v>816</v>
      </c>
      <c r="C394" s="65">
        <f>VLOOKUP(B394,Площадь!$A$2:$B$442,2,0)</f>
        <v>19.100000000000001</v>
      </c>
      <c r="D394" s="79"/>
      <c r="E394">
        <v>31</v>
      </c>
      <c r="F394">
        <v>29</v>
      </c>
      <c r="G394">
        <v>31</v>
      </c>
      <c r="Q394">
        <f t="shared" si="220"/>
        <v>91</v>
      </c>
      <c r="R394" s="76"/>
      <c r="S394" s="71"/>
      <c r="T394" s="41">
        <f t="shared" si="207"/>
        <v>0</v>
      </c>
      <c r="U394" s="41">
        <f t="shared" si="210"/>
        <v>0</v>
      </c>
      <c r="V394" s="41">
        <f t="shared" si="221"/>
        <v>0</v>
      </c>
      <c r="W394" s="41">
        <f t="shared" si="209"/>
        <v>0</v>
      </c>
      <c r="X394" s="41">
        <f t="shared" si="208"/>
        <v>0</v>
      </c>
      <c r="Y394" s="41"/>
      <c r="Z394" s="41"/>
      <c r="AA394" s="41"/>
      <c r="AB394" s="41"/>
      <c r="AC394" s="41"/>
      <c r="AD394" s="41">
        <f t="shared" si="211"/>
        <v>0</v>
      </c>
      <c r="AE394" s="41">
        <f t="shared" si="212"/>
        <v>0</v>
      </c>
      <c r="AF394" s="41">
        <f t="shared" si="213"/>
        <v>0</v>
      </c>
      <c r="AG394" s="41">
        <f t="shared" si="214"/>
        <v>0</v>
      </c>
      <c r="AI394" s="41">
        <f t="shared" si="222"/>
        <v>0.38154413623056382</v>
      </c>
      <c r="AJ394" s="41">
        <f t="shared" si="223"/>
        <v>0.18417076497892818</v>
      </c>
      <c r="AK394" s="41">
        <f t="shared" si="238"/>
        <v>0.288854491565257</v>
      </c>
      <c r="AL394" s="41">
        <f t="shared" si="224"/>
        <v>0</v>
      </c>
      <c r="AR394" s="41">
        <f t="shared" si="225"/>
        <v>0</v>
      </c>
      <c r="AS394" s="41">
        <f t="shared" si="226"/>
        <v>0</v>
      </c>
      <c r="AT394" s="41">
        <f t="shared" si="227"/>
        <v>0</v>
      </c>
      <c r="AV394" s="40">
        <f t="shared" si="228"/>
        <v>1024.2018175318763</v>
      </c>
      <c r="AW394" s="40">
        <f t="shared" si="218"/>
        <v>494.38063467883563</v>
      </c>
      <c r="AX394" s="40">
        <f t="shared" si="219"/>
        <v>775.38944297811327</v>
      </c>
      <c r="AY394" s="40">
        <f t="shared" si="229"/>
        <v>0</v>
      </c>
      <c r="AZ394" s="40">
        <f t="shared" si="230"/>
        <v>0</v>
      </c>
      <c r="BA394" s="40">
        <f t="shared" si="231"/>
        <v>0</v>
      </c>
      <c r="BB394" s="40">
        <f t="shared" si="232"/>
        <v>0</v>
      </c>
      <c r="BC394" s="40">
        <f t="shared" si="233"/>
        <v>0</v>
      </c>
      <c r="BD394" s="40">
        <f t="shared" si="234"/>
        <v>0</v>
      </c>
      <c r="BE394" s="40">
        <f t="shared" si="215"/>
        <v>0</v>
      </c>
      <c r="BF394" s="40">
        <f t="shared" si="216"/>
        <v>0</v>
      </c>
      <c r="BG394" s="40">
        <f t="shared" si="217"/>
        <v>0</v>
      </c>
      <c r="BH394" s="62">
        <f t="shared" si="235"/>
        <v>2293.9718951888253</v>
      </c>
      <c r="BI394" s="128">
        <f>VLOOKUP(A394,'1112 '!$B$12:$G$1229,6,0)</f>
        <v>2461.0300000000002</v>
      </c>
      <c r="BJ394" s="63">
        <f t="shared" si="236"/>
        <v>-167.05810481117487</v>
      </c>
      <c r="BK394" s="41">
        <f t="shared" si="237"/>
        <v>3.7284877520713305E-3</v>
      </c>
    </row>
    <row r="395" spans="1:63" x14ac:dyDescent="0.3">
      <c r="A395" s="85" t="s">
        <v>2363</v>
      </c>
      <c r="B395" s="85" t="s">
        <v>503</v>
      </c>
      <c r="C395" s="65">
        <f>VLOOKUP(B395,Площадь!$A$2:$B$442,2,0)</f>
        <v>15.7</v>
      </c>
      <c r="D395" s="79"/>
      <c r="E395">
        <v>31</v>
      </c>
      <c r="F395">
        <v>29</v>
      </c>
      <c r="G395">
        <v>31</v>
      </c>
      <c r="Q395">
        <f t="shared" si="220"/>
        <v>91</v>
      </c>
      <c r="R395" s="76"/>
      <c r="S395" s="71"/>
      <c r="T395" s="41">
        <f t="shared" si="207"/>
        <v>0</v>
      </c>
      <c r="U395" s="41">
        <f t="shared" si="210"/>
        <v>0</v>
      </c>
      <c r="V395" s="41">
        <f t="shared" si="221"/>
        <v>0</v>
      </c>
      <c r="W395" s="41">
        <f t="shared" si="209"/>
        <v>0</v>
      </c>
      <c r="X395" s="41">
        <f t="shared" si="208"/>
        <v>0</v>
      </c>
      <c r="Y395" s="41"/>
      <c r="Z395" s="41"/>
      <c r="AA395" s="41"/>
      <c r="AB395" s="41"/>
      <c r="AC395" s="41"/>
      <c r="AD395" s="41">
        <f t="shared" si="211"/>
        <v>0</v>
      </c>
      <c r="AE395" s="41">
        <f t="shared" si="212"/>
        <v>0</v>
      </c>
      <c r="AF395" s="41">
        <f t="shared" si="213"/>
        <v>0</v>
      </c>
      <c r="AG395" s="41">
        <f t="shared" si="214"/>
        <v>0</v>
      </c>
      <c r="AI395" s="41">
        <f t="shared" si="222"/>
        <v>0.31362528475496604</v>
      </c>
      <c r="AJ395" s="41">
        <f t="shared" si="223"/>
        <v>0.15138644032299331</v>
      </c>
      <c r="AK395" s="41">
        <f t="shared" si="238"/>
        <v>0.23743536741227927</v>
      </c>
      <c r="AL395" s="41">
        <f t="shared" si="224"/>
        <v>0</v>
      </c>
      <c r="AR395" s="41">
        <f t="shared" si="225"/>
        <v>0</v>
      </c>
      <c r="AS395" s="41">
        <f t="shared" si="226"/>
        <v>0</v>
      </c>
      <c r="AT395" s="41">
        <f t="shared" si="227"/>
        <v>0</v>
      </c>
      <c r="AV395" s="40">
        <f t="shared" si="228"/>
        <v>841.8831693848407</v>
      </c>
      <c r="AW395" s="40">
        <f t="shared" si="218"/>
        <v>406.37570494543036</v>
      </c>
      <c r="AX395" s="40">
        <f t="shared" si="219"/>
        <v>637.36200286682606</v>
      </c>
      <c r="AY395" s="40">
        <f t="shared" si="229"/>
        <v>0</v>
      </c>
      <c r="AZ395" s="40">
        <f t="shared" si="230"/>
        <v>0</v>
      </c>
      <c r="BA395" s="40">
        <f t="shared" si="231"/>
        <v>0</v>
      </c>
      <c r="BB395" s="40">
        <f t="shared" si="232"/>
        <v>0</v>
      </c>
      <c r="BC395" s="40">
        <f t="shared" si="233"/>
        <v>0</v>
      </c>
      <c r="BD395" s="40">
        <f t="shared" si="234"/>
        <v>0</v>
      </c>
      <c r="BE395" s="40">
        <f t="shared" si="215"/>
        <v>0</v>
      </c>
      <c r="BF395" s="40">
        <f t="shared" si="216"/>
        <v>0</v>
      </c>
      <c r="BG395" s="40">
        <f t="shared" si="217"/>
        <v>0</v>
      </c>
      <c r="BH395" s="62">
        <f t="shared" si="235"/>
        <v>1885.6208771970971</v>
      </c>
      <c r="BI395" s="128">
        <f>VLOOKUP(A395,'1112 '!$B$12:$G$1229,6,0)</f>
        <v>2022.93</v>
      </c>
      <c r="BJ395" s="63">
        <f t="shared" si="236"/>
        <v>-137.30912280290295</v>
      </c>
      <c r="BK395" s="41">
        <f t="shared" si="237"/>
        <v>3.7284877520713305E-3</v>
      </c>
    </row>
    <row r="396" spans="1:63" x14ac:dyDescent="0.3">
      <c r="A396" s="85" t="s">
        <v>2119</v>
      </c>
      <c r="B396" s="85" t="s">
        <v>518</v>
      </c>
      <c r="C396" s="65">
        <f>VLOOKUP(B396,Площадь!$A$2:$B$442,2,0)</f>
        <v>13.8</v>
      </c>
      <c r="D396" s="79"/>
      <c r="E396">
        <v>31</v>
      </c>
      <c r="F396">
        <v>29</v>
      </c>
      <c r="G396">
        <v>31</v>
      </c>
      <c r="Q396">
        <f t="shared" si="220"/>
        <v>91</v>
      </c>
      <c r="R396" s="76"/>
      <c r="S396" s="71"/>
      <c r="T396" s="41">
        <f t="shared" si="207"/>
        <v>0</v>
      </c>
      <c r="U396" s="41">
        <f t="shared" si="210"/>
        <v>0</v>
      </c>
      <c r="V396" s="41">
        <f t="shared" si="221"/>
        <v>0</v>
      </c>
      <c r="W396" s="41">
        <f t="shared" si="209"/>
        <v>0</v>
      </c>
      <c r="X396" s="41">
        <f t="shared" si="208"/>
        <v>0</v>
      </c>
      <c r="Y396" s="41"/>
      <c r="Z396" s="41"/>
      <c r="AA396" s="41"/>
      <c r="AB396" s="41"/>
      <c r="AC396" s="41"/>
      <c r="AD396" s="41">
        <f t="shared" si="211"/>
        <v>0</v>
      </c>
      <c r="AE396" s="41">
        <f t="shared" si="212"/>
        <v>0</v>
      </c>
      <c r="AF396" s="41">
        <f t="shared" si="213"/>
        <v>0</v>
      </c>
      <c r="AG396" s="41">
        <f t="shared" si="214"/>
        <v>0</v>
      </c>
      <c r="AI396" s="41">
        <f t="shared" si="222"/>
        <v>0.27567063245977907</v>
      </c>
      <c r="AJ396" s="41">
        <f t="shared" si="223"/>
        <v>0.13306578830938265</v>
      </c>
      <c r="AK396" s="41">
        <f t="shared" si="238"/>
        <v>0.20870115097385059</v>
      </c>
      <c r="AL396" s="41">
        <f t="shared" si="224"/>
        <v>0</v>
      </c>
      <c r="AR396" s="41">
        <f t="shared" si="225"/>
        <v>0</v>
      </c>
      <c r="AS396" s="41">
        <f t="shared" si="226"/>
        <v>0</v>
      </c>
      <c r="AT396" s="41">
        <f t="shared" si="227"/>
        <v>0</v>
      </c>
      <c r="AV396" s="40">
        <f t="shared" si="228"/>
        <v>739.99921894973261</v>
      </c>
      <c r="AW396" s="40">
        <f t="shared" si="218"/>
        <v>357.1964795061744</v>
      </c>
      <c r="AX396" s="40">
        <f t="shared" si="219"/>
        <v>560.22902162816558</v>
      </c>
      <c r="AY396" s="40">
        <f t="shared" si="229"/>
        <v>0</v>
      </c>
      <c r="AZ396" s="40">
        <f t="shared" si="230"/>
        <v>0</v>
      </c>
      <c r="BA396" s="40">
        <f t="shared" si="231"/>
        <v>0</v>
      </c>
      <c r="BB396" s="40">
        <f t="shared" si="232"/>
        <v>0</v>
      </c>
      <c r="BC396" s="40">
        <f t="shared" si="233"/>
        <v>0</v>
      </c>
      <c r="BD396" s="40">
        <f t="shared" si="234"/>
        <v>0</v>
      </c>
      <c r="BE396" s="40">
        <f t="shared" si="215"/>
        <v>0</v>
      </c>
      <c r="BF396" s="40">
        <f t="shared" si="216"/>
        <v>0</v>
      </c>
      <c r="BG396" s="40">
        <f t="shared" si="217"/>
        <v>0</v>
      </c>
      <c r="BH396" s="62">
        <f t="shared" si="235"/>
        <v>1657.4247200840725</v>
      </c>
      <c r="BI396" s="128">
        <f>VLOOKUP(A396,'1112 '!$B$12:$G$1229,6,0)</f>
        <v>1778.13</v>
      </c>
      <c r="BJ396" s="63">
        <f t="shared" si="236"/>
        <v>-120.70527991592758</v>
      </c>
      <c r="BK396" s="41">
        <f t="shared" si="237"/>
        <v>3.7284877520713301E-3</v>
      </c>
    </row>
    <row r="397" spans="1:63" x14ac:dyDescent="0.3">
      <c r="A397" s="85" t="s">
        <v>2105</v>
      </c>
      <c r="B397" s="85" t="s">
        <v>534</v>
      </c>
      <c r="C397" s="65">
        <f>VLOOKUP(B397,Площадь!$A$2:$B$442,2,0)</f>
        <v>15.6</v>
      </c>
      <c r="D397" s="79"/>
      <c r="E397">
        <v>31</v>
      </c>
      <c r="F397">
        <v>29</v>
      </c>
      <c r="G397">
        <v>31</v>
      </c>
      <c r="Q397">
        <f t="shared" si="220"/>
        <v>91</v>
      </c>
      <c r="R397" s="76"/>
      <c r="S397" s="71"/>
      <c r="T397" s="41">
        <f t="shared" si="207"/>
        <v>0</v>
      </c>
      <c r="U397" s="41">
        <f t="shared" si="210"/>
        <v>0</v>
      </c>
      <c r="V397" s="41">
        <f t="shared" si="221"/>
        <v>0</v>
      </c>
      <c r="W397" s="41">
        <f t="shared" si="209"/>
        <v>0</v>
      </c>
      <c r="X397" s="41">
        <f t="shared" si="208"/>
        <v>0</v>
      </c>
      <c r="Y397" s="41"/>
      <c r="Z397" s="41"/>
      <c r="AA397" s="41"/>
      <c r="AB397" s="41"/>
      <c r="AC397" s="41"/>
      <c r="AD397" s="41">
        <f t="shared" si="211"/>
        <v>0</v>
      </c>
      <c r="AE397" s="41">
        <f t="shared" si="212"/>
        <v>0</v>
      </c>
      <c r="AF397" s="41">
        <f t="shared" si="213"/>
        <v>0</v>
      </c>
      <c r="AG397" s="41">
        <f t="shared" si="214"/>
        <v>0</v>
      </c>
      <c r="AI397" s="41">
        <f t="shared" si="222"/>
        <v>0.31162767147627202</v>
      </c>
      <c r="AJ397" s="41">
        <f t="shared" si="223"/>
        <v>0.15042219548017169</v>
      </c>
      <c r="AK397" s="41">
        <f t="shared" si="238"/>
        <v>0.23592304023130933</v>
      </c>
      <c r="AL397" s="41">
        <f t="shared" si="224"/>
        <v>0</v>
      </c>
      <c r="AR397" s="41">
        <f t="shared" si="225"/>
        <v>0</v>
      </c>
      <c r="AS397" s="41">
        <f t="shared" si="226"/>
        <v>0</v>
      </c>
      <c r="AT397" s="41">
        <f t="shared" si="227"/>
        <v>0</v>
      </c>
      <c r="AV397" s="40">
        <f t="shared" si="228"/>
        <v>836.52085620404557</v>
      </c>
      <c r="AW397" s="40">
        <f t="shared" si="218"/>
        <v>403.78732465915368</v>
      </c>
      <c r="AX397" s="40">
        <f t="shared" si="219"/>
        <v>633.30237227531757</v>
      </c>
      <c r="AY397" s="40">
        <f t="shared" si="229"/>
        <v>0</v>
      </c>
      <c r="AZ397" s="40">
        <f t="shared" si="230"/>
        <v>0</v>
      </c>
      <c r="BA397" s="40">
        <f t="shared" si="231"/>
        <v>0</v>
      </c>
      <c r="BB397" s="40">
        <f t="shared" si="232"/>
        <v>0</v>
      </c>
      <c r="BC397" s="40">
        <f t="shared" si="233"/>
        <v>0</v>
      </c>
      <c r="BD397" s="40">
        <f t="shared" si="234"/>
        <v>0</v>
      </c>
      <c r="BE397" s="40">
        <f t="shared" si="215"/>
        <v>0</v>
      </c>
      <c r="BF397" s="40">
        <f t="shared" si="216"/>
        <v>0</v>
      </c>
      <c r="BG397" s="40">
        <f t="shared" si="217"/>
        <v>0</v>
      </c>
      <c r="BH397" s="62">
        <f t="shared" si="235"/>
        <v>1873.6105531385167</v>
      </c>
      <c r="BI397" s="128">
        <f>VLOOKUP(A397,'1112 '!$B$12:$G$1229,6,0)</f>
        <v>2010.05</v>
      </c>
      <c r="BJ397" s="63">
        <f t="shared" si="236"/>
        <v>-136.43944686148325</v>
      </c>
      <c r="BK397" s="41">
        <f t="shared" si="237"/>
        <v>3.7284877520713301E-3</v>
      </c>
    </row>
    <row r="398" spans="1:63" x14ac:dyDescent="0.3">
      <c r="A398" s="85" t="s">
        <v>2060</v>
      </c>
      <c r="B398" s="85" t="s">
        <v>886</v>
      </c>
      <c r="C398" s="65">
        <f>VLOOKUP(B398,Площадь!$A$2:$B$442,2,0)</f>
        <v>13.8</v>
      </c>
      <c r="D398" s="79"/>
      <c r="E398">
        <v>31</v>
      </c>
      <c r="F398">
        <v>29</v>
      </c>
      <c r="G398">
        <v>31</v>
      </c>
      <c r="Q398">
        <f t="shared" si="220"/>
        <v>91</v>
      </c>
      <c r="R398" s="76"/>
      <c r="S398" s="71"/>
      <c r="T398" s="41">
        <f t="shared" si="207"/>
        <v>0</v>
      </c>
      <c r="U398" s="41">
        <f t="shared" si="210"/>
        <v>0</v>
      </c>
      <c r="V398" s="41">
        <f t="shared" si="221"/>
        <v>0</v>
      </c>
      <c r="W398" s="41">
        <f t="shared" si="209"/>
        <v>0</v>
      </c>
      <c r="X398" s="41">
        <f t="shared" si="208"/>
        <v>0</v>
      </c>
      <c r="Y398" s="41"/>
      <c r="Z398" s="41"/>
      <c r="AA398" s="41"/>
      <c r="AB398" s="41"/>
      <c r="AC398" s="41"/>
      <c r="AD398" s="41">
        <f t="shared" si="211"/>
        <v>0</v>
      </c>
      <c r="AE398" s="41">
        <f t="shared" si="212"/>
        <v>0</v>
      </c>
      <c r="AF398" s="41">
        <f t="shared" si="213"/>
        <v>0</v>
      </c>
      <c r="AG398" s="41">
        <f t="shared" si="214"/>
        <v>0</v>
      </c>
      <c r="AI398" s="41">
        <f t="shared" si="222"/>
        <v>0.27567063245977907</v>
      </c>
      <c r="AJ398" s="41">
        <f t="shared" si="223"/>
        <v>0.13306578830938265</v>
      </c>
      <c r="AK398" s="41">
        <f t="shared" si="238"/>
        <v>0.20870115097385059</v>
      </c>
      <c r="AL398" s="41">
        <f t="shared" si="224"/>
        <v>0</v>
      </c>
      <c r="AR398" s="41">
        <f t="shared" si="225"/>
        <v>0</v>
      </c>
      <c r="AS398" s="41">
        <f t="shared" si="226"/>
        <v>0</v>
      </c>
      <c r="AT398" s="41">
        <f t="shared" si="227"/>
        <v>0</v>
      </c>
      <c r="AV398" s="40">
        <f t="shared" si="228"/>
        <v>739.99921894973261</v>
      </c>
      <c r="AW398" s="40">
        <f t="shared" si="218"/>
        <v>357.1964795061744</v>
      </c>
      <c r="AX398" s="40">
        <f t="shared" si="219"/>
        <v>560.22902162816558</v>
      </c>
      <c r="AY398" s="40">
        <f t="shared" si="229"/>
        <v>0</v>
      </c>
      <c r="AZ398" s="40">
        <f t="shared" si="230"/>
        <v>0</v>
      </c>
      <c r="BA398" s="40">
        <f t="shared" si="231"/>
        <v>0</v>
      </c>
      <c r="BB398" s="40">
        <f t="shared" si="232"/>
        <v>0</v>
      </c>
      <c r="BC398" s="40">
        <f t="shared" si="233"/>
        <v>0</v>
      </c>
      <c r="BD398" s="40">
        <f t="shared" si="234"/>
        <v>0</v>
      </c>
      <c r="BE398" s="40">
        <f t="shared" si="215"/>
        <v>0</v>
      </c>
      <c r="BF398" s="40">
        <f t="shared" si="216"/>
        <v>0</v>
      </c>
      <c r="BG398" s="40">
        <f t="shared" si="217"/>
        <v>0</v>
      </c>
      <c r="BH398" s="62">
        <f t="shared" si="235"/>
        <v>1657.4247200840725</v>
      </c>
      <c r="BI398" s="128">
        <f>VLOOKUP(A398,'1112 '!$B$12:$G$1229,6,0)</f>
        <v>1778.13</v>
      </c>
      <c r="BJ398" s="63">
        <f t="shared" si="236"/>
        <v>-120.70527991592758</v>
      </c>
      <c r="BK398" s="41">
        <f t="shared" si="237"/>
        <v>3.7284877520713301E-3</v>
      </c>
    </row>
    <row r="399" spans="1:63" x14ac:dyDescent="0.3">
      <c r="A399" s="85" t="s">
        <v>2097</v>
      </c>
      <c r="B399" s="85" t="s">
        <v>522</v>
      </c>
      <c r="C399" s="65">
        <f>VLOOKUP(B399,Площадь!$A$2:$B$442,2,0)</f>
        <v>19.100000000000001</v>
      </c>
      <c r="D399" s="79"/>
      <c r="E399">
        <v>31</v>
      </c>
      <c r="F399">
        <v>29</v>
      </c>
      <c r="G399">
        <v>31</v>
      </c>
      <c r="Q399">
        <f t="shared" si="220"/>
        <v>91</v>
      </c>
      <c r="R399" s="76"/>
      <c r="S399" s="71"/>
      <c r="T399" s="41">
        <f t="shared" si="207"/>
        <v>0</v>
      </c>
      <c r="U399" s="41">
        <f t="shared" si="210"/>
        <v>0</v>
      </c>
      <c r="V399" s="41">
        <f t="shared" si="221"/>
        <v>0</v>
      </c>
      <c r="W399" s="41">
        <f t="shared" si="209"/>
        <v>0</v>
      </c>
      <c r="X399" s="41">
        <f t="shared" si="208"/>
        <v>0</v>
      </c>
      <c r="Y399" s="41"/>
      <c r="Z399" s="41"/>
      <c r="AA399" s="41"/>
      <c r="AB399" s="41"/>
      <c r="AC399" s="41"/>
      <c r="AD399" s="41">
        <f t="shared" si="211"/>
        <v>0</v>
      </c>
      <c r="AE399" s="41">
        <f t="shared" si="212"/>
        <v>0</v>
      </c>
      <c r="AF399" s="41">
        <f t="shared" si="213"/>
        <v>0</v>
      </c>
      <c r="AG399" s="41">
        <f t="shared" si="214"/>
        <v>0</v>
      </c>
      <c r="AI399" s="41">
        <f t="shared" si="222"/>
        <v>0.38154413623056382</v>
      </c>
      <c r="AJ399" s="41">
        <f t="shared" si="223"/>
        <v>0.18417076497892818</v>
      </c>
      <c r="AK399" s="41">
        <f t="shared" si="238"/>
        <v>0.288854491565257</v>
      </c>
      <c r="AL399" s="41">
        <f t="shared" si="224"/>
        <v>0</v>
      </c>
      <c r="AR399" s="41">
        <f t="shared" si="225"/>
        <v>0</v>
      </c>
      <c r="AS399" s="41">
        <f t="shared" si="226"/>
        <v>0</v>
      </c>
      <c r="AT399" s="41">
        <f t="shared" si="227"/>
        <v>0</v>
      </c>
      <c r="AV399" s="40">
        <f t="shared" si="228"/>
        <v>1024.2018175318763</v>
      </c>
      <c r="AW399" s="40">
        <f t="shared" si="218"/>
        <v>494.38063467883563</v>
      </c>
      <c r="AX399" s="40">
        <f t="shared" si="219"/>
        <v>775.38944297811327</v>
      </c>
      <c r="AY399" s="40">
        <f t="shared" si="229"/>
        <v>0</v>
      </c>
      <c r="AZ399" s="40">
        <f t="shared" si="230"/>
        <v>0</v>
      </c>
      <c r="BA399" s="40">
        <f t="shared" si="231"/>
        <v>0</v>
      </c>
      <c r="BB399" s="40">
        <f t="shared" si="232"/>
        <v>0</v>
      </c>
      <c r="BC399" s="40">
        <f t="shared" si="233"/>
        <v>0</v>
      </c>
      <c r="BD399" s="40">
        <f t="shared" si="234"/>
        <v>0</v>
      </c>
      <c r="BE399" s="40">
        <f t="shared" si="215"/>
        <v>0</v>
      </c>
      <c r="BF399" s="40">
        <f t="shared" si="216"/>
        <v>0</v>
      </c>
      <c r="BG399" s="40">
        <f t="shared" si="217"/>
        <v>0</v>
      </c>
      <c r="BH399" s="62">
        <f t="shared" si="235"/>
        <v>2293.9718951888253</v>
      </c>
      <c r="BI399" s="128">
        <f>VLOOKUP(A399,'1112 '!$B$12:$G$1229,6,0)</f>
        <v>2461.0300000000002</v>
      </c>
      <c r="BJ399" s="63">
        <f t="shared" si="236"/>
        <v>-167.05810481117487</v>
      </c>
      <c r="BK399" s="41">
        <f t="shared" si="237"/>
        <v>3.7284877520713305E-3</v>
      </c>
    </row>
    <row r="400" spans="1:63" x14ac:dyDescent="0.3">
      <c r="A400" s="85" t="s">
        <v>1947</v>
      </c>
      <c r="B400" s="85" t="s">
        <v>840</v>
      </c>
      <c r="C400" s="65">
        <f>VLOOKUP(B400,Площадь!$A$2:$B$442,2,0)</f>
        <v>13.8</v>
      </c>
      <c r="D400" s="79"/>
      <c r="E400">
        <v>31</v>
      </c>
      <c r="F400">
        <v>29</v>
      </c>
      <c r="G400">
        <v>31</v>
      </c>
      <c r="Q400">
        <f t="shared" si="220"/>
        <v>91</v>
      </c>
      <c r="R400" s="76"/>
      <c r="S400" s="71"/>
      <c r="T400" s="41">
        <f t="shared" si="207"/>
        <v>0</v>
      </c>
      <c r="U400" s="41">
        <f t="shared" si="210"/>
        <v>0</v>
      </c>
      <c r="V400" s="41">
        <f t="shared" si="221"/>
        <v>0</v>
      </c>
      <c r="W400" s="41">
        <f t="shared" si="209"/>
        <v>0</v>
      </c>
      <c r="X400" s="41">
        <f t="shared" si="208"/>
        <v>0</v>
      </c>
      <c r="Y400" s="41"/>
      <c r="Z400" s="41"/>
      <c r="AA400" s="41"/>
      <c r="AB400" s="41"/>
      <c r="AC400" s="41"/>
      <c r="AD400" s="41">
        <f t="shared" si="211"/>
        <v>0</v>
      </c>
      <c r="AE400" s="41">
        <f t="shared" si="212"/>
        <v>0</v>
      </c>
      <c r="AF400" s="41">
        <f t="shared" si="213"/>
        <v>0</v>
      </c>
      <c r="AG400" s="41">
        <f t="shared" si="214"/>
        <v>0</v>
      </c>
      <c r="AI400" s="41">
        <f t="shared" si="222"/>
        <v>0.27567063245977907</v>
      </c>
      <c r="AJ400" s="41">
        <f t="shared" si="223"/>
        <v>0.13306578830938265</v>
      </c>
      <c r="AK400" s="41">
        <f t="shared" si="238"/>
        <v>0.20870115097385059</v>
      </c>
      <c r="AL400" s="41">
        <f t="shared" si="224"/>
        <v>0</v>
      </c>
      <c r="AR400" s="41">
        <f t="shared" si="225"/>
        <v>0</v>
      </c>
      <c r="AS400" s="41">
        <f t="shared" si="226"/>
        <v>0</v>
      </c>
      <c r="AT400" s="41">
        <f t="shared" si="227"/>
        <v>0</v>
      </c>
      <c r="AV400" s="40">
        <f t="shared" si="228"/>
        <v>739.99921894973261</v>
      </c>
      <c r="AW400" s="40">
        <f t="shared" si="218"/>
        <v>357.1964795061744</v>
      </c>
      <c r="AX400" s="40">
        <f t="shared" si="219"/>
        <v>560.22902162816558</v>
      </c>
      <c r="AY400" s="40">
        <f t="shared" si="229"/>
        <v>0</v>
      </c>
      <c r="AZ400" s="40">
        <f t="shared" si="230"/>
        <v>0</v>
      </c>
      <c r="BA400" s="40">
        <f t="shared" si="231"/>
        <v>0</v>
      </c>
      <c r="BB400" s="40">
        <f t="shared" si="232"/>
        <v>0</v>
      </c>
      <c r="BC400" s="40">
        <f t="shared" si="233"/>
        <v>0</v>
      </c>
      <c r="BD400" s="40">
        <f t="shared" si="234"/>
        <v>0</v>
      </c>
      <c r="BE400" s="40">
        <f t="shared" si="215"/>
        <v>0</v>
      </c>
      <c r="BF400" s="40">
        <f t="shared" si="216"/>
        <v>0</v>
      </c>
      <c r="BG400" s="40">
        <f t="shared" si="217"/>
        <v>0</v>
      </c>
      <c r="BH400" s="62">
        <f t="shared" si="235"/>
        <v>1657.4247200840725</v>
      </c>
      <c r="BI400" s="128">
        <f>VLOOKUP(A400,'1112 '!$B$12:$G$1229,6,0)</f>
        <v>1778.13</v>
      </c>
      <c r="BJ400" s="63">
        <f t="shared" si="236"/>
        <v>-120.70527991592758</v>
      </c>
      <c r="BK400" s="41">
        <f t="shared" si="237"/>
        <v>3.7284877520713301E-3</v>
      </c>
    </row>
    <row r="401" spans="1:63" x14ac:dyDescent="0.3">
      <c r="A401" s="85" t="s">
        <v>1921</v>
      </c>
      <c r="B401" s="85" t="s">
        <v>890</v>
      </c>
      <c r="C401" s="65">
        <f>VLOOKUP(B401,Площадь!$A$2:$B$442,2,0)</f>
        <v>15.8</v>
      </c>
      <c r="D401" s="79"/>
      <c r="E401">
        <v>31</v>
      </c>
      <c r="F401">
        <v>29</v>
      </c>
      <c r="G401">
        <v>31</v>
      </c>
      <c r="Q401">
        <f t="shared" si="220"/>
        <v>91</v>
      </c>
      <c r="R401" s="76"/>
      <c r="S401" s="71"/>
      <c r="T401" s="41">
        <f t="shared" si="207"/>
        <v>0</v>
      </c>
      <c r="U401" s="41">
        <f t="shared" si="210"/>
        <v>0</v>
      </c>
      <c r="V401" s="41">
        <f t="shared" si="221"/>
        <v>0</v>
      </c>
      <c r="W401" s="41">
        <f t="shared" si="209"/>
        <v>0</v>
      </c>
      <c r="X401" s="41">
        <f t="shared" si="208"/>
        <v>0</v>
      </c>
      <c r="Y401" s="41"/>
      <c r="Z401" s="41"/>
      <c r="AA401" s="41"/>
      <c r="AB401" s="41"/>
      <c r="AC401" s="41"/>
      <c r="AD401" s="41">
        <f t="shared" si="211"/>
        <v>0</v>
      </c>
      <c r="AE401" s="41">
        <f t="shared" si="212"/>
        <v>0</v>
      </c>
      <c r="AF401" s="41">
        <f t="shared" si="213"/>
        <v>0</v>
      </c>
      <c r="AG401" s="41">
        <f t="shared" si="214"/>
        <v>0</v>
      </c>
      <c r="AI401" s="41">
        <f t="shared" si="222"/>
        <v>0.31562289803366012</v>
      </c>
      <c r="AJ401" s="41">
        <f t="shared" si="223"/>
        <v>0.15235068516581493</v>
      </c>
      <c r="AK401" s="41">
        <f t="shared" si="238"/>
        <v>0.23894769459324922</v>
      </c>
      <c r="AL401" s="41">
        <f t="shared" si="224"/>
        <v>0</v>
      </c>
      <c r="AR401" s="41">
        <f t="shared" si="225"/>
        <v>0</v>
      </c>
      <c r="AS401" s="41">
        <f t="shared" si="226"/>
        <v>0</v>
      </c>
      <c r="AT401" s="41">
        <f t="shared" si="227"/>
        <v>0</v>
      </c>
      <c r="AV401" s="40">
        <f t="shared" si="228"/>
        <v>847.24548256563594</v>
      </c>
      <c r="AW401" s="40">
        <f t="shared" si="218"/>
        <v>408.96408523170697</v>
      </c>
      <c r="AX401" s="40">
        <f t="shared" si="219"/>
        <v>641.42163345833444</v>
      </c>
      <c r="AY401" s="40">
        <f t="shared" si="229"/>
        <v>0</v>
      </c>
      <c r="AZ401" s="40">
        <f t="shared" si="230"/>
        <v>0</v>
      </c>
      <c r="BA401" s="40">
        <f t="shared" si="231"/>
        <v>0</v>
      </c>
      <c r="BB401" s="40">
        <f t="shared" si="232"/>
        <v>0</v>
      </c>
      <c r="BC401" s="40">
        <f t="shared" si="233"/>
        <v>0</v>
      </c>
      <c r="BD401" s="40">
        <f t="shared" si="234"/>
        <v>0</v>
      </c>
      <c r="BE401" s="40">
        <f t="shared" si="215"/>
        <v>0</v>
      </c>
      <c r="BF401" s="40">
        <f t="shared" si="216"/>
        <v>0</v>
      </c>
      <c r="BG401" s="40">
        <f t="shared" si="217"/>
        <v>0</v>
      </c>
      <c r="BH401" s="62">
        <f t="shared" si="235"/>
        <v>1897.6312012556773</v>
      </c>
      <c r="BI401" s="128">
        <f>VLOOKUP(A401,'1112 '!$B$12:$G$1229,6,0)</f>
        <v>2035.82</v>
      </c>
      <c r="BJ401" s="63">
        <f t="shared" si="236"/>
        <v>-138.18879874432264</v>
      </c>
      <c r="BK401" s="41">
        <f t="shared" si="237"/>
        <v>3.7284877520713305E-3</v>
      </c>
    </row>
    <row r="402" spans="1:63" x14ac:dyDescent="0.3">
      <c r="A402" s="85" t="s">
        <v>1965</v>
      </c>
      <c r="B402" s="85" t="s">
        <v>753</v>
      </c>
      <c r="C402" s="65">
        <f>VLOOKUP(B402,Площадь!$A$2:$B$442,2,0)</f>
        <v>15.8</v>
      </c>
      <c r="D402" s="79"/>
      <c r="E402">
        <v>31</v>
      </c>
      <c r="F402">
        <v>29</v>
      </c>
      <c r="G402">
        <v>31</v>
      </c>
      <c r="Q402">
        <f t="shared" si="220"/>
        <v>91</v>
      </c>
      <c r="R402" s="76"/>
      <c r="S402" s="71"/>
      <c r="T402" s="41">
        <f t="shared" si="207"/>
        <v>0</v>
      </c>
      <c r="U402" s="41">
        <f t="shared" si="210"/>
        <v>0</v>
      </c>
      <c r="V402" s="41">
        <f t="shared" si="221"/>
        <v>0</v>
      </c>
      <c r="W402" s="41">
        <f t="shared" si="209"/>
        <v>0</v>
      </c>
      <c r="X402" s="41">
        <f t="shared" si="208"/>
        <v>0</v>
      </c>
      <c r="Y402" s="41"/>
      <c r="Z402" s="41"/>
      <c r="AA402" s="41"/>
      <c r="AB402" s="41"/>
      <c r="AC402" s="41"/>
      <c r="AD402" s="41">
        <f t="shared" si="211"/>
        <v>0</v>
      </c>
      <c r="AE402" s="41">
        <f t="shared" si="212"/>
        <v>0</v>
      </c>
      <c r="AF402" s="41">
        <f t="shared" si="213"/>
        <v>0</v>
      </c>
      <c r="AG402" s="41">
        <f t="shared" si="214"/>
        <v>0</v>
      </c>
      <c r="AI402" s="41">
        <f t="shared" si="222"/>
        <v>0.31562289803366012</v>
      </c>
      <c r="AJ402" s="41">
        <f t="shared" si="223"/>
        <v>0.15235068516581493</v>
      </c>
      <c r="AK402" s="41">
        <f t="shared" si="238"/>
        <v>0.23894769459324922</v>
      </c>
      <c r="AL402" s="41">
        <f t="shared" si="224"/>
        <v>0</v>
      </c>
      <c r="AR402" s="41">
        <f t="shared" si="225"/>
        <v>0</v>
      </c>
      <c r="AS402" s="41">
        <f t="shared" si="226"/>
        <v>0</v>
      </c>
      <c r="AT402" s="41">
        <f t="shared" si="227"/>
        <v>0</v>
      </c>
      <c r="AV402" s="40">
        <f t="shared" si="228"/>
        <v>847.24548256563594</v>
      </c>
      <c r="AW402" s="40">
        <f t="shared" si="218"/>
        <v>408.96408523170697</v>
      </c>
      <c r="AX402" s="40">
        <f t="shared" si="219"/>
        <v>641.42163345833444</v>
      </c>
      <c r="AY402" s="40">
        <f t="shared" si="229"/>
        <v>0</v>
      </c>
      <c r="AZ402" s="40">
        <f t="shared" si="230"/>
        <v>0</v>
      </c>
      <c r="BA402" s="40">
        <f t="shared" si="231"/>
        <v>0</v>
      </c>
      <c r="BB402" s="40">
        <f t="shared" si="232"/>
        <v>0</v>
      </c>
      <c r="BC402" s="40">
        <f t="shared" si="233"/>
        <v>0</v>
      </c>
      <c r="BD402" s="40">
        <f t="shared" si="234"/>
        <v>0</v>
      </c>
      <c r="BE402" s="40">
        <f t="shared" si="215"/>
        <v>0</v>
      </c>
      <c r="BF402" s="40">
        <f t="shared" si="216"/>
        <v>0</v>
      </c>
      <c r="BG402" s="40">
        <f t="shared" si="217"/>
        <v>0</v>
      </c>
      <c r="BH402" s="62">
        <f t="shared" si="235"/>
        <v>1897.6312012556773</v>
      </c>
      <c r="BI402" s="128">
        <f>VLOOKUP(A402,'1112 '!$B$12:$G$1229,6,0)</f>
        <v>2035.82</v>
      </c>
      <c r="BJ402" s="63">
        <f t="shared" si="236"/>
        <v>-138.18879874432264</v>
      </c>
      <c r="BK402" s="41">
        <f t="shared" si="237"/>
        <v>3.7284877520713305E-3</v>
      </c>
    </row>
    <row r="403" spans="1:63" x14ac:dyDescent="0.3">
      <c r="A403" s="85" t="s">
        <v>2051</v>
      </c>
      <c r="B403" s="85" t="s">
        <v>532</v>
      </c>
      <c r="C403" s="65">
        <f>VLOOKUP(B403,Площадь!$A$2:$B$442,2,0)</f>
        <v>13.8</v>
      </c>
      <c r="D403" s="79"/>
      <c r="E403">
        <v>31</v>
      </c>
      <c r="F403">
        <v>29</v>
      </c>
      <c r="G403">
        <v>31</v>
      </c>
      <c r="Q403">
        <f t="shared" si="220"/>
        <v>91</v>
      </c>
      <c r="R403" s="76"/>
      <c r="S403" s="71"/>
      <c r="T403" s="41">
        <f t="shared" si="207"/>
        <v>0</v>
      </c>
      <c r="U403" s="41">
        <f t="shared" si="210"/>
        <v>0</v>
      </c>
      <c r="V403" s="41">
        <f t="shared" si="221"/>
        <v>0</v>
      </c>
      <c r="W403" s="41">
        <f t="shared" si="209"/>
        <v>0</v>
      </c>
      <c r="X403" s="41">
        <f t="shared" si="208"/>
        <v>0</v>
      </c>
      <c r="Y403" s="41"/>
      <c r="Z403" s="41"/>
      <c r="AA403" s="41"/>
      <c r="AB403" s="41"/>
      <c r="AC403" s="41"/>
      <c r="AD403" s="41">
        <f t="shared" si="211"/>
        <v>0</v>
      </c>
      <c r="AE403" s="41">
        <f t="shared" si="212"/>
        <v>0</v>
      </c>
      <c r="AF403" s="41">
        <f t="shared" si="213"/>
        <v>0</v>
      </c>
      <c r="AG403" s="41">
        <f t="shared" si="214"/>
        <v>0</v>
      </c>
      <c r="AI403" s="41">
        <f t="shared" si="222"/>
        <v>0.27567063245977907</v>
      </c>
      <c r="AJ403" s="41">
        <f t="shared" si="223"/>
        <v>0.13306578830938265</v>
      </c>
      <c r="AK403" s="41">
        <f t="shared" si="238"/>
        <v>0.20870115097385059</v>
      </c>
      <c r="AL403" s="41">
        <f t="shared" si="224"/>
        <v>0</v>
      </c>
      <c r="AR403" s="41">
        <f t="shared" si="225"/>
        <v>0</v>
      </c>
      <c r="AS403" s="41">
        <f t="shared" si="226"/>
        <v>0</v>
      </c>
      <c r="AT403" s="41">
        <f t="shared" si="227"/>
        <v>0</v>
      </c>
      <c r="AV403" s="40">
        <f t="shared" si="228"/>
        <v>739.99921894973261</v>
      </c>
      <c r="AW403" s="40">
        <f t="shared" si="218"/>
        <v>357.1964795061744</v>
      </c>
      <c r="AX403" s="40">
        <f t="shared" si="219"/>
        <v>560.22902162816558</v>
      </c>
      <c r="AY403" s="40">
        <f t="shared" si="229"/>
        <v>0</v>
      </c>
      <c r="AZ403" s="40">
        <f t="shared" si="230"/>
        <v>0</v>
      </c>
      <c r="BA403" s="40">
        <f t="shared" si="231"/>
        <v>0</v>
      </c>
      <c r="BB403" s="40">
        <f t="shared" si="232"/>
        <v>0</v>
      </c>
      <c r="BC403" s="40">
        <f t="shared" si="233"/>
        <v>0</v>
      </c>
      <c r="BD403" s="40">
        <f t="shared" si="234"/>
        <v>0</v>
      </c>
      <c r="BE403" s="40">
        <f t="shared" si="215"/>
        <v>0</v>
      </c>
      <c r="BF403" s="40">
        <f t="shared" si="216"/>
        <v>0</v>
      </c>
      <c r="BG403" s="40">
        <f t="shared" si="217"/>
        <v>0</v>
      </c>
      <c r="BH403" s="62">
        <f t="shared" si="235"/>
        <v>1657.4247200840725</v>
      </c>
      <c r="BI403" s="128">
        <f>VLOOKUP(A403,'1112 '!$B$12:$G$1229,6,0)</f>
        <v>1778.13</v>
      </c>
      <c r="BJ403" s="63">
        <f t="shared" si="236"/>
        <v>-120.70527991592758</v>
      </c>
      <c r="BK403" s="41">
        <f t="shared" si="237"/>
        <v>3.7284877520713301E-3</v>
      </c>
    </row>
    <row r="404" spans="1:63" x14ac:dyDescent="0.3">
      <c r="A404" s="85" t="s">
        <v>2089</v>
      </c>
      <c r="B404" s="85" t="s">
        <v>536</v>
      </c>
      <c r="C404" s="65">
        <f>VLOOKUP(B404,Площадь!$A$2:$B$442,2,0)</f>
        <v>15.8</v>
      </c>
      <c r="D404" s="79"/>
      <c r="E404">
        <v>31</v>
      </c>
      <c r="F404">
        <v>29</v>
      </c>
      <c r="G404">
        <v>31</v>
      </c>
      <c r="Q404">
        <f t="shared" si="220"/>
        <v>91</v>
      </c>
      <c r="R404" s="76"/>
      <c r="S404" s="71"/>
      <c r="T404" s="41">
        <f t="shared" si="207"/>
        <v>0</v>
      </c>
      <c r="U404" s="41">
        <f t="shared" si="210"/>
        <v>0</v>
      </c>
      <c r="V404" s="41">
        <f t="shared" si="221"/>
        <v>0</v>
      </c>
      <c r="W404" s="41">
        <f t="shared" si="209"/>
        <v>0</v>
      </c>
      <c r="X404" s="41">
        <f t="shared" si="208"/>
        <v>0</v>
      </c>
      <c r="Y404" s="41"/>
      <c r="Z404" s="41"/>
      <c r="AA404" s="41"/>
      <c r="AB404" s="41"/>
      <c r="AC404" s="41"/>
      <c r="AD404" s="41">
        <f t="shared" si="211"/>
        <v>0</v>
      </c>
      <c r="AE404" s="41">
        <f t="shared" si="212"/>
        <v>0</v>
      </c>
      <c r="AF404" s="41">
        <f t="shared" si="213"/>
        <v>0</v>
      </c>
      <c r="AG404" s="41">
        <f t="shared" si="214"/>
        <v>0</v>
      </c>
      <c r="AI404" s="41">
        <f t="shared" si="222"/>
        <v>0.31562289803366012</v>
      </c>
      <c r="AJ404" s="41">
        <f t="shared" si="223"/>
        <v>0.15235068516581493</v>
      </c>
      <c r="AK404" s="41">
        <f t="shared" si="238"/>
        <v>0.23894769459324922</v>
      </c>
      <c r="AL404" s="41">
        <f t="shared" si="224"/>
        <v>0</v>
      </c>
      <c r="AR404" s="41">
        <f t="shared" si="225"/>
        <v>0</v>
      </c>
      <c r="AS404" s="41">
        <f t="shared" si="226"/>
        <v>0</v>
      </c>
      <c r="AT404" s="41">
        <f t="shared" si="227"/>
        <v>0</v>
      </c>
      <c r="AV404" s="40">
        <f t="shared" si="228"/>
        <v>847.24548256563594</v>
      </c>
      <c r="AW404" s="40">
        <f t="shared" si="218"/>
        <v>408.96408523170697</v>
      </c>
      <c r="AX404" s="40">
        <f t="shared" si="219"/>
        <v>641.42163345833444</v>
      </c>
      <c r="AY404" s="40">
        <f t="shared" si="229"/>
        <v>0</v>
      </c>
      <c r="AZ404" s="40">
        <f t="shared" si="230"/>
        <v>0</v>
      </c>
      <c r="BA404" s="40">
        <f t="shared" si="231"/>
        <v>0</v>
      </c>
      <c r="BB404" s="40">
        <f t="shared" si="232"/>
        <v>0</v>
      </c>
      <c r="BC404" s="40">
        <f t="shared" si="233"/>
        <v>0</v>
      </c>
      <c r="BD404" s="40">
        <f t="shared" si="234"/>
        <v>0</v>
      </c>
      <c r="BE404" s="40">
        <f t="shared" si="215"/>
        <v>0</v>
      </c>
      <c r="BF404" s="40">
        <f t="shared" si="216"/>
        <v>0</v>
      </c>
      <c r="BG404" s="40">
        <f t="shared" si="217"/>
        <v>0</v>
      </c>
      <c r="BH404" s="62">
        <f t="shared" si="235"/>
        <v>1897.6312012556773</v>
      </c>
      <c r="BI404" s="128">
        <f>VLOOKUP(A404,'1112 '!$B$12:$G$1229,6,0)</f>
        <v>2035.82</v>
      </c>
      <c r="BJ404" s="63">
        <f t="shared" si="236"/>
        <v>-138.18879874432264</v>
      </c>
      <c r="BK404" s="41">
        <f t="shared" si="237"/>
        <v>3.7284877520713305E-3</v>
      </c>
    </row>
    <row r="405" spans="1:63" x14ac:dyDescent="0.3">
      <c r="A405" s="85" t="s">
        <v>2064</v>
      </c>
      <c r="B405" s="85" t="s">
        <v>716</v>
      </c>
      <c r="C405" s="65">
        <f>VLOOKUP(B405,Площадь!$A$2:$B$442,2,0)</f>
        <v>15.8</v>
      </c>
      <c r="D405" s="79"/>
      <c r="E405">
        <v>31</v>
      </c>
      <c r="F405">
        <v>29</v>
      </c>
      <c r="G405">
        <v>31</v>
      </c>
      <c r="Q405">
        <f t="shared" si="220"/>
        <v>91</v>
      </c>
      <c r="R405" s="76"/>
      <c r="S405" s="71"/>
      <c r="T405" s="41">
        <f t="shared" si="207"/>
        <v>0</v>
      </c>
      <c r="U405" s="41">
        <f t="shared" si="210"/>
        <v>0</v>
      </c>
      <c r="V405" s="41">
        <f t="shared" si="221"/>
        <v>0</v>
      </c>
      <c r="W405" s="41">
        <f t="shared" si="209"/>
        <v>0</v>
      </c>
      <c r="X405" s="41">
        <f t="shared" si="208"/>
        <v>0</v>
      </c>
      <c r="Y405" s="41"/>
      <c r="Z405" s="41"/>
      <c r="AA405" s="41"/>
      <c r="AB405" s="41"/>
      <c r="AC405" s="41"/>
      <c r="AD405" s="41">
        <f t="shared" si="211"/>
        <v>0</v>
      </c>
      <c r="AE405" s="41">
        <f t="shared" si="212"/>
        <v>0</v>
      </c>
      <c r="AF405" s="41">
        <f t="shared" si="213"/>
        <v>0</v>
      </c>
      <c r="AG405" s="41">
        <f t="shared" si="214"/>
        <v>0</v>
      </c>
      <c r="AI405" s="41">
        <f t="shared" si="222"/>
        <v>0.31562289803366012</v>
      </c>
      <c r="AJ405" s="41">
        <f t="shared" si="223"/>
        <v>0.15235068516581493</v>
      </c>
      <c r="AK405" s="41">
        <f t="shared" si="238"/>
        <v>0.23894769459324922</v>
      </c>
      <c r="AL405" s="41">
        <f t="shared" si="224"/>
        <v>0</v>
      </c>
      <c r="AR405" s="41">
        <f t="shared" si="225"/>
        <v>0</v>
      </c>
      <c r="AS405" s="41">
        <f t="shared" si="226"/>
        <v>0</v>
      </c>
      <c r="AT405" s="41">
        <f t="shared" si="227"/>
        <v>0</v>
      </c>
      <c r="AV405" s="40">
        <f t="shared" si="228"/>
        <v>847.24548256563594</v>
      </c>
      <c r="AW405" s="40">
        <f t="shared" si="218"/>
        <v>408.96408523170697</v>
      </c>
      <c r="AX405" s="40">
        <f t="shared" si="219"/>
        <v>641.42163345833444</v>
      </c>
      <c r="AY405" s="40">
        <f t="shared" si="229"/>
        <v>0</v>
      </c>
      <c r="AZ405" s="40">
        <f t="shared" si="230"/>
        <v>0</v>
      </c>
      <c r="BA405" s="40">
        <f t="shared" si="231"/>
        <v>0</v>
      </c>
      <c r="BB405" s="40">
        <f t="shared" si="232"/>
        <v>0</v>
      </c>
      <c r="BC405" s="40">
        <f t="shared" si="233"/>
        <v>0</v>
      </c>
      <c r="BD405" s="40">
        <f t="shared" si="234"/>
        <v>0</v>
      </c>
      <c r="BE405" s="40">
        <f t="shared" si="215"/>
        <v>0</v>
      </c>
      <c r="BF405" s="40">
        <f t="shared" si="216"/>
        <v>0</v>
      </c>
      <c r="BG405" s="40">
        <f t="shared" si="217"/>
        <v>0</v>
      </c>
      <c r="BH405" s="62">
        <f t="shared" si="235"/>
        <v>1897.6312012556773</v>
      </c>
      <c r="BI405" s="128">
        <f>VLOOKUP(A405,'1112 '!$B$12:$G$1229,6,0)</f>
        <v>2035.82</v>
      </c>
      <c r="BJ405" s="63">
        <f t="shared" si="236"/>
        <v>-138.18879874432264</v>
      </c>
      <c r="BK405" s="41">
        <f t="shared" si="237"/>
        <v>3.7284877520713305E-3</v>
      </c>
    </row>
    <row r="406" spans="1:63" x14ac:dyDescent="0.3">
      <c r="A406" s="85" t="s">
        <v>2286</v>
      </c>
      <c r="B406" s="85" t="s">
        <v>861</v>
      </c>
      <c r="C406" s="65">
        <f>VLOOKUP(B406,Площадь!$A$2:$B$442,2,0)</f>
        <v>13.2</v>
      </c>
      <c r="D406" s="79"/>
      <c r="E406">
        <v>31</v>
      </c>
      <c r="F406">
        <v>29</v>
      </c>
      <c r="G406">
        <v>31</v>
      </c>
      <c r="Q406">
        <f t="shared" si="220"/>
        <v>91</v>
      </c>
      <c r="R406" s="76"/>
      <c r="S406" s="71"/>
      <c r="T406" s="41">
        <f t="shared" si="207"/>
        <v>0</v>
      </c>
      <c r="U406" s="41">
        <f t="shared" si="210"/>
        <v>0</v>
      </c>
      <c r="V406" s="41">
        <f t="shared" si="221"/>
        <v>0</v>
      </c>
      <c r="W406" s="41">
        <f t="shared" si="209"/>
        <v>0</v>
      </c>
      <c r="X406" s="41">
        <f t="shared" si="208"/>
        <v>0</v>
      </c>
      <c r="Y406" s="41"/>
      <c r="Z406" s="41"/>
      <c r="AA406" s="41"/>
      <c r="AB406" s="41"/>
      <c r="AC406" s="41"/>
      <c r="AD406" s="41">
        <f t="shared" si="211"/>
        <v>0</v>
      </c>
      <c r="AE406" s="41">
        <f t="shared" si="212"/>
        <v>0</v>
      </c>
      <c r="AF406" s="41">
        <f t="shared" si="213"/>
        <v>0</v>
      </c>
      <c r="AG406" s="41">
        <f t="shared" si="214"/>
        <v>0</v>
      </c>
      <c r="AI406" s="41">
        <f t="shared" si="222"/>
        <v>0.26368495278761478</v>
      </c>
      <c r="AJ406" s="41">
        <f t="shared" si="223"/>
        <v>0.12728031925245295</v>
      </c>
      <c r="AK406" s="41">
        <f t="shared" si="238"/>
        <v>0.19962718788803097</v>
      </c>
      <c r="AL406" s="41">
        <f t="shared" si="224"/>
        <v>0</v>
      </c>
      <c r="AR406" s="41">
        <f t="shared" si="225"/>
        <v>0</v>
      </c>
      <c r="AS406" s="41">
        <f t="shared" si="226"/>
        <v>0</v>
      </c>
      <c r="AT406" s="41">
        <f t="shared" si="227"/>
        <v>0</v>
      </c>
      <c r="AV406" s="40">
        <f t="shared" si="228"/>
        <v>707.82533986496162</v>
      </c>
      <c r="AW406" s="40">
        <f t="shared" si="218"/>
        <v>341.66619778851464</v>
      </c>
      <c r="AX406" s="40">
        <f t="shared" si="219"/>
        <v>535.87123807911485</v>
      </c>
      <c r="AY406" s="40">
        <f t="shared" si="229"/>
        <v>0</v>
      </c>
      <c r="AZ406" s="40">
        <f t="shared" si="230"/>
        <v>0</v>
      </c>
      <c r="BA406" s="40">
        <f t="shared" si="231"/>
        <v>0</v>
      </c>
      <c r="BB406" s="40">
        <f t="shared" si="232"/>
        <v>0</v>
      </c>
      <c r="BC406" s="40">
        <f t="shared" si="233"/>
        <v>0</v>
      </c>
      <c r="BD406" s="40">
        <f t="shared" si="234"/>
        <v>0</v>
      </c>
      <c r="BE406" s="40">
        <f t="shared" si="215"/>
        <v>0</v>
      </c>
      <c r="BF406" s="40">
        <f t="shared" si="216"/>
        <v>0</v>
      </c>
      <c r="BG406" s="40">
        <f t="shared" si="217"/>
        <v>0</v>
      </c>
      <c r="BH406" s="62">
        <f t="shared" si="235"/>
        <v>1585.3627757325912</v>
      </c>
      <c r="BI406" s="128">
        <f>VLOOKUP(A406,'1112 '!$B$12:$G$1229,6,0)</f>
        <v>1700.81</v>
      </c>
      <c r="BJ406" s="63">
        <f t="shared" si="236"/>
        <v>-115.44722426740873</v>
      </c>
      <c r="BK406" s="41">
        <f t="shared" si="237"/>
        <v>3.7284877520713305E-3</v>
      </c>
    </row>
    <row r="407" spans="1:63" x14ac:dyDescent="0.3">
      <c r="A407" s="85" t="s">
        <v>2087</v>
      </c>
      <c r="B407" s="85" t="s">
        <v>881</v>
      </c>
      <c r="C407" s="65">
        <f>VLOOKUP(B407,Площадь!$A$2:$B$442,2,0)</f>
        <v>13.2</v>
      </c>
      <c r="D407" s="79"/>
      <c r="E407">
        <v>31</v>
      </c>
      <c r="F407">
        <v>29</v>
      </c>
      <c r="G407">
        <v>31</v>
      </c>
      <c r="Q407">
        <f t="shared" si="220"/>
        <v>91</v>
      </c>
      <c r="R407" s="76"/>
      <c r="S407" s="71"/>
      <c r="T407" s="41">
        <f t="shared" si="207"/>
        <v>0</v>
      </c>
      <c r="U407" s="41">
        <f t="shared" si="210"/>
        <v>0</v>
      </c>
      <c r="V407" s="41">
        <f t="shared" si="221"/>
        <v>0</v>
      </c>
      <c r="W407" s="41">
        <f t="shared" si="209"/>
        <v>0</v>
      </c>
      <c r="X407" s="41">
        <f t="shared" si="208"/>
        <v>0</v>
      </c>
      <c r="Y407" s="41"/>
      <c r="Z407" s="41"/>
      <c r="AA407" s="41"/>
      <c r="AB407" s="41"/>
      <c r="AC407" s="41"/>
      <c r="AD407" s="41">
        <f t="shared" si="211"/>
        <v>0</v>
      </c>
      <c r="AE407" s="41">
        <f t="shared" si="212"/>
        <v>0</v>
      </c>
      <c r="AF407" s="41">
        <f t="shared" si="213"/>
        <v>0</v>
      </c>
      <c r="AG407" s="41">
        <f t="shared" si="214"/>
        <v>0</v>
      </c>
      <c r="AI407" s="41">
        <f t="shared" si="222"/>
        <v>0.26368495278761478</v>
      </c>
      <c r="AJ407" s="41">
        <f t="shared" si="223"/>
        <v>0.12728031925245295</v>
      </c>
      <c r="AK407" s="41">
        <f t="shared" si="238"/>
        <v>0.19962718788803097</v>
      </c>
      <c r="AL407" s="41">
        <f t="shared" si="224"/>
        <v>0</v>
      </c>
      <c r="AR407" s="41">
        <f t="shared" si="225"/>
        <v>0</v>
      </c>
      <c r="AS407" s="41">
        <f t="shared" si="226"/>
        <v>0</v>
      </c>
      <c r="AT407" s="41">
        <f t="shared" si="227"/>
        <v>0</v>
      </c>
      <c r="AV407" s="40">
        <f t="shared" si="228"/>
        <v>707.82533986496162</v>
      </c>
      <c r="AW407" s="40">
        <f t="shared" si="218"/>
        <v>341.66619778851464</v>
      </c>
      <c r="AX407" s="40">
        <f t="shared" si="219"/>
        <v>535.87123807911485</v>
      </c>
      <c r="AY407" s="40">
        <f t="shared" si="229"/>
        <v>0</v>
      </c>
      <c r="AZ407" s="40">
        <f t="shared" si="230"/>
        <v>0</v>
      </c>
      <c r="BA407" s="40">
        <f t="shared" si="231"/>
        <v>0</v>
      </c>
      <c r="BB407" s="40">
        <f t="shared" si="232"/>
        <v>0</v>
      </c>
      <c r="BC407" s="40">
        <f t="shared" si="233"/>
        <v>0</v>
      </c>
      <c r="BD407" s="40">
        <f t="shared" si="234"/>
        <v>0</v>
      </c>
      <c r="BE407" s="40">
        <f t="shared" si="215"/>
        <v>0</v>
      </c>
      <c r="BF407" s="40">
        <f t="shared" si="216"/>
        <v>0</v>
      </c>
      <c r="BG407" s="40">
        <f t="shared" si="217"/>
        <v>0</v>
      </c>
      <c r="BH407" s="62">
        <f t="shared" si="235"/>
        <v>1585.3627757325912</v>
      </c>
      <c r="BI407" s="128">
        <f>VLOOKUP(A407,'1112 '!$B$12:$G$1229,6,0)</f>
        <v>1700.81</v>
      </c>
      <c r="BJ407" s="63">
        <f t="shared" si="236"/>
        <v>-115.44722426740873</v>
      </c>
      <c r="BK407" s="41">
        <f t="shared" si="237"/>
        <v>3.7284877520713305E-3</v>
      </c>
    </row>
    <row r="408" spans="1:63" x14ac:dyDescent="0.3">
      <c r="A408" s="85" t="s">
        <v>3544</v>
      </c>
      <c r="B408" s="85" t="s">
        <v>495</v>
      </c>
      <c r="C408" s="65">
        <f>VLOOKUP(B408,Площадь!$A$2:$B$442,2,0)</f>
        <v>15.8</v>
      </c>
      <c r="D408" s="79"/>
      <c r="E408">
        <v>31</v>
      </c>
      <c r="F408">
        <v>29</v>
      </c>
      <c r="G408">
        <v>31</v>
      </c>
      <c r="Q408">
        <f t="shared" si="220"/>
        <v>91</v>
      </c>
      <c r="R408" s="76"/>
      <c r="S408" s="71"/>
      <c r="T408" s="41">
        <f t="shared" si="207"/>
        <v>0</v>
      </c>
      <c r="U408" s="41">
        <f t="shared" si="210"/>
        <v>0</v>
      </c>
      <c r="V408" s="41">
        <f t="shared" si="221"/>
        <v>0</v>
      </c>
      <c r="W408" s="41">
        <f t="shared" si="209"/>
        <v>0</v>
      </c>
      <c r="X408" s="41">
        <f t="shared" si="208"/>
        <v>0</v>
      </c>
      <c r="Y408" s="41"/>
      <c r="Z408" s="41"/>
      <c r="AA408" s="41"/>
      <c r="AB408" s="41"/>
      <c r="AC408" s="41"/>
      <c r="AD408" s="41">
        <f t="shared" si="211"/>
        <v>0</v>
      </c>
      <c r="AE408" s="41">
        <f t="shared" si="212"/>
        <v>0</v>
      </c>
      <c r="AF408" s="41">
        <f t="shared" si="213"/>
        <v>0</v>
      </c>
      <c r="AG408" s="41">
        <f t="shared" si="214"/>
        <v>0</v>
      </c>
      <c r="AI408" s="41">
        <f t="shared" si="222"/>
        <v>0.31562289803366012</v>
      </c>
      <c r="AJ408" s="41">
        <f t="shared" si="223"/>
        <v>0.15235068516581493</v>
      </c>
      <c r="AK408" s="41">
        <f t="shared" si="238"/>
        <v>0.23894769459324922</v>
      </c>
      <c r="AL408" s="41">
        <f t="shared" si="224"/>
        <v>0</v>
      </c>
      <c r="AR408" s="41">
        <f t="shared" si="225"/>
        <v>0</v>
      </c>
      <c r="AS408" s="41">
        <f t="shared" si="226"/>
        <v>0</v>
      </c>
      <c r="AT408" s="41">
        <f t="shared" si="227"/>
        <v>0</v>
      </c>
      <c r="AV408" s="40">
        <f t="shared" si="228"/>
        <v>847.24548256563594</v>
      </c>
      <c r="AW408" s="40">
        <f t="shared" si="218"/>
        <v>408.96408523170697</v>
      </c>
      <c r="AX408" s="40">
        <f t="shared" si="219"/>
        <v>641.42163345833444</v>
      </c>
      <c r="AY408" s="40">
        <f t="shared" si="229"/>
        <v>0</v>
      </c>
      <c r="AZ408" s="40">
        <f t="shared" si="230"/>
        <v>0</v>
      </c>
      <c r="BA408" s="40">
        <f t="shared" si="231"/>
        <v>0</v>
      </c>
      <c r="BB408" s="40">
        <f t="shared" si="232"/>
        <v>0</v>
      </c>
      <c r="BC408" s="40">
        <f t="shared" si="233"/>
        <v>0</v>
      </c>
      <c r="BD408" s="40">
        <f t="shared" si="234"/>
        <v>0</v>
      </c>
      <c r="BE408" s="40">
        <f t="shared" si="215"/>
        <v>0</v>
      </c>
      <c r="BF408" s="40">
        <f t="shared" si="216"/>
        <v>0</v>
      </c>
      <c r="BG408" s="40">
        <f t="shared" si="217"/>
        <v>0</v>
      </c>
      <c r="BH408" s="62">
        <f t="shared" si="235"/>
        <v>1897.6312012556773</v>
      </c>
      <c r="BI408" s="128">
        <f>VLOOKUP(A408,'1112 '!$B$12:$G$1229,6,0)</f>
        <v>2035.82</v>
      </c>
      <c r="BJ408" s="63">
        <f t="shared" si="236"/>
        <v>-138.18879874432264</v>
      </c>
      <c r="BK408" s="41">
        <f t="shared" si="237"/>
        <v>3.7284877520713305E-3</v>
      </c>
    </row>
    <row r="409" spans="1:63" x14ac:dyDescent="0.3">
      <c r="A409" s="85" t="s">
        <v>1963</v>
      </c>
      <c r="B409" s="85" t="s">
        <v>740</v>
      </c>
      <c r="C409" s="65">
        <f>VLOOKUP(B409,Площадь!$A$2:$B$442,2,0)</f>
        <v>15.8</v>
      </c>
      <c r="D409" s="79"/>
      <c r="E409">
        <v>31</v>
      </c>
      <c r="F409">
        <v>29</v>
      </c>
      <c r="G409">
        <v>31</v>
      </c>
      <c r="Q409">
        <f t="shared" si="220"/>
        <v>91</v>
      </c>
      <c r="R409" s="76"/>
      <c r="S409" s="71"/>
      <c r="T409" s="41">
        <f t="shared" ref="T409:T472" si="239">R409*$T$1/31*E409</f>
        <v>0</v>
      </c>
      <c r="U409" s="41">
        <f t="shared" si="210"/>
        <v>0</v>
      </c>
      <c r="V409" s="41">
        <f t="shared" si="221"/>
        <v>0</v>
      </c>
      <c r="W409" s="41">
        <f t="shared" si="209"/>
        <v>0</v>
      </c>
      <c r="X409" s="41">
        <f t="shared" ref="X409:X472" si="240">SUM(T409:W409)-R409</f>
        <v>0</v>
      </c>
      <c r="Y409" s="41"/>
      <c r="Z409" s="41"/>
      <c r="AA409" s="41"/>
      <c r="AB409" s="41"/>
      <c r="AC409" s="41"/>
      <c r="AD409" s="41">
        <f t="shared" si="211"/>
        <v>0</v>
      </c>
      <c r="AE409" s="41">
        <f t="shared" si="212"/>
        <v>0</v>
      </c>
      <c r="AF409" s="41">
        <f t="shared" si="213"/>
        <v>0</v>
      </c>
      <c r="AG409" s="41">
        <f t="shared" si="214"/>
        <v>0</v>
      </c>
      <c r="AI409" s="41">
        <f t="shared" si="222"/>
        <v>0.31562289803366012</v>
      </c>
      <c r="AJ409" s="41">
        <f t="shared" si="223"/>
        <v>0.15235068516581493</v>
      </c>
      <c r="AK409" s="41">
        <f t="shared" si="238"/>
        <v>0.23894769459324922</v>
      </c>
      <c r="AL409" s="41">
        <f t="shared" si="224"/>
        <v>0</v>
      </c>
      <c r="AR409" s="41">
        <f t="shared" si="225"/>
        <v>0</v>
      </c>
      <c r="AS409" s="41">
        <f t="shared" si="226"/>
        <v>0</v>
      </c>
      <c r="AT409" s="41">
        <f t="shared" si="227"/>
        <v>0</v>
      </c>
      <c r="AV409" s="40">
        <f t="shared" si="228"/>
        <v>847.24548256563594</v>
      </c>
      <c r="AW409" s="40">
        <f t="shared" si="218"/>
        <v>408.96408523170697</v>
      </c>
      <c r="AX409" s="40">
        <f t="shared" si="219"/>
        <v>641.42163345833444</v>
      </c>
      <c r="AY409" s="40">
        <f t="shared" si="229"/>
        <v>0</v>
      </c>
      <c r="AZ409" s="40">
        <f t="shared" si="230"/>
        <v>0</v>
      </c>
      <c r="BA409" s="40">
        <f t="shared" si="231"/>
        <v>0</v>
      </c>
      <c r="BB409" s="40">
        <f t="shared" si="232"/>
        <v>0</v>
      </c>
      <c r="BC409" s="40">
        <f t="shared" si="233"/>
        <v>0</v>
      </c>
      <c r="BD409" s="40">
        <f t="shared" si="234"/>
        <v>0</v>
      </c>
      <c r="BE409" s="40">
        <f t="shared" si="215"/>
        <v>0</v>
      </c>
      <c r="BF409" s="40">
        <f t="shared" si="216"/>
        <v>0</v>
      </c>
      <c r="BG409" s="40">
        <f t="shared" si="217"/>
        <v>0</v>
      </c>
      <c r="BH409" s="62">
        <f t="shared" si="235"/>
        <v>1897.6312012556773</v>
      </c>
      <c r="BI409" s="128">
        <f>VLOOKUP(A409,'1112 '!$B$12:$G$1229,6,0)</f>
        <v>2035.82</v>
      </c>
      <c r="BJ409" s="63">
        <f t="shared" si="236"/>
        <v>-138.18879874432264</v>
      </c>
      <c r="BK409" s="41">
        <f t="shared" si="237"/>
        <v>3.7284877520713305E-3</v>
      </c>
    </row>
    <row r="410" spans="1:63" x14ac:dyDescent="0.3">
      <c r="A410" s="85" t="s">
        <v>2090</v>
      </c>
      <c r="B410" s="85" t="s">
        <v>754</v>
      </c>
      <c r="C410" s="65">
        <f>VLOOKUP(B410,Площадь!$A$2:$B$442,2,0)</f>
        <v>15.8</v>
      </c>
      <c r="D410" s="79"/>
      <c r="E410">
        <v>31</v>
      </c>
      <c r="F410">
        <v>29</v>
      </c>
      <c r="G410">
        <v>31</v>
      </c>
      <c r="Q410">
        <f t="shared" si="220"/>
        <v>91</v>
      </c>
      <c r="R410" s="76"/>
      <c r="S410" s="71"/>
      <c r="T410" s="41">
        <f t="shared" si="239"/>
        <v>0</v>
      </c>
      <c r="U410" s="41">
        <f t="shared" si="210"/>
        <v>0</v>
      </c>
      <c r="V410" s="41">
        <f t="shared" si="221"/>
        <v>0</v>
      </c>
      <c r="W410" s="41">
        <f t="shared" si="209"/>
        <v>0</v>
      </c>
      <c r="X410" s="41">
        <f t="shared" si="240"/>
        <v>0</v>
      </c>
      <c r="Y410" s="41"/>
      <c r="Z410" s="41"/>
      <c r="AA410" s="41"/>
      <c r="AB410" s="41"/>
      <c r="AC410" s="41"/>
      <c r="AD410" s="41">
        <f t="shared" si="211"/>
        <v>0</v>
      </c>
      <c r="AE410" s="41">
        <f t="shared" si="212"/>
        <v>0</v>
      </c>
      <c r="AF410" s="41">
        <f t="shared" si="213"/>
        <v>0</v>
      </c>
      <c r="AG410" s="41">
        <f t="shared" si="214"/>
        <v>0</v>
      </c>
      <c r="AI410" s="41">
        <f t="shared" si="222"/>
        <v>0.31562289803366012</v>
      </c>
      <c r="AJ410" s="41">
        <f t="shared" si="223"/>
        <v>0.15235068516581493</v>
      </c>
      <c r="AK410" s="41">
        <f t="shared" si="238"/>
        <v>0.23894769459324922</v>
      </c>
      <c r="AL410" s="41">
        <f t="shared" si="224"/>
        <v>0</v>
      </c>
      <c r="AR410" s="41">
        <f t="shared" si="225"/>
        <v>0</v>
      </c>
      <c r="AS410" s="41">
        <f t="shared" si="226"/>
        <v>0</v>
      </c>
      <c r="AT410" s="41">
        <f t="shared" si="227"/>
        <v>0</v>
      </c>
      <c r="AV410" s="40">
        <f t="shared" si="228"/>
        <v>847.24548256563594</v>
      </c>
      <c r="AW410" s="40">
        <f t="shared" si="218"/>
        <v>408.96408523170697</v>
      </c>
      <c r="AX410" s="40">
        <f t="shared" si="219"/>
        <v>641.42163345833444</v>
      </c>
      <c r="AY410" s="40">
        <f t="shared" si="229"/>
        <v>0</v>
      </c>
      <c r="AZ410" s="40">
        <f t="shared" si="230"/>
        <v>0</v>
      </c>
      <c r="BA410" s="40">
        <f t="shared" si="231"/>
        <v>0</v>
      </c>
      <c r="BB410" s="40">
        <f t="shared" si="232"/>
        <v>0</v>
      </c>
      <c r="BC410" s="40">
        <f t="shared" si="233"/>
        <v>0</v>
      </c>
      <c r="BD410" s="40">
        <f t="shared" si="234"/>
        <v>0</v>
      </c>
      <c r="BE410" s="40">
        <f t="shared" si="215"/>
        <v>0</v>
      </c>
      <c r="BF410" s="40">
        <f t="shared" si="216"/>
        <v>0</v>
      </c>
      <c r="BG410" s="40">
        <f t="shared" si="217"/>
        <v>0</v>
      </c>
      <c r="BH410" s="62">
        <f t="shared" si="235"/>
        <v>1897.6312012556773</v>
      </c>
      <c r="BI410" s="128">
        <f>VLOOKUP(A410,'1112 '!$B$12:$G$1229,6,0)</f>
        <v>2035.82</v>
      </c>
      <c r="BJ410" s="63">
        <f t="shared" si="236"/>
        <v>-138.18879874432264</v>
      </c>
      <c r="BK410" s="41">
        <f t="shared" si="237"/>
        <v>3.7284877520713305E-3</v>
      </c>
    </row>
    <row r="411" spans="1:63" x14ac:dyDescent="0.3">
      <c r="A411" s="85" t="s">
        <v>2066</v>
      </c>
      <c r="B411" s="85" t="s">
        <v>1045</v>
      </c>
      <c r="C411" s="65">
        <f>VLOOKUP(B411,Площадь!$A$2:$B$442,2,0)</f>
        <v>15.8</v>
      </c>
      <c r="D411" s="79"/>
      <c r="E411">
        <v>31</v>
      </c>
      <c r="F411">
        <v>29</v>
      </c>
      <c r="G411">
        <v>31</v>
      </c>
      <c r="Q411">
        <f t="shared" si="220"/>
        <v>91</v>
      </c>
      <c r="R411" s="76"/>
      <c r="S411" s="71"/>
      <c r="T411" s="41">
        <f t="shared" si="239"/>
        <v>0</v>
      </c>
      <c r="U411" s="41">
        <f t="shared" si="210"/>
        <v>0</v>
      </c>
      <c r="V411" s="41">
        <f t="shared" si="221"/>
        <v>0</v>
      </c>
      <c r="W411" s="41">
        <f t="shared" si="209"/>
        <v>0</v>
      </c>
      <c r="X411" s="41">
        <f t="shared" si="240"/>
        <v>0</v>
      </c>
      <c r="Y411" s="41"/>
      <c r="Z411" s="41"/>
      <c r="AA411" s="41"/>
      <c r="AB411" s="41"/>
      <c r="AC411" s="41"/>
      <c r="AD411" s="41">
        <f t="shared" si="211"/>
        <v>0</v>
      </c>
      <c r="AE411" s="41">
        <f t="shared" si="212"/>
        <v>0</v>
      </c>
      <c r="AF411" s="41">
        <f t="shared" si="213"/>
        <v>0</v>
      </c>
      <c r="AG411" s="41">
        <f t="shared" si="214"/>
        <v>0</v>
      </c>
      <c r="AI411" s="41">
        <f t="shared" si="222"/>
        <v>0.31562289803366012</v>
      </c>
      <c r="AJ411" s="41">
        <f t="shared" si="223"/>
        <v>0.15235068516581493</v>
      </c>
      <c r="AK411" s="41">
        <f t="shared" si="238"/>
        <v>0.23894769459324922</v>
      </c>
      <c r="AL411" s="41">
        <f t="shared" si="224"/>
        <v>0</v>
      </c>
      <c r="AR411" s="41">
        <f t="shared" si="225"/>
        <v>0</v>
      </c>
      <c r="AS411" s="41">
        <f t="shared" si="226"/>
        <v>0</v>
      </c>
      <c r="AT411" s="41">
        <f t="shared" si="227"/>
        <v>0</v>
      </c>
      <c r="AV411" s="40">
        <f t="shared" si="228"/>
        <v>847.24548256563594</v>
      </c>
      <c r="AW411" s="40">
        <f t="shared" si="218"/>
        <v>408.96408523170697</v>
      </c>
      <c r="AX411" s="40">
        <f t="shared" si="219"/>
        <v>641.42163345833444</v>
      </c>
      <c r="AY411" s="40">
        <f t="shared" si="229"/>
        <v>0</v>
      </c>
      <c r="AZ411" s="40">
        <f t="shared" si="230"/>
        <v>0</v>
      </c>
      <c r="BA411" s="40">
        <f t="shared" si="231"/>
        <v>0</v>
      </c>
      <c r="BB411" s="40">
        <f t="shared" si="232"/>
        <v>0</v>
      </c>
      <c r="BC411" s="40">
        <f t="shared" si="233"/>
        <v>0</v>
      </c>
      <c r="BD411" s="40">
        <f t="shared" si="234"/>
        <v>0</v>
      </c>
      <c r="BE411" s="40">
        <f t="shared" si="215"/>
        <v>0</v>
      </c>
      <c r="BF411" s="40">
        <f t="shared" si="216"/>
        <v>0</v>
      </c>
      <c r="BG411" s="40">
        <f t="shared" si="217"/>
        <v>0</v>
      </c>
      <c r="BH411" s="62">
        <f t="shared" si="235"/>
        <v>1897.6312012556773</v>
      </c>
      <c r="BI411" s="128">
        <f>VLOOKUP(A411,'1112 '!$B$12:$G$1229,6,0)</f>
        <v>2035.82</v>
      </c>
      <c r="BJ411" s="63">
        <f t="shared" si="236"/>
        <v>-138.18879874432264</v>
      </c>
      <c r="BK411" s="41">
        <f t="shared" si="237"/>
        <v>3.7284877520713305E-3</v>
      </c>
    </row>
    <row r="412" spans="1:63" x14ac:dyDescent="0.3">
      <c r="A412" s="85" t="s">
        <v>2164</v>
      </c>
      <c r="B412" s="85" t="s">
        <v>549</v>
      </c>
      <c r="C412" s="65">
        <f>VLOOKUP(B412,Площадь!$A$2:$B$442,2,0)</f>
        <v>15.8</v>
      </c>
      <c r="D412" s="79"/>
      <c r="E412">
        <v>31</v>
      </c>
      <c r="F412">
        <v>29</v>
      </c>
      <c r="G412">
        <v>31</v>
      </c>
      <c r="Q412">
        <f t="shared" si="220"/>
        <v>91</v>
      </c>
      <c r="R412" s="76"/>
      <c r="S412" s="71"/>
      <c r="T412" s="41">
        <f t="shared" si="239"/>
        <v>0</v>
      </c>
      <c r="U412" s="41">
        <f t="shared" si="210"/>
        <v>0</v>
      </c>
      <c r="V412" s="41">
        <f t="shared" si="221"/>
        <v>0</v>
      </c>
      <c r="W412" s="41">
        <f t="shared" si="209"/>
        <v>0</v>
      </c>
      <c r="X412" s="41">
        <f t="shared" si="240"/>
        <v>0</v>
      </c>
      <c r="Y412" s="41"/>
      <c r="Z412" s="41"/>
      <c r="AA412" s="41"/>
      <c r="AB412" s="41"/>
      <c r="AC412" s="41"/>
      <c r="AD412" s="41">
        <f t="shared" si="211"/>
        <v>0</v>
      </c>
      <c r="AE412" s="41">
        <f t="shared" si="212"/>
        <v>0</v>
      </c>
      <c r="AF412" s="41">
        <f t="shared" si="213"/>
        <v>0</v>
      </c>
      <c r="AG412" s="41">
        <f t="shared" si="214"/>
        <v>0</v>
      </c>
      <c r="AI412" s="41">
        <f t="shared" si="222"/>
        <v>0.31562289803366012</v>
      </c>
      <c r="AJ412" s="41">
        <f t="shared" si="223"/>
        <v>0.15235068516581493</v>
      </c>
      <c r="AK412" s="41">
        <f t="shared" si="238"/>
        <v>0.23894769459324922</v>
      </c>
      <c r="AL412" s="41">
        <f t="shared" si="224"/>
        <v>0</v>
      </c>
      <c r="AR412" s="41">
        <f t="shared" si="225"/>
        <v>0</v>
      </c>
      <c r="AS412" s="41">
        <f t="shared" si="226"/>
        <v>0</v>
      </c>
      <c r="AT412" s="41">
        <f t="shared" si="227"/>
        <v>0</v>
      </c>
      <c r="AV412" s="40">
        <f t="shared" si="228"/>
        <v>847.24548256563594</v>
      </c>
      <c r="AW412" s="40">
        <f t="shared" si="218"/>
        <v>408.96408523170697</v>
      </c>
      <c r="AX412" s="40">
        <f t="shared" si="219"/>
        <v>641.42163345833444</v>
      </c>
      <c r="AY412" s="40">
        <f t="shared" si="229"/>
        <v>0</v>
      </c>
      <c r="AZ412" s="40">
        <f t="shared" si="230"/>
        <v>0</v>
      </c>
      <c r="BA412" s="40">
        <f t="shared" si="231"/>
        <v>0</v>
      </c>
      <c r="BB412" s="40">
        <f t="shared" si="232"/>
        <v>0</v>
      </c>
      <c r="BC412" s="40">
        <f t="shared" si="233"/>
        <v>0</v>
      </c>
      <c r="BD412" s="40">
        <f t="shared" si="234"/>
        <v>0</v>
      </c>
      <c r="BE412" s="40">
        <f t="shared" si="215"/>
        <v>0</v>
      </c>
      <c r="BF412" s="40">
        <f t="shared" si="216"/>
        <v>0</v>
      </c>
      <c r="BG412" s="40">
        <f t="shared" si="217"/>
        <v>0</v>
      </c>
      <c r="BH412" s="62">
        <f t="shared" si="235"/>
        <v>1897.6312012556773</v>
      </c>
      <c r="BI412" s="128">
        <f>VLOOKUP(A412,'1112 '!$B$12:$G$1229,6,0)</f>
        <v>2035.82</v>
      </c>
      <c r="BJ412" s="63">
        <f t="shared" si="236"/>
        <v>-138.18879874432264</v>
      </c>
      <c r="BK412" s="41">
        <f t="shared" si="237"/>
        <v>3.7284877520713305E-3</v>
      </c>
    </row>
    <row r="413" spans="1:63" x14ac:dyDescent="0.3">
      <c r="A413" s="85" t="s">
        <v>2204</v>
      </c>
      <c r="B413" s="85" t="s">
        <v>537</v>
      </c>
      <c r="C413" s="65">
        <f>VLOOKUP(B413,Площадь!$A$2:$B$442,2,0)</f>
        <v>15.8</v>
      </c>
      <c r="D413" s="79"/>
      <c r="E413">
        <v>31</v>
      </c>
      <c r="F413">
        <v>29</v>
      </c>
      <c r="G413">
        <v>31</v>
      </c>
      <c r="Q413">
        <f t="shared" si="220"/>
        <v>91</v>
      </c>
      <c r="R413" s="76"/>
      <c r="S413" s="71"/>
      <c r="T413" s="41">
        <f t="shared" si="239"/>
        <v>0</v>
      </c>
      <c r="U413" s="41">
        <f t="shared" si="210"/>
        <v>0</v>
      </c>
      <c r="V413" s="41">
        <f t="shared" si="221"/>
        <v>0</v>
      </c>
      <c r="W413" s="41">
        <f t="shared" si="209"/>
        <v>0</v>
      </c>
      <c r="X413" s="41">
        <f t="shared" si="240"/>
        <v>0</v>
      </c>
      <c r="Y413" s="41"/>
      <c r="Z413" s="41"/>
      <c r="AA413" s="41"/>
      <c r="AB413" s="41"/>
      <c r="AC413" s="41"/>
      <c r="AD413" s="41">
        <f t="shared" si="211"/>
        <v>0</v>
      </c>
      <c r="AE413" s="41">
        <f t="shared" si="212"/>
        <v>0</v>
      </c>
      <c r="AF413" s="41">
        <f t="shared" si="213"/>
        <v>0</v>
      </c>
      <c r="AG413" s="41">
        <f t="shared" si="214"/>
        <v>0</v>
      </c>
      <c r="AI413" s="41">
        <f t="shared" si="222"/>
        <v>0.31562289803366012</v>
      </c>
      <c r="AJ413" s="41">
        <f t="shared" si="223"/>
        <v>0.15235068516581493</v>
      </c>
      <c r="AK413" s="41">
        <f t="shared" si="238"/>
        <v>0.23894769459324922</v>
      </c>
      <c r="AL413" s="41">
        <f t="shared" si="224"/>
        <v>0</v>
      </c>
      <c r="AR413" s="41">
        <f t="shared" si="225"/>
        <v>0</v>
      </c>
      <c r="AS413" s="41">
        <f t="shared" si="226"/>
        <v>0</v>
      </c>
      <c r="AT413" s="41">
        <f t="shared" si="227"/>
        <v>0</v>
      </c>
      <c r="AV413" s="40">
        <f t="shared" si="228"/>
        <v>847.24548256563594</v>
      </c>
      <c r="AW413" s="40">
        <f t="shared" si="218"/>
        <v>408.96408523170697</v>
      </c>
      <c r="AX413" s="40">
        <f t="shared" si="219"/>
        <v>641.42163345833444</v>
      </c>
      <c r="AY413" s="40">
        <f t="shared" si="229"/>
        <v>0</v>
      </c>
      <c r="AZ413" s="40">
        <f t="shared" si="230"/>
        <v>0</v>
      </c>
      <c r="BA413" s="40">
        <f t="shared" si="231"/>
        <v>0</v>
      </c>
      <c r="BB413" s="40">
        <f t="shared" si="232"/>
        <v>0</v>
      </c>
      <c r="BC413" s="40">
        <f t="shared" si="233"/>
        <v>0</v>
      </c>
      <c r="BD413" s="40">
        <f t="shared" si="234"/>
        <v>0</v>
      </c>
      <c r="BE413" s="40">
        <f t="shared" si="215"/>
        <v>0</v>
      </c>
      <c r="BF413" s="40">
        <f t="shared" si="216"/>
        <v>0</v>
      </c>
      <c r="BG413" s="40">
        <f t="shared" si="217"/>
        <v>0</v>
      </c>
      <c r="BH413" s="62">
        <f t="shared" si="235"/>
        <v>1897.6312012556773</v>
      </c>
      <c r="BI413" s="128">
        <f>VLOOKUP(A413,'1112 '!$B$12:$G$1229,6,0)</f>
        <v>2035.82</v>
      </c>
      <c r="BJ413" s="63">
        <f t="shared" si="236"/>
        <v>-138.18879874432264</v>
      </c>
      <c r="BK413" s="41">
        <f t="shared" si="237"/>
        <v>3.7284877520713305E-3</v>
      </c>
    </row>
    <row r="414" spans="1:63" x14ac:dyDescent="0.3">
      <c r="A414" s="85" t="s">
        <v>2212</v>
      </c>
      <c r="B414" s="85" t="s">
        <v>792</v>
      </c>
      <c r="C414" s="65">
        <f>VLOOKUP(B414,Площадь!$A$2:$B$442,2,0)</f>
        <v>15.8</v>
      </c>
      <c r="D414" s="79"/>
      <c r="E414">
        <v>31</v>
      </c>
      <c r="F414">
        <v>29</v>
      </c>
      <c r="G414">
        <v>31</v>
      </c>
      <c r="Q414">
        <f t="shared" si="220"/>
        <v>91</v>
      </c>
      <c r="R414" s="76"/>
      <c r="S414" s="71"/>
      <c r="T414" s="41">
        <f t="shared" si="239"/>
        <v>0</v>
      </c>
      <c r="U414" s="41">
        <f t="shared" si="210"/>
        <v>0</v>
      </c>
      <c r="V414" s="41">
        <f t="shared" si="221"/>
        <v>0</v>
      </c>
      <c r="W414" s="41">
        <f t="shared" si="209"/>
        <v>0</v>
      </c>
      <c r="X414" s="41">
        <f t="shared" si="240"/>
        <v>0</v>
      </c>
      <c r="Y414" s="41"/>
      <c r="Z414" s="41"/>
      <c r="AA414" s="41"/>
      <c r="AB414" s="41"/>
      <c r="AC414" s="41"/>
      <c r="AD414" s="41">
        <f t="shared" si="211"/>
        <v>0</v>
      </c>
      <c r="AE414" s="41">
        <f t="shared" si="212"/>
        <v>0</v>
      </c>
      <c r="AF414" s="41">
        <f t="shared" si="213"/>
        <v>0</v>
      </c>
      <c r="AG414" s="41">
        <f t="shared" si="214"/>
        <v>0</v>
      </c>
      <c r="AI414" s="41">
        <f t="shared" si="222"/>
        <v>0.31562289803366012</v>
      </c>
      <c r="AJ414" s="41">
        <f t="shared" si="223"/>
        <v>0.15235068516581493</v>
      </c>
      <c r="AK414" s="41">
        <f t="shared" si="238"/>
        <v>0.23894769459324922</v>
      </c>
      <c r="AL414" s="41">
        <f t="shared" si="224"/>
        <v>0</v>
      </c>
      <c r="AR414" s="41">
        <f t="shared" si="225"/>
        <v>0</v>
      </c>
      <c r="AS414" s="41">
        <f t="shared" si="226"/>
        <v>0</v>
      </c>
      <c r="AT414" s="41">
        <f t="shared" si="227"/>
        <v>0</v>
      </c>
      <c r="AV414" s="40">
        <f t="shared" si="228"/>
        <v>847.24548256563594</v>
      </c>
      <c r="AW414" s="40">
        <f t="shared" si="218"/>
        <v>408.96408523170697</v>
      </c>
      <c r="AX414" s="40">
        <f t="shared" si="219"/>
        <v>641.42163345833444</v>
      </c>
      <c r="AY414" s="40">
        <f t="shared" si="229"/>
        <v>0</v>
      </c>
      <c r="AZ414" s="40">
        <f t="shared" si="230"/>
        <v>0</v>
      </c>
      <c r="BA414" s="40">
        <f t="shared" si="231"/>
        <v>0</v>
      </c>
      <c r="BB414" s="40">
        <f t="shared" si="232"/>
        <v>0</v>
      </c>
      <c r="BC414" s="40">
        <f t="shared" si="233"/>
        <v>0</v>
      </c>
      <c r="BD414" s="40">
        <f t="shared" si="234"/>
        <v>0</v>
      </c>
      <c r="BE414" s="40">
        <f t="shared" si="215"/>
        <v>0</v>
      </c>
      <c r="BF414" s="40">
        <f t="shared" si="216"/>
        <v>0</v>
      </c>
      <c r="BG414" s="40">
        <f t="shared" si="217"/>
        <v>0</v>
      </c>
      <c r="BH414" s="62">
        <f t="shared" si="235"/>
        <v>1897.6312012556773</v>
      </c>
      <c r="BI414" s="128">
        <f>VLOOKUP(A414,'1112 '!$B$12:$G$1229,6,0)</f>
        <v>2035.82</v>
      </c>
      <c r="BJ414" s="63">
        <f t="shared" si="236"/>
        <v>-138.18879874432264</v>
      </c>
      <c r="BK414" s="41">
        <f t="shared" si="237"/>
        <v>3.7284877520713305E-3</v>
      </c>
    </row>
    <row r="415" spans="1:63" x14ac:dyDescent="0.3">
      <c r="A415" s="85" t="s">
        <v>2206</v>
      </c>
      <c r="B415" s="85" t="s">
        <v>1076</v>
      </c>
      <c r="C415" s="65">
        <f>VLOOKUP(B415,Площадь!$A$2:$B$442,2,0)</f>
        <v>16.2</v>
      </c>
      <c r="D415" s="79"/>
      <c r="E415">
        <v>31</v>
      </c>
      <c r="F415">
        <v>29</v>
      </c>
      <c r="G415">
        <v>31</v>
      </c>
      <c r="Q415">
        <f t="shared" si="220"/>
        <v>91</v>
      </c>
      <c r="R415" s="76"/>
      <c r="S415" s="71"/>
      <c r="T415" s="41">
        <f t="shared" si="239"/>
        <v>0</v>
      </c>
      <c r="U415" s="41">
        <f t="shared" si="210"/>
        <v>0</v>
      </c>
      <c r="V415" s="41">
        <f t="shared" si="221"/>
        <v>0</v>
      </c>
      <c r="W415" s="41">
        <f t="shared" si="209"/>
        <v>0</v>
      </c>
      <c r="X415" s="41">
        <f t="shared" si="240"/>
        <v>0</v>
      </c>
      <c r="Y415" s="41"/>
      <c r="Z415" s="41"/>
      <c r="AA415" s="41"/>
      <c r="AB415" s="41"/>
      <c r="AC415" s="41"/>
      <c r="AD415" s="41">
        <f t="shared" si="211"/>
        <v>0</v>
      </c>
      <c r="AE415" s="41">
        <f t="shared" si="212"/>
        <v>0</v>
      </c>
      <c r="AF415" s="41">
        <f t="shared" si="213"/>
        <v>0</v>
      </c>
      <c r="AG415" s="41">
        <f t="shared" si="214"/>
        <v>0</v>
      </c>
      <c r="AI415" s="41">
        <f t="shared" si="222"/>
        <v>0.32361335114843631</v>
      </c>
      <c r="AJ415" s="41">
        <f t="shared" si="223"/>
        <v>0.15620766453710136</v>
      </c>
      <c r="AK415" s="41">
        <f t="shared" si="238"/>
        <v>0.24499700331712893</v>
      </c>
      <c r="AL415" s="41">
        <f t="shared" si="224"/>
        <v>0</v>
      </c>
      <c r="AR415" s="41">
        <f t="shared" si="225"/>
        <v>0</v>
      </c>
      <c r="AS415" s="41">
        <f t="shared" si="226"/>
        <v>0</v>
      </c>
      <c r="AT415" s="41">
        <f t="shared" si="227"/>
        <v>0</v>
      </c>
      <c r="AV415" s="40">
        <f t="shared" si="228"/>
        <v>868.69473528881656</v>
      </c>
      <c r="AW415" s="40">
        <f t="shared" si="218"/>
        <v>419.31760637681344</v>
      </c>
      <c r="AX415" s="40">
        <f t="shared" si="219"/>
        <v>657.66015582436819</v>
      </c>
      <c r="AY415" s="40">
        <f t="shared" si="229"/>
        <v>0</v>
      </c>
      <c r="AZ415" s="40">
        <f t="shared" si="230"/>
        <v>0</v>
      </c>
      <c r="BA415" s="40">
        <f t="shared" si="231"/>
        <v>0</v>
      </c>
      <c r="BB415" s="40">
        <f t="shared" si="232"/>
        <v>0</v>
      </c>
      <c r="BC415" s="40">
        <f t="shared" si="233"/>
        <v>0</v>
      </c>
      <c r="BD415" s="40">
        <f t="shared" si="234"/>
        <v>0</v>
      </c>
      <c r="BE415" s="40">
        <f t="shared" si="215"/>
        <v>0</v>
      </c>
      <c r="BF415" s="40">
        <f t="shared" si="216"/>
        <v>0</v>
      </c>
      <c r="BG415" s="40">
        <f t="shared" si="217"/>
        <v>0</v>
      </c>
      <c r="BH415" s="62">
        <f t="shared" si="235"/>
        <v>1945.672497489998</v>
      </c>
      <c r="BI415" s="128">
        <f>VLOOKUP(A415,'1112 '!$B$12:$G$1229,6,0)</f>
        <v>2087.37</v>
      </c>
      <c r="BJ415" s="63">
        <f t="shared" si="236"/>
        <v>-141.69750251000187</v>
      </c>
      <c r="BK415" s="41">
        <f t="shared" si="237"/>
        <v>3.7284877520713305E-3</v>
      </c>
    </row>
    <row r="416" spans="1:63" x14ac:dyDescent="0.3">
      <c r="A416" s="85" t="s">
        <v>2106</v>
      </c>
      <c r="B416" s="85" t="s">
        <v>550</v>
      </c>
      <c r="C416" s="65">
        <f>VLOOKUP(B416,Площадь!$A$2:$B$442,2,0)</f>
        <v>15.7</v>
      </c>
      <c r="D416" s="79"/>
      <c r="E416">
        <v>31</v>
      </c>
      <c r="F416">
        <v>29</v>
      </c>
      <c r="G416">
        <v>31</v>
      </c>
      <c r="Q416">
        <f t="shared" si="220"/>
        <v>91</v>
      </c>
      <c r="R416" s="76"/>
      <c r="S416" s="71"/>
      <c r="T416" s="41">
        <f t="shared" si="239"/>
        <v>0</v>
      </c>
      <c r="U416" s="41">
        <f t="shared" si="210"/>
        <v>0</v>
      </c>
      <c r="V416" s="41">
        <f t="shared" si="221"/>
        <v>0</v>
      </c>
      <c r="W416" s="41">
        <f t="shared" si="209"/>
        <v>0</v>
      </c>
      <c r="X416" s="41">
        <f t="shared" si="240"/>
        <v>0</v>
      </c>
      <c r="Y416" s="41"/>
      <c r="Z416" s="41"/>
      <c r="AA416" s="41"/>
      <c r="AB416" s="41"/>
      <c r="AC416" s="41"/>
      <c r="AD416" s="41">
        <f t="shared" si="211"/>
        <v>0</v>
      </c>
      <c r="AE416" s="41">
        <f t="shared" si="212"/>
        <v>0</v>
      </c>
      <c r="AF416" s="41">
        <f t="shared" si="213"/>
        <v>0</v>
      </c>
      <c r="AG416" s="41">
        <f t="shared" si="214"/>
        <v>0</v>
      </c>
      <c r="AI416" s="41">
        <f t="shared" si="222"/>
        <v>0.31362528475496604</v>
      </c>
      <c r="AJ416" s="41">
        <f t="shared" si="223"/>
        <v>0.15138644032299331</v>
      </c>
      <c r="AK416" s="41">
        <f t="shared" si="238"/>
        <v>0.23743536741227927</v>
      </c>
      <c r="AL416" s="41">
        <f t="shared" si="224"/>
        <v>0</v>
      </c>
      <c r="AR416" s="41">
        <f t="shared" si="225"/>
        <v>0</v>
      </c>
      <c r="AS416" s="41">
        <f t="shared" si="226"/>
        <v>0</v>
      </c>
      <c r="AT416" s="41">
        <f t="shared" si="227"/>
        <v>0</v>
      </c>
      <c r="AV416" s="40">
        <f t="shared" si="228"/>
        <v>841.8831693848407</v>
      </c>
      <c r="AW416" s="40">
        <f t="shared" si="218"/>
        <v>406.37570494543036</v>
      </c>
      <c r="AX416" s="40">
        <f t="shared" si="219"/>
        <v>637.36200286682606</v>
      </c>
      <c r="AY416" s="40">
        <f t="shared" si="229"/>
        <v>0</v>
      </c>
      <c r="AZ416" s="40">
        <f t="shared" si="230"/>
        <v>0</v>
      </c>
      <c r="BA416" s="40">
        <f t="shared" si="231"/>
        <v>0</v>
      </c>
      <c r="BB416" s="40">
        <f t="shared" si="232"/>
        <v>0</v>
      </c>
      <c r="BC416" s="40">
        <f t="shared" si="233"/>
        <v>0</v>
      </c>
      <c r="BD416" s="40">
        <f t="shared" si="234"/>
        <v>0</v>
      </c>
      <c r="BE416" s="40">
        <f t="shared" si="215"/>
        <v>0</v>
      </c>
      <c r="BF416" s="40">
        <f t="shared" si="216"/>
        <v>0</v>
      </c>
      <c r="BG416" s="40">
        <f t="shared" si="217"/>
        <v>0</v>
      </c>
      <c r="BH416" s="62">
        <f t="shared" si="235"/>
        <v>1885.6208771970971</v>
      </c>
      <c r="BI416" s="128">
        <f>VLOOKUP(A416,'1112 '!$B$12:$G$1229,6,0)</f>
        <v>2022.93</v>
      </c>
      <c r="BJ416" s="63">
        <f t="shared" si="236"/>
        <v>-137.30912280290295</v>
      </c>
      <c r="BK416" s="41">
        <f t="shared" si="237"/>
        <v>3.7284877520713305E-3</v>
      </c>
    </row>
    <row r="417" spans="1:63" x14ac:dyDescent="0.3">
      <c r="A417" s="85" t="s">
        <v>1924</v>
      </c>
      <c r="B417" s="85" t="s">
        <v>860</v>
      </c>
      <c r="C417" s="65">
        <f>VLOOKUP(B417,Площадь!$A$2:$B$442,2,0)</f>
        <v>15.6</v>
      </c>
      <c r="D417" s="79"/>
      <c r="E417">
        <v>31</v>
      </c>
      <c r="F417">
        <v>29</v>
      </c>
      <c r="G417">
        <v>31</v>
      </c>
      <c r="Q417">
        <f t="shared" si="220"/>
        <v>91</v>
      </c>
      <c r="R417" s="76"/>
      <c r="S417" s="71"/>
      <c r="T417" s="41">
        <f t="shared" si="239"/>
        <v>0</v>
      </c>
      <c r="U417" s="41">
        <f t="shared" si="210"/>
        <v>0</v>
      </c>
      <c r="V417" s="41">
        <f t="shared" si="221"/>
        <v>0</v>
      </c>
      <c r="W417" s="41">
        <f t="shared" si="209"/>
        <v>0</v>
      </c>
      <c r="X417" s="41">
        <f t="shared" si="240"/>
        <v>0</v>
      </c>
      <c r="Y417" s="41"/>
      <c r="Z417" s="41"/>
      <c r="AA417" s="41"/>
      <c r="AB417" s="41"/>
      <c r="AC417" s="41"/>
      <c r="AD417" s="41">
        <f t="shared" si="211"/>
        <v>0</v>
      </c>
      <c r="AE417" s="41">
        <f t="shared" si="212"/>
        <v>0</v>
      </c>
      <c r="AF417" s="41">
        <f t="shared" si="213"/>
        <v>0</v>
      </c>
      <c r="AG417" s="41">
        <f t="shared" si="214"/>
        <v>0</v>
      </c>
      <c r="AI417" s="41">
        <f t="shared" si="222"/>
        <v>0.31162767147627202</v>
      </c>
      <c r="AJ417" s="41">
        <f t="shared" si="223"/>
        <v>0.15042219548017169</v>
      </c>
      <c r="AK417" s="41">
        <f t="shared" si="238"/>
        <v>0.23592304023130933</v>
      </c>
      <c r="AL417" s="41">
        <f t="shared" si="224"/>
        <v>0</v>
      </c>
      <c r="AR417" s="41">
        <f t="shared" si="225"/>
        <v>0</v>
      </c>
      <c r="AS417" s="41">
        <f t="shared" si="226"/>
        <v>0</v>
      </c>
      <c r="AT417" s="41">
        <f t="shared" si="227"/>
        <v>0</v>
      </c>
      <c r="AV417" s="40">
        <f t="shared" si="228"/>
        <v>836.52085620404557</v>
      </c>
      <c r="AW417" s="40">
        <f t="shared" si="218"/>
        <v>403.78732465915368</v>
      </c>
      <c r="AX417" s="40">
        <f t="shared" si="219"/>
        <v>633.30237227531757</v>
      </c>
      <c r="AY417" s="40">
        <f t="shared" si="229"/>
        <v>0</v>
      </c>
      <c r="AZ417" s="40">
        <f t="shared" si="230"/>
        <v>0</v>
      </c>
      <c r="BA417" s="40">
        <f t="shared" si="231"/>
        <v>0</v>
      </c>
      <c r="BB417" s="40">
        <f t="shared" si="232"/>
        <v>0</v>
      </c>
      <c r="BC417" s="40">
        <f t="shared" si="233"/>
        <v>0</v>
      </c>
      <c r="BD417" s="40">
        <f t="shared" si="234"/>
        <v>0</v>
      </c>
      <c r="BE417" s="40">
        <f t="shared" si="215"/>
        <v>0</v>
      </c>
      <c r="BF417" s="40">
        <f t="shared" si="216"/>
        <v>0</v>
      </c>
      <c r="BG417" s="40">
        <f t="shared" si="217"/>
        <v>0</v>
      </c>
      <c r="BH417" s="62">
        <f t="shared" si="235"/>
        <v>1873.6105531385167</v>
      </c>
      <c r="BI417" s="128">
        <f>VLOOKUP(A417,'1112 '!$B$12:$G$1229,6,0)</f>
        <v>2010.05</v>
      </c>
      <c r="BJ417" s="63">
        <f t="shared" si="236"/>
        <v>-136.43944686148325</v>
      </c>
      <c r="BK417" s="41">
        <f t="shared" si="237"/>
        <v>3.7284877520713301E-3</v>
      </c>
    </row>
    <row r="418" spans="1:63" x14ac:dyDescent="0.3">
      <c r="A418" s="85" t="s">
        <v>2264</v>
      </c>
      <c r="B418" s="85" t="s">
        <v>551</v>
      </c>
      <c r="C418" s="65">
        <f>VLOOKUP(B418,Площадь!$A$2:$B$442,2,0)</f>
        <v>15.7</v>
      </c>
      <c r="D418" s="79"/>
      <c r="E418">
        <v>31</v>
      </c>
      <c r="F418">
        <v>29</v>
      </c>
      <c r="G418">
        <v>31</v>
      </c>
      <c r="Q418">
        <f t="shared" si="220"/>
        <v>91</v>
      </c>
      <c r="R418" s="76"/>
      <c r="S418" s="71"/>
      <c r="T418" s="41">
        <f t="shared" si="239"/>
        <v>0</v>
      </c>
      <c r="U418" s="41">
        <f t="shared" si="210"/>
        <v>0</v>
      </c>
      <c r="V418" s="41">
        <f t="shared" si="221"/>
        <v>0</v>
      </c>
      <c r="W418" s="41">
        <f t="shared" si="209"/>
        <v>0</v>
      </c>
      <c r="X418" s="41">
        <f t="shared" si="240"/>
        <v>0</v>
      </c>
      <c r="Y418" s="41"/>
      <c r="Z418" s="41"/>
      <c r="AA418" s="41"/>
      <c r="AB418" s="41"/>
      <c r="AC418" s="41"/>
      <c r="AD418" s="41">
        <f t="shared" si="211"/>
        <v>0</v>
      </c>
      <c r="AE418" s="41">
        <f t="shared" si="212"/>
        <v>0</v>
      </c>
      <c r="AF418" s="41">
        <f t="shared" si="213"/>
        <v>0</v>
      </c>
      <c r="AG418" s="41">
        <f t="shared" si="214"/>
        <v>0</v>
      </c>
      <c r="AI418" s="41">
        <f t="shared" si="222"/>
        <v>0.31362528475496604</v>
      </c>
      <c r="AJ418" s="41">
        <f t="shared" si="223"/>
        <v>0.15138644032299331</v>
      </c>
      <c r="AK418" s="41">
        <f t="shared" si="238"/>
        <v>0.23743536741227927</v>
      </c>
      <c r="AL418" s="41">
        <f t="shared" si="224"/>
        <v>0</v>
      </c>
      <c r="AR418" s="41">
        <f t="shared" si="225"/>
        <v>0</v>
      </c>
      <c r="AS418" s="41">
        <f t="shared" si="226"/>
        <v>0</v>
      </c>
      <c r="AT418" s="41">
        <f t="shared" si="227"/>
        <v>0</v>
      </c>
      <c r="AV418" s="40">
        <f t="shared" si="228"/>
        <v>841.8831693848407</v>
      </c>
      <c r="AW418" s="40">
        <f t="shared" si="218"/>
        <v>406.37570494543036</v>
      </c>
      <c r="AX418" s="40">
        <f t="shared" si="219"/>
        <v>637.36200286682606</v>
      </c>
      <c r="AY418" s="40">
        <f t="shared" si="229"/>
        <v>0</v>
      </c>
      <c r="AZ418" s="40">
        <f t="shared" si="230"/>
        <v>0</v>
      </c>
      <c r="BA418" s="40">
        <f t="shared" si="231"/>
        <v>0</v>
      </c>
      <c r="BB418" s="40">
        <f t="shared" si="232"/>
        <v>0</v>
      </c>
      <c r="BC418" s="40">
        <f t="shared" si="233"/>
        <v>0</v>
      </c>
      <c r="BD418" s="40">
        <f t="shared" si="234"/>
        <v>0</v>
      </c>
      <c r="BE418" s="40">
        <f t="shared" si="215"/>
        <v>0</v>
      </c>
      <c r="BF418" s="40">
        <f t="shared" si="216"/>
        <v>0</v>
      </c>
      <c r="BG418" s="40">
        <f t="shared" si="217"/>
        <v>0</v>
      </c>
      <c r="BH418" s="62">
        <f t="shared" si="235"/>
        <v>1885.6208771970971</v>
      </c>
      <c r="BI418" s="128">
        <f>VLOOKUP(A418,'1112 '!$B$12:$G$1229,6,0)</f>
        <v>2022.93</v>
      </c>
      <c r="BJ418" s="63">
        <f t="shared" si="236"/>
        <v>-137.30912280290295</v>
      </c>
      <c r="BK418" s="41">
        <f t="shared" si="237"/>
        <v>3.7284877520713305E-3</v>
      </c>
    </row>
    <row r="419" spans="1:63" x14ac:dyDescent="0.3">
      <c r="A419" s="85" t="s">
        <v>2329</v>
      </c>
      <c r="B419" s="85" t="s">
        <v>873</v>
      </c>
      <c r="C419" s="65">
        <f>VLOOKUP(B419,Площадь!$A$2:$B$442,2,0)</f>
        <v>15.7</v>
      </c>
      <c r="D419" s="79"/>
      <c r="E419">
        <v>31</v>
      </c>
      <c r="F419">
        <v>29</v>
      </c>
      <c r="G419">
        <v>31</v>
      </c>
      <c r="Q419">
        <f t="shared" si="220"/>
        <v>91</v>
      </c>
      <c r="R419" s="76"/>
      <c r="S419" s="71"/>
      <c r="T419" s="41">
        <f t="shared" si="239"/>
        <v>0</v>
      </c>
      <c r="U419" s="41">
        <f t="shared" si="210"/>
        <v>0</v>
      </c>
      <c r="V419" s="41">
        <f t="shared" si="221"/>
        <v>0</v>
      </c>
      <c r="W419" s="41">
        <f t="shared" si="209"/>
        <v>0</v>
      </c>
      <c r="X419" s="41">
        <f t="shared" si="240"/>
        <v>0</v>
      </c>
      <c r="Y419" s="41"/>
      <c r="Z419" s="41"/>
      <c r="AA419" s="41"/>
      <c r="AB419" s="41"/>
      <c r="AC419" s="41"/>
      <c r="AD419" s="41">
        <f t="shared" si="211"/>
        <v>0</v>
      </c>
      <c r="AE419" s="41">
        <f t="shared" si="212"/>
        <v>0</v>
      </c>
      <c r="AF419" s="41">
        <f t="shared" si="213"/>
        <v>0</v>
      </c>
      <c r="AG419" s="41">
        <f t="shared" si="214"/>
        <v>0</v>
      </c>
      <c r="AI419" s="41">
        <f t="shared" si="222"/>
        <v>0.31362528475496604</v>
      </c>
      <c r="AJ419" s="41">
        <f t="shared" si="223"/>
        <v>0.15138644032299331</v>
      </c>
      <c r="AK419" s="41">
        <f t="shared" si="238"/>
        <v>0.23743536741227927</v>
      </c>
      <c r="AL419" s="41">
        <f t="shared" si="224"/>
        <v>0</v>
      </c>
      <c r="AR419" s="41">
        <f t="shared" si="225"/>
        <v>0</v>
      </c>
      <c r="AS419" s="41">
        <f t="shared" si="226"/>
        <v>0</v>
      </c>
      <c r="AT419" s="41">
        <f t="shared" si="227"/>
        <v>0</v>
      </c>
      <c r="AV419" s="40">
        <f t="shared" si="228"/>
        <v>841.8831693848407</v>
      </c>
      <c r="AW419" s="40">
        <f t="shared" si="218"/>
        <v>406.37570494543036</v>
      </c>
      <c r="AX419" s="40">
        <f t="shared" si="219"/>
        <v>637.36200286682606</v>
      </c>
      <c r="AY419" s="40">
        <f t="shared" si="229"/>
        <v>0</v>
      </c>
      <c r="AZ419" s="40">
        <f t="shared" si="230"/>
        <v>0</v>
      </c>
      <c r="BA419" s="40">
        <f t="shared" si="231"/>
        <v>0</v>
      </c>
      <c r="BB419" s="40">
        <f t="shared" si="232"/>
        <v>0</v>
      </c>
      <c r="BC419" s="40">
        <f t="shared" si="233"/>
        <v>0</v>
      </c>
      <c r="BD419" s="40">
        <f t="shared" si="234"/>
        <v>0</v>
      </c>
      <c r="BE419" s="40">
        <f t="shared" si="215"/>
        <v>0</v>
      </c>
      <c r="BF419" s="40">
        <f t="shared" si="216"/>
        <v>0</v>
      </c>
      <c r="BG419" s="40">
        <f t="shared" si="217"/>
        <v>0</v>
      </c>
      <c r="BH419" s="62">
        <f t="shared" si="235"/>
        <v>1885.6208771970971</v>
      </c>
      <c r="BI419" s="128">
        <f>VLOOKUP(A419,'1112 '!$B$12:$G$1229,6,0)</f>
        <v>2022.93</v>
      </c>
      <c r="BJ419" s="63">
        <f t="shared" si="236"/>
        <v>-137.30912280290295</v>
      </c>
      <c r="BK419" s="41">
        <f t="shared" si="237"/>
        <v>3.7284877520713305E-3</v>
      </c>
    </row>
    <row r="420" spans="1:63" x14ac:dyDescent="0.3">
      <c r="A420" s="85" t="s">
        <v>2352</v>
      </c>
      <c r="B420" s="85" t="s">
        <v>714</v>
      </c>
      <c r="C420" s="65">
        <f>VLOOKUP(B420,Площадь!$A$2:$B$442,2,0)</f>
        <v>18.8</v>
      </c>
      <c r="D420" s="79"/>
      <c r="E420">
        <v>31</v>
      </c>
      <c r="F420">
        <v>29</v>
      </c>
      <c r="G420">
        <v>31</v>
      </c>
      <c r="Q420">
        <f t="shared" si="220"/>
        <v>91</v>
      </c>
      <c r="R420" s="76"/>
      <c r="S420" s="71"/>
      <c r="T420" s="41">
        <f t="shared" si="239"/>
        <v>0</v>
      </c>
      <c r="U420" s="41">
        <f t="shared" si="210"/>
        <v>0</v>
      </c>
      <c r="V420" s="41">
        <f t="shared" si="221"/>
        <v>0</v>
      </c>
      <c r="W420" s="41">
        <f t="shared" si="209"/>
        <v>0</v>
      </c>
      <c r="X420" s="41">
        <f t="shared" si="240"/>
        <v>0</v>
      </c>
      <c r="Y420" s="41"/>
      <c r="Z420" s="41"/>
      <c r="AA420" s="41"/>
      <c r="AB420" s="41"/>
      <c r="AC420" s="41"/>
      <c r="AD420" s="41">
        <f t="shared" si="211"/>
        <v>0</v>
      </c>
      <c r="AE420" s="41">
        <f t="shared" si="212"/>
        <v>0</v>
      </c>
      <c r="AF420" s="41">
        <f t="shared" si="213"/>
        <v>0</v>
      </c>
      <c r="AG420" s="41">
        <f t="shared" si="214"/>
        <v>0</v>
      </c>
      <c r="AI420" s="41">
        <f t="shared" si="222"/>
        <v>0.37555129639448165</v>
      </c>
      <c r="AJ420" s="41">
        <f t="shared" si="223"/>
        <v>0.18127803045046334</v>
      </c>
      <c r="AK420" s="41">
        <f t="shared" si="238"/>
        <v>0.28431751002234718</v>
      </c>
      <c r="AL420" s="41">
        <f t="shared" si="224"/>
        <v>0</v>
      </c>
      <c r="AR420" s="41">
        <f t="shared" si="225"/>
        <v>0</v>
      </c>
      <c r="AS420" s="41">
        <f t="shared" si="226"/>
        <v>0</v>
      </c>
      <c r="AT420" s="41">
        <f t="shared" si="227"/>
        <v>0</v>
      </c>
      <c r="AV420" s="40">
        <f t="shared" si="228"/>
        <v>1008.1148779894908</v>
      </c>
      <c r="AW420" s="40">
        <f t="shared" si="218"/>
        <v>486.61549382000578</v>
      </c>
      <c r="AX420" s="40">
        <f t="shared" si="219"/>
        <v>763.2105512035879</v>
      </c>
      <c r="AY420" s="40">
        <f t="shared" si="229"/>
        <v>0</v>
      </c>
      <c r="AZ420" s="40">
        <f t="shared" si="230"/>
        <v>0</v>
      </c>
      <c r="BA420" s="40">
        <f t="shared" si="231"/>
        <v>0</v>
      </c>
      <c r="BB420" s="40">
        <f t="shared" si="232"/>
        <v>0</v>
      </c>
      <c r="BC420" s="40">
        <f t="shared" si="233"/>
        <v>0</v>
      </c>
      <c r="BD420" s="40">
        <f t="shared" si="234"/>
        <v>0</v>
      </c>
      <c r="BE420" s="40">
        <f t="shared" si="215"/>
        <v>0</v>
      </c>
      <c r="BF420" s="40">
        <f t="shared" si="216"/>
        <v>0</v>
      </c>
      <c r="BG420" s="40">
        <f t="shared" si="217"/>
        <v>0</v>
      </c>
      <c r="BH420" s="62">
        <f t="shared" si="235"/>
        <v>2257.9409230130846</v>
      </c>
      <c r="BI420" s="128">
        <f>VLOOKUP(A420,'1112 '!$B$12:$G$1229,6,0)</f>
        <v>2422.38</v>
      </c>
      <c r="BJ420" s="63">
        <f t="shared" si="236"/>
        <v>-164.43907698691555</v>
      </c>
      <c r="BK420" s="41">
        <f t="shared" si="237"/>
        <v>3.7284877520713305E-3</v>
      </c>
    </row>
    <row r="421" spans="1:63" x14ac:dyDescent="0.3">
      <c r="A421" s="85" t="s">
        <v>1455</v>
      </c>
      <c r="B421" s="85" t="s">
        <v>1114</v>
      </c>
      <c r="C421" s="65">
        <f>VLOOKUP(B421,Площадь!$A$2:$B$442,2,0)</f>
        <v>16.399999999999999</v>
      </c>
      <c r="D421" s="79"/>
      <c r="E421">
        <v>31</v>
      </c>
      <c r="F421">
        <v>29</v>
      </c>
      <c r="G421">
        <v>31</v>
      </c>
      <c r="Q421">
        <f t="shared" si="220"/>
        <v>91</v>
      </c>
      <c r="R421" s="76"/>
      <c r="S421" s="71"/>
      <c r="T421" s="41">
        <f t="shared" si="239"/>
        <v>0</v>
      </c>
      <c r="U421" s="41">
        <f t="shared" si="210"/>
        <v>0</v>
      </c>
      <c r="V421" s="41">
        <f t="shared" si="221"/>
        <v>0</v>
      </c>
      <c r="W421" s="41">
        <f t="shared" si="209"/>
        <v>0</v>
      </c>
      <c r="X421" s="41">
        <f t="shared" si="240"/>
        <v>0</v>
      </c>
      <c r="Y421" s="41"/>
      <c r="Z421" s="41"/>
      <c r="AA421" s="41"/>
      <c r="AB421" s="41"/>
      <c r="AC421" s="41"/>
      <c r="AD421" s="41">
        <f t="shared" si="211"/>
        <v>0</v>
      </c>
      <c r="AE421" s="41">
        <f t="shared" si="212"/>
        <v>0</v>
      </c>
      <c r="AF421" s="41">
        <f t="shared" si="213"/>
        <v>0</v>
      </c>
      <c r="AG421" s="41">
        <f t="shared" si="214"/>
        <v>0</v>
      </c>
      <c r="AI421" s="41">
        <f t="shared" si="222"/>
        <v>0.32760857770582441</v>
      </c>
      <c r="AJ421" s="41">
        <f t="shared" si="223"/>
        <v>0.15813615422274457</v>
      </c>
      <c r="AK421" s="41">
        <f t="shared" si="238"/>
        <v>0.24802165767906875</v>
      </c>
      <c r="AL421" s="41">
        <f t="shared" si="224"/>
        <v>0</v>
      </c>
      <c r="AR421" s="41">
        <f t="shared" si="225"/>
        <v>0</v>
      </c>
      <c r="AS421" s="41">
        <f t="shared" si="226"/>
        <v>0</v>
      </c>
      <c r="AT421" s="41">
        <f t="shared" si="227"/>
        <v>0</v>
      </c>
      <c r="AV421" s="40">
        <f t="shared" si="228"/>
        <v>879.41936165040681</v>
      </c>
      <c r="AW421" s="40">
        <f t="shared" si="218"/>
        <v>424.49436694936662</v>
      </c>
      <c r="AX421" s="40">
        <f t="shared" si="219"/>
        <v>665.77941700738506</v>
      </c>
      <c r="AY421" s="40">
        <f t="shared" si="229"/>
        <v>0</v>
      </c>
      <c r="AZ421" s="40">
        <f t="shared" si="230"/>
        <v>0</v>
      </c>
      <c r="BA421" s="40">
        <f t="shared" si="231"/>
        <v>0</v>
      </c>
      <c r="BB421" s="40">
        <f t="shared" si="232"/>
        <v>0</v>
      </c>
      <c r="BC421" s="40">
        <f t="shared" si="233"/>
        <v>0</v>
      </c>
      <c r="BD421" s="40">
        <f t="shared" si="234"/>
        <v>0</v>
      </c>
      <c r="BE421" s="40">
        <f t="shared" si="215"/>
        <v>0</v>
      </c>
      <c r="BF421" s="40">
        <f t="shared" si="216"/>
        <v>0</v>
      </c>
      <c r="BG421" s="40">
        <f t="shared" si="217"/>
        <v>0</v>
      </c>
      <c r="BH421" s="62">
        <f t="shared" si="235"/>
        <v>1969.6931456071586</v>
      </c>
      <c r="BI421" s="128">
        <f>VLOOKUP(A421,'1112 '!$B$12:$G$1229,6,0)</f>
        <v>2113.14</v>
      </c>
      <c r="BJ421" s="63">
        <f t="shared" si="236"/>
        <v>-143.44685439284126</v>
      </c>
      <c r="BK421" s="41">
        <f t="shared" si="237"/>
        <v>3.7284877520713305E-3</v>
      </c>
    </row>
    <row r="422" spans="1:63" x14ac:dyDescent="0.3">
      <c r="A422" s="85" t="s">
        <v>1955</v>
      </c>
      <c r="B422" s="85" t="s">
        <v>533</v>
      </c>
      <c r="C422" s="65">
        <f>VLOOKUP(B422,Площадь!$A$2:$B$442,2,0)</f>
        <v>18.899999999999999</v>
      </c>
      <c r="D422" s="79"/>
      <c r="E422">
        <v>31</v>
      </c>
      <c r="F422">
        <v>29</v>
      </c>
      <c r="G422">
        <v>31</v>
      </c>
      <c r="Q422">
        <f t="shared" si="220"/>
        <v>91</v>
      </c>
      <c r="R422" s="76"/>
      <c r="S422" s="71"/>
      <c r="T422" s="41">
        <f t="shared" si="239"/>
        <v>0</v>
      </c>
      <c r="U422" s="41">
        <f t="shared" si="210"/>
        <v>0</v>
      </c>
      <c r="V422" s="41">
        <f t="shared" si="221"/>
        <v>0</v>
      </c>
      <c r="W422" s="41">
        <f t="shared" si="209"/>
        <v>0</v>
      </c>
      <c r="X422" s="41">
        <f t="shared" si="240"/>
        <v>0</v>
      </c>
      <c r="Y422" s="41"/>
      <c r="Z422" s="41"/>
      <c r="AA422" s="41"/>
      <c r="AB422" s="41"/>
      <c r="AC422" s="41"/>
      <c r="AD422" s="41">
        <f t="shared" si="211"/>
        <v>0</v>
      </c>
      <c r="AE422" s="41">
        <f t="shared" si="212"/>
        <v>0</v>
      </c>
      <c r="AF422" s="41">
        <f t="shared" si="213"/>
        <v>0</v>
      </c>
      <c r="AG422" s="41">
        <f t="shared" si="214"/>
        <v>0</v>
      </c>
      <c r="AI422" s="41">
        <f t="shared" si="222"/>
        <v>0.37754890967317567</v>
      </c>
      <c r="AJ422" s="41">
        <f t="shared" si="223"/>
        <v>0.18224227529328493</v>
      </c>
      <c r="AK422" s="41">
        <f t="shared" si="238"/>
        <v>0.28582983720331706</v>
      </c>
      <c r="AL422" s="41">
        <f t="shared" si="224"/>
        <v>0</v>
      </c>
      <c r="AR422" s="41">
        <f t="shared" si="225"/>
        <v>0</v>
      </c>
      <c r="AS422" s="41">
        <f t="shared" si="226"/>
        <v>0</v>
      </c>
      <c r="AT422" s="41">
        <f t="shared" si="227"/>
        <v>0</v>
      </c>
      <c r="AV422" s="40">
        <f t="shared" si="228"/>
        <v>1013.4771911702859</v>
      </c>
      <c r="AW422" s="40">
        <f t="shared" si="218"/>
        <v>489.20387410628234</v>
      </c>
      <c r="AX422" s="40">
        <f t="shared" si="219"/>
        <v>767.27018179509628</v>
      </c>
      <c r="AY422" s="40">
        <f t="shared" si="229"/>
        <v>0</v>
      </c>
      <c r="AZ422" s="40">
        <f t="shared" si="230"/>
        <v>0</v>
      </c>
      <c r="BA422" s="40">
        <f t="shared" si="231"/>
        <v>0</v>
      </c>
      <c r="BB422" s="40">
        <f t="shared" si="232"/>
        <v>0</v>
      </c>
      <c r="BC422" s="40">
        <f t="shared" si="233"/>
        <v>0</v>
      </c>
      <c r="BD422" s="40">
        <f t="shared" si="234"/>
        <v>0</v>
      </c>
      <c r="BE422" s="40">
        <f t="shared" si="215"/>
        <v>0</v>
      </c>
      <c r="BF422" s="40">
        <f t="shared" si="216"/>
        <v>0</v>
      </c>
      <c r="BG422" s="40">
        <f t="shared" si="217"/>
        <v>0</v>
      </c>
      <c r="BH422" s="62">
        <f t="shared" si="235"/>
        <v>2269.9512470716645</v>
      </c>
      <c r="BI422" s="128">
        <f>VLOOKUP(A422,'1112 '!$B$12:$G$1229,6,0)</f>
        <v>2435.25</v>
      </c>
      <c r="BJ422" s="63">
        <f t="shared" si="236"/>
        <v>-165.29875292833549</v>
      </c>
      <c r="BK422" s="41">
        <f t="shared" si="237"/>
        <v>3.7284877520713309E-3</v>
      </c>
    </row>
    <row r="423" spans="1:63" x14ac:dyDescent="0.3">
      <c r="A423" s="85" t="s">
        <v>2292</v>
      </c>
      <c r="B423" s="85" t="s">
        <v>732</v>
      </c>
      <c r="C423" s="65">
        <f>VLOOKUP(B423,Площадь!$A$2:$B$442,2,0)</f>
        <v>15.7</v>
      </c>
      <c r="D423" s="79"/>
      <c r="E423">
        <v>31</v>
      </c>
      <c r="F423">
        <v>29</v>
      </c>
      <c r="G423">
        <v>31</v>
      </c>
      <c r="Q423">
        <f t="shared" si="220"/>
        <v>91</v>
      </c>
      <c r="R423" s="76"/>
      <c r="S423" s="71"/>
      <c r="T423" s="41">
        <f t="shared" si="239"/>
        <v>0</v>
      </c>
      <c r="U423" s="41">
        <f t="shared" si="210"/>
        <v>0</v>
      </c>
      <c r="V423" s="41">
        <f t="shared" si="221"/>
        <v>0</v>
      </c>
      <c r="W423" s="41">
        <f t="shared" si="209"/>
        <v>0</v>
      </c>
      <c r="X423" s="41">
        <f t="shared" si="240"/>
        <v>0</v>
      </c>
      <c r="Y423" s="41"/>
      <c r="Z423" s="41"/>
      <c r="AA423" s="41"/>
      <c r="AB423" s="41"/>
      <c r="AC423" s="41"/>
      <c r="AD423" s="41">
        <f t="shared" si="211"/>
        <v>0</v>
      </c>
      <c r="AE423" s="41">
        <f t="shared" si="212"/>
        <v>0</v>
      </c>
      <c r="AF423" s="41">
        <f t="shared" si="213"/>
        <v>0</v>
      </c>
      <c r="AG423" s="41">
        <f t="shared" si="214"/>
        <v>0</v>
      </c>
      <c r="AI423" s="41">
        <f t="shared" si="222"/>
        <v>0.31362528475496604</v>
      </c>
      <c r="AJ423" s="41">
        <f t="shared" si="223"/>
        <v>0.15138644032299331</v>
      </c>
      <c r="AK423" s="41">
        <f t="shared" si="238"/>
        <v>0.23743536741227927</v>
      </c>
      <c r="AL423" s="41">
        <f t="shared" si="224"/>
        <v>0</v>
      </c>
      <c r="AR423" s="41">
        <f t="shared" si="225"/>
        <v>0</v>
      </c>
      <c r="AS423" s="41">
        <f t="shared" si="226"/>
        <v>0</v>
      </c>
      <c r="AT423" s="41">
        <f t="shared" si="227"/>
        <v>0</v>
      </c>
      <c r="AV423" s="40">
        <f t="shared" si="228"/>
        <v>841.8831693848407</v>
      </c>
      <c r="AW423" s="40">
        <f t="shared" si="218"/>
        <v>406.37570494543036</v>
      </c>
      <c r="AX423" s="40">
        <f t="shared" si="219"/>
        <v>637.36200286682606</v>
      </c>
      <c r="AY423" s="40">
        <f t="shared" si="229"/>
        <v>0</v>
      </c>
      <c r="AZ423" s="40">
        <f t="shared" si="230"/>
        <v>0</v>
      </c>
      <c r="BA423" s="40">
        <f t="shared" si="231"/>
        <v>0</v>
      </c>
      <c r="BB423" s="40">
        <f t="shared" si="232"/>
        <v>0</v>
      </c>
      <c r="BC423" s="40">
        <f t="shared" si="233"/>
        <v>0</v>
      </c>
      <c r="BD423" s="40">
        <f t="shared" si="234"/>
        <v>0</v>
      </c>
      <c r="BE423" s="40">
        <f t="shared" si="215"/>
        <v>0</v>
      </c>
      <c r="BF423" s="40">
        <f t="shared" si="216"/>
        <v>0</v>
      </c>
      <c r="BG423" s="40">
        <f t="shared" si="217"/>
        <v>0</v>
      </c>
      <c r="BH423" s="62">
        <f t="shared" si="235"/>
        <v>1885.6208771970971</v>
      </c>
      <c r="BI423" s="128">
        <f>VLOOKUP(A423,'1112 '!$B$12:$G$1229,6,0)</f>
        <v>2022.93</v>
      </c>
      <c r="BJ423" s="63">
        <f t="shared" si="236"/>
        <v>-137.30912280290295</v>
      </c>
      <c r="BK423" s="41">
        <f t="shared" si="237"/>
        <v>3.7284877520713305E-3</v>
      </c>
    </row>
    <row r="424" spans="1:63" x14ac:dyDescent="0.3">
      <c r="A424" s="85" t="s">
        <v>2100</v>
      </c>
      <c r="B424" s="85" t="s">
        <v>882</v>
      </c>
      <c r="C424" s="65">
        <f>VLOOKUP(B424,Площадь!$A$2:$B$442,2,0)</f>
        <v>13.2</v>
      </c>
      <c r="D424" s="79"/>
      <c r="E424">
        <v>31</v>
      </c>
      <c r="F424">
        <v>29</v>
      </c>
      <c r="G424">
        <v>31</v>
      </c>
      <c r="Q424">
        <f t="shared" si="220"/>
        <v>91</v>
      </c>
      <c r="R424" s="76"/>
      <c r="S424" s="71"/>
      <c r="T424" s="41">
        <f t="shared" si="239"/>
        <v>0</v>
      </c>
      <c r="U424" s="41">
        <f t="shared" si="210"/>
        <v>0</v>
      </c>
      <c r="V424" s="41">
        <f t="shared" si="221"/>
        <v>0</v>
      </c>
      <c r="W424" s="41">
        <f t="shared" si="209"/>
        <v>0</v>
      </c>
      <c r="X424" s="41">
        <f t="shared" si="240"/>
        <v>0</v>
      </c>
      <c r="Y424" s="41"/>
      <c r="Z424" s="41"/>
      <c r="AA424" s="41"/>
      <c r="AB424" s="41"/>
      <c r="AC424" s="41"/>
      <c r="AD424" s="41">
        <f t="shared" si="211"/>
        <v>0</v>
      </c>
      <c r="AE424" s="41">
        <f t="shared" si="212"/>
        <v>0</v>
      </c>
      <c r="AF424" s="41">
        <f t="shared" si="213"/>
        <v>0</v>
      </c>
      <c r="AG424" s="41">
        <f t="shared" si="214"/>
        <v>0</v>
      </c>
      <c r="AI424" s="41">
        <f t="shared" si="222"/>
        <v>0.26368495278761478</v>
      </c>
      <c r="AJ424" s="41">
        <f t="shared" si="223"/>
        <v>0.12728031925245295</v>
      </c>
      <c r="AK424" s="41">
        <f t="shared" si="238"/>
        <v>0.19962718788803097</v>
      </c>
      <c r="AL424" s="41">
        <f t="shared" si="224"/>
        <v>0</v>
      </c>
      <c r="AR424" s="41">
        <f t="shared" si="225"/>
        <v>0</v>
      </c>
      <c r="AS424" s="41">
        <f t="shared" si="226"/>
        <v>0</v>
      </c>
      <c r="AT424" s="41">
        <f t="shared" si="227"/>
        <v>0</v>
      </c>
      <c r="AV424" s="40">
        <f t="shared" si="228"/>
        <v>707.82533986496162</v>
      </c>
      <c r="AW424" s="40">
        <f t="shared" si="218"/>
        <v>341.66619778851464</v>
      </c>
      <c r="AX424" s="40">
        <f t="shared" si="219"/>
        <v>535.87123807911485</v>
      </c>
      <c r="AY424" s="40">
        <f t="shared" si="229"/>
        <v>0</v>
      </c>
      <c r="AZ424" s="40">
        <f t="shared" si="230"/>
        <v>0</v>
      </c>
      <c r="BA424" s="40">
        <f t="shared" si="231"/>
        <v>0</v>
      </c>
      <c r="BB424" s="40">
        <f t="shared" si="232"/>
        <v>0</v>
      </c>
      <c r="BC424" s="40">
        <f t="shared" si="233"/>
        <v>0</v>
      </c>
      <c r="BD424" s="40">
        <f t="shared" si="234"/>
        <v>0</v>
      </c>
      <c r="BE424" s="40">
        <f t="shared" si="215"/>
        <v>0</v>
      </c>
      <c r="BF424" s="40">
        <f t="shared" si="216"/>
        <v>0</v>
      </c>
      <c r="BG424" s="40">
        <f t="shared" si="217"/>
        <v>0</v>
      </c>
      <c r="BH424" s="62">
        <f t="shared" si="235"/>
        <v>1585.3627757325912</v>
      </c>
      <c r="BI424" s="128">
        <f>VLOOKUP(A424,'1112 '!$B$12:$G$1229,6,0)</f>
        <v>1700.81</v>
      </c>
      <c r="BJ424" s="63">
        <f t="shared" si="236"/>
        <v>-115.44722426740873</v>
      </c>
      <c r="BK424" s="41">
        <f t="shared" si="237"/>
        <v>3.7284877520713305E-3</v>
      </c>
    </row>
    <row r="425" spans="1:63" x14ac:dyDescent="0.3">
      <c r="A425" s="85" t="s">
        <v>2053</v>
      </c>
      <c r="B425" s="85" t="s">
        <v>514</v>
      </c>
      <c r="C425" s="65">
        <f>VLOOKUP(B425,Площадь!$A$2:$B$442,2,0)</f>
        <v>15.4</v>
      </c>
      <c r="D425" s="79"/>
      <c r="E425">
        <v>31</v>
      </c>
      <c r="F425">
        <v>29</v>
      </c>
      <c r="G425">
        <v>31</v>
      </c>
      <c r="Q425">
        <f t="shared" si="220"/>
        <v>91</v>
      </c>
      <c r="R425" s="76"/>
      <c r="S425" s="71"/>
      <c r="T425" s="41">
        <f t="shared" si="239"/>
        <v>0</v>
      </c>
      <c r="U425" s="41">
        <f t="shared" si="210"/>
        <v>0</v>
      </c>
      <c r="V425" s="41">
        <f t="shared" si="221"/>
        <v>0</v>
      </c>
      <c r="W425" s="41">
        <f t="shared" si="209"/>
        <v>0</v>
      </c>
      <c r="X425" s="41">
        <f t="shared" si="240"/>
        <v>0</v>
      </c>
      <c r="Y425" s="41"/>
      <c r="Z425" s="41"/>
      <c r="AA425" s="41"/>
      <c r="AB425" s="41"/>
      <c r="AC425" s="41"/>
      <c r="AD425" s="41">
        <f t="shared" si="211"/>
        <v>0</v>
      </c>
      <c r="AE425" s="41">
        <f t="shared" si="212"/>
        <v>0</v>
      </c>
      <c r="AF425" s="41">
        <f t="shared" si="213"/>
        <v>0</v>
      </c>
      <c r="AG425" s="41">
        <f t="shared" si="214"/>
        <v>0</v>
      </c>
      <c r="AI425" s="41">
        <f t="shared" si="222"/>
        <v>0.30763244491888392</v>
      </c>
      <c r="AJ425" s="41">
        <f t="shared" si="223"/>
        <v>0.14849370579452847</v>
      </c>
      <c r="AK425" s="41">
        <f t="shared" si="238"/>
        <v>0.23289838586936948</v>
      </c>
      <c r="AL425" s="41">
        <f t="shared" si="224"/>
        <v>0</v>
      </c>
      <c r="AR425" s="41">
        <f t="shared" si="225"/>
        <v>0</v>
      </c>
      <c r="AS425" s="41">
        <f t="shared" si="226"/>
        <v>0</v>
      </c>
      <c r="AT425" s="41">
        <f t="shared" si="227"/>
        <v>0</v>
      </c>
      <c r="AV425" s="40">
        <f t="shared" si="228"/>
        <v>825.79622984245532</v>
      </c>
      <c r="AW425" s="40">
        <f t="shared" si="218"/>
        <v>398.61056408660045</v>
      </c>
      <c r="AX425" s="40">
        <f t="shared" si="219"/>
        <v>625.18311109230069</v>
      </c>
      <c r="AY425" s="40">
        <f t="shared" si="229"/>
        <v>0</v>
      </c>
      <c r="AZ425" s="40">
        <f t="shared" si="230"/>
        <v>0</v>
      </c>
      <c r="BA425" s="40">
        <f t="shared" si="231"/>
        <v>0</v>
      </c>
      <c r="BB425" s="40">
        <f t="shared" si="232"/>
        <v>0</v>
      </c>
      <c r="BC425" s="40">
        <f t="shared" si="233"/>
        <v>0</v>
      </c>
      <c r="BD425" s="40">
        <f t="shared" si="234"/>
        <v>0</v>
      </c>
      <c r="BE425" s="40">
        <f t="shared" si="215"/>
        <v>0</v>
      </c>
      <c r="BF425" s="40">
        <f t="shared" si="216"/>
        <v>0</v>
      </c>
      <c r="BG425" s="40">
        <f t="shared" si="217"/>
        <v>0</v>
      </c>
      <c r="BH425" s="62">
        <f t="shared" si="235"/>
        <v>1849.5899050213566</v>
      </c>
      <c r="BI425" s="128">
        <f>VLOOKUP(A425,'1112 '!$B$12:$G$1229,6,0)</f>
        <v>1984.29</v>
      </c>
      <c r="BJ425" s="63">
        <f t="shared" si="236"/>
        <v>-134.70009497864339</v>
      </c>
      <c r="BK425" s="41">
        <f t="shared" si="237"/>
        <v>3.7284877520713305E-3</v>
      </c>
    </row>
    <row r="426" spans="1:63" x14ac:dyDescent="0.3">
      <c r="A426" s="85" t="s">
        <v>2104</v>
      </c>
      <c r="B426" s="85" t="s">
        <v>1047</v>
      </c>
      <c r="C426" s="65">
        <f>VLOOKUP(B426,Площадь!$A$2:$B$442,2,0)</f>
        <v>15.4</v>
      </c>
      <c r="D426" s="79"/>
      <c r="E426">
        <v>31</v>
      </c>
      <c r="F426">
        <v>29</v>
      </c>
      <c r="G426">
        <v>31</v>
      </c>
      <c r="Q426">
        <f t="shared" si="220"/>
        <v>91</v>
      </c>
      <c r="R426" s="76"/>
      <c r="S426" s="71"/>
      <c r="T426" s="41">
        <f t="shared" si="239"/>
        <v>0</v>
      </c>
      <c r="U426" s="41">
        <f t="shared" si="210"/>
        <v>0</v>
      </c>
      <c r="V426" s="41">
        <f t="shared" si="221"/>
        <v>0</v>
      </c>
      <c r="W426" s="41">
        <f t="shared" si="209"/>
        <v>0</v>
      </c>
      <c r="X426" s="41">
        <f t="shared" si="240"/>
        <v>0</v>
      </c>
      <c r="Y426" s="41"/>
      <c r="Z426" s="41"/>
      <c r="AA426" s="41"/>
      <c r="AB426" s="41"/>
      <c r="AC426" s="41"/>
      <c r="AD426" s="41">
        <f t="shared" si="211"/>
        <v>0</v>
      </c>
      <c r="AE426" s="41">
        <f t="shared" si="212"/>
        <v>0</v>
      </c>
      <c r="AF426" s="41">
        <f t="shared" si="213"/>
        <v>0</v>
      </c>
      <c r="AG426" s="41">
        <f t="shared" si="214"/>
        <v>0</v>
      </c>
      <c r="AI426" s="41">
        <f t="shared" si="222"/>
        <v>0.30763244491888392</v>
      </c>
      <c r="AJ426" s="41">
        <f t="shared" si="223"/>
        <v>0.14849370579452847</v>
      </c>
      <c r="AK426" s="41">
        <f t="shared" si="238"/>
        <v>0.23289838586936948</v>
      </c>
      <c r="AL426" s="41">
        <f t="shared" si="224"/>
        <v>0</v>
      </c>
      <c r="AR426" s="41">
        <f t="shared" si="225"/>
        <v>0</v>
      </c>
      <c r="AS426" s="41">
        <f t="shared" si="226"/>
        <v>0</v>
      </c>
      <c r="AT426" s="41">
        <f t="shared" si="227"/>
        <v>0</v>
      </c>
      <c r="AV426" s="40">
        <f t="shared" si="228"/>
        <v>825.79622984245532</v>
      </c>
      <c r="AW426" s="40">
        <f t="shared" si="218"/>
        <v>398.61056408660045</v>
      </c>
      <c r="AX426" s="40">
        <f t="shared" si="219"/>
        <v>625.18311109230069</v>
      </c>
      <c r="AY426" s="40">
        <f t="shared" si="229"/>
        <v>0</v>
      </c>
      <c r="AZ426" s="40">
        <f t="shared" si="230"/>
        <v>0</v>
      </c>
      <c r="BA426" s="40">
        <f t="shared" si="231"/>
        <v>0</v>
      </c>
      <c r="BB426" s="40">
        <f t="shared" si="232"/>
        <v>0</v>
      </c>
      <c r="BC426" s="40">
        <f t="shared" si="233"/>
        <v>0</v>
      </c>
      <c r="BD426" s="40">
        <f t="shared" si="234"/>
        <v>0</v>
      </c>
      <c r="BE426" s="40">
        <f t="shared" si="215"/>
        <v>0</v>
      </c>
      <c r="BF426" s="40">
        <f t="shared" si="216"/>
        <v>0</v>
      </c>
      <c r="BG426" s="40">
        <f t="shared" si="217"/>
        <v>0</v>
      </c>
      <c r="BH426" s="62">
        <f t="shared" si="235"/>
        <v>1849.5899050213566</v>
      </c>
      <c r="BI426" s="128">
        <f>VLOOKUP(A426,'1112 '!$B$12:$G$1229,6,0)</f>
        <v>1984.29</v>
      </c>
      <c r="BJ426" s="63">
        <f t="shared" si="236"/>
        <v>-134.70009497864339</v>
      </c>
      <c r="BK426" s="41">
        <f t="shared" si="237"/>
        <v>3.7284877520713305E-3</v>
      </c>
    </row>
    <row r="427" spans="1:63" x14ac:dyDescent="0.3">
      <c r="A427" s="85" t="s">
        <v>2245</v>
      </c>
      <c r="B427" s="85" t="s">
        <v>660</v>
      </c>
      <c r="C427" s="65">
        <f>VLOOKUP(B427,Площадь!$A$2:$B$442,2,0)</f>
        <v>17.100000000000001</v>
      </c>
      <c r="D427" s="79"/>
      <c r="E427">
        <v>31</v>
      </c>
      <c r="F427">
        <v>29</v>
      </c>
      <c r="G427">
        <v>31</v>
      </c>
      <c r="Q427">
        <f t="shared" si="220"/>
        <v>91</v>
      </c>
      <c r="R427" s="76"/>
      <c r="S427" s="71"/>
      <c r="T427" s="41">
        <f t="shared" si="239"/>
        <v>0</v>
      </c>
      <c r="U427" s="41">
        <f t="shared" si="210"/>
        <v>0</v>
      </c>
      <c r="V427" s="41">
        <f t="shared" si="221"/>
        <v>0</v>
      </c>
      <c r="W427" s="41">
        <f t="shared" si="209"/>
        <v>0</v>
      </c>
      <c r="X427" s="41">
        <f t="shared" si="240"/>
        <v>0</v>
      </c>
      <c r="Y427" s="41"/>
      <c r="Z427" s="41"/>
      <c r="AA427" s="41"/>
      <c r="AB427" s="41"/>
      <c r="AC427" s="41"/>
      <c r="AD427" s="41">
        <f t="shared" si="211"/>
        <v>0</v>
      </c>
      <c r="AE427" s="41">
        <f t="shared" si="212"/>
        <v>0</v>
      </c>
      <c r="AF427" s="41">
        <f t="shared" si="213"/>
        <v>0</v>
      </c>
      <c r="AG427" s="41">
        <f t="shared" si="214"/>
        <v>0</v>
      </c>
      <c r="AI427" s="41">
        <f t="shared" si="222"/>
        <v>0.34159187065668278</v>
      </c>
      <c r="AJ427" s="41">
        <f t="shared" si="223"/>
        <v>0.16488586812249589</v>
      </c>
      <c r="AK427" s="41">
        <f t="shared" si="238"/>
        <v>0.25860794794585834</v>
      </c>
      <c r="AL427" s="41">
        <f t="shared" si="224"/>
        <v>0</v>
      </c>
      <c r="AR427" s="41">
        <f t="shared" si="225"/>
        <v>0</v>
      </c>
      <c r="AS427" s="41">
        <f t="shared" si="226"/>
        <v>0</v>
      </c>
      <c r="AT427" s="41">
        <f t="shared" si="227"/>
        <v>0</v>
      </c>
      <c r="AV427" s="40">
        <f t="shared" si="228"/>
        <v>916.95555391597304</v>
      </c>
      <c r="AW427" s="40">
        <f t="shared" si="218"/>
        <v>442.61302895330311</v>
      </c>
      <c r="AX427" s="40">
        <f t="shared" si="219"/>
        <v>694.19683114794429</v>
      </c>
      <c r="AY427" s="40">
        <f t="shared" si="229"/>
        <v>0</v>
      </c>
      <c r="AZ427" s="40">
        <f t="shared" si="230"/>
        <v>0</v>
      </c>
      <c r="BA427" s="40">
        <f t="shared" si="231"/>
        <v>0</v>
      </c>
      <c r="BB427" s="40">
        <f t="shared" si="232"/>
        <v>0</v>
      </c>
      <c r="BC427" s="40">
        <f t="shared" si="233"/>
        <v>0</v>
      </c>
      <c r="BD427" s="40">
        <f t="shared" si="234"/>
        <v>0</v>
      </c>
      <c r="BE427" s="40">
        <f t="shared" si="215"/>
        <v>0</v>
      </c>
      <c r="BF427" s="40">
        <f t="shared" si="216"/>
        <v>0</v>
      </c>
      <c r="BG427" s="40">
        <f t="shared" si="217"/>
        <v>0</v>
      </c>
      <c r="BH427" s="62">
        <f t="shared" si="235"/>
        <v>2053.7654140172208</v>
      </c>
      <c r="BI427" s="128">
        <f>VLOOKUP(A427,'1112 '!$B$12:$G$1229,6,0)</f>
        <v>2203.3200000000002</v>
      </c>
      <c r="BJ427" s="63">
        <f t="shared" si="236"/>
        <v>-149.55458598277937</v>
      </c>
      <c r="BK427" s="41">
        <f t="shared" si="237"/>
        <v>3.7284877520713305E-3</v>
      </c>
    </row>
    <row r="428" spans="1:63" x14ac:dyDescent="0.3">
      <c r="A428" s="85" t="s">
        <v>2236</v>
      </c>
      <c r="B428" s="85" t="s">
        <v>523</v>
      </c>
      <c r="C428" s="65">
        <f>VLOOKUP(B428,Площадь!$A$2:$B$442,2,0)</f>
        <v>16.899999999999999</v>
      </c>
      <c r="D428" s="79"/>
      <c r="E428">
        <v>31</v>
      </c>
      <c r="F428">
        <v>29</v>
      </c>
      <c r="G428">
        <v>31</v>
      </c>
      <c r="Q428">
        <f t="shared" si="220"/>
        <v>91</v>
      </c>
      <c r="R428" s="76"/>
      <c r="S428" s="71"/>
      <c r="T428" s="41">
        <f t="shared" si="239"/>
        <v>0</v>
      </c>
      <c r="U428" s="41">
        <f t="shared" si="210"/>
        <v>0</v>
      </c>
      <c r="V428" s="41">
        <f t="shared" si="221"/>
        <v>0</v>
      </c>
      <c r="W428" s="41">
        <f t="shared" si="209"/>
        <v>0</v>
      </c>
      <c r="X428" s="41">
        <f t="shared" si="240"/>
        <v>0</v>
      </c>
      <c r="Y428" s="41"/>
      <c r="Z428" s="41"/>
      <c r="AA428" s="41"/>
      <c r="AB428" s="41"/>
      <c r="AC428" s="41"/>
      <c r="AD428" s="41">
        <f t="shared" si="211"/>
        <v>0</v>
      </c>
      <c r="AE428" s="41">
        <f t="shared" si="212"/>
        <v>0</v>
      </c>
      <c r="AF428" s="41">
        <f t="shared" si="213"/>
        <v>0</v>
      </c>
      <c r="AG428" s="41">
        <f t="shared" si="214"/>
        <v>0</v>
      </c>
      <c r="AI428" s="41">
        <f t="shared" si="222"/>
        <v>0.33759664409929463</v>
      </c>
      <c r="AJ428" s="41">
        <f t="shared" si="223"/>
        <v>0.16295737843685265</v>
      </c>
      <c r="AK428" s="41">
        <f t="shared" si="238"/>
        <v>0.25558329358391846</v>
      </c>
      <c r="AL428" s="41">
        <f t="shared" si="224"/>
        <v>0</v>
      </c>
      <c r="AR428" s="41">
        <f t="shared" si="225"/>
        <v>0</v>
      </c>
      <c r="AS428" s="41">
        <f t="shared" si="226"/>
        <v>0</v>
      </c>
      <c r="AT428" s="41">
        <f t="shared" si="227"/>
        <v>0</v>
      </c>
      <c r="AV428" s="40">
        <f t="shared" si="228"/>
        <v>906.23092755438256</v>
      </c>
      <c r="AW428" s="40">
        <f t="shared" si="218"/>
        <v>437.43626838074982</v>
      </c>
      <c r="AX428" s="40">
        <f t="shared" si="219"/>
        <v>686.07756996492742</v>
      </c>
      <c r="AY428" s="40">
        <f t="shared" si="229"/>
        <v>0</v>
      </c>
      <c r="AZ428" s="40">
        <f t="shared" si="230"/>
        <v>0</v>
      </c>
      <c r="BA428" s="40">
        <f t="shared" si="231"/>
        <v>0</v>
      </c>
      <c r="BB428" s="40">
        <f t="shared" si="232"/>
        <v>0</v>
      </c>
      <c r="BC428" s="40">
        <f t="shared" si="233"/>
        <v>0</v>
      </c>
      <c r="BD428" s="40">
        <f t="shared" si="234"/>
        <v>0</v>
      </c>
      <c r="BE428" s="40">
        <f t="shared" si="215"/>
        <v>0</v>
      </c>
      <c r="BF428" s="40">
        <f t="shared" si="216"/>
        <v>0</v>
      </c>
      <c r="BG428" s="40">
        <f t="shared" si="217"/>
        <v>0</v>
      </c>
      <c r="BH428" s="62">
        <f t="shared" si="235"/>
        <v>2029.74476590006</v>
      </c>
      <c r="BI428" s="128">
        <f>VLOOKUP(A428,'1112 '!$B$12:$G$1229,6,0)</f>
        <v>2177.5500000000002</v>
      </c>
      <c r="BJ428" s="63">
        <f t="shared" si="236"/>
        <v>-147.80523409994021</v>
      </c>
      <c r="BK428" s="41">
        <f t="shared" si="237"/>
        <v>3.7284877520713305E-3</v>
      </c>
    </row>
    <row r="429" spans="1:63" x14ac:dyDescent="0.3">
      <c r="A429" s="85" t="s">
        <v>1952</v>
      </c>
      <c r="B429" s="85" t="s">
        <v>639</v>
      </c>
      <c r="C429" s="65">
        <f>VLOOKUP(B429,Площадь!$A$2:$B$442,2,0)</f>
        <v>13.8</v>
      </c>
      <c r="D429" s="79"/>
      <c r="E429">
        <v>31</v>
      </c>
      <c r="F429">
        <v>29</v>
      </c>
      <c r="G429">
        <v>31</v>
      </c>
      <c r="Q429">
        <f t="shared" si="220"/>
        <v>91</v>
      </c>
      <c r="R429" s="76"/>
      <c r="S429" s="71"/>
      <c r="T429" s="41">
        <f t="shared" si="239"/>
        <v>0</v>
      </c>
      <c r="U429" s="41">
        <f t="shared" si="210"/>
        <v>0</v>
      </c>
      <c r="V429" s="41">
        <f t="shared" si="221"/>
        <v>0</v>
      </c>
      <c r="W429" s="41">
        <f t="shared" si="209"/>
        <v>0</v>
      </c>
      <c r="X429" s="41">
        <f t="shared" si="240"/>
        <v>0</v>
      </c>
      <c r="Y429" s="41"/>
      <c r="Z429" s="41"/>
      <c r="AA429" s="41"/>
      <c r="AB429" s="41"/>
      <c r="AC429" s="41"/>
      <c r="AD429" s="41">
        <f t="shared" si="211"/>
        <v>0</v>
      </c>
      <c r="AE429" s="41">
        <f t="shared" si="212"/>
        <v>0</v>
      </c>
      <c r="AF429" s="41">
        <f t="shared" si="213"/>
        <v>0</v>
      </c>
      <c r="AG429" s="41">
        <f t="shared" si="214"/>
        <v>0</v>
      </c>
      <c r="AI429" s="41">
        <f t="shared" si="222"/>
        <v>0.27567063245977907</v>
      </c>
      <c r="AJ429" s="41">
        <f t="shared" si="223"/>
        <v>0.13306578830938265</v>
      </c>
      <c r="AK429" s="41">
        <f t="shared" si="238"/>
        <v>0.20870115097385059</v>
      </c>
      <c r="AL429" s="41">
        <f t="shared" si="224"/>
        <v>0</v>
      </c>
      <c r="AR429" s="41">
        <f t="shared" si="225"/>
        <v>0</v>
      </c>
      <c r="AS429" s="41">
        <f t="shared" si="226"/>
        <v>0</v>
      </c>
      <c r="AT429" s="41">
        <f t="shared" si="227"/>
        <v>0</v>
      </c>
      <c r="AV429" s="40">
        <f t="shared" si="228"/>
        <v>739.99921894973261</v>
      </c>
      <c r="AW429" s="40">
        <f t="shared" si="218"/>
        <v>357.1964795061744</v>
      </c>
      <c r="AX429" s="40">
        <f t="shared" si="219"/>
        <v>560.22902162816558</v>
      </c>
      <c r="AY429" s="40">
        <f t="shared" si="229"/>
        <v>0</v>
      </c>
      <c r="AZ429" s="40">
        <f t="shared" si="230"/>
        <v>0</v>
      </c>
      <c r="BA429" s="40">
        <f t="shared" si="231"/>
        <v>0</v>
      </c>
      <c r="BB429" s="40">
        <f t="shared" si="232"/>
        <v>0</v>
      </c>
      <c r="BC429" s="40">
        <f t="shared" si="233"/>
        <v>0</v>
      </c>
      <c r="BD429" s="40">
        <f t="shared" si="234"/>
        <v>0</v>
      </c>
      <c r="BE429" s="40">
        <f t="shared" si="215"/>
        <v>0</v>
      </c>
      <c r="BF429" s="40">
        <f t="shared" si="216"/>
        <v>0</v>
      </c>
      <c r="BG429" s="40">
        <f t="shared" si="217"/>
        <v>0</v>
      </c>
      <c r="BH429" s="62">
        <f t="shared" si="235"/>
        <v>1657.4247200840725</v>
      </c>
      <c r="BI429" s="128">
        <f>VLOOKUP(A429,'1112 '!$B$12:$G$1229,6,0)</f>
        <v>1778.13</v>
      </c>
      <c r="BJ429" s="63">
        <f t="shared" si="236"/>
        <v>-120.70527991592758</v>
      </c>
      <c r="BK429" s="41">
        <f t="shared" si="237"/>
        <v>3.7284877520713301E-3</v>
      </c>
    </row>
    <row r="430" spans="1:63" x14ac:dyDescent="0.3">
      <c r="A430" s="85" t="s">
        <v>1931</v>
      </c>
      <c r="B430" s="85" t="s">
        <v>510</v>
      </c>
      <c r="C430" s="65">
        <f>VLOOKUP(B430,Площадь!$A$2:$B$442,2,0)</f>
        <v>13.8</v>
      </c>
      <c r="D430" s="79"/>
      <c r="E430">
        <v>31</v>
      </c>
      <c r="F430">
        <v>29</v>
      </c>
      <c r="G430">
        <v>31</v>
      </c>
      <c r="Q430">
        <f t="shared" si="220"/>
        <v>91</v>
      </c>
      <c r="R430" s="76"/>
      <c r="S430" s="71"/>
      <c r="T430" s="41">
        <f t="shared" si="239"/>
        <v>0</v>
      </c>
      <c r="U430" s="41">
        <f t="shared" si="210"/>
        <v>0</v>
      </c>
      <c r="V430" s="41">
        <f t="shared" si="221"/>
        <v>0</v>
      </c>
      <c r="W430" s="41">
        <f t="shared" ref="W430:W493" si="241">R430*W$1/30*H430</f>
        <v>0</v>
      </c>
      <c r="X430" s="41">
        <f t="shared" si="240"/>
        <v>0</v>
      </c>
      <c r="Y430" s="41"/>
      <c r="Z430" s="41"/>
      <c r="AA430" s="41"/>
      <c r="AB430" s="41"/>
      <c r="AC430" s="41"/>
      <c r="AD430" s="41">
        <f t="shared" si="211"/>
        <v>0</v>
      </c>
      <c r="AE430" s="41">
        <f t="shared" si="212"/>
        <v>0</v>
      </c>
      <c r="AF430" s="41">
        <f t="shared" si="213"/>
        <v>0</v>
      </c>
      <c r="AG430" s="41">
        <f t="shared" si="214"/>
        <v>0</v>
      </c>
      <c r="AI430" s="41">
        <f t="shared" si="222"/>
        <v>0.27567063245977907</v>
      </c>
      <c r="AJ430" s="41">
        <f t="shared" si="223"/>
        <v>0.13306578830938265</v>
      </c>
      <c r="AK430" s="41">
        <f t="shared" si="238"/>
        <v>0.20870115097385059</v>
      </c>
      <c r="AL430" s="41">
        <f t="shared" si="224"/>
        <v>0</v>
      </c>
      <c r="AR430" s="41">
        <f t="shared" si="225"/>
        <v>0</v>
      </c>
      <c r="AS430" s="41">
        <f t="shared" si="226"/>
        <v>0</v>
      </c>
      <c r="AT430" s="41">
        <f t="shared" si="227"/>
        <v>0</v>
      </c>
      <c r="AV430" s="40">
        <f t="shared" si="228"/>
        <v>739.99921894973261</v>
      </c>
      <c r="AW430" s="40">
        <f t="shared" si="218"/>
        <v>357.1964795061744</v>
      </c>
      <c r="AX430" s="40">
        <f t="shared" si="219"/>
        <v>560.22902162816558</v>
      </c>
      <c r="AY430" s="40">
        <f t="shared" si="229"/>
        <v>0</v>
      </c>
      <c r="AZ430" s="40">
        <f t="shared" si="230"/>
        <v>0</v>
      </c>
      <c r="BA430" s="40">
        <f t="shared" si="231"/>
        <v>0</v>
      </c>
      <c r="BB430" s="40">
        <f t="shared" si="232"/>
        <v>0</v>
      </c>
      <c r="BC430" s="40">
        <f t="shared" si="233"/>
        <v>0</v>
      </c>
      <c r="BD430" s="40">
        <f t="shared" si="234"/>
        <v>0</v>
      </c>
      <c r="BE430" s="40">
        <f t="shared" si="215"/>
        <v>0</v>
      </c>
      <c r="BF430" s="40">
        <f t="shared" si="216"/>
        <v>0</v>
      </c>
      <c r="BG430" s="40">
        <f t="shared" si="217"/>
        <v>0</v>
      </c>
      <c r="BH430" s="62">
        <f t="shared" si="235"/>
        <v>1657.4247200840725</v>
      </c>
      <c r="BI430" s="128">
        <f>VLOOKUP(A430,'1112 '!$B$12:$G$1229,6,0)</f>
        <v>1778.13</v>
      </c>
      <c r="BJ430" s="63">
        <f t="shared" si="236"/>
        <v>-120.70527991592758</v>
      </c>
      <c r="BK430" s="41">
        <f t="shared" si="237"/>
        <v>3.7284877520713301E-3</v>
      </c>
    </row>
    <row r="431" spans="1:63" x14ac:dyDescent="0.3">
      <c r="A431" s="85" t="s">
        <v>2118</v>
      </c>
      <c r="B431" s="85" t="s">
        <v>539</v>
      </c>
      <c r="C431" s="65">
        <f>VLOOKUP(B431,Площадь!$A$2:$B$442,2,0)</f>
        <v>17.600000000000001</v>
      </c>
      <c r="D431" s="79"/>
      <c r="E431">
        <v>31</v>
      </c>
      <c r="F431">
        <v>29</v>
      </c>
      <c r="G431">
        <v>31</v>
      </c>
      <c r="Q431">
        <f t="shared" si="220"/>
        <v>91</v>
      </c>
      <c r="R431" s="76"/>
      <c r="S431" s="71"/>
      <c r="T431" s="41">
        <f t="shared" si="239"/>
        <v>0</v>
      </c>
      <c r="U431" s="41">
        <f t="shared" si="210"/>
        <v>0</v>
      </c>
      <c r="V431" s="41">
        <f t="shared" si="221"/>
        <v>0</v>
      </c>
      <c r="W431" s="41">
        <f t="shared" si="241"/>
        <v>0</v>
      </c>
      <c r="X431" s="41">
        <f t="shared" si="240"/>
        <v>0</v>
      </c>
      <c r="Y431" s="41"/>
      <c r="Z431" s="41"/>
      <c r="AA431" s="41"/>
      <c r="AB431" s="41"/>
      <c r="AC431" s="41"/>
      <c r="AD431" s="41">
        <f t="shared" si="211"/>
        <v>0</v>
      </c>
      <c r="AE431" s="41">
        <f t="shared" si="212"/>
        <v>0</v>
      </c>
      <c r="AF431" s="41">
        <f t="shared" si="213"/>
        <v>0</v>
      </c>
      <c r="AG431" s="41">
        <f t="shared" si="214"/>
        <v>0</v>
      </c>
      <c r="AI431" s="41">
        <f t="shared" si="222"/>
        <v>0.35157993705015306</v>
      </c>
      <c r="AJ431" s="41">
        <f t="shared" si="223"/>
        <v>0.16970709233660397</v>
      </c>
      <c r="AK431" s="41">
        <f t="shared" si="238"/>
        <v>0.26616958385070799</v>
      </c>
      <c r="AL431" s="41">
        <f t="shared" si="224"/>
        <v>0</v>
      </c>
      <c r="AR431" s="41">
        <f t="shared" si="225"/>
        <v>0</v>
      </c>
      <c r="AS431" s="41">
        <f t="shared" si="226"/>
        <v>0</v>
      </c>
      <c r="AT431" s="41">
        <f t="shared" si="227"/>
        <v>0</v>
      </c>
      <c r="AV431" s="40">
        <f t="shared" si="228"/>
        <v>943.7671198199489</v>
      </c>
      <c r="AW431" s="40">
        <f t="shared" si="218"/>
        <v>455.55493038468626</v>
      </c>
      <c r="AX431" s="40">
        <f t="shared" si="219"/>
        <v>714.49498410548654</v>
      </c>
      <c r="AY431" s="40">
        <f t="shared" si="229"/>
        <v>0</v>
      </c>
      <c r="AZ431" s="40">
        <f t="shared" si="230"/>
        <v>0</v>
      </c>
      <c r="BA431" s="40">
        <f t="shared" si="231"/>
        <v>0</v>
      </c>
      <c r="BB431" s="40">
        <f t="shared" si="232"/>
        <v>0</v>
      </c>
      <c r="BC431" s="40">
        <f t="shared" si="233"/>
        <v>0</v>
      </c>
      <c r="BD431" s="40">
        <f t="shared" si="234"/>
        <v>0</v>
      </c>
      <c r="BE431" s="40">
        <f t="shared" si="215"/>
        <v>0</v>
      </c>
      <c r="BF431" s="40">
        <f t="shared" si="216"/>
        <v>0</v>
      </c>
      <c r="BG431" s="40">
        <f t="shared" si="217"/>
        <v>0</v>
      </c>
      <c r="BH431" s="62">
        <f t="shared" si="235"/>
        <v>2113.8170343101219</v>
      </c>
      <c r="BI431" s="128">
        <f>VLOOKUP(A431,'1112 '!$B$12:$G$1229,6,0)</f>
        <v>2267.7600000000002</v>
      </c>
      <c r="BJ431" s="63">
        <f t="shared" si="236"/>
        <v>-153.94296568987829</v>
      </c>
      <c r="BK431" s="41">
        <f t="shared" si="237"/>
        <v>3.7284877520713301E-3</v>
      </c>
    </row>
    <row r="432" spans="1:63" x14ac:dyDescent="0.3">
      <c r="A432" s="85" t="s">
        <v>2140</v>
      </c>
      <c r="B432" s="85" t="s">
        <v>529</v>
      </c>
      <c r="C432" s="65">
        <f>VLOOKUP(B432,Площадь!$A$2:$B$442,2,0)</f>
        <v>17.399999999999999</v>
      </c>
      <c r="D432" s="79"/>
      <c r="E432">
        <v>31</v>
      </c>
      <c r="F432">
        <v>29</v>
      </c>
      <c r="G432">
        <v>31</v>
      </c>
      <c r="Q432">
        <f t="shared" si="220"/>
        <v>91</v>
      </c>
      <c r="R432" s="76"/>
      <c r="S432" s="71"/>
      <c r="T432" s="41">
        <f t="shared" si="239"/>
        <v>0</v>
      </c>
      <c r="U432" s="41">
        <f t="shared" si="210"/>
        <v>0</v>
      </c>
      <c r="V432" s="41">
        <f t="shared" si="221"/>
        <v>0</v>
      </c>
      <c r="W432" s="41">
        <f t="shared" si="241"/>
        <v>0</v>
      </c>
      <c r="X432" s="41">
        <f t="shared" si="240"/>
        <v>0</v>
      </c>
      <c r="Y432" s="41"/>
      <c r="Z432" s="41"/>
      <c r="AA432" s="41"/>
      <c r="AB432" s="41"/>
      <c r="AC432" s="41"/>
      <c r="AD432" s="41">
        <f t="shared" si="211"/>
        <v>0</v>
      </c>
      <c r="AE432" s="41">
        <f t="shared" si="212"/>
        <v>0</v>
      </c>
      <c r="AF432" s="41">
        <f t="shared" si="213"/>
        <v>0</v>
      </c>
      <c r="AG432" s="41">
        <f t="shared" si="214"/>
        <v>0</v>
      </c>
      <c r="AI432" s="41">
        <f t="shared" si="222"/>
        <v>0.3475847104927649</v>
      </c>
      <c r="AJ432" s="41">
        <f t="shared" si="223"/>
        <v>0.16777860265096073</v>
      </c>
      <c r="AK432" s="41">
        <f t="shared" si="238"/>
        <v>0.26314492948876811</v>
      </c>
      <c r="AL432" s="41">
        <f t="shared" si="224"/>
        <v>0</v>
      </c>
      <c r="AR432" s="41">
        <f t="shared" si="225"/>
        <v>0</v>
      </c>
      <c r="AS432" s="41">
        <f t="shared" si="226"/>
        <v>0</v>
      </c>
      <c r="AT432" s="41">
        <f t="shared" si="227"/>
        <v>0</v>
      </c>
      <c r="AV432" s="40">
        <f t="shared" si="228"/>
        <v>933.04249345835842</v>
      </c>
      <c r="AW432" s="40">
        <f t="shared" si="218"/>
        <v>450.37816981213297</v>
      </c>
      <c r="AX432" s="40">
        <f t="shared" si="219"/>
        <v>706.37572292246955</v>
      </c>
      <c r="AY432" s="40">
        <f t="shared" si="229"/>
        <v>0</v>
      </c>
      <c r="AZ432" s="40">
        <f t="shared" si="230"/>
        <v>0</v>
      </c>
      <c r="BA432" s="40">
        <f t="shared" si="231"/>
        <v>0</v>
      </c>
      <c r="BB432" s="40">
        <f t="shared" si="232"/>
        <v>0</v>
      </c>
      <c r="BC432" s="40">
        <f t="shared" si="233"/>
        <v>0</v>
      </c>
      <c r="BD432" s="40">
        <f t="shared" si="234"/>
        <v>0</v>
      </c>
      <c r="BE432" s="40">
        <f t="shared" si="215"/>
        <v>0</v>
      </c>
      <c r="BF432" s="40">
        <f t="shared" si="216"/>
        <v>0</v>
      </c>
      <c r="BG432" s="40">
        <f t="shared" si="217"/>
        <v>0</v>
      </c>
      <c r="BH432" s="62">
        <f t="shared" si="235"/>
        <v>2089.7963861929611</v>
      </c>
      <c r="BI432" s="128">
        <f>VLOOKUP(A432,'1112 '!$B$12:$G$1229,6,0)</f>
        <v>2241.9899999999998</v>
      </c>
      <c r="BJ432" s="63">
        <f t="shared" si="236"/>
        <v>-152.19361380703867</v>
      </c>
      <c r="BK432" s="41">
        <f t="shared" si="237"/>
        <v>3.7284877520713305E-3</v>
      </c>
    </row>
    <row r="433" spans="1:63" x14ac:dyDescent="0.3">
      <c r="A433" s="85" t="s">
        <v>2228</v>
      </c>
      <c r="B433" s="85" t="s">
        <v>734</v>
      </c>
      <c r="C433" s="65">
        <f>VLOOKUP(B433,Площадь!$A$2:$B$442,2,0)</f>
        <v>21.9</v>
      </c>
      <c r="D433" s="79"/>
      <c r="E433">
        <v>31</v>
      </c>
      <c r="F433">
        <v>29</v>
      </c>
      <c r="G433">
        <v>31</v>
      </c>
      <c r="Q433">
        <f t="shared" si="220"/>
        <v>91</v>
      </c>
      <c r="R433" s="76"/>
      <c r="S433" s="71"/>
      <c r="T433" s="41">
        <f t="shared" si="239"/>
        <v>0</v>
      </c>
      <c r="U433" s="41">
        <f t="shared" si="210"/>
        <v>0</v>
      </c>
      <c r="V433" s="41">
        <f t="shared" si="221"/>
        <v>0</v>
      </c>
      <c r="W433" s="41">
        <f t="shared" si="241"/>
        <v>0</v>
      </c>
      <c r="X433" s="41">
        <f t="shared" si="240"/>
        <v>0</v>
      </c>
      <c r="Y433" s="41"/>
      <c r="Z433" s="41"/>
      <c r="AA433" s="41"/>
      <c r="AB433" s="41"/>
      <c r="AC433" s="41"/>
      <c r="AD433" s="41">
        <f t="shared" si="211"/>
        <v>0</v>
      </c>
      <c r="AE433" s="41">
        <f t="shared" si="212"/>
        <v>0</v>
      </c>
      <c r="AF433" s="41">
        <f t="shared" si="213"/>
        <v>0</v>
      </c>
      <c r="AG433" s="41">
        <f t="shared" si="214"/>
        <v>0</v>
      </c>
      <c r="AI433" s="41">
        <f t="shared" si="222"/>
        <v>0.4374773080339972</v>
      </c>
      <c r="AJ433" s="41">
        <f t="shared" si="223"/>
        <v>0.21116962057793331</v>
      </c>
      <c r="AK433" s="41">
        <f t="shared" si="238"/>
        <v>0.33119965263241502</v>
      </c>
      <c r="AL433" s="41">
        <f t="shared" si="224"/>
        <v>0</v>
      </c>
      <c r="AR433" s="41">
        <f t="shared" si="225"/>
        <v>0</v>
      </c>
      <c r="AS433" s="41">
        <f t="shared" si="226"/>
        <v>0</v>
      </c>
      <c r="AT433" s="41">
        <f t="shared" si="227"/>
        <v>0</v>
      </c>
      <c r="AV433" s="40">
        <f t="shared" si="228"/>
        <v>1174.3465865941407</v>
      </c>
      <c r="AW433" s="40">
        <f t="shared" si="218"/>
        <v>566.85528269458109</v>
      </c>
      <c r="AX433" s="40">
        <f t="shared" si="219"/>
        <v>889.05909954034962</v>
      </c>
      <c r="AY433" s="40">
        <f t="shared" si="229"/>
        <v>0</v>
      </c>
      <c r="AZ433" s="40">
        <f t="shared" si="230"/>
        <v>0</v>
      </c>
      <c r="BA433" s="40">
        <f t="shared" si="231"/>
        <v>0</v>
      </c>
      <c r="BB433" s="40">
        <f t="shared" si="232"/>
        <v>0</v>
      </c>
      <c r="BC433" s="40">
        <f t="shared" si="233"/>
        <v>0</v>
      </c>
      <c r="BD433" s="40">
        <f t="shared" si="234"/>
        <v>0</v>
      </c>
      <c r="BE433" s="40">
        <f t="shared" si="215"/>
        <v>0</v>
      </c>
      <c r="BF433" s="40">
        <f t="shared" si="216"/>
        <v>0</v>
      </c>
      <c r="BG433" s="40">
        <f t="shared" si="217"/>
        <v>0</v>
      </c>
      <c r="BH433" s="62">
        <f t="shared" si="235"/>
        <v>2630.2609688290713</v>
      </c>
      <c r="BI433" s="128">
        <f>VLOOKUP(A433,'1112 '!$B$12:$G$1229,6,0)</f>
        <v>2821.8</v>
      </c>
      <c r="BJ433" s="63">
        <f t="shared" si="236"/>
        <v>-191.53903117092887</v>
      </c>
      <c r="BK433" s="41">
        <f t="shared" si="237"/>
        <v>3.7284877520713305E-3</v>
      </c>
    </row>
    <row r="434" spans="1:63" x14ac:dyDescent="0.3">
      <c r="A434" s="85" t="s">
        <v>2142</v>
      </c>
      <c r="B434" s="85" t="s">
        <v>735</v>
      </c>
      <c r="C434" s="65">
        <f>VLOOKUP(B434,Площадь!$A$2:$B$442,2,0)</f>
        <v>19.100000000000001</v>
      </c>
      <c r="D434" s="79"/>
      <c r="E434">
        <v>31</v>
      </c>
      <c r="F434">
        <v>29</v>
      </c>
      <c r="G434">
        <v>31</v>
      </c>
      <c r="Q434">
        <f t="shared" si="220"/>
        <v>91</v>
      </c>
      <c r="R434" s="76"/>
      <c r="S434" s="71"/>
      <c r="T434" s="41">
        <f t="shared" si="239"/>
        <v>0</v>
      </c>
      <c r="U434" s="41">
        <f t="shared" si="210"/>
        <v>0</v>
      </c>
      <c r="V434" s="41">
        <f t="shared" si="221"/>
        <v>0</v>
      </c>
      <c r="W434" s="41">
        <f t="shared" si="241"/>
        <v>0</v>
      </c>
      <c r="X434" s="41">
        <f t="shared" si="240"/>
        <v>0</v>
      </c>
      <c r="Y434" s="41"/>
      <c r="Z434" s="41"/>
      <c r="AA434" s="41"/>
      <c r="AB434" s="41"/>
      <c r="AC434" s="41"/>
      <c r="AD434" s="41">
        <f t="shared" si="211"/>
        <v>0</v>
      </c>
      <c r="AE434" s="41">
        <f t="shared" si="212"/>
        <v>0</v>
      </c>
      <c r="AF434" s="41">
        <f t="shared" si="213"/>
        <v>0</v>
      </c>
      <c r="AG434" s="41">
        <f t="shared" si="214"/>
        <v>0</v>
      </c>
      <c r="AI434" s="41">
        <f t="shared" si="222"/>
        <v>0.38154413623056382</v>
      </c>
      <c r="AJ434" s="41">
        <f t="shared" si="223"/>
        <v>0.18417076497892818</v>
      </c>
      <c r="AK434" s="41">
        <f t="shared" si="238"/>
        <v>0.288854491565257</v>
      </c>
      <c r="AL434" s="41">
        <f t="shared" si="224"/>
        <v>0</v>
      </c>
      <c r="AR434" s="41">
        <f t="shared" si="225"/>
        <v>0</v>
      </c>
      <c r="AS434" s="41">
        <f t="shared" si="226"/>
        <v>0</v>
      </c>
      <c r="AT434" s="41">
        <f t="shared" si="227"/>
        <v>0</v>
      </c>
      <c r="AV434" s="40">
        <f t="shared" si="228"/>
        <v>1024.2018175318763</v>
      </c>
      <c r="AW434" s="40">
        <f t="shared" si="218"/>
        <v>494.38063467883563</v>
      </c>
      <c r="AX434" s="40">
        <f t="shared" si="219"/>
        <v>775.38944297811327</v>
      </c>
      <c r="AY434" s="40">
        <f t="shared" si="229"/>
        <v>0</v>
      </c>
      <c r="AZ434" s="40">
        <f t="shared" si="230"/>
        <v>0</v>
      </c>
      <c r="BA434" s="40">
        <f t="shared" si="231"/>
        <v>0</v>
      </c>
      <c r="BB434" s="40">
        <f t="shared" si="232"/>
        <v>0</v>
      </c>
      <c r="BC434" s="40">
        <f t="shared" si="233"/>
        <v>0</v>
      </c>
      <c r="BD434" s="40">
        <f t="shared" si="234"/>
        <v>0</v>
      </c>
      <c r="BE434" s="40">
        <f t="shared" si="215"/>
        <v>0</v>
      </c>
      <c r="BF434" s="40">
        <f t="shared" si="216"/>
        <v>0</v>
      </c>
      <c r="BG434" s="40">
        <f t="shared" si="217"/>
        <v>0</v>
      </c>
      <c r="BH434" s="62">
        <f t="shared" si="235"/>
        <v>2293.9718951888253</v>
      </c>
      <c r="BI434" s="128">
        <f>VLOOKUP(A434,'1112 '!$B$12:$G$1229,6,0)</f>
        <v>2461.0300000000002</v>
      </c>
      <c r="BJ434" s="63">
        <f t="shared" si="236"/>
        <v>-167.05810481117487</v>
      </c>
      <c r="BK434" s="41">
        <f t="shared" si="237"/>
        <v>3.7284877520713305E-3</v>
      </c>
    </row>
    <row r="435" spans="1:63" x14ac:dyDescent="0.3">
      <c r="A435" s="85" t="s">
        <v>1985</v>
      </c>
      <c r="B435" s="85" t="s">
        <v>810</v>
      </c>
      <c r="C435" s="65">
        <f>VLOOKUP(B435,Площадь!$A$2:$B$442,2,0)</f>
        <v>17</v>
      </c>
      <c r="D435" s="79"/>
      <c r="E435">
        <v>31</v>
      </c>
      <c r="F435">
        <v>29</v>
      </c>
      <c r="G435">
        <v>31</v>
      </c>
      <c r="Q435">
        <f t="shared" si="220"/>
        <v>91</v>
      </c>
      <c r="R435" s="76"/>
      <c r="S435" s="71"/>
      <c r="T435" s="41">
        <f t="shared" si="239"/>
        <v>0</v>
      </c>
      <c r="U435" s="41">
        <f t="shared" si="210"/>
        <v>0</v>
      </c>
      <c r="V435" s="41">
        <f t="shared" si="221"/>
        <v>0</v>
      </c>
      <c r="W435" s="41">
        <f t="shared" si="241"/>
        <v>0</v>
      </c>
      <c r="X435" s="41">
        <f t="shared" si="240"/>
        <v>0</v>
      </c>
      <c r="Y435" s="41"/>
      <c r="Z435" s="41"/>
      <c r="AA435" s="41"/>
      <c r="AB435" s="41"/>
      <c r="AC435" s="41"/>
      <c r="AD435" s="41">
        <f t="shared" si="211"/>
        <v>0</v>
      </c>
      <c r="AE435" s="41">
        <f t="shared" si="212"/>
        <v>0</v>
      </c>
      <c r="AF435" s="41">
        <f t="shared" si="213"/>
        <v>0</v>
      </c>
      <c r="AG435" s="41">
        <f t="shared" si="214"/>
        <v>0</v>
      </c>
      <c r="AI435" s="41">
        <f t="shared" si="222"/>
        <v>0.33959425737798871</v>
      </c>
      <c r="AJ435" s="41">
        <f t="shared" si="223"/>
        <v>0.16392162327967427</v>
      </c>
      <c r="AK435" s="41">
        <f t="shared" si="238"/>
        <v>0.2570956207648884</v>
      </c>
      <c r="AL435" s="41">
        <f t="shared" si="224"/>
        <v>0</v>
      </c>
      <c r="AR435" s="41">
        <f t="shared" si="225"/>
        <v>0</v>
      </c>
      <c r="AS435" s="41">
        <f t="shared" si="226"/>
        <v>0</v>
      </c>
      <c r="AT435" s="41">
        <f t="shared" si="227"/>
        <v>0</v>
      </c>
      <c r="AV435" s="40">
        <f t="shared" si="228"/>
        <v>911.5932407351778</v>
      </c>
      <c r="AW435" s="40">
        <f t="shared" si="218"/>
        <v>440.02464866702644</v>
      </c>
      <c r="AX435" s="40">
        <f t="shared" si="219"/>
        <v>690.1372005564358</v>
      </c>
      <c r="AY435" s="40">
        <f t="shared" si="229"/>
        <v>0</v>
      </c>
      <c r="AZ435" s="40">
        <f t="shared" si="230"/>
        <v>0</v>
      </c>
      <c r="BA435" s="40">
        <f t="shared" si="231"/>
        <v>0</v>
      </c>
      <c r="BB435" s="40">
        <f t="shared" si="232"/>
        <v>0</v>
      </c>
      <c r="BC435" s="40">
        <f t="shared" si="233"/>
        <v>0</v>
      </c>
      <c r="BD435" s="40">
        <f t="shared" si="234"/>
        <v>0</v>
      </c>
      <c r="BE435" s="40">
        <f t="shared" si="215"/>
        <v>0</v>
      </c>
      <c r="BF435" s="40">
        <f t="shared" si="216"/>
        <v>0</v>
      </c>
      <c r="BG435" s="40">
        <f t="shared" si="217"/>
        <v>0</v>
      </c>
      <c r="BH435" s="62">
        <f t="shared" si="235"/>
        <v>2041.7550899586399</v>
      </c>
      <c r="BI435" s="128">
        <f>VLOOKUP(A435,'1112 '!$B$12:$G$1229,6,0)</f>
        <v>2190.44</v>
      </c>
      <c r="BJ435" s="63">
        <f t="shared" si="236"/>
        <v>-148.68491004136013</v>
      </c>
      <c r="BK435" s="41">
        <f t="shared" si="237"/>
        <v>3.7284877520713301E-3</v>
      </c>
    </row>
    <row r="436" spans="1:63" x14ac:dyDescent="0.3">
      <c r="A436" s="85" t="s">
        <v>2093</v>
      </c>
      <c r="B436" s="85" t="s">
        <v>1085</v>
      </c>
      <c r="C436" s="65">
        <f>VLOOKUP(B436,Площадь!$A$2:$B$442,2,0)</f>
        <v>17</v>
      </c>
      <c r="D436" s="79"/>
      <c r="E436">
        <v>31</v>
      </c>
      <c r="F436">
        <v>29</v>
      </c>
      <c r="G436">
        <v>31</v>
      </c>
      <c r="Q436">
        <f t="shared" si="220"/>
        <v>91</v>
      </c>
      <c r="R436" s="76"/>
      <c r="S436" s="71"/>
      <c r="T436" s="41">
        <f t="shared" si="239"/>
        <v>0</v>
      </c>
      <c r="U436" s="41">
        <f t="shared" si="210"/>
        <v>0</v>
      </c>
      <c r="V436" s="41">
        <f t="shared" si="221"/>
        <v>0</v>
      </c>
      <c r="W436" s="41">
        <f t="shared" si="241"/>
        <v>0</v>
      </c>
      <c r="X436" s="41">
        <f t="shared" si="240"/>
        <v>0</v>
      </c>
      <c r="Y436" s="41"/>
      <c r="Z436" s="41"/>
      <c r="AA436" s="41"/>
      <c r="AB436" s="41"/>
      <c r="AC436" s="41"/>
      <c r="AD436" s="41">
        <f t="shared" si="211"/>
        <v>0</v>
      </c>
      <c r="AE436" s="41">
        <f t="shared" si="212"/>
        <v>0</v>
      </c>
      <c r="AF436" s="41">
        <f t="shared" si="213"/>
        <v>0</v>
      </c>
      <c r="AG436" s="41">
        <f t="shared" si="214"/>
        <v>0</v>
      </c>
      <c r="AI436" s="41">
        <f t="shared" si="222"/>
        <v>0.33959425737798871</v>
      </c>
      <c r="AJ436" s="41">
        <f t="shared" si="223"/>
        <v>0.16392162327967427</v>
      </c>
      <c r="AK436" s="41">
        <f t="shared" si="238"/>
        <v>0.2570956207648884</v>
      </c>
      <c r="AL436" s="41">
        <f t="shared" si="224"/>
        <v>0</v>
      </c>
      <c r="AR436" s="41">
        <f t="shared" si="225"/>
        <v>0</v>
      </c>
      <c r="AS436" s="41">
        <f t="shared" si="226"/>
        <v>0</v>
      </c>
      <c r="AT436" s="41">
        <f t="shared" si="227"/>
        <v>0</v>
      </c>
      <c r="AV436" s="40">
        <f t="shared" si="228"/>
        <v>911.5932407351778</v>
      </c>
      <c r="AW436" s="40">
        <f t="shared" si="218"/>
        <v>440.02464866702644</v>
      </c>
      <c r="AX436" s="40">
        <f t="shared" si="219"/>
        <v>690.1372005564358</v>
      </c>
      <c r="AY436" s="40">
        <f t="shared" si="229"/>
        <v>0</v>
      </c>
      <c r="AZ436" s="40">
        <f t="shared" si="230"/>
        <v>0</v>
      </c>
      <c r="BA436" s="40">
        <f t="shared" si="231"/>
        <v>0</v>
      </c>
      <c r="BB436" s="40">
        <f t="shared" si="232"/>
        <v>0</v>
      </c>
      <c r="BC436" s="40">
        <f t="shared" si="233"/>
        <v>0</v>
      </c>
      <c r="BD436" s="40">
        <f t="shared" si="234"/>
        <v>0</v>
      </c>
      <c r="BE436" s="40">
        <f t="shared" si="215"/>
        <v>0</v>
      </c>
      <c r="BF436" s="40">
        <f t="shared" si="216"/>
        <v>0</v>
      </c>
      <c r="BG436" s="40">
        <f t="shared" si="217"/>
        <v>0</v>
      </c>
      <c r="BH436" s="62">
        <f t="shared" si="235"/>
        <v>2041.7550899586399</v>
      </c>
      <c r="BI436" s="128">
        <f>VLOOKUP(A436,'1112 '!$B$12:$G$1229,6,0)</f>
        <v>2190.44</v>
      </c>
      <c r="BJ436" s="63">
        <f t="shared" si="236"/>
        <v>-148.68491004136013</v>
      </c>
      <c r="BK436" s="41">
        <f t="shared" si="237"/>
        <v>3.7284877520713301E-3</v>
      </c>
    </row>
    <row r="437" spans="1:63" x14ac:dyDescent="0.3">
      <c r="A437" s="85" t="s">
        <v>2257</v>
      </c>
      <c r="B437" s="85" t="s">
        <v>808</v>
      </c>
      <c r="C437" s="65">
        <f>VLOOKUP(B437,Площадь!$A$2:$B$442,2,0)</f>
        <v>16.5</v>
      </c>
      <c r="D437" s="79"/>
      <c r="E437">
        <v>31</v>
      </c>
      <c r="F437">
        <v>29</v>
      </c>
      <c r="G437">
        <v>31</v>
      </c>
      <c r="Q437">
        <f t="shared" si="220"/>
        <v>91</v>
      </c>
      <c r="R437" s="76"/>
      <c r="S437" s="71"/>
      <c r="T437" s="41">
        <f t="shared" si="239"/>
        <v>0</v>
      </c>
      <c r="U437" s="41">
        <f t="shared" si="210"/>
        <v>0</v>
      </c>
      <c r="V437" s="41">
        <f t="shared" si="221"/>
        <v>0</v>
      </c>
      <c r="W437" s="41">
        <f t="shared" si="241"/>
        <v>0</v>
      </c>
      <c r="X437" s="41">
        <f t="shared" si="240"/>
        <v>0</v>
      </c>
      <c r="Y437" s="41"/>
      <c r="Z437" s="41"/>
      <c r="AA437" s="41"/>
      <c r="AB437" s="41"/>
      <c r="AC437" s="41"/>
      <c r="AD437" s="41">
        <f t="shared" si="211"/>
        <v>0</v>
      </c>
      <c r="AE437" s="41">
        <f t="shared" si="212"/>
        <v>0</v>
      </c>
      <c r="AF437" s="41">
        <f t="shared" si="213"/>
        <v>0</v>
      </c>
      <c r="AG437" s="41">
        <f t="shared" si="214"/>
        <v>0</v>
      </c>
      <c r="AI437" s="41">
        <f t="shared" si="222"/>
        <v>0.32960619098451849</v>
      </c>
      <c r="AJ437" s="41">
        <f t="shared" si="223"/>
        <v>0.15910039906556622</v>
      </c>
      <c r="AK437" s="41">
        <f t="shared" si="238"/>
        <v>0.24953398486003872</v>
      </c>
      <c r="AL437" s="41">
        <f t="shared" si="224"/>
        <v>0</v>
      </c>
      <c r="AR437" s="41">
        <f t="shared" si="225"/>
        <v>0</v>
      </c>
      <c r="AS437" s="41">
        <f t="shared" si="226"/>
        <v>0</v>
      </c>
      <c r="AT437" s="41">
        <f t="shared" si="227"/>
        <v>0</v>
      </c>
      <c r="AV437" s="40">
        <f t="shared" si="228"/>
        <v>884.78167483120205</v>
      </c>
      <c r="AW437" s="40">
        <f t="shared" si="218"/>
        <v>427.08274723564335</v>
      </c>
      <c r="AX437" s="40">
        <f t="shared" si="219"/>
        <v>669.83904759889356</v>
      </c>
      <c r="AY437" s="40">
        <f t="shared" si="229"/>
        <v>0</v>
      </c>
      <c r="AZ437" s="40">
        <f t="shared" si="230"/>
        <v>0</v>
      </c>
      <c r="BA437" s="40">
        <f t="shared" si="231"/>
        <v>0</v>
      </c>
      <c r="BB437" s="40">
        <f t="shared" si="232"/>
        <v>0</v>
      </c>
      <c r="BC437" s="40">
        <f t="shared" si="233"/>
        <v>0</v>
      </c>
      <c r="BD437" s="40">
        <f t="shared" si="234"/>
        <v>0</v>
      </c>
      <c r="BE437" s="40">
        <f t="shared" si="215"/>
        <v>0</v>
      </c>
      <c r="BF437" s="40">
        <f t="shared" si="216"/>
        <v>0</v>
      </c>
      <c r="BG437" s="40">
        <f t="shared" si="217"/>
        <v>0</v>
      </c>
      <c r="BH437" s="62">
        <f t="shared" si="235"/>
        <v>1981.703469665739</v>
      </c>
      <c r="BI437" s="128">
        <f>VLOOKUP(A437,'1112 '!$B$12:$G$1229,6,0)</f>
        <v>2126.0100000000002</v>
      </c>
      <c r="BJ437" s="63">
        <f t="shared" si="236"/>
        <v>-144.3065303342612</v>
      </c>
      <c r="BK437" s="41">
        <f t="shared" si="237"/>
        <v>3.7284877520713305E-3</v>
      </c>
    </row>
    <row r="438" spans="1:63" x14ac:dyDescent="0.3">
      <c r="A438" s="85" t="s">
        <v>2218</v>
      </c>
      <c r="B438" s="85" t="s">
        <v>1087</v>
      </c>
      <c r="C438" s="65">
        <f>VLOOKUP(B438,Площадь!$A$2:$B$442,2,0)</f>
        <v>16.5</v>
      </c>
      <c r="D438" s="79"/>
      <c r="E438">
        <v>31</v>
      </c>
      <c r="F438">
        <v>29</v>
      </c>
      <c r="G438">
        <v>31</v>
      </c>
      <c r="Q438">
        <f t="shared" si="220"/>
        <v>91</v>
      </c>
      <c r="R438" s="76"/>
      <c r="S438" s="71"/>
      <c r="T438" s="41">
        <f t="shared" si="239"/>
        <v>0</v>
      </c>
      <c r="U438" s="41">
        <f t="shared" si="210"/>
        <v>0</v>
      </c>
      <c r="V438" s="41">
        <f t="shared" si="221"/>
        <v>0</v>
      </c>
      <c r="W438" s="41">
        <f t="shared" si="241"/>
        <v>0</v>
      </c>
      <c r="X438" s="41">
        <f t="shared" si="240"/>
        <v>0</v>
      </c>
      <c r="Y438" s="41"/>
      <c r="Z438" s="41"/>
      <c r="AA438" s="41"/>
      <c r="AB438" s="41"/>
      <c r="AC438" s="41"/>
      <c r="AD438" s="41">
        <f t="shared" si="211"/>
        <v>0</v>
      </c>
      <c r="AE438" s="41">
        <f t="shared" si="212"/>
        <v>0</v>
      </c>
      <c r="AF438" s="41">
        <f t="shared" si="213"/>
        <v>0</v>
      </c>
      <c r="AG438" s="41">
        <f t="shared" si="214"/>
        <v>0</v>
      </c>
      <c r="AI438" s="41">
        <f t="shared" si="222"/>
        <v>0.32960619098451849</v>
      </c>
      <c r="AJ438" s="41">
        <f t="shared" si="223"/>
        <v>0.15910039906556622</v>
      </c>
      <c r="AK438" s="41">
        <f t="shared" si="238"/>
        <v>0.24953398486003872</v>
      </c>
      <c r="AL438" s="41">
        <f t="shared" si="224"/>
        <v>0</v>
      </c>
      <c r="AR438" s="41">
        <f t="shared" si="225"/>
        <v>0</v>
      </c>
      <c r="AS438" s="41">
        <f t="shared" si="226"/>
        <v>0</v>
      </c>
      <c r="AT438" s="41">
        <f t="shared" si="227"/>
        <v>0</v>
      </c>
      <c r="AV438" s="40">
        <f t="shared" si="228"/>
        <v>884.78167483120205</v>
      </c>
      <c r="AW438" s="40">
        <f t="shared" si="218"/>
        <v>427.08274723564335</v>
      </c>
      <c r="AX438" s="40">
        <f t="shared" si="219"/>
        <v>669.83904759889356</v>
      </c>
      <c r="AY438" s="40">
        <f t="shared" si="229"/>
        <v>0</v>
      </c>
      <c r="AZ438" s="40">
        <f t="shared" si="230"/>
        <v>0</v>
      </c>
      <c r="BA438" s="40">
        <f t="shared" si="231"/>
        <v>0</v>
      </c>
      <c r="BB438" s="40">
        <f t="shared" si="232"/>
        <v>0</v>
      </c>
      <c r="BC438" s="40">
        <f t="shared" si="233"/>
        <v>0</v>
      </c>
      <c r="BD438" s="40">
        <f t="shared" si="234"/>
        <v>0</v>
      </c>
      <c r="BE438" s="40">
        <f t="shared" si="215"/>
        <v>0</v>
      </c>
      <c r="BF438" s="40">
        <f t="shared" si="216"/>
        <v>0</v>
      </c>
      <c r="BG438" s="40">
        <f t="shared" si="217"/>
        <v>0</v>
      </c>
      <c r="BH438" s="62">
        <f t="shared" si="235"/>
        <v>1981.703469665739</v>
      </c>
      <c r="BI438" s="128">
        <f>VLOOKUP(A438,'1112 '!$B$12:$G$1229,6,0)</f>
        <v>2126.0100000000002</v>
      </c>
      <c r="BJ438" s="63">
        <f t="shared" si="236"/>
        <v>-144.3065303342612</v>
      </c>
      <c r="BK438" s="41">
        <f t="shared" si="237"/>
        <v>3.7284877520713305E-3</v>
      </c>
    </row>
    <row r="439" spans="1:63" x14ac:dyDescent="0.3">
      <c r="A439" s="85" t="s">
        <v>2336</v>
      </c>
      <c r="B439" s="85" t="s">
        <v>878</v>
      </c>
      <c r="C439" s="65">
        <f>VLOOKUP(B439,Площадь!$A$2:$B$442,2,0)</f>
        <v>18.2</v>
      </c>
      <c r="D439" s="79"/>
      <c r="E439">
        <v>31</v>
      </c>
      <c r="F439">
        <v>29</v>
      </c>
      <c r="G439">
        <v>31</v>
      </c>
      <c r="Q439">
        <f t="shared" si="220"/>
        <v>91</v>
      </c>
      <c r="R439" s="76"/>
      <c r="S439" s="71"/>
      <c r="T439" s="41">
        <f t="shared" si="239"/>
        <v>0</v>
      </c>
      <c r="U439" s="41">
        <f t="shared" si="210"/>
        <v>0</v>
      </c>
      <c r="V439" s="41">
        <f t="shared" si="221"/>
        <v>0</v>
      </c>
      <c r="W439" s="41">
        <f t="shared" si="241"/>
        <v>0</v>
      </c>
      <c r="X439" s="41">
        <f t="shared" si="240"/>
        <v>0</v>
      </c>
      <c r="Y439" s="41"/>
      <c r="Z439" s="41"/>
      <c r="AA439" s="41"/>
      <c r="AB439" s="41"/>
      <c r="AC439" s="41"/>
      <c r="AD439" s="41">
        <f t="shared" si="211"/>
        <v>0</v>
      </c>
      <c r="AE439" s="41">
        <f t="shared" si="212"/>
        <v>0</v>
      </c>
      <c r="AF439" s="41">
        <f t="shared" si="213"/>
        <v>0</v>
      </c>
      <c r="AG439" s="41">
        <f t="shared" si="214"/>
        <v>0</v>
      </c>
      <c r="AI439" s="41">
        <f t="shared" si="222"/>
        <v>0.36356561672231735</v>
      </c>
      <c r="AJ439" s="41">
        <f t="shared" si="223"/>
        <v>0.17549256139353364</v>
      </c>
      <c r="AK439" s="41">
        <f t="shared" si="238"/>
        <v>0.27524354693652758</v>
      </c>
      <c r="AL439" s="41">
        <f t="shared" si="224"/>
        <v>0</v>
      </c>
      <c r="AR439" s="41">
        <f t="shared" si="225"/>
        <v>0</v>
      </c>
      <c r="AS439" s="41">
        <f t="shared" si="226"/>
        <v>0</v>
      </c>
      <c r="AT439" s="41">
        <f t="shared" si="227"/>
        <v>0</v>
      </c>
      <c r="AV439" s="40">
        <f t="shared" si="228"/>
        <v>975.94099890471989</v>
      </c>
      <c r="AW439" s="40">
        <f t="shared" si="218"/>
        <v>471.08521210234596</v>
      </c>
      <c r="AX439" s="40">
        <f t="shared" si="219"/>
        <v>738.85276765453727</v>
      </c>
      <c r="AY439" s="40">
        <f t="shared" si="229"/>
        <v>0</v>
      </c>
      <c r="AZ439" s="40">
        <f t="shared" si="230"/>
        <v>0</v>
      </c>
      <c r="BA439" s="40">
        <f t="shared" si="231"/>
        <v>0</v>
      </c>
      <c r="BB439" s="40">
        <f t="shared" si="232"/>
        <v>0</v>
      </c>
      <c r="BC439" s="40">
        <f t="shared" si="233"/>
        <v>0</v>
      </c>
      <c r="BD439" s="40">
        <f t="shared" si="234"/>
        <v>0</v>
      </c>
      <c r="BE439" s="40">
        <f t="shared" si="215"/>
        <v>0</v>
      </c>
      <c r="BF439" s="40">
        <f t="shared" si="216"/>
        <v>0</v>
      </c>
      <c r="BG439" s="40">
        <f t="shared" si="217"/>
        <v>0</v>
      </c>
      <c r="BH439" s="62">
        <f t="shared" si="235"/>
        <v>2185.878978661603</v>
      </c>
      <c r="BI439" s="128">
        <f>VLOOKUP(A439,'1112 '!$B$12:$G$1229,6,0)</f>
        <v>2345.06</v>
      </c>
      <c r="BJ439" s="63">
        <f t="shared" si="236"/>
        <v>-159.18102133839693</v>
      </c>
      <c r="BK439" s="41">
        <f t="shared" si="237"/>
        <v>3.7284877520713305E-3</v>
      </c>
    </row>
    <row r="440" spans="1:63" x14ac:dyDescent="0.3">
      <c r="A440" s="85" t="s">
        <v>2061</v>
      </c>
      <c r="B440" s="85" t="s">
        <v>959</v>
      </c>
      <c r="C440" s="65">
        <f>VLOOKUP(B440,Площадь!$A$2:$B$442,2,0)</f>
        <v>17.100000000000001</v>
      </c>
      <c r="D440" s="79"/>
      <c r="E440">
        <v>31</v>
      </c>
      <c r="F440">
        <v>29</v>
      </c>
      <c r="G440">
        <v>31</v>
      </c>
      <c r="Q440">
        <f t="shared" si="220"/>
        <v>91</v>
      </c>
      <c r="R440" s="76"/>
      <c r="S440" s="71"/>
      <c r="T440" s="41">
        <f t="shared" si="239"/>
        <v>0</v>
      </c>
      <c r="U440" s="41">
        <f t="shared" si="210"/>
        <v>0</v>
      </c>
      <c r="V440" s="41">
        <f t="shared" si="221"/>
        <v>0</v>
      </c>
      <c r="W440" s="41">
        <f t="shared" si="241"/>
        <v>0</v>
      </c>
      <c r="X440" s="41">
        <f t="shared" si="240"/>
        <v>0</v>
      </c>
      <c r="Y440" s="41"/>
      <c r="Z440" s="41"/>
      <c r="AA440" s="41"/>
      <c r="AB440" s="41"/>
      <c r="AC440" s="41"/>
      <c r="AD440" s="41">
        <f t="shared" si="211"/>
        <v>0</v>
      </c>
      <c r="AE440" s="41">
        <f t="shared" si="212"/>
        <v>0</v>
      </c>
      <c r="AF440" s="41">
        <f t="shared" si="213"/>
        <v>0</v>
      </c>
      <c r="AG440" s="41">
        <f t="shared" si="214"/>
        <v>0</v>
      </c>
      <c r="AI440" s="41">
        <f t="shared" si="222"/>
        <v>0.34159187065668278</v>
      </c>
      <c r="AJ440" s="41">
        <f t="shared" si="223"/>
        <v>0.16488586812249589</v>
      </c>
      <c r="AK440" s="41">
        <f t="shared" si="238"/>
        <v>0.25860794794585834</v>
      </c>
      <c r="AL440" s="41">
        <f t="shared" si="224"/>
        <v>0</v>
      </c>
      <c r="AR440" s="41">
        <f t="shared" si="225"/>
        <v>0</v>
      </c>
      <c r="AS440" s="41">
        <f t="shared" si="226"/>
        <v>0</v>
      </c>
      <c r="AT440" s="41">
        <f t="shared" si="227"/>
        <v>0</v>
      </c>
      <c r="AV440" s="40">
        <f t="shared" si="228"/>
        <v>916.95555391597304</v>
      </c>
      <c r="AW440" s="40">
        <f t="shared" si="218"/>
        <v>442.61302895330311</v>
      </c>
      <c r="AX440" s="40">
        <f t="shared" si="219"/>
        <v>694.19683114794429</v>
      </c>
      <c r="AY440" s="40">
        <f t="shared" si="229"/>
        <v>0</v>
      </c>
      <c r="AZ440" s="40">
        <f t="shared" si="230"/>
        <v>0</v>
      </c>
      <c r="BA440" s="40">
        <f t="shared" si="231"/>
        <v>0</v>
      </c>
      <c r="BB440" s="40">
        <f t="shared" si="232"/>
        <v>0</v>
      </c>
      <c r="BC440" s="40">
        <f t="shared" si="233"/>
        <v>0</v>
      </c>
      <c r="BD440" s="40">
        <f t="shared" si="234"/>
        <v>0</v>
      </c>
      <c r="BE440" s="40">
        <f t="shared" si="215"/>
        <v>0</v>
      </c>
      <c r="BF440" s="40">
        <f t="shared" si="216"/>
        <v>0</v>
      </c>
      <c r="BG440" s="40">
        <f t="shared" si="217"/>
        <v>0</v>
      </c>
      <c r="BH440" s="62">
        <f t="shared" si="235"/>
        <v>2053.7654140172208</v>
      </c>
      <c r="BI440" s="128">
        <f>VLOOKUP(A440,'1112 '!$B$12:$G$1229,6,0)</f>
        <v>2203.3200000000002</v>
      </c>
      <c r="BJ440" s="63">
        <f t="shared" si="236"/>
        <v>-149.55458598277937</v>
      </c>
      <c r="BK440" s="41">
        <f t="shared" si="237"/>
        <v>3.7284877520713305E-3</v>
      </c>
    </row>
    <row r="441" spans="1:63" x14ac:dyDescent="0.3">
      <c r="A441" s="85" t="s">
        <v>2250</v>
      </c>
      <c r="B441" s="85" t="s">
        <v>799</v>
      </c>
      <c r="C441" s="65">
        <f>VLOOKUP(B441,Площадь!$A$2:$B$442,2,0)</f>
        <v>18.100000000000001</v>
      </c>
      <c r="D441" s="79"/>
      <c r="E441">
        <v>31</v>
      </c>
      <c r="F441">
        <v>29</v>
      </c>
      <c r="G441">
        <v>31</v>
      </c>
      <c r="Q441">
        <f t="shared" si="220"/>
        <v>91</v>
      </c>
      <c r="R441" s="76"/>
      <c r="S441" s="71"/>
      <c r="T441" s="41">
        <f t="shared" si="239"/>
        <v>0</v>
      </c>
      <c r="U441" s="41">
        <f t="shared" si="210"/>
        <v>0</v>
      </c>
      <c r="V441" s="41">
        <f t="shared" si="221"/>
        <v>0</v>
      </c>
      <c r="W441" s="41">
        <f t="shared" si="241"/>
        <v>0</v>
      </c>
      <c r="X441" s="41">
        <f t="shared" si="240"/>
        <v>0</v>
      </c>
      <c r="Y441" s="41"/>
      <c r="Z441" s="41"/>
      <c r="AA441" s="41"/>
      <c r="AB441" s="41"/>
      <c r="AC441" s="41"/>
      <c r="AD441" s="41">
        <f t="shared" si="211"/>
        <v>0</v>
      </c>
      <c r="AE441" s="41">
        <f t="shared" si="212"/>
        <v>0</v>
      </c>
      <c r="AF441" s="41">
        <f t="shared" si="213"/>
        <v>0</v>
      </c>
      <c r="AG441" s="41">
        <f t="shared" si="214"/>
        <v>0</v>
      </c>
      <c r="AI441" s="41">
        <f t="shared" si="222"/>
        <v>0.36156800344362333</v>
      </c>
      <c r="AJ441" s="41">
        <f t="shared" si="223"/>
        <v>0.17452831655071205</v>
      </c>
      <c r="AK441" s="41">
        <f t="shared" si="238"/>
        <v>0.27373121975555764</v>
      </c>
      <c r="AL441" s="41">
        <f t="shared" si="224"/>
        <v>0</v>
      </c>
      <c r="AR441" s="41">
        <f t="shared" si="225"/>
        <v>0</v>
      </c>
      <c r="AS441" s="41">
        <f t="shared" si="226"/>
        <v>0</v>
      </c>
      <c r="AT441" s="41">
        <f t="shared" si="227"/>
        <v>0</v>
      </c>
      <c r="AV441" s="40">
        <f t="shared" si="228"/>
        <v>970.57868572392476</v>
      </c>
      <c r="AW441" s="40">
        <f t="shared" si="218"/>
        <v>468.4968318160694</v>
      </c>
      <c r="AX441" s="40">
        <f t="shared" si="219"/>
        <v>734.79313706302878</v>
      </c>
      <c r="AY441" s="40">
        <f t="shared" si="229"/>
        <v>0</v>
      </c>
      <c r="AZ441" s="40">
        <f t="shared" si="230"/>
        <v>0</v>
      </c>
      <c r="BA441" s="40">
        <f t="shared" si="231"/>
        <v>0</v>
      </c>
      <c r="BB441" s="40">
        <f t="shared" si="232"/>
        <v>0</v>
      </c>
      <c r="BC441" s="40">
        <f t="shared" si="233"/>
        <v>0</v>
      </c>
      <c r="BD441" s="40">
        <f t="shared" si="234"/>
        <v>0</v>
      </c>
      <c r="BE441" s="40">
        <f t="shared" si="215"/>
        <v>0</v>
      </c>
      <c r="BF441" s="40">
        <f t="shared" si="216"/>
        <v>0</v>
      </c>
      <c r="BG441" s="40">
        <f t="shared" si="217"/>
        <v>0</v>
      </c>
      <c r="BH441" s="62">
        <f t="shared" si="235"/>
        <v>2173.8686546030231</v>
      </c>
      <c r="BI441" s="128">
        <f>VLOOKUP(A441,'1112 '!$B$12:$G$1229,6,0)</f>
        <v>2332.17</v>
      </c>
      <c r="BJ441" s="63">
        <f t="shared" si="236"/>
        <v>-158.30134539697701</v>
      </c>
      <c r="BK441" s="41">
        <f t="shared" si="237"/>
        <v>3.7284877520713309E-3</v>
      </c>
    </row>
    <row r="442" spans="1:63" x14ac:dyDescent="0.3">
      <c r="A442" s="85" t="s">
        <v>2113</v>
      </c>
      <c r="B442" s="85" t="s">
        <v>661</v>
      </c>
      <c r="C442" s="65">
        <f>VLOOKUP(B442,Площадь!$A$2:$B$442,2,0)</f>
        <v>16.399999999999999</v>
      </c>
      <c r="D442" s="79"/>
      <c r="E442">
        <v>31</v>
      </c>
      <c r="F442">
        <v>29</v>
      </c>
      <c r="G442">
        <v>31</v>
      </c>
      <c r="Q442">
        <f t="shared" si="220"/>
        <v>91</v>
      </c>
      <c r="R442" s="76"/>
      <c r="S442" s="71"/>
      <c r="T442" s="41">
        <f t="shared" si="239"/>
        <v>0</v>
      </c>
      <c r="U442" s="41">
        <f t="shared" si="210"/>
        <v>0</v>
      </c>
      <c r="V442" s="41">
        <f t="shared" si="221"/>
        <v>0</v>
      </c>
      <c r="W442" s="41">
        <f t="shared" si="241"/>
        <v>0</v>
      </c>
      <c r="X442" s="41">
        <f t="shared" si="240"/>
        <v>0</v>
      </c>
      <c r="Y442" s="41"/>
      <c r="Z442" s="41"/>
      <c r="AA442" s="41"/>
      <c r="AB442" s="41"/>
      <c r="AC442" s="41"/>
      <c r="AD442" s="41">
        <f t="shared" si="211"/>
        <v>0</v>
      </c>
      <c r="AE442" s="41">
        <f t="shared" si="212"/>
        <v>0</v>
      </c>
      <c r="AF442" s="41">
        <f t="shared" si="213"/>
        <v>0</v>
      </c>
      <c r="AG442" s="41">
        <f t="shared" si="214"/>
        <v>0</v>
      </c>
      <c r="AI442" s="41">
        <f t="shared" si="222"/>
        <v>0.32760857770582441</v>
      </c>
      <c r="AJ442" s="41">
        <f t="shared" si="223"/>
        <v>0.15813615422274457</v>
      </c>
      <c r="AK442" s="41">
        <f t="shared" si="238"/>
        <v>0.24802165767906875</v>
      </c>
      <c r="AL442" s="41">
        <f t="shared" si="224"/>
        <v>0</v>
      </c>
      <c r="AR442" s="41">
        <f t="shared" si="225"/>
        <v>0</v>
      </c>
      <c r="AS442" s="41">
        <f t="shared" si="226"/>
        <v>0</v>
      </c>
      <c r="AT442" s="41">
        <f t="shared" si="227"/>
        <v>0</v>
      </c>
      <c r="AV442" s="40">
        <f t="shared" si="228"/>
        <v>879.41936165040681</v>
      </c>
      <c r="AW442" s="40">
        <f t="shared" si="218"/>
        <v>424.49436694936662</v>
      </c>
      <c r="AX442" s="40">
        <f t="shared" si="219"/>
        <v>665.77941700738506</v>
      </c>
      <c r="AY442" s="40">
        <f t="shared" si="229"/>
        <v>0</v>
      </c>
      <c r="AZ442" s="40">
        <f t="shared" si="230"/>
        <v>0</v>
      </c>
      <c r="BA442" s="40">
        <f t="shared" si="231"/>
        <v>0</v>
      </c>
      <c r="BB442" s="40">
        <f t="shared" si="232"/>
        <v>0</v>
      </c>
      <c r="BC442" s="40">
        <f t="shared" si="233"/>
        <v>0</v>
      </c>
      <c r="BD442" s="40">
        <f t="shared" si="234"/>
        <v>0</v>
      </c>
      <c r="BE442" s="40">
        <f t="shared" si="215"/>
        <v>0</v>
      </c>
      <c r="BF442" s="40">
        <f t="shared" si="216"/>
        <v>0</v>
      </c>
      <c r="BG442" s="40">
        <f t="shared" si="217"/>
        <v>0</v>
      </c>
      <c r="BH442" s="62">
        <f t="shared" si="235"/>
        <v>1969.6931456071586</v>
      </c>
      <c r="BI442" s="128">
        <f>VLOOKUP(A442,'1112 '!$B$12:$G$1229,6,0)</f>
        <v>2113.14</v>
      </c>
      <c r="BJ442" s="63">
        <f t="shared" si="236"/>
        <v>-143.44685439284126</v>
      </c>
      <c r="BK442" s="41">
        <f t="shared" si="237"/>
        <v>3.7284877520713305E-3</v>
      </c>
    </row>
    <row r="443" spans="1:63" x14ac:dyDescent="0.3">
      <c r="A443" s="85" t="s">
        <v>1975</v>
      </c>
      <c r="B443" s="85" t="s">
        <v>954</v>
      </c>
      <c r="C443" s="65">
        <f>VLOOKUP(B443,Площадь!$A$2:$B$442,2,0)</f>
        <v>20.6</v>
      </c>
      <c r="D443" s="79"/>
      <c r="E443">
        <v>31</v>
      </c>
      <c r="F443">
        <v>29</v>
      </c>
      <c r="G443">
        <v>31</v>
      </c>
      <c r="Q443">
        <f t="shared" si="220"/>
        <v>91</v>
      </c>
      <c r="R443" s="76"/>
      <c r="S443" s="71"/>
      <c r="T443" s="41">
        <f t="shared" si="239"/>
        <v>0</v>
      </c>
      <c r="U443" s="41">
        <f t="shared" si="210"/>
        <v>0</v>
      </c>
      <c r="V443" s="41">
        <f t="shared" si="221"/>
        <v>0</v>
      </c>
      <c r="W443" s="41">
        <f t="shared" si="241"/>
        <v>0</v>
      </c>
      <c r="X443" s="41">
        <f t="shared" si="240"/>
        <v>0</v>
      </c>
      <c r="Y443" s="41"/>
      <c r="Z443" s="41"/>
      <c r="AA443" s="41"/>
      <c r="AB443" s="41"/>
      <c r="AC443" s="41"/>
      <c r="AD443" s="41">
        <f t="shared" si="211"/>
        <v>0</v>
      </c>
      <c r="AE443" s="41">
        <f t="shared" si="212"/>
        <v>0</v>
      </c>
      <c r="AF443" s="41">
        <f t="shared" si="213"/>
        <v>0</v>
      </c>
      <c r="AG443" s="41">
        <f t="shared" si="214"/>
        <v>0</v>
      </c>
      <c r="AI443" s="41">
        <f t="shared" si="222"/>
        <v>0.41150833541097459</v>
      </c>
      <c r="AJ443" s="41">
        <f t="shared" si="223"/>
        <v>0.19863443762125238</v>
      </c>
      <c r="AK443" s="41">
        <f t="shared" si="238"/>
        <v>0.31153939927980595</v>
      </c>
      <c r="AL443" s="41">
        <f t="shared" si="224"/>
        <v>0</v>
      </c>
      <c r="AR443" s="41">
        <f t="shared" si="225"/>
        <v>0</v>
      </c>
      <c r="AS443" s="41">
        <f t="shared" si="226"/>
        <v>0</v>
      </c>
      <c r="AT443" s="41">
        <f t="shared" si="227"/>
        <v>0</v>
      </c>
      <c r="AV443" s="40">
        <f t="shared" si="228"/>
        <v>1104.6365152438038</v>
      </c>
      <c r="AW443" s="40">
        <f t="shared" si="218"/>
        <v>533.20633897298501</v>
      </c>
      <c r="AX443" s="40">
        <f t="shared" si="219"/>
        <v>836.28390185073999</v>
      </c>
      <c r="AY443" s="40">
        <f t="shared" si="229"/>
        <v>0</v>
      </c>
      <c r="AZ443" s="40">
        <f t="shared" si="230"/>
        <v>0</v>
      </c>
      <c r="BA443" s="40">
        <f t="shared" si="231"/>
        <v>0</v>
      </c>
      <c r="BB443" s="40">
        <f t="shared" si="232"/>
        <v>0</v>
      </c>
      <c r="BC443" s="40">
        <f t="shared" si="233"/>
        <v>0</v>
      </c>
      <c r="BD443" s="40">
        <f t="shared" si="234"/>
        <v>0</v>
      </c>
      <c r="BE443" s="40">
        <f t="shared" si="215"/>
        <v>0</v>
      </c>
      <c r="BF443" s="40">
        <f t="shared" si="216"/>
        <v>0</v>
      </c>
      <c r="BG443" s="40">
        <f t="shared" si="217"/>
        <v>0</v>
      </c>
      <c r="BH443" s="62">
        <f t="shared" si="235"/>
        <v>2474.1267560675287</v>
      </c>
      <c r="BI443" s="128">
        <f>VLOOKUP(A443,'1112 '!$B$12:$G$1229,6,0)</f>
        <v>2654.3</v>
      </c>
      <c r="BJ443" s="63">
        <f t="shared" si="236"/>
        <v>-180.17324393247145</v>
      </c>
      <c r="BK443" s="41">
        <f t="shared" si="237"/>
        <v>3.7284877520713309E-3</v>
      </c>
    </row>
    <row r="444" spans="1:63" x14ac:dyDescent="0.3">
      <c r="A444" s="85" t="s">
        <v>2148</v>
      </c>
      <c r="B444" s="85" t="s">
        <v>504</v>
      </c>
      <c r="C444" s="65">
        <f>VLOOKUP(B444,Площадь!$A$2:$B$442,2,0)</f>
        <v>14.1</v>
      </c>
      <c r="D444" s="79"/>
      <c r="E444">
        <v>31</v>
      </c>
      <c r="F444">
        <v>29</v>
      </c>
      <c r="G444">
        <v>31</v>
      </c>
      <c r="Q444">
        <f t="shared" si="220"/>
        <v>91</v>
      </c>
      <c r="R444" s="76"/>
      <c r="S444" s="71"/>
      <c r="T444" s="41">
        <f t="shared" si="239"/>
        <v>0</v>
      </c>
      <c r="U444" s="41">
        <f t="shared" ref="U444:U507" si="242">R444*$U$1/28*F444</f>
        <v>0</v>
      </c>
      <c r="V444" s="41">
        <f t="shared" si="221"/>
        <v>0</v>
      </c>
      <c r="W444" s="41">
        <f t="shared" si="241"/>
        <v>0</v>
      </c>
      <c r="X444" s="41">
        <f t="shared" si="240"/>
        <v>0</v>
      </c>
      <c r="Y444" s="41"/>
      <c r="Z444" s="41"/>
      <c r="AA444" s="41"/>
      <c r="AB444" s="41"/>
      <c r="AC444" s="41"/>
      <c r="AD444" s="41">
        <f t="shared" ref="AD444:AD507" si="243">(S444*$AD$1)/31*N444</f>
        <v>0</v>
      </c>
      <c r="AE444" s="41">
        <f t="shared" ref="AE444:AE507" si="244">(S444*$AE$1)/30*O444</f>
        <v>0</v>
      </c>
      <c r="AF444" s="41">
        <f t="shared" ref="AF444:AF507" si="245">(S444*$AF$1)/31*P444</f>
        <v>0</v>
      </c>
      <c r="AG444" s="41">
        <f t="shared" ref="AG444:AG507" si="246">S444-AD444-AE444-AF444</f>
        <v>0</v>
      </c>
      <c r="AI444" s="41">
        <f t="shared" si="222"/>
        <v>0.28166347229586125</v>
      </c>
      <c r="AJ444" s="41">
        <f t="shared" si="223"/>
        <v>0.13595852283784748</v>
      </c>
      <c r="AK444" s="41">
        <f t="shared" si="238"/>
        <v>0.21323813251676035</v>
      </c>
      <c r="AL444" s="41">
        <f t="shared" si="224"/>
        <v>0</v>
      </c>
      <c r="AR444" s="41">
        <f t="shared" si="225"/>
        <v>0</v>
      </c>
      <c r="AS444" s="41">
        <f t="shared" si="226"/>
        <v>0</v>
      </c>
      <c r="AT444" s="41">
        <f t="shared" si="227"/>
        <v>0</v>
      </c>
      <c r="AV444" s="40">
        <f t="shared" si="228"/>
        <v>756.0861584921181</v>
      </c>
      <c r="AW444" s="40">
        <f t="shared" si="218"/>
        <v>364.96162036500431</v>
      </c>
      <c r="AX444" s="40">
        <f t="shared" si="219"/>
        <v>572.40791340269084</v>
      </c>
      <c r="AY444" s="40">
        <f t="shared" si="229"/>
        <v>0</v>
      </c>
      <c r="AZ444" s="40">
        <f t="shared" si="230"/>
        <v>0</v>
      </c>
      <c r="BA444" s="40">
        <f t="shared" si="231"/>
        <v>0</v>
      </c>
      <c r="BB444" s="40">
        <f t="shared" si="232"/>
        <v>0</v>
      </c>
      <c r="BC444" s="40">
        <f t="shared" si="233"/>
        <v>0</v>
      </c>
      <c r="BD444" s="40">
        <f t="shared" si="234"/>
        <v>0</v>
      </c>
      <c r="BE444" s="40">
        <f t="shared" ref="BE444:BE507" si="247">(AD444+AR444)*$BE$1</f>
        <v>0</v>
      </c>
      <c r="BF444" s="40">
        <f t="shared" ref="BF444:BF507" si="248">(AE444+AS444)*$BF$1</f>
        <v>0</v>
      </c>
      <c r="BG444" s="40">
        <f t="shared" ref="BG444:BG507" si="249">(AF444+AT444)*$BG$1</f>
        <v>0</v>
      </c>
      <c r="BH444" s="62">
        <f t="shared" si="235"/>
        <v>1693.4556922598133</v>
      </c>
      <c r="BI444" s="128">
        <f>VLOOKUP(A444,'1112 '!$B$12:$G$1229,6,0)</f>
        <v>1816.78</v>
      </c>
      <c r="BJ444" s="63">
        <f t="shared" si="236"/>
        <v>-123.32430774018667</v>
      </c>
      <c r="BK444" s="41">
        <f t="shared" si="237"/>
        <v>3.7284877520713301E-3</v>
      </c>
    </row>
    <row r="445" spans="1:63" x14ac:dyDescent="0.3">
      <c r="A445" s="85" t="s">
        <v>2063</v>
      </c>
      <c r="B445" s="85" t="s">
        <v>815</v>
      </c>
      <c r="C445" s="65">
        <f>VLOOKUP(B445,Площадь!$A$2:$B$442,2,0)</f>
        <v>14.6</v>
      </c>
      <c r="D445" s="79"/>
      <c r="E445">
        <v>31</v>
      </c>
      <c r="F445">
        <v>29</v>
      </c>
      <c r="G445">
        <v>31</v>
      </c>
      <c r="Q445">
        <f t="shared" si="220"/>
        <v>91</v>
      </c>
      <c r="R445" s="76"/>
      <c r="S445" s="71"/>
      <c r="T445" s="41">
        <f t="shared" si="239"/>
        <v>0</v>
      </c>
      <c r="U445" s="41">
        <f t="shared" si="242"/>
        <v>0</v>
      </c>
      <c r="V445" s="41">
        <f t="shared" si="221"/>
        <v>0</v>
      </c>
      <c r="W445" s="41">
        <f t="shared" si="241"/>
        <v>0</v>
      </c>
      <c r="X445" s="41">
        <f t="shared" si="240"/>
        <v>0</v>
      </c>
      <c r="Y445" s="41"/>
      <c r="Z445" s="41"/>
      <c r="AA445" s="41"/>
      <c r="AB445" s="41"/>
      <c r="AC445" s="41"/>
      <c r="AD445" s="41">
        <f t="shared" si="243"/>
        <v>0</v>
      </c>
      <c r="AE445" s="41">
        <f t="shared" si="244"/>
        <v>0</v>
      </c>
      <c r="AF445" s="41">
        <f t="shared" si="245"/>
        <v>0</v>
      </c>
      <c r="AG445" s="41">
        <f t="shared" si="246"/>
        <v>0</v>
      </c>
      <c r="AI445" s="41">
        <f t="shared" si="222"/>
        <v>0.29165153868933147</v>
      </c>
      <c r="AJ445" s="41">
        <f t="shared" si="223"/>
        <v>0.14077974705195556</v>
      </c>
      <c r="AK445" s="41">
        <f t="shared" si="238"/>
        <v>0.22079976842161003</v>
      </c>
      <c r="AL445" s="41">
        <f t="shared" si="224"/>
        <v>0</v>
      </c>
      <c r="AR445" s="41">
        <f t="shared" si="225"/>
        <v>0</v>
      </c>
      <c r="AS445" s="41">
        <f t="shared" si="226"/>
        <v>0</v>
      </c>
      <c r="AT445" s="41">
        <f t="shared" si="227"/>
        <v>0</v>
      </c>
      <c r="AV445" s="40">
        <f t="shared" si="228"/>
        <v>782.89772439609385</v>
      </c>
      <c r="AW445" s="40">
        <f t="shared" si="218"/>
        <v>377.90352179638745</v>
      </c>
      <c r="AX445" s="40">
        <f t="shared" si="219"/>
        <v>592.70606636023308</v>
      </c>
      <c r="AY445" s="40">
        <f t="shared" si="229"/>
        <v>0</v>
      </c>
      <c r="AZ445" s="40">
        <f t="shared" si="230"/>
        <v>0</v>
      </c>
      <c r="BA445" s="40">
        <f t="shared" si="231"/>
        <v>0</v>
      </c>
      <c r="BB445" s="40">
        <f t="shared" si="232"/>
        <v>0</v>
      </c>
      <c r="BC445" s="40">
        <f t="shared" si="233"/>
        <v>0</v>
      </c>
      <c r="BD445" s="40">
        <f t="shared" si="234"/>
        <v>0</v>
      </c>
      <c r="BE445" s="40">
        <f t="shared" si="247"/>
        <v>0</v>
      </c>
      <c r="BF445" s="40">
        <f t="shared" si="248"/>
        <v>0</v>
      </c>
      <c r="BG445" s="40">
        <f t="shared" si="249"/>
        <v>0</v>
      </c>
      <c r="BH445" s="62">
        <f t="shared" si="235"/>
        <v>1753.5073125527144</v>
      </c>
      <c r="BI445" s="128">
        <f>VLOOKUP(A445,'1112 '!$B$12:$G$1229,6,0)</f>
        <v>1881.2</v>
      </c>
      <c r="BJ445" s="63">
        <f t="shared" si="236"/>
        <v>-127.69268744728561</v>
      </c>
      <c r="BK445" s="41">
        <f t="shared" si="237"/>
        <v>3.7284877520713305E-3</v>
      </c>
    </row>
    <row r="446" spans="1:63" x14ac:dyDescent="0.3">
      <c r="A446" s="85" t="s">
        <v>2057</v>
      </c>
      <c r="B446" s="85" t="s">
        <v>1053</v>
      </c>
      <c r="C446" s="65">
        <f>VLOOKUP(B446,Площадь!$A$2:$B$442,2,0)</f>
        <v>15</v>
      </c>
      <c r="D446" s="79"/>
      <c r="E446">
        <v>31</v>
      </c>
      <c r="F446">
        <v>29</v>
      </c>
      <c r="G446">
        <v>31</v>
      </c>
      <c r="Q446">
        <f t="shared" si="220"/>
        <v>91</v>
      </c>
      <c r="R446" s="76"/>
      <c r="S446" s="71"/>
      <c r="T446" s="41">
        <f t="shared" si="239"/>
        <v>0</v>
      </c>
      <c r="U446" s="41">
        <f t="shared" si="242"/>
        <v>0</v>
      </c>
      <c r="V446" s="41">
        <f t="shared" si="221"/>
        <v>0</v>
      </c>
      <c r="W446" s="41">
        <f t="shared" si="241"/>
        <v>0</v>
      </c>
      <c r="X446" s="41">
        <f t="shared" si="240"/>
        <v>0</v>
      </c>
      <c r="Y446" s="41"/>
      <c r="Z446" s="41"/>
      <c r="AA446" s="41"/>
      <c r="AB446" s="41"/>
      <c r="AC446" s="41"/>
      <c r="AD446" s="41">
        <f t="shared" si="243"/>
        <v>0</v>
      </c>
      <c r="AE446" s="41">
        <f t="shared" si="244"/>
        <v>0</v>
      </c>
      <c r="AF446" s="41">
        <f t="shared" si="245"/>
        <v>0</v>
      </c>
      <c r="AG446" s="41">
        <f t="shared" si="246"/>
        <v>0</v>
      </c>
      <c r="AI446" s="41">
        <f t="shared" si="222"/>
        <v>0.29964199180410772</v>
      </c>
      <c r="AJ446" s="41">
        <f t="shared" si="223"/>
        <v>0.14463672642324202</v>
      </c>
      <c r="AK446" s="41">
        <f t="shared" si="238"/>
        <v>0.22684907714548974</v>
      </c>
      <c r="AL446" s="41">
        <f t="shared" si="224"/>
        <v>0</v>
      </c>
      <c r="AR446" s="41">
        <f t="shared" si="225"/>
        <v>0</v>
      </c>
      <c r="AS446" s="41">
        <f t="shared" si="226"/>
        <v>0</v>
      </c>
      <c r="AT446" s="41">
        <f t="shared" si="227"/>
        <v>0</v>
      </c>
      <c r="AV446" s="40">
        <f t="shared" si="228"/>
        <v>804.3469771192747</v>
      </c>
      <c r="AW446" s="40">
        <f t="shared" si="218"/>
        <v>388.25704294149398</v>
      </c>
      <c r="AX446" s="40">
        <f t="shared" si="219"/>
        <v>608.94458872626683</v>
      </c>
      <c r="AY446" s="40">
        <f t="shared" si="229"/>
        <v>0</v>
      </c>
      <c r="AZ446" s="40">
        <f t="shared" si="230"/>
        <v>0</v>
      </c>
      <c r="BA446" s="40">
        <f t="shared" si="231"/>
        <v>0</v>
      </c>
      <c r="BB446" s="40">
        <f t="shared" si="232"/>
        <v>0</v>
      </c>
      <c r="BC446" s="40">
        <f t="shared" si="233"/>
        <v>0</v>
      </c>
      <c r="BD446" s="40">
        <f t="shared" si="234"/>
        <v>0</v>
      </c>
      <c r="BE446" s="40">
        <f t="shared" si="247"/>
        <v>0</v>
      </c>
      <c r="BF446" s="40">
        <f t="shared" si="248"/>
        <v>0</v>
      </c>
      <c r="BG446" s="40">
        <f t="shared" si="249"/>
        <v>0</v>
      </c>
      <c r="BH446" s="62">
        <f t="shared" si="235"/>
        <v>1801.5486087870354</v>
      </c>
      <c r="BI446" s="128">
        <f>VLOOKUP(A446,'1112 '!$B$12:$G$1229,6,0)</f>
        <v>1932.75</v>
      </c>
      <c r="BJ446" s="63">
        <f t="shared" si="236"/>
        <v>-131.20139121296461</v>
      </c>
      <c r="BK446" s="41">
        <f t="shared" si="237"/>
        <v>3.7284877520713305E-3</v>
      </c>
    </row>
    <row r="447" spans="1:63" x14ac:dyDescent="0.3">
      <c r="A447" s="85" t="s">
        <v>2091</v>
      </c>
      <c r="B447" s="85" t="s">
        <v>620</v>
      </c>
      <c r="C447" s="65">
        <f>VLOOKUP(B447,Площадь!$A$2:$B$442,2,0)</f>
        <v>15.5</v>
      </c>
      <c r="D447" s="79"/>
      <c r="E447">
        <v>31</v>
      </c>
      <c r="F447">
        <v>29</v>
      </c>
      <c r="G447">
        <v>31</v>
      </c>
      <c r="Q447">
        <f t="shared" si="220"/>
        <v>91</v>
      </c>
      <c r="R447" s="76"/>
      <c r="S447" s="71"/>
      <c r="T447" s="41">
        <f t="shared" si="239"/>
        <v>0</v>
      </c>
      <c r="U447" s="41">
        <f t="shared" si="242"/>
        <v>0</v>
      </c>
      <c r="V447" s="41">
        <f t="shared" si="221"/>
        <v>0</v>
      </c>
      <c r="W447" s="41">
        <f t="shared" si="241"/>
        <v>0</v>
      </c>
      <c r="X447" s="41">
        <f t="shared" si="240"/>
        <v>0</v>
      </c>
      <c r="Y447" s="41"/>
      <c r="Z447" s="41"/>
      <c r="AA447" s="41"/>
      <c r="AB447" s="41"/>
      <c r="AC447" s="41"/>
      <c r="AD447" s="41">
        <f t="shared" si="243"/>
        <v>0</v>
      </c>
      <c r="AE447" s="41">
        <f t="shared" si="244"/>
        <v>0</v>
      </c>
      <c r="AF447" s="41">
        <f t="shared" si="245"/>
        <v>0</v>
      </c>
      <c r="AG447" s="41">
        <f t="shared" si="246"/>
        <v>0</v>
      </c>
      <c r="AI447" s="41">
        <f t="shared" si="222"/>
        <v>0.30963005819757794</v>
      </c>
      <c r="AJ447" s="41">
        <f t="shared" si="223"/>
        <v>0.14945795063735007</v>
      </c>
      <c r="AK447" s="41">
        <f t="shared" si="238"/>
        <v>0.23441071305033942</v>
      </c>
      <c r="AL447" s="41">
        <f t="shared" si="224"/>
        <v>0</v>
      </c>
      <c r="AR447" s="41">
        <f t="shared" si="225"/>
        <v>0</v>
      </c>
      <c r="AS447" s="41">
        <f t="shared" si="226"/>
        <v>0</v>
      </c>
      <c r="AT447" s="41">
        <f t="shared" si="227"/>
        <v>0</v>
      </c>
      <c r="AV447" s="40">
        <f t="shared" si="228"/>
        <v>831.15854302325033</v>
      </c>
      <c r="AW447" s="40">
        <f t="shared" si="218"/>
        <v>401.19894437287707</v>
      </c>
      <c r="AX447" s="40">
        <f t="shared" si="219"/>
        <v>629.24274168380919</v>
      </c>
      <c r="AY447" s="40">
        <f t="shared" si="229"/>
        <v>0</v>
      </c>
      <c r="AZ447" s="40">
        <f t="shared" si="230"/>
        <v>0</v>
      </c>
      <c r="BA447" s="40">
        <f t="shared" si="231"/>
        <v>0</v>
      </c>
      <c r="BB447" s="40">
        <f t="shared" si="232"/>
        <v>0</v>
      </c>
      <c r="BC447" s="40">
        <f t="shared" si="233"/>
        <v>0</v>
      </c>
      <c r="BD447" s="40">
        <f t="shared" si="234"/>
        <v>0</v>
      </c>
      <c r="BE447" s="40">
        <f t="shared" si="247"/>
        <v>0</v>
      </c>
      <c r="BF447" s="40">
        <f t="shared" si="248"/>
        <v>0</v>
      </c>
      <c r="BG447" s="40">
        <f t="shared" si="249"/>
        <v>0</v>
      </c>
      <c r="BH447" s="62">
        <f t="shared" si="235"/>
        <v>1861.6002290799365</v>
      </c>
      <c r="BI447" s="128">
        <f>VLOOKUP(A447,'1112 '!$B$12:$G$1229,6,0)</f>
        <v>1997.16</v>
      </c>
      <c r="BJ447" s="63">
        <f t="shared" si="236"/>
        <v>-135.55977092006356</v>
      </c>
      <c r="BK447" s="41">
        <f t="shared" si="237"/>
        <v>3.7284877520713301E-3</v>
      </c>
    </row>
    <row r="448" spans="1:63" x14ac:dyDescent="0.3">
      <c r="A448" s="85" t="s">
        <v>2109</v>
      </c>
      <c r="B448" s="85" t="s">
        <v>1166</v>
      </c>
      <c r="C448" s="65">
        <f>VLOOKUP(B448,Площадь!$A$2:$B$442,2,0)</f>
        <v>18.100000000000001</v>
      </c>
      <c r="D448" s="79"/>
      <c r="E448">
        <v>31</v>
      </c>
      <c r="F448">
        <v>29</v>
      </c>
      <c r="G448">
        <v>31</v>
      </c>
      <c r="Q448">
        <f t="shared" si="220"/>
        <v>91</v>
      </c>
      <c r="R448" s="76"/>
      <c r="S448" s="71"/>
      <c r="T448" s="41">
        <f t="shared" si="239"/>
        <v>0</v>
      </c>
      <c r="U448" s="41">
        <f t="shared" si="242"/>
        <v>0</v>
      </c>
      <c r="V448" s="41">
        <f t="shared" si="221"/>
        <v>0</v>
      </c>
      <c r="W448" s="41">
        <f t="shared" si="241"/>
        <v>0</v>
      </c>
      <c r="X448" s="41">
        <f t="shared" si="240"/>
        <v>0</v>
      </c>
      <c r="Y448" s="41"/>
      <c r="Z448" s="41"/>
      <c r="AA448" s="41"/>
      <c r="AB448" s="41"/>
      <c r="AC448" s="41"/>
      <c r="AD448" s="41">
        <f t="shared" si="243"/>
        <v>0</v>
      </c>
      <c r="AE448" s="41">
        <f t="shared" si="244"/>
        <v>0</v>
      </c>
      <c r="AF448" s="41">
        <f t="shared" si="245"/>
        <v>0</v>
      </c>
      <c r="AG448" s="41">
        <f t="shared" si="246"/>
        <v>0</v>
      </c>
      <c r="AI448" s="41">
        <f t="shared" si="222"/>
        <v>0.36156800344362333</v>
      </c>
      <c r="AJ448" s="41">
        <f t="shared" si="223"/>
        <v>0.17452831655071205</v>
      </c>
      <c r="AK448" s="41">
        <f t="shared" si="238"/>
        <v>0.27373121975555764</v>
      </c>
      <c r="AL448" s="41">
        <f t="shared" si="224"/>
        <v>0</v>
      </c>
      <c r="AR448" s="41">
        <f t="shared" si="225"/>
        <v>0</v>
      </c>
      <c r="AS448" s="41">
        <f t="shared" si="226"/>
        <v>0</v>
      </c>
      <c r="AT448" s="41">
        <f t="shared" si="227"/>
        <v>0</v>
      </c>
      <c r="AV448" s="40">
        <f t="shared" si="228"/>
        <v>970.57868572392476</v>
      </c>
      <c r="AW448" s="40">
        <f t="shared" si="218"/>
        <v>468.4968318160694</v>
      </c>
      <c r="AX448" s="40">
        <f t="shared" si="219"/>
        <v>734.79313706302878</v>
      </c>
      <c r="AY448" s="40">
        <f t="shared" si="229"/>
        <v>0</v>
      </c>
      <c r="AZ448" s="40">
        <f t="shared" si="230"/>
        <v>0</v>
      </c>
      <c r="BA448" s="40">
        <f t="shared" si="231"/>
        <v>0</v>
      </c>
      <c r="BB448" s="40">
        <f t="shared" si="232"/>
        <v>0</v>
      </c>
      <c r="BC448" s="40">
        <f t="shared" si="233"/>
        <v>0</v>
      </c>
      <c r="BD448" s="40">
        <f t="shared" si="234"/>
        <v>0</v>
      </c>
      <c r="BE448" s="40">
        <f t="shared" si="247"/>
        <v>0</v>
      </c>
      <c r="BF448" s="40">
        <f t="shared" si="248"/>
        <v>0</v>
      </c>
      <c r="BG448" s="40">
        <f t="shared" si="249"/>
        <v>0</v>
      </c>
      <c r="BH448" s="62">
        <f t="shared" si="235"/>
        <v>2173.8686546030231</v>
      </c>
      <c r="BI448" s="128">
        <f>VLOOKUP(A448,'1112 '!$B$12:$G$1229,6,0)</f>
        <v>2332.17</v>
      </c>
      <c r="BJ448" s="63">
        <f t="shared" si="236"/>
        <v>-158.30134539697701</v>
      </c>
      <c r="BK448" s="41">
        <f t="shared" si="237"/>
        <v>3.7284877520713309E-3</v>
      </c>
    </row>
    <row r="449" spans="1:63" x14ac:dyDescent="0.3">
      <c r="A449" s="85" t="s">
        <v>2260</v>
      </c>
      <c r="B449" s="85" t="s">
        <v>990</v>
      </c>
      <c r="C449" s="65">
        <f>VLOOKUP(B449,Площадь!$A$2:$B$442,2,0)</f>
        <v>16.5</v>
      </c>
      <c r="D449" s="79"/>
      <c r="E449">
        <v>31</v>
      </c>
      <c r="F449">
        <v>29</v>
      </c>
      <c r="G449">
        <v>31</v>
      </c>
      <c r="Q449">
        <f t="shared" si="220"/>
        <v>91</v>
      </c>
      <c r="R449" s="76"/>
      <c r="S449" s="71"/>
      <c r="T449" s="41">
        <f t="shared" si="239"/>
        <v>0</v>
      </c>
      <c r="U449" s="41">
        <f t="shared" si="242"/>
        <v>0</v>
      </c>
      <c r="V449" s="41">
        <f t="shared" si="221"/>
        <v>0</v>
      </c>
      <c r="W449" s="41">
        <f t="shared" si="241"/>
        <v>0</v>
      </c>
      <c r="X449" s="41">
        <f t="shared" si="240"/>
        <v>0</v>
      </c>
      <c r="Y449" s="41"/>
      <c r="Z449" s="41"/>
      <c r="AA449" s="41"/>
      <c r="AB449" s="41"/>
      <c r="AC449" s="41"/>
      <c r="AD449" s="41">
        <f t="shared" si="243"/>
        <v>0</v>
      </c>
      <c r="AE449" s="41">
        <f t="shared" si="244"/>
        <v>0</v>
      </c>
      <c r="AF449" s="41">
        <f t="shared" si="245"/>
        <v>0</v>
      </c>
      <c r="AG449" s="41">
        <f t="shared" si="246"/>
        <v>0</v>
      </c>
      <c r="AI449" s="41">
        <f t="shared" si="222"/>
        <v>0.32960619098451849</v>
      </c>
      <c r="AJ449" s="41">
        <f t="shared" si="223"/>
        <v>0.15910039906556622</v>
      </c>
      <c r="AK449" s="41">
        <f t="shared" si="238"/>
        <v>0.24953398486003872</v>
      </c>
      <c r="AL449" s="41">
        <f t="shared" si="224"/>
        <v>0</v>
      </c>
      <c r="AR449" s="41">
        <f t="shared" si="225"/>
        <v>0</v>
      </c>
      <c r="AS449" s="41">
        <f t="shared" si="226"/>
        <v>0</v>
      </c>
      <c r="AT449" s="41">
        <f t="shared" si="227"/>
        <v>0</v>
      </c>
      <c r="AV449" s="40">
        <f t="shared" si="228"/>
        <v>884.78167483120205</v>
      </c>
      <c r="AW449" s="40">
        <f t="shared" ref="AW449:AW512" si="250">(U449+AJ449)*$AW$1</f>
        <v>427.08274723564335</v>
      </c>
      <c r="AX449" s="40">
        <f t="shared" ref="AX449:AX512" si="251">(V449+AK449)*$AX$1</f>
        <v>669.83904759889356</v>
      </c>
      <c r="AY449" s="40">
        <f t="shared" si="229"/>
        <v>0</v>
      </c>
      <c r="AZ449" s="40">
        <f t="shared" si="230"/>
        <v>0</v>
      </c>
      <c r="BA449" s="40">
        <f t="shared" si="231"/>
        <v>0</v>
      </c>
      <c r="BB449" s="40">
        <f t="shared" si="232"/>
        <v>0</v>
      </c>
      <c r="BC449" s="40">
        <f t="shared" si="233"/>
        <v>0</v>
      </c>
      <c r="BD449" s="40">
        <f t="shared" si="234"/>
        <v>0</v>
      </c>
      <c r="BE449" s="40">
        <f t="shared" si="247"/>
        <v>0</v>
      </c>
      <c r="BF449" s="40">
        <f t="shared" si="248"/>
        <v>0</v>
      </c>
      <c r="BG449" s="40">
        <f t="shared" si="249"/>
        <v>0</v>
      </c>
      <c r="BH449" s="62">
        <f t="shared" si="235"/>
        <v>1981.703469665739</v>
      </c>
      <c r="BI449" s="128">
        <f>VLOOKUP(A449,'1112 '!$B$12:$G$1229,6,0)</f>
        <v>2126.0100000000002</v>
      </c>
      <c r="BJ449" s="63">
        <f t="shared" si="236"/>
        <v>-144.3065303342612</v>
      </c>
      <c r="BK449" s="41">
        <f t="shared" si="237"/>
        <v>3.7284877520713305E-3</v>
      </c>
    </row>
    <row r="450" spans="1:63" x14ac:dyDescent="0.3">
      <c r="A450" s="85" t="s">
        <v>2316</v>
      </c>
      <c r="B450" s="85" t="s">
        <v>991</v>
      </c>
      <c r="C450" s="65">
        <f>VLOOKUP(B450,Площадь!$A$2:$B$442,2,0)</f>
        <v>17.3</v>
      </c>
      <c r="D450" s="79"/>
      <c r="E450">
        <v>31</v>
      </c>
      <c r="F450">
        <v>29</v>
      </c>
      <c r="G450">
        <v>31</v>
      </c>
      <c r="Q450">
        <f t="shared" si="220"/>
        <v>91</v>
      </c>
      <c r="R450" s="76"/>
      <c r="S450" s="71"/>
      <c r="T450" s="41">
        <f t="shared" si="239"/>
        <v>0</v>
      </c>
      <c r="U450" s="41">
        <f t="shared" si="242"/>
        <v>0</v>
      </c>
      <c r="V450" s="41">
        <f t="shared" si="221"/>
        <v>0</v>
      </c>
      <c r="W450" s="41">
        <f t="shared" si="241"/>
        <v>0</v>
      </c>
      <c r="X450" s="41">
        <f t="shared" si="240"/>
        <v>0</v>
      </c>
      <c r="Y450" s="41"/>
      <c r="Z450" s="41"/>
      <c r="AA450" s="41"/>
      <c r="AB450" s="41"/>
      <c r="AC450" s="41"/>
      <c r="AD450" s="41">
        <f t="shared" si="243"/>
        <v>0</v>
      </c>
      <c r="AE450" s="41">
        <f t="shared" si="244"/>
        <v>0</v>
      </c>
      <c r="AF450" s="41">
        <f t="shared" si="245"/>
        <v>0</v>
      </c>
      <c r="AG450" s="41">
        <f t="shared" si="246"/>
        <v>0</v>
      </c>
      <c r="AI450" s="41">
        <f t="shared" si="222"/>
        <v>0.34558709721407088</v>
      </c>
      <c r="AJ450" s="41">
        <f t="shared" si="223"/>
        <v>0.16681435780813914</v>
      </c>
      <c r="AK450" s="41">
        <f t="shared" si="238"/>
        <v>0.26163260230779817</v>
      </c>
      <c r="AL450" s="41">
        <f t="shared" si="224"/>
        <v>0</v>
      </c>
      <c r="AR450" s="41">
        <f t="shared" si="225"/>
        <v>0</v>
      </c>
      <c r="AS450" s="41">
        <f t="shared" si="226"/>
        <v>0</v>
      </c>
      <c r="AT450" s="41">
        <f t="shared" si="227"/>
        <v>0</v>
      </c>
      <c r="AV450" s="40">
        <f t="shared" si="228"/>
        <v>927.68018027756341</v>
      </c>
      <c r="AW450" s="40">
        <f t="shared" si="250"/>
        <v>447.78978952585641</v>
      </c>
      <c r="AX450" s="40">
        <f t="shared" si="251"/>
        <v>702.31609233096117</v>
      </c>
      <c r="AY450" s="40">
        <f t="shared" si="229"/>
        <v>0</v>
      </c>
      <c r="AZ450" s="40">
        <f t="shared" si="230"/>
        <v>0</v>
      </c>
      <c r="BA450" s="40">
        <f t="shared" si="231"/>
        <v>0</v>
      </c>
      <c r="BB450" s="40">
        <f t="shared" si="232"/>
        <v>0</v>
      </c>
      <c r="BC450" s="40">
        <f t="shared" si="233"/>
        <v>0</v>
      </c>
      <c r="BD450" s="40">
        <f t="shared" si="234"/>
        <v>0</v>
      </c>
      <c r="BE450" s="40">
        <f t="shared" si="247"/>
        <v>0</v>
      </c>
      <c r="BF450" s="40">
        <f t="shared" si="248"/>
        <v>0</v>
      </c>
      <c r="BG450" s="40">
        <f t="shared" si="249"/>
        <v>0</v>
      </c>
      <c r="BH450" s="62">
        <f t="shared" si="235"/>
        <v>2077.7860621343812</v>
      </c>
      <c r="BI450" s="128">
        <f>VLOOKUP(A450,'1112 '!$B$12:$G$1229,6,0)</f>
        <v>2229.09</v>
      </c>
      <c r="BJ450" s="63">
        <f t="shared" si="236"/>
        <v>-151.30393786561899</v>
      </c>
      <c r="BK450" s="41">
        <f t="shared" si="237"/>
        <v>3.7284877520713301E-3</v>
      </c>
    </row>
    <row r="451" spans="1:63" x14ac:dyDescent="0.3">
      <c r="A451" s="85" t="s">
        <v>2122</v>
      </c>
      <c r="B451" s="85" t="s">
        <v>1074</v>
      </c>
      <c r="C451" s="65">
        <f>VLOOKUP(B451,Площадь!$A$2:$B$442,2,0)</f>
        <v>14.3</v>
      </c>
      <c r="D451" s="79"/>
      <c r="E451">
        <v>31</v>
      </c>
      <c r="F451">
        <v>29</v>
      </c>
      <c r="G451">
        <v>31</v>
      </c>
      <c r="Q451">
        <f t="shared" si="220"/>
        <v>91</v>
      </c>
      <c r="R451" s="76"/>
      <c r="S451" s="71"/>
      <c r="T451" s="41">
        <f t="shared" si="239"/>
        <v>0</v>
      </c>
      <c r="U451" s="41">
        <f t="shared" si="242"/>
        <v>0</v>
      </c>
      <c r="V451" s="41">
        <f t="shared" si="221"/>
        <v>0</v>
      </c>
      <c r="W451" s="41">
        <f t="shared" si="241"/>
        <v>0</v>
      </c>
      <c r="X451" s="41">
        <f t="shared" si="240"/>
        <v>0</v>
      </c>
      <c r="Y451" s="41"/>
      <c r="Z451" s="41"/>
      <c r="AA451" s="41"/>
      <c r="AB451" s="41"/>
      <c r="AC451" s="41"/>
      <c r="AD451" s="41">
        <f t="shared" si="243"/>
        <v>0</v>
      </c>
      <c r="AE451" s="41">
        <f t="shared" si="244"/>
        <v>0</v>
      </c>
      <c r="AF451" s="41">
        <f t="shared" si="245"/>
        <v>0</v>
      </c>
      <c r="AG451" s="41">
        <f t="shared" si="246"/>
        <v>0</v>
      </c>
      <c r="AI451" s="41">
        <f t="shared" si="222"/>
        <v>0.28565869885324935</v>
      </c>
      <c r="AJ451" s="41">
        <f t="shared" si="223"/>
        <v>0.13788701252349073</v>
      </c>
      <c r="AK451" s="41">
        <f t="shared" si="238"/>
        <v>0.21626278687870024</v>
      </c>
      <c r="AL451" s="41">
        <f t="shared" si="224"/>
        <v>0</v>
      </c>
      <c r="AR451" s="41">
        <f t="shared" si="225"/>
        <v>0</v>
      </c>
      <c r="AS451" s="41">
        <f t="shared" si="226"/>
        <v>0</v>
      </c>
      <c r="AT451" s="41">
        <f t="shared" si="227"/>
        <v>0</v>
      </c>
      <c r="AV451" s="40">
        <f t="shared" si="228"/>
        <v>766.81078485370847</v>
      </c>
      <c r="AW451" s="40">
        <f t="shared" si="250"/>
        <v>370.1383809375576</v>
      </c>
      <c r="AX451" s="40">
        <f t="shared" si="251"/>
        <v>580.52717458570783</v>
      </c>
      <c r="AY451" s="40">
        <f t="shared" si="229"/>
        <v>0</v>
      </c>
      <c r="AZ451" s="40">
        <f t="shared" si="230"/>
        <v>0</v>
      </c>
      <c r="BA451" s="40">
        <f t="shared" si="231"/>
        <v>0</v>
      </c>
      <c r="BB451" s="40">
        <f t="shared" si="232"/>
        <v>0</v>
      </c>
      <c r="BC451" s="40">
        <f t="shared" si="233"/>
        <v>0</v>
      </c>
      <c r="BD451" s="40">
        <f t="shared" si="234"/>
        <v>0</v>
      </c>
      <c r="BE451" s="40">
        <f t="shared" si="247"/>
        <v>0</v>
      </c>
      <c r="BF451" s="40">
        <f t="shared" si="248"/>
        <v>0</v>
      </c>
      <c r="BG451" s="40">
        <f t="shared" si="249"/>
        <v>0</v>
      </c>
      <c r="BH451" s="62">
        <f t="shared" si="235"/>
        <v>1717.4763403769739</v>
      </c>
      <c r="BI451" s="128">
        <f>VLOOKUP(A451,'1112 '!$B$12:$G$1229,6,0)</f>
        <v>1842.54</v>
      </c>
      <c r="BJ451" s="63">
        <f t="shared" si="236"/>
        <v>-125.06365962302607</v>
      </c>
      <c r="BK451" s="41">
        <f t="shared" si="237"/>
        <v>3.7284877520713301E-3</v>
      </c>
    </row>
    <row r="452" spans="1:63" x14ac:dyDescent="0.3">
      <c r="A452" s="85" t="s">
        <v>2217</v>
      </c>
      <c r="B452" s="85" t="s">
        <v>719</v>
      </c>
      <c r="C452" s="65">
        <f>VLOOKUP(B452,Площадь!$A$2:$B$442,2,0)</f>
        <v>15.4</v>
      </c>
      <c r="D452" s="79"/>
      <c r="E452">
        <v>31</v>
      </c>
      <c r="F452">
        <v>29</v>
      </c>
      <c r="G452">
        <v>31</v>
      </c>
      <c r="Q452">
        <f t="shared" ref="Q452:Q515" si="252">SUM(E452:P452)</f>
        <v>91</v>
      </c>
      <c r="R452" s="76"/>
      <c r="S452" s="71"/>
      <c r="T452" s="41">
        <f t="shared" si="239"/>
        <v>0</v>
      </c>
      <c r="U452" s="41">
        <f t="shared" si="242"/>
        <v>0</v>
      </c>
      <c r="V452" s="41">
        <f t="shared" ref="V452:V515" si="253">R452*$V$1/31*G452</f>
        <v>0</v>
      </c>
      <c r="W452" s="41">
        <f t="shared" si="241"/>
        <v>0</v>
      </c>
      <c r="X452" s="41">
        <f t="shared" si="240"/>
        <v>0</v>
      </c>
      <c r="Y452" s="41"/>
      <c r="Z452" s="41"/>
      <c r="AA452" s="41"/>
      <c r="AB452" s="41"/>
      <c r="AC452" s="41"/>
      <c r="AD452" s="41">
        <f t="shared" si="243"/>
        <v>0</v>
      </c>
      <c r="AE452" s="41">
        <f t="shared" si="244"/>
        <v>0</v>
      </c>
      <c r="AF452" s="41">
        <f t="shared" si="245"/>
        <v>0</v>
      </c>
      <c r="AG452" s="41">
        <f t="shared" si="246"/>
        <v>0</v>
      </c>
      <c r="AI452" s="41">
        <f t="shared" ref="AI452:AI515" si="254">(C452*$AI$1)/31*E452</f>
        <v>0.30763244491888392</v>
      </c>
      <c r="AJ452" s="41">
        <f t="shared" ref="AJ452:AJ515" si="255">(C452*$AJ$1)/29*F452</f>
        <v>0.14849370579452847</v>
      </c>
      <c r="AK452" s="41">
        <f t="shared" si="238"/>
        <v>0.23289838586936948</v>
      </c>
      <c r="AL452" s="41">
        <f t="shared" ref="AL452:AL515" si="256">(C452*$AL$1)/30*H452</f>
        <v>0</v>
      </c>
      <c r="AR452" s="41">
        <f t="shared" ref="AR452:AR515" si="257">(C452*$AR$1)/31*N452</f>
        <v>0</v>
      </c>
      <c r="AS452" s="41">
        <f t="shared" ref="AS452:AS515" si="258">(C452*$AS$1)/30*O452</f>
        <v>0</v>
      </c>
      <c r="AT452" s="41">
        <f t="shared" ref="AT452:AT515" si="259">(C452*$AT$1)/31*P452</f>
        <v>0</v>
      </c>
      <c r="AV452" s="40">
        <f t="shared" ref="AV452:AV515" si="260">(T452+AI452)*$AV$1</f>
        <v>825.79622984245532</v>
      </c>
      <c r="AW452" s="40">
        <f t="shared" si="250"/>
        <v>398.61056408660045</v>
      </c>
      <c r="AX452" s="40">
        <f t="shared" si="251"/>
        <v>625.18311109230069</v>
      </c>
      <c r="AY452" s="40">
        <f t="shared" ref="AY452:AY515" si="261">(W452+AL452)*$AY$1</f>
        <v>0</v>
      </c>
      <c r="AZ452" s="40">
        <f t="shared" ref="AZ452:AZ515" si="262">(Y452+AM452)*$AZ$1</f>
        <v>0</v>
      </c>
      <c r="BA452" s="40">
        <f t="shared" ref="BA452:BA515" si="263">(Z452+AN452)*$BA$1</f>
        <v>0</v>
      </c>
      <c r="BB452" s="40">
        <f t="shared" ref="BB452:BB515" si="264">(AA452+AO452)*$BB$1</f>
        <v>0</v>
      </c>
      <c r="BC452" s="40">
        <f t="shared" ref="BC452:BC515" si="265">(AB452+AP452)*$BC$1</f>
        <v>0</v>
      </c>
      <c r="BD452" s="40">
        <f t="shared" ref="BD452:BD515" si="266">(AC452+AQ452)*$BD$1</f>
        <v>0</v>
      </c>
      <c r="BE452" s="40">
        <f t="shared" si="247"/>
        <v>0</v>
      </c>
      <c r="BF452" s="40">
        <f t="shared" si="248"/>
        <v>0</v>
      </c>
      <c r="BG452" s="40">
        <f t="shared" si="249"/>
        <v>0</v>
      </c>
      <c r="BH452" s="62">
        <f t="shared" ref="BH452:BH515" si="267">SUM(AV452:BG452)</f>
        <v>1849.5899050213566</v>
      </c>
      <c r="BI452" s="128">
        <f>VLOOKUP(A452,'1112 '!$B$12:$G$1229,6,0)</f>
        <v>1984.29</v>
      </c>
      <c r="BJ452" s="63">
        <f t="shared" ref="BJ452:BJ515" si="268">BH452-BI452</f>
        <v>-134.70009497864339</v>
      </c>
      <c r="BK452" s="41">
        <f t="shared" ref="BK452:BK515" si="269">(SUM(T452:W452)+SUM(AD452:AF452)+SUM(AI452:AL452)+SUM(AR452:AT452))/12/C452</f>
        <v>3.7284877520713305E-3</v>
      </c>
    </row>
    <row r="453" spans="1:63" x14ac:dyDescent="0.3">
      <c r="A453" s="85" t="s">
        <v>2291</v>
      </c>
      <c r="B453" s="85" t="s">
        <v>1088</v>
      </c>
      <c r="C453" s="65">
        <f>VLOOKUP(B453,Площадь!$A$2:$B$442,2,0)</f>
        <v>16.399999999999999</v>
      </c>
      <c r="D453" s="79"/>
      <c r="E453">
        <v>31</v>
      </c>
      <c r="F453">
        <v>29</v>
      </c>
      <c r="G453">
        <v>31</v>
      </c>
      <c r="Q453">
        <f t="shared" si="252"/>
        <v>91</v>
      </c>
      <c r="R453" s="76"/>
      <c r="S453" s="71"/>
      <c r="T453" s="41">
        <f t="shared" si="239"/>
        <v>0</v>
      </c>
      <c r="U453" s="41">
        <f t="shared" si="242"/>
        <v>0</v>
      </c>
      <c r="V453" s="41">
        <f t="shared" si="253"/>
        <v>0</v>
      </c>
      <c r="W453" s="41">
        <f t="shared" si="241"/>
        <v>0</v>
      </c>
      <c r="X453" s="41">
        <f t="shared" si="240"/>
        <v>0</v>
      </c>
      <c r="Y453" s="41"/>
      <c r="Z453" s="41"/>
      <c r="AA453" s="41"/>
      <c r="AB453" s="41"/>
      <c r="AC453" s="41"/>
      <c r="AD453" s="41">
        <f t="shared" si="243"/>
        <v>0</v>
      </c>
      <c r="AE453" s="41">
        <f t="shared" si="244"/>
        <v>0</v>
      </c>
      <c r="AF453" s="41">
        <f t="shared" si="245"/>
        <v>0</v>
      </c>
      <c r="AG453" s="41">
        <f t="shared" si="246"/>
        <v>0</v>
      </c>
      <c r="AI453" s="41">
        <f t="shared" si="254"/>
        <v>0.32760857770582441</v>
      </c>
      <c r="AJ453" s="41">
        <f t="shared" si="255"/>
        <v>0.15813615422274457</v>
      </c>
      <c r="AK453" s="41">
        <f t="shared" ref="AK453:AK516" si="270">(C453*$AK$1)/31*G453</f>
        <v>0.24802165767906875</v>
      </c>
      <c r="AL453" s="41">
        <f t="shared" si="256"/>
        <v>0</v>
      </c>
      <c r="AR453" s="41">
        <f t="shared" si="257"/>
        <v>0</v>
      </c>
      <c r="AS453" s="41">
        <f t="shared" si="258"/>
        <v>0</v>
      </c>
      <c r="AT453" s="41">
        <f t="shared" si="259"/>
        <v>0</v>
      </c>
      <c r="AV453" s="40">
        <f t="shared" si="260"/>
        <v>879.41936165040681</v>
      </c>
      <c r="AW453" s="40">
        <f t="shared" si="250"/>
        <v>424.49436694936662</v>
      </c>
      <c r="AX453" s="40">
        <f t="shared" si="251"/>
        <v>665.77941700738506</v>
      </c>
      <c r="AY453" s="40">
        <f t="shared" si="261"/>
        <v>0</v>
      </c>
      <c r="AZ453" s="40">
        <f t="shared" si="262"/>
        <v>0</v>
      </c>
      <c r="BA453" s="40">
        <f t="shared" si="263"/>
        <v>0</v>
      </c>
      <c r="BB453" s="40">
        <f t="shared" si="264"/>
        <v>0</v>
      </c>
      <c r="BC453" s="40">
        <f t="shared" si="265"/>
        <v>0</v>
      </c>
      <c r="BD453" s="40">
        <f t="shared" si="266"/>
        <v>0</v>
      </c>
      <c r="BE453" s="40">
        <f t="shared" si="247"/>
        <v>0</v>
      </c>
      <c r="BF453" s="40">
        <f t="shared" si="248"/>
        <v>0</v>
      </c>
      <c r="BG453" s="40">
        <f t="shared" si="249"/>
        <v>0</v>
      </c>
      <c r="BH453" s="62">
        <f t="shared" si="267"/>
        <v>1969.6931456071586</v>
      </c>
      <c r="BI453" s="128">
        <f>VLOOKUP(A453,'1112 '!$B$12:$G$1229,6,0)</f>
        <v>2113.14</v>
      </c>
      <c r="BJ453" s="63">
        <f t="shared" si="268"/>
        <v>-143.44685439284126</v>
      </c>
      <c r="BK453" s="41">
        <f t="shared" si="269"/>
        <v>3.7284877520713305E-3</v>
      </c>
    </row>
    <row r="454" spans="1:63" x14ac:dyDescent="0.3">
      <c r="A454" s="85" t="s">
        <v>2040</v>
      </c>
      <c r="B454" s="85" t="s">
        <v>766</v>
      </c>
      <c r="C454" s="65">
        <f>VLOOKUP(B454,Площадь!$A$2:$B$442,2,0)</f>
        <v>16.5</v>
      </c>
      <c r="D454" s="79"/>
      <c r="E454">
        <v>31</v>
      </c>
      <c r="F454">
        <v>29</v>
      </c>
      <c r="G454">
        <v>31</v>
      </c>
      <c r="Q454">
        <f t="shared" si="252"/>
        <v>91</v>
      </c>
      <c r="R454" s="76"/>
      <c r="S454" s="71"/>
      <c r="T454" s="41">
        <f t="shared" si="239"/>
        <v>0</v>
      </c>
      <c r="U454" s="41">
        <f t="shared" si="242"/>
        <v>0</v>
      </c>
      <c r="V454" s="41">
        <f t="shared" si="253"/>
        <v>0</v>
      </c>
      <c r="W454" s="41">
        <f t="shared" si="241"/>
        <v>0</v>
      </c>
      <c r="X454" s="41">
        <f t="shared" si="240"/>
        <v>0</v>
      </c>
      <c r="Y454" s="41"/>
      <c r="Z454" s="41"/>
      <c r="AA454" s="41"/>
      <c r="AB454" s="41"/>
      <c r="AC454" s="41"/>
      <c r="AD454" s="41">
        <f t="shared" si="243"/>
        <v>0</v>
      </c>
      <c r="AE454" s="41">
        <f t="shared" si="244"/>
        <v>0</v>
      </c>
      <c r="AF454" s="41">
        <f t="shared" si="245"/>
        <v>0</v>
      </c>
      <c r="AG454" s="41">
        <f t="shared" si="246"/>
        <v>0</v>
      </c>
      <c r="AI454" s="41">
        <f t="shared" si="254"/>
        <v>0.32960619098451849</v>
      </c>
      <c r="AJ454" s="41">
        <f t="shared" si="255"/>
        <v>0.15910039906556622</v>
      </c>
      <c r="AK454" s="41">
        <f t="shared" si="270"/>
        <v>0.24953398486003872</v>
      </c>
      <c r="AL454" s="41">
        <f t="shared" si="256"/>
        <v>0</v>
      </c>
      <c r="AR454" s="41">
        <f t="shared" si="257"/>
        <v>0</v>
      </c>
      <c r="AS454" s="41">
        <f t="shared" si="258"/>
        <v>0</v>
      </c>
      <c r="AT454" s="41">
        <f t="shared" si="259"/>
        <v>0</v>
      </c>
      <c r="AV454" s="40">
        <f t="shared" si="260"/>
        <v>884.78167483120205</v>
      </c>
      <c r="AW454" s="40">
        <f t="shared" si="250"/>
        <v>427.08274723564335</v>
      </c>
      <c r="AX454" s="40">
        <f t="shared" si="251"/>
        <v>669.83904759889356</v>
      </c>
      <c r="AY454" s="40">
        <f t="shared" si="261"/>
        <v>0</v>
      </c>
      <c r="AZ454" s="40">
        <f t="shared" si="262"/>
        <v>0</v>
      </c>
      <c r="BA454" s="40">
        <f t="shared" si="263"/>
        <v>0</v>
      </c>
      <c r="BB454" s="40">
        <f t="shared" si="264"/>
        <v>0</v>
      </c>
      <c r="BC454" s="40">
        <f t="shared" si="265"/>
        <v>0</v>
      </c>
      <c r="BD454" s="40">
        <f t="shared" si="266"/>
        <v>0</v>
      </c>
      <c r="BE454" s="40">
        <f t="shared" si="247"/>
        <v>0</v>
      </c>
      <c r="BF454" s="40">
        <f t="shared" si="248"/>
        <v>0</v>
      </c>
      <c r="BG454" s="40">
        <f t="shared" si="249"/>
        <v>0</v>
      </c>
      <c r="BH454" s="62">
        <f t="shared" si="267"/>
        <v>1981.703469665739</v>
      </c>
      <c r="BI454" s="128">
        <f>VLOOKUP(A454,'1112 '!$B$12:$G$1229,6,0)</f>
        <v>2126.0100000000002</v>
      </c>
      <c r="BJ454" s="63">
        <f t="shared" si="268"/>
        <v>-144.3065303342612</v>
      </c>
      <c r="BK454" s="41">
        <f t="shared" si="269"/>
        <v>3.7284877520713305E-3</v>
      </c>
    </row>
    <row r="455" spans="1:63" x14ac:dyDescent="0.3">
      <c r="A455" s="85" t="s">
        <v>2337</v>
      </c>
      <c r="B455" s="85" t="s">
        <v>1090</v>
      </c>
      <c r="C455" s="65">
        <f>VLOOKUP(B455,Площадь!$A$2:$B$442,2,0)</f>
        <v>20.8</v>
      </c>
      <c r="D455" s="79"/>
      <c r="E455">
        <v>31</v>
      </c>
      <c r="F455">
        <v>29</v>
      </c>
      <c r="G455">
        <v>31</v>
      </c>
      <c r="Q455">
        <f t="shared" si="252"/>
        <v>91</v>
      </c>
      <c r="R455" s="76"/>
      <c r="S455" s="71"/>
      <c r="T455" s="41">
        <f t="shared" si="239"/>
        <v>0</v>
      </c>
      <c r="U455" s="41">
        <f t="shared" si="242"/>
        <v>0</v>
      </c>
      <c r="V455" s="41">
        <f t="shared" si="253"/>
        <v>0</v>
      </c>
      <c r="W455" s="41">
        <f t="shared" si="241"/>
        <v>0</v>
      </c>
      <c r="X455" s="41">
        <f t="shared" si="240"/>
        <v>0</v>
      </c>
      <c r="Y455" s="41"/>
      <c r="Z455" s="41"/>
      <c r="AA455" s="41"/>
      <c r="AB455" s="41"/>
      <c r="AC455" s="41"/>
      <c r="AD455" s="41">
        <f t="shared" si="243"/>
        <v>0</v>
      </c>
      <c r="AE455" s="41">
        <f t="shared" si="244"/>
        <v>0</v>
      </c>
      <c r="AF455" s="41">
        <f t="shared" si="245"/>
        <v>0</v>
      </c>
      <c r="AG455" s="41">
        <f t="shared" si="246"/>
        <v>0</v>
      </c>
      <c r="AI455" s="41">
        <f t="shared" si="254"/>
        <v>0.41550356196836269</v>
      </c>
      <c r="AJ455" s="41">
        <f t="shared" si="255"/>
        <v>0.20056292730689559</v>
      </c>
      <c r="AK455" s="41">
        <f t="shared" si="270"/>
        <v>0.31456405364174578</v>
      </c>
      <c r="AL455" s="41">
        <f t="shared" si="256"/>
        <v>0</v>
      </c>
      <c r="AR455" s="41">
        <f t="shared" si="257"/>
        <v>0</v>
      </c>
      <c r="AS455" s="41">
        <f t="shared" si="258"/>
        <v>0</v>
      </c>
      <c r="AT455" s="41">
        <f t="shared" si="259"/>
        <v>0</v>
      </c>
      <c r="AV455" s="40">
        <f t="shared" si="260"/>
        <v>1115.3611416053941</v>
      </c>
      <c r="AW455" s="40">
        <f t="shared" si="250"/>
        <v>538.38309954553824</v>
      </c>
      <c r="AX455" s="40">
        <f t="shared" si="251"/>
        <v>844.40316303375675</v>
      </c>
      <c r="AY455" s="40">
        <f t="shared" si="261"/>
        <v>0</v>
      </c>
      <c r="AZ455" s="40">
        <f t="shared" si="262"/>
        <v>0</v>
      </c>
      <c r="BA455" s="40">
        <f t="shared" si="263"/>
        <v>0</v>
      </c>
      <c r="BB455" s="40">
        <f t="shared" si="264"/>
        <v>0</v>
      </c>
      <c r="BC455" s="40">
        <f t="shared" si="265"/>
        <v>0</v>
      </c>
      <c r="BD455" s="40">
        <f t="shared" si="266"/>
        <v>0</v>
      </c>
      <c r="BE455" s="40">
        <f t="shared" si="247"/>
        <v>0</v>
      </c>
      <c r="BF455" s="40">
        <f t="shared" si="248"/>
        <v>0</v>
      </c>
      <c r="BG455" s="40">
        <f t="shared" si="249"/>
        <v>0</v>
      </c>
      <c r="BH455" s="62">
        <f t="shared" si="267"/>
        <v>2498.1474041846891</v>
      </c>
      <c r="BI455" s="128">
        <f>VLOOKUP(A455,'1112 '!$B$12:$G$1229,6,0)</f>
        <v>2680.07</v>
      </c>
      <c r="BJ455" s="63">
        <f t="shared" si="268"/>
        <v>-181.92259581531107</v>
      </c>
      <c r="BK455" s="41">
        <f t="shared" si="269"/>
        <v>3.7284877520713305E-3</v>
      </c>
    </row>
    <row r="456" spans="1:63" x14ac:dyDescent="0.3">
      <c r="A456" s="85" t="s">
        <v>2135</v>
      </c>
      <c r="B456" s="85" t="s">
        <v>976</v>
      </c>
      <c r="C456" s="65">
        <f>VLOOKUP(B456,Площадь!$A$2:$B$442,2,0)</f>
        <v>19.399999999999999</v>
      </c>
      <c r="D456" s="79"/>
      <c r="E456">
        <v>31</v>
      </c>
      <c r="F456">
        <v>29</v>
      </c>
      <c r="G456">
        <v>31</v>
      </c>
      <c r="Q456">
        <f t="shared" si="252"/>
        <v>91</v>
      </c>
      <c r="R456" s="76"/>
      <c r="S456" s="71"/>
      <c r="T456" s="41">
        <f t="shared" si="239"/>
        <v>0</v>
      </c>
      <c r="U456" s="41">
        <f t="shared" si="242"/>
        <v>0</v>
      </c>
      <c r="V456" s="41">
        <f t="shared" si="253"/>
        <v>0</v>
      </c>
      <c r="W456" s="41">
        <f t="shared" si="241"/>
        <v>0</v>
      </c>
      <c r="X456" s="41">
        <f t="shared" si="240"/>
        <v>0</v>
      </c>
      <c r="Y456" s="41"/>
      <c r="Z456" s="41"/>
      <c r="AA456" s="41"/>
      <c r="AB456" s="41"/>
      <c r="AC456" s="41"/>
      <c r="AD456" s="41">
        <f t="shared" si="243"/>
        <v>0</v>
      </c>
      <c r="AE456" s="41">
        <f t="shared" si="244"/>
        <v>0</v>
      </c>
      <c r="AF456" s="41">
        <f t="shared" si="245"/>
        <v>0</v>
      </c>
      <c r="AG456" s="41">
        <f t="shared" si="246"/>
        <v>0</v>
      </c>
      <c r="AI456" s="41">
        <f t="shared" si="254"/>
        <v>0.38753697606664594</v>
      </c>
      <c r="AJ456" s="41">
        <f t="shared" si="255"/>
        <v>0.18706349950739298</v>
      </c>
      <c r="AK456" s="41">
        <f t="shared" si="270"/>
        <v>0.29339147310816671</v>
      </c>
      <c r="AL456" s="41">
        <f t="shared" si="256"/>
        <v>0</v>
      </c>
      <c r="AR456" s="41">
        <f t="shared" si="257"/>
        <v>0</v>
      </c>
      <c r="AS456" s="41">
        <f t="shared" si="258"/>
        <v>0</v>
      </c>
      <c r="AT456" s="41">
        <f t="shared" si="259"/>
        <v>0</v>
      </c>
      <c r="AV456" s="40">
        <f t="shared" si="260"/>
        <v>1040.2887570742619</v>
      </c>
      <c r="AW456" s="40">
        <f t="shared" si="250"/>
        <v>502.14577553766543</v>
      </c>
      <c r="AX456" s="40">
        <f t="shared" si="251"/>
        <v>787.56833475263841</v>
      </c>
      <c r="AY456" s="40">
        <f t="shared" si="261"/>
        <v>0</v>
      </c>
      <c r="AZ456" s="40">
        <f t="shared" si="262"/>
        <v>0</v>
      </c>
      <c r="BA456" s="40">
        <f t="shared" si="263"/>
        <v>0</v>
      </c>
      <c r="BB456" s="40">
        <f t="shared" si="264"/>
        <v>0</v>
      </c>
      <c r="BC456" s="40">
        <f t="shared" si="265"/>
        <v>0</v>
      </c>
      <c r="BD456" s="40">
        <f t="shared" si="266"/>
        <v>0</v>
      </c>
      <c r="BE456" s="40">
        <f t="shared" si="247"/>
        <v>0</v>
      </c>
      <c r="BF456" s="40">
        <f t="shared" si="248"/>
        <v>0</v>
      </c>
      <c r="BG456" s="40">
        <f t="shared" si="249"/>
        <v>0</v>
      </c>
      <c r="BH456" s="62">
        <f t="shared" si="267"/>
        <v>2330.0028673645656</v>
      </c>
      <c r="BI456" s="128">
        <f>VLOOKUP(A456,'1112 '!$B$12:$G$1229,6,0)</f>
        <v>2499.6799999999998</v>
      </c>
      <c r="BJ456" s="63">
        <f t="shared" si="268"/>
        <v>-169.67713263543419</v>
      </c>
      <c r="BK456" s="41">
        <f t="shared" si="269"/>
        <v>3.7284877520713305E-3</v>
      </c>
    </row>
    <row r="457" spans="1:63" x14ac:dyDescent="0.3">
      <c r="A457" s="85" t="s">
        <v>2353</v>
      </c>
      <c r="B457" s="85" t="s">
        <v>748</v>
      </c>
      <c r="C457" s="65">
        <f>VLOOKUP(B457,Площадь!$A$2:$B$442,2,0)</f>
        <v>17.5</v>
      </c>
      <c r="D457" s="79"/>
      <c r="E457">
        <v>31</v>
      </c>
      <c r="F457">
        <v>29</v>
      </c>
      <c r="G457">
        <v>31</v>
      </c>
      <c r="Q457">
        <f t="shared" si="252"/>
        <v>91</v>
      </c>
      <c r="R457" s="76"/>
      <c r="S457" s="71"/>
      <c r="T457" s="41">
        <f t="shared" si="239"/>
        <v>0</v>
      </c>
      <c r="U457" s="41">
        <f t="shared" si="242"/>
        <v>0</v>
      </c>
      <c r="V457" s="41">
        <f t="shared" si="253"/>
        <v>0</v>
      </c>
      <c r="W457" s="41">
        <f t="shared" si="241"/>
        <v>0</v>
      </c>
      <c r="X457" s="41">
        <f t="shared" si="240"/>
        <v>0</v>
      </c>
      <c r="Y457" s="41"/>
      <c r="Z457" s="41"/>
      <c r="AA457" s="41"/>
      <c r="AB457" s="41"/>
      <c r="AC457" s="41"/>
      <c r="AD457" s="41">
        <f t="shared" si="243"/>
        <v>0</v>
      </c>
      <c r="AE457" s="41">
        <f t="shared" si="244"/>
        <v>0</v>
      </c>
      <c r="AF457" s="41">
        <f t="shared" si="245"/>
        <v>0</v>
      </c>
      <c r="AG457" s="41">
        <f t="shared" si="246"/>
        <v>0</v>
      </c>
      <c r="AI457" s="41">
        <f t="shared" si="254"/>
        <v>0.34958232377145898</v>
      </c>
      <c r="AJ457" s="41">
        <f t="shared" si="255"/>
        <v>0.16874284749378235</v>
      </c>
      <c r="AK457" s="41">
        <f t="shared" si="270"/>
        <v>0.26465725666973805</v>
      </c>
      <c r="AL457" s="41">
        <f t="shared" si="256"/>
        <v>0</v>
      </c>
      <c r="AR457" s="41">
        <f t="shared" si="257"/>
        <v>0</v>
      </c>
      <c r="AS457" s="41">
        <f t="shared" si="258"/>
        <v>0</v>
      </c>
      <c r="AT457" s="41">
        <f t="shared" si="259"/>
        <v>0</v>
      </c>
      <c r="AV457" s="40">
        <f t="shared" si="260"/>
        <v>938.40480663915366</v>
      </c>
      <c r="AW457" s="40">
        <f t="shared" si="250"/>
        <v>452.96655009840958</v>
      </c>
      <c r="AX457" s="40">
        <f t="shared" si="251"/>
        <v>710.43535351397804</v>
      </c>
      <c r="AY457" s="40">
        <f t="shared" si="261"/>
        <v>0</v>
      </c>
      <c r="AZ457" s="40">
        <f t="shared" si="262"/>
        <v>0</v>
      </c>
      <c r="BA457" s="40">
        <f t="shared" si="263"/>
        <v>0</v>
      </c>
      <c r="BB457" s="40">
        <f t="shared" si="264"/>
        <v>0</v>
      </c>
      <c r="BC457" s="40">
        <f t="shared" si="265"/>
        <v>0</v>
      </c>
      <c r="BD457" s="40">
        <f t="shared" si="266"/>
        <v>0</v>
      </c>
      <c r="BE457" s="40">
        <f t="shared" si="247"/>
        <v>0</v>
      </c>
      <c r="BF457" s="40">
        <f t="shared" si="248"/>
        <v>0</v>
      </c>
      <c r="BG457" s="40">
        <f t="shared" si="249"/>
        <v>0</v>
      </c>
      <c r="BH457" s="62">
        <f t="shared" si="267"/>
        <v>2101.8067102515415</v>
      </c>
      <c r="BI457" s="128">
        <f>VLOOKUP(A457,'1112 '!$B$12:$G$1229,6,0)</f>
        <v>2254.86</v>
      </c>
      <c r="BJ457" s="63">
        <f t="shared" si="268"/>
        <v>-153.05328974845861</v>
      </c>
      <c r="BK457" s="41">
        <f t="shared" si="269"/>
        <v>3.7284877520713309E-3</v>
      </c>
    </row>
    <row r="458" spans="1:63" x14ac:dyDescent="0.3">
      <c r="A458" s="85" t="s">
        <v>2214</v>
      </c>
      <c r="B458" s="85" t="s">
        <v>789</v>
      </c>
      <c r="C458" s="65">
        <f>VLOOKUP(B458,Площадь!$A$2:$B$442,2,0)</f>
        <v>20.2</v>
      </c>
      <c r="D458" s="79"/>
      <c r="E458">
        <v>31</v>
      </c>
      <c r="F458">
        <v>29</v>
      </c>
      <c r="G458">
        <v>31</v>
      </c>
      <c r="Q458">
        <f t="shared" si="252"/>
        <v>91</v>
      </c>
      <c r="R458" s="76"/>
      <c r="S458" s="71"/>
      <c r="T458" s="41">
        <f t="shared" si="239"/>
        <v>0</v>
      </c>
      <c r="U458" s="41">
        <f t="shared" si="242"/>
        <v>0</v>
      </c>
      <c r="V458" s="41">
        <f t="shared" si="253"/>
        <v>0</v>
      </c>
      <c r="W458" s="41">
        <f t="shared" si="241"/>
        <v>0</v>
      </c>
      <c r="X458" s="41">
        <f t="shared" si="240"/>
        <v>0</v>
      </c>
      <c r="Y458" s="41"/>
      <c r="Z458" s="41"/>
      <c r="AA458" s="41"/>
      <c r="AB458" s="41"/>
      <c r="AC458" s="41"/>
      <c r="AD458" s="41">
        <f t="shared" si="243"/>
        <v>0</v>
      </c>
      <c r="AE458" s="41">
        <f t="shared" si="244"/>
        <v>0</v>
      </c>
      <c r="AF458" s="41">
        <f t="shared" si="245"/>
        <v>0</v>
      </c>
      <c r="AG458" s="41">
        <f t="shared" si="246"/>
        <v>0</v>
      </c>
      <c r="AI458" s="41">
        <f t="shared" si="254"/>
        <v>0.40351788229619834</v>
      </c>
      <c r="AJ458" s="41">
        <f t="shared" si="255"/>
        <v>0.1947774582499659</v>
      </c>
      <c r="AK458" s="41">
        <f t="shared" si="270"/>
        <v>0.30549009055592619</v>
      </c>
      <c r="AL458" s="41">
        <f t="shared" si="256"/>
        <v>0</v>
      </c>
      <c r="AR458" s="41">
        <f t="shared" si="257"/>
        <v>0</v>
      </c>
      <c r="AS458" s="41">
        <f t="shared" si="258"/>
        <v>0</v>
      </c>
      <c r="AT458" s="41">
        <f t="shared" si="259"/>
        <v>0</v>
      </c>
      <c r="AV458" s="40">
        <f t="shared" si="260"/>
        <v>1083.1872625206231</v>
      </c>
      <c r="AW458" s="40">
        <f t="shared" si="250"/>
        <v>522.85281782787843</v>
      </c>
      <c r="AX458" s="40">
        <f t="shared" si="251"/>
        <v>820.04537948470602</v>
      </c>
      <c r="AY458" s="40">
        <f t="shared" si="261"/>
        <v>0</v>
      </c>
      <c r="AZ458" s="40">
        <f t="shared" si="262"/>
        <v>0</v>
      </c>
      <c r="BA458" s="40">
        <f t="shared" si="263"/>
        <v>0</v>
      </c>
      <c r="BB458" s="40">
        <f t="shared" si="264"/>
        <v>0</v>
      </c>
      <c r="BC458" s="40">
        <f t="shared" si="265"/>
        <v>0</v>
      </c>
      <c r="BD458" s="40">
        <f t="shared" si="266"/>
        <v>0</v>
      </c>
      <c r="BE458" s="40">
        <f t="shared" si="247"/>
        <v>0</v>
      </c>
      <c r="BF458" s="40">
        <f t="shared" si="248"/>
        <v>0</v>
      </c>
      <c r="BG458" s="40">
        <f t="shared" si="249"/>
        <v>0</v>
      </c>
      <c r="BH458" s="62">
        <f t="shared" si="267"/>
        <v>2426.0854598332076</v>
      </c>
      <c r="BI458" s="128">
        <f>VLOOKUP(A458,'1112 '!$B$12:$G$1229,6,0)</f>
        <v>2602.77</v>
      </c>
      <c r="BJ458" s="63">
        <f t="shared" si="268"/>
        <v>-176.68454016679243</v>
      </c>
      <c r="BK458" s="41">
        <f t="shared" si="269"/>
        <v>3.7284877520713296E-3</v>
      </c>
    </row>
    <row r="459" spans="1:63" x14ac:dyDescent="0.3">
      <c r="A459" s="85" t="s">
        <v>2166</v>
      </c>
      <c r="B459" s="85" t="s">
        <v>965</v>
      </c>
      <c r="C459" s="65">
        <f>VLOOKUP(B459,Площадь!$A$2:$B$442,2,0)</f>
        <v>16.600000000000001</v>
      </c>
      <c r="D459" s="79"/>
      <c r="E459">
        <v>31</v>
      </c>
      <c r="F459">
        <v>29</v>
      </c>
      <c r="G459">
        <v>31</v>
      </c>
      <c r="Q459">
        <f t="shared" si="252"/>
        <v>91</v>
      </c>
      <c r="R459" s="76"/>
      <c r="S459" s="71"/>
      <c r="T459" s="41">
        <f t="shared" si="239"/>
        <v>0</v>
      </c>
      <c r="U459" s="41">
        <f t="shared" si="242"/>
        <v>0</v>
      </c>
      <c r="V459" s="41">
        <f t="shared" si="253"/>
        <v>0</v>
      </c>
      <c r="W459" s="41">
        <f t="shared" si="241"/>
        <v>0</v>
      </c>
      <c r="X459" s="41">
        <f t="shared" si="240"/>
        <v>0</v>
      </c>
      <c r="Y459" s="41"/>
      <c r="Z459" s="41"/>
      <c r="AA459" s="41"/>
      <c r="AB459" s="41"/>
      <c r="AC459" s="41"/>
      <c r="AD459" s="41">
        <f t="shared" si="243"/>
        <v>0</v>
      </c>
      <c r="AE459" s="41">
        <f t="shared" si="244"/>
        <v>0</v>
      </c>
      <c r="AF459" s="41">
        <f t="shared" si="245"/>
        <v>0</v>
      </c>
      <c r="AG459" s="41">
        <f t="shared" si="246"/>
        <v>0</v>
      </c>
      <c r="AI459" s="41">
        <f t="shared" si="254"/>
        <v>0.33160380426321256</v>
      </c>
      <c r="AJ459" s="41">
        <f t="shared" si="255"/>
        <v>0.16006464390838784</v>
      </c>
      <c r="AK459" s="41">
        <f t="shared" si="270"/>
        <v>0.25104631204100869</v>
      </c>
      <c r="AL459" s="41">
        <f t="shared" si="256"/>
        <v>0</v>
      </c>
      <c r="AR459" s="41">
        <f t="shared" si="257"/>
        <v>0</v>
      </c>
      <c r="AS459" s="41">
        <f t="shared" si="258"/>
        <v>0</v>
      </c>
      <c r="AT459" s="41">
        <f t="shared" si="259"/>
        <v>0</v>
      </c>
      <c r="AV459" s="40">
        <f t="shared" si="260"/>
        <v>890.14398801199729</v>
      </c>
      <c r="AW459" s="40">
        <f t="shared" si="250"/>
        <v>429.67112752192003</v>
      </c>
      <c r="AX459" s="40">
        <f t="shared" si="251"/>
        <v>673.89867819040217</v>
      </c>
      <c r="AY459" s="40">
        <f t="shared" si="261"/>
        <v>0</v>
      </c>
      <c r="AZ459" s="40">
        <f t="shared" si="262"/>
        <v>0</v>
      </c>
      <c r="BA459" s="40">
        <f t="shared" si="263"/>
        <v>0</v>
      </c>
      <c r="BB459" s="40">
        <f t="shared" si="264"/>
        <v>0</v>
      </c>
      <c r="BC459" s="40">
        <f t="shared" si="265"/>
        <v>0</v>
      </c>
      <c r="BD459" s="40">
        <f t="shared" si="266"/>
        <v>0</v>
      </c>
      <c r="BE459" s="40">
        <f t="shared" si="247"/>
        <v>0</v>
      </c>
      <c r="BF459" s="40">
        <f t="shared" si="248"/>
        <v>0</v>
      </c>
      <c r="BG459" s="40">
        <f t="shared" si="249"/>
        <v>0</v>
      </c>
      <c r="BH459" s="62">
        <f t="shared" si="267"/>
        <v>1993.7137937243197</v>
      </c>
      <c r="BI459" s="128">
        <f>VLOOKUP(A459,'1112 '!$B$12:$G$1229,6,0)</f>
        <v>2138.91</v>
      </c>
      <c r="BJ459" s="63">
        <f t="shared" si="268"/>
        <v>-145.1962062756802</v>
      </c>
      <c r="BK459" s="41">
        <f t="shared" si="269"/>
        <v>3.7284877520713301E-3</v>
      </c>
    </row>
    <row r="460" spans="1:63" x14ac:dyDescent="0.3">
      <c r="A460" s="85" t="s">
        <v>2154</v>
      </c>
      <c r="B460" s="85" t="s">
        <v>721</v>
      </c>
      <c r="C460" s="65">
        <f>VLOOKUP(B460,Площадь!$A$2:$B$442,2,0)</f>
        <v>18.5</v>
      </c>
      <c r="D460" s="79"/>
      <c r="E460">
        <v>31</v>
      </c>
      <c r="F460">
        <v>29</v>
      </c>
      <c r="G460">
        <v>31</v>
      </c>
      <c r="Q460">
        <f t="shared" si="252"/>
        <v>91</v>
      </c>
      <c r="R460" s="76"/>
      <c r="S460" s="71"/>
      <c r="T460" s="41">
        <f t="shared" si="239"/>
        <v>0</v>
      </c>
      <c r="U460" s="41">
        <f t="shared" si="242"/>
        <v>0</v>
      </c>
      <c r="V460" s="41">
        <f t="shared" si="253"/>
        <v>0</v>
      </c>
      <c r="W460" s="41">
        <f t="shared" si="241"/>
        <v>0</v>
      </c>
      <c r="X460" s="41">
        <f t="shared" si="240"/>
        <v>0</v>
      </c>
      <c r="Y460" s="41"/>
      <c r="Z460" s="41"/>
      <c r="AA460" s="41"/>
      <c r="AB460" s="41"/>
      <c r="AC460" s="41"/>
      <c r="AD460" s="41">
        <f t="shared" si="243"/>
        <v>0</v>
      </c>
      <c r="AE460" s="41">
        <f t="shared" si="244"/>
        <v>0</v>
      </c>
      <c r="AF460" s="41">
        <f t="shared" si="245"/>
        <v>0</v>
      </c>
      <c r="AG460" s="41">
        <f t="shared" si="246"/>
        <v>0</v>
      </c>
      <c r="AI460" s="41">
        <f t="shared" si="254"/>
        <v>0.36955845655839947</v>
      </c>
      <c r="AJ460" s="41">
        <f t="shared" si="255"/>
        <v>0.17838529592199848</v>
      </c>
      <c r="AK460" s="41">
        <f t="shared" si="270"/>
        <v>0.27978052847943735</v>
      </c>
      <c r="AL460" s="41">
        <f t="shared" si="256"/>
        <v>0</v>
      </c>
      <c r="AR460" s="41">
        <f t="shared" si="257"/>
        <v>0</v>
      </c>
      <c r="AS460" s="41">
        <f t="shared" si="258"/>
        <v>0</v>
      </c>
      <c r="AT460" s="41">
        <f t="shared" si="259"/>
        <v>0</v>
      </c>
      <c r="AV460" s="40">
        <f t="shared" si="260"/>
        <v>992.02793844710527</v>
      </c>
      <c r="AW460" s="40">
        <f t="shared" si="250"/>
        <v>478.85035296117587</v>
      </c>
      <c r="AX460" s="40">
        <f t="shared" si="251"/>
        <v>751.03165942906253</v>
      </c>
      <c r="AY460" s="40">
        <f t="shared" si="261"/>
        <v>0</v>
      </c>
      <c r="AZ460" s="40">
        <f t="shared" si="262"/>
        <v>0</v>
      </c>
      <c r="BA460" s="40">
        <f t="shared" si="263"/>
        <v>0</v>
      </c>
      <c r="BB460" s="40">
        <f t="shared" si="264"/>
        <v>0</v>
      </c>
      <c r="BC460" s="40">
        <f t="shared" si="265"/>
        <v>0</v>
      </c>
      <c r="BD460" s="40">
        <f t="shared" si="266"/>
        <v>0</v>
      </c>
      <c r="BE460" s="40">
        <f t="shared" si="247"/>
        <v>0</v>
      </c>
      <c r="BF460" s="40">
        <f t="shared" si="248"/>
        <v>0</v>
      </c>
      <c r="BG460" s="40">
        <f t="shared" si="249"/>
        <v>0</v>
      </c>
      <c r="BH460" s="62">
        <f t="shared" si="267"/>
        <v>2221.9099508373438</v>
      </c>
      <c r="BI460" s="128">
        <f>VLOOKUP(A460,'1112 '!$B$12:$G$1229,6,0)</f>
        <v>2383.71</v>
      </c>
      <c r="BJ460" s="63">
        <f t="shared" si="268"/>
        <v>-161.80004916265625</v>
      </c>
      <c r="BK460" s="41">
        <f t="shared" si="269"/>
        <v>3.7284877520713305E-3</v>
      </c>
    </row>
    <row r="461" spans="1:63" x14ac:dyDescent="0.3">
      <c r="A461" s="85" t="s">
        <v>1987</v>
      </c>
      <c r="B461" s="85" t="s">
        <v>803</v>
      </c>
      <c r="C461" s="65">
        <f>VLOOKUP(B461,Площадь!$A$2:$B$442,2,0)</f>
        <v>15.3</v>
      </c>
      <c r="D461" s="79"/>
      <c r="E461">
        <v>31</v>
      </c>
      <c r="F461">
        <v>29</v>
      </c>
      <c r="G461">
        <v>31</v>
      </c>
      <c r="Q461">
        <f t="shared" si="252"/>
        <v>91</v>
      </c>
      <c r="R461" s="76"/>
      <c r="S461" s="71"/>
      <c r="T461" s="41">
        <f t="shared" si="239"/>
        <v>0</v>
      </c>
      <c r="U461" s="41">
        <f t="shared" si="242"/>
        <v>0</v>
      </c>
      <c r="V461" s="41">
        <f t="shared" si="253"/>
        <v>0</v>
      </c>
      <c r="W461" s="41">
        <f t="shared" si="241"/>
        <v>0</v>
      </c>
      <c r="X461" s="41">
        <f t="shared" si="240"/>
        <v>0</v>
      </c>
      <c r="Y461" s="41"/>
      <c r="Z461" s="41"/>
      <c r="AA461" s="41"/>
      <c r="AB461" s="41"/>
      <c r="AC461" s="41"/>
      <c r="AD461" s="41">
        <f t="shared" si="243"/>
        <v>0</v>
      </c>
      <c r="AE461" s="41">
        <f t="shared" si="244"/>
        <v>0</v>
      </c>
      <c r="AF461" s="41">
        <f t="shared" si="245"/>
        <v>0</v>
      </c>
      <c r="AG461" s="41">
        <f t="shared" si="246"/>
        <v>0</v>
      </c>
      <c r="AI461" s="41">
        <f t="shared" si="254"/>
        <v>0.30563483164018984</v>
      </c>
      <c r="AJ461" s="41">
        <f t="shared" si="255"/>
        <v>0.14752946095170685</v>
      </c>
      <c r="AK461" s="41">
        <f t="shared" si="270"/>
        <v>0.23138605868839957</v>
      </c>
      <c r="AL461" s="41">
        <f t="shared" si="256"/>
        <v>0</v>
      </c>
      <c r="AR461" s="41">
        <f t="shared" si="257"/>
        <v>0</v>
      </c>
      <c r="AS461" s="41">
        <f t="shared" si="258"/>
        <v>0</v>
      </c>
      <c r="AT461" s="41">
        <f t="shared" si="259"/>
        <v>0</v>
      </c>
      <c r="AV461" s="40">
        <f t="shared" si="260"/>
        <v>820.43391666166008</v>
      </c>
      <c r="AW461" s="40">
        <f t="shared" si="250"/>
        <v>396.02218380032383</v>
      </c>
      <c r="AX461" s="40">
        <f t="shared" si="251"/>
        <v>621.12348050079231</v>
      </c>
      <c r="AY461" s="40">
        <f t="shared" si="261"/>
        <v>0</v>
      </c>
      <c r="AZ461" s="40">
        <f t="shared" si="262"/>
        <v>0</v>
      </c>
      <c r="BA461" s="40">
        <f t="shared" si="263"/>
        <v>0</v>
      </c>
      <c r="BB461" s="40">
        <f t="shared" si="264"/>
        <v>0</v>
      </c>
      <c r="BC461" s="40">
        <f t="shared" si="265"/>
        <v>0</v>
      </c>
      <c r="BD461" s="40">
        <f t="shared" si="266"/>
        <v>0</v>
      </c>
      <c r="BE461" s="40">
        <f t="shared" si="247"/>
        <v>0</v>
      </c>
      <c r="BF461" s="40">
        <f t="shared" si="248"/>
        <v>0</v>
      </c>
      <c r="BG461" s="40">
        <f t="shared" si="249"/>
        <v>0</v>
      </c>
      <c r="BH461" s="62">
        <f t="shared" si="267"/>
        <v>1837.5795809627762</v>
      </c>
      <c r="BI461" s="128">
        <f>VLOOKUP(A461,'1112 '!$B$12:$G$1229,6,0)</f>
        <v>1971.39</v>
      </c>
      <c r="BJ461" s="63">
        <f t="shared" si="268"/>
        <v>-133.81041903722394</v>
      </c>
      <c r="BK461" s="41">
        <f t="shared" si="269"/>
        <v>3.7284877520713305E-3</v>
      </c>
    </row>
    <row r="462" spans="1:63" x14ac:dyDescent="0.3">
      <c r="A462" s="85" t="s">
        <v>2000</v>
      </c>
      <c r="B462" s="85" t="s">
        <v>826</v>
      </c>
      <c r="C462" s="65">
        <f>VLOOKUP(B462,Площадь!$A$2:$B$442,2,0)</f>
        <v>15.9</v>
      </c>
      <c r="D462" s="79"/>
      <c r="E462">
        <v>31</v>
      </c>
      <c r="F462">
        <v>29</v>
      </c>
      <c r="G462">
        <v>31</v>
      </c>
      <c r="Q462">
        <f t="shared" si="252"/>
        <v>91</v>
      </c>
      <c r="R462" s="76"/>
      <c r="S462" s="71"/>
      <c r="T462" s="41">
        <f t="shared" si="239"/>
        <v>0</v>
      </c>
      <c r="U462" s="41">
        <f t="shared" si="242"/>
        <v>0</v>
      </c>
      <c r="V462" s="41">
        <f t="shared" si="253"/>
        <v>0</v>
      </c>
      <c r="W462" s="41">
        <f t="shared" si="241"/>
        <v>0</v>
      </c>
      <c r="X462" s="41">
        <f t="shared" si="240"/>
        <v>0</v>
      </c>
      <c r="Y462" s="41"/>
      <c r="Z462" s="41"/>
      <c r="AA462" s="41"/>
      <c r="AB462" s="41"/>
      <c r="AC462" s="41"/>
      <c r="AD462" s="41">
        <f t="shared" si="243"/>
        <v>0</v>
      </c>
      <c r="AE462" s="41">
        <f t="shared" si="244"/>
        <v>0</v>
      </c>
      <c r="AF462" s="41">
        <f t="shared" si="245"/>
        <v>0</v>
      </c>
      <c r="AG462" s="41">
        <f t="shared" si="246"/>
        <v>0</v>
      </c>
      <c r="AI462" s="41">
        <f t="shared" si="254"/>
        <v>0.31762051131235419</v>
      </c>
      <c r="AJ462" s="41">
        <f t="shared" si="255"/>
        <v>0.15331493000863652</v>
      </c>
      <c r="AK462" s="41">
        <f t="shared" si="270"/>
        <v>0.24046002177421916</v>
      </c>
      <c r="AL462" s="41">
        <f t="shared" si="256"/>
        <v>0</v>
      </c>
      <c r="AR462" s="41">
        <f t="shared" si="257"/>
        <v>0</v>
      </c>
      <c r="AS462" s="41">
        <f t="shared" si="258"/>
        <v>0</v>
      </c>
      <c r="AT462" s="41">
        <f t="shared" si="259"/>
        <v>0</v>
      </c>
      <c r="AV462" s="40">
        <f t="shared" si="260"/>
        <v>852.60779574643118</v>
      </c>
      <c r="AW462" s="40">
        <f t="shared" si="250"/>
        <v>411.55246551798353</v>
      </c>
      <c r="AX462" s="40">
        <f t="shared" si="251"/>
        <v>645.48126404984293</v>
      </c>
      <c r="AY462" s="40">
        <f t="shared" si="261"/>
        <v>0</v>
      </c>
      <c r="AZ462" s="40">
        <f t="shared" si="262"/>
        <v>0</v>
      </c>
      <c r="BA462" s="40">
        <f t="shared" si="263"/>
        <v>0</v>
      </c>
      <c r="BB462" s="40">
        <f t="shared" si="264"/>
        <v>0</v>
      </c>
      <c r="BC462" s="40">
        <f t="shared" si="265"/>
        <v>0</v>
      </c>
      <c r="BD462" s="40">
        <f t="shared" si="266"/>
        <v>0</v>
      </c>
      <c r="BE462" s="40">
        <f t="shared" si="247"/>
        <v>0</v>
      </c>
      <c r="BF462" s="40">
        <f t="shared" si="248"/>
        <v>0</v>
      </c>
      <c r="BG462" s="40">
        <f t="shared" si="249"/>
        <v>0</v>
      </c>
      <c r="BH462" s="62">
        <f t="shared" si="267"/>
        <v>1909.6415253142577</v>
      </c>
      <c r="BI462" s="128">
        <f>VLOOKUP(A462,'1112 '!$B$12:$G$1229,6,0)</f>
        <v>2048.6999999999998</v>
      </c>
      <c r="BJ462" s="63">
        <f t="shared" si="268"/>
        <v>-139.05847468574211</v>
      </c>
      <c r="BK462" s="41">
        <f t="shared" si="269"/>
        <v>3.7284877520713309E-3</v>
      </c>
    </row>
    <row r="463" spans="1:63" x14ac:dyDescent="0.3">
      <c r="A463" s="85" t="s">
        <v>1966</v>
      </c>
      <c r="B463" s="85" t="s">
        <v>1094</v>
      </c>
      <c r="C463" s="65">
        <f>VLOOKUP(B463,Площадь!$A$2:$B$442,2,0)</f>
        <v>15.3</v>
      </c>
      <c r="D463" s="79"/>
      <c r="E463">
        <v>31</v>
      </c>
      <c r="F463">
        <v>29</v>
      </c>
      <c r="G463">
        <v>31</v>
      </c>
      <c r="Q463">
        <f t="shared" si="252"/>
        <v>91</v>
      </c>
      <c r="R463" s="76"/>
      <c r="S463" s="71"/>
      <c r="T463" s="41">
        <f t="shared" si="239"/>
        <v>0</v>
      </c>
      <c r="U463" s="41">
        <f t="shared" si="242"/>
        <v>0</v>
      </c>
      <c r="V463" s="41">
        <f t="shared" si="253"/>
        <v>0</v>
      </c>
      <c r="W463" s="41">
        <f t="shared" si="241"/>
        <v>0</v>
      </c>
      <c r="X463" s="41">
        <f t="shared" si="240"/>
        <v>0</v>
      </c>
      <c r="Y463" s="41"/>
      <c r="Z463" s="41"/>
      <c r="AA463" s="41"/>
      <c r="AB463" s="41"/>
      <c r="AC463" s="41"/>
      <c r="AD463" s="41">
        <f t="shared" si="243"/>
        <v>0</v>
      </c>
      <c r="AE463" s="41">
        <f t="shared" si="244"/>
        <v>0</v>
      </c>
      <c r="AF463" s="41">
        <f t="shared" si="245"/>
        <v>0</v>
      </c>
      <c r="AG463" s="41">
        <f t="shared" si="246"/>
        <v>0</v>
      </c>
      <c r="AI463" s="41">
        <f t="shared" si="254"/>
        <v>0.30563483164018984</v>
      </c>
      <c r="AJ463" s="41">
        <f t="shared" si="255"/>
        <v>0.14752946095170685</v>
      </c>
      <c r="AK463" s="41">
        <f t="shared" si="270"/>
        <v>0.23138605868839957</v>
      </c>
      <c r="AL463" s="41">
        <f t="shared" si="256"/>
        <v>0</v>
      </c>
      <c r="AR463" s="41">
        <f t="shared" si="257"/>
        <v>0</v>
      </c>
      <c r="AS463" s="41">
        <f t="shared" si="258"/>
        <v>0</v>
      </c>
      <c r="AT463" s="41">
        <f t="shared" si="259"/>
        <v>0</v>
      </c>
      <c r="AV463" s="40">
        <f t="shared" si="260"/>
        <v>820.43391666166008</v>
      </c>
      <c r="AW463" s="40">
        <f t="shared" si="250"/>
        <v>396.02218380032383</v>
      </c>
      <c r="AX463" s="40">
        <f t="shared" si="251"/>
        <v>621.12348050079231</v>
      </c>
      <c r="AY463" s="40">
        <f t="shared" si="261"/>
        <v>0</v>
      </c>
      <c r="AZ463" s="40">
        <f t="shared" si="262"/>
        <v>0</v>
      </c>
      <c r="BA463" s="40">
        <f t="shared" si="263"/>
        <v>0</v>
      </c>
      <c r="BB463" s="40">
        <f t="shared" si="264"/>
        <v>0</v>
      </c>
      <c r="BC463" s="40">
        <f t="shared" si="265"/>
        <v>0</v>
      </c>
      <c r="BD463" s="40">
        <f t="shared" si="266"/>
        <v>0</v>
      </c>
      <c r="BE463" s="40">
        <f t="shared" si="247"/>
        <v>0</v>
      </c>
      <c r="BF463" s="40">
        <f t="shared" si="248"/>
        <v>0</v>
      </c>
      <c r="BG463" s="40">
        <f t="shared" si="249"/>
        <v>0</v>
      </c>
      <c r="BH463" s="62">
        <f t="shared" si="267"/>
        <v>1837.5795809627762</v>
      </c>
      <c r="BI463" s="128">
        <f>VLOOKUP(A463,'1112 '!$B$12:$G$1229,6,0)</f>
        <v>1971.39</v>
      </c>
      <c r="BJ463" s="63">
        <f t="shared" si="268"/>
        <v>-133.81041903722394</v>
      </c>
      <c r="BK463" s="41">
        <f t="shared" si="269"/>
        <v>3.7284877520713305E-3</v>
      </c>
    </row>
    <row r="464" spans="1:63" x14ac:dyDescent="0.3">
      <c r="A464" s="85" t="s">
        <v>2005</v>
      </c>
      <c r="B464" s="85" t="s">
        <v>1118</v>
      </c>
      <c r="C464" s="65">
        <f>VLOOKUP(B464,Площадь!$A$2:$B$442,2,0)</f>
        <v>15.8</v>
      </c>
      <c r="D464" s="79"/>
      <c r="E464">
        <v>31</v>
      </c>
      <c r="F464">
        <v>29</v>
      </c>
      <c r="G464">
        <v>31</v>
      </c>
      <c r="Q464">
        <f t="shared" si="252"/>
        <v>91</v>
      </c>
      <c r="R464" s="76"/>
      <c r="S464" s="71"/>
      <c r="T464" s="41">
        <f t="shared" si="239"/>
        <v>0</v>
      </c>
      <c r="U464" s="41">
        <f t="shared" si="242"/>
        <v>0</v>
      </c>
      <c r="V464" s="41">
        <f t="shared" si="253"/>
        <v>0</v>
      </c>
      <c r="W464" s="41">
        <f t="shared" si="241"/>
        <v>0</v>
      </c>
      <c r="X464" s="41">
        <f t="shared" si="240"/>
        <v>0</v>
      </c>
      <c r="Y464" s="41"/>
      <c r="Z464" s="41"/>
      <c r="AA464" s="41"/>
      <c r="AB464" s="41"/>
      <c r="AC464" s="41"/>
      <c r="AD464" s="41">
        <f t="shared" si="243"/>
        <v>0</v>
      </c>
      <c r="AE464" s="41">
        <f t="shared" si="244"/>
        <v>0</v>
      </c>
      <c r="AF464" s="41">
        <f t="shared" si="245"/>
        <v>0</v>
      </c>
      <c r="AG464" s="41">
        <f t="shared" si="246"/>
        <v>0</v>
      </c>
      <c r="AI464" s="41">
        <f t="shared" si="254"/>
        <v>0.31562289803366012</v>
      </c>
      <c r="AJ464" s="41">
        <f t="shared" si="255"/>
        <v>0.15235068516581493</v>
      </c>
      <c r="AK464" s="41">
        <f t="shared" si="270"/>
        <v>0.23894769459324922</v>
      </c>
      <c r="AL464" s="41">
        <f t="shared" si="256"/>
        <v>0</v>
      </c>
      <c r="AR464" s="41">
        <f t="shared" si="257"/>
        <v>0</v>
      </c>
      <c r="AS464" s="41">
        <f t="shared" si="258"/>
        <v>0</v>
      </c>
      <c r="AT464" s="41">
        <f t="shared" si="259"/>
        <v>0</v>
      </c>
      <c r="AV464" s="40">
        <f t="shared" si="260"/>
        <v>847.24548256563594</v>
      </c>
      <c r="AW464" s="40">
        <f t="shared" si="250"/>
        <v>408.96408523170697</v>
      </c>
      <c r="AX464" s="40">
        <f t="shared" si="251"/>
        <v>641.42163345833444</v>
      </c>
      <c r="AY464" s="40">
        <f t="shared" si="261"/>
        <v>0</v>
      </c>
      <c r="AZ464" s="40">
        <f t="shared" si="262"/>
        <v>0</v>
      </c>
      <c r="BA464" s="40">
        <f t="shared" si="263"/>
        <v>0</v>
      </c>
      <c r="BB464" s="40">
        <f t="shared" si="264"/>
        <v>0</v>
      </c>
      <c r="BC464" s="40">
        <f t="shared" si="265"/>
        <v>0</v>
      </c>
      <c r="BD464" s="40">
        <f t="shared" si="266"/>
        <v>0</v>
      </c>
      <c r="BE464" s="40">
        <f t="shared" si="247"/>
        <v>0</v>
      </c>
      <c r="BF464" s="40">
        <f t="shared" si="248"/>
        <v>0</v>
      </c>
      <c r="BG464" s="40">
        <f t="shared" si="249"/>
        <v>0</v>
      </c>
      <c r="BH464" s="62">
        <f t="shared" si="267"/>
        <v>1897.6312012556773</v>
      </c>
      <c r="BI464" s="128">
        <f>VLOOKUP(A464,'1112 '!$B$12:$G$1229,6,0)</f>
        <v>2035.82</v>
      </c>
      <c r="BJ464" s="63">
        <f t="shared" si="268"/>
        <v>-138.18879874432264</v>
      </c>
      <c r="BK464" s="41">
        <f t="shared" si="269"/>
        <v>3.7284877520713305E-3</v>
      </c>
    </row>
    <row r="465" spans="1:63" x14ac:dyDescent="0.3">
      <c r="A465" s="85" t="s">
        <v>2207</v>
      </c>
      <c r="B465" s="85" t="s">
        <v>724</v>
      </c>
      <c r="C465" s="65">
        <f>VLOOKUP(B465,Площадь!$A$2:$B$442,2,0)</f>
        <v>18.100000000000001</v>
      </c>
      <c r="D465" s="79"/>
      <c r="E465">
        <v>31</v>
      </c>
      <c r="F465">
        <v>29</v>
      </c>
      <c r="G465">
        <v>31</v>
      </c>
      <c r="Q465">
        <f t="shared" si="252"/>
        <v>91</v>
      </c>
      <c r="R465" s="76"/>
      <c r="S465" s="71"/>
      <c r="T465" s="41">
        <f t="shared" si="239"/>
        <v>0</v>
      </c>
      <c r="U465" s="41">
        <f t="shared" si="242"/>
        <v>0</v>
      </c>
      <c r="V465" s="41">
        <f t="shared" si="253"/>
        <v>0</v>
      </c>
      <c r="W465" s="41">
        <f t="shared" si="241"/>
        <v>0</v>
      </c>
      <c r="X465" s="41">
        <f t="shared" si="240"/>
        <v>0</v>
      </c>
      <c r="Y465" s="41"/>
      <c r="Z465" s="41"/>
      <c r="AA465" s="41"/>
      <c r="AB465" s="41"/>
      <c r="AC465" s="41"/>
      <c r="AD465" s="41">
        <f t="shared" si="243"/>
        <v>0</v>
      </c>
      <c r="AE465" s="41">
        <f t="shared" si="244"/>
        <v>0</v>
      </c>
      <c r="AF465" s="41">
        <f t="shared" si="245"/>
        <v>0</v>
      </c>
      <c r="AG465" s="41">
        <f t="shared" si="246"/>
        <v>0</v>
      </c>
      <c r="AI465" s="41">
        <f t="shared" si="254"/>
        <v>0.36156800344362333</v>
      </c>
      <c r="AJ465" s="41">
        <f t="shared" si="255"/>
        <v>0.17452831655071205</v>
      </c>
      <c r="AK465" s="41">
        <f t="shared" si="270"/>
        <v>0.27373121975555764</v>
      </c>
      <c r="AL465" s="41">
        <f t="shared" si="256"/>
        <v>0</v>
      </c>
      <c r="AR465" s="41">
        <f t="shared" si="257"/>
        <v>0</v>
      </c>
      <c r="AS465" s="41">
        <f t="shared" si="258"/>
        <v>0</v>
      </c>
      <c r="AT465" s="41">
        <f t="shared" si="259"/>
        <v>0</v>
      </c>
      <c r="AV465" s="40">
        <f t="shared" si="260"/>
        <v>970.57868572392476</v>
      </c>
      <c r="AW465" s="40">
        <f t="shared" si="250"/>
        <v>468.4968318160694</v>
      </c>
      <c r="AX465" s="40">
        <f t="shared" si="251"/>
        <v>734.79313706302878</v>
      </c>
      <c r="AY465" s="40">
        <f t="shared" si="261"/>
        <v>0</v>
      </c>
      <c r="AZ465" s="40">
        <f t="shared" si="262"/>
        <v>0</v>
      </c>
      <c r="BA465" s="40">
        <f t="shared" si="263"/>
        <v>0</v>
      </c>
      <c r="BB465" s="40">
        <f t="shared" si="264"/>
        <v>0</v>
      </c>
      <c r="BC465" s="40">
        <f t="shared" si="265"/>
        <v>0</v>
      </c>
      <c r="BD465" s="40">
        <f t="shared" si="266"/>
        <v>0</v>
      </c>
      <c r="BE465" s="40">
        <f t="shared" si="247"/>
        <v>0</v>
      </c>
      <c r="BF465" s="40">
        <f t="shared" si="248"/>
        <v>0</v>
      </c>
      <c r="BG465" s="40">
        <f t="shared" si="249"/>
        <v>0</v>
      </c>
      <c r="BH465" s="62">
        <f t="shared" si="267"/>
        <v>2173.8686546030231</v>
      </c>
      <c r="BI465" s="128">
        <f>VLOOKUP(A465,'1112 '!$B$12:$G$1229,6,0)</f>
        <v>2332.17</v>
      </c>
      <c r="BJ465" s="63">
        <f t="shared" si="268"/>
        <v>-158.30134539697701</v>
      </c>
      <c r="BK465" s="41">
        <f t="shared" si="269"/>
        <v>3.7284877520713309E-3</v>
      </c>
    </row>
    <row r="466" spans="1:63" x14ac:dyDescent="0.3">
      <c r="A466" s="85" t="s">
        <v>2210</v>
      </c>
      <c r="B466" s="85" t="s">
        <v>934</v>
      </c>
      <c r="C466" s="65">
        <f>VLOOKUP(B466,Площадь!$A$2:$B$442,2,0)</f>
        <v>17.399999999999999</v>
      </c>
      <c r="D466" s="79"/>
      <c r="E466">
        <v>31</v>
      </c>
      <c r="F466">
        <v>29</v>
      </c>
      <c r="G466">
        <v>31</v>
      </c>
      <c r="Q466">
        <f t="shared" si="252"/>
        <v>91</v>
      </c>
      <c r="R466" s="76"/>
      <c r="S466" s="71"/>
      <c r="T466" s="41">
        <f t="shared" si="239"/>
        <v>0</v>
      </c>
      <c r="U466" s="41">
        <f t="shared" si="242"/>
        <v>0</v>
      </c>
      <c r="V466" s="41">
        <f t="shared" si="253"/>
        <v>0</v>
      </c>
      <c r="W466" s="41">
        <f t="shared" si="241"/>
        <v>0</v>
      </c>
      <c r="X466" s="41">
        <f t="shared" si="240"/>
        <v>0</v>
      </c>
      <c r="Y466" s="41"/>
      <c r="Z466" s="41"/>
      <c r="AA466" s="41"/>
      <c r="AB466" s="41"/>
      <c r="AC466" s="41"/>
      <c r="AD466" s="41">
        <f t="shared" si="243"/>
        <v>0</v>
      </c>
      <c r="AE466" s="41">
        <f t="shared" si="244"/>
        <v>0</v>
      </c>
      <c r="AF466" s="41">
        <f t="shared" si="245"/>
        <v>0</v>
      </c>
      <c r="AG466" s="41">
        <f t="shared" si="246"/>
        <v>0</v>
      </c>
      <c r="AI466" s="41">
        <f t="shared" si="254"/>
        <v>0.3475847104927649</v>
      </c>
      <c r="AJ466" s="41">
        <f t="shared" si="255"/>
        <v>0.16777860265096073</v>
      </c>
      <c r="AK466" s="41">
        <f t="shared" si="270"/>
        <v>0.26314492948876811</v>
      </c>
      <c r="AL466" s="41">
        <f t="shared" si="256"/>
        <v>0</v>
      </c>
      <c r="AR466" s="41">
        <f t="shared" si="257"/>
        <v>0</v>
      </c>
      <c r="AS466" s="41">
        <f t="shared" si="258"/>
        <v>0</v>
      </c>
      <c r="AT466" s="41">
        <f t="shared" si="259"/>
        <v>0</v>
      </c>
      <c r="AV466" s="40">
        <f t="shared" si="260"/>
        <v>933.04249345835842</v>
      </c>
      <c r="AW466" s="40">
        <f t="shared" si="250"/>
        <v>450.37816981213297</v>
      </c>
      <c r="AX466" s="40">
        <f t="shared" si="251"/>
        <v>706.37572292246955</v>
      </c>
      <c r="AY466" s="40">
        <f t="shared" si="261"/>
        <v>0</v>
      </c>
      <c r="AZ466" s="40">
        <f t="shared" si="262"/>
        <v>0</v>
      </c>
      <c r="BA466" s="40">
        <f t="shared" si="263"/>
        <v>0</v>
      </c>
      <c r="BB466" s="40">
        <f t="shared" si="264"/>
        <v>0</v>
      </c>
      <c r="BC466" s="40">
        <f t="shared" si="265"/>
        <v>0</v>
      </c>
      <c r="BD466" s="40">
        <f t="shared" si="266"/>
        <v>0</v>
      </c>
      <c r="BE466" s="40">
        <f t="shared" si="247"/>
        <v>0</v>
      </c>
      <c r="BF466" s="40">
        <f t="shared" si="248"/>
        <v>0</v>
      </c>
      <c r="BG466" s="40">
        <f t="shared" si="249"/>
        <v>0</v>
      </c>
      <c r="BH466" s="62">
        <f t="shared" si="267"/>
        <v>2089.7963861929611</v>
      </c>
      <c r="BI466" s="128">
        <f>VLOOKUP(A466,'1112 '!$B$12:$G$1229,6,0)</f>
        <v>2241.9899999999998</v>
      </c>
      <c r="BJ466" s="63">
        <f t="shared" si="268"/>
        <v>-152.19361380703867</v>
      </c>
      <c r="BK466" s="41">
        <f t="shared" si="269"/>
        <v>3.7284877520713305E-3</v>
      </c>
    </row>
    <row r="467" spans="1:63" x14ac:dyDescent="0.3">
      <c r="A467" s="85" t="s">
        <v>2001</v>
      </c>
      <c r="B467" s="85" t="s">
        <v>1089</v>
      </c>
      <c r="C467" s="65">
        <f>VLOOKUP(B467,Площадь!$A$2:$B$442,2,0)</f>
        <v>14.3</v>
      </c>
      <c r="D467" s="79"/>
      <c r="E467">
        <v>31</v>
      </c>
      <c r="F467">
        <v>29</v>
      </c>
      <c r="G467">
        <v>31</v>
      </c>
      <c r="Q467">
        <f t="shared" si="252"/>
        <v>91</v>
      </c>
      <c r="R467" s="76"/>
      <c r="S467" s="71"/>
      <c r="T467" s="41">
        <f t="shared" si="239"/>
        <v>0</v>
      </c>
      <c r="U467" s="41">
        <f t="shared" si="242"/>
        <v>0</v>
      </c>
      <c r="V467" s="41">
        <f t="shared" si="253"/>
        <v>0</v>
      </c>
      <c r="W467" s="41">
        <f t="shared" si="241"/>
        <v>0</v>
      </c>
      <c r="X467" s="41">
        <f t="shared" si="240"/>
        <v>0</v>
      </c>
      <c r="Y467" s="41"/>
      <c r="Z467" s="41"/>
      <c r="AA467" s="41"/>
      <c r="AB467" s="41"/>
      <c r="AC467" s="41"/>
      <c r="AD467" s="41">
        <f t="shared" si="243"/>
        <v>0</v>
      </c>
      <c r="AE467" s="41">
        <f t="shared" si="244"/>
        <v>0</v>
      </c>
      <c r="AF467" s="41">
        <f t="shared" si="245"/>
        <v>0</v>
      </c>
      <c r="AG467" s="41">
        <f t="shared" si="246"/>
        <v>0</v>
      </c>
      <c r="AI467" s="41">
        <f t="shared" si="254"/>
        <v>0.28565869885324935</v>
      </c>
      <c r="AJ467" s="41">
        <f t="shared" si="255"/>
        <v>0.13788701252349073</v>
      </c>
      <c r="AK467" s="41">
        <f t="shared" si="270"/>
        <v>0.21626278687870024</v>
      </c>
      <c r="AL467" s="41">
        <f t="shared" si="256"/>
        <v>0</v>
      </c>
      <c r="AR467" s="41">
        <f t="shared" si="257"/>
        <v>0</v>
      </c>
      <c r="AS467" s="41">
        <f t="shared" si="258"/>
        <v>0</v>
      </c>
      <c r="AT467" s="41">
        <f t="shared" si="259"/>
        <v>0</v>
      </c>
      <c r="AV467" s="40">
        <f t="shared" si="260"/>
        <v>766.81078485370847</v>
      </c>
      <c r="AW467" s="40">
        <f t="shared" si="250"/>
        <v>370.1383809375576</v>
      </c>
      <c r="AX467" s="40">
        <f t="shared" si="251"/>
        <v>580.52717458570783</v>
      </c>
      <c r="AY467" s="40">
        <f t="shared" si="261"/>
        <v>0</v>
      </c>
      <c r="AZ467" s="40">
        <f t="shared" si="262"/>
        <v>0</v>
      </c>
      <c r="BA467" s="40">
        <f t="shared" si="263"/>
        <v>0</v>
      </c>
      <c r="BB467" s="40">
        <f t="shared" si="264"/>
        <v>0</v>
      </c>
      <c r="BC467" s="40">
        <f t="shared" si="265"/>
        <v>0</v>
      </c>
      <c r="BD467" s="40">
        <f t="shared" si="266"/>
        <v>0</v>
      </c>
      <c r="BE467" s="40">
        <f t="shared" si="247"/>
        <v>0</v>
      </c>
      <c r="BF467" s="40">
        <f t="shared" si="248"/>
        <v>0</v>
      </c>
      <c r="BG467" s="40">
        <f t="shared" si="249"/>
        <v>0</v>
      </c>
      <c r="BH467" s="62">
        <f t="shared" si="267"/>
        <v>1717.4763403769739</v>
      </c>
      <c r="BI467" s="128">
        <f>VLOOKUP(A467,'1112 '!$B$12:$G$1229,6,0)</f>
        <v>1842.54</v>
      </c>
      <c r="BJ467" s="63">
        <f t="shared" si="268"/>
        <v>-125.06365962302607</v>
      </c>
      <c r="BK467" s="41">
        <f t="shared" si="269"/>
        <v>3.7284877520713301E-3</v>
      </c>
    </row>
    <row r="468" spans="1:63" x14ac:dyDescent="0.3">
      <c r="A468" s="85" t="s">
        <v>1941</v>
      </c>
      <c r="B468" s="85" t="s">
        <v>1061</v>
      </c>
      <c r="C468" s="65">
        <f>VLOOKUP(B468,Площадь!$A$2:$B$442,2,0)</f>
        <v>14.3</v>
      </c>
      <c r="D468" s="79"/>
      <c r="E468">
        <v>31</v>
      </c>
      <c r="F468">
        <v>29</v>
      </c>
      <c r="G468">
        <v>31</v>
      </c>
      <c r="Q468">
        <f t="shared" si="252"/>
        <v>91</v>
      </c>
      <c r="R468" s="76"/>
      <c r="S468" s="71"/>
      <c r="T468" s="41">
        <f t="shared" si="239"/>
        <v>0</v>
      </c>
      <c r="U468" s="41">
        <f t="shared" si="242"/>
        <v>0</v>
      </c>
      <c r="V468" s="41">
        <f t="shared" si="253"/>
        <v>0</v>
      </c>
      <c r="W468" s="41">
        <f t="shared" si="241"/>
        <v>0</v>
      </c>
      <c r="X468" s="41">
        <f t="shared" si="240"/>
        <v>0</v>
      </c>
      <c r="Y468" s="41"/>
      <c r="Z468" s="41"/>
      <c r="AA468" s="41"/>
      <c r="AB468" s="41"/>
      <c r="AC468" s="41"/>
      <c r="AD468" s="41">
        <f t="shared" si="243"/>
        <v>0</v>
      </c>
      <c r="AE468" s="41">
        <f t="shared" si="244"/>
        <v>0</v>
      </c>
      <c r="AF468" s="41">
        <f t="shared" si="245"/>
        <v>0</v>
      </c>
      <c r="AG468" s="41">
        <f t="shared" si="246"/>
        <v>0</v>
      </c>
      <c r="AI468" s="41">
        <f t="shared" si="254"/>
        <v>0.28565869885324935</v>
      </c>
      <c r="AJ468" s="41">
        <f t="shared" si="255"/>
        <v>0.13788701252349073</v>
      </c>
      <c r="AK468" s="41">
        <f t="shared" si="270"/>
        <v>0.21626278687870024</v>
      </c>
      <c r="AL468" s="41">
        <f t="shared" si="256"/>
        <v>0</v>
      </c>
      <c r="AR468" s="41">
        <f t="shared" si="257"/>
        <v>0</v>
      </c>
      <c r="AS468" s="41">
        <f t="shared" si="258"/>
        <v>0</v>
      </c>
      <c r="AT468" s="41">
        <f t="shared" si="259"/>
        <v>0</v>
      </c>
      <c r="AV468" s="40">
        <f t="shared" si="260"/>
        <v>766.81078485370847</v>
      </c>
      <c r="AW468" s="40">
        <f t="shared" si="250"/>
        <v>370.1383809375576</v>
      </c>
      <c r="AX468" s="40">
        <f t="shared" si="251"/>
        <v>580.52717458570783</v>
      </c>
      <c r="AY468" s="40">
        <f t="shared" si="261"/>
        <v>0</v>
      </c>
      <c r="AZ468" s="40">
        <f t="shared" si="262"/>
        <v>0</v>
      </c>
      <c r="BA468" s="40">
        <f t="shared" si="263"/>
        <v>0</v>
      </c>
      <c r="BB468" s="40">
        <f t="shared" si="264"/>
        <v>0</v>
      </c>
      <c r="BC468" s="40">
        <f t="shared" si="265"/>
        <v>0</v>
      </c>
      <c r="BD468" s="40">
        <f t="shared" si="266"/>
        <v>0</v>
      </c>
      <c r="BE468" s="40">
        <f t="shared" si="247"/>
        <v>0</v>
      </c>
      <c r="BF468" s="40">
        <f t="shared" si="248"/>
        <v>0</v>
      </c>
      <c r="BG468" s="40">
        <f t="shared" si="249"/>
        <v>0</v>
      </c>
      <c r="BH468" s="62">
        <f t="shared" si="267"/>
        <v>1717.4763403769739</v>
      </c>
      <c r="BI468" s="128">
        <f>VLOOKUP(A468,'1112 '!$B$12:$G$1229,6,0)</f>
        <v>1842.54</v>
      </c>
      <c r="BJ468" s="63">
        <f t="shared" si="268"/>
        <v>-125.06365962302607</v>
      </c>
      <c r="BK468" s="41">
        <f t="shared" si="269"/>
        <v>3.7284877520713301E-3</v>
      </c>
    </row>
    <row r="469" spans="1:63" x14ac:dyDescent="0.3">
      <c r="A469" s="85" t="s">
        <v>2011</v>
      </c>
      <c r="B469" s="85" t="s">
        <v>777</v>
      </c>
      <c r="C469" s="65">
        <f>VLOOKUP(B469,Площадь!$A$2:$B$442,2,0)</f>
        <v>15.9</v>
      </c>
      <c r="D469" s="79"/>
      <c r="E469">
        <v>31</v>
      </c>
      <c r="F469">
        <v>29</v>
      </c>
      <c r="G469">
        <v>31</v>
      </c>
      <c r="Q469">
        <f t="shared" si="252"/>
        <v>91</v>
      </c>
      <c r="R469" s="76"/>
      <c r="S469" s="71"/>
      <c r="T469" s="41">
        <f t="shared" si="239"/>
        <v>0</v>
      </c>
      <c r="U469" s="41">
        <f t="shared" si="242"/>
        <v>0</v>
      </c>
      <c r="V469" s="41">
        <f t="shared" si="253"/>
        <v>0</v>
      </c>
      <c r="W469" s="41">
        <f t="shared" si="241"/>
        <v>0</v>
      </c>
      <c r="X469" s="41">
        <f t="shared" si="240"/>
        <v>0</v>
      </c>
      <c r="Y469" s="41"/>
      <c r="Z469" s="41"/>
      <c r="AA469" s="41"/>
      <c r="AB469" s="41"/>
      <c r="AC469" s="41"/>
      <c r="AD469" s="41">
        <f t="shared" si="243"/>
        <v>0</v>
      </c>
      <c r="AE469" s="41">
        <f t="shared" si="244"/>
        <v>0</v>
      </c>
      <c r="AF469" s="41">
        <f t="shared" si="245"/>
        <v>0</v>
      </c>
      <c r="AG469" s="41">
        <f t="shared" si="246"/>
        <v>0</v>
      </c>
      <c r="AI469" s="41">
        <f t="shared" si="254"/>
        <v>0.31762051131235419</v>
      </c>
      <c r="AJ469" s="41">
        <f t="shared" si="255"/>
        <v>0.15331493000863652</v>
      </c>
      <c r="AK469" s="41">
        <f t="shared" si="270"/>
        <v>0.24046002177421916</v>
      </c>
      <c r="AL469" s="41">
        <f t="shared" si="256"/>
        <v>0</v>
      </c>
      <c r="AR469" s="41">
        <f t="shared" si="257"/>
        <v>0</v>
      </c>
      <c r="AS469" s="41">
        <f t="shared" si="258"/>
        <v>0</v>
      </c>
      <c r="AT469" s="41">
        <f t="shared" si="259"/>
        <v>0</v>
      </c>
      <c r="AV469" s="40">
        <f t="shared" si="260"/>
        <v>852.60779574643118</v>
      </c>
      <c r="AW469" s="40">
        <f t="shared" si="250"/>
        <v>411.55246551798353</v>
      </c>
      <c r="AX469" s="40">
        <f t="shared" si="251"/>
        <v>645.48126404984293</v>
      </c>
      <c r="AY469" s="40">
        <f t="shared" si="261"/>
        <v>0</v>
      </c>
      <c r="AZ469" s="40">
        <f t="shared" si="262"/>
        <v>0</v>
      </c>
      <c r="BA469" s="40">
        <f t="shared" si="263"/>
        <v>0</v>
      </c>
      <c r="BB469" s="40">
        <f t="shared" si="264"/>
        <v>0</v>
      </c>
      <c r="BC469" s="40">
        <f t="shared" si="265"/>
        <v>0</v>
      </c>
      <c r="BD469" s="40">
        <f t="shared" si="266"/>
        <v>0</v>
      </c>
      <c r="BE469" s="40">
        <f t="shared" si="247"/>
        <v>0</v>
      </c>
      <c r="BF469" s="40">
        <f t="shared" si="248"/>
        <v>0</v>
      </c>
      <c r="BG469" s="40">
        <f t="shared" si="249"/>
        <v>0</v>
      </c>
      <c r="BH469" s="62">
        <f t="shared" si="267"/>
        <v>1909.6415253142577</v>
      </c>
      <c r="BI469" s="128">
        <f>VLOOKUP(A469,'1112 '!$B$12:$G$1229,6,0)</f>
        <v>2048.6999999999998</v>
      </c>
      <c r="BJ469" s="63">
        <f t="shared" si="268"/>
        <v>-139.05847468574211</v>
      </c>
      <c r="BK469" s="41">
        <f t="shared" si="269"/>
        <v>3.7284877520713309E-3</v>
      </c>
    </row>
    <row r="470" spans="1:63" x14ac:dyDescent="0.3">
      <c r="A470" s="85" t="s">
        <v>2079</v>
      </c>
      <c r="B470" s="85" t="s">
        <v>566</v>
      </c>
      <c r="C470" s="65">
        <f>VLOOKUP(B470,Площадь!$A$2:$B$442,2,0)</f>
        <v>15.9</v>
      </c>
      <c r="D470" s="79"/>
      <c r="E470">
        <v>31</v>
      </c>
      <c r="F470">
        <v>29</v>
      </c>
      <c r="G470">
        <v>31</v>
      </c>
      <c r="Q470">
        <f t="shared" si="252"/>
        <v>91</v>
      </c>
      <c r="R470" s="76"/>
      <c r="S470" s="71"/>
      <c r="T470" s="41">
        <f t="shared" si="239"/>
        <v>0</v>
      </c>
      <c r="U470" s="41">
        <f t="shared" si="242"/>
        <v>0</v>
      </c>
      <c r="V470" s="41">
        <f t="shared" si="253"/>
        <v>0</v>
      </c>
      <c r="W470" s="41">
        <f t="shared" si="241"/>
        <v>0</v>
      </c>
      <c r="X470" s="41">
        <f t="shared" si="240"/>
        <v>0</v>
      </c>
      <c r="Y470" s="41"/>
      <c r="Z470" s="41"/>
      <c r="AA470" s="41"/>
      <c r="AB470" s="41"/>
      <c r="AC470" s="41"/>
      <c r="AD470" s="41">
        <f t="shared" si="243"/>
        <v>0</v>
      </c>
      <c r="AE470" s="41">
        <f t="shared" si="244"/>
        <v>0</v>
      </c>
      <c r="AF470" s="41">
        <f t="shared" si="245"/>
        <v>0</v>
      </c>
      <c r="AG470" s="41">
        <f t="shared" si="246"/>
        <v>0</v>
      </c>
      <c r="AI470" s="41">
        <f t="shared" si="254"/>
        <v>0.31762051131235419</v>
      </c>
      <c r="AJ470" s="41">
        <f t="shared" si="255"/>
        <v>0.15331493000863652</v>
      </c>
      <c r="AK470" s="41">
        <f t="shared" si="270"/>
        <v>0.24046002177421916</v>
      </c>
      <c r="AL470" s="41">
        <f t="shared" si="256"/>
        <v>0</v>
      </c>
      <c r="AR470" s="41">
        <f t="shared" si="257"/>
        <v>0</v>
      </c>
      <c r="AS470" s="41">
        <f t="shared" si="258"/>
        <v>0</v>
      </c>
      <c r="AT470" s="41">
        <f t="shared" si="259"/>
        <v>0</v>
      </c>
      <c r="AV470" s="40">
        <f t="shared" si="260"/>
        <v>852.60779574643118</v>
      </c>
      <c r="AW470" s="40">
        <f t="shared" si="250"/>
        <v>411.55246551798353</v>
      </c>
      <c r="AX470" s="40">
        <f t="shared" si="251"/>
        <v>645.48126404984293</v>
      </c>
      <c r="AY470" s="40">
        <f t="shared" si="261"/>
        <v>0</v>
      </c>
      <c r="AZ470" s="40">
        <f t="shared" si="262"/>
        <v>0</v>
      </c>
      <c r="BA470" s="40">
        <f t="shared" si="263"/>
        <v>0</v>
      </c>
      <c r="BB470" s="40">
        <f t="shared" si="264"/>
        <v>0</v>
      </c>
      <c r="BC470" s="40">
        <f t="shared" si="265"/>
        <v>0</v>
      </c>
      <c r="BD470" s="40">
        <f t="shared" si="266"/>
        <v>0</v>
      </c>
      <c r="BE470" s="40">
        <f t="shared" si="247"/>
        <v>0</v>
      </c>
      <c r="BF470" s="40">
        <f t="shared" si="248"/>
        <v>0</v>
      </c>
      <c r="BG470" s="40">
        <f t="shared" si="249"/>
        <v>0</v>
      </c>
      <c r="BH470" s="62">
        <f t="shared" si="267"/>
        <v>1909.6415253142577</v>
      </c>
      <c r="BI470" s="128">
        <f>VLOOKUP(A470,'1112 '!$B$12:$G$1229,6,0)</f>
        <v>2048.6999999999998</v>
      </c>
      <c r="BJ470" s="63">
        <f t="shared" si="268"/>
        <v>-139.05847468574211</v>
      </c>
      <c r="BK470" s="41">
        <f t="shared" si="269"/>
        <v>3.7284877520713309E-3</v>
      </c>
    </row>
    <row r="471" spans="1:63" x14ac:dyDescent="0.3">
      <c r="A471" s="85" t="s">
        <v>2132</v>
      </c>
      <c r="B471" s="85" t="s">
        <v>1029</v>
      </c>
      <c r="C471" s="65">
        <f>VLOOKUP(B471,Площадь!$A$2:$B$442,2,0)</f>
        <v>15.9</v>
      </c>
      <c r="D471" s="79"/>
      <c r="E471">
        <v>31</v>
      </c>
      <c r="F471">
        <v>29</v>
      </c>
      <c r="G471">
        <v>31</v>
      </c>
      <c r="Q471">
        <f t="shared" si="252"/>
        <v>91</v>
      </c>
      <c r="R471" s="76"/>
      <c r="S471" s="71"/>
      <c r="T471" s="41">
        <f t="shared" si="239"/>
        <v>0</v>
      </c>
      <c r="U471" s="41">
        <f t="shared" si="242"/>
        <v>0</v>
      </c>
      <c r="V471" s="41">
        <f t="shared" si="253"/>
        <v>0</v>
      </c>
      <c r="W471" s="41">
        <f t="shared" si="241"/>
        <v>0</v>
      </c>
      <c r="X471" s="41">
        <f t="shared" si="240"/>
        <v>0</v>
      </c>
      <c r="Y471" s="41"/>
      <c r="Z471" s="41"/>
      <c r="AA471" s="41"/>
      <c r="AB471" s="41"/>
      <c r="AC471" s="41"/>
      <c r="AD471" s="41">
        <f t="shared" si="243"/>
        <v>0</v>
      </c>
      <c r="AE471" s="41">
        <f t="shared" si="244"/>
        <v>0</v>
      </c>
      <c r="AF471" s="41">
        <f t="shared" si="245"/>
        <v>0</v>
      </c>
      <c r="AG471" s="41">
        <f t="shared" si="246"/>
        <v>0</v>
      </c>
      <c r="AI471" s="41">
        <f t="shared" si="254"/>
        <v>0.31762051131235419</v>
      </c>
      <c r="AJ471" s="41">
        <f t="shared" si="255"/>
        <v>0.15331493000863652</v>
      </c>
      <c r="AK471" s="41">
        <f t="shared" si="270"/>
        <v>0.24046002177421916</v>
      </c>
      <c r="AL471" s="41">
        <f t="shared" si="256"/>
        <v>0</v>
      </c>
      <c r="AR471" s="41">
        <f t="shared" si="257"/>
        <v>0</v>
      </c>
      <c r="AS471" s="41">
        <f t="shared" si="258"/>
        <v>0</v>
      </c>
      <c r="AT471" s="41">
        <f t="shared" si="259"/>
        <v>0</v>
      </c>
      <c r="AV471" s="40">
        <f t="shared" si="260"/>
        <v>852.60779574643118</v>
      </c>
      <c r="AW471" s="40">
        <f t="shared" si="250"/>
        <v>411.55246551798353</v>
      </c>
      <c r="AX471" s="40">
        <f t="shared" si="251"/>
        <v>645.48126404984293</v>
      </c>
      <c r="AY471" s="40">
        <f t="shared" si="261"/>
        <v>0</v>
      </c>
      <c r="AZ471" s="40">
        <f t="shared" si="262"/>
        <v>0</v>
      </c>
      <c r="BA471" s="40">
        <f t="shared" si="263"/>
        <v>0</v>
      </c>
      <c r="BB471" s="40">
        <f t="shared" si="264"/>
        <v>0</v>
      </c>
      <c r="BC471" s="40">
        <f t="shared" si="265"/>
        <v>0</v>
      </c>
      <c r="BD471" s="40">
        <f t="shared" si="266"/>
        <v>0</v>
      </c>
      <c r="BE471" s="40">
        <f t="shared" si="247"/>
        <v>0</v>
      </c>
      <c r="BF471" s="40">
        <f t="shared" si="248"/>
        <v>0</v>
      </c>
      <c r="BG471" s="40">
        <f t="shared" si="249"/>
        <v>0</v>
      </c>
      <c r="BH471" s="62">
        <f t="shared" si="267"/>
        <v>1909.6415253142577</v>
      </c>
      <c r="BI471" s="128">
        <f>VLOOKUP(A471,'1112 '!$B$12:$G$1229,6,0)</f>
        <v>2048.6999999999998</v>
      </c>
      <c r="BJ471" s="63">
        <f t="shared" si="268"/>
        <v>-139.05847468574211</v>
      </c>
      <c r="BK471" s="41">
        <f t="shared" si="269"/>
        <v>3.7284877520713309E-3</v>
      </c>
    </row>
    <row r="472" spans="1:63" x14ac:dyDescent="0.3">
      <c r="A472" s="85" t="s">
        <v>2252</v>
      </c>
      <c r="B472" s="85" t="s">
        <v>995</v>
      </c>
      <c r="C472" s="65">
        <f>VLOOKUP(B472,Площадь!$A$2:$B$442,2,0)</f>
        <v>15.7</v>
      </c>
      <c r="D472" s="79"/>
      <c r="E472">
        <v>31</v>
      </c>
      <c r="F472">
        <v>29</v>
      </c>
      <c r="G472">
        <v>31</v>
      </c>
      <c r="Q472">
        <f t="shared" si="252"/>
        <v>91</v>
      </c>
      <c r="R472" s="76"/>
      <c r="S472" s="71"/>
      <c r="T472" s="41">
        <f t="shared" si="239"/>
        <v>0</v>
      </c>
      <c r="U472" s="41">
        <f t="shared" si="242"/>
        <v>0</v>
      </c>
      <c r="V472" s="41">
        <f t="shared" si="253"/>
        <v>0</v>
      </c>
      <c r="W472" s="41">
        <f t="shared" si="241"/>
        <v>0</v>
      </c>
      <c r="X472" s="41">
        <f t="shared" si="240"/>
        <v>0</v>
      </c>
      <c r="Y472" s="41"/>
      <c r="Z472" s="41"/>
      <c r="AA472" s="41"/>
      <c r="AB472" s="41"/>
      <c r="AC472" s="41"/>
      <c r="AD472" s="41">
        <f t="shared" si="243"/>
        <v>0</v>
      </c>
      <c r="AE472" s="41">
        <f t="shared" si="244"/>
        <v>0</v>
      </c>
      <c r="AF472" s="41">
        <f t="shared" si="245"/>
        <v>0</v>
      </c>
      <c r="AG472" s="41">
        <f t="shared" si="246"/>
        <v>0</v>
      </c>
      <c r="AI472" s="41">
        <f t="shared" si="254"/>
        <v>0.31362528475496604</v>
      </c>
      <c r="AJ472" s="41">
        <f t="shared" si="255"/>
        <v>0.15138644032299331</v>
      </c>
      <c r="AK472" s="41">
        <f t="shared" si="270"/>
        <v>0.23743536741227927</v>
      </c>
      <c r="AL472" s="41">
        <f t="shared" si="256"/>
        <v>0</v>
      </c>
      <c r="AR472" s="41">
        <f t="shared" si="257"/>
        <v>0</v>
      </c>
      <c r="AS472" s="41">
        <f t="shared" si="258"/>
        <v>0</v>
      </c>
      <c r="AT472" s="41">
        <f t="shared" si="259"/>
        <v>0</v>
      </c>
      <c r="AV472" s="40">
        <f t="shared" si="260"/>
        <v>841.8831693848407</v>
      </c>
      <c r="AW472" s="40">
        <f t="shared" si="250"/>
        <v>406.37570494543036</v>
      </c>
      <c r="AX472" s="40">
        <f t="shared" si="251"/>
        <v>637.36200286682606</v>
      </c>
      <c r="AY472" s="40">
        <f t="shared" si="261"/>
        <v>0</v>
      </c>
      <c r="AZ472" s="40">
        <f t="shared" si="262"/>
        <v>0</v>
      </c>
      <c r="BA472" s="40">
        <f t="shared" si="263"/>
        <v>0</v>
      </c>
      <c r="BB472" s="40">
        <f t="shared" si="264"/>
        <v>0</v>
      </c>
      <c r="BC472" s="40">
        <f t="shared" si="265"/>
        <v>0</v>
      </c>
      <c r="BD472" s="40">
        <f t="shared" si="266"/>
        <v>0</v>
      </c>
      <c r="BE472" s="40">
        <f t="shared" si="247"/>
        <v>0</v>
      </c>
      <c r="BF472" s="40">
        <f t="shared" si="248"/>
        <v>0</v>
      </c>
      <c r="BG472" s="40">
        <f t="shared" si="249"/>
        <v>0</v>
      </c>
      <c r="BH472" s="62">
        <f t="shared" si="267"/>
        <v>1885.6208771970971</v>
      </c>
      <c r="BI472" s="128">
        <f>VLOOKUP(A472,'1112 '!$B$12:$G$1229,6,0)</f>
        <v>2022.93</v>
      </c>
      <c r="BJ472" s="63">
        <f t="shared" si="268"/>
        <v>-137.30912280290295</v>
      </c>
      <c r="BK472" s="41">
        <f t="shared" si="269"/>
        <v>3.7284877520713305E-3</v>
      </c>
    </row>
    <row r="473" spans="1:63" x14ac:dyDescent="0.3">
      <c r="A473" s="85" t="s">
        <v>2225</v>
      </c>
      <c r="B473" s="85" t="s">
        <v>623</v>
      </c>
      <c r="C473" s="65">
        <f>VLOOKUP(B473,Площадь!$A$2:$B$442,2,0)</f>
        <v>15.9</v>
      </c>
      <c r="D473" s="79"/>
      <c r="E473">
        <v>31</v>
      </c>
      <c r="F473">
        <v>29</v>
      </c>
      <c r="G473">
        <v>31</v>
      </c>
      <c r="Q473">
        <f t="shared" si="252"/>
        <v>91</v>
      </c>
      <c r="R473" s="76"/>
      <c r="S473" s="71"/>
      <c r="T473" s="41">
        <f t="shared" ref="T473:T524" si="271">R473*$T$1/31*E473</f>
        <v>0</v>
      </c>
      <c r="U473" s="41">
        <f t="shared" si="242"/>
        <v>0</v>
      </c>
      <c r="V473" s="41">
        <f t="shared" si="253"/>
        <v>0</v>
      </c>
      <c r="W473" s="41">
        <f t="shared" si="241"/>
        <v>0</v>
      </c>
      <c r="X473" s="41">
        <f t="shared" ref="X473:X524" si="272">SUM(T473:W473)-R473</f>
        <v>0</v>
      </c>
      <c r="Y473" s="41"/>
      <c r="Z473" s="41"/>
      <c r="AA473" s="41"/>
      <c r="AB473" s="41"/>
      <c r="AC473" s="41"/>
      <c r="AD473" s="41">
        <f t="shared" si="243"/>
        <v>0</v>
      </c>
      <c r="AE473" s="41">
        <f t="shared" si="244"/>
        <v>0</v>
      </c>
      <c r="AF473" s="41">
        <f t="shared" si="245"/>
        <v>0</v>
      </c>
      <c r="AG473" s="41">
        <f t="shared" si="246"/>
        <v>0</v>
      </c>
      <c r="AI473" s="41">
        <f t="shared" si="254"/>
        <v>0.31762051131235419</v>
      </c>
      <c r="AJ473" s="41">
        <f t="shared" si="255"/>
        <v>0.15331493000863652</v>
      </c>
      <c r="AK473" s="41">
        <f t="shared" si="270"/>
        <v>0.24046002177421916</v>
      </c>
      <c r="AL473" s="41">
        <f t="shared" si="256"/>
        <v>0</v>
      </c>
      <c r="AR473" s="41">
        <f t="shared" si="257"/>
        <v>0</v>
      </c>
      <c r="AS473" s="41">
        <f t="shared" si="258"/>
        <v>0</v>
      </c>
      <c r="AT473" s="41">
        <f t="shared" si="259"/>
        <v>0</v>
      </c>
      <c r="AV473" s="40">
        <f t="shared" si="260"/>
        <v>852.60779574643118</v>
      </c>
      <c r="AW473" s="40">
        <f t="shared" si="250"/>
        <v>411.55246551798353</v>
      </c>
      <c r="AX473" s="40">
        <f t="shared" si="251"/>
        <v>645.48126404984293</v>
      </c>
      <c r="AY473" s="40">
        <f t="shared" si="261"/>
        <v>0</v>
      </c>
      <c r="AZ473" s="40">
        <f t="shared" si="262"/>
        <v>0</v>
      </c>
      <c r="BA473" s="40">
        <f t="shared" si="263"/>
        <v>0</v>
      </c>
      <c r="BB473" s="40">
        <f t="shared" si="264"/>
        <v>0</v>
      </c>
      <c r="BC473" s="40">
        <f t="shared" si="265"/>
        <v>0</v>
      </c>
      <c r="BD473" s="40">
        <f t="shared" si="266"/>
        <v>0</v>
      </c>
      <c r="BE473" s="40">
        <f t="shared" si="247"/>
        <v>0</v>
      </c>
      <c r="BF473" s="40">
        <f t="shared" si="248"/>
        <v>0</v>
      </c>
      <c r="BG473" s="40">
        <f t="shared" si="249"/>
        <v>0</v>
      </c>
      <c r="BH473" s="62">
        <f t="shared" si="267"/>
        <v>1909.6415253142577</v>
      </c>
      <c r="BI473" s="128">
        <f>VLOOKUP(A473,'1112 '!$B$12:$G$1229,6,0)</f>
        <v>2048.6999999999998</v>
      </c>
      <c r="BJ473" s="63">
        <f t="shared" si="268"/>
        <v>-139.05847468574211</v>
      </c>
      <c r="BK473" s="41">
        <f t="shared" si="269"/>
        <v>3.7284877520713309E-3</v>
      </c>
    </row>
    <row r="474" spans="1:63" x14ac:dyDescent="0.3">
      <c r="A474" s="85" t="s">
        <v>2006</v>
      </c>
      <c r="B474" s="85" t="s">
        <v>1172</v>
      </c>
      <c r="C474" s="65">
        <f>VLOOKUP(B474,Площадь!$A$2:$B$442,2,0)</f>
        <v>15.9</v>
      </c>
      <c r="D474" s="79"/>
      <c r="E474">
        <v>31</v>
      </c>
      <c r="F474">
        <v>29</v>
      </c>
      <c r="G474">
        <v>31</v>
      </c>
      <c r="Q474">
        <f t="shared" si="252"/>
        <v>91</v>
      </c>
      <c r="R474" s="76"/>
      <c r="S474" s="71"/>
      <c r="T474" s="41">
        <f t="shared" si="271"/>
        <v>0</v>
      </c>
      <c r="U474" s="41">
        <f t="shared" si="242"/>
        <v>0</v>
      </c>
      <c r="V474" s="41">
        <f t="shared" si="253"/>
        <v>0</v>
      </c>
      <c r="W474" s="41">
        <f t="shared" si="241"/>
        <v>0</v>
      </c>
      <c r="X474" s="41">
        <f t="shared" si="272"/>
        <v>0</v>
      </c>
      <c r="Y474" s="41"/>
      <c r="Z474" s="41"/>
      <c r="AA474" s="41"/>
      <c r="AB474" s="41"/>
      <c r="AC474" s="41"/>
      <c r="AD474" s="41">
        <f t="shared" si="243"/>
        <v>0</v>
      </c>
      <c r="AE474" s="41">
        <f t="shared" si="244"/>
        <v>0</v>
      </c>
      <c r="AF474" s="41">
        <f t="shared" si="245"/>
        <v>0</v>
      </c>
      <c r="AG474" s="41">
        <f t="shared" si="246"/>
        <v>0</v>
      </c>
      <c r="AI474" s="41">
        <f t="shared" si="254"/>
        <v>0.31762051131235419</v>
      </c>
      <c r="AJ474" s="41">
        <f t="shared" si="255"/>
        <v>0.15331493000863652</v>
      </c>
      <c r="AK474" s="41">
        <f t="shared" si="270"/>
        <v>0.24046002177421916</v>
      </c>
      <c r="AL474" s="41">
        <f t="shared" si="256"/>
        <v>0</v>
      </c>
      <c r="AR474" s="41">
        <f t="shared" si="257"/>
        <v>0</v>
      </c>
      <c r="AS474" s="41">
        <f t="shared" si="258"/>
        <v>0</v>
      </c>
      <c r="AT474" s="41">
        <f t="shared" si="259"/>
        <v>0</v>
      </c>
      <c r="AV474" s="40">
        <f t="shared" si="260"/>
        <v>852.60779574643118</v>
      </c>
      <c r="AW474" s="40">
        <f t="shared" si="250"/>
        <v>411.55246551798353</v>
      </c>
      <c r="AX474" s="40">
        <f t="shared" si="251"/>
        <v>645.48126404984293</v>
      </c>
      <c r="AY474" s="40">
        <f t="shared" si="261"/>
        <v>0</v>
      </c>
      <c r="AZ474" s="40">
        <f t="shared" si="262"/>
        <v>0</v>
      </c>
      <c r="BA474" s="40">
        <f t="shared" si="263"/>
        <v>0</v>
      </c>
      <c r="BB474" s="40">
        <f t="shared" si="264"/>
        <v>0</v>
      </c>
      <c r="BC474" s="40">
        <f t="shared" si="265"/>
        <v>0</v>
      </c>
      <c r="BD474" s="40">
        <f t="shared" si="266"/>
        <v>0</v>
      </c>
      <c r="BE474" s="40">
        <f t="shared" si="247"/>
        <v>0</v>
      </c>
      <c r="BF474" s="40">
        <f t="shared" si="248"/>
        <v>0</v>
      </c>
      <c r="BG474" s="40">
        <f t="shared" si="249"/>
        <v>0</v>
      </c>
      <c r="BH474" s="62">
        <f t="shared" si="267"/>
        <v>1909.6415253142577</v>
      </c>
      <c r="BI474" s="128">
        <f>VLOOKUP(A474,'1112 '!$B$12:$G$1229,6,0)</f>
        <v>2048.6999999999998</v>
      </c>
      <c r="BJ474" s="63">
        <f t="shared" si="268"/>
        <v>-139.05847468574211</v>
      </c>
      <c r="BK474" s="41">
        <f t="shared" si="269"/>
        <v>3.7284877520713309E-3</v>
      </c>
    </row>
    <row r="475" spans="1:63" x14ac:dyDescent="0.3">
      <c r="A475" s="85" t="s">
        <v>1992</v>
      </c>
      <c r="B475" s="85" t="s">
        <v>1179</v>
      </c>
      <c r="C475" s="65">
        <f>VLOOKUP(B475,Площадь!$A$2:$B$442,2,0)</f>
        <v>15.9</v>
      </c>
      <c r="D475" s="79"/>
      <c r="E475">
        <v>31</v>
      </c>
      <c r="F475">
        <v>29</v>
      </c>
      <c r="G475">
        <v>31</v>
      </c>
      <c r="Q475">
        <f t="shared" si="252"/>
        <v>91</v>
      </c>
      <c r="R475" s="76"/>
      <c r="S475" s="71"/>
      <c r="T475" s="41">
        <f t="shared" si="271"/>
        <v>0</v>
      </c>
      <c r="U475" s="41">
        <f t="shared" si="242"/>
        <v>0</v>
      </c>
      <c r="V475" s="41">
        <f t="shared" si="253"/>
        <v>0</v>
      </c>
      <c r="W475" s="41">
        <f t="shared" si="241"/>
        <v>0</v>
      </c>
      <c r="X475" s="41">
        <f t="shared" si="272"/>
        <v>0</v>
      </c>
      <c r="Y475" s="41"/>
      <c r="Z475" s="41"/>
      <c r="AA475" s="41"/>
      <c r="AB475" s="41"/>
      <c r="AC475" s="41"/>
      <c r="AD475" s="41">
        <f t="shared" si="243"/>
        <v>0</v>
      </c>
      <c r="AE475" s="41">
        <f t="shared" si="244"/>
        <v>0</v>
      </c>
      <c r="AF475" s="41">
        <f t="shared" si="245"/>
        <v>0</v>
      </c>
      <c r="AG475" s="41">
        <f t="shared" si="246"/>
        <v>0</v>
      </c>
      <c r="AI475" s="41">
        <f t="shared" si="254"/>
        <v>0.31762051131235419</v>
      </c>
      <c r="AJ475" s="41">
        <f t="shared" si="255"/>
        <v>0.15331493000863652</v>
      </c>
      <c r="AK475" s="41">
        <f t="shared" si="270"/>
        <v>0.24046002177421916</v>
      </c>
      <c r="AL475" s="41">
        <f t="shared" si="256"/>
        <v>0</v>
      </c>
      <c r="AR475" s="41">
        <f t="shared" si="257"/>
        <v>0</v>
      </c>
      <c r="AS475" s="41">
        <f t="shared" si="258"/>
        <v>0</v>
      </c>
      <c r="AT475" s="41">
        <f t="shared" si="259"/>
        <v>0</v>
      </c>
      <c r="AV475" s="40">
        <f t="shared" si="260"/>
        <v>852.60779574643118</v>
      </c>
      <c r="AW475" s="40">
        <f t="shared" si="250"/>
        <v>411.55246551798353</v>
      </c>
      <c r="AX475" s="40">
        <f t="shared" si="251"/>
        <v>645.48126404984293</v>
      </c>
      <c r="AY475" s="40">
        <f t="shared" si="261"/>
        <v>0</v>
      </c>
      <c r="AZ475" s="40">
        <f t="shared" si="262"/>
        <v>0</v>
      </c>
      <c r="BA475" s="40">
        <f t="shared" si="263"/>
        <v>0</v>
      </c>
      <c r="BB475" s="40">
        <f t="shared" si="264"/>
        <v>0</v>
      </c>
      <c r="BC475" s="40">
        <f t="shared" si="265"/>
        <v>0</v>
      </c>
      <c r="BD475" s="40">
        <f t="shared" si="266"/>
        <v>0</v>
      </c>
      <c r="BE475" s="40">
        <f t="shared" si="247"/>
        <v>0</v>
      </c>
      <c r="BF475" s="40">
        <f t="shared" si="248"/>
        <v>0</v>
      </c>
      <c r="BG475" s="40">
        <f t="shared" si="249"/>
        <v>0</v>
      </c>
      <c r="BH475" s="62">
        <f t="shared" si="267"/>
        <v>1909.6415253142577</v>
      </c>
      <c r="BI475" s="128">
        <f>VLOOKUP(A475,'1112 '!$B$12:$G$1229,6,0)</f>
        <v>2048.6999999999998</v>
      </c>
      <c r="BJ475" s="63">
        <f t="shared" si="268"/>
        <v>-139.05847468574211</v>
      </c>
      <c r="BK475" s="41">
        <f t="shared" si="269"/>
        <v>3.7284877520713309E-3</v>
      </c>
    </row>
    <row r="476" spans="1:63" x14ac:dyDescent="0.3">
      <c r="A476" s="85" t="s">
        <v>2151</v>
      </c>
      <c r="B476" s="85" t="s">
        <v>647</v>
      </c>
      <c r="C476" s="65">
        <f>VLOOKUP(B476,Площадь!$A$2:$B$442,2,0)</f>
        <v>13.8</v>
      </c>
      <c r="D476" s="79"/>
      <c r="E476">
        <v>31</v>
      </c>
      <c r="F476">
        <v>29</v>
      </c>
      <c r="G476">
        <v>31</v>
      </c>
      <c r="Q476">
        <f t="shared" si="252"/>
        <v>91</v>
      </c>
      <c r="R476" s="76"/>
      <c r="S476" s="71"/>
      <c r="T476" s="41">
        <f t="shared" si="271"/>
        <v>0</v>
      </c>
      <c r="U476" s="41">
        <f t="shared" si="242"/>
        <v>0</v>
      </c>
      <c r="V476" s="41">
        <f t="shared" si="253"/>
        <v>0</v>
      </c>
      <c r="W476" s="41">
        <f t="shared" si="241"/>
        <v>0</v>
      </c>
      <c r="X476" s="41">
        <f t="shared" si="272"/>
        <v>0</v>
      </c>
      <c r="Y476" s="41"/>
      <c r="Z476" s="41"/>
      <c r="AA476" s="41"/>
      <c r="AB476" s="41"/>
      <c r="AC476" s="41"/>
      <c r="AD476" s="41">
        <f t="shared" si="243"/>
        <v>0</v>
      </c>
      <c r="AE476" s="41">
        <f t="shared" si="244"/>
        <v>0</v>
      </c>
      <c r="AF476" s="41">
        <f t="shared" si="245"/>
        <v>0</v>
      </c>
      <c r="AG476" s="41">
        <f t="shared" si="246"/>
        <v>0</v>
      </c>
      <c r="AI476" s="41">
        <f t="shared" si="254"/>
        <v>0.27567063245977907</v>
      </c>
      <c r="AJ476" s="41">
        <f t="shared" si="255"/>
        <v>0.13306578830938265</v>
      </c>
      <c r="AK476" s="41">
        <f t="shared" si="270"/>
        <v>0.20870115097385059</v>
      </c>
      <c r="AL476" s="41">
        <f t="shared" si="256"/>
        <v>0</v>
      </c>
      <c r="AR476" s="41">
        <f t="shared" si="257"/>
        <v>0</v>
      </c>
      <c r="AS476" s="41">
        <f t="shared" si="258"/>
        <v>0</v>
      </c>
      <c r="AT476" s="41">
        <f t="shared" si="259"/>
        <v>0</v>
      </c>
      <c r="AV476" s="40">
        <f t="shared" si="260"/>
        <v>739.99921894973261</v>
      </c>
      <c r="AW476" s="40">
        <f t="shared" si="250"/>
        <v>357.1964795061744</v>
      </c>
      <c r="AX476" s="40">
        <f t="shared" si="251"/>
        <v>560.22902162816558</v>
      </c>
      <c r="AY476" s="40">
        <f t="shared" si="261"/>
        <v>0</v>
      </c>
      <c r="AZ476" s="40">
        <f t="shared" si="262"/>
        <v>0</v>
      </c>
      <c r="BA476" s="40">
        <f t="shared" si="263"/>
        <v>0</v>
      </c>
      <c r="BB476" s="40">
        <f t="shared" si="264"/>
        <v>0</v>
      </c>
      <c r="BC476" s="40">
        <f t="shared" si="265"/>
        <v>0</v>
      </c>
      <c r="BD476" s="40">
        <f t="shared" si="266"/>
        <v>0</v>
      </c>
      <c r="BE476" s="40">
        <f t="shared" si="247"/>
        <v>0</v>
      </c>
      <c r="BF476" s="40">
        <f t="shared" si="248"/>
        <v>0</v>
      </c>
      <c r="BG476" s="40">
        <f t="shared" si="249"/>
        <v>0</v>
      </c>
      <c r="BH476" s="62">
        <f t="shared" si="267"/>
        <v>1657.4247200840725</v>
      </c>
      <c r="BI476" s="128">
        <f>VLOOKUP(A476,'1112 '!$B$12:$G$1229,6,0)</f>
        <v>1778.13</v>
      </c>
      <c r="BJ476" s="63">
        <f t="shared" si="268"/>
        <v>-120.70527991592758</v>
      </c>
      <c r="BK476" s="41">
        <f t="shared" si="269"/>
        <v>3.7284877520713301E-3</v>
      </c>
    </row>
    <row r="477" spans="1:63" x14ac:dyDescent="0.3">
      <c r="A477" s="85" t="s">
        <v>2108</v>
      </c>
      <c r="B477" s="85" t="s">
        <v>938</v>
      </c>
      <c r="C477" s="65">
        <f>VLOOKUP(B477,Площадь!$A$2:$B$442,2,0)</f>
        <v>17</v>
      </c>
      <c r="D477" s="79"/>
      <c r="E477">
        <v>31</v>
      </c>
      <c r="F477">
        <v>29</v>
      </c>
      <c r="G477">
        <v>31</v>
      </c>
      <c r="Q477">
        <f t="shared" si="252"/>
        <v>91</v>
      </c>
      <c r="R477" s="76"/>
      <c r="S477" s="71"/>
      <c r="T477" s="41">
        <f t="shared" si="271"/>
        <v>0</v>
      </c>
      <c r="U477" s="41">
        <f t="shared" si="242"/>
        <v>0</v>
      </c>
      <c r="V477" s="41">
        <f t="shared" si="253"/>
        <v>0</v>
      </c>
      <c r="W477" s="41">
        <f t="shared" si="241"/>
        <v>0</v>
      </c>
      <c r="X477" s="41">
        <f t="shared" si="272"/>
        <v>0</v>
      </c>
      <c r="Y477" s="41"/>
      <c r="Z477" s="41"/>
      <c r="AA477" s="41"/>
      <c r="AB477" s="41"/>
      <c r="AC477" s="41"/>
      <c r="AD477" s="41">
        <f t="shared" si="243"/>
        <v>0</v>
      </c>
      <c r="AE477" s="41">
        <f t="shared" si="244"/>
        <v>0</v>
      </c>
      <c r="AF477" s="41">
        <f t="shared" si="245"/>
        <v>0</v>
      </c>
      <c r="AG477" s="41">
        <f t="shared" si="246"/>
        <v>0</v>
      </c>
      <c r="AI477" s="41">
        <f t="shared" si="254"/>
        <v>0.33959425737798871</v>
      </c>
      <c r="AJ477" s="41">
        <f t="shared" si="255"/>
        <v>0.16392162327967427</v>
      </c>
      <c r="AK477" s="41">
        <f t="shared" si="270"/>
        <v>0.2570956207648884</v>
      </c>
      <c r="AL477" s="41">
        <f t="shared" si="256"/>
        <v>0</v>
      </c>
      <c r="AR477" s="41">
        <f t="shared" si="257"/>
        <v>0</v>
      </c>
      <c r="AS477" s="41">
        <f t="shared" si="258"/>
        <v>0</v>
      </c>
      <c r="AT477" s="41">
        <f t="shared" si="259"/>
        <v>0</v>
      </c>
      <c r="AV477" s="40">
        <f t="shared" si="260"/>
        <v>911.5932407351778</v>
      </c>
      <c r="AW477" s="40">
        <f t="shared" si="250"/>
        <v>440.02464866702644</v>
      </c>
      <c r="AX477" s="40">
        <f t="shared" si="251"/>
        <v>690.1372005564358</v>
      </c>
      <c r="AY477" s="40">
        <f t="shared" si="261"/>
        <v>0</v>
      </c>
      <c r="AZ477" s="40">
        <f t="shared" si="262"/>
        <v>0</v>
      </c>
      <c r="BA477" s="40">
        <f t="shared" si="263"/>
        <v>0</v>
      </c>
      <c r="BB477" s="40">
        <f t="shared" si="264"/>
        <v>0</v>
      </c>
      <c r="BC477" s="40">
        <f t="shared" si="265"/>
        <v>0</v>
      </c>
      <c r="BD477" s="40">
        <f t="shared" si="266"/>
        <v>0</v>
      </c>
      <c r="BE477" s="40">
        <f t="shared" si="247"/>
        <v>0</v>
      </c>
      <c r="BF477" s="40">
        <f t="shared" si="248"/>
        <v>0</v>
      </c>
      <c r="BG477" s="40">
        <f t="shared" si="249"/>
        <v>0</v>
      </c>
      <c r="BH477" s="62">
        <f t="shared" si="267"/>
        <v>2041.7550899586399</v>
      </c>
      <c r="BI477" s="128">
        <f>VLOOKUP(A477,'1112 '!$B$12:$G$1229,6,0)</f>
        <v>2190.44</v>
      </c>
      <c r="BJ477" s="63">
        <f t="shared" si="268"/>
        <v>-148.68491004136013</v>
      </c>
      <c r="BK477" s="41">
        <f t="shared" si="269"/>
        <v>3.7284877520713301E-3</v>
      </c>
    </row>
    <row r="478" spans="1:63" x14ac:dyDescent="0.3">
      <c r="A478" s="85" t="s">
        <v>2081</v>
      </c>
      <c r="B478" s="85" t="s">
        <v>999</v>
      </c>
      <c r="C478" s="65">
        <f>VLOOKUP(B478,Площадь!$A$2:$B$442,2,0)</f>
        <v>16.2</v>
      </c>
      <c r="D478" s="79"/>
      <c r="E478">
        <v>31</v>
      </c>
      <c r="F478">
        <v>29</v>
      </c>
      <c r="G478">
        <v>31</v>
      </c>
      <c r="Q478">
        <f t="shared" si="252"/>
        <v>91</v>
      </c>
      <c r="R478" s="76"/>
      <c r="S478" s="71"/>
      <c r="T478" s="41">
        <f t="shared" si="271"/>
        <v>0</v>
      </c>
      <c r="U478" s="41">
        <f t="shared" si="242"/>
        <v>0</v>
      </c>
      <c r="V478" s="41">
        <f t="shared" si="253"/>
        <v>0</v>
      </c>
      <c r="W478" s="41">
        <f t="shared" si="241"/>
        <v>0</v>
      </c>
      <c r="X478" s="41">
        <f t="shared" si="272"/>
        <v>0</v>
      </c>
      <c r="Y478" s="41"/>
      <c r="Z478" s="41"/>
      <c r="AA478" s="41"/>
      <c r="AB478" s="41"/>
      <c r="AC478" s="41"/>
      <c r="AD478" s="41">
        <f t="shared" si="243"/>
        <v>0</v>
      </c>
      <c r="AE478" s="41">
        <f t="shared" si="244"/>
        <v>0</v>
      </c>
      <c r="AF478" s="41">
        <f t="shared" si="245"/>
        <v>0</v>
      </c>
      <c r="AG478" s="41">
        <f t="shared" si="246"/>
        <v>0</v>
      </c>
      <c r="AI478" s="41">
        <f t="shared" si="254"/>
        <v>0.32361335114843631</v>
      </c>
      <c r="AJ478" s="41">
        <f t="shared" si="255"/>
        <v>0.15620766453710136</v>
      </c>
      <c r="AK478" s="41">
        <f t="shared" si="270"/>
        <v>0.24499700331712893</v>
      </c>
      <c r="AL478" s="41">
        <f t="shared" si="256"/>
        <v>0</v>
      </c>
      <c r="AR478" s="41">
        <f t="shared" si="257"/>
        <v>0</v>
      </c>
      <c r="AS478" s="41">
        <f t="shared" si="258"/>
        <v>0</v>
      </c>
      <c r="AT478" s="41">
        <f t="shared" si="259"/>
        <v>0</v>
      </c>
      <c r="AV478" s="40">
        <f t="shared" si="260"/>
        <v>868.69473528881656</v>
      </c>
      <c r="AW478" s="40">
        <f t="shared" si="250"/>
        <v>419.31760637681344</v>
      </c>
      <c r="AX478" s="40">
        <f t="shared" si="251"/>
        <v>657.66015582436819</v>
      </c>
      <c r="AY478" s="40">
        <f t="shared" si="261"/>
        <v>0</v>
      </c>
      <c r="AZ478" s="40">
        <f t="shared" si="262"/>
        <v>0</v>
      </c>
      <c r="BA478" s="40">
        <f t="shared" si="263"/>
        <v>0</v>
      </c>
      <c r="BB478" s="40">
        <f t="shared" si="264"/>
        <v>0</v>
      </c>
      <c r="BC478" s="40">
        <f t="shared" si="265"/>
        <v>0</v>
      </c>
      <c r="BD478" s="40">
        <f t="shared" si="266"/>
        <v>0</v>
      </c>
      <c r="BE478" s="40">
        <f t="shared" si="247"/>
        <v>0</v>
      </c>
      <c r="BF478" s="40">
        <f t="shared" si="248"/>
        <v>0</v>
      </c>
      <c r="BG478" s="40">
        <f t="shared" si="249"/>
        <v>0</v>
      </c>
      <c r="BH478" s="62">
        <f t="shared" si="267"/>
        <v>1945.672497489998</v>
      </c>
      <c r="BI478" s="128">
        <f>VLOOKUP(A478,'1112 '!$B$12:$G$1229,6,0)</f>
        <v>2087.37</v>
      </c>
      <c r="BJ478" s="63">
        <f t="shared" si="268"/>
        <v>-141.69750251000187</v>
      </c>
      <c r="BK478" s="41">
        <f t="shared" si="269"/>
        <v>3.7284877520713305E-3</v>
      </c>
    </row>
    <row r="479" spans="1:63" x14ac:dyDescent="0.3">
      <c r="A479" s="85" t="s">
        <v>2224</v>
      </c>
      <c r="B479" s="85" t="s">
        <v>1057</v>
      </c>
      <c r="C479" s="65">
        <f>VLOOKUP(B479,Площадь!$A$2:$B$442,2,0)</f>
        <v>8.1999999999999993</v>
      </c>
      <c r="D479" s="79"/>
      <c r="E479">
        <v>31</v>
      </c>
      <c r="F479">
        <v>29</v>
      </c>
      <c r="G479">
        <v>31</v>
      </c>
      <c r="Q479">
        <f t="shared" si="252"/>
        <v>91</v>
      </c>
      <c r="R479" s="76"/>
      <c r="S479" s="71"/>
      <c r="T479" s="41">
        <f t="shared" si="271"/>
        <v>0</v>
      </c>
      <c r="U479" s="41">
        <f t="shared" si="242"/>
        <v>0</v>
      </c>
      <c r="V479" s="41">
        <f t="shared" si="253"/>
        <v>0</v>
      </c>
      <c r="W479" s="41">
        <f t="shared" si="241"/>
        <v>0</v>
      </c>
      <c r="X479" s="41">
        <f t="shared" si="272"/>
        <v>0</v>
      </c>
      <c r="Y479" s="41"/>
      <c r="Z479" s="41"/>
      <c r="AA479" s="41"/>
      <c r="AB479" s="41"/>
      <c r="AC479" s="41"/>
      <c r="AD479" s="41">
        <f t="shared" si="243"/>
        <v>0</v>
      </c>
      <c r="AE479" s="41">
        <f t="shared" si="244"/>
        <v>0</v>
      </c>
      <c r="AF479" s="41">
        <f t="shared" si="245"/>
        <v>0</v>
      </c>
      <c r="AG479" s="41">
        <f t="shared" si="246"/>
        <v>0</v>
      </c>
      <c r="AI479" s="41">
        <f t="shared" si="254"/>
        <v>0.16380428885291221</v>
      </c>
      <c r="AJ479" s="41">
        <f t="shared" si="255"/>
        <v>7.9068077111372287E-2</v>
      </c>
      <c r="AK479" s="41">
        <f t="shared" si="270"/>
        <v>0.12401082883953438</v>
      </c>
      <c r="AL479" s="41">
        <f t="shared" si="256"/>
        <v>0</v>
      </c>
      <c r="AR479" s="41">
        <f t="shared" si="257"/>
        <v>0</v>
      </c>
      <c r="AS479" s="41">
        <f t="shared" si="258"/>
        <v>0</v>
      </c>
      <c r="AT479" s="41">
        <f t="shared" si="259"/>
        <v>0</v>
      </c>
      <c r="AV479" s="40">
        <f t="shared" si="260"/>
        <v>439.70968082520341</v>
      </c>
      <c r="AW479" s="40">
        <f t="shared" si="250"/>
        <v>212.24718347468331</v>
      </c>
      <c r="AX479" s="40">
        <f t="shared" si="251"/>
        <v>332.88970850369253</v>
      </c>
      <c r="AY479" s="40">
        <f t="shared" si="261"/>
        <v>0</v>
      </c>
      <c r="AZ479" s="40">
        <f t="shared" si="262"/>
        <v>0</v>
      </c>
      <c r="BA479" s="40">
        <f t="shared" si="263"/>
        <v>0</v>
      </c>
      <c r="BB479" s="40">
        <f t="shared" si="264"/>
        <v>0</v>
      </c>
      <c r="BC479" s="40">
        <f t="shared" si="265"/>
        <v>0</v>
      </c>
      <c r="BD479" s="40">
        <f t="shared" si="266"/>
        <v>0</v>
      </c>
      <c r="BE479" s="40">
        <f t="shared" si="247"/>
        <v>0</v>
      </c>
      <c r="BF479" s="40">
        <f t="shared" si="248"/>
        <v>0</v>
      </c>
      <c r="BG479" s="40">
        <f t="shared" si="249"/>
        <v>0</v>
      </c>
      <c r="BH479" s="62">
        <f t="shared" si="267"/>
        <v>984.84657280357931</v>
      </c>
      <c r="BI479" s="128">
        <f>VLOOKUP(A479,'1112 '!$B$12:$G$1229,6,0)</f>
        <v>1056.56</v>
      </c>
      <c r="BJ479" s="63">
        <f t="shared" si="268"/>
        <v>-71.713427196420639</v>
      </c>
      <c r="BK479" s="41">
        <f t="shared" si="269"/>
        <v>3.7284877520713305E-3</v>
      </c>
    </row>
    <row r="480" spans="1:63" x14ac:dyDescent="0.3">
      <c r="A480" s="85" t="s">
        <v>2039</v>
      </c>
      <c r="B480" s="85" t="s">
        <v>1155</v>
      </c>
      <c r="C480" s="65">
        <f>VLOOKUP(B480,Площадь!$A$2:$B$442,2,0)</f>
        <v>3.9</v>
      </c>
      <c r="D480" s="79"/>
      <c r="E480">
        <v>31</v>
      </c>
      <c r="F480">
        <v>29</v>
      </c>
      <c r="G480">
        <v>31</v>
      </c>
      <c r="Q480">
        <f t="shared" si="252"/>
        <v>91</v>
      </c>
      <c r="R480" s="76"/>
      <c r="S480" s="71"/>
      <c r="T480" s="41">
        <f t="shared" si="271"/>
        <v>0</v>
      </c>
      <c r="U480" s="41">
        <f t="shared" si="242"/>
        <v>0</v>
      </c>
      <c r="V480" s="41">
        <f t="shared" si="253"/>
        <v>0</v>
      </c>
      <c r="W480" s="41">
        <f t="shared" si="241"/>
        <v>0</v>
      </c>
      <c r="X480" s="41">
        <f t="shared" si="272"/>
        <v>0</v>
      </c>
      <c r="Y480" s="41"/>
      <c r="Z480" s="41"/>
      <c r="AA480" s="41"/>
      <c r="AB480" s="41"/>
      <c r="AC480" s="41"/>
      <c r="AD480" s="41">
        <f t="shared" si="243"/>
        <v>0</v>
      </c>
      <c r="AE480" s="41">
        <f t="shared" si="244"/>
        <v>0</v>
      </c>
      <c r="AF480" s="41">
        <f t="shared" si="245"/>
        <v>0</v>
      </c>
      <c r="AG480" s="41">
        <f t="shared" si="246"/>
        <v>0</v>
      </c>
      <c r="AI480" s="41">
        <f t="shared" si="254"/>
        <v>7.7906917869068004E-2</v>
      </c>
      <c r="AJ480" s="41">
        <f t="shared" si="255"/>
        <v>3.7605548870042922E-2</v>
      </c>
      <c r="AK480" s="41">
        <f t="shared" si="270"/>
        <v>5.8980760057827333E-2</v>
      </c>
      <c r="AL480" s="41">
        <f t="shared" si="256"/>
        <v>0</v>
      </c>
      <c r="AR480" s="41">
        <f t="shared" si="257"/>
        <v>0</v>
      </c>
      <c r="AS480" s="41">
        <f t="shared" si="258"/>
        <v>0</v>
      </c>
      <c r="AT480" s="41">
        <f t="shared" si="259"/>
        <v>0</v>
      </c>
      <c r="AV480" s="40">
        <f t="shared" si="260"/>
        <v>209.13021405101139</v>
      </c>
      <c r="AW480" s="40">
        <f t="shared" si="250"/>
        <v>100.94683116478842</v>
      </c>
      <c r="AX480" s="40">
        <f t="shared" si="251"/>
        <v>158.32559306882939</v>
      </c>
      <c r="AY480" s="40">
        <f t="shared" si="261"/>
        <v>0</v>
      </c>
      <c r="AZ480" s="40">
        <f t="shared" si="262"/>
        <v>0</v>
      </c>
      <c r="BA480" s="40">
        <f t="shared" si="263"/>
        <v>0</v>
      </c>
      <c r="BB480" s="40">
        <f t="shared" si="264"/>
        <v>0</v>
      </c>
      <c r="BC480" s="40">
        <f t="shared" si="265"/>
        <v>0</v>
      </c>
      <c r="BD480" s="40">
        <f t="shared" si="266"/>
        <v>0</v>
      </c>
      <c r="BE480" s="40">
        <f t="shared" si="247"/>
        <v>0</v>
      </c>
      <c r="BF480" s="40">
        <f t="shared" si="248"/>
        <v>0</v>
      </c>
      <c r="BG480" s="40">
        <f t="shared" si="249"/>
        <v>0</v>
      </c>
      <c r="BH480" s="62">
        <f t="shared" si="267"/>
        <v>468.40263828462918</v>
      </c>
      <c r="BI480" s="128">
        <f>VLOOKUP(A480,'1112 '!$B$12:$G$1229,6,0)</f>
        <v>502.51</v>
      </c>
      <c r="BJ480" s="63">
        <f t="shared" si="268"/>
        <v>-34.107361715370814</v>
      </c>
      <c r="BK480" s="41">
        <f t="shared" si="269"/>
        <v>3.7284877520713301E-3</v>
      </c>
    </row>
    <row r="481" spans="1:63" x14ac:dyDescent="0.3">
      <c r="A481" s="85" t="s">
        <v>2346</v>
      </c>
      <c r="B481" s="85" t="s">
        <v>762</v>
      </c>
      <c r="C481" s="65">
        <f>VLOOKUP(B481,Площадь!$A$2:$B$442,2,0)</f>
        <v>3.9</v>
      </c>
      <c r="D481" s="79"/>
      <c r="E481">
        <v>31</v>
      </c>
      <c r="F481">
        <v>29</v>
      </c>
      <c r="G481">
        <v>31</v>
      </c>
      <c r="Q481">
        <f t="shared" si="252"/>
        <v>91</v>
      </c>
      <c r="R481" s="76"/>
      <c r="S481" s="71"/>
      <c r="T481" s="41">
        <f t="shared" si="271"/>
        <v>0</v>
      </c>
      <c r="U481" s="41">
        <f t="shared" si="242"/>
        <v>0</v>
      </c>
      <c r="V481" s="41">
        <f t="shared" si="253"/>
        <v>0</v>
      </c>
      <c r="W481" s="41">
        <f t="shared" si="241"/>
        <v>0</v>
      </c>
      <c r="X481" s="41">
        <f t="shared" si="272"/>
        <v>0</v>
      </c>
      <c r="Y481" s="41"/>
      <c r="Z481" s="41"/>
      <c r="AA481" s="41"/>
      <c r="AB481" s="41"/>
      <c r="AC481" s="41"/>
      <c r="AD481" s="41">
        <f t="shared" si="243"/>
        <v>0</v>
      </c>
      <c r="AE481" s="41">
        <f t="shared" si="244"/>
        <v>0</v>
      </c>
      <c r="AF481" s="41">
        <f t="shared" si="245"/>
        <v>0</v>
      </c>
      <c r="AG481" s="41">
        <f t="shared" si="246"/>
        <v>0</v>
      </c>
      <c r="AI481" s="41">
        <f t="shared" si="254"/>
        <v>7.7906917869068004E-2</v>
      </c>
      <c r="AJ481" s="41">
        <f t="shared" si="255"/>
        <v>3.7605548870042922E-2</v>
      </c>
      <c r="AK481" s="41">
        <f t="shared" si="270"/>
        <v>5.8980760057827333E-2</v>
      </c>
      <c r="AL481" s="41">
        <f t="shared" si="256"/>
        <v>0</v>
      </c>
      <c r="AR481" s="41">
        <f t="shared" si="257"/>
        <v>0</v>
      </c>
      <c r="AS481" s="41">
        <f t="shared" si="258"/>
        <v>0</v>
      </c>
      <c r="AT481" s="41">
        <f t="shared" si="259"/>
        <v>0</v>
      </c>
      <c r="AV481" s="40">
        <f t="shared" si="260"/>
        <v>209.13021405101139</v>
      </c>
      <c r="AW481" s="40">
        <f t="shared" si="250"/>
        <v>100.94683116478842</v>
      </c>
      <c r="AX481" s="40">
        <f t="shared" si="251"/>
        <v>158.32559306882939</v>
      </c>
      <c r="AY481" s="40">
        <f t="shared" si="261"/>
        <v>0</v>
      </c>
      <c r="AZ481" s="40">
        <f t="shared" si="262"/>
        <v>0</v>
      </c>
      <c r="BA481" s="40">
        <f t="shared" si="263"/>
        <v>0</v>
      </c>
      <c r="BB481" s="40">
        <f t="shared" si="264"/>
        <v>0</v>
      </c>
      <c r="BC481" s="40">
        <f t="shared" si="265"/>
        <v>0</v>
      </c>
      <c r="BD481" s="40">
        <f t="shared" si="266"/>
        <v>0</v>
      </c>
      <c r="BE481" s="40">
        <f t="shared" si="247"/>
        <v>0</v>
      </c>
      <c r="BF481" s="40">
        <f t="shared" si="248"/>
        <v>0</v>
      </c>
      <c r="BG481" s="40">
        <f t="shared" si="249"/>
        <v>0</v>
      </c>
      <c r="BH481" s="62">
        <f t="shared" si="267"/>
        <v>468.40263828462918</v>
      </c>
      <c r="BI481" s="128">
        <f>VLOOKUP(A481,'1112 '!$B$12:$G$1229,6,0)</f>
        <v>502.51</v>
      </c>
      <c r="BJ481" s="63">
        <f t="shared" si="268"/>
        <v>-34.107361715370814</v>
      </c>
      <c r="BK481" s="41">
        <f t="shared" si="269"/>
        <v>3.7284877520713301E-3</v>
      </c>
    </row>
    <row r="482" spans="1:63" x14ac:dyDescent="0.3">
      <c r="A482" s="85" t="s">
        <v>2008</v>
      </c>
      <c r="B482" s="85" t="s">
        <v>1036</v>
      </c>
      <c r="C482" s="65">
        <f>VLOOKUP(B482,Площадь!$A$2:$B$442,2,0)</f>
        <v>6.9</v>
      </c>
      <c r="D482" s="79"/>
      <c r="E482">
        <v>31</v>
      </c>
      <c r="F482">
        <v>29</v>
      </c>
      <c r="G482">
        <v>31</v>
      </c>
      <c r="Q482">
        <f t="shared" si="252"/>
        <v>91</v>
      </c>
      <c r="R482" s="76"/>
      <c r="S482" s="71"/>
      <c r="T482" s="41">
        <f t="shared" si="271"/>
        <v>0</v>
      </c>
      <c r="U482" s="41">
        <f t="shared" si="242"/>
        <v>0</v>
      </c>
      <c r="V482" s="41">
        <f t="shared" si="253"/>
        <v>0</v>
      </c>
      <c r="W482" s="41">
        <f t="shared" si="241"/>
        <v>0</v>
      </c>
      <c r="X482" s="41">
        <f t="shared" si="272"/>
        <v>0</v>
      </c>
      <c r="Y482" s="41"/>
      <c r="Z482" s="41"/>
      <c r="AA482" s="41"/>
      <c r="AB482" s="41"/>
      <c r="AC482" s="41"/>
      <c r="AD482" s="41">
        <f t="shared" si="243"/>
        <v>0</v>
      </c>
      <c r="AE482" s="41">
        <f t="shared" si="244"/>
        <v>0</v>
      </c>
      <c r="AF482" s="41">
        <f t="shared" si="245"/>
        <v>0</v>
      </c>
      <c r="AG482" s="41">
        <f t="shared" si="246"/>
        <v>0</v>
      </c>
      <c r="AI482" s="41">
        <f t="shared" si="254"/>
        <v>0.13783531622988954</v>
      </c>
      <c r="AJ482" s="41">
        <f t="shared" si="255"/>
        <v>6.6532894154691324E-2</v>
      </c>
      <c r="AK482" s="41">
        <f t="shared" si="270"/>
        <v>0.10435057548692529</v>
      </c>
      <c r="AL482" s="41">
        <f t="shared" si="256"/>
        <v>0</v>
      </c>
      <c r="AR482" s="41">
        <f t="shared" si="257"/>
        <v>0</v>
      </c>
      <c r="AS482" s="41">
        <f t="shared" si="258"/>
        <v>0</v>
      </c>
      <c r="AT482" s="41">
        <f t="shared" si="259"/>
        <v>0</v>
      </c>
      <c r="AV482" s="40">
        <f t="shared" si="260"/>
        <v>369.9996094748663</v>
      </c>
      <c r="AW482" s="40">
        <f t="shared" si="250"/>
        <v>178.5982397530872</v>
      </c>
      <c r="AX482" s="40">
        <f t="shared" si="251"/>
        <v>280.11451081408279</v>
      </c>
      <c r="AY482" s="40">
        <f t="shared" si="261"/>
        <v>0</v>
      </c>
      <c r="AZ482" s="40">
        <f t="shared" si="262"/>
        <v>0</v>
      </c>
      <c r="BA482" s="40">
        <f t="shared" si="263"/>
        <v>0</v>
      </c>
      <c r="BB482" s="40">
        <f t="shared" si="264"/>
        <v>0</v>
      </c>
      <c r="BC482" s="40">
        <f t="shared" si="265"/>
        <v>0</v>
      </c>
      <c r="BD482" s="40">
        <f t="shared" si="266"/>
        <v>0</v>
      </c>
      <c r="BE482" s="40">
        <f t="shared" si="247"/>
        <v>0</v>
      </c>
      <c r="BF482" s="40">
        <f t="shared" si="248"/>
        <v>0</v>
      </c>
      <c r="BG482" s="40">
        <f t="shared" si="249"/>
        <v>0</v>
      </c>
      <c r="BH482" s="62">
        <f t="shared" si="267"/>
        <v>828.71236004203627</v>
      </c>
      <c r="BI482" s="128">
        <f>VLOOKUP(A482,'1112 '!$B$12:$G$1229,6,0)</f>
        <v>889.05</v>
      </c>
      <c r="BJ482" s="63">
        <f t="shared" si="268"/>
        <v>-60.337639957963688</v>
      </c>
      <c r="BK482" s="41">
        <f t="shared" si="269"/>
        <v>3.7284877520713301E-3</v>
      </c>
    </row>
    <row r="483" spans="1:63" x14ac:dyDescent="0.3">
      <c r="A483" s="85" t="s">
        <v>2146</v>
      </c>
      <c r="B483" s="85" t="s">
        <v>1129</v>
      </c>
      <c r="C483" s="65">
        <f>VLOOKUP(B483,Площадь!$A$2:$B$442,2,0)</f>
        <v>6.2</v>
      </c>
      <c r="D483" s="79"/>
      <c r="E483">
        <v>31</v>
      </c>
      <c r="F483">
        <v>29</v>
      </c>
      <c r="G483">
        <v>31</v>
      </c>
      <c r="Q483">
        <f t="shared" si="252"/>
        <v>91</v>
      </c>
      <c r="R483" s="76"/>
      <c r="S483" s="71"/>
      <c r="T483" s="41">
        <f t="shared" si="271"/>
        <v>0</v>
      </c>
      <c r="U483" s="41">
        <f t="shared" si="242"/>
        <v>0</v>
      </c>
      <c r="V483" s="41">
        <f t="shared" si="253"/>
        <v>0</v>
      </c>
      <c r="W483" s="41">
        <f t="shared" si="241"/>
        <v>0</v>
      </c>
      <c r="X483" s="41">
        <f t="shared" si="272"/>
        <v>0</v>
      </c>
      <c r="Y483" s="41"/>
      <c r="Z483" s="41"/>
      <c r="AA483" s="41"/>
      <c r="AB483" s="41"/>
      <c r="AC483" s="41"/>
      <c r="AD483" s="41">
        <f t="shared" si="243"/>
        <v>0</v>
      </c>
      <c r="AE483" s="41">
        <f t="shared" si="244"/>
        <v>0</v>
      </c>
      <c r="AF483" s="41">
        <f t="shared" si="245"/>
        <v>0</v>
      </c>
      <c r="AG483" s="41">
        <f t="shared" si="246"/>
        <v>0</v>
      </c>
      <c r="AI483" s="41">
        <f t="shared" si="254"/>
        <v>0.12385202327903119</v>
      </c>
      <c r="AJ483" s="41">
        <f t="shared" si="255"/>
        <v>5.9783180254940033E-2</v>
      </c>
      <c r="AK483" s="41">
        <f t="shared" si="270"/>
        <v>9.3764285220135773E-2</v>
      </c>
      <c r="AL483" s="41">
        <f t="shared" si="256"/>
        <v>0</v>
      </c>
      <c r="AR483" s="41">
        <f t="shared" si="257"/>
        <v>0</v>
      </c>
      <c r="AS483" s="41">
        <f t="shared" si="258"/>
        <v>0</v>
      </c>
      <c r="AT483" s="41">
        <f t="shared" si="259"/>
        <v>0</v>
      </c>
      <c r="AV483" s="40">
        <f t="shared" si="260"/>
        <v>332.46341720930019</v>
      </c>
      <c r="AW483" s="40">
        <f t="shared" si="250"/>
        <v>160.47957774915082</v>
      </c>
      <c r="AX483" s="40">
        <f t="shared" si="251"/>
        <v>251.69709667352367</v>
      </c>
      <c r="AY483" s="40">
        <f t="shared" si="261"/>
        <v>0</v>
      </c>
      <c r="AZ483" s="40">
        <f t="shared" si="262"/>
        <v>0</v>
      </c>
      <c r="BA483" s="40">
        <f t="shared" si="263"/>
        <v>0</v>
      </c>
      <c r="BB483" s="40">
        <f t="shared" si="264"/>
        <v>0</v>
      </c>
      <c r="BC483" s="40">
        <f t="shared" si="265"/>
        <v>0</v>
      </c>
      <c r="BD483" s="40">
        <f t="shared" si="266"/>
        <v>0</v>
      </c>
      <c r="BE483" s="40">
        <f t="shared" si="247"/>
        <v>0</v>
      </c>
      <c r="BF483" s="40">
        <f t="shared" si="248"/>
        <v>0</v>
      </c>
      <c r="BG483" s="40">
        <f t="shared" si="249"/>
        <v>0</v>
      </c>
      <c r="BH483" s="62">
        <f t="shared" si="267"/>
        <v>744.64009163197466</v>
      </c>
      <c r="BI483" s="128">
        <f>VLOOKUP(A483,'1112 '!$B$12:$G$1229,6,0)</f>
        <v>798.87</v>
      </c>
      <c r="BJ483" s="63">
        <f t="shared" si="268"/>
        <v>-54.229908368025349</v>
      </c>
      <c r="BK483" s="41">
        <f t="shared" si="269"/>
        <v>3.7284877520713305E-3</v>
      </c>
    </row>
    <row r="484" spans="1:63" x14ac:dyDescent="0.3">
      <c r="A484" s="85" t="s">
        <v>2170</v>
      </c>
      <c r="B484" s="85" t="s">
        <v>984</v>
      </c>
      <c r="C484" s="65">
        <f>VLOOKUP(B484,Площадь!$A$2:$B$442,2,0)</f>
        <v>6.6</v>
      </c>
      <c r="D484" s="79"/>
      <c r="E484">
        <v>31</v>
      </c>
      <c r="F484">
        <v>29</v>
      </c>
      <c r="G484">
        <v>31</v>
      </c>
      <c r="Q484">
        <f t="shared" si="252"/>
        <v>91</v>
      </c>
      <c r="R484" s="76"/>
      <c r="S484" s="71"/>
      <c r="T484" s="41">
        <f t="shared" si="271"/>
        <v>0</v>
      </c>
      <c r="U484" s="41">
        <f t="shared" si="242"/>
        <v>0</v>
      </c>
      <c r="V484" s="41">
        <f t="shared" si="253"/>
        <v>0</v>
      </c>
      <c r="W484" s="41">
        <f t="shared" si="241"/>
        <v>0</v>
      </c>
      <c r="X484" s="41">
        <f t="shared" si="272"/>
        <v>0</v>
      </c>
      <c r="Y484" s="41"/>
      <c r="Z484" s="41"/>
      <c r="AA484" s="41"/>
      <c r="AB484" s="41"/>
      <c r="AC484" s="41"/>
      <c r="AD484" s="41">
        <f t="shared" si="243"/>
        <v>0</v>
      </c>
      <c r="AE484" s="41">
        <f t="shared" si="244"/>
        <v>0</v>
      </c>
      <c r="AF484" s="41">
        <f t="shared" si="245"/>
        <v>0</v>
      </c>
      <c r="AG484" s="41">
        <f t="shared" si="246"/>
        <v>0</v>
      </c>
      <c r="AI484" s="41">
        <f t="shared" si="254"/>
        <v>0.13184247639380739</v>
      </c>
      <c r="AJ484" s="41">
        <f t="shared" si="255"/>
        <v>6.3640159626226475E-2</v>
      </c>
      <c r="AK484" s="41">
        <f t="shared" si="270"/>
        <v>9.9813593944015483E-2</v>
      </c>
      <c r="AL484" s="41">
        <f t="shared" si="256"/>
        <v>0</v>
      </c>
      <c r="AR484" s="41">
        <f t="shared" si="257"/>
        <v>0</v>
      </c>
      <c r="AS484" s="41">
        <f t="shared" si="258"/>
        <v>0</v>
      </c>
      <c r="AT484" s="41">
        <f t="shared" si="259"/>
        <v>0</v>
      </c>
      <c r="AV484" s="40">
        <f t="shared" si="260"/>
        <v>353.91266993248081</v>
      </c>
      <c r="AW484" s="40">
        <f t="shared" si="250"/>
        <v>170.83309889425732</v>
      </c>
      <c r="AX484" s="40">
        <f t="shared" si="251"/>
        <v>267.93561903955742</v>
      </c>
      <c r="AY484" s="40">
        <f t="shared" si="261"/>
        <v>0</v>
      </c>
      <c r="AZ484" s="40">
        <f t="shared" si="262"/>
        <v>0</v>
      </c>
      <c r="BA484" s="40">
        <f t="shared" si="263"/>
        <v>0</v>
      </c>
      <c r="BB484" s="40">
        <f t="shared" si="264"/>
        <v>0</v>
      </c>
      <c r="BC484" s="40">
        <f t="shared" si="265"/>
        <v>0</v>
      </c>
      <c r="BD484" s="40">
        <f t="shared" si="266"/>
        <v>0</v>
      </c>
      <c r="BE484" s="40">
        <f t="shared" si="247"/>
        <v>0</v>
      </c>
      <c r="BF484" s="40">
        <f t="shared" si="248"/>
        <v>0</v>
      </c>
      <c r="BG484" s="40">
        <f t="shared" si="249"/>
        <v>0</v>
      </c>
      <c r="BH484" s="62">
        <f t="shared" si="267"/>
        <v>792.68138786629561</v>
      </c>
      <c r="BI484" s="128">
        <f>VLOOKUP(A484,'1112 '!$B$12:$G$1229,6,0)</f>
        <v>850.41</v>
      </c>
      <c r="BJ484" s="63">
        <f t="shared" si="268"/>
        <v>-57.72861213370436</v>
      </c>
      <c r="BK484" s="41">
        <f t="shared" si="269"/>
        <v>3.7284877520713305E-3</v>
      </c>
    </row>
    <row r="485" spans="1:63" x14ac:dyDescent="0.3">
      <c r="A485" s="85" t="s">
        <v>2082</v>
      </c>
      <c r="B485" s="85" t="s">
        <v>868</v>
      </c>
      <c r="C485" s="65">
        <f>VLOOKUP(B485,Площадь!$A$2:$B$442,2,0)</f>
        <v>5.8</v>
      </c>
      <c r="D485" s="79"/>
      <c r="E485">
        <v>31</v>
      </c>
      <c r="F485">
        <v>29</v>
      </c>
      <c r="G485">
        <v>31</v>
      </c>
      <c r="Q485">
        <f t="shared" si="252"/>
        <v>91</v>
      </c>
      <c r="R485" s="76"/>
      <c r="S485" s="71"/>
      <c r="T485" s="41">
        <f t="shared" si="271"/>
        <v>0</v>
      </c>
      <c r="U485" s="41">
        <f t="shared" si="242"/>
        <v>0</v>
      </c>
      <c r="V485" s="41">
        <f t="shared" si="253"/>
        <v>0</v>
      </c>
      <c r="W485" s="41">
        <f t="shared" si="241"/>
        <v>0</v>
      </c>
      <c r="X485" s="41">
        <f t="shared" si="272"/>
        <v>0</v>
      </c>
      <c r="Y485" s="41"/>
      <c r="Z485" s="41"/>
      <c r="AA485" s="41"/>
      <c r="AB485" s="41"/>
      <c r="AC485" s="41"/>
      <c r="AD485" s="41">
        <f t="shared" si="243"/>
        <v>0</v>
      </c>
      <c r="AE485" s="41">
        <f t="shared" si="244"/>
        <v>0</v>
      </c>
      <c r="AF485" s="41">
        <f t="shared" si="245"/>
        <v>0</v>
      </c>
      <c r="AG485" s="41">
        <f t="shared" si="246"/>
        <v>0</v>
      </c>
      <c r="AI485" s="41">
        <f t="shared" si="254"/>
        <v>0.11586157016425497</v>
      </c>
      <c r="AJ485" s="41">
        <f t="shared" si="255"/>
        <v>5.5926200883653576E-2</v>
      </c>
      <c r="AK485" s="41">
        <f t="shared" si="270"/>
        <v>8.7714976496256036E-2</v>
      </c>
      <c r="AL485" s="41">
        <f t="shared" si="256"/>
        <v>0</v>
      </c>
      <c r="AR485" s="41">
        <f t="shared" si="257"/>
        <v>0</v>
      </c>
      <c r="AS485" s="41">
        <f t="shared" si="258"/>
        <v>0</v>
      </c>
      <c r="AT485" s="41">
        <f t="shared" si="259"/>
        <v>0</v>
      </c>
      <c r="AV485" s="40">
        <f t="shared" si="260"/>
        <v>311.01416448611945</v>
      </c>
      <c r="AW485" s="40">
        <f t="shared" si="250"/>
        <v>150.12605660404432</v>
      </c>
      <c r="AX485" s="40">
        <f t="shared" si="251"/>
        <v>235.45857430748987</v>
      </c>
      <c r="AY485" s="40">
        <f t="shared" si="261"/>
        <v>0</v>
      </c>
      <c r="AZ485" s="40">
        <f t="shared" si="262"/>
        <v>0</v>
      </c>
      <c r="BA485" s="40">
        <f t="shared" si="263"/>
        <v>0</v>
      </c>
      <c r="BB485" s="40">
        <f t="shared" si="264"/>
        <v>0</v>
      </c>
      <c r="BC485" s="40">
        <f t="shared" si="265"/>
        <v>0</v>
      </c>
      <c r="BD485" s="40">
        <f t="shared" si="266"/>
        <v>0</v>
      </c>
      <c r="BE485" s="40">
        <f t="shared" si="247"/>
        <v>0</v>
      </c>
      <c r="BF485" s="40">
        <f t="shared" si="248"/>
        <v>0</v>
      </c>
      <c r="BG485" s="40">
        <f t="shared" si="249"/>
        <v>0</v>
      </c>
      <c r="BH485" s="62">
        <f t="shared" si="267"/>
        <v>696.5987953976537</v>
      </c>
      <c r="BI485" s="128">
        <f>VLOOKUP(A485,'1112 '!$B$12:$G$1229,6,0)</f>
        <v>747.33</v>
      </c>
      <c r="BJ485" s="63">
        <f t="shared" si="268"/>
        <v>-50.731204602346338</v>
      </c>
      <c r="BK485" s="41">
        <f t="shared" si="269"/>
        <v>3.7284877520713305E-3</v>
      </c>
    </row>
    <row r="486" spans="1:63" x14ac:dyDescent="0.3">
      <c r="A486" s="85" t="s">
        <v>2180</v>
      </c>
      <c r="B486" s="85" t="s">
        <v>1141</v>
      </c>
      <c r="C486" s="65">
        <f>VLOOKUP(B486,Площадь!$A$2:$B$442,2,0)</f>
        <v>4.7</v>
      </c>
      <c r="D486" s="79"/>
      <c r="E486">
        <v>31</v>
      </c>
      <c r="F486">
        <v>29</v>
      </c>
      <c r="G486">
        <v>31</v>
      </c>
      <c r="Q486">
        <f t="shared" si="252"/>
        <v>91</v>
      </c>
      <c r="R486" s="76"/>
      <c r="S486" s="71"/>
      <c r="T486" s="41">
        <f t="shared" si="271"/>
        <v>0</v>
      </c>
      <c r="U486" s="41">
        <f t="shared" si="242"/>
        <v>0</v>
      </c>
      <c r="V486" s="41">
        <f t="shared" si="253"/>
        <v>0</v>
      </c>
      <c r="W486" s="41">
        <f t="shared" si="241"/>
        <v>0</v>
      </c>
      <c r="X486" s="41">
        <f t="shared" si="272"/>
        <v>0</v>
      </c>
      <c r="Y486" s="41"/>
      <c r="Z486" s="41"/>
      <c r="AA486" s="41"/>
      <c r="AB486" s="41"/>
      <c r="AC486" s="41"/>
      <c r="AD486" s="41">
        <f t="shared" si="243"/>
        <v>0</v>
      </c>
      <c r="AE486" s="41">
        <f t="shared" si="244"/>
        <v>0</v>
      </c>
      <c r="AF486" s="41">
        <f t="shared" si="245"/>
        <v>0</v>
      </c>
      <c r="AG486" s="41">
        <f t="shared" si="246"/>
        <v>0</v>
      </c>
      <c r="AI486" s="41">
        <f t="shared" si="254"/>
        <v>9.3887824098620412E-2</v>
      </c>
      <c r="AJ486" s="41">
        <f t="shared" si="255"/>
        <v>4.5319507612615835E-2</v>
      </c>
      <c r="AK486" s="41">
        <f t="shared" si="270"/>
        <v>7.1079377505586794E-2</v>
      </c>
      <c r="AL486" s="41">
        <f t="shared" si="256"/>
        <v>0</v>
      </c>
      <c r="AR486" s="41">
        <f t="shared" si="257"/>
        <v>0</v>
      </c>
      <c r="AS486" s="41">
        <f t="shared" si="258"/>
        <v>0</v>
      </c>
      <c r="AT486" s="41">
        <f t="shared" si="259"/>
        <v>0</v>
      </c>
      <c r="AV486" s="40">
        <f t="shared" si="260"/>
        <v>252.02871949737269</v>
      </c>
      <c r="AW486" s="40">
        <f t="shared" si="250"/>
        <v>121.65387345500145</v>
      </c>
      <c r="AX486" s="40">
        <f t="shared" si="251"/>
        <v>190.80263780089697</v>
      </c>
      <c r="AY486" s="40">
        <f t="shared" si="261"/>
        <v>0</v>
      </c>
      <c r="AZ486" s="40">
        <f t="shared" si="262"/>
        <v>0</v>
      </c>
      <c r="BA486" s="40">
        <f t="shared" si="263"/>
        <v>0</v>
      </c>
      <c r="BB486" s="40">
        <f t="shared" si="264"/>
        <v>0</v>
      </c>
      <c r="BC486" s="40">
        <f t="shared" si="265"/>
        <v>0</v>
      </c>
      <c r="BD486" s="40">
        <f t="shared" si="266"/>
        <v>0</v>
      </c>
      <c r="BE486" s="40">
        <f t="shared" si="247"/>
        <v>0</v>
      </c>
      <c r="BF486" s="40">
        <f t="shared" si="248"/>
        <v>0</v>
      </c>
      <c r="BG486" s="40">
        <f t="shared" si="249"/>
        <v>0</v>
      </c>
      <c r="BH486" s="62">
        <f t="shared" si="267"/>
        <v>564.48523075327114</v>
      </c>
      <c r="BI486" s="128">
        <f>VLOOKUP(A486,'1112 '!$B$12:$G$1229,6,0)</f>
        <v>605.58000000000004</v>
      </c>
      <c r="BJ486" s="63">
        <f t="shared" si="268"/>
        <v>-41.094769246728902</v>
      </c>
      <c r="BK486" s="41">
        <f t="shared" si="269"/>
        <v>3.7284877520713305E-3</v>
      </c>
    </row>
    <row r="487" spans="1:63" x14ac:dyDescent="0.3">
      <c r="A487" s="85" t="s">
        <v>2261</v>
      </c>
      <c r="B487" s="85" t="s">
        <v>1007</v>
      </c>
      <c r="C487" s="65">
        <f>VLOOKUP(B487,Площадь!$A$2:$B$442,2,0)</f>
        <v>3.8</v>
      </c>
      <c r="D487" s="79"/>
      <c r="E487">
        <v>31</v>
      </c>
      <c r="F487">
        <v>29</v>
      </c>
      <c r="G487">
        <v>31</v>
      </c>
      <c r="Q487">
        <f t="shared" si="252"/>
        <v>91</v>
      </c>
      <c r="R487" s="76"/>
      <c r="S487" s="71"/>
      <c r="T487" s="41">
        <f t="shared" si="271"/>
        <v>0</v>
      </c>
      <c r="U487" s="41">
        <f t="shared" si="242"/>
        <v>0</v>
      </c>
      <c r="V487" s="41">
        <f t="shared" si="253"/>
        <v>0</v>
      </c>
      <c r="W487" s="41">
        <f t="shared" si="241"/>
        <v>0</v>
      </c>
      <c r="X487" s="41">
        <f t="shared" si="272"/>
        <v>0</v>
      </c>
      <c r="Y487" s="41"/>
      <c r="Z487" s="41"/>
      <c r="AA487" s="41"/>
      <c r="AB487" s="41"/>
      <c r="AC487" s="41"/>
      <c r="AD487" s="41">
        <f t="shared" si="243"/>
        <v>0</v>
      </c>
      <c r="AE487" s="41">
        <f t="shared" si="244"/>
        <v>0</v>
      </c>
      <c r="AF487" s="41">
        <f t="shared" si="245"/>
        <v>0</v>
      </c>
      <c r="AG487" s="41">
        <f t="shared" si="246"/>
        <v>0</v>
      </c>
      <c r="AI487" s="41">
        <f t="shared" si="254"/>
        <v>7.5909304590373941E-2</v>
      </c>
      <c r="AJ487" s="41">
        <f t="shared" si="255"/>
        <v>3.6641304027221308E-2</v>
      </c>
      <c r="AK487" s="41">
        <f t="shared" si="270"/>
        <v>5.7468432876857399E-2</v>
      </c>
      <c r="AL487" s="41">
        <f t="shared" si="256"/>
        <v>0</v>
      </c>
      <c r="AR487" s="41">
        <f t="shared" si="257"/>
        <v>0</v>
      </c>
      <c r="AS487" s="41">
        <f t="shared" si="258"/>
        <v>0</v>
      </c>
      <c r="AT487" s="41">
        <f t="shared" si="259"/>
        <v>0</v>
      </c>
      <c r="AV487" s="40">
        <f t="shared" si="260"/>
        <v>203.76790087021621</v>
      </c>
      <c r="AW487" s="40">
        <f t="shared" si="250"/>
        <v>98.358450878511789</v>
      </c>
      <c r="AX487" s="40">
        <f t="shared" si="251"/>
        <v>154.26596247732093</v>
      </c>
      <c r="AY487" s="40">
        <f t="shared" si="261"/>
        <v>0</v>
      </c>
      <c r="AZ487" s="40">
        <f t="shared" si="262"/>
        <v>0</v>
      </c>
      <c r="BA487" s="40">
        <f t="shared" si="263"/>
        <v>0</v>
      </c>
      <c r="BB487" s="40">
        <f t="shared" si="264"/>
        <v>0</v>
      </c>
      <c r="BC487" s="40">
        <f t="shared" si="265"/>
        <v>0</v>
      </c>
      <c r="BD487" s="40">
        <f t="shared" si="266"/>
        <v>0</v>
      </c>
      <c r="BE487" s="40">
        <f t="shared" si="247"/>
        <v>0</v>
      </c>
      <c r="BF487" s="40">
        <f t="shared" si="248"/>
        <v>0</v>
      </c>
      <c r="BG487" s="40">
        <f t="shared" si="249"/>
        <v>0</v>
      </c>
      <c r="BH487" s="62">
        <f t="shared" si="267"/>
        <v>456.39231422604894</v>
      </c>
      <c r="BI487" s="128">
        <f>VLOOKUP(A487,'1112 '!$B$12:$G$1229,6,0)</f>
        <v>489.63</v>
      </c>
      <c r="BJ487" s="63">
        <f t="shared" si="268"/>
        <v>-33.237685773951057</v>
      </c>
      <c r="BK487" s="41">
        <f t="shared" si="269"/>
        <v>3.7284877520713301E-3</v>
      </c>
    </row>
    <row r="488" spans="1:63" x14ac:dyDescent="0.3">
      <c r="A488" s="85" t="s">
        <v>2167</v>
      </c>
      <c r="B488" s="85" t="s">
        <v>600</v>
      </c>
      <c r="C488" s="65">
        <f>VLOOKUP(B488,Площадь!$A$2:$B$442,2,0)</f>
        <v>6.5</v>
      </c>
      <c r="D488" s="79"/>
      <c r="E488">
        <v>31</v>
      </c>
      <c r="F488">
        <v>29</v>
      </c>
      <c r="G488">
        <v>31</v>
      </c>
      <c r="Q488">
        <f t="shared" si="252"/>
        <v>91</v>
      </c>
      <c r="R488" s="76"/>
      <c r="S488" s="71"/>
      <c r="T488" s="41">
        <f t="shared" si="271"/>
        <v>0</v>
      </c>
      <c r="U488" s="41">
        <f t="shared" si="242"/>
        <v>0</v>
      </c>
      <c r="V488" s="41">
        <f t="shared" si="253"/>
        <v>0</v>
      </c>
      <c r="W488" s="41">
        <f t="shared" si="241"/>
        <v>0</v>
      </c>
      <c r="X488" s="41">
        <f t="shared" si="272"/>
        <v>0</v>
      </c>
      <c r="Y488" s="41"/>
      <c r="Z488" s="41"/>
      <c r="AA488" s="41"/>
      <c r="AB488" s="41"/>
      <c r="AC488" s="41"/>
      <c r="AD488" s="41">
        <f t="shared" si="243"/>
        <v>0</v>
      </c>
      <c r="AE488" s="41">
        <f t="shared" si="244"/>
        <v>0</v>
      </c>
      <c r="AF488" s="41">
        <f t="shared" si="245"/>
        <v>0</v>
      </c>
      <c r="AG488" s="41">
        <f t="shared" si="246"/>
        <v>0</v>
      </c>
      <c r="AI488" s="41">
        <f t="shared" si="254"/>
        <v>0.12984486311511334</v>
      </c>
      <c r="AJ488" s="41">
        <f t="shared" si="255"/>
        <v>6.2675914783404868E-2</v>
      </c>
      <c r="AK488" s="41">
        <f t="shared" si="270"/>
        <v>9.8301266763045556E-2</v>
      </c>
      <c r="AL488" s="41">
        <f t="shared" si="256"/>
        <v>0</v>
      </c>
      <c r="AR488" s="41">
        <f t="shared" si="257"/>
        <v>0</v>
      </c>
      <c r="AS488" s="41">
        <f t="shared" si="258"/>
        <v>0</v>
      </c>
      <c r="AT488" s="41">
        <f t="shared" si="259"/>
        <v>0</v>
      </c>
      <c r="AV488" s="40">
        <f t="shared" si="260"/>
        <v>348.55035675168568</v>
      </c>
      <c r="AW488" s="40">
        <f t="shared" si="250"/>
        <v>168.2447186079807</v>
      </c>
      <c r="AX488" s="40">
        <f t="shared" si="251"/>
        <v>263.87598844804899</v>
      </c>
      <c r="AY488" s="40">
        <f t="shared" si="261"/>
        <v>0</v>
      </c>
      <c r="AZ488" s="40">
        <f t="shared" si="262"/>
        <v>0</v>
      </c>
      <c r="BA488" s="40">
        <f t="shared" si="263"/>
        <v>0</v>
      </c>
      <c r="BB488" s="40">
        <f t="shared" si="264"/>
        <v>0</v>
      </c>
      <c r="BC488" s="40">
        <f t="shared" si="265"/>
        <v>0</v>
      </c>
      <c r="BD488" s="40">
        <f t="shared" si="266"/>
        <v>0</v>
      </c>
      <c r="BE488" s="40">
        <f t="shared" si="247"/>
        <v>0</v>
      </c>
      <c r="BF488" s="40">
        <f t="shared" si="248"/>
        <v>0</v>
      </c>
      <c r="BG488" s="40">
        <f t="shared" si="249"/>
        <v>0</v>
      </c>
      <c r="BH488" s="62">
        <f t="shared" si="267"/>
        <v>780.67106380771543</v>
      </c>
      <c r="BI488" s="128">
        <f>VLOOKUP(A488,'1112 '!$B$12:$G$1229,6,0)</f>
        <v>837.52</v>
      </c>
      <c r="BJ488" s="63">
        <f t="shared" si="268"/>
        <v>-56.848936192284555</v>
      </c>
      <c r="BK488" s="41">
        <f t="shared" si="269"/>
        <v>3.7284877520713305E-3</v>
      </c>
    </row>
    <row r="489" spans="1:63" x14ac:dyDescent="0.3">
      <c r="A489" s="85" t="s">
        <v>2017</v>
      </c>
      <c r="B489" s="85" t="s">
        <v>977</v>
      </c>
      <c r="C489" s="65">
        <f>VLOOKUP(B489,Площадь!$A$2:$B$442,2,0)</f>
        <v>3.8</v>
      </c>
      <c r="D489" s="79"/>
      <c r="E489">
        <v>31</v>
      </c>
      <c r="F489">
        <v>29</v>
      </c>
      <c r="G489">
        <v>31</v>
      </c>
      <c r="Q489">
        <f t="shared" si="252"/>
        <v>91</v>
      </c>
      <c r="R489" s="76"/>
      <c r="S489" s="71"/>
      <c r="T489" s="41">
        <f t="shared" si="271"/>
        <v>0</v>
      </c>
      <c r="U489" s="41">
        <f t="shared" si="242"/>
        <v>0</v>
      </c>
      <c r="V489" s="41">
        <f t="shared" si="253"/>
        <v>0</v>
      </c>
      <c r="W489" s="41">
        <f t="shared" si="241"/>
        <v>0</v>
      </c>
      <c r="X489" s="41">
        <f t="shared" si="272"/>
        <v>0</v>
      </c>
      <c r="Y489" s="41"/>
      <c r="Z489" s="41"/>
      <c r="AA489" s="41"/>
      <c r="AB489" s="41"/>
      <c r="AC489" s="41"/>
      <c r="AD489" s="41">
        <f t="shared" si="243"/>
        <v>0</v>
      </c>
      <c r="AE489" s="41">
        <f t="shared" si="244"/>
        <v>0</v>
      </c>
      <c r="AF489" s="41">
        <f t="shared" si="245"/>
        <v>0</v>
      </c>
      <c r="AG489" s="41">
        <f t="shared" si="246"/>
        <v>0</v>
      </c>
      <c r="AI489" s="41">
        <f t="shared" si="254"/>
        <v>7.5909304590373941E-2</v>
      </c>
      <c r="AJ489" s="41">
        <f t="shared" si="255"/>
        <v>3.6641304027221308E-2</v>
      </c>
      <c r="AK489" s="41">
        <f t="shared" si="270"/>
        <v>5.7468432876857399E-2</v>
      </c>
      <c r="AL489" s="41">
        <f t="shared" si="256"/>
        <v>0</v>
      </c>
      <c r="AR489" s="41">
        <f t="shared" si="257"/>
        <v>0</v>
      </c>
      <c r="AS489" s="41">
        <f t="shared" si="258"/>
        <v>0</v>
      </c>
      <c r="AT489" s="41">
        <f t="shared" si="259"/>
        <v>0</v>
      </c>
      <c r="AV489" s="40">
        <f t="shared" si="260"/>
        <v>203.76790087021621</v>
      </c>
      <c r="AW489" s="40">
        <f t="shared" si="250"/>
        <v>98.358450878511789</v>
      </c>
      <c r="AX489" s="40">
        <f t="shared" si="251"/>
        <v>154.26596247732093</v>
      </c>
      <c r="AY489" s="40">
        <f t="shared" si="261"/>
        <v>0</v>
      </c>
      <c r="AZ489" s="40">
        <f t="shared" si="262"/>
        <v>0</v>
      </c>
      <c r="BA489" s="40">
        <f t="shared" si="263"/>
        <v>0</v>
      </c>
      <c r="BB489" s="40">
        <f t="shared" si="264"/>
        <v>0</v>
      </c>
      <c r="BC489" s="40">
        <f t="shared" si="265"/>
        <v>0</v>
      </c>
      <c r="BD489" s="40">
        <f t="shared" si="266"/>
        <v>0</v>
      </c>
      <c r="BE489" s="40">
        <f t="shared" si="247"/>
        <v>0</v>
      </c>
      <c r="BF489" s="40">
        <f t="shared" si="248"/>
        <v>0</v>
      </c>
      <c r="BG489" s="40">
        <f t="shared" si="249"/>
        <v>0</v>
      </c>
      <c r="BH489" s="62">
        <f t="shared" si="267"/>
        <v>456.39231422604894</v>
      </c>
      <c r="BI489" s="128">
        <f>VLOOKUP(A489,'1112 '!$B$12:$G$1229,6,0)</f>
        <v>489.63</v>
      </c>
      <c r="BJ489" s="63">
        <f t="shared" si="268"/>
        <v>-33.237685773951057</v>
      </c>
      <c r="BK489" s="41">
        <f t="shared" si="269"/>
        <v>3.7284877520713301E-3</v>
      </c>
    </row>
    <row r="490" spans="1:63" x14ac:dyDescent="0.3">
      <c r="A490" s="85" t="s">
        <v>2036</v>
      </c>
      <c r="B490" s="85" t="s">
        <v>1075</v>
      </c>
      <c r="C490" s="65">
        <f>VLOOKUP(B490,Площадь!$A$2:$B$442,2,0)</f>
        <v>3.3</v>
      </c>
      <c r="D490" s="79"/>
      <c r="E490">
        <v>31</v>
      </c>
      <c r="F490">
        <v>29</v>
      </c>
      <c r="G490">
        <v>31</v>
      </c>
      <c r="Q490">
        <f t="shared" si="252"/>
        <v>91</v>
      </c>
      <c r="R490" s="76"/>
      <c r="S490" s="71"/>
      <c r="T490" s="41">
        <f t="shared" si="271"/>
        <v>0</v>
      </c>
      <c r="U490" s="41">
        <f t="shared" si="242"/>
        <v>0</v>
      </c>
      <c r="V490" s="41">
        <f t="shared" si="253"/>
        <v>0</v>
      </c>
      <c r="W490" s="41">
        <f t="shared" si="241"/>
        <v>0</v>
      </c>
      <c r="X490" s="41">
        <f t="shared" si="272"/>
        <v>0</v>
      </c>
      <c r="Y490" s="41"/>
      <c r="Z490" s="41"/>
      <c r="AA490" s="41"/>
      <c r="AB490" s="41"/>
      <c r="AC490" s="41"/>
      <c r="AD490" s="41">
        <f t="shared" si="243"/>
        <v>0</v>
      </c>
      <c r="AE490" s="41">
        <f t="shared" si="244"/>
        <v>0</v>
      </c>
      <c r="AF490" s="41">
        <f t="shared" si="245"/>
        <v>0</v>
      </c>
      <c r="AG490" s="41">
        <f t="shared" si="246"/>
        <v>0</v>
      </c>
      <c r="AI490" s="41">
        <f t="shared" si="254"/>
        <v>6.5921238196903695E-2</v>
      </c>
      <c r="AJ490" s="41">
        <f t="shared" si="255"/>
        <v>3.1820079813113238E-2</v>
      </c>
      <c r="AK490" s="41">
        <f t="shared" si="270"/>
        <v>4.9906796972007741E-2</v>
      </c>
      <c r="AL490" s="41">
        <f t="shared" si="256"/>
        <v>0</v>
      </c>
      <c r="AR490" s="41">
        <f t="shared" si="257"/>
        <v>0</v>
      </c>
      <c r="AS490" s="41">
        <f t="shared" si="258"/>
        <v>0</v>
      </c>
      <c r="AT490" s="41">
        <f t="shared" si="259"/>
        <v>0</v>
      </c>
      <c r="AV490" s="40">
        <f t="shared" si="260"/>
        <v>176.95633496624041</v>
      </c>
      <c r="AW490" s="40">
        <f t="shared" si="250"/>
        <v>85.416549447128659</v>
      </c>
      <c r="AX490" s="40">
        <f t="shared" si="251"/>
        <v>133.96780951977871</v>
      </c>
      <c r="AY490" s="40">
        <f t="shared" si="261"/>
        <v>0</v>
      </c>
      <c r="AZ490" s="40">
        <f t="shared" si="262"/>
        <v>0</v>
      </c>
      <c r="BA490" s="40">
        <f t="shared" si="263"/>
        <v>0</v>
      </c>
      <c r="BB490" s="40">
        <f t="shared" si="264"/>
        <v>0</v>
      </c>
      <c r="BC490" s="40">
        <f t="shared" si="265"/>
        <v>0</v>
      </c>
      <c r="BD490" s="40">
        <f t="shared" si="266"/>
        <v>0</v>
      </c>
      <c r="BE490" s="40">
        <f t="shared" si="247"/>
        <v>0</v>
      </c>
      <c r="BF490" s="40">
        <f t="shared" si="248"/>
        <v>0</v>
      </c>
      <c r="BG490" s="40">
        <f t="shared" si="249"/>
        <v>0</v>
      </c>
      <c r="BH490" s="62">
        <f t="shared" si="267"/>
        <v>396.3406939331478</v>
      </c>
      <c r="BI490" s="128">
        <f>VLOOKUP(A490,'1112 '!$B$12:$G$1229,6,0)</f>
        <v>425.19</v>
      </c>
      <c r="BJ490" s="63">
        <f t="shared" si="268"/>
        <v>-28.849306066852193</v>
      </c>
      <c r="BK490" s="41">
        <f t="shared" si="269"/>
        <v>3.7284877520713305E-3</v>
      </c>
    </row>
    <row r="491" spans="1:63" x14ac:dyDescent="0.3">
      <c r="A491" s="85" t="s">
        <v>2194</v>
      </c>
      <c r="B491" s="85" t="s">
        <v>1023</v>
      </c>
      <c r="C491" s="65">
        <f>VLOOKUP(B491,Площадь!$A$2:$B$442,2,0)</f>
        <v>3.9</v>
      </c>
      <c r="D491" s="79"/>
      <c r="E491">
        <v>31</v>
      </c>
      <c r="F491">
        <v>29</v>
      </c>
      <c r="G491">
        <v>31</v>
      </c>
      <c r="Q491">
        <f t="shared" si="252"/>
        <v>91</v>
      </c>
      <c r="R491" s="76"/>
      <c r="S491" s="71"/>
      <c r="T491" s="41">
        <f t="shared" si="271"/>
        <v>0</v>
      </c>
      <c r="U491" s="41">
        <f t="shared" si="242"/>
        <v>0</v>
      </c>
      <c r="V491" s="41">
        <f t="shared" si="253"/>
        <v>0</v>
      </c>
      <c r="W491" s="41">
        <f t="shared" si="241"/>
        <v>0</v>
      </c>
      <c r="X491" s="41">
        <f t="shared" si="272"/>
        <v>0</v>
      </c>
      <c r="Y491" s="41"/>
      <c r="Z491" s="41"/>
      <c r="AA491" s="41"/>
      <c r="AB491" s="41"/>
      <c r="AC491" s="41"/>
      <c r="AD491" s="41">
        <f t="shared" si="243"/>
        <v>0</v>
      </c>
      <c r="AE491" s="41">
        <f t="shared" si="244"/>
        <v>0</v>
      </c>
      <c r="AF491" s="41">
        <f t="shared" si="245"/>
        <v>0</v>
      </c>
      <c r="AG491" s="41">
        <f t="shared" si="246"/>
        <v>0</v>
      </c>
      <c r="AI491" s="41">
        <f t="shared" si="254"/>
        <v>7.7906917869068004E-2</v>
      </c>
      <c r="AJ491" s="41">
        <f t="shared" si="255"/>
        <v>3.7605548870042922E-2</v>
      </c>
      <c r="AK491" s="41">
        <f t="shared" si="270"/>
        <v>5.8980760057827333E-2</v>
      </c>
      <c r="AL491" s="41">
        <f t="shared" si="256"/>
        <v>0</v>
      </c>
      <c r="AR491" s="41">
        <f t="shared" si="257"/>
        <v>0</v>
      </c>
      <c r="AS491" s="41">
        <f t="shared" si="258"/>
        <v>0</v>
      </c>
      <c r="AT491" s="41">
        <f t="shared" si="259"/>
        <v>0</v>
      </c>
      <c r="AV491" s="40">
        <f t="shared" si="260"/>
        <v>209.13021405101139</v>
      </c>
      <c r="AW491" s="40">
        <f t="shared" si="250"/>
        <v>100.94683116478842</v>
      </c>
      <c r="AX491" s="40">
        <f t="shared" si="251"/>
        <v>158.32559306882939</v>
      </c>
      <c r="AY491" s="40">
        <f t="shared" si="261"/>
        <v>0</v>
      </c>
      <c r="AZ491" s="40">
        <f t="shared" si="262"/>
        <v>0</v>
      </c>
      <c r="BA491" s="40">
        <f t="shared" si="263"/>
        <v>0</v>
      </c>
      <c r="BB491" s="40">
        <f t="shared" si="264"/>
        <v>0</v>
      </c>
      <c r="BC491" s="40">
        <f t="shared" si="265"/>
        <v>0</v>
      </c>
      <c r="BD491" s="40">
        <f t="shared" si="266"/>
        <v>0</v>
      </c>
      <c r="BE491" s="40">
        <f t="shared" si="247"/>
        <v>0</v>
      </c>
      <c r="BF491" s="40">
        <f t="shared" si="248"/>
        <v>0</v>
      </c>
      <c r="BG491" s="40">
        <f t="shared" si="249"/>
        <v>0</v>
      </c>
      <c r="BH491" s="62">
        <f t="shared" si="267"/>
        <v>468.40263828462918</v>
      </c>
      <c r="BI491" s="128">
        <f>VLOOKUP(A491,'1112 '!$B$12:$G$1229,6,0)</f>
        <v>502.51</v>
      </c>
      <c r="BJ491" s="63">
        <f t="shared" si="268"/>
        <v>-34.107361715370814</v>
      </c>
      <c r="BK491" s="41">
        <f t="shared" si="269"/>
        <v>3.7284877520713301E-3</v>
      </c>
    </row>
    <row r="492" spans="1:63" x14ac:dyDescent="0.3">
      <c r="A492" s="85" t="s">
        <v>2182</v>
      </c>
      <c r="B492" s="85" t="s">
        <v>1093</v>
      </c>
      <c r="C492" s="65">
        <f>VLOOKUP(B492,Площадь!$A$2:$B$442,2,0)</f>
        <v>3.9</v>
      </c>
      <c r="D492" s="79"/>
      <c r="E492">
        <v>31</v>
      </c>
      <c r="F492">
        <v>29</v>
      </c>
      <c r="G492">
        <v>31</v>
      </c>
      <c r="Q492">
        <f t="shared" si="252"/>
        <v>91</v>
      </c>
      <c r="R492" s="76"/>
      <c r="S492" s="71"/>
      <c r="T492" s="41">
        <f t="shared" si="271"/>
        <v>0</v>
      </c>
      <c r="U492" s="41">
        <f t="shared" si="242"/>
        <v>0</v>
      </c>
      <c r="V492" s="41">
        <f t="shared" si="253"/>
        <v>0</v>
      </c>
      <c r="W492" s="41">
        <f t="shared" si="241"/>
        <v>0</v>
      </c>
      <c r="X492" s="41">
        <f t="shared" si="272"/>
        <v>0</v>
      </c>
      <c r="Y492" s="41"/>
      <c r="Z492" s="41"/>
      <c r="AA492" s="41"/>
      <c r="AB492" s="41"/>
      <c r="AC492" s="41"/>
      <c r="AD492" s="41">
        <f t="shared" si="243"/>
        <v>0</v>
      </c>
      <c r="AE492" s="41">
        <f t="shared" si="244"/>
        <v>0</v>
      </c>
      <c r="AF492" s="41">
        <f t="shared" si="245"/>
        <v>0</v>
      </c>
      <c r="AG492" s="41">
        <f t="shared" si="246"/>
        <v>0</v>
      </c>
      <c r="AI492" s="41">
        <f t="shared" si="254"/>
        <v>7.7906917869068004E-2</v>
      </c>
      <c r="AJ492" s="41">
        <f t="shared" si="255"/>
        <v>3.7605548870042922E-2</v>
      </c>
      <c r="AK492" s="41">
        <f t="shared" si="270"/>
        <v>5.8980760057827333E-2</v>
      </c>
      <c r="AL492" s="41">
        <f t="shared" si="256"/>
        <v>0</v>
      </c>
      <c r="AR492" s="41">
        <f t="shared" si="257"/>
        <v>0</v>
      </c>
      <c r="AS492" s="41">
        <f t="shared" si="258"/>
        <v>0</v>
      </c>
      <c r="AT492" s="41">
        <f t="shared" si="259"/>
        <v>0</v>
      </c>
      <c r="AV492" s="40">
        <f t="shared" si="260"/>
        <v>209.13021405101139</v>
      </c>
      <c r="AW492" s="40">
        <f t="shared" si="250"/>
        <v>100.94683116478842</v>
      </c>
      <c r="AX492" s="40">
        <f t="shared" si="251"/>
        <v>158.32559306882939</v>
      </c>
      <c r="AY492" s="40">
        <f t="shared" si="261"/>
        <v>0</v>
      </c>
      <c r="AZ492" s="40">
        <f t="shared" si="262"/>
        <v>0</v>
      </c>
      <c r="BA492" s="40">
        <f t="shared" si="263"/>
        <v>0</v>
      </c>
      <c r="BB492" s="40">
        <f t="shared" si="264"/>
        <v>0</v>
      </c>
      <c r="BC492" s="40">
        <f t="shared" si="265"/>
        <v>0</v>
      </c>
      <c r="BD492" s="40">
        <f t="shared" si="266"/>
        <v>0</v>
      </c>
      <c r="BE492" s="40">
        <f t="shared" si="247"/>
        <v>0</v>
      </c>
      <c r="BF492" s="40">
        <f t="shared" si="248"/>
        <v>0</v>
      </c>
      <c r="BG492" s="40">
        <f t="shared" si="249"/>
        <v>0</v>
      </c>
      <c r="BH492" s="62">
        <f t="shared" si="267"/>
        <v>468.40263828462918</v>
      </c>
      <c r="BI492" s="128">
        <f>VLOOKUP(A492,'1112 '!$B$12:$G$1229,6,0)</f>
        <v>502.51</v>
      </c>
      <c r="BJ492" s="63">
        <f t="shared" si="268"/>
        <v>-34.107361715370814</v>
      </c>
      <c r="BK492" s="41">
        <f t="shared" si="269"/>
        <v>3.7284877520713301E-3</v>
      </c>
    </row>
    <row r="493" spans="1:63" x14ac:dyDescent="0.3">
      <c r="A493" s="85" t="s">
        <v>2197</v>
      </c>
      <c r="B493" s="85" t="s">
        <v>1110</v>
      </c>
      <c r="C493" s="65">
        <f>VLOOKUP(B493,Площадь!$A$2:$B$442,2,0)</f>
        <v>2.8</v>
      </c>
      <c r="D493" s="79"/>
      <c r="E493">
        <v>31</v>
      </c>
      <c r="F493">
        <v>29</v>
      </c>
      <c r="G493">
        <v>31</v>
      </c>
      <c r="Q493">
        <f t="shared" si="252"/>
        <v>91</v>
      </c>
      <c r="R493" s="76"/>
      <c r="S493" s="71"/>
      <c r="T493" s="41">
        <f t="shared" si="271"/>
        <v>0</v>
      </c>
      <c r="U493" s="41">
        <f t="shared" si="242"/>
        <v>0</v>
      </c>
      <c r="V493" s="41">
        <f t="shared" si="253"/>
        <v>0</v>
      </c>
      <c r="W493" s="41">
        <f t="shared" si="241"/>
        <v>0</v>
      </c>
      <c r="X493" s="41">
        <f t="shared" si="272"/>
        <v>0</v>
      </c>
      <c r="Y493" s="41"/>
      <c r="Z493" s="41"/>
      <c r="AA493" s="41"/>
      <c r="AB493" s="41"/>
      <c r="AC493" s="41"/>
      <c r="AD493" s="41">
        <f t="shared" si="243"/>
        <v>0</v>
      </c>
      <c r="AE493" s="41">
        <f t="shared" si="244"/>
        <v>0</v>
      </c>
      <c r="AF493" s="41">
        <f t="shared" si="245"/>
        <v>0</v>
      </c>
      <c r="AG493" s="41">
        <f t="shared" si="246"/>
        <v>0</v>
      </c>
      <c r="AI493" s="41">
        <f t="shared" si="254"/>
        <v>5.5933171803433435E-2</v>
      </c>
      <c r="AJ493" s="41">
        <f t="shared" si="255"/>
        <v>2.6998855599005174E-2</v>
      </c>
      <c r="AK493" s="41">
        <f t="shared" si="270"/>
        <v>4.2345161067158084E-2</v>
      </c>
      <c r="AL493" s="41">
        <f t="shared" si="256"/>
        <v>0</v>
      </c>
      <c r="AR493" s="41">
        <f t="shared" si="257"/>
        <v>0</v>
      </c>
      <c r="AS493" s="41">
        <f t="shared" si="258"/>
        <v>0</v>
      </c>
      <c r="AT493" s="41">
        <f t="shared" si="259"/>
        <v>0</v>
      </c>
      <c r="AV493" s="40">
        <f t="shared" si="260"/>
        <v>150.14476906226457</v>
      </c>
      <c r="AW493" s="40">
        <f t="shared" si="250"/>
        <v>72.47464801574553</v>
      </c>
      <c r="AX493" s="40">
        <f t="shared" si="251"/>
        <v>113.66965656223648</v>
      </c>
      <c r="AY493" s="40">
        <f t="shared" si="261"/>
        <v>0</v>
      </c>
      <c r="AZ493" s="40">
        <f t="shared" si="262"/>
        <v>0</v>
      </c>
      <c r="BA493" s="40">
        <f t="shared" si="263"/>
        <v>0</v>
      </c>
      <c r="BB493" s="40">
        <f t="shared" si="264"/>
        <v>0</v>
      </c>
      <c r="BC493" s="40">
        <f t="shared" si="265"/>
        <v>0</v>
      </c>
      <c r="BD493" s="40">
        <f t="shared" si="266"/>
        <v>0</v>
      </c>
      <c r="BE493" s="40">
        <f t="shared" si="247"/>
        <v>0</v>
      </c>
      <c r="BF493" s="40">
        <f t="shared" si="248"/>
        <v>0</v>
      </c>
      <c r="BG493" s="40">
        <f t="shared" si="249"/>
        <v>0</v>
      </c>
      <c r="BH493" s="62">
        <f t="shared" si="267"/>
        <v>336.28907364024656</v>
      </c>
      <c r="BI493" s="128">
        <f>VLOOKUP(A493,'1112 '!$B$12:$G$1229,6,0)</f>
        <v>360.78</v>
      </c>
      <c r="BJ493" s="63">
        <f t="shared" si="268"/>
        <v>-24.490926359753416</v>
      </c>
      <c r="BK493" s="41">
        <f t="shared" si="269"/>
        <v>3.7284877520713296E-3</v>
      </c>
    </row>
    <row r="494" spans="1:63" x14ac:dyDescent="0.3">
      <c r="A494" s="85" t="s">
        <v>2263</v>
      </c>
      <c r="B494" s="85" t="s">
        <v>610</v>
      </c>
      <c r="C494" s="65">
        <f>VLOOKUP(B494,Площадь!$A$2:$B$442,2,0)</f>
        <v>3.7</v>
      </c>
      <c r="D494" s="79"/>
      <c r="E494">
        <v>31</v>
      </c>
      <c r="F494">
        <v>29</v>
      </c>
      <c r="G494">
        <v>31</v>
      </c>
      <c r="Q494">
        <f t="shared" si="252"/>
        <v>91</v>
      </c>
      <c r="R494" s="76"/>
      <c r="S494" s="71"/>
      <c r="T494" s="41">
        <f t="shared" si="271"/>
        <v>0</v>
      </c>
      <c r="U494" s="41">
        <f t="shared" si="242"/>
        <v>0</v>
      </c>
      <c r="V494" s="41">
        <f t="shared" si="253"/>
        <v>0</v>
      </c>
      <c r="W494" s="41">
        <f t="shared" ref="W494:W524" si="273">R494*W$1/30*H494</f>
        <v>0</v>
      </c>
      <c r="X494" s="41">
        <f t="shared" si="272"/>
        <v>0</v>
      </c>
      <c r="Y494" s="41"/>
      <c r="Z494" s="41"/>
      <c r="AA494" s="41"/>
      <c r="AB494" s="41"/>
      <c r="AC494" s="41"/>
      <c r="AD494" s="41">
        <f t="shared" si="243"/>
        <v>0</v>
      </c>
      <c r="AE494" s="41">
        <f t="shared" si="244"/>
        <v>0</v>
      </c>
      <c r="AF494" s="41">
        <f t="shared" si="245"/>
        <v>0</v>
      </c>
      <c r="AG494" s="41">
        <f t="shared" si="246"/>
        <v>0</v>
      </c>
      <c r="AI494" s="41">
        <f t="shared" si="254"/>
        <v>7.3911691311679906E-2</v>
      </c>
      <c r="AJ494" s="41">
        <f t="shared" si="255"/>
        <v>3.5677059184399701E-2</v>
      </c>
      <c r="AK494" s="41">
        <f t="shared" si="270"/>
        <v>5.5956105695887479E-2</v>
      </c>
      <c r="AL494" s="41">
        <f t="shared" si="256"/>
        <v>0</v>
      </c>
      <c r="AR494" s="41">
        <f t="shared" si="257"/>
        <v>0</v>
      </c>
      <c r="AS494" s="41">
        <f t="shared" si="258"/>
        <v>0</v>
      </c>
      <c r="AT494" s="41">
        <f t="shared" si="259"/>
        <v>0</v>
      </c>
      <c r="AV494" s="40">
        <f t="shared" si="260"/>
        <v>198.40558768942108</v>
      </c>
      <c r="AW494" s="40">
        <f t="shared" si="250"/>
        <v>95.770070592235186</v>
      </c>
      <c r="AX494" s="40">
        <f t="shared" si="251"/>
        <v>150.20633188581252</v>
      </c>
      <c r="AY494" s="40">
        <f t="shared" si="261"/>
        <v>0</v>
      </c>
      <c r="AZ494" s="40">
        <f t="shared" si="262"/>
        <v>0</v>
      </c>
      <c r="BA494" s="40">
        <f t="shared" si="263"/>
        <v>0</v>
      </c>
      <c r="BB494" s="40">
        <f t="shared" si="264"/>
        <v>0</v>
      </c>
      <c r="BC494" s="40">
        <f t="shared" si="265"/>
        <v>0</v>
      </c>
      <c r="BD494" s="40">
        <f t="shared" si="266"/>
        <v>0</v>
      </c>
      <c r="BE494" s="40">
        <f t="shared" si="247"/>
        <v>0</v>
      </c>
      <c r="BF494" s="40">
        <f t="shared" si="248"/>
        <v>0</v>
      </c>
      <c r="BG494" s="40">
        <f t="shared" si="249"/>
        <v>0</v>
      </c>
      <c r="BH494" s="62">
        <f t="shared" si="267"/>
        <v>444.38199016746881</v>
      </c>
      <c r="BI494" s="128">
        <f>VLOOKUP(A494,'1112 '!$B$12:$G$1229,6,0)</f>
        <v>476.73</v>
      </c>
      <c r="BJ494" s="63">
        <f t="shared" si="268"/>
        <v>-32.348009832531204</v>
      </c>
      <c r="BK494" s="41">
        <f t="shared" si="269"/>
        <v>3.7284877520713301E-3</v>
      </c>
    </row>
    <row r="495" spans="1:63" x14ac:dyDescent="0.3">
      <c r="A495" s="85" t="s">
        <v>2044</v>
      </c>
      <c r="B495" s="85" t="s">
        <v>739</v>
      </c>
      <c r="C495" s="65">
        <f>VLOOKUP(B495,Площадь!$A$2:$B$442,2,0)</f>
        <v>3.4</v>
      </c>
      <c r="D495" s="79"/>
      <c r="E495">
        <v>31</v>
      </c>
      <c r="F495">
        <v>29</v>
      </c>
      <c r="G495">
        <v>31</v>
      </c>
      <c r="Q495">
        <f t="shared" si="252"/>
        <v>91</v>
      </c>
      <c r="R495" s="76"/>
      <c r="S495" s="71"/>
      <c r="T495" s="41">
        <f t="shared" si="271"/>
        <v>0</v>
      </c>
      <c r="U495" s="41">
        <f t="shared" si="242"/>
        <v>0</v>
      </c>
      <c r="V495" s="41">
        <f t="shared" si="253"/>
        <v>0</v>
      </c>
      <c r="W495" s="41">
        <f t="shared" si="273"/>
        <v>0</v>
      </c>
      <c r="X495" s="41">
        <f t="shared" si="272"/>
        <v>0</v>
      </c>
      <c r="Y495" s="41"/>
      <c r="Z495" s="41"/>
      <c r="AA495" s="41"/>
      <c r="AB495" s="41"/>
      <c r="AC495" s="41"/>
      <c r="AD495" s="41">
        <f t="shared" si="243"/>
        <v>0</v>
      </c>
      <c r="AE495" s="41">
        <f t="shared" si="244"/>
        <v>0</v>
      </c>
      <c r="AF495" s="41">
        <f t="shared" si="245"/>
        <v>0</v>
      </c>
      <c r="AG495" s="41">
        <f t="shared" si="246"/>
        <v>0</v>
      </c>
      <c r="AI495" s="41">
        <f t="shared" si="254"/>
        <v>6.7918851475597744E-2</v>
      </c>
      <c r="AJ495" s="41">
        <f t="shared" si="255"/>
        <v>3.2784324655934852E-2</v>
      </c>
      <c r="AK495" s="41">
        <f t="shared" si="270"/>
        <v>5.1419124152977676E-2</v>
      </c>
      <c r="AL495" s="41">
        <f t="shared" si="256"/>
        <v>0</v>
      </c>
      <c r="AR495" s="41">
        <f t="shared" si="257"/>
        <v>0</v>
      </c>
      <c r="AS495" s="41">
        <f t="shared" si="258"/>
        <v>0</v>
      </c>
      <c r="AT495" s="41">
        <f t="shared" si="259"/>
        <v>0</v>
      </c>
      <c r="AV495" s="40">
        <f t="shared" si="260"/>
        <v>182.31864814703556</v>
      </c>
      <c r="AW495" s="40">
        <f t="shared" si="250"/>
        <v>88.004929733405277</v>
      </c>
      <c r="AX495" s="40">
        <f t="shared" si="251"/>
        <v>138.02744011128715</v>
      </c>
      <c r="AY495" s="40">
        <f t="shared" si="261"/>
        <v>0</v>
      </c>
      <c r="AZ495" s="40">
        <f t="shared" si="262"/>
        <v>0</v>
      </c>
      <c r="BA495" s="40">
        <f t="shared" si="263"/>
        <v>0</v>
      </c>
      <c r="BB495" s="40">
        <f t="shared" si="264"/>
        <v>0</v>
      </c>
      <c r="BC495" s="40">
        <f t="shared" si="265"/>
        <v>0</v>
      </c>
      <c r="BD495" s="40">
        <f t="shared" si="266"/>
        <v>0</v>
      </c>
      <c r="BE495" s="40">
        <f t="shared" si="247"/>
        <v>0</v>
      </c>
      <c r="BF495" s="40">
        <f t="shared" si="248"/>
        <v>0</v>
      </c>
      <c r="BG495" s="40">
        <f t="shared" si="249"/>
        <v>0</v>
      </c>
      <c r="BH495" s="62">
        <f t="shared" si="267"/>
        <v>408.35101799172799</v>
      </c>
      <c r="BI495" s="128">
        <f>VLOOKUP(A495,'1112 '!$B$12:$G$1229,6,0)</f>
        <v>438.09</v>
      </c>
      <c r="BJ495" s="63">
        <f t="shared" si="268"/>
        <v>-29.738982008271989</v>
      </c>
      <c r="BK495" s="41">
        <f t="shared" si="269"/>
        <v>3.7284877520713301E-3</v>
      </c>
    </row>
    <row r="496" spans="1:63" x14ac:dyDescent="0.3">
      <c r="A496" s="85" t="s">
        <v>1998</v>
      </c>
      <c r="B496" s="85" t="s">
        <v>1160</v>
      </c>
      <c r="C496" s="65">
        <f>VLOOKUP(B496,Площадь!$A$2:$B$442,2,0)</f>
        <v>3.1</v>
      </c>
      <c r="D496" s="79"/>
      <c r="E496">
        <v>31</v>
      </c>
      <c r="F496">
        <v>29</v>
      </c>
      <c r="G496">
        <v>31</v>
      </c>
      <c r="Q496">
        <f t="shared" si="252"/>
        <v>91</v>
      </c>
      <c r="R496" s="76"/>
      <c r="S496" s="71"/>
      <c r="T496" s="41">
        <f t="shared" si="271"/>
        <v>0</v>
      </c>
      <c r="U496" s="41">
        <f t="shared" si="242"/>
        <v>0</v>
      </c>
      <c r="V496" s="41">
        <f t="shared" si="253"/>
        <v>0</v>
      </c>
      <c r="W496" s="41">
        <f t="shared" si="273"/>
        <v>0</v>
      </c>
      <c r="X496" s="41">
        <f t="shared" si="272"/>
        <v>0</v>
      </c>
      <c r="Y496" s="41"/>
      <c r="Z496" s="41"/>
      <c r="AA496" s="41"/>
      <c r="AB496" s="41"/>
      <c r="AC496" s="41"/>
      <c r="AD496" s="41">
        <f t="shared" si="243"/>
        <v>0</v>
      </c>
      <c r="AE496" s="41">
        <f t="shared" si="244"/>
        <v>0</v>
      </c>
      <c r="AF496" s="41">
        <f t="shared" si="245"/>
        <v>0</v>
      </c>
      <c r="AG496" s="41">
        <f t="shared" si="246"/>
        <v>0</v>
      </c>
      <c r="AI496" s="41">
        <f t="shared" si="254"/>
        <v>6.1926011639515596E-2</v>
      </c>
      <c r="AJ496" s="41">
        <f t="shared" si="255"/>
        <v>2.9891590127470016E-2</v>
      </c>
      <c r="AK496" s="41">
        <f t="shared" si="270"/>
        <v>4.6882142610067887E-2</v>
      </c>
      <c r="AL496" s="41">
        <f t="shared" si="256"/>
        <v>0</v>
      </c>
      <c r="AR496" s="41">
        <f t="shared" si="257"/>
        <v>0</v>
      </c>
      <c r="AS496" s="41">
        <f t="shared" si="258"/>
        <v>0</v>
      </c>
      <c r="AT496" s="41">
        <f t="shared" si="259"/>
        <v>0</v>
      </c>
      <c r="AV496" s="40">
        <f t="shared" si="260"/>
        <v>166.23170860465009</v>
      </c>
      <c r="AW496" s="40">
        <f t="shared" si="250"/>
        <v>80.23978887457541</v>
      </c>
      <c r="AX496" s="40">
        <f t="shared" si="251"/>
        <v>125.84854833676184</v>
      </c>
      <c r="AY496" s="40">
        <f t="shared" si="261"/>
        <v>0</v>
      </c>
      <c r="AZ496" s="40">
        <f t="shared" si="262"/>
        <v>0</v>
      </c>
      <c r="BA496" s="40">
        <f t="shared" si="263"/>
        <v>0</v>
      </c>
      <c r="BB496" s="40">
        <f t="shared" si="264"/>
        <v>0</v>
      </c>
      <c r="BC496" s="40">
        <f t="shared" si="265"/>
        <v>0</v>
      </c>
      <c r="BD496" s="40">
        <f t="shared" si="266"/>
        <v>0</v>
      </c>
      <c r="BE496" s="40">
        <f t="shared" si="247"/>
        <v>0</v>
      </c>
      <c r="BF496" s="40">
        <f t="shared" si="248"/>
        <v>0</v>
      </c>
      <c r="BG496" s="40">
        <f t="shared" si="249"/>
        <v>0</v>
      </c>
      <c r="BH496" s="62">
        <f t="shared" si="267"/>
        <v>372.32004581598733</v>
      </c>
      <c r="BI496" s="128">
        <f>VLOOKUP(A496,'1112 '!$B$12:$G$1229,6,0)</f>
        <v>399.42</v>
      </c>
      <c r="BJ496" s="63">
        <f t="shared" si="268"/>
        <v>-27.099954184012688</v>
      </c>
      <c r="BK496" s="41">
        <f t="shared" si="269"/>
        <v>3.7284877520713305E-3</v>
      </c>
    </row>
    <row r="497" spans="1:63" x14ac:dyDescent="0.3">
      <c r="A497" s="85" t="s">
        <v>2175</v>
      </c>
      <c r="B497" s="85" t="s">
        <v>658</v>
      </c>
      <c r="C497" s="65">
        <f>VLOOKUP(B497,Площадь!$A$2:$B$442,2,0)</f>
        <v>6.2</v>
      </c>
      <c r="D497" s="79"/>
      <c r="E497">
        <v>31</v>
      </c>
      <c r="F497">
        <v>29</v>
      </c>
      <c r="G497">
        <v>31</v>
      </c>
      <c r="Q497">
        <f t="shared" si="252"/>
        <v>91</v>
      </c>
      <c r="R497" s="76"/>
      <c r="S497" s="71"/>
      <c r="T497" s="41">
        <f t="shared" si="271"/>
        <v>0</v>
      </c>
      <c r="U497" s="41">
        <f t="shared" si="242"/>
        <v>0</v>
      </c>
      <c r="V497" s="41">
        <f t="shared" si="253"/>
        <v>0</v>
      </c>
      <c r="W497" s="41">
        <f t="shared" si="273"/>
        <v>0</v>
      </c>
      <c r="X497" s="41">
        <f t="shared" si="272"/>
        <v>0</v>
      </c>
      <c r="Y497" s="41"/>
      <c r="Z497" s="41"/>
      <c r="AA497" s="41"/>
      <c r="AB497" s="41"/>
      <c r="AC497" s="41"/>
      <c r="AD497" s="41">
        <f t="shared" si="243"/>
        <v>0</v>
      </c>
      <c r="AE497" s="41">
        <f t="shared" si="244"/>
        <v>0</v>
      </c>
      <c r="AF497" s="41">
        <f t="shared" si="245"/>
        <v>0</v>
      </c>
      <c r="AG497" s="41">
        <f t="shared" si="246"/>
        <v>0</v>
      </c>
      <c r="AI497" s="41">
        <f t="shared" si="254"/>
        <v>0.12385202327903119</v>
      </c>
      <c r="AJ497" s="41">
        <f t="shared" si="255"/>
        <v>5.9783180254940033E-2</v>
      </c>
      <c r="AK497" s="41">
        <f t="shared" si="270"/>
        <v>9.3764285220135773E-2</v>
      </c>
      <c r="AL497" s="41">
        <f t="shared" si="256"/>
        <v>0</v>
      </c>
      <c r="AR497" s="41">
        <f t="shared" si="257"/>
        <v>0</v>
      </c>
      <c r="AS497" s="41">
        <f t="shared" si="258"/>
        <v>0</v>
      </c>
      <c r="AT497" s="41">
        <f t="shared" si="259"/>
        <v>0</v>
      </c>
      <c r="AV497" s="40">
        <f t="shared" si="260"/>
        <v>332.46341720930019</v>
      </c>
      <c r="AW497" s="40">
        <f t="shared" si="250"/>
        <v>160.47957774915082</v>
      </c>
      <c r="AX497" s="40">
        <f t="shared" si="251"/>
        <v>251.69709667352367</v>
      </c>
      <c r="AY497" s="40">
        <f t="shared" si="261"/>
        <v>0</v>
      </c>
      <c r="AZ497" s="40">
        <f t="shared" si="262"/>
        <v>0</v>
      </c>
      <c r="BA497" s="40">
        <f t="shared" si="263"/>
        <v>0</v>
      </c>
      <c r="BB497" s="40">
        <f t="shared" si="264"/>
        <v>0</v>
      </c>
      <c r="BC497" s="40">
        <f t="shared" si="265"/>
        <v>0</v>
      </c>
      <c r="BD497" s="40">
        <f t="shared" si="266"/>
        <v>0</v>
      </c>
      <c r="BE497" s="40">
        <f t="shared" si="247"/>
        <v>0</v>
      </c>
      <c r="BF497" s="40">
        <f t="shared" si="248"/>
        <v>0</v>
      </c>
      <c r="BG497" s="40">
        <f t="shared" si="249"/>
        <v>0</v>
      </c>
      <c r="BH497" s="62">
        <f t="shared" si="267"/>
        <v>744.64009163197466</v>
      </c>
      <c r="BI497" s="128">
        <f>VLOOKUP(A497,'1112 '!$B$12:$G$1229,6,0)</f>
        <v>798.87</v>
      </c>
      <c r="BJ497" s="63">
        <f t="shared" si="268"/>
        <v>-54.229908368025349</v>
      </c>
      <c r="BK497" s="41">
        <f t="shared" si="269"/>
        <v>3.7284877520713305E-3</v>
      </c>
    </row>
    <row r="498" spans="1:63" x14ac:dyDescent="0.3">
      <c r="A498" s="85" t="s">
        <v>2123</v>
      </c>
      <c r="B498" s="85" t="s">
        <v>1019</v>
      </c>
      <c r="C498" s="65">
        <f>VLOOKUP(B498,Площадь!$A$2:$B$442,2,0)</f>
        <v>4.2</v>
      </c>
      <c r="D498" s="79"/>
      <c r="E498">
        <v>31</v>
      </c>
      <c r="F498">
        <v>29</v>
      </c>
      <c r="G498">
        <v>31</v>
      </c>
      <c r="Q498">
        <f t="shared" si="252"/>
        <v>91</v>
      </c>
      <c r="R498" s="76"/>
      <c r="S498" s="71"/>
      <c r="T498" s="41">
        <f t="shared" si="271"/>
        <v>0</v>
      </c>
      <c r="U498" s="41">
        <f t="shared" si="242"/>
        <v>0</v>
      </c>
      <c r="V498" s="41">
        <f t="shared" si="253"/>
        <v>0</v>
      </c>
      <c r="W498" s="41">
        <f t="shared" si="273"/>
        <v>0</v>
      </c>
      <c r="X498" s="41">
        <f t="shared" si="272"/>
        <v>0</v>
      </c>
      <c r="Y498" s="41"/>
      <c r="Z498" s="41"/>
      <c r="AA498" s="41"/>
      <c r="AB498" s="41"/>
      <c r="AC498" s="41"/>
      <c r="AD498" s="41">
        <f t="shared" si="243"/>
        <v>0</v>
      </c>
      <c r="AE498" s="41">
        <f t="shared" si="244"/>
        <v>0</v>
      </c>
      <c r="AF498" s="41">
        <f t="shared" si="245"/>
        <v>0</v>
      </c>
      <c r="AG498" s="41">
        <f t="shared" si="246"/>
        <v>0</v>
      </c>
      <c r="AI498" s="41">
        <f t="shared" si="254"/>
        <v>8.3899757705150166E-2</v>
      </c>
      <c r="AJ498" s="41">
        <f t="shared" si="255"/>
        <v>4.0498283398507764E-2</v>
      </c>
      <c r="AK498" s="41">
        <f t="shared" si="270"/>
        <v>6.3517741600737129E-2</v>
      </c>
      <c r="AL498" s="41">
        <f t="shared" si="256"/>
        <v>0</v>
      </c>
      <c r="AR498" s="41">
        <f t="shared" si="257"/>
        <v>0</v>
      </c>
      <c r="AS498" s="41">
        <f t="shared" si="258"/>
        <v>0</v>
      </c>
      <c r="AT498" s="41">
        <f t="shared" si="259"/>
        <v>0</v>
      </c>
      <c r="AV498" s="40">
        <f t="shared" si="260"/>
        <v>225.21715359339692</v>
      </c>
      <c r="AW498" s="40">
        <f t="shared" si="250"/>
        <v>108.7119720236183</v>
      </c>
      <c r="AX498" s="40">
        <f t="shared" si="251"/>
        <v>170.50448484335473</v>
      </c>
      <c r="AY498" s="40">
        <f t="shared" si="261"/>
        <v>0</v>
      </c>
      <c r="AZ498" s="40">
        <f t="shared" si="262"/>
        <v>0</v>
      </c>
      <c r="BA498" s="40">
        <f t="shared" si="263"/>
        <v>0</v>
      </c>
      <c r="BB498" s="40">
        <f t="shared" si="264"/>
        <v>0</v>
      </c>
      <c r="BC498" s="40">
        <f t="shared" si="265"/>
        <v>0</v>
      </c>
      <c r="BD498" s="40">
        <f t="shared" si="266"/>
        <v>0</v>
      </c>
      <c r="BE498" s="40">
        <f t="shared" si="247"/>
        <v>0</v>
      </c>
      <c r="BF498" s="40">
        <f t="shared" si="248"/>
        <v>0</v>
      </c>
      <c r="BG498" s="40">
        <f t="shared" si="249"/>
        <v>0</v>
      </c>
      <c r="BH498" s="62">
        <f t="shared" si="267"/>
        <v>504.43361046036989</v>
      </c>
      <c r="BI498" s="128">
        <f>VLOOKUP(A498,'1112 '!$B$12:$G$1229,6,0)</f>
        <v>541.16999999999996</v>
      </c>
      <c r="BJ498" s="63">
        <f t="shared" si="268"/>
        <v>-36.736389539630068</v>
      </c>
      <c r="BK498" s="41">
        <f t="shared" si="269"/>
        <v>3.7284877520713305E-3</v>
      </c>
    </row>
    <row r="499" spans="1:63" x14ac:dyDescent="0.3">
      <c r="A499" s="85" t="s">
        <v>2161</v>
      </c>
      <c r="B499" s="85" t="s">
        <v>1003</v>
      </c>
      <c r="C499" s="65">
        <f>VLOOKUP(B499,Площадь!$A$2:$B$442,2,0)</f>
        <v>7.1</v>
      </c>
      <c r="D499" s="79"/>
      <c r="E499">
        <v>31</v>
      </c>
      <c r="F499">
        <v>29</v>
      </c>
      <c r="G499">
        <v>31</v>
      </c>
      <c r="Q499">
        <f t="shared" si="252"/>
        <v>91</v>
      </c>
      <c r="R499" s="76"/>
      <c r="S499" s="71"/>
      <c r="T499" s="41">
        <f t="shared" si="271"/>
        <v>0</v>
      </c>
      <c r="U499" s="41">
        <f t="shared" si="242"/>
        <v>0</v>
      </c>
      <c r="V499" s="41">
        <f t="shared" si="253"/>
        <v>0</v>
      </c>
      <c r="W499" s="41">
        <f t="shared" si="273"/>
        <v>0</v>
      </c>
      <c r="X499" s="41">
        <f t="shared" si="272"/>
        <v>0</v>
      </c>
      <c r="Y499" s="41"/>
      <c r="Z499" s="41"/>
      <c r="AA499" s="41"/>
      <c r="AB499" s="41"/>
      <c r="AC499" s="41"/>
      <c r="AD499" s="41">
        <f t="shared" si="243"/>
        <v>0</v>
      </c>
      <c r="AE499" s="41">
        <f t="shared" si="244"/>
        <v>0</v>
      </c>
      <c r="AF499" s="41">
        <f t="shared" si="245"/>
        <v>0</v>
      </c>
      <c r="AG499" s="41">
        <f t="shared" si="246"/>
        <v>0</v>
      </c>
      <c r="AI499" s="41">
        <f t="shared" si="254"/>
        <v>0.14183054278727764</v>
      </c>
      <c r="AJ499" s="41">
        <f t="shared" si="255"/>
        <v>6.8461383840334553E-2</v>
      </c>
      <c r="AK499" s="41">
        <f t="shared" si="270"/>
        <v>0.10737522984886515</v>
      </c>
      <c r="AL499" s="41">
        <f t="shared" si="256"/>
        <v>0</v>
      </c>
      <c r="AR499" s="41">
        <f t="shared" si="257"/>
        <v>0</v>
      </c>
      <c r="AS499" s="41">
        <f t="shared" si="258"/>
        <v>0</v>
      </c>
      <c r="AT499" s="41">
        <f t="shared" si="259"/>
        <v>0</v>
      </c>
      <c r="AV499" s="40">
        <f t="shared" si="260"/>
        <v>380.72423583645661</v>
      </c>
      <c r="AW499" s="40">
        <f t="shared" si="250"/>
        <v>183.77500032564046</v>
      </c>
      <c r="AX499" s="40">
        <f t="shared" si="251"/>
        <v>288.23377199709967</v>
      </c>
      <c r="AY499" s="40">
        <f t="shared" si="261"/>
        <v>0</v>
      </c>
      <c r="AZ499" s="40">
        <f t="shared" si="262"/>
        <v>0</v>
      </c>
      <c r="BA499" s="40">
        <f t="shared" si="263"/>
        <v>0</v>
      </c>
      <c r="BB499" s="40">
        <f t="shared" si="264"/>
        <v>0</v>
      </c>
      <c r="BC499" s="40">
        <f t="shared" si="265"/>
        <v>0</v>
      </c>
      <c r="BD499" s="40">
        <f t="shared" si="266"/>
        <v>0</v>
      </c>
      <c r="BE499" s="40">
        <f t="shared" si="247"/>
        <v>0</v>
      </c>
      <c r="BF499" s="40">
        <f t="shared" si="248"/>
        <v>0</v>
      </c>
      <c r="BG499" s="40">
        <f t="shared" si="249"/>
        <v>0</v>
      </c>
      <c r="BH499" s="62">
        <f t="shared" si="267"/>
        <v>852.73300815919674</v>
      </c>
      <c r="BI499" s="128">
        <f>VLOOKUP(A499,'1112 '!$B$12:$G$1229,6,0)</f>
        <v>914.82</v>
      </c>
      <c r="BJ499" s="63">
        <f t="shared" si="268"/>
        <v>-62.086991840803307</v>
      </c>
      <c r="BK499" s="41">
        <f t="shared" si="269"/>
        <v>3.7284877520713305E-3</v>
      </c>
    </row>
    <row r="500" spans="1:63" x14ac:dyDescent="0.3">
      <c r="A500" s="85" t="s">
        <v>2304</v>
      </c>
      <c r="B500" s="85" t="s">
        <v>1151</v>
      </c>
      <c r="C500" s="65">
        <f>VLOOKUP(B500,Площадь!$A$2:$B$442,2,0)</f>
        <v>5.7</v>
      </c>
      <c r="D500" s="79"/>
      <c r="E500">
        <v>31</v>
      </c>
      <c r="F500">
        <v>29</v>
      </c>
      <c r="G500">
        <v>31</v>
      </c>
      <c r="Q500">
        <f t="shared" si="252"/>
        <v>91</v>
      </c>
      <c r="R500" s="76"/>
      <c r="S500" s="71"/>
      <c r="T500" s="41">
        <f t="shared" si="271"/>
        <v>0</v>
      </c>
      <c r="U500" s="41">
        <f t="shared" si="242"/>
        <v>0</v>
      </c>
      <c r="V500" s="41">
        <f t="shared" si="253"/>
        <v>0</v>
      </c>
      <c r="W500" s="41">
        <f t="shared" si="273"/>
        <v>0</v>
      </c>
      <c r="X500" s="41">
        <f t="shared" si="272"/>
        <v>0</v>
      </c>
      <c r="Y500" s="41"/>
      <c r="Z500" s="41"/>
      <c r="AA500" s="41"/>
      <c r="AB500" s="41"/>
      <c r="AC500" s="41"/>
      <c r="AD500" s="41">
        <f t="shared" si="243"/>
        <v>0</v>
      </c>
      <c r="AE500" s="41">
        <f t="shared" si="244"/>
        <v>0</v>
      </c>
      <c r="AF500" s="41">
        <f t="shared" si="245"/>
        <v>0</v>
      </c>
      <c r="AG500" s="41">
        <f t="shared" si="246"/>
        <v>0</v>
      </c>
      <c r="AI500" s="41">
        <f t="shared" si="254"/>
        <v>0.11386395688556093</v>
      </c>
      <c r="AJ500" s="41">
        <f t="shared" si="255"/>
        <v>5.4961956040831969E-2</v>
      </c>
      <c r="AK500" s="41">
        <f t="shared" si="270"/>
        <v>8.6202649315286109E-2</v>
      </c>
      <c r="AL500" s="41">
        <f t="shared" si="256"/>
        <v>0</v>
      </c>
      <c r="AR500" s="41">
        <f t="shared" si="257"/>
        <v>0</v>
      </c>
      <c r="AS500" s="41">
        <f t="shared" si="258"/>
        <v>0</v>
      </c>
      <c r="AT500" s="41">
        <f t="shared" si="259"/>
        <v>0</v>
      </c>
      <c r="AV500" s="40">
        <f t="shared" si="260"/>
        <v>305.65185130532439</v>
      </c>
      <c r="AW500" s="40">
        <f t="shared" si="250"/>
        <v>147.5376763177677</v>
      </c>
      <c r="AX500" s="40">
        <f t="shared" si="251"/>
        <v>231.39894371598143</v>
      </c>
      <c r="AY500" s="40">
        <f t="shared" si="261"/>
        <v>0</v>
      </c>
      <c r="AZ500" s="40">
        <f t="shared" si="262"/>
        <v>0</v>
      </c>
      <c r="BA500" s="40">
        <f t="shared" si="263"/>
        <v>0</v>
      </c>
      <c r="BB500" s="40">
        <f t="shared" si="264"/>
        <v>0</v>
      </c>
      <c r="BC500" s="40">
        <f t="shared" si="265"/>
        <v>0</v>
      </c>
      <c r="BD500" s="40">
        <f t="shared" si="266"/>
        <v>0</v>
      </c>
      <c r="BE500" s="40">
        <f t="shared" si="247"/>
        <v>0</v>
      </c>
      <c r="BF500" s="40">
        <f t="shared" si="248"/>
        <v>0</v>
      </c>
      <c r="BG500" s="40">
        <f t="shared" si="249"/>
        <v>0</v>
      </c>
      <c r="BH500" s="62">
        <f t="shared" si="267"/>
        <v>684.58847133907352</v>
      </c>
      <c r="BI500" s="128">
        <f>VLOOKUP(A500,'1112 '!$B$12:$G$1229,6,0)</f>
        <v>734.43</v>
      </c>
      <c r="BJ500" s="63">
        <f t="shared" si="268"/>
        <v>-49.841528660926429</v>
      </c>
      <c r="BK500" s="41">
        <f t="shared" si="269"/>
        <v>3.7284877520713305E-3</v>
      </c>
    </row>
    <row r="501" spans="1:63" x14ac:dyDescent="0.3">
      <c r="A501" s="85" t="s">
        <v>1913</v>
      </c>
      <c r="B501" s="85" t="s">
        <v>569</v>
      </c>
      <c r="C501" s="65">
        <f>VLOOKUP(B501,Площадь!$A$2:$B$442,2,0)</f>
        <v>5.7</v>
      </c>
      <c r="D501" s="79"/>
      <c r="E501">
        <v>31</v>
      </c>
      <c r="F501">
        <v>29</v>
      </c>
      <c r="G501">
        <v>31</v>
      </c>
      <c r="Q501">
        <f t="shared" si="252"/>
        <v>91</v>
      </c>
      <c r="R501" s="76"/>
      <c r="S501" s="71"/>
      <c r="T501" s="41">
        <f t="shared" si="271"/>
        <v>0</v>
      </c>
      <c r="U501" s="41">
        <f t="shared" si="242"/>
        <v>0</v>
      </c>
      <c r="V501" s="41">
        <f t="shared" si="253"/>
        <v>0</v>
      </c>
      <c r="W501" s="41">
        <f t="shared" si="273"/>
        <v>0</v>
      </c>
      <c r="X501" s="41">
        <f t="shared" si="272"/>
        <v>0</v>
      </c>
      <c r="Y501" s="41"/>
      <c r="Z501" s="41"/>
      <c r="AA501" s="41"/>
      <c r="AB501" s="41"/>
      <c r="AC501" s="41"/>
      <c r="AD501" s="41">
        <f t="shared" si="243"/>
        <v>0</v>
      </c>
      <c r="AE501" s="41">
        <f t="shared" si="244"/>
        <v>0</v>
      </c>
      <c r="AF501" s="41">
        <f t="shared" si="245"/>
        <v>0</v>
      </c>
      <c r="AG501" s="41">
        <f t="shared" si="246"/>
        <v>0</v>
      </c>
      <c r="AI501" s="41">
        <f t="shared" si="254"/>
        <v>0.11386395688556093</v>
      </c>
      <c r="AJ501" s="41">
        <f t="shared" si="255"/>
        <v>5.4961956040831969E-2</v>
      </c>
      <c r="AK501" s="41">
        <f t="shared" si="270"/>
        <v>8.6202649315286109E-2</v>
      </c>
      <c r="AL501" s="41">
        <f t="shared" si="256"/>
        <v>0</v>
      </c>
      <c r="AR501" s="41">
        <f t="shared" si="257"/>
        <v>0</v>
      </c>
      <c r="AS501" s="41">
        <f t="shared" si="258"/>
        <v>0</v>
      </c>
      <c r="AT501" s="41">
        <f t="shared" si="259"/>
        <v>0</v>
      </c>
      <c r="AV501" s="40">
        <f t="shared" si="260"/>
        <v>305.65185130532439</v>
      </c>
      <c r="AW501" s="40">
        <f t="shared" si="250"/>
        <v>147.5376763177677</v>
      </c>
      <c r="AX501" s="40">
        <f t="shared" si="251"/>
        <v>231.39894371598143</v>
      </c>
      <c r="AY501" s="40">
        <f t="shared" si="261"/>
        <v>0</v>
      </c>
      <c r="AZ501" s="40">
        <f t="shared" si="262"/>
        <v>0</v>
      </c>
      <c r="BA501" s="40">
        <f t="shared" si="263"/>
        <v>0</v>
      </c>
      <c r="BB501" s="40">
        <f t="shared" si="264"/>
        <v>0</v>
      </c>
      <c r="BC501" s="40">
        <f t="shared" si="265"/>
        <v>0</v>
      </c>
      <c r="BD501" s="40">
        <f t="shared" si="266"/>
        <v>0</v>
      </c>
      <c r="BE501" s="40">
        <f t="shared" si="247"/>
        <v>0</v>
      </c>
      <c r="BF501" s="40">
        <f t="shared" si="248"/>
        <v>0</v>
      </c>
      <c r="BG501" s="40">
        <f t="shared" si="249"/>
        <v>0</v>
      </c>
      <c r="BH501" s="62">
        <f t="shared" si="267"/>
        <v>684.58847133907352</v>
      </c>
      <c r="BI501" s="128">
        <f>VLOOKUP(A501,'1112 '!$B$12:$G$1229,6,0)</f>
        <v>734.43</v>
      </c>
      <c r="BJ501" s="63">
        <f t="shared" si="268"/>
        <v>-49.841528660926429</v>
      </c>
      <c r="BK501" s="41">
        <f t="shared" si="269"/>
        <v>3.7284877520713305E-3</v>
      </c>
    </row>
    <row r="502" spans="1:63" x14ac:dyDescent="0.3">
      <c r="A502" s="85" t="s">
        <v>2069</v>
      </c>
      <c r="B502" s="85" t="s">
        <v>943</v>
      </c>
      <c r="C502" s="65">
        <f>VLOOKUP(B502,Площадь!$A$2:$B$442,2,0)</f>
        <v>5.5</v>
      </c>
      <c r="D502" s="79"/>
      <c r="E502">
        <v>31</v>
      </c>
      <c r="F502">
        <v>29</v>
      </c>
      <c r="G502">
        <v>31</v>
      </c>
      <c r="Q502">
        <f t="shared" si="252"/>
        <v>91</v>
      </c>
      <c r="R502" s="76"/>
      <c r="S502" s="71"/>
      <c r="T502" s="41">
        <f t="shared" si="271"/>
        <v>0</v>
      </c>
      <c r="U502" s="41">
        <f t="shared" si="242"/>
        <v>0</v>
      </c>
      <c r="V502" s="41">
        <f t="shared" si="253"/>
        <v>0</v>
      </c>
      <c r="W502" s="41">
        <f t="shared" si="273"/>
        <v>0</v>
      </c>
      <c r="X502" s="41">
        <f t="shared" si="272"/>
        <v>0</v>
      </c>
      <c r="Y502" s="41"/>
      <c r="Z502" s="41"/>
      <c r="AA502" s="41"/>
      <c r="AB502" s="41"/>
      <c r="AC502" s="41"/>
      <c r="AD502" s="41">
        <f t="shared" si="243"/>
        <v>0</v>
      </c>
      <c r="AE502" s="41">
        <f t="shared" si="244"/>
        <v>0</v>
      </c>
      <c r="AF502" s="41">
        <f t="shared" si="245"/>
        <v>0</v>
      </c>
      <c r="AG502" s="41">
        <f t="shared" si="246"/>
        <v>0</v>
      </c>
      <c r="AI502" s="41">
        <f t="shared" si="254"/>
        <v>0.10986873032817282</v>
      </c>
      <c r="AJ502" s="41">
        <f t="shared" si="255"/>
        <v>5.3033466355188741E-2</v>
      </c>
      <c r="AK502" s="41">
        <f t="shared" si="270"/>
        <v>8.317799495334624E-2</v>
      </c>
      <c r="AL502" s="41">
        <f t="shared" si="256"/>
        <v>0</v>
      </c>
      <c r="AR502" s="41">
        <f t="shared" si="257"/>
        <v>0</v>
      </c>
      <c r="AS502" s="41">
        <f t="shared" si="258"/>
        <v>0</v>
      </c>
      <c r="AT502" s="41">
        <f t="shared" si="259"/>
        <v>0</v>
      </c>
      <c r="AV502" s="40">
        <f t="shared" si="260"/>
        <v>294.92722494373402</v>
      </c>
      <c r="AW502" s="40">
        <f t="shared" si="250"/>
        <v>142.36091574521444</v>
      </c>
      <c r="AX502" s="40">
        <f t="shared" si="251"/>
        <v>223.27968253296453</v>
      </c>
      <c r="AY502" s="40">
        <f t="shared" si="261"/>
        <v>0</v>
      </c>
      <c r="AZ502" s="40">
        <f t="shared" si="262"/>
        <v>0</v>
      </c>
      <c r="BA502" s="40">
        <f t="shared" si="263"/>
        <v>0</v>
      </c>
      <c r="BB502" s="40">
        <f t="shared" si="264"/>
        <v>0</v>
      </c>
      <c r="BC502" s="40">
        <f t="shared" si="265"/>
        <v>0</v>
      </c>
      <c r="BD502" s="40">
        <f t="shared" si="266"/>
        <v>0</v>
      </c>
      <c r="BE502" s="40">
        <f t="shared" si="247"/>
        <v>0</v>
      </c>
      <c r="BF502" s="40">
        <f t="shared" si="248"/>
        <v>0</v>
      </c>
      <c r="BG502" s="40">
        <f t="shared" si="249"/>
        <v>0</v>
      </c>
      <c r="BH502" s="62">
        <f t="shared" si="267"/>
        <v>660.56782322191305</v>
      </c>
      <c r="BI502" s="128">
        <f>VLOOKUP(A502,'1112 '!$B$12:$G$1229,6,0)</f>
        <v>708.67</v>
      </c>
      <c r="BJ502" s="63">
        <f t="shared" si="268"/>
        <v>-48.102176778086914</v>
      </c>
      <c r="BK502" s="41">
        <f t="shared" si="269"/>
        <v>3.7284877520713301E-3</v>
      </c>
    </row>
    <row r="503" spans="1:63" x14ac:dyDescent="0.3">
      <c r="A503" s="85" t="s">
        <v>2037</v>
      </c>
      <c r="B503" s="85" t="s">
        <v>572</v>
      </c>
      <c r="C503" s="65">
        <f>VLOOKUP(B503,Площадь!$A$2:$B$442,2,0)</f>
        <v>6.3</v>
      </c>
      <c r="D503" s="79"/>
      <c r="E503">
        <v>31</v>
      </c>
      <c r="F503">
        <v>29</v>
      </c>
      <c r="G503">
        <v>31</v>
      </c>
      <c r="Q503">
        <f t="shared" si="252"/>
        <v>91</v>
      </c>
      <c r="R503" s="76"/>
      <c r="S503" s="71"/>
      <c r="T503" s="41">
        <f t="shared" si="271"/>
        <v>0</v>
      </c>
      <c r="U503" s="41">
        <f t="shared" si="242"/>
        <v>0</v>
      </c>
      <c r="V503" s="41">
        <f t="shared" si="253"/>
        <v>0</v>
      </c>
      <c r="W503" s="41">
        <f t="shared" si="273"/>
        <v>0</v>
      </c>
      <c r="X503" s="41">
        <f t="shared" si="272"/>
        <v>0</v>
      </c>
      <c r="Y503" s="41"/>
      <c r="Z503" s="41"/>
      <c r="AA503" s="41"/>
      <c r="AB503" s="41"/>
      <c r="AC503" s="41"/>
      <c r="AD503" s="41">
        <f t="shared" si="243"/>
        <v>0</v>
      </c>
      <c r="AE503" s="41">
        <f t="shared" si="244"/>
        <v>0</v>
      </c>
      <c r="AF503" s="41">
        <f t="shared" si="245"/>
        <v>0</v>
      </c>
      <c r="AG503" s="41">
        <f t="shared" si="246"/>
        <v>0</v>
      </c>
      <c r="AI503" s="41">
        <f t="shared" si="254"/>
        <v>0.12584963655772524</v>
      </c>
      <c r="AJ503" s="41">
        <f t="shared" si="255"/>
        <v>6.0747425097761633E-2</v>
      </c>
      <c r="AK503" s="41">
        <f t="shared" si="270"/>
        <v>9.5276612401105687E-2</v>
      </c>
      <c r="AL503" s="41">
        <f t="shared" si="256"/>
        <v>0</v>
      </c>
      <c r="AR503" s="41">
        <f t="shared" si="257"/>
        <v>0</v>
      </c>
      <c r="AS503" s="41">
        <f t="shared" si="258"/>
        <v>0</v>
      </c>
      <c r="AT503" s="41">
        <f t="shared" si="259"/>
        <v>0</v>
      </c>
      <c r="AV503" s="40">
        <f t="shared" si="260"/>
        <v>337.82573039009537</v>
      </c>
      <c r="AW503" s="40">
        <f t="shared" si="250"/>
        <v>163.06795803542744</v>
      </c>
      <c r="AX503" s="40">
        <f t="shared" si="251"/>
        <v>255.75672726503208</v>
      </c>
      <c r="AY503" s="40">
        <f t="shared" si="261"/>
        <v>0</v>
      </c>
      <c r="AZ503" s="40">
        <f t="shared" si="262"/>
        <v>0</v>
      </c>
      <c r="BA503" s="40">
        <f t="shared" si="263"/>
        <v>0</v>
      </c>
      <c r="BB503" s="40">
        <f t="shared" si="264"/>
        <v>0</v>
      </c>
      <c r="BC503" s="40">
        <f t="shared" si="265"/>
        <v>0</v>
      </c>
      <c r="BD503" s="40">
        <f t="shared" si="266"/>
        <v>0</v>
      </c>
      <c r="BE503" s="40">
        <f t="shared" si="247"/>
        <v>0</v>
      </c>
      <c r="BF503" s="40">
        <f t="shared" si="248"/>
        <v>0</v>
      </c>
      <c r="BG503" s="40">
        <f t="shared" si="249"/>
        <v>0</v>
      </c>
      <c r="BH503" s="62">
        <f t="shared" si="267"/>
        <v>756.65041569055484</v>
      </c>
      <c r="BI503" s="128">
        <f>VLOOKUP(A503,'1112 '!$B$12:$G$1229,6,0)</f>
        <v>811.75</v>
      </c>
      <c r="BJ503" s="63">
        <f t="shared" si="268"/>
        <v>-55.099584309445163</v>
      </c>
      <c r="BK503" s="41">
        <f t="shared" si="269"/>
        <v>3.7284877520713305E-3</v>
      </c>
    </row>
    <row r="504" spans="1:63" x14ac:dyDescent="0.3">
      <c r="A504" s="85" t="s">
        <v>2195</v>
      </c>
      <c r="B504" s="85" t="s">
        <v>1106</v>
      </c>
      <c r="C504" s="65">
        <f>VLOOKUP(B504,Площадь!$A$2:$B$442,2,0)</f>
        <v>3.7</v>
      </c>
      <c r="D504" s="79"/>
      <c r="E504">
        <v>31</v>
      </c>
      <c r="F504">
        <v>29</v>
      </c>
      <c r="G504">
        <v>31</v>
      </c>
      <c r="Q504">
        <f t="shared" si="252"/>
        <v>91</v>
      </c>
      <c r="R504" s="76"/>
      <c r="S504" s="71"/>
      <c r="T504" s="41">
        <f t="shared" si="271"/>
        <v>0</v>
      </c>
      <c r="U504" s="41">
        <f t="shared" si="242"/>
        <v>0</v>
      </c>
      <c r="V504" s="41">
        <f t="shared" si="253"/>
        <v>0</v>
      </c>
      <c r="W504" s="41">
        <f t="shared" si="273"/>
        <v>0</v>
      </c>
      <c r="X504" s="41">
        <f t="shared" si="272"/>
        <v>0</v>
      </c>
      <c r="Y504" s="41"/>
      <c r="Z504" s="41"/>
      <c r="AA504" s="41"/>
      <c r="AB504" s="41"/>
      <c r="AC504" s="41"/>
      <c r="AD504" s="41">
        <f t="shared" si="243"/>
        <v>0</v>
      </c>
      <c r="AE504" s="41">
        <f t="shared" si="244"/>
        <v>0</v>
      </c>
      <c r="AF504" s="41">
        <f t="shared" si="245"/>
        <v>0</v>
      </c>
      <c r="AG504" s="41">
        <f t="shared" si="246"/>
        <v>0</v>
      </c>
      <c r="AI504" s="41">
        <f t="shared" si="254"/>
        <v>7.3911691311679906E-2</v>
      </c>
      <c r="AJ504" s="41">
        <f t="shared" si="255"/>
        <v>3.5677059184399701E-2</v>
      </c>
      <c r="AK504" s="41">
        <f t="shared" si="270"/>
        <v>5.5956105695887479E-2</v>
      </c>
      <c r="AL504" s="41">
        <f t="shared" si="256"/>
        <v>0</v>
      </c>
      <c r="AR504" s="41">
        <f t="shared" si="257"/>
        <v>0</v>
      </c>
      <c r="AS504" s="41">
        <f t="shared" si="258"/>
        <v>0</v>
      </c>
      <c r="AT504" s="41">
        <f t="shared" si="259"/>
        <v>0</v>
      </c>
      <c r="AV504" s="40">
        <f t="shared" si="260"/>
        <v>198.40558768942108</v>
      </c>
      <c r="AW504" s="40">
        <f t="shared" si="250"/>
        <v>95.770070592235186</v>
      </c>
      <c r="AX504" s="40">
        <f t="shared" si="251"/>
        <v>150.20633188581252</v>
      </c>
      <c r="AY504" s="40">
        <f t="shared" si="261"/>
        <v>0</v>
      </c>
      <c r="AZ504" s="40">
        <f t="shared" si="262"/>
        <v>0</v>
      </c>
      <c r="BA504" s="40">
        <f t="shared" si="263"/>
        <v>0</v>
      </c>
      <c r="BB504" s="40">
        <f t="shared" si="264"/>
        <v>0</v>
      </c>
      <c r="BC504" s="40">
        <f t="shared" si="265"/>
        <v>0</v>
      </c>
      <c r="BD504" s="40">
        <f t="shared" si="266"/>
        <v>0</v>
      </c>
      <c r="BE504" s="40">
        <f t="shared" si="247"/>
        <v>0</v>
      </c>
      <c r="BF504" s="40">
        <f t="shared" si="248"/>
        <v>0</v>
      </c>
      <c r="BG504" s="40">
        <f t="shared" si="249"/>
        <v>0</v>
      </c>
      <c r="BH504" s="62">
        <f t="shared" si="267"/>
        <v>444.38199016746881</v>
      </c>
      <c r="BI504" s="128">
        <f>VLOOKUP(A504,'1112 '!$B$12:$G$1229,6,0)</f>
        <v>476.73</v>
      </c>
      <c r="BJ504" s="63">
        <f t="shared" si="268"/>
        <v>-32.348009832531204</v>
      </c>
      <c r="BK504" s="41">
        <f t="shared" si="269"/>
        <v>3.7284877520713301E-3</v>
      </c>
    </row>
    <row r="505" spans="1:63" x14ac:dyDescent="0.3">
      <c r="A505" s="85" t="s">
        <v>2080</v>
      </c>
      <c r="B505" s="85" t="s">
        <v>985</v>
      </c>
      <c r="C505" s="65">
        <f>VLOOKUP(B505,Площадь!$A$2:$B$442,2,0)</f>
        <v>3.4</v>
      </c>
      <c r="D505" s="79"/>
      <c r="E505">
        <v>31</v>
      </c>
      <c r="F505">
        <v>29</v>
      </c>
      <c r="G505">
        <v>31</v>
      </c>
      <c r="Q505">
        <f t="shared" si="252"/>
        <v>91</v>
      </c>
      <c r="R505" s="76"/>
      <c r="S505" s="71"/>
      <c r="T505" s="41">
        <f t="shared" si="271"/>
        <v>0</v>
      </c>
      <c r="U505" s="41">
        <f t="shared" si="242"/>
        <v>0</v>
      </c>
      <c r="V505" s="41">
        <f t="shared" si="253"/>
        <v>0</v>
      </c>
      <c r="W505" s="41">
        <f t="shared" si="273"/>
        <v>0</v>
      </c>
      <c r="X505" s="41">
        <f t="shared" si="272"/>
        <v>0</v>
      </c>
      <c r="Y505" s="41"/>
      <c r="Z505" s="41"/>
      <c r="AA505" s="41"/>
      <c r="AB505" s="41"/>
      <c r="AC505" s="41"/>
      <c r="AD505" s="41">
        <f t="shared" si="243"/>
        <v>0</v>
      </c>
      <c r="AE505" s="41">
        <f t="shared" si="244"/>
        <v>0</v>
      </c>
      <c r="AF505" s="41">
        <f t="shared" si="245"/>
        <v>0</v>
      </c>
      <c r="AG505" s="41">
        <f t="shared" si="246"/>
        <v>0</v>
      </c>
      <c r="AI505" s="41">
        <f t="shared" si="254"/>
        <v>6.7918851475597744E-2</v>
      </c>
      <c r="AJ505" s="41">
        <f t="shared" si="255"/>
        <v>3.2784324655934852E-2</v>
      </c>
      <c r="AK505" s="41">
        <f t="shared" si="270"/>
        <v>5.1419124152977676E-2</v>
      </c>
      <c r="AL505" s="41">
        <f t="shared" si="256"/>
        <v>0</v>
      </c>
      <c r="AR505" s="41">
        <f t="shared" si="257"/>
        <v>0</v>
      </c>
      <c r="AS505" s="41">
        <f t="shared" si="258"/>
        <v>0</v>
      </c>
      <c r="AT505" s="41">
        <f t="shared" si="259"/>
        <v>0</v>
      </c>
      <c r="AV505" s="40">
        <f t="shared" si="260"/>
        <v>182.31864814703556</v>
      </c>
      <c r="AW505" s="40">
        <f t="shared" si="250"/>
        <v>88.004929733405277</v>
      </c>
      <c r="AX505" s="40">
        <f t="shared" si="251"/>
        <v>138.02744011128715</v>
      </c>
      <c r="AY505" s="40">
        <f t="shared" si="261"/>
        <v>0</v>
      </c>
      <c r="AZ505" s="40">
        <f t="shared" si="262"/>
        <v>0</v>
      </c>
      <c r="BA505" s="40">
        <f t="shared" si="263"/>
        <v>0</v>
      </c>
      <c r="BB505" s="40">
        <f t="shared" si="264"/>
        <v>0</v>
      </c>
      <c r="BC505" s="40">
        <f t="shared" si="265"/>
        <v>0</v>
      </c>
      <c r="BD505" s="40">
        <f t="shared" si="266"/>
        <v>0</v>
      </c>
      <c r="BE505" s="40">
        <f t="shared" si="247"/>
        <v>0</v>
      </c>
      <c r="BF505" s="40">
        <f t="shared" si="248"/>
        <v>0</v>
      </c>
      <c r="BG505" s="40">
        <f t="shared" si="249"/>
        <v>0</v>
      </c>
      <c r="BH505" s="62">
        <f t="shared" si="267"/>
        <v>408.35101799172799</v>
      </c>
      <c r="BI505" s="128">
        <f>VLOOKUP(A505,'1112 '!$B$12:$G$1229,6,0)</f>
        <v>438.09</v>
      </c>
      <c r="BJ505" s="63">
        <f t="shared" si="268"/>
        <v>-29.738982008271989</v>
      </c>
      <c r="BK505" s="41">
        <f t="shared" si="269"/>
        <v>3.7284877520713301E-3</v>
      </c>
    </row>
    <row r="506" spans="1:63" x14ac:dyDescent="0.3">
      <c r="A506" s="85" t="s">
        <v>2014</v>
      </c>
      <c r="B506" s="85" t="s">
        <v>1107</v>
      </c>
      <c r="C506" s="65">
        <f>VLOOKUP(B506,Площадь!$A$2:$B$442,2,0)</f>
        <v>3.2</v>
      </c>
      <c r="D506" s="79"/>
      <c r="E506">
        <v>31</v>
      </c>
      <c r="F506">
        <v>29</v>
      </c>
      <c r="G506">
        <v>31</v>
      </c>
      <c r="Q506">
        <f t="shared" si="252"/>
        <v>91</v>
      </c>
      <c r="R506" s="76"/>
      <c r="S506" s="71"/>
      <c r="T506" s="41">
        <f t="shared" si="271"/>
        <v>0</v>
      </c>
      <c r="U506" s="41">
        <f t="shared" si="242"/>
        <v>0</v>
      </c>
      <c r="V506" s="41">
        <f t="shared" si="253"/>
        <v>0</v>
      </c>
      <c r="W506" s="41">
        <f t="shared" si="273"/>
        <v>0</v>
      </c>
      <c r="X506" s="41">
        <f t="shared" si="272"/>
        <v>0</v>
      </c>
      <c r="Y506" s="41"/>
      <c r="Z506" s="41"/>
      <c r="AA506" s="41"/>
      <c r="AB506" s="41"/>
      <c r="AC506" s="41"/>
      <c r="AD506" s="41">
        <f t="shared" si="243"/>
        <v>0</v>
      </c>
      <c r="AE506" s="41">
        <f t="shared" si="244"/>
        <v>0</v>
      </c>
      <c r="AF506" s="41">
        <f t="shared" si="245"/>
        <v>0</v>
      </c>
      <c r="AG506" s="41">
        <f t="shared" si="246"/>
        <v>0</v>
      </c>
      <c r="AI506" s="41">
        <f t="shared" si="254"/>
        <v>6.3923624918209646E-2</v>
      </c>
      <c r="AJ506" s="41">
        <f t="shared" si="255"/>
        <v>3.085583497029163E-2</v>
      </c>
      <c r="AK506" s="41">
        <f t="shared" si="270"/>
        <v>4.8394469791037814E-2</v>
      </c>
      <c r="AL506" s="41">
        <f t="shared" si="256"/>
        <v>0</v>
      </c>
      <c r="AR506" s="41">
        <f t="shared" si="257"/>
        <v>0</v>
      </c>
      <c r="AS506" s="41">
        <f t="shared" si="258"/>
        <v>0</v>
      </c>
      <c r="AT506" s="41">
        <f t="shared" si="259"/>
        <v>0</v>
      </c>
      <c r="AV506" s="40">
        <f t="shared" si="260"/>
        <v>171.59402178544525</v>
      </c>
      <c r="AW506" s="40">
        <f t="shared" si="250"/>
        <v>82.828169160852042</v>
      </c>
      <c r="AX506" s="40">
        <f t="shared" si="251"/>
        <v>129.90817892827027</v>
      </c>
      <c r="AY506" s="40">
        <f t="shared" si="261"/>
        <v>0</v>
      </c>
      <c r="AZ506" s="40">
        <f t="shared" si="262"/>
        <v>0</v>
      </c>
      <c r="BA506" s="40">
        <f t="shared" si="263"/>
        <v>0</v>
      </c>
      <c r="BB506" s="40">
        <f t="shared" si="264"/>
        <v>0</v>
      </c>
      <c r="BC506" s="40">
        <f t="shared" si="265"/>
        <v>0</v>
      </c>
      <c r="BD506" s="40">
        <f t="shared" si="266"/>
        <v>0</v>
      </c>
      <c r="BE506" s="40">
        <f t="shared" si="247"/>
        <v>0</v>
      </c>
      <c r="BF506" s="40">
        <f t="shared" si="248"/>
        <v>0</v>
      </c>
      <c r="BG506" s="40">
        <f t="shared" si="249"/>
        <v>0</v>
      </c>
      <c r="BH506" s="62">
        <f t="shared" si="267"/>
        <v>384.33036987456757</v>
      </c>
      <c r="BI506" s="128">
        <f>VLOOKUP(A506,'1112 '!$B$12:$G$1229,6,0)</f>
        <v>412.32</v>
      </c>
      <c r="BJ506" s="63">
        <f t="shared" si="268"/>
        <v>-27.989630125432427</v>
      </c>
      <c r="BK506" s="41">
        <f t="shared" si="269"/>
        <v>3.7284877520713305E-3</v>
      </c>
    </row>
    <row r="507" spans="1:63" x14ac:dyDescent="0.3">
      <c r="A507" s="85" t="s">
        <v>2015</v>
      </c>
      <c r="B507" s="85" t="s">
        <v>1056</v>
      </c>
      <c r="C507" s="65">
        <f>VLOOKUP(B507,Площадь!$A$2:$B$442,2,0)</f>
        <v>4</v>
      </c>
      <c r="D507" s="79"/>
      <c r="E507">
        <v>31</v>
      </c>
      <c r="F507">
        <v>29</v>
      </c>
      <c r="G507">
        <v>31</v>
      </c>
      <c r="Q507">
        <f t="shared" si="252"/>
        <v>91</v>
      </c>
      <c r="R507" s="76"/>
      <c r="S507" s="71"/>
      <c r="T507" s="41">
        <f t="shared" si="271"/>
        <v>0</v>
      </c>
      <c r="U507" s="41">
        <f t="shared" si="242"/>
        <v>0</v>
      </c>
      <c r="V507" s="41">
        <f t="shared" si="253"/>
        <v>0</v>
      </c>
      <c r="W507" s="41">
        <f t="shared" si="273"/>
        <v>0</v>
      </c>
      <c r="X507" s="41">
        <f t="shared" si="272"/>
        <v>0</v>
      </c>
      <c r="Y507" s="41"/>
      <c r="Z507" s="41"/>
      <c r="AA507" s="41"/>
      <c r="AB507" s="41"/>
      <c r="AC507" s="41"/>
      <c r="AD507" s="41">
        <f t="shared" si="243"/>
        <v>0</v>
      </c>
      <c r="AE507" s="41">
        <f t="shared" si="244"/>
        <v>0</v>
      </c>
      <c r="AF507" s="41">
        <f t="shared" si="245"/>
        <v>0</v>
      </c>
      <c r="AG507" s="41">
        <f t="shared" si="246"/>
        <v>0</v>
      </c>
      <c r="AI507" s="41">
        <f t="shared" si="254"/>
        <v>7.9904531147762053E-2</v>
      </c>
      <c r="AJ507" s="41">
        <f t="shared" si="255"/>
        <v>3.8569793712864536E-2</v>
      </c>
      <c r="AK507" s="41">
        <f t="shared" si="270"/>
        <v>6.0493087238797268E-2</v>
      </c>
      <c r="AL507" s="41">
        <f t="shared" si="256"/>
        <v>0</v>
      </c>
      <c r="AR507" s="41">
        <f t="shared" si="257"/>
        <v>0</v>
      </c>
      <c r="AS507" s="41">
        <f t="shared" si="258"/>
        <v>0</v>
      </c>
      <c r="AT507" s="41">
        <f t="shared" si="259"/>
        <v>0</v>
      </c>
      <c r="AV507" s="40">
        <f t="shared" si="260"/>
        <v>214.49252723180655</v>
      </c>
      <c r="AW507" s="40">
        <f t="shared" si="250"/>
        <v>103.53521145106505</v>
      </c>
      <c r="AX507" s="40">
        <f t="shared" si="251"/>
        <v>162.38522366033783</v>
      </c>
      <c r="AY507" s="40">
        <f t="shared" si="261"/>
        <v>0</v>
      </c>
      <c r="AZ507" s="40">
        <f t="shared" si="262"/>
        <v>0</v>
      </c>
      <c r="BA507" s="40">
        <f t="shared" si="263"/>
        <v>0</v>
      </c>
      <c r="BB507" s="40">
        <f t="shared" si="264"/>
        <v>0</v>
      </c>
      <c r="BC507" s="40">
        <f t="shared" si="265"/>
        <v>0</v>
      </c>
      <c r="BD507" s="40">
        <f t="shared" si="266"/>
        <v>0</v>
      </c>
      <c r="BE507" s="40">
        <f t="shared" si="247"/>
        <v>0</v>
      </c>
      <c r="BF507" s="40">
        <f t="shared" si="248"/>
        <v>0</v>
      </c>
      <c r="BG507" s="40">
        <f t="shared" si="249"/>
        <v>0</v>
      </c>
      <c r="BH507" s="62">
        <f t="shared" si="267"/>
        <v>480.41296234320941</v>
      </c>
      <c r="BI507" s="128">
        <f>VLOOKUP(A507,'1112 '!$B$12:$G$1229,6,0)</f>
        <v>515.4</v>
      </c>
      <c r="BJ507" s="63">
        <f t="shared" si="268"/>
        <v>-34.987037656790562</v>
      </c>
      <c r="BK507" s="41">
        <f t="shared" si="269"/>
        <v>3.7284877520713301E-3</v>
      </c>
    </row>
    <row r="508" spans="1:63" x14ac:dyDescent="0.3">
      <c r="A508" s="85" t="s">
        <v>2025</v>
      </c>
      <c r="B508" s="85" t="s">
        <v>606</v>
      </c>
      <c r="C508" s="65">
        <f>VLOOKUP(B508,Площадь!$A$2:$B$442,2,0)</f>
        <v>4.5999999999999996</v>
      </c>
      <c r="D508" s="79"/>
      <c r="E508">
        <v>31</v>
      </c>
      <c r="F508">
        <v>29</v>
      </c>
      <c r="G508">
        <v>31</v>
      </c>
      <c r="Q508">
        <f t="shared" si="252"/>
        <v>91</v>
      </c>
      <c r="R508" s="76"/>
      <c r="S508" s="71"/>
      <c r="T508" s="41">
        <f t="shared" si="271"/>
        <v>0</v>
      </c>
      <c r="U508" s="41">
        <f t="shared" ref="U508:U524" si="274">R508*$U$1/28*F508</f>
        <v>0</v>
      </c>
      <c r="V508" s="41">
        <f t="shared" si="253"/>
        <v>0</v>
      </c>
      <c r="W508" s="41">
        <f t="shared" si="273"/>
        <v>0</v>
      </c>
      <c r="X508" s="41">
        <f t="shared" si="272"/>
        <v>0</v>
      </c>
      <c r="Y508" s="41"/>
      <c r="Z508" s="41"/>
      <c r="AA508" s="41"/>
      <c r="AB508" s="41"/>
      <c r="AC508" s="41"/>
      <c r="AD508" s="41">
        <f t="shared" ref="AD508:AD524" si="275">(S508*$AD$1)/31*N508</f>
        <v>0</v>
      </c>
      <c r="AE508" s="41">
        <f t="shared" ref="AE508:AE524" si="276">(S508*$AE$1)/30*O508</f>
        <v>0</v>
      </c>
      <c r="AF508" s="41">
        <f t="shared" ref="AF508:AF524" si="277">(S508*$AF$1)/31*P508</f>
        <v>0</v>
      </c>
      <c r="AG508" s="41">
        <f t="shared" ref="AG508:AG524" si="278">S508-AD508-AE508-AF508</f>
        <v>0</v>
      </c>
      <c r="AI508" s="41">
        <f t="shared" si="254"/>
        <v>9.1890210819926349E-2</v>
      </c>
      <c r="AJ508" s="41">
        <f t="shared" si="255"/>
        <v>4.4355262769794214E-2</v>
      </c>
      <c r="AK508" s="41">
        <f t="shared" si="270"/>
        <v>6.9567050324616853E-2</v>
      </c>
      <c r="AL508" s="41">
        <f t="shared" si="256"/>
        <v>0</v>
      </c>
      <c r="AR508" s="41">
        <f t="shared" si="257"/>
        <v>0</v>
      </c>
      <c r="AS508" s="41">
        <f t="shared" si="258"/>
        <v>0</v>
      </c>
      <c r="AT508" s="41">
        <f t="shared" si="259"/>
        <v>0</v>
      </c>
      <c r="AV508" s="40">
        <f t="shared" si="260"/>
        <v>246.66640631657751</v>
      </c>
      <c r="AW508" s="40">
        <f t="shared" si="250"/>
        <v>119.0654931687248</v>
      </c>
      <c r="AX508" s="40">
        <f t="shared" si="251"/>
        <v>186.74300720938851</v>
      </c>
      <c r="AY508" s="40">
        <f t="shared" si="261"/>
        <v>0</v>
      </c>
      <c r="AZ508" s="40">
        <f t="shared" si="262"/>
        <v>0</v>
      </c>
      <c r="BA508" s="40">
        <f t="shared" si="263"/>
        <v>0</v>
      </c>
      <c r="BB508" s="40">
        <f t="shared" si="264"/>
        <v>0</v>
      </c>
      <c r="BC508" s="40">
        <f t="shared" si="265"/>
        <v>0</v>
      </c>
      <c r="BD508" s="40">
        <f t="shared" si="266"/>
        <v>0</v>
      </c>
      <c r="BE508" s="40">
        <f t="shared" ref="BE508:BE524" si="279">(AD508+AR508)*$BE$1</f>
        <v>0</v>
      </c>
      <c r="BF508" s="40">
        <f t="shared" ref="BF508:BF524" si="280">(AE508+AS508)*$BF$1</f>
        <v>0</v>
      </c>
      <c r="BG508" s="40">
        <f t="shared" ref="BG508:BG524" si="281">(AF508+AT508)*$BG$1</f>
        <v>0</v>
      </c>
      <c r="BH508" s="62">
        <f t="shared" si="267"/>
        <v>552.47490669469084</v>
      </c>
      <c r="BI508" s="128">
        <f>VLOOKUP(A508,'1112 '!$B$12:$G$1229,6,0)</f>
        <v>592.71</v>
      </c>
      <c r="BJ508" s="63">
        <f t="shared" si="268"/>
        <v>-40.235093305309192</v>
      </c>
      <c r="BK508" s="41">
        <f t="shared" si="269"/>
        <v>3.7284877520713301E-3</v>
      </c>
    </row>
    <row r="509" spans="1:63" x14ac:dyDescent="0.3">
      <c r="A509" s="85" t="s">
        <v>1936</v>
      </c>
      <c r="B509" s="85" t="s">
        <v>590</v>
      </c>
      <c r="C509" s="65">
        <f>VLOOKUP(B509,Площадь!$A$2:$B$442,2,0)</f>
        <v>4.8</v>
      </c>
      <c r="D509" s="79"/>
      <c r="E509">
        <v>31</v>
      </c>
      <c r="F509">
        <v>29</v>
      </c>
      <c r="G509">
        <v>31</v>
      </c>
      <c r="Q509">
        <f t="shared" si="252"/>
        <v>91</v>
      </c>
      <c r="R509" s="76"/>
      <c r="S509" s="71"/>
      <c r="T509" s="41">
        <f t="shared" si="271"/>
        <v>0</v>
      </c>
      <c r="U509" s="41">
        <f t="shared" si="274"/>
        <v>0</v>
      </c>
      <c r="V509" s="41">
        <f t="shared" si="253"/>
        <v>0</v>
      </c>
      <c r="W509" s="41">
        <f t="shared" si="273"/>
        <v>0</v>
      </c>
      <c r="X509" s="41">
        <f t="shared" si="272"/>
        <v>0</v>
      </c>
      <c r="Y509" s="41"/>
      <c r="Z509" s="41"/>
      <c r="AA509" s="41"/>
      <c r="AB509" s="41"/>
      <c r="AC509" s="41"/>
      <c r="AD509" s="41">
        <f t="shared" si="275"/>
        <v>0</v>
      </c>
      <c r="AE509" s="41">
        <f t="shared" si="276"/>
        <v>0</v>
      </c>
      <c r="AF509" s="41">
        <f t="shared" si="277"/>
        <v>0</v>
      </c>
      <c r="AG509" s="41">
        <f t="shared" si="278"/>
        <v>0</v>
      </c>
      <c r="AI509" s="41">
        <f t="shared" si="254"/>
        <v>9.5885437377314461E-2</v>
      </c>
      <c r="AJ509" s="41">
        <f t="shared" si="255"/>
        <v>4.6283752455437442E-2</v>
      </c>
      <c r="AK509" s="41">
        <f t="shared" si="270"/>
        <v>7.2591704686556721E-2</v>
      </c>
      <c r="AL509" s="41">
        <f t="shared" si="256"/>
        <v>0</v>
      </c>
      <c r="AR509" s="41">
        <f t="shared" si="257"/>
        <v>0</v>
      </c>
      <c r="AS509" s="41">
        <f t="shared" si="258"/>
        <v>0</v>
      </c>
      <c r="AT509" s="41">
        <f t="shared" si="259"/>
        <v>0</v>
      </c>
      <c r="AV509" s="40">
        <f t="shared" si="260"/>
        <v>257.39103267816785</v>
      </c>
      <c r="AW509" s="40">
        <f t="shared" si="250"/>
        <v>124.24225374127806</v>
      </c>
      <c r="AX509" s="40">
        <f t="shared" si="251"/>
        <v>194.86226839240541</v>
      </c>
      <c r="AY509" s="40">
        <f t="shared" si="261"/>
        <v>0</v>
      </c>
      <c r="AZ509" s="40">
        <f t="shared" si="262"/>
        <v>0</v>
      </c>
      <c r="BA509" s="40">
        <f t="shared" si="263"/>
        <v>0</v>
      </c>
      <c r="BB509" s="40">
        <f t="shared" si="264"/>
        <v>0</v>
      </c>
      <c r="BC509" s="40">
        <f t="shared" si="265"/>
        <v>0</v>
      </c>
      <c r="BD509" s="40">
        <f t="shared" si="266"/>
        <v>0</v>
      </c>
      <c r="BE509" s="40">
        <f t="shared" si="279"/>
        <v>0</v>
      </c>
      <c r="BF509" s="40">
        <f t="shared" si="280"/>
        <v>0</v>
      </c>
      <c r="BG509" s="40">
        <f t="shared" si="281"/>
        <v>0</v>
      </c>
      <c r="BH509" s="62">
        <f t="shared" si="267"/>
        <v>576.49555481185132</v>
      </c>
      <c r="BI509" s="128">
        <f>VLOOKUP(A509,'1112 '!$B$12:$G$1229,6,0)</f>
        <v>618.48</v>
      </c>
      <c r="BJ509" s="63">
        <f t="shared" si="268"/>
        <v>-41.984445188148698</v>
      </c>
      <c r="BK509" s="41">
        <f t="shared" si="269"/>
        <v>3.7284877520713309E-3</v>
      </c>
    </row>
    <row r="510" spans="1:63" x14ac:dyDescent="0.3">
      <c r="A510" s="85" t="s">
        <v>2181</v>
      </c>
      <c r="B510" s="85" t="s">
        <v>1132</v>
      </c>
      <c r="C510" s="65">
        <f>VLOOKUP(B510,Площадь!$A$2:$B$442,2,0)</f>
        <v>3.2</v>
      </c>
      <c r="D510" s="79"/>
      <c r="E510">
        <v>31</v>
      </c>
      <c r="F510">
        <v>29</v>
      </c>
      <c r="G510">
        <v>31</v>
      </c>
      <c r="Q510">
        <f t="shared" si="252"/>
        <v>91</v>
      </c>
      <c r="R510" s="76"/>
      <c r="S510" s="71"/>
      <c r="T510" s="41">
        <f t="shared" si="271"/>
        <v>0</v>
      </c>
      <c r="U510" s="41">
        <f t="shared" si="274"/>
        <v>0</v>
      </c>
      <c r="V510" s="41">
        <f t="shared" si="253"/>
        <v>0</v>
      </c>
      <c r="W510" s="41">
        <f t="shared" si="273"/>
        <v>0</v>
      </c>
      <c r="X510" s="41">
        <f t="shared" si="272"/>
        <v>0</v>
      </c>
      <c r="Y510" s="41"/>
      <c r="Z510" s="41"/>
      <c r="AA510" s="41"/>
      <c r="AB510" s="41"/>
      <c r="AC510" s="41"/>
      <c r="AD510" s="41">
        <f t="shared" si="275"/>
        <v>0</v>
      </c>
      <c r="AE510" s="41">
        <f t="shared" si="276"/>
        <v>0</v>
      </c>
      <c r="AF510" s="41">
        <f t="shared" si="277"/>
        <v>0</v>
      </c>
      <c r="AG510" s="41">
        <f t="shared" si="278"/>
        <v>0</v>
      </c>
      <c r="AI510" s="41">
        <f t="shared" si="254"/>
        <v>6.3923624918209646E-2</v>
      </c>
      <c r="AJ510" s="41">
        <f t="shared" si="255"/>
        <v>3.085583497029163E-2</v>
      </c>
      <c r="AK510" s="41">
        <f t="shared" si="270"/>
        <v>4.8394469791037814E-2</v>
      </c>
      <c r="AL510" s="41">
        <f t="shared" si="256"/>
        <v>0</v>
      </c>
      <c r="AR510" s="41">
        <f t="shared" si="257"/>
        <v>0</v>
      </c>
      <c r="AS510" s="41">
        <f t="shared" si="258"/>
        <v>0</v>
      </c>
      <c r="AT510" s="41">
        <f t="shared" si="259"/>
        <v>0</v>
      </c>
      <c r="AV510" s="40">
        <f t="shared" si="260"/>
        <v>171.59402178544525</v>
      </c>
      <c r="AW510" s="40">
        <f t="shared" si="250"/>
        <v>82.828169160852042</v>
      </c>
      <c r="AX510" s="40">
        <f t="shared" si="251"/>
        <v>129.90817892827027</v>
      </c>
      <c r="AY510" s="40">
        <f t="shared" si="261"/>
        <v>0</v>
      </c>
      <c r="AZ510" s="40">
        <f t="shared" si="262"/>
        <v>0</v>
      </c>
      <c r="BA510" s="40">
        <f t="shared" si="263"/>
        <v>0</v>
      </c>
      <c r="BB510" s="40">
        <f t="shared" si="264"/>
        <v>0</v>
      </c>
      <c r="BC510" s="40">
        <f t="shared" si="265"/>
        <v>0</v>
      </c>
      <c r="BD510" s="40">
        <f t="shared" si="266"/>
        <v>0</v>
      </c>
      <c r="BE510" s="40">
        <f t="shared" si="279"/>
        <v>0</v>
      </c>
      <c r="BF510" s="40">
        <f t="shared" si="280"/>
        <v>0</v>
      </c>
      <c r="BG510" s="40">
        <f t="shared" si="281"/>
        <v>0</v>
      </c>
      <c r="BH510" s="62">
        <f t="shared" si="267"/>
        <v>384.33036987456757</v>
      </c>
      <c r="BI510" s="128">
        <f>VLOOKUP(A510,'1112 '!$B$12:$G$1229,6,0)</f>
        <v>412.32</v>
      </c>
      <c r="BJ510" s="63">
        <f t="shared" si="268"/>
        <v>-27.989630125432427</v>
      </c>
      <c r="BK510" s="41">
        <f t="shared" si="269"/>
        <v>3.7284877520713305E-3</v>
      </c>
    </row>
    <row r="511" spans="1:63" x14ac:dyDescent="0.3">
      <c r="A511" s="85" t="s">
        <v>2162</v>
      </c>
      <c r="B511" s="85" t="s">
        <v>1095</v>
      </c>
      <c r="C511" s="65">
        <f>VLOOKUP(B511,Площадь!$A$2:$B$442,2,0)</f>
        <v>4.7</v>
      </c>
      <c r="D511" s="79"/>
      <c r="E511">
        <v>31</v>
      </c>
      <c r="F511">
        <v>29</v>
      </c>
      <c r="G511">
        <v>31</v>
      </c>
      <c r="Q511">
        <f t="shared" si="252"/>
        <v>91</v>
      </c>
      <c r="R511" s="76"/>
      <c r="S511" s="71"/>
      <c r="T511" s="41">
        <f t="shared" si="271"/>
        <v>0</v>
      </c>
      <c r="U511" s="41">
        <f t="shared" si="274"/>
        <v>0</v>
      </c>
      <c r="V511" s="41">
        <f t="shared" si="253"/>
        <v>0</v>
      </c>
      <c r="W511" s="41">
        <f t="shared" si="273"/>
        <v>0</v>
      </c>
      <c r="X511" s="41">
        <f t="shared" si="272"/>
        <v>0</v>
      </c>
      <c r="Y511" s="41"/>
      <c r="Z511" s="41"/>
      <c r="AA511" s="41"/>
      <c r="AB511" s="41"/>
      <c r="AC511" s="41"/>
      <c r="AD511" s="41">
        <f t="shared" si="275"/>
        <v>0</v>
      </c>
      <c r="AE511" s="41">
        <f t="shared" si="276"/>
        <v>0</v>
      </c>
      <c r="AF511" s="41">
        <f t="shared" si="277"/>
        <v>0</v>
      </c>
      <c r="AG511" s="41">
        <f t="shared" si="278"/>
        <v>0</v>
      </c>
      <c r="AI511" s="41">
        <f t="shared" si="254"/>
        <v>9.3887824098620412E-2</v>
      </c>
      <c r="AJ511" s="41">
        <f t="shared" si="255"/>
        <v>4.5319507612615835E-2</v>
      </c>
      <c r="AK511" s="41">
        <f t="shared" si="270"/>
        <v>7.1079377505586794E-2</v>
      </c>
      <c r="AL511" s="41">
        <f t="shared" si="256"/>
        <v>0</v>
      </c>
      <c r="AR511" s="41">
        <f t="shared" si="257"/>
        <v>0</v>
      </c>
      <c r="AS511" s="41">
        <f t="shared" si="258"/>
        <v>0</v>
      </c>
      <c r="AT511" s="41">
        <f t="shared" si="259"/>
        <v>0</v>
      </c>
      <c r="AV511" s="40">
        <f t="shared" si="260"/>
        <v>252.02871949737269</v>
      </c>
      <c r="AW511" s="40">
        <f t="shared" si="250"/>
        <v>121.65387345500145</v>
      </c>
      <c r="AX511" s="40">
        <f t="shared" si="251"/>
        <v>190.80263780089697</v>
      </c>
      <c r="AY511" s="40">
        <f t="shared" si="261"/>
        <v>0</v>
      </c>
      <c r="AZ511" s="40">
        <f t="shared" si="262"/>
        <v>0</v>
      </c>
      <c r="BA511" s="40">
        <f t="shared" si="263"/>
        <v>0</v>
      </c>
      <c r="BB511" s="40">
        <f t="shared" si="264"/>
        <v>0</v>
      </c>
      <c r="BC511" s="40">
        <f t="shared" si="265"/>
        <v>0</v>
      </c>
      <c r="BD511" s="40">
        <f t="shared" si="266"/>
        <v>0</v>
      </c>
      <c r="BE511" s="40">
        <f t="shared" si="279"/>
        <v>0</v>
      </c>
      <c r="BF511" s="40">
        <f t="shared" si="280"/>
        <v>0</v>
      </c>
      <c r="BG511" s="40">
        <f t="shared" si="281"/>
        <v>0</v>
      </c>
      <c r="BH511" s="62">
        <f t="shared" si="267"/>
        <v>564.48523075327114</v>
      </c>
      <c r="BI511" s="128">
        <f>VLOOKUP(A511,'1112 '!$B$12:$G$1229,6,0)</f>
        <v>605.58000000000004</v>
      </c>
      <c r="BJ511" s="63">
        <f t="shared" si="268"/>
        <v>-41.094769246728902</v>
      </c>
      <c r="BK511" s="41">
        <f t="shared" si="269"/>
        <v>3.7284877520713305E-3</v>
      </c>
    </row>
    <row r="512" spans="1:63" x14ac:dyDescent="0.3">
      <c r="A512" s="85" t="s">
        <v>2156</v>
      </c>
      <c r="B512" s="85" t="s">
        <v>1060</v>
      </c>
      <c r="C512" s="65">
        <f>VLOOKUP(B512,Площадь!$A$2:$B$442,2,0)</f>
        <v>4.5999999999999996</v>
      </c>
      <c r="D512" s="79"/>
      <c r="E512">
        <v>31</v>
      </c>
      <c r="F512">
        <v>29</v>
      </c>
      <c r="G512">
        <v>31</v>
      </c>
      <c r="Q512">
        <f t="shared" si="252"/>
        <v>91</v>
      </c>
      <c r="R512" s="76"/>
      <c r="S512" s="71"/>
      <c r="T512" s="41">
        <f t="shared" si="271"/>
        <v>0</v>
      </c>
      <c r="U512" s="41">
        <f t="shared" si="274"/>
        <v>0</v>
      </c>
      <c r="V512" s="41">
        <f t="shared" si="253"/>
        <v>0</v>
      </c>
      <c r="W512" s="41">
        <f t="shared" si="273"/>
        <v>0</v>
      </c>
      <c r="X512" s="41">
        <f t="shared" si="272"/>
        <v>0</v>
      </c>
      <c r="Y512" s="41"/>
      <c r="Z512" s="41"/>
      <c r="AA512" s="41"/>
      <c r="AB512" s="41"/>
      <c r="AC512" s="41"/>
      <c r="AD512" s="41">
        <f t="shared" si="275"/>
        <v>0</v>
      </c>
      <c r="AE512" s="41">
        <f t="shared" si="276"/>
        <v>0</v>
      </c>
      <c r="AF512" s="41">
        <f t="shared" si="277"/>
        <v>0</v>
      </c>
      <c r="AG512" s="41">
        <f t="shared" si="278"/>
        <v>0</v>
      </c>
      <c r="AI512" s="41">
        <f t="shared" si="254"/>
        <v>9.1890210819926349E-2</v>
      </c>
      <c r="AJ512" s="41">
        <f t="shared" si="255"/>
        <v>4.4355262769794214E-2</v>
      </c>
      <c r="AK512" s="41">
        <f t="shared" si="270"/>
        <v>6.9567050324616853E-2</v>
      </c>
      <c r="AL512" s="41">
        <f t="shared" si="256"/>
        <v>0</v>
      </c>
      <c r="AR512" s="41">
        <f t="shared" si="257"/>
        <v>0</v>
      </c>
      <c r="AS512" s="41">
        <f t="shared" si="258"/>
        <v>0</v>
      </c>
      <c r="AT512" s="41">
        <f t="shared" si="259"/>
        <v>0</v>
      </c>
      <c r="AV512" s="40">
        <f t="shared" si="260"/>
        <v>246.66640631657751</v>
      </c>
      <c r="AW512" s="40">
        <f t="shared" si="250"/>
        <v>119.0654931687248</v>
      </c>
      <c r="AX512" s="40">
        <f t="shared" si="251"/>
        <v>186.74300720938851</v>
      </c>
      <c r="AY512" s="40">
        <f t="shared" si="261"/>
        <v>0</v>
      </c>
      <c r="AZ512" s="40">
        <f t="shared" si="262"/>
        <v>0</v>
      </c>
      <c r="BA512" s="40">
        <f t="shared" si="263"/>
        <v>0</v>
      </c>
      <c r="BB512" s="40">
        <f t="shared" si="264"/>
        <v>0</v>
      </c>
      <c r="BC512" s="40">
        <f t="shared" si="265"/>
        <v>0</v>
      </c>
      <c r="BD512" s="40">
        <f t="shared" si="266"/>
        <v>0</v>
      </c>
      <c r="BE512" s="40">
        <f t="shared" si="279"/>
        <v>0</v>
      </c>
      <c r="BF512" s="40">
        <f t="shared" si="280"/>
        <v>0</v>
      </c>
      <c r="BG512" s="40">
        <f t="shared" si="281"/>
        <v>0</v>
      </c>
      <c r="BH512" s="62">
        <f t="shared" si="267"/>
        <v>552.47490669469084</v>
      </c>
      <c r="BI512" s="128">
        <f>VLOOKUP(A512,'1112 '!$B$12:$G$1229,6,0)</f>
        <v>592.71</v>
      </c>
      <c r="BJ512" s="63">
        <f t="shared" si="268"/>
        <v>-40.235093305309192</v>
      </c>
      <c r="BK512" s="41">
        <f t="shared" si="269"/>
        <v>3.7284877520713301E-3</v>
      </c>
    </row>
    <row r="513" spans="1:63" x14ac:dyDescent="0.3">
      <c r="A513" s="85" t="s">
        <v>2013</v>
      </c>
      <c r="B513" s="85" t="s">
        <v>802</v>
      </c>
      <c r="C513" s="65">
        <f>VLOOKUP(B513,Площадь!$A$2:$B$442,2,0)</f>
        <v>4.5</v>
      </c>
      <c r="D513" s="79"/>
      <c r="E513">
        <v>31</v>
      </c>
      <c r="F513">
        <v>29</v>
      </c>
      <c r="G513">
        <v>31</v>
      </c>
      <c r="Q513">
        <f t="shared" si="252"/>
        <v>91</v>
      </c>
      <c r="R513" s="76"/>
      <c r="S513" s="71"/>
      <c r="T513" s="41">
        <f t="shared" si="271"/>
        <v>0</v>
      </c>
      <c r="U513" s="41">
        <f t="shared" si="274"/>
        <v>0</v>
      </c>
      <c r="V513" s="41">
        <f t="shared" si="253"/>
        <v>0</v>
      </c>
      <c r="W513" s="41">
        <f t="shared" si="273"/>
        <v>0</v>
      </c>
      <c r="X513" s="41">
        <f t="shared" si="272"/>
        <v>0</v>
      </c>
      <c r="Y513" s="41"/>
      <c r="Z513" s="41"/>
      <c r="AA513" s="41"/>
      <c r="AB513" s="41"/>
      <c r="AC513" s="41"/>
      <c r="AD513" s="41">
        <f t="shared" si="275"/>
        <v>0</v>
      </c>
      <c r="AE513" s="41">
        <f t="shared" si="276"/>
        <v>0</v>
      </c>
      <c r="AF513" s="41">
        <f t="shared" si="277"/>
        <v>0</v>
      </c>
      <c r="AG513" s="41">
        <f t="shared" si="278"/>
        <v>0</v>
      </c>
      <c r="AI513" s="41">
        <f t="shared" si="254"/>
        <v>8.9892597541232314E-2</v>
      </c>
      <c r="AJ513" s="41">
        <f t="shared" si="255"/>
        <v>4.33910179269726E-2</v>
      </c>
      <c r="AK513" s="41">
        <f t="shared" si="270"/>
        <v>6.8054723143646925E-2</v>
      </c>
      <c r="AL513" s="41">
        <f t="shared" si="256"/>
        <v>0</v>
      </c>
      <c r="AR513" s="41">
        <f t="shared" si="257"/>
        <v>0</v>
      </c>
      <c r="AS513" s="41">
        <f t="shared" si="258"/>
        <v>0</v>
      </c>
      <c r="AT513" s="41">
        <f t="shared" si="259"/>
        <v>0</v>
      </c>
      <c r="AV513" s="40">
        <f t="shared" si="260"/>
        <v>241.30409313578238</v>
      </c>
      <c r="AW513" s="40">
        <f t="shared" ref="AW513:AW524" si="282">(U513+AJ513)*$AW$1</f>
        <v>116.47711288244817</v>
      </c>
      <c r="AX513" s="40">
        <f t="shared" ref="AX513:AX524" si="283">(V513+AK513)*$AX$1</f>
        <v>182.68337661788007</v>
      </c>
      <c r="AY513" s="40">
        <f t="shared" si="261"/>
        <v>0</v>
      </c>
      <c r="AZ513" s="40">
        <f t="shared" si="262"/>
        <v>0</v>
      </c>
      <c r="BA513" s="40">
        <f t="shared" si="263"/>
        <v>0</v>
      </c>
      <c r="BB513" s="40">
        <f t="shared" si="264"/>
        <v>0</v>
      </c>
      <c r="BC513" s="40">
        <f t="shared" si="265"/>
        <v>0</v>
      </c>
      <c r="BD513" s="40">
        <f t="shared" si="266"/>
        <v>0</v>
      </c>
      <c r="BE513" s="40">
        <f t="shared" si="279"/>
        <v>0</v>
      </c>
      <c r="BF513" s="40">
        <f t="shared" si="280"/>
        <v>0</v>
      </c>
      <c r="BG513" s="40">
        <f t="shared" si="281"/>
        <v>0</v>
      </c>
      <c r="BH513" s="62">
        <f t="shared" si="267"/>
        <v>540.46458263611066</v>
      </c>
      <c r="BI513" s="128">
        <f>VLOOKUP(A513,'1112 '!$B$12:$G$1229,6,0)</f>
        <v>579.80999999999995</v>
      </c>
      <c r="BJ513" s="63">
        <f t="shared" si="268"/>
        <v>-39.345417363889283</v>
      </c>
      <c r="BK513" s="41">
        <f t="shared" si="269"/>
        <v>3.7284877520713305E-3</v>
      </c>
    </row>
    <row r="514" spans="1:63" x14ac:dyDescent="0.3">
      <c r="A514" s="85" t="s">
        <v>2018</v>
      </c>
      <c r="B514" s="85" t="s">
        <v>1063</v>
      </c>
      <c r="C514" s="65">
        <f>VLOOKUP(B514,Площадь!$A$2:$B$442,2,0)</f>
        <v>4.0999999999999996</v>
      </c>
      <c r="D514" s="79"/>
      <c r="E514">
        <v>31</v>
      </c>
      <c r="F514">
        <v>29</v>
      </c>
      <c r="G514">
        <v>31</v>
      </c>
      <c r="Q514">
        <f t="shared" si="252"/>
        <v>91</v>
      </c>
      <c r="R514" s="76"/>
      <c r="S514" s="71"/>
      <c r="T514" s="41">
        <f t="shared" si="271"/>
        <v>0</v>
      </c>
      <c r="U514" s="41">
        <f t="shared" si="274"/>
        <v>0</v>
      </c>
      <c r="V514" s="41">
        <f t="shared" si="253"/>
        <v>0</v>
      </c>
      <c r="W514" s="41">
        <f t="shared" si="273"/>
        <v>0</v>
      </c>
      <c r="X514" s="41">
        <f t="shared" si="272"/>
        <v>0</v>
      </c>
      <c r="Y514" s="41"/>
      <c r="Z514" s="41"/>
      <c r="AA514" s="41"/>
      <c r="AB514" s="41"/>
      <c r="AC514" s="41"/>
      <c r="AD514" s="41">
        <f t="shared" si="275"/>
        <v>0</v>
      </c>
      <c r="AE514" s="41">
        <f t="shared" si="276"/>
        <v>0</v>
      </c>
      <c r="AF514" s="41">
        <f t="shared" si="277"/>
        <v>0</v>
      </c>
      <c r="AG514" s="41">
        <f t="shared" si="278"/>
        <v>0</v>
      </c>
      <c r="AI514" s="41">
        <f t="shared" si="254"/>
        <v>8.1902144426456103E-2</v>
      </c>
      <c r="AJ514" s="41">
        <f t="shared" si="255"/>
        <v>3.9534038555686143E-2</v>
      </c>
      <c r="AK514" s="41">
        <f t="shared" si="270"/>
        <v>6.2005414419767188E-2</v>
      </c>
      <c r="AL514" s="41">
        <f t="shared" si="256"/>
        <v>0</v>
      </c>
      <c r="AR514" s="41">
        <f t="shared" si="257"/>
        <v>0</v>
      </c>
      <c r="AS514" s="41">
        <f t="shared" si="258"/>
        <v>0</v>
      </c>
      <c r="AT514" s="41">
        <f t="shared" si="259"/>
        <v>0</v>
      </c>
      <c r="AV514" s="40">
        <f t="shared" si="260"/>
        <v>219.8548404126017</v>
      </c>
      <c r="AW514" s="40">
        <f t="shared" si="282"/>
        <v>106.12359173734166</v>
      </c>
      <c r="AX514" s="40">
        <f t="shared" si="283"/>
        <v>166.44485425184627</v>
      </c>
      <c r="AY514" s="40">
        <f t="shared" si="261"/>
        <v>0</v>
      </c>
      <c r="AZ514" s="40">
        <f t="shared" si="262"/>
        <v>0</v>
      </c>
      <c r="BA514" s="40">
        <f t="shared" si="263"/>
        <v>0</v>
      </c>
      <c r="BB514" s="40">
        <f t="shared" si="264"/>
        <v>0</v>
      </c>
      <c r="BC514" s="40">
        <f t="shared" si="265"/>
        <v>0</v>
      </c>
      <c r="BD514" s="40">
        <f t="shared" si="266"/>
        <v>0</v>
      </c>
      <c r="BE514" s="40">
        <f t="shared" si="279"/>
        <v>0</v>
      </c>
      <c r="BF514" s="40">
        <f t="shared" si="280"/>
        <v>0</v>
      </c>
      <c r="BG514" s="40">
        <f t="shared" si="281"/>
        <v>0</v>
      </c>
      <c r="BH514" s="62">
        <f t="shared" si="267"/>
        <v>492.42328640178965</v>
      </c>
      <c r="BI514" s="128">
        <f>VLOOKUP(A514,'1112 '!$B$12:$G$1229,6,0)</f>
        <v>528.28</v>
      </c>
      <c r="BJ514" s="63">
        <f t="shared" si="268"/>
        <v>-35.85671359821032</v>
      </c>
      <c r="BK514" s="41">
        <f t="shared" si="269"/>
        <v>3.7284877520713305E-3</v>
      </c>
    </row>
    <row r="515" spans="1:63" x14ac:dyDescent="0.3">
      <c r="A515" s="85" t="s">
        <v>2173</v>
      </c>
      <c r="B515" s="85" t="s">
        <v>1070</v>
      </c>
      <c r="C515" s="65">
        <f>VLOOKUP(B515,Площадь!$A$2:$B$442,2,0)</f>
        <v>3.8</v>
      </c>
      <c r="D515" s="79"/>
      <c r="E515">
        <v>31</v>
      </c>
      <c r="F515">
        <v>29</v>
      </c>
      <c r="G515">
        <v>31</v>
      </c>
      <c r="Q515">
        <f t="shared" si="252"/>
        <v>91</v>
      </c>
      <c r="R515" s="76"/>
      <c r="S515" s="71"/>
      <c r="T515" s="41">
        <f t="shared" si="271"/>
        <v>0</v>
      </c>
      <c r="U515" s="41">
        <f t="shared" si="274"/>
        <v>0</v>
      </c>
      <c r="V515" s="41">
        <f t="shared" si="253"/>
        <v>0</v>
      </c>
      <c r="W515" s="41">
        <f t="shared" si="273"/>
        <v>0</v>
      </c>
      <c r="X515" s="41">
        <f t="shared" si="272"/>
        <v>0</v>
      </c>
      <c r="Y515" s="41"/>
      <c r="Z515" s="41"/>
      <c r="AA515" s="41"/>
      <c r="AB515" s="41"/>
      <c r="AC515" s="41"/>
      <c r="AD515" s="41">
        <f t="shared" si="275"/>
        <v>0</v>
      </c>
      <c r="AE515" s="41">
        <f t="shared" si="276"/>
        <v>0</v>
      </c>
      <c r="AF515" s="41">
        <f t="shared" si="277"/>
        <v>0</v>
      </c>
      <c r="AG515" s="41">
        <f t="shared" si="278"/>
        <v>0</v>
      </c>
      <c r="AI515" s="41">
        <f t="shared" si="254"/>
        <v>7.5909304590373941E-2</v>
      </c>
      <c r="AJ515" s="41">
        <f t="shared" si="255"/>
        <v>3.6641304027221308E-2</v>
      </c>
      <c r="AK515" s="41">
        <f t="shared" si="270"/>
        <v>5.7468432876857399E-2</v>
      </c>
      <c r="AL515" s="41">
        <f t="shared" si="256"/>
        <v>0</v>
      </c>
      <c r="AR515" s="41">
        <f t="shared" si="257"/>
        <v>0</v>
      </c>
      <c r="AS515" s="41">
        <f t="shared" si="258"/>
        <v>0</v>
      </c>
      <c r="AT515" s="41">
        <f t="shared" si="259"/>
        <v>0</v>
      </c>
      <c r="AV515" s="40">
        <f t="shared" si="260"/>
        <v>203.76790087021621</v>
      </c>
      <c r="AW515" s="40">
        <f t="shared" si="282"/>
        <v>98.358450878511789</v>
      </c>
      <c r="AX515" s="40">
        <f t="shared" si="283"/>
        <v>154.26596247732093</v>
      </c>
      <c r="AY515" s="40">
        <f t="shared" si="261"/>
        <v>0</v>
      </c>
      <c r="AZ515" s="40">
        <f t="shared" si="262"/>
        <v>0</v>
      </c>
      <c r="BA515" s="40">
        <f t="shared" si="263"/>
        <v>0</v>
      </c>
      <c r="BB515" s="40">
        <f t="shared" si="264"/>
        <v>0</v>
      </c>
      <c r="BC515" s="40">
        <f t="shared" si="265"/>
        <v>0</v>
      </c>
      <c r="BD515" s="40">
        <f t="shared" si="266"/>
        <v>0</v>
      </c>
      <c r="BE515" s="40">
        <f t="shared" si="279"/>
        <v>0</v>
      </c>
      <c r="BF515" s="40">
        <f t="shared" si="280"/>
        <v>0</v>
      </c>
      <c r="BG515" s="40">
        <f t="shared" si="281"/>
        <v>0</v>
      </c>
      <c r="BH515" s="62">
        <f t="shared" si="267"/>
        <v>456.39231422604894</v>
      </c>
      <c r="BI515" s="128">
        <f>VLOOKUP(A515,'1112 '!$B$12:$G$1229,6,0)</f>
        <v>489.63</v>
      </c>
      <c r="BJ515" s="63">
        <f t="shared" si="268"/>
        <v>-33.237685773951057</v>
      </c>
      <c r="BK515" s="41">
        <f t="shared" si="269"/>
        <v>3.7284877520713301E-3</v>
      </c>
    </row>
    <row r="516" spans="1:63" x14ac:dyDescent="0.3">
      <c r="A516" s="85" t="s">
        <v>2045</v>
      </c>
      <c r="B516" s="85" t="s">
        <v>613</v>
      </c>
      <c r="C516" s="65">
        <f>VLOOKUP(B516,Площадь!$A$2:$B$442,2,0)</f>
        <v>4.5999999999999996</v>
      </c>
      <c r="D516" s="79"/>
      <c r="E516">
        <v>31</v>
      </c>
      <c r="F516">
        <v>29</v>
      </c>
      <c r="G516">
        <v>31</v>
      </c>
      <c r="Q516">
        <f t="shared" ref="Q516:Q524" si="284">SUM(E516:P516)</f>
        <v>91</v>
      </c>
      <c r="R516" s="76"/>
      <c r="S516" s="71"/>
      <c r="T516" s="41">
        <f t="shared" si="271"/>
        <v>0</v>
      </c>
      <c r="U516" s="41">
        <f t="shared" si="274"/>
        <v>0</v>
      </c>
      <c r="V516" s="41">
        <f t="shared" ref="V516:V579" si="285">R516*$V$1/31*G516</f>
        <v>0</v>
      </c>
      <c r="W516" s="41">
        <f t="shared" si="273"/>
        <v>0</v>
      </c>
      <c r="X516" s="41">
        <f t="shared" si="272"/>
        <v>0</v>
      </c>
      <c r="Y516" s="41"/>
      <c r="Z516" s="41"/>
      <c r="AA516" s="41"/>
      <c r="AB516" s="41"/>
      <c r="AC516" s="41"/>
      <c r="AD516" s="41">
        <f t="shared" si="275"/>
        <v>0</v>
      </c>
      <c r="AE516" s="41">
        <f t="shared" si="276"/>
        <v>0</v>
      </c>
      <c r="AF516" s="41">
        <f t="shared" si="277"/>
        <v>0</v>
      </c>
      <c r="AG516" s="41">
        <f t="shared" si="278"/>
        <v>0</v>
      </c>
      <c r="AI516" s="41">
        <f t="shared" ref="AI516:AI524" si="286">(C516*$AI$1)/31*E516</f>
        <v>9.1890210819926349E-2</v>
      </c>
      <c r="AJ516" s="41">
        <f t="shared" ref="AJ516:AJ524" si="287">(C516*$AJ$1)/29*F516</f>
        <v>4.4355262769794214E-2</v>
      </c>
      <c r="AK516" s="41">
        <f t="shared" si="270"/>
        <v>6.9567050324616853E-2</v>
      </c>
      <c r="AL516" s="41">
        <f t="shared" ref="AL516:AL524" si="288">(C516*$AL$1)/30*H516</f>
        <v>0</v>
      </c>
      <c r="AR516" s="41">
        <f t="shared" ref="AR516:AR524" si="289">(C516*$AR$1)/31*N516</f>
        <v>0</v>
      </c>
      <c r="AS516" s="41">
        <f t="shared" ref="AS516:AS524" si="290">(C516*$AS$1)/30*O516</f>
        <v>0</v>
      </c>
      <c r="AT516" s="41">
        <f t="shared" ref="AT516:AT524" si="291">(C516*$AT$1)/31*P516</f>
        <v>0</v>
      </c>
      <c r="AV516" s="40">
        <f t="shared" ref="AV516:AV524" si="292">(T516+AI516)*$AV$1</f>
        <v>246.66640631657751</v>
      </c>
      <c r="AW516" s="40">
        <f t="shared" si="282"/>
        <v>119.0654931687248</v>
      </c>
      <c r="AX516" s="40">
        <f t="shared" si="283"/>
        <v>186.74300720938851</v>
      </c>
      <c r="AY516" s="40">
        <f t="shared" ref="AY516:AY524" si="293">(W516+AL516)*$AY$1</f>
        <v>0</v>
      </c>
      <c r="AZ516" s="40">
        <f t="shared" ref="AZ516:AZ524" si="294">(Y516+AM516)*$AZ$1</f>
        <v>0</v>
      </c>
      <c r="BA516" s="40">
        <f t="shared" ref="BA516:BA524" si="295">(Z516+AN516)*$BA$1</f>
        <v>0</v>
      </c>
      <c r="BB516" s="40">
        <f t="shared" ref="BB516:BB524" si="296">(AA516+AO516)*$BB$1</f>
        <v>0</v>
      </c>
      <c r="BC516" s="40">
        <f t="shared" ref="BC516:BC524" si="297">(AB516+AP516)*$BC$1</f>
        <v>0</v>
      </c>
      <c r="BD516" s="40">
        <f t="shared" ref="BD516:BD524" si="298">(AC516+AQ516)*$BD$1</f>
        <v>0</v>
      </c>
      <c r="BE516" s="40">
        <f t="shared" si="279"/>
        <v>0</v>
      </c>
      <c r="BF516" s="40">
        <f t="shared" si="280"/>
        <v>0</v>
      </c>
      <c r="BG516" s="40">
        <f t="shared" si="281"/>
        <v>0</v>
      </c>
      <c r="BH516" s="62">
        <f t="shared" ref="BH516:BH524" si="299">SUM(AV516:BG516)</f>
        <v>552.47490669469084</v>
      </c>
      <c r="BI516" s="128">
        <f>VLOOKUP(A516,'1112 '!$B$12:$G$1229,6,0)</f>
        <v>592.71</v>
      </c>
      <c r="BJ516" s="63">
        <f t="shared" ref="BJ516:BJ524" si="300">BH516-BI516</f>
        <v>-40.235093305309192</v>
      </c>
      <c r="BK516" s="41">
        <f t="shared" ref="BK516:BK524" si="301">(SUM(T516:W516)+SUM(AD516:AF516)+SUM(AI516:AL516)+SUM(AR516:AT516))/12/C516</f>
        <v>3.7284877520713301E-3</v>
      </c>
    </row>
    <row r="517" spans="1:63" x14ac:dyDescent="0.3">
      <c r="A517" s="85" t="s">
        <v>2177</v>
      </c>
      <c r="B517" s="85" t="s">
        <v>872</v>
      </c>
      <c r="C517" s="65">
        <f>VLOOKUP(B517,Площадь!$A$2:$B$442,2,0)</f>
        <v>4</v>
      </c>
      <c r="D517" s="79"/>
      <c r="E517">
        <v>31</v>
      </c>
      <c r="F517">
        <v>29</v>
      </c>
      <c r="G517">
        <v>31</v>
      </c>
      <c r="Q517">
        <f t="shared" si="284"/>
        <v>91</v>
      </c>
      <c r="R517" s="76"/>
      <c r="S517" s="71"/>
      <c r="T517" s="41">
        <f t="shared" si="271"/>
        <v>0</v>
      </c>
      <c r="U517" s="41">
        <f t="shared" si="274"/>
        <v>0</v>
      </c>
      <c r="V517" s="41">
        <f t="shared" si="285"/>
        <v>0</v>
      </c>
      <c r="W517" s="41">
        <f t="shared" si="273"/>
        <v>0</v>
      </c>
      <c r="X517" s="41">
        <f t="shared" si="272"/>
        <v>0</v>
      </c>
      <c r="Y517" s="41"/>
      <c r="Z517" s="41"/>
      <c r="AA517" s="41"/>
      <c r="AB517" s="41"/>
      <c r="AC517" s="41"/>
      <c r="AD517" s="41">
        <f t="shared" si="275"/>
        <v>0</v>
      </c>
      <c r="AE517" s="41">
        <f t="shared" si="276"/>
        <v>0</v>
      </c>
      <c r="AF517" s="41">
        <f t="shared" si="277"/>
        <v>0</v>
      </c>
      <c r="AG517" s="41">
        <f t="shared" si="278"/>
        <v>0</v>
      </c>
      <c r="AI517" s="41">
        <f t="shared" si="286"/>
        <v>7.9904531147762053E-2</v>
      </c>
      <c r="AJ517" s="41">
        <f t="shared" si="287"/>
        <v>3.8569793712864536E-2</v>
      </c>
      <c r="AK517" s="41">
        <f t="shared" ref="AK517:AK580" si="302">(C517*$AK$1)/31*G517</f>
        <v>6.0493087238797268E-2</v>
      </c>
      <c r="AL517" s="41">
        <f t="shared" si="288"/>
        <v>0</v>
      </c>
      <c r="AR517" s="41">
        <f t="shared" si="289"/>
        <v>0</v>
      </c>
      <c r="AS517" s="41">
        <f t="shared" si="290"/>
        <v>0</v>
      </c>
      <c r="AT517" s="41">
        <f t="shared" si="291"/>
        <v>0</v>
      </c>
      <c r="AV517" s="40">
        <f t="shared" si="292"/>
        <v>214.49252723180655</v>
      </c>
      <c r="AW517" s="40">
        <f t="shared" si="282"/>
        <v>103.53521145106505</v>
      </c>
      <c r="AX517" s="40">
        <f t="shared" si="283"/>
        <v>162.38522366033783</v>
      </c>
      <c r="AY517" s="40">
        <f t="shared" si="293"/>
        <v>0</v>
      </c>
      <c r="AZ517" s="40">
        <f t="shared" si="294"/>
        <v>0</v>
      </c>
      <c r="BA517" s="40">
        <f t="shared" si="295"/>
        <v>0</v>
      </c>
      <c r="BB517" s="40">
        <f t="shared" si="296"/>
        <v>0</v>
      </c>
      <c r="BC517" s="40">
        <f t="shared" si="297"/>
        <v>0</v>
      </c>
      <c r="BD517" s="40">
        <f t="shared" si="298"/>
        <v>0</v>
      </c>
      <c r="BE517" s="40">
        <f t="shared" si="279"/>
        <v>0</v>
      </c>
      <c r="BF517" s="40">
        <f t="shared" si="280"/>
        <v>0</v>
      </c>
      <c r="BG517" s="40">
        <f t="shared" si="281"/>
        <v>0</v>
      </c>
      <c r="BH517" s="62">
        <f t="shared" si="299"/>
        <v>480.41296234320941</v>
      </c>
      <c r="BI517" s="128">
        <f>VLOOKUP(A517,'1112 '!$B$12:$G$1229,6,0)</f>
        <v>515.4</v>
      </c>
      <c r="BJ517" s="63">
        <f t="shared" si="300"/>
        <v>-34.987037656790562</v>
      </c>
      <c r="BK517" s="41">
        <f t="shared" si="301"/>
        <v>3.7284877520713301E-3</v>
      </c>
    </row>
    <row r="518" spans="1:63" x14ac:dyDescent="0.3">
      <c r="A518" s="85" t="s">
        <v>2275</v>
      </c>
      <c r="B518" s="85" t="s">
        <v>568</v>
      </c>
      <c r="C518" s="65">
        <f>VLOOKUP(B518,Площадь!$A$2:$B$442,2,0)</f>
        <v>5.7</v>
      </c>
      <c r="D518" s="79"/>
      <c r="E518">
        <v>31</v>
      </c>
      <c r="F518">
        <v>29</v>
      </c>
      <c r="G518">
        <v>31</v>
      </c>
      <c r="Q518">
        <f t="shared" si="284"/>
        <v>91</v>
      </c>
      <c r="R518" s="76"/>
      <c r="S518" s="71"/>
      <c r="T518" s="41">
        <f t="shared" si="271"/>
        <v>0</v>
      </c>
      <c r="U518" s="41">
        <f t="shared" si="274"/>
        <v>0</v>
      </c>
      <c r="V518" s="41">
        <f t="shared" si="285"/>
        <v>0</v>
      </c>
      <c r="W518" s="41">
        <f t="shared" si="273"/>
        <v>0</v>
      </c>
      <c r="X518" s="41">
        <f t="shared" si="272"/>
        <v>0</v>
      </c>
      <c r="Y518" s="41"/>
      <c r="Z518" s="41"/>
      <c r="AA518" s="41"/>
      <c r="AB518" s="41"/>
      <c r="AC518" s="41"/>
      <c r="AD518" s="41">
        <f t="shared" si="275"/>
        <v>0</v>
      </c>
      <c r="AE518" s="41">
        <f t="shared" si="276"/>
        <v>0</v>
      </c>
      <c r="AF518" s="41">
        <f t="shared" si="277"/>
        <v>0</v>
      </c>
      <c r="AG518" s="41">
        <f t="shared" si="278"/>
        <v>0</v>
      </c>
      <c r="AI518" s="41">
        <f t="shared" si="286"/>
        <v>0.11386395688556093</v>
      </c>
      <c r="AJ518" s="41">
        <f t="shared" si="287"/>
        <v>5.4961956040831969E-2</v>
      </c>
      <c r="AK518" s="41">
        <f t="shared" si="302"/>
        <v>8.6202649315286109E-2</v>
      </c>
      <c r="AL518" s="41">
        <f t="shared" si="288"/>
        <v>0</v>
      </c>
      <c r="AR518" s="41">
        <f t="shared" si="289"/>
        <v>0</v>
      </c>
      <c r="AS518" s="41">
        <f t="shared" si="290"/>
        <v>0</v>
      </c>
      <c r="AT518" s="41">
        <f t="shared" si="291"/>
        <v>0</v>
      </c>
      <c r="AV518" s="40">
        <f t="shared" si="292"/>
        <v>305.65185130532439</v>
      </c>
      <c r="AW518" s="40">
        <f t="shared" si="282"/>
        <v>147.5376763177677</v>
      </c>
      <c r="AX518" s="40">
        <f t="shared" si="283"/>
        <v>231.39894371598143</v>
      </c>
      <c r="AY518" s="40">
        <f t="shared" si="293"/>
        <v>0</v>
      </c>
      <c r="AZ518" s="40">
        <f t="shared" si="294"/>
        <v>0</v>
      </c>
      <c r="BA518" s="40">
        <f t="shared" si="295"/>
        <v>0</v>
      </c>
      <c r="BB518" s="40">
        <f t="shared" si="296"/>
        <v>0</v>
      </c>
      <c r="BC518" s="40">
        <f t="shared" si="297"/>
        <v>0</v>
      </c>
      <c r="BD518" s="40">
        <f t="shared" si="298"/>
        <v>0</v>
      </c>
      <c r="BE518" s="40">
        <f t="shared" si="279"/>
        <v>0</v>
      </c>
      <c r="BF518" s="40">
        <f t="shared" si="280"/>
        <v>0</v>
      </c>
      <c r="BG518" s="40">
        <f t="shared" si="281"/>
        <v>0</v>
      </c>
      <c r="BH518" s="62">
        <f t="shared" si="299"/>
        <v>684.58847133907352</v>
      </c>
      <c r="BI518" s="128">
        <f>VLOOKUP(A518,'1112 '!$B$12:$G$1229,6,0)</f>
        <v>734.43</v>
      </c>
      <c r="BJ518" s="63">
        <f t="shared" si="300"/>
        <v>-49.841528660926429</v>
      </c>
      <c r="BK518" s="41">
        <f t="shared" si="301"/>
        <v>3.7284877520713305E-3</v>
      </c>
    </row>
    <row r="519" spans="1:63" x14ac:dyDescent="0.3">
      <c r="A519" s="85" t="s">
        <v>2209</v>
      </c>
      <c r="B519" s="85" t="s">
        <v>659</v>
      </c>
      <c r="C519" s="65">
        <f>VLOOKUP(B519,Площадь!$A$2:$B$442,2,0)</f>
        <v>6.7</v>
      </c>
      <c r="D519" s="79"/>
      <c r="E519">
        <v>31</v>
      </c>
      <c r="F519">
        <v>29</v>
      </c>
      <c r="G519">
        <v>31</v>
      </c>
      <c r="Q519">
        <f t="shared" si="284"/>
        <v>91</v>
      </c>
      <c r="R519" s="76"/>
      <c r="S519" s="71"/>
      <c r="T519" s="41">
        <f t="shared" si="271"/>
        <v>0</v>
      </c>
      <c r="U519" s="41">
        <f t="shared" si="274"/>
        <v>0</v>
      </c>
      <c r="V519" s="41">
        <f t="shared" si="285"/>
        <v>0</v>
      </c>
      <c r="W519" s="41">
        <f t="shared" si="273"/>
        <v>0</v>
      </c>
      <c r="X519" s="41">
        <f t="shared" si="272"/>
        <v>0</v>
      </c>
      <c r="Y519" s="41"/>
      <c r="Z519" s="41"/>
      <c r="AA519" s="41"/>
      <c r="AB519" s="41"/>
      <c r="AC519" s="41"/>
      <c r="AD519" s="41">
        <f t="shared" si="275"/>
        <v>0</v>
      </c>
      <c r="AE519" s="41">
        <f t="shared" si="276"/>
        <v>0</v>
      </c>
      <c r="AF519" s="41">
        <f t="shared" si="277"/>
        <v>0</v>
      </c>
      <c r="AG519" s="41">
        <f t="shared" si="278"/>
        <v>0</v>
      </c>
      <c r="AI519" s="41">
        <f t="shared" si="286"/>
        <v>0.13384008967250144</v>
      </c>
      <c r="AJ519" s="41">
        <f t="shared" si="287"/>
        <v>6.4604404469048096E-2</v>
      </c>
      <c r="AK519" s="41">
        <f t="shared" si="302"/>
        <v>0.10132592112498542</v>
      </c>
      <c r="AL519" s="41">
        <f t="shared" si="288"/>
        <v>0</v>
      </c>
      <c r="AR519" s="41">
        <f t="shared" si="289"/>
        <v>0</v>
      </c>
      <c r="AS519" s="41">
        <f t="shared" si="290"/>
        <v>0</v>
      </c>
      <c r="AT519" s="41">
        <f t="shared" si="291"/>
        <v>0</v>
      </c>
      <c r="AV519" s="40">
        <f t="shared" si="292"/>
        <v>359.27498311327599</v>
      </c>
      <c r="AW519" s="40">
        <f t="shared" si="282"/>
        <v>173.42147918053396</v>
      </c>
      <c r="AX519" s="40">
        <f t="shared" si="283"/>
        <v>271.99524963106586</v>
      </c>
      <c r="AY519" s="40">
        <f t="shared" si="293"/>
        <v>0</v>
      </c>
      <c r="AZ519" s="40">
        <f t="shared" si="294"/>
        <v>0</v>
      </c>
      <c r="BA519" s="40">
        <f t="shared" si="295"/>
        <v>0</v>
      </c>
      <c r="BB519" s="40">
        <f t="shared" si="296"/>
        <v>0</v>
      </c>
      <c r="BC519" s="40">
        <f t="shared" si="297"/>
        <v>0</v>
      </c>
      <c r="BD519" s="40">
        <f t="shared" si="298"/>
        <v>0</v>
      </c>
      <c r="BE519" s="40">
        <f t="shared" si="279"/>
        <v>0</v>
      </c>
      <c r="BF519" s="40">
        <f t="shared" si="280"/>
        <v>0</v>
      </c>
      <c r="BG519" s="40">
        <f t="shared" si="281"/>
        <v>0</v>
      </c>
      <c r="BH519" s="62">
        <f t="shared" si="299"/>
        <v>804.69171192487579</v>
      </c>
      <c r="BI519" s="128">
        <f>VLOOKUP(A519,'1112 '!$B$12:$G$1229,6,0)</f>
        <v>863.29</v>
      </c>
      <c r="BJ519" s="63">
        <f t="shared" si="300"/>
        <v>-58.598288075124174</v>
      </c>
      <c r="BK519" s="41">
        <f t="shared" si="301"/>
        <v>3.7284877520713296E-3</v>
      </c>
    </row>
    <row r="520" spans="1:63" x14ac:dyDescent="0.3">
      <c r="A520" s="85" t="s">
        <v>2038</v>
      </c>
      <c r="B520" s="85" t="s">
        <v>731</v>
      </c>
      <c r="C520" s="65">
        <f>VLOOKUP(B520,Площадь!$A$2:$B$442,2,0)</f>
        <v>3.6</v>
      </c>
      <c r="D520" s="79"/>
      <c r="E520">
        <v>31</v>
      </c>
      <c r="F520">
        <v>29</v>
      </c>
      <c r="G520">
        <v>31</v>
      </c>
      <c r="Q520">
        <f t="shared" si="284"/>
        <v>91</v>
      </c>
      <c r="R520" s="76"/>
      <c r="S520" s="71"/>
      <c r="T520" s="41">
        <f t="shared" si="271"/>
        <v>0</v>
      </c>
      <c r="U520" s="41">
        <f t="shared" si="274"/>
        <v>0</v>
      </c>
      <c r="V520" s="41">
        <f t="shared" si="285"/>
        <v>0</v>
      </c>
      <c r="W520" s="41">
        <f t="shared" si="273"/>
        <v>0</v>
      </c>
      <c r="X520" s="41">
        <f t="shared" si="272"/>
        <v>0</v>
      </c>
      <c r="Y520" s="41"/>
      <c r="Z520" s="41"/>
      <c r="AA520" s="41"/>
      <c r="AB520" s="41"/>
      <c r="AC520" s="41"/>
      <c r="AD520" s="41">
        <f t="shared" si="275"/>
        <v>0</v>
      </c>
      <c r="AE520" s="41">
        <f t="shared" si="276"/>
        <v>0</v>
      </c>
      <c r="AF520" s="41">
        <f t="shared" si="277"/>
        <v>0</v>
      </c>
      <c r="AG520" s="41">
        <f t="shared" si="278"/>
        <v>0</v>
      </c>
      <c r="AI520" s="41">
        <f t="shared" si="286"/>
        <v>7.1914078032985856E-2</v>
      </c>
      <c r="AJ520" s="41">
        <f t="shared" si="287"/>
        <v>3.4712814341578087E-2</v>
      </c>
      <c r="AK520" s="41">
        <f t="shared" si="302"/>
        <v>5.4443778514917544E-2</v>
      </c>
      <c r="AL520" s="41">
        <f t="shared" si="288"/>
        <v>0</v>
      </c>
      <c r="AR520" s="41">
        <f t="shared" si="289"/>
        <v>0</v>
      </c>
      <c r="AS520" s="41">
        <f t="shared" si="290"/>
        <v>0</v>
      </c>
      <c r="AT520" s="41">
        <f t="shared" si="291"/>
        <v>0</v>
      </c>
      <c r="AV520" s="40">
        <f t="shared" si="292"/>
        <v>193.04327450862593</v>
      </c>
      <c r="AW520" s="40">
        <f t="shared" si="282"/>
        <v>93.181690305958554</v>
      </c>
      <c r="AX520" s="40">
        <f t="shared" si="283"/>
        <v>146.14670129430408</v>
      </c>
      <c r="AY520" s="40">
        <f t="shared" si="293"/>
        <v>0</v>
      </c>
      <c r="AZ520" s="40">
        <f t="shared" si="294"/>
        <v>0</v>
      </c>
      <c r="BA520" s="40">
        <f t="shared" si="295"/>
        <v>0</v>
      </c>
      <c r="BB520" s="40">
        <f t="shared" si="296"/>
        <v>0</v>
      </c>
      <c r="BC520" s="40">
        <f t="shared" si="297"/>
        <v>0</v>
      </c>
      <c r="BD520" s="40">
        <f t="shared" si="298"/>
        <v>0</v>
      </c>
      <c r="BE520" s="40">
        <f t="shared" si="279"/>
        <v>0</v>
      </c>
      <c r="BF520" s="40">
        <f t="shared" si="280"/>
        <v>0</v>
      </c>
      <c r="BG520" s="40">
        <f t="shared" si="281"/>
        <v>0</v>
      </c>
      <c r="BH520" s="62">
        <f t="shared" si="299"/>
        <v>432.37166610888858</v>
      </c>
      <c r="BI520" s="128">
        <f>VLOOKUP(A520,'1112 '!$B$12:$G$1229,6,0)</f>
        <v>463.86</v>
      </c>
      <c r="BJ520" s="63">
        <f t="shared" si="300"/>
        <v>-31.488333891111438</v>
      </c>
      <c r="BK520" s="41">
        <f t="shared" si="301"/>
        <v>3.7284877520713309E-3</v>
      </c>
    </row>
    <row r="521" spans="1:63" x14ac:dyDescent="0.3">
      <c r="A521" s="85" t="s">
        <v>2042</v>
      </c>
      <c r="B521" s="85" t="s">
        <v>931</v>
      </c>
      <c r="C521" s="65">
        <f>VLOOKUP(B521,Площадь!$A$2:$B$442,2,0)</f>
        <v>3.6</v>
      </c>
      <c r="D521" s="79"/>
      <c r="E521">
        <v>31</v>
      </c>
      <c r="F521">
        <v>29</v>
      </c>
      <c r="G521">
        <v>31</v>
      </c>
      <c r="Q521">
        <f t="shared" si="284"/>
        <v>91</v>
      </c>
      <c r="R521" s="76"/>
      <c r="S521" s="71"/>
      <c r="T521" s="41">
        <f t="shared" si="271"/>
        <v>0</v>
      </c>
      <c r="U521" s="41">
        <f t="shared" si="274"/>
        <v>0</v>
      </c>
      <c r="V521" s="41">
        <f t="shared" si="285"/>
        <v>0</v>
      </c>
      <c r="W521" s="41">
        <f t="shared" si="273"/>
        <v>0</v>
      </c>
      <c r="X521" s="41">
        <f t="shared" si="272"/>
        <v>0</v>
      </c>
      <c r="Y521" s="41"/>
      <c r="Z521" s="41"/>
      <c r="AA521" s="41"/>
      <c r="AB521" s="41"/>
      <c r="AC521" s="41"/>
      <c r="AD521" s="41">
        <f t="shared" si="275"/>
        <v>0</v>
      </c>
      <c r="AE521" s="41">
        <f t="shared" si="276"/>
        <v>0</v>
      </c>
      <c r="AF521" s="41">
        <f t="shared" si="277"/>
        <v>0</v>
      </c>
      <c r="AG521" s="41">
        <f t="shared" si="278"/>
        <v>0</v>
      </c>
      <c r="AI521" s="41">
        <f t="shared" si="286"/>
        <v>7.1914078032985856E-2</v>
      </c>
      <c r="AJ521" s="41">
        <f t="shared" si="287"/>
        <v>3.4712814341578087E-2</v>
      </c>
      <c r="AK521" s="41">
        <f t="shared" si="302"/>
        <v>5.4443778514917544E-2</v>
      </c>
      <c r="AL521" s="41">
        <f t="shared" si="288"/>
        <v>0</v>
      </c>
      <c r="AR521" s="41">
        <f t="shared" si="289"/>
        <v>0</v>
      </c>
      <c r="AS521" s="41">
        <f t="shared" si="290"/>
        <v>0</v>
      </c>
      <c r="AT521" s="41">
        <f t="shared" si="291"/>
        <v>0</v>
      </c>
      <c r="AV521" s="40">
        <f t="shared" si="292"/>
        <v>193.04327450862593</v>
      </c>
      <c r="AW521" s="40">
        <f t="shared" si="282"/>
        <v>93.181690305958554</v>
      </c>
      <c r="AX521" s="40">
        <f t="shared" si="283"/>
        <v>146.14670129430408</v>
      </c>
      <c r="AY521" s="40">
        <f t="shared" si="293"/>
        <v>0</v>
      </c>
      <c r="AZ521" s="40">
        <f t="shared" si="294"/>
        <v>0</v>
      </c>
      <c r="BA521" s="40">
        <f t="shared" si="295"/>
        <v>0</v>
      </c>
      <c r="BB521" s="40">
        <f t="shared" si="296"/>
        <v>0</v>
      </c>
      <c r="BC521" s="40">
        <f t="shared" si="297"/>
        <v>0</v>
      </c>
      <c r="BD521" s="40">
        <f t="shared" si="298"/>
        <v>0</v>
      </c>
      <c r="BE521" s="40">
        <f t="shared" si="279"/>
        <v>0</v>
      </c>
      <c r="BF521" s="40">
        <f t="shared" si="280"/>
        <v>0</v>
      </c>
      <c r="BG521" s="40">
        <f t="shared" si="281"/>
        <v>0</v>
      </c>
      <c r="BH521" s="62">
        <f t="shared" si="299"/>
        <v>432.37166610888858</v>
      </c>
      <c r="BI521" s="128">
        <f>VLOOKUP(A521,'1112 '!$B$12:$G$1229,6,0)</f>
        <v>463.86</v>
      </c>
      <c r="BJ521" s="63">
        <f t="shared" si="300"/>
        <v>-31.488333891111438</v>
      </c>
      <c r="BK521" s="41">
        <f t="shared" si="301"/>
        <v>3.7284877520713309E-3</v>
      </c>
    </row>
    <row r="522" spans="1:63" x14ac:dyDescent="0.3">
      <c r="A522" s="85" t="s">
        <v>2189</v>
      </c>
      <c r="B522" s="85" t="s">
        <v>583</v>
      </c>
      <c r="C522" s="65">
        <f>VLOOKUP(B522,Площадь!$A$2:$B$442,2,0)</f>
        <v>4.9000000000000004</v>
      </c>
      <c r="D522" s="79"/>
      <c r="E522">
        <v>31</v>
      </c>
      <c r="F522">
        <v>29</v>
      </c>
      <c r="G522">
        <v>31</v>
      </c>
      <c r="Q522">
        <f t="shared" si="284"/>
        <v>91</v>
      </c>
      <c r="R522" s="76"/>
      <c r="S522" s="71"/>
      <c r="T522" s="41">
        <f t="shared" si="271"/>
        <v>0</v>
      </c>
      <c r="U522" s="41">
        <f t="shared" si="274"/>
        <v>0</v>
      </c>
      <c r="V522" s="41">
        <f t="shared" si="285"/>
        <v>0</v>
      </c>
      <c r="W522" s="41">
        <f t="shared" si="273"/>
        <v>0</v>
      </c>
      <c r="X522" s="41">
        <f t="shared" si="272"/>
        <v>0</v>
      </c>
      <c r="Y522" s="41"/>
      <c r="Z522" s="41"/>
      <c r="AA522" s="41"/>
      <c r="AB522" s="41"/>
      <c r="AC522" s="41"/>
      <c r="AD522" s="41">
        <f t="shared" si="275"/>
        <v>0</v>
      </c>
      <c r="AE522" s="41">
        <f t="shared" si="276"/>
        <v>0</v>
      </c>
      <c r="AF522" s="41">
        <f t="shared" si="277"/>
        <v>0</v>
      </c>
      <c r="AG522" s="41">
        <f t="shared" si="278"/>
        <v>0</v>
      </c>
      <c r="AI522" s="41">
        <f t="shared" si="286"/>
        <v>9.7883050656008525E-2</v>
      </c>
      <c r="AJ522" s="41">
        <f t="shared" si="287"/>
        <v>4.7247997298259063E-2</v>
      </c>
      <c r="AK522" s="41">
        <f t="shared" si="302"/>
        <v>7.4104031867526662E-2</v>
      </c>
      <c r="AL522" s="41">
        <f t="shared" si="288"/>
        <v>0</v>
      </c>
      <c r="AR522" s="41">
        <f t="shared" si="289"/>
        <v>0</v>
      </c>
      <c r="AS522" s="41">
        <f t="shared" si="290"/>
        <v>0</v>
      </c>
      <c r="AT522" s="41">
        <f t="shared" si="291"/>
        <v>0</v>
      </c>
      <c r="AV522" s="40">
        <f t="shared" si="292"/>
        <v>262.75334585896303</v>
      </c>
      <c r="AW522" s="40">
        <f t="shared" si="282"/>
        <v>126.83063402755471</v>
      </c>
      <c r="AX522" s="40">
        <f t="shared" si="283"/>
        <v>198.92189898391388</v>
      </c>
      <c r="AY522" s="40">
        <f t="shared" si="293"/>
        <v>0</v>
      </c>
      <c r="AZ522" s="40">
        <f t="shared" si="294"/>
        <v>0</v>
      </c>
      <c r="BA522" s="40">
        <f t="shared" si="295"/>
        <v>0</v>
      </c>
      <c r="BB522" s="40">
        <f t="shared" si="296"/>
        <v>0</v>
      </c>
      <c r="BC522" s="40">
        <f t="shared" si="297"/>
        <v>0</v>
      </c>
      <c r="BD522" s="40">
        <f t="shared" si="298"/>
        <v>0</v>
      </c>
      <c r="BE522" s="40">
        <f t="shared" si="279"/>
        <v>0</v>
      </c>
      <c r="BF522" s="40">
        <f t="shared" si="280"/>
        <v>0</v>
      </c>
      <c r="BG522" s="40">
        <f t="shared" si="281"/>
        <v>0</v>
      </c>
      <c r="BH522" s="62">
        <f t="shared" si="299"/>
        <v>588.50587887043162</v>
      </c>
      <c r="BI522" s="128">
        <f>VLOOKUP(A522,'1112 '!$B$12:$G$1229,6,0)</f>
        <v>631.35</v>
      </c>
      <c r="BJ522" s="63">
        <f t="shared" si="300"/>
        <v>-42.844121129568407</v>
      </c>
      <c r="BK522" s="41">
        <f t="shared" si="301"/>
        <v>3.7284877520713305E-3</v>
      </c>
    </row>
    <row r="523" spans="1:63" x14ac:dyDescent="0.3">
      <c r="A523" s="85" t="s">
        <v>1997</v>
      </c>
      <c r="B523" s="85" t="s">
        <v>908</v>
      </c>
      <c r="C523" s="65">
        <f>VLOOKUP(B523,Площадь!$A$2:$B$442,2,0)</f>
        <v>3.7</v>
      </c>
      <c r="D523" s="79"/>
      <c r="E523">
        <v>31</v>
      </c>
      <c r="F523">
        <v>29</v>
      </c>
      <c r="G523">
        <v>31</v>
      </c>
      <c r="Q523">
        <f t="shared" si="284"/>
        <v>91</v>
      </c>
      <c r="R523" s="76"/>
      <c r="S523" s="71"/>
      <c r="T523" s="41">
        <f t="shared" si="271"/>
        <v>0</v>
      </c>
      <c r="U523" s="41">
        <f t="shared" si="274"/>
        <v>0</v>
      </c>
      <c r="V523" s="41">
        <f t="shared" si="285"/>
        <v>0</v>
      </c>
      <c r="W523" s="41">
        <f t="shared" si="273"/>
        <v>0</v>
      </c>
      <c r="X523" s="41">
        <f t="shared" si="272"/>
        <v>0</v>
      </c>
      <c r="Y523" s="41"/>
      <c r="Z523" s="41"/>
      <c r="AA523" s="41"/>
      <c r="AB523" s="41"/>
      <c r="AC523" s="41"/>
      <c r="AD523" s="41">
        <f t="shared" si="275"/>
        <v>0</v>
      </c>
      <c r="AE523" s="41">
        <f t="shared" si="276"/>
        <v>0</v>
      </c>
      <c r="AF523" s="41">
        <f t="shared" si="277"/>
        <v>0</v>
      </c>
      <c r="AG523" s="41">
        <f t="shared" si="278"/>
        <v>0</v>
      </c>
      <c r="AI523" s="41">
        <f t="shared" si="286"/>
        <v>7.3911691311679906E-2</v>
      </c>
      <c r="AJ523" s="41">
        <f t="shared" si="287"/>
        <v>3.5677059184399701E-2</v>
      </c>
      <c r="AK523" s="41">
        <f t="shared" si="302"/>
        <v>5.5956105695887479E-2</v>
      </c>
      <c r="AL523" s="41">
        <f t="shared" si="288"/>
        <v>0</v>
      </c>
      <c r="AR523" s="41">
        <f t="shared" si="289"/>
        <v>0</v>
      </c>
      <c r="AS523" s="41">
        <f t="shared" si="290"/>
        <v>0</v>
      </c>
      <c r="AT523" s="41">
        <f t="shared" si="291"/>
        <v>0</v>
      </c>
      <c r="AV523" s="40">
        <f t="shared" si="292"/>
        <v>198.40558768942108</v>
      </c>
      <c r="AW523" s="40">
        <f t="shared" si="282"/>
        <v>95.770070592235186</v>
      </c>
      <c r="AX523" s="40">
        <f t="shared" si="283"/>
        <v>150.20633188581252</v>
      </c>
      <c r="AY523" s="40">
        <f t="shared" si="293"/>
        <v>0</v>
      </c>
      <c r="AZ523" s="40">
        <f t="shared" si="294"/>
        <v>0</v>
      </c>
      <c r="BA523" s="40">
        <f t="shared" si="295"/>
        <v>0</v>
      </c>
      <c r="BB523" s="40">
        <f t="shared" si="296"/>
        <v>0</v>
      </c>
      <c r="BC523" s="40">
        <f t="shared" si="297"/>
        <v>0</v>
      </c>
      <c r="BD523" s="40">
        <f t="shared" si="298"/>
        <v>0</v>
      </c>
      <c r="BE523" s="40">
        <f t="shared" si="279"/>
        <v>0</v>
      </c>
      <c r="BF523" s="40">
        <f t="shared" si="280"/>
        <v>0</v>
      </c>
      <c r="BG523" s="40">
        <f t="shared" si="281"/>
        <v>0</v>
      </c>
      <c r="BH523" s="62">
        <f t="shared" si="299"/>
        <v>444.38199016746881</v>
      </c>
      <c r="BI523" s="128">
        <f>VLOOKUP(A523,'1112 '!$B$12:$G$1229,6,0)</f>
        <v>476.73</v>
      </c>
      <c r="BJ523" s="63">
        <f t="shared" si="300"/>
        <v>-32.348009832531204</v>
      </c>
      <c r="BK523" s="41">
        <f t="shared" si="301"/>
        <v>3.7284877520713301E-3</v>
      </c>
    </row>
    <row r="524" spans="1:63" x14ac:dyDescent="0.3">
      <c r="A524" s="85" t="s">
        <v>2238</v>
      </c>
      <c r="B524" s="85" t="s">
        <v>945</v>
      </c>
      <c r="C524" s="65">
        <f>VLOOKUP(B524,Площадь!$A$2:$B$442,2,0)</f>
        <v>3.3</v>
      </c>
      <c r="D524" s="79"/>
      <c r="E524">
        <v>31</v>
      </c>
      <c r="F524">
        <v>29</v>
      </c>
      <c r="G524">
        <v>31</v>
      </c>
      <c r="Q524">
        <f t="shared" si="284"/>
        <v>91</v>
      </c>
      <c r="R524" s="76"/>
      <c r="S524" s="71"/>
      <c r="T524" s="41">
        <f t="shared" si="271"/>
        <v>0</v>
      </c>
      <c r="U524" s="41">
        <f t="shared" si="274"/>
        <v>0</v>
      </c>
      <c r="V524" s="41">
        <f t="shared" si="285"/>
        <v>0</v>
      </c>
      <c r="W524" s="41">
        <f t="shared" si="273"/>
        <v>0</v>
      </c>
      <c r="X524" s="41">
        <f t="shared" si="272"/>
        <v>0</v>
      </c>
      <c r="Y524" s="41"/>
      <c r="Z524" s="41"/>
      <c r="AA524" s="41"/>
      <c r="AB524" s="41"/>
      <c r="AC524" s="41"/>
      <c r="AD524" s="41">
        <f t="shared" si="275"/>
        <v>0</v>
      </c>
      <c r="AE524" s="41">
        <f t="shared" si="276"/>
        <v>0</v>
      </c>
      <c r="AF524" s="41">
        <f t="shared" si="277"/>
        <v>0</v>
      </c>
      <c r="AG524" s="41">
        <f t="shared" si="278"/>
        <v>0</v>
      </c>
      <c r="AI524" s="41">
        <f t="shared" si="286"/>
        <v>6.5921238196903695E-2</v>
      </c>
      <c r="AJ524" s="41">
        <f t="shared" si="287"/>
        <v>3.1820079813113238E-2</v>
      </c>
      <c r="AK524" s="41">
        <f t="shared" si="302"/>
        <v>4.9906796972007741E-2</v>
      </c>
      <c r="AL524" s="41">
        <f t="shared" si="288"/>
        <v>0</v>
      </c>
      <c r="AR524" s="41">
        <f t="shared" si="289"/>
        <v>0</v>
      </c>
      <c r="AS524" s="41">
        <f t="shared" si="290"/>
        <v>0</v>
      </c>
      <c r="AT524" s="41">
        <f t="shared" si="291"/>
        <v>0</v>
      </c>
      <c r="AV524" s="40">
        <f t="shared" si="292"/>
        <v>176.95633496624041</v>
      </c>
      <c r="AW524" s="40">
        <f t="shared" si="282"/>
        <v>85.416549447128659</v>
      </c>
      <c r="AX524" s="40">
        <f t="shared" si="283"/>
        <v>133.96780951977871</v>
      </c>
      <c r="AY524" s="40">
        <f t="shared" si="293"/>
        <v>0</v>
      </c>
      <c r="AZ524" s="40">
        <f t="shared" si="294"/>
        <v>0</v>
      </c>
      <c r="BA524" s="40">
        <f t="shared" si="295"/>
        <v>0</v>
      </c>
      <c r="BB524" s="40">
        <f t="shared" si="296"/>
        <v>0</v>
      </c>
      <c r="BC524" s="40">
        <f t="shared" si="297"/>
        <v>0</v>
      </c>
      <c r="BD524" s="40">
        <f t="shared" si="298"/>
        <v>0</v>
      </c>
      <c r="BE524" s="40">
        <f t="shared" si="279"/>
        <v>0</v>
      </c>
      <c r="BF524" s="40">
        <f t="shared" si="280"/>
        <v>0</v>
      </c>
      <c r="BG524" s="40">
        <f t="shared" si="281"/>
        <v>0</v>
      </c>
      <c r="BH524" s="62">
        <f t="shared" si="299"/>
        <v>396.3406939331478</v>
      </c>
      <c r="BI524" s="128">
        <f>VLOOKUP(A524,'1112 '!$B$12:$G$1229,6,0)</f>
        <v>425.19</v>
      </c>
      <c r="BJ524" s="63">
        <f t="shared" si="300"/>
        <v>-28.849306066852193</v>
      </c>
      <c r="BK524" s="41">
        <f t="shared" si="301"/>
        <v>3.7284877520713305E-3</v>
      </c>
    </row>
    <row r="525" spans="1:63" ht="30.6" x14ac:dyDescent="0.3">
      <c r="A525" s="86" t="s">
        <v>2375</v>
      </c>
      <c r="B525" s="86"/>
      <c r="C525" s="65"/>
      <c r="D525" s="79"/>
      <c r="R525" s="41"/>
      <c r="S525" s="41"/>
      <c r="T525" s="41"/>
      <c r="U525" s="41"/>
      <c r="V525" s="41">
        <f t="shared" si="285"/>
        <v>0</v>
      </c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I525" s="41"/>
      <c r="AJ525" s="41"/>
      <c r="AK525" s="41">
        <f t="shared" si="302"/>
        <v>0</v>
      </c>
      <c r="AL525" s="41"/>
      <c r="AR525" s="41"/>
      <c r="AS525" s="41"/>
      <c r="AT525" s="41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62"/>
      <c r="BI525" s="40"/>
      <c r="BJ525" s="63"/>
      <c r="BK525" s="41"/>
    </row>
    <row r="526" spans="1:63" x14ac:dyDescent="0.3">
      <c r="A526" s="85" t="s">
        <v>2219</v>
      </c>
      <c r="B526" s="85" t="s">
        <v>150</v>
      </c>
      <c r="C526" s="65">
        <f>VLOOKUP(B526,Площадь!$D$2:$E$713,2,0)</f>
        <v>82</v>
      </c>
      <c r="D526" s="79"/>
      <c r="E526">
        <v>31</v>
      </c>
      <c r="F526">
        <v>29</v>
      </c>
      <c r="G526">
        <v>31</v>
      </c>
      <c r="Q526">
        <f t="shared" ref="Q526:Q589" si="303">SUM(E526:P526)</f>
        <v>91</v>
      </c>
      <c r="R526" s="100">
        <f>VLOOKUP(B526,'Общие показания'!A:H,8,0)</f>
        <v>3.1277118352673781</v>
      </c>
      <c r="S526" s="41"/>
      <c r="T526" s="100">
        <f t="shared" ref="T526:T589" si="304">R526*$T$1/31*E526</f>
        <v>1.1949226092496703</v>
      </c>
      <c r="U526" s="100">
        <f t="shared" ref="U526:U589" si="305">R526*$U$1/29*F526</f>
        <v>0.97054364706939522</v>
      </c>
      <c r="V526" s="41">
        <f t="shared" si="285"/>
        <v>0.96224557894831264</v>
      </c>
      <c r="W526" s="41">
        <f>R524*W$1/30*H526</f>
        <v>0</v>
      </c>
      <c r="X526" s="100">
        <f t="shared" ref="X526:X589" si="306">SUM(T526:W526)-R526</f>
        <v>0</v>
      </c>
      <c r="Y526" s="41"/>
      <c r="Z526" s="41"/>
      <c r="AA526" s="41"/>
      <c r="AB526" s="41"/>
      <c r="AC526" s="41"/>
      <c r="AD526" s="41"/>
      <c r="AE526" s="41"/>
      <c r="AF526" s="41"/>
      <c r="AG526" s="41"/>
      <c r="AI526" s="100">
        <f t="shared" ref="AI526:AI589" si="307">(C526*$AI$1)/31*E526</f>
        <v>1.6380428885291221</v>
      </c>
      <c r="AJ526" s="100">
        <f t="shared" ref="AJ526:AJ589" si="308">(C526*$AJ$1)/29*F526</f>
        <v>0.79068077111372304</v>
      </c>
      <c r="AK526" s="41">
        <f t="shared" si="302"/>
        <v>1.240108288395344</v>
      </c>
      <c r="AL526" s="41">
        <f t="shared" ref="AL526:AL589" si="309">(C526*$AL$1)/30*H526</f>
        <v>0</v>
      </c>
      <c r="AR526" s="41">
        <f t="shared" ref="AR526:AR589" si="310">(C526*$AR$1)/31*N526</f>
        <v>0</v>
      </c>
      <c r="AS526" s="41">
        <f t="shared" ref="AS526:AS589" si="311">(C526*$AS$1)/30*O526</f>
        <v>0</v>
      </c>
      <c r="AT526" s="41">
        <f t="shared" ref="AT526:AT589" si="312">(C526*$AT$1)/31*P526</f>
        <v>0</v>
      </c>
      <c r="AV526" s="40">
        <f t="shared" ref="AV526:AV589" si="313">(T526+AI526)*$AV$1</f>
        <v>7604.6992636174791</v>
      </c>
      <c r="AW526" s="40">
        <f t="shared" ref="AW526:AW589" si="314">(U526+AJ526)*$AW$1</f>
        <v>4727.7603791940355</v>
      </c>
      <c r="AX526" s="40">
        <f t="shared" ref="AX526:AX589" si="315">(V526+AK526)*$AX$1</f>
        <v>5911.9106273426187</v>
      </c>
      <c r="AY526" s="40">
        <f t="shared" ref="AY526:AY589" si="316">(W526+AL526)*$AY$1</f>
        <v>0</v>
      </c>
      <c r="AZ526" s="40">
        <f t="shared" ref="AZ526:AZ589" si="317">(Y526+AM526)*$AZ$1</f>
        <v>0</v>
      </c>
      <c r="BA526" s="40">
        <f t="shared" ref="BA526:BA589" si="318">(Z526+AN526)*$BA$1</f>
        <v>0</v>
      </c>
      <c r="BB526" s="40">
        <f t="shared" ref="BB526:BB589" si="319">(AA526+AO526)*$BB$1</f>
        <v>0</v>
      </c>
      <c r="BC526" s="40">
        <f t="shared" ref="BC526:BC589" si="320">(AB526+AP526)*$BC$1</f>
        <v>0</v>
      </c>
      <c r="BD526" s="40">
        <f t="shared" ref="BD526:BD589" si="321">(AC526+AQ526)*$BD$1</f>
        <v>0</v>
      </c>
      <c r="BE526" s="40"/>
      <c r="BF526" s="40"/>
      <c r="BG526" s="40"/>
      <c r="BH526" s="62">
        <f t="shared" ref="BH526:BH589" si="322">SUM(AV526:BG526)</f>
        <v>18244.370270154133</v>
      </c>
      <c r="BI526" s="128">
        <f>VLOOKUP(A526,'1112 '!$B$499:$G$1229,6,0)</f>
        <v>10565.64</v>
      </c>
      <c r="BJ526" s="63">
        <f t="shared" ref="BJ526:BJ589" si="323">BH526-BI526</f>
        <v>7678.7302701541339</v>
      </c>
      <c r="BK526" s="41">
        <f>(SUM(T526:W526)+SUM(AI526:AL526)+SUM(AR526:AT526))/12/C526</f>
        <v>6.9070566903511859E-3</v>
      </c>
    </row>
    <row r="527" spans="1:63" x14ac:dyDescent="0.3">
      <c r="A527" s="85" t="s">
        <v>1248</v>
      </c>
      <c r="B527" s="85" t="s">
        <v>53</v>
      </c>
      <c r="C527" s="65">
        <f>VLOOKUP(B527,Площадь!$D$2:$E$713,2,0)</f>
        <v>57.2</v>
      </c>
      <c r="D527" s="79"/>
      <c r="E527">
        <v>31</v>
      </c>
      <c r="F527">
        <v>29</v>
      </c>
      <c r="G527">
        <v>31</v>
      </c>
      <c r="Q527">
        <f t="shared" si="303"/>
        <v>91</v>
      </c>
      <c r="R527" s="100">
        <f>VLOOKUP(B527,'Общие показания'!A:H,8,0)</f>
        <v>2.1817697192352932</v>
      </c>
      <c r="S527" s="41"/>
      <c r="T527" s="100">
        <f t="shared" si="304"/>
        <v>0.83353138108635549</v>
      </c>
      <c r="U527" s="100">
        <f t="shared" si="305"/>
        <v>0.67701337332157818</v>
      </c>
      <c r="V527" s="41">
        <f t="shared" si="285"/>
        <v>0.6712249648273596</v>
      </c>
      <c r="W527" s="41">
        <f t="shared" ref="W527:W539" si="324">R527*W$1/30*H527</f>
        <v>0</v>
      </c>
      <c r="X527" s="100">
        <f t="shared" si="306"/>
        <v>0</v>
      </c>
      <c r="Y527" s="41"/>
      <c r="Z527" s="41"/>
      <c r="AA527" s="41"/>
      <c r="AB527" s="41"/>
      <c r="AC527" s="41"/>
      <c r="AD527" s="41"/>
      <c r="AE527" s="41"/>
      <c r="AF527" s="41"/>
      <c r="AG527" s="41"/>
      <c r="AI527" s="100">
        <f t="shared" si="307"/>
        <v>1.1426347954129974</v>
      </c>
      <c r="AJ527" s="100">
        <f t="shared" si="308"/>
        <v>0.5515480500939629</v>
      </c>
      <c r="AK527" s="41">
        <f t="shared" si="302"/>
        <v>0.86505114751480094</v>
      </c>
      <c r="AL527" s="41">
        <f t="shared" si="309"/>
        <v>0</v>
      </c>
      <c r="AR527" s="41">
        <f t="shared" si="310"/>
        <v>0</v>
      </c>
      <c r="AS527" s="41">
        <f t="shared" si="311"/>
        <v>0</v>
      </c>
      <c r="AT527" s="41">
        <f t="shared" si="312"/>
        <v>0</v>
      </c>
      <c r="AV527" s="40">
        <f t="shared" si="313"/>
        <v>5304.7414375478038</v>
      </c>
      <c r="AW527" s="40">
        <f t="shared" si="314"/>
        <v>3297.9011425597419</v>
      </c>
      <c r="AX527" s="40">
        <f t="shared" si="315"/>
        <v>4123.9181449268017</v>
      </c>
      <c r="AY527" s="40">
        <f t="shared" si="316"/>
        <v>0</v>
      </c>
      <c r="AZ527" s="40">
        <f t="shared" si="317"/>
        <v>0</v>
      </c>
      <c r="BA527" s="40">
        <f t="shared" si="318"/>
        <v>0</v>
      </c>
      <c r="BB527" s="40">
        <f t="shared" si="319"/>
        <v>0</v>
      </c>
      <c r="BC527" s="40">
        <f t="shared" si="320"/>
        <v>0</v>
      </c>
      <c r="BD527" s="40">
        <f t="shared" si="321"/>
        <v>0</v>
      </c>
      <c r="BE527" s="40"/>
      <c r="BF527" s="40"/>
      <c r="BG527" s="40"/>
      <c r="BH527" s="62">
        <f t="shared" si="322"/>
        <v>12726.560725034347</v>
      </c>
      <c r="BI527" s="128">
        <f>VLOOKUP(A527,'1112 '!$B$499:$G$1229,6,0)</f>
        <v>7370.19</v>
      </c>
      <c r="BJ527" s="63">
        <f t="shared" si="323"/>
        <v>5356.3707250343477</v>
      </c>
      <c r="BK527" s="41">
        <f t="shared" ref="BK527:BK590" si="325">(SUM(T527:W527)+SUM(AD527:AF527)+SUM(AI527:AL527)+SUM(AR527:AT527))/12/C527</f>
        <v>6.9070566903511859E-3</v>
      </c>
    </row>
    <row r="528" spans="1:63" x14ac:dyDescent="0.3">
      <c r="A528" s="85" t="s">
        <v>2307</v>
      </c>
      <c r="B528" s="85" t="s">
        <v>87</v>
      </c>
      <c r="C528" s="65">
        <f>VLOOKUP(B528,Площадь!$D$2:$E$713,2,0)</f>
        <v>57.2</v>
      </c>
      <c r="D528" s="79"/>
      <c r="E528">
        <v>31</v>
      </c>
      <c r="F528">
        <v>29</v>
      </c>
      <c r="G528">
        <v>31</v>
      </c>
      <c r="Q528">
        <f t="shared" si="303"/>
        <v>91</v>
      </c>
      <c r="R528" s="100">
        <f>VLOOKUP(B528,'Общие показания'!A:H,8,0)</f>
        <v>2.1817697192352932</v>
      </c>
      <c r="S528" s="41"/>
      <c r="T528" s="100">
        <f t="shared" si="304"/>
        <v>0.83353138108635549</v>
      </c>
      <c r="U528" s="100">
        <f t="shared" si="305"/>
        <v>0.67701337332157818</v>
      </c>
      <c r="V528" s="41">
        <f t="shared" si="285"/>
        <v>0.6712249648273596</v>
      </c>
      <c r="W528" s="41">
        <f t="shared" si="324"/>
        <v>0</v>
      </c>
      <c r="X528" s="100">
        <f t="shared" si="306"/>
        <v>0</v>
      </c>
      <c r="Y528" s="41"/>
      <c r="Z528" s="41"/>
      <c r="AA528" s="41"/>
      <c r="AB528" s="41"/>
      <c r="AC528" s="41"/>
      <c r="AD528" s="41"/>
      <c r="AE528" s="41"/>
      <c r="AF528" s="41"/>
      <c r="AG528" s="41"/>
      <c r="AI528" s="100">
        <f t="shared" si="307"/>
        <v>1.1426347954129974</v>
      </c>
      <c r="AJ528" s="100">
        <f t="shared" si="308"/>
        <v>0.5515480500939629</v>
      </c>
      <c r="AK528" s="41">
        <f t="shared" si="302"/>
        <v>0.86505114751480094</v>
      </c>
      <c r="AL528" s="41">
        <f t="shared" si="309"/>
        <v>0</v>
      </c>
      <c r="AR528" s="41">
        <f t="shared" si="310"/>
        <v>0</v>
      </c>
      <c r="AS528" s="41">
        <f t="shared" si="311"/>
        <v>0</v>
      </c>
      <c r="AT528" s="41">
        <f t="shared" si="312"/>
        <v>0</v>
      </c>
      <c r="AV528" s="40">
        <f t="shared" si="313"/>
        <v>5304.7414375478038</v>
      </c>
      <c r="AW528" s="40">
        <f t="shared" si="314"/>
        <v>3297.9011425597419</v>
      </c>
      <c r="AX528" s="40">
        <f t="shared" si="315"/>
        <v>4123.9181449268017</v>
      </c>
      <c r="AY528" s="40">
        <f t="shared" si="316"/>
        <v>0</v>
      </c>
      <c r="AZ528" s="40">
        <f t="shared" si="317"/>
        <v>0</v>
      </c>
      <c r="BA528" s="40">
        <f t="shared" si="318"/>
        <v>0</v>
      </c>
      <c r="BB528" s="40">
        <f t="shared" si="319"/>
        <v>0</v>
      </c>
      <c r="BC528" s="40">
        <f t="shared" si="320"/>
        <v>0</v>
      </c>
      <c r="BD528" s="40">
        <f t="shared" si="321"/>
        <v>0</v>
      </c>
      <c r="BE528" s="40"/>
      <c r="BF528" s="40"/>
      <c r="BG528" s="40"/>
      <c r="BH528" s="62">
        <f t="shared" si="322"/>
        <v>12726.560725034347</v>
      </c>
      <c r="BI528" s="128">
        <f>VLOOKUP(A528,'1112 '!$B$499:$G$1229,6,0)</f>
        <v>7370.19</v>
      </c>
      <c r="BJ528" s="63">
        <f t="shared" si="323"/>
        <v>5356.3707250343477</v>
      </c>
      <c r="BK528" s="41">
        <f t="shared" si="325"/>
        <v>6.9070566903511859E-3</v>
      </c>
    </row>
    <row r="529" spans="1:63" x14ac:dyDescent="0.3">
      <c r="A529" s="85" t="s">
        <v>1909</v>
      </c>
      <c r="B529" s="85" t="s">
        <v>263</v>
      </c>
      <c r="C529" s="65">
        <f>VLOOKUP(B529,Площадь!$D$2:$E$713,2,0)</f>
        <v>85.1</v>
      </c>
      <c r="D529" s="79"/>
      <c r="E529">
        <v>31</v>
      </c>
      <c r="F529">
        <v>29</v>
      </c>
      <c r="G529">
        <v>31</v>
      </c>
      <c r="Q529">
        <f t="shared" si="303"/>
        <v>91</v>
      </c>
      <c r="R529" s="100">
        <f>VLOOKUP(B529,'Общие показания'!A:H,8,0)</f>
        <v>3.2459545997713883</v>
      </c>
      <c r="S529" s="41"/>
      <c r="T529" s="100">
        <f t="shared" si="304"/>
        <v>1.2400965127700847</v>
      </c>
      <c r="U529" s="100">
        <f t="shared" si="305"/>
        <v>1.0072349312878721</v>
      </c>
      <c r="V529" s="41">
        <f t="shared" si="285"/>
        <v>0.99862315571343174</v>
      </c>
      <c r="W529" s="41">
        <f t="shared" si="324"/>
        <v>0</v>
      </c>
      <c r="X529" s="100">
        <f t="shared" si="306"/>
        <v>0</v>
      </c>
      <c r="Y529" s="41"/>
      <c r="Z529" s="41"/>
      <c r="AA529" s="41"/>
      <c r="AB529" s="41"/>
      <c r="AC529" s="41"/>
      <c r="AD529" s="41"/>
      <c r="AE529" s="41"/>
      <c r="AF529" s="41"/>
      <c r="AG529" s="41"/>
      <c r="AI529" s="100">
        <f t="shared" si="307"/>
        <v>1.6999689001686376</v>
      </c>
      <c r="AJ529" s="100">
        <f t="shared" si="308"/>
        <v>0.82057236124119293</v>
      </c>
      <c r="AK529" s="41">
        <f t="shared" si="302"/>
        <v>1.2869904310054119</v>
      </c>
      <c r="AL529" s="41">
        <f t="shared" si="309"/>
        <v>0</v>
      </c>
      <c r="AR529" s="41">
        <f t="shared" si="310"/>
        <v>0</v>
      </c>
      <c r="AS529" s="41">
        <f t="shared" si="311"/>
        <v>0</v>
      </c>
      <c r="AT529" s="41">
        <f t="shared" si="312"/>
        <v>0</v>
      </c>
      <c r="AV529" s="40">
        <f t="shared" si="313"/>
        <v>7892.1939918761882</v>
      </c>
      <c r="AW529" s="40">
        <f t="shared" si="314"/>
        <v>4906.4927837733212</v>
      </c>
      <c r="AX529" s="40">
        <f t="shared" si="315"/>
        <v>6135.4096876445956</v>
      </c>
      <c r="AY529" s="40">
        <f t="shared" si="316"/>
        <v>0</v>
      </c>
      <c r="AZ529" s="40">
        <f t="shared" si="317"/>
        <v>0</v>
      </c>
      <c r="BA529" s="40">
        <f t="shared" si="318"/>
        <v>0</v>
      </c>
      <c r="BB529" s="40">
        <f t="shared" si="319"/>
        <v>0</v>
      </c>
      <c r="BC529" s="40">
        <f t="shared" si="320"/>
        <v>0</v>
      </c>
      <c r="BD529" s="40">
        <f t="shared" si="321"/>
        <v>0</v>
      </c>
      <c r="BE529" s="40"/>
      <c r="BF529" s="40"/>
      <c r="BG529" s="40"/>
      <c r="BH529" s="62">
        <f t="shared" si="322"/>
        <v>18934.096463294103</v>
      </c>
      <c r="BI529" s="128">
        <f>VLOOKUP(A529,'1112 '!$B$499:$G$1229,6,0)</f>
        <v>10965.06</v>
      </c>
      <c r="BJ529" s="63">
        <f t="shared" si="323"/>
        <v>7969.0364632941037</v>
      </c>
      <c r="BK529" s="41">
        <f t="shared" si="325"/>
        <v>6.9070566903511859E-3</v>
      </c>
    </row>
    <row r="530" spans="1:63" x14ac:dyDescent="0.3">
      <c r="A530" s="85" t="s">
        <v>1787</v>
      </c>
      <c r="B530" s="85" t="s">
        <v>307</v>
      </c>
      <c r="C530" s="65">
        <f>VLOOKUP(B530,Площадь!$D$2:$E$713,2,0)</f>
        <v>80.7</v>
      </c>
      <c r="D530" s="79"/>
      <c r="E530">
        <v>31</v>
      </c>
      <c r="F530">
        <v>29</v>
      </c>
      <c r="G530">
        <v>31</v>
      </c>
      <c r="Q530">
        <f t="shared" si="303"/>
        <v>91</v>
      </c>
      <c r="R530" s="100">
        <f>VLOOKUP(B530,'Общие показания'!A:H,8,0)</f>
        <v>3.0781261598302123</v>
      </c>
      <c r="S530" s="41"/>
      <c r="T530" s="100">
        <f t="shared" si="304"/>
        <v>1.1759787142249805</v>
      </c>
      <c r="U530" s="100">
        <f t="shared" si="305"/>
        <v>0.95515697949390477</v>
      </c>
      <c r="V530" s="41">
        <f t="shared" si="285"/>
        <v>0.9469904661113272</v>
      </c>
      <c r="W530" s="41">
        <f t="shared" si="324"/>
        <v>0</v>
      </c>
      <c r="X530" s="100">
        <f t="shared" si="306"/>
        <v>0</v>
      </c>
      <c r="Y530" s="41"/>
      <c r="Z530" s="41"/>
      <c r="AA530" s="41"/>
      <c r="AB530" s="41"/>
      <c r="AC530" s="41"/>
      <c r="AD530" s="41"/>
      <c r="AE530" s="41"/>
      <c r="AF530" s="41"/>
      <c r="AG530" s="41"/>
      <c r="AI530" s="100">
        <f t="shared" si="307"/>
        <v>1.6120739159060995</v>
      </c>
      <c r="AJ530" s="100">
        <f t="shared" si="308"/>
        <v>0.77814558815704205</v>
      </c>
      <c r="AK530" s="41">
        <f t="shared" si="302"/>
        <v>1.2204480350427349</v>
      </c>
      <c r="AL530" s="41">
        <f t="shared" si="309"/>
        <v>0</v>
      </c>
      <c r="AR530" s="41">
        <f t="shared" si="310"/>
        <v>0</v>
      </c>
      <c r="AS530" s="41">
        <f t="shared" si="311"/>
        <v>0</v>
      </c>
      <c r="AT530" s="41">
        <f t="shared" si="312"/>
        <v>0</v>
      </c>
      <c r="AV530" s="40">
        <f t="shared" si="313"/>
        <v>7484.1369582186671</v>
      </c>
      <c r="AW530" s="40">
        <f t="shared" si="314"/>
        <v>4652.8080804994961</v>
      </c>
      <c r="AX530" s="40">
        <f t="shared" si="315"/>
        <v>5818.1852149579181</v>
      </c>
      <c r="AY530" s="40">
        <f t="shared" si="316"/>
        <v>0</v>
      </c>
      <c r="AZ530" s="40">
        <f t="shared" si="317"/>
        <v>0</v>
      </c>
      <c r="BA530" s="40">
        <f t="shared" si="318"/>
        <v>0</v>
      </c>
      <c r="BB530" s="40">
        <f t="shared" si="319"/>
        <v>0</v>
      </c>
      <c r="BC530" s="40">
        <f t="shared" si="320"/>
        <v>0</v>
      </c>
      <c r="BD530" s="40">
        <f t="shared" si="321"/>
        <v>0</v>
      </c>
      <c r="BE530" s="40"/>
      <c r="BF530" s="40"/>
      <c r="BG530" s="40"/>
      <c r="BH530" s="62">
        <f t="shared" si="322"/>
        <v>17955.130253676081</v>
      </c>
      <c r="BI530" s="128">
        <f>VLOOKUP(A530,'1112 '!$B$499:$G$1229,6,0)</f>
        <v>10398.15</v>
      </c>
      <c r="BJ530" s="63">
        <f t="shared" si="323"/>
        <v>7556.9802536760817</v>
      </c>
      <c r="BK530" s="41">
        <f t="shared" si="325"/>
        <v>6.9070566903511868E-3</v>
      </c>
    </row>
    <row r="531" spans="1:63" x14ac:dyDescent="0.3">
      <c r="A531" s="85" t="s">
        <v>1738</v>
      </c>
      <c r="B531" s="85" t="s">
        <v>232</v>
      </c>
      <c r="C531" s="65">
        <f>VLOOKUP(B531,Площадь!$D$2:$E$713,2,0)</f>
        <v>55.8</v>
      </c>
      <c r="D531" s="79"/>
      <c r="E531">
        <v>31</v>
      </c>
      <c r="F531">
        <v>29</v>
      </c>
      <c r="G531">
        <v>31</v>
      </c>
      <c r="Q531">
        <f t="shared" si="303"/>
        <v>91</v>
      </c>
      <c r="R531" s="100">
        <f>VLOOKUP(B531,'Общие показания'!A:H,8,0)</f>
        <v>1.343</v>
      </c>
      <c r="S531" s="41"/>
      <c r="T531" s="100">
        <f t="shared" si="304"/>
        <v>0.51308469217884956</v>
      </c>
      <c r="U531" s="100">
        <f t="shared" si="305"/>
        <v>0.41673919678817556</v>
      </c>
      <c r="V531" s="41">
        <f t="shared" si="285"/>
        <v>0.41317611103297491</v>
      </c>
      <c r="W531" s="41">
        <f t="shared" si="324"/>
        <v>0</v>
      </c>
      <c r="X531" s="100">
        <f t="shared" si="306"/>
        <v>0</v>
      </c>
      <c r="Y531" s="41"/>
      <c r="Z531" s="41"/>
      <c r="AA531" s="41"/>
      <c r="AB531" s="41"/>
      <c r="AC531" s="41"/>
      <c r="AD531" s="41"/>
      <c r="AE531" s="41"/>
      <c r="AF531" s="41"/>
      <c r="AG531" s="41"/>
      <c r="AI531" s="100">
        <f t="shared" si="307"/>
        <v>1.1146682095112805</v>
      </c>
      <c r="AJ531" s="100">
        <f t="shared" si="308"/>
        <v>0.53804862229446027</v>
      </c>
      <c r="AK531" s="41">
        <f t="shared" si="302"/>
        <v>0.84387856698122188</v>
      </c>
      <c r="AL531" s="41">
        <f t="shared" si="309"/>
        <v>0</v>
      </c>
      <c r="AR531" s="41">
        <f t="shared" si="310"/>
        <v>0</v>
      </c>
      <c r="AS531" s="41">
        <f t="shared" si="311"/>
        <v>0</v>
      </c>
      <c r="AT531" s="41">
        <f t="shared" si="312"/>
        <v>0</v>
      </c>
      <c r="AV531" s="40">
        <f t="shared" si="313"/>
        <v>4369.4747791809177</v>
      </c>
      <c r="AW531" s="40">
        <f t="shared" si="314"/>
        <v>2562.9942300326643</v>
      </c>
      <c r="AX531" s="40">
        <f t="shared" si="315"/>
        <v>3374.3872954741896</v>
      </c>
      <c r="AY531" s="40">
        <f t="shared" si="316"/>
        <v>0</v>
      </c>
      <c r="AZ531" s="40">
        <f t="shared" si="317"/>
        <v>0</v>
      </c>
      <c r="BA531" s="40">
        <f t="shared" si="318"/>
        <v>0</v>
      </c>
      <c r="BB531" s="40">
        <f t="shared" si="319"/>
        <v>0</v>
      </c>
      <c r="BC531" s="40">
        <f t="shared" si="320"/>
        <v>0</v>
      </c>
      <c r="BD531" s="40">
        <f t="shared" si="321"/>
        <v>0</v>
      </c>
      <c r="BE531" s="40"/>
      <c r="BF531" s="40"/>
      <c r="BG531" s="40"/>
      <c r="BH531" s="62">
        <f t="shared" si="322"/>
        <v>10306.856304687772</v>
      </c>
      <c r="BI531" s="128">
        <f>VLOOKUP(A531,'1112 '!$B$499:$G$1229,6,0)</f>
        <v>7189.8</v>
      </c>
      <c r="BJ531" s="63">
        <f t="shared" si="323"/>
        <v>3117.0563046877714</v>
      </c>
      <c r="BK531" s="41">
        <f t="shared" si="325"/>
        <v>5.7341627819399088E-3</v>
      </c>
    </row>
    <row r="532" spans="1:63" x14ac:dyDescent="0.3">
      <c r="A532" s="85" t="s">
        <v>1845</v>
      </c>
      <c r="B532" s="85" t="s">
        <v>241</v>
      </c>
      <c r="C532" s="65">
        <f>VLOOKUP(B532,Площадь!$D$2:$E$713,2,0)</f>
        <v>55.7</v>
      </c>
      <c r="D532" s="79"/>
      <c r="E532">
        <v>31</v>
      </c>
      <c r="F532">
        <v>29</v>
      </c>
      <c r="G532">
        <v>31</v>
      </c>
      <c r="Q532">
        <f t="shared" si="303"/>
        <v>91</v>
      </c>
      <c r="R532" s="100">
        <f>VLOOKUP(B532,'Общие показания'!A:H,8,0)</f>
        <v>2.1245554783462555</v>
      </c>
      <c r="S532" s="41"/>
      <c r="T532" s="100">
        <f t="shared" si="304"/>
        <v>0.81167304067325163</v>
      </c>
      <c r="U532" s="100">
        <f t="shared" si="305"/>
        <v>0.65925952611908911</v>
      </c>
      <c r="V532" s="41">
        <f t="shared" si="285"/>
        <v>0.65362291155391483</v>
      </c>
      <c r="W532" s="41">
        <f t="shared" si="324"/>
        <v>0</v>
      </c>
      <c r="X532" s="100">
        <f t="shared" si="306"/>
        <v>0</v>
      </c>
      <c r="Y532" s="41"/>
      <c r="Z532" s="41"/>
      <c r="AA532" s="41"/>
      <c r="AB532" s="41"/>
      <c r="AC532" s="41"/>
      <c r="AD532" s="41"/>
      <c r="AE532" s="41"/>
      <c r="AF532" s="41"/>
      <c r="AG532" s="41"/>
      <c r="AI532" s="100">
        <f t="shared" si="307"/>
        <v>1.1126705962325867</v>
      </c>
      <c r="AJ532" s="100">
        <f t="shared" si="308"/>
        <v>0.53708437745163873</v>
      </c>
      <c r="AK532" s="41">
        <f t="shared" si="302"/>
        <v>0.84236623980025205</v>
      </c>
      <c r="AL532" s="41">
        <f t="shared" si="309"/>
        <v>0</v>
      </c>
      <c r="AR532" s="41">
        <f t="shared" si="310"/>
        <v>0</v>
      </c>
      <c r="AS532" s="41">
        <f t="shared" si="311"/>
        <v>0</v>
      </c>
      <c r="AT532" s="41">
        <f t="shared" si="312"/>
        <v>0</v>
      </c>
      <c r="AV532" s="40">
        <f t="shared" si="313"/>
        <v>5165.6310851645558</v>
      </c>
      <c r="AW532" s="40">
        <f t="shared" si="314"/>
        <v>3211.4177209891191</v>
      </c>
      <c r="AX532" s="40">
        <f t="shared" si="315"/>
        <v>4015.7734383290713</v>
      </c>
      <c r="AY532" s="40">
        <f t="shared" si="316"/>
        <v>0</v>
      </c>
      <c r="AZ532" s="40">
        <f t="shared" si="317"/>
        <v>0</v>
      </c>
      <c r="BA532" s="40">
        <f t="shared" si="318"/>
        <v>0</v>
      </c>
      <c r="BB532" s="40">
        <f t="shared" si="319"/>
        <v>0</v>
      </c>
      <c r="BC532" s="40">
        <f t="shared" si="320"/>
        <v>0</v>
      </c>
      <c r="BD532" s="40">
        <f t="shared" si="321"/>
        <v>0</v>
      </c>
      <c r="BE532" s="40"/>
      <c r="BF532" s="40"/>
      <c r="BG532" s="40"/>
      <c r="BH532" s="62">
        <f t="shared" si="322"/>
        <v>12392.822244482746</v>
      </c>
      <c r="BI532" s="128">
        <f>VLOOKUP(A532,'1112 '!$B$499:$G$1229,6,0)</f>
        <v>7176.9</v>
      </c>
      <c r="BJ532" s="63">
        <f t="shared" si="323"/>
        <v>5215.9222444827465</v>
      </c>
      <c r="BK532" s="41">
        <f t="shared" si="325"/>
        <v>6.9070566903511859E-3</v>
      </c>
    </row>
    <row r="533" spans="1:63" x14ac:dyDescent="0.3">
      <c r="A533" s="85" t="s">
        <v>1825</v>
      </c>
      <c r="B533" s="85" t="s">
        <v>319</v>
      </c>
      <c r="C533" s="65">
        <f>VLOOKUP(B533,Площадь!$D$2:$E$713,2,0)</f>
        <v>83.9</v>
      </c>
      <c r="D533" s="79"/>
      <c r="E533">
        <v>31</v>
      </c>
      <c r="F533">
        <v>29</v>
      </c>
      <c r="G533">
        <v>31</v>
      </c>
      <c r="Q533">
        <f t="shared" si="303"/>
        <v>91</v>
      </c>
      <c r="R533" s="100">
        <f>VLOOKUP(B533,'Общие показания'!A:H,8,0)</f>
        <v>3.2001832070601588</v>
      </c>
      <c r="S533" s="41"/>
      <c r="T533" s="100">
        <f t="shared" si="304"/>
        <v>1.2226098404396017</v>
      </c>
      <c r="U533" s="100">
        <f t="shared" si="305"/>
        <v>0.99303185352588119</v>
      </c>
      <c r="V533" s="41">
        <f t="shared" si="285"/>
        <v>0.98454151309467597</v>
      </c>
      <c r="W533" s="41">
        <f t="shared" si="324"/>
        <v>0</v>
      </c>
      <c r="X533" s="100">
        <f t="shared" si="306"/>
        <v>0</v>
      </c>
      <c r="Y533" s="41"/>
      <c r="Z533" s="41"/>
      <c r="AA533" s="41"/>
      <c r="AB533" s="41"/>
      <c r="AC533" s="41"/>
      <c r="AD533" s="41"/>
      <c r="AE533" s="41"/>
      <c r="AF533" s="41"/>
      <c r="AG533" s="41"/>
      <c r="AI533" s="100">
        <f t="shared" si="307"/>
        <v>1.6759975408243093</v>
      </c>
      <c r="AJ533" s="100">
        <f t="shared" si="308"/>
        <v>0.8090014231273337</v>
      </c>
      <c r="AK533" s="41">
        <f t="shared" si="302"/>
        <v>1.2688425048337728</v>
      </c>
      <c r="AL533" s="41">
        <f t="shared" si="309"/>
        <v>0</v>
      </c>
      <c r="AR533" s="41">
        <f t="shared" si="310"/>
        <v>0</v>
      </c>
      <c r="AS533" s="41">
        <f t="shared" si="311"/>
        <v>0</v>
      </c>
      <c r="AT533" s="41">
        <f t="shared" si="312"/>
        <v>0</v>
      </c>
      <c r="AV533" s="40">
        <f t="shared" si="313"/>
        <v>7780.9057099695929</v>
      </c>
      <c r="AW533" s="40">
        <f t="shared" si="314"/>
        <v>4837.3060465168237</v>
      </c>
      <c r="AX533" s="40">
        <f t="shared" si="315"/>
        <v>6048.8939223664102</v>
      </c>
      <c r="AY533" s="40">
        <f t="shared" si="316"/>
        <v>0</v>
      </c>
      <c r="AZ533" s="40">
        <f t="shared" si="317"/>
        <v>0</v>
      </c>
      <c r="BA533" s="40">
        <f t="shared" si="318"/>
        <v>0</v>
      </c>
      <c r="BB533" s="40">
        <f t="shared" si="319"/>
        <v>0</v>
      </c>
      <c r="BC533" s="40">
        <f t="shared" si="320"/>
        <v>0</v>
      </c>
      <c r="BD533" s="40">
        <f t="shared" si="321"/>
        <v>0</v>
      </c>
      <c r="BE533" s="40"/>
      <c r="BF533" s="40"/>
      <c r="BG533" s="40"/>
      <c r="BH533" s="62">
        <f t="shared" si="322"/>
        <v>18667.105678852826</v>
      </c>
      <c r="BI533" s="128">
        <f>VLOOKUP(A533,'1112 '!$B$499:$G$1229,6,0)</f>
        <v>10810.44</v>
      </c>
      <c r="BJ533" s="63">
        <f t="shared" si="323"/>
        <v>7856.6656788528253</v>
      </c>
      <c r="BK533" s="41">
        <f t="shared" si="325"/>
        <v>6.9070566903511868E-3</v>
      </c>
    </row>
    <row r="534" spans="1:63" x14ac:dyDescent="0.3">
      <c r="A534" s="85" t="s">
        <v>1853</v>
      </c>
      <c r="B534" s="85" t="s">
        <v>333</v>
      </c>
      <c r="C534" s="65">
        <f>VLOOKUP(B534,Площадь!$D$2:$E$713,2,0)</f>
        <v>80.7</v>
      </c>
      <c r="D534" s="79"/>
      <c r="E534">
        <v>31</v>
      </c>
      <c r="F534">
        <v>29</v>
      </c>
      <c r="G534">
        <v>31</v>
      </c>
      <c r="Q534">
        <f t="shared" si="303"/>
        <v>91</v>
      </c>
      <c r="R534" s="100">
        <f>VLOOKUP(B534,'Общие показания'!A:H,8,0)</f>
        <v>3.0781261598302123</v>
      </c>
      <c r="S534" s="41"/>
      <c r="T534" s="100">
        <f t="shared" si="304"/>
        <v>1.1759787142249805</v>
      </c>
      <c r="U534" s="100">
        <f t="shared" si="305"/>
        <v>0.95515697949390477</v>
      </c>
      <c r="V534" s="41">
        <f t="shared" si="285"/>
        <v>0.9469904661113272</v>
      </c>
      <c r="W534" s="41">
        <f t="shared" si="324"/>
        <v>0</v>
      </c>
      <c r="X534" s="100">
        <f t="shared" si="306"/>
        <v>0</v>
      </c>
      <c r="Y534" s="41"/>
      <c r="Z534" s="41"/>
      <c r="AA534" s="41"/>
      <c r="AB534" s="41"/>
      <c r="AC534" s="41"/>
      <c r="AD534" s="41"/>
      <c r="AE534" s="41"/>
      <c r="AF534" s="41"/>
      <c r="AG534" s="41"/>
      <c r="AI534" s="100">
        <f t="shared" si="307"/>
        <v>1.6120739159060995</v>
      </c>
      <c r="AJ534" s="100">
        <f t="shared" si="308"/>
        <v>0.77814558815704205</v>
      </c>
      <c r="AK534" s="41">
        <f t="shared" si="302"/>
        <v>1.2204480350427349</v>
      </c>
      <c r="AL534" s="41">
        <f t="shared" si="309"/>
        <v>0</v>
      </c>
      <c r="AR534" s="41">
        <f t="shared" si="310"/>
        <v>0</v>
      </c>
      <c r="AS534" s="41">
        <f t="shared" si="311"/>
        <v>0</v>
      </c>
      <c r="AT534" s="41">
        <f t="shared" si="312"/>
        <v>0</v>
      </c>
      <c r="AV534" s="40">
        <f t="shared" si="313"/>
        <v>7484.1369582186671</v>
      </c>
      <c r="AW534" s="40">
        <f t="shared" si="314"/>
        <v>4652.8080804994961</v>
      </c>
      <c r="AX534" s="40">
        <f t="shared" si="315"/>
        <v>5818.1852149579181</v>
      </c>
      <c r="AY534" s="40">
        <f t="shared" si="316"/>
        <v>0</v>
      </c>
      <c r="AZ534" s="40">
        <f t="shared" si="317"/>
        <v>0</v>
      </c>
      <c r="BA534" s="40">
        <f t="shared" si="318"/>
        <v>0</v>
      </c>
      <c r="BB534" s="40">
        <f t="shared" si="319"/>
        <v>0</v>
      </c>
      <c r="BC534" s="40">
        <f t="shared" si="320"/>
        <v>0</v>
      </c>
      <c r="BD534" s="40">
        <f t="shared" si="321"/>
        <v>0</v>
      </c>
      <c r="BE534" s="40"/>
      <c r="BF534" s="40"/>
      <c r="BG534" s="40"/>
      <c r="BH534" s="62">
        <f t="shared" si="322"/>
        <v>17955.130253676081</v>
      </c>
      <c r="BI534" s="128">
        <f>VLOOKUP(A534,'1112 '!$B$499:$G$1229,6,0)</f>
        <v>10398.15</v>
      </c>
      <c r="BJ534" s="63">
        <f t="shared" si="323"/>
        <v>7556.9802536760817</v>
      </c>
      <c r="BK534" s="41">
        <f t="shared" si="325"/>
        <v>6.9070566903511868E-3</v>
      </c>
    </row>
    <row r="535" spans="1:63" x14ac:dyDescent="0.3">
      <c r="A535" s="85" t="s">
        <v>1554</v>
      </c>
      <c r="B535" s="85" t="s">
        <v>133</v>
      </c>
      <c r="C535" s="65">
        <f>VLOOKUP(B535,Площадь!$D$2:$E$713,2,0)</f>
        <v>55.8</v>
      </c>
      <c r="D535" s="79"/>
      <c r="E535">
        <v>31</v>
      </c>
      <c r="F535">
        <v>29</v>
      </c>
      <c r="G535">
        <v>31</v>
      </c>
      <c r="Q535">
        <f t="shared" si="303"/>
        <v>91</v>
      </c>
      <c r="R535" s="100">
        <f>VLOOKUP(B535,'Общие показания'!A:H,8,0)</f>
        <v>2.1283697610721912</v>
      </c>
      <c r="S535" s="41"/>
      <c r="T535" s="100">
        <f t="shared" si="304"/>
        <v>0.81313026336745853</v>
      </c>
      <c r="U535" s="100">
        <f t="shared" si="305"/>
        <v>0.66044311593258831</v>
      </c>
      <c r="V535" s="41">
        <f t="shared" si="285"/>
        <v>0.65479638177214439</v>
      </c>
      <c r="W535" s="41">
        <f t="shared" si="324"/>
        <v>0</v>
      </c>
      <c r="X535" s="100">
        <f t="shared" si="306"/>
        <v>0</v>
      </c>
      <c r="Y535" s="41"/>
      <c r="Z535" s="41"/>
      <c r="AA535" s="41"/>
      <c r="AB535" s="41"/>
      <c r="AC535" s="41"/>
      <c r="AD535" s="41"/>
      <c r="AE535" s="41"/>
      <c r="AF535" s="41"/>
      <c r="AG535" s="41"/>
      <c r="AI535" s="100">
        <f t="shared" si="307"/>
        <v>1.1146682095112805</v>
      </c>
      <c r="AJ535" s="100">
        <f t="shared" si="308"/>
        <v>0.53804862229446027</v>
      </c>
      <c r="AK535" s="41">
        <f t="shared" si="302"/>
        <v>0.84387856698122188</v>
      </c>
      <c r="AL535" s="41">
        <f t="shared" si="309"/>
        <v>0</v>
      </c>
      <c r="AR535" s="41">
        <f t="shared" si="310"/>
        <v>0</v>
      </c>
      <c r="AS535" s="41">
        <f t="shared" si="311"/>
        <v>0</v>
      </c>
      <c r="AT535" s="41">
        <f t="shared" si="312"/>
        <v>0</v>
      </c>
      <c r="AV535" s="40">
        <f t="shared" si="313"/>
        <v>5174.9051086567715</v>
      </c>
      <c r="AW535" s="40">
        <f t="shared" si="314"/>
        <v>3217.1832824271601</v>
      </c>
      <c r="AX535" s="40">
        <f t="shared" si="315"/>
        <v>4022.9830854355869</v>
      </c>
      <c r="AY535" s="40">
        <f t="shared" si="316"/>
        <v>0</v>
      </c>
      <c r="AZ535" s="40">
        <f t="shared" si="317"/>
        <v>0</v>
      </c>
      <c r="BA535" s="40">
        <f t="shared" si="318"/>
        <v>0</v>
      </c>
      <c r="BB535" s="40">
        <f t="shared" si="319"/>
        <v>0</v>
      </c>
      <c r="BC535" s="40">
        <f t="shared" si="320"/>
        <v>0</v>
      </c>
      <c r="BD535" s="40">
        <f t="shared" si="321"/>
        <v>0</v>
      </c>
      <c r="BE535" s="40"/>
      <c r="BF535" s="40"/>
      <c r="BG535" s="40"/>
      <c r="BH535" s="62">
        <f t="shared" si="322"/>
        <v>12415.071476519519</v>
      </c>
      <c r="BI535" s="128">
        <f>VLOOKUP(A535,'1112 '!$B$499:$G$1229,6,0)</f>
        <v>7189.8</v>
      </c>
      <c r="BJ535" s="63">
        <f t="shared" si="323"/>
        <v>5225.2714765195187</v>
      </c>
      <c r="BK535" s="41">
        <f t="shared" si="325"/>
        <v>6.9070566903511859E-3</v>
      </c>
    </row>
    <row r="536" spans="1:63" x14ac:dyDescent="0.3">
      <c r="A536" s="85" t="s">
        <v>1542</v>
      </c>
      <c r="B536" s="85" t="s">
        <v>63</v>
      </c>
      <c r="C536" s="65">
        <f>VLOOKUP(B536,Площадь!$D$2:$E$713,2,0)</f>
        <v>55.7</v>
      </c>
      <c r="D536" s="79"/>
      <c r="E536">
        <v>31</v>
      </c>
      <c r="F536">
        <v>29</v>
      </c>
      <c r="G536">
        <v>31</v>
      </c>
      <c r="Q536">
        <f t="shared" si="303"/>
        <v>91</v>
      </c>
      <c r="R536" s="100">
        <f>VLOOKUP(B536,'Общие показания'!A:H,8,0)</f>
        <v>2.1245554783462555</v>
      </c>
      <c r="S536" s="41"/>
      <c r="T536" s="100">
        <f t="shared" si="304"/>
        <v>0.81167304067325163</v>
      </c>
      <c r="U536" s="100">
        <f t="shared" si="305"/>
        <v>0.65925952611908911</v>
      </c>
      <c r="V536" s="41">
        <f t="shared" si="285"/>
        <v>0.65362291155391483</v>
      </c>
      <c r="W536" s="41">
        <f t="shared" si="324"/>
        <v>0</v>
      </c>
      <c r="X536" s="100">
        <f t="shared" si="306"/>
        <v>0</v>
      </c>
      <c r="Y536" s="41"/>
      <c r="Z536" s="41"/>
      <c r="AA536" s="41"/>
      <c r="AB536" s="41"/>
      <c r="AC536" s="41"/>
      <c r="AD536" s="41"/>
      <c r="AE536" s="41"/>
      <c r="AF536" s="41"/>
      <c r="AG536" s="41"/>
      <c r="AI536" s="100">
        <f t="shared" si="307"/>
        <v>1.1126705962325867</v>
      </c>
      <c r="AJ536" s="100">
        <f t="shared" si="308"/>
        <v>0.53708437745163873</v>
      </c>
      <c r="AK536" s="41">
        <f t="shared" si="302"/>
        <v>0.84236623980025205</v>
      </c>
      <c r="AL536" s="41">
        <f t="shared" si="309"/>
        <v>0</v>
      </c>
      <c r="AR536" s="41">
        <f t="shared" si="310"/>
        <v>0</v>
      </c>
      <c r="AS536" s="41">
        <f t="shared" si="311"/>
        <v>0</v>
      </c>
      <c r="AT536" s="41">
        <f t="shared" si="312"/>
        <v>0</v>
      </c>
      <c r="AV536" s="40">
        <f t="shared" si="313"/>
        <v>5165.6310851645558</v>
      </c>
      <c r="AW536" s="40">
        <f t="shared" si="314"/>
        <v>3211.4177209891191</v>
      </c>
      <c r="AX536" s="40">
        <f t="shared" si="315"/>
        <v>4015.7734383290713</v>
      </c>
      <c r="AY536" s="40">
        <f t="shared" si="316"/>
        <v>0</v>
      </c>
      <c r="AZ536" s="40">
        <f t="shared" si="317"/>
        <v>0</v>
      </c>
      <c r="BA536" s="40">
        <f t="shared" si="318"/>
        <v>0</v>
      </c>
      <c r="BB536" s="40">
        <f t="shared" si="319"/>
        <v>0</v>
      </c>
      <c r="BC536" s="40">
        <f t="shared" si="320"/>
        <v>0</v>
      </c>
      <c r="BD536" s="40">
        <f t="shared" si="321"/>
        <v>0</v>
      </c>
      <c r="BE536" s="40"/>
      <c r="BF536" s="40"/>
      <c r="BG536" s="40"/>
      <c r="BH536" s="62">
        <f t="shared" si="322"/>
        <v>12392.822244482746</v>
      </c>
      <c r="BI536" s="128">
        <f>VLOOKUP(A536,'1112 '!$B$499:$G$1229,6,0)</f>
        <v>7176.9</v>
      </c>
      <c r="BJ536" s="63">
        <f t="shared" si="323"/>
        <v>5215.9222444827465</v>
      </c>
      <c r="BK536" s="41">
        <f t="shared" si="325"/>
        <v>6.9070566903511859E-3</v>
      </c>
    </row>
    <row r="537" spans="1:63" x14ac:dyDescent="0.3">
      <c r="A537" s="85" t="s">
        <v>2259</v>
      </c>
      <c r="B537" s="85" t="s">
        <v>148</v>
      </c>
      <c r="C537" s="65">
        <f>VLOOKUP(B537,Площадь!$D$2:$E$713,2,0)</f>
        <v>83.9</v>
      </c>
      <c r="D537" s="79"/>
      <c r="E537">
        <v>31</v>
      </c>
      <c r="F537">
        <v>29</v>
      </c>
      <c r="G537">
        <v>31</v>
      </c>
      <c r="Q537">
        <f t="shared" si="303"/>
        <v>91</v>
      </c>
      <c r="R537" s="100">
        <f>VLOOKUP(B537,'Общие показания'!A:H,8,0)</f>
        <v>3.2001832070601588</v>
      </c>
      <c r="S537" s="41"/>
      <c r="T537" s="100">
        <f t="shared" si="304"/>
        <v>1.2226098404396017</v>
      </c>
      <c r="U537" s="100">
        <f t="shared" si="305"/>
        <v>0.99303185352588119</v>
      </c>
      <c r="V537" s="41">
        <f t="shared" si="285"/>
        <v>0.98454151309467597</v>
      </c>
      <c r="W537" s="41">
        <f t="shared" si="324"/>
        <v>0</v>
      </c>
      <c r="X537" s="100">
        <f t="shared" si="306"/>
        <v>0</v>
      </c>
      <c r="Y537" s="41"/>
      <c r="Z537" s="41"/>
      <c r="AA537" s="41"/>
      <c r="AB537" s="41"/>
      <c r="AC537" s="41"/>
      <c r="AD537" s="41"/>
      <c r="AE537" s="41"/>
      <c r="AF537" s="41"/>
      <c r="AG537" s="41"/>
      <c r="AI537" s="100">
        <f t="shared" si="307"/>
        <v>1.6759975408243093</v>
      </c>
      <c r="AJ537" s="100">
        <f t="shared" si="308"/>
        <v>0.8090014231273337</v>
      </c>
      <c r="AK537" s="41">
        <f t="shared" si="302"/>
        <v>1.2688425048337728</v>
      </c>
      <c r="AL537" s="41">
        <f t="shared" si="309"/>
        <v>0</v>
      </c>
      <c r="AR537" s="41">
        <f t="shared" si="310"/>
        <v>0</v>
      </c>
      <c r="AS537" s="41">
        <f t="shared" si="311"/>
        <v>0</v>
      </c>
      <c r="AT537" s="41">
        <f t="shared" si="312"/>
        <v>0</v>
      </c>
      <c r="AV537" s="40">
        <f t="shared" si="313"/>
        <v>7780.9057099695929</v>
      </c>
      <c r="AW537" s="40">
        <f t="shared" si="314"/>
        <v>4837.3060465168237</v>
      </c>
      <c r="AX537" s="40">
        <f t="shared" si="315"/>
        <v>6048.8939223664102</v>
      </c>
      <c r="AY537" s="40">
        <f t="shared" si="316"/>
        <v>0</v>
      </c>
      <c r="AZ537" s="40">
        <f t="shared" si="317"/>
        <v>0</v>
      </c>
      <c r="BA537" s="40">
        <f t="shared" si="318"/>
        <v>0</v>
      </c>
      <c r="BB537" s="40">
        <f t="shared" si="319"/>
        <v>0</v>
      </c>
      <c r="BC537" s="40">
        <f t="shared" si="320"/>
        <v>0</v>
      </c>
      <c r="BD537" s="40">
        <f t="shared" si="321"/>
        <v>0</v>
      </c>
      <c r="BE537" s="40"/>
      <c r="BF537" s="40"/>
      <c r="BG537" s="40"/>
      <c r="BH537" s="62">
        <f t="shared" si="322"/>
        <v>18667.105678852826</v>
      </c>
      <c r="BI537" s="128">
        <f>VLOOKUP(A537,'1112 '!$B$499:$G$1229,6,0)</f>
        <v>10810.44</v>
      </c>
      <c r="BJ537" s="63">
        <f t="shared" si="323"/>
        <v>7856.6656788528253</v>
      </c>
      <c r="BK537" s="41">
        <f t="shared" si="325"/>
        <v>6.9070566903511868E-3</v>
      </c>
    </row>
    <row r="538" spans="1:63" x14ac:dyDescent="0.3">
      <c r="A538" s="85" t="s">
        <v>1514</v>
      </c>
      <c r="B538" s="85" t="s">
        <v>309</v>
      </c>
      <c r="C538" s="65">
        <f>VLOOKUP(B538,Площадь!$D$2:$E$713,2,0)</f>
        <v>80.7</v>
      </c>
      <c r="D538" s="79"/>
      <c r="E538">
        <v>31</v>
      </c>
      <c r="F538">
        <v>29</v>
      </c>
      <c r="G538">
        <v>31</v>
      </c>
      <c r="Q538">
        <f t="shared" si="303"/>
        <v>91</v>
      </c>
      <c r="R538" s="100">
        <f>VLOOKUP(B538,'Общие показания'!A:H,8,0)</f>
        <v>3.0781261598302123</v>
      </c>
      <c r="S538" s="41"/>
      <c r="T538" s="100">
        <f t="shared" si="304"/>
        <v>1.1759787142249805</v>
      </c>
      <c r="U538" s="100">
        <f t="shared" si="305"/>
        <v>0.95515697949390477</v>
      </c>
      <c r="V538" s="41">
        <f t="shared" si="285"/>
        <v>0.9469904661113272</v>
      </c>
      <c r="W538" s="41">
        <f t="shared" si="324"/>
        <v>0</v>
      </c>
      <c r="X538" s="100">
        <f t="shared" si="306"/>
        <v>0</v>
      </c>
      <c r="Y538" s="41"/>
      <c r="Z538" s="41"/>
      <c r="AA538" s="41"/>
      <c r="AB538" s="41"/>
      <c r="AC538" s="41"/>
      <c r="AD538" s="41"/>
      <c r="AE538" s="41"/>
      <c r="AF538" s="41"/>
      <c r="AG538" s="41"/>
      <c r="AI538" s="100">
        <f t="shared" si="307"/>
        <v>1.6120739159060995</v>
      </c>
      <c r="AJ538" s="100">
        <f t="shared" si="308"/>
        <v>0.77814558815704205</v>
      </c>
      <c r="AK538" s="41">
        <f t="shared" si="302"/>
        <v>1.2204480350427349</v>
      </c>
      <c r="AL538" s="41">
        <f t="shared" si="309"/>
        <v>0</v>
      </c>
      <c r="AR538" s="41">
        <f t="shared" si="310"/>
        <v>0</v>
      </c>
      <c r="AS538" s="41">
        <f t="shared" si="311"/>
        <v>0</v>
      </c>
      <c r="AT538" s="41">
        <f t="shared" si="312"/>
        <v>0</v>
      </c>
      <c r="AV538" s="40">
        <f t="shared" si="313"/>
        <v>7484.1369582186671</v>
      </c>
      <c r="AW538" s="40">
        <f t="shared" si="314"/>
        <v>4652.8080804994961</v>
      </c>
      <c r="AX538" s="40">
        <f t="shared" si="315"/>
        <v>5818.1852149579181</v>
      </c>
      <c r="AY538" s="40">
        <f t="shared" si="316"/>
        <v>0</v>
      </c>
      <c r="AZ538" s="40">
        <f t="shared" si="317"/>
        <v>0</v>
      </c>
      <c r="BA538" s="40">
        <f t="shared" si="318"/>
        <v>0</v>
      </c>
      <c r="BB538" s="40">
        <f t="shared" si="319"/>
        <v>0</v>
      </c>
      <c r="BC538" s="40">
        <f t="shared" si="320"/>
        <v>0</v>
      </c>
      <c r="BD538" s="40">
        <f t="shared" si="321"/>
        <v>0</v>
      </c>
      <c r="BE538" s="40"/>
      <c r="BF538" s="40"/>
      <c r="BG538" s="40"/>
      <c r="BH538" s="62">
        <f t="shared" si="322"/>
        <v>17955.130253676081</v>
      </c>
      <c r="BI538" s="128">
        <f>VLOOKUP(A538,'1112 '!$B$499:$G$1229,6,0)</f>
        <v>10398.15</v>
      </c>
      <c r="BJ538" s="63">
        <f t="shared" si="323"/>
        <v>7556.9802536760817</v>
      </c>
      <c r="BK538" s="41">
        <f t="shared" si="325"/>
        <v>6.9070566903511868E-3</v>
      </c>
    </row>
    <row r="539" spans="1:63" x14ac:dyDescent="0.3">
      <c r="A539" s="85" t="s">
        <v>2310</v>
      </c>
      <c r="B539" s="85" t="s">
        <v>71</v>
      </c>
      <c r="C539" s="65">
        <f>VLOOKUP(B539,Площадь!$D$2:$E$713,2,0)</f>
        <v>55.8</v>
      </c>
      <c r="D539" s="79"/>
      <c r="E539">
        <v>31</v>
      </c>
      <c r="F539">
        <v>29</v>
      </c>
      <c r="G539">
        <v>31</v>
      </c>
      <c r="Q539">
        <f t="shared" si="303"/>
        <v>91</v>
      </c>
      <c r="R539" s="100">
        <f>VLOOKUP(B539,'Общие показания'!A:H,8,0)</f>
        <v>2.1283697610721912</v>
      </c>
      <c r="S539" s="41"/>
      <c r="T539" s="100">
        <f t="shared" si="304"/>
        <v>0.81313026336745853</v>
      </c>
      <c r="U539" s="100">
        <f t="shared" si="305"/>
        <v>0.66044311593258831</v>
      </c>
      <c r="V539" s="41">
        <f t="shared" si="285"/>
        <v>0.65479638177214439</v>
      </c>
      <c r="W539" s="41">
        <f t="shared" si="324"/>
        <v>0</v>
      </c>
      <c r="X539" s="100">
        <f t="shared" si="306"/>
        <v>0</v>
      </c>
      <c r="Y539" s="41"/>
      <c r="Z539" s="41"/>
      <c r="AA539" s="41"/>
      <c r="AB539" s="41"/>
      <c r="AC539" s="41"/>
      <c r="AD539" s="41">
        <f>(S539*$AD$1)/31*N539</f>
        <v>0</v>
      </c>
      <c r="AE539" s="41">
        <f>(S539*$AE$1)/30*O539</f>
        <v>0</v>
      </c>
      <c r="AF539" s="41">
        <f>(S539*$AF$1)/31*P539</f>
        <v>0</v>
      </c>
      <c r="AG539" s="41">
        <f>S539-AD539-AE539-AF539</f>
        <v>0</v>
      </c>
      <c r="AI539" s="100">
        <f t="shared" si="307"/>
        <v>1.1146682095112805</v>
      </c>
      <c r="AJ539" s="100">
        <f t="shared" si="308"/>
        <v>0.53804862229446027</v>
      </c>
      <c r="AK539" s="41">
        <f t="shared" si="302"/>
        <v>0.84387856698122188</v>
      </c>
      <c r="AL539" s="41">
        <f t="shared" si="309"/>
        <v>0</v>
      </c>
      <c r="AR539" s="41">
        <f t="shared" si="310"/>
        <v>0</v>
      </c>
      <c r="AS539" s="41">
        <f t="shared" si="311"/>
        <v>0</v>
      </c>
      <c r="AT539" s="41">
        <f t="shared" si="312"/>
        <v>0</v>
      </c>
      <c r="AV539" s="40">
        <f t="shared" si="313"/>
        <v>5174.9051086567715</v>
      </c>
      <c r="AW539" s="40">
        <f t="shared" si="314"/>
        <v>3217.1832824271601</v>
      </c>
      <c r="AX539" s="40">
        <f t="shared" si="315"/>
        <v>4022.9830854355869</v>
      </c>
      <c r="AY539" s="40">
        <f t="shared" si="316"/>
        <v>0</v>
      </c>
      <c r="AZ539" s="40">
        <f t="shared" si="317"/>
        <v>0</v>
      </c>
      <c r="BA539" s="40">
        <f t="shared" si="318"/>
        <v>0</v>
      </c>
      <c r="BB539" s="40">
        <f t="shared" si="319"/>
        <v>0</v>
      </c>
      <c r="BC539" s="40">
        <f t="shared" si="320"/>
        <v>0</v>
      </c>
      <c r="BD539" s="40">
        <f t="shared" si="321"/>
        <v>0</v>
      </c>
      <c r="BE539" s="40">
        <f>(AD539+AR539)*$BE$1</f>
        <v>0</v>
      </c>
      <c r="BF539" s="40">
        <f>(AE539+AS539)*$BF$1</f>
        <v>0</v>
      </c>
      <c r="BG539" s="40">
        <f>(AF539+AT539)*$BG$1</f>
        <v>0</v>
      </c>
      <c r="BH539" s="62">
        <f t="shared" si="322"/>
        <v>12415.071476519519</v>
      </c>
      <c r="BI539" s="128">
        <f>VLOOKUP(A539,'1112 '!$B$499:$G$1229,6,0)</f>
        <v>7189.8</v>
      </c>
      <c r="BJ539" s="63">
        <f t="shared" si="323"/>
        <v>5225.2714765195187</v>
      </c>
      <c r="BK539" s="41">
        <f t="shared" si="325"/>
        <v>6.9070566903511859E-3</v>
      </c>
    </row>
    <row r="540" spans="1:63" x14ac:dyDescent="0.3">
      <c r="A540" s="85" t="s">
        <v>1911</v>
      </c>
      <c r="B540" s="85" t="s">
        <v>187</v>
      </c>
      <c r="C540" s="65">
        <f>VLOOKUP(B540,Площадь!$D$2:$E$713,2,0)</f>
        <v>83.9</v>
      </c>
      <c r="D540" s="79"/>
      <c r="E540">
        <v>31</v>
      </c>
      <c r="F540">
        <v>29</v>
      </c>
      <c r="G540">
        <v>31</v>
      </c>
      <c r="Q540">
        <f t="shared" si="303"/>
        <v>91</v>
      </c>
      <c r="R540" s="100">
        <f>VLOOKUP(B540,'Общие показания'!A:H,8,0)</f>
        <v>3.2001832070601588</v>
      </c>
      <c r="S540" s="41"/>
      <c r="T540" s="100">
        <f t="shared" si="304"/>
        <v>1.2226098404396017</v>
      </c>
      <c r="U540" s="100">
        <f t="shared" si="305"/>
        <v>0.99303185352588119</v>
      </c>
      <c r="V540" s="41">
        <f t="shared" si="285"/>
        <v>0.98454151309467597</v>
      </c>
      <c r="W540" s="41">
        <f>R539*W$1/30*H540</f>
        <v>0</v>
      </c>
      <c r="X540" s="100">
        <f t="shared" si="306"/>
        <v>0</v>
      </c>
      <c r="Y540" s="41"/>
      <c r="Z540" s="41"/>
      <c r="AA540" s="41"/>
      <c r="AB540" s="41"/>
      <c r="AC540" s="41"/>
      <c r="AD540" s="41">
        <f>(S540*$AD$1)/31*N540</f>
        <v>0</v>
      </c>
      <c r="AE540" s="41">
        <f>(S540*$AE$1)/30*O540</f>
        <v>0</v>
      </c>
      <c r="AF540" s="41">
        <f>(S540*$AF$1)/31*P540</f>
        <v>0</v>
      </c>
      <c r="AG540" s="41">
        <f>S540-AD540-AE540-AF540</f>
        <v>0</v>
      </c>
      <c r="AI540" s="100">
        <f t="shared" si="307"/>
        <v>1.6759975408243093</v>
      </c>
      <c r="AJ540" s="100">
        <f t="shared" si="308"/>
        <v>0.8090014231273337</v>
      </c>
      <c r="AK540" s="41">
        <f t="shared" si="302"/>
        <v>1.2688425048337728</v>
      </c>
      <c r="AL540" s="41">
        <f t="shared" si="309"/>
        <v>0</v>
      </c>
      <c r="AR540" s="41">
        <f t="shared" si="310"/>
        <v>0</v>
      </c>
      <c r="AS540" s="41">
        <f t="shared" si="311"/>
        <v>0</v>
      </c>
      <c r="AT540" s="41">
        <f t="shared" si="312"/>
        <v>0</v>
      </c>
      <c r="AV540" s="40">
        <f t="shared" si="313"/>
        <v>7780.9057099695929</v>
      </c>
      <c r="AW540" s="40">
        <f t="shared" si="314"/>
        <v>4837.3060465168237</v>
      </c>
      <c r="AX540" s="40">
        <f t="shared" si="315"/>
        <v>6048.8939223664102</v>
      </c>
      <c r="AY540" s="40">
        <f t="shared" si="316"/>
        <v>0</v>
      </c>
      <c r="AZ540" s="40">
        <f t="shared" si="317"/>
        <v>0</v>
      </c>
      <c r="BA540" s="40">
        <f t="shared" si="318"/>
        <v>0</v>
      </c>
      <c r="BB540" s="40">
        <f t="shared" si="319"/>
        <v>0</v>
      </c>
      <c r="BC540" s="40">
        <f t="shared" si="320"/>
        <v>0</v>
      </c>
      <c r="BD540" s="40">
        <f t="shared" si="321"/>
        <v>0</v>
      </c>
      <c r="BE540" s="40">
        <f>(AD540+AR540)*$BE$1</f>
        <v>0</v>
      </c>
      <c r="BF540" s="40">
        <f>(AE540+AS540)*$BF$1</f>
        <v>0</v>
      </c>
      <c r="BG540" s="40">
        <f>(AF540+AT540)*$BG$1</f>
        <v>0</v>
      </c>
      <c r="BH540" s="62">
        <f t="shared" si="322"/>
        <v>18667.105678852826</v>
      </c>
      <c r="BI540" s="128">
        <f>VLOOKUP(A540,'1112 '!$B$499:$G$1229,6,0)</f>
        <v>10810.44</v>
      </c>
      <c r="BJ540" s="63">
        <f t="shared" si="323"/>
        <v>7856.6656788528253</v>
      </c>
      <c r="BK540" s="41">
        <f t="shared" si="325"/>
        <v>6.9070566903511868E-3</v>
      </c>
    </row>
    <row r="541" spans="1:63" x14ac:dyDescent="0.3">
      <c r="A541" s="85" t="s">
        <v>1530</v>
      </c>
      <c r="B541" s="85" t="s">
        <v>75</v>
      </c>
      <c r="C541" s="65">
        <f>VLOOKUP(B541,Площадь!$D$2:$E$713,2,0)</f>
        <v>55.7</v>
      </c>
      <c r="D541" s="79"/>
      <c r="E541">
        <v>31</v>
      </c>
      <c r="F541">
        <v>29</v>
      </c>
      <c r="G541">
        <v>31</v>
      </c>
      <c r="Q541">
        <f t="shared" si="303"/>
        <v>91</v>
      </c>
      <c r="R541" s="100">
        <f>VLOOKUP(B541,'Общие показания'!A:H,8,0)</f>
        <v>2.1245554783462555</v>
      </c>
      <c r="S541" s="41"/>
      <c r="T541" s="100">
        <f t="shared" si="304"/>
        <v>0.81167304067325163</v>
      </c>
      <c r="U541" s="100">
        <f t="shared" si="305"/>
        <v>0.65925952611908911</v>
      </c>
      <c r="V541" s="41">
        <f t="shared" si="285"/>
        <v>0.65362291155391483</v>
      </c>
      <c r="W541" s="41">
        <f>R539*W$1/30*H541</f>
        <v>0</v>
      </c>
      <c r="X541" s="100">
        <f t="shared" si="306"/>
        <v>0</v>
      </c>
      <c r="Y541" s="41"/>
      <c r="Z541" s="41"/>
      <c r="AA541" s="41"/>
      <c r="AB541" s="41"/>
      <c r="AC541" s="41"/>
      <c r="AD541" s="41"/>
      <c r="AE541" s="41"/>
      <c r="AF541" s="41"/>
      <c r="AG541" s="41"/>
      <c r="AI541" s="100">
        <f t="shared" si="307"/>
        <v>1.1126705962325867</v>
      </c>
      <c r="AJ541" s="100">
        <f t="shared" si="308"/>
        <v>0.53708437745163873</v>
      </c>
      <c r="AK541" s="41">
        <f t="shared" si="302"/>
        <v>0.84236623980025205</v>
      </c>
      <c r="AL541" s="41">
        <f t="shared" si="309"/>
        <v>0</v>
      </c>
      <c r="AR541" s="41">
        <f t="shared" si="310"/>
        <v>0</v>
      </c>
      <c r="AS541" s="41">
        <f t="shared" si="311"/>
        <v>0</v>
      </c>
      <c r="AT541" s="41">
        <f t="shared" si="312"/>
        <v>0</v>
      </c>
      <c r="AV541" s="40">
        <f t="shared" si="313"/>
        <v>5165.6310851645558</v>
      </c>
      <c r="AW541" s="40">
        <f t="shared" si="314"/>
        <v>3211.4177209891191</v>
      </c>
      <c r="AX541" s="40">
        <f t="shared" si="315"/>
        <v>4015.7734383290713</v>
      </c>
      <c r="AY541" s="40">
        <f t="shared" si="316"/>
        <v>0</v>
      </c>
      <c r="AZ541" s="40">
        <f t="shared" si="317"/>
        <v>0</v>
      </c>
      <c r="BA541" s="40">
        <f t="shared" si="318"/>
        <v>0</v>
      </c>
      <c r="BB541" s="40">
        <f t="shared" si="319"/>
        <v>0</v>
      </c>
      <c r="BC541" s="40">
        <f t="shared" si="320"/>
        <v>0</v>
      </c>
      <c r="BD541" s="40">
        <f t="shared" si="321"/>
        <v>0</v>
      </c>
      <c r="BE541" s="40"/>
      <c r="BF541" s="40"/>
      <c r="BG541" s="40"/>
      <c r="BH541" s="62">
        <f t="shared" si="322"/>
        <v>12392.822244482746</v>
      </c>
      <c r="BI541" s="128">
        <f>VLOOKUP(A541,'1112 '!$B$499:$G$1229,6,0)</f>
        <v>7176.9</v>
      </c>
      <c r="BJ541" s="63">
        <f t="shared" si="323"/>
        <v>5215.9222444827465</v>
      </c>
      <c r="BK541" s="41">
        <f t="shared" si="325"/>
        <v>6.9070566903511859E-3</v>
      </c>
    </row>
    <row r="542" spans="1:63" x14ac:dyDescent="0.3">
      <c r="A542" s="85" t="s">
        <v>1230</v>
      </c>
      <c r="B542" s="85" t="s">
        <v>192</v>
      </c>
      <c r="C542" s="65">
        <f>VLOOKUP(B542,Площадь!$D$2:$E$713,2,0)</f>
        <v>80.3</v>
      </c>
      <c r="D542" s="79"/>
      <c r="E542">
        <v>31</v>
      </c>
      <c r="F542">
        <v>29</v>
      </c>
      <c r="G542">
        <v>31</v>
      </c>
      <c r="Q542">
        <f t="shared" si="303"/>
        <v>91</v>
      </c>
      <c r="R542" s="100">
        <f>VLOOKUP(B542,'Общие показания'!A:H,8,0)</f>
        <v>3.9730000000000025</v>
      </c>
      <c r="S542" s="41"/>
      <c r="T542" s="100">
        <f t="shared" si="304"/>
        <v>1.5178596292081687</v>
      </c>
      <c r="U542" s="100">
        <f t="shared" si="305"/>
        <v>1.2328405278029952</v>
      </c>
      <c r="V542" s="41">
        <f t="shared" si="285"/>
        <v>1.2222998429888388</v>
      </c>
      <c r="W542" s="41">
        <f t="shared" ref="W542:W573" si="326">R542*W$1/30*H542</f>
        <v>0</v>
      </c>
      <c r="X542" s="100">
        <f t="shared" si="306"/>
        <v>0</v>
      </c>
      <c r="Y542" s="41"/>
      <c r="Z542" s="41"/>
      <c r="AA542" s="41"/>
      <c r="AB542" s="41"/>
      <c r="AC542" s="41"/>
      <c r="AD542" s="41"/>
      <c r="AE542" s="41"/>
      <c r="AF542" s="41"/>
      <c r="AG542" s="41"/>
      <c r="AI542" s="100">
        <f t="shared" si="307"/>
        <v>1.6040834627913232</v>
      </c>
      <c r="AJ542" s="100">
        <f t="shared" si="308"/>
        <v>0.77428860878575556</v>
      </c>
      <c r="AK542" s="41">
        <f t="shared" si="302"/>
        <v>1.2143987263188551</v>
      </c>
      <c r="AL542" s="41">
        <f t="shared" si="309"/>
        <v>0</v>
      </c>
      <c r="AR542" s="41">
        <f t="shared" si="310"/>
        <v>0</v>
      </c>
      <c r="AS542" s="41">
        <f t="shared" si="311"/>
        <v>0</v>
      </c>
      <c r="AT542" s="41">
        <f t="shared" si="312"/>
        <v>0</v>
      </c>
      <c r="AV542" s="40">
        <f t="shared" si="313"/>
        <v>8380.4191584397558</v>
      </c>
      <c r="AW542" s="40">
        <f t="shared" si="314"/>
        <v>5387.8571690933795</v>
      </c>
      <c r="AX542" s="40">
        <f t="shared" si="315"/>
        <v>6540.9761715068025</v>
      </c>
      <c r="AY542" s="40">
        <f t="shared" si="316"/>
        <v>0</v>
      </c>
      <c r="AZ542" s="40">
        <f t="shared" si="317"/>
        <v>0</v>
      </c>
      <c r="BA542" s="40">
        <f t="shared" si="318"/>
        <v>0</v>
      </c>
      <c r="BB542" s="40">
        <f t="shared" si="319"/>
        <v>0</v>
      </c>
      <c r="BC542" s="40">
        <f t="shared" si="320"/>
        <v>0</v>
      </c>
      <c r="BD542" s="40">
        <f t="shared" si="321"/>
        <v>0</v>
      </c>
      <c r="BE542" s="40"/>
      <c r="BF542" s="40"/>
      <c r="BG542" s="40"/>
      <c r="BH542" s="62">
        <f t="shared" si="322"/>
        <v>20309.252499039936</v>
      </c>
      <c r="BI542" s="128">
        <f>VLOOKUP(A542,'1112 '!$B$499:$G$1229,6,0)</f>
        <v>10346.6</v>
      </c>
      <c r="BJ542" s="63">
        <f t="shared" si="323"/>
        <v>9962.6524990399357</v>
      </c>
      <c r="BK542" s="41">
        <f t="shared" si="325"/>
        <v>7.8515678683021353E-3</v>
      </c>
    </row>
    <row r="543" spans="1:63" x14ac:dyDescent="0.3">
      <c r="A543" s="85" t="s">
        <v>1485</v>
      </c>
      <c r="B543" s="85" t="s">
        <v>258</v>
      </c>
      <c r="C543" s="65">
        <f>VLOOKUP(B543,Площадь!$D$2:$E$713,2,0)</f>
        <v>55.8</v>
      </c>
      <c r="D543" s="79"/>
      <c r="E543">
        <v>31</v>
      </c>
      <c r="F543">
        <v>29</v>
      </c>
      <c r="G543">
        <v>31</v>
      </c>
      <c r="Q543">
        <f t="shared" si="303"/>
        <v>91</v>
      </c>
      <c r="R543" s="100">
        <f>VLOOKUP(B543,'Общие показания'!A:H,8,0)</f>
        <v>2.1283697610721912</v>
      </c>
      <c r="S543" s="41"/>
      <c r="T543" s="100">
        <f t="shared" si="304"/>
        <v>0.81313026336745853</v>
      </c>
      <c r="U543" s="100">
        <f t="shared" si="305"/>
        <v>0.66044311593258831</v>
      </c>
      <c r="V543" s="41">
        <f t="shared" si="285"/>
        <v>0.65479638177214439</v>
      </c>
      <c r="W543" s="41">
        <f t="shared" si="326"/>
        <v>0</v>
      </c>
      <c r="X543" s="100">
        <f t="shared" si="306"/>
        <v>0</v>
      </c>
      <c r="Y543" s="41"/>
      <c r="Z543" s="41"/>
      <c r="AA543" s="41"/>
      <c r="AB543" s="41"/>
      <c r="AC543" s="41"/>
      <c r="AD543" s="41"/>
      <c r="AE543" s="41"/>
      <c r="AF543" s="41"/>
      <c r="AG543" s="41"/>
      <c r="AI543" s="100">
        <f t="shared" si="307"/>
        <v>1.1146682095112805</v>
      </c>
      <c r="AJ543" s="100">
        <f t="shared" si="308"/>
        <v>0.53804862229446027</v>
      </c>
      <c r="AK543" s="41">
        <f t="shared" si="302"/>
        <v>0.84387856698122188</v>
      </c>
      <c r="AL543" s="41">
        <f t="shared" si="309"/>
        <v>0</v>
      </c>
      <c r="AR543" s="41">
        <f t="shared" si="310"/>
        <v>0</v>
      </c>
      <c r="AS543" s="41">
        <f t="shared" si="311"/>
        <v>0</v>
      </c>
      <c r="AT543" s="41">
        <f t="shared" si="312"/>
        <v>0</v>
      </c>
      <c r="AV543" s="40">
        <f t="shared" si="313"/>
        <v>5174.9051086567715</v>
      </c>
      <c r="AW543" s="40">
        <f t="shared" si="314"/>
        <v>3217.1832824271601</v>
      </c>
      <c r="AX543" s="40">
        <f t="shared" si="315"/>
        <v>4022.9830854355869</v>
      </c>
      <c r="AY543" s="40">
        <f t="shared" si="316"/>
        <v>0</v>
      </c>
      <c r="AZ543" s="40">
        <f t="shared" si="317"/>
        <v>0</v>
      </c>
      <c r="BA543" s="40">
        <f t="shared" si="318"/>
        <v>0</v>
      </c>
      <c r="BB543" s="40">
        <f t="shared" si="319"/>
        <v>0</v>
      </c>
      <c r="BC543" s="40">
        <f t="shared" si="320"/>
        <v>0</v>
      </c>
      <c r="BD543" s="40">
        <f t="shared" si="321"/>
        <v>0</v>
      </c>
      <c r="BE543" s="40"/>
      <c r="BF543" s="40"/>
      <c r="BG543" s="40"/>
      <c r="BH543" s="62">
        <f t="shared" si="322"/>
        <v>12415.071476519519</v>
      </c>
      <c r="BI543" s="128">
        <f>VLOOKUP(A543,'1112 '!$B$499:$G$1229,6,0)</f>
        <v>7189.8</v>
      </c>
      <c r="BJ543" s="63">
        <f t="shared" si="323"/>
        <v>5225.2714765195187</v>
      </c>
      <c r="BK543" s="41">
        <f t="shared" si="325"/>
        <v>6.9070566903511859E-3</v>
      </c>
    </row>
    <row r="544" spans="1:63" x14ac:dyDescent="0.3">
      <c r="A544" s="85" t="s">
        <v>1265</v>
      </c>
      <c r="B544" s="85" t="s">
        <v>266</v>
      </c>
      <c r="C544" s="65">
        <f>VLOOKUP(B544,Площадь!$D$2:$E$713,2,0)</f>
        <v>55.7</v>
      </c>
      <c r="D544" s="79"/>
      <c r="E544">
        <v>31</v>
      </c>
      <c r="F544">
        <v>29</v>
      </c>
      <c r="G544">
        <v>31</v>
      </c>
      <c r="Q544">
        <f t="shared" si="303"/>
        <v>91</v>
      </c>
      <c r="R544" s="100">
        <f>VLOOKUP(B544,'Общие показания'!A:H,8,0)</f>
        <v>2.1245554783462555</v>
      </c>
      <c r="S544" s="41"/>
      <c r="T544" s="100">
        <f t="shared" si="304"/>
        <v>0.81167304067325163</v>
      </c>
      <c r="U544" s="100">
        <f t="shared" si="305"/>
        <v>0.65925952611908911</v>
      </c>
      <c r="V544" s="41">
        <f t="shared" si="285"/>
        <v>0.65362291155391483</v>
      </c>
      <c r="W544" s="41">
        <f t="shared" si="326"/>
        <v>0</v>
      </c>
      <c r="X544" s="100">
        <f t="shared" si="306"/>
        <v>0</v>
      </c>
      <c r="Y544" s="41"/>
      <c r="Z544" s="41"/>
      <c r="AA544" s="41"/>
      <c r="AB544" s="41"/>
      <c r="AC544" s="41"/>
      <c r="AD544" s="41"/>
      <c r="AE544" s="41"/>
      <c r="AF544" s="41"/>
      <c r="AG544" s="41"/>
      <c r="AI544" s="100">
        <f t="shared" si="307"/>
        <v>1.1126705962325867</v>
      </c>
      <c r="AJ544" s="100">
        <f t="shared" si="308"/>
        <v>0.53708437745163873</v>
      </c>
      <c r="AK544" s="41">
        <f t="shared" si="302"/>
        <v>0.84236623980025205</v>
      </c>
      <c r="AL544" s="41">
        <f t="shared" si="309"/>
        <v>0</v>
      </c>
      <c r="AR544" s="41">
        <f t="shared" si="310"/>
        <v>0</v>
      </c>
      <c r="AS544" s="41">
        <f t="shared" si="311"/>
        <v>0</v>
      </c>
      <c r="AT544" s="41">
        <f t="shared" si="312"/>
        <v>0</v>
      </c>
      <c r="AV544" s="40">
        <f t="shared" si="313"/>
        <v>5165.6310851645558</v>
      </c>
      <c r="AW544" s="40">
        <f t="shared" si="314"/>
        <v>3211.4177209891191</v>
      </c>
      <c r="AX544" s="40">
        <f t="shared" si="315"/>
        <v>4015.7734383290713</v>
      </c>
      <c r="AY544" s="40">
        <f t="shared" si="316"/>
        <v>0</v>
      </c>
      <c r="AZ544" s="40">
        <f t="shared" si="317"/>
        <v>0</v>
      </c>
      <c r="BA544" s="40">
        <f t="shared" si="318"/>
        <v>0</v>
      </c>
      <c r="BB544" s="40">
        <f t="shared" si="319"/>
        <v>0</v>
      </c>
      <c r="BC544" s="40">
        <f t="shared" si="320"/>
        <v>0</v>
      </c>
      <c r="BD544" s="40">
        <f t="shared" si="321"/>
        <v>0</v>
      </c>
      <c r="BE544" s="40"/>
      <c r="BF544" s="40"/>
      <c r="BG544" s="40"/>
      <c r="BH544" s="62">
        <f t="shared" si="322"/>
        <v>12392.822244482746</v>
      </c>
      <c r="BI544" s="128">
        <f>VLOOKUP(A544,'1112 '!$B$499:$G$1229,6,0)</f>
        <v>7176.9</v>
      </c>
      <c r="BJ544" s="63">
        <f t="shared" si="323"/>
        <v>5215.9222444827465</v>
      </c>
      <c r="BK544" s="41">
        <f t="shared" si="325"/>
        <v>6.9070566903511859E-3</v>
      </c>
    </row>
    <row r="545" spans="1:63" x14ac:dyDescent="0.3">
      <c r="A545" s="85" t="s">
        <v>1470</v>
      </c>
      <c r="B545" s="85" t="s">
        <v>164</v>
      </c>
      <c r="C545" s="65">
        <f>VLOOKUP(B545,Площадь!$D$2:$E$713,2,0)</f>
        <v>83.9</v>
      </c>
      <c r="D545" s="79"/>
      <c r="E545">
        <v>31</v>
      </c>
      <c r="F545">
        <v>29</v>
      </c>
      <c r="G545">
        <v>31</v>
      </c>
      <c r="Q545">
        <f t="shared" si="303"/>
        <v>91</v>
      </c>
      <c r="R545" s="100">
        <f>VLOOKUP(B545,'Общие показания'!A:H,8,0)</f>
        <v>3.2001832070601588</v>
      </c>
      <c r="S545" s="41"/>
      <c r="T545" s="100">
        <f t="shared" si="304"/>
        <v>1.2226098404396017</v>
      </c>
      <c r="U545" s="100">
        <f t="shared" si="305"/>
        <v>0.99303185352588119</v>
      </c>
      <c r="V545" s="41">
        <f t="shared" si="285"/>
        <v>0.98454151309467597</v>
      </c>
      <c r="W545" s="41">
        <f t="shared" si="326"/>
        <v>0</v>
      </c>
      <c r="X545" s="100">
        <f t="shared" si="306"/>
        <v>0</v>
      </c>
      <c r="Y545" s="41"/>
      <c r="Z545" s="41"/>
      <c r="AA545" s="41"/>
      <c r="AB545" s="41"/>
      <c r="AC545" s="41"/>
      <c r="AD545" s="41"/>
      <c r="AE545" s="41"/>
      <c r="AF545" s="41"/>
      <c r="AG545" s="41"/>
      <c r="AI545" s="100">
        <f t="shared" si="307"/>
        <v>1.6759975408243093</v>
      </c>
      <c r="AJ545" s="100">
        <f t="shared" si="308"/>
        <v>0.8090014231273337</v>
      </c>
      <c r="AK545" s="41">
        <f t="shared" si="302"/>
        <v>1.2688425048337728</v>
      </c>
      <c r="AL545" s="41">
        <f t="shared" si="309"/>
        <v>0</v>
      </c>
      <c r="AR545" s="41">
        <f t="shared" si="310"/>
        <v>0</v>
      </c>
      <c r="AS545" s="41">
        <f t="shared" si="311"/>
        <v>0</v>
      </c>
      <c r="AT545" s="41">
        <f t="shared" si="312"/>
        <v>0</v>
      </c>
      <c r="AV545" s="40">
        <f t="shared" si="313"/>
        <v>7780.9057099695929</v>
      </c>
      <c r="AW545" s="40">
        <f t="shared" si="314"/>
        <v>4837.3060465168237</v>
      </c>
      <c r="AX545" s="40">
        <f t="shared" si="315"/>
        <v>6048.8939223664102</v>
      </c>
      <c r="AY545" s="40">
        <f t="shared" si="316"/>
        <v>0</v>
      </c>
      <c r="AZ545" s="40">
        <f t="shared" si="317"/>
        <v>0</v>
      </c>
      <c r="BA545" s="40">
        <f t="shared" si="318"/>
        <v>0</v>
      </c>
      <c r="BB545" s="40">
        <f t="shared" si="319"/>
        <v>0</v>
      </c>
      <c r="BC545" s="40">
        <f t="shared" si="320"/>
        <v>0</v>
      </c>
      <c r="BD545" s="40">
        <f t="shared" si="321"/>
        <v>0</v>
      </c>
      <c r="BE545" s="40"/>
      <c r="BF545" s="40"/>
      <c r="BG545" s="40"/>
      <c r="BH545" s="62">
        <f t="shared" si="322"/>
        <v>18667.105678852826</v>
      </c>
      <c r="BI545" s="128">
        <f>VLOOKUP(A545,'1112 '!$B$499:$G$1229,6,0)</f>
        <v>10810.44</v>
      </c>
      <c r="BJ545" s="63">
        <f t="shared" si="323"/>
        <v>7856.6656788528253</v>
      </c>
      <c r="BK545" s="41">
        <f t="shared" si="325"/>
        <v>6.9070566903511868E-3</v>
      </c>
    </row>
    <row r="546" spans="1:63" x14ac:dyDescent="0.3">
      <c r="A546" s="85" t="s">
        <v>1254</v>
      </c>
      <c r="B546" s="85" t="s">
        <v>59</v>
      </c>
      <c r="C546" s="65">
        <f>VLOOKUP(B546,Площадь!$D$2:$E$713,2,0)</f>
        <v>80.7</v>
      </c>
      <c r="D546" s="79"/>
      <c r="E546">
        <v>31</v>
      </c>
      <c r="F546">
        <v>29</v>
      </c>
      <c r="G546">
        <v>31</v>
      </c>
      <c r="Q546">
        <f t="shared" si="303"/>
        <v>91</v>
      </c>
      <c r="R546" s="100">
        <f>VLOOKUP(B546,'Общие показания'!A:H,8,0)</f>
        <v>3.0781261598302123</v>
      </c>
      <c r="S546" s="41"/>
      <c r="T546" s="100">
        <f t="shared" si="304"/>
        <v>1.1759787142249805</v>
      </c>
      <c r="U546" s="100">
        <f t="shared" si="305"/>
        <v>0.95515697949390477</v>
      </c>
      <c r="V546" s="41">
        <f t="shared" si="285"/>
        <v>0.9469904661113272</v>
      </c>
      <c r="W546" s="41">
        <f t="shared" si="326"/>
        <v>0</v>
      </c>
      <c r="X546" s="100">
        <f t="shared" si="306"/>
        <v>0</v>
      </c>
      <c r="Y546" s="41"/>
      <c r="Z546" s="41"/>
      <c r="AA546" s="41"/>
      <c r="AB546" s="41"/>
      <c r="AC546" s="41"/>
      <c r="AD546" s="41"/>
      <c r="AE546" s="41"/>
      <c r="AF546" s="41"/>
      <c r="AG546" s="41"/>
      <c r="AI546" s="100">
        <f t="shared" si="307"/>
        <v>1.6120739159060995</v>
      </c>
      <c r="AJ546" s="100">
        <f t="shared" si="308"/>
        <v>0.77814558815704205</v>
      </c>
      <c r="AK546" s="41">
        <f t="shared" si="302"/>
        <v>1.2204480350427349</v>
      </c>
      <c r="AL546" s="41">
        <f t="shared" si="309"/>
        <v>0</v>
      </c>
      <c r="AR546" s="41">
        <f t="shared" si="310"/>
        <v>0</v>
      </c>
      <c r="AS546" s="41">
        <f t="shared" si="311"/>
        <v>0</v>
      </c>
      <c r="AT546" s="41">
        <f t="shared" si="312"/>
        <v>0</v>
      </c>
      <c r="AV546" s="40">
        <f t="shared" si="313"/>
        <v>7484.1369582186671</v>
      </c>
      <c r="AW546" s="40">
        <f t="shared" si="314"/>
        <v>4652.8080804994961</v>
      </c>
      <c r="AX546" s="40">
        <f t="shared" si="315"/>
        <v>5818.1852149579181</v>
      </c>
      <c r="AY546" s="40">
        <f t="shared" si="316"/>
        <v>0</v>
      </c>
      <c r="AZ546" s="40">
        <f t="shared" si="317"/>
        <v>0</v>
      </c>
      <c r="BA546" s="40">
        <f t="shared" si="318"/>
        <v>0</v>
      </c>
      <c r="BB546" s="40">
        <f t="shared" si="319"/>
        <v>0</v>
      </c>
      <c r="BC546" s="40">
        <f t="shared" si="320"/>
        <v>0</v>
      </c>
      <c r="BD546" s="40">
        <f t="shared" si="321"/>
        <v>0</v>
      </c>
      <c r="BE546" s="40"/>
      <c r="BF546" s="40"/>
      <c r="BG546" s="40"/>
      <c r="BH546" s="62">
        <f t="shared" si="322"/>
        <v>17955.130253676081</v>
      </c>
      <c r="BI546" s="128">
        <f>VLOOKUP(A546,'1112 '!$B$499:$G$1229,6,0)</f>
        <v>10398.15</v>
      </c>
      <c r="BJ546" s="63">
        <f t="shared" si="323"/>
        <v>7556.9802536760817</v>
      </c>
      <c r="BK546" s="41">
        <f t="shared" si="325"/>
        <v>6.9070566903511868E-3</v>
      </c>
    </row>
    <row r="547" spans="1:63" x14ac:dyDescent="0.3">
      <c r="A547" s="85" t="s">
        <v>1471</v>
      </c>
      <c r="B547" s="85" t="s">
        <v>255</v>
      </c>
      <c r="C547" s="65">
        <f>VLOOKUP(B547,Площадь!$D$2:$E$713,2,0)</f>
        <v>55.8</v>
      </c>
      <c r="D547" s="79"/>
      <c r="E547">
        <v>31</v>
      </c>
      <c r="F547">
        <v>29</v>
      </c>
      <c r="G547">
        <v>31</v>
      </c>
      <c r="Q547">
        <f t="shared" si="303"/>
        <v>91</v>
      </c>
      <c r="R547" s="100">
        <f>VLOOKUP(B547,'Общие показания'!A:H,8,0)</f>
        <v>2.1283697610721912</v>
      </c>
      <c r="S547" s="41"/>
      <c r="T547" s="100">
        <f t="shared" si="304"/>
        <v>0.81313026336745853</v>
      </c>
      <c r="U547" s="100">
        <f t="shared" si="305"/>
        <v>0.66044311593258831</v>
      </c>
      <c r="V547" s="41">
        <f t="shared" si="285"/>
        <v>0.65479638177214439</v>
      </c>
      <c r="W547" s="41">
        <f t="shared" si="326"/>
        <v>0</v>
      </c>
      <c r="X547" s="100">
        <f t="shared" si="306"/>
        <v>0</v>
      </c>
      <c r="Y547" s="41"/>
      <c r="Z547" s="41"/>
      <c r="AA547" s="41"/>
      <c r="AB547" s="41"/>
      <c r="AC547" s="41"/>
      <c r="AD547" s="41"/>
      <c r="AE547" s="41"/>
      <c r="AF547" s="41"/>
      <c r="AG547" s="41"/>
      <c r="AI547" s="100">
        <f t="shared" si="307"/>
        <v>1.1146682095112805</v>
      </c>
      <c r="AJ547" s="100">
        <f t="shared" si="308"/>
        <v>0.53804862229446027</v>
      </c>
      <c r="AK547" s="41">
        <f t="shared" si="302"/>
        <v>0.84387856698122188</v>
      </c>
      <c r="AL547" s="41">
        <f t="shared" si="309"/>
        <v>0</v>
      </c>
      <c r="AR547" s="41">
        <f t="shared" si="310"/>
        <v>0</v>
      </c>
      <c r="AS547" s="41">
        <f t="shared" si="311"/>
        <v>0</v>
      </c>
      <c r="AT547" s="41">
        <f t="shared" si="312"/>
        <v>0</v>
      </c>
      <c r="AV547" s="40">
        <f t="shared" si="313"/>
        <v>5174.9051086567715</v>
      </c>
      <c r="AW547" s="40">
        <f t="shared" si="314"/>
        <v>3217.1832824271601</v>
      </c>
      <c r="AX547" s="40">
        <f t="shared" si="315"/>
        <v>4022.9830854355869</v>
      </c>
      <c r="AY547" s="40">
        <f t="shared" si="316"/>
        <v>0</v>
      </c>
      <c r="AZ547" s="40">
        <f t="shared" si="317"/>
        <v>0</v>
      </c>
      <c r="BA547" s="40">
        <f t="shared" si="318"/>
        <v>0</v>
      </c>
      <c r="BB547" s="40">
        <f t="shared" si="319"/>
        <v>0</v>
      </c>
      <c r="BC547" s="40">
        <f t="shared" si="320"/>
        <v>0</v>
      </c>
      <c r="BD547" s="40">
        <f t="shared" si="321"/>
        <v>0</v>
      </c>
      <c r="BE547" s="40"/>
      <c r="BF547" s="40"/>
      <c r="BG547" s="40"/>
      <c r="BH547" s="62">
        <f t="shared" si="322"/>
        <v>12415.071476519519</v>
      </c>
      <c r="BI547" s="128">
        <f>VLOOKUP(A547,'1112 '!$B$499:$G$1229,6,0)</f>
        <v>7189.8</v>
      </c>
      <c r="BJ547" s="63">
        <f t="shared" si="323"/>
        <v>5225.2714765195187</v>
      </c>
      <c r="BK547" s="41">
        <f t="shared" si="325"/>
        <v>6.9070566903511859E-3</v>
      </c>
    </row>
    <row r="548" spans="1:63" x14ac:dyDescent="0.3">
      <c r="A548" s="85" t="s">
        <v>1251</v>
      </c>
      <c r="B548" s="85" t="s">
        <v>182</v>
      </c>
      <c r="C548" s="65">
        <f>VLOOKUP(B548,Площадь!$D$2:$E$713,2,0)</f>
        <v>55.7</v>
      </c>
      <c r="D548" s="79"/>
      <c r="E548">
        <v>31</v>
      </c>
      <c r="F548">
        <v>29</v>
      </c>
      <c r="G548">
        <v>31</v>
      </c>
      <c r="Q548">
        <f t="shared" si="303"/>
        <v>91</v>
      </c>
      <c r="R548" s="100">
        <f>VLOOKUP(B548,'Общие показания'!A:H,8,0)</f>
        <v>2.1245554783462555</v>
      </c>
      <c r="S548" s="41"/>
      <c r="T548" s="100">
        <f t="shared" si="304"/>
        <v>0.81167304067325163</v>
      </c>
      <c r="U548" s="100">
        <f t="shared" si="305"/>
        <v>0.65925952611908911</v>
      </c>
      <c r="V548" s="41">
        <f t="shared" si="285"/>
        <v>0.65362291155391483</v>
      </c>
      <c r="W548" s="41">
        <f t="shared" si="326"/>
        <v>0</v>
      </c>
      <c r="X548" s="100">
        <f t="shared" si="306"/>
        <v>0</v>
      </c>
      <c r="Y548" s="41"/>
      <c r="Z548" s="41"/>
      <c r="AA548" s="41"/>
      <c r="AB548" s="41"/>
      <c r="AC548" s="41"/>
      <c r="AD548" s="41"/>
      <c r="AE548" s="41"/>
      <c r="AF548" s="41"/>
      <c r="AG548" s="41"/>
      <c r="AI548" s="100">
        <f t="shared" si="307"/>
        <v>1.1126705962325867</v>
      </c>
      <c r="AJ548" s="100">
        <f t="shared" si="308"/>
        <v>0.53708437745163873</v>
      </c>
      <c r="AK548" s="41">
        <f t="shared" si="302"/>
        <v>0.84236623980025205</v>
      </c>
      <c r="AL548" s="41">
        <f t="shared" si="309"/>
        <v>0</v>
      </c>
      <c r="AR548" s="41">
        <f t="shared" si="310"/>
        <v>0</v>
      </c>
      <c r="AS548" s="41">
        <f t="shared" si="311"/>
        <v>0</v>
      </c>
      <c r="AT548" s="41">
        <f t="shared" si="312"/>
        <v>0</v>
      </c>
      <c r="AV548" s="40">
        <f t="shared" si="313"/>
        <v>5165.6310851645558</v>
      </c>
      <c r="AW548" s="40">
        <f t="shared" si="314"/>
        <v>3211.4177209891191</v>
      </c>
      <c r="AX548" s="40">
        <f t="shared" si="315"/>
        <v>4015.7734383290713</v>
      </c>
      <c r="AY548" s="40">
        <f t="shared" si="316"/>
        <v>0</v>
      </c>
      <c r="AZ548" s="40">
        <f t="shared" si="317"/>
        <v>0</v>
      </c>
      <c r="BA548" s="40">
        <f t="shared" si="318"/>
        <v>0</v>
      </c>
      <c r="BB548" s="40">
        <f t="shared" si="319"/>
        <v>0</v>
      </c>
      <c r="BC548" s="40">
        <f t="shared" si="320"/>
        <v>0</v>
      </c>
      <c r="BD548" s="40">
        <f t="shared" si="321"/>
        <v>0</v>
      </c>
      <c r="BE548" s="40"/>
      <c r="BF548" s="40"/>
      <c r="BG548" s="40"/>
      <c r="BH548" s="62">
        <f t="shared" si="322"/>
        <v>12392.822244482746</v>
      </c>
      <c r="BI548" s="128">
        <f>VLOOKUP(A548,'1112 '!$B$499:$G$1229,6,0)</f>
        <v>7176.9</v>
      </c>
      <c r="BJ548" s="63">
        <f t="shared" si="323"/>
        <v>5215.9222444827465</v>
      </c>
      <c r="BK548" s="41">
        <f t="shared" si="325"/>
        <v>6.9070566903511859E-3</v>
      </c>
    </row>
    <row r="549" spans="1:63" x14ac:dyDescent="0.3">
      <c r="A549" s="85" t="s">
        <v>1218</v>
      </c>
      <c r="B549" s="85" t="s">
        <v>173</v>
      </c>
      <c r="C549" s="65">
        <f>VLOOKUP(B549,Площадь!$D$2:$E$713,2,0)</f>
        <v>83.9</v>
      </c>
      <c r="D549" s="79"/>
      <c r="E549">
        <v>31</v>
      </c>
      <c r="F549">
        <v>29</v>
      </c>
      <c r="G549">
        <v>31</v>
      </c>
      <c r="Q549">
        <f t="shared" si="303"/>
        <v>91</v>
      </c>
      <c r="R549" s="100">
        <f>VLOOKUP(B549,'Общие показания'!A:H,8,0)</f>
        <v>9.0000000000003411E-3</v>
      </c>
      <c r="S549" s="41"/>
      <c r="T549" s="100">
        <f t="shared" si="304"/>
        <v>3.4383933206327782E-3</v>
      </c>
      <c r="U549" s="100">
        <f t="shared" si="305"/>
        <v>2.79274219738922E-3</v>
      </c>
      <c r="V549" s="41">
        <f t="shared" si="285"/>
        <v>2.7688644819783433E-3</v>
      </c>
      <c r="W549" s="41">
        <f t="shared" si="326"/>
        <v>0</v>
      </c>
      <c r="X549" s="100">
        <f t="shared" si="306"/>
        <v>0</v>
      </c>
      <c r="Y549" s="41"/>
      <c r="Z549" s="41"/>
      <c r="AA549" s="41"/>
      <c r="AB549" s="41"/>
      <c r="AC549" s="41"/>
      <c r="AD549" s="41">
        <f>(S549*$AD$1)/31*N549</f>
        <v>0</v>
      </c>
      <c r="AE549" s="41">
        <f>(S549*$AE$1)/30*O549</f>
        <v>0</v>
      </c>
      <c r="AF549" s="41">
        <f>(S549*$AF$1)/31*P549</f>
        <v>0</v>
      </c>
      <c r="AG549" s="41">
        <f>S549-AD549-AE549-AF549</f>
        <v>0</v>
      </c>
      <c r="AI549" s="100">
        <f t="shared" si="307"/>
        <v>1.6759975408243093</v>
      </c>
      <c r="AJ549" s="100">
        <f t="shared" si="308"/>
        <v>0.8090014231273337</v>
      </c>
      <c r="AK549" s="41">
        <f t="shared" si="302"/>
        <v>1.2688425048337728</v>
      </c>
      <c r="AL549" s="41">
        <f t="shared" si="309"/>
        <v>0</v>
      </c>
      <c r="AR549" s="41">
        <f t="shared" si="310"/>
        <v>0</v>
      </c>
      <c r="AS549" s="41">
        <f t="shared" si="311"/>
        <v>0</v>
      </c>
      <c r="AT549" s="41">
        <f t="shared" si="312"/>
        <v>0</v>
      </c>
      <c r="AV549" s="40">
        <f t="shared" si="313"/>
        <v>4508.2106441813166</v>
      </c>
      <c r="AW549" s="40">
        <f t="shared" si="314"/>
        <v>2179.1477856310735</v>
      </c>
      <c r="AX549" s="40">
        <f t="shared" si="315"/>
        <v>3413.46269533643</v>
      </c>
      <c r="AY549" s="40">
        <f t="shared" si="316"/>
        <v>0</v>
      </c>
      <c r="AZ549" s="40">
        <f t="shared" si="317"/>
        <v>0</v>
      </c>
      <c r="BA549" s="40">
        <f t="shared" si="318"/>
        <v>0</v>
      </c>
      <c r="BB549" s="40">
        <f t="shared" si="319"/>
        <v>0</v>
      </c>
      <c r="BC549" s="40">
        <f t="shared" si="320"/>
        <v>0</v>
      </c>
      <c r="BD549" s="40">
        <f t="shared" si="321"/>
        <v>0</v>
      </c>
      <c r="BE549" s="40">
        <f>(AD549+AR549)*$BE$1</f>
        <v>0</v>
      </c>
      <c r="BF549" s="40">
        <f>(AE549+AS549)*$BF$1</f>
        <v>0</v>
      </c>
      <c r="BG549" s="40">
        <f>(AF549+AT549)*$BG$1</f>
        <v>0</v>
      </c>
      <c r="BH549" s="62">
        <f t="shared" si="322"/>
        <v>10100.821125148819</v>
      </c>
      <c r="BI549" s="128">
        <f>VLOOKUP(A549,'1112 '!$B$499:$G$1229,6,0)</f>
        <v>10810.44</v>
      </c>
      <c r="BJ549" s="63">
        <f t="shared" si="323"/>
        <v>-709.61887485118132</v>
      </c>
      <c r="BK549" s="41">
        <f t="shared" si="325"/>
        <v>3.7374269654205563E-3</v>
      </c>
    </row>
    <row r="550" spans="1:63" x14ac:dyDescent="0.3">
      <c r="A550" s="85" t="s">
        <v>1255</v>
      </c>
      <c r="B550" s="85" t="s">
        <v>127</v>
      </c>
      <c r="C550" s="65">
        <f>VLOOKUP(B550,Площадь!$D$2:$E$713,2,0)</f>
        <v>80.7</v>
      </c>
      <c r="D550" s="79"/>
      <c r="E550">
        <v>31</v>
      </c>
      <c r="F550">
        <v>29</v>
      </c>
      <c r="G550">
        <v>31</v>
      </c>
      <c r="Q550">
        <f t="shared" si="303"/>
        <v>91</v>
      </c>
      <c r="R550" s="100">
        <f>VLOOKUP(B550,'Общие показания'!A:H,8,0)</f>
        <v>3.0781261598302123</v>
      </c>
      <c r="S550" s="41"/>
      <c r="T550" s="100">
        <f t="shared" si="304"/>
        <v>1.1759787142249805</v>
      </c>
      <c r="U550" s="100">
        <f t="shared" si="305"/>
        <v>0.95515697949390477</v>
      </c>
      <c r="V550" s="41">
        <f t="shared" si="285"/>
        <v>0.9469904661113272</v>
      </c>
      <c r="W550" s="41">
        <f t="shared" si="326"/>
        <v>0</v>
      </c>
      <c r="X550" s="100">
        <f t="shared" si="306"/>
        <v>0</v>
      </c>
      <c r="Y550" s="41"/>
      <c r="Z550" s="41"/>
      <c r="AA550" s="41"/>
      <c r="AB550" s="41"/>
      <c r="AC550" s="41"/>
      <c r="AD550" s="41"/>
      <c r="AE550" s="41"/>
      <c r="AF550" s="41"/>
      <c r="AG550" s="41"/>
      <c r="AI550" s="100">
        <f t="shared" si="307"/>
        <v>1.6120739159060995</v>
      </c>
      <c r="AJ550" s="100">
        <f t="shared" si="308"/>
        <v>0.77814558815704205</v>
      </c>
      <c r="AK550" s="41">
        <f t="shared" si="302"/>
        <v>1.2204480350427349</v>
      </c>
      <c r="AL550" s="41">
        <f t="shared" si="309"/>
        <v>0</v>
      </c>
      <c r="AR550" s="41">
        <f t="shared" si="310"/>
        <v>0</v>
      </c>
      <c r="AS550" s="41">
        <f t="shared" si="311"/>
        <v>0</v>
      </c>
      <c r="AT550" s="41">
        <f t="shared" si="312"/>
        <v>0</v>
      </c>
      <c r="AV550" s="40">
        <f t="shared" si="313"/>
        <v>7484.1369582186671</v>
      </c>
      <c r="AW550" s="40">
        <f t="shared" si="314"/>
        <v>4652.8080804994961</v>
      </c>
      <c r="AX550" s="40">
        <f t="shared" si="315"/>
        <v>5818.1852149579181</v>
      </c>
      <c r="AY550" s="40">
        <f t="shared" si="316"/>
        <v>0</v>
      </c>
      <c r="AZ550" s="40">
        <f t="shared" si="317"/>
        <v>0</v>
      </c>
      <c r="BA550" s="40">
        <f t="shared" si="318"/>
        <v>0</v>
      </c>
      <c r="BB550" s="40">
        <f t="shared" si="319"/>
        <v>0</v>
      </c>
      <c r="BC550" s="40">
        <f t="shared" si="320"/>
        <v>0</v>
      </c>
      <c r="BD550" s="40">
        <f t="shared" si="321"/>
        <v>0</v>
      </c>
      <c r="BE550" s="40"/>
      <c r="BF550" s="40"/>
      <c r="BG550" s="40"/>
      <c r="BH550" s="62">
        <f t="shared" si="322"/>
        <v>17955.130253676081</v>
      </c>
      <c r="BI550" s="128">
        <f>VLOOKUP(A550,'1112 '!$B$499:$G$1229,6,0)</f>
        <v>10398.15</v>
      </c>
      <c r="BJ550" s="63">
        <f t="shared" si="323"/>
        <v>7556.9802536760817</v>
      </c>
      <c r="BK550" s="41">
        <f t="shared" si="325"/>
        <v>6.9070566903511868E-3</v>
      </c>
    </row>
    <row r="551" spans="1:63" x14ac:dyDescent="0.3">
      <c r="A551" s="85" t="s">
        <v>1502</v>
      </c>
      <c r="B551" s="85" t="s">
        <v>224</v>
      </c>
      <c r="C551" s="65">
        <f>VLOOKUP(B551,Площадь!$D$2:$E$713,2,0)</f>
        <v>55.8</v>
      </c>
      <c r="D551" s="79"/>
      <c r="E551">
        <v>31</v>
      </c>
      <c r="F551">
        <v>29</v>
      </c>
      <c r="G551">
        <v>31</v>
      </c>
      <c r="Q551">
        <f t="shared" si="303"/>
        <v>91</v>
      </c>
      <c r="R551" s="100">
        <f>VLOOKUP(B551,'Общие показания'!A:H,8,0)</f>
        <v>1.5939999999999994</v>
      </c>
      <c r="S551" s="41"/>
      <c r="T551" s="100">
        <f t="shared" si="304"/>
        <v>0.60897766145427101</v>
      </c>
      <c r="U551" s="100">
        <f t="shared" si="305"/>
        <v>0.49462567362647181</v>
      </c>
      <c r="V551" s="41">
        <f t="shared" si="285"/>
        <v>0.49039666491925671</v>
      </c>
      <c r="W551" s="41">
        <f t="shared" si="326"/>
        <v>0</v>
      </c>
      <c r="X551" s="100">
        <f t="shared" si="306"/>
        <v>0</v>
      </c>
      <c r="Y551" s="41"/>
      <c r="Z551" s="41"/>
      <c r="AA551" s="41"/>
      <c r="AB551" s="41"/>
      <c r="AC551" s="41"/>
      <c r="AD551" s="41"/>
      <c r="AE551" s="41"/>
      <c r="AF551" s="41"/>
      <c r="AG551" s="41"/>
      <c r="AI551" s="100">
        <f t="shared" si="307"/>
        <v>1.1146682095112805</v>
      </c>
      <c r="AJ551" s="100">
        <f t="shared" si="308"/>
        <v>0.53804862229446027</v>
      </c>
      <c r="AK551" s="41">
        <f t="shared" si="302"/>
        <v>0.84387856698122188</v>
      </c>
      <c r="AL551" s="41">
        <f t="shared" si="309"/>
        <v>0</v>
      </c>
      <c r="AR551" s="41">
        <f t="shared" si="310"/>
        <v>0</v>
      </c>
      <c r="AS551" s="41">
        <f t="shared" si="311"/>
        <v>0</v>
      </c>
      <c r="AT551" s="41">
        <f t="shared" si="312"/>
        <v>0</v>
      </c>
      <c r="AV551" s="40">
        <f t="shared" si="313"/>
        <v>4626.8860301850882</v>
      </c>
      <c r="AW551" s="40">
        <f t="shared" si="314"/>
        <v>2772.0695729983136</v>
      </c>
      <c r="AX551" s="40">
        <f t="shared" si="315"/>
        <v>3581.6750615043693</v>
      </c>
      <c r="AY551" s="40">
        <f t="shared" si="316"/>
        <v>0</v>
      </c>
      <c r="AZ551" s="40">
        <f t="shared" si="317"/>
        <v>0</v>
      </c>
      <c r="BA551" s="40">
        <f t="shared" si="318"/>
        <v>0</v>
      </c>
      <c r="BB551" s="40">
        <f t="shared" si="319"/>
        <v>0</v>
      </c>
      <c r="BC551" s="40">
        <f t="shared" si="320"/>
        <v>0</v>
      </c>
      <c r="BD551" s="40">
        <f t="shared" si="321"/>
        <v>0</v>
      </c>
      <c r="BE551" s="40"/>
      <c r="BF551" s="40"/>
      <c r="BG551" s="40"/>
      <c r="BH551" s="62">
        <f t="shared" si="322"/>
        <v>10980.630664687771</v>
      </c>
      <c r="BI551" s="128">
        <f>VLOOKUP(A551,'1112 '!$B$499:$G$1229,6,0)</f>
        <v>7189.8</v>
      </c>
      <c r="BJ551" s="63">
        <f t="shared" si="323"/>
        <v>3790.8306646877709</v>
      </c>
      <c r="BK551" s="41">
        <f t="shared" si="325"/>
        <v>6.109013439048629E-3</v>
      </c>
    </row>
    <row r="552" spans="1:63" x14ac:dyDescent="0.3">
      <c r="A552" s="85" t="s">
        <v>1534</v>
      </c>
      <c r="B552" s="85" t="s">
        <v>320</v>
      </c>
      <c r="C552" s="65">
        <f>VLOOKUP(B552,Площадь!$D$2:$E$713,2,0)</f>
        <v>55.7</v>
      </c>
      <c r="D552" s="79"/>
      <c r="E552">
        <v>31</v>
      </c>
      <c r="F552">
        <v>29</v>
      </c>
      <c r="G552">
        <v>31</v>
      </c>
      <c r="Q552">
        <f t="shared" si="303"/>
        <v>91</v>
      </c>
      <c r="R552" s="100">
        <f>VLOOKUP(B552,'Общие показания'!A:H,8,0)</f>
        <v>0</v>
      </c>
      <c r="S552" s="41"/>
      <c r="T552" s="100">
        <f t="shared" si="304"/>
        <v>0</v>
      </c>
      <c r="U552" s="100">
        <f t="shared" si="305"/>
        <v>0</v>
      </c>
      <c r="V552" s="41">
        <f t="shared" si="285"/>
        <v>0</v>
      </c>
      <c r="W552" s="41">
        <f t="shared" si="326"/>
        <v>0</v>
      </c>
      <c r="X552" s="100">
        <f t="shared" si="306"/>
        <v>0</v>
      </c>
      <c r="Y552" s="41"/>
      <c r="Z552" s="41"/>
      <c r="AA552" s="41"/>
      <c r="AB552" s="41"/>
      <c r="AC552" s="41"/>
      <c r="AD552" s="41"/>
      <c r="AE552" s="41"/>
      <c r="AF552" s="41"/>
      <c r="AG552" s="41"/>
      <c r="AI552" s="100">
        <f t="shared" si="307"/>
        <v>1.1126705962325867</v>
      </c>
      <c r="AJ552" s="100">
        <f t="shared" si="308"/>
        <v>0.53708437745163873</v>
      </c>
      <c r="AK552" s="41">
        <f t="shared" si="302"/>
        <v>0.84236623980025205</v>
      </c>
      <c r="AL552" s="41">
        <f t="shared" si="309"/>
        <v>0</v>
      </c>
      <c r="AR552" s="41">
        <f t="shared" si="310"/>
        <v>0</v>
      </c>
      <c r="AS552" s="41">
        <f t="shared" si="311"/>
        <v>0</v>
      </c>
      <c r="AT552" s="41">
        <f t="shared" si="312"/>
        <v>0</v>
      </c>
      <c r="AV552" s="40">
        <f t="shared" si="313"/>
        <v>2986.8084417029067</v>
      </c>
      <c r="AW552" s="40">
        <f t="shared" si="314"/>
        <v>1441.7278194560811</v>
      </c>
      <c r="AX552" s="40">
        <f t="shared" si="315"/>
        <v>2261.2142394702046</v>
      </c>
      <c r="AY552" s="40">
        <f t="shared" si="316"/>
        <v>0</v>
      </c>
      <c r="AZ552" s="40">
        <f t="shared" si="317"/>
        <v>0</v>
      </c>
      <c r="BA552" s="40">
        <f t="shared" si="318"/>
        <v>0</v>
      </c>
      <c r="BB552" s="40">
        <f t="shared" si="319"/>
        <v>0</v>
      </c>
      <c r="BC552" s="40">
        <f t="shared" si="320"/>
        <v>0</v>
      </c>
      <c r="BD552" s="40">
        <f t="shared" si="321"/>
        <v>0</v>
      </c>
      <c r="BE552" s="40"/>
      <c r="BF552" s="40"/>
      <c r="BG552" s="40"/>
      <c r="BH552" s="62">
        <f t="shared" si="322"/>
        <v>6689.7505006291922</v>
      </c>
      <c r="BI552" s="128">
        <f>VLOOKUP(A552,'1112 '!$B$499:$G$1229,6,0)</f>
        <v>7176.9</v>
      </c>
      <c r="BJ552" s="63">
        <f t="shared" si="323"/>
        <v>-487.14949937080746</v>
      </c>
      <c r="BK552" s="41">
        <f t="shared" si="325"/>
        <v>3.7284877520713305E-3</v>
      </c>
    </row>
    <row r="553" spans="1:63" x14ac:dyDescent="0.3">
      <c r="A553" s="85" t="s">
        <v>1235</v>
      </c>
      <c r="B553" s="85" t="s">
        <v>340</v>
      </c>
      <c r="C553" s="65">
        <f>VLOOKUP(B553,Площадь!$D$2:$E$713,2,0)</f>
        <v>83.9</v>
      </c>
      <c r="D553" s="79"/>
      <c r="E553">
        <v>31</v>
      </c>
      <c r="F553">
        <v>29</v>
      </c>
      <c r="G553">
        <v>31</v>
      </c>
      <c r="Q553">
        <f t="shared" si="303"/>
        <v>91</v>
      </c>
      <c r="R553" s="100">
        <f>VLOOKUP(B553,'Общие показания'!A:H,8,0)</f>
        <v>2.0000000000000018E-3</v>
      </c>
      <c r="S553" s="41"/>
      <c r="T553" s="100">
        <f t="shared" si="304"/>
        <v>7.6408740458503354E-4</v>
      </c>
      <c r="U553" s="100">
        <f t="shared" si="305"/>
        <v>6.2060937719758149E-4</v>
      </c>
      <c r="V553" s="41">
        <f t="shared" si="285"/>
        <v>6.1530321821738686E-4</v>
      </c>
      <c r="W553" s="41">
        <f t="shared" si="326"/>
        <v>0</v>
      </c>
      <c r="X553" s="100">
        <f t="shared" si="306"/>
        <v>0</v>
      </c>
      <c r="Y553" s="41"/>
      <c r="Z553" s="41"/>
      <c r="AA553" s="41"/>
      <c r="AB553" s="41"/>
      <c r="AC553" s="41"/>
      <c r="AD553" s="41"/>
      <c r="AE553" s="41"/>
      <c r="AF553" s="41"/>
      <c r="AG553" s="41"/>
      <c r="AI553" s="100">
        <f t="shared" si="307"/>
        <v>1.6759975408243093</v>
      </c>
      <c r="AJ553" s="100">
        <f t="shared" si="308"/>
        <v>0.8090014231273337</v>
      </c>
      <c r="AK553" s="41">
        <f t="shared" si="302"/>
        <v>1.2688425048337728</v>
      </c>
      <c r="AL553" s="41">
        <f t="shared" si="309"/>
        <v>0</v>
      </c>
      <c r="AR553" s="41">
        <f t="shared" si="310"/>
        <v>0</v>
      </c>
      <c r="AS553" s="41">
        <f t="shared" si="311"/>
        <v>0</v>
      </c>
      <c r="AT553" s="41">
        <f t="shared" si="312"/>
        <v>0</v>
      </c>
      <c r="AV553" s="40">
        <f t="shared" si="313"/>
        <v>4501.0318443525148</v>
      </c>
      <c r="AW553" s="40">
        <f t="shared" si="314"/>
        <v>2173.3169991738637</v>
      </c>
      <c r="AX553" s="40">
        <f t="shared" si="315"/>
        <v>3407.6817616224407</v>
      </c>
      <c r="AY553" s="40">
        <f t="shared" si="316"/>
        <v>0</v>
      </c>
      <c r="AZ553" s="40">
        <f t="shared" si="317"/>
        <v>0</v>
      </c>
      <c r="BA553" s="40">
        <f t="shared" si="318"/>
        <v>0</v>
      </c>
      <c r="BB553" s="40">
        <f t="shared" si="319"/>
        <v>0</v>
      </c>
      <c r="BC553" s="40">
        <f t="shared" si="320"/>
        <v>0</v>
      </c>
      <c r="BD553" s="40">
        <f t="shared" si="321"/>
        <v>0</v>
      </c>
      <c r="BE553" s="40"/>
      <c r="BF553" s="40"/>
      <c r="BG553" s="40"/>
      <c r="BH553" s="62">
        <f t="shared" si="322"/>
        <v>10082.030605148819</v>
      </c>
      <c r="BI553" s="128">
        <f>VLOOKUP(A553,'1112 '!$B$499:$G$1229,6,0)</f>
        <v>10810.44</v>
      </c>
      <c r="BJ553" s="63">
        <f t="shared" si="323"/>
        <v>-728.40939485118179</v>
      </c>
      <c r="BK553" s="41">
        <f t="shared" si="325"/>
        <v>3.7304742439267144E-3</v>
      </c>
    </row>
    <row r="554" spans="1:63" x14ac:dyDescent="0.3">
      <c r="A554" s="85" t="s">
        <v>1460</v>
      </c>
      <c r="B554" s="85" t="s">
        <v>157</v>
      </c>
      <c r="C554" s="65">
        <f>VLOOKUP(B554,Площадь!$D$2:$E$713,2,0)</f>
        <v>80.7</v>
      </c>
      <c r="D554" s="79"/>
      <c r="E554">
        <v>31</v>
      </c>
      <c r="F554">
        <v>29</v>
      </c>
      <c r="G554">
        <v>31</v>
      </c>
      <c r="Q554">
        <f t="shared" si="303"/>
        <v>91</v>
      </c>
      <c r="R554" s="100">
        <f>VLOOKUP(B554,'Общие показания'!A:H,8,0)</f>
        <v>3.0781261598302123</v>
      </c>
      <c r="S554" s="41"/>
      <c r="T554" s="100">
        <f t="shared" si="304"/>
        <v>1.1759787142249805</v>
      </c>
      <c r="U554" s="100">
        <f t="shared" si="305"/>
        <v>0.95515697949390477</v>
      </c>
      <c r="V554" s="41">
        <f t="shared" si="285"/>
        <v>0.9469904661113272</v>
      </c>
      <c r="W554" s="41">
        <f t="shared" si="326"/>
        <v>0</v>
      </c>
      <c r="X554" s="100">
        <f t="shared" si="306"/>
        <v>0</v>
      </c>
      <c r="Y554" s="41"/>
      <c r="Z554" s="41"/>
      <c r="AA554" s="41"/>
      <c r="AB554" s="41"/>
      <c r="AC554" s="41"/>
      <c r="AD554" s="41">
        <f>(S554*$AD$1)/31*N554</f>
        <v>0</v>
      </c>
      <c r="AE554" s="41">
        <f>(S554*$AE$1)/30*O554</f>
        <v>0</v>
      </c>
      <c r="AF554" s="41">
        <f>(S554*$AF$1)/31*P554</f>
        <v>0</v>
      </c>
      <c r="AG554" s="41">
        <f>S554-AD554-AE554-AF554</f>
        <v>0</v>
      </c>
      <c r="AI554" s="100">
        <f t="shared" si="307"/>
        <v>1.6120739159060995</v>
      </c>
      <c r="AJ554" s="100">
        <f t="shared" si="308"/>
        <v>0.77814558815704205</v>
      </c>
      <c r="AK554" s="41">
        <f t="shared" si="302"/>
        <v>1.2204480350427349</v>
      </c>
      <c r="AL554" s="41">
        <f t="shared" si="309"/>
        <v>0</v>
      </c>
      <c r="AR554" s="41">
        <f t="shared" si="310"/>
        <v>0</v>
      </c>
      <c r="AS554" s="41">
        <f t="shared" si="311"/>
        <v>0</v>
      </c>
      <c r="AT554" s="41">
        <f t="shared" si="312"/>
        <v>0</v>
      </c>
      <c r="AV554" s="40">
        <f t="shared" si="313"/>
        <v>7484.1369582186671</v>
      </c>
      <c r="AW554" s="40">
        <f t="shared" si="314"/>
        <v>4652.8080804994961</v>
      </c>
      <c r="AX554" s="40">
        <f t="shared" si="315"/>
        <v>5818.1852149579181</v>
      </c>
      <c r="AY554" s="40">
        <f t="shared" si="316"/>
        <v>0</v>
      </c>
      <c r="AZ554" s="40">
        <f t="shared" si="317"/>
        <v>0</v>
      </c>
      <c r="BA554" s="40">
        <f t="shared" si="318"/>
        <v>0</v>
      </c>
      <c r="BB554" s="40">
        <f t="shared" si="319"/>
        <v>0</v>
      </c>
      <c r="BC554" s="40">
        <f t="shared" si="320"/>
        <v>0</v>
      </c>
      <c r="BD554" s="40">
        <f t="shared" si="321"/>
        <v>0</v>
      </c>
      <c r="BE554" s="40">
        <f>(AD554+AR554)*$BE$1</f>
        <v>0</v>
      </c>
      <c r="BF554" s="40">
        <f>(AE554+AS554)*$BF$1</f>
        <v>0</v>
      </c>
      <c r="BG554" s="40">
        <f>(AF554+AT554)*$BG$1</f>
        <v>0</v>
      </c>
      <c r="BH554" s="62">
        <f t="shared" si="322"/>
        <v>17955.130253676081</v>
      </c>
      <c r="BI554" s="128">
        <f>VLOOKUP(A554,'1112 '!$B$499:$G$1229,6,0)</f>
        <v>10398.15</v>
      </c>
      <c r="BJ554" s="63">
        <f t="shared" si="323"/>
        <v>7556.9802536760817</v>
      </c>
      <c r="BK554" s="41">
        <f t="shared" si="325"/>
        <v>6.9070566903511868E-3</v>
      </c>
    </row>
    <row r="555" spans="1:63" x14ac:dyDescent="0.3">
      <c r="A555" s="85" t="s">
        <v>1411</v>
      </c>
      <c r="B555" s="85" t="s">
        <v>288</v>
      </c>
      <c r="C555" s="65">
        <f>VLOOKUP(B555,Площадь!$D$2:$E$713,2,0)</f>
        <v>55.8</v>
      </c>
      <c r="D555" s="79"/>
      <c r="E555">
        <v>31</v>
      </c>
      <c r="F555">
        <v>29</v>
      </c>
      <c r="G555">
        <v>31</v>
      </c>
      <c r="Q555">
        <f t="shared" si="303"/>
        <v>91</v>
      </c>
      <c r="R555" s="100">
        <f>VLOOKUP(B555,'Общие показания'!A:H,8,0)</f>
        <v>2.1283697610721912</v>
      </c>
      <c r="S555" s="41"/>
      <c r="T555" s="100">
        <f t="shared" si="304"/>
        <v>0.81313026336745853</v>
      </c>
      <c r="U555" s="100">
        <f t="shared" si="305"/>
        <v>0.66044311593258831</v>
      </c>
      <c r="V555" s="41">
        <f t="shared" si="285"/>
        <v>0.65479638177214439</v>
      </c>
      <c r="W555" s="41">
        <f t="shared" si="326"/>
        <v>0</v>
      </c>
      <c r="X555" s="100">
        <f t="shared" si="306"/>
        <v>0</v>
      </c>
      <c r="Y555" s="41"/>
      <c r="Z555" s="41"/>
      <c r="AA555" s="41"/>
      <c r="AB555" s="41"/>
      <c r="AC555" s="41"/>
      <c r="AD555" s="41"/>
      <c r="AE555" s="41"/>
      <c r="AF555" s="41"/>
      <c r="AG555" s="41"/>
      <c r="AI555" s="100">
        <f t="shared" si="307"/>
        <v>1.1146682095112805</v>
      </c>
      <c r="AJ555" s="100">
        <f t="shared" si="308"/>
        <v>0.53804862229446027</v>
      </c>
      <c r="AK555" s="41">
        <f t="shared" si="302"/>
        <v>0.84387856698122188</v>
      </c>
      <c r="AL555" s="41">
        <f t="shared" si="309"/>
        <v>0</v>
      </c>
      <c r="AR555" s="41">
        <f t="shared" si="310"/>
        <v>0</v>
      </c>
      <c r="AS555" s="41">
        <f t="shared" si="311"/>
        <v>0</v>
      </c>
      <c r="AT555" s="41">
        <f t="shared" si="312"/>
        <v>0</v>
      </c>
      <c r="AV555" s="40">
        <f t="shared" si="313"/>
        <v>5174.9051086567715</v>
      </c>
      <c r="AW555" s="40">
        <f t="shared" si="314"/>
        <v>3217.1832824271601</v>
      </c>
      <c r="AX555" s="40">
        <f t="shared" si="315"/>
        <v>4022.9830854355869</v>
      </c>
      <c r="AY555" s="40">
        <f t="shared" si="316"/>
        <v>0</v>
      </c>
      <c r="AZ555" s="40">
        <f t="shared" si="317"/>
        <v>0</v>
      </c>
      <c r="BA555" s="40">
        <f t="shared" si="318"/>
        <v>0</v>
      </c>
      <c r="BB555" s="40">
        <f t="shared" si="319"/>
        <v>0</v>
      </c>
      <c r="BC555" s="40">
        <f t="shared" si="320"/>
        <v>0</v>
      </c>
      <c r="BD555" s="40">
        <f t="shared" si="321"/>
        <v>0</v>
      </c>
      <c r="BE555" s="40"/>
      <c r="BF555" s="40"/>
      <c r="BG555" s="40"/>
      <c r="BH555" s="62">
        <f t="shared" si="322"/>
        <v>12415.071476519519</v>
      </c>
      <c r="BI555" s="128">
        <f>VLOOKUP(A555,'1112 '!$B$499:$G$1229,6,0)</f>
        <v>7189.8</v>
      </c>
      <c r="BJ555" s="63">
        <f t="shared" si="323"/>
        <v>5225.2714765195187</v>
      </c>
      <c r="BK555" s="41">
        <f t="shared" si="325"/>
        <v>6.9070566903511859E-3</v>
      </c>
    </row>
    <row r="556" spans="1:63" x14ac:dyDescent="0.3">
      <c r="A556" s="85" t="s">
        <v>1214</v>
      </c>
      <c r="B556" s="85" t="s">
        <v>343</v>
      </c>
      <c r="C556" s="65">
        <f>VLOOKUP(B556,Площадь!$D$2:$E$713,2,0)</f>
        <v>55.7</v>
      </c>
      <c r="D556" s="79"/>
      <c r="E556">
        <v>31</v>
      </c>
      <c r="F556">
        <v>29</v>
      </c>
      <c r="G556">
        <v>31</v>
      </c>
      <c r="Q556">
        <f t="shared" si="303"/>
        <v>91</v>
      </c>
      <c r="R556" s="100">
        <f>VLOOKUP(B556,'Общие показания'!A:H,8,0)</f>
        <v>2.1245554783462555</v>
      </c>
      <c r="S556" s="41"/>
      <c r="T556" s="100">
        <f t="shared" si="304"/>
        <v>0.81167304067325163</v>
      </c>
      <c r="U556" s="100">
        <f t="shared" si="305"/>
        <v>0.65925952611908911</v>
      </c>
      <c r="V556" s="41">
        <f t="shared" si="285"/>
        <v>0.65362291155391483</v>
      </c>
      <c r="W556" s="41">
        <f t="shared" si="326"/>
        <v>0</v>
      </c>
      <c r="X556" s="100">
        <f t="shared" si="306"/>
        <v>0</v>
      </c>
      <c r="Y556" s="41"/>
      <c r="Z556" s="41"/>
      <c r="AA556" s="41"/>
      <c r="AB556" s="41"/>
      <c r="AC556" s="41"/>
      <c r="AD556" s="41"/>
      <c r="AE556" s="41"/>
      <c r="AF556" s="41"/>
      <c r="AG556" s="41"/>
      <c r="AI556" s="100">
        <f t="shared" si="307"/>
        <v>1.1126705962325867</v>
      </c>
      <c r="AJ556" s="100">
        <f t="shared" si="308"/>
        <v>0.53708437745163873</v>
      </c>
      <c r="AK556" s="41">
        <f t="shared" si="302"/>
        <v>0.84236623980025205</v>
      </c>
      <c r="AL556" s="41">
        <f t="shared" si="309"/>
        <v>0</v>
      </c>
      <c r="AR556" s="41">
        <f t="shared" si="310"/>
        <v>0</v>
      </c>
      <c r="AS556" s="41">
        <f t="shared" si="311"/>
        <v>0</v>
      </c>
      <c r="AT556" s="41">
        <f t="shared" si="312"/>
        <v>0</v>
      </c>
      <c r="AV556" s="40">
        <f t="shared" si="313"/>
        <v>5165.6310851645558</v>
      </c>
      <c r="AW556" s="40">
        <f t="shared" si="314"/>
        <v>3211.4177209891191</v>
      </c>
      <c r="AX556" s="40">
        <f t="shared" si="315"/>
        <v>4015.7734383290713</v>
      </c>
      <c r="AY556" s="40">
        <f t="shared" si="316"/>
        <v>0</v>
      </c>
      <c r="AZ556" s="40">
        <f t="shared" si="317"/>
        <v>0</v>
      </c>
      <c r="BA556" s="40">
        <f t="shared" si="318"/>
        <v>0</v>
      </c>
      <c r="BB556" s="40">
        <f t="shared" si="319"/>
        <v>0</v>
      </c>
      <c r="BC556" s="40">
        <f t="shared" si="320"/>
        <v>0</v>
      </c>
      <c r="BD556" s="40">
        <f t="shared" si="321"/>
        <v>0</v>
      </c>
      <c r="BE556" s="40"/>
      <c r="BF556" s="40"/>
      <c r="BG556" s="40"/>
      <c r="BH556" s="62">
        <f t="shared" si="322"/>
        <v>12392.822244482746</v>
      </c>
      <c r="BI556" s="128">
        <f>VLOOKUP(A556,'1112 '!$B$499:$G$1229,6,0)</f>
        <v>7176.9</v>
      </c>
      <c r="BJ556" s="63">
        <f t="shared" si="323"/>
        <v>5215.9222444827465</v>
      </c>
      <c r="BK556" s="41">
        <f t="shared" si="325"/>
        <v>6.9070566903511859E-3</v>
      </c>
    </row>
    <row r="557" spans="1:63" x14ac:dyDescent="0.3">
      <c r="A557" s="85" t="s">
        <v>2246</v>
      </c>
      <c r="B557" s="85" t="s">
        <v>215</v>
      </c>
      <c r="C557" s="65">
        <f>VLOOKUP(B557,Площадь!$D$2:$E$713,2,0)</f>
        <v>83.9</v>
      </c>
      <c r="D557" s="79"/>
      <c r="E557">
        <v>31</v>
      </c>
      <c r="F557">
        <v>29</v>
      </c>
      <c r="G557">
        <v>31</v>
      </c>
      <c r="Q557">
        <f t="shared" si="303"/>
        <v>91</v>
      </c>
      <c r="R557" s="100">
        <f>VLOOKUP(B557,'Общие показания'!A:H,8,0)</f>
        <v>3.2001832070601588</v>
      </c>
      <c r="S557" s="41"/>
      <c r="T557" s="100">
        <f t="shared" si="304"/>
        <v>1.2226098404396017</v>
      </c>
      <c r="U557" s="100">
        <f t="shared" si="305"/>
        <v>0.99303185352588119</v>
      </c>
      <c r="V557" s="41">
        <f t="shared" si="285"/>
        <v>0.98454151309467597</v>
      </c>
      <c r="W557" s="41">
        <f t="shared" si="326"/>
        <v>0</v>
      </c>
      <c r="X557" s="100">
        <f t="shared" si="306"/>
        <v>0</v>
      </c>
      <c r="Y557" s="41"/>
      <c r="Z557" s="41"/>
      <c r="AA557" s="41"/>
      <c r="AB557" s="41"/>
      <c r="AC557" s="41"/>
      <c r="AD557" s="41">
        <f>(S557*$AD$1)/31*N557</f>
        <v>0</v>
      </c>
      <c r="AE557" s="41">
        <f>(S557*$AE$1)/30*O557</f>
        <v>0</v>
      </c>
      <c r="AF557" s="41">
        <f>(S557*$AF$1)/31*P557</f>
        <v>0</v>
      </c>
      <c r="AG557" s="41">
        <f>S557-AD557-AE557-AF557</f>
        <v>0</v>
      </c>
      <c r="AI557" s="100">
        <f t="shared" si="307"/>
        <v>1.6759975408243093</v>
      </c>
      <c r="AJ557" s="100">
        <f t="shared" si="308"/>
        <v>0.8090014231273337</v>
      </c>
      <c r="AK557" s="41">
        <f t="shared" si="302"/>
        <v>1.2688425048337728</v>
      </c>
      <c r="AL557" s="41">
        <f t="shared" si="309"/>
        <v>0</v>
      </c>
      <c r="AR557" s="41">
        <f t="shared" si="310"/>
        <v>0</v>
      </c>
      <c r="AS557" s="41">
        <f t="shared" si="311"/>
        <v>0</v>
      </c>
      <c r="AT557" s="41">
        <f t="shared" si="312"/>
        <v>0</v>
      </c>
      <c r="AV557" s="40">
        <f t="shared" si="313"/>
        <v>7780.9057099695929</v>
      </c>
      <c r="AW557" s="40">
        <f t="shared" si="314"/>
        <v>4837.3060465168237</v>
      </c>
      <c r="AX557" s="40">
        <f t="shared" si="315"/>
        <v>6048.8939223664102</v>
      </c>
      <c r="AY557" s="40">
        <f t="shared" si="316"/>
        <v>0</v>
      </c>
      <c r="AZ557" s="40">
        <f t="shared" si="317"/>
        <v>0</v>
      </c>
      <c r="BA557" s="40">
        <f t="shared" si="318"/>
        <v>0</v>
      </c>
      <c r="BB557" s="40">
        <f t="shared" si="319"/>
        <v>0</v>
      </c>
      <c r="BC557" s="40">
        <f t="shared" si="320"/>
        <v>0</v>
      </c>
      <c r="BD557" s="40">
        <f t="shared" si="321"/>
        <v>0</v>
      </c>
      <c r="BE557" s="40">
        <f>(AD557+AR557)*$BE$1</f>
        <v>0</v>
      </c>
      <c r="BF557" s="40">
        <f>(AE557+AS557)*$BF$1</f>
        <v>0</v>
      </c>
      <c r="BG557" s="40">
        <f>(AF557+AT557)*$BG$1</f>
        <v>0</v>
      </c>
      <c r="BH557" s="62">
        <f t="shared" si="322"/>
        <v>18667.105678852826</v>
      </c>
      <c r="BI557" s="128">
        <f>VLOOKUP(A557,'1112 '!$B$499:$G$1229,6,0)</f>
        <v>10810.44</v>
      </c>
      <c r="BJ557" s="63">
        <f t="shared" si="323"/>
        <v>7856.6656788528253</v>
      </c>
      <c r="BK557" s="41">
        <f t="shared" si="325"/>
        <v>6.9070566903511868E-3</v>
      </c>
    </row>
    <row r="558" spans="1:63" x14ac:dyDescent="0.3">
      <c r="A558" s="85" t="s">
        <v>1457</v>
      </c>
      <c r="B558" s="85" t="s">
        <v>120</v>
      </c>
      <c r="C558" s="65">
        <f>VLOOKUP(B558,Площадь!$D$2:$E$713,2,0)</f>
        <v>80.7</v>
      </c>
      <c r="D558" s="79"/>
      <c r="E558">
        <v>31</v>
      </c>
      <c r="F558">
        <v>29</v>
      </c>
      <c r="G558">
        <v>31</v>
      </c>
      <c r="Q558">
        <f t="shared" si="303"/>
        <v>91</v>
      </c>
      <c r="R558" s="100">
        <f>VLOOKUP(B558,'Общие показания'!A:H,8,0)</f>
        <v>5.286999999999999</v>
      </c>
      <c r="S558" s="41"/>
      <c r="T558" s="100">
        <f t="shared" si="304"/>
        <v>2.0198650540205341</v>
      </c>
      <c r="U558" s="100">
        <f t="shared" si="305"/>
        <v>1.640580888621805</v>
      </c>
      <c r="V558" s="41">
        <f t="shared" si="285"/>
        <v>1.6265540573576605</v>
      </c>
      <c r="W558" s="41">
        <f t="shared" si="326"/>
        <v>0</v>
      </c>
      <c r="X558" s="100">
        <f t="shared" si="306"/>
        <v>0</v>
      </c>
      <c r="Y558" s="41"/>
      <c r="Z558" s="41"/>
      <c r="AA558" s="41"/>
      <c r="AB558" s="41"/>
      <c r="AC558" s="41"/>
      <c r="AD558" s="41"/>
      <c r="AE558" s="41"/>
      <c r="AF558" s="41"/>
      <c r="AG558" s="41"/>
      <c r="AI558" s="100">
        <f t="shared" si="307"/>
        <v>1.6120739159060995</v>
      </c>
      <c r="AJ558" s="100">
        <f t="shared" si="308"/>
        <v>0.77814558815704205</v>
      </c>
      <c r="AK558" s="41">
        <f t="shared" si="302"/>
        <v>1.2204480350427349</v>
      </c>
      <c r="AL558" s="41">
        <f t="shared" si="309"/>
        <v>0</v>
      </c>
      <c r="AR558" s="41">
        <f t="shared" si="310"/>
        <v>0</v>
      </c>
      <c r="AS558" s="41">
        <f t="shared" si="311"/>
        <v>0</v>
      </c>
      <c r="AT558" s="41">
        <f t="shared" si="312"/>
        <v>0</v>
      </c>
      <c r="AV558" s="40">
        <f t="shared" si="313"/>
        <v>9749.4316933122591</v>
      </c>
      <c r="AW558" s="40">
        <f t="shared" si="314"/>
        <v>6492.7326052060662</v>
      </c>
      <c r="AX558" s="40">
        <f t="shared" si="315"/>
        <v>7642.3785367559267</v>
      </c>
      <c r="AY558" s="40">
        <f t="shared" si="316"/>
        <v>0</v>
      </c>
      <c r="AZ558" s="40">
        <f t="shared" si="317"/>
        <v>0</v>
      </c>
      <c r="BA558" s="40">
        <f t="shared" si="318"/>
        <v>0</v>
      </c>
      <c r="BB558" s="40">
        <f t="shared" si="319"/>
        <v>0</v>
      </c>
      <c r="BC558" s="40">
        <f t="shared" si="320"/>
        <v>0</v>
      </c>
      <c r="BD558" s="40">
        <f t="shared" si="321"/>
        <v>0</v>
      </c>
      <c r="BE558" s="40"/>
      <c r="BF558" s="40"/>
      <c r="BG558" s="40"/>
      <c r="BH558" s="62">
        <f t="shared" si="322"/>
        <v>23884.542835274253</v>
      </c>
      <c r="BI558" s="128">
        <f>VLOOKUP(A558,'1112 '!$B$499:$G$1229,6,0)</f>
        <v>10398.15</v>
      </c>
      <c r="BJ558" s="63">
        <f t="shared" si="323"/>
        <v>13486.392835274253</v>
      </c>
      <c r="BK558" s="41">
        <f t="shared" si="325"/>
        <v>9.1880086112204416E-3</v>
      </c>
    </row>
    <row r="559" spans="1:63" x14ac:dyDescent="0.3">
      <c r="A559" s="85" t="s">
        <v>2096</v>
      </c>
      <c r="B559" s="85" t="s">
        <v>111</v>
      </c>
      <c r="C559" s="65">
        <f>VLOOKUP(B559,Площадь!$D$2:$E$713,2,0)</f>
        <v>55.8</v>
      </c>
      <c r="D559" s="79"/>
      <c r="E559">
        <v>31</v>
      </c>
      <c r="F559">
        <v>29</v>
      </c>
      <c r="G559">
        <v>31</v>
      </c>
      <c r="Q559">
        <f t="shared" si="303"/>
        <v>91</v>
      </c>
      <c r="R559" s="100">
        <f>VLOOKUP(B559,'Общие показания'!A:H,8,0)</f>
        <v>2.1283697610721912</v>
      </c>
      <c r="S559" s="41"/>
      <c r="T559" s="100">
        <f t="shared" si="304"/>
        <v>0.81313026336745853</v>
      </c>
      <c r="U559" s="100">
        <f t="shared" si="305"/>
        <v>0.66044311593258831</v>
      </c>
      <c r="V559" s="41">
        <f t="shared" si="285"/>
        <v>0.65479638177214439</v>
      </c>
      <c r="W559" s="41">
        <f t="shared" si="326"/>
        <v>0</v>
      </c>
      <c r="X559" s="100">
        <f t="shared" si="306"/>
        <v>0</v>
      </c>
      <c r="Y559" s="41"/>
      <c r="Z559" s="41"/>
      <c r="AA559" s="41"/>
      <c r="AB559" s="41"/>
      <c r="AC559" s="41"/>
      <c r="AD559" s="41"/>
      <c r="AE559" s="41"/>
      <c r="AF559" s="41"/>
      <c r="AG559" s="41"/>
      <c r="AI559" s="100">
        <f t="shared" si="307"/>
        <v>1.1146682095112805</v>
      </c>
      <c r="AJ559" s="100">
        <f t="shared" si="308"/>
        <v>0.53804862229446027</v>
      </c>
      <c r="AK559" s="41">
        <f t="shared" si="302"/>
        <v>0.84387856698122188</v>
      </c>
      <c r="AL559" s="41">
        <f t="shared" si="309"/>
        <v>0</v>
      </c>
      <c r="AR559" s="41">
        <f t="shared" si="310"/>
        <v>0</v>
      </c>
      <c r="AS559" s="41">
        <f t="shared" si="311"/>
        <v>0</v>
      </c>
      <c r="AT559" s="41">
        <f t="shared" si="312"/>
        <v>0</v>
      </c>
      <c r="AV559" s="40">
        <f t="shared" si="313"/>
        <v>5174.9051086567715</v>
      </c>
      <c r="AW559" s="40">
        <f t="shared" si="314"/>
        <v>3217.1832824271601</v>
      </c>
      <c r="AX559" s="40">
        <f t="shared" si="315"/>
        <v>4022.9830854355869</v>
      </c>
      <c r="AY559" s="40">
        <f t="shared" si="316"/>
        <v>0</v>
      </c>
      <c r="AZ559" s="40">
        <f t="shared" si="317"/>
        <v>0</v>
      </c>
      <c r="BA559" s="40">
        <f t="shared" si="318"/>
        <v>0</v>
      </c>
      <c r="BB559" s="40">
        <f t="shared" si="319"/>
        <v>0</v>
      </c>
      <c r="BC559" s="40">
        <f t="shared" si="320"/>
        <v>0</v>
      </c>
      <c r="BD559" s="40">
        <f t="shared" si="321"/>
        <v>0</v>
      </c>
      <c r="BE559" s="40"/>
      <c r="BF559" s="40"/>
      <c r="BG559" s="40"/>
      <c r="BH559" s="62">
        <f t="shared" si="322"/>
        <v>12415.071476519519</v>
      </c>
      <c r="BI559" s="128">
        <f>VLOOKUP(A559,'1112 '!$B$499:$G$1229,6,0)</f>
        <v>7189.8</v>
      </c>
      <c r="BJ559" s="63">
        <f t="shared" si="323"/>
        <v>5225.2714765195187</v>
      </c>
      <c r="BK559" s="41">
        <f t="shared" si="325"/>
        <v>6.9070566903511859E-3</v>
      </c>
    </row>
    <row r="560" spans="1:63" x14ac:dyDescent="0.3">
      <c r="A560" s="85" t="s">
        <v>1512</v>
      </c>
      <c r="B560" s="85" t="s">
        <v>122</v>
      </c>
      <c r="C560" s="65">
        <f>VLOOKUP(B560,Площадь!$D$2:$E$713,2,0)</f>
        <v>55.7</v>
      </c>
      <c r="D560" s="79"/>
      <c r="E560">
        <v>31</v>
      </c>
      <c r="F560">
        <v>29</v>
      </c>
      <c r="G560">
        <v>31</v>
      </c>
      <c r="Q560">
        <f t="shared" si="303"/>
        <v>91</v>
      </c>
      <c r="R560" s="100">
        <f>VLOOKUP(B560,'Общие показания'!A:H,8,0)</f>
        <v>2.1245554783462555</v>
      </c>
      <c r="S560" s="41"/>
      <c r="T560" s="100">
        <f t="shared" si="304"/>
        <v>0.81167304067325163</v>
      </c>
      <c r="U560" s="100">
        <f t="shared" si="305"/>
        <v>0.65925952611908911</v>
      </c>
      <c r="V560" s="41">
        <f t="shared" si="285"/>
        <v>0.65362291155391483</v>
      </c>
      <c r="W560" s="41">
        <f t="shared" si="326"/>
        <v>0</v>
      </c>
      <c r="X560" s="100">
        <f t="shared" si="306"/>
        <v>0</v>
      </c>
      <c r="Y560" s="41"/>
      <c r="Z560" s="41"/>
      <c r="AA560" s="41"/>
      <c r="AB560" s="41"/>
      <c r="AC560" s="41"/>
      <c r="AD560" s="41"/>
      <c r="AE560" s="41"/>
      <c r="AF560" s="41"/>
      <c r="AG560" s="41"/>
      <c r="AI560" s="100">
        <f t="shared" si="307"/>
        <v>1.1126705962325867</v>
      </c>
      <c r="AJ560" s="100">
        <f t="shared" si="308"/>
        <v>0.53708437745163873</v>
      </c>
      <c r="AK560" s="41">
        <f t="shared" si="302"/>
        <v>0.84236623980025205</v>
      </c>
      <c r="AL560" s="41">
        <f t="shared" si="309"/>
        <v>0</v>
      </c>
      <c r="AR560" s="41">
        <f t="shared" si="310"/>
        <v>0</v>
      </c>
      <c r="AS560" s="41">
        <f t="shared" si="311"/>
        <v>0</v>
      </c>
      <c r="AT560" s="41">
        <f t="shared" si="312"/>
        <v>0</v>
      </c>
      <c r="AV560" s="40">
        <f t="shared" si="313"/>
        <v>5165.6310851645558</v>
      </c>
      <c r="AW560" s="40">
        <f t="shared" si="314"/>
        <v>3211.4177209891191</v>
      </c>
      <c r="AX560" s="40">
        <f t="shared" si="315"/>
        <v>4015.7734383290713</v>
      </c>
      <c r="AY560" s="40">
        <f t="shared" si="316"/>
        <v>0</v>
      </c>
      <c r="AZ560" s="40">
        <f t="shared" si="317"/>
        <v>0</v>
      </c>
      <c r="BA560" s="40">
        <f t="shared" si="318"/>
        <v>0</v>
      </c>
      <c r="BB560" s="40">
        <f t="shared" si="319"/>
        <v>0</v>
      </c>
      <c r="BC560" s="40">
        <f t="shared" si="320"/>
        <v>0</v>
      </c>
      <c r="BD560" s="40">
        <f t="shared" si="321"/>
        <v>0</v>
      </c>
      <c r="BE560" s="40"/>
      <c r="BF560" s="40"/>
      <c r="BG560" s="40"/>
      <c r="BH560" s="62">
        <f t="shared" si="322"/>
        <v>12392.822244482746</v>
      </c>
      <c r="BI560" s="128">
        <f>VLOOKUP(A560,'1112 '!$B$499:$G$1229,6,0)</f>
        <v>7176.9</v>
      </c>
      <c r="BJ560" s="63">
        <f t="shared" si="323"/>
        <v>5215.9222444827465</v>
      </c>
      <c r="BK560" s="41">
        <f t="shared" si="325"/>
        <v>6.9070566903511859E-3</v>
      </c>
    </row>
    <row r="561" spans="1:63" x14ac:dyDescent="0.3">
      <c r="A561" s="85" t="s">
        <v>1544</v>
      </c>
      <c r="B561" s="85" t="s">
        <v>231</v>
      </c>
      <c r="C561" s="65">
        <f>VLOOKUP(B561,Площадь!$D$2:$E$713,2,0)</f>
        <v>83.9</v>
      </c>
      <c r="D561" s="79"/>
      <c r="E561">
        <v>31</v>
      </c>
      <c r="F561">
        <v>29</v>
      </c>
      <c r="G561">
        <v>31</v>
      </c>
      <c r="Q561">
        <f t="shared" si="303"/>
        <v>91</v>
      </c>
      <c r="R561" s="100">
        <f>VLOOKUP(B561,'Общие показания'!A:H,8,0)</f>
        <v>3.2001832070601588</v>
      </c>
      <c r="S561" s="41"/>
      <c r="T561" s="100">
        <f t="shared" si="304"/>
        <v>1.2226098404396017</v>
      </c>
      <c r="U561" s="100">
        <f t="shared" si="305"/>
        <v>0.99303185352588119</v>
      </c>
      <c r="V561" s="41">
        <f t="shared" si="285"/>
        <v>0.98454151309467597</v>
      </c>
      <c r="W561" s="41">
        <f t="shared" si="326"/>
        <v>0</v>
      </c>
      <c r="X561" s="100">
        <f t="shared" si="306"/>
        <v>0</v>
      </c>
      <c r="Y561" s="41"/>
      <c r="Z561" s="41"/>
      <c r="AA561" s="41"/>
      <c r="AB561" s="41"/>
      <c r="AC561" s="41"/>
      <c r="AD561" s="41"/>
      <c r="AE561" s="41"/>
      <c r="AF561" s="41"/>
      <c r="AG561" s="41"/>
      <c r="AI561" s="100">
        <f t="shared" si="307"/>
        <v>1.6759975408243093</v>
      </c>
      <c r="AJ561" s="100">
        <f t="shared" si="308"/>
        <v>0.8090014231273337</v>
      </c>
      <c r="AK561" s="41">
        <f t="shared" si="302"/>
        <v>1.2688425048337728</v>
      </c>
      <c r="AL561" s="41">
        <f t="shared" si="309"/>
        <v>0</v>
      </c>
      <c r="AR561" s="41">
        <f t="shared" si="310"/>
        <v>0</v>
      </c>
      <c r="AS561" s="41">
        <f t="shared" si="311"/>
        <v>0</v>
      </c>
      <c r="AT561" s="41">
        <f t="shared" si="312"/>
        <v>0</v>
      </c>
      <c r="AV561" s="40">
        <f t="shared" si="313"/>
        <v>7780.9057099695929</v>
      </c>
      <c r="AW561" s="40">
        <f t="shared" si="314"/>
        <v>4837.3060465168237</v>
      </c>
      <c r="AX561" s="40">
        <f t="shared" si="315"/>
        <v>6048.8939223664102</v>
      </c>
      <c r="AY561" s="40">
        <f t="shared" si="316"/>
        <v>0</v>
      </c>
      <c r="AZ561" s="40">
        <f t="shared" si="317"/>
        <v>0</v>
      </c>
      <c r="BA561" s="40">
        <f t="shared" si="318"/>
        <v>0</v>
      </c>
      <c r="BB561" s="40">
        <f t="shared" si="319"/>
        <v>0</v>
      </c>
      <c r="BC561" s="40">
        <f t="shared" si="320"/>
        <v>0</v>
      </c>
      <c r="BD561" s="40">
        <f t="shared" si="321"/>
        <v>0</v>
      </c>
      <c r="BE561" s="40"/>
      <c r="BF561" s="40"/>
      <c r="BG561" s="40"/>
      <c r="BH561" s="62">
        <f t="shared" si="322"/>
        <v>18667.105678852826</v>
      </c>
      <c r="BI561" s="128">
        <f>VLOOKUP(A561,'1112 '!$B$499:$G$1229,6,0)</f>
        <v>10810.44</v>
      </c>
      <c r="BJ561" s="63">
        <f t="shared" si="323"/>
        <v>7856.6656788528253</v>
      </c>
      <c r="BK561" s="41">
        <f t="shared" si="325"/>
        <v>6.9070566903511868E-3</v>
      </c>
    </row>
    <row r="562" spans="1:63" x14ac:dyDescent="0.3">
      <c r="A562" s="85" t="s">
        <v>1908</v>
      </c>
      <c r="B562" s="85" t="s">
        <v>248</v>
      </c>
      <c r="C562" s="65">
        <f>VLOOKUP(B562,Площадь!$D$2:$E$713,2,0)</f>
        <v>80.7</v>
      </c>
      <c r="D562" s="79"/>
      <c r="E562">
        <v>31</v>
      </c>
      <c r="F562">
        <v>29</v>
      </c>
      <c r="G562">
        <v>31</v>
      </c>
      <c r="Q562">
        <f t="shared" si="303"/>
        <v>91</v>
      </c>
      <c r="R562" s="100">
        <f>VLOOKUP(B562,'Общие показания'!A:H,8,0)</f>
        <v>0</v>
      </c>
      <c r="S562" s="41"/>
      <c r="T562" s="100">
        <f t="shared" si="304"/>
        <v>0</v>
      </c>
      <c r="U562" s="100">
        <f t="shared" si="305"/>
        <v>0</v>
      </c>
      <c r="V562" s="41">
        <f t="shared" si="285"/>
        <v>0</v>
      </c>
      <c r="W562" s="41">
        <f t="shared" si="326"/>
        <v>0</v>
      </c>
      <c r="X562" s="100">
        <f t="shared" si="306"/>
        <v>0</v>
      </c>
      <c r="Y562" s="41"/>
      <c r="Z562" s="41"/>
      <c r="AA562" s="41"/>
      <c r="AB562" s="41"/>
      <c r="AC562" s="41"/>
      <c r="AD562" s="41"/>
      <c r="AE562" s="41"/>
      <c r="AF562" s="41"/>
      <c r="AG562" s="41"/>
      <c r="AI562" s="100">
        <f t="shared" si="307"/>
        <v>1.6120739159060995</v>
      </c>
      <c r="AJ562" s="100">
        <f t="shared" si="308"/>
        <v>0.77814558815704205</v>
      </c>
      <c r="AK562" s="41">
        <f t="shared" si="302"/>
        <v>1.2204480350427349</v>
      </c>
      <c r="AL562" s="41">
        <f t="shared" si="309"/>
        <v>0</v>
      </c>
      <c r="AR562" s="41">
        <f t="shared" si="310"/>
        <v>0</v>
      </c>
      <c r="AS562" s="41">
        <f t="shared" si="311"/>
        <v>0</v>
      </c>
      <c r="AT562" s="41">
        <f t="shared" si="312"/>
        <v>0</v>
      </c>
      <c r="AV562" s="40">
        <f t="shared" si="313"/>
        <v>4327.3867369016971</v>
      </c>
      <c r="AW562" s="40">
        <f t="shared" si="314"/>
        <v>2088.8228910252374</v>
      </c>
      <c r="AX562" s="40">
        <f t="shared" si="315"/>
        <v>3276.1218873473163</v>
      </c>
      <c r="AY562" s="40">
        <f t="shared" si="316"/>
        <v>0</v>
      </c>
      <c r="AZ562" s="40">
        <f t="shared" si="317"/>
        <v>0</v>
      </c>
      <c r="BA562" s="40">
        <f t="shared" si="318"/>
        <v>0</v>
      </c>
      <c r="BB562" s="40">
        <f t="shared" si="319"/>
        <v>0</v>
      </c>
      <c r="BC562" s="40">
        <f t="shared" si="320"/>
        <v>0</v>
      </c>
      <c r="BD562" s="40">
        <f t="shared" si="321"/>
        <v>0</v>
      </c>
      <c r="BE562" s="40"/>
      <c r="BF562" s="40"/>
      <c r="BG562" s="40"/>
      <c r="BH562" s="62">
        <f t="shared" si="322"/>
        <v>9692.3315152742507</v>
      </c>
      <c r="BI562" s="128">
        <f>VLOOKUP(A562,'1112 '!$B$499:$G$1229,6,0)</f>
        <v>10398.15</v>
      </c>
      <c r="BJ562" s="63">
        <f t="shared" si="323"/>
        <v>-705.81848472574893</v>
      </c>
      <c r="BK562" s="41">
        <f t="shared" si="325"/>
        <v>3.7284877520713305E-3</v>
      </c>
    </row>
    <row r="563" spans="1:63" x14ac:dyDescent="0.3">
      <c r="A563" s="85" t="s">
        <v>1516</v>
      </c>
      <c r="B563" s="85" t="s">
        <v>245</v>
      </c>
      <c r="C563" s="65">
        <f>VLOOKUP(B563,Площадь!$D$2:$E$713,2,0)</f>
        <v>55.8</v>
      </c>
      <c r="D563" s="79"/>
      <c r="E563">
        <v>31</v>
      </c>
      <c r="F563">
        <v>29</v>
      </c>
      <c r="G563">
        <v>31</v>
      </c>
      <c r="Q563">
        <f t="shared" si="303"/>
        <v>91</v>
      </c>
      <c r="R563" s="100">
        <f>VLOOKUP(B563,'Общие показания'!A:H,8,0)</f>
        <v>2.1283697610721912</v>
      </c>
      <c r="S563" s="41"/>
      <c r="T563" s="100">
        <f t="shared" si="304"/>
        <v>0.81313026336745853</v>
      </c>
      <c r="U563" s="100">
        <f t="shared" si="305"/>
        <v>0.66044311593258831</v>
      </c>
      <c r="V563" s="41">
        <f t="shared" si="285"/>
        <v>0.65479638177214439</v>
      </c>
      <c r="W563" s="41">
        <f t="shared" si="326"/>
        <v>0</v>
      </c>
      <c r="X563" s="100">
        <f t="shared" si="306"/>
        <v>0</v>
      </c>
      <c r="Y563" s="41"/>
      <c r="Z563" s="41"/>
      <c r="AA563" s="41"/>
      <c r="AB563" s="41"/>
      <c r="AC563" s="41"/>
      <c r="AD563" s="41"/>
      <c r="AE563" s="41"/>
      <c r="AF563" s="41"/>
      <c r="AG563" s="41"/>
      <c r="AI563" s="100">
        <f t="shared" si="307"/>
        <v>1.1146682095112805</v>
      </c>
      <c r="AJ563" s="100">
        <f t="shared" si="308"/>
        <v>0.53804862229446027</v>
      </c>
      <c r="AK563" s="41">
        <f t="shared" si="302"/>
        <v>0.84387856698122188</v>
      </c>
      <c r="AL563" s="41">
        <f t="shared" si="309"/>
        <v>0</v>
      </c>
      <c r="AR563" s="41">
        <f t="shared" si="310"/>
        <v>0</v>
      </c>
      <c r="AS563" s="41">
        <f t="shared" si="311"/>
        <v>0</v>
      </c>
      <c r="AT563" s="41">
        <f t="shared" si="312"/>
        <v>0</v>
      </c>
      <c r="AV563" s="40">
        <f t="shared" si="313"/>
        <v>5174.9051086567715</v>
      </c>
      <c r="AW563" s="40">
        <f t="shared" si="314"/>
        <v>3217.1832824271601</v>
      </c>
      <c r="AX563" s="40">
        <f t="shared" si="315"/>
        <v>4022.9830854355869</v>
      </c>
      <c r="AY563" s="40">
        <f t="shared" si="316"/>
        <v>0</v>
      </c>
      <c r="AZ563" s="40">
        <f t="shared" si="317"/>
        <v>0</v>
      </c>
      <c r="BA563" s="40">
        <f t="shared" si="318"/>
        <v>0</v>
      </c>
      <c r="BB563" s="40">
        <f t="shared" si="319"/>
        <v>0</v>
      </c>
      <c r="BC563" s="40">
        <f t="shared" si="320"/>
        <v>0</v>
      </c>
      <c r="BD563" s="40">
        <f t="shared" si="321"/>
        <v>0</v>
      </c>
      <c r="BE563" s="40"/>
      <c r="BF563" s="40"/>
      <c r="BG563" s="40"/>
      <c r="BH563" s="62">
        <f t="shared" si="322"/>
        <v>12415.071476519519</v>
      </c>
      <c r="BI563" s="128">
        <f>VLOOKUP(A563,'1112 '!$B$499:$G$1229,6,0)</f>
        <v>7189.8</v>
      </c>
      <c r="BJ563" s="63">
        <f t="shared" si="323"/>
        <v>5225.2714765195187</v>
      </c>
      <c r="BK563" s="41">
        <f t="shared" si="325"/>
        <v>6.9070566903511859E-3</v>
      </c>
    </row>
    <row r="564" spans="1:63" x14ac:dyDescent="0.3">
      <c r="A564" s="85" t="s">
        <v>1520</v>
      </c>
      <c r="B564" s="85" t="s">
        <v>315</v>
      </c>
      <c r="C564" s="65">
        <f>VLOOKUP(B564,Площадь!$D$2:$E$713,2,0)</f>
        <v>55.7</v>
      </c>
      <c r="D564" s="79"/>
      <c r="E564">
        <v>31</v>
      </c>
      <c r="F564">
        <v>29</v>
      </c>
      <c r="G564">
        <v>31</v>
      </c>
      <c r="Q564">
        <f t="shared" si="303"/>
        <v>91</v>
      </c>
      <c r="R564" s="100">
        <f>VLOOKUP(B564,'Общие показания'!A:H,8,0)</f>
        <v>2.1245554783462555</v>
      </c>
      <c r="S564" s="41"/>
      <c r="T564" s="100">
        <f t="shared" si="304"/>
        <v>0.81167304067325163</v>
      </c>
      <c r="U564" s="100">
        <f t="shared" si="305"/>
        <v>0.65925952611908911</v>
      </c>
      <c r="V564" s="41">
        <f t="shared" si="285"/>
        <v>0.65362291155391483</v>
      </c>
      <c r="W564" s="41">
        <f t="shared" si="326"/>
        <v>0</v>
      </c>
      <c r="X564" s="100">
        <f t="shared" si="306"/>
        <v>0</v>
      </c>
      <c r="Y564" s="41"/>
      <c r="Z564" s="41"/>
      <c r="AA564" s="41"/>
      <c r="AB564" s="41"/>
      <c r="AC564" s="41"/>
      <c r="AD564" s="41"/>
      <c r="AE564" s="41"/>
      <c r="AF564" s="41"/>
      <c r="AG564" s="41"/>
      <c r="AI564" s="100">
        <f t="shared" si="307"/>
        <v>1.1126705962325867</v>
      </c>
      <c r="AJ564" s="100">
        <f t="shared" si="308"/>
        <v>0.53708437745163873</v>
      </c>
      <c r="AK564" s="41">
        <f t="shared" si="302"/>
        <v>0.84236623980025205</v>
      </c>
      <c r="AL564" s="41">
        <f t="shared" si="309"/>
        <v>0</v>
      </c>
      <c r="AR564" s="41">
        <f t="shared" si="310"/>
        <v>0</v>
      </c>
      <c r="AS564" s="41">
        <f t="shared" si="311"/>
        <v>0</v>
      </c>
      <c r="AT564" s="41">
        <f t="shared" si="312"/>
        <v>0</v>
      </c>
      <c r="AV564" s="40">
        <f t="shared" si="313"/>
        <v>5165.6310851645558</v>
      </c>
      <c r="AW564" s="40">
        <f t="shared" si="314"/>
        <v>3211.4177209891191</v>
      </c>
      <c r="AX564" s="40">
        <f t="shared" si="315"/>
        <v>4015.7734383290713</v>
      </c>
      <c r="AY564" s="40">
        <f t="shared" si="316"/>
        <v>0</v>
      </c>
      <c r="AZ564" s="40">
        <f t="shared" si="317"/>
        <v>0</v>
      </c>
      <c r="BA564" s="40">
        <f t="shared" si="318"/>
        <v>0</v>
      </c>
      <c r="BB564" s="40">
        <f t="shared" si="319"/>
        <v>0</v>
      </c>
      <c r="BC564" s="40">
        <f t="shared" si="320"/>
        <v>0</v>
      </c>
      <c r="BD564" s="40">
        <f t="shared" si="321"/>
        <v>0</v>
      </c>
      <c r="BE564" s="40"/>
      <c r="BF564" s="40"/>
      <c r="BG564" s="40"/>
      <c r="BH564" s="62">
        <f t="shared" si="322"/>
        <v>12392.822244482746</v>
      </c>
      <c r="BI564" s="128">
        <f>VLOOKUP(A564,'1112 '!$B$499:$G$1229,6,0)</f>
        <v>7176.9</v>
      </c>
      <c r="BJ564" s="63">
        <f t="shared" si="323"/>
        <v>5215.9222444827465</v>
      </c>
      <c r="BK564" s="41">
        <f t="shared" si="325"/>
        <v>6.9070566903511859E-3</v>
      </c>
    </row>
    <row r="565" spans="1:63" x14ac:dyDescent="0.3">
      <c r="A565" s="85" t="s">
        <v>1375</v>
      </c>
      <c r="B565" s="85" t="s">
        <v>121</v>
      </c>
      <c r="C565" s="65">
        <f>VLOOKUP(B565,Площадь!$D$2:$E$713,2,0)</f>
        <v>83.9</v>
      </c>
      <c r="D565" s="79"/>
      <c r="E565">
        <v>31</v>
      </c>
      <c r="F565">
        <v>29</v>
      </c>
      <c r="G565">
        <v>31</v>
      </c>
      <c r="Q565">
        <f t="shared" si="303"/>
        <v>91</v>
      </c>
      <c r="R565" s="100">
        <f>VLOOKUP(B565,'Общие показания'!A:H,8,0)</f>
        <v>3.2001832070601588</v>
      </c>
      <c r="S565" s="41"/>
      <c r="T565" s="100">
        <f t="shared" si="304"/>
        <v>1.2226098404396017</v>
      </c>
      <c r="U565" s="100">
        <f t="shared" si="305"/>
        <v>0.99303185352588119</v>
      </c>
      <c r="V565" s="41">
        <f t="shared" si="285"/>
        <v>0.98454151309467597</v>
      </c>
      <c r="W565" s="41">
        <f t="shared" si="326"/>
        <v>0</v>
      </c>
      <c r="X565" s="100">
        <f t="shared" si="306"/>
        <v>0</v>
      </c>
      <c r="Y565" s="41"/>
      <c r="Z565" s="41"/>
      <c r="AA565" s="41"/>
      <c r="AB565" s="41"/>
      <c r="AC565" s="41"/>
      <c r="AD565" s="41"/>
      <c r="AE565" s="41"/>
      <c r="AF565" s="41"/>
      <c r="AG565" s="41"/>
      <c r="AI565" s="100">
        <f t="shared" si="307"/>
        <v>1.6759975408243093</v>
      </c>
      <c r="AJ565" s="100">
        <f t="shared" si="308"/>
        <v>0.8090014231273337</v>
      </c>
      <c r="AK565" s="41">
        <f t="shared" si="302"/>
        <v>1.2688425048337728</v>
      </c>
      <c r="AL565" s="41">
        <f t="shared" si="309"/>
        <v>0</v>
      </c>
      <c r="AR565" s="41">
        <f t="shared" si="310"/>
        <v>0</v>
      </c>
      <c r="AS565" s="41">
        <f t="shared" si="311"/>
        <v>0</v>
      </c>
      <c r="AT565" s="41">
        <f t="shared" si="312"/>
        <v>0</v>
      </c>
      <c r="AV565" s="40">
        <f t="shared" si="313"/>
        <v>7780.9057099695929</v>
      </c>
      <c r="AW565" s="40">
        <f t="shared" si="314"/>
        <v>4837.3060465168237</v>
      </c>
      <c r="AX565" s="40">
        <f t="shared" si="315"/>
        <v>6048.8939223664102</v>
      </c>
      <c r="AY565" s="40">
        <f t="shared" si="316"/>
        <v>0</v>
      </c>
      <c r="AZ565" s="40">
        <f t="shared" si="317"/>
        <v>0</v>
      </c>
      <c r="BA565" s="40">
        <f t="shared" si="318"/>
        <v>0</v>
      </c>
      <c r="BB565" s="40">
        <f t="shared" si="319"/>
        <v>0</v>
      </c>
      <c r="BC565" s="40">
        <f t="shared" si="320"/>
        <v>0</v>
      </c>
      <c r="BD565" s="40">
        <f t="shared" si="321"/>
        <v>0</v>
      </c>
      <c r="BE565" s="40"/>
      <c r="BF565" s="40"/>
      <c r="BG565" s="40"/>
      <c r="BH565" s="62">
        <f t="shared" si="322"/>
        <v>18667.105678852826</v>
      </c>
      <c r="BI565" s="128">
        <f>VLOOKUP(A565,'1112 '!$B$499:$G$1229,6,0)</f>
        <v>10810.44</v>
      </c>
      <c r="BJ565" s="63">
        <f t="shared" si="323"/>
        <v>7856.6656788528253</v>
      </c>
      <c r="BK565" s="41">
        <f t="shared" si="325"/>
        <v>6.9070566903511868E-3</v>
      </c>
    </row>
    <row r="566" spans="1:63" x14ac:dyDescent="0.3">
      <c r="A566" s="85" t="s">
        <v>1642</v>
      </c>
      <c r="B566" s="85" t="s">
        <v>316</v>
      </c>
      <c r="C566" s="65">
        <f>VLOOKUP(B566,Площадь!$D$2:$E$713,2,0)</f>
        <v>80.7</v>
      </c>
      <c r="D566" s="79"/>
      <c r="E566">
        <v>31</v>
      </c>
      <c r="F566">
        <v>29</v>
      </c>
      <c r="G566">
        <v>31</v>
      </c>
      <c r="Q566">
        <f t="shared" si="303"/>
        <v>91</v>
      </c>
      <c r="R566" s="100">
        <f>VLOOKUP(B566,'Общие показания'!A:H,8,0)</f>
        <v>3.0781261598302123</v>
      </c>
      <c r="S566" s="41"/>
      <c r="T566" s="100">
        <f t="shared" si="304"/>
        <v>1.1759787142249805</v>
      </c>
      <c r="U566" s="100">
        <f t="shared" si="305"/>
        <v>0.95515697949390477</v>
      </c>
      <c r="V566" s="41">
        <f t="shared" si="285"/>
        <v>0.9469904661113272</v>
      </c>
      <c r="W566" s="41">
        <f t="shared" si="326"/>
        <v>0</v>
      </c>
      <c r="X566" s="100">
        <f t="shared" si="306"/>
        <v>0</v>
      </c>
      <c r="Y566" s="41"/>
      <c r="Z566" s="41"/>
      <c r="AA566" s="41"/>
      <c r="AB566" s="41"/>
      <c r="AC566" s="41"/>
      <c r="AD566" s="41"/>
      <c r="AE566" s="41"/>
      <c r="AF566" s="41"/>
      <c r="AG566" s="41"/>
      <c r="AI566" s="100">
        <f t="shared" si="307"/>
        <v>1.6120739159060995</v>
      </c>
      <c r="AJ566" s="100">
        <f t="shared" si="308"/>
        <v>0.77814558815704205</v>
      </c>
      <c r="AK566" s="41">
        <f t="shared" si="302"/>
        <v>1.2204480350427349</v>
      </c>
      <c r="AL566" s="41">
        <f t="shared" si="309"/>
        <v>0</v>
      </c>
      <c r="AR566" s="41">
        <f t="shared" si="310"/>
        <v>0</v>
      </c>
      <c r="AS566" s="41">
        <f t="shared" si="311"/>
        <v>0</v>
      </c>
      <c r="AT566" s="41">
        <f t="shared" si="312"/>
        <v>0</v>
      </c>
      <c r="AV566" s="40">
        <f t="shared" si="313"/>
        <v>7484.1369582186671</v>
      </c>
      <c r="AW566" s="40">
        <f t="shared" si="314"/>
        <v>4652.8080804994961</v>
      </c>
      <c r="AX566" s="40">
        <f t="shared" si="315"/>
        <v>5818.1852149579181</v>
      </c>
      <c r="AY566" s="40">
        <f t="shared" si="316"/>
        <v>0</v>
      </c>
      <c r="AZ566" s="40">
        <f t="shared" si="317"/>
        <v>0</v>
      </c>
      <c r="BA566" s="40">
        <f t="shared" si="318"/>
        <v>0</v>
      </c>
      <c r="BB566" s="40">
        <f t="shared" si="319"/>
        <v>0</v>
      </c>
      <c r="BC566" s="40">
        <f t="shared" si="320"/>
        <v>0</v>
      </c>
      <c r="BD566" s="40">
        <f t="shared" si="321"/>
        <v>0</v>
      </c>
      <c r="BE566" s="40"/>
      <c r="BF566" s="40"/>
      <c r="BG566" s="40"/>
      <c r="BH566" s="62">
        <f t="shared" si="322"/>
        <v>17955.130253676081</v>
      </c>
      <c r="BI566" s="128">
        <f>VLOOKUP(A566,'1112 '!$B$499:$G$1229,6,0)</f>
        <v>10398.15</v>
      </c>
      <c r="BJ566" s="63">
        <f t="shared" si="323"/>
        <v>7556.9802536760817</v>
      </c>
      <c r="BK566" s="41">
        <f t="shared" si="325"/>
        <v>6.9070566903511868E-3</v>
      </c>
    </row>
    <row r="567" spans="1:63" x14ac:dyDescent="0.3">
      <c r="A567" s="85" t="s">
        <v>1646</v>
      </c>
      <c r="B567" s="85" t="s">
        <v>177</v>
      </c>
      <c r="C567" s="65">
        <f>VLOOKUP(B567,Площадь!$D$2:$E$713,2,0)</f>
        <v>55.8</v>
      </c>
      <c r="D567" s="79"/>
      <c r="E567">
        <v>31</v>
      </c>
      <c r="F567">
        <v>29</v>
      </c>
      <c r="G567">
        <v>31</v>
      </c>
      <c r="Q567">
        <f t="shared" si="303"/>
        <v>91</v>
      </c>
      <c r="R567" s="100">
        <f>VLOOKUP(B567,'Общие показания'!A:H,8,0)</f>
        <v>0</v>
      </c>
      <c r="S567" s="41"/>
      <c r="T567" s="100">
        <f t="shared" si="304"/>
        <v>0</v>
      </c>
      <c r="U567" s="100">
        <f t="shared" si="305"/>
        <v>0</v>
      </c>
      <c r="V567" s="41">
        <f t="shared" si="285"/>
        <v>0</v>
      </c>
      <c r="W567" s="41">
        <f t="shared" si="326"/>
        <v>0</v>
      </c>
      <c r="X567" s="100">
        <f t="shared" si="306"/>
        <v>0</v>
      </c>
      <c r="Y567" s="41"/>
      <c r="Z567" s="41"/>
      <c r="AA567" s="41"/>
      <c r="AB567" s="41"/>
      <c r="AC567" s="41"/>
      <c r="AD567" s="41"/>
      <c r="AE567" s="41"/>
      <c r="AF567" s="41"/>
      <c r="AG567" s="41"/>
      <c r="AI567" s="100">
        <f t="shared" si="307"/>
        <v>1.1146682095112805</v>
      </c>
      <c r="AJ567" s="100">
        <f t="shared" si="308"/>
        <v>0.53804862229446027</v>
      </c>
      <c r="AK567" s="41">
        <f t="shared" si="302"/>
        <v>0.84387856698122188</v>
      </c>
      <c r="AL567" s="41">
        <f t="shared" si="309"/>
        <v>0</v>
      </c>
      <c r="AR567" s="41">
        <f t="shared" si="310"/>
        <v>0</v>
      </c>
      <c r="AS567" s="41">
        <f t="shared" si="311"/>
        <v>0</v>
      </c>
      <c r="AT567" s="41">
        <f t="shared" si="312"/>
        <v>0</v>
      </c>
      <c r="AV567" s="40">
        <f t="shared" si="313"/>
        <v>2992.1707548837012</v>
      </c>
      <c r="AW567" s="40">
        <f t="shared" si="314"/>
        <v>1444.3161997423574</v>
      </c>
      <c r="AX567" s="40">
        <f t="shared" si="315"/>
        <v>2265.2738700617128</v>
      </c>
      <c r="AY567" s="40">
        <f t="shared" si="316"/>
        <v>0</v>
      </c>
      <c r="AZ567" s="40">
        <f t="shared" si="317"/>
        <v>0</v>
      </c>
      <c r="BA567" s="40">
        <f t="shared" si="318"/>
        <v>0</v>
      </c>
      <c r="BB567" s="40">
        <f t="shared" si="319"/>
        <v>0</v>
      </c>
      <c r="BC567" s="40">
        <f t="shared" si="320"/>
        <v>0</v>
      </c>
      <c r="BD567" s="40">
        <f t="shared" si="321"/>
        <v>0</v>
      </c>
      <c r="BE567" s="40"/>
      <c r="BF567" s="40"/>
      <c r="BG567" s="40"/>
      <c r="BH567" s="62">
        <f t="shared" si="322"/>
        <v>6701.7608246877717</v>
      </c>
      <c r="BI567" s="128">
        <f>VLOOKUP(A567,'1112 '!$B$499:$G$1229,6,0)</f>
        <v>7189.8</v>
      </c>
      <c r="BJ567" s="63">
        <f t="shared" si="323"/>
        <v>-488.03917531222851</v>
      </c>
      <c r="BK567" s="41">
        <f t="shared" si="325"/>
        <v>3.7284877520713301E-3</v>
      </c>
    </row>
    <row r="568" spans="1:63" x14ac:dyDescent="0.3">
      <c r="A568" s="85" t="s">
        <v>1590</v>
      </c>
      <c r="B568" s="85" t="s">
        <v>317</v>
      </c>
      <c r="C568" s="65">
        <f>VLOOKUP(B568,Площадь!$D$2:$E$713,2,0)</f>
        <v>55.7</v>
      </c>
      <c r="D568" s="79"/>
      <c r="E568">
        <v>31</v>
      </c>
      <c r="F568">
        <v>29</v>
      </c>
      <c r="G568">
        <v>31</v>
      </c>
      <c r="Q568">
        <f t="shared" si="303"/>
        <v>91</v>
      </c>
      <c r="R568" s="100">
        <f>VLOOKUP(B568,'Общие показания'!A:H,8,0)</f>
        <v>2.1245554783462555</v>
      </c>
      <c r="S568" s="41"/>
      <c r="T568" s="100">
        <f t="shared" si="304"/>
        <v>0.81167304067325163</v>
      </c>
      <c r="U568" s="100">
        <f t="shared" si="305"/>
        <v>0.65925952611908911</v>
      </c>
      <c r="V568" s="41">
        <f t="shared" si="285"/>
        <v>0.65362291155391483</v>
      </c>
      <c r="W568" s="41">
        <f t="shared" si="326"/>
        <v>0</v>
      </c>
      <c r="X568" s="100">
        <f t="shared" si="306"/>
        <v>0</v>
      </c>
      <c r="Y568" s="41"/>
      <c r="Z568" s="41"/>
      <c r="AA568" s="41"/>
      <c r="AB568" s="41"/>
      <c r="AC568" s="41"/>
      <c r="AD568" s="41"/>
      <c r="AE568" s="41"/>
      <c r="AF568" s="41"/>
      <c r="AG568" s="41"/>
      <c r="AI568" s="100">
        <f t="shared" si="307"/>
        <v>1.1126705962325867</v>
      </c>
      <c r="AJ568" s="100">
        <f t="shared" si="308"/>
        <v>0.53708437745163873</v>
      </c>
      <c r="AK568" s="41">
        <f t="shared" si="302"/>
        <v>0.84236623980025205</v>
      </c>
      <c r="AL568" s="41">
        <f t="shared" si="309"/>
        <v>0</v>
      </c>
      <c r="AR568" s="41">
        <f t="shared" si="310"/>
        <v>0</v>
      </c>
      <c r="AS568" s="41">
        <f t="shared" si="311"/>
        <v>0</v>
      </c>
      <c r="AT568" s="41">
        <f t="shared" si="312"/>
        <v>0</v>
      </c>
      <c r="AV568" s="40">
        <f t="shared" si="313"/>
        <v>5165.6310851645558</v>
      </c>
      <c r="AW568" s="40">
        <f t="shared" si="314"/>
        <v>3211.4177209891191</v>
      </c>
      <c r="AX568" s="40">
        <f t="shared" si="315"/>
        <v>4015.7734383290713</v>
      </c>
      <c r="AY568" s="40">
        <f t="shared" si="316"/>
        <v>0</v>
      </c>
      <c r="AZ568" s="40">
        <f t="shared" si="317"/>
        <v>0</v>
      </c>
      <c r="BA568" s="40">
        <f t="shared" si="318"/>
        <v>0</v>
      </c>
      <c r="BB568" s="40">
        <f t="shared" si="319"/>
        <v>0</v>
      </c>
      <c r="BC568" s="40">
        <f t="shared" si="320"/>
        <v>0</v>
      </c>
      <c r="BD568" s="40">
        <f t="shared" si="321"/>
        <v>0</v>
      </c>
      <c r="BE568" s="40"/>
      <c r="BF568" s="40"/>
      <c r="BG568" s="40"/>
      <c r="BH568" s="62">
        <f t="shared" si="322"/>
        <v>12392.822244482746</v>
      </c>
      <c r="BI568" s="128">
        <f>VLOOKUP(A568,'1112 '!$B$499:$G$1229,6,0)</f>
        <v>7176.9</v>
      </c>
      <c r="BJ568" s="63">
        <f t="shared" si="323"/>
        <v>5215.9222444827465</v>
      </c>
      <c r="BK568" s="41">
        <f t="shared" si="325"/>
        <v>6.9070566903511859E-3</v>
      </c>
    </row>
    <row r="569" spans="1:63" x14ac:dyDescent="0.3">
      <c r="A569" s="85" t="s">
        <v>1619</v>
      </c>
      <c r="B569" s="85" t="s">
        <v>209</v>
      </c>
      <c r="C569" s="65">
        <f>VLOOKUP(B569,Площадь!$D$2:$E$713,2,0)</f>
        <v>83.9</v>
      </c>
      <c r="D569" s="79"/>
      <c r="E569">
        <v>31</v>
      </c>
      <c r="F569">
        <v>29</v>
      </c>
      <c r="G569">
        <v>31</v>
      </c>
      <c r="Q569">
        <f t="shared" si="303"/>
        <v>91</v>
      </c>
      <c r="R569" s="100">
        <f>VLOOKUP(B569,'Общие показания'!A:H,8,0)</f>
        <v>3.2001832070601588</v>
      </c>
      <c r="S569" s="41"/>
      <c r="T569" s="100">
        <f t="shared" si="304"/>
        <v>1.2226098404396017</v>
      </c>
      <c r="U569" s="100">
        <f t="shared" si="305"/>
        <v>0.99303185352588119</v>
      </c>
      <c r="V569" s="41">
        <f t="shared" si="285"/>
        <v>0.98454151309467597</v>
      </c>
      <c r="W569" s="41">
        <f t="shared" si="326"/>
        <v>0</v>
      </c>
      <c r="X569" s="100">
        <f t="shared" si="306"/>
        <v>0</v>
      </c>
      <c r="Y569" s="41"/>
      <c r="Z569" s="41"/>
      <c r="AA569" s="41"/>
      <c r="AB569" s="41"/>
      <c r="AC569" s="41"/>
      <c r="AD569" s="41"/>
      <c r="AE569" s="41"/>
      <c r="AF569" s="41"/>
      <c r="AG569" s="41"/>
      <c r="AI569" s="100">
        <f t="shared" si="307"/>
        <v>1.6759975408243093</v>
      </c>
      <c r="AJ569" s="100">
        <f t="shared" si="308"/>
        <v>0.8090014231273337</v>
      </c>
      <c r="AK569" s="41">
        <f t="shared" si="302"/>
        <v>1.2688425048337728</v>
      </c>
      <c r="AL569" s="41">
        <f t="shared" si="309"/>
        <v>0</v>
      </c>
      <c r="AR569" s="41">
        <f t="shared" si="310"/>
        <v>0</v>
      </c>
      <c r="AS569" s="41">
        <f t="shared" si="311"/>
        <v>0</v>
      </c>
      <c r="AT569" s="41">
        <f t="shared" si="312"/>
        <v>0</v>
      </c>
      <c r="AV569" s="40">
        <f t="shared" si="313"/>
        <v>7780.9057099695929</v>
      </c>
      <c r="AW569" s="40">
        <f t="shared" si="314"/>
        <v>4837.3060465168237</v>
      </c>
      <c r="AX569" s="40">
        <f t="shared" si="315"/>
        <v>6048.8939223664102</v>
      </c>
      <c r="AY569" s="40">
        <f t="shared" si="316"/>
        <v>0</v>
      </c>
      <c r="AZ569" s="40">
        <f t="shared" si="317"/>
        <v>0</v>
      </c>
      <c r="BA569" s="40">
        <f t="shared" si="318"/>
        <v>0</v>
      </c>
      <c r="BB569" s="40">
        <f t="shared" si="319"/>
        <v>0</v>
      </c>
      <c r="BC569" s="40">
        <f t="shared" si="320"/>
        <v>0</v>
      </c>
      <c r="BD569" s="40">
        <f t="shared" si="321"/>
        <v>0</v>
      </c>
      <c r="BE569" s="40"/>
      <c r="BF569" s="40"/>
      <c r="BG569" s="40"/>
      <c r="BH569" s="62">
        <f t="shared" si="322"/>
        <v>18667.105678852826</v>
      </c>
      <c r="BI569" s="128">
        <f>VLOOKUP(A569,'1112 '!$B$499:$G$1229,6,0)</f>
        <v>10810.44</v>
      </c>
      <c r="BJ569" s="63">
        <f t="shared" si="323"/>
        <v>7856.6656788528253</v>
      </c>
      <c r="BK569" s="41">
        <f t="shared" si="325"/>
        <v>6.9070566903511868E-3</v>
      </c>
    </row>
    <row r="570" spans="1:63" x14ac:dyDescent="0.3">
      <c r="A570" s="85" t="s">
        <v>1656</v>
      </c>
      <c r="B570" s="85" t="s">
        <v>278</v>
      </c>
      <c r="C570" s="65">
        <f>VLOOKUP(B570,Площадь!$D$2:$E$713,2,0)</f>
        <v>80.7</v>
      </c>
      <c r="D570" s="79"/>
      <c r="E570">
        <v>31</v>
      </c>
      <c r="F570">
        <v>29</v>
      </c>
      <c r="G570">
        <v>31</v>
      </c>
      <c r="Q570">
        <f t="shared" si="303"/>
        <v>91</v>
      </c>
      <c r="R570" s="100">
        <f>VLOOKUP(B570,'Общие показания'!A:H,8,0)</f>
        <v>3.2619999999999969</v>
      </c>
      <c r="S570" s="41"/>
      <c r="T570" s="100">
        <f t="shared" si="304"/>
        <v>1.2462265568781874</v>
      </c>
      <c r="U570" s="100">
        <f t="shared" si="305"/>
        <v>1.0122138942092536</v>
      </c>
      <c r="V570" s="41">
        <f t="shared" si="285"/>
        <v>1.0035595489125562</v>
      </c>
      <c r="W570" s="41">
        <f t="shared" si="326"/>
        <v>0</v>
      </c>
      <c r="X570" s="100">
        <f t="shared" si="306"/>
        <v>0</v>
      </c>
      <c r="Y570" s="41"/>
      <c r="Z570" s="41"/>
      <c r="AA570" s="41"/>
      <c r="AB570" s="41"/>
      <c r="AC570" s="41"/>
      <c r="AD570" s="41"/>
      <c r="AE570" s="41"/>
      <c r="AF570" s="41"/>
      <c r="AG570" s="41"/>
      <c r="AI570" s="100">
        <f t="shared" si="307"/>
        <v>1.6120739159060995</v>
      </c>
      <c r="AJ570" s="100">
        <f t="shared" si="308"/>
        <v>0.77814558815704205</v>
      </c>
      <c r="AK570" s="41">
        <f t="shared" si="302"/>
        <v>1.2204480350427349</v>
      </c>
      <c r="AL570" s="41">
        <f t="shared" si="309"/>
        <v>0</v>
      </c>
      <c r="AR570" s="41">
        <f t="shared" si="310"/>
        <v>0</v>
      </c>
      <c r="AS570" s="41">
        <f t="shared" si="311"/>
        <v>0</v>
      </c>
      <c r="AT570" s="41">
        <f t="shared" si="312"/>
        <v>0</v>
      </c>
      <c r="AV570" s="40">
        <f t="shared" si="313"/>
        <v>7672.7074571232297</v>
      </c>
      <c r="AW570" s="40">
        <f t="shared" si="314"/>
        <v>4805.9693800847899</v>
      </c>
      <c r="AX570" s="40">
        <f t="shared" si="315"/>
        <v>5970.0369980662254</v>
      </c>
      <c r="AY570" s="40">
        <f t="shared" si="316"/>
        <v>0</v>
      </c>
      <c r="AZ570" s="40">
        <f t="shared" si="317"/>
        <v>0</v>
      </c>
      <c r="BA570" s="40">
        <f t="shared" si="318"/>
        <v>0</v>
      </c>
      <c r="BB570" s="40">
        <f t="shared" si="319"/>
        <v>0</v>
      </c>
      <c r="BC570" s="40">
        <f t="shared" si="320"/>
        <v>0</v>
      </c>
      <c r="BD570" s="40">
        <f t="shared" si="321"/>
        <v>0</v>
      </c>
      <c r="BE570" s="40"/>
      <c r="BF570" s="40"/>
      <c r="BG570" s="40"/>
      <c r="BH570" s="62">
        <f t="shared" si="322"/>
        <v>18448.713835274244</v>
      </c>
      <c r="BI570" s="128">
        <f>VLOOKUP(A570,'1112 '!$B$499:$G$1229,6,0)</f>
        <v>10398.15</v>
      </c>
      <c r="BJ570" s="63">
        <f t="shared" si="323"/>
        <v>8050.5638352742444</v>
      </c>
      <c r="BK570" s="41">
        <f t="shared" si="325"/>
        <v>7.096930544305941E-3</v>
      </c>
    </row>
    <row r="571" spans="1:63" x14ac:dyDescent="0.3">
      <c r="A571" s="85" t="s">
        <v>1719</v>
      </c>
      <c r="B571" s="85" t="s">
        <v>244</v>
      </c>
      <c r="C571" s="65">
        <f>VLOOKUP(B571,Площадь!$D$2:$E$713,2,0)</f>
        <v>55.7</v>
      </c>
      <c r="D571" s="79"/>
      <c r="E571">
        <v>31</v>
      </c>
      <c r="F571">
        <v>29</v>
      </c>
      <c r="G571">
        <v>31</v>
      </c>
      <c r="Q571">
        <f t="shared" si="303"/>
        <v>91</v>
      </c>
      <c r="R571" s="100">
        <f>VLOOKUP(B571,'Общие показания'!A:H,8,0)</f>
        <v>2.1245554783462555</v>
      </c>
      <c r="S571" s="41"/>
      <c r="T571" s="100">
        <f t="shared" si="304"/>
        <v>0.81167304067325163</v>
      </c>
      <c r="U571" s="100">
        <f t="shared" si="305"/>
        <v>0.65925952611908911</v>
      </c>
      <c r="V571" s="41">
        <f t="shared" si="285"/>
        <v>0.65362291155391483</v>
      </c>
      <c r="W571" s="41">
        <f t="shared" si="326"/>
        <v>0</v>
      </c>
      <c r="X571" s="100">
        <f t="shared" si="306"/>
        <v>0</v>
      </c>
      <c r="Y571" s="41"/>
      <c r="Z571" s="41"/>
      <c r="AA571" s="41"/>
      <c r="AB571" s="41"/>
      <c r="AC571" s="41"/>
      <c r="AD571" s="41"/>
      <c r="AE571" s="41"/>
      <c r="AF571" s="41"/>
      <c r="AG571" s="41"/>
      <c r="AI571" s="100">
        <f t="shared" si="307"/>
        <v>1.1126705962325867</v>
      </c>
      <c r="AJ571" s="100">
        <f t="shared" si="308"/>
        <v>0.53708437745163873</v>
      </c>
      <c r="AK571" s="41">
        <f t="shared" si="302"/>
        <v>0.84236623980025205</v>
      </c>
      <c r="AL571" s="41">
        <f t="shared" si="309"/>
        <v>0</v>
      </c>
      <c r="AR571" s="41">
        <f t="shared" si="310"/>
        <v>0</v>
      </c>
      <c r="AS571" s="41">
        <f t="shared" si="311"/>
        <v>0</v>
      </c>
      <c r="AT571" s="41">
        <f t="shared" si="312"/>
        <v>0</v>
      </c>
      <c r="AV571" s="40">
        <f t="shared" si="313"/>
        <v>5165.6310851645558</v>
      </c>
      <c r="AW571" s="40">
        <f t="shared" si="314"/>
        <v>3211.4177209891191</v>
      </c>
      <c r="AX571" s="40">
        <f t="shared" si="315"/>
        <v>4015.7734383290713</v>
      </c>
      <c r="AY571" s="40">
        <f t="shared" si="316"/>
        <v>0</v>
      </c>
      <c r="AZ571" s="40">
        <f t="shared" si="317"/>
        <v>0</v>
      </c>
      <c r="BA571" s="40">
        <f t="shared" si="318"/>
        <v>0</v>
      </c>
      <c r="BB571" s="40">
        <f t="shared" si="319"/>
        <v>0</v>
      </c>
      <c r="BC571" s="40">
        <f t="shared" si="320"/>
        <v>0</v>
      </c>
      <c r="BD571" s="40">
        <f t="shared" si="321"/>
        <v>0</v>
      </c>
      <c r="BE571" s="40"/>
      <c r="BF571" s="40"/>
      <c r="BG571" s="40"/>
      <c r="BH571" s="62">
        <f t="shared" si="322"/>
        <v>12392.822244482746</v>
      </c>
      <c r="BI571" s="128">
        <f>VLOOKUP(A571,'1112 '!$B$499:$G$1229,6,0)</f>
        <v>7176.9</v>
      </c>
      <c r="BJ571" s="63">
        <f t="shared" si="323"/>
        <v>5215.9222444827465</v>
      </c>
      <c r="BK571" s="41">
        <f t="shared" si="325"/>
        <v>6.9070566903511859E-3</v>
      </c>
    </row>
    <row r="572" spans="1:63" x14ac:dyDescent="0.3">
      <c r="A572" s="85" t="s">
        <v>1328</v>
      </c>
      <c r="B572" s="85" t="s">
        <v>119</v>
      </c>
      <c r="C572" s="65">
        <f>VLOOKUP(B572,Площадь!$D$2:$E$713,2,0)</f>
        <v>83.9</v>
      </c>
      <c r="D572" s="79"/>
      <c r="E572">
        <v>31</v>
      </c>
      <c r="F572">
        <v>29</v>
      </c>
      <c r="G572">
        <v>31</v>
      </c>
      <c r="Q572">
        <f t="shared" si="303"/>
        <v>91</v>
      </c>
      <c r="R572" s="100">
        <f>VLOOKUP(B572,'Общие показания'!A:H,8,0)</f>
        <v>3.2001832070601588</v>
      </c>
      <c r="S572" s="41"/>
      <c r="T572" s="100">
        <f t="shared" si="304"/>
        <v>1.2226098404396017</v>
      </c>
      <c r="U572" s="100">
        <f t="shared" si="305"/>
        <v>0.99303185352588119</v>
      </c>
      <c r="V572" s="41">
        <f t="shared" si="285"/>
        <v>0.98454151309467597</v>
      </c>
      <c r="W572" s="41">
        <f t="shared" si="326"/>
        <v>0</v>
      </c>
      <c r="X572" s="100">
        <f t="shared" si="306"/>
        <v>0</v>
      </c>
      <c r="Y572" s="41"/>
      <c r="Z572" s="41"/>
      <c r="AA572" s="41"/>
      <c r="AB572" s="41"/>
      <c r="AC572" s="41"/>
      <c r="AD572" s="41"/>
      <c r="AE572" s="41"/>
      <c r="AF572" s="41"/>
      <c r="AG572" s="41"/>
      <c r="AI572" s="100">
        <f t="shared" si="307"/>
        <v>1.6759975408243093</v>
      </c>
      <c r="AJ572" s="100">
        <f t="shared" si="308"/>
        <v>0.8090014231273337</v>
      </c>
      <c r="AK572" s="41">
        <f t="shared" si="302"/>
        <v>1.2688425048337728</v>
      </c>
      <c r="AL572" s="41">
        <f t="shared" si="309"/>
        <v>0</v>
      </c>
      <c r="AR572" s="41">
        <f t="shared" si="310"/>
        <v>0</v>
      </c>
      <c r="AS572" s="41">
        <f t="shared" si="311"/>
        <v>0</v>
      </c>
      <c r="AT572" s="41">
        <f t="shared" si="312"/>
        <v>0</v>
      </c>
      <c r="AV572" s="40">
        <f t="shared" si="313"/>
        <v>7780.9057099695929</v>
      </c>
      <c r="AW572" s="40">
        <f t="shared" si="314"/>
        <v>4837.3060465168237</v>
      </c>
      <c r="AX572" s="40">
        <f t="shared" si="315"/>
        <v>6048.8939223664102</v>
      </c>
      <c r="AY572" s="40">
        <f t="shared" si="316"/>
        <v>0</v>
      </c>
      <c r="AZ572" s="40">
        <f t="shared" si="317"/>
        <v>0</v>
      </c>
      <c r="BA572" s="40">
        <f t="shared" si="318"/>
        <v>0</v>
      </c>
      <c r="BB572" s="40">
        <f t="shared" si="319"/>
        <v>0</v>
      </c>
      <c r="BC572" s="40">
        <f t="shared" si="320"/>
        <v>0</v>
      </c>
      <c r="BD572" s="40">
        <f t="shared" si="321"/>
        <v>0</v>
      </c>
      <c r="BE572" s="40"/>
      <c r="BF572" s="40"/>
      <c r="BG572" s="40"/>
      <c r="BH572" s="62">
        <f t="shared" si="322"/>
        <v>18667.105678852826</v>
      </c>
      <c r="BI572" s="128">
        <f>VLOOKUP(A572,'1112 '!$B$499:$G$1229,6,0)</f>
        <v>10810.44</v>
      </c>
      <c r="BJ572" s="63">
        <f t="shared" si="323"/>
        <v>7856.6656788528253</v>
      </c>
      <c r="BK572" s="41">
        <f t="shared" si="325"/>
        <v>6.9070566903511868E-3</v>
      </c>
    </row>
    <row r="573" spans="1:63" x14ac:dyDescent="0.3">
      <c r="A573" s="85" t="s">
        <v>1332</v>
      </c>
      <c r="B573" s="85" t="s">
        <v>77</v>
      </c>
      <c r="C573" s="65">
        <f>VLOOKUP(B573,Площадь!$D$2:$E$713,2,0)</f>
        <v>55.8</v>
      </c>
      <c r="D573" s="79"/>
      <c r="E573">
        <v>31</v>
      </c>
      <c r="F573">
        <v>29</v>
      </c>
      <c r="G573">
        <v>31</v>
      </c>
      <c r="Q573">
        <f t="shared" si="303"/>
        <v>91</v>
      </c>
      <c r="R573" s="100">
        <f>VLOOKUP(B573,'Общие показания'!A:H,8,0)</f>
        <v>1.3960000000000008</v>
      </c>
      <c r="S573" s="41"/>
      <c r="T573" s="100">
        <f t="shared" si="304"/>
        <v>0.53333300840035325</v>
      </c>
      <c r="U573" s="100">
        <f t="shared" si="305"/>
        <v>0.43318534528391173</v>
      </c>
      <c r="V573" s="41">
        <f t="shared" si="285"/>
        <v>0.42948164631573588</v>
      </c>
      <c r="W573" s="41">
        <f t="shared" si="326"/>
        <v>0</v>
      </c>
      <c r="X573" s="100">
        <f t="shared" si="306"/>
        <v>0</v>
      </c>
      <c r="Y573" s="41"/>
      <c r="Z573" s="41"/>
      <c r="AA573" s="41"/>
      <c r="AB573" s="41"/>
      <c r="AC573" s="41"/>
      <c r="AD573" s="41"/>
      <c r="AE573" s="41"/>
      <c r="AF573" s="41"/>
      <c r="AG573" s="41"/>
      <c r="AI573" s="100">
        <f t="shared" si="307"/>
        <v>1.1146682095112805</v>
      </c>
      <c r="AJ573" s="100">
        <f t="shared" si="308"/>
        <v>0.53804862229446027</v>
      </c>
      <c r="AK573" s="41">
        <f t="shared" si="302"/>
        <v>0.84387856698122188</v>
      </c>
      <c r="AL573" s="41">
        <f t="shared" si="309"/>
        <v>0</v>
      </c>
      <c r="AR573" s="41">
        <f t="shared" si="310"/>
        <v>0</v>
      </c>
      <c r="AS573" s="41">
        <f t="shared" si="311"/>
        <v>0</v>
      </c>
      <c r="AT573" s="41">
        <f t="shared" si="312"/>
        <v>0</v>
      </c>
      <c r="AV573" s="40">
        <f t="shared" si="313"/>
        <v>4423.8285493132735</v>
      </c>
      <c r="AW573" s="40">
        <f t="shared" si="314"/>
        <v>2607.1416132086788</v>
      </c>
      <c r="AX573" s="40">
        <f t="shared" si="315"/>
        <v>3418.1572221658216</v>
      </c>
      <c r="AY573" s="40">
        <f t="shared" si="316"/>
        <v>0</v>
      </c>
      <c r="AZ573" s="40">
        <f t="shared" si="317"/>
        <v>0</v>
      </c>
      <c r="BA573" s="40">
        <f t="shared" si="318"/>
        <v>0</v>
      </c>
      <c r="BB573" s="40">
        <f t="shared" si="319"/>
        <v>0</v>
      </c>
      <c r="BC573" s="40">
        <f t="shared" si="320"/>
        <v>0</v>
      </c>
      <c r="BD573" s="40">
        <f t="shared" si="321"/>
        <v>0</v>
      </c>
      <c r="BE573" s="40"/>
      <c r="BF573" s="40"/>
      <c r="BG573" s="40"/>
      <c r="BH573" s="62">
        <f t="shared" si="322"/>
        <v>10449.127384687774</v>
      </c>
      <c r="BI573" s="128">
        <f>VLOOKUP(A573,'1112 '!$B$499:$G$1229,6,0)</f>
        <v>7189.8</v>
      </c>
      <c r="BJ573" s="63">
        <f t="shared" si="323"/>
        <v>3259.3273846877737</v>
      </c>
      <c r="BK573" s="41">
        <f t="shared" si="325"/>
        <v>5.8133145143174489E-3</v>
      </c>
    </row>
    <row r="574" spans="1:63" x14ac:dyDescent="0.3">
      <c r="A574" s="85" t="s">
        <v>1357</v>
      </c>
      <c r="B574" s="85" t="s">
        <v>189</v>
      </c>
      <c r="C574" s="65">
        <f>VLOOKUP(B574,Площадь!$D$2:$E$713,2,0)</f>
        <v>80.7</v>
      </c>
      <c r="D574" s="79"/>
      <c r="E574">
        <v>31</v>
      </c>
      <c r="F574">
        <v>29</v>
      </c>
      <c r="G574">
        <v>31</v>
      </c>
      <c r="Q574">
        <f t="shared" si="303"/>
        <v>91</v>
      </c>
      <c r="R574" s="100">
        <f>VLOOKUP(B574,'Общие показания'!A:H,8,0)</f>
        <v>3.0781261598302123</v>
      </c>
      <c r="S574" s="41"/>
      <c r="T574" s="100">
        <f t="shared" si="304"/>
        <v>1.1759787142249805</v>
      </c>
      <c r="U574" s="100">
        <f t="shared" si="305"/>
        <v>0.95515697949390477</v>
      </c>
      <c r="V574" s="41">
        <f t="shared" si="285"/>
        <v>0.9469904661113272</v>
      </c>
      <c r="W574" s="41">
        <f t="shared" ref="W574:W599" si="327">R574*W$1/30*H574</f>
        <v>0</v>
      </c>
      <c r="X574" s="100">
        <f t="shared" si="306"/>
        <v>0</v>
      </c>
      <c r="Y574" s="41"/>
      <c r="Z574" s="41"/>
      <c r="AA574" s="41"/>
      <c r="AB574" s="41"/>
      <c r="AC574" s="41"/>
      <c r="AD574" s="41">
        <f>(S574*$AD$1)/31*N574</f>
        <v>0</v>
      </c>
      <c r="AE574" s="41">
        <f>(S574*$AE$1)/30*O574</f>
        <v>0</v>
      </c>
      <c r="AF574" s="41">
        <f>(S574*$AF$1)/31*P574</f>
        <v>0</v>
      </c>
      <c r="AG574" s="41">
        <f>S574-AD574-AE574-AF574</f>
        <v>0</v>
      </c>
      <c r="AI574" s="100">
        <f t="shared" si="307"/>
        <v>1.6120739159060995</v>
      </c>
      <c r="AJ574" s="100">
        <f t="shared" si="308"/>
        <v>0.77814558815704205</v>
      </c>
      <c r="AK574" s="41">
        <f t="shared" si="302"/>
        <v>1.2204480350427349</v>
      </c>
      <c r="AL574" s="41">
        <f t="shared" si="309"/>
        <v>0</v>
      </c>
      <c r="AR574" s="41">
        <f t="shared" si="310"/>
        <v>0</v>
      </c>
      <c r="AS574" s="41">
        <f t="shared" si="311"/>
        <v>0</v>
      </c>
      <c r="AT574" s="41">
        <f t="shared" si="312"/>
        <v>0</v>
      </c>
      <c r="AV574" s="40">
        <f t="shared" si="313"/>
        <v>7484.1369582186671</v>
      </c>
      <c r="AW574" s="40">
        <f t="shared" si="314"/>
        <v>4652.8080804994961</v>
      </c>
      <c r="AX574" s="40">
        <f t="shared" si="315"/>
        <v>5818.1852149579181</v>
      </c>
      <c r="AY574" s="40">
        <f t="shared" si="316"/>
        <v>0</v>
      </c>
      <c r="AZ574" s="40">
        <f t="shared" si="317"/>
        <v>0</v>
      </c>
      <c r="BA574" s="40">
        <f t="shared" si="318"/>
        <v>0</v>
      </c>
      <c r="BB574" s="40">
        <f t="shared" si="319"/>
        <v>0</v>
      </c>
      <c r="BC574" s="40">
        <f t="shared" si="320"/>
        <v>0</v>
      </c>
      <c r="BD574" s="40">
        <f t="shared" si="321"/>
        <v>0</v>
      </c>
      <c r="BE574" s="40">
        <f>(AD574+AR574)*$BE$1</f>
        <v>0</v>
      </c>
      <c r="BF574" s="40">
        <f>(AE574+AS574)*$BF$1</f>
        <v>0</v>
      </c>
      <c r="BG574" s="40">
        <f>(AF574+AT574)*$BG$1</f>
        <v>0</v>
      </c>
      <c r="BH574" s="62">
        <f t="shared" si="322"/>
        <v>17955.130253676081</v>
      </c>
      <c r="BI574" s="128">
        <f>VLOOKUP(A574,'1112 '!$B$499:$G$1229,6,0)</f>
        <v>10398.15</v>
      </c>
      <c r="BJ574" s="63">
        <f t="shared" si="323"/>
        <v>7556.9802536760817</v>
      </c>
      <c r="BK574" s="41">
        <f t="shared" si="325"/>
        <v>6.9070566903511868E-3</v>
      </c>
    </row>
    <row r="575" spans="1:63" x14ac:dyDescent="0.3">
      <c r="A575" s="85" t="s">
        <v>1575</v>
      </c>
      <c r="B575" s="85" t="s">
        <v>236</v>
      </c>
      <c r="C575" s="65">
        <f>VLOOKUP(B575,Площадь!$D$2:$E$713,2,0)</f>
        <v>55.8</v>
      </c>
      <c r="D575" s="79"/>
      <c r="E575">
        <v>31</v>
      </c>
      <c r="F575">
        <v>29</v>
      </c>
      <c r="G575">
        <v>31</v>
      </c>
      <c r="Q575">
        <f t="shared" si="303"/>
        <v>91</v>
      </c>
      <c r="R575" s="100">
        <f>VLOOKUP(B575,'Общие показания'!A:H,8,0)</f>
        <v>2.1283697610721912</v>
      </c>
      <c r="S575" s="41"/>
      <c r="T575" s="100">
        <f t="shared" si="304"/>
        <v>0.81313026336745853</v>
      </c>
      <c r="U575" s="100">
        <f t="shared" si="305"/>
        <v>0.66044311593258831</v>
      </c>
      <c r="V575" s="41">
        <f t="shared" si="285"/>
        <v>0.65479638177214439</v>
      </c>
      <c r="W575" s="41">
        <f t="shared" si="327"/>
        <v>0</v>
      </c>
      <c r="X575" s="100">
        <f t="shared" si="306"/>
        <v>0</v>
      </c>
      <c r="Y575" s="41"/>
      <c r="Z575" s="41"/>
      <c r="AA575" s="41"/>
      <c r="AB575" s="41"/>
      <c r="AC575" s="41"/>
      <c r="AD575" s="41"/>
      <c r="AE575" s="41"/>
      <c r="AF575" s="41"/>
      <c r="AG575" s="41"/>
      <c r="AI575" s="100">
        <f t="shared" si="307"/>
        <v>1.1146682095112805</v>
      </c>
      <c r="AJ575" s="100">
        <f t="shared" si="308"/>
        <v>0.53804862229446027</v>
      </c>
      <c r="AK575" s="41">
        <f t="shared" si="302"/>
        <v>0.84387856698122188</v>
      </c>
      <c r="AL575" s="41">
        <f t="shared" si="309"/>
        <v>0</v>
      </c>
      <c r="AR575" s="41">
        <f t="shared" si="310"/>
        <v>0</v>
      </c>
      <c r="AS575" s="41">
        <f t="shared" si="311"/>
        <v>0</v>
      </c>
      <c r="AT575" s="41">
        <f t="shared" si="312"/>
        <v>0</v>
      </c>
      <c r="AV575" s="40">
        <f t="shared" si="313"/>
        <v>5174.9051086567715</v>
      </c>
      <c r="AW575" s="40">
        <f t="shared" si="314"/>
        <v>3217.1832824271601</v>
      </c>
      <c r="AX575" s="40">
        <f t="shared" si="315"/>
        <v>4022.9830854355869</v>
      </c>
      <c r="AY575" s="40">
        <f t="shared" si="316"/>
        <v>0</v>
      </c>
      <c r="AZ575" s="40">
        <f t="shared" si="317"/>
        <v>0</v>
      </c>
      <c r="BA575" s="40">
        <f t="shared" si="318"/>
        <v>0</v>
      </c>
      <c r="BB575" s="40">
        <f t="shared" si="319"/>
        <v>0</v>
      </c>
      <c r="BC575" s="40">
        <f t="shared" si="320"/>
        <v>0</v>
      </c>
      <c r="BD575" s="40">
        <f t="shared" si="321"/>
        <v>0</v>
      </c>
      <c r="BE575" s="40"/>
      <c r="BF575" s="40"/>
      <c r="BG575" s="40"/>
      <c r="BH575" s="62">
        <f t="shared" si="322"/>
        <v>12415.071476519519</v>
      </c>
      <c r="BI575" s="128">
        <f>VLOOKUP(A575,'1112 '!$B$499:$G$1229,6,0)</f>
        <v>7189.8</v>
      </c>
      <c r="BJ575" s="63">
        <f t="shared" si="323"/>
        <v>5225.2714765195187</v>
      </c>
      <c r="BK575" s="41">
        <f t="shared" si="325"/>
        <v>6.9070566903511859E-3</v>
      </c>
    </row>
    <row r="576" spans="1:63" x14ac:dyDescent="0.3">
      <c r="A576" s="85" t="s">
        <v>1724</v>
      </c>
      <c r="B576" s="85" t="s">
        <v>271</v>
      </c>
      <c r="C576" s="65">
        <f>VLOOKUP(B576,Площадь!$D$2:$E$713,2,0)</f>
        <v>55.7</v>
      </c>
      <c r="D576" s="79"/>
      <c r="E576">
        <v>31</v>
      </c>
      <c r="F576">
        <v>29</v>
      </c>
      <c r="G576">
        <v>31</v>
      </c>
      <c r="Q576">
        <f t="shared" si="303"/>
        <v>91</v>
      </c>
      <c r="R576" s="100">
        <f>VLOOKUP(B576,'Общие показания'!A:H,8,0)</f>
        <v>0.20500000000000007</v>
      </c>
      <c r="S576" s="41"/>
      <c r="T576" s="100">
        <f t="shared" si="304"/>
        <v>7.8318958969965893E-2</v>
      </c>
      <c r="U576" s="100">
        <f t="shared" si="305"/>
        <v>6.3612461162752071E-2</v>
      </c>
      <c r="V576" s="41">
        <f t="shared" si="285"/>
        <v>6.3068579867282121E-2</v>
      </c>
      <c r="W576" s="41">
        <f t="shared" si="327"/>
        <v>0</v>
      </c>
      <c r="X576" s="100">
        <f t="shared" si="306"/>
        <v>0</v>
      </c>
      <c r="Y576" s="41"/>
      <c r="Z576" s="41"/>
      <c r="AA576" s="41"/>
      <c r="AB576" s="41"/>
      <c r="AC576" s="41"/>
      <c r="AD576" s="41"/>
      <c r="AE576" s="41"/>
      <c r="AF576" s="41"/>
      <c r="AG576" s="41"/>
      <c r="AI576" s="100">
        <f t="shared" si="307"/>
        <v>1.1126705962325867</v>
      </c>
      <c r="AJ576" s="100">
        <f t="shared" si="308"/>
        <v>0.53708437745163873</v>
      </c>
      <c r="AK576" s="41">
        <f t="shared" si="302"/>
        <v>0.84236623980025205</v>
      </c>
      <c r="AL576" s="41">
        <f t="shared" si="309"/>
        <v>0</v>
      </c>
      <c r="AR576" s="41">
        <f t="shared" si="310"/>
        <v>0</v>
      </c>
      <c r="AS576" s="41">
        <f t="shared" si="311"/>
        <v>0</v>
      </c>
      <c r="AT576" s="41">
        <f t="shared" si="312"/>
        <v>0</v>
      </c>
      <c r="AV576" s="40">
        <f t="shared" si="313"/>
        <v>3197.0447224035242</v>
      </c>
      <c r="AW576" s="40">
        <f t="shared" si="314"/>
        <v>1612.4865657029263</v>
      </c>
      <c r="AX576" s="40">
        <f t="shared" si="315"/>
        <v>2430.513012522742</v>
      </c>
      <c r="AY576" s="40">
        <f t="shared" si="316"/>
        <v>0</v>
      </c>
      <c r="AZ576" s="40">
        <f t="shared" si="317"/>
        <v>0</v>
      </c>
      <c r="BA576" s="40">
        <f t="shared" si="318"/>
        <v>0</v>
      </c>
      <c r="BB576" s="40">
        <f t="shared" si="319"/>
        <v>0</v>
      </c>
      <c r="BC576" s="40">
        <f t="shared" si="320"/>
        <v>0</v>
      </c>
      <c r="BD576" s="40">
        <f t="shared" si="321"/>
        <v>0</v>
      </c>
      <c r="BE576" s="40"/>
      <c r="BF576" s="40"/>
      <c r="BG576" s="40"/>
      <c r="BH576" s="62">
        <f t="shared" si="322"/>
        <v>7240.0443006291935</v>
      </c>
      <c r="BI576" s="128">
        <f>VLOOKUP(A576,'1112 '!$B$499:$G$1229,6,0)</f>
        <v>7176.9</v>
      </c>
      <c r="BJ576" s="63">
        <f t="shared" si="323"/>
        <v>63.144300629193822</v>
      </c>
      <c r="BK576" s="41">
        <f t="shared" si="325"/>
        <v>4.035190325380726E-3</v>
      </c>
    </row>
    <row r="577" spans="1:63" x14ac:dyDescent="0.3">
      <c r="A577" s="85" t="s">
        <v>1597</v>
      </c>
      <c r="B577" s="85" t="s">
        <v>201</v>
      </c>
      <c r="C577" s="65">
        <f>VLOOKUP(B577,Площадь!$D$2:$E$713,2,0)</f>
        <v>83.9</v>
      </c>
      <c r="D577" s="79"/>
      <c r="E577">
        <v>31</v>
      </c>
      <c r="F577">
        <v>29</v>
      </c>
      <c r="G577">
        <v>31</v>
      </c>
      <c r="Q577">
        <f t="shared" si="303"/>
        <v>91</v>
      </c>
      <c r="R577" s="100">
        <f>VLOOKUP(B577,'Общие показания'!A:H,8,0)</f>
        <v>3.2001832070601588</v>
      </c>
      <c r="S577" s="41"/>
      <c r="T577" s="100">
        <f t="shared" si="304"/>
        <v>1.2226098404396017</v>
      </c>
      <c r="U577" s="100">
        <f t="shared" si="305"/>
        <v>0.99303185352588119</v>
      </c>
      <c r="V577" s="41">
        <f t="shared" si="285"/>
        <v>0.98454151309467597</v>
      </c>
      <c r="W577" s="41">
        <f t="shared" si="327"/>
        <v>0</v>
      </c>
      <c r="X577" s="100">
        <f t="shared" si="306"/>
        <v>0</v>
      </c>
      <c r="Y577" s="41"/>
      <c r="Z577" s="41"/>
      <c r="AA577" s="41"/>
      <c r="AB577" s="41"/>
      <c r="AC577" s="41"/>
      <c r="AD577" s="41"/>
      <c r="AE577" s="41"/>
      <c r="AF577" s="41"/>
      <c r="AG577" s="41"/>
      <c r="AI577" s="100">
        <f t="shared" si="307"/>
        <v>1.6759975408243093</v>
      </c>
      <c r="AJ577" s="100">
        <f t="shared" si="308"/>
        <v>0.8090014231273337</v>
      </c>
      <c r="AK577" s="41">
        <f t="shared" si="302"/>
        <v>1.2688425048337728</v>
      </c>
      <c r="AL577" s="41">
        <f t="shared" si="309"/>
        <v>0</v>
      </c>
      <c r="AR577" s="41">
        <f t="shared" si="310"/>
        <v>0</v>
      </c>
      <c r="AS577" s="41">
        <f t="shared" si="311"/>
        <v>0</v>
      </c>
      <c r="AT577" s="41">
        <f t="shared" si="312"/>
        <v>0</v>
      </c>
      <c r="AV577" s="40">
        <f t="shared" si="313"/>
        <v>7780.9057099695929</v>
      </c>
      <c r="AW577" s="40">
        <f t="shared" si="314"/>
        <v>4837.3060465168237</v>
      </c>
      <c r="AX577" s="40">
        <f t="shared" si="315"/>
        <v>6048.8939223664102</v>
      </c>
      <c r="AY577" s="40">
        <f t="shared" si="316"/>
        <v>0</v>
      </c>
      <c r="AZ577" s="40">
        <f t="shared" si="317"/>
        <v>0</v>
      </c>
      <c r="BA577" s="40">
        <f t="shared" si="318"/>
        <v>0</v>
      </c>
      <c r="BB577" s="40">
        <f t="shared" si="319"/>
        <v>0</v>
      </c>
      <c r="BC577" s="40">
        <f t="shared" si="320"/>
        <v>0</v>
      </c>
      <c r="BD577" s="40">
        <f t="shared" si="321"/>
        <v>0</v>
      </c>
      <c r="BE577" s="40"/>
      <c r="BF577" s="40"/>
      <c r="BG577" s="40"/>
      <c r="BH577" s="62">
        <f t="shared" si="322"/>
        <v>18667.105678852826</v>
      </c>
      <c r="BI577" s="128">
        <f>VLOOKUP(A577,'1112 '!$B$499:$G$1229,6,0)</f>
        <v>10810.44</v>
      </c>
      <c r="BJ577" s="63">
        <f t="shared" si="323"/>
        <v>7856.6656788528253</v>
      </c>
      <c r="BK577" s="41">
        <f t="shared" si="325"/>
        <v>6.9070566903511868E-3</v>
      </c>
    </row>
    <row r="578" spans="1:63" x14ac:dyDescent="0.3">
      <c r="A578" s="85" t="s">
        <v>1883</v>
      </c>
      <c r="B578" s="85" t="s">
        <v>116</v>
      </c>
      <c r="C578" s="65">
        <f>VLOOKUP(B578,Площадь!$D$2:$E$713,2,0)</f>
        <v>80.7</v>
      </c>
      <c r="D578" s="79"/>
      <c r="E578">
        <v>31</v>
      </c>
      <c r="F578">
        <v>29</v>
      </c>
      <c r="G578">
        <v>31</v>
      </c>
      <c r="Q578">
        <f t="shared" si="303"/>
        <v>91</v>
      </c>
      <c r="R578" s="100">
        <f>VLOOKUP(B578,'Общие показания'!A:H,8,0)</f>
        <v>3.0781261598302123</v>
      </c>
      <c r="S578" s="41"/>
      <c r="T578" s="100">
        <f t="shared" si="304"/>
        <v>1.1759787142249805</v>
      </c>
      <c r="U578" s="100">
        <f t="shared" si="305"/>
        <v>0.95515697949390477</v>
      </c>
      <c r="V578" s="41">
        <f t="shared" si="285"/>
        <v>0.9469904661113272</v>
      </c>
      <c r="W578" s="41">
        <f t="shared" si="327"/>
        <v>0</v>
      </c>
      <c r="X578" s="100">
        <f t="shared" si="306"/>
        <v>0</v>
      </c>
      <c r="Y578" s="41"/>
      <c r="Z578" s="41"/>
      <c r="AA578" s="41"/>
      <c r="AB578" s="41"/>
      <c r="AC578" s="41"/>
      <c r="AD578" s="41">
        <f>(S578*$AD$1)/31*N578</f>
        <v>0</v>
      </c>
      <c r="AE578" s="41">
        <f>(S578*$AE$1)/30*O578</f>
        <v>0</v>
      </c>
      <c r="AF578" s="41">
        <f>(S578*$AF$1)/31*P578</f>
        <v>0</v>
      </c>
      <c r="AG578" s="41">
        <f>S578-AD578-AE578-AF578</f>
        <v>0</v>
      </c>
      <c r="AI578" s="100">
        <f t="shared" si="307"/>
        <v>1.6120739159060995</v>
      </c>
      <c r="AJ578" s="100">
        <f t="shared" si="308"/>
        <v>0.77814558815704205</v>
      </c>
      <c r="AK578" s="41">
        <f t="shared" si="302"/>
        <v>1.2204480350427349</v>
      </c>
      <c r="AL578" s="41">
        <f t="shared" si="309"/>
        <v>0</v>
      </c>
      <c r="AR578" s="41">
        <f t="shared" si="310"/>
        <v>0</v>
      </c>
      <c r="AS578" s="41">
        <f t="shared" si="311"/>
        <v>0</v>
      </c>
      <c r="AT578" s="41">
        <f t="shared" si="312"/>
        <v>0</v>
      </c>
      <c r="AV578" s="40">
        <f t="shared" si="313"/>
        <v>7484.1369582186671</v>
      </c>
      <c r="AW578" s="40">
        <f t="shared" si="314"/>
        <v>4652.8080804994961</v>
      </c>
      <c r="AX578" s="40">
        <f t="shared" si="315"/>
        <v>5818.1852149579181</v>
      </c>
      <c r="AY578" s="40">
        <f t="shared" si="316"/>
        <v>0</v>
      </c>
      <c r="AZ578" s="40">
        <f t="shared" si="317"/>
        <v>0</v>
      </c>
      <c r="BA578" s="40">
        <f t="shared" si="318"/>
        <v>0</v>
      </c>
      <c r="BB578" s="40">
        <f t="shared" si="319"/>
        <v>0</v>
      </c>
      <c r="BC578" s="40">
        <f t="shared" si="320"/>
        <v>0</v>
      </c>
      <c r="BD578" s="40">
        <f t="shared" si="321"/>
        <v>0</v>
      </c>
      <c r="BE578" s="40">
        <f>(AD578+AR578)*$BE$1</f>
        <v>0</v>
      </c>
      <c r="BF578" s="40">
        <f>(AE578+AS578)*$BF$1</f>
        <v>0</v>
      </c>
      <c r="BG578" s="40">
        <f>(AF578+AT578)*$BG$1</f>
        <v>0</v>
      </c>
      <c r="BH578" s="62">
        <f t="shared" si="322"/>
        <v>17955.130253676081</v>
      </c>
      <c r="BI578" s="128">
        <f>VLOOKUP(A578,'1112 '!$B$499:$G$1229,6,0)</f>
        <v>10398.15</v>
      </c>
      <c r="BJ578" s="63">
        <f t="shared" si="323"/>
        <v>7556.9802536760817</v>
      </c>
      <c r="BK578" s="41">
        <f t="shared" si="325"/>
        <v>6.9070566903511868E-3</v>
      </c>
    </row>
    <row r="579" spans="1:63" x14ac:dyDescent="0.3">
      <c r="A579" s="85" t="s">
        <v>1352</v>
      </c>
      <c r="B579" s="85" t="s">
        <v>205</v>
      </c>
      <c r="C579" s="65">
        <f>VLOOKUP(B579,Площадь!$D$2:$E$713,2,0)</f>
        <v>55.8</v>
      </c>
      <c r="D579" s="79"/>
      <c r="E579">
        <v>31</v>
      </c>
      <c r="F579">
        <v>29</v>
      </c>
      <c r="G579">
        <v>31</v>
      </c>
      <c r="Q579">
        <f t="shared" si="303"/>
        <v>91</v>
      </c>
      <c r="R579" s="100">
        <f>VLOOKUP(B579,'Общие показания'!A:H,8,0)</f>
        <v>2.0999999999999996</v>
      </c>
      <c r="S579" s="41"/>
      <c r="T579" s="100">
        <f t="shared" si="304"/>
        <v>0.80229177481428438</v>
      </c>
      <c r="U579" s="100">
        <f t="shared" si="305"/>
        <v>0.65163984605745984</v>
      </c>
      <c r="V579" s="41">
        <f t="shared" si="285"/>
        <v>0.64606837912825554</v>
      </c>
      <c r="W579" s="41">
        <f t="shared" si="327"/>
        <v>0</v>
      </c>
      <c r="X579" s="100">
        <f t="shared" si="306"/>
        <v>0</v>
      </c>
      <c r="Y579" s="41"/>
      <c r="Z579" s="41"/>
      <c r="AA579" s="41"/>
      <c r="AB579" s="41"/>
      <c r="AC579" s="41"/>
      <c r="AD579" s="41"/>
      <c r="AE579" s="41"/>
      <c r="AF579" s="41"/>
      <c r="AG579" s="41"/>
      <c r="AI579" s="100">
        <f t="shared" si="307"/>
        <v>1.1146682095112805</v>
      </c>
      <c r="AJ579" s="100">
        <f t="shared" si="308"/>
        <v>0.53804862229446027</v>
      </c>
      <c r="AK579" s="41">
        <f t="shared" si="302"/>
        <v>0.84387856698122188</v>
      </c>
      <c r="AL579" s="41">
        <f t="shared" si="309"/>
        <v>0</v>
      </c>
      <c r="AR579" s="41">
        <f t="shared" si="310"/>
        <v>0</v>
      </c>
      <c r="AS579" s="41">
        <f t="shared" si="311"/>
        <v>0</v>
      </c>
      <c r="AT579" s="41">
        <f t="shared" si="312"/>
        <v>0</v>
      </c>
      <c r="AV579" s="40">
        <f t="shared" si="313"/>
        <v>5145.8107035241737</v>
      </c>
      <c r="AW579" s="40">
        <f t="shared" si="314"/>
        <v>3193.5521369051608</v>
      </c>
      <c r="AX579" s="40">
        <f t="shared" si="315"/>
        <v>3999.5539842584371</v>
      </c>
      <c r="AY579" s="40">
        <f t="shared" si="316"/>
        <v>0</v>
      </c>
      <c r="AZ579" s="40">
        <f t="shared" si="317"/>
        <v>0</v>
      </c>
      <c r="BA579" s="40">
        <f t="shared" si="318"/>
        <v>0</v>
      </c>
      <c r="BB579" s="40">
        <f t="shared" si="319"/>
        <v>0</v>
      </c>
      <c r="BC579" s="40">
        <f t="shared" si="320"/>
        <v>0</v>
      </c>
      <c r="BD579" s="40">
        <f t="shared" si="321"/>
        <v>0</v>
      </c>
      <c r="BE579" s="40"/>
      <c r="BF579" s="40"/>
      <c r="BG579" s="40"/>
      <c r="BH579" s="62">
        <f t="shared" si="322"/>
        <v>12338.916824687771</v>
      </c>
      <c r="BI579" s="128">
        <f>VLOOKUP(A579,'1112 '!$B$499:$G$1229,6,0)</f>
        <v>7189.8</v>
      </c>
      <c r="BJ579" s="63">
        <f t="shared" si="323"/>
        <v>5149.1168246877705</v>
      </c>
      <c r="BK579" s="41">
        <f t="shared" si="325"/>
        <v>6.8646884689172079E-3</v>
      </c>
    </row>
    <row r="580" spans="1:63" x14ac:dyDescent="0.3">
      <c r="A580" s="85" t="s">
        <v>1752</v>
      </c>
      <c r="B580" s="85" t="s">
        <v>323</v>
      </c>
      <c r="C580" s="65">
        <f>VLOOKUP(B580,Площадь!$D$2:$E$713,2,0)</f>
        <v>55.7</v>
      </c>
      <c r="D580" s="79"/>
      <c r="E580">
        <v>31</v>
      </c>
      <c r="F580">
        <v>29</v>
      </c>
      <c r="G580">
        <v>31</v>
      </c>
      <c r="Q580">
        <f t="shared" si="303"/>
        <v>91</v>
      </c>
      <c r="R580" s="100">
        <f>VLOOKUP(B580,'Общие показания'!A:H,8,0)</f>
        <v>2.1245554783462555</v>
      </c>
      <c r="S580" s="41"/>
      <c r="T580" s="100">
        <f t="shared" si="304"/>
        <v>0.81167304067325163</v>
      </c>
      <c r="U580" s="100">
        <f t="shared" si="305"/>
        <v>0.65925952611908911</v>
      </c>
      <c r="V580" s="41">
        <f t="shared" ref="V580:V643" si="328">R580*$V$1/31*G580</f>
        <v>0.65362291155391483</v>
      </c>
      <c r="W580" s="41">
        <f t="shared" si="327"/>
        <v>0</v>
      </c>
      <c r="X580" s="100">
        <f t="shared" si="306"/>
        <v>0</v>
      </c>
      <c r="Y580" s="41"/>
      <c r="Z580" s="41"/>
      <c r="AA580" s="41"/>
      <c r="AB580" s="41"/>
      <c r="AC580" s="41"/>
      <c r="AD580" s="41"/>
      <c r="AE580" s="41"/>
      <c r="AF580" s="41"/>
      <c r="AG580" s="41"/>
      <c r="AI580" s="100">
        <f t="shared" si="307"/>
        <v>1.1126705962325867</v>
      </c>
      <c r="AJ580" s="100">
        <f t="shared" si="308"/>
        <v>0.53708437745163873</v>
      </c>
      <c r="AK580" s="41">
        <f t="shared" si="302"/>
        <v>0.84236623980025205</v>
      </c>
      <c r="AL580" s="41">
        <f t="shared" si="309"/>
        <v>0</v>
      </c>
      <c r="AR580" s="41">
        <f t="shared" si="310"/>
        <v>0</v>
      </c>
      <c r="AS580" s="41">
        <f t="shared" si="311"/>
        <v>0</v>
      </c>
      <c r="AT580" s="41">
        <f t="shared" si="312"/>
        <v>0</v>
      </c>
      <c r="AV580" s="40">
        <f t="shared" si="313"/>
        <v>5165.6310851645558</v>
      </c>
      <c r="AW580" s="40">
        <f t="shared" si="314"/>
        <v>3211.4177209891191</v>
      </c>
      <c r="AX580" s="40">
        <f t="shared" si="315"/>
        <v>4015.7734383290713</v>
      </c>
      <c r="AY580" s="40">
        <f t="shared" si="316"/>
        <v>0</v>
      </c>
      <c r="AZ580" s="40">
        <f t="shared" si="317"/>
        <v>0</v>
      </c>
      <c r="BA580" s="40">
        <f t="shared" si="318"/>
        <v>0</v>
      </c>
      <c r="BB580" s="40">
        <f t="shared" si="319"/>
        <v>0</v>
      </c>
      <c r="BC580" s="40">
        <f t="shared" si="320"/>
        <v>0</v>
      </c>
      <c r="BD580" s="40">
        <f t="shared" si="321"/>
        <v>0</v>
      </c>
      <c r="BE580" s="40"/>
      <c r="BF580" s="40"/>
      <c r="BG580" s="40"/>
      <c r="BH580" s="62">
        <f t="shared" si="322"/>
        <v>12392.822244482746</v>
      </c>
      <c r="BI580" s="128">
        <f>VLOOKUP(A580,'1112 '!$B$499:$G$1229,6,0)</f>
        <v>7176.9</v>
      </c>
      <c r="BJ580" s="63">
        <f t="shared" si="323"/>
        <v>5215.9222444827465</v>
      </c>
      <c r="BK580" s="41">
        <f t="shared" si="325"/>
        <v>6.9070566903511859E-3</v>
      </c>
    </row>
    <row r="581" spans="1:63" x14ac:dyDescent="0.3">
      <c r="A581" s="85" t="s">
        <v>1795</v>
      </c>
      <c r="B581" s="85" t="s">
        <v>344</v>
      </c>
      <c r="C581" s="65">
        <f>VLOOKUP(B581,Площадь!$D$2:$E$713,2,0)</f>
        <v>83.9</v>
      </c>
      <c r="D581" s="79"/>
      <c r="E581">
        <v>31</v>
      </c>
      <c r="F581">
        <v>29</v>
      </c>
      <c r="G581">
        <v>31</v>
      </c>
      <c r="Q581">
        <f t="shared" si="303"/>
        <v>91</v>
      </c>
      <c r="R581" s="100">
        <f>VLOOKUP(B581,'Общие показания'!A:H,8,0)</f>
        <v>3.2001832070601588</v>
      </c>
      <c r="S581" s="41"/>
      <c r="T581" s="100">
        <f t="shared" si="304"/>
        <v>1.2226098404396017</v>
      </c>
      <c r="U581" s="100">
        <f t="shared" si="305"/>
        <v>0.99303185352588119</v>
      </c>
      <c r="V581" s="41">
        <f t="shared" si="328"/>
        <v>0.98454151309467597</v>
      </c>
      <c r="W581" s="41">
        <f t="shared" si="327"/>
        <v>0</v>
      </c>
      <c r="X581" s="100">
        <f t="shared" si="306"/>
        <v>0</v>
      </c>
      <c r="Y581" s="41"/>
      <c r="Z581" s="41"/>
      <c r="AA581" s="41"/>
      <c r="AB581" s="41"/>
      <c r="AC581" s="41"/>
      <c r="AD581" s="41"/>
      <c r="AE581" s="41"/>
      <c r="AF581" s="41"/>
      <c r="AG581" s="41"/>
      <c r="AI581" s="100">
        <f t="shared" si="307"/>
        <v>1.6759975408243093</v>
      </c>
      <c r="AJ581" s="100">
        <f t="shared" si="308"/>
        <v>0.8090014231273337</v>
      </c>
      <c r="AK581" s="41">
        <f t="shared" ref="AK581:AK644" si="329">(C581*$AK$1)/31*G581</f>
        <v>1.2688425048337728</v>
      </c>
      <c r="AL581" s="41">
        <f t="shared" si="309"/>
        <v>0</v>
      </c>
      <c r="AR581" s="41">
        <f t="shared" si="310"/>
        <v>0</v>
      </c>
      <c r="AS581" s="41">
        <f t="shared" si="311"/>
        <v>0</v>
      </c>
      <c r="AT581" s="41">
        <f t="shared" si="312"/>
        <v>0</v>
      </c>
      <c r="AV581" s="40">
        <f t="shared" si="313"/>
        <v>7780.9057099695929</v>
      </c>
      <c r="AW581" s="40">
        <f t="shared" si="314"/>
        <v>4837.3060465168237</v>
      </c>
      <c r="AX581" s="40">
        <f t="shared" si="315"/>
        <v>6048.8939223664102</v>
      </c>
      <c r="AY581" s="40">
        <f t="shared" si="316"/>
        <v>0</v>
      </c>
      <c r="AZ581" s="40">
        <f t="shared" si="317"/>
        <v>0</v>
      </c>
      <c r="BA581" s="40">
        <f t="shared" si="318"/>
        <v>0</v>
      </c>
      <c r="BB581" s="40">
        <f t="shared" si="319"/>
        <v>0</v>
      </c>
      <c r="BC581" s="40">
        <f t="shared" si="320"/>
        <v>0</v>
      </c>
      <c r="BD581" s="40">
        <f t="shared" si="321"/>
        <v>0</v>
      </c>
      <c r="BE581" s="40"/>
      <c r="BF581" s="40"/>
      <c r="BG581" s="40"/>
      <c r="BH581" s="62">
        <f t="shared" si="322"/>
        <v>18667.105678852826</v>
      </c>
      <c r="BI581" s="128">
        <f>VLOOKUP(A581,'1112 '!$B$499:$G$1229,6,0)</f>
        <v>10810.44</v>
      </c>
      <c r="BJ581" s="63">
        <f t="shared" si="323"/>
        <v>7856.6656788528253</v>
      </c>
      <c r="BK581" s="41">
        <f t="shared" si="325"/>
        <v>6.9070566903511868E-3</v>
      </c>
    </row>
    <row r="582" spans="1:63" x14ac:dyDescent="0.3">
      <c r="A582" s="85" t="s">
        <v>1706</v>
      </c>
      <c r="B582" s="85" t="s">
        <v>268</v>
      </c>
      <c r="C582" s="65">
        <f>VLOOKUP(B582,Площадь!$D$2:$E$713,2,0)</f>
        <v>80.7</v>
      </c>
      <c r="D582" s="79"/>
      <c r="E582">
        <v>31</v>
      </c>
      <c r="F582">
        <v>29</v>
      </c>
      <c r="G582">
        <v>31</v>
      </c>
      <c r="Q582">
        <f t="shared" si="303"/>
        <v>91</v>
      </c>
      <c r="R582" s="100">
        <f>VLOOKUP(B582,'Общие показания'!A:H,8,0)</f>
        <v>3.0781261598302123</v>
      </c>
      <c r="S582" s="41"/>
      <c r="T582" s="100">
        <f t="shared" si="304"/>
        <v>1.1759787142249805</v>
      </c>
      <c r="U582" s="100">
        <f t="shared" si="305"/>
        <v>0.95515697949390477</v>
      </c>
      <c r="V582" s="41">
        <f t="shared" si="328"/>
        <v>0.9469904661113272</v>
      </c>
      <c r="W582" s="41">
        <f t="shared" si="327"/>
        <v>0</v>
      </c>
      <c r="X582" s="100">
        <f t="shared" si="306"/>
        <v>0</v>
      </c>
      <c r="Y582" s="41"/>
      <c r="Z582" s="41"/>
      <c r="AA582" s="41"/>
      <c r="AB582" s="41"/>
      <c r="AC582" s="41"/>
      <c r="AD582" s="41"/>
      <c r="AE582" s="41"/>
      <c r="AF582" s="41"/>
      <c r="AG582" s="41"/>
      <c r="AI582" s="100">
        <f t="shared" si="307"/>
        <v>1.6120739159060995</v>
      </c>
      <c r="AJ582" s="100">
        <f t="shared" si="308"/>
        <v>0.77814558815704205</v>
      </c>
      <c r="AK582" s="41">
        <f t="shared" si="329"/>
        <v>1.2204480350427349</v>
      </c>
      <c r="AL582" s="41">
        <f t="shared" si="309"/>
        <v>0</v>
      </c>
      <c r="AR582" s="41">
        <f t="shared" si="310"/>
        <v>0</v>
      </c>
      <c r="AS582" s="41">
        <f t="shared" si="311"/>
        <v>0</v>
      </c>
      <c r="AT582" s="41">
        <f t="shared" si="312"/>
        <v>0</v>
      </c>
      <c r="AV582" s="40">
        <f t="shared" si="313"/>
        <v>7484.1369582186671</v>
      </c>
      <c r="AW582" s="40">
        <f t="shared" si="314"/>
        <v>4652.8080804994961</v>
      </c>
      <c r="AX582" s="40">
        <f t="shared" si="315"/>
        <v>5818.1852149579181</v>
      </c>
      <c r="AY582" s="40">
        <f t="shared" si="316"/>
        <v>0</v>
      </c>
      <c r="AZ582" s="40">
        <f t="shared" si="317"/>
        <v>0</v>
      </c>
      <c r="BA582" s="40">
        <f t="shared" si="318"/>
        <v>0</v>
      </c>
      <c r="BB582" s="40">
        <f t="shared" si="319"/>
        <v>0</v>
      </c>
      <c r="BC582" s="40">
        <f t="shared" si="320"/>
        <v>0</v>
      </c>
      <c r="BD582" s="40">
        <f t="shared" si="321"/>
        <v>0</v>
      </c>
      <c r="BE582" s="40"/>
      <c r="BF582" s="40"/>
      <c r="BG582" s="40"/>
      <c r="BH582" s="62">
        <f t="shared" si="322"/>
        <v>17955.130253676081</v>
      </c>
      <c r="BI582" s="128">
        <f>VLOOKUP(A582,'1112 '!$B$499:$G$1229,6,0)</f>
        <v>10398.15</v>
      </c>
      <c r="BJ582" s="63">
        <f t="shared" si="323"/>
        <v>7556.9802536760817</v>
      </c>
      <c r="BK582" s="41">
        <f t="shared" si="325"/>
        <v>6.9070566903511868E-3</v>
      </c>
    </row>
    <row r="583" spans="1:63" x14ac:dyDescent="0.3">
      <c r="A583" s="85" t="s">
        <v>1758</v>
      </c>
      <c r="B583" s="85" t="s">
        <v>318</v>
      </c>
      <c r="C583" s="65">
        <f>VLOOKUP(B583,Площадь!$D$2:$E$713,2,0)</f>
        <v>55.8</v>
      </c>
      <c r="D583" s="79"/>
      <c r="E583">
        <v>31</v>
      </c>
      <c r="F583">
        <v>29</v>
      </c>
      <c r="G583">
        <v>31</v>
      </c>
      <c r="Q583">
        <f t="shared" si="303"/>
        <v>91</v>
      </c>
      <c r="R583" s="100">
        <f>VLOOKUP(B583,'Общие показания'!A:H,8,0)</f>
        <v>2.1283697610721912</v>
      </c>
      <c r="S583" s="41"/>
      <c r="T583" s="100">
        <f t="shared" si="304"/>
        <v>0.81313026336745853</v>
      </c>
      <c r="U583" s="100">
        <f t="shared" si="305"/>
        <v>0.66044311593258831</v>
      </c>
      <c r="V583" s="41">
        <f t="shared" si="328"/>
        <v>0.65479638177214439</v>
      </c>
      <c r="W583" s="41">
        <f t="shared" si="327"/>
        <v>0</v>
      </c>
      <c r="X583" s="100">
        <f t="shared" si="306"/>
        <v>0</v>
      </c>
      <c r="Y583" s="41"/>
      <c r="Z583" s="41"/>
      <c r="AA583" s="41"/>
      <c r="AB583" s="41"/>
      <c r="AC583" s="41"/>
      <c r="AD583" s="41"/>
      <c r="AE583" s="41"/>
      <c r="AF583" s="41"/>
      <c r="AG583" s="41"/>
      <c r="AI583" s="100">
        <f t="shared" si="307"/>
        <v>1.1146682095112805</v>
      </c>
      <c r="AJ583" s="100">
        <f t="shared" si="308"/>
        <v>0.53804862229446027</v>
      </c>
      <c r="AK583" s="41">
        <f t="shared" si="329"/>
        <v>0.84387856698122188</v>
      </c>
      <c r="AL583" s="41">
        <f t="shared" si="309"/>
        <v>0</v>
      </c>
      <c r="AR583" s="41">
        <f t="shared" si="310"/>
        <v>0</v>
      </c>
      <c r="AS583" s="41">
        <f t="shared" si="311"/>
        <v>0</v>
      </c>
      <c r="AT583" s="41">
        <f t="shared" si="312"/>
        <v>0</v>
      </c>
      <c r="AV583" s="40">
        <f t="shared" si="313"/>
        <v>5174.9051086567715</v>
      </c>
      <c r="AW583" s="40">
        <f t="shared" si="314"/>
        <v>3217.1832824271601</v>
      </c>
      <c r="AX583" s="40">
        <f t="shared" si="315"/>
        <v>4022.9830854355869</v>
      </c>
      <c r="AY583" s="40">
        <f t="shared" si="316"/>
        <v>0</v>
      </c>
      <c r="AZ583" s="40">
        <f t="shared" si="317"/>
        <v>0</v>
      </c>
      <c r="BA583" s="40">
        <f t="shared" si="318"/>
        <v>0</v>
      </c>
      <c r="BB583" s="40">
        <f t="shared" si="319"/>
        <v>0</v>
      </c>
      <c r="BC583" s="40">
        <f t="shared" si="320"/>
        <v>0</v>
      </c>
      <c r="BD583" s="40">
        <f t="shared" si="321"/>
        <v>0</v>
      </c>
      <c r="BE583" s="40"/>
      <c r="BF583" s="40"/>
      <c r="BG583" s="40"/>
      <c r="BH583" s="62">
        <f t="shared" si="322"/>
        <v>12415.071476519519</v>
      </c>
      <c r="BI583" s="128">
        <f>VLOOKUP(A583,'1112 '!$B$499:$G$1229,6,0)</f>
        <v>7189.8</v>
      </c>
      <c r="BJ583" s="63">
        <f t="shared" si="323"/>
        <v>5225.2714765195187</v>
      </c>
      <c r="BK583" s="41">
        <f t="shared" si="325"/>
        <v>6.9070566903511859E-3</v>
      </c>
    </row>
    <row r="584" spans="1:63" x14ac:dyDescent="0.3">
      <c r="A584" s="85" t="s">
        <v>1717</v>
      </c>
      <c r="B584" s="85" t="s">
        <v>345</v>
      </c>
      <c r="C584" s="65">
        <f>VLOOKUP(B584,Площадь!$D$2:$E$713,2,0)</f>
        <v>55.7</v>
      </c>
      <c r="D584" s="79"/>
      <c r="E584">
        <v>31</v>
      </c>
      <c r="F584">
        <v>29</v>
      </c>
      <c r="G584">
        <v>31</v>
      </c>
      <c r="Q584">
        <f t="shared" si="303"/>
        <v>91</v>
      </c>
      <c r="R584" s="100">
        <f>VLOOKUP(B584,'Общие показания'!A:H,8,0)</f>
        <v>2.1245554783462555</v>
      </c>
      <c r="S584" s="41"/>
      <c r="T584" s="100">
        <f t="shared" si="304"/>
        <v>0.81167304067325163</v>
      </c>
      <c r="U584" s="100">
        <f t="shared" si="305"/>
        <v>0.65925952611908911</v>
      </c>
      <c r="V584" s="41">
        <f t="shared" si="328"/>
        <v>0.65362291155391483</v>
      </c>
      <c r="W584" s="41">
        <f t="shared" si="327"/>
        <v>0</v>
      </c>
      <c r="X584" s="100">
        <f t="shared" si="306"/>
        <v>0</v>
      </c>
      <c r="Y584" s="41"/>
      <c r="Z584" s="41"/>
      <c r="AA584" s="41"/>
      <c r="AB584" s="41"/>
      <c r="AC584" s="41"/>
      <c r="AD584" s="41"/>
      <c r="AE584" s="41"/>
      <c r="AF584" s="41"/>
      <c r="AG584" s="41"/>
      <c r="AI584" s="100">
        <f t="shared" si="307"/>
        <v>1.1126705962325867</v>
      </c>
      <c r="AJ584" s="100">
        <f t="shared" si="308"/>
        <v>0.53708437745163873</v>
      </c>
      <c r="AK584" s="41">
        <f t="shared" si="329"/>
        <v>0.84236623980025205</v>
      </c>
      <c r="AL584" s="41">
        <f t="shared" si="309"/>
        <v>0</v>
      </c>
      <c r="AR584" s="41">
        <f t="shared" si="310"/>
        <v>0</v>
      </c>
      <c r="AS584" s="41">
        <f t="shared" si="311"/>
        <v>0</v>
      </c>
      <c r="AT584" s="41">
        <f t="shared" si="312"/>
        <v>0</v>
      </c>
      <c r="AV584" s="40">
        <f t="shared" si="313"/>
        <v>5165.6310851645558</v>
      </c>
      <c r="AW584" s="40">
        <f t="shared" si="314"/>
        <v>3211.4177209891191</v>
      </c>
      <c r="AX584" s="40">
        <f t="shared" si="315"/>
        <v>4015.7734383290713</v>
      </c>
      <c r="AY584" s="40">
        <f t="shared" si="316"/>
        <v>0</v>
      </c>
      <c r="AZ584" s="40">
        <f t="shared" si="317"/>
        <v>0</v>
      </c>
      <c r="BA584" s="40">
        <f t="shared" si="318"/>
        <v>0</v>
      </c>
      <c r="BB584" s="40">
        <f t="shared" si="319"/>
        <v>0</v>
      </c>
      <c r="BC584" s="40">
        <f t="shared" si="320"/>
        <v>0</v>
      </c>
      <c r="BD584" s="40">
        <f t="shared" si="321"/>
        <v>0</v>
      </c>
      <c r="BE584" s="40"/>
      <c r="BF584" s="40"/>
      <c r="BG584" s="40"/>
      <c r="BH584" s="62">
        <f t="shared" si="322"/>
        <v>12392.822244482746</v>
      </c>
      <c r="BI584" s="128">
        <f>VLOOKUP(A584,'1112 '!$B$499:$G$1229,6,0)</f>
        <v>7176.9</v>
      </c>
      <c r="BJ584" s="63">
        <f t="shared" si="323"/>
        <v>5215.9222444827465</v>
      </c>
      <c r="BK584" s="41">
        <f t="shared" si="325"/>
        <v>6.9070566903511859E-3</v>
      </c>
    </row>
    <row r="585" spans="1:63" x14ac:dyDescent="0.3">
      <c r="A585" s="85" t="s">
        <v>1898</v>
      </c>
      <c r="B585" s="85" t="s">
        <v>329</v>
      </c>
      <c r="C585" s="65">
        <f>VLOOKUP(B585,Площадь!$D$2:$E$713,2,0)</f>
        <v>83.9</v>
      </c>
      <c r="D585" s="79"/>
      <c r="E585">
        <v>31</v>
      </c>
      <c r="F585">
        <v>29</v>
      </c>
      <c r="G585">
        <v>31</v>
      </c>
      <c r="Q585">
        <f t="shared" si="303"/>
        <v>91</v>
      </c>
      <c r="R585" s="100">
        <f>VLOOKUP(B585,'Общие показания'!A:H,8,0)</f>
        <v>3.2001832070601588</v>
      </c>
      <c r="S585" s="41"/>
      <c r="T585" s="100">
        <f t="shared" si="304"/>
        <v>1.2226098404396017</v>
      </c>
      <c r="U585" s="100">
        <f t="shared" si="305"/>
        <v>0.99303185352588119</v>
      </c>
      <c r="V585" s="41">
        <f t="shared" si="328"/>
        <v>0.98454151309467597</v>
      </c>
      <c r="W585" s="41">
        <f t="shared" si="327"/>
        <v>0</v>
      </c>
      <c r="X585" s="100">
        <f t="shared" si="306"/>
        <v>0</v>
      </c>
      <c r="Y585" s="41"/>
      <c r="Z585" s="41"/>
      <c r="AA585" s="41"/>
      <c r="AB585" s="41"/>
      <c r="AC585" s="41"/>
      <c r="AD585" s="41"/>
      <c r="AE585" s="41"/>
      <c r="AF585" s="41"/>
      <c r="AG585" s="41"/>
      <c r="AI585" s="100">
        <f t="shared" si="307"/>
        <v>1.6759975408243093</v>
      </c>
      <c r="AJ585" s="100">
        <f t="shared" si="308"/>
        <v>0.8090014231273337</v>
      </c>
      <c r="AK585" s="41">
        <f t="shared" si="329"/>
        <v>1.2688425048337728</v>
      </c>
      <c r="AL585" s="41">
        <f t="shared" si="309"/>
        <v>0</v>
      </c>
      <c r="AR585" s="41">
        <f t="shared" si="310"/>
        <v>0</v>
      </c>
      <c r="AS585" s="41">
        <f t="shared" si="311"/>
        <v>0</v>
      </c>
      <c r="AT585" s="41">
        <f t="shared" si="312"/>
        <v>0</v>
      </c>
      <c r="AV585" s="40">
        <f t="shared" si="313"/>
        <v>7780.9057099695929</v>
      </c>
      <c r="AW585" s="40">
        <f t="shared" si="314"/>
        <v>4837.3060465168237</v>
      </c>
      <c r="AX585" s="40">
        <f t="shared" si="315"/>
        <v>6048.8939223664102</v>
      </c>
      <c r="AY585" s="40">
        <f t="shared" si="316"/>
        <v>0</v>
      </c>
      <c r="AZ585" s="40">
        <f t="shared" si="317"/>
        <v>0</v>
      </c>
      <c r="BA585" s="40">
        <f t="shared" si="318"/>
        <v>0</v>
      </c>
      <c r="BB585" s="40">
        <f t="shared" si="319"/>
        <v>0</v>
      </c>
      <c r="BC585" s="40">
        <f t="shared" si="320"/>
        <v>0</v>
      </c>
      <c r="BD585" s="40">
        <f t="shared" si="321"/>
        <v>0</v>
      </c>
      <c r="BE585" s="40"/>
      <c r="BF585" s="40"/>
      <c r="BG585" s="40"/>
      <c r="BH585" s="62">
        <f t="shared" si="322"/>
        <v>18667.105678852826</v>
      </c>
      <c r="BI585" s="128">
        <f>VLOOKUP(A585,'1112 '!$B$499:$G$1229,6,0)</f>
        <v>10810.44</v>
      </c>
      <c r="BJ585" s="63">
        <f t="shared" si="323"/>
        <v>7856.6656788528253</v>
      </c>
      <c r="BK585" s="41">
        <f t="shared" si="325"/>
        <v>6.9070566903511868E-3</v>
      </c>
    </row>
    <row r="586" spans="1:63" x14ac:dyDescent="0.3">
      <c r="A586" s="85" t="s">
        <v>1771</v>
      </c>
      <c r="B586" s="85" t="s">
        <v>331</v>
      </c>
      <c r="C586" s="65">
        <f>VLOOKUP(B586,Площадь!$D$2:$E$713,2,0)</f>
        <v>80.7</v>
      </c>
      <c r="D586" s="79"/>
      <c r="E586">
        <v>31</v>
      </c>
      <c r="F586">
        <v>29</v>
      </c>
      <c r="G586">
        <v>31</v>
      </c>
      <c r="Q586">
        <f t="shared" si="303"/>
        <v>91</v>
      </c>
      <c r="R586" s="100">
        <f>VLOOKUP(B586,'Общие показания'!A:H,8,0)</f>
        <v>2.1770000000000014</v>
      </c>
      <c r="S586" s="41"/>
      <c r="T586" s="100">
        <f t="shared" si="304"/>
        <v>0.83170913989080886</v>
      </c>
      <c r="U586" s="100">
        <f t="shared" si="305"/>
        <v>0.67553330707956727</v>
      </c>
      <c r="V586" s="41">
        <f t="shared" si="328"/>
        <v>0.66975755302962547</v>
      </c>
      <c r="W586" s="41">
        <f t="shared" si="327"/>
        <v>0</v>
      </c>
      <c r="X586" s="100">
        <f t="shared" si="306"/>
        <v>0</v>
      </c>
      <c r="Y586" s="41"/>
      <c r="Z586" s="41"/>
      <c r="AA586" s="41"/>
      <c r="AB586" s="41"/>
      <c r="AC586" s="41"/>
      <c r="AD586" s="41"/>
      <c r="AE586" s="41"/>
      <c r="AF586" s="41"/>
      <c r="AG586" s="41"/>
      <c r="AI586" s="100">
        <f t="shared" si="307"/>
        <v>1.6120739159060995</v>
      </c>
      <c r="AJ586" s="100">
        <f t="shared" si="308"/>
        <v>0.77814558815704205</v>
      </c>
      <c r="AK586" s="41">
        <f t="shared" si="329"/>
        <v>1.2204480350427349</v>
      </c>
      <c r="AL586" s="41">
        <f t="shared" si="309"/>
        <v>0</v>
      </c>
      <c r="AR586" s="41">
        <f t="shared" si="310"/>
        <v>0</v>
      </c>
      <c r="AS586" s="41">
        <f t="shared" si="311"/>
        <v>0</v>
      </c>
      <c r="AT586" s="41">
        <f t="shared" si="312"/>
        <v>0</v>
      </c>
      <c r="AV586" s="40">
        <f t="shared" si="313"/>
        <v>6559.9934836589891</v>
      </c>
      <c r="AW586" s="40">
        <f t="shared" si="314"/>
        <v>3902.1974792173446</v>
      </c>
      <c r="AX586" s="40">
        <f t="shared" si="315"/>
        <v>5073.9922723979216</v>
      </c>
      <c r="AY586" s="40">
        <f t="shared" si="316"/>
        <v>0</v>
      </c>
      <c r="AZ586" s="40">
        <f t="shared" si="317"/>
        <v>0</v>
      </c>
      <c r="BA586" s="40">
        <f t="shared" si="318"/>
        <v>0</v>
      </c>
      <c r="BB586" s="40">
        <f t="shared" si="319"/>
        <v>0</v>
      </c>
      <c r="BC586" s="40">
        <f t="shared" si="320"/>
        <v>0</v>
      </c>
      <c r="BD586" s="40">
        <f t="shared" si="321"/>
        <v>0</v>
      </c>
      <c r="BE586" s="40"/>
      <c r="BF586" s="40"/>
      <c r="BG586" s="40"/>
      <c r="BH586" s="62">
        <f t="shared" si="322"/>
        <v>15536.183235274255</v>
      </c>
      <c r="BI586" s="128">
        <f>VLOOKUP(A586,'1112 '!$B$499:$G$1229,6,0)</f>
        <v>10398.15</v>
      </c>
      <c r="BJ586" s="63">
        <f t="shared" si="323"/>
        <v>5138.0332352742553</v>
      </c>
      <c r="BK586" s="41">
        <f t="shared" si="325"/>
        <v>5.976525752897437E-3</v>
      </c>
    </row>
    <row r="587" spans="1:63" x14ac:dyDescent="0.3">
      <c r="A587" s="85" t="s">
        <v>1869</v>
      </c>
      <c r="B587" s="85" t="s">
        <v>281</v>
      </c>
      <c r="C587" s="65">
        <f>VLOOKUP(B587,Площадь!$D$2:$E$713,2,0)</f>
        <v>55.8</v>
      </c>
      <c r="D587" s="79"/>
      <c r="E587">
        <v>31</v>
      </c>
      <c r="F587">
        <v>29</v>
      </c>
      <c r="G587">
        <v>31</v>
      </c>
      <c r="Q587">
        <f t="shared" si="303"/>
        <v>91</v>
      </c>
      <c r="R587" s="100">
        <f>VLOOKUP(B587,'Общие показания'!A:H,8,0)</f>
        <v>2.9150000000000027</v>
      </c>
      <c r="S587" s="41"/>
      <c r="T587" s="100">
        <f t="shared" si="304"/>
        <v>1.1136573921826864</v>
      </c>
      <c r="U587" s="100">
        <f t="shared" si="305"/>
        <v>0.90453816726547498</v>
      </c>
      <c r="V587" s="41">
        <f t="shared" si="328"/>
        <v>0.89680444055184139</v>
      </c>
      <c r="W587" s="41">
        <f t="shared" si="327"/>
        <v>0</v>
      </c>
      <c r="X587" s="100">
        <f t="shared" si="306"/>
        <v>0</v>
      </c>
      <c r="Y587" s="41"/>
      <c r="Z587" s="41"/>
      <c r="AA587" s="41"/>
      <c r="AB587" s="41"/>
      <c r="AC587" s="41"/>
      <c r="AD587" s="41"/>
      <c r="AE587" s="41"/>
      <c r="AF587" s="41"/>
      <c r="AG587" s="41"/>
      <c r="AI587" s="100">
        <f t="shared" si="307"/>
        <v>1.1146682095112805</v>
      </c>
      <c r="AJ587" s="100">
        <f t="shared" si="308"/>
        <v>0.53804862229446027</v>
      </c>
      <c r="AK587" s="41">
        <f t="shared" si="329"/>
        <v>0.84387856698122188</v>
      </c>
      <c r="AL587" s="41">
        <f t="shared" si="309"/>
        <v>0</v>
      </c>
      <c r="AR587" s="41">
        <f t="shared" si="310"/>
        <v>0</v>
      </c>
      <c r="AS587" s="41">
        <f t="shared" si="311"/>
        <v>0</v>
      </c>
      <c r="AT587" s="41">
        <f t="shared" si="312"/>
        <v>0</v>
      </c>
      <c r="AV587" s="40">
        <f t="shared" si="313"/>
        <v>5981.6281121632173</v>
      </c>
      <c r="AW587" s="40">
        <f t="shared" si="314"/>
        <v>3872.4222744231079</v>
      </c>
      <c r="AX587" s="40">
        <f t="shared" si="315"/>
        <v>4672.6198381014538</v>
      </c>
      <c r="AY587" s="40">
        <f t="shared" si="316"/>
        <v>0</v>
      </c>
      <c r="AZ587" s="40">
        <f t="shared" si="317"/>
        <v>0</v>
      </c>
      <c r="BA587" s="40">
        <f t="shared" si="318"/>
        <v>0</v>
      </c>
      <c r="BB587" s="40">
        <f t="shared" si="319"/>
        <v>0</v>
      </c>
      <c r="BC587" s="40">
        <f t="shared" si="320"/>
        <v>0</v>
      </c>
      <c r="BD587" s="40">
        <f t="shared" si="321"/>
        <v>0</v>
      </c>
      <c r="BE587" s="40"/>
      <c r="BF587" s="40"/>
      <c r="BG587" s="40"/>
      <c r="BH587" s="62">
        <f t="shared" si="322"/>
        <v>14526.670224687779</v>
      </c>
      <c r="BI587" s="128">
        <f>VLOOKUP(A587,'1112 '!$B$499:$G$1229,6,0)</f>
        <v>7189.8</v>
      </c>
      <c r="BJ587" s="63">
        <f t="shared" si="323"/>
        <v>7336.8702246877792</v>
      </c>
      <c r="BK587" s="41">
        <f t="shared" si="325"/>
        <v>8.0818330328359701E-3</v>
      </c>
    </row>
    <row r="588" spans="1:63" x14ac:dyDescent="0.3">
      <c r="A588" s="85" t="s">
        <v>2270</v>
      </c>
      <c r="B588" s="85" t="s">
        <v>246</v>
      </c>
      <c r="C588" s="65">
        <f>VLOOKUP(B588,Площадь!$D$2:$E$713,2,0)</f>
        <v>55.7</v>
      </c>
      <c r="D588" s="79"/>
      <c r="E588">
        <v>31</v>
      </c>
      <c r="F588">
        <v>29</v>
      </c>
      <c r="G588">
        <v>31</v>
      </c>
      <c r="Q588">
        <f t="shared" si="303"/>
        <v>91</v>
      </c>
      <c r="R588" s="100">
        <f>VLOOKUP(B588,'Общие показания'!A:H,8,0)</f>
        <v>2.1245554783462555</v>
      </c>
      <c r="S588" s="41"/>
      <c r="T588" s="100">
        <f t="shared" si="304"/>
        <v>0.81167304067325163</v>
      </c>
      <c r="U588" s="100">
        <f t="shared" si="305"/>
        <v>0.65925952611908911</v>
      </c>
      <c r="V588" s="41">
        <f t="shared" si="328"/>
        <v>0.65362291155391483</v>
      </c>
      <c r="W588" s="41">
        <f t="shared" si="327"/>
        <v>0</v>
      </c>
      <c r="X588" s="100">
        <f t="shared" si="306"/>
        <v>0</v>
      </c>
      <c r="Y588" s="41"/>
      <c r="Z588" s="41"/>
      <c r="AA588" s="41"/>
      <c r="AB588" s="41"/>
      <c r="AC588" s="41"/>
      <c r="AD588" s="41"/>
      <c r="AE588" s="41"/>
      <c r="AF588" s="41"/>
      <c r="AG588" s="41"/>
      <c r="AI588" s="100">
        <f t="shared" si="307"/>
        <v>1.1126705962325867</v>
      </c>
      <c r="AJ588" s="100">
        <f t="shared" si="308"/>
        <v>0.53708437745163873</v>
      </c>
      <c r="AK588" s="41">
        <f t="shared" si="329"/>
        <v>0.84236623980025205</v>
      </c>
      <c r="AL588" s="41">
        <f t="shared" si="309"/>
        <v>0</v>
      </c>
      <c r="AR588" s="41">
        <f t="shared" si="310"/>
        <v>0</v>
      </c>
      <c r="AS588" s="41">
        <f t="shared" si="311"/>
        <v>0</v>
      </c>
      <c r="AT588" s="41">
        <f t="shared" si="312"/>
        <v>0</v>
      </c>
      <c r="AV588" s="40">
        <f t="shared" si="313"/>
        <v>5165.6310851645558</v>
      </c>
      <c r="AW588" s="40">
        <f t="shared" si="314"/>
        <v>3211.4177209891191</v>
      </c>
      <c r="AX588" s="40">
        <f t="shared" si="315"/>
        <v>4015.7734383290713</v>
      </c>
      <c r="AY588" s="40">
        <f t="shared" si="316"/>
        <v>0</v>
      </c>
      <c r="AZ588" s="40">
        <f t="shared" si="317"/>
        <v>0</v>
      </c>
      <c r="BA588" s="40">
        <f t="shared" si="318"/>
        <v>0</v>
      </c>
      <c r="BB588" s="40">
        <f t="shared" si="319"/>
        <v>0</v>
      </c>
      <c r="BC588" s="40">
        <f t="shared" si="320"/>
        <v>0</v>
      </c>
      <c r="BD588" s="40">
        <f t="shared" si="321"/>
        <v>0</v>
      </c>
      <c r="BE588" s="40"/>
      <c r="BF588" s="40"/>
      <c r="BG588" s="40"/>
      <c r="BH588" s="62">
        <f t="shared" si="322"/>
        <v>12392.822244482746</v>
      </c>
      <c r="BI588" s="128">
        <f>VLOOKUP(A588,'1112 '!$B$499:$G$1229,6,0)</f>
        <v>7176.9</v>
      </c>
      <c r="BJ588" s="63">
        <f t="shared" si="323"/>
        <v>5215.9222444827465</v>
      </c>
      <c r="BK588" s="41">
        <f t="shared" si="325"/>
        <v>6.9070566903511859E-3</v>
      </c>
    </row>
    <row r="589" spans="1:63" x14ac:dyDescent="0.3">
      <c r="A589" s="85" t="s">
        <v>1900</v>
      </c>
      <c r="B589" s="85" t="s">
        <v>335</v>
      </c>
      <c r="C589" s="65">
        <f>VLOOKUP(B589,Площадь!$D$2:$E$713,2,0)</f>
        <v>80.7</v>
      </c>
      <c r="D589" s="79"/>
      <c r="E589">
        <v>31</v>
      </c>
      <c r="F589">
        <v>29</v>
      </c>
      <c r="G589">
        <v>31</v>
      </c>
      <c r="Q589">
        <f t="shared" si="303"/>
        <v>91</v>
      </c>
      <c r="R589" s="100">
        <f>VLOOKUP(B589,'Общие показания'!A:H,8,0)</f>
        <v>3.0781261598302123</v>
      </c>
      <c r="S589" s="41"/>
      <c r="T589" s="100">
        <f t="shared" si="304"/>
        <v>1.1759787142249805</v>
      </c>
      <c r="U589" s="100">
        <f t="shared" si="305"/>
        <v>0.95515697949390477</v>
      </c>
      <c r="V589" s="41">
        <f t="shared" si="328"/>
        <v>0.9469904661113272</v>
      </c>
      <c r="W589" s="41">
        <f t="shared" si="327"/>
        <v>0</v>
      </c>
      <c r="X589" s="100">
        <f t="shared" si="306"/>
        <v>0</v>
      </c>
      <c r="Y589" s="41"/>
      <c r="Z589" s="41"/>
      <c r="AA589" s="41"/>
      <c r="AB589" s="41"/>
      <c r="AC589" s="41"/>
      <c r="AD589" s="41"/>
      <c r="AE589" s="41"/>
      <c r="AF589" s="41"/>
      <c r="AG589" s="41"/>
      <c r="AI589" s="100">
        <f t="shared" si="307"/>
        <v>1.6120739159060995</v>
      </c>
      <c r="AJ589" s="100">
        <f t="shared" si="308"/>
        <v>0.77814558815704205</v>
      </c>
      <c r="AK589" s="41">
        <f t="shared" si="329"/>
        <v>1.2204480350427349</v>
      </c>
      <c r="AL589" s="41">
        <f t="shared" si="309"/>
        <v>0</v>
      </c>
      <c r="AR589" s="41">
        <f t="shared" si="310"/>
        <v>0</v>
      </c>
      <c r="AS589" s="41">
        <f t="shared" si="311"/>
        <v>0</v>
      </c>
      <c r="AT589" s="41">
        <f t="shared" si="312"/>
        <v>0</v>
      </c>
      <c r="AV589" s="40">
        <f t="shared" si="313"/>
        <v>7484.1369582186671</v>
      </c>
      <c r="AW589" s="40">
        <f t="shared" si="314"/>
        <v>4652.8080804994961</v>
      </c>
      <c r="AX589" s="40">
        <f t="shared" si="315"/>
        <v>5818.1852149579181</v>
      </c>
      <c r="AY589" s="40">
        <f t="shared" si="316"/>
        <v>0</v>
      </c>
      <c r="AZ589" s="40">
        <f t="shared" si="317"/>
        <v>0</v>
      </c>
      <c r="BA589" s="40">
        <f t="shared" si="318"/>
        <v>0</v>
      </c>
      <c r="BB589" s="40">
        <f t="shared" si="319"/>
        <v>0</v>
      </c>
      <c r="BC589" s="40">
        <f t="shared" si="320"/>
        <v>0</v>
      </c>
      <c r="BD589" s="40">
        <f t="shared" si="321"/>
        <v>0</v>
      </c>
      <c r="BE589" s="40"/>
      <c r="BF589" s="40"/>
      <c r="BG589" s="40"/>
      <c r="BH589" s="62">
        <f t="shared" si="322"/>
        <v>17955.130253676081</v>
      </c>
      <c r="BI589" s="128">
        <f>VLOOKUP(A589,'1112 '!$B$499:$G$1229,6,0)</f>
        <v>10398.15</v>
      </c>
      <c r="BJ589" s="63">
        <f t="shared" si="323"/>
        <v>7556.9802536760817</v>
      </c>
      <c r="BK589" s="41">
        <f t="shared" si="325"/>
        <v>6.9070566903511868E-3</v>
      </c>
    </row>
    <row r="590" spans="1:63" x14ac:dyDescent="0.3">
      <c r="A590" s="85" t="s">
        <v>1362</v>
      </c>
      <c r="B590" s="85" t="s">
        <v>207</v>
      </c>
      <c r="C590" s="65">
        <f>VLOOKUP(B590,Площадь!$D$2:$E$713,2,0)</f>
        <v>83.9</v>
      </c>
      <c r="D590" s="79"/>
      <c r="E590">
        <v>31</v>
      </c>
      <c r="F590">
        <v>29</v>
      </c>
      <c r="G590">
        <v>31</v>
      </c>
      <c r="Q590">
        <f t="shared" ref="Q590:Q653" si="330">SUM(E590:P590)</f>
        <v>91</v>
      </c>
      <c r="R590" s="100">
        <f>VLOOKUP(B590,'Общие показания'!A:H,8,0)</f>
        <v>0</v>
      </c>
      <c r="S590" s="41"/>
      <c r="T590" s="100">
        <f t="shared" ref="T590:T653" si="331">R590*$T$1/31*E590</f>
        <v>0</v>
      </c>
      <c r="U590" s="100">
        <f t="shared" ref="U590:U653" si="332">R590*$U$1/29*F590</f>
        <v>0</v>
      </c>
      <c r="V590" s="41">
        <f t="shared" si="328"/>
        <v>0</v>
      </c>
      <c r="W590" s="41">
        <f t="shared" si="327"/>
        <v>0</v>
      </c>
      <c r="X590" s="100">
        <f t="shared" ref="X590:X653" si="333">SUM(T590:W590)-R590</f>
        <v>0</v>
      </c>
      <c r="Y590" s="41"/>
      <c r="Z590" s="41"/>
      <c r="AA590" s="41"/>
      <c r="AB590" s="41"/>
      <c r="AC590" s="41"/>
      <c r="AD590" s="41"/>
      <c r="AE590" s="41"/>
      <c r="AF590" s="41"/>
      <c r="AG590" s="41"/>
      <c r="AI590" s="100">
        <f t="shared" ref="AI590:AI653" si="334">(C590*$AI$1)/31*E590</f>
        <v>1.6759975408243093</v>
      </c>
      <c r="AJ590" s="100">
        <f t="shared" ref="AJ590:AJ653" si="335">(C590*$AJ$1)/29*F590</f>
        <v>0.8090014231273337</v>
      </c>
      <c r="AK590" s="41">
        <f t="shared" si="329"/>
        <v>1.2688425048337728</v>
      </c>
      <c r="AL590" s="41">
        <f t="shared" ref="AL590:AL653" si="336">(C590*$AL$1)/30*H590</f>
        <v>0</v>
      </c>
      <c r="AR590" s="41">
        <f t="shared" ref="AR590:AR653" si="337">(C590*$AR$1)/31*N590</f>
        <v>0</v>
      </c>
      <c r="AS590" s="41">
        <f t="shared" ref="AS590:AS653" si="338">(C590*$AS$1)/30*O590</f>
        <v>0</v>
      </c>
      <c r="AT590" s="41">
        <f t="shared" ref="AT590:AT653" si="339">(C590*$AT$1)/31*P590</f>
        <v>0</v>
      </c>
      <c r="AV590" s="40">
        <f t="shared" ref="AV590:AV653" si="340">(T590+AI590)*$AV$1</f>
        <v>4498.980758687143</v>
      </c>
      <c r="AW590" s="40">
        <f t="shared" ref="AW590:AW653" si="341">(U590+AJ590)*$AW$1</f>
        <v>2171.6510601860896</v>
      </c>
      <c r="AX590" s="40">
        <f t="shared" ref="AX590:AX653" si="342">(V590+AK590)*$AX$1</f>
        <v>3406.0300662755867</v>
      </c>
      <c r="AY590" s="40">
        <f t="shared" ref="AY590:AY653" si="343">(W590+AL590)*$AY$1</f>
        <v>0</v>
      </c>
      <c r="AZ590" s="40">
        <f t="shared" ref="AZ590:AZ653" si="344">(Y590+AM590)*$AZ$1</f>
        <v>0</v>
      </c>
      <c r="BA590" s="40">
        <f t="shared" ref="BA590:BA653" si="345">(Z590+AN590)*$BA$1</f>
        <v>0</v>
      </c>
      <c r="BB590" s="40">
        <f t="shared" ref="BB590:BB653" si="346">(AA590+AO590)*$BB$1</f>
        <v>0</v>
      </c>
      <c r="BC590" s="40">
        <f t="shared" ref="BC590:BC653" si="347">(AB590+AP590)*$BC$1</f>
        <v>0</v>
      </c>
      <c r="BD590" s="40">
        <f t="shared" ref="BD590:BD653" si="348">(AC590+AQ590)*$BD$1</f>
        <v>0</v>
      </c>
      <c r="BE590" s="40"/>
      <c r="BF590" s="40"/>
      <c r="BG590" s="40"/>
      <c r="BH590" s="62">
        <f t="shared" ref="BH590:BH653" si="349">SUM(AV590:BG590)</f>
        <v>10076.66188514882</v>
      </c>
      <c r="BI590" s="128">
        <f>VLOOKUP(A590,'1112 '!$B$499:$G$1229,6,0)</f>
        <v>10810.44</v>
      </c>
      <c r="BJ590" s="63">
        <f t="shared" ref="BJ590:BJ653" si="350">BH590-BI590</f>
        <v>-733.77811485118036</v>
      </c>
      <c r="BK590" s="41">
        <f t="shared" si="325"/>
        <v>3.7284877520713305E-3</v>
      </c>
    </row>
    <row r="591" spans="1:63" x14ac:dyDescent="0.3">
      <c r="A591" s="85" t="s">
        <v>1835</v>
      </c>
      <c r="B591" s="85" t="s">
        <v>198</v>
      </c>
      <c r="C591" s="65">
        <f>VLOOKUP(B591,Площадь!$D$2:$E$713,2,0)</f>
        <v>55.8</v>
      </c>
      <c r="D591" s="79"/>
      <c r="E591">
        <v>31</v>
      </c>
      <c r="F591">
        <v>29</v>
      </c>
      <c r="G591">
        <v>31</v>
      </c>
      <c r="Q591">
        <f t="shared" si="330"/>
        <v>91</v>
      </c>
      <c r="R591" s="100">
        <f>VLOOKUP(B591,'Общие показания'!A:H,8,0)</f>
        <v>2.0530000000000008</v>
      </c>
      <c r="S591" s="41"/>
      <c r="T591" s="100">
        <f t="shared" si="331"/>
        <v>0.78433572080653657</v>
      </c>
      <c r="U591" s="100">
        <f t="shared" si="332"/>
        <v>0.63705552569331703</v>
      </c>
      <c r="V591" s="41">
        <f t="shared" si="328"/>
        <v>0.63160875350014734</v>
      </c>
      <c r="W591" s="41">
        <f t="shared" si="327"/>
        <v>0</v>
      </c>
      <c r="X591" s="100">
        <f t="shared" si="333"/>
        <v>0</v>
      </c>
      <c r="Y591" s="41"/>
      <c r="Z591" s="41"/>
      <c r="AA591" s="41"/>
      <c r="AB591" s="41"/>
      <c r="AC591" s="41"/>
      <c r="AD591" s="41"/>
      <c r="AE591" s="41"/>
      <c r="AF591" s="41"/>
      <c r="AG591" s="41"/>
      <c r="AI591" s="100">
        <f t="shared" si="334"/>
        <v>1.1146682095112805</v>
      </c>
      <c r="AJ591" s="100">
        <f t="shared" si="335"/>
        <v>0.53804862229446027</v>
      </c>
      <c r="AK591" s="41">
        <f t="shared" si="329"/>
        <v>0.84387856698122188</v>
      </c>
      <c r="AL591" s="41">
        <f t="shared" si="336"/>
        <v>0</v>
      </c>
      <c r="AR591" s="41">
        <f t="shared" si="337"/>
        <v>0</v>
      </c>
      <c r="AS591" s="41">
        <f t="shared" si="338"/>
        <v>0</v>
      </c>
      <c r="AT591" s="41">
        <f t="shared" si="339"/>
        <v>0</v>
      </c>
      <c r="AV591" s="40">
        <f t="shared" si="340"/>
        <v>5097.6101903879353</v>
      </c>
      <c r="AW591" s="40">
        <f t="shared" si="341"/>
        <v>3154.4025706924699</v>
      </c>
      <c r="AX591" s="40">
        <f t="shared" si="342"/>
        <v>3960.7391436073685</v>
      </c>
      <c r="AY591" s="40">
        <f t="shared" si="343"/>
        <v>0</v>
      </c>
      <c r="AZ591" s="40">
        <f t="shared" si="344"/>
        <v>0</v>
      </c>
      <c r="BA591" s="40">
        <f t="shared" si="345"/>
        <v>0</v>
      </c>
      <c r="BB591" s="40">
        <f t="shared" si="346"/>
        <v>0</v>
      </c>
      <c r="BC591" s="40">
        <f t="shared" si="347"/>
        <v>0</v>
      </c>
      <c r="BD591" s="40">
        <f t="shared" si="348"/>
        <v>0</v>
      </c>
      <c r="BE591" s="40"/>
      <c r="BF591" s="40"/>
      <c r="BG591" s="40"/>
      <c r="BH591" s="62">
        <f t="shared" si="349"/>
        <v>12212.751904687773</v>
      </c>
      <c r="BI591" s="128">
        <f>VLOOKUP(A591,'1112 '!$B$499:$G$1229,6,0)</f>
        <v>7189.8</v>
      </c>
      <c r="BJ591" s="63">
        <f t="shared" si="350"/>
        <v>5022.9519046877731</v>
      </c>
      <c r="BK591" s="41">
        <f t="shared" ref="BK591:BK654" si="351">(SUM(T591:W591)+SUM(AD591:AF591)+SUM(AI591:AL591)+SUM(AR591:AT591))/12/C591</f>
        <v>6.7944973100163729E-3</v>
      </c>
    </row>
    <row r="592" spans="1:63" x14ac:dyDescent="0.3">
      <c r="A592" s="85" t="s">
        <v>1873</v>
      </c>
      <c r="B592" s="85" t="s">
        <v>240</v>
      </c>
      <c r="C592" s="65">
        <f>VLOOKUP(B592,Площадь!$D$2:$E$713,2,0)</f>
        <v>55.7</v>
      </c>
      <c r="D592" s="79"/>
      <c r="E592">
        <v>31</v>
      </c>
      <c r="F592">
        <v>29</v>
      </c>
      <c r="G592">
        <v>31</v>
      </c>
      <c r="Q592">
        <f t="shared" si="330"/>
        <v>91</v>
      </c>
      <c r="R592" s="100">
        <f>VLOOKUP(B592,'Общие показания'!A:H,8,0)</f>
        <v>0</v>
      </c>
      <c r="S592" s="41"/>
      <c r="T592" s="100">
        <f t="shared" si="331"/>
        <v>0</v>
      </c>
      <c r="U592" s="100">
        <f t="shared" si="332"/>
        <v>0</v>
      </c>
      <c r="V592" s="41">
        <f t="shared" si="328"/>
        <v>0</v>
      </c>
      <c r="W592" s="41">
        <f t="shared" si="327"/>
        <v>0</v>
      </c>
      <c r="X592" s="100">
        <f t="shared" si="333"/>
        <v>0</v>
      </c>
      <c r="Y592" s="41"/>
      <c r="Z592" s="41"/>
      <c r="AA592" s="41"/>
      <c r="AB592" s="41"/>
      <c r="AC592" s="41"/>
      <c r="AD592" s="41"/>
      <c r="AE592" s="41"/>
      <c r="AF592" s="41"/>
      <c r="AG592" s="41"/>
      <c r="AI592" s="100">
        <f t="shared" si="334"/>
        <v>1.1126705962325867</v>
      </c>
      <c r="AJ592" s="100">
        <f t="shared" si="335"/>
        <v>0.53708437745163873</v>
      </c>
      <c r="AK592" s="41">
        <f t="shared" si="329"/>
        <v>0.84236623980025205</v>
      </c>
      <c r="AL592" s="41">
        <f t="shared" si="336"/>
        <v>0</v>
      </c>
      <c r="AR592" s="41">
        <f t="shared" si="337"/>
        <v>0</v>
      </c>
      <c r="AS592" s="41">
        <f t="shared" si="338"/>
        <v>0</v>
      </c>
      <c r="AT592" s="41">
        <f t="shared" si="339"/>
        <v>0</v>
      </c>
      <c r="AV592" s="40">
        <f t="shared" si="340"/>
        <v>2986.8084417029067</v>
      </c>
      <c r="AW592" s="40">
        <f t="shared" si="341"/>
        <v>1441.7278194560811</v>
      </c>
      <c r="AX592" s="40">
        <f t="shared" si="342"/>
        <v>2261.2142394702046</v>
      </c>
      <c r="AY592" s="40">
        <f t="shared" si="343"/>
        <v>0</v>
      </c>
      <c r="AZ592" s="40">
        <f t="shared" si="344"/>
        <v>0</v>
      </c>
      <c r="BA592" s="40">
        <f t="shared" si="345"/>
        <v>0</v>
      </c>
      <c r="BB592" s="40">
        <f t="shared" si="346"/>
        <v>0</v>
      </c>
      <c r="BC592" s="40">
        <f t="shared" si="347"/>
        <v>0</v>
      </c>
      <c r="BD592" s="40">
        <f t="shared" si="348"/>
        <v>0</v>
      </c>
      <c r="BE592" s="40"/>
      <c r="BF592" s="40"/>
      <c r="BG592" s="40"/>
      <c r="BH592" s="62">
        <f t="shared" si="349"/>
        <v>6689.7505006291922</v>
      </c>
      <c r="BI592" s="128">
        <f>VLOOKUP(A592,'1112 '!$B$499:$G$1229,6,0)</f>
        <v>7176.9</v>
      </c>
      <c r="BJ592" s="63">
        <f t="shared" si="350"/>
        <v>-487.14949937080746</v>
      </c>
      <c r="BK592" s="41">
        <f t="shared" si="351"/>
        <v>3.7284877520713305E-3</v>
      </c>
    </row>
    <row r="593" spans="1:63" x14ac:dyDescent="0.3">
      <c r="A593" s="85" t="s">
        <v>1749</v>
      </c>
      <c r="B593" s="85" t="s">
        <v>305</v>
      </c>
      <c r="C593" s="65">
        <f>VLOOKUP(B593,Площадь!$D$2:$E$713,2,0)</f>
        <v>83.9</v>
      </c>
      <c r="D593" s="79"/>
      <c r="E593">
        <v>31</v>
      </c>
      <c r="F593">
        <v>29</v>
      </c>
      <c r="G593">
        <v>31</v>
      </c>
      <c r="Q593">
        <f t="shared" si="330"/>
        <v>91</v>
      </c>
      <c r="R593" s="100">
        <f>VLOOKUP(B593,'Общие показания'!A:H,8,0)</f>
        <v>4.7979999999999983</v>
      </c>
      <c r="S593" s="41"/>
      <c r="T593" s="100">
        <f t="shared" si="331"/>
        <v>1.8330456835994933</v>
      </c>
      <c r="U593" s="100">
        <f t="shared" si="332"/>
        <v>1.488841895896996</v>
      </c>
      <c r="V593" s="41">
        <f t="shared" si="328"/>
        <v>1.4761124205035092</v>
      </c>
      <c r="W593" s="41">
        <f t="shared" si="327"/>
        <v>0</v>
      </c>
      <c r="X593" s="100">
        <f t="shared" si="333"/>
        <v>0</v>
      </c>
      <c r="Y593" s="41"/>
      <c r="Z593" s="41"/>
      <c r="AA593" s="41"/>
      <c r="AB593" s="41"/>
      <c r="AC593" s="41"/>
      <c r="AD593" s="41"/>
      <c r="AE593" s="41"/>
      <c r="AF593" s="41"/>
      <c r="AG593" s="41"/>
      <c r="AI593" s="100">
        <f t="shared" si="334"/>
        <v>1.6759975408243093</v>
      </c>
      <c r="AJ593" s="100">
        <f t="shared" si="335"/>
        <v>0.8090014231273337</v>
      </c>
      <c r="AK593" s="41">
        <f t="shared" si="329"/>
        <v>1.2688425048337728</v>
      </c>
      <c r="AL593" s="41">
        <f t="shared" si="336"/>
        <v>0</v>
      </c>
      <c r="AR593" s="41">
        <f t="shared" si="337"/>
        <v>0</v>
      </c>
      <c r="AS593" s="41">
        <f t="shared" si="338"/>
        <v>0</v>
      </c>
      <c r="AT593" s="41">
        <f t="shared" si="339"/>
        <v>0</v>
      </c>
      <c r="AV593" s="40">
        <f t="shared" si="340"/>
        <v>9419.5352699142786</v>
      </c>
      <c r="AW593" s="40">
        <f t="shared" si="341"/>
        <v>6168.2386918561506</v>
      </c>
      <c r="AX593" s="40">
        <f t="shared" si="342"/>
        <v>7368.4472033783877</v>
      </c>
      <c r="AY593" s="40">
        <f t="shared" si="343"/>
        <v>0</v>
      </c>
      <c r="AZ593" s="40">
        <f t="shared" si="344"/>
        <v>0</v>
      </c>
      <c r="BA593" s="40">
        <f t="shared" si="345"/>
        <v>0</v>
      </c>
      <c r="BB593" s="40">
        <f t="shared" si="346"/>
        <v>0</v>
      </c>
      <c r="BC593" s="40">
        <f t="shared" si="347"/>
        <v>0</v>
      </c>
      <c r="BD593" s="40">
        <f t="shared" si="348"/>
        <v>0</v>
      </c>
      <c r="BE593" s="40"/>
      <c r="BF593" s="40"/>
      <c r="BG593" s="40"/>
      <c r="BH593" s="62">
        <f t="shared" si="349"/>
        <v>22956.221165148818</v>
      </c>
      <c r="BI593" s="128">
        <f>VLOOKUP(A593,'1112 '!$B$499:$G$1229,6,0)</f>
        <v>10810.44</v>
      </c>
      <c r="BJ593" s="63">
        <f t="shared" si="350"/>
        <v>12145.781165148817</v>
      </c>
      <c r="BK593" s="41">
        <f t="shared" si="351"/>
        <v>8.4940817131360872E-3</v>
      </c>
    </row>
    <row r="594" spans="1:63" x14ac:dyDescent="0.3">
      <c r="A594" s="85" t="s">
        <v>1826</v>
      </c>
      <c r="B594" s="85" t="s">
        <v>347</v>
      </c>
      <c r="C594" s="65">
        <f>VLOOKUP(B594,Площадь!$D$2:$E$713,2,0)</f>
        <v>80.7</v>
      </c>
      <c r="D594" s="79"/>
      <c r="E594">
        <v>31</v>
      </c>
      <c r="F594">
        <v>29</v>
      </c>
      <c r="G594">
        <v>31</v>
      </c>
      <c r="Q594">
        <f t="shared" si="330"/>
        <v>91</v>
      </c>
      <c r="R594" s="100">
        <f>VLOOKUP(B594,'Общие показания'!A:H,8,0)</f>
        <v>3.0781261598302123</v>
      </c>
      <c r="S594" s="41"/>
      <c r="T594" s="100">
        <f t="shared" si="331"/>
        <v>1.1759787142249805</v>
      </c>
      <c r="U594" s="100">
        <f t="shared" si="332"/>
        <v>0.95515697949390477</v>
      </c>
      <c r="V594" s="41">
        <f t="shared" si="328"/>
        <v>0.9469904661113272</v>
      </c>
      <c r="W594" s="41">
        <f t="shared" si="327"/>
        <v>0</v>
      </c>
      <c r="X594" s="100">
        <f t="shared" si="333"/>
        <v>0</v>
      </c>
      <c r="Y594" s="41"/>
      <c r="Z594" s="41"/>
      <c r="AA594" s="41"/>
      <c r="AB594" s="41"/>
      <c r="AC594" s="41"/>
      <c r="AD594" s="41"/>
      <c r="AE594" s="41"/>
      <c r="AF594" s="41"/>
      <c r="AG594" s="41"/>
      <c r="AI594" s="100">
        <f t="shared" si="334"/>
        <v>1.6120739159060995</v>
      </c>
      <c r="AJ594" s="100">
        <f t="shared" si="335"/>
        <v>0.77814558815704205</v>
      </c>
      <c r="AK594" s="41">
        <f t="shared" si="329"/>
        <v>1.2204480350427349</v>
      </c>
      <c r="AL594" s="41">
        <f t="shared" si="336"/>
        <v>0</v>
      </c>
      <c r="AR594" s="41">
        <f t="shared" si="337"/>
        <v>0</v>
      </c>
      <c r="AS594" s="41">
        <f t="shared" si="338"/>
        <v>0</v>
      </c>
      <c r="AT594" s="41">
        <f t="shared" si="339"/>
        <v>0</v>
      </c>
      <c r="AV594" s="40">
        <f t="shared" si="340"/>
        <v>7484.1369582186671</v>
      </c>
      <c r="AW594" s="40">
        <f t="shared" si="341"/>
        <v>4652.8080804994961</v>
      </c>
      <c r="AX594" s="40">
        <f t="shared" si="342"/>
        <v>5818.1852149579181</v>
      </c>
      <c r="AY594" s="40">
        <f t="shared" si="343"/>
        <v>0</v>
      </c>
      <c r="AZ594" s="40">
        <f t="shared" si="344"/>
        <v>0</v>
      </c>
      <c r="BA594" s="40">
        <f t="shared" si="345"/>
        <v>0</v>
      </c>
      <c r="BB594" s="40">
        <f t="shared" si="346"/>
        <v>0</v>
      </c>
      <c r="BC594" s="40">
        <f t="shared" si="347"/>
        <v>0</v>
      </c>
      <c r="BD594" s="40">
        <f t="shared" si="348"/>
        <v>0</v>
      </c>
      <c r="BE594" s="40"/>
      <c r="BF594" s="40"/>
      <c r="BG594" s="40"/>
      <c r="BH594" s="62">
        <f t="shared" si="349"/>
        <v>17955.130253676081</v>
      </c>
      <c r="BI594" s="128">
        <f>VLOOKUP(A594,'1112 '!$B$499:$G$1229,6,0)</f>
        <v>10398.15</v>
      </c>
      <c r="BJ594" s="63">
        <f t="shared" si="350"/>
        <v>7556.9802536760817</v>
      </c>
      <c r="BK594" s="41">
        <f t="shared" si="351"/>
        <v>6.9070566903511868E-3</v>
      </c>
    </row>
    <row r="595" spans="1:63" x14ac:dyDescent="0.3">
      <c r="A595" s="85" t="s">
        <v>1851</v>
      </c>
      <c r="B595" s="85" t="s">
        <v>249</v>
      </c>
      <c r="C595" s="65">
        <f>VLOOKUP(B595,Площадь!$D$2:$E$713,2,0)</f>
        <v>55.8</v>
      </c>
      <c r="D595" s="79"/>
      <c r="E595">
        <v>31</v>
      </c>
      <c r="F595">
        <v>29</v>
      </c>
      <c r="G595">
        <v>31</v>
      </c>
      <c r="Q595">
        <f t="shared" si="330"/>
        <v>91</v>
      </c>
      <c r="R595" s="100">
        <f>VLOOKUP(B595,'Общие показания'!A:H,8,0)</f>
        <v>2.1283697610721912</v>
      </c>
      <c r="S595" s="41"/>
      <c r="T595" s="100">
        <f t="shared" si="331"/>
        <v>0.81313026336745853</v>
      </c>
      <c r="U595" s="100">
        <f t="shared" si="332"/>
        <v>0.66044311593258831</v>
      </c>
      <c r="V595" s="41">
        <f t="shared" si="328"/>
        <v>0.65479638177214439</v>
      </c>
      <c r="W595" s="41">
        <f t="shared" si="327"/>
        <v>0</v>
      </c>
      <c r="X595" s="100">
        <f t="shared" si="333"/>
        <v>0</v>
      </c>
      <c r="Y595" s="41"/>
      <c r="Z595" s="41"/>
      <c r="AA595" s="41"/>
      <c r="AB595" s="41"/>
      <c r="AC595" s="41"/>
      <c r="AD595" s="41"/>
      <c r="AE595" s="41"/>
      <c r="AF595" s="41"/>
      <c r="AG595" s="41"/>
      <c r="AI595" s="100">
        <f t="shared" si="334"/>
        <v>1.1146682095112805</v>
      </c>
      <c r="AJ595" s="100">
        <f t="shared" si="335"/>
        <v>0.53804862229446027</v>
      </c>
      <c r="AK595" s="41">
        <f t="shared" si="329"/>
        <v>0.84387856698122188</v>
      </c>
      <c r="AL595" s="41">
        <f t="shared" si="336"/>
        <v>0</v>
      </c>
      <c r="AR595" s="41">
        <f t="shared" si="337"/>
        <v>0</v>
      </c>
      <c r="AS595" s="41">
        <f t="shared" si="338"/>
        <v>0</v>
      </c>
      <c r="AT595" s="41">
        <f t="shared" si="339"/>
        <v>0</v>
      </c>
      <c r="AV595" s="40">
        <f t="shared" si="340"/>
        <v>5174.9051086567715</v>
      </c>
      <c r="AW595" s="40">
        <f t="shared" si="341"/>
        <v>3217.1832824271601</v>
      </c>
      <c r="AX595" s="40">
        <f t="shared" si="342"/>
        <v>4022.9830854355869</v>
      </c>
      <c r="AY595" s="40">
        <f t="shared" si="343"/>
        <v>0</v>
      </c>
      <c r="AZ595" s="40">
        <f t="shared" si="344"/>
        <v>0</v>
      </c>
      <c r="BA595" s="40">
        <f t="shared" si="345"/>
        <v>0</v>
      </c>
      <c r="BB595" s="40">
        <f t="shared" si="346"/>
        <v>0</v>
      </c>
      <c r="BC595" s="40">
        <f t="shared" si="347"/>
        <v>0</v>
      </c>
      <c r="BD595" s="40">
        <f t="shared" si="348"/>
        <v>0</v>
      </c>
      <c r="BE595" s="40"/>
      <c r="BF595" s="40"/>
      <c r="BG595" s="40"/>
      <c r="BH595" s="62">
        <f t="shared" si="349"/>
        <v>12415.071476519519</v>
      </c>
      <c r="BI595" s="128">
        <f>VLOOKUP(A595,'1112 '!$B$499:$G$1229,6,0)</f>
        <v>7189.8</v>
      </c>
      <c r="BJ595" s="63">
        <f t="shared" si="350"/>
        <v>5225.2714765195187</v>
      </c>
      <c r="BK595" s="41">
        <f t="shared" si="351"/>
        <v>6.9070566903511859E-3</v>
      </c>
    </row>
    <row r="596" spans="1:63" x14ac:dyDescent="0.3">
      <c r="A596" s="85" t="s">
        <v>1796</v>
      </c>
      <c r="B596" s="85" t="s">
        <v>306</v>
      </c>
      <c r="C596" s="65">
        <f>VLOOKUP(B596,Площадь!$D$2:$E$713,2,0)</f>
        <v>55.7</v>
      </c>
      <c r="D596" s="79"/>
      <c r="E596">
        <v>31</v>
      </c>
      <c r="F596">
        <v>29</v>
      </c>
      <c r="G596">
        <v>31</v>
      </c>
      <c r="Q596">
        <f t="shared" si="330"/>
        <v>91</v>
      </c>
      <c r="R596" s="100">
        <f>VLOOKUP(B596,'Общие показания'!A:H,8,0)</f>
        <v>2.1245554783462555</v>
      </c>
      <c r="S596" s="41"/>
      <c r="T596" s="100">
        <f t="shared" si="331"/>
        <v>0.81167304067325163</v>
      </c>
      <c r="U596" s="100">
        <f t="shared" si="332"/>
        <v>0.65925952611908911</v>
      </c>
      <c r="V596" s="41">
        <f t="shared" si="328"/>
        <v>0.65362291155391483</v>
      </c>
      <c r="W596" s="41">
        <f t="shared" si="327"/>
        <v>0</v>
      </c>
      <c r="X596" s="100">
        <f t="shared" si="333"/>
        <v>0</v>
      </c>
      <c r="Y596" s="41"/>
      <c r="Z596" s="41"/>
      <c r="AA596" s="41"/>
      <c r="AB596" s="41"/>
      <c r="AC596" s="41"/>
      <c r="AD596" s="41"/>
      <c r="AE596" s="41"/>
      <c r="AF596" s="41"/>
      <c r="AG596" s="41"/>
      <c r="AI596" s="100">
        <f t="shared" si="334"/>
        <v>1.1126705962325867</v>
      </c>
      <c r="AJ596" s="100">
        <f t="shared" si="335"/>
        <v>0.53708437745163873</v>
      </c>
      <c r="AK596" s="41">
        <f t="shared" si="329"/>
        <v>0.84236623980025205</v>
      </c>
      <c r="AL596" s="41">
        <f t="shared" si="336"/>
        <v>0</v>
      </c>
      <c r="AR596" s="41">
        <f t="shared" si="337"/>
        <v>0</v>
      </c>
      <c r="AS596" s="41">
        <f t="shared" si="338"/>
        <v>0</v>
      </c>
      <c r="AT596" s="41">
        <f t="shared" si="339"/>
        <v>0</v>
      </c>
      <c r="AV596" s="40">
        <f t="shared" si="340"/>
        <v>5165.6310851645558</v>
      </c>
      <c r="AW596" s="40">
        <f t="shared" si="341"/>
        <v>3211.4177209891191</v>
      </c>
      <c r="AX596" s="40">
        <f t="shared" si="342"/>
        <v>4015.7734383290713</v>
      </c>
      <c r="AY596" s="40">
        <f t="shared" si="343"/>
        <v>0</v>
      </c>
      <c r="AZ596" s="40">
        <f t="shared" si="344"/>
        <v>0</v>
      </c>
      <c r="BA596" s="40">
        <f t="shared" si="345"/>
        <v>0</v>
      </c>
      <c r="BB596" s="40">
        <f t="shared" si="346"/>
        <v>0</v>
      </c>
      <c r="BC596" s="40">
        <f t="shared" si="347"/>
        <v>0</v>
      </c>
      <c r="BD596" s="40">
        <f t="shared" si="348"/>
        <v>0</v>
      </c>
      <c r="BE596" s="40"/>
      <c r="BF596" s="40"/>
      <c r="BG596" s="40"/>
      <c r="BH596" s="62">
        <f t="shared" si="349"/>
        <v>12392.822244482746</v>
      </c>
      <c r="BI596" s="128">
        <f>VLOOKUP(A596,'1112 '!$B$499:$G$1229,6,0)</f>
        <v>7176.9</v>
      </c>
      <c r="BJ596" s="63">
        <f t="shared" si="350"/>
        <v>5215.9222444827465</v>
      </c>
      <c r="BK596" s="41">
        <f t="shared" si="351"/>
        <v>6.9070566903511859E-3</v>
      </c>
    </row>
    <row r="597" spans="1:63" x14ac:dyDescent="0.3">
      <c r="A597" s="85" t="s">
        <v>1857</v>
      </c>
      <c r="B597" s="85" t="s">
        <v>221</v>
      </c>
      <c r="C597" s="65">
        <f>VLOOKUP(B597,Площадь!$D$2:$E$713,2,0)</f>
        <v>83.9</v>
      </c>
      <c r="D597" s="79"/>
      <c r="E597">
        <v>31</v>
      </c>
      <c r="F597">
        <v>29</v>
      </c>
      <c r="G597">
        <v>31</v>
      </c>
      <c r="Q597">
        <f t="shared" si="330"/>
        <v>91</v>
      </c>
      <c r="R597" s="100">
        <f>VLOOKUP(B597,'Общие показания'!A:H,8,0)</f>
        <v>3.2001832070601588</v>
      </c>
      <c r="S597" s="41"/>
      <c r="T597" s="100">
        <f t="shared" si="331"/>
        <v>1.2226098404396017</v>
      </c>
      <c r="U597" s="100">
        <f t="shared" si="332"/>
        <v>0.99303185352588119</v>
      </c>
      <c r="V597" s="41">
        <f t="shared" si="328"/>
        <v>0.98454151309467597</v>
      </c>
      <c r="W597" s="41">
        <f t="shared" si="327"/>
        <v>0</v>
      </c>
      <c r="X597" s="100">
        <f t="shared" si="333"/>
        <v>0</v>
      </c>
      <c r="Y597" s="41"/>
      <c r="Z597" s="41"/>
      <c r="AA597" s="41"/>
      <c r="AB597" s="41"/>
      <c r="AC597" s="41"/>
      <c r="AD597" s="41"/>
      <c r="AE597" s="41"/>
      <c r="AF597" s="41"/>
      <c r="AG597" s="41"/>
      <c r="AI597" s="100">
        <f t="shared" si="334"/>
        <v>1.6759975408243093</v>
      </c>
      <c r="AJ597" s="100">
        <f t="shared" si="335"/>
        <v>0.8090014231273337</v>
      </c>
      <c r="AK597" s="41">
        <f t="shared" si="329"/>
        <v>1.2688425048337728</v>
      </c>
      <c r="AL597" s="41">
        <f t="shared" si="336"/>
        <v>0</v>
      </c>
      <c r="AR597" s="41">
        <f t="shared" si="337"/>
        <v>0</v>
      </c>
      <c r="AS597" s="41">
        <f t="shared" si="338"/>
        <v>0</v>
      </c>
      <c r="AT597" s="41">
        <f t="shared" si="339"/>
        <v>0</v>
      </c>
      <c r="AV597" s="40">
        <f t="shared" si="340"/>
        <v>7780.9057099695929</v>
      </c>
      <c r="AW597" s="40">
        <f t="shared" si="341"/>
        <v>4837.3060465168237</v>
      </c>
      <c r="AX597" s="40">
        <f t="shared" si="342"/>
        <v>6048.8939223664102</v>
      </c>
      <c r="AY597" s="40">
        <f t="shared" si="343"/>
        <v>0</v>
      </c>
      <c r="AZ597" s="40">
        <f t="shared" si="344"/>
        <v>0</v>
      </c>
      <c r="BA597" s="40">
        <f t="shared" si="345"/>
        <v>0</v>
      </c>
      <c r="BB597" s="40">
        <f t="shared" si="346"/>
        <v>0</v>
      </c>
      <c r="BC597" s="40">
        <f t="shared" si="347"/>
        <v>0</v>
      </c>
      <c r="BD597" s="40">
        <f t="shared" si="348"/>
        <v>0</v>
      </c>
      <c r="BE597" s="40"/>
      <c r="BF597" s="40"/>
      <c r="BG597" s="40"/>
      <c r="BH597" s="62">
        <f t="shared" si="349"/>
        <v>18667.105678852826</v>
      </c>
      <c r="BI597" s="128">
        <f>VLOOKUP(A597,'1112 '!$B$499:$G$1229,6,0)</f>
        <v>10810.44</v>
      </c>
      <c r="BJ597" s="63">
        <f t="shared" si="350"/>
        <v>7856.6656788528253</v>
      </c>
      <c r="BK597" s="41">
        <f t="shared" si="351"/>
        <v>6.9070566903511868E-3</v>
      </c>
    </row>
    <row r="598" spans="1:63" x14ac:dyDescent="0.3">
      <c r="A598" s="85" t="s">
        <v>1837</v>
      </c>
      <c r="B598" s="85" t="s">
        <v>293</v>
      </c>
      <c r="C598" s="65">
        <f>VLOOKUP(B598,Площадь!$D$2:$E$713,2,0)</f>
        <v>80.7</v>
      </c>
      <c r="D598" s="79"/>
      <c r="E598">
        <v>31</v>
      </c>
      <c r="F598">
        <v>29</v>
      </c>
      <c r="G598">
        <v>31</v>
      </c>
      <c r="Q598">
        <f t="shared" si="330"/>
        <v>91</v>
      </c>
      <c r="R598" s="100">
        <f>VLOOKUP(B598,'Общие показания'!A:H,8,0)</f>
        <v>3.0781261598302123</v>
      </c>
      <c r="S598" s="41"/>
      <c r="T598" s="100">
        <f t="shared" si="331"/>
        <v>1.1759787142249805</v>
      </c>
      <c r="U598" s="100">
        <f t="shared" si="332"/>
        <v>0.95515697949390477</v>
      </c>
      <c r="V598" s="41">
        <f t="shared" si="328"/>
        <v>0.9469904661113272</v>
      </c>
      <c r="W598" s="41">
        <f t="shared" si="327"/>
        <v>0</v>
      </c>
      <c r="X598" s="100">
        <f t="shared" si="333"/>
        <v>0</v>
      </c>
      <c r="Y598" s="41"/>
      <c r="Z598" s="41"/>
      <c r="AA598" s="41"/>
      <c r="AB598" s="41"/>
      <c r="AC598" s="41"/>
      <c r="AD598" s="41"/>
      <c r="AE598" s="41"/>
      <c r="AF598" s="41"/>
      <c r="AG598" s="41"/>
      <c r="AI598" s="100">
        <f t="shared" si="334"/>
        <v>1.6120739159060995</v>
      </c>
      <c r="AJ598" s="100">
        <f t="shared" si="335"/>
        <v>0.77814558815704205</v>
      </c>
      <c r="AK598" s="41">
        <f t="shared" si="329"/>
        <v>1.2204480350427349</v>
      </c>
      <c r="AL598" s="41">
        <f t="shared" si="336"/>
        <v>0</v>
      </c>
      <c r="AR598" s="41">
        <f t="shared" si="337"/>
        <v>0</v>
      </c>
      <c r="AS598" s="41">
        <f t="shared" si="338"/>
        <v>0</v>
      </c>
      <c r="AT598" s="41">
        <f t="shared" si="339"/>
        <v>0</v>
      </c>
      <c r="AV598" s="40">
        <f t="shared" si="340"/>
        <v>7484.1369582186671</v>
      </c>
      <c r="AW598" s="40">
        <f t="shared" si="341"/>
        <v>4652.8080804994961</v>
      </c>
      <c r="AX598" s="40">
        <f t="shared" si="342"/>
        <v>5818.1852149579181</v>
      </c>
      <c r="AY598" s="40">
        <f t="shared" si="343"/>
        <v>0</v>
      </c>
      <c r="AZ598" s="40">
        <f t="shared" si="344"/>
        <v>0</v>
      </c>
      <c r="BA598" s="40">
        <f t="shared" si="345"/>
        <v>0</v>
      </c>
      <c r="BB598" s="40">
        <f t="shared" si="346"/>
        <v>0</v>
      </c>
      <c r="BC598" s="40">
        <f t="shared" si="347"/>
        <v>0</v>
      </c>
      <c r="BD598" s="40">
        <f t="shared" si="348"/>
        <v>0</v>
      </c>
      <c r="BE598" s="40"/>
      <c r="BF598" s="40"/>
      <c r="BG598" s="40"/>
      <c r="BH598" s="62">
        <f t="shared" si="349"/>
        <v>17955.130253676081</v>
      </c>
      <c r="BI598" s="128">
        <f>VLOOKUP(A598,'1112 '!$B$499:$G$1229,6,0)</f>
        <v>10398.15</v>
      </c>
      <c r="BJ598" s="63">
        <f t="shared" si="350"/>
        <v>7556.9802536760817</v>
      </c>
      <c r="BK598" s="41">
        <f t="shared" si="351"/>
        <v>6.9070566903511868E-3</v>
      </c>
    </row>
    <row r="599" spans="1:63" x14ac:dyDescent="0.3">
      <c r="A599" s="85" t="s">
        <v>1800</v>
      </c>
      <c r="B599" s="85" t="s">
        <v>348</v>
      </c>
      <c r="C599" s="65">
        <f>VLOOKUP(B599,Площадь!$D$2:$E$713,2,0)</f>
        <v>55.8</v>
      </c>
      <c r="D599" s="79"/>
      <c r="E599">
        <v>31</v>
      </c>
      <c r="F599">
        <v>29</v>
      </c>
      <c r="G599">
        <v>31</v>
      </c>
      <c r="Q599">
        <f t="shared" si="330"/>
        <v>91</v>
      </c>
      <c r="R599" s="100">
        <f>VLOOKUP(B599,'Общие показания'!A:H,8,0)</f>
        <v>2.1283697610721912</v>
      </c>
      <c r="S599" s="41"/>
      <c r="T599" s="100">
        <f t="shared" si="331"/>
        <v>0.81313026336745853</v>
      </c>
      <c r="U599" s="100">
        <f t="shared" si="332"/>
        <v>0.66044311593258831</v>
      </c>
      <c r="V599" s="41">
        <f t="shared" si="328"/>
        <v>0.65479638177214439</v>
      </c>
      <c r="W599" s="41">
        <f t="shared" si="327"/>
        <v>0</v>
      </c>
      <c r="X599" s="100">
        <f t="shared" si="333"/>
        <v>0</v>
      </c>
      <c r="Y599" s="41"/>
      <c r="Z599" s="41"/>
      <c r="AA599" s="41"/>
      <c r="AB599" s="41"/>
      <c r="AC599" s="41"/>
      <c r="AD599" s="41">
        <f>(S599*$AD$1)/31*N599</f>
        <v>0</v>
      </c>
      <c r="AE599" s="41">
        <f>(S599*$AE$1)/30*O599</f>
        <v>0</v>
      </c>
      <c r="AF599" s="41">
        <f>(S599*$AF$1)/31*P599</f>
        <v>0</v>
      </c>
      <c r="AG599" s="41">
        <f>S599-AD599-AE599-AF599</f>
        <v>0</v>
      </c>
      <c r="AI599" s="100">
        <f t="shared" si="334"/>
        <v>1.1146682095112805</v>
      </c>
      <c r="AJ599" s="100">
        <f t="shared" si="335"/>
        <v>0.53804862229446027</v>
      </c>
      <c r="AK599" s="41">
        <f t="shared" si="329"/>
        <v>0.84387856698122188</v>
      </c>
      <c r="AL599" s="41">
        <f t="shared" si="336"/>
        <v>0</v>
      </c>
      <c r="AR599" s="41">
        <f t="shared" si="337"/>
        <v>0</v>
      </c>
      <c r="AS599" s="41">
        <f t="shared" si="338"/>
        <v>0</v>
      </c>
      <c r="AT599" s="41">
        <f t="shared" si="339"/>
        <v>0</v>
      </c>
      <c r="AV599" s="40">
        <f t="shared" si="340"/>
        <v>5174.9051086567715</v>
      </c>
      <c r="AW599" s="40">
        <f t="shared" si="341"/>
        <v>3217.1832824271601</v>
      </c>
      <c r="AX599" s="40">
        <f t="shared" si="342"/>
        <v>4022.9830854355869</v>
      </c>
      <c r="AY599" s="40">
        <f t="shared" si="343"/>
        <v>0</v>
      </c>
      <c r="AZ599" s="40">
        <f t="shared" si="344"/>
        <v>0</v>
      </c>
      <c r="BA599" s="40">
        <f t="shared" si="345"/>
        <v>0</v>
      </c>
      <c r="BB599" s="40">
        <f t="shared" si="346"/>
        <v>0</v>
      </c>
      <c r="BC599" s="40">
        <f t="shared" si="347"/>
        <v>0</v>
      </c>
      <c r="BD599" s="40">
        <f t="shared" si="348"/>
        <v>0</v>
      </c>
      <c r="BE599" s="40">
        <f>(AD599+AR599)*$BE$1</f>
        <v>0</v>
      </c>
      <c r="BF599" s="40">
        <f>(AE599+AS599)*$BF$1</f>
        <v>0</v>
      </c>
      <c r="BG599" s="40">
        <f>(AF599+AT599)*$BG$1</f>
        <v>0</v>
      </c>
      <c r="BH599" s="62">
        <f t="shared" si="349"/>
        <v>12415.071476519519</v>
      </c>
      <c r="BI599" s="128">
        <f>VLOOKUP(A599,'1112 '!$B$499:$G$1229,6,0)</f>
        <v>7189.8</v>
      </c>
      <c r="BJ599" s="63">
        <f t="shared" si="350"/>
        <v>5225.2714765195187</v>
      </c>
      <c r="BK599" s="41">
        <f t="shared" si="351"/>
        <v>6.9070566903511859E-3</v>
      </c>
    </row>
    <row r="600" spans="1:63" x14ac:dyDescent="0.3">
      <c r="A600" s="85" t="s">
        <v>1889</v>
      </c>
      <c r="B600" s="85" t="s">
        <v>298</v>
      </c>
      <c r="C600" s="65">
        <f>VLOOKUP(B600,Площадь!$D$2:$E$713,2,0)</f>
        <v>83.9</v>
      </c>
      <c r="D600" s="79"/>
      <c r="E600">
        <v>31</v>
      </c>
      <c r="F600">
        <v>29</v>
      </c>
      <c r="G600">
        <v>31</v>
      </c>
      <c r="Q600">
        <f t="shared" si="330"/>
        <v>91</v>
      </c>
      <c r="R600" s="100">
        <f>VLOOKUP(B600,'Общие показания'!A:H,8,0)</f>
        <v>2.4420000000000002</v>
      </c>
      <c r="S600" s="41"/>
      <c r="T600" s="100">
        <f t="shared" si="331"/>
        <v>0.93295072099832521</v>
      </c>
      <c r="U600" s="100">
        <f t="shared" si="332"/>
        <v>0.75776404955824639</v>
      </c>
      <c r="V600" s="41">
        <f t="shared" si="328"/>
        <v>0.75128522944342879</v>
      </c>
      <c r="W600" s="41">
        <f>R599*W$1/30*H600</f>
        <v>0</v>
      </c>
      <c r="X600" s="100">
        <f t="shared" si="333"/>
        <v>0</v>
      </c>
      <c r="Y600" s="41"/>
      <c r="Z600" s="41"/>
      <c r="AA600" s="41"/>
      <c r="AB600" s="41"/>
      <c r="AC600" s="41"/>
      <c r="AD600" s="41"/>
      <c r="AE600" s="41"/>
      <c r="AF600" s="41"/>
      <c r="AG600" s="41"/>
      <c r="AI600" s="100">
        <f t="shared" si="334"/>
        <v>1.6759975408243093</v>
      </c>
      <c r="AJ600" s="100">
        <f t="shared" si="335"/>
        <v>0.8090014231273337</v>
      </c>
      <c r="AK600" s="41">
        <f t="shared" si="329"/>
        <v>1.2688425048337728</v>
      </c>
      <c r="AL600" s="41">
        <f t="shared" si="336"/>
        <v>0</v>
      </c>
      <c r="AR600" s="41">
        <f t="shared" si="337"/>
        <v>0</v>
      </c>
      <c r="AS600" s="41">
        <f t="shared" si="338"/>
        <v>0</v>
      </c>
      <c r="AT600" s="41">
        <f t="shared" si="339"/>
        <v>0</v>
      </c>
      <c r="AV600" s="40">
        <f t="shared" si="340"/>
        <v>7003.3563561062074</v>
      </c>
      <c r="AW600" s="40">
        <f t="shared" si="341"/>
        <v>4205.7625642582643</v>
      </c>
      <c r="AX600" s="40">
        <f t="shared" si="342"/>
        <v>5422.7500847843494</v>
      </c>
      <c r="AY600" s="40">
        <f t="shared" si="343"/>
        <v>0</v>
      </c>
      <c r="AZ600" s="40">
        <f t="shared" si="344"/>
        <v>0</v>
      </c>
      <c r="BA600" s="40">
        <f t="shared" si="345"/>
        <v>0</v>
      </c>
      <c r="BB600" s="40">
        <f t="shared" si="346"/>
        <v>0</v>
      </c>
      <c r="BC600" s="40">
        <f t="shared" si="347"/>
        <v>0</v>
      </c>
      <c r="BD600" s="40">
        <f t="shared" si="348"/>
        <v>0</v>
      </c>
      <c r="BE600" s="40"/>
      <c r="BF600" s="40"/>
      <c r="BG600" s="40"/>
      <c r="BH600" s="62">
        <f t="shared" si="349"/>
        <v>16631.869005148823</v>
      </c>
      <c r="BI600" s="128">
        <f>VLOOKUP(A600,'1112 '!$B$499:$G$1229,6,0)</f>
        <v>10810.44</v>
      </c>
      <c r="BJ600" s="63">
        <f t="shared" si="350"/>
        <v>5821.4290051488224</v>
      </c>
      <c r="BK600" s="41">
        <f t="shared" si="351"/>
        <v>6.1539943074944529E-3</v>
      </c>
    </row>
    <row r="601" spans="1:63" x14ac:dyDescent="0.3">
      <c r="A601" s="85" t="s">
        <v>2227</v>
      </c>
      <c r="B601" s="85" t="s">
        <v>168</v>
      </c>
      <c r="C601" s="65">
        <f>VLOOKUP(B601,Площадь!$D$2:$E$713,2,0)</f>
        <v>55.7</v>
      </c>
      <c r="D601" s="79"/>
      <c r="E601">
        <v>31</v>
      </c>
      <c r="F601">
        <v>29</v>
      </c>
      <c r="G601">
        <v>31</v>
      </c>
      <c r="Q601">
        <f t="shared" si="330"/>
        <v>91</v>
      </c>
      <c r="R601" s="100">
        <f>VLOOKUP(B601,'Общие показания'!A:H,8,0)</f>
        <v>2.1245554783462555</v>
      </c>
      <c r="S601" s="41"/>
      <c r="T601" s="100">
        <f t="shared" si="331"/>
        <v>0.81167304067325163</v>
      </c>
      <c r="U601" s="100">
        <f t="shared" si="332"/>
        <v>0.65925952611908911</v>
      </c>
      <c r="V601" s="41">
        <f t="shared" si="328"/>
        <v>0.65362291155391483</v>
      </c>
      <c r="W601" s="41">
        <f t="shared" ref="W601:W621" si="352">R601*W$1/30*H601</f>
        <v>0</v>
      </c>
      <c r="X601" s="100">
        <f t="shared" si="333"/>
        <v>0</v>
      </c>
      <c r="Y601" s="41"/>
      <c r="Z601" s="41"/>
      <c r="AA601" s="41"/>
      <c r="AB601" s="41"/>
      <c r="AC601" s="41"/>
      <c r="AD601" s="41"/>
      <c r="AE601" s="41"/>
      <c r="AF601" s="41"/>
      <c r="AG601" s="41"/>
      <c r="AI601" s="100">
        <f t="shared" si="334"/>
        <v>1.1126705962325867</v>
      </c>
      <c r="AJ601" s="100">
        <f t="shared" si="335"/>
        <v>0.53708437745163873</v>
      </c>
      <c r="AK601" s="41">
        <f t="shared" si="329"/>
        <v>0.84236623980025205</v>
      </c>
      <c r="AL601" s="41">
        <f t="shared" si="336"/>
        <v>0</v>
      </c>
      <c r="AR601" s="41">
        <f t="shared" si="337"/>
        <v>0</v>
      </c>
      <c r="AS601" s="41">
        <f t="shared" si="338"/>
        <v>0</v>
      </c>
      <c r="AT601" s="41">
        <f t="shared" si="339"/>
        <v>0</v>
      </c>
      <c r="AV601" s="40">
        <f t="shared" si="340"/>
        <v>5165.6310851645558</v>
      </c>
      <c r="AW601" s="40">
        <f t="shared" si="341"/>
        <v>3211.4177209891191</v>
      </c>
      <c r="AX601" s="40">
        <f t="shared" si="342"/>
        <v>4015.7734383290713</v>
      </c>
      <c r="AY601" s="40">
        <f t="shared" si="343"/>
        <v>0</v>
      </c>
      <c r="AZ601" s="40">
        <f t="shared" si="344"/>
        <v>0</v>
      </c>
      <c r="BA601" s="40">
        <f t="shared" si="345"/>
        <v>0</v>
      </c>
      <c r="BB601" s="40">
        <f t="shared" si="346"/>
        <v>0</v>
      </c>
      <c r="BC601" s="40">
        <f t="shared" si="347"/>
        <v>0</v>
      </c>
      <c r="BD601" s="40">
        <f t="shared" si="348"/>
        <v>0</v>
      </c>
      <c r="BE601" s="40"/>
      <c r="BF601" s="40"/>
      <c r="BG601" s="40"/>
      <c r="BH601" s="62">
        <f t="shared" si="349"/>
        <v>12392.822244482746</v>
      </c>
      <c r="BI601" s="128">
        <f>VLOOKUP(A601,'1112 '!$B$499:$G$1229,6,0)</f>
        <v>7176.9</v>
      </c>
      <c r="BJ601" s="63">
        <f t="shared" si="350"/>
        <v>5215.9222444827465</v>
      </c>
      <c r="BK601" s="41">
        <f t="shared" si="351"/>
        <v>6.9070566903511859E-3</v>
      </c>
    </row>
    <row r="602" spans="1:63" x14ac:dyDescent="0.3">
      <c r="A602" s="85" t="s">
        <v>1794</v>
      </c>
      <c r="B602" s="85" t="s">
        <v>267</v>
      </c>
      <c r="C602" s="65">
        <f>VLOOKUP(B602,Площадь!$D$2:$E$713,2,0)</f>
        <v>80.7</v>
      </c>
      <c r="D602" s="79"/>
      <c r="E602">
        <v>31</v>
      </c>
      <c r="F602">
        <v>29</v>
      </c>
      <c r="G602">
        <v>31</v>
      </c>
      <c r="Q602">
        <f t="shared" si="330"/>
        <v>91</v>
      </c>
      <c r="R602" s="100">
        <f>VLOOKUP(B602,'Общие показания'!A:H,8,0)</f>
        <v>6.5850000000000009</v>
      </c>
      <c r="S602" s="41"/>
      <c r="T602" s="100">
        <f t="shared" si="331"/>
        <v>2.5157577795962212</v>
      </c>
      <c r="U602" s="100">
        <f t="shared" si="332"/>
        <v>2.0433563744230354</v>
      </c>
      <c r="V602" s="41">
        <f t="shared" si="328"/>
        <v>2.0258858459807447</v>
      </c>
      <c r="W602" s="41">
        <f t="shared" si="352"/>
        <v>0</v>
      </c>
      <c r="X602" s="100">
        <f t="shared" si="333"/>
        <v>0</v>
      </c>
      <c r="Y602" s="41"/>
      <c r="Z602" s="41"/>
      <c r="AA602" s="41"/>
      <c r="AB602" s="41"/>
      <c r="AC602" s="41"/>
      <c r="AD602" s="41"/>
      <c r="AE602" s="41"/>
      <c r="AF602" s="41"/>
      <c r="AG602" s="41"/>
      <c r="AI602" s="100">
        <f t="shared" si="334"/>
        <v>1.6120739159060995</v>
      </c>
      <c r="AJ602" s="100">
        <f t="shared" si="335"/>
        <v>0.77814558815704205</v>
      </c>
      <c r="AK602" s="41">
        <f t="shared" si="329"/>
        <v>1.2204480350427349</v>
      </c>
      <c r="AL602" s="41">
        <f t="shared" si="336"/>
        <v>0</v>
      </c>
      <c r="AR602" s="41">
        <f t="shared" si="337"/>
        <v>0</v>
      </c>
      <c r="AS602" s="41">
        <f t="shared" si="338"/>
        <v>0</v>
      </c>
      <c r="AT602" s="41">
        <f t="shared" si="339"/>
        <v>0</v>
      </c>
      <c r="AV602" s="40">
        <f t="shared" si="340"/>
        <v>11080.586290138612</v>
      </c>
      <c r="AW602" s="40">
        <f t="shared" si="341"/>
        <v>7573.9270082714575</v>
      </c>
      <c r="AX602" s="40">
        <f t="shared" si="342"/>
        <v>8714.3288168641884</v>
      </c>
      <c r="AY602" s="40">
        <f t="shared" si="343"/>
        <v>0</v>
      </c>
      <c r="AZ602" s="40">
        <f t="shared" si="344"/>
        <v>0</v>
      </c>
      <c r="BA602" s="40">
        <f t="shared" si="345"/>
        <v>0</v>
      </c>
      <c r="BB602" s="40">
        <f t="shared" si="346"/>
        <v>0</v>
      </c>
      <c r="BC602" s="40">
        <f t="shared" si="347"/>
        <v>0</v>
      </c>
      <c r="BD602" s="40">
        <f t="shared" si="348"/>
        <v>0</v>
      </c>
      <c r="BE602" s="40"/>
      <c r="BF602" s="40"/>
      <c r="BG602" s="40"/>
      <c r="BH602" s="62">
        <f t="shared" si="349"/>
        <v>27368.842115274259</v>
      </c>
      <c r="BI602" s="128">
        <f>VLOOKUP(A602,'1112 '!$B$499:$G$1229,6,0)</f>
        <v>10398.15</v>
      </c>
      <c r="BJ602" s="63">
        <f t="shared" si="350"/>
        <v>16970.692115274258</v>
      </c>
      <c r="BK602" s="41">
        <f t="shared" si="351"/>
        <v>1.0528363836334034E-2</v>
      </c>
    </row>
    <row r="603" spans="1:63" x14ac:dyDescent="0.3">
      <c r="A603" s="85" t="s">
        <v>1859</v>
      </c>
      <c r="B603" s="85" t="s">
        <v>325</v>
      </c>
      <c r="C603" s="65">
        <f>VLOOKUP(B603,Площадь!$D$2:$E$713,2,0)</f>
        <v>55.7</v>
      </c>
      <c r="D603" s="79"/>
      <c r="E603">
        <v>31</v>
      </c>
      <c r="F603">
        <v>29</v>
      </c>
      <c r="G603">
        <v>31</v>
      </c>
      <c r="Q603">
        <f t="shared" si="330"/>
        <v>91</v>
      </c>
      <c r="R603" s="100">
        <f>VLOOKUP(B603,'Общие показания'!A:H,8,0)</f>
        <v>2.1245554783462555</v>
      </c>
      <c r="S603" s="41"/>
      <c r="T603" s="100">
        <f t="shared" si="331"/>
        <v>0.81167304067325163</v>
      </c>
      <c r="U603" s="100">
        <f t="shared" si="332"/>
        <v>0.65925952611908911</v>
      </c>
      <c r="V603" s="41">
        <f t="shared" si="328"/>
        <v>0.65362291155391483</v>
      </c>
      <c r="W603" s="41">
        <f t="shared" si="352"/>
        <v>0</v>
      </c>
      <c r="X603" s="100">
        <f t="shared" si="333"/>
        <v>0</v>
      </c>
      <c r="Y603" s="41"/>
      <c r="Z603" s="41"/>
      <c r="AA603" s="41"/>
      <c r="AB603" s="41"/>
      <c r="AC603" s="41"/>
      <c r="AD603" s="41">
        <f>(S603*$AD$1)/31*N603</f>
        <v>0</v>
      </c>
      <c r="AE603" s="41">
        <f>(S603*$AE$1)/30*O603</f>
        <v>0</v>
      </c>
      <c r="AF603" s="41">
        <f>(S603*$AF$1)/31*P603</f>
        <v>0</v>
      </c>
      <c r="AG603" s="41">
        <f>S603-AD603-AE603-AF603</f>
        <v>0</v>
      </c>
      <c r="AI603" s="100">
        <f t="shared" si="334"/>
        <v>1.1126705962325867</v>
      </c>
      <c r="AJ603" s="100">
        <f t="shared" si="335"/>
        <v>0.53708437745163873</v>
      </c>
      <c r="AK603" s="41">
        <f t="shared" si="329"/>
        <v>0.84236623980025205</v>
      </c>
      <c r="AL603" s="41">
        <f t="shared" si="336"/>
        <v>0</v>
      </c>
      <c r="AR603" s="41">
        <f t="shared" si="337"/>
        <v>0</v>
      </c>
      <c r="AS603" s="41">
        <f t="shared" si="338"/>
        <v>0</v>
      </c>
      <c r="AT603" s="41">
        <f t="shared" si="339"/>
        <v>0</v>
      </c>
      <c r="AV603" s="40">
        <f t="shared" si="340"/>
        <v>5165.6310851645558</v>
      </c>
      <c r="AW603" s="40">
        <f t="shared" si="341"/>
        <v>3211.4177209891191</v>
      </c>
      <c r="AX603" s="40">
        <f t="shared" si="342"/>
        <v>4015.7734383290713</v>
      </c>
      <c r="AY603" s="40">
        <f t="shared" si="343"/>
        <v>0</v>
      </c>
      <c r="AZ603" s="40">
        <f t="shared" si="344"/>
        <v>0</v>
      </c>
      <c r="BA603" s="40">
        <f t="shared" si="345"/>
        <v>0</v>
      </c>
      <c r="BB603" s="40">
        <f t="shared" si="346"/>
        <v>0</v>
      </c>
      <c r="BC603" s="40">
        <f t="shared" si="347"/>
        <v>0</v>
      </c>
      <c r="BD603" s="40">
        <f t="shared" si="348"/>
        <v>0</v>
      </c>
      <c r="BE603" s="40">
        <f>(AD603+AR603)*$BE$1</f>
        <v>0</v>
      </c>
      <c r="BF603" s="40">
        <f>(AE603+AS603)*$BF$1</f>
        <v>0</v>
      </c>
      <c r="BG603" s="40">
        <f>(AF603+AT603)*$BG$1</f>
        <v>0</v>
      </c>
      <c r="BH603" s="62">
        <f t="shared" si="349"/>
        <v>12392.822244482746</v>
      </c>
      <c r="BI603" s="128">
        <f>VLOOKUP(A603,'1112 '!$B$499:$G$1229,6,0)</f>
        <v>7176.9</v>
      </c>
      <c r="BJ603" s="63">
        <f t="shared" si="350"/>
        <v>5215.9222444827465</v>
      </c>
      <c r="BK603" s="41">
        <f t="shared" si="351"/>
        <v>6.9070566903511859E-3</v>
      </c>
    </row>
    <row r="604" spans="1:63" x14ac:dyDescent="0.3">
      <c r="A604" s="85" t="s">
        <v>1842</v>
      </c>
      <c r="B604" s="85" t="s">
        <v>196</v>
      </c>
      <c r="C604" s="65">
        <f>VLOOKUP(B604,Площадь!$D$2:$E$713,2,0)</f>
        <v>83.9</v>
      </c>
      <c r="D604" s="79"/>
      <c r="E604">
        <v>31</v>
      </c>
      <c r="F604">
        <v>29</v>
      </c>
      <c r="G604">
        <v>31</v>
      </c>
      <c r="Q604">
        <f t="shared" si="330"/>
        <v>91</v>
      </c>
      <c r="R604" s="100">
        <f>VLOOKUP(B604,'Общие показания'!A:H,8,0)</f>
        <v>3.2001832070601588</v>
      </c>
      <c r="S604" s="41"/>
      <c r="T604" s="100">
        <f t="shared" si="331"/>
        <v>1.2226098404396017</v>
      </c>
      <c r="U604" s="100">
        <f t="shared" si="332"/>
        <v>0.99303185352588119</v>
      </c>
      <c r="V604" s="41">
        <f t="shared" si="328"/>
        <v>0.98454151309467597</v>
      </c>
      <c r="W604" s="41">
        <f t="shared" si="352"/>
        <v>0</v>
      </c>
      <c r="X604" s="100">
        <f t="shared" si="333"/>
        <v>0</v>
      </c>
      <c r="Y604" s="41"/>
      <c r="Z604" s="41"/>
      <c r="AA604" s="41"/>
      <c r="AB604" s="41"/>
      <c r="AC604" s="41"/>
      <c r="AD604" s="41"/>
      <c r="AE604" s="41"/>
      <c r="AF604" s="41"/>
      <c r="AG604" s="41"/>
      <c r="AI604" s="100">
        <f t="shared" si="334"/>
        <v>1.6759975408243093</v>
      </c>
      <c r="AJ604" s="100">
        <f t="shared" si="335"/>
        <v>0.8090014231273337</v>
      </c>
      <c r="AK604" s="41">
        <f t="shared" si="329"/>
        <v>1.2688425048337728</v>
      </c>
      <c r="AL604" s="41">
        <f t="shared" si="336"/>
        <v>0</v>
      </c>
      <c r="AR604" s="41">
        <f t="shared" si="337"/>
        <v>0</v>
      </c>
      <c r="AS604" s="41">
        <f t="shared" si="338"/>
        <v>0</v>
      </c>
      <c r="AT604" s="41">
        <f t="shared" si="339"/>
        <v>0</v>
      </c>
      <c r="AV604" s="40">
        <f t="shared" si="340"/>
        <v>7780.9057099695929</v>
      </c>
      <c r="AW604" s="40">
        <f t="shared" si="341"/>
        <v>4837.3060465168237</v>
      </c>
      <c r="AX604" s="40">
        <f t="shared" si="342"/>
        <v>6048.8939223664102</v>
      </c>
      <c r="AY604" s="40">
        <f t="shared" si="343"/>
        <v>0</v>
      </c>
      <c r="AZ604" s="40">
        <f t="shared" si="344"/>
        <v>0</v>
      </c>
      <c r="BA604" s="40">
        <f t="shared" si="345"/>
        <v>0</v>
      </c>
      <c r="BB604" s="40">
        <f t="shared" si="346"/>
        <v>0</v>
      </c>
      <c r="BC604" s="40">
        <f t="shared" si="347"/>
        <v>0</v>
      </c>
      <c r="BD604" s="40">
        <f t="shared" si="348"/>
        <v>0</v>
      </c>
      <c r="BE604" s="40"/>
      <c r="BF604" s="40"/>
      <c r="BG604" s="40"/>
      <c r="BH604" s="62">
        <f t="shared" si="349"/>
        <v>18667.105678852826</v>
      </c>
      <c r="BI604" s="128">
        <f>VLOOKUP(A604,'1112 '!$B$499:$G$1229,6,0)</f>
        <v>10810.44</v>
      </c>
      <c r="BJ604" s="63">
        <f t="shared" si="350"/>
        <v>7856.6656788528253</v>
      </c>
      <c r="BK604" s="41">
        <f t="shared" si="351"/>
        <v>6.9070566903511868E-3</v>
      </c>
    </row>
    <row r="605" spans="1:63" x14ac:dyDescent="0.3">
      <c r="A605" s="85" t="s">
        <v>1894</v>
      </c>
      <c r="B605" s="85" t="s">
        <v>338</v>
      </c>
      <c r="C605" s="65">
        <f>VLOOKUP(B605,Площадь!$D$2:$E$713,2,0)</f>
        <v>110.9</v>
      </c>
      <c r="D605" s="79"/>
      <c r="E605">
        <v>31</v>
      </c>
      <c r="F605">
        <v>29</v>
      </c>
      <c r="G605">
        <v>31</v>
      </c>
      <c r="Q605">
        <f t="shared" si="330"/>
        <v>91</v>
      </c>
      <c r="R605" s="100">
        <f>VLOOKUP(B605,'Общие показания'!A:H,8,0)</f>
        <v>4.2300395430628326</v>
      </c>
      <c r="S605" s="41"/>
      <c r="T605" s="100">
        <f t="shared" si="331"/>
        <v>1.616059967875469</v>
      </c>
      <c r="U605" s="100">
        <f t="shared" si="332"/>
        <v>1.3126011031706821</v>
      </c>
      <c r="V605" s="41">
        <f t="shared" si="328"/>
        <v>1.3013784720166817</v>
      </c>
      <c r="W605" s="41">
        <f t="shared" si="352"/>
        <v>0</v>
      </c>
      <c r="X605" s="100">
        <f t="shared" si="333"/>
        <v>0</v>
      </c>
      <c r="Y605" s="41"/>
      <c r="Z605" s="41"/>
      <c r="AA605" s="41"/>
      <c r="AB605" s="41"/>
      <c r="AC605" s="41"/>
      <c r="AD605" s="41"/>
      <c r="AE605" s="41"/>
      <c r="AF605" s="41"/>
      <c r="AG605" s="41"/>
      <c r="AI605" s="100">
        <f t="shared" si="334"/>
        <v>2.2153531260717032</v>
      </c>
      <c r="AJ605" s="100">
        <f t="shared" si="335"/>
        <v>1.0693475306891693</v>
      </c>
      <c r="AK605" s="41">
        <f t="shared" si="329"/>
        <v>1.6771708436956543</v>
      </c>
      <c r="AL605" s="41">
        <f t="shared" si="336"/>
        <v>0</v>
      </c>
      <c r="AR605" s="41">
        <f t="shared" si="337"/>
        <v>0</v>
      </c>
      <c r="AS605" s="41">
        <f t="shared" si="338"/>
        <v>0</v>
      </c>
      <c r="AT605" s="41">
        <f t="shared" si="339"/>
        <v>0</v>
      </c>
      <c r="AV605" s="40">
        <f t="shared" si="340"/>
        <v>10284.892052868032</v>
      </c>
      <c r="AW605" s="40">
        <f t="shared" si="341"/>
        <v>6394.0076347880304</v>
      </c>
      <c r="AX605" s="40">
        <f t="shared" si="342"/>
        <v>7995.4986411255668</v>
      </c>
      <c r="AY605" s="40">
        <f t="shared" si="343"/>
        <v>0</v>
      </c>
      <c r="AZ605" s="40">
        <f t="shared" si="344"/>
        <v>0</v>
      </c>
      <c r="BA605" s="40">
        <f t="shared" si="345"/>
        <v>0</v>
      </c>
      <c r="BB605" s="40">
        <f t="shared" si="346"/>
        <v>0</v>
      </c>
      <c r="BC605" s="40">
        <f t="shared" si="347"/>
        <v>0</v>
      </c>
      <c r="BD605" s="40">
        <f t="shared" si="348"/>
        <v>0</v>
      </c>
      <c r="BE605" s="40"/>
      <c r="BF605" s="40"/>
      <c r="BG605" s="40"/>
      <c r="BH605" s="62">
        <f t="shared" si="349"/>
        <v>24674.39832878163</v>
      </c>
      <c r="BI605" s="128">
        <f>VLOOKUP(A605,'1112 '!$B$499:$G$1229,6,0)</f>
        <v>14289.39</v>
      </c>
      <c r="BJ605" s="63">
        <f t="shared" si="350"/>
        <v>10385.008328781631</v>
      </c>
      <c r="BK605" s="41">
        <f t="shared" si="351"/>
        <v>6.9070566903511859E-3</v>
      </c>
    </row>
    <row r="606" spans="1:63" x14ac:dyDescent="0.3">
      <c r="A606" s="85" t="s">
        <v>1823</v>
      </c>
      <c r="B606" s="85" t="s">
        <v>327</v>
      </c>
      <c r="C606" s="65">
        <f>VLOOKUP(B606,Площадь!$D$2:$E$713,2,0)</f>
        <v>78.8</v>
      </c>
      <c r="D606" s="79"/>
      <c r="E606">
        <v>31</v>
      </c>
      <c r="F606">
        <v>29</v>
      </c>
      <c r="G606">
        <v>31</v>
      </c>
      <c r="Q606">
        <f t="shared" si="330"/>
        <v>91</v>
      </c>
      <c r="R606" s="100">
        <f>VLOOKUP(B606,'Общие показания'!A:H,8,0)</f>
        <v>3.0056547880374316</v>
      </c>
      <c r="S606" s="41"/>
      <c r="T606" s="100">
        <f t="shared" si="331"/>
        <v>1.148291483035049</v>
      </c>
      <c r="U606" s="100">
        <f t="shared" si="332"/>
        <v>0.93266877303741891</v>
      </c>
      <c r="V606" s="41">
        <f t="shared" si="328"/>
        <v>0.92469453196496387</v>
      </c>
      <c r="W606" s="41">
        <f t="shared" si="352"/>
        <v>0</v>
      </c>
      <c r="X606" s="100">
        <f t="shared" si="333"/>
        <v>0</v>
      </c>
      <c r="Y606" s="41"/>
      <c r="Z606" s="41"/>
      <c r="AA606" s="41"/>
      <c r="AB606" s="41"/>
      <c r="AC606" s="41"/>
      <c r="AD606" s="41"/>
      <c r="AE606" s="41"/>
      <c r="AF606" s="41"/>
      <c r="AG606" s="41"/>
      <c r="AI606" s="100">
        <f t="shared" si="334"/>
        <v>1.5741192636109125</v>
      </c>
      <c r="AJ606" s="100">
        <f t="shared" si="335"/>
        <v>0.75982493614343138</v>
      </c>
      <c r="AK606" s="41">
        <f t="shared" si="329"/>
        <v>1.1917138186043061</v>
      </c>
      <c r="AL606" s="41">
        <f t="shared" si="336"/>
        <v>0</v>
      </c>
      <c r="AR606" s="41">
        <f t="shared" si="337"/>
        <v>0</v>
      </c>
      <c r="AS606" s="41">
        <f t="shared" si="338"/>
        <v>0</v>
      </c>
      <c r="AT606" s="41">
        <f t="shared" si="339"/>
        <v>0</v>
      </c>
      <c r="AV606" s="40">
        <f t="shared" si="340"/>
        <v>7307.9305118665534</v>
      </c>
      <c r="AW606" s="40">
        <f t="shared" si="341"/>
        <v>4543.2624131767079</v>
      </c>
      <c r="AX606" s="40">
        <f t="shared" si="342"/>
        <v>5681.2019199341257</v>
      </c>
      <c r="AY606" s="40">
        <f t="shared" si="343"/>
        <v>0</v>
      </c>
      <c r="AZ606" s="40">
        <f t="shared" si="344"/>
        <v>0</v>
      </c>
      <c r="BA606" s="40">
        <f t="shared" si="345"/>
        <v>0</v>
      </c>
      <c r="BB606" s="40">
        <f t="shared" si="346"/>
        <v>0</v>
      </c>
      <c r="BC606" s="40">
        <f t="shared" si="347"/>
        <v>0</v>
      </c>
      <c r="BD606" s="40">
        <f t="shared" si="348"/>
        <v>0</v>
      </c>
      <c r="BE606" s="40"/>
      <c r="BF606" s="40"/>
      <c r="BG606" s="40"/>
      <c r="BH606" s="62">
        <f t="shared" si="349"/>
        <v>17532.394844977389</v>
      </c>
      <c r="BI606" s="128">
        <f>VLOOKUP(A606,'1112 '!$B$499:$G$1229,6,0)</f>
        <v>10153.32</v>
      </c>
      <c r="BJ606" s="63">
        <f t="shared" si="350"/>
        <v>7379.0748449773891</v>
      </c>
      <c r="BK606" s="41">
        <f t="shared" si="351"/>
        <v>6.9070566903511868E-3</v>
      </c>
    </row>
    <row r="607" spans="1:63" x14ac:dyDescent="0.3">
      <c r="A607" s="85" t="s">
        <v>1864</v>
      </c>
      <c r="B607" s="85" t="s">
        <v>218</v>
      </c>
      <c r="C607" s="65">
        <f>VLOOKUP(B607,Площадь!$D$2:$E$713,2,0)</f>
        <v>78.2</v>
      </c>
      <c r="D607" s="79"/>
      <c r="E607">
        <v>31</v>
      </c>
      <c r="F607">
        <v>29</v>
      </c>
      <c r="G607">
        <v>31</v>
      </c>
      <c r="Q607">
        <f t="shared" si="330"/>
        <v>91</v>
      </c>
      <c r="R607" s="100">
        <f>VLOOKUP(B607,'Общие показания'!A:H,8,0)</f>
        <v>5.3339999999999996</v>
      </c>
      <c r="S607" s="41"/>
      <c r="T607" s="100">
        <f t="shared" si="331"/>
        <v>2.0378211080282824</v>
      </c>
      <c r="U607" s="100">
        <f t="shared" si="332"/>
        <v>1.6551652089859481</v>
      </c>
      <c r="V607" s="41">
        <f t="shared" si="328"/>
        <v>1.6410136829857691</v>
      </c>
      <c r="W607" s="41">
        <f t="shared" si="352"/>
        <v>0</v>
      </c>
      <c r="X607" s="100">
        <f t="shared" si="333"/>
        <v>0</v>
      </c>
      <c r="Y607" s="41"/>
      <c r="Z607" s="41"/>
      <c r="AA607" s="41"/>
      <c r="AB607" s="41"/>
      <c r="AC607" s="41"/>
      <c r="AD607" s="41"/>
      <c r="AE607" s="41"/>
      <c r="AF607" s="41"/>
      <c r="AG607" s="41"/>
      <c r="AI607" s="100">
        <f t="shared" si="334"/>
        <v>1.5621335839387482</v>
      </c>
      <c r="AJ607" s="100">
        <f t="shared" si="335"/>
        <v>0.75403946708650171</v>
      </c>
      <c r="AK607" s="41">
        <f t="shared" si="329"/>
        <v>1.1826398555184867</v>
      </c>
      <c r="AL607" s="41">
        <f t="shared" si="336"/>
        <v>0</v>
      </c>
      <c r="AR607" s="41">
        <f t="shared" si="337"/>
        <v>0</v>
      </c>
      <c r="AS607" s="41">
        <f t="shared" si="338"/>
        <v>0</v>
      </c>
      <c r="AT607" s="41">
        <f t="shared" si="339"/>
        <v>0</v>
      </c>
      <c r="AV607" s="40">
        <f t="shared" si="340"/>
        <v>9663.5743769286182</v>
      </c>
      <c r="AW607" s="40">
        <f t="shared" si="341"/>
        <v>6467.1726642618423</v>
      </c>
      <c r="AX607" s="40">
        <f t="shared" si="342"/>
        <v>7579.7026126192841</v>
      </c>
      <c r="AY607" s="40">
        <f t="shared" si="343"/>
        <v>0</v>
      </c>
      <c r="AZ607" s="40">
        <f t="shared" si="344"/>
        <v>0</v>
      </c>
      <c r="BA607" s="40">
        <f t="shared" si="345"/>
        <v>0</v>
      </c>
      <c r="BB607" s="40">
        <f t="shared" si="346"/>
        <v>0</v>
      </c>
      <c r="BC607" s="40">
        <f t="shared" si="347"/>
        <v>0</v>
      </c>
      <c r="BD607" s="40">
        <f t="shared" si="348"/>
        <v>0</v>
      </c>
      <c r="BE607" s="40"/>
      <c r="BF607" s="40"/>
      <c r="BG607" s="40"/>
      <c r="BH607" s="62">
        <f t="shared" si="349"/>
        <v>23710.449653809745</v>
      </c>
      <c r="BI607" s="128">
        <f>VLOOKUP(A607,'1112 '!$B$499:$G$1229,6,0)</f>
        <v>10076.01</v>
      </c>
      <c r="BJ607" s="63">
        <f t="shared" si="350"/>
        <v>13634.439653809744</v>
      </c>
      <c r="BK607" s="41">
        <f t="shared" si="351"/>
        <v>9.412630974577724E-3</v>
      </c>
    </row>
    <row r="608" spans="1:63" x14ac:dyDescent="0.3">
      <c r="A608" s="85" t="s">
        <v>1836</v>
      </c>
      <c r="B608" s="85" t="s">
        <v>197</v>
      </c>
      <c r="C608" s="65">
        <f>VLOOKUP(B608,Площадь!$D$2:$E$713,2,0)</f>
        <v>33.700000000000003</v>
      </c>
      <c r="D608" s="79"/>
      <c r="E608">
        <v>31</v>
      </c>
      <c r="F608">
        <v>29</v>
      </c>
      <c r="G608">
        <v>31</v>
      </c>
      <c r="Q608">
        <f t="shared" si="330"/>
        <v>91</v>
      </c>
      <c r="R608" s="100">
        <f>VLOOKUP(B608,'Общие показания'!A:H,8,0)</f>
        <v>0.73599999999999999</v>
      </c>
      <c r="S608" s="41"/>
      <c r="T608" s="100">
        <f t="shared" si="331"/>
        <v>0.28118416488729209</v>
      </c>
      <c r="U608" s="100">
        <f t="shared" si="332"/>
        <v>0.22838425080870978</v>
      </c>
      <c r="V608" s="41">
        <f t="shared" si="328"/>
        <v>0.22643158430399815</v>
      </c>
      <c r="W608" s="41">
        <f t="shared" si="352"/>
        <v>0</v>
      </c>
      <c r="X608" s="100">
        <f t="shared" si="333"/>
        <v>0</v>
      </c>
      <c r="Y608" s="41"/>
      <c r="Z608" s="41"/>
      <c r="AA608" s="41"/>
      <c r="AB608" s="41"/>
      <c r="AC608" s="41"/>
      <c r="AD608" s="41"/>
      <c r="AE608" s="41"/>
      <c r="AF608" s="41"/>
      <c r="AG608" s="41"/>
      <c r="AI608" s="100">
        <f t="shared" si="334"/>
        <v>0.6731956749198954</v>
      </c>
      <c r="AJ608" s="100">
        <f t="shared" si="335"/>
        <v>0.32495051203088376</v>
      </c>
      <c r="AK608" s="41">
        <f t="shared" si="329"/>
        <v>0.50965425998686698</v>
      </c>
      <c r="AL608" s="41">
        <f t="shared" si="336"/>
        <v>0</v>
      </c>
      <c r="AR608" s="41">
        <f t="shared" si="337"/>
        <v>0</v>
      </c>
      <c r="AS608" s="41">
        <f t="shared" si="338"/>
        <v>0</v>
      </c>
      <c r="AT608" s="41">
        <f t="shared" si="339"/>
        <v>0</v>
      </c>
      <c r="AV608" s="40">
        <f t="shared" si="340"/>
        <v>2561.8990667848216</v>
      </c>
      <c r="AW608" s="40">
        <f t="shared" si="341"/>
        <v>1485.3497039760912</v>
      </c>
      <c r="AX608" s="40">
        <f t="shared" si="342"/>
        <v>1975.9193969806267</v>
      </c>
      <c r="AY608" s="40">
        <f t="shared" si="343"/>
        <v>0</v>
      </c>
      <c r="AZ608" s="40">
        <f t="shared" si="344"/>
        <v>0</v>
      </c>
      <c r="BA608" s="40">
        <f t="shared" si="345"/>
        <v>0</v>
      </c>
      <c r="BB608" s="40">
        <f t="shared" si="346"/>
        <v>0</v>
      </c>
      <c r="BC608" s="40">
        <f t="shared" si="347"/>
        <v>0</v>
      </c>
      <c r="BD608" s="40">
        <f t="shared" si="348"/>
        <v>0</v>
      </c>
      <c r="BE608" s="40"/>
      <c r="BF608" s="40"/>
      <c r="BG608" s="40"/>
      <c r="BH608" s="62">
        <f t="shared" si="349"/>
        <v>6023.168167741539</v>
      </c>
      <c r="BI608" s="128">
        <f>VLOOKUP(A608,'1112 '!$B$499:$G$1229,6,0)</f>
        <v>4342.2299999999996</v>
      </c>
      <c r="BJ608" s="63">
        <f t="shared" si="350"/>
        <v>1680.9381677415395</v>
      </c>
      <c r="BK608" s="41">
        <f t="shared" si="351"/>
        <v>5.5484679696776607E-3</v>
      </c>
    </row>
    <row r="609" spans="1:63" x14ac:dyDescent="0.3">
      <c r="A609" s="85" t="s">
        <v>2326</v>
      </c>
      <c r="B609" s="85" t="s">
        <v>326</v>
      </c>
      <c r="C609" s="65">
        <f>VLOOKUP(B609,Площадь!$D$2:$E$713,2,0)</f>
        <v>62.4</v>
      </c>
      <c r="D609" s="79"/>
      <c r="E609">
        <v>31</v>
      </c>
      <c r="F609">
        <v>29</v>
      </c>
      <c r="G609">
        <v>31</v>
      </c>
      <c r="Q609">
        <f t="shared" si="330"/>
        <v>91</v>
      </c>
      <c r="R609" s="100">
        <f>VLOOKUP(B609,'Общие показания'!A:H,8,0)</f>
        <v>2.3139999999999983</v>
      </c>
      <c r="S609" s="41"/>
      <c r="T609" s="100">
        <f t="shared" si="331"/>
        <v>0.88404912710488237</v>
      </c>
      <c r="U609" s="100">
        <f t="shared" si="332"/>
        <v>0.71804504941760061</v>
      </c>
      <c r="V609" s="41">
        <f t="shared" si="328"/>
        <v>0.71190582347751541</v>
      </c>
      <c r="W609" s="41">
        <f t="shared" si="352"/>
        <v>0</v>
      </c>
      <c r="X609" s="100">
        <f t="shared" si="333"/>
        <v>0</v>
      </c>
      <c r="Y609" s="41"/>
      <c r="Z609" s="41"/>
      <c r="AA609" s="41"/>
      <c r="AB609" s="41"/>
      <c r="AC609" s="41"/>
      <c r="AD609" s="41"/>
      <c r="AE609" s="41"/>
      <c r="AF609" s="41"/>
      <c r="AG609" s="41"/>
      <c r="AI609" s="100">
        <f t="shared" si="334"/>
        <v>1.2465106859050881</v>
      </c>
      <c r="AJ609" s="100">
        <f t="shared" si="335"/>
        <v>0.60168878192068675</v>
      </c>
      <c r="AK609" s="41">
        <f t="shared" si="329"/>
        <v>0.94369216092523733</v>
      </c>
      <c r="AL609" s="41">
        <f t="shared" si="336"/>
        <v>0</v>
      </c>
      <c r="AR609" s="41">
        <f t="shared" si="337"/>
        <v>0</v>
      </c>
      <c r="AS609" s="41">
        <f t="shared" si="338"/>
        <v>0</v>
      </c>
      <c r="AT609" s="41">
        <f t="shared" si="339"/>
        <v>0</v>
      </c>
      <c r="AV609" s="40">
        <f t="shared" si="340"/>
        <v>5719.1895396514446</v>
      </c>
      <c r="AW609" s="40">
        <f t="shared" si="341"/>
        <v>3542.6407074912454</v>
      </c>
      <c r="AX609" s="40">
        <f t="shared" si="342"/>
        <v>4444.2210054113739</v>
      </c>
      <c r="AY609" s="40">
        <f t="shared" si="343"/>
        <v>0</v>
      </c>
      <c r="AZ609" s="40">
        <f t="shared" si="344"/>
        <v>0</v>
      </c>
      <c r="BA609" s="40">
        <f t="shared" si="345"/>
        <v>0</v>
      </c>
      <c r="BB609" s="40">
        <f t="shared" si="346"/>
        <v>0</v>
      </c>
      <c r="BC609" s="40">
        <f t="shared" si="347"/>
        <v>0</v>
      </c>
      <c r="BD609" s="40">
        <f t="shared" si="348"/>
        <v>0</v>
      </c>
      <c r="BE609" s="40"/>
      <c r="BF609" s="40"/>
      <c r="BG609" s="40"/>
      <c r="BH609" s="62">
        <f t="shared" si="349"/>
        <v>13706.051252554065</v>
      </c>
      <c r="BI609" s="128">
        <f>VLOOKUP(A609,'1112 '!$B$499:$G$1229,6,0)</f>
        <v>8040.21</v>
      </c>
      <c r="BJ609" s="63">
        <f t="shared" si="350"/>
        <v>5665.8412525540652</v>
      </c>
      <c r="BK609" s="41">
        <f t="shared" si="351"/>
        <v>6.8187655298491056E-3</v>
      </c>
    </row>
    <row r="610" spans="1:63" x14ac:dyDescent="0.3">
      <c r="A610" s="85" t="s">
        <v>1875</v>
      </c>
      <c r="B610" s="85" t="s">
        <v>216</v>
      </c>
      <c r="C610" s="65">
        <f>VLOOKUP(B610,Площадь!$D$2:$E$713,2,0)</f>
        <v>118.4</v>
      </c>
      <c r="D610" s="79"/>
      <c r="E610">
        <v>31</v>
      </c>
      <c r="F610">
        <v>29</v>
      </c>
      <c r="G610">
        <v>31</v>
      </c>
      <c r="Q610">
        <f t="shared" si="330"/>
        <v>91</v>
      </c>
      <c r="R610" s="100">
        <f>VLOOKUP(B610,'Общие показания'!A:H,8,0)</f>
        <v>0.52500000000000213</v>
      </c>
      <c r="S610" s="41"/>
      <c r="T610" s="100">
        <f t="shared" si="331"/>
        <v>0.20057294370357195</v>
      </c>
      <c r="U610" s="100">
        <f t="shared" si="332"/>
        <v>0.16290996151436565</v>
      </c>
      <c r="V610" s="41">
        <f t="shared" si="328"/>
        <v>0.16151709478206455</v>
      </c>
      <c r="W610" s="41">
        <f t="shared" si="352"/>
        <v>0</v>
      </c>
      <c r="X610" s="100">
        <f t="shared" si="333"/>
        <v>0</v>
      </c>
      <c r="Y610" s="41"/>
      <c r="Z610" s="41"/>
      <c r="AA610" s="41"/>
      <c r="AB610" s="41"/>
      <c r="AC610" s="41"/>
      <c r="AD610" s="41"/>
      <c r="AE610" s="41"/>
      <c r="AF610" s="41"/>
      <c r="AG610" s="41"/>
      <c r="AI610" s="100">
        <f t="shared" si="334"/>
        <v>2.365174121973757</v>
      </c>
      <c r="AJ610" s="100">
        <f t="shared" si="335"/>
        <v>1.1416658939007904</v>
      </c>
      <c r="AK610" s="41">
        <f t="shared" si="329"/>
        <v>1.7905953822683993</v>
      </c>
      <c r="AL610" s="41">
        <f t="shared" si="336"/>
        <v>0</v>
      </c>
      <c r="AR610" s="41">
        <f t="shared" si="337"/>
        <v>0</v>
      </c>
      <c r="AS610" s="41">
        <f t="shared" si="338"/>
        <v>0</v>
      </c>
      <c r="AT610" s="41">
        <f t="shared" si="339"/>
        <v>0</v>
      </c>
      <c r="AV610" s="40">
        <f t="shared" si="340"/>
        <v>6887.3887932215948</v>
      </c>
      <c r="AW610" s="40">
        <f t="shared" si="341"/>
        <v>3501.9512432422284</v>
      </c>
      <c r="AX610" s="40">
        <f t="shared" si="342"/>
        <v>5240.1726488951836</v>
      </c>
      <c r="AY610" s="40">
        <f t="shared" si="343"/>
        <v>0</v>
      </c>
      <c r="AZ610" s="40">
        <f t="shared" si="344"/>
        <v>0</v>
      </c>
      <c r="BA610" s="40">
        <f t="shared" si="345"/>
        <v>0</v>
      </c>
      <c r="BB610" s="40">
        <f t="shared" si="346"/>
        <v>0</v>
      </c>
      <c r="BC610" s="40">
        <f t="shared" si="347"/>
        <v>0</v>
      </c>
      <c r="BD610" s="40">
        <f t="shared" si="348"/>
        <v>0</v>
      </c>
      <c r="BE610" s="40"/>
      <c r="BF610" s="40"/>
      <c r="BG610" s="40"/>
      <c r="BH610" s="62">
        <f t="shared" si="349"/>
        <v>15629.512685359008</v>
      </c>
      <c r="BI610" s="128">
        <f>VLOOKUP(A610,'1112 '!$B$499:$G$1229,6,0)</f>
        <v>15255.75</v>
      </c>
      <c r="BJ610" s="63">
        <f t="shared" si="350"/>
        <v>373.76268535900817</v>
      </c>
      <c r="BK610" s="41">
        <f t="shared" si="351"/>
        <v>4.0979978872064671E-3</v>
      </c>
    </row>
    <row r="611" spans="1:63" x14ac:dyDescent="0.3">
      <c r="A611" s="85" t="s">
        <v>1838</v>
      </c>
      <c r="B611" s="85" t="s">
        <v>324</v>
      </c>
      <c r="C611" s="65">
        <f>VLOOKUP(B611,Площадь!$D$2:$E$713,2,0)</f>
        <v>40.799999999999997</v>
      </c>
      <c r="D611" s="79"/>
      <c r="E611">
        <v>31</v>
      </c>
      <c r="F611">
        <v>29</v>
      </c>
      <c r="G611">
        <v>31</v>
      </c>
      <c r="Q611">
        <f t="shared" si="330"/>
        <v>91</v>
      </c>
      <c r="R611" s="100">
        <f>VLOOKUP(B611,'Общие показания'!A:H,8,0)</f>
        <v>1.5562273521818173</v>
      </c>
      <c r="S611" s="41"/>
      <c r="T611" s="100">
        <f t="shared" si="331"/>
        <v>0.59454685923642137</v>
      </c>
      <c r="U611" s="100">
        <f t="shared" si="332"/>
        <v>0.48290464390769905</v>
      </c>
      <c r="V611" s="41">
        <f t="shared" si="328"/>
        <v>0.47877584903769704</v>
      </c>
      <c r="W611" s="41">
        <f t="shared" si="352"/>
        <v>0</v>
      </c>
      <c r="X611" s="100">
        <f t="shared" si="333"/>
        <v>0</v>
      </c>
      <c r="Y611" s="41"/>
      <c r="Z611" s="41"/>
      <c r="AA611" s="41"/>
      <c r="AB611" s="41"/>
      <c r="AC611" s="41"/>
      <c r="AD611" s="41"/>
      <c r="AE611" s="41"/>
      <c r="AF611" s="41"/>
      <c r="AG611" s="41"/>
      <c r="AI611" s="100">
        <f t="shared" si="334"/>
        <v>0.81502621770717287</v>
      </c>
      <c r="AJ611" s="100">
        <f t="shared" si="335"/>
        <v>0.39341189587121822</v>
      </c>
      <c r="AK611" s="41">
        <f t="shared" si="329"/>
        <v>0.61702948983573214</v>
      </c>
      <c r="AL611" s="41">
        <f t="shared" si="336"/>
        <v>0</v>
      </c>
      <c r="AR611" s="41">
        <f t="shared" si="337"/>
        <v>0</v>
      </c>
      <c r="AS611" s="41">
        <f t="shared" si="338"/>
        <v>0</v>
      </c>
      <c r="AT611" s="41">
        <f t="shared" si="339"/>
        <v>0</v>
      </c>
      <c r="AV611" s="40">
        <f t="shared" si="340"/>
        <v>3783.8015848243067</v>
      </c>
      <c r="AW611" s="40">
        <f t="shared" si="341"/>
        <v>2352.3490667209344</v>
      </c>
      <c r="AX611" s="40">
        <f t="shared" si="342"/>
        <v>2941.5360194582786</v>
      </c>
      <c r="AY611" s="40">
        <f t="shared" si="343"/>
        <v>0</v>
      </c>
      <c r="AZ611" s="40">
        <f t="shared" si="344"/>
        <v>0</v>
      </c>
      <c r="BA611" s="40">
        <f t="shared" si="345"/>
        <v>0</v>
      </c>
      <c r="BB611" s="40">
        <f t="shared" si="346"/>
        <v>0</v>
      </c>
      <c r="BC611" s="40">
        <f t="shared" si="347"/>
        <v>0</v>
      </c>
      <c r="BD611" s="40">
        <f t="shared" si="348"/>
        <v>0</v>
      </c>
      <c r="BE611" s="40"/>
      <c r="BF611" s="40"/>
      <c r="BG611" s="40"/>
      <c r="BH611" s="62">
        <f t="shared" si="349"/>
        <v>9077.6866710035192</v>
      </c>
      <c r="BI611" s="128">
        <f>VLOOKUP(A611,'1112 '!$B$499:$G$1229,6,0)</f>
        <v>5257.05</v>
      </c>
      <c r="BJ611" s="63">
        <f t="shared" si="350"/>
        <v>3820.636671003519</v>
      </c>
      <c r="BK611" s="41">
        <f t="shared" si="351"/>
        <v>6.9070566903511868E-3</v>
      </c>
    </row>
    <row r="612" spans="1:63" x14ac:dyDescent="0.3">
      <c r="A612" s="85" t="s">
        <v>2349</v>
      </c>
      <c r="B612" s="85" t="s">
        <v>349</v>
      </c>
      <c r="C612" s="65">
        <f>VLOOKUP(B612,Площадь!$D$2:$E$713,2,0)</f>
        <v>33.299999999999997</v>
      </c>
      <c r="D612" s="79"/>
      <c r="E612">
        <v>31</v>
      </c>
      <c r="F612">
        <v>29</v>
      </c>
      <c r="G612">
        <v>31</v>
      </c>
      <c r="Q612">
        <f t="shared" si="330"/>
        <v>91</v>
      </c>
      <c r="R612" s="100">
        <f>VLOOKUP(B612,'Общие показания'!A:H,8,0)</f>
        <v>1.4750000000000005</v>
      </c>
      <c r="S612" s="41"/>
      <c r="T612" s="100">
        <f t="shared" si="331"/>
        <v>0.56351446088146195</v>
      </c>
      <c r="U612" s="100">
        <f t="shared" si="332"/>
        <v>0.45769941568321609</v>
      </c>
      <c r="V612" s="41">
        <f t="shared" si="328"/>
        <v>0.4537861234353226</v>
      </c>
      <c r="W612" s="41">
        <f t="shared" si="352"/>
        <v>0</v>
      </c>
      <c r="X612" s="100">
        <f t="shared" si="333"/>
        <v>0</v>
      </c>
      <c r="Y612" s="41"/>
      <c r="Z612" s="41"/>
      <c r="AA612" s="41"/>
      <c r="AB612" s="41"/>
      <c r="AC612" s="41"/>
      <c r="AD612" s="41"/>
      <c r="AE612" s="41"/>
      <c r="AF612" s="41"/>
      <c r="AG612" s="41"/>
      <c r="AI612" s="100">
        <f t="shared" si="334"/>
        <v>0.66520522180511898</v>
      </c>
      <c r="AJ612" s="100">
        <f t="shared" si="335"/>
        <v>0.32109353265959723</v>
      </c>
      <c r="AK612" s="41">
        <f t="shared" si="329"/>
        <v>0.50360495126298721</v>
      </c>
      <c r="AL612" s="41">
        <f t="shared" si="336"/>
        <v>0</v>
      </c>
      <c r="AR612" s="41">
        <f t="shared" si="337"/>
        <v>0</v>
      </c>
      <c r="AS612" s="41">
        <f t="shared" si="338"/>
        <v>0</v>
      </c>
      <c r="AT612" s="41">
        <f t="shared" si="339"/>
        <v>0</v>
      </c>
      <c r="AV612" s="40">
        <f t="shared" si="340"/>
        <v>3298.3259674165506</v>
      </c>
      <c r="AW612" s="40">
        <f t="shared" si="341"/>
        <v>2090.5606388135143</v>
      </c>
      <c r="AX612" s="40">
        <f t="shared" si="342"/>
        <v>2569.9823052771553</v>
      </c>
      <c r="AY612" s="40">
        <f t="shared" si="343"/>
        <v>0</v>
      </c>
      <c r="AZ612" s="40">
        <f t="shared" si="344"/>
        <v>0</v>
      </c>
      <c r="BA612" s="40">
        <f t="shared" si="345"/>
        <v>0</v>
      </c>
      <c r="BB612" s="40">
        <f t="shared" si="346"/>
        <v>0</v>
      </c>
      <c r="BC612" s="40">
        <f t="shared" si="347"/>
        <v>0</v>
      </c>
      <c r="BD612" s="40">
        <f t="shared" si="348"/>
        <v>0</v>
      </c>
      <c r="BE612" s="40"/>
      <c r="BF612" s="40"/>
      <c r="BG612" s="40"/>
      <c r="BH612" s="62">
        <f t="shared" si="349"/>
        <v>7958.8689115072202</v>
      </c>
      <c r="BI612" s="128">
        <f>VLOOKUP(A612,'1112 '!$B$499:$G$1229,6,0)</f>
        <v>4290.6899999999996</v>
      </c>
      <c r="BJ612" s="63">
        <f t="shared" si="350"/>
        <v>3668.1789115072206</v>
      </c>
      <c r="BK612" s="41">
        <f t="shared" si="351"/>
        <v>7.4196789432625235E-3</v>
      </c>
    </row>
    <row r="613" spans="1:63" x14ac:dyDescent="0.3">
      <c r="A613" s="85" t="s">
        <v>1808</v>
      </c>
      <c r="B613" s="85" t="s">
        <v>237</v>
      </c>
      <c r="C613" s="65">
        <f>VLOOKUP(B613,Площадь!$D$2:$E$713,2,0)</f>
        <v>33.6</v>
      </c>
      <c r="D613" s="79"/>
      <c r="E613">
        <v>31</v>
      </c>
      <c r="F613">
        <v>29</v>
      </c>
      <c r="G613">
        <v>31</v>
      </c>
      <c r="Q613">
        <f t="shared" si="330"/>
        <v>91</v>
      </c>
      <c r="R613" s="100">
        <f>VLOOKUP(B613,'Общие показания'!A:H,8,0)</f>
        <v>1.5079999999999991</v>
      </c>
      <c r="S613" s="41"/>
      <c r="T613" s="100">
        <f t="shared" si="331"/>
        <v>0.57612190305711442</v>
      </c>
      <c r="U613" s="100">
        <f t="shared" si="332"/>
        <v>0.4679394704069757</v>
      </c>
      <c r="V613" s="41">
        <f t="shared" si="328"/>
        <v>0.463938626535909</v>
      </c>
      <c r="W613" s="41">
        <f t="shared" si="352"/>
        <v>0</v>
      </c>
      <c r="X613" s="100">
        <f t="shared" si="333"/>
        <v>0</v>
      </c>
      <c r="Y613" s="41"/>
      <c r="Z613" s="41"/>
      <c r="AA613" s="41"/>
      <c r="AB613" s="41"/>
      <c r="AC613" s="41"/>
      <c r="AD613" s="41">
        <f>(S613*$AD$1)/31*N613</f>
        <v>0</v>
      </c>
      <c r="AE613" s="41">
        <f>(S613*$AE$1)/30*O613</f>
        <v>0</v>
      </c>
      <c r="AF613" s="41">
        <f>(S613*$AF$1)/31*P613</f>
        <v>0</v>
      </c>
      <c r="AG613" s="41">
        <f>S613-AD613-AE613-AF613</f>
        <v>0</v>
      </c>
      <c r="AI613" s="100">
        <f t="shared" si="334"/>
        <v>0.67119806164120133</v>
      </c>
      <c r="AJ613" s="100">
        <f t="shared" si="335"/>
        <v>0.32398626718806212</v>
      </c>
      <c r="AK613" s="41">
        <f t="shared" si="329"/>
        <v>0.50814193280589703</v>
      </c>
      <c r="AL613" s="41">
        <f t="shared" si="336"/>
        <v>0</v>
      </c>
      <c r="AR613" s="41">
        <f t="shared" si="337"/>
        <v>0</v>
      </c>
      <c r="AS613" s="41">
        <f t="shared" si="338"/>
        <v>0</v>
      </c>
      <c r="AT613" s="41">
        <f t="shared" si="339"/>
        <v>0</v>
      </c>
      <c r="AV613" s="40">
        <f t="shared" si="340"/>
        <v>3348.2558204375709</v>
      </c>
      <c r="AW613" s="40">
        <f t="shared" si="341"/>
        <v>2125.8137729706159</v>
      </c>
      <c r="AX613" s="40">
        <f t="shared" si="342"/>
        <v>2609.4141702747706</v>
      </c>
      <c r="AY613" s="40">
        <f t="shared" si="343"/>
        <v>0</v>
      </c>
      <c r="AZ613" s="40">
        <f t="shared" si="344"/>
        <v>0</v>
      </c>
      <c r="BA613" s="40">
        <f t="shared" si="345"/>
        <v>0</v>
      </c>
      <c r="BB613" s="40">
        <f t="shared" si="346"/>
        <v>0</v>
      </c>
      <c r="BC613" s="40">
        <f t="shared" si="347"/>
        <v>0</v>
      </c>
      <c r="BD613" s="40">
        <f t="shared" si="348"/>
        <v>0</v>
      </c>
      <c r="BE613" s="40">
        <f>(AD613+AR613)*$BE$1</f>
        <v>0</v>
      </c>
      <c r="BF613" s="40">
        <f>(AE613+AS613)*$BF$1</f>
        <v>0</v>
      </c>
      <c r="BG613" s="40">
        <f>(AF613+AT613)*$BG$1</f>
        <v>0</v>
      </c>
      <c r="BH613" s="62">
        <f t="shared" si="349"/>
        <v>8083.4837636829579</v>
      </c>
      <c r="BI613" s="128">
        <f>VLOOKUP(A613,'1112 '!$B$499:$G$1229,6,0)</f>
        <v>4329.33</v>
      </c>
      <c r="BJ613" s="63">
        <f t="shared" si="350"/>
        <v>3754.153763682958</v>
      </c>
      <c r="BK613" s="41">
        <f t="shared" si="351"/>
        <v>7.4685671171506943E-3</v>
      </c>
    </row>
    <row r="614" spans="1:63" x14ac:dyDescent="0.3">
      <c r="A614" s="85" t="s">
        <v>1887</v>
      </c>
      <c r="B614" s="85" t="s">
        <v>233</v>
      </c>
      <c r="C614" s="65">
        <f>VLOOKUP(B614,Площадь!$D$2:$E$713,2,0)</f>
        <v>40.9</v>
      </c>
      <c r="D614" s="79"/>
      <c r="E614">
        <v>31</v>
      </c>
      <c r="F614">
        <v>29</v>
      </c>
      <c r="G614">
        <v>31</v>
      </c>
      <c r="Q614">
        <f t="shared" si="330"/>
        <v>91</v>
      </c>
      <c r="R614" s="100">
        <f>VLOOKUP(B614,'Общие показания'!A:H,8,0)</f>
        <v>1.560041634907753</v>
      </c>
      <c r="S614" s="41"/>
      <c r="T614" s="100">
        <f t="shared" si="331"/>
        <v>0.59600408193062826</v>
      </c>
      <c r="U614" s="100">
        <f t="shared" si="332"/>
        <v>0.48408823372119825</v>
      </c>
      <c r="V614" s="41">
        <f t="shared" si="328"/>
        <v>0.47994931925592665</v>
      </c>
      <c r="W614" s="41">
        <f t="shared" si="352"/>
        <v>0</v>
      </c>
      <c r="X614" s="100">
        <f t="shared" si="333"/>
        <v>0</v>
      </c>
      <c r="Y614" s="41"/>
      <c r="Z614" s="41"/>
      <c r="AA614" s="41"/>
      <c r="AB614" s="41"/>
      <c r="AC614" s="41"/>
      <c r="AD614" s="41"/>
      <c r="AE614" s="41"/>
      <c r="AF614" s="41"/>
      <c r="AG614" s="41"/>
      <c r="AI614" s="100">
        <f t="shared" si="334"/>
        <v>0.81702383098586695</v>
      </c>
      <c r="AJ614" s="100">
        <f t="shared" si="335"/>
        <v>0.39437614071403987</v>
      </c>
      <c r="AK614" s="41">
        <f t="shared" si="329"/>
        <v>0.61854181701670208</v>
      </c>
      <c r="AL614" s="41">
        <f t="shared" si="336"/>
        <v>0</v>
      </c>
      <c r="AR614" s="41">
        <f t="shared" si="337"/>
        <v>0</v>
      </c>
      <c r="AS614" s="41">
        <f t="shared" si="338"/>
        <v>0</v>
      </c>
      <c r="AT614" s="41">
        <f t="shared" si="339"/>
        <v>0</v>
      </c>
      <c r="AV614" s="40">
        <f t="shared" si="340"/>
        <v>3793.0756083165234</v>
      </c>
      <c r="AW614" s="40">
        <f t="shared" si="341"/>
        <v>2358.1146281589758</v>
      </c>
      <c r="AX614" s="40">
        <f t="shared" si="342"/>
        <v>2948.7456665647942</v>
      </c>
      <c r="AY614" s="40">
        <f t="shared" si="343"/>
        <v>0</v>
      </c>
      <c r="AZ614" s="40">
        <f t="shared" si="344"/>
        <v>0</v>
      </c>
      <c r="BA614" s="40">
        <f t="shared" si="345"/>
        <v>0</v>
      </c>
      <c r="BB614" s="40">
        <f t="shared" si="346"/>
        <v>0</v>
      </c>
      <c r="BC614" s="40">
        <f t="shared" si="347"/>
        <v>0</v>
      </c>
      <c r="BD614" s="40">
        <f t="shared" si="348"/>
        <v>0</v>
      </c>
      <c r="BE614" s="40"/>
      <c r="BF614" s="40"/>
      <c r="BG614" s="40"/>
      <c r="BH614" s="62">
        <f t="shared" si="349"/>
        <v>9099.935903040292</v>
      </c>
      <c r="BI614" s="128">
        <f>VLOOKUP(A614,'1112 '!$B$499:$G$1229,6,0)</f>
        <v>5269.95</v>
      </c>
      <c r="BJ614" s="63">
        <f t="shared" si="350"/>
        <v>3829.9859030402922</v>
      </c>
      <c r="BK614" s="41">
        <f t="shared" si="351"/>
        <v>6.9070566903511868E-3</v>
      </c>
    </row>
    <row r="615" spans="1:63" x14ac:dyDescent="0.3">
      <c r="A615" s="85" t="s">
        <v>1858</v>
      </c>
      <c r="B615" s="85" t="s">
        <v>174</v>
      </c>
      <c r="C615" s="65">
        <f>VLOOKUP(B615,Площадь!$D$2:$E$713,2,0)</f>
        <v>59.9</v>
      </c>
      <c r="D615" s="79"/>
      <c r="E615">
        <v>31</v>
      </c>
      <c r="F615">
        <v>29</v>
      </c>
      <c r="G615">
        <v>31</v>
      </c>
      <c r="Q615">
        <f t="shared" si="330"/>
        <v>91</v>
      </c>
      <c r="R615" s="100">
        <f>VLOOKUP(B615,'Общие показания'!A:H,8,0)</f>
        <v>2.2847553528355604</v>
      </c>
      <c r="S615" s="41"/>
      <c r="T615" s="100">
        <f t="shared" si="331"/>
        <v>0.8728763938299422</v>
      </c>
      <c r="U615" s="100">
        <f t="shared" si="332"/>
        <v>0.70897029828605818</v>
      </c>
      <c r="V615" s="41">
        <f t="shared" si="328"/>
        <v>0.70290866071956015</v>
      </c>
      <c r="W615" s="41">
        <f t="shared" si="352"/>
        <v>0</v>
      </c>
      <c r="X615" s="100">
        <f t="shared" si="333"/>
        <v>0</v>
      </c>
      <c r="Y615" s="41"/>
      <c r="Z615" s="41"/>
      <c r="AA615" s="41"/>
      <c r="AB615" s="41"/>
      <c r="AC615" s="41"/>
      <c r="AD615" s="41"/>
      <c r="AE615" s="41"/>
      <c r="AF615" s="41"/>
      <c r="AG615" s="41"/>
      <c r="AI615" s="100">
        <f t="shared" si="334"/>
        <v>1.1965703539377368</v>
      </c>
      <c r="AJ615" s="100">
        <f t="shared" si="335"/>
        <v>0.57758266085014642</v>
      </c>
      <c r="AK615" s="41">
        <f t="shared" si="329"/>
        <v>0.90588398140098902</v>
      </c>
      <c r="AL615" s="41">
        <f t="shared" si="336"/>
        <v>0</v>
      </c>
      <c r="AR615" s="41">
        <f t="shared" si="337"/>
        <v>0</v>
      </c>
      <c r="AS615" s="41">
        <f t="shared" si="338"/>
        <v>0</v>
      </c>
      <c r="AT615" s="41">
        <f t="shared" si="339"/>
        <v>0</v>
      </c>
      <c r="AV615" s="40">
        <f t="shared" si="340"/>
        <v>5555.1400718376472</v>
      </c>
      <c r="AW615" s="40">
        <f t="shared" si="341"/>
        <v>3453.5713013868622</v>
      </c>
      <c r="AX615" s="40">
        <f t="shared" si="342"/>
        <v>4318.578616802718</v>
      </c>
      <c r="AY615" s="40">
        <f t="shared" si="343"/>
        <v>0</v>
      </c>
      <c r="AZ615" s="40">
        <f t="shared" si="344"/>
        <v>0</v>
      </c>
      <c r="BA615" s="40">
        <f t="shared" si="345"/>
        <v>0</v>
      </c>
      <c r="BB615" s="40">
        <f t="shared" si="346"/>
        <v>0</v>
      </c>
      <c r="BC615" s="40">
        <f t="shared" si="347"/>
        <v>0</v>
      </c>
      <c r="BD615" s="40">
        <f t="shared" si="348"/>
        <v>0</v>
      </c>
      <c r="BE615" s="40"/>
      <c r="BF615" s="40"/>
      <c r="BG615" s="40"/>
      <c r="BH615" s="62">
        <f t="shared" si="349"/>
        <v>13327.289990027228</v>
      </c>
      <c r="BI615" s="128">
        <f>VLOOKUP(A615,'1112 '!$B$499:$G$1229,6,0)</f>
        <v>7718.07</v>
      </c>
      <c r="BJ615" s="63">
        <f t="shared" si="350"/>
        <v>5609.2199900272281</v>
      </c>
      <c r="BK615" s="41">
        <f t="shared" si="351"/>
        <v>6.9070566903511859E-3</v>
      </c>
    </row>
    <row r="616" spans="1:63" x14ac:dyDescent="0.3">
      <c r="A616" s="85" t="s">
        <v>2327</v>
      </c>
      <c r="B616" s="85" t="s">
        <v>261</v>
      </c>
      <c r="C616" s="65">
        <f>VLOOKUP(B616,Площадь!$D$2:$E$713,2,0)</f>
        <v>34.6</v>
      </c>
      <c r="D616" s="79"/>
      <c r="E616">
        <v>31</v>
      </c>
      <c r="F616">
        <v>29</v>
      </c>
      <c r="G616">
        <v>31</v>
      </c>
      <c r="Q616">
        <f t="shared" si="330"/>
        <v>91</v>
      </c>
      <c r="R616" s="100">
        <f>VLOOKUP(B616,'Общие показания'!A:H,8,0)</f>
        <v>1.3197418231737961</v>
      </c>
      <c r="S616" s="41"/>
      <c r="T616" s="100">
        <f t="shared" si="331"/>
        <v>0.50419905219559258</v>
      </c>
      <c r="U616" s="100">
        <f t="shared" si="332"/>
        <v>0.40952207547074476</v>
      </c>
      <c r="V616" s="41">
        <f t="shared" si="328"/>
        <v>0.40602069550745873</v>
      </c>
      <c r="W616" s="41">
        <f t="shared" si="352"/>
        <v>0</v>
      </c>
      <c r="X616" s="100">
        <f t="shared" si="333"/>
        <v>0</v>
      </c>
      <c r="Y616" s="41"/>
      <c r="Z616" s="41"/>
      <c r="AA616" s="41"/>
      <c r="AB616" s="41"/>
      <c r="AC616" s="41"/>
      <c r="AD616" s="41"/>
      <c r="AE616" s="41"/>
      <c r="AF616" s="41"/>
      <c r="AG616" s="41"/>
      <c r="AI616" s="100">
        <f t="shared" si="334"/>
        <v>0.69117419442814176</v>
      </c>
      <c r="AJ616" s="100">
        <f t="shared" si="335"/>
        <v>0.33362871561627827</v>
      </c>
      <c r="AK616" s="41">
        <f t="shared" si="329"/>
        <v>0.52326520461559634</v>
      </c>
      <c r="AL616" s="41">
        <f t="shared" si="336"/>
        <v>0</v>
      </c>
      <c r="AR616" s="41">
        <f t="shared" si="337"/>
        <v>0</v>
      </c>
      <c r="AS616" s="41">
        <f t="shared" si="338"/>
        <v>0</v>
      </c>
      <c r="AT616" s="41">
        <f t="shared" si="339"/>
        <v>0</v>
      </c>
      <c r="AV616" s="40">
        <f t="shared" si="340"/>
        <v>3208.8121283068876</v>
      </c>
      <c r="AW616" s="40">
        <f t="shared" si="341"/>
        <v>1994.8842575623612</v>
      </c>
      <c r="AX616" s="40">
        <f t="shared" si="342"/>
        <v>2494.5378988543243</v>
      </c>
      <c r="AY616" s="40">
        <f t="shared" si="343"/>
        <v>0</v>
      </c>
      <c r="AZ616" s="40">
        <f t="shared" si="344"/>
        <v>0</v>
      </c>
      <c r="BA616" s="40">
        <f t="shared" si="345"/>
        <v>0</v>
      </c>
      <c r="BB616" s="40">
        <f t="shared" si="346"/>
        <v>0</v>
      </c>
      <c r="BC616" s="40">
        <f t="shared" si="347"/>
        <v>0</v>
      </c>
      <c r="BD616" s="40">
        <f t="shared" si="348"/>
        <v>0</v>
      </c>
      <c r="BE616" s="40"/>
      <c r="BF616" s="40"/>
      <c r="BG616" s="40"/>
      <c r="BH616" s="62">
        <f t="shared" si="349"/>
        <v>7698.2342847235732</v>
      </c>
      <c r="BI616" s="128">
        <f>VLOOKUP(A616,'1112 '!$B$499:$G$1229,6,0)</f>
        <v>4458.18</v>
      </c>
      <c r="BJ616" s="63">
        <f t="shared" si="350"/>
        <v>3240.0542847235729</v>
      </c>
      <c r="BK616" s="41">
        <f t="shared" si="351"/>
        <v>6.9070566903511868E-3</v>
      </c>
    </row>
    <row r="617" spans="1:63" x14ac:dyDescent="0.3">
      <c r="A617" s="85" t="s">
        <v>1895</v>
      </c>
      <c r="B617" s="85" t="s">
        <v>292</v>
      </c>
      <c r="C617" s="65">
        <f>VLOOKUP(B617,Площадь!$D$2:$E$713,2,0)</f>
        <v>32.5</v>
      </c>
      <c r="D617" s="79"/>
      <c r="E617">
        <v>31</v>
      </c>
      <c r="F617">
        <v>29</v>
      </c>
      <c r="G617">
        <v>31</v>
      </c>
      <c r="Q617">
        <f t="shared" si="330"/>
        <v>91</v>
      </c>
      <c r="R617" s="100">
        <f>VLOOKUP(B617,'Общие показания'!A:H,8,0)</f>
        <v>1.2396418859291438</v>
      </c>
      <c r="S617" s="41"/>
      <c r="T617" s="100">
        <f t="shared" si="331"/>
        <v>0.47359737561724746</v>
      </c>
      <c r="U617" s="100">
        <f t="shared" si="332"/>
        <v>0.38466668938726029</v>
      </c>
      <c r="V617" s="41">
        <f t="shared" si="328"/>
        <v>0.38137782092463612</v>
      </c>
      <c r="W617" s="41">
        <f t="shared" si="352"/>
        <v>0</v>
      </c>
      <c r="X617" s="100">
        <f t="shared" si="333"/>
        <v>0</v>
      </c>
      <c r="Y617" s="41"/>
      <c r="Z617" s="41"/>
      <c r="AA617" s="41"/>
      <c r="AB617" s="41"/>
      <c r="AC617" s="41"/>
      <c r="AD617" s="41"/>
      <c r="AE617" s="41"/>
      <c r="AF617" s="41"/>
      <c r="AG617" s="41"/>
      <c r="AI617" s="100">
        <f t="shared" si="334"/>
        <v>0.6492243155755667</v>
      </c>
      <c r="AJ617" s="100">
        <f t="shared" si="335"/>
        <v>0.31337957391702437</v>
      </c>
      <c r="AK617" s="41">
        <f t="shared" si="329"/>
        <v>0.49150633381522779</v>
      </c>
      <c r="AL617" s="41">
        <f t="shared" si="336"/>
        <v>0</v>
      </c>
      <c r="AR617" s="41">
        <f t="shared" si="337"/>
        <v>0</v>
      </c>
      <c r="AS617" s="41">
        <f t="shared" si="338"/>
        <v>0</v>
      </c>
      <c r="AT617" s="41">
        <f t="shared" si="339"/>
        <v>0</v>
      </c>
      <c r="AV617" s="40">
        <f t="shared" si="340"/>
        <v>3014.0576349703429</v>
      </c>
      <c r="AW617" s="40">
        <f t="shared" si="341"/>
        <v>1873.8074673634896</v>
      </c>
      <c r="AX617" s="40">
        <f t="shared" si="342"/>
        <v>2343.1353096175012</v>
      </c>
      <c r="AY617" s="40">
        <f t="shared" si="343"/>
        <v>0</v>
      </c>
      <c r="AZ617" s="40">
        <f t="shared" si="344"/>
        <v>0</v>
      </c>
      <c r="BA617" s="40">
        <f t="shared" si="345"/>
        <v>0</v>
      </c>
      <c r="BB617" s="40">
        <f t="shared" si="346"/>
        <v>0</v>
      </c>
      <c r="BC617" s="40">
        <f t="shared" si="347"/>
        <v>0</v>
      </c>
      <c r="BD617" s="40">
        <f t="shared" si="348"/>
        <v>0</v>
      </c>
      <c r="BE617" s="40"/>
      <c r="BF617" s="40"/>
      <c r="BG617" s="40"/>
      <c r="BH617" s="62">
        <f t="shared" si="349"/>
        <v>7231.0004119513342</v>
      </c>
      <c r="BI617" s="128">
        <f>VLOOKUP(A617,'1112 '!$B$499:$G$1229,6,0)</f>
        <v>4187.6099999999997</v>
      </c>
      <c r="BJ617" s="63">
        <f t="shared" si="350"/>
        <v>3043.3904119513345</v>
      </c>
      <c r="BK617" s="41">
        <f t="shared" si="351"/>
        <v>6.9070566903511859E-3</v>
      </c>
    </row>
    <row r="618" spans="1:63" x14ac:dyDescent="0.3">
      <c r="A618" s="85" t="s">
        <v>2328</v>
      </c>
      <c r="B618" s="85" t="s">
        <v>199</v>
      </c>
      <c r="C618" s="65">
        <f>VLOOKUP(B618,Площадь!$D$2:$E$713,2,0)</f>
        <v>61.5</v>
      </c>
      <c r="D618" s="79"/>
      <c r="E618">
        <v>31</v>
      </c>
      <c r="F618">
        <v>29</v>
      </c>
      <c r="G618">
        <v>31</v>
      </c>
      <c r="Q618">
        <f t="shared" si="330"/>
        <v>91</v>
      </c>
      <c r="R618" s="100">
        <f>VLOOKUP(B618,'Общие показания'!A:H,8,0)</f>
        <v>2.3457838764505334</v>
      </c>
      <c r="S618" s="41"/>
      <c r="T618" s="100">
        <f t="shared" si="331"/>
        <v>0.89619195693725273</v>
      </c>
      <c r="U618" s="100">
        <f t="shared" si="332"/>
        <v>0.72790773530204633</v>
      </c>
      <c r="V618" s="41">
        <f t="shared" si="328"/>
        <v>0.72168418421123448</v>
      </c>
      <c r="W618" s="41">
        <f t="shared" si="352"/>
        <v>0</v>
      </c>
      <c r="X618" s="100">
        <f t="shared" si="333"/>
        <v>0</v>
      </c>
      <c r="Y618" s="41"/>
      <c r="Z618" s="41"/>
      <c r="AA618" s="41"/>
      <c r="AB618" s="41"/>
      <c r="AC618" s="41"/>
      <c r="AD618" s="41"/>
      <c r="AE618" s="41"/>
      <c r="AF618" s="41"/>
      <c r="AG618" s="41"/>
      <c r="AI618" s="100">
        <f t="shared" si="334"/>
        <v>1.2285321663968416</v>
      </c>
      <c r="AJ618" s="100">
        <f t="shared" si="335"/>
        <v>0.59301057833529225</v>
      </c>
      <c r="AK618" s="41">
        <f t="shared" si="329"/>
        <v>0.93008121629650797</v>
      </c>
      <c r="AL618" s="41">
        <f t="shared" si="336"/>
        <v>0</v>
      </c>
      <c r="AR618" s="41">
        <f t="shared" si="337"/>
        <v>0</v>
      </c>
      <c r="AS618" s="41">
        <f t="shared" si="338"/>
        <v>0</v>
      </c>
      <c r="AT618" s="41">
        <f t="shared" si="339"/>
        <v>0</v>
      </c>
      <c r="AV618" s="40">
        <f t="shared" si="340"/>
        <v>5703.52444771311</v>
      </c>
      <c r="AW618" s="40">
        <f t="shared" si="341"/>
        <v>3545.8202843955264</v>
      </c>
      <c r="AX618" s="40">
        <f t="shared" si="342"/>
        <v>4433.932970506964</v>
      </c>
      <c r="AY618" s="40">
        <f t="shared" si="343"/>
        <v>0</v>
      </c>
      <c r="AZ618" s="40">
        <f t="shared" si="344"/>
        <v>0</v>
      </c>
      <c r="BA618" s="40">
        <f t="shared" si="345"/>
        <v>0</v>
      </c>
      <c r="BB618" s="40">
        <f t="shared" si="346"/>
        <v>0</v>
      </c>
      <c r="BC618" s="40">
        <f t="shared" si="347"/>
        <v>0</v>
      </c>
      <c r="BD618" s="40">
        <f t="shared" si="348"/>
        <v>0</v>
      </c>
      <c r="BE618" s="40"/>
      <c r="BF618" s="40"/>
      <c r="BG618" s="40"/>
      <c r="BH618" s="62">
        <f t="shared" si="349"/>
        <v>13683.2777026156</v>
      </c>
      <c r="BI618" s="128">
        <f>VLOOKUP(A618,'1112 '!$B$499:$G$1229,6,0)</f>
        <v>7924.23</v>
      </c>
      <c r="BJ618" s="63">
        <f t="shared" si="350"/>
        <v>5759.0477026156004</v>
      </c>
      <c r="BK618" s="41">
        <f t="shared" si="351"/>
        <v>6.9070566903511859E-3</v>
      </c>
    </row>
    <row r="619" spans="1:63" x14ac:dyDescent="0.3">
      <c r="A619" s="85" t="s">
        <v>1286</v>
      </c>
      <c r="B619" s="85" t="s">
        <v>260</v>
      </c>
      <c r="C619" s="65">
        <f>VLOOKUP(B619,Площадь!$D$2:$E$713,2,0)</f>
        <v>39.1</v>
      </c>
      <c r="D619" s="79"/>
      <c r="E619">
        <v>31</v>
      </c>
      <c r="F619">
        <v>29</v>
      </c>
      <c r="G619">
        <v>31</v>
      </c>
      <c r="Q619">
        <f t="shared" si="330"/>
        <v>91</v>
      </c>
      <c r="R619" s="100">
        <f>VLOOKUP(B619,'Общие показания'!A:H,8,0)</f>
        <v>2.0449999999999999</v>
      </c>
      <c r="S619" s="41"/>
      <c r="T619" s="100">
        <f t="shared" si="331"/>
        <v>0.78127937118819613</v>
      </c>
      <c r="U619" s="100">
        <f t="shared" si="332"/>
        <v>0.63457308818452651</v>
      </c>
      <c r="V619" s="41">
        <f t="shared" si="328"/>
        <v>0.62914754062727751</v>
      </c>
      <c r="W619" s="41">
        <f t="shared" si="352"/>
        <v>0</v>
      </c>
      <c r="X619" s="100">
        <f t="shared" si="333"/>
        <v>0</v>
      </c>
      <c r="Y619" s="41"/>
      <c r="Z619" s="41"/>
      <c r="AA619" s="41"/>
      <c r="AB619" s="41"/>
      <c r="AC619" s="41"/>
      <c r="AD619" s="41"/>
      <c r="AE619" s="41"/>
      <c r="AF619" s="41"/>
      <c r="AG619" s="41"/>
      <c r="AI619" s="100">
        <f t="shared" si="334"/>
        <v>0.78106679196937412</v>
      </c>
      <c r="AJ619" s="100">
        <f t="shared" si="335"/>
        <v>0.37701973354325086</v>
      </c>
      <c r="AK619" s="41">
        <f t="shared" si="329"/>
        <v>0.59131992775924336</v>
      </c>
      <c r="AL619" s="41">
        <f t="shared" si="336"/>
        <v>0</v>
      </c>
      <c r="AR619" s="41">
        <f t="shared" si="337"/>
        <v>0</v>
      </c>
      <c r="AS619" s="41">
        <f t="shared" si="338"/>
        <v>0</v>
      </c>
      <c r="AT619" s="41">
        <f t="shared" si="339"/>
        <v>0</v>
      </c>
      <c r="AV619" s="40">
        <f t="shared" si="340"/>
        <v>4193.8995465336557</v>
      </c>
      <c r="AW619" s="40">
        <f t="shared" si="341"/>
        <v>2715.4793069331768</v>
      </c>
      <c r="AX619" s="40">
        <f t="shared" si="342"/>
        <v>3276.1740534380415</v>
      </c>
      <c r="AY619" s="40">
        <f t="shared" si="343"/>
        <v>0</v>
      </c>
      <c r="AZ619" s="40">
        <f t="shared" si="344"/>
        <v>0</v>
      </c>
      <c r="BA619" s="40">
        <f t="shared" si="345"/>
        <v>0</v>
      </c>
      <c r="BB619" s="40">
        <f t="shared" si="346"/>
        <v>0</v>
      </c>
      <c r="BC619" s="40">
        <f t="shared" si="347"/>
        <v>0</v>
      </c>
      <c r="BD619" s="40">
        <f t="shared" si="348"/>
        <v>0</v>
      </c>
      <c r="BE619" s="40"/>
      <c r="BF619" s="40"/>
      <c r="BG619" s="40"/>
      <c r="BH619" s="62">
        <f t="shared" si="349"/>
        <v>10185.552906904875</v>
      </c>
      <c r="BI619" s="128">
        <f>VLOOKUP(A619,'1112 '!$B$499:$G$1229,6,0)</f>
        <v>5038.01</v>
      </c>
      <c r="BJ619" s="63">
        <f t="shared" si="350"/>
        <v>5147.5429069048751</v>
      </c>
      <c r="BK619" s="41">
        <f t="shared" si="351"/>
        <v>8.0869702755154912E-3</v>
      </c>
    </row>
    <row r="620" spans="1:63" x14ac:dyDescent="0.3">
      <c r="A620" s="85" t="s">
        <v>1697</v>
      </c>
      <c r="B620" s="85" t="s">
        <v>341</v>
      </c>
      <c r="C620" s="65">
        <f>VLOOKUP(B620,Площадь!$D$2:$E$713,2,0)</f>
        <v>31.8</v>
      </c>
      <c r="D620" s="79"/>
      <c r="E620">
        <v>31</v>
      </c>
      <c r="F620">
        <v>29</v>
      </c>
      <c r="G620">
        <v>31</v>
      </c>
      <c r="Q620">
        <f t="shared" si="330"/>
        <v>91</v>
      </c>
      <c r="R620" s="100">
        <f>VLOOKUP(B620,'Общие показания'!A:H,8,0)</f>
        <v>1.2129419068475931</v>
      </c>
      <c r="S620" s="41"/>
      <c r="T620" s="100">
        <f t="shared" si="331"/>
        <v>0.46339681675779903</v>
      </c>
      <c r="U620" s="100">
        <f t="shared" si="332"/>
        <v>0.37638156069276546</v>
      </c>
      <c r="V620" s="41">
        <f t="shared" si="328"/>
        <v>0.37316352939702863</v>
      </c>
      <c r="W620" s="41">
        <f t="shared" si="352"/>
        <v>0</v>
      </c>
      <c r="X620" s="100">
        <f t="shared" si="333"/>
        <v>0</v>
      </c>
      <c r="Y620" s="41"/>
      <c r="Z620" s="41"/>
      <c r="AA620" s="41"/>
      <c r="AB620" s="41"/>
      <c r="AC620" s="41"/>
      <c r="AD620" s="41"/>
      <c r="AE620" s="41"/>
      <c r="AF620" s="41"/>
      <c r="AG620" s="41"/>
      <c r="AI620" s="100">
        <f t="shared" si="334"/>
        <v>0.63524102262470838</v>
      </c>
      <c r="AJ620" s="100">
        <f t="shared" si="335"/>
        <v>0.30662986001727305</v>
      </c>
      <c r="AK620" s="41">
        <f t="shared" si="329"/>
        <v>0.48092004354843831</v>
      </c>
      <c r="AL620" s="41">
        <f t="shared" si="336"/>
        <v>0</v>
      </c>
      <c r="AR620" s="41">
        <f t="shared" si="337"/>
        <v>0</v>
      </c>
      <c r="AS620" s="41">
        <f t="shared" si="338"/>
        <v>0</v>
      </c>
      <c r="AT620" s="41">
        <f t="shared" si="339"/>
        <v>0</v>
      </c>
      <c r="AV620" s="40">
        <f t="shared" si="340"/>
        <v>2949.1394705248276</v>
      </c>
      <c r="AW620" s="40">
        <f t="shared" si="341"/>
        <v>1833.448537297199</v>
      </c>
      <c r="AX620" s="40">
        <f t="shared" si="342"/>
        <v>2292.6677798718938</v>
      </c>
      <c r="AY620" s="40">
        <f t="shared" si="343"/>
        <v>0</v>
      </c>
      <c r="AZ620" s="40">
        <f t="shared" si="344"/>
        <v>0</v>
      </c>
      <c r="BA620" s="40">
        <f t="shared" si="345"/>
        <v>0</v>
      </c>
      <c r="BB620" s="40">
        <f t="shared" si="346"/>
        <v>0</v>
      </c>
      <c r="BC620" s="40">
        <f t="shared" si="347"/>
        <v>0</v>
      </c>
      <c r="BD620" s="40">
        <f t="shared" si="348"/>
        <v>0</v>
      </c>
      <c r="BE620" s="40"/>
      <c r="BF620" s="40"/>
      <c r="BG620" s="40"/>
      <c r="BH620" s="62">
        <f t="shared" si="349"/>
        <v>7075.2557876939209</v>
      </c>
      <c r="BI620" s="128">
        <f>VLOOKUP(A620,'1112 '!$B$499:$G$1229,6,0)</f>
        <v>4097.3999999999996</v>
      </c>
      <c r="BJ620" s="63">
        <f t="shared" si="350"/>
        <v>2977.8557876939212</v>
      </c>
      <c r="BK620" s="41">
        <f t="shared" si="351"/>
        <v>6.9070566903511868E-3</v>
      </c>
    </row>
    <row r="621" spans="1:63" x14ac:dyDescent="0.3">
      <c r="A621" s="85" t="s">
        <v>1368</v>
      </c>
      <c r="B621" s="85" t="s">
        <v>332</v>
      </c>
      <c r="C621" s="65">
        <f>VLOOKUP(B621,Площадь!$D$2:$E$713,2,0)</f>
        <v>32.1</v>
      </c>
      <c r="D621" s="79"/>
      <c r="E621">
        <v>31</v>
      </c>
      <c r="F621">
        <v>29</v>
      </c>
      <c r="G621">
        <v>31</v>
      </c>
      <c r="Q621">
        <f t="shared" si="330"/>
        <v>91</v>
      </c>
      <c r="R621" s="100">
        <f>VLOOKUP(B621,'Общие показания'!A:H,8,0)</f>
        <v>1.3369999999999997</v>
      </c>
      <c r="S621" s="41"/>
      <c r="T621" s="100">
        <f t="shared" si="331"/>
        <v>0.51079242996509433</v>
      </c>
      <c r="U621" s="100">
        <f t="shared" si="332"/>
        <v>0.41487736865658276</v>
      </c>
      <c r="V621" s="41">
        <f t="shared" si="328"/>
        <v>0.41133020137832266</v>
      </c>
      <c r="W621" s="41">
        <f t="shared" si="352"/>
        <v>0</v>
      </c>
      <c r="X621" s="100">
        <f t="shared" si="333"/>
        <v>0</v>
      </c>
      <c r="Y621" s="41"/>
      <c r="Z621" s="41"/>
      <c r="AA621" s="41"/>
      <c r="AB621" s="41"/>
      <c r="AC621" s="41"/>
      <c r="AD621" s="41">
        <f>(S621*$AD$1)/31*N621</f>
        <v>0</v>
      </c>
      <c r="AE621" s="41">
        <f>(S621*$AE$1)/30*O621</f>
        <v>0</v>
      </c>
      <c r="AF621" s="41">
        <f>(S621*$AF$1)/31*P621</f>
        <v>0</v>
      </c>
      <c r="AG621" s="41">
        <f>S621-AD621-AE621-AF621</f>
        <v>0</v>
      </c>
      <c r="AI621" s="100">
        <f t="shared" si="334"/>
        <v>0.6412338624607905</v>
      </c>
      <c r="AJ621" s="100">
        <f t="shared" si="335"/>
        <v>0.30952259454573794</v>
      </c>
      <c r="AK621" s="41">
        <f t="shared" si="329"/>
        <v>0.48545702509134803</v>
      </c>
      <c r="AL621" s="41">
        <f t="shared" si="336"/>
        <v>0</v>
      </c>
      <c r="AR621" s="41">
        <f t="shared" si="337"/>
        <v>0</v>
      </c>
      <c r="AS621" s="41">
        <f t="shared" si="338"/>
        <v>0</v>
      </c>
      <c r="AT621" s="41">
        <f t="shared" si="339"/>
        <v>0</v>
      </c>
      <c r="AV621" s="40">
        <f t="shared" si="340"/>
        <v>3092.4532983363483</v>
      </c>
      <c r="AW621" s="40">
        <f t="shared" si="341"/>
        <v>1944.5502852217817</v>
      </c>
      <c r="AX621" s="40">
        <f t="shared" si="342"/>
        <v>2407.2997592461252</v>
      </c>
      <c r="AY621" s="40">
        <f t="shared" si="343"/>
        <v>0</v>
      </c>
      <c r="AZ621" s="40">
        <f t="shared" si="344"/>
        <v>0</v>
      </c>
      <c r="BA621" s="40">
        <f t="shared" si="345"/>
        <v>0</v>
      </c>
      <c r="BB621" s="40">
        <f t="shared" si="346"/>
        <v>0</v>
      </c>
      <c r="BC621" s="40">
        <f t="shared" si="347"/>
        <v>0</v>
      </c>
      <c r="BD621" s="40">
        <f t="shared" si="348"/>
        <v>0</v>
      </c>
      <c r="BE621" s="40">
        <f>(AD621+AR621)*$BE$1</f>
        <v>0</v>
      </c>
      <c r="BF621" s="40">
        <f>(AE621+AS621)*$BF$1</f>
        <v>0</v>
      </c>
      <c r="BG621" s="40">
        <f>(AF621+AT621)*$BG$1</f>
        <v>0</v>
      </c>
      <c r="BH621" s="62">
        <f t="shared" si="349"/>
        <v>7444.3033428042554</v>
      </c>
      <c r="BI621" s="128">
        <f>VLOOKUP(A621,'1112 '!$B$499:$G$1229,6,0)</f>
        <v>4136.07</v>
      </c>
      <c r="BJ621" s="63">
        <f t="shared" si="350"/>
        <v>3308.2333428042557</v>
      </c>
      <c r="BK621" s="41">
        <f t="shared" si="351"/>
        <v>7.199411947294591E-3</v>
      </c>
    </row>
    <row r="622" spans="1:63" x14ac:dyDescent="0.3">
      <c r="A622" s="85" t="s">
        <v>1708</v>
      </c>
      <c r="B622" s="85" t="s">
        <v>339</v>
      </c>
      <c r="C622" s="65">
        <f>VLOOKUP(B622,Площадь!$D$2:$E$713,2,0)</f>
        <v>39.299999999999997</v>
      </c>
      <c r="D622" s="79"/>
      <c r="E622">
        <v>31</v>
      </c>
      <c r="F622">
        <v>29</v>
      </c>
      <c r="G622">
        <v>31</v>
      </c>
      <c r="Q622">
        <f t="shared" si="330"/>
        <v>91</v>
      </c>
      <c r="R622" s="100">
        <f>VLOOKUP(B622,'Общие показания'!A:H,8,0)</f>
        <v>1.4990131112927798</v>
      </c>
      <c r="S622" s="41"/>
      <c r="T622" s="100">
        <f t="shared" si="331"/>
        <v>0.57268851882331762</v>
      </c>
      <c r="U622" s="100">
        <f t="shared" si="332"/>
        <v>0.46515079670520998</v>
      </c>
      <c r="V622" s="41">
        <f t="shared" si="328"/>
        <v>0.46117379576425227</v>
      </c>
      <c r="W622" s="41">
        <f>R621*W$1/30*H622</f>
        <v>0</v>
      </c>
      <c r="X622" s="100">
        <f t="shared" si="333"/>
        <v>0</v>
      </c>
      <c r="Y622" s="41"/>
      <c r="Z622" s="41"/>
      <c r="AA622" s="41"/>
      <c r="AB622" s="41"/>
      <c r="AC622" s="41"/>
      <c r="AD622" s="41"/>
      <c r="AE622" s="41"/>
      <c r="AF622" s="41"/>
      <c r="AG622" s="41"/>
      <c r="AI622" s="100">
        <f t="shared" si="334"/>
        <v>0.78506201852676216</v>
      </c>
      <c r="AJ622" s="100">
        <f t="shared" si="335"/>
        <v>0.37894822322889404</v>
      </c>
      <c r="AK622" s="41">
        <f t="shared" si="329"/>
        <v>0.59434458212118313</v>
      </c>
      <c r="AL622" s="41">
        <f t="shared" si="336"/>
        <v>0</v>
      </c>
      <c r="AR622" s="41">
        <f t="shared" si="337"/>
        <v>0</v>
      </c>
      <c r="AS622" s="41">
        <f t="shared" si="338"/>
        <v>0</v>
      </c>
      <c r="AT622" s="41">
        <f t="shared" si="339"/>
        <v>0</v>
      </c>
      <c r="AV622" s="40">
        <f t="shared" si="340"/>
        <v>3644.6912324410605</v>
      </c>
      <c r="AW622" s="40">
        <f t="shared" si="341"/>
        <v>2265.8656451503116</v>
      </c>
      <c r="AX622" s="40">
        <f t="shared" si="342"/>
        <v>2833.3913128605473</v>
      </c>
      <c r="AY622" s="40">
        <f t="shared" si="343"/>
        <v>0</v>
      </c>
      <c r="AZ622" s="40">
        <f t="shared" si="344"/>
        <v>0</v>
      </c>
      <c r="BA622" s="40">
        <f t="shared" si="345"/>
        <v>0</v>
      </c>
      <c r="BB622" s="40">
        <f t="shared" si="346"/>
        <v>0</v>
      </c>
      <c r="BC622" s="40">
        <f t="shared" si="347"/>
        <v>0</v>
      </c>
      <c r="BD622" s="40">
        <f t="shared" si="348"/>
        <v>0</v>
      </c>
      <c r="BE622" s="40"/>
      <c r="BF622" s="40"/>
      <c r="BG622" s="40"/>
      <c r="BH622" s="62">
        <f t="shared" si="349"/>
        <v>8743.9481904519198</v>
      </c>
      <c r="BI622" s="128">
        <f>VLOOKUP(A622,'1112 '!$B$499:$G$1229,6,0)</f>
        <v>5063.78</v>
      </c>
      <c r="BJ622" s="63">
        <f t="shared" si="350"/>
        <v>3680.1681904519201</v>
      </c>
      <c r="BK622" s="41">
        <f t="shared" si="351"/>
        <v>6.9070566903511868E-3</v>
      </c>
    </row>
    <row r="623" spans="1:63" x14ac:dyDescent="0.3">
      <c r="A623" s="85" t="s">
        <v>2287</v>
      </c>
      <c r="B623" s="85" t="s">
        <v>346</v>
      </c>
      <c r="C623" s="65">
        <f>VLOOKUP(B623,Площадь!$D$2:$E$713,2,0)</f>
        <v>59</v>
      </c>
      <c r="D623" s="79"/>
      <c r="E623">
        <v>31</v>
      </c>
      <c r="F623">
        <v>29</v>
      </c>
      <c r="G623">
        <v>31</v>
      </c>
      <c r="Q623">
        <f t="shared" si="330"/>
        <v>91</v>
      </c>
      <c r="R623" s="100">
        <f>VLOOKUP(B623,'Общие показания'!A:H,8,0)</f>
        <v>0</v>
      </c>
      <c r="S623" s="41"/>
      <c r="T623" s="100">
        <f t="shared" si="331"/>
        <v>0</v>
      </c>
      <c r="U623" s="100">
        <f t="shared" si="332"/>
        <v>0</v>
      </c>
      <c r="V623" s="41">
        <f t="shared" si="328"/>
        <v>0</v>
      </c>
      <c r="W623" s="41">
        <f t="shared" ref="W623:W654" si="353">R623*W$1/30*H623</f>
        <v>0</v>
      </c>
      <c r="X623" s="100">
        <f t="shared" si="333"/>
        <v>0</v>
      </c>
      <c r="Y623" s="41"/>
      <c r="Z623" s="41"/>
      <c r="AA623" s="41"/>
      <c r="AB623" s="41"/>
      <c r="AC623" s="41"/>
      <c r="AD623" s="41"/>
      <c r="AE623" s="41"/>
      <c r="AF623" s="41"/>
      <c r="AG623" s="41"/>
      <c r="AI623" s="100">
        <f t="shared" si="334"/>
        <v>1.1785918344294903</v>
      </c>
      <c r="AJ623" s="100">
        <f t="shared" si="335"/>
        <v>0.56890445726475192</v>
      </c>
      <c r="AK623" s="41">
        <f t="shared" si="329"/>
        <v>0.89227303677225966</v>
      </c>
      <c r="AL623" s="41">
        <f t="shared" si="336"/>
        <v>0</v>
      </c>
      <c r="AR623" s="41">
        <f t="shared" si="337"/>
        <v>0</v>
      </c>
      <c r="AS623" s="41">
        <f t="shared" si="338"/>
        <v>0</v>
      </c>
      <c r="AT623" s="41">
        <f t="shared" si="339"/>
        <v>0</v>
      </c>
      <c r="AV623" s="40">
        <f t="shared" si="340"/>
        <v>3163.7647766691466</v>
      </c>
      <c r="AW623" s="40">
        <f t="shared" si="341"/>
        <v>1527.1443689032096</v>
      </c>
      <c r="AX623" s="40">
        <f t="shared" si="342"/>
        <v>2395.1820489899833</v>
      </c>
      <c r="AY623" s="40">
        <f t="shared" si="343"/>
        <v>0</v>
      </c>
      <c r="AZ623" s="40">
        <f t="shared" si="344"/>
        <v>0</v>
      </c>
      <c r="BA623" s="40">
        <f t="shared" si="345"/>
        <v>0</v>
      </c>
      <c r="BB623" s="40">
        <f t="shared" si="346"/>
        <v>0</v>
      </c>
      <c r="BC623" s="40">
        <f t="shared" si="347"/>
        <v>0</v>
      </c>
      <c r="BD623" s="40">
        <f t="shared" si="348"/>
        <v>0</v>
      </c>
      <c r="BE623" s="40"/>
      <c r="BF623" s="40"/>
      <c r="BG623" s="40"/>
      <c r="BH623" s="62">
        <f t="shared" si="349"/>
        <v>7086.0911945623393</v>
      </c>
      <c r="BI623" s="128">
        <f>VLOOKUP(A623,'1112 '!$B$499:$G$1229,6,0)</f>
        <v>7602.11</v>
      </c>
      <c r="BJ623" s="63">
        <f t="shared" si="350"/>
        <v>-516.01880543766038</v>
      </c>
      <c r="BK623" s="41">
        <f t="shared" si="351"/>
        <v>3.7284877520713301E-3</v>
      </c>
    </row>
    <row r="624" spans="1:63" x14ac:dyDescent="0.3">
      <c r="A624" s="85" t="s">
        <v>1541</v>
      </c>
      <c r="B624" s="85" t="s">
        <v>30</v>
      </c>
      <c r="C624" s="65">
        <f>VLOOKUP(B624,Площадь!$D$2:$E$713,2,0)</f>
        <v>33.5</v>
      </c>
      <c r="D624" s="79"/>
      <c r="E624">
        <v>31</v>
      </c>
      <c r="F624">
        <v>29</v>
      </c>
      <c r="G624">
        <v>31</v>
      </c>
      <c r="Q624">
        <f t="shared" si="330"/>
        <v>91</v>
      </c>
      <c r="R624" s="100">
        <f>VLOOKUP(B624,'Общие показания'!A:H,8,0)</f>
        <v>1.2777847131885021</v>
      </c>
      <c r="S624" s="41"/>
      <c r="T624" s="100">
        <f t="shared" si="331"/>
        <v>0.48816960255931652</v>
      </c>
      <c r="U624" s="100">
        <f t="shared" si="332"/>
        <v>0.39650258752225293</v>
      </c>
      <c r="V624" s="41">
        <f t="shared" si="328"/>
        <v>0.39311252310693262</v>
      </c>
      <c r="W624" s="41">
        <f t="shared" si="353"/>
        <v>0</v>
      </c>
      <c r="X624" s="100">
        <f t="shared" si="333"/>
        <v>0</v>
      </c>
      <c r="Y624" s="41"/>
      <c r="Z624" s="41"/>
      <c r="AA624" s="41"/>
      <c r="AB624" s="41"/>
      <c r="AC624" s="41"/>
      <c r="AD624" s="41"/>
      <c r="AE624" s="41"/>
      <c r="AF624" s="41"/>
      <c r="AG624" s="41"/>
      <c r="AI624" s="100">
        <f t="shared" si="334"/>
        <v>0.66920044836250725</v>
      </c>
      <c r="AJ624" s="100">
        <f t="shared" si="335"/>
        <v>0.32302202234524047</v>
      </c>
      <c r="AK624" s="41">
        <f t="shared" si="329"/>
        <v>0.50662960562492709</v>
      </c>
      <c r="AL624" s="41">
        <f t="shared" si="336"/>
        <v>0</v>
      </c>
      <c r="AR624" s="41">
        <f t="shared" si="337"/>
        <v>0</v>
      </c>
      <c r="AS624" s="41">
        <f t="shared" si="338"/>
        <v>0</v>
      </c>
      <c r="AT624" s="41">
        <f t="shared" si="339"/>
        <v>0</v>
      </c>
      <c r="AV624" s="40">
        <f t="shared" si="340"/>
        <v>3106.7978698925072</v>
      </c>
      <c r="AW624" s="40">
        <f t="shared" si="341"/>
        <v>1931.4630817439047</v>
      </c>
      <c r="AX624" s="40">
        <f t="shared" si="342"/>
        <v>2415.231780682655</v>
      </c>
      <c r="AY624" s="40">
        <f t="shared" si="343"/>
        <v>0</v>
      </c>
      <c r="AZ624" s="40">
        <f t="shared" si="344"/>
        <v>0</v>
      </c>
      <c r="BA624" s="40">
        <f t="shared" si="345"/>
        <v>0</v>
      </c>
      <c r="BB624" s="40">
        <f t="shared" si="346"/>
        <v>0</v>
      </c>
      <c r="BC624" s="40">
        <f t="shared" si="347"/>
        <v>0</v>
      </c>
      <c r="BD624" s="40">
        <f t="shared" si="348"/>
        <v>0</v>
      </c>
      <c r="BE624" s="40"/>
      <c r="BF624" s="40"/>
      <c r="BG624" s="40"/>
      <c r="BH624" s="62">
        <f t="shared" si="349"/>
        <v>7453.4927323190668</v>
      </c>
      <c r="BI624" s="128">
        <f>VLOOKUP(A624,'1112 '!$B$499:$G$1229,6,0)</f>
        <v>4316.46</v>
      </c>
      <c r="BJ624" s="63">
        <f t="shared" si="350"/>
        <v>3137.0327323190668</v>
      </c>
      <c r="BK624" s="41">
        <f t="shared" si="351"/>
        <v>6.9070566903511859E-3</v>
      </c>
    </row>
    <row r="625" spans="1:63" x14ac:dyDescent="0.3">
      <c r="A625" s="85" t="s">
        <v>1308</v>
      </c>
      <c r="B625" s="85" t="s">
        <v>141</v>
      </c>
      <c r="C625" s="65">
        <f>VLOOKUP(B625,Площадь!$D$2:$E$713,2,0)</f>
        <v>32.5</v>
      </c>
      <c r="D625" s="79"/>
      <c r="E625">
        <v>31</v>
      </c>
      <c r="F625">
        <v>29</v>
      </c>
      <c r="G625">
        <v>31</v>
      </c>
      <c r="Q625">
        <f t="shared" si="330"/>
        <v>91</v>
      </c>
      <c r="R625" s="100">
        <f>VLOOKUP(B625,'Общие показания'!A:H,8,0)</f>
        <v>1.2396418859291438</v>
      </c>
      <c r="S625" s="41"/>
      <c r="T625" s="100">
        <f t="shared" si="331"/>
        <v>0.47359737561724746</v>
      </c>
      <c r="U625" s="100">
        <f t="shared" si="332"/>
        <v>0.38466668938726029</v>
      </c>
      <c r="V625" s="41">
        <f t="shared" si="328"/>
        <v>0.38137782092463612</v>
      </c>
      <c r="W625" s="41">
        <f t="shared" si="353"/>
        <v>0</v>
      </c>
      <c r="X625" s="100">
        <f t="shared" si="333"/>
        <v>0</v>
      </c>
      <c r="Y625" s="41"/>
      <c r="Z625" s="41"/>
      <c r="AA625" s="41"/>
      <c r="AB625" s="41"/>
      <c r="AC625" s="41"/>
      <c r="AD625" s="41"/>
      <c r="AE625" s="41"/>
      <c r="AF625" s="41"/>
      <c r="AG625" s="41"/>
      <c r="AI625" s="100">
        <f t="shared" si="334"/>
        <v>0.6492243155755667</v>
      </c>
      <c r="AJ625" s="100">
        <f t="shared" si="335"/>
        <v>0.31337957391702437</v>
      </c>
      <c r="AK625" s="41">
        <f t="shared" si="329"/>
        <v>0.49150633381522779</v>
      </c>
      <c r="AL625" s="41">
        <f t="shared" si="336"/>
        <v>0</v>
      </c>
      <c r="AR625" s="41">
        <f t="shared" si="337"/>
        <v>0</v>
      </c>
      <c r="AS625" s="41">
        <f t="shared" si="338"/>
        <v>0</v>
      </c>
      <c r="AT625" s="41">
        <f t="shared" si="339"/>
        <v>0</v>
      </c>
      <c r="AV625" s="40">
        <f t="shared" si="340"/>
        <v>3014.0576349703429</v>
      </c>
      <c r="AW625" s="40">
        <f t="shared" si="341"/>
        <v>1873.8074673634896</v>
      </c>
      <c r="AX625" s="40">
        <f t="shared" si="342"/>
        <v>2343.1353096175012</v>
      </c>
      <c r="AY625" s="40">
        <f t="shared" si="343"/>
        <v>0</v>
      </c>
      <c r="AZ625" s="40">
        <f t="shared" si="344"/>
        <v>0</v>
      </c>
      <c r="BA625" s="40">
        <f t="shared" si="345"/>
        <v>0</v>
      </c>
      <c r="BB625" s="40">
        <f t="shared" si="346"/>
        <v>0</v>
      </c>
      <c r="BC625" s="40">
        <f t="shared" si="347"/>
        <v>0</v>
      </c>
      <c r="BD625" s="40">
        <f t="shared" si="348"/>
        <v>0</v>
      </c>
      <c r="BE625" s="40"/>
      <c r="BF625" s="40"/>
      <c r="BG625" s="40"/>
      <c r="BH625" s="62">
        <f t="shared" si="349"/>
        <v>7231.0004119513342</v>
      </c>
      <c r="BI625" s="128">
        <f>VLOOKUP(A625,'1112 '!$B$499:$G$1229,6,0)</f>
        <v>4187.6099999999997</v>
      </c>
      <c r="BJ625" s="63">
        <f t="shared" si="350"/>
        <v>3043.3904119513345</v>
      </c>
      <c r="BK625" s="41">
        <f t="shared" si="351"/>
        <v>6.9070566903511859E-3</v>
      </c>
    </row>
    <row r="626" spans="1:63" x14ac:dyDescent="0.3">
      <c r="A626" s="85" t="s">
        <v>2143</v>
      </c>
      <c r="B626" s="85" t="s">
        <v>69</v>
      </c>
      <c r="C626" s="65">
        <f>VLOOKUP(B626,Площадь!$D$2:$E$713,2,0)</f>
        <v>61.5</v>
      </c>
      <c r="D626" s="79"/>
      <c r="E626">
        <v>31</v>
      </c>
      <c r="F626">
        <v>29</v>
      </c>
      <c r="G626">
        <v>31</v>
      </c>
      <c r="Q626">
        <f t="shared" si="330"/>
        <v>91</v>
      </c>
      <c r="R626" s="100">
        <f>VLOOKUP(B626,'Общие показания'!A:H,8,0)</f>
        <v>2.3457838764505334</v>
      </c>
      <c r="S626" s="41"/>
      <c r="T626" s="100">
        <f t="shared" si="331"/>
        <v>0.89619195693725273</v>
      </c>
      <c r="U626" s="100">
        <f t="shared" si="332"/>
        <v>0.72790773530204633</v>
      </c>
      <c r="V626" s="41">
        <f t="shared" si="328"/>
        <v>0.72168418421123448</v>
      </c>
      <c r="W626" s="41">
        <f t="shared" si="353"/>
        <v>0</v>
      </c>
      <c r="X626" s="100">
        <f t="shared" si="333"/>
        <v>0</v>
      </c>
      <c r="Y626" s="41"/>
      <c r="Z626" s="41"/>
      <c r="AA626" s="41"/>
      <c r="AB626" s="41"/>
      <c r="AC626" s="41"/>
      <c r="AD626" s="41"/>
      <c r="AE626" s="41"/>
      <c r="AF626" s="41"/>
      <c r="AG626" s="41"/>
      <c r="AI626" s="100">
        <f t="shared" si="334"/>
        <v>1.2285321663968416</v>
      </c>
      <c r="AJ626" s="100">
        <f t="shared" si="335"/>
        <v>0.59301057833529225</v>
      </c>
      <c r="AK626" s="41">
        <f t="shared" si="329"/>
        <v>0.93008121629650797</v>
      </c>
      <c r="AL626" s="41">
        <f t="shared" si="336"/>
        <v>0</v>
      </c>
      <c r="AR626" s="41">
        <f t="shared" si="337"/>
        <v>0</v>
      </c>
      <c r="AS626" s="41">
        <f t="shared" si="338"/>
        <v>0</v>
      </c>
      <c r="AT626" s="41">
        <f t="shared" si="339"/>
        <v>0</v>
      </c>
      <c r="AV626" s="40">
        <f t="shared" si="340"/>
        <v>5703.52444771311</v>
      </c>
      <c r="AW626" s="40">
        <f t="shared" si="341"/>
        <v>3545.8202843955264</v>
      </c>
      <c r="AX626" s="40">
        <f t="shared" si="342"/>
        <v>4433.932970506964</v>
      </c>
      <c r="AY626" s="40">
        <f t="shared" si="343"/>
        <v>0</v>
      </c>
      <c r="AZ626" s="40">
        <f t="shared" si="344"/>
        <v>0</v>
      </c>
      <c r="BA626" s="40">
        <f t="shared" si="345"/>
        <v>0</v>
      </c>
      <c r="BB626" s="40">
        <f t="shared" si="346"/>
        <v>0</v>
      </c>
      <c r="BC626" s="40">
        <f t="shared" si="347"/>
        <v>0</v>
      </c>
      <c r="BD626" s="40">
        <f t="shared" si="348"/>
        <v>0</v>
      </c>
      <c r="BE626" s="40"/>
      <c r="BF626" s="40"/>
      <c r="BG626" s="40"/>
      <c r="BH626" s="62">
        <f t="shared" si="349"/>
        <v>13683.2777026156</v>
      </c>
      <c r="BI626" s="128">
        <f>VLOOKUP(A626,'1112 '!$B$499:$G$1229,6,0)</f>
        <v>7924.23</v>
      </c>
      <c r="BJ626" s="63">
        <f t="shared" si="350"/>
        <v>5759.0477026156004</v>
      </c>
      <c r="BK626" s="41">
        <f t="shared" si="351"/>
        <v>6.9070566903511859E-3</v>
      </c>
    </row>
    <row r="627" spans="1:63" x14ac:dyDescent="0.3">
      <c r="A627" s="85" t="s">
        <v>1572</v>
      </c>
      <c r="B627" s="85" t="s">
        <v>155</v>
      </c>
      <c r="C627" s="65">
        <f>VLOOKUP(B627,Площадь!$D$2:$E$713,2,0)</f>
        <v>31.8</v>
      </c>
      <c r="D627" s="79"/>
      <c r="E627">
        <v>31</v>
      </c>
      <c r="F627">
        <v>29</v>
      </c>
      <c r="G627">
        <v>31</v>
      </c>
      <c r="Q627">
        <f t="shared" si="330"/>
        <v>91</v>
      </c>
      <c r="R627" s="100">
        <f>VLOOKUP(B627,'Общие показания'!A:H,8,0)</f>
        <v>1.2129419068475931</v>
      </c>
      <c r="S627" s="41"/>
      <c r="T627" s="100">
        <f t="shared" si="331"/>
        <v>0.46339681675779903</v>
      </c>
      <c r="U627" s="100">
        <f t="shared" si="332"/>
        <v>0.37638156069276546</v>
      </c>
      <c r="V627" s="41">
        <f t="shared" si="328"/>
        <v>0.37316352939702863</v>
      </c>
      <c r="W627" s="41">
        <f t="shared" si="353"/>
        <v>0</v>
      </c>
      <c r="X627" s="100">
        <f t="shared" si="333"/>
        <v>0</v>
      </c>
      <c r="Y627" s="41"/>
      <c r="Z627" s="41"/>
      <c r="AA627" s="41"/>
      <c r="AB627" s="41"/>
      <c r="AC627" s="41"/>
      <c r="AD627" s="41">
        <f>(S627*$AD$1)/31*N627</f>
        <v>0</v>
      </c>
      <c r="AE627" s="41">
        <f>(S627*$AE$1)/30*O627</f>
        <v>0</v>
      </c>
      <c r="AF627" s="41">
        <f>(S627*$AF$1)/31*P627</f>
        <v>0</v>
      </c>
      <c r="AG627" s="41">
        <f>S627-AD627-AE627-AF627</f>
        <v>0</v>
      </c>
      <c r="AI627" s="100">
        <f t="shared" si="334"/>
        <v>0.63524102262470838</v>
      </c>
      <c r="AJ627" s="100">
        <f t="shared" si="335"/>
        <v>0.30662986001727305</v>
      </c>
      <c r="AK627" s="41">
        <f t="shared" si="329"/>
        <v>0.48092004354843831</v>
      </c>
      <c r="AL627" s="41">
        <f t="shared" si="336"/>
        <v>0</v>
      </c>
      <c r="AR627" s="41">
        <f t="shared" si="337"/>
        <v>0</v>
      </c>
      <c r="AS627" s="41">
        <f t="shared" si="338"/>
        <v>0</v>
      </c>
      <c r="AT627" s="41">
        <f t="shared" si="339"/>
        <v>0</v>
      </c>
      <c r="AV627" s="40">
        <f t="shared" si="340"/>
        <v>2949.1394705248276</v>
      </c>
      <c r="AW627" s="40">
        <f t="shared" si="341"/>
        <v>1833.448537297199</v>
      </c>
      <c r="AX627" s="40">
        <f t="shared" si="342"/>
        <v>2292.6677798718938</v>
      </c>
      <c r="AY627" s="40">
        <f t="shared" si="343"/>
        <v>0</v>
      </c>
      <c r="AZ627" s="40">
        <f t="shared" si="344"/>
        <v>0</v>
      </c>
      <c r="BA627" s="40">
        <f t="shared" si="345"/>
        <v>0</v>
      </c>
      <c r="BB627" s="40">
        <f t="shared" si="346"/>
        <v>0</v>
      </c>
      <c r="BC627" s="40">
        <f t="shared" si="347"/>
        <v>0</v>
      </c>
      <c r="BD627" s="40">
        <f t="shared" si="348"/>
        <v>0</v>
      </c>
      <c r="BE627" s="40">
        <f>(AD627+AR627)*$BE$1</f>
        <v>0</v>
      </c>
      <c r="BF627" s="40">
        <f>(AE627+AS627)*$BF$1</f>
        <v>0</v>
      </c>
      <c r="BG627" s="40">
        <f>(AF627+AT627)*$BG$1</f>
        <v>0</v>
      </c>
      <c r="BH627" s="62">
        <f t="shared" si="349"/>
        <v>7075.2557876939209</v>
      </c>
      <c r="BI627" s="128">
        <f>VLOOKUP(A627,'1112 '!$B$499:$G$1229,6,0)</f>
        <v>4097.3999999999996</v>
      </c>
      <c r="BJ627" s="63">
        <f t="shared" si="350"/>
        <v>2977.8557876939212</v>
      </c>
      <c r="BK627" s="41">
        <f t="shared" si="351"/>
        <v>6.9070566903511868E-3</v>
      </c>
    </row>
    <row r="628" spans="1:63" x14ac:dyDescent="0.3">
      <c r="A628" s="85" t="s">
        <v>1315</v>
      </c>
      <c r="B628" s="85" t="s">
        <v>142</v>
      </c>
      <c r="C628" s="65">
        <f>VLOOKUP(B628,Площадь!$D$2:$E$713,2,0)</f>
        <v>39.1</v>
      </c>
      <c r="D628" s="79"/>
      <c r="E628">
        <v>31</v>
      </c>
      <c r="F628">
        <v>29</v>
      </c>
      <c r="G628">
        <v>31</v>
      </c>
      <c r="Q628">
        <f t="shared" si="330"/>
        <v>91</v>
      </c>
      <c r="R628" s="100">
        <f>VLOOKUP(B628,'Общие показания'!A:H,8,0)</f>
        <v>1.4913845458409083</v>
      </c>
      <c r="S628" s="41"/>
      <c r="T628" s="100">
        <f t="shared" si="331"/>
        <v>0.56977407343490383</v>
      </c>
      <c r="U628" s="100">
        <f t="shared" si="332"/>
        <v>0.46278361707821153</v>
      </c>
      <c r="V628" s="41">
        <f t="shared" si="328"/>
        <v>0.45882685532779299</v>
      </c>
      <c r="W628" s="41">
        <f t="shared" si="353"/>
        <v>0</v>
      </c>
      <c r="X628" s="100">
        <f t="shared" si="333"/>
        <v>0</v>
      </c>
      <c r="Y628" s="41"/>
      <c r="Z628" s="41"/>
      <c r="AA628" s="41"/>
      <c r="AB628" s="41"/>
      <c r="AC628" s="41"/>
      <c r="AD628" s="41"/>
      <c r="AE628" s="41"/>
      <c r="AF628" s="41"/>
      <c r="AG628" s="41"/>
      <c r="AI628" s="100">
        <f t="shared" si="334"/>
        <v>0.78106679196937412</v>
      </c>
      <c r="AJ628" s="100">
        <f t="shared" si="335"/>
        <v>0.37701973354325086</v>
      </c>
      <c r="AK628" s="41">
        <f t="shared" si="329"/>
        <v>0.59131992775924336</v>
      </c>
      <c r="AL628" s="41">
        <f t="shared" si="336"/>
        <v>0</v>
      </c>
      <c r="AR628" s="41">
        <f t="shared" si="337"/>
        <v>0</v>
      </c>
      <c r="AS628" s="41">
        <f t="shared" si="338"/>
        <v>0</v>
      </c>
      <c r="AT628" s="41">
        <f t="shared" si="339"/>
        <v>0</v>
      </c>
      <c r="AV628" s="40">
        <f t="shared" si="340"/>
        <v>3626.1431854566276</v>
      </c>
      <c r="AW628" s="40">
        <f t="shared" si="341"/>
        <v>2254.3345222742287</v>
      </c>
      <c r="AX628" s="40">
        <f t="shared" si="342"/>
        <v>2818.972018647517</v>
      </c>
      <c r="AY628" s="40">
        <f t="shared" si="343"/>
        <v>0</v>
      </c>
      <c r="AZ628" s="40">
        <f t="shared" si="344"/>
        <v>0</v>
      </c>
      <c r="BA628" s="40">
        <f t="shared" si="345"/>
        <v>0</v>
      </c>
      <c r="BB628" s="40">
        <f t="shared" si="346"/>
        <v>0</v>
      </c>
      <c r="BC628" s="40">
        <f t="shared" si="347"/>
        <v>0</v>
      </c>
      <c r="BD628" s="40">
        <f t="shared" si="348"/>
        <v>0</v>
      </c>
      <c r="BE628" s="40"/>
      <c r="BF628" s="40"/>
      <c r="BG628" s="40"/>
      <c r="BH628" s="62">
        <f t="shared" si="349"/>
        <v>8699.4497263783742</v>
      </c>
      <c r="BI628" s="128">
        <f>VLOOKUP(A628,'1112 '!$B$499:$G$1229,6,0)</f>
        <v>5038.01</v>
      </c>
      <c r="BJ628" s="63">
        <f t="shared" si="350"/>
        <v>3661.439726378374</v>
      </c>
      <c r="BK628" s="41">
        <f t="shared" si="351"/>
        <v>6.9070566903511859E-3</v>
      </c>
    </row>
    <row r="629" spans="1:63" x14ac:dyDescent="0.3">
      <c r="A629" s="85" t="s">
        <v>1532</v>
      </c>
      <c r="B629" s="85" t="s">
        <v>84</v>
      </c>
      <c r="C629" s="65">
        <f>VLOOKUP(B629,Площадь!$D$2:$E$713,2,0)</f>
        <v>32.1</v>
      </c>
      <c r="D629" s="79"/>
      <c r="E629">
        <v>31</v>
      </c>
      <c r="F629">
        <v>29</v>
      </c>
      <c r="G629">
        <v>31</v>
      </c>
      <c r="Q629">
        <f t="shared" si="330"/>
        <v>91</v>
      </c>
      <c r="R629" s="100">
        <f>VLOOKUP(B629,'Общие показания'!A:H,8,0)</f>
        <v>1.2243847550254006</v>
      </c>
      <c r="S629" s="41"/>
      <c r="T629" s="100">
        <f t="shared" si="331"/>
        <v>0.46776848484041983</v>
      </c>
      <c r="U629" s="100">
        <f t="shared" si="332"/>
        <v>0.37993233013326327</v>
      </c>
      <c r="V629" s="41">
        <f t="shared" si="328"/>
        <v>0.37668394005171757</v>
      </c>
      <c r="W629" s="41">
        <f t="shared" si="353"/>
        <v>0</v>
      </c>
      <c r="X629" s="100">
        <f t="shared" si="333"/>
        <v>0</v>
      </c>
      <c r="Y629" s="41"/>
      <c r="Z629" s="41"/>
      <c r="AA629" s="41"/>
      <c r="AB629" s="41"/>
      <c r="AC629" s="41"/>
      <c r="AD629" s="41">
        <f>(S629*$AD$1)/31*N629</f>
        <v>0</v>
      </c>
      <c r="AE629" s="41">
        <f>(S629*$AE$1)/30*O629</f>
        <v>0</v>
      </c>
      <c r="AF629" s="41">
        <f>(S629*$AF$1)/31*P629</f>
        <v>0</v>
      </c>
      <c r="AG629" s="41">
        <f>S629-AD629-AE629-AF629</f>
        <v>0</v>
      </c>
      <c r="AI629" s="100">
        <f t="shared" si="334"/>
        <v>0.6412338624607905</v>
      </c>
      <c r="AJ629" s="100">
        <f t="shared" si="335"/>
        <v>0.30952259454573794</v>
      </c>
      <c r="AK629" s="41">
        <f t="shared" si="329"/>
        <v>0.48545702509134803</v>
      </c>
      <c r="AL629" s="41">
        <f t="shared" si="336"/>
        <v>0</v>
      </c>
      <c r="AR629" s="41">
        <f t="shared" si="337"/>
        <v>0</v>
      </c>
      <c r="AS629" s="41">
        <f t="shared" si="338"/>
        <v>0</v>
      </c>
      <c r="AT629" s="41">
        <f t="shared" si="339"/>
        <v>0</v>
      </c>
      <c r="AV629" s="40">
        <f t="shared" si="340"/>
        <v>2976.9615410014771</v>
      </c>
      <c r="AW629" s="40">
        <f t="shared" si="341"/>
        <v>1850.7452216113236</v>
      </c>
      <c r="AX629" s="40">
        <f t="shared" si="342"/>
        <v>2314.2967211914397</v>
      </c>
      <c r="AY629" s="40">
        <f t="shared" si="343"/>
        <v>0</v>
      </c>
      <c r="AZ629" s="40">
        <f t="shared" si="344"/>
        <v>0</v>
      </c>
      <c r="BA629" s="40">
        <f t="shared" si="345"/>
        <v>0</v>
      </c>
      <c r="BB629" s="40">
        <f t="shared" si="346"/>
        <v>0</v>
      </c>
      <c r="BC629" s="40">
        <f t="shared" si="347"/>
        <v>0</v>
      </c>
      <c r="BD629" s="40">
        <f t="shared" si="348"/>
        <v>0</v>
      </c>
      <c r="BE629" s="40">
        <f>(AD629+AR629)*$BE$1</f>
        <v>0</v>
      </c>
      <c r="BF629" s="40">
        <f>(AE629+AS629)*$BF$1</f>
        <v>0</v>
      </c>
      <c r="BG629" s="40">
        <f>(AF629+AT629)*$BG$1</f>
        <v>0</v>
      </c>
      <c r="BH629" s="62">
        <f t="shared" si="349"/>
        <v>7142.0034838042411</v>
      </c>
      <c r="BI629" s="128">
        <f>VLOOKUP(A629,'1112 '!$B$499:$G$1229,6,0)</f>
        <v>4136.07</v>
      </c>
      <c r="BJ629" s="63">
        <f t="shared" si="350"/>
        <v>3005.9334838042414</v>
      </c>
      <c r="BK629" s="41">
        <f t="shared" si="351"/>
        <v>6.9070566903511859E-3</v>
      </c>
    </row>
    <row r="630" spans="1:63" x14ac:dyDescent="0.3">
      <c r="A630" s="85" t="s">
        <v>1549</v>
      </c>
      <c r="B630" s="85" t="s">
        <v>108</v>
      </c>
      <c r="C630" s="65">
        <f>VLOOKUP(B630,Площадь!$D$2:$E$713,2,0)</f>
        <v>39.299999999999997</v>
      </c>
      <c r="D630" s="79"/>
      <c r="E630">
        <v>31</v>
      </c>
      <c r="F630">
        <v>29</v>
      </c>
      <c r="G630">
        <v>31</v>
      </c>
      <c r="Q630">
        <f t="shared" si="330"/>
        <v>91</v>
      </c>
      <c r="R630" s="100">
        <f>VLOOKUP(B630,'Общие показания'!A:H,8,0)</f>
        <v>1.4990131112927798</v>
      </c>
      <c r="S630" s="41"/>
      <c r="T630" s="100">
        <f t="shared" si="331"/>
        <v>0.57268851882331762</v>
      </c>
      <c r="U630" s="100">
        <f t="shared" si="332"/>
        <v>0.46515079670520998</v>
      </c>
      <c r="V630" s="41">
        <f t="shared" si="328"/>
        <v>0.46117379576425227</v>
      </c>
      <c r="W630" s="41">
        <f t="shared" si="353"/>
        <v>0</v>
      </c>
      <c r="X630" s="100">
        <f t="shared" si="333"/>
        <v>0</v>
      </c>
      <c r="Y630" s="41"/>
      <c r="Z630" s="41"/>
      <c r="AA630" s="41"/>
      <c r="AB630" s="41"/>
      <c r="AC630" s="41"/>
      <c r="AD630" s="41"/>
      <c r="AE630" s="41"/>
      <c r="AF630" s="41"/>
      <c r="AG630" s="41"/>
      <c r="AI630" s="100">
        <f t="shared" si="334"/>
        <v>0.78506201852676216</v>
      </c>
      <c r="AJ630" s="100">
        <f t="shared" si="335"/>
        <v>0.37894822322889404</v>
      </c>
      <c r="AK630" s="41">
        <f t="shared" si="329"/>
        <v>0.59434458212118313</v>
      </c>
      <c r="AL630" s="41">
        <f t="shared" si="336"/>
        <v>0</v>
      </c>
      <c r="AR630" s="41">
        <f t="shared" si="337"/>
        <v>0</v>
      </c>
      <c r="AS630" s="41">
        <f t="shared" si="338"/>
        <v>0</v>
      </c>
      <c r="AT630" s="41">
        <f t="shared" si="339"/>
        <v>0</v>
      </c>
      <c r="AV630" s="40">
        <f t="shared" si="340"/>
        <v>3644.6912324410605</v>
      </c>
      <c r="AW630" s="40">
        <f t="shared" si="341"/>
        <v>2265.8656451503116</v>
      </c>
      <c r="AX630" s="40">
        <f t="shared" si="342"/>
        <v>2833.3913128605473</v>
      </c>
      <c r="AY630" s="40">
        <f t="shared" si="343"/>
        <v>0</v>
      </c>
      <c r="AZ630" s="40">
        <f t="shared" si="344"/>
        <v>0</v>
      </c>
      <c r="BA630" s="40">
        <f t="shared" si="345"/>
        <v>0</v>
      </c>
      <c r="BB630" s="40">
        <f t="shared" si="346"/>
        <v>0</v>
      </c>
      <c r="BC630" s="40">
        <f t="shared" si="347"/>
        <v>0</v>
      </c>
      <c r="BD630" s="40">
        <f t="shared" si="348"/>
        <v>0</v>
      </c>
      <c r="BE630" s="40"/>
      <c r="BF630" s="40"/>
      <c r="BG630" s="40"/>
      <c r="BH630" s="62">
        <f t="shared" si="349"/>
        <v>8743.9481904519198</v>
      </c>
      <c r="BI630" s="128">
        <f>VLOOKUP(A630,'1112 '!$B$499:$G$1229,6,0)</f>
        <v>5063.78</v>
      </c>
      <c r="BJ630" s="63">
        <f t="shared" si="350"/>
        <v>3680.1681904519201</v>
      </c>
      <c r="BK630" s="41">
        <f t="shared" si="351"/>
        <v>6.9070566903511868E-3</v>
      </c>
    </row>
    <row r="631" spans="1:63" x14ac:dyDescent="0.3">
      <c r="A631" s="85" t="s">
        <v>1557</v>
      </c>
      <c r="B631" s="85" t="s">
        <v>140</v>
      </c>
      <c r="C631" s="65">
        <f>VLOOKUP(B631,Площадь!$D$2:$E$713,2,0)</f>
        <v>59</v>
      </c>
      <c r="D631" s="79"/>
      <c r="E631">
        <v>31</v>
      </c>
      <c r="F631">
        <v>29</v>
      </c>
      <c r="G631">
        <v>31</v>
      </c>
      <c r="Q631">
        <f t="shared" si="330"/>
        <v>91</v>
      </c>
      <c r="R631" s="100">
        <f>VLOOKUP(B631,'Общие показания'!A:H,8,0)</f>
        <v>0</v>
      </c>
      <c r="S631" s="41"/>
      <c r="T631" s="100">
        <f t="shared" si="331"/>
        <v>0</v>
      </c>
      <c r="U631" s="100">
        <f t="shared" si="332"/>
        <v>0</v>
      </c>
      <c r="V631" s="41">
        <f t="shared" si="328"/>
        <v>0</v>
      </c>
      <c r="W631" s="41">
        <f t="shared" si="353"/>
        <v>0</v>
      </c>
      <c r="X631" s="100">
        <f t="shared" si="333"/>
        <v>0</v>
      </c>
      <c r="Y631" s="41"/>
      <c r="Z631" s="41"/>
      <c r="AA631" s="41"/>
      <c r="AB631" s="41"/>
      <c r="AC631" s="41"/>
      <c r="AD631" s="41"/>
      <c r="AE631" s="41"/>
      <c r="AF631" s="41"/>
      <c r="AG631" s="41"/>
      <c r="AI631" s="100">
        <f t="shared" si="334"/>
        <v>1.1785918344294903</v>
      </c>
      <c r="AJ631" s="100">
        <f t="shared" si="335"/>
        <v>0.56890445726475192</v>
      </c>
      <c r="AK631" s="41">
        <f t="shared" si="329"/>
        <v>0.89227303677225966</v>
      </c>
      <c r="AL631" s="41">
        <f t="shared" si="336"/>
        <v>0</v>
      </c>
      <c r="AR631" s="41">
        <f t="shared" si="337"/>
        <v>0</v>
      </c>
      <c r="AS631" s="41">
        <f t="shared" si="338"/>
        <v>0</v>
      </c>
      <c r="AT631" s="41">
        <f t="shared" si="339"/>
        <v>0</v>
      </c>
      <c r="AV631" s="40">
        <f t="shared" si="340"/>
        <v>3163.7647766691466</v>
      </c>
      <c r="AW631" s="40">
        <f t="shared" si="341"/>
        <v>1527.1443689032096</v>
      </c>
      <c r="AX631" s="40">
        <f t="shared" si="342"/>
        <v>2395.1820489899833</v>
      </c>
      <c r="AY631" s="40">
        <f t="shared" si="343"/>
        <v>0</v>
      </c>
      <c r="AZ631" s="40">
        <f t="shared" si="344"/>
        <v>0</v>
      </c>
      <c r="BA631" s="40">
        <f t="shared" si="345"/>
        <v>0</v>
      </c>
      <c r="BB631" s="40">
        <f t="shared" si="346"/>
        <v>0</v>
      </c>
      <c r="BC631" s="40">
        <f t="shared" si="347"/>
        <v>0</v>
      </c>
      <c r="BD631" s="40">
        <f t="shared" si="348"/>
        <v>0</v>
      </c>
      <c r="BE631" s="40"/>
      <c r="BF631" s="40"/>
      <c r="BG631" s="40"/>
      <c r="BH631" s="62">
        <f t="shared" si="349"/>
        <v>7086.0911945623393</v>
      </c>
      <c r="BI631" s="128">
        <f>VLOOKUP(A631,'1112 '!$B$499:$G$1229,6,0)</f>
        <v>7602.11</v>
      </c>
      <c r="BJ631" s="63">
        <f t="shared" si="350"/>
        <v>-516.01880543766038</v>
      </c>
      <c r="BK631" s="41">
        <f t="shared" si="351"/>
        <v>3.7284877520713301E-3</v>
      </c>
    </row>
    <row r="632" spans="1:63" x14ac:dyDescent="0.3">
      <c r="A632" s="85" t="s">
        <v>1335</v>
      </c>
      <c r="B632" s="85" t="s">
        <v>54</v>
      </c>
      <c r="C632" s="65">
        <f>VLOOKUP(B632,Площадь!$D$2:$E$713,2,0)</f>
        <v>33.5</v>
      </c>
      <c r="D632" s="79"/>
      <c r="E632">
        <v>31</v>
      </c>
      <c r="F632">
        <v>29</v>
      </c>
      <c r="G632">
        <v>31</v>
      </c>
      <c r="Q632">
        <f t="shared" si="330"/>
        <v>91</v>
      </c>
      <c r="R632" s="100">
        <f>VLOOKUP(B632,'Общие показания'!A:H,8,0)</f>
        <v>3.2200000000000006</v>
      </c>
      <c r="S632" s="41"/>
      <c r="T632" s="100">
        <f t="shared" si="331"/>
        <v>1.2301807213819032</v>
      </c>
      <c r="U632" s="100">
        <f t="shared" si="332"/>
        <v>0.99918109728810545</v>
      </c>
      <c r="V632" s="41">
        <f t="shared" si="328"/>
        <v>0.99063818132999215</v>
      </c>
      <c r="W632" s="41">
        <f t="shared" si="353"/>
        <v>0</v>
      </c>
      <c r="X632" s="100">
        <f t="shared" si="333"/>
        <v>0</v>
      </c>
      <c r="Y632" s="41"/>
      <c r="Z632" s="41"/>
      <c r="AA632" s="41"/>
      <c r="AB632" s="41"/>
      <c r="AC632" s="41"/>
      <c r="AD632" s="41"/>
      <c r="AE632" s="41"/>
      <c r="AF632" s="41"/>
      <c r="AG632" s="41"/>
      <c r="AI632" s="100">
        <f t="shared" si="334"/>
        <v>0.66920044836250725</v>
      </c>
      <c r="AJ632" s="100">
        <f t="shared" si="335"/>
        <v>0.32302202234524047</v>
      </c>
      <c r="AK632" s="41">
        <f t="shared" si="329"/>
        <v>0.50662960562492709</v>
      </c>
      <c r="AL632" s="41">
        <f t="shared" si="336"/>
        <v>0</v>
      </c>
      <c r="AR632" s="41">
        <f t="shared" si="337"/>
        <v>0</v>
      </c>
      <c r="AS632" s="41">
        <f t="shared" si="338"/>
        <v>0</v>
      </c>
      <c r="AT632" s="41">
        <f t="shared" si="339"/>
        <v>0</v>
      </c>
      <c r="AV632" s="40">
        <f t="shared" si="340"/>
        <v>5098.622836815106</v>
      </c>
      <c r="AW632" s="40">
        <f t="shared" si="341"/>
        <v>3549.2691662189686</v>
      </c>
      <c r="AX632" s="40">
        <f t="shared" si="342"/>
        <v>4019.2057565903074</v>
      </c>
      <c r="AY632" s="40">
        <f t="shared" si="343"/>
        <v>0</v>
      </c>
      <c r="AZ632" s="40">
        <f t="shared" si="344"/>
        <v>0</v>
      </c>
      <c r="BA632" s="40">
        <f t="shared" si="345"/>
        <v>0</v>
      </c>
      <c r="BB632" s="40">
        <f t="shared" si="346"/>
        <v>0</v>
      </c>
      <c r="BC632" s="40">
        <f t="shared" si="347"/>
        <v>0</v>
      </c>
      <c r="BD632" s="40">
        <f t="shared" si="348"/>
        <v>0</v>
      </c>
      <c r="BE632" s="40"/>
      <c r="BF632" s="40"/>
      <c r="BG632" s="40"/>
      <c r="BH632" s="62">
        <f t="shared" si="349"/>
        <v>12667.097759624381</v>
      </c>
      <c r="BI632" s="128">
        <f>VLOOKUP(A632,'1112 '!$B$499:$G$1229,6,0)</f>
        <v>4316.46</v>
      </c>
      <c r="BJ632" s="63">
        <f t="shared" si="350"/>
        <v>8350.6377596243801</v>
      </c>
      <c r="BK632" s="41">
        <f t="shared" si="351"/>
        <v>1.173843800082755E-2</v>
      </c>
    </row>
    <row r="633" spans="1:63" x14ac:dyDescent="0.3">
      <c r="A633" s="85" t="s">
        <v>1580</v>
      </c>
      <c r="B633" s="85" t="s">
        <v>43</v>
      </c>
      <c r="C633" s="65">
        <f>VLOOKUP(B633,Площадь!$D$2:$E$713,2,0)</f>
        <v>32.5</v>
      </c>
      <c r="D633" s="79"/>
      <c r="E633">
        <v>31</v>
      </c>
      <c r="F633">
        <v>29</v>
      </c>
      <c r="G633">
        <v>31</v>
      </c>
      <c r="Q633">
        <f t="shared" si="330"/>
        <v>91</v>
      </c>
      <c r="R633" s="100">
        <f>VLOOKUP(B633,'Общие показания'!A:H,8,0)</f>
        <v>1.2396418859291438</v>
      </c>
      <c r="S633" s="41"/>
      <c r="T633" s="100">
        <f t="shared" si="331"/>
        <v>0.47359737561724746</v>
      </c>
      <c r="U633" s="100">
        <f t="shared" si="332"/>
        <v>0.38466668938726029</v>
      </c>
      <c r="V633" s="41">
        <f t="shared" si="328"/>
        <v>0.38137782092463612</v>
      </c>
      <c r="W633" s="41">
        <f t="shared" si="353"/>
        <v>0</v>
      </c>
      <c r="X633" s="100">
        <f t="shared" si="333"/>
        <v>0</v>
      </c>
      <c r="Y633" s="41"/>
      <c r="Z633" s="41"/>
      <c r="AA633" s="41"/>
      <c r="AB633" s="41"/>
      <c r="AC633" s="41"/>
      <c r="AD633" s="41"/>
      <c r="AE633" s="41"/>
      <c r="AF633" s="41"/>
      <c r="AG633" s="41"/>
      <c r="AI633" s="100">
        <f t="shared" si="334"/>
        <v>0.6492243155755667</v>
      </c>
      <c r="AJ633" s="100">
        <f t="shared" si="335"/>
        <v>0.31337957391702437</v>
      </c>
      <c r="AK633" s="41">
        <f t="shared" si="329"/>
        <v>0.49150633381522779</v>
      </c>
      <c r="AL633" s="41">
        <f t="shared" si="336"/>
        <v>0</v>
      </c>
      <c r="AR633" s="41">
        <f t="shared" si="337"/>
        <v>0</v>
      </c>
      <c r="AS633" s="41">
        <f t="shared" si="338"/>
        <v>0</v>
      </c>
      <c r="AT633" s="41">
        <f t="shared" si="339"/>
        <v>0</v>
      </c>
      <c r="AV633" s="40">
        <f t="shared" si="340"/>
        <v>3014.0576349703429</v>
      </c>
      <c r="AW633" s="40">
        <f t="shared" si="341"/>
        <v>1873.8074673634896</v>
      </c>
      <c r="AX633" s="40">
        <f t="shared" si="342"/>
        <v>2343.1353096175012</v>
      </c>
      <c r="AY633" s="40">
        <f t="shared" si="343"/>
        <v>0</v>
      </c>
      <c r="AZ633" s="40">
        <f t="shared" si="344"/>
        <v>0</v>
      </c>
      <c r="BA633" s="40">
        <f t="shared" si="345"/>
        <v>0</v>
      </c>
      <c r="BB633" s="40">
        <f t="shared" si="346"/>
        <v>0</v>
      </c>
      <c r="BC633" s="40">
        <f t="shared" si="347"/>
        <v>0</v>
      </c>
      <c r="BD633" s="40">
        <f t="shared" si="348"/>
        <v>0</v>
      </c>
      <c r="BE633" s="40"/>
      <c r="BF633" s="40"/>
      <c r="BG633" s="40"/>
      <c r="BH633" s="62">
        <f t="shared" si="349"/>
        <v>7231.0004119513342</v>
      </c>
      <c r="BI633" s="128">
        <f>VLOOKUP(A633,'1112 '!$B$499:$G$1229,6,0)</f>
        <v>4187.6099999999997</v>
      </c>
      <c r="BJ633" s="63">
        <f t="shared" si="350"/>
        <v>3043.3904119513345</v>
      </c>
      <c r="BK633" s="41">
        <f t="shared" si="351"/>
        <v>6.9070566903511859E-3</v>
      </c>
    </row>
    <row r="634" spans="1:63" x14ac:dyDescent="0.3">
      <c r="A634" s="85" t="s">
        <v>1517</v>
      </c>
      <c r="B634" s="85" t="s">
        <v>136</v>
      </c>
      <c r="C634" s="65">
        <f>VLOOKUP(B634,Площадь!$D$2:$E$713,2,0)</f>
        <v>61.5</v>
      </c>
      <c r="D634" s="79"/>
      <c r="E634">
        <v>31</v>
      </c>
      <c r="F634">
        <v>29</v>
      </c>
      <c r="G634">
        <v>31</v>
      </c>
      <c r="Q634">
        <f t="shared" si="330"/>
        <v>91</v>
      </c>
      <c r="R634" s="100">
        <f>VLOOKUP(B634,'Общие показания'!A:H,8,0)</f>
        <v>0.78700000000000081</v>
      </c>
      <c r="S634" s="41"/>
      <c r="T634" s="100">
        <f t="shared" si="331"/>
        <v>0.30066839370421072</v>
      </c>
      <c r="U634" s="100">
        <f t="shared" si="332"/>
        <v>0.24420978992724834</v>
      </c>
      <c r="V634" s="41">
        <f t="shared" si="328"/>
        <v>0.24212181636854177</v>
      </c>
      <c r="W634" s="41">
        <f t="shared" si="353"/>
        <v>0</v>
      </c>
      <c r="X634" s="100">
        <f t="shared" si="333"/>
        <v>0</v>
      </c>
      <c r="Y634" s="41"/>
      <c r="Z634" s="41"/>
      <c r="AA634" s="41"/>
      <c r="AB634" s="41"/>
      <c r="AC634" s="41"/>
      <c r="AD634" s="41"/>
      <c r="AE634" s="41"/>
      <c r="AF634" s="41"/>
      <c r="AG634" s="41"/>
      <c r="AI634" s="100">
        <f t="shared" si="334"/>
        <v>1.2285321663968416</v>
      </c>
      <c r="AJ634" s="100">
        <f t="shared" si="335"/>
        <v>0.59301057833529225</v>
      </c>
      <c r="AK634" s="41">
        <f t="shared" si="329"/>
        <v>0.93008121629650797</v>
      </c>
      <c r="AL634" s="41">
        <f t="shared" si="336"/>
        <v>0</v>
      </c>
      <c r="AR634" s="41">
        <f t="shared" si="337"/>
        <v>0</v>
      </c>
      <c r="AS634" s="41">
        <f t="shared" si="338"/>
        <v>0</v>
      </c>
      <c r="AT634" s="41">
        <f t="shared" si="339"/>
        <v>0</v>
      </c>
      <c r="AV634" s="40">
        <f t="shared" si="340"/>
        <v>4104.9248155128607</v>
      </c>
      <c r="AW634" s="40">
        <f t="shared" si="341"/>
        <v>2247.4008677492334</v>
      </c>
      <c r="AX634" s="40">
        <f t="shared" si="342"/>
        <v>3146.6149327647527</v>
      </c>
      <c r="AY634" s="40">
        <f t="shared" si="343"/>
        <v>0</v>
      </c>
      <c r="AZ634" s="40">
        <f t="shared" si="344"/>
        <v>0</v>
      </c>
      <c r="BA634" s="40">
        <f t="shared" si="345"/>
        <v>0</v>
      </c>
      <c r="BB634" s="40">
        <f t="shared" si="346"/>
        <v>0</v>
      </c>
      <c r="BC634" s="40">
        <f t="shared" si="347"/>
        <v>0</v>
      </c>
      <c r="BD634" s="40">
        <f t="shared" si="348"/>
        <v>0</v>
      </c>
      <c r="BE634" s="40"/>
      <c r="BF634" s="40"/>
      <c r="BG634" s="40"/>
      <c r="BH634" s="62">
        <f t="shared" si="349"/>
        <v>9498.9406160268463</v>
      </c>
      <c r="BI634" s="128">
        <f>VLOOKUP(A634,'1112 '!$B$499:$G$1229,6,0)</f>
        <v>7924.23</v>
      </c>
      <c r="BJ634" s="63">
        <f t="shared" si="350"/>
        <v>1574.7106160268468</v>
      </c>
      <c r="BK634" s="41">
        <f t="shared" si="351"/>
        <v>4.7948834160279705E-3</v>
      </c>
    </row>
    <row r="635" spans="1:63" x14ac:dyDescent="0.3">
      <c r="A635" s="85" t="s">
        <v>1525</v>
      </c>
      <c r="B635" s="85" t="s">
        <v>125</v>
      </c>
      <c r="C635" s="65">
        <f>VLOOKUP(B635,Площадь!$D$2:$E$713,2,0)</f>
        <v>39.1</v>
      </c>
      <c r="D635" s="79"/>
      <c r="E635">
        <v>31</v>
      </c>
      <c r="F635">
        <v>29</v>
      </c>
      <c r="G635">
        <v>31</v>
      </c>
      <c r="Q635">
        <f t="shared" si="330"/>
        <v>91</v>
      </c>
      <c r="R635" s="100">
        <f>VLOOKUP(B635,'Общие показания'!A:H,8,0)</f>
        <v>1.4913845458409083</v>
      </c>
      <c r="S635" s="41"/>
      <c r="T635" s="100">
        <f t="shared" si="331"/>
        <v>0.56977407343490383</v>
      </c>
      <c r="U635" s="100">
        <f t="shared" si="332"/>
        <v>0.46278361707821153</v>
      </c>
      <c r="V635" s="41">
        <f t="shared" si="328"/>
        <v>0.45882685532779299</v>
      </c>
      <c r="W635" s="41">
        <f t="shared" si="353"/>
        <v>0</v>
      </c>
      <c r="X635" s="100">
        <f t="shared" si="333"/>
        <v>0</v>
      </c>
      <c r="Y635" s="41"/>
      <c r="Z635" s="41"/>
      <c r="AA635" s="41"/>
      <c r="AB635" s="41"/>
      <c r="AC635" s="41"/>
      <c r="AD635" s="41"/>
      <c r="AE635" s="41"/>
      <c r="AF635" s="41"/>
      <c r="AG635" s="41"/>
      <c r="AI635" s="100">
        <f t="shared" si="334"/>
        <v>0.78106679196937412</v>
      </c>
      <c r="AJ635" s="100">
        <f t="shared" si="335"/>
        <v>0.37701973354325086</v>
      </c>
      <c r="AK635" s="41">
        <f t="shared" si="329"/>
        <v>0.59131992775924336</v>
      </c>
      <c r="AL635" s="41">
        <f t="shared" si="336"/>
        <v>0</v>
      </c>
      <c r="AR635" s="41">
        <f t="shared" si="337"/>
        <v>0</v>
      </c>
      <c r="AS635" s="41">
        <f t="shared" si="338"/>
        <v>0</v>
      </c>
      <c r="AT635" s="41">
        <f t="shared" si="339"/>
        <v>0</v>
      </c>
      <c r="AV635" s="40">
        <f t="shared" si="340"/>
        <v>3626.1431854566276</v>
      </c>
      <c r="AW635" s="40">
        <f t="shared" si="341"/>
        <v>2254.3345222742287</v>
      </c>
      <c r="AX635" s="40">
        <f t="shared" si="342"/>
        <v>2818.972018647517</v>
      </c>
      <c r="AY635" s="40">
        <f t="shared" si="343"/>
        <v>0</v>
      </c>
      <c r="AZ635" s="40">
        <f t="shared" si="344"/>
        <v>0</v>
      </c>
      <c r="BA635" s="40">
        <f t="shared" si="345"/>
        <v>0</v>
      </c>
      <c r="BB635" s="40">
        <f t="shared" si="346"/>
        <v>0</v>
      </c>
      <c r="BC635" s="40">
        <f t="shared" si="347"/>
        <v>0</v>
      </c>
      <c r="BD635" s="40">
        <f t="shared" si="348"/>
        <v>0</v>
      </c>
      <c r="BE635" s="40"/>
      <c r="BF635" s="40"/>
      <c r="BG635" s="40"/>
      <c r="BH635" s="62">
        <f t="shared" si="349"/>
        <v>8699.4497263783742</v>
      </c>
      <c r="BI635" s="128">
        <f>VLOOKUP(A635,'1112 '!$B$499:$G$1229,6,0)</f>
        <v>5038.01</v>
      </c>
      <c r="BJ635" s="63">
        <f t="shared" si="350"/>
        <v>3661.439726378374</v>
      </c>
      <c r="BK635" s="41">
        <f t="shared" si="351"/>
        <v>6.9070566903511859E-3</v>
      </c>
    </row>
    <row r="636" spans="1:63" x14ac:dyDescent="0.3">
      <c r="A636" s="85" t="s">
        <v>2215</v>
      </c>
      <c r="B636" s="85" t="s">
        <v>132</v>
      </c>
      <c r="C636" s="65">
        <f>VLOOKUP(B636,Площадь!$D$2:$E$713,2,0)</f>
        <v>31.7</v>
      </c>
      <c r="D636" s="79"/>
      <c r="E636">
        <v>31</v>
      </c>
      <c r="F636">
        <v>29</v>
      </c>
      <c r="G636">
        <v>31</v>
      </c>
      <c r="Q636">
        <f t="shared" si="330"/>
        <v>91</v>
      </c>
      <c r="R636" s="100">
        <f>VLOOKUP(B636,'Общие показания'!A:H,8,0)</f>
        <v>1.2091276241216571</v>
      </c>
      <c r="S636" s="41"/>
      <c r="T636" s="100">
        <f t="shared" si="331"/>
        <v>0.46193959406359208</v>
      </c>
      <c r="U636" s="100">
        <f t="shared" si="332"/>
        <v>0.37519797087926615</v>
      </c>
      <c r="V636" s="41">
        <f t="shared" si="328"/>
        <v>0.3719900591787989</v>
      </c>
      <c r="W636" s="41">
        <f t="shared" si="353"/>
        <v>0</v>
      </c>
      <c r="X636" s="100">
        <f t="shared" si="333"/>
        <v>0</v>
      </c>
      <c r="Y636" s="41"/>
      <c r="Z636" s="41"/>
      <c r="AA636" s="41"/>
      <c r="AB636" s="41"/>
      <c r="AC636" s="41"/>
      <c r="AD636" s="41"/>
      <c r="AE636" s="41"/>
      <c r="AF636" s="41"/>
      <c r="AG636" s="41"/>
      <c r="AI636" s="100">
        <f t="shared" si="334"/>
        <v>0.63324340934601431</v>
      </c>
      <c r="AJ636" s="100">
        <f t="shared" si="335"/>
        <v>0.30566561517445145</v>
      </c>
      <c r="AK636" s="41">
        <f t="shared" si="329"/>
        <v>0.47940771636746832</v>
      </c>
      <c r="AL636" s="41">
        <f t="shared" si="336"/>
        <v>0</v>
      </c>
      <c r="AR636" s="41">
        <f t="shared" si="337"/>
        <v>0</v>
      </c>
      <c r="AS636" s="41">
        <f t="shared" si="338"/>
        <v>0</v>
      </c>
      <c r="AT636" s="41">
        <f t="shared" si="339"/>
        <v>0</v>
      </c>
      <c r="AV636" s="40">
        <f t="shared" si="340"/>
        <v>2939.865447032611</v>
      </c>
      <c r="AW636" s="40">
        <f t="shared" si="341"/>
        <v>1827.6829758591573</v>
      </c>
      <c r="AX636" s="40">
        <f t="shared" si="342"/>
        <v>2285.4581327653777</v>
      </c>
      <c r="AY636" s="40">
        <f t="shared" si="343"/>
        <v>0</v>
      </c>
      <c r="AZ636" s="40">
        <f t="shared" si="344"/>
        <v>0</v>
      </c>
      <c r="BA636" s="40">
        <f t="shared" si="345"/>
        <v>0</v>
      </c>
      <c r="BB636" s="40">
        <f t="shared" si="346"/>
        <v>0</v>
      </c>
      <c r="BC636" s="40">
        <f t="shared" si="347"/>
        <v>0</v>
      </c>
      <c r="BD636" s="40">
        <f t="shared" si="348"/>
        <v>0</v>
      </c>
      <c r="BE636" s="40"/>
      <c r="BF636" s="40"/>
      <c r="BG636" s="40"/>
      <c r="BH636" s="62">
        <f t="shared" si="349"/>
        <v>7053.0065556571462</v>
      </c>
      <c r="BI636" s="128">
        <f>VLOOKUP(A636,'1112 '!$B$499:$G$1229,6,0)</f>
        <v>4084.52</v>
      </c>
      <c r="BJ636" s="63">
        <f t="shared" si="350"/>
        <v>2968.4865556571463</v>
      </c>
      <c r="BK636" s="41">
        <f t="shared" si="351"/>
        <v>6.9070566903511859E-3</v>
      </c>
    </row>
    <row r="637" spans="1:63" x14ac:dyDescent="0.3">
      <c r="A637" s="85" t="s">
        <v>2335</v>
      </c>
      <c r="B637" s="85" t="s">
        <v>308</v>
      </c>
      <c r="C637" s="65">
        <f>VLOOKUP(B637,Площадь!$D$2:$E$713,2,0)</f>
        <v>32.1</v>
      </c>
      <c r="D637" s="79"/>
      <c r="E637">
        <v>31</v>
      </c>
      <c r="F637">
        <v>29</v>
      </c>
      <c r="G637">
        <v>31</v>
      </c>
      <c r="Q637">
        <f t="shared" si="330"/>
        <v>91</v>
      </c>
      <c r="R637" s="100">
        <f>VLOOKUP(B637,'Общие показания'!A:H,8,0)</f>
        <v>1.2243847550254006</v>
      </c>
      <c r="S637" s="41"/>
      <c r="T637" s="100">
        <f t="shared" si="331"/>
        <v>0.46776848484041983</v>
      </c>
      <c r="U637" s="100">
        <f t="shared" si="332"/>
        <v>0.37993233013326327</v>
      </c>
      <c r="V637" s="41">
        <f t="shared" si="328"/>
        <v>0.37668394005171757</v>
      </c>
      <c r="W637" s="41">
        <f t="shared" si="353"/>
        <v>0</v>
      </c>
      <c r="X637" s="100">
        <f t="shared" si="333"/>
        <v>0</v>
      </c>
      <c r="Y637" s="41"/>
      <c r="Z637" s="41"/>
      <c r="AA637" s="41"/>
      <c r="AB637" s="41"/>
      <c r="AC637" s="41"/>
      <c r="AD637" s="41"/>
      <c r="AE637" s="41"/>
      <c r="AF637" s="41"/>
      <c r="AG637" s="41"/>
      <c r="AI637" s="100">
        <f t="shared" si="334"/>
        <v>0.6412338624607905</v>
      </c>
      <c r="AJ637" s="100">
        <f t="shared" si="335"/>
        <v>0.30952259454573794</v>
      </c>
      <c r="AK637" s="41">
        <f t="shared" si="329"/>
        <v>0.48545702509134803</v>
      </c>
      <c r="AL637" s="41">
        <f t="shared" si="336"/>
        <v>0</v>
      </c>
      <c r="AR637" s="41">
        <f t="shared" si="337"/>
        <v>0</v>
      </c>
      <c r="AS637" s="41">
        <f t="shared" si="338"/>
        <v>0</v>
      </c>
      <c r="AT637" s="41">
        <f t="shared" si="339"/>
        <v>0</v>
      </c>
      <c r="AV637" s="40">
        <f t="shared" si="340"/>
        <v>2976.9615410014771</v>
      </c>
      <c r="AW637" s="40">
        <f t="shared" si="341"/>
        <v>1850.7452216113236</v>
      </c>
      <c r="AX637" s="40">
        <f t="shared" si="342"/>
        <v>2314.2967211914397</v>
      </c>
      <c r="AY637" s="40">
        <f t="shared" si="343"/>
        <v>0</v>
      </c>
      <c r="AZ637" s="40">
        <f t="shared" si="344"/>
        <v>0</v>
      </c>
      <c r="BA637" s="40">
        <f t="shared" si="345"/>
        <v>0</v>
      </c>
      <c r="BB637" s="40">
        <f t="shared" si="346"/>
        <v>0</v>
      </c>
      <c r="BC637" s="40">
        <f t="shared" si="347"/>
        <v>0</v>
      </c>
      <c r="BD637" s="40">
        <f t="shared" si="348"/>
        <v>0</v>
      </c>
      <c r="BE637" s="40"/>
      <c r="BF637" s="40"/>
      <c r="BG637" s="40"/>
      <c r="BH637" s="62">
        <f t="shared" si="349"/>
        <v>7142.0034838042411</v>
      </c>
      <c r="BI637" s="128">
        <f>VLOOKUP(A637,'1112 '!$B$499:$G$1229,6,0)</f>
        <v>4136.07</v>
      </c>
      <c r="BJ637" s="63">
        <f t="shared" si="350"/>
        <v>3005.9334838042414</v>
      </c>
      <c r="BK637" s="41">
        <f t="shared" si="351"/>
        <v>6.9070566903511859E-3</v>
      </c>
    </row>
    <row r="638" spans="1:63" x14ac:dyDescent="0.3">
      <c r="A638" s="85" t="s">
        <v>1338</v>
      </c>
      <c r="B638" s="85" t="s">
        <v>42</v>
      </c>
      <c r="C638" s="65">
        <f>VLOOKUP(B638,Площадь!$D$2:$E$713,2,0)</f>
        <v>39.299999999999997</v>
      </c>
      <c r="D638" s="80"/>
      <c r="E638">
        <v>31</v>
      </c>
      <c r="F638">
        <v>29</v>
      </c>
      <c r="G638">
        <v>31</v>
      </c>
      <c r="Q638">
        <f t="shared" si="330"/>
        <v>91</v>
      </c>
      <c r="R638" s="100">
        <f>VLOOKUP(B638,'Общие показания'!A:H,8,0)</f>
        <v>4.7370000000000001</v>
      </c>
      <c r="S638" s="41"/>
      <c r="T638" s="100">
        <f t="shared" si="331"/>
        <v>1.8097410177596505</v>
      </c>
      <c r="U638" s="100">
        <f t="shared" si="332"/>
        <v>1.4699133098924704</v>
      </c>
      <c r="V638" s="41">
        <f t="shared" si="328"/>
        <v>1.4573456723478795</v>
      </c>
      <c r="W638" s="41">
        <f t="shared" si="353"/>
        <v>0</v>
      </c>
      <c r="X638" s="100">
        <f t="shared" si="333"/>
        <v>0</v>
      </c>
      <c r="Y638" s="41"/>
      <c r="Z638" s="41"/>
      <c r="AA638" s="41"/>
      <c r="AB638" s="41"/>
      <c r="AC638" s="41"/>
      <c r="AD638" s="41"/>
      <c r="AE638" s="41"/>
      <c r="AF638" s="41"/>
      <c r="AG638" s="41"/>
      <c r="AI638" s="100">
        <f t="shared" si="334"/>
        <v>0.78506201852676216</v>
      </c>
      <c r="AJ638" s="100">
        <f t="shared" si="335"/>
        <v>0.37894822322889404</v>
      </c>
      <c r="AK638" s="41">
        <f t="shared" si="329"/>
        <v>0.59434458212118313</v>
      </c>
      <c r="AL638" s="41">
        <f t="shared" si="336"/>
        <v>0</v>
      </c>
      <c r="AR638" s="41">
        <f t="shared" si="337"/>
        <v>0</v>
      </c>
      <c r="AS638" s="41">
        <f t="shared" si="338"/>
        <v>0</v>
      </c>
      <c r="AT638" s="41">
        <f t="shared" si="339"/>
        <v>0</v>
      </c>
      <c r="AV638" s="40">
        <f t="shared" si="340"/>
        <v>6965.3854784857949</v>
      </c>
      <c r="AW638" s="40">
        <f t="shared" si="341"/>
        <v>4963.0099450496664</v>
      </c>
      <c r="AX638" s="40">
        <f t="shared" si="342"/>
        <v>5507.4752514865731</v>
      </c>
      <c r="AY638" s="40">
        <f t="shared" si="343"/>
        <v>0</v>
      </c>
      <c r="AZ638" s="40">
        <f t="shared" si="344"/>
        <v>0</v>
      </c>
      <c r="BA638" s="40">
        <f t="shared" si="345"/>
        <v>0</v>
      </c>
      <c r="BB638" s="40">
        <f t="shared" si="346"/>
        <v>0</v>
      </c>
      <c r="BC638" s="40">
        <f t="shared" si="347"/>
        <v>0</v>
      </c>
      <c r="BD638" s="40">
        <f t="shared" si="348"/>
        <v>0</v>
      </c>
      <c r="BE638" s="40"/>
      <c r="BF638" s="40"/>
      <c r="BG638" s="40"/>
      <c r="BH638" s="62">
        <f t="shared" si="349"/>
        <v>17435.870675022034</v>
      </c>
      <c r="BI638" s="128">
        <f>VLOOKUP(A638,'1112 '!$B$499:$G$1229,6,0)</f>
        <v>5063.78</v>
      </c>
      <c r="BJ638" s="63">
        <f t="shared" si="350"/>
        <v>12372.090675022035</v>
      </c>
      <c r="BK638" s="41">
        <f t="shared" si="351"/>
        <v>1.3773017014157845E-2</v>
      </c>
    </row>
    <row r="639" spans="1:63" x14ac:dyDescent="0.3">
      <c r="A639" s="85" t="s">
        <v>1608</v>
      </c>
      <c r="B639" s="85" t="s">
        <v>55</v>
      </c>
      <c r="C639" s="65">
        <f>VLOOKUP(B639,Площадь!$D$2:$E$713,2,0)</f>
        <v>59</v>
      </c>
      <c r="D639" s="79"/>
      <c r="E639">
        <v>31</v>
      </c>
      <c r="F639">
        <v>29</v>
      </c>
      <c r="G639">
        <v>31</v>
      </c>
      <c r="Q639">
        <f t="shared" si="330"/>
        <v>91</v>
      </c>
      <c r="R639" s="100">
        <f>VLOOKUP(B639,'Общие показания'!A:H,8,0)</f>
        <v>2.2504268083021377</v>
      </c>
      <c r="S639" s="41"/>
      <c r="T639" s="100">
        <f t="shared" si="331"/>
        <v>0.85976138958207982</v>
      </c>
      <c r="U639" s="100">
        <f t="shared" si="332"/>
        <v>0.69831798996456473</v>
      </c>
      <c r="V639" s="41">
        <f t="shared" si="328"/>
        <v>0.69234742875549327</v>
      </c>
      <c r="W639" s="41">
        <f t="shared" si="353"/>
        <v>0</v>
      </c>
      <c r="X639" s="100">
        <f t="shared" si="333"/>
        <v>0</v>
      </c>
      <c r="Y639" s="41"/>
      <c r="Z639" s="41"/>
      <c r="AA639" s="41"/>
      <c r="AB639" s="41"/>
      <c r="AC639" s="41"/>
      <c r="AD639" s="41"/>
      <c r="AE639" s="41"/>
      <c r="AF639" s="41"/>
      <c r="AG639" s="41"/>
      <c r="AI639" s="100">
        <f t="shared" si="334"/>
        <v>1.1785918344294903</v>
      </c>
      <c r="AJ639" s="100">
        <f t="shared" si="335"/>
        <v>0.56890445726475192</v>
      </c>
      <c r="AK639" s="41">
        <f t="shared" si="329"/>
        <v>0.89227303677225966</v>
      </c>
      <c r="AL639" s="41">
        <f t="shared" si="336"/>
        <v>0</v>
      </c>
      <c r="AR639" s="41">
        <f t="shared" si="337"/>
        <v>0</v>
      </c>
      <c r="AS639" s="41">
        <f t="shared" si="338"/>
        <v>0</v>
      </c>
      <c r="AT639" s="41">
        <f t="shared" si="339"/>
        <v>0</v>
      </c>
      <c r="AV639" s="40">
        <f t="shared" si="340"/>
        <v>5471.6738604076982</v>
      </c>
      <c r="AW639" s="40">
        <f t="shared" si="341"/>
        <v>3401.6812484444881</v>
      </c>
      <c r="AX639" s="40">
        <f t="shared" si="342"/>
        <v>4253.6917928440789</v>
      </c>
      <c r="AY639" s="40">
        <f t="shared" si="343"/>
        <v>0</v>
      </c>
      <c r="AZ639" s="40">
        <f t="shared" si="344"/>
        <v>0</v>
      </c>
      <c r="BA639" s="40">
        <f t="shared" si="345"/>
        <v>0</v>
      </c>
      <c r="BB639" s="40">
        <f t="shared" si="346"/>
        <v>0</v>
      </c>
      <c r="BC639" s="40">
        <f t="shared" si="347"/>
        <v>0</v>
      </c>
      <c r="BD639" s="40">
        <f t="shared" si="348"/>
        <v>0</v>
      </c>
      <c r="BE639" s="40"/>
      <c r="BF639" s="40"/>
      <c r="BG639" s="40"/>
      <c r="BH639" s="62">
        <f t="shared" si="349"/>
        <v>13127.046901696263</v>
      </c>
      <c r="BI639" s="128">
        <f>VLOOKUP(A639,'1112 '!$B$499:$G$1229,6,0)</f>
        <v>7602.11</v>
      </c>
      <c r="BJ639" s="63">
        <f t="shared" si="350"/>
        <v>5524.9369016962637</v>
      </c>
      <c r="BK639" s="41">
        <f t="shared" si="351"/>
        <v>6.9070566903511859E-3</v>
      </c>
    </row>
    <row r="640" spans="1:63" x14ac:dyDescent="0.3">
      <c r="A640" s="85" t="s">
        <v>1330</v>
      </c>
      <c r="B640" s="85" t="s">
        <v>36</v>
      </c>
      <c r="C640" s="65">
        <f>VLOOKUP(B640,Площадь!$D$2:$E$713,2,0)</f>
        <v>33.5</v>
      </c>
      <c r="D640" s="79"/>
      <c r="E640">
        <v>31</v>
      </c>
      <c r="F640">
        <v>29</v>
      </c>
      <c r="G640">
        <v>31</v>
      </c>
      <c r="Q640">
        <f t="shared" si="330"/>
        <v>91</v>
      </c>
      <c r="R640" s="100">
        <f>VLOOKUP(B640,'Общие показания'!A:H,8,0)</f>
        <v>0</v>
      </c>
      <c r="S640" s="41"/>
      <c r="T640" s="100">
        <f t="shared" si="331"/>
        <v>0</v>
      </c>
      <c r="U640" s="100">
        <f t="shared" si="332"/>
        <v>0</v>
      </c>
      <c r="V640" s="41">
        <f t="shared" si="328"/>
        <v>0</v>
      </c>
      <c r="W640" s="41">
        <f t="shared" si="353"/>
        <v>0</v>
      </c>
      <c r="X640" s="100">
        <f t="shared" si="333"/>
        <v>0</v>
      </c>
      <c r="Y640" s="41"/>
      <c r="Z640" s="41"/>
      <c r="AA640" s="41"/>
      <c r="AB640" s="41"/>
      <c r="AC640" s="41"/>
      <c r="AD640" s="41"/>
      <c r="AE640" s="41"/>
      <c r="AF640" s="41"/>
      <c r="AG640" s="41"/>
      <c r="AI640" s="100">
        <f t="shared" si="334"/>
        <v>0.66920044836250725</v>
      </c>
      <c r="AJ640" s="100">
        <f t="shared" si="335"/>
        <v>0.32302202234524047</v>
      </c>
      <c r="AK640" s="41">
        <f t="shared" si="329"/>
        <v>0.50662960562492709</v>
      </c>
      <c r="AL640" s="41">
        <f t="shared" si="336"/>
        <v>0</v>
      </c>
      <c r="AR640" s="41">
        <f t="shared" si="337"/>
        <v>0</v>
      </c>
      <c r="AS640" s="41">
        <f t="shared" si="338"/>
        <v>0</v>
      </c>
      <c r="AT640" s="41">
        <f t="shared" si="339"/>
        <v>0</v>
      </c>
      <c r="AV640" s="40">
        <f t="shared" si="340"/>
        <v>1796.37491556638</v>
      </c>
      <c r="AW640" s="40">
        <f t="shared" si="341"/>
        <v>867.10739590266974</v>
      </c>
      <c r="AX640" s="40">
        <f t="shared" si="342"/>
        <v>1359.9762481553294</v>
      </c>
      <c r="AY640" s="40">
        <f t="shared" si="343"/>
        <v>0</v>
      </c>
      <c r="AZ640" s="40">
        <f t="shared" si="344"/>
        <v>0</v>
      </c>
      <c r="BA640" s="40">
        <f t="shared" si="345"/>
        <v>0</v>
      </c>
      <c r="BB640" s="40">
        <f t="shared" si="346"/>
        <v>0</v>
      </c>
      <c r="BC640" s="40">
        <f t="shared" si="347"/>
        <v>0</v>
      </c>
      <c r="BD640" s="40">
        <f t="shared" si="348"/>
        <v>0</v>
      </c>
      <c r="BE640" s="40"/>
      <c r="BF640" s="40"/>
      <c r="BG640" s="40"/>
      <c r="BH640" s="62">
        <f t="shared" si="349"/>
        <v>4023.4585596243792</v>
      </c>
      <c r="BI640" s="128">
        <f>VLOOKUP(A640,'1112 '!$B$499:$G$1229,6,0)</f>
        <v>4316.46</v>
      </c>
      <c r="BJ640" s="63">
        <f t="shared" si="350"/>
        <v>-293.00144037562086</v>
      </c>
      <c r="BK640" s="41">
        <f t="shared" si="351"/>
        <v>3.7284877520713301E-3</v>
      </c>
    </row>
    <row r="641" spans="1:63" x14ac:dyDescent="0.3">
      <c r="A641" s="85" t="s">
        <v>2318</v>
      </c>
      <c r="B641" s="85" t="s">
        <v>130</v>
      </c>
      <c r="C641" s="65">
        <f>VLOOKUP(B641,Площадь!$D$2:$E$713,2,0)</f>
        <v>32.5</v>
      </c>
      <c r="D641" s="79"/>
      <c r="E641">
        <v>31</v>
      </c>
      <c r="F641">
        <v>29</v>
      </c>
      <c r="G641">
        <v>31</v>
      </c>
      <c r="Q641">
        <f t="shared" si="330"/>
        <v>91</v>
      </c>
      <c r="R641" s="100">
        <f>VLOOKUP(B641,'Общие показания'!A:H,8,0)</f>
        <v>0.23600000000000065</v>
      </c>
      <c r="S641" s="41"/>
      <c r="T641" s="100">
        <f t="shared" si="331"/>
        <v>9.0162313741034131E-2</v>
      </c>
      <c r="U641" s="100">
        <f t="shared" si="332"/>
        <v>7.3231906509314756E-2</v>
      </c>
      <c r="V641" s="41">
        <f t="shared" si="328"/>
        <v>7.260577974965178E-2</v>
      </c>
      <c r="W641" s="41">
        <f t="shared" si="353"/>
        <v>0</v>
      </c>
      <c r="X641" s="100">
        <f t="shared" si="333"/>
        <v>0</v>
      </c>
      <c r="Y641" s="41"/>
      <c r="Z641" s="41"/>
      <c r="AA641" s="41"/>
      <c r="AB641" s="41"/>
      <c r="AC641" s="41"/>
      <c r="AD641" s="41">
        <f>(S641*$AD$1)/31*N641</f>
        <v>0</v>
      </c>
      <c r="AE641" s="41">
        <f>(S641*$AE$1)/30*O641</f>
        <v>0</v>
      </c>
      <c r="AF641" s="41">
        <f>(S641*$AF$1)/31*P641</f>
        <v>0</v>
      </c>
      <c r="AG641" s="41">
        <f>S641-AD641-AE641-AF641</f>
        <v>0</v>
      </c>
      <c r="AI641" s="100">
        <f t="shared" si="334"/>
        <v>0.6492243155755667</v>
      </c>
      <c r="AJ641" s="100">
        <f t="shared" si="335"/>
        <v>0.31337957391702437</v>
      </c>
      <c r="AK641" s="41">
        <f t="shared" si="329"/>
        <v>0.49150633381522779</v>
      </c>
      <c r="AL641" s="41">
        <f t="shared" si="336"/>
        <v>0</v>
      </c>
      <c r="AR641" s="41">
        <f t="shared" si="337"/>
        <v>0</v>
      </c>
      <c r="AS641" s="41">
        <f t="shared" si="338"/>
        <v>0</v>
      </c>
      <c r="AT641" s="41">
        <f t="shared" si="339"/>
        <v>0</v>
      </c>
      <c r="AV641" s="40">
        <f t="shared" si="340"/>
        <v>1984.7798922723107</v>
      </c>
      <c r="AW641" s="40">
        <f t="shared" si="341"/>
        <v>1037.8043935972478</v>
      </c>
      <c r="AX641" s="40">
        <f t="shared" si="342"/>
        <v>1514.2799931690201</v>
      </c>
      <c r="AY641" s="40">
        <f t="shared" si="343"/>
        <v>0</v>
      </c>
      <c r="AZ641" s="40">
        <f t="shared" si="344"/>
        <v>0</v>
      </c>
      <c r="BA641" s="40">
        <f t="shared" si="345"/>
        <v>0</v>
      </c>
      <c r="BB641" s="40">
        <f t="shared" si="346"/>
        <v>0</v>
      </c>
      <c r="BC641" s="40">
        <f t="shared" si="347"/>
        <v>0</v>
      </c>
      <c r="BD641" s="40">
        <f t="shared" si="348"/>
        <v>0</v>
      </c>
      <c r="BE641" s="40">
        <f>(AD641+AR641)*$BE$1</f>
        <v>0</v>
      </c>
      <c r="BF641" s="40">
        <f>(AE641+AS641)*$BF$1</f>
        <v>0</v>
      </c>
      <c r="BG641" s="40">
        <f>(AF641+AT641)*$BG$1</f>
        <v>0</v>
      </c>
      <c r="BH641" s="62">
        <f t="shared" si="349"/>
        <v>4536.8642790385784</v>
      </c>
      <c r="BI641" s="128">
        <f>VLOOKUP(A641,'1112 '!$B$499:$G$1229,6,0)</f>
        <v>4187.6099999999997</v>
      </c>
      <c r="BJ641" s="63">
        <f t="shared" si="350"/>
        <v>349.25427903857872</v>
      </c>
      <c r="BK641" s="41">
        <f t="shared" si="351"/>
        <v>4.3336159571995374E-3</v>
      </c>
    </row>
    <row r="642" spans="1:63" x14ac:dyDescent="0.3">
      <c r="A642" s="85" t="s">
        <v>1797</v>
      </c>
      <c r="B642" s="85" t="s">
        <v>47</v>
      </c>
      <c r="C642" s="65">
        <f>VLOOKUP(B642,Площадь!$D$2:$E$713,2,0)</f>
        <v>61.5</v>
      </c>
      <c r="D642" s="79"/>
      <c r="E642">
        <v>31</v>
      </c>
      <c r="F642">
        <v>29</v>
      </c>
      <c r="G642">
        <v>31</v>
      </c>
      <c r="Q642">
        <f t="shared" si="330"/>
        <v>91</v>
      </c>
      <c r="R642" s="100">
        <f>VLOOKUP(B642,'Общие показания'!A:H,8,0)</f>
        <v>2.3457838764505334</v>
      </c>
      <c r="S642" s="41"/>
      <c r="T642" s="100">
        <f t="shared" si="331"/>
        <v>0.89619195693725273</v>
      </c>
      <c r="U642" s="100">
        <f t="shared" si="332"/>
        <v>0.72790773530204633</v>
      </c>
      <c r="V642" s="41">
        <f t="shared" si="328"/>
        <v>0.72168418421123448</v>
      </c>
      <c r="W642" s="41">
        <f t="shared" si="353"/>
        <v>0</v>
      </c>
      <c r="X642" s="100">
        <f t="shared" si="333"/>
        <v>0</v>
      </c>
      <c r="Y642" s="41"/>
      <c r="Z642" s="41"/>
      <c r="AA642" s="41"/>
      <c r="AB642" s="41"/>
      <c r="AC642" s="41"/>
      <c r="AD642" s="41"/>
      <c r="AE642" s="41"/>
      <c r="AF642" s="41"/>
      <c r="AG642" s="41"/>
      <c r="AI642" s="100">
        <f t="shared" si="334"/>
        <v>1.2285321663968416</v>
      </c>
      <c r="AJ642" s="100">
        <f t="shared" si="335"/>
        <v>0.59301057833529225</v>
      </c>
      <c r="AK642" s="41">
        <f t="shared" si="329"/>
        <v>0.93008121629650797</v>
      </c>
      <c r="AL642" s="41">
        <f t="shared" si="336"/>
        <v>0</v>
      </c>
      <c r="AR642" s="41">
        <f t="shared" si="337"/>
        <v>0</v>
      </c>
      <c r="AS642" s="41">
        <f t="shared" si="338"/>
        <v>0</v>
      </c>
      <c r="AT642" s="41">
        <f t="shared" si="339"/>
        <v>0</v>
      </c>
      <c r="AV642" s="40">
        <f t="shared" si="340"/>
        <v>5703.52444771311</v>
      </c>
      <c r="AW642" s="40">
        <f t="shared" si="341"/>
        <v>3545.8202843955264</v>
      </c>
      <c r="AX642" s="40">
        <f t="shared" si="342"/>
        <v>4433.932970506964</v>
      </c>
      <c r="AY642" s="40">
        <f t="shared" si="343"/>
        <v>0</v>
      </c>
      <c r="AZ642" s="40">
        <f t="shared" si="344"/>
        <v>0</v>
      </c>
      <c r="BA642" s="40">
        <f t="shared" si="345"/>
        <v>0</v>
      </c>
      <c r="BB642" s="40">
        <f t="shared" si="346"/>
        <v>0</v>
      </c>
      <c r="BC642" s="40">
        <f t="shared" si="347"/>
        <v>0</v>
      </c>
      <c r="BD642" s="40">
        <f t="shared" si="348"/>
        <v>0</v>
      </c>
      <c r="BE642" s="40"/>
      <c r="BF642" s="40"/>
      <c r="BG642" s="40"/>
      <c r="BH642" s="62">
        <f t="shared" si="349"/>
        <v>13683.2777026156</v>
      </c>
      <c r="BI642" s="128">
        <f>VLOOKUP(A642,'1112 '!$B$499:$G$1229,6,0)</f>
        <v>7924.23</v>
      </c>
      <c r="BJ642" s="63">
        <f t="shared" si="350"/>
        <v>5759.0477026156004</v>
      </c>
      <c r="BK642" s="41">
        <f t="shared" si="351"/>
        <v>6.9070566903511859E-3</v>
      </c>
    </row>
    <row r="643" spans="1:63" x14ac:dyDescent="0.3">
      <c r="A643" s="85" t="s">
        <v>1550</v>
      </c>
      <c r="B643" s="85" t="s">
        <v>31</v>
      </c>
      <c r="C643" s="65">
        <f>VLOOKUP(B643,Площадь!$D$2:$E$713,2,0)</f>
        <v>39.1</v>
      </c>
      <c r="D643" s="79"/>
      <c r="E643">
        <v>31</v>
      </c>
      <c r="F643">
        <v>29</v>
      </c>
      <c r="G643">
        <v>31</v>
      </c>
      <c r="Q643">
        <f t="shared" si="330"/>
        <v>91</v>
      </c>
      <c r="R643" s="100">
        <f>VLOOKUP(B643,'Общие показания'!A:H,8,0)</f>
        <v>1.4913845458409083</v>
      </c>
      <c r="S643" s="41"/>
      <c r="T643" s="100">
        <f t="shared" si="331"/>
        <v>0.56977407343490383</v>
      </c>
      <c r="U643" s="100">
        <f t="shared" si="332"/>
        <v>0.46278361707821153</v>
      </c>
      <c r="V643" s="41">
        <f t="shared" si="328"/>
        <v>0.45882685532779299</v>
      </c>
      <c r="W643" s="41">
        <f t="shared" si="353"/>
        <v>0</v>
      </c>
      <c r="X643" s="100">
        <f t="shared" si="333"/>
        <v>0</v>
      </c>
      <c r="Y643" s="41"/>
      <c r="Z643" s="41"/>
      <c r="AA643" s="41"/>
      <c r="AB643" s="41"/>
      <c r="AC643" s="41"/>
      <c r="AD643" s="41"/>
      <c r="AE643" s="41"/>
      <c r="AF643" s="41"/>
      <c r="AG643" s="41"/>
      <c r="AI643" s="100">
        <f t="shared" si="334"/>
        <v>0.78106679196937412</v>
      </c>
      <c r="AJ643" s="100">
        <f t="shared" si="335"/>
        <v>0.37701973354325086</v>
      </c>
      <c r="AK643" s="41">
        <f t="shared" si="329"/>
        <v>0.59131992775924336</v>
      </c>
      <c r="AL643" s="41">
        <f t="shared" si="336"/>
        <v>0</v>
      </c>
      <c r="AR643" s="41">
        <f t="shared" si="337"/>
        <v>0</v>
      </c>
      <c r="AS643" s="41">
        <f t="shared" si="338"/>
        <v>0</v>
      </c>
      <c r="AT643" s="41">
        <f t="shared" si="339"/>
        <v>0</v>
      </c>
      <c r="AV643" s="40">
        <f t="shared" si="340"/>
        <v>3626.1431854566276</v>
      </c>
      <c r="AW643" s="40">
        <f t="shared" si="341"/>
        <v>2254.3345222742287</v>
      </c>
      <c r="AX643" s="40">
        <f t="shared" si="342"/>
        <v>2818.972018647517</v>
      </c>
      <c r="AY643" s="40">
        <f t="shared" si="343"/>
        <v>0</v>
      </c>
      <c r="AZ643" s="40">
        <f t="shared" si="344"/>
        <v>0</v>
      </c>
      <c r="BA643" s="40">
        <f t="shared" si="345"/>
        <v>0</v>
      </c>
      <c r="BB643" s="40">
        <f t="shared" si="346"/>
        <v>0</v>
      </c>
      <c r="BC643" s="40">
        <f t="shared" si="347"/>
        <v>0</v>
      </c>
      <c r="BD643" s="40">
        <f t="shared" si="348"/>
        <v>0</v>
      </c>
      <c r="BE643" s="40"/>
      <c r="BF643" s="40"/>
      <c r="BG643" s="40"/>
      <c r="BH643" s="62">
        <f t="shared" si="349"/>
        <v>8699.4497263783742</v>
      </c>
      <c r="BI643" s="128">
        <f>VLOOKUP(A643,'1112 '!$B$499:$G$1229,6,0)</f>
        <v>5038.01</v>
      </c>
      <c r="BJ643" s="63">
        <f t="shared" si="350"/>
        <v>3661.439726378374</v>
      </c>
      <c r="BK643" s="41">
        <f t="shared" si="351"/>
        <v>6.9070566903511859E-3</v>
      </c>
    </row>
    <row r="644" spans="1:63" x14ac:dyDescent="0.3">
      <c r="A644" s="85" t="s">
        <v>1598</v>
      </c>
      <c r="B644" s="85" t="s">
        <v>151</v>
      </c>
      <c r="C644" s="65">
        <f>VLOOKUP(B644,Площадь!$D$2:$E$713,2,0)</f>
        <v>31.8</v>
      </c>
      <c r="D644" s="79"/>
      <c r="E644">
        <v>31</v>
      </c>
      <c r="F644">
        <v>29</v>
      </c>
      <c r="G644">
        <v>31</v>
      </c>
      <c r="Q644">
        <f t="shared" si="330"/>
        <v>91</v>
      </c>
      <c r="R644" s="100">
        <f>VLOOKUP(B644,'Общие показания'!A:H,8,0)</f>
        <v>1.2129419068475931</v>
      </c>
      <c r="S644" s="41"/>
      <c r="T644" s="100">
        <f t="shared" si="331"/>
        <v>0.46339681675779903</v>
      </c>
      <c r="U644" s="100">
        <f t="shared" si="332"/>
        <v>0.37638156069276546</v>
      </c>
      <c r="V644" s="41">
        <f t="shared" ref="V644:V707" si="354">R644*$V$1/31*G644</f>
        <v>0.37316352939702863</v>
      </c>
      <c r="W644" s="41">
        <f t="shared" si="353"/>
        <v>0</v>
      </c>
      <c r="X644" s="100">
        <f t="shared" si="333"/>
        <v>0</v>
      </c>
      <c r="Y644" s="41"/>
      <c r="Z644" s="41"/>
      <c r="AA644" s="41"/>
      <c r="AB644" s="41"/>
      <c r="AC644" s="41"/>
      <c r="AD644" s="41"/>
      <c r="AE644" s="41"/>
      <c r="AF644" s="41"/>
      <c r="AG644" s="41"/>
      <c r="AI644" s="100">
        <f t="shared" si="334"/>
        <v>0.63524102262470838</v>
      </c>
      <c r="AJ644" s="100">
        <f t="shared" si="335"/>
        <v>0.30662986001727305</v>
      </c>
      <c r="AK644" s="41">
        <f t="shared" si="329"/>
        <v>0.48092004354843831</v>
      </c>
      <c r="AL644" s="41">
        <f t="shared" si="336"/>
        <v>0</v>
      </c>
      <c r="AR644" s="41">
        <f t="shared" si="337"/>
        <v>0</v>
      </c>
      <c r="AS644" s="41">
        <f t="shared" si="338"/>
        <v>0</v>
      </c>
      <c r="AT644" s="41">
        <f t="shared" si="339"/>
        <v>0</v>
      </c>
      <c r="AV644" s="40">
        <f t="shared" si="340"/>
        <v>2949.1394705248276</v>
      </c>
      <c r="AW644" s="40">
        <f t="shared" si="341"/>
        <v>1833.448537297199</v>
      </c>
      <c r="AX644" s="40">
        <f t="shared" si="342"/>
        <v>2292.6677798718938</v>
      </c>
      <c r="AY644" s="40">
        <f t="shared" si="343"/>
        <v>0</v>
      </c>
      <c r="AZ644" s="40">
        <f t="shared" si="344"/>
        <v>0</v>
      </c>
      <c r="BA644" s="40">
        <f t="shared" si="345"/>
        <v>0</v>
      </c>
      <c r="BB644" s="40">
        <f t="shared" si="346"/>
        <v>0</v>
      </c>
      <c r="BC644" s="40">
        <f t="shared" si="347"/>
        <v>0</v>
      </c>
      <c r="BD644" s="40">
        <f t="shared" si="348"/>
        <v>0</v>
      </c>
      <c r="BE644" s="40"/>
      <c r="BF644" s="40"/>
      <c r="BG644" s="40"/>
      <c r="BH644" s="62">
        <f t="shared" si="349"/>
        <v>7075.2557876939209</v>
      </c>
      <c r="BI644" s="128">
        <f>VLOOKUP(A644,'1112 '!$B$499:$G$1229,6,0)</f>
        <v>4097.3999999999996</v>
      </c>
      <c r="BJ644" s="63">
        <f t="shared" si="350"/>
        <v>2977.8557876939212</v>
      </c>
      <c r="BK644" s="41">
        <f t="shared" si="351"/>
        <v>6.9070566903511868E-3</v>
      </c>
    </row>
    <row r="645" spans="1:63" x14ac:dyDescent="0.3">
      <c r="A645" s="85" t="s">
        <v>1553</v>
      </c>
      <c r="B645" s="85" t="s">
        <v>33</v>
      </c>
      <c r="C645" s="65">
        <f>VLOOKUP(B645,Площадь!$D$2:$E$713,2,0)</f>
        <v>32.1</v>
      </c>
      <c r="D645" s="79"/>
      <c r="E645">
        <v>31</v>
      </c>
      <c r="F645">
        <v>29</v>
      </c>
      <c r="G645">
        <v>31</v>
      </c>
      <c r="Q645">
        <f t="shared" si="330"/>
        <v>91</v>
      </c>
      <c r="R645" s="100">
        <f>VLOOKUP(B645,'Общие показания'!A:H,8,0)</f>
        <v>0.79800000000000004</v>
      </c>
      <c r="S645" s="41"/>
      <c r="T645" s="100">
        <f t="shared" si="331"/>
        <v>0.30487087442942812</v>
      </c>
      <c r="U645" s="100">
        <f t="shared" si="332"/>
        <v>0.24762314150183479</v>
      </c>
      <c r="V645" s="41">
        <f t="shared" si="354"/>
        <v>0.24550598406873717</v>
      </c>
      <c r="W645" s="41">
        <f t="shared" si="353"/>
        <v>0</v>
      </c>
      <c r="X645" s="100">
        <f t="shared" si="333"/>
        <v>0</v>
      </c>
      <c r="Y645" s="41"/>
      <c r="Z645" s="41"/>
      <c r="AA645" s="41"/>
      <c r="AB645" s="41"/>
      <c r="AC645" s="41"/>
      <c r="AD645" s="41"/>
      <c r="AE645" s="41"/>
      <c r="AF645" s="41"/>
      <c r="AG645" s="41"/>
      <c r="AI645" s="100">
        <f t="shared" si="334"/>
        <v>0.6412338624607905</v>
      </c>
      <c r="AJ645" s="100">
        <f t="shared" si="335"/>
        <v>0.30952259454573794</v>
      </c>
      <c r="AK645" s="41">
        <f t="shared" ref="AK645:AK708" si="355">(C645*$AK$1)/31*G645</f>
        <v>0.48545702509134803</v>
      </c>
      <c r="AL645" s="41">
        <f t="shared" si="336"/>
        <v>0</v>
      </c>
      <c r="AR645" s="41">
        <f t="shared" si="337"/>
        <v>0</v>
      </c>
      <c r="AS645" s="41">
        <f t="shared" si="338"/>
        <v>0</v>
      </c>
      <c r="AT645" s="41">
        <f t="shared" si="339"/>
        <v>0</v>
      </c>
      <c r="AV645" s="40">
        <f t="shared" si="340"/>
        <v>2539.6857115186276</v>
      </c>
      <c r="AW645" s="40">
        <f t="shared" si="341"/>
        <v>1495.5797280166623</v>
      </c>
      <c r="AX645" s="40">
        <f t="shared" si="342"/>
        <v>1962.1678632689664</v>
      </c>
      <c r="AY645" s="40">
        <f t="shared" si="343"/>
        <v>0</v>
      </c>
      <c r="AZ645" s="40">
        <f t="shared" si="344"/>
        <v>0</v>
      </c>
      <c r="BA645" s="40">
        <f t="shared" si="345"/>
        <v>0</v>
      </c>
      <c r="BB645" s="40">
        <f t="shared" si="346"/>
        <v>0</v>
      </c>
      <c r="BC645" s="40">
        <f t="shared" si="347"/>
        <v>0</v>
      </c>
      <c r="BD645" s="40">
        <f t="shared" si="348"/>
        <v>0</v>
      </c>
      <c r="BE645" s="40"/>
      <c r="BF645" s="40"/>
      <c r="BG645" s="40"/>
      <c r="BH645" s="62">
        <f t="shared" si="349"/>
        <v>5997.4333028042565</v>
      </c>
      <c r="BI645" s="128">
        <f>VLOOKUP(A645,'1112 '!$B$499:$G$1229,6,0)</f>
        <v>4136.07</v>
      </c>
      <c r="BJ645" s="63">
        <f t="shared" si="350"/>
        <v>1861.3633028042568</v>
      </c>
      <c r="BK645" s="41">
        <f t="shared" si="351"/>
        <v>5.8001388424140099E-3</v>
      </c>
    </row>
    <row r="646" spans="1:63" x14ac:dyDescent="0.3">
      <c r="A646" s="85" t="s">
        <v>1628</v>
      </c>
      <c r="B646" s="85" t="s">
        <v>38</v>
      </c>
      <c r="C646" s="65">
        <f>VLOOKUP(B646,Площадь!$D$2:$E$713,2,0)</f>
        <v>39.299999999999997</v>
      </c>
      <c r="D646" s="79"/>
      <c r="E646">
        <v>31</v>
      </c>
      <c r="F646">
        <v>29</v>
      </c>
      <c r="G646">
        <v>31</v>
      </c>
      <c r="Q646">
        <f t="shared" si="330"/>
        <v>91</v>
      </c>
      <c r="R646" s="100">
        <f>VLOOKUP(B646,'Общие показания'!A:H,8,0)</f>
        <v>2.5020000000000007</v>
      </c>
      <c r="S646" s="41"/>
      <c r="T646" s="100">
        <f t="shared" si="331"/>
        <v>0.95587334313587635</v>
      </c>
      <c r="U646" s="100">
        <f t="shared" si="332"/>
        <v>0.77638233087417396</v>
      </c>
      <c r="V646" s="41">
        <f t="shared" si="354"/>
        <v>0.76974432598995046</v>
      </c>
      <c r="W646" s="41">
        <f t="shared" si="353"/>
        <v>0</v>
      </c>
      <c r="X646" s="100">
        <f t="shared" si="333"/>
        <v>0</v>
      </c>
      <c r="Y646" s="41"/>
      <c r="Z646" s="41"/>
      <c r="AA646" s="41"/>
      <c r="AB646" s="41"/>
      <c r="AC646" s="41"/>
      <c r="AD646" s="41"/>
      <c r="AE646" s="41"/>
      <c r="AF646" s="41"/>
      <c r="AG646" s="41"/>
      <c r="AI646" s="100">
        <f t="shared" si="334"/>
        <v>0.78506201852676216</v>
      </c>
      <c r="AJ646" s="100">
        <f t="shared" si="335"/>
        <v>0.37894822322889404</v>
      </c>
      <c r="AK646" s="41">
        <f t="shared" si="355"/>
        <v>0.59434458212118313</v>
      </c>
      <c r="AL646" s="41">
        <f t="shared" si="336"/>
        <v>0</v>
      </c>
      <c r="AR646" s="41">
        <f t="shared" si="337"/>
        <v>0</v>
      </c>
      <c r="AS646" s="41">
        <f t="shared" si="338"/>
        <v>0</v>
      </c>
      <c r="AT646" s="41">
        <f t="shared" si="339"/>
        <v>0</v>
      </c>
      <c r="AV646" s="40">
        <f t="shared" si="340"/>
        <v>4673.2972474327198</v>
      </c>
      <c r="AW646" s="40">
        <f t="shared" si="341"/>
        <v>3101.3231262121121</v>
      </c>
      <c r="AX646" s="40">
        <f t="shared" si="342"/>
        <v>3661.7057013772028</v>
      </c>
      <c r="AY646" s="40">
        <f t="shared" si="343"/>
        <v>0</v>
      </c>
      <c r="AZ646" s="40">
        <f t="shared" si="344"/>
        <v>0</v>
      </c>
      <c r="BA646" s="40">
        <f t="shared" si="345"/>
        <v>0</v>
      </c>
      <c r="BB646" s="40">
        <f t="shared" si="346"/>
        <v>0</v>
      </c>
      <c r="BC646" s="40">
        <f t="shared" si="347"/>
        <v>0</v>
      </c>
      <c r="BD646" s="40">
        <f t="shared" si="348"/>
        <v>0</v>
      </c>
      <c r="BE646" s="40"/>
      <c r="BF646" s="40"/>
      <c r="BG646" s="40"/>
      <c r="BH646" s="62">
        <f t="shared" si="349"/>
        <v>11436.326075022034</v>
      </c>
      <c r="BI646" s="128">
        <f>VLOOKUP(A646,'1112 '!$B$499:$G$1229,6,0)</f>
        <v>5063.78</v>
      </c>
      <c r="BJ646" s="63">
        <f t="shared" si="350"/>
        <v>6372.5460750220345</v>
      </c>
      <c r="BK646" s="41">
        <f t="shared" si="351"/>
        <v>9.033831263521714E-3</v>
      </c>
    </row>
    <row r="647" spans="1:63" x14ac:dyDescent="0.3">
      <c r="A647" s="85" t="s">
        <v>2237</v>
      </c>
      <c r="B647" s="85" t="s">
        <v>129</v>
      </c>
      <c r="C647" s="65">
        <f>VLOOKUP(B647,Площадь!$D$2:$E$713,2,0)</f>
        <v>59</v>
      </c>
      <c r="D647" s="79"/>
      <c r="E647">
        <v>31</v>
      </c>
      <c r="F647">
        <v>29</v>
      </c>
      <c r="G647">
        <v>31</v>
      </c>
      <c r="Q647">
        <f t="shared" si="330"/>
        <v>91</v>
      </c>
      <c r="R647" s="100">
        <f>VLOOKUP(B647,'Общие показания'!A:H,8,0)</f>
        <v>2.8969999999999985</v>
      </c>
      <c r="S647" s="41"/>
      <c r="T647" s="100">
        <f t="shared" si="331"/>
        <v>1.1067806055414195</v>
      </c>
      <c r="U647" s="100">
        <f t="shared" si="332"/>
        <v>0.89895268287069552</v>
      </c>
      <c r="V647" s="41">
        <f t="shared" si="354"/>
        <v>0.89126671158788362</v>
      </c>
      <c r="W647" s="41">
        <f t="shared" si="353"/>
        <v>0</v>
      </c>
      <c r="X647" s="100">
        <f t="shared" si="333"/>
        <v>0</v>
      </c>
      <c r="Y647" s="41"/>
      <c r="Z647" s="41"/>
      <c r="AA647" s="41"/>
      <c r="AB647" s="41"/>
      <c r="AC647" s="41"/>
      <c r="AD647" s="41"/>
      <c r="AE647" s="41"/>
      <c r="AF647" s="41"/>
      <c r="AG647" s="41"/>
      <c r="AI647" s="100">
        <f t="shared" si="334"/>
        <v>1.1785918344294903</v>
      </c>
      <c r="AJ647" s="100">
        <f t="shared" si="335"/>
        <v>0.56890445726475192</v>
      </c>
      <c r="AK647" s="41">
        <f t="shared" si="355"/>
        <v>0.89227303677225966</v>
      </c>
      <c r="AL647" s="41">
        <f t="shared" si="336"/>
        <v>0</v>
      </c>
      <c r="AR647" s="41">
        <f t="shared" si="337"/>
        <v>0</v>
      </c>
      <c r="AS647" s="41">
        <f t="shared" si="338"/>
        <v>0</v>
      </c>
      <c r="AT647" s="41">
        <f t="shared" si="339"/>
        <v>0</v>
      </c>
      <c r="AV647" s="40">
        <f t="shared" si="340"/>
        <v>6134.7623629603122</v>
      </c>
      <c r="AW647" s="40">
        <f t="shared" si="341"/>
        <v>3940.25699269399</v>
      </c>
      <c r="AX647" s="40">
        <f t="shared" si="342"/>
        <v>4787.6627589080344</v>
      </c>
      <c r="AY647" s="40">
        <f t="shared" si="343"/>
        <v>0</v>
      </c>
      <c r="AZ647" s="40">
        <f t="shared" si="344"/>
        <v>0</v>
      </c>
      <c r="BA647" s="40">
        <f t="shared" si="345"/>
        <v>0</v>
      </c>
      <c r="BB647" s="40">
        <f t="shared" si="346"/>
        <v>0</v>
      </c>
      <c r="BC647" s="40">
        <f t="shared" si="347"/>
        <v>0</v>
      </c>
      <c r="BD647" s="40">
        <f t="shared" si="348"/>
        <v>0</v>
      </c>
      <c r="BE647" s="40"/>
      <c r="BF647" s="40"/>
      <c r="BG647" s="40"/>
      <c r="BH647" s="62">
        <f t="shared" si="349"/>
        <v>14862.682114562336</v>
      </c>
      <c r="BI647" s="128">
        <f>VLOOKUP(A647,'1112 '!$B$499:$G$1229,6,0)</f>
        <v>7602.11</v>
      </c>
      <c r="BJ647" s="63">
        <f t="shared" si="350"/>
        <v>7260.5721145623365</v>
      </c>
      <c r="BK647" s="41">
        <f t="shared" si="351"/>
        <v>7.8202956616758475E-3</v>
      </c>
    </row>
    <row r="648" spans="1:63" x14ac:dyDescent="0.3">
      <c r="A648" s="85" t="s">
        <v>2319</v>
      </c>
      <c r="B648" s="85" t="s">
        <v>40</v>
      </c>
      <c r="C648" s="65">
        <f>VLOOKUP(B648,Площадь!$D$2:$E$713,2,0)</f>
        <v>32.5</v>
      </c>
      <c r="D648" s="79"/>
      <c r="E648">
        <v>31</v>
      </c>
      <c r="F648">
        <v>29</v>
      </c>
      <c r="G648">
        <v>31</v>
      </c>
      <c r="Q648">
        <f t="shared" si="330"/>
        <v>91</v>
      </c>
      <c r="R648" s="100">
        <f>VLOOKUP(B648,'Общие показания'!A:H,8,0)</f>
        <v>1.2396418859291438</v>
      </c>
      <c r="S648" s="41"/>
      <c r="T648" s="100">
        <f t="shared" si="331"/>
        <v>0.47359737561724746</v>
      </c>
      <c r="U648" s="100">
        <f t="shared" si="332"/>
        <v>0.38466668938726029</v>
      </c>
      <c r="V648" s="41">
        <f t="shared" si="354"/>
        <v>0.38137782092463612</v>
      </c>
      <c r="W648" s="41">
        <f t="shared" si="353"/>
        <v>0</v>
      </c>
      <c r="X648" s="100">
        <f t="shared" si="333"/>
        <v>0</v>
      </c>
      <c r="Y648" s="41"/>
      <c r="Z648" s="41"/>
      <c r="AA648" s="41"/>
      <c r="AB648" s="41"/>
      <c r="AC648" s="41"/>
      <c r="AD648" s="41"/>
      <c r="AE648" s="41"/>
      <c r="AF648" s="41"/>
      <c r="AG648" s="41"/>
      <c r="AI648" s="100">
        <f t="shared" si="334"/>
        <v>0.6492243155755667</v>
      </c>
      <c r="AJ648" s="100">
        <f t="shared" si="335"/>
        <v>0.31337957391702437</v>
      </c>
      <c r="AK648" s="41">
        <f t="shared" si="355"/>
        <v>0.49150633381522779</v>
      </c>
      <c r="AL648" s="41">
        <f t="shared" si="336"/>
        <v>0</v>
      </c>
      <c r="AR648" s="41">
        <f t="shared" si="337"/>
        <v>0</v>
      </c>
      <c r="AS648" s="41">
        <f t="shared" si="338"/>
        <v>0</v>
      </c>
      <c r="AT648" s="41">
        <f t="shared" si="339"/>
        <v>0</v>
      </c>
      <c r="AV648" s="40">
        <f t="shared" si="340"/>
        <v>3014.0576349703429</v>
      </c>
      <c r="AW648" s="40">
        <f t="shared" si="341"/>
        <v>1873.8074673634896</v>
      </c>
      <c r="AX648" s="40">
        <f t="shared" si="342"/>
        <v>2343.1353096175012</v>
      </c>
      <c r="AY648" s="40">
        <f t="shared" si="343"/>
        <v>0</v>
      </c>
      <c r="AZ648" s="40">
        <f t="shared" si="344"/>
        <v>0</v>
      </c>
      <c r="BA648" s="40">
        <f t="shared" si="345"/>
        <v>0</v>
      </c>
      <c r="BB648" s="40">
        <f t="shared" si="346"/>
        <v>0</v>
      </c>
      <c r="BC648" s="40">
        <f t="shared" si="347"/>
        <v>0</v>
      </c>
      <c r="BD648" s="40">
        <f t="shared" si="348"/>
        <v>0</v>
      </c>
      <c r="BE648" s="40"/>
      <c r="BF648" s="40"/>
      <c r="BG648" s="40"/>
      <c r="BH648" s="62">
        <f t="shared" si="349"/>
        <v>7231.0004119513342</v>
      </c>
      <c r="BI648" s="128">
        <f>VLOOKUP(A648,'1112 '!$B$499:$G$1229,6,0)</f>
        <v>4187.6099999999997</v>
      </c>
      <c r="BJ648" s="63">
        <f t="shared" si="350"/>
        <v>3043.3904119513345</v>
      </c>
      <c r="BK648" s="41">
        <f t="shared" si="351"/>
        <v>6.9070566903511859E-3</v>
      </c>
    </row>
    <row r="649" spans="1:63" x14ac:dyDescent="0.3">
      <c r="A649" s="85" t="s">
        <v>1537</v>
      </c>
      <c r="B649" s="85" t="s">
        <v>85</v>
      </c>
      <c r="C649" s="65">
        <f>VLOOKUP(B649,Площадь!$D$2:$E$713,2,0)</f>
        <v>33.5</v>
      </c>
      <c r="D649" s="79"/>
      <c r="E649">
        <v>31</v>
      </c>
      <c r="F649">
        <v>29</v>
      </c>
      <c r="G649">
        <v>31</v>
      </c>
      <c r="Q649">
        <f t="shared" si="330"/>
        <v>91</v>
      </c>
      <c r="R649" s="100">
        <f>VLOOKUP(B649,'Общие показания'!A:H,8,0)</f>
        <v>1.2777847131885021</v>
      </c>
      <c r="S649" s="41"/>
      <c r="T649" s="100">
        <f t="shared" si="331"/>
        <v>0.48816960255931652</v>
      </c>
      <c r="U649" s="100">
        <f t="shared" si="332"/>
        <v>0.39650258752225293</v>
      </c>
      <c r="V649" s="41">
        <f t="shared" si="354"/>
        <v>0.39311252310693262</v>
      </c>
      <c r="W649" s="41">
        <f t="shared" si="353"/>
        <v>0</v>
      </c>
      <c r="X649" s="100">
        <f t="shared" si="333"/>
        <v>0</v>
      </c>
      <c r="Y649" s="41"/>
      <c r="Z649" s="41"/>
      <c r="AA649" s="41"/>
      <c r="AB649" s="41"/>
      <c r="AC649" s="41"/>
      <c r="AD649" s="41"/>
      <c r="AE649" s="41"/>
      <c r="AF649" s="41"/>
      <c r="AG649" s="41"/>
      <c r="AI649" s="100">
        <f t="shared" si="334"/>
        <v>0.66920044836250725</v>
      </c>
      <c r="AJ649" s="100">
        <f t="shared" si="335"/>
        <v>0.32302202234524047</v>
      </c>
      <c r="AK649" s="41">
        <f t="shared" si="355"/>
        <v>0.50662960562492709</v>
      </c>
      <c r="AL649" s="41">
        <f t="shared" si="336"/>
        <v>0</v>
      </c>
      <c r="AR649" s="41">
        <f t="shared" si="337"/>
        <v>0</v>
      </c>
      <c r="AS649" s="41">
        <f t="shared" si="338"/>
        <v>0</v>
      </c>
      <c r="AT649" s="41">
        <f t="shared" si="339"/>
        <v>0</v>
      </c>
      <c r="AV649" s="40">
        <f t="shared" si="340"/>
        <v>3106.7978698925072</v>
      </c>
      <c r="AW649" s="40">
        <f t="shared" si="341"/>
        <v>1931.4630817439047</v>
      </c>
      <c r="AX649" s="40">
        <f t="shared" si="342"/>
        <v>2415.231780682655</v>
      </c>
      <c r="AY649" s="40">
        <f t="shared" si="343"/>
        <v>0</v>
      </c>
      <c r="AZ649" s="40">
        <f t="shared" si="344"/>
        <v>0</v>
      </c>
      <c r="BA649" s="40">
        <f t="shared" si="345"/>
        <v>0</v>
      </c>
      <c r="BB649" s="40">
        <f t="shared" si="346"/>
        <v>0</v>
      </c>
      <c r="BC649" s="40">
        <f t="shared" si="347"/>
        <v>0</v>
      </c>
      <c r="BD649" s="40">
        <f t="shared" si="348"/>
        <v>0</v>
      </c>
      <c r="BE649" s="40"/>
      <c r="BF649" s="40"/>
      <c r="BG649" s="40"/>
      <c r="BH649" s="62">
        <f t="shared" si="349"/>
        <v>7453.4927323190668</v>
      </c>
      <c r="BI649" s="128">
        <f>VLOOKUP(A649,'1112 '!$B$499:$G$1229,6,0)</f>
        <v>4316.46</v>
      </c>
      <c r="BJ649" s="63">
        <f t="shared" si="350"/>
        <v>3137.0327323190668</v>
      </c>
      <c r="BK649" s="41">
        <f t="shared" si="351"/>
        <v>6.9070566903511859E-3</v>
      </c>
    </row>
    <row r="650" spans="1:63" x14ac:dyDescent="0.3">
      <c r="A650" s="85" t="s">
        <v>1528</v>
      </c>
      <c r="B650" s="85" t="s">
        <v>48</v>
      </c>
      <c r="C650" s="65">
        <f>VLOOKUP(B650,Площадь!$D$2:$E$713,2,0)</f>
        <v>61.5</v>
      </c>
      <c r="D650" s="79"/>
      <c r="E650">
        <v>31</v>
      </c>
      <c r="F650">
        <v>29</v>
      </c>
      <c r="G650">
        <v>31</v>
      </c>
      <c r="Q650">
        <f t="shared" si="330"/>
        <v>91</v>
      </c>
      <c r="R650" s="100">
        <f>VLOOKUP(B650,'Общие показания'!A:H,8,0)</f>
        <v>2.3457838764505334</v>
      </c>
      <c r="S650" s="41"/>
      <c r="T650" s="100">
        <f t="shared" si="331"/>
        <v>0.89619195693725273</v>
      </c>
      <c r="U650" s="100">
        <f t="shared" si="332"/>
        <v>0.72790773530204633</v>
      </c>
      <c r="V650" s="41">
        <f t="shared" si="354"/>
        <v>0.72168418421123448</v>
      </c>
      <c r="W650" s="41">
        <f t="shared" si="353"/>
        <v>0</v>
      </c>
      <c r="X650" s="100">
        <f t="shared" si="333"/>
        <v>0</v>
      </c>
      <c r="Y650" s="41"/>
      <c r="Z650" s="41"/>
      <c r="AA650" s="41"/>
      <c r="AB650" s="41"/>
      <c r="AC650" s="41"/>
      <c r="AD650" s="41"/>
      <c r="AE650" s="41"/>
      <c r="AF650" s="41"/>
      <c r="AG650" s="41"/>
      <c r="AI650" s="100">
        <f t="shared" si="334"/>
        <v>1.2285321663968416</v>
      </c>
      <c r="AJ650" s="100">
        <f t="shared" si="335"/>
        <v>0.59301057833529225</v>
      </c>
      <c r="AK650" s="41">
        <f t="shared" si="355"/>
        <v>0.93008121629650797</v>
      </c>
      <c r="AL650" s="41">
        <f t="shared" si="336"/>
        <v>0</v>
      </c>
      <c r="AR650" s="41">
        <f t="shared" si="337"/>
        <v>0</v>
      </c>
      <c r="AS650" s="41">
        <f t="shared" si="338"/>
        <v>0</v>
      </c>
      <c r="AT650" s="41">
        <f t="shared" si="339"/>
        <v>0</v>
      </c>
      <c r="AV650" s="40">
        <f t="shared" si="340"/>
        <v>5703.52444771311</v>
      </c>
      <c r="AW650" s="40">
        <f t="shared" si="341"/>
        <v>3545.8202843955264</v>
      </c>
      <c r="AX650" s="40">
        <f t="shared" si="342"/>
        <v>4433.932970506964</v>
      </c>
      <c r="AY650" s="40">
        <f t="shared" si="343"/>
        <v>0</v>
      </c>
      <c r="AZ650" s="40">
        <f t="shared" si="344"/>
        <v>0</v>
      </c>
      <c r="BA650" s="40">
        <f t="shared" si="345"/>
        <v>0</v>
      </c>
      <c r="BB650" s="40">
        <f t="shared" si="346"/>
        <v>0</v>
      </c>
      <c r="BC650" s="40">
        <f t="shared" si="347"/>
        <v>0</v>
      </c>
      <c r="BD650" s="40">
        <f t="shared" si="348"/>
        <v>0</v>
      </c>
      <c r="BE650" s="40"/>
      <c r="BF650" s="40"/>
      <c r="BG650" s="40"/>
      <c r="BH650" s="62">
        <f t="shared" si="349"/>
        <v>13683.2777026156</v>
      </c>
      <c r="BI650" s="128">
        <f>VLOOKUP(A650,'1112 '!$B$499:$G$1229,6,0)</f>
        <v>7924.23</v>
      </c>
      <c r="BJ650" s="63">
        <f t="shared" si="350"/>
        <v>5759.0477026156004</v>
      </c>
      <c r="BK650" s="41">
        <f t="shared" si="351"/>
        <v>6.9070566903511859E-3</v>
      </c>
    </row>
    <row r="651" spans="1:63" x14ac:dyDescent="0.3">
      <c r="A651" s="85" t="s">
        <v>1568</v>
      </c>
      <c r="B651" s="85" t="s">
        <v>134</v>
      </c>
      <c r="C651" s="65">
        <f>VLOOKUP(B651,Площадь!$D$2:$E$713,2,0)</f>
        <v>39.1</v>
      </c>
      <c r="D651" s="79"/>
      <c r="E651">
        <v>31</v>
      </c>
      <c r="F651">
        <v>29</v>
      </c>
      <c r="G651">
        <v>31</v>
      </c>
      <c r="Q651">
        <f t="shared" si="330"/>
        <v>91</v>
      </c>
      <c r="R651" s="100">
        <f>VLOOKUP(B651,'Общие показания'!A:H,8,0)</f>
        <v>1.7759999999999998</v>
      </c>
      <c r="S651" s="41"/>
      <c r="T651" s="100">
        <f t="shared" si="331"/>
        <v>0.6785096152715091</v>
      </c>
      <c r="U651" s="100">
        <f t="shared" si="332"/>
        <v>0.55110112695145175</v>
      </c>
      <c r="V651" s="41">
        <f t="shared" si="354"/>
        <v>0.54638925777703895</v>
      </c>
      <c r="W651" s="41">
        <f t="shared" si="353"/>
        <v>0</v>
      </c>
      <c r="X651" s="100">
        <f t="shared" si="333"/>
        <v>0</v>
      </c>
      <c r="Y651" s="41"/>
      <c r="Z651" s="41"/>
      <c r="AA651" s="41"/>
      <c r="AB651" s="41"/>
      <c r="AC651" s="41"/>
      <c r="AD651" s="41"/>
      <c r="AE651" s="41"/>
      <c r="AF651" s="41"/>
      <c r="AG651" s="41"/>
      <c r="AI651" s="100">
        <f t="shared" si="334"/>
        <v>0.78106679196937412</v>
      </c>
      <c r="AJ651" s="100">
        <f t="shared" si="335"/>
        <v>0.37701973354325086</v>
      </c>
      <c r="AK651" s="41">
        <f t="shared" si="355"/>
        <v>0.59131992775924336</v>
      </c>
      <c r="AL651" s="41">
        <f t="shared" si="336"/>
        <v>0</v>
      </c>
      <c r="AR651" s="41">
        <f t="shared" si="337"/>
        <v>0</v>
      </c>
      <c r="AS651" s="41">
        <f t="shared" si="338"/>
        <v>0</v>
      </c>
      <c r="AT651" s="41">
        <f t="shared" si="339"/>
        <v>0</v>
      </c>
      <c r="AV651" s="40">
        <f t="shared" si="340"/>
        <v>3918.0285245411374</v>
      </c>
      <c r="AW651" s="40">
        <f t="shared" si="341"/>
        <v>2491.4105130775602</v>
      </c>
      <c r="AX651" s="40">
        <f t="shared" si="342"/>
        <v>3054.0210292861752</v>
      </c>
      <c r="AY651" s="40">
        <f t="shared" si="343"/>
        <v>0</v>
      </c>
      <c r="AZ651" s="40">
        <f t="shared" si="344"/>
        <v>0</v>
      </c>
      <c r="BA651" s="40">
        <f t="shared" si="345"/>
        <v>0</v>
      </c>
      <c r="BB651" s="40">
        <f t="shared" si="346"/>
        <v>0</v>
      </c>
      <c r="BC651" s="40">
        <f t="shared" si="347"/>
        <v>0</v>
      </c>
      <c r="BD651" s="40">
        <f t="shared" si="348"/>
        <v>0</v>
      </c>
      <c r="BE651" s="40"/>
      <c r="BF651" s="40"/>
      <c r="BG651" s="40"/>
      <c r="BH651" s="62">
        <f t="shared" si="349"/>
        <v>9463.4600669048723</v>
      </c>
      <c r="BI651" s="128">
        <f>VLOOKUP(A651,'1112 '!$B$499:$G$1229,6,0)</f>
        <v>5038.01</v>
      </c>
      <c r="BJ651" s="63">
        <f t="shared" si="350"/>
        <v>4425.4500669048721</v>
      </c>
      <c r="BK651" s="41">
        <f t="shared" si="351"/>
        <v>7.5136539924805373E-3</v>
      </c>
    </row>
    <row r="652" spans="1:63" x14ac:dyDescent="0.3">
      <c r="A652" s="85" t="s">
        <v>1644</v>
      </c>
      <c r="B652" s="85" t="s">
        <v>144</v>
      </c>
      <c r="C652" s="65">
        <f>VLOOKUP(B652,Площадь!$D$2:$E$713,2,0)</f>
        <v>31.8</v>
      </c>
      <c r="D652" s="79"/>
      <c r="E652">
        <v>31</v>
      </c>
      <c r="F652">
        <v>29</v>
      </c>
      <c r="G652">
        <v>31</v>
      </c>
      <c r="Q652">
        <f t="shared" si="330"/>
        <v>91</v>
      </c>
      <c r="R652" s="100">
        <f>VLOOKUP(B652,'Общие показания'!A:H,8,0)</f>
        <v>1.2129419068475931</v>
      </c>
      <c r="S652" s="41"/>
      <c r="T652" s="100">
        <f t="shared" si="331"/>
        <v>0.46339681675779903</v>
      </c>
      <c r="U652" s="100">
        <f t="shared" si="332"/>
        <v>0.37638156069276546</v>
      </c>
      <c r="V652" s="41">
        <f t="shared" si="354"/>
        <v>0.37316352939702863</v>
      </c>
      <c r="W652" s="41">
        <f t="shared" si="353"/>
        <v>0</v>
      </c>
      <c r="X652" s="100">
        <f t="shared" si="333"/>
        <v>0</v>
      </c>
      <c r="Y652" s="41"/>
      <c r="Z652" s="41"/>
      <c r="AA652" s="41"/>
      <c r="AB652" s="41"/>
      <c r="AC652" s="41"/>
      <c r="AD652" s="41"/>
      <c r="AE652" s="41"/>
      <c r="AF652" s="41"/>
      <c r="AG652" s="41"/>
      <c r="AI652" s="100">
        <f t="shared" si="334"/>
        <v>0.63524102262470838</v>
      </c>
      <c r="AJ652" s="100">
        <f t="shared" si="335"/>
        <v>0.30662986001727305</v>
      </c>
      <c r="AK652" s="41">
        <f t="shared" si="355"/>
        <v>0.48092004354843831</v>
      </c>
      <c r="AL652" s="41">
        <f t="shared" si="336"/>
        <v>0</v>
      </c>
      <c r="AR652" s="41">
        <f t="shared" si="337"/>
        <v>0</v>
      </c>
      <c r="AS652" s="41">
        <f t="shared" si="338"/>
        <v>0</v>
      </c>
      <c r="AT652" s="41">
        <f t="shared" si="339"/>
        <v>0</v>
      </c>
      <c r="AV652" s="40">
        <f t="shared" si="340"/>
        <v>2949.1394705248276</v>
      </c>
      <c r="AW652" s="40">
        <f t="shared" si="341"/>
        <v>1833.448537297199</v>
      </c>
      <c r="AX652" s="40">
        <f t="shared" si="342"/>
        <v>2292.6677798718938</v>
      </c>
      <c r="AY652" s="40">
        <f t="shared" si="343"/>
        <v>0</v>
      </c>
      <c r="AZ652" s="40">
        <f t="shared" si="344"/>
        <v>0</v>
      </c>
      <c r="BA652" s="40">
        <f t="shared" si="345"/>
        <v>0</v>
      </c>
      <c r="BB652" s="40">
        <f t="shared" si="346"/>
        <v>0</v>
      </c>
      <c r="BC652" s="40">
        <f t="shared" si="347"/>
        <v>0</v>
      </c>
      <c r="BD652" s="40">
        <f t="shared" si="348"/>
        <v>0</v>
      </c>
      <c r="BE652" s="40"/>
      <c r="BF652" s="40"/>
      <c r="BG652" s="40"/>
      <c r="BH652" s="62">
        <f t="shared" si="349"/>
        <v>7075.2557876939209</v>
      </c>
      <c r="BI652" s="128">
        <f>VLOOKUP(A652,'1112 '!$B$499:$G$1229,6,0)</f>
        <v>4097.3999999999996</v>
      </c>
      <c r="BJ652" s="63">
        <f t="shared" si="350"/>
        <v>2977.8557876939212</v>
      </c>
      <c r="BK652" s="41">
        <f t="shared" si="351"/>
        <v>6.9070566903511868E-3</v>
      </c>
    </row>
    <row r="653" spans="1:63" x14ac:dyDescent="0.3">
      <c r="A653" s="85" t="s">
        <v>1540</v>
      </c>
      <c r="B653" s="85" t="s">
        <v>137</v>
      </c>
      <c r="C653" s="65">
        <f>VLOOKUP(B653,Площадь!$D$2:$E$713,2,0)</f>
        <v>32.1</v>
      </c>
      <c r="D653" s="79"/>
      <c r="E653">
        <v>31</v>
      </c>
      <c r="F653">
        <v>29</v>
      </c>
      <c r="G653">
        <v>31</v>
      </c>
      <c r="Q653">
        <f t="shared" si="330"/>
        <v>91</v>
      </c>
      <c r="R653" s="100">
        <f>VLOOKUP(B653,'Общие показания'!A:H,8,0)</f>
        <v>1.2243847550254006</v>
      </c>
      <c r="S653" s="41"/>
      <c r="T653" s="100">
        <f t="shared" si="331"/>
        <v>0.46776848484041983</v>
      </c>
      <c r="U653" s="100">
        <f t="shared" si="332"/>
        <v>0.37993233013326327</v>
      </c>
      <c r="V653" s="41">
        <f t="shared" si="354"/>
        <v>0.37668394005171757</v>
      </c>
      <c r="W653" s="41">
        <f t="shared" si="353"/>
        <v>0</v>
      </c>
      <c r="X653" s="100">
        <f t="shared" si="333"/>
        <v>0</v>
      </c>
      <c r="Y653" s="41"/>
      <c r="Z653" s="41"/>
      <c r="AA653" s="41"/>
      <c r="AB653" s="41"/>
      <c r="AC653" s="41"/>
      <c r="AD653" s="41"/>
      <c r="AE653" s="41"/>
      <c r="AF653" s="41"/>
      <c r="AG653" s="41"/>
      <c r="AI653" s="100">
        <f t="shared" si="334"/>
        <v>0.6412338624607905</v>
      </c>
      <c r="AJ653" s="100">
        <f t="shared" si="335"/>
        <v>0.30952259454573794</v>
      </c>
      <c r="AK653" s="41">
        <f t="shared" si="355"/>
        <v>0.48545702509134803</v>
      </c>
      <c r="AL653" s="41">
        <f t="shared" si="336"/>
        <v>0</v>
      </c>
      <c r="AR653" s="41">
        <f t="shared" si="337"/>
        <v>0</v>
      </c>
      <c r="AS653" s="41">
        <f t="shared" si="338"/>
        <v>0</v>
      </c>
      <c r="AT653" s="41">
        <f t="shared" si="339"/>
        <v>0</v>
      </c>
      <c r="AV653" s="40">
        <f t="shared" si="340"/>
        <v>2976.9615410014771</v>
      </c>
      <c r="AW653" s="40">
        <f t="shared" si="341"/>
        <v>1850.7452216113236</v>
      </c>
      <c r="AX653" s="40">
        <f t="shared" si="342"/>
        <v>2314.2967211914397</v>
      </c>
      <c r="AY653" s="40">
        <f t="shared" si="343"/>
        <v>0</v>
      </c>
      <c r="AZ653" s="40">
        <f t="shared" si="344"/>
        <v>0</v>
      </c>
      <c r="BA653" s="40">
        <f t="shared" si="345"/>
        <v>0</v>
      </c>
      <c r="BB653" s="40">
        <f t="shared" si="346"/>
        <v>0</v>
      </c>
      <c r="BC653" s="40">
        <f t="shared" si="347"/>
        <v>0</v>
      </c>
      <c r="BD653" s="40">
        <f t="shared" si="348"/>
        <v>0</v>
      </c>
      <c r="BE653" s="40"/>
      <c r="BF653" s="40"/>
      <c r="BG653" s="40"/>
      <c r="BH653" s="62">
        <f t="shared" si="349"/>
        <v>7142.0034838042411</v>
      </c>
      <c r="BI653" s="128">
        <f>VLOOKUP(A653,'1112 '!$B$499:$G$1229,6,0)</f>
        <v>4136.07</v>
      </c>
      <c r="BJ653" s="63">
        <f t="shared" si="350"/>
        <v>3005.9334838042414</v>
      </c>
      <c r="BK653" s="41">
        <f t="shared" si="351"/>
        <v>6.9070566903511859E-3</v>
      </c>
    </row>
    <row r="654" spans="1:63" x14ac:dyDescent="0.3">
      <c r="A654" s="85" t="s">
        <v>1560</v>
      </c>
      <c r="B654" s="85" t="s">
        <v>149</v>
      </c>
      <c r="C654" s="65">
        <f>VLOOKUP(B654,Площадь!$D$2:$E$713,2,0)</f>
        <v>39.299999999999997</v>
      </c>
      <c r="D654" s="79"/>
      <c r="E654">
        <v>31</v>
      </c>
      <c r="F654">
        <v>29</v>
      </c>
      <c r="G654">
        <v>31</v>
      </c>
      <c r="Q654">
        <f t="shared" ref="Q654:Q717" si="356">SUM(E654:P654)</f>
        <v>91</v>
      </c>
      <c r="R654" s="100">
        <f>VLOOKUP(B654,'Общие показания'!A:H,8,0)</f>
        <v>1.4990131112927798</v>
      </c>
      <c r="S654" s="41"/>
      <c r="T654" s="100">
        <f t="shared" ref="T654:T717" si="357">R654*$T$1/31*E654</f>
        <v>0.57268851882331762</v>
      </c>
      <c r="U654" s="100">
        <f t="shared" ref="U654:U717" si="358">R654*$U$1/29*F654</f>
        <v>0.46515079670520998</v>
      </c>
      <c r="V654" s="41">
        <f t="shared" si="354"/>
        <v>0.46117379576425227</v>
      </c>
      <c r="W654" s="41">
        <f t="shared" si="353"/>
        <v>0</v>
      </c>
      <c r="X654" s="100">
        <f t="shared" ref="X654:X717" si="359">SUM(T654:W654)-R654</f>
        <v>0</v>
      </c>
      <c r="Y654" s="41"/>
      <c r="Z654" s="41"/>
      <c r="AA654" s="41"/>
      <c r="AB654" s="41"/>
      <c r="AC654" s="41"/>
      <c r="AD654" s="41"/>
      <c r="AE654" s="41"/>
      <c r="AF654" s="41"/>
      <c r="AG654" s="41"/>
      <c r="AI654" s="100">
        <f t="shared" ref="AI654:AI717" si="360">(C654*$AI$1)/31*E654</f>
        <v>0.78506201852676216</v>
      </c>
      <c r="AJ654" s="100">
        <f t="shared" ref="AJ654:AJ717" si="361">(C654*$AJ$1)/29*F654</f>
        <v>0.37894822322889404</v>
      </c>
      <c r="AK654" s="41">
        <f t="shared" si="355"/>
        <v>0.59434458212118313</v>
      </c>
      <c r="AL654" s="41">
        <f t="shared" ref="AL654:AL717" si="362">(C654*$AL$1)/30*H654</f>
        <v>0</v>
      </c>
      <c r="AR654" s="41">
        <f t="shared" ref="AR654:AR717" si="363">(C654*$AR$1)/31*N654</f>
        <v>0</v>
      </c>
      <c r="AS654" s="41">
        <f t="shared" ref="AS654:AS717" si="364">(C654*$AS$1)/30*O654</f>
        <v>0</v>
      </c>
      <c r="AT654" s="41">
        <f t="shared" ref="AT654:AT717" si="365">(C654*$AT$1)/31*P654</f>
        <v>0</v>
      </c>
      <c r="AV654" s="40">
        <f t="shared" ref="AV654:AV717" si="366">(T654+AI654)*$AV$1</f>
        <v>3644.6912324410605</v>
      </c>
      <c r="AW654" s="40">
        <f t="shared" ref="AW654:AW717" si="367">(U654+AJ654)*$AW$1</f>
        <v>2265.8656451503116</v>
      </c>
      <c r="AX654" s="40">
        <f t="shared" ref="AX654:AX717" si="368">(V654+AK654)*$AX$1</f>
        <v>2833.3913128605473</v>
      </c>
      <c r="AY654" s="40">
        <f t="shared" ref="AY654:AY717" si="369">(W654+AL654)*$AY$1</f>
        <v>0</v>
      </c>
      <c r="AZ654" s="40">
        <f t="shared" ref="AZ654:AZ717" si="370">(Y654+AM654)*$AZ$1</f>
        <v>0</v>
      </c>
      <c r="BA654" s="40">
        <f t="shared" ref="BA654:BA717" si="371">(Z654+AN654)*$BA$1</f>
        <v>0</v>
      </c>
      <c r="BB654" s="40">
        <f t="shared" ref="BB654:BB717" si="372">(AA654+AO654)*$BB$1</f>
        <v>0</v>
      </c>
      <c r="BC654" s="40">
        <f t="shared" ref="BC654:BC717" si="373">(AB654+AP654)*$BC$1</f>
        <v>0</v>
      </c>
      <c r="BD654" s="40">
        <f t="shared" ref="BD654:BD717" si="374">(AC654+AQ654)*$BD$1</f>
        <v>0</v>
      </c>
      <c r="BE654" s="40"/>
      <c r="BF654" s="40"/>
      <c r="BG654" s="40"/>
      <c r="BH654" s="62">
        <f t="shared" ref="BH654:BH717" si="375">SUM(AV654:BG654)</f>
        <v>8743.9481904519198</v>
      </c>
      <c r="BI654" s="128">
        <f>VLOOKUP(A654,'1112 '!$B$499:$G$1229,6,0)</f>
        <v>5063.78</v>
      </c>
      <c r="BJ654" s="63">
        <f t="shared" ref="BJ654:BJ717" si="376">BH654-BI654</f>
        <v>3680.1681904519201</v>
      </c>
      <c r="BK654" s="41">
        <f t="shared" si="351"/>
        <v>6.9070566903511868E-3</v>
      </c>
    </row>
    <row r="655" spans="1:63" x14ac:dyDescent="0.3">
      <c r="A655" s="85" t="s">
        <v>1533</v>
      </c>
      <c r="B655" s="85" t="s">
        <v>131</v>
      </c>
      <c r="C655" s="65">
        <f>VLOOKUP(B655,Площадь!$D$2:$E$713,2,0)</f>
        <v>59</v>
      </c>
      <c r="D655" s="79"/>
      <c r="E655">
        <v>31</v>
      </c>
      <c r="F655">
        <v>29</v>
      </c>
      <c r="G655">
        <v>31</v>
      </c>
      <c r="Q655">
        <f t="shared" si="356"/>
        <v>91</v>
      </c>
      <c r="R655" s="100">
        <f>VLOOKUP(B655,'Общие показания'!A:H,8,0)</f>
        <v>2.2504268083021377</v>
      </c>
      <c r="S655" s="41"/>
      <c r="T655" s="100">
        <f t="shared" si="357"/>
        <v>0.85976138958207982</v>
      </c>
      <c r="U655" s="100">
        <f t="shared" si="358"/>
        <v>0.69831798996456473</v>
      </c>
      <c r="V655" s="41">
        <f t="shared" si="354"/>
        <v>0.69234742875549327</v>
      </c>
      <c r="W655" s="41">
        <f t="shared" ref="W655:W676" si="377">R655*W$1/30*H655</f>
        <v>0</v>
      </c>
      <c r="X655" s="100">
        <f t="shared" si="359"/>
        <v>0</v>
      </c>
      <c r="Y655" s="41"/>
      <c r="Z655" s="41"/>
      <c r="AA655" s="41"/>
      <c r="AB655" s="41"/>
      <c r="AC655" s="41"/>
      <c r="AD655" s="41"/>
      <c r="AE655" s="41"/>
      <c r="AF655" s="41"/>
      <c r="AG655" s="41"/>
      <c r="AI655" s="100">
        <f t="shared" si="360"/>
        <v>1.1785918344294903</v>
      </c>
      <c r="AJ655" s="100">
        <f t="shared" si="361"/>
        <v>0.56890445726475192</v>
      </c>
      <c r="AK655" s="41">
        <f t="shared" si="355"/>
        <v>0.89227303677225966</v>
      </c>
      <c r="AL655" s="41">
        <f t="shared" si="362"/>
        <v>0</v>
      </c>
      <c r="AR655" s="41">
        <f t="shared" si="363"/>
        <v>0</v>
      </c>
      <c r="AS655" s="41">
        <f t="shared" si="364"/>
        <v>0</v>
      </c>
      <c r="AT655" s="41">
        <f t="shared" si="365"/>
        <v>0</v>
      </c>
      <c r="AV655" s="40">
        <f t="shared" si="366"/>
        <v>5471.6738604076982</v>
      </c>
      <c r="AW655" s="40">
        <f t="shared" si="367"/>
        <v>3401.6812484444881</v>
      </c>
      <c r="AX655" s="40">
        <f t="shared" si="368"/>
        <v>4253.6917928440789</v>
      </c>
      <c r="AY655" s="40">
        <f t="shared" si="369"/>
        <v>0</v>
      </c>
      <c r="AZ655" s="40">
        <f t="shared" si="370"/>
        <v>0</v>
      </c>
      <c r="BA655" s="40">
        <f t="shared" si="371"/>
        <v>0</v>
      </c>
      <c r="BB655" s="40">
        <f t="shared" si="372"/>
        <v>0</v>
      </c>
      <c r="BC655" s="40">
        <f t="shared" si="373"/>
        <v>0</v>
      </c>
      <c r="BD655" s="40">
        <f t="shared" si="374"/>
        <v>0</v>
      </c>
      <c r="BE655" s="40"/>
      <c r="BF655" s="40"/>
      <c r="BG655" s="40"/>
      <c r="BH655" s="62">
        <f t="shared" si="375"/>
        <v>13127.046901696263</v>
      </c>
      <c r="BI655" s="128">
        <f>VLOOKUP(A655,'1112 '!$B$499:$G$1229,6,0)</f>
        <v>7602.11</v>
      </c>
      <c r="BJ655" s="63">
        <f t="shared" si="376"/>
        <v>5524.9369016962637</v>
      </c>
      <c r="BK655" s="41">
        <f t="shared" ref="BK655:BK718" si="378">(SUM(T655:W655)+SUM(AD655:AF655)+SUM(AI655:AL655)+SUM(AR655:AT655))/12/C655</f>
        <v>6.9070566903511859E-3</v>
      </c>
    </row>
    <row r="656" spans="1:63" x14ac:dyDescent="0.3">
      <c r="A656" s="85" t="s">
        <v>1586</v>
      </c>
      <c r="B656" s="85" t="s">
        <v>124</v>
      </c>
      <c r="C656" s="65">
        <f>VLOOKUP(B656,Площадь!$D$2:$E$713,2,0)</f>
        <v>33.5</v>
      </c>
      <c r="D656" s="79"/>
      <c r="E656">
        <v>31</v>
      </c>
      <c r="F656">
        <v>29</v>
      </c>
      <c r="G656">
        <v>31</v>
      </c>
      <c r="Q656">
        <f t="shared" si="356"/>
        <v>91</v>
      </c>
      <c r="R656" s="100">
        <f>VLOOKUP(B656,'Общие показания'!A:H,8,0)</f>
        <v>1.2777847131885021</v>
      </c>
      <c r="S656" s="41"/>
      <c r="T656" s="100">
        <f t="shared" si="357"/>
        <v>0.48816960255931652</v>
      </c>
      <c r="U656" s="100">
        <f t="shared" si="358"/>
        <v>0.39650258752225293</v>
      </c>
      <c r="V656" s="41">
        <f t="shared" si="354"/>
        <v>0.39311252310693262</v>
      </c>
      <c r="W656" s="41">
        <f t="shared" si="377"/>
        <v>0</v>
      </c>
      <c r="X656" s="100">
        <f t="shared" si="359"/>
        <v>0</v>
      </c>
      <c r="Y656" s="41"/>
      <c r="Z656" s="41"/>
      <c r="AA656" s="41"/>
      <c r="AB656" s="41"/>
      <c r="AC656" s="41"/>
      <c r="AD656" s="41"/>
      <c r="AE656" s="41"/>
      <c r="AF656" s="41"/>
      <c r="AG656" s="41"/>
      <c r="AI656" s="100">
        <f t="shared" si="360"/>
        <v>0.66920044836250725</v>
      </c>
      <c r="AJ656" s="100">
        <f t="shared" si="361"/>
        <v>0.32302202234524047</v>
      </c>
      <c r="AK656" s="41">
        <f t="shared" si="355"/>
        <v>0.50662960562492709</v>
      </c>
      <c r="AL656" s="41">
        <f t="shared" si="362"/>
        <v>0</v>
      </c>
      <c r="AR656" s="41">
        <f t="shared" si="363"/>
        <v>0</v>
      </c>
      <c r="AS656" s="41">
        <f t="shared" si="364"/>
        <v>0</v>
      </c>
      <c r="AT656" s="41">
        <f t="shared" si="365"/>
        <v>0</v>
      </c>
      <c r="AV656" s="40">
        <f t="shared" si="366"/>
        <v>3106.7978698925072</v>
      </c>
      <c r="AW656" s="40">
        <f t="shared" si="367"/>
        <v>1931.4630817439047</v>
      </c>
      <c r="AX656" s="40">
        <f t="shared" si="368"/>
        <v>2415.231780682655</v>
      </c>
      <c r="AY656" s="40">
        <f t="shared" si="369"/>
        <v>0</v>
      </c>
      <c r="AZ656" s="40">
        <f t="shared" si="370"/>
        <v>0</v>
      </c>
      <c r="BA656" s="40">
        <f t="shared" si="371"/>
        <v>0</v>
      </c>
      <c r="BB656" s="40">
        <f t="shared" si="372"/>
        <v>0</v>
      </c>
      <c r="BC656" s="40">
        <f t="shared" si="373"/>
        <v>0</v>
      </c>
      <c r="BD656" s="40">
        <f t="shared" si="374"/>
        <v>0</v>
      </c>
      <c r="BE656" s="40"/>
      <c r="BF656" s="40"/>
      <c r="BG656" s="40"/>
      <c r="BH656" s="62">
        <f t="shared" si="375"/>
        <v>7453.4927323190668</v>
      </c>
      <c r="BI656" s="128">
        <f>VLOOKUP(A656,'1112 '!$B$499:$G$1229,6,0)</f>
        <v>4316.46</v>
      </c>
      <c r="BJ656" s="63">
        <f t="shared" si="376"/>
        <v>3137.0327323190668</v>
      </c>
      <c r="BK656" s="41">
        <f t="shared" si="378"/>
        <v>6.9070566903511859E-3</v>
      </c>
    </row>
    <row r="657" spans="1:63" x14ac:dyDescent="0.3">
      <c r="A657" s="85" t="s">
        <v>1546</v>
      </c>
      <c r="B657" s="85" t="s">
        <v>52</v>
      </c>
      <c r="C657" s="65">
        <f>VLOOKUP(B657,Площадь!$D$2:$E$713,2,0)</f>
        <v>61.5</v>
      </c>
      <c r="D657" s="79"/>
      <c r="E657">
        <v>31</v>
      </c>
      <c r="F657">
        <v>29</v>
      </c>
      <c r="G657">
        <v>31</v>
      </c>
      <c r="Q657">
        <f t="shared" si="356"/>
        <v>91</v>
      </c>
      <c r="R657" s="100">
        <f>VLOOKUP(B657,'Общие показания'!A:H,8,0)</f>
        <v>2.3457838764505334</v>
      </c>
      <c r="S657" s="41"/>
      <c r="T657" s="100">
        <f t="shared" si="357"/>
        <v>0.89619195693725273</v>
      </c>
      <c r="U657" s="100">
        <f t="shared" si="358"/>
        <v>0.72790773530204633</v>
      </c>
      <c r="V657" s="41">
        <f t="shared" si="354"/>
        <v>0.72168418421123448</v>
      </c>
      <c r="W657" s="41">
        <f t="shared" si="377"/>
        <v>0</v>
      </c>
      <c r="X657" s="100">
        <f t="shared" si="359"/>
        <v>0</v>
      </c>
      <c r="Y657" s="41"/>
      <c r="Z657" s="41"/>
      <c r="AA657" s="41"/>
      <c r="AB657" s="41"/>
      <c r="AC657" s="41"/>
      <c r="AD657" s="41">
        <f>(S657*$AD$1)/31*N657</f>
        <v>0</v>
      </c>
      <c r="AE657" s="41">
        <f>(S657*$AE$1)/30*O657</f>
        <v>0</v>
      </c>
      <c r="AF657" s="41">
        <f>(S657*$AF$1)/31*P657</f>
        <v>0</v>
      </c>
      <c r="AG657" s="41">
        <f>S657-AD657-AE657-AF657</f>
        <v>0</v>
      </c>
      <c r="AI657" s="100">
        <f t="shared" si="360"/>
        <v>1.2285321663968416</v>
      </c>
      <c r="AJ657" s="100">
        <f t="shared" si="361"/>
        <v>0.59301057833529225</v>
      </c>
      <c r="AK657" s="41">
        <f t="shared" si="355"/>
        <v>0.93008121629650797</v>
      </c>
      <c r="AL657" s="41">
        <f t="shared" si="362"/>
        <v>0</v>
      </c>
      <c r="AR657" s="41">
        <f t="shared" si="363"/>
        <v>0</v>
      </c>
      <c r="AS657" s="41">
        <f t="shared" si="364"/>
        <v>0</v>
      </c>
      <c r="AT657" s="41">
        <f t="shared" si="365"/>
        <v>0</v>
      </c>
      <c r="AV657" s="40">
        <f t="shared" si="366"/>
        <v>5703.52444771311</v>
      </c>
      <c r="AW657" s="40">
        <f t="shared" si="367"/>
        <v>3545.8202843955264</v>
      </c>
      <c r="AX657" s="40">
        <f t="shared" si="368"/>
        <v>4433.932970506964</v>
      </c>
      <c r="AY657" s="40">
        <f t="shared" si="369"/>
        <v>0</v>
      </c>
      <c r="AZ657" s="40">
        <f t="shared" si="370"/>
        <v>0</v>
      </c>
      <c r="BA657" s="40">
        <f t="shared" si="371"/>
        <v>0</v>
      </c>
      <c r="BB657" s="40">
        <f t="shared" si="372"/>
        <v>0</v>
      </c>
      <c r="BC657" s="40">
        <f t="shared" si="373"/>
        <v>0</v>
      </c>
      <c r="BD657" s="40">
        <f t="shared" si="374"/>
        <v>0</v>
      </c>
      <c r="BE657" s="40">
        <f>(AD657+AR657)*$BE$1</f>
        <v>0</v>
      </c>
      <c r="BF657" s="40">
        <f>(AE657+AS657)*$BF$1</f>
        <v>0</v>
      </c>
      <c r="BG657" s="40">
        <f>(AF657+AT657)*$BG$1</f>
        <v>0</v>
      </c>
      <c r="BH657" s="62">
        <f t="shared" si="375"/>
        <v>13683.2777026156</v>
      </c>
      <c r="BI657" s="128">
        <f>VLOOKUP(A657,'1112 '!$B$499:$G$1229,6,0)</f>
        <v>7924.23</v>
      </c>
      <c r="BJ657" s="63">
        <f t="shared" si="376"/>
        <v>5759.0477026156004</v>
      </c>
      <c r="BK657" s="41">
        <f t="shared" si="378"/>
        <v>6.9070566903511859E-3</v>
      </c>
    </row>
    <row r="658" spans="1:63" x14ac:dyDescent="0.3">
      <c r="A658" s="85" t="s">
        <v>1564</v>
      </c>
      <c r="B658" s="85" t="s">
        <v>272</v>
      </c>
      <c r="C658" s="65">
        <f>VLOOKUP(B658,Площадь!$D$2:$E$713,2,0)</f>
        <v>32.5</v>
      </c>
      <c r="D658" s="79"/>
      <c r="E658">
        <v>31</v>
      </c>
      <c r="F658">
        <v>29</v>
      </c>
      <c r="G658">
        <v>31</v>
      </c>
      <c r="Q658">
        <f t="shared" si="356"/>
        <v>91</v>
      </c>
      <c r="R658" s="100">
        <f>VLOOKUP(B658,'Общие показания'!A:H,8,0)</f>
        <v>0.92800000000000038</v>
      </c>
      <c r="S658" s="41"/>
      <c r="T658" s="100">
        <f t="shared" si="357"/>
        <v>0.3545365557274554</v>
      </c>
      <c r="U658" s="100">
        <f t="shared" si="358"/>
        <v>0.28796275101967767</v>
      </c>
      <c r="V658" s="41">
        <f t="shared" si="354"/>
        <v>0.28550069325286737</v>
      </c>
      <c r="W658" s="41">
        <f t="shared" si="377"/>
        <v>0</v>
      </c>
      <c r="X658" s="100">
        <f t="shared" si="359"/>
        <v>0</v>
      </c>
      <c r="Y658" s="41"/>
      <c r="Z658" s="41"/>
      <c r="AA658" s="41"/>
      <c r="AB658" s="41"/>
      <c r="AC658" s="41"/>
      <c r="AD658" s="41"/>
      <c r="AE658" s="41"/>
      <c r="AF658" s="41"/>
      <c r="AG658" s="41"/>
      <c r="AI658" s="100">
        <f t="shared" si="360"/>
        <v>0.6492243155755667</v>
      </c>
      <c r="AJ658" s="100">
        <f t="shared" si="361"/>
        <v>0.31337957391702437</v>
      </c>
      <c r="AK658" s="41">
        <f t="shared" si="355"/>
        <v>0.49150633381522779</v>
      </c>
      <c r="AL658" s="41">
        <f t="shared" si="362"/>
        <v>0</v>
      </c>
      <c r="AR658" s="41">
        <f t="shared" si="363"/>
        <v>0</v>
      </c>
      <c r="AS658" s="41">
        <f t="shared" si="364"/>
        <v>0</v>
      </c>
      <c r="AT658" s="41">
        <f t="shared" si="365"/>
        <v>0</v>
      </c>
      <c r="AV658" s="40">
        <f t="shared" si="366"/>
        <v>2694.4555324909807</v>
      </c>
      <c r="AW658" s="40">
        <f t="shared" si="367"/>
        <v>1614.2192833670856</v>
      </c>
      <c r="AX658" s="40">
        <f t="shared" si="368"/>
        <v>2085.766583180512</v>
      </c>
      <c r="AY658" s="40">
        <f t="shared" si="369"/>
        <v>0</v>
      </c>
      <c r="AZ658" s="40">
        <f t="shared" si="370"/>
        <v>0</v>
      </c>
      <c r="BA658" s="40">
        <f t="shared" si="371"/>
        <v>0</v>
      </c>
      <c r="BB658" s="40">
        <f t="shared" si="372"/>
        <v>0</v>
      </c>
      <c r="BC658" s="40">
        <f t="shared" si="373"/>
        <v>0</v>
      </c>
      <c r="BD658" s="40">
        <f t="shared" si="374"/>
        <v>0</v>
      </c>
      <c r="BE658" s="40"/>
      <c r="BF658" s="40"/>
      <c r="BG658" s="40"/>
      <c r="BH658" s="62">
        <f t="shared" si="375"/>
        <v>6394.4413990385783</v>
      </c>
      <c r="BI658" s="128">
        <f>VLOOKUP(A658,'1112 '!$B$499:$G$1229,6,0)</f>
        <v>4187.6099999999997</v>
      </c>
      <c r="BJ658" s="63">
        <f t="shared" si="376"/>
        <v>2206.8313990385786</v>
      </c>
      <c r="BK658" s="41">
        <f t="shared" si="378"/>
        <v>6.1079749315585113E-3</v>
      </c>
    </row>
    <row r="659" spans="1:63" x14ac:dyDescent="0.3">
      <c r="A659" s="85" t="s">
        <v>1570</v>
      </c>
      <c r="B659" s="85" t="s">
        <v>72</v>
      </c>
      <c r="C659" s="65">
        <f>VLOOKUP(B659,Площадь!$D$2:$E$713,2,0)</f>
        <v>39.1</v>
      </c>
      <c r="D659" s="79"/>
      <c r="E659">
        <v>31</v>
      </c>
      <c r="F659">
        <v>29</v>
      </c>
      <c r="G659">
        <v>31</v>
      </c>
      <c r="Q659">
        <f t="shared" si="356"/>
        <v>91</v>
      </c>
      <c r="R659" s="100">
        <f>VLOOKUP(B659,'Общие показания'!A:H,8,0)</f>
        <v>1.4913845458409083</v>
      </c>
      <c r="S659" s="41"/>
      <c r="T659" s="100">
        <f t="shared" si="357"/>
        <v>0.56977407343490383</v>
      </c>
      <c r="U659" s="100">
        <f t="shared" si="358"/>
        <v>0.46278361707821153</v>
      </c>
      <c r="V659" s="41">
        <f t="shared" si="354"/>
        <v>0.45882685532779299</v>
      </c>
      <c r="W659" s="41">
        <f t="shared" si="377"/>
        <v>0</v>
      </c>
      <c r="X659" s="100">
        <f t="shared" si="359"/>
        <v>0</v>
      </c>
      <c r="Y659" s="41"/>
      <c r="Z659" s="41"/>
      <c r="AA659" s="41"/>
      <c r="AB659" s="41"/>
      <c r="AC659" s="41"/>
      <c r="AD659" s="41"/>
      <c r="AE659" s="41"/>
      <c r="AF659" s="41"/>
      <c r="AG659" s="41"/>
      <c r="AI659" s="100">
        <f t="shared" si="360"/>
        <v>0.78106679196937412</v>
      </c>
      <c r="AJ659" s="100">
        <f t="shared" si="361"/>
        <v>0.37701973354325086</v>
      </c>
      <c r="AK659" s="41">
        <f t="shared" si="355"/>
        <v>0.59131992775924336</v>
      </c>
      <c r="AL659" s="41">
        <f t="shared" si="362"/>
        <v>0</v>
      </c>
      <c r="AR659" s="41">
        <f t="shared" si="363"/>
        <v>0</v>
      </c>
      <c r="AS659" s="41">
        <f t="shared" si="364"/>
        <v>0</v>
      </c>
      <c r="AT659" s="41">
        <f t="shared" si="365"/>
        <v>0</v>
      </c>
      <c r="AV659" s="40">
        <f t="shared" si="366"/>
        <v>3626.1431854566276</v>
      </c>
      <c r="AW659" s="40">
        <f t="shared" si="367"/>
        <v>2254.3345222742287</v>
      </c>
      <c r="AX659" s="40">
        <f t="shared" si="368"/>
        <v>2818.972018647517</v>
      </c>
      <c r="AY659" s="40">
        <f t="shared" si="369"/>
        <v>0</v>
      </c>
      <c r="AZ659" s="40">
        <f t="shared" si="370"/>
        <v>0</v>
      </c>
      <c r="BA659" s="40">
        <f t="shared" si="371"/>
        <v>0</v>
      </c>
      <c r="BB659" s="40">
        <f t="shared" si="372"/>
        <v>0</v>
      </c>
      <c r="BC659" s="40">
        <f t="shared" si="373"/>
        <v>0</v>
      </c>
      <c r="BD659" s="40">
        <f t="shared" si="374"/>
        <v>0</v>
      </c>
      <c r="BE659" s="40"/>
      <c r="BF659" s="40"/>
      <c r="BG659" s="40"/>
      <c r="BH659" s="62">
        <f t="shared" si="375"/>
        <v>8699.4497263783742</v>
      </c>
      <c r="BI659" s="128">
        <f>VLOOKUP(A659,'1112 '!$B$499:$G$1229,6,0)</f>
        <v>5038.01</v>
      </c>
      <c r="BJ659" s="63">
        <f t="shared" si="376"/>
        <v>3661.439726378374</v>
      </c>
      <c r="BK659" s="41">
        <f t="shared" si="378"/>
        <v>6.9070566903511859E-3</v>
      </c>
    </row>
    <row r="660" spans="1:63" x14ac:dyDescent="0.3">
      <c r="A660" s="85" t="s">
        <v>1588</v>
      </c>
      <c r="B660" s="85" t="s">
        <v>109</v>
      </c>
      <c r="C660" s="65">
        <f>VLOOKUP(B660,Площадь!$D$2:$E$713,2,0)</f>
        <v>31.8</v>
      </c>
      <c r="D660" s="79"/>
      <c r="E660">
        <v>31</v>
      </c>
      <c r="F660">
        <v>29</v>
      </c>
      <c r="G660">
        <v>31</v>
      </c>
      <c r="Q660">
        <f t="shared" si="356"/>
        <v>91</v>
      </c>
      <c r="R660" s="100">
        <f>VLOOKUP(B660,'Общие показания'!A:H,8,0)</f>
        <v>1.2129419068475931</v>
      </c>
      <c r="S660" s="41"/>
      <c r="T660" s="100">
        <f t="shared" si="357"/>
        <v>0.46339681675779903</v>
      </c>
      <c r="U660" s="100">
        <f t="shared" si="358"/>
        <v>0.37638156069276546</v>
      </c>
      <c r="V660" s="41">
        <f t="shared" si="354"/>
        <v>0.37316352939702863</v>
      </c>
      <c r="W660" s="41">
        <f t="shared" si="377"/>
        <v>0</v>
      </c>
      <c r="X660" s="100">
        <f t="shared" si="359"/>
        <v>0</v>
      </c>
      <c r="Y660" s="41"/>
      <c r="Z660" s="41"/>
      <c r="AA660" s="41"/>
      <c r="AB660" s="41"/>
      <c r="AC660" s="41"/>
      <c r="AD660" s="41"/>
      <c r="AE660" s="41"/>
      <c r="AF660" s="41"/>
      <c r="AG660" s="41"/>
      <c r="AI660" s="100">
        <f t="shared" si="360"/>
        <v>0.63524102262470838</v>
      </c>
      <c r="AJ660" s="100">
        <f t="shared" si="361"/>
        <v>0.30662986001727305</v>
      </c>
      <c r="AK660" s="41">
        <f t="shared" si="355"/>
        <v>0.48092004354843831</v>
      </c>
      <c r="AL660" s="41">
        <f t="shared" si="362"/>
        <v>0</v>
      </c>
      <c r="AR660" s="41">
        <f t="shared" si="363"/>
        <v>0</v>
      </c>
      <c r="AS660" s="41">
        <f t="shared" si="364"/>
        <v>0</v>
      </c>
      <c r="AT660" s="41">
        <f t="shared" si="365"/>
        <v>0</v>
      </c>
      <c r="AV660" s="40">
        <f t="shared" si="366"/>
        <v>2949.1394705248276</v>
      </c>
      <c r="AW660" s="40">
        <f t="shared" si="367"/>
        <v>1833.448537297199</v>
      </c>
      <c r="AX660" s="40">
        <f t="shared" si="368"/>
        <v>2292.6677798718938</v>
      </c>
      <c r="AY660" s="40">
        <f t="shared" si="369"/>
        <v>0</v>
      </c>
      <c r="AZ660" s="40">
        <f t="shared" si="370"/>
        <v>0</v>
      </c>
      <c r="BA660" s="40">
        <f t="shared" si="371"/>
        <v>0</v>
      </c>
      <c r="BB660" s="40">
        <f t="shared" si="372"/>
        <v>0</v>
      </c>
      <c r="BC660" s="40">
        <f t="shared" si="373"/>
        <v>0</v>
      </c>
      <c r="BD660" s="40">
        <f t="shared" si="374"/>
        <v>0</v>
      </c>
      <c r="BE660" s="40"/>
      <c r="BF660" s="40"/>
      <c r="BG660" s="40"/>
      <c r="BH660" s="62">
        <f t="shared" si="375"/>
        <v>7075.2557876939209</v>
      </c>
      <c r="BI660" s="128">
        <f>VLOOKUP(A660,'1112 '!$B$499:$G$1229,6,0)</f>
        <v>4097.3999999999996</v>
      </c>
      <c r="BJ660" s="63">
        <f t="shared" si="376"/>
        <v>2977.8557876939212</v>
      </c>
      <c r="BK660" s="41">
        <f t="shared" si="378"/>
        <v>6.9070566903511868E-3</v>
      </c>
    </row>
    <row r="661" spans="1:63" x14ac:dyDescent="0.3">
      <c r="A661" s="85" t="s">
        <v>1529</v>
      </c>
      <c r="B661" s="85" t="s">
        <v>126</v>
      </c>
      <c r="C661" s="65">
        <f>VLOOKUP(B661,Площадь!$D$2:$E$713,2,0)</f>
        <v>32.1</v>
      </c>
      <c r="D661" s="79"/>
      <c r="E661">
        <v>31</v>
      </c>
      <c r="F661">
        <v>29</v>
      </c>
      <c r="G661">
        <v>31</v>
      </c>
      <c r="Q661">
        <f t="shared" si="356"/>
        <v>91</v>
      </c>
      <c r="R661" s="100">
        <f>VLOOKUP(B661,'Общие показания'!A:H,8,0)</f>
        <v>2.3520000000000003</v>
      </c>
      <c r="S661" s="41"/>
      <c r="T661" s="100">
        <f t="shared" si="357"/>
        <v>0.89856678779199883</v>
      </c>
      <c r="U661" s="100">
        <f t="shared" si="358"/>
        <v>0.7298366275843553</v>
      </c>
      <c r="V661" s="41">
        <f t="shared" si="354"/>
        <v>0.7235965846236464</v>
      </c>
      <c r="W661" s="41">
        <f t="shared" si="377"/>
        <v>0</v>
      </c>
      <c r="X661" s="100">
        <f t="shared" si="359"/>
        <v>0</v>
      </c>
      <c r="Y661" s="41"/>
      <c r="Z661" s="41"/>
      <c r="AA661" s="41"/>
      <c r="AB661" s="41"/>
      <c r="AC661" s="41"/>
      <c r="AD661" s="41"/>
      <c r="AE661" s="41"/>
      <c r="AF661" s="41"/>
      <c r="AG661" s="41"/>
      <c r="AI661" s="100">
        <f t="shared" si="360"/>
        <v>0.6412338624607905</v>
      </c>
      <c r="AJ661" s="100">
        <f t="shared" si="361"/>
        <v>0.30952259454573794</v>
      </c>
      <c r="AK661" s="41">
        <f t="shared" si="355"/>
        <v>0.48545702509134803</v>
      </c>
      <c r="AL661" s="41">
        <f t="shared" si="362"/>
        <v>0</v>
      </c>
      <c r="AR661" s="41">
        <f t="shared" si="363"/>
        <v>0</v>
      </c>
      <c r="AS661" s="41">
        <f t="shared" si="364"/>
        <v>0</v>
      </c>
      <c r="AT661" s="41">
        <f t="shared" si="365"/>
        <v>0</v>
      </c>
      <c r="AV661" s="40">
        <f t="shared" si="366"/>
        <v>4133.379273512578</v>
      </c>
      <c r="AW661" s="40">
        <f t="shared" si="367"/>
        <v>2790.014321517137</v>
      </c>
      <c r="AX661" s="40">
        <f t="shared" si="368"/>
        <v>3245.5351477745426</v>
      </c>
      <c r="AY661" s="40">
        <f t="shared" si="369"/>
        <v>0</v>
      </c>
      <c r="AZ661" s="40">
        <f t="shared" si="370"/>
        <v>0</v>
      </c>
      <c r="BA661" s="40">
        <f t="shared" si="371"/>
        <v>0</v>
      </c>
      <c r="BB661" s="40">
        <f t="shared" si="372"/>
        <v>0</v>
      </c>
      <c r="BC661" s="40">
        <f t="shared" si="373"/>
        <v>0</v>
      </c>
      <c r="BD661" s="40">
        <f t="shared" si="374"/>
        <v>0</v>
      </c>
      <c r="BE661" s="40"/>
      <c r="BF661" s="40"/>
      <c r="BG661" s="40"/>
      <c r="BH661" s="62">
        <f t="shared" si="375"/>
        <v>10168.928742804257</v>
      </c>
      <c r="BI661" s="128">
        <f>VLOOKUP(A661,'1112 '!$B$499:$G$1229,6,0)</f>
        <v>4136.07</v>
      </c>
      <c r="BJ661" s="63">
        <f t="shared" si="376"/>
        <v>6032.8587428042574</v>
      </c>
      <c r="BK661" s="41">
        <f t="shared" si="378"/>
        <v>9.8344067551865959E-3</v>
      </c>
    </row>
    <row r="662" spans="1:63" x14ac:dyDescent="0.3">
      <c r="A662" s="85" t="s">
        <v>1300</v>
      </c>
      <c r="B662" s="85" t="s">
        <v>156</v>
      </c>
      <c r="C662" s="65">
        <f>VLOOKUP(B662,Площадь!$D$2:$E$713,2,0)</f>
        <v>39.299999999999997</v>
      </c>
      <c r="D662" s="79"/>
      <c r="E662">
        <v>31</v>
      </c>
      <c r="F662">
        <v>29</v>
      </c>
      <c r="G662">
        <v>31</v>
      </c>
      <c r="Q662">
        <f t="shared" si="356"/>
        <v>91</v>
      </c>
      <c r="R662" s="100">
        <f>VLOOKUP(B662,'Общие показания'!A:H,8,0)</f>
        <v>1.4990131112927798</v>
      </c>
      <c r="S662" s="41"/>
      <c r="T662" s="100">
        <f t="shared" si="357"/>
        <v>0.57268851882331762</v>
      </c>
      <c r="U662" s="100">
        <f t="shared" si="358"/>
        <v>0.46515079670520998</v>
      </c>
      <c r="V662" s="41">
        <f t="shared" si="354"/>
        <v>0.46117379576425227</v>
      </c>
      <c r="W662" s="41">
        <f t="shared" si="377"/>
        <v>0</v>
      </c>
      <c r="X662" s="100">
        <f t="shared" si="359"/>
        <v>0</v>
      </c>
      <c r="Y662" s="41"/>
      <c r="Z662" s="41"/>
      <c r="AA662" s="41"/>
      <c r="AB662" s="41"/>
      <c r="AC662" s="41"/>
      <c r="AD662" s="41"/>
      <c r="AE662" s="41"/>
      <c r="AF662" s="41"/>
      <c r="AG662" s="41"/>
      <c r="AI662" s="100">
        <f t="shared" si="360"/>
        <v>0.78506201852676216</v>
      </c>
      <c r="AJ662" s="100">
        <f t="shared" si="361"/>
        <v>0.37894822322889404</v>
      </c>
      <c r="AK662" s="41">
        <f t="shared" si="355"/>
        <v>0.59434458212118313</v>
      </c>
      <c r="AL662" s="41">
        <f t="shared" si="362"/>
        <v>0</v>
      </c>
      <c r="AR662" s="41">
        <f t="shared" si="363"/>
        <v>0</v>
      </c>
      <c r="AS662" s="41">
        <f t="shared" si="364"/>
        <v>0</v>
      </c>
      <c r="AT662" s="41">
        <f t="shared" si="365"/>
        <v>0</v>
      </c>
      <c r="AV662" s="40">
        <f t="shared" si="366"/>
        <v>3644.6912324410605</v>
      </c>
      <c r="AW662" s="40">
        <f t="shared" si="367"/>
        <v>2265.8656451503116</v>
      </c>
      <c r="AX662" s="40">
        <f t="shared" si="368"/>
        <v>2833.3913128605473</v>
      </c>
      <c r="AY662" s="40">
        <f t="shared" si="369"/>
        <v>0</v>
      </c>
      <c r="AZ662" s="40">
        <f t="shared" si="370"/>
        <v>0</v>
      </c>
      <c r="BA662" s="40">
        <f t="shared" si="371"/>
        <v>0</v>
      </c>
      <c r="BB662" s="40">
        <f t="shared" si="372"/>
        <v>0</v>
      </c>
      <c r="BC662" s="40">
        <f t="shared" si="373"/>
        <v>0</v>
      </c>
      <c r="BD662" s="40">
        <f t="shared" si="374"/>
        <v>0</v>
      </c>
      <c r="BE662" s="40"/>
      <c r="BF662" s="40"/>
      <c r="BG662" s="40"/>
      <c r="BH662" s="62">
        <f t="shared" si="375"/>
        <v>8743.9481904519198</v>
      </c>
      <c r="BI662" s="128">
        <f>VLOOKUP(A662,'1112 '!$B$499:$G$1229,6,0)</f>
        <v>5063.78</v>
      </c>
      <c r="BJ662" s="63">
        <f t="shared" si="376"/>
        <v>3680.1681904519201</v>
      </c>
      <c r="BK662" s="41">
        <f t="shared" si="378"/>
        <v>6.9070566903511868E-3</v>
      </c>
    </row>
    <row r="663" spans="1:63" x14ac:dyDescent="0.3">
      <c r="A663" s="85" t="s">
        <v>1521</v>
      </c>
      <c r="B663" s="85" t="s">
        <v>123</v>
      </c>
      <c r="C663" s="65">
        <f>VLOOKUP(B663,Площадь!$D$2:$E$713,2,0)</f>
        <v>33.5</v>
      </c>
      <c r="D663" s="79"/>
      <c r="E663">
        <v>31</v>
      </c>
      <c r="F663">
        <v>29</v>
      </c>
      <c r="G663">
        <v>31</v>
      </c>
      <c r="Q663">
        <f t="shared" si="356"/>
        <v>91</v>
      </c>
      <c r="R663" s="100">
        <f>VLOOKUP(B663,'Общие показания'!A:H,8,0)</f>
        <v>1.2777847131885021</v>
      </c>
      <c r="S663" s="41"/>
      <c r="T663" s="100">
        <f t="shared" si="357"/>
        <v>0.48816960255931652</v>
      </c>
      <c r="U663" s="100">
        <f t="shared" si="358"/>
        <v>0.39650258752225293</v>
      </c>
      <c r="V663" s="41">
        <f t="shared" si="354"/>
        <v>0.39311252310693262</v>
      </c>
      <c r="W663" s="41">
        <f t="shared" si="377"/>
        <v>0</v>
      </c>
      <c r="X663" s="100">
        <f t="shared" si="359"/>
        <v>0</v>
      </c>
      <c r="Y663" s="41"/>
      <c r="Z663" s="41"/>
      <c r="AA663" s="41"/>
      <c r="AB663" s="41"/>
      <c r="AC663" s="41"/>
      <c r="AD663" s="41"/>
      <c r="AE663" s="41"/>
      <c r="AF663" s="41"/>
      <c r="AG663" s="41"/>
      <c r="AI663" s="100">
        <f t="shared" si="360"/>
        <v>0.66920044836250725</v>
      </c>
      <c r="AJ663" s="100">
        <f t="shared" si="361"/>
        <v>0.32302202234524047</v>
      </c>
      <c r="AK663" s="41">
        <f t="shared" si="355"/>
        <v>0.50662960562492709</v>
      </c>
      <c r="AL663" s="41">
        <f t="shared" si="362"/>
        <v>0</v>
      </c>
      <c r="AR663" s="41">
        <f t="shared" si="363"/>
        <v>0</v>
      </c>
      <c r="AS663" s="41">
        <f t="shared" si="364"/>
        <v>0</v>
      </c>
      <c r="AT663" s="41">
        <f t="shared" si="365"/>
        <v>0</v>
      </c>
      <c r="AV663" s="40">
        <f t="shared" si="366"/>
        <v>3106.7978698925072</v>
      </c>
      <c r="AW663" s="40">
        <f t="shared" si="367"/>
        <v>1931.4630817439047</v>
      </c>
      <c r="AX663" s="40">
        <f t="shared" si="368"/>
        <v>2415.231780682655</v>
      </c>
      <c r="AY663" s="40">
        <f t="shared" si="369"/>
        <v>0</v>
      </c>
      <c r="AZ663" s="40">
        <f t="shared" si="370"/>
        <v>0</v>
      </c>
      <c r="BA663" s="40">
        <f t="shared" si="371"/>
        <v>0</v>
      </c>
      <c r="BB663" s="40">
        <f t="shared" si="372"/>
        <v>0</v>
      </c>
      <c r="BC663" s="40">
        <f t="shared" si="373"/>
        <v>0</v>
      </c>
      <c r="BD663" s="40">
        <f t="shared" si="374"/>
        <v>0</v>
      </c>
      <c r="BE663" s="40"/>
      <c r="BF663" s="40"/>
      <c r="BG663" s="40"/>
      <c r="BH663" s="62">
        <f t="shared" si="375"/>
        <v>7453.4927323190668</v>
      </c>
      <c r="BI663" s="128">
        <f>VLOOKUP(A663,'1112 '!$B$499:$G$1229,6,0)</f>
        <v>4316.46</v>
      </c>
      <c r="BJ663" s="63">
        <f t="shared" si="376"/>
        <v>3137.0327323190668</v>
      </c>
      <c r="BK663" s="41">
        <f t="shared" si="378"/>
        <v>6.9070566903511859E-3</v>
      </c>
    </row>
    <row r="664" spans="1:63" x14ac:dyDescent="0.3">
      <c r="A664" s="85" t="s">
        <v>1519</v>
      </c>
      <c r="B664" s="85" t="s">
        <v>257</v>
      </c>
      <c r="C664" s="65">
        <f>VLOOKUP(B664,Площадь!$D$2:$E$713,2,0)</f>
        <v>32.5</v>
      </c>
      <c r="D664" s="79"/>
      <c r="E664">
        <v>31</v>
      </c>
      <c r="F664">
        <v>29</v>
      </c>
      <c r="G664">
        <v>31</v>
      </c>
      <c r="Q664">
        <f t="shared" si="356"/>
        <v>91</v>
      </c>
      <c r="R664" s="100">
        <f>VLOOKUP(B664,'Общие показания'!A:H,8,0)</f>
        <v>2.8979999999999997</v>
      </c>
      <c r="S664" s="41"/>
      <c r="T664" s="100">
        <f t="shared" si="357"/>
        <v>1.1071626492437125</v>
      </c>
      <c r="U664" s="100">
        <f t="shared" si="358"/>
        <v>0.89926298755929468</v>
      </c>
      <c r="V664" s="41">
        <f t="shared" si="354"/>
        <v>0.89157436319699268</v>
      </c>
      <c r="W664" s="41">
        <f t="shared" si="377"/>
        <v>0</v>
      </c>
      <c r="X664" s="100">
        <f t="shared" si="359"/>
        <v>0</v>
      </c>
      <c r="Y664" s="41"/>
      <c r="Z664" s="41"/>
      <c r="AA664" s="41"/>
      <c r="AB664" s="41"/>
      <c r="AC664" s="41"/>
      <c r="AD664" s="41"/>
      <c r="AE664" s="41"/>
      <c r="AF664" s="41"/>
      <c r="AG664" s="41"/>
      <c r="AI664" s="100">
        <f t="shared" si="360"/>
        <v>0.6492243155755667</v>
      </c>
      <c r="AJ664" s="100">
        <f t="shared" si="361"/>
        <v>0.31337957391702437</v>
      </c>
      <c r="AK664" s="41">
        <f t="shared" si="355"/>
        <v>0.49150633381522779</v>
      </c>
      <c r="AL664" s="41">
        <f t="shared" si="362"/>
        <v>0</v>
      </c>
      <c r="AR664" s="41">
        <f t="shared" si="363"/>
        <v>0</v>
      </c>
      <c r="AS664" s="41">
        <f t="shared" si="364"/>
        <v>0</v>
      </c>
      <c r="AT664" s="41">
        <f t="shared" si="365"/>
        <v>0</v>
      </c>
      <c r="AV664" s="40">
        <f t="shared" si="366"/>
        <v>4714.7749128822807</v>
      </c>
      <c r="AW664" s="40">
        <f t="shared" si="367"/>
        <v>3255.1691863245719</v>
      </c>
      <c r="AX664" s="40">
        <f t="shared" si="368"/>
        <v>3712.6864998317242</v>
      </c>
      <c r="AY664" s="40">
        <f t="shared" si="369"/>
        <v>0</v>
      </c>
      <c r="AZ664" s="40">
        <f t="shared" si="370"/>
        <v>0</v>
      </c>
      <c r="BA664" s="40">
        <f t="shared" si="371"/>
        <v>0</v>
      </c>
      <c r="BB664" s="40">
        <f t="shared" si="372"/>
        <v>0</v>
      </c>
      <c r="BC664" s="40">
        <f t="shared" si="373"/>
        <v>0</v>
      </c>
      <c r="BD664" s="40">
        <f t="shared" si="374"/>
        <v>0</v>
      </c>
      <c r="BE664" s="40"/>
      <c r="BF664" s="40"/>
      <c r="BG664" s="40"/>
      <c r="BH664" s="62">
        <f t="shared" si="375"/>
        <v>11682.630599038577</v>
      </c>
      <c r="BI664" s="128">
        <f>VLOOKUP(A664,'1112 '!$B$499:$G$1229,6,0)</f>
        <v>4187.6099999999997</v>
      </c>
      <c r="BJ664" s="63">
        <f t="shared" si="376"/>
        <v>7495.0205990385775</v>
      </c>
      <c r="BK664" s="41">
        <f t="shared" si="378"/>
        <v>1.1159256982840562E-2</v>
      </c>
    </row>
    <row r="665" spans="1:63" x14ac:dyDescent="0.3">
      <c r="A665" s="85" t="s">
        <v>2216</v>
      </c>
      <c r="B665" s="85" t="s">
        <v>73</v>
      </c>
      <c r="C665" s="65">
        <f>VLOOKUP(B665,Площадь!$D$2:$E$713,2,0)</f>
        <v>61.5</v>
      </c>
      <c r="D665" s="79"/>
      <c r="E665">
        <v>31</v>
      </c>
      <c r="F665">
        <v>29</v>
      </c>
      <c r="G665">
        <v>31</v>
      </c>
      <c r="Q665">
        <f t="shared" si="356"/>
        <v>91</v>
      </c>
      <c r="R665" s="100">
        <f>VLOOKUP(B665,'Общие показания'!A:H,8,0)</f>
        <v>2.2089999999999996</v>
      </c>
      <c r="S665" s="41"/>
      <c r="T665" s="100">
        <f t="shared" si="357"/>
        <v>0.84393453836416865</v>
      </c>
      <c r="U665" s="100">
        <f t="shared" si="358"/>
        <v>0.68546305711472799</v>
      </c>
      <c r="V665" s="41">
        <f t="shared" si="354"/>
        <v>0.6796024045211031</v>
      </c>
      <c r="W665" s="41">
        <f t="shared" si="377"/>
        <v>0</v>
      </c>
      <c r="X665" s="100">
        <f t="shared" si="359"/>
        <v>0</v>
      </c>
      <c r="Y665" s="41"/>
      <c r="Z665" s="41"/>
      <c r="AA665" s="41"/>
      <c r="AB665" s="41"/>
      <c r="AC665" s="41"/>
      <c r="AD665" s="41"/>
      <c r="AE665" s="41"/>
      <c r="AF665" s="41"/>
      <c r="AG665" s="41"/>
      <c r="AI665" s="100">
        <f t="shared" si="360"/>
        <v>1.2285321663968416</v>
      </c>
      <c r="AJ665" s="100">
        <f t="shared" si="361"/>
        <v>0.59301057833529225</v>
      </c>
      <c r="AK665" s="41">
        <f t="shared" si="355"/>
        <v>0.93008121629650797</v>
      </c>
      <c r="AL665" s="41">
        <f t="shared" si="362"/>
        <v>0</v>
      </c>
      <c r="AR665" s="41">
        <f t="shared" si="363"/>
        <v>0</v>
      </c>
      <c r="AS665" s="41">
        <f t="shared" si="364"/>
        <v>0</v>
      </c>
      <c r="AT665" s="41">
        <f t="shared" si="365"/>
        <v>0</v>
      </c>
      <c r="AV665" s="40">
        <f t="shared" si="366"/>
        <v>5563.2467235922659</v>
      </c>
      <c r="AW665" s="40">
        <f t="shared" si="367"/>
        <v>3431.883488056616</v>
      </c>
      <c r="AX665" s="40">
        <f t="shared" si="368"/>
        <v>4320.9703243779622</v>
      </c>
      <c r="AY665" s="40">
        <f t="shared" si="369"/>
        <v>0</v>
      </c>
      <c r="AZ665" s="40">
        <f t="shared" si="370"/>
        <v>0</v>
      </c>
      <c r="BA665" s="40">
        <f t="shared" si="371"/>
        <v>0</v>
      </c>
      <c r="BB665" s="40">
        <f t="shared" si="372"/>
        <v>0</v>
      </c>
      <c r="BC665" s="40">
        <f t="shared" si="373"/>
        <v>0</v>
      </c>
      <c r="BD665" s="40">
        <f t="shared" si="374"/>
        <v>0</v>
      </c>
      <c r="BE665" s="40"/>
      <c r="BF665" s="40"/>
      <c r="BG665" s="40"/>
      <c r="BH665" s="62">
        <f t="shared" si="375"/>
        <v>13316.100536026845</v>
      </c>
      <c r="BI665" s="128">
        <f>VLOOKUP(A665,'1112 '!$B$499:$G$1229,6,0)</f>
        <v>7924.23</v>
      </c>
      <c r="BJ665" s="63">
        <f t="shared" si="376"/>
        <v>5391.870536026845</v>
      </c>
      <c r="BK665" s="41">
        <f t="shared" si="378"/>
        <v>6.7217126843206526E-3</v>
      </c>
    </row>
    <row r="666" spans="1:63" x14ac:dyDescent="0.3">
      <c r="A666" s="85" t="s">
        <v>1538</v>
      </c>
      <c r="B666" s="85" t="s">
        <v>139</v>
      </c>
      <c r="C666" s="65">
        <f>VLOOKUP(B666,Площадь!$D$2:$E$713,2,0)</f>
        <v>39.1</v>
      </c>
      <c r="D666" s="79"/>
      <c r="E666">
        <v>31</v>
      </c>
      <c r="F666">
        <v>29</v>
      </c>
      <c r="G666">
        <v>31</v>
      </c>
      <c r="Q666">
        <f t="shared" si="356"/>
        <v>91</v>
      </c>
      <c r="R666" s="100">
        <f>VLOOKUP(B666,'Общие показания'!A:H,8,0)</f>
        <v>3.5909999999999993</v>
      </c>
      <c r="S666" s="41"/>
      <c r="T666" s="100">
        <f t="shared" si="357"/>
        <v>1.3719189349324263</v>
      </c>
      <c r="U666" s="100">
        <f t="shared" si="358"/>
        <v>1.1143041367582562</v>
      </c>
      <c r="V666" s="41">
        <f t="shared" si="354"/>
        <v>1.104776928309317</v>
      </c>
      <c r="W666" s="41">
        <f t="shared" si="377"/>
        <v>0</v>
      </c>
      <c r="X666" s="100">
        <f t="shared" si="359"/>
        <v>0</v>
      </c>
      <c r="Y666" s="41"/>
      <c r="Z666" s="41"/>
      <c r="AA666" s="41"/>
      <c r="AB666" s="41"/>
      <c r="AC666" s="41"/>
      <c r="AD666" s="41"/>
      <c r="AE666" s="41"/>
      <c r="AF666" s="41"/>
      <c r="AG666" s="41"/>
      <c r="AI666" s="100">
        <f t="shared" si="360"/>
        <v>0.78106679196937412</v>
      </c>
      <c r="AJ666" s="100">
        <f t="shared" si="361"/>
        <v>0.37701973354325086</v>
      </c>
      <c r="AK666" s="41">
        <f t="shared" si="355"/>
        <v>0.59131992775924336</v>
      </c>
      <c r="AL666" s="41">
        <f t="shared" si="362"/>
        <v>0</v>
      </c>
      <c r="AR666" s="41">
        <f t="shared" si="363"/>
        <v>0</v>
      </c>
      <c r="AS666" s="41">
        <f t="shared" si="364"/>
        <v>0</v>
      </c>
      <c r="AT666" s="41">
        <f t="shared" si="365"/>
        <v>0</v>
      </c>
      <c r="AV666" s="40">
        <f t="shared" si="366"/>
        <v>5779.388765866117</v>
      </c>
      <c r="AW666" s="40">
        <f t="shared" si="367"/>
        <v>4003.2501444825534</v>
      </c>
      <c r="AX666" s="40">
        <f t="shared" si="368"/>
        <v>4552.9345565562007</v>
      </c>
      <c r="AY666" s="40">
        <f t="shared" si="369"/>
        <v>0</v>
      </c>
      <c r="AZ666" s="40">
        <f t="shared" si="370"/>
        <v>0</v>
      </c>
      <c r="BA666" s="40">
        <f t="shared" si="371"/>
        <v>0</v>
      </c>
      <c r="BB666" s="40">
        <f t="shared" si="372"/>
        <v>0</v>
      </c>
      <c r="BC666" s="40">
        <f t="shared" si="373"/>
        <v>0</v>
      </c>
      <c r="BD666" s="40">
        <f t="shared" si="374"/>
        <v>0</v>
      </c>
      <c r="BE666" s="40"/>
      <c r="BF666" s="40"/>
      <c r="BG666" s="40"/>
      <c r="BH666" s="62">
        <f t="shared" si="375"/>
        <v>14335.573466904872</v>
      </c>
      <c r="BI666" s="128">
        <f>VLOOKUP(A666,'1112 '!$B$499:$G$1229,6,0)</f>
        <v>5038.01</v>
      </c>
      <c r="BJ666" s="63">
        <f t="shared" si="376"/>
        <v>9297.5634669048723</v>
      </c>
      <c r="BK666" s="41">
        <f t="shared" si="378"/>
        <v>1.1381940437493323E-2</v>
      </c>
    </row>
    <row r="667" spans="1:63" x14ac:dyDescent="0.3">
      <c r="A667" s="85" t="s">
        <v>1626</v>
      </c>
      <c r="B667" s="85" t="s">
        <v>146</v>
      </c>
      <c r="C667" s="65">
        <f>VLOOKUP(B667,Площадь!$D$2:$E$713,2,0)</f>
        <v>59</v>
      </c>
      <c r="D667" s="79"/>
      <c r="E667">
        <v>31</v>
      </c>
      <c r="F667">
        <v>29</v>
      </c>
      <c r="G667">
        <v>31</v>
      </c>
      <c r="Q667">
        <f t="shared" si="356"/>
        <v>91</v>
      </c>
      <c r="R667" s="100">
        <f>VLOOKUP(B667,'Общие показания'!A:H,8,0)</f>
        <v>2.7960000000000012</v>
      </c>
      <c r="S667" s="41"/>
      <c r="T667" s="100">
        <f t="shared" si="357"/>
        <v>1.0681941916098765</v>
      </c>
      <c r="U667" s="100">
        <f t="shared" si="358"/>
        <v>0.86761190932221843</v>
      </c>
      <c r="V667" s="41">
        <f t="shared" si="354"/>
        <v>0.86019389906790644</v>
      </c>
      <c r="W667" s="41">
        <f t="shared" si="377"/>
        <v>0</v>
      </c>
      <c r="X667" s="100">
        <f t="shared" si="359"/>
        <v>0</v>
      </c>
      <c r="Y667" s="41"/>
      <c r="Z667" s="41"/>
      <c r="AA667" s="41"/>
      <c r="AB667" s="41"/>
      <c r="AC667" s="41"/>
      <c r="AD667" s="41"/>
      <c r="AE667" s="41"/>
      <c r="AF667" s="41"/>
      <c r="AG667" s="41"/>
      <c r="AI667" s="100">
        <f t="shared" si="360"/>
        <v>1.1785918344294903</v>
      </c>
      <c r="AJ667" s="100">
        <f t="shared" si="361"/>
        <v>0.56890445726475192</v>
      </c>
      <c r="AK667" s="41">
        <f t="shared" si="355"/>
        <v>0.89227303677225966</v>
      </c>
      <c r="AL667" s="41">
        <f t="shared" si="362"/>
        <v>0</v>
      </c>
      <c r="AR667" s="41">
        <f t="shared" si="363"/>
        <v>0</v>
      </c>
      <c r="AS667" s="41">
        <f t="shared" si="364"/>
        <v>0</v>
      </c>
      <c r="AT667" s="41">
        <f t="shared" si="365"/>
        <v>0</v>
      </c>
      <c r="AV667" s="40">
        <f t="shared" si="366"/>
        <v>6031.1825368590353</v>
      </c>
      <c r="AW667" s="40">
        <f t="shared" si="367"/>
        <v>3856.1270738113994</v>
      </c>
      <c r="AX667" s="40">
        <f t="shared" si="368"/>
        <v>4704.2521438919084</v>
      </c>
      <c r="AY667" s="40">
        <f t="shared" si="369"/>
        <v>0</v>
      </c>
      <c r="AZ667" s="40">
        <f t="shared" si="370"/>
        <v>0</v>
      </c>
      <c r="BA667" s="40">
        <f t="shared" si="371"/>
        <v>0</v>
      </c>
      <c r="BB667" s="40">
        <f t="shared" si="372"/>
        <v>0</v>
      </c>
      <c r="BC667" s="40">
        <f t="shared" si="373"/>
        <v>0</v>
      </c>
      <c r="BD667" s="40">
        <f t="shared" si="374"/>
        <v>0</v>
      </c>
      <c r="BE667" s="40"/>
      <c r="BF667" s="40"/>
      <c r="BG667" s="40"/>
      <c r="BH667" s="62">
        <f t="shared" si="375"/>
        <v>14591.561754562343</v>
      </c>
      <c r="BI667" s="128">
        <f>VLOOKUP(A667,'1112 '!$B$499:$G$1229,6,0)</f>
        <v>7602.11</v>
      </c>
      <c r="BJ667" s="63">
        <f t="shared" si="376"/>
        <v>6989.451754562343</v>
      </c>
      <c r="BK667" s="41">
        <f t="shared" si="378"/>
        <v>7.6776402944442133E-3</v>
      </c>
    </row>
    <row r="668" spans="1:63" x14ac:dyDescent="0.3">
      <c r="A668" s="85" t="s">
        <v>1339</v>
      </c>
      <c r="B668" s="85" t="s">
        <v>229</v>
      </c>
      <c r="C668" s="65">
        <f>VLOOKUP(B668,Площадь!$D$2:$E$713,2,0)</f>
        <v>31.8</v>
      </c>
      <c r="D668" s="79"/>
      <c r="E668">
        <v>31</v>
      </c>
      <c r="F668">
        <v>29</v>
      </c>
      <c r="G668">
        <v>31</v>
      </c>
      <c r="Q668">
        <f t="shared" si="356"/>
        <v>91</v>
      </c>
      <c r="R668" s="100">
        <f>VLOOKUP(B668,'Общие показания'!A:H,8,0)</f>
        <v>1.2129419068475931</v>
      </c>
      <c r="S668" s="41"/>
      <c r="T668" s="100">
        <f t="shared" si="357"/>
        <v>0.46339681675779903</v>
      </c>
      <c r="U668" s="100">
        <f t="shared" si="358"/>
        <v>0.37638156069276546</v>
      </c>
      <c r="V668" s="41">
        <f t="shared" si="354"/>
        <v>0.37316352939702863</v>
      </c>
      <c r="W668" s="41">
        <f t="shared" si="377"/>
        <v>0</v>
      </c>
      <c r="X668" s="100">
        <f t="shared" si="359"/>
        <v>0</v>
      </c>
      <c r="Y668" s="41"/>
      <c r="Z668" s="41"/>
      <c r="AA668" s="41"/>
      <c r="AB668" s="41"/>
      <c r="AC668" s="41"/>
      <c r="AD668" s="41"/>
      <c r="AE668" s="41"/>
      <c r="AF668" s="41"/>
      <c r="AG668" s="41"/>
      <c r="AI668" s="100">
        <f t="shared" si="360"/>
        <v>0.63524102262470838</v>
      </c>
      <c r="AJ668" s="100">
        <f t="shared" si="361"/>
        <v>0.30662986001727305</v>
      </c>
      <c r="AK668" s="41">
        <f t="shared" si="355"/>
        <v>0.48092004354843831</v>
      </c>
      <c r="AL668" s="41">
        <f t="shared" si="362"/>
        <v>0</v>
      </c>
      <c r="AR668" s="41">
        <f t="shared" si="363"/>
        <v>0</v>
      </c>
      <c r="AS668" s="41">
        <f t="shared" si="364"/>
        <v>0</v>
      </c>
      <c r="AT668" s="41">
        <f t="shared" si="365"/>
        <v>0</v>
      </c>
      <c r="AV668" s="40">
        <f t="shared" si="366"/>
        <v>2949.1394705248276</v>
      </c>
      <c r="AW668" s="40">
        <f t="shared" si="367"/>
        <v>1833.448537297199</v>
      </c>
      <c r="AX668" s="40">
        <f t="shared" si="368"/>
        <v>2292.6677798718938</v>
      </c>
      <c r="AY668" s="40">
        <f t="shared" si="369"/>
        <v>0</v>
      </c>
      <c r="AZ668" s="40">
        <f t="shared" si="370"/>
        <v>0</v>
      </c>
      <c r="BA668" s="40">
        <f t="shared" si="371"/>
        <v>0</v>
      </c>
      <c r="BB668" s="40">
        <f t="shared" si="372"/>
        <v>0</v>
      </c>
      <c r="BC668" s="40">
        <f t="shared" si="373"/>
        <v>0</v>
      </c>
      <c r="BD668" s="40">
        <f t="shared" si="374"/>
        <v>0</v>
      </c>
      <c r="BE668" s="40"/>
      <c r="BF668" s="40"/>
      <c r="BG668" s="40"/>
      <c r="BH668" s="62">
        <f t="shared" si="375"/>
        <v>7075.2557876939209</v>
      </c>
      <c r="BI668" s="128">
        <f>VLOOKUP(A668,'1112 '!$B$499:$G$1229,6,0)</f>
        <v>4097.3999999999996</v>
      </c>
      <c r="BJ668" s="63">
        <f t="shared" si="376"/>
        <v>2977.8557876939212</v>
      </c>
      <c r="BK668" s="41">
        <f t="shared" si="378"/>
        <v>6.9070566903511868E-3</v>
      </c>
    </row>
    <row r="669" spans="1:63" x14ac:dyDescent="0.3">
      <c r="A669" s="85" t="s">
        <v>1316</v>
      </c>
      <c r="B669" s="85" t="s">
        <v>44</v>
      </c>
      <c r="C669" s="65">
        <f>VLOOKUP(B669,Площадь!$D$2:$E$713,2,0)</f>
        <v>32.1</v>
      </c>
      <c r="D669" s="79"/>
      <c r="E669">
        <v>31</v>
      </c>
      <c r="F669">
        <v>29</v>
      </c>
      <c r="G669">
        <v>31</v>
      </c>
      <c r="Q669">
        <f t="shared" si="356"/>
        <v>91</v>
      </c>
      <c r="R669" s="100">
        <f>VLOOKUP(B669,'Общие показания'!A:H,8,0)</f>
        <v>1.2243847550254006</v>
      </c>
      <c r="S669" s="41"/>
      <c r="T669" s="100">
        <f t="shared" si="357"/>
        <v>0.46776848484041983</v>
      </c>
      <c r="U669" s="100">
        <f t="shared" si="358"/>
        <v>0.37993233013326327</v>
      </c>
      <c r="V669" s="41">
        <f t="shared" si="354"/>
        <v>0.37668394005171757</v>
      </c>
      <c r="W669" s="41">
        <f t="shared" si="377"/>
        <v>0</v>
      </c>
      <c r="X669" s="100">
        <f t="shared" si="359"/>
        <v>0</v>
      </c>
      <c r="Y669" s="41"/>
      <c r="Z669" s="41"/>
      <c r="AA669" s="41"/>
      <c r="AB669" s="41"/>
      <c r="AC669" s="41"/>
      <c r="AD669" s="41"/>
      <c r="AE669" s="41"/>
      <c r="AF669" s="41"/>
      <c r="AG669" s="41"/>
      <c r="AI669" s="100">
        <f t="shared" si="360"/>
        <v>0.6412338624607905</v>
      </c>
      <c r="AJ669" s="100">
        <f t="shared" si="361"/>
        <v>0.30952259454573794</v>
      </c>
      <c r="AK669" s="41">
        <f t="shared" si="355"/>
        <v>0.48545702509134803</v>
      </c>
      <c r="AL669" s="41">
        <f t="shared" si="362"/>
        <v>0</v>
      </c>
      <c r="AR669" s="41">
        <f t="shared" si="363"/>
        <v>0</v>
      </c>
      <c r="AS669" s="41">
        <f t="shared" si="364"/>
        <v>0</v>
      </c>
      <c r="AT669" s="41">
        <f t="shared" si="365"/>
        <v>0</v>
      </c>
      <c r="AV669" s="40">
        <f t="shared" si="366"/>
        <v>2976.9615410014771</v>
      </c>
      <c r="AW669" s="40">
        <f t="shared" si="367"/>
        <v>1850.7452216113236</v>
      </c>
      <c r="AX669" s="40">
        <f t="shared" si="368"/>
        <v>2314.2967211914397</v>
      </c>
      <c r="AY669" s="40">
        <f t="shared" si="369"/>
        <v>0</v>
      </c>
      <c r="AZ669" s="40">
        <f t="shared" si="370"/>
        <v>0</v>
      </c>
      <c r="BA669" s="40">
        <f t="shared" si="371"/>
        <v>0</v>
      </c>
      <c r="BB669" s="40">
        <f t="shared" si="372"/>
        <v>0</v>
      </c>
      <c r="BC669" s="40">
        <f t="shared" si="373"/>
        <v>0</v>
      </c>
      <c r="BD669" s="40">
        <f t="shared" si="374"/>
        <v>0</v>
      </c>
      <c r="BE669" s="40"/>
      <c r="BF669" s="40"/>
      <c r="BG669" s="40"/>
      <c r="BH669" s="62">
        <f t="shared" si="375"/>
        <v>7142.0034838042411</v>
      </c>
      <c r="BI669" s="128">
        <f>VLOOKUP(A669,'1112 '!$B$499:$G$1229,6,0)</f>
        <v>4136.07</v>
      </c>
      <c r="BJ669" s="63">
        <f t="shared" si="376"/>
        <v>3005.9334838042414</v>
      </c>
      <c r="BK669" s="41">
        <f t="shared" si="378"/>
        <v>6.9070566903511859E-3</v>
      </c>
    </row>
    <row r="670" spans="1:63" x14ac:dyDescent="0.3">
      <c r="A670" s="85" t="s">
        <v>1565</v>
      </c>
      <c r="B670" s="85" t="s">
        <v>32</v>
      </c>
      <c r="C670" s="65">
        <f>VLOOKUP(B670,Площадь!$D$2:$E$713,2,0)</f>
        <v>39.299999999999997</v>
      </c>
      <c r="D670" s="79"/>
      <c r="E670">
        <v>31</v>
      </c>
      <c r="F670">
        <v>29</v>
      </c>
      <c r="G670">
        <v>31</v>
      </c>
      <c r="Q670">
        <f t="shared" si="356"/>
        <v>91</v>
      </c>
      <c r="R670" s="100">
        <f>VLOOKUP(B670,'Общие показания'!A:H,8,0)</f>
        <v>1.4990131112927798</v>
      </c>
      <c r="S670" s="41"/>
      <c r="T670" s="100">
        <f t="shared" si="357"/>
        <v>0.57268851882331762</v>
      </c>
      <c r="U670" s="100">
        <f t="shared" si="358"/>
        <v>0.46515079670520998</v>
      </c>
      <c r="V670" s="41">
        <f t="shared" si="354"/>
        <v>0.46117379576425227</v>
      </c>
      <c r="W670" s="41">
        <f t="shared" si="377"/>
        <v>0</v>
      </c>
      <c r="X670" s="100">
        <f t="shared" si="359"/>
        <v>0</v>
      </c>
      <c r="Y670" s="41"/>
      <c r="Z670" s="41"/>
      <c r="AA670" s="41"/>
      <c r="AB670" s="41"/>
      <c r="AC670" s="41"/>
      <c r="AD670" s="41"/>
      <c r="AE670" s="41"/>
      <c r="AF670" s="41"/>
      <c r="AG670" s="41"/>
      <c r="AI670" s="100">
        <f t="shared" si="360"/>
        <v>0.78506201852676216</v>
      </c>
      <c r="AJ670" s="100">
        <f t="shared" si="361"/>
        <v>0.37894822322889404</v>
      </c>
      <c r="AK670" s="41">
        <f t="shared" si="355"/>
        <v>0.59434458212118313</v>
      </c>
      <c r="AL670" s="41">
        <f t="shared" si="362"/>
        <v>0</v>
      </c>
      <c r="AR670" s="41">
        <f t="shared" si="363"/>
        <v>0</v>
      </c>
      <c r="AS670" s="41">
        <f t="shared" si="364"/>
        <v>0</v>
      </c>
      <c r="AT670" s="41">
        <f t="shared" si="365"/>
        <v>0</v>
      </c>
      <c r="AV670" s="40">
        <f t="shared" si="366"/>
        <v>3644.6912324410605</v>
      </c>
      <c r="AW670" s="40">
        <f t="shared" si="367"/>
        <v>2265.8656451503116</v>
      </c>
      <c r="AX670" s="40">
        <f t="shared" si="368"/>
        <v>2833.3913128605473</v>
      </c>
      <c r="AY670" s="40">
        <f t="shared" si="369"/>
        <v>0</v>
      </c>
      <c r="AZ670" s="40">
        <f t="shared" si="370"/>
        <v>0</v>
      </c>
      <c r="BA670" s="40">
        <f t="shared" si="371"/>
        <v>0</v>
      </c>
      <c r="BB670" s="40">
        <f t="shared" si="372"/>
        <v>0</v>
      </c>
      <c r="BC670" s="40">
        <f t="shared" si="373"/>
        <v>0</v>
      </c>
      <c r="BD670" s="40">
        <f t="shared" si="374"/>
        <v>0</v>
      </c>
      <c r="BE670" s="40"/>
      <c r="BF670" s="40"/>
      <c r="BG670" s="40"/>
      <c r="BH670" s="62">
        <f t="shared" si="375"/>
        <v>8743.9481904519198</v>
      </c>
      <c r="BI670" s="128">
        <f>VLOOKUP(A670,'1112 '!$B$499:$G$1229,6,0)</f>
        <v>5063.78</v>
      </c>
      <c r="BJ670" s="63">
        <f t="shared" si="376"/>
        <v>3680.1681904519201</v>
      </c>
      <c r="BK670" s="41">
        <f t="shared" si="378"/>
        <v>6.9070566903511868E-3</v>
      </c>
    </row>
    <row r="671" spans="1:63" x14ac:dyDescent="0.3">
      <c r="A671" s="85" t="s">
        <v>1581</v>
      </c>
      <c r="B671" s="85" t="s">
        <v>184</v>
      </c>
      <c r="C671" s="65">
        <f>VLOOKUP(B671,Площадь!$D$2:$E$713,2,0)</f>
        <v>59</v>
      </c>
      <c r="D671" s="79"/>
      <c r="E671">
        <v>31</v>
      </c>
      <c r="F671">
        <v>29</v>
      </c>
      <c r="G671">
        <v>31</v>
      </c>
      <c r="Q671">
        <f t="shared" si="356"/>
        <v>91</v>
      </c>
      <c r="R671" s="100">
        <f>VLOOKUP(B671,'Общие показания'!A:H,8,0)</f>
        <v>6.4329999999999998</v>
      </c>
      <c r="S671" s="41"/>
      <c r="T671" s="100">
        <f t="shared" si="357"/>
        <v>2.4576871368477584</v>
      </c>
      <c r="U671" s="100">
        <f t="shared" si="358"/>
        <v>1.9961900617560187</v>
      </c>
      <c r="V671" s="41">
        <f t="shared" si="354"/>
        <v>1.9791228013962232</v>
      </c>
      <c r="W671" s="41">
        <f t="shared" si="377"/>
        <v>0</v>
      </c>
      <c r="X671" s="100">
        <f t="shared" si="359"/>
        <v>0</v>
      </c>
      <c r="Y671" s="41"/>
      <c r="Z671" s="41"/>
      <c r="AA671" s="41"/>
      <c r="AB671" s="41"/>
      <c r="AC671" s="41"/>
      <c r="AD671" s="41"/>
      <c r="AE671" s="41"/>
      <c r="AF671" s="41"/>
      <c r="AG671" s="41"/>
      <c r="AI671" s="100">
        <f t="shared" si="360"/>
        <v>1.1785918344294903</v>
      </c>
      <c r="AJ671" s="100">
        <f t="shared" si="361"/>
        <v>0.56890445726475192</v>
      </c>
      <c r="AK671" s="41">
        <f t="shared" si="355"/>
        <v>0.89227303677225966</v>
      </c>
      <c r="AL671" s="41">
        <f t="shared" si="362"/>
        <v>0</v>
      </c>
      <c r="AR671" s="41">
        <f t="shared" si="363"/>
        <v>0</v>
      </c>
      <c r="AS671" s="41">
        <f t="shared" si="364"/>
        <v>0</v>
      </c>
      <c r="AT671" s="41">
        <f t="shared" si="365"/>
        <v>0</v>
      </c>
      <c r="AV671" s="40">
        <f t="shared" si="366"/>
        <v>9761.0818193377963</v>
      </c>
      <c r="AW671" s="40">
        <f t="shared" si="367"/>
        <v>6885.6371230785962</v>
      </c>
      <c r="AX671" s="40">
        <f t="shared" si="368"/>
        <v>7707.8601321459491</v>
      </c>
      <c r="AY671" s="40">
        <f t="shared" si="369"/>
        <v>0</v>
      </c>
      <c r="AZ671" s="40">
        <f t="shared" si="370"/>
        <v>0</v>
      </c>
      <c r="BA671" s="40">
        <f t="shared" si="371"/>
        <v>0</v>
      </c>
      <c r="BB671" s="40">
        <f t="shared" si="372"/>
        <v>0</v>
      </c>
      <c r="BC671" s="40">
        <f t="shared" si="373"/>
        <v>0</v>
      </c>
      <c r="BD671" s="40">
        <f t="shared" si="374"/>
        <v>0</v>
      </c>
      <c r="BE671" s="40"/>
      <c r="BF671" s="40"/>
      <c r="BG671" s="40"/>
      <c r="BH671" s="62">
        <f t="shared" si="375"/>
        <v>24354.579074562342</v>
      </c>
      <c r="BI671" s="128">
        <f>VLOOKUP(A671,'1112 '!$B$499:$G$1229,6,0)</f>
        <v>7602.11</v>
      </c>
      <c r="BJ671" s="63">
        <f t="shared" si="376"/>
        <v>16752.469074562341</v>
      </c>
      <c r="BK671" s="41">
        <f t="shared" si="378"/>
        <v>1.2814645944161727E-2</v>
      </c>
    </row>
    <row r="672" spans="1:63" x14ac:dyDescent="0.3">
      <c r="A672" s="85" t="s">
        <v>1599</v>
      </c>
      <c r="B672" s="85" t="s">
        <v>160</v>
      </c>
      <c r="C672" s="65">
        <f>VLOOKUP(B672,Площадь!$D$2:$E$713,2,0)</f>
        <v>33.5</v>
      </c>
      <c r="D672" s="79"/>
      <c r="E672">
        <v>31</v>
      </c>
      <c r="F672">
        <v>29</v>
      </c>
      <c r="G672">
        <v>31</v>
      </c>
      <c r="Q672">
        <f t="shared" si="356"/>
        <v>91</v>
      </c>
      <c r="R672" s="100">
        <f>VLOOKUP(B672,'Общие показания'!A:H,8,0)</f>
        <v>3.0620000000000012</v>
      </c>
      <c r="S672" s="41"/>
      <c r="T672" s="100">
        <f t="shared" si="357"/>
        <v>1.1698178164196857</v>
      </c>
      <c r="U672" s="100">
        <f t="shared" si="358"/>
        <v>0.95015295648949682</v>
      </c>
      <c r="V672" s="41">
        <f t="shared" si="354"/>
        <v>0.94202922709081882</v>
      </c>
      <c r="W672" s="41">
        <f t="shared" si="377"/>
        <v>0</v>
      </c>
      <c r="X672" s="100">
        <f t="shared" si="359"/>
        <v>0</v>
      </c>
      <c r="Y672" s="41"/>
      <c r="Z672" s="41"/>
      <c r="AA672" s="41"/>
      <c r="AB672" s="41"/>
      <c r="AC672" s="41"/>
      <c r="AD672" s="41"/>
      <c r="AE672" s="41"/>
      <c r="AF672" s="41"/>
      <c r="AG672" s="41"/>
      <c r="AI672" s="100">
        <f t="shared" si="360"/>
        <v>0.66920044836250725</v>
      </c>
      <c r="AJ672" s="100">
        <f t="shared" si="361"/>
        <v>0.32302202234524047</v>
      </c>
      <c r="AK672" s="41">
        <f t="shared" si="355"/>
        <v>0.50662960562492709</v>
      </c>
      <c r="AL672" s="41">
        <f t="shared" si="362"/>
        <v>0</v>
      </c>
      <c r="AR672" s="41">
        <f t="shared" si="363"/>
        <v>0</v>
      </c>
      <c r="AS672" s="41">
        <f t="shared" si="364"/>
        <v>0</v>
      </c>
      <c r="AT672" s="41">
        <f t="shared" si="365"/>
        <v>0</v>
      </c>
      <c r="AV672" s="40">
        <f t="shared" si="366"/>
        <v>4936.5870692507278</v>
      </c>
      <c r="AW672" s="40">
        <f t="shared" si="367"/>
        <v>3417.6599861848154</v>
      </c>
      <c r="AX672" s="40">
        <f t="shared" si="368"/>
        <v>3888.7218241888399</v>
      </c>
      <c r="AY672" s="40">
        <f t="shared" si="369"/>
        <v>0</v>
      </c>
      <c r="AZ672" s="40">
        <f t="shared" si="370"/>
        <v>0</v>
      </c>
      <c r="BA672" s="40">
        <f t="shared" si="371"/>
        <v>0</v>
      </c>
      <c r="BB672" s="40">
        <f t="shared" si="372"/>
        <v>0</v>
      </c>
      <c r="BC672" s="40">
        <f t="shared" si="373"/>
        <v>0</v>
      </c>
      <c r="BD672" s="40">
        <f t="shared" si="374"/>
        <v>0</v>
      </c>
      <c r="BE672" s="40"/>
      <c r="BF672" s="40"/>
      <c r="BG672" s="40"/>
      <c r="BH672" s="62">
        <f t="shared" si="375"/>
        <v>12242.968879624383</v>
      </c>
      <c r="BI672" s="128">
        <f>VLOOKUP(A672,'1112 '!$B$499:$G$1229,6,0)</f>
        <v>4316.46</v>
      </c>
      <c r="BJ672" s="63">
        <f t="shared" si="376"/>
        <v>7926.5088796243826</v>
      </c>
      <c r="BK672" s="41">
        <f t="shared" si="378"/>
        <v>1.1345403174956905E-2</v>
      </c>
    </row>
    <row r="673" spans="1:63" x14ac:dyDescent="0.3">
      <c r="A673" s="85" t="s">
        <v>1558</v>
      </c>
      <c r="B673" s="85" t="s">
        <v>330</v>
      </c>
      <c r="C673" s="65">
        <f>VLOOKUP(B673,Площадь!$D$2:$E$713,2,0)</f>
        <v>32.5</v>
      </c>
      <c r="D673" s="79"/>
      <c r="E673">
        <v>31</v>
      </c>
      <c r="F673">
        <v>29</v>
      </c>
      <c r="G673">
        <v>31</v>
      </c>
      <c r="Q673">
        <f t="shared" si="356"/>
        <v>91</v>
      </c>
      <c r="R673" s="100">
        <f>VLOOKUP(B673,'Общие показания'!A:H,8,0)</f>
        <v>3.0289999999999999</v>
      </c>
      <c r="S673" s="41"/>
      <c r="T673" s="100">
        <f t="shared" si="357"/>
        <v>1.1572103742440323</v>
      </c>
      <c r="U673" s="100">
        <f t="shared" si="358"/>
        <v>0.93991290176573639</v>
      </c>
      <c r="V673" s="41">
        <f t="shared" si="354"/>
        <v>0.93187672399023158</v>
      </c>
      <c r="W673" s="41">
        <f t="shared" si="377"/>
        <v>0</v>
      </c>
      <c r="X673" s="100">
        <f t="shared" si="359"/>
        <v>0</v>
      </c>
      <c r="Y673" s="41"/>
      <c r="Z673" s="41"/>
      <c r="AA673" s="41"/>
      <c r="AB673" s="41"/>
      <c r="AC673" s="41"/>
      <c r="AD673" s="41"/>
      <c r="AE673" s="41"/>
      <c r="AF673" s="41"/>
      <c r="AG673" s="41"/>
      <c r="AI673" s="100">
        <f t="shared" si="360"/>
        <v>0.6492243155755667</v>
      </c>
      <c r="AJ673" s="100">
        <f t="shared" si="361"/>
        <v>0.31337957391702437</v>
      </c>
      <c r="AK673" s="41">
        <f t="shared" si="355"/>
        <v>0.49150633381522779</v>
      </c>
      <c r="AL673" s="41">
        <f t="shared" si="362"/>
        <v>0</v>
      </c>
      <c r="AR673" s="41">
        <f t="shared" si="363"/>
        <v>0</v>
      </c>
      <c r="AS673" s="41">
        <f t="shared" si="364"/>
        <v>0</v>
      </c>
      <c r="AT673" s="41">
        <f t="shared" si="365"/>
        <v>0</v>
      </c>
      <c r="AV673" s="40">
        <f t="shared" si="366"/>
        <v>4849.1210239641396</v>
      </c>
      <c r="AW673" s="40">
        <f t="shared" si="367"/>
        <v>3364.2881900237758</v>
      </c>
      <c r="AX673" s="40">
        <f t="shared" si="368"/>
        <v>3820.8725450506631</v>
      </c>
      <c r="AY673" s="40">
        <f t="shared" si="369"/>
        <v>0</v>
      </c>
      <c r="AZ673" s="40">
        <f t="shared" si="370"/>
        <v>0</v>
      </c>
      <c r="BA673" s="40">
        <f t="shared" si="371"/>
        <v>0</v>
      </c>
      <c r="BB673" s="40">
        <f t="shared" si="372"/>
        <v>0</v>
      </c>
      <c r="BC673" s="40">
        <f t="shared" si="373"/>
        <v>0</v>
      </c>
      <c r="BD673" s="40">
        <f t="shared" si="374"/>
        <v>0</v>
      </c>
      <c r="BE673" s="40"/>
      <c r="BF673" s="40"/>
      <c r="BG673" s="40"/>
      <c r="BH673" s="62">
        <f t="shared" si="375"/>
        <v>12034.281759038578</v>
      </c>
      <c r="BI673" s="128">
        <f>VLOOKUP(A673,'1112 '!$B$499:$G$1229,6,0)</f>
        <v>4187.6099999999997</v>
      </c>
      <c r="BJ673" s="63">
        <f t="shared" si="376"/>
        <v>7846.6717590385788</v>
      </c>
      <c r="BK673" s="41">
        <f t="shared" si="378"/>
        <v>1.1495154418737998E-2</v>
      </c>
    </row>
    <row r="674" spans="1:63" x14ac:dyDescent="0.3">
      <c r="A674" s="85" t="s">
        <v>1625</v>
      </c>
      <c r="B674" s="85" t="s">
        <v>135</v>
      </c>
      <c r="C674" s="65">
        <f>VLOOKUP(B674,Площадь!$D$2:$E$713,2,0)</f>
        <v>61.5</v>
      </c>
      <c r="D674" s="79"/>
      <c r="E674">
        <v>31</v>
      </c>
      <c r="F674">
        <v>29</v>
      </c>
      <c r="G674">
        <v>31</v>
      </c>
      <c r="Q674">
        <f t="shared" si="356"/>
        <v>91</v>
      </c>
      <c r="R674" s="100">
        <f>VLOOKUP(B674,'Общие показания'!A:H,8,0)</f>
        <v>1.9999999999997797E-3</v>
      </c>
      <c r="S674" s="41"/>
      <c r="T674" s="100">
        <f t="shared" si="357"/>
        <v>7.6408740458494876E-4</v>
      </c>
      <c r="U674" s="100">
        <f t="shared" si="358"/>
        <v>6.2060937719751253E-4</v>
      </c>
      <c r="V674" s="41">
        <f t="shared" si="354"/>
        <v>6.1530321821731855E-4</v>
      </c>
      <c r="W674" s="41">
        <f t="shared" si="377"/>
        <v>0</v>
      </c>
      <c r="X674" s="100">
        <f t="shared" si="359"/>
        <v>0</v>
      </c>
      <c r="Y674" s="41"/>
      <c r="Z674" s="41"/>
      <c r="AA674" s="41"/>
      <c r="AB674" s="41"/>
      <c r="AC674" s="41"/>
      <c r="AD674" s="41"/>
      <c r="AE674" s="41"/>
      <c r="AF674" s="41"/>
      <c r="AG674" s="41"/>
      <c r="AI674" s="100">
        <f t="shared" si="360"/>
        <v>1.2285321663968416</v>
      </c>
      <c r="AJ674" s="100">
        <f t="shared" si="361"/>
        <v>0.59301057833529225</v>
      </c>
      <c r="AK674" s="41">
        <f t="shared" si="355"/>
        <v>0.93008121629650797</v>
      </c>
      <c r="AL674" s="41">
        <f t="shared" si="362"/>
        <v>0</v>
      </c>
      <c r="AR674" s="41">
        <f t="shared" si="363"/>
        <v>0</v>
      </c>
      <c r="AS674" s="41">
        <f t="shared" si="364"/>
        <v>0</v>
      </c>
      <c r="AT674" s="41">
        <f t="shared" si="365"/>
        <v>0</v>
      </c>
      <c r="AV674" s="40">
        <f t="shared" si="366"/>
        <v>3299.8736918543973</v>
      </c>
      <c r="AW674" s="40">
        <f t="shared" si="367"/>
        <v>1593.5198150478991</v>
      </c>
      <c r="AX674" s="40">
        <f t="shared" si="368"/>
        <v>2498.3245091245481</v>
      </c>
      <c r="AY674" s="40">
        <f t="shared" si="369"/>
        <v>0</v>
      </c>
      <c r="AZ674" s="40">
        <f t="shared" si="370"/>
        <v>0</v>
      </c>
      <c r="BA674" s="40">
        <f t="shared" si="371"/>
        <v>0</v>
      </c>
      <c r="BB674" s="40">
        <f t="shared" si="372"/>
        <v>0</v>
      </c>
      <c r="BC674" s="40">
        <f t="shared" si="373"/>
        <v>0</v>
      </c>
      <c r="BD674" s="40">
        <f t="shared" si="374"/>
        <v>0</v>
      </c>
      <c r="BE674" s="40"/>
      <c r="BF674" s="40"/>
      <c r="BG674" s="40"/>
      <c r="BH674" s="62">
        <f t="shared" si="375"/>
        <v>7391.7180160268445</v>
      </c>
      <c r="BI674" s="128">
        <f>VLOOKUP(A674,'1112 '!$B$499:$G$1229,6,0)</f>
        <v>7924.23</v>
      </c>
      <c r="BJ674" s="63">
        <f t="shared" si="376"/>
        <v>-532.51198397315511</v>
      </c>
      <c r="BK674" s="41">
        <f t="shared" si="378"/>
        <v>3.7311977791716013E-3</v>
      </c>
    </row>
    <row r="675" spans="1:63" x14ac:dyDescent="0.3">
      <c r="A675" s="85" t="s">
        <v>1336</v>
      </c>
      <c r="B675" s="85" t="s">
        <v>284</v>
      </c>
      <c r="C675" s="65">
        <f>VLOOKUP(B675,Площадь!$D$2:$E$713,2,0)</f>
        <v>39.1</v>
      </c>
      <c r="D675" s="79"/>
      <c r="E675">
        <v>31</v>
      </c>
      <c r="F675">
        <v>29</v>
      </c>
      <c r="G675">
        <v>31</v>
      </c>
      <c r="Q675">
        <f t="shared" si="356"/>
        <v>91</v>
      </c>
      <c r="R675" s="100">
        <f>VLOOKUP(B675,'Общие показания'!A:H,8,0)</f>
        <v>0</v>
      </c>
      <c r="S675" s="41"/>
      <c r="T675" s="100">
        <f t="shared" si="357"/>
        <v>0</v>
      </c>
      <c r="U675" s="100">
        <f t="shared" si="358"/>
        <v>0</v>
      </c>
      <c r="V675" s="41">
        <f t="shared" si="354"/>
        <v>0</v>
      </c>
      <c r="W675" s="41">
        <f t="shared" si="377"/>
        <v>0</v>
      </c>
      <c r="X675" s="100">
        <f t="shared" si="359"/>
        <v>0</v>
      </c>
      <c r="Y675" s="41"/>
      <c r="Z675" s="41"/>
      <c r="AA675" s="41"/>
      <c r="AB675" s="41"/>
      <c r="AC675" s="41"/>
      <c r="AD675" s="41"/>
      <c r="AE675" s="41"/>
      <c r="AF675" s="41"/>
      <c r="AG675" s="41"/>
      <c r="AI675" s="100">
        <f t="shared" si="360"/>
        <v>0.78106679196937412</v>
      </c>
      <c r="AJ675" s="100">
        <f t="shared" si="361"/>
        <v>0.37701973354325086</v>
      </c>
      <c r="AK675" s="41">
        <f t="shared" si="355"/>
        <v>0.59131992775924336</v>
      </c>
      <c r="AL675" s="41">
        <f t="shared" si="362"/>
        <v>0</v>
      </c>
      <c r="AR675" s="41">
        <f t="shared" si="363"/>
        <v>0</v>
      </c>
      <c r="AS675" s="41">
        <f t="shared" si="364"/>
        <v>0</v>
      </c>
      <c r="AT675" s="41">
        <f t="shared" si="365"/>
        <v>0</v>
      </c>
      <c r="AV675" s="40">
        <f t="shared" si="366"/>
        <v>2096.6644536909093</v>
      </c>
      <c r="AW675" s="40">
        <f t="shared" si="367"/>
        <v>1012.0566919341609</v>
      </c>
      <c r="AX675" s="40">
        <f t="shared" si="368"/>
        <v>1587.3155612798025</v>
      </c>
      <c r="AY675" s="40">
        <f t="shared" si="369"/>
        <v>0</v>
      </c>
      <c r="AZ675" s="40">
        <f t="shared" si="370"/>
        <v>0</v>
      </c>
      <c r="BA675" s="40">
        <f t="shared" si="371"/>
        <v>0</v>
      </c>
      <c r="BB675" s="40">
        <f t="shared" si="372"/>
        <v>0</v>
      </c>
      <c r="BC675" s="40">
        <f t="shared" si="373"/>
        <v>0</v>
      </c>
      <c r="BD675" s="40">
        <f t="shared" si="374"/>
        <v>0</v>
      </c>
      <c r="BE675" s="40"/>
      <c r="BF675" s="40"/>
      <c r="BG675" s="40"/>
      <c r="BH675" s="62">
        <f t="shared" si="375"/>
        <v>4696.0367069048725</v>
      </c>
      <c r="BI675" s="128">
        <f>VLOOKUP(A675,'1112 '!$B$499:$G$1229,6,0)</f>
        <v>5038.01</v>
      </c>
      <c r="BJ675" s="63">
        <f t="shared" si="376"/>
        <v>-341.9732930951277</v>
      </c>
      <c r="BK675" s="41">
        <f t="shared" si="378"/>
        <v>3.7284877520713305E-3</v>
      </c>
    </row>
    <row r="676" spans="1:63" x14ac:dyDescent="0.3">
      <c r="A676" s="85" t="s">
        <v>2355</v>
      </c>
      <c r="B676" s="85" t="s">
        <v>35</v>
      </c>
      <c r="C676" s="65">
        <f>VLOOKUP(B676,Площадь!$D$2:$E$713,2,0)</f>
        <v>31.8</v>
      </c>
      <c r="D676" s="79"/>
      <c r="E676">
        <v>31</v>
      </c>
      <c r="F676">
        <v>29</v>
      </c>
      <c r="G676">
        <v>31</v>
      </c>
      <c r="Q676">
        <f t="shared" si="356"/>
        <v>91</v>
      </c>
      <c r="R676" s="100">
        <f>VLOOKUP(B676,'Общие показания'!A:H,8,0)</f>
        <v>1.2129419068475931</v>
      </c>
      <c r="S676" s="41"/>
      <c r="T676" s="100">
        <f t="shared" si="357"/>
        <v>0.46339681675779903</v>
      </c>
      <c r="U676" s="100">
        <f t="shared" si="358"/>
        <v>0.37638156069276546</v>
      </c>
      <c r="V676" s="41">
        <f t="shared" si="354"/>
        <v>0.37316352939702863</v>
      </c>
      <c r="W676" s="41">
        <f t="shared" si="377"/>
        <v>0</v>
      </c>
      <c r="X676" s="100">
        <f t="shared" si="359"/>
        <v>0</v>
      </c>
      <c r="Y676" s="41"/>
      <c r="Z676" s="41"/>
      <c r="AA676" s="41"/>
      <c r="AB676" s="41"/>
      <c r="AC676" s="41"/>
      <c r="AD676" s="41"/>
      <c r="AE676" s="41"/>
      <c r="AF676" s="41"/>
      <c r="AG676" s="41"/>
      <c r="AI676" s="100">
        <f t="shared" si="360"/>
        <v>0.63524102262470838</v>
      </c>
      <c r="AJ676" s="100">
        <f t="shared" si="361"/>
        <v>0.30662986001727305</v>
      </c>
      <c r="AK676" s="41">
        <f t="shared" si="355"/>
        <v>0.48092004354843831</v>
      </c>
      <c r="AL676" s="41">
        <f t="shared" si="362"/>
        <v>0</v>
      </c>
      <c r="AR676" s="41">
        <f t="shared" si="363"/>
        <v>0</v>
      </c>
      <c r="AS676" s="41">
        <f t="shared" si="364"/>
        <v>0</v>
      </c>
      <c r="AT676" s="41">
        <f t="shared" si="365"/>
        <v>0</v>
      </c>
      <c r="AV676" s="40">
        <f t="shared" si="366"/>
        <v>2949.1394705248276</v>
      </c>
      <c r="AW676" s="40">
        <f t="shared" si="367"/>
        <v>1833.448537297199</v>
      </c>
      <c r="AX676" s="40">
        <f t="shared" si="368"/>
        <v>2292.6677798718938</v>
      </c>
      <c r="AY676" s="40">
        <f t="shared" si="369"/>
        <v>0</v>
      </c>
      <c r="AZ676" s="40">
        <f t="shared" si="370"/>
        <v>0</v>
      </c>
      <c r="BA676" s="40">
        <f t="shared" si="371"/>
        <v>0</v>
      </c>
      <c r="BB676" s="40">
        <f t="shared" si="372"/>
        <v>0</v>
      </c>
      <c r="BC676" s="40">
        <f t="shared" si="373"/>
        <v>0</v>
      </c>
      <c r="BD676" s="40">
        <f t="shared" si="374"/>
        <v>0</v>
      </c>
      <c r="BE676" s="40"/>
      <c r="BF676" s="40"/>
      <c r="BG676" s="40"/>
      <c r="BH676" s="62">
        <f t="shared" si="375"/>
        <v>7075.2557876939209</v>
      </c>
      <c r="BI676" s="128">
        <f>VLOOKUP(A676,'1112 '!$B$499:$G$1229,6,0)</f>
        <v>4097.3999999999996</v>
      </c>
      <c r="BJ676" s="63">
        <f t="shared" si="376"/>
        <v>2977.8557876939212</v>
      </c>
      <c r="BK676" s="41">
        <f t="shared" si="378"/>
        <v>6.9070566903511868E-3</v>
      </c>
    </row>
    <row r="677" spans="1:63" x14ac:dyDescent="0.3">
      <c r="A677" s="85" t="s">
        <v>1547</v>
      </c>
      <c r="B677" s="85" t="s">
        <v>37</v>
      </c>
      <c r="C677" s="65">
        <f>VLOOKUP(B677,Площадь!$D$2:$E$713,2,0)</f>
        <v>39.299999999999997</v>
      </c>
      <c r="D677" s="79"/>
      <c r="E677">
        <v>31</v>
      </c>
      <c r="F677">
        <v>29</v>
      </c>
      <c r="G677">
        <v>31</v>
      </c>
      <c r="Q677">
        <f t="shared" si="356"/>
        <v>91</v>
      </c>
      <c r="R677" s="100">
        <f>VLOOKUP(B677,'Общие показания'!A:H,8,0)</f>
        <v>1.4990131112927798</v>
      </c>
      <c r="S677" s="41"/>
      <c r="T677" s="100">
        <f t="shared" si="357"/>
        <v>0.57268851882331762</v>
      </c>
      <c r="U677" s="100">
        <f t="shared" si="358"/>
        <v>0.46515079670520998</v>
      </c>
      <c r="V677" s="41">
        <f t="shared" si="354"/>
        <v>0.46117379576425227</v>
      </c>
      <c r="W677" s="41">
        <f>R676*W$1/30*H677</f>
        <v>0</v>
      </c>
      <c r="X677" s="100">
        <f t="shared" si="359"/>
        <v>0</v>
      </c>
      <c r="Y677" s="41"/>
      <c r="Z677" s="41"/>
      <c r="AA677" s="41"/>
      <c r="AB677" s="41"/>
      <c r="AC677" s="41"/>
      <c r="AD677" s="41"/>
      <c r="AE677" s="41"/>
      <c r="AF677" s="41"/>
      <c r="AG677" s="41"/>
      <c r="AI677" s="100">
        <f t="shared" si="360"/>
        <v>0.78506201852676216</v>
      </c>
      <c r="AJ677" s="100">
        <f t="shared" si="361"/>
        <v>0.37894822322889404</v>
      </c>
      <c r="AK677" s="41">
        <f t="shared" si="355"/>
        <v>0.59434458212118313</v>
      </c>
      <c r="AL677" s="41">
        <f t="shared" si="362"/>
        <v>0</v>
      </c>
      <c r="AR677" s="41">
        <f t="shared" si="363"/>
        <v>0</v>
      </c>
      <c r="AS677" s="41">
        <f t="shared" si="364"/>
        <v>0</v>
      </c>
      <c r="AT677" s="41">
        <f t="shared" si="365"/>
        <v>0</v>
      </c>
      <c r="AV677" s="40">
        <f t="shared" si="366"/>
        <v>3644.6912324410605</v>
      </c>
      <c r="AW677" s="40">
        <f t="shared" si="367"/>
        <v>2265.8656451503116</v>
      </c>
      <c r="AX677" s="40">
        <f t="shared" si="368"/>
        <v>2833.3913128605473</v>
      </c>
      <c r="AY677" s="40">
        <f t="shared" si="369"/>
        <v>0</v>
      </c>
      <c r="AZ677" s="40">
        <f t="shared" si="370"/>
        <v>0</v>
      </c>
      <c r="BA677" s="40">
        <f t="shared" si="371"/>
        <v>0</v>
      </c>
      <c r="BB677" s="40">
        <f t="shared" si="372"/>
        <v>0</v>
      </c>
      <c r="BC677" s="40">
        <f t="shared" si="373"/>
        <v>0</v>
      </c>
      <c r="BD677" s="40">
        <f t="shared" si="374"/>
        <v>0</v>
      </c>
      <c r="BE677" s="40"/>
      <c r="BF677" s="40"/>
      <c r="BG677" s="40"/>
      <c r="BH677" s="62">
        <f t="shared" si="375"/>
        <v>8743.9481904519198</v>
      </c>
      <c r="BI677" s="128">
        <f>VLOOKUP(A677,'1112 '!$B$499:$G$1229,6,0)</f>
        <v>5063.78</v>
      </c>
      <c r="BJ677" s="63">
        <f t="shared" si="376"/>
        <v>3680.1681904519201</v>
      </c>
      <c r="BK677" s="41">
        <f t="shared" si="378"/>
        <v>6.9070566903511868E-3</v>
      </c>
    </row>
    <row r="678" spans="1:63" x14ac:dyDescent="0.3">
      <c r="A678" s="85" t="s">
        <v>1349</v>
      </c>
      <c r="B678" s="85" t="s">
        <v>58</v>
      </c>
      <c r="C678" s="65">
        <f>VLOOKUP(B678,Площадь!$D$2:$E$713,2,0)</f>
        <v>59</v>
      </c>
      <c r="D678" s="79"/>
      <c r="E678">
        <v>31</v>
      </c>
      <c r="F678">
        <v>29</v>
      </c>
      <c r="G678">
        <v>31</v>
      </c>
      <c r="Q678">
        <f t="shared" si="356"/>
        <v>91</v>
      </c>
      <c r="R678" s="100">
        <f>VLOOKUP(B678,'Общие показания'!A:H,8,0)</f>
        <v>2.2504268083021377</v>
      </c>
      <c r="S678" s="41"/>
      <c r="T678" s="100">
        <f t="shared" si="357"/>
        <v>0.85976138958207982</v>
      </c>
      <c r="U678" s="100">
        <f t="shared" si="358"/>
        <v>0.69831798996456473</v>
      </c>
      <c r="V678" s="41">
        <f t="shared" si="354"/>
        <v>0.69234742875549327</v>
      </c>
      <c r="W678" s="41">
        <f>R678*W$1/30*H678</f>
        <v>0</v>
      </c>
      <c r="X678" s="100">
        <f t="shared" si="359"/>
        <v>0</v>
      </c>
      <c r="Y678" s="41"/>
      <c r="Z678" s="41"/>
      <c r="AA678" s="41"/>
      <c r="AB678" s="41"/>
      <c r="AC678" s="41"/>
      <c r="AD678" s="41">
        <f>(S678*$AD$1)/31*N678</f>
        <v>0</v>
      </c>
      <c r="AE678" s="41">
        <f>(S678*$AE$1)/30*O678</f>
        <v>0</v>
      </c>
      <c r="AF678" s="41">
        <f>(S678*$AF$1)/31*P678</f>
        <v>0</v>
      </c>
      <c r="AG678" s="41">
        <f>S678-AD678-AE678-AF678</f>
        <v>0</v>
      </c>
      <c r="AI678" s="100">
        <f t="shared" si="360"/>
        <v>1.1785918344294903</v>
      </c>
      <c r="AJ678" s="100">
        <f t="shared" si="361"/>
        <v>0.56890445726475192</v>
      </c>
      <c r="AK678" s="41">
        <f t="shared" si="355"/>
        <v>0.89227303677225966</v>
      </c>
      <c r="AL678" s="41">
        <f t="shared" si="362"/>
        <v>0</v>
      </c>
      <c r="AR678" s="41">
        <f t="shared" si="363"/>
        <v>0</v>
      </c>
      <c r="AS678" s="41">
        <f t="shared" si="364"/>
        <v>0</v>
      </c>
      <c r="AT678" s="41">
        <f t="shared" si="365"/>
        <v>0</v>
      </c>
      <c r="AV678" s="40">
        <f t="shared" si="366"/>
        <v>5471.6738604076982</v>
      </c>
      <c r="AW678" s="40">
        <f t="shared" si="367"/>
        <v>3401.6812484444881</v>
      </c>
      <c r="AX678" s="40">
        <f t="shared" si="368"/>
        <v>4253.6917928440789</v>
      </c>
      <c r="AY678" s="40">
        <f t="shared" si="369"/>
        <v>0</v>
      </c>
      <c r="AZ678" s="40">
        <f t="shared" si="370"/>
        <v>0</v>
      </c>
      <c r="BA678" s="40">
        <f t="shared" si="371"/>
        <v>0</v>
      </c>
      <c r="BB678" s="40">
        <f t="shared" si="372"/>
        <v>0</v>
      </c>
      <c r="BC678" s="40">
        <f t="shared" si="373"/>
        <v>0</v>
      </c>
      <c r="BD678" s="40">
        <f t="shared" si="374"/>
        <v>0</v>
      </c>
      <c r="BE678" s="40">
        <f>(AD678+AR678)*$BE$1</f>
        <v>0</v>
      </c>
      <c r="BF678" s="40">
        <f>(AE678+AS678)*$BF$1</f>
        <v>0</v>
      </c>
      <c r="BG678" s="40">
        <f>(AF678+AT678)*$BG$1</f>
        <v>0</v>
      </c>
      <c r="BH678" s="62">
        <f t="shared" si="375"/>
        <v>13127.046901696263</v>
      </c>
      <c r="BI678" s="128">
        <f>VLOOKUP(A678,'1112 '!$B$499:$G$1229,6,0)</f>
        <v>7602.11</v>
      </c>
      <c r="BJ678" s="63">
        <f t="shared" si="376"/>
        <v>5524.9369016962637</v>
      </c>
      <c r="BK678" s="41">
        <f t="shared" si="378"/>
        <v>6.9070566903511859E-3</v>
      </c>
    </row>
    <row r="679" spans="1:63" x14ac:dyDescent="0.3">
      <c r="A679" s="85" t="s">
        <v>1645</v>
      </c>
      <c r="B679" s="85" t="s">
        <v>64</v>
      </c>
      <c r="C679" s="65">
        <f>VLOOKUP(B679,Площадь!$D$2:$E$713,2,0)</f>
        <v>33.5</v>
      </c>
      <c r="D679" s="79"/>
      <c r="E679">
        <v>31</v>
      </c>
      <c r="F679">
        <v>29</v>
      </c>
      <c r="G679">
        <v>31</v>
      </c>
      <c r="Q679">
        <f t="shared" si="356"/>
        <v>91</v>
      </c>
      <c r="R679" s="100">
        <f>VLOOKUP(B679,'Общие показания'!A:H,8,0)</f>
        <v>1.2777847131885021</v>
      </c>
      <c r="S679" s="41"/>
      <c r="T679" s="100">
        <f t="shared" si="357"/>
        <v>0.48816960255931652</v>
      </c>
      <c r="U679" s="100">
        <f t="shared" si="358"/>
        <v>0.39650258752225293</v>
      </c>
      <c r="V679" s="41">
        <f t="shared" si="354"/>
        <v>0.39311252310693262</v>
      </c>
      <c r="W679" s="41">
        <f>R679*W$1/30*H679</f>
        <v>0</v>
      </c>
      <c r="X679" s="100">
        <f t="shared" si="359"/>
        <v>0</v>
      </c>
      <c r="Y679" s="41"/>
      <c r="Z679" s="41"/>
      <c r="AA679" s="41"/>
      <c r="AB679" s="41"/>
      <c r="AC679" s="41"/>
      <c r="AD679" s="41"/>
      <c r="AE679" s="41"/>
      <c r="AF679" s="41"/>
      <c r="AG679" s="41"/>
      <c r="AI679" s="100">
        <f t="shared" si="360"/>
        <v>0.66920044836250725</v>
      </c>
      <c r="AJ679" s="100">
        <f t="shared" si="361"/>
        <v>0.32302202234524047</v>
      </c>
      <c r="AK679" s="41">
        <f t="shared" si="355"/>
        <v>0.50662960562492709</v>
      </c>
      <c r="AL679" s="41">
        <f t="shared" si="362"/>
        <v>0</v>
      </c>
      <c r="AR679" s="41">
        <f t="shared" si="363"/>
        <v>0</v>
      </c>
      <c r="AS679" s="41">
        <f t="shared" si="364"/>
        <v>0</v>
      </c>
      <c r="AT679" s="41">
        <f t="shared" si="365"/>
        <v>0</v>
      </c>
      <c r="AV679" s="40">
        <f t="shared" si="366"/>
        <v>3106.7978698925072</v>
      </c>
      <c r="AW679" s="40">
        <f t="shared" si="367"/>
        <v>1931.4630817439047</v>
      </c>
      <c r="AX679" s="40">
        <f t="shared" si="368"/>
        <v>2415.231780682655</v>
      </c>
      <c r="AY679" s="40">
        <f t="shared" si="369"/>
        <v>0</v>
      </c>
      <c r="AZ679" s="40">
        <f t="shared" si="370"/>
        <v>0</v>
      </c>
      <c r="BA679" s="40">
        <f t="shared" si="371"/>
        <v>0</v>
      </c>
      <c r="BB679" s="40">
        <f t="shared" si="372"/>
        <v>0</v>
      </c>
      <c r="BC679" s="40">
        <f t="shared" si="373"/>
        <v>0</v>
      </c>
      <c r="BD679" s="40">
        <f t="shared" si="374"/>
        <v>0</v>
      </c>
      <c r="BE679" s="40"/>
      <c r="BF679" s="40"/>
      <c r="BG679" s="40"/>
      <c r="BH679" s="62">
        <f t="shared" si="375"/>
        <v>7453.4927323190668</v>
      </c>
      <c r="BI679" s="128">
        <f>VLOOKUP(A679,'1112 '!$B$499:$G$1229,6,0)</f>
        <v>4316.46</v>
      </c>
      <c r="BJ679" s="63">
        <f t="shared" si="376"/>
        <v>3137.0327323190668</v>
      </c>
      <c r="BK679" s="41">
        <f t="shared" si="378"/>
        <v>6.9070566903511859E-3</v>
      </c>
    </row>
    <row r="680" spans="1:63" x14ac:dyDescent="0.3">
      <c r="A680" s="85" t="s">
        <v>1522</v>
      </c>
      <c r="B680" s="85" t="s">
        <v>143</v>
      </c>
      <c r="C680" s="65">
        <f>VLOOKUP(B680,Площадь!$D$2:$E$713,2,0)</f>
        <v>32.5</v>
      </c>
      <c r="D680" s="79"/>
      <c r="E680">
        <v>31</v>
      </c>
      <c r="F680">
        <v>29</v>
      </c>
      <c r="G680">
        <v>31</v>
      </c>
      <c r="Q680">
        <f t="shared" si="356"/>
        <v>91</v>
      </c>
      <c r="R680" s="100">
        <f>VLOOKUP(B680,'Общие показания'!A:H,8,0)</f>
        <v>0.58499999999999996</v>
      </c>
      <c r="S680" s="41"/>
      <c r="T680" s="100">
        <f t="shared" si="357"/>
        <v>0.2234955658411221</v>
      </c>
      <c r="U680" s="100">
        <f t="shared" si="358"/>
        <v>0.1815282428302924</v>
      </c>
      <c r="V680" s="41">
        <f t="shared" si="354"/>
        <v>0.1799761913285855</v>
      </c>
      <c r="W680" s="41">
        <f>R680*W$1/30*H680</f>
        <v>0</v>
      </c>
      <c r="X680" s="100">
        <f t="shared" si="359"/>
        <v>0</v>
      </c>
      <c r="Y680" s="41"/>
      <c r="Z680" s="41"/>
      <c r="AA680" s="41"/>
      <c r="AB680" s="41"/>
      <c r="AC680" s="41"/>
      <c r="AD680" s="41"/>
      <c r="AE680" s="41"/>
      <c r="AF680" s="41"/>
      <c r="AG680" s="41"/>
      <c r="AI680" s="100">
        <f t="shared" si="360"/>
        <v>0.6492243155755667</v>
      </c>
      <c r="AJ680" s="100">
        <f t="shared" si="361"/>
        <v>0.31337957391702437</v>
      </c>
      <c r="AK680" s="41">
        <f t="shared" si="355"/>
        <v>0.49150633381522779</v>
      </c>
      <c r="AL680" s="41">
        <f t="shared" si="362"/>
        <v>0</v>
      </c>
      <c r="AR680" s="41">
        <f t="shared" si="363"/>
        <v>0</v>
      </c>
      <c r="AS680" s="41">
        <f t="shared" si="364"/>
        <v>0</v>
      </c>
      <c r="AT680" s="41">
        <f t="shared" si="365"/>
        <v>0</v>
      </c>
      <c r="AV680" s="40">
        <f t="shared" si="366"/>
        <v>2342.6943408797028</v>
      </c>
      <c r="AW680" s="40">
        <f t="shared" si="367"/>
        <v>1328.5107469638274</v>
      </c>
      <c r="AX680" s="40">
        <f t="shared" si="368"/>
        <v>1802.5008311950467</v>
      </c>
      <c r="AY680" s="40">
        <f t="shared" si="369"/>
        <v>0</v>
      </c>
      <c r="AZ680" s="40">
        <f t="shared" si="370"/>
        <v>0</v>
      </c>
      <c r="BA680" s="40">
        <f t="shared" si="371"/>
        <v>0</v>
      </c>
      <c r="BB680" s="40">
        <f t="shared" si="372"/>
        <v>0</v>
      </c>
      <c r="BC680" s="40">
        <f t="shared" si="373"/>
        <v>0</v>
      </c>
      <c r="BD680" s="40">
        <f t="shared" si="374"/>
        <v>0</v>
      </c>
      <c r="BE680" s="40"/>
      <c r="BF680" s="40"/>
      <c r="BG680" s="40"/>
      <c r="BH680" s="62">
        <f t="shared" si="375"/>
        <v>5473.7059190385771</v>
      </c>
      <c r="BI680" s="128">
        <f>VLOOKUP(A680,'1112 '!$B$499:$G$1229,6,0)</f>
        <v>4187.6099999999997</v>
      </c>
      <c r="BJ680" s="63">
        <f t="shared" si="376"/>
        <v>1286.0959190385774</v>
      </c>
      <c r="BK680" s="41">
        <f t="shared" si="378"/>
        <v>5.2284877520713301E-3</v>
      </c>
    </row>
    <row r="681" spans="1:63" x14ac:dyDescent="0.3">
      <c r="A681" s="85" t="s">
        <v>1561</v>
      </c>
      <c r="B681" s="85" t="s">
        <v>161</v>
      </c>
      <c r="C681" s="65">
        <f>VLOOKUP(B681,Площадь!$D$2:$E$713,2,0)</f>
        <v>61.5</v>
      </c>
      <c r="D681" s="79"/>
      <c r="E681">
        <v>31</v>
      </c>
      <c r="F681">
        <v>29</v>
      </c>
      <c r="G681">
        <v>31</v>
      </c>
      <c r="Q681">
        <f t="shared" si="356"/>
        <v>91</v>
      </c>
      <c r="R681" s="100">
        <f>VLOOKUP(B681,'Общие показания'!A:H,8,0)</f>
        <v>2.3457838764505334</v>
      </c>
      <c r="S681" s="41"/>
      <c r="T681" s="100">
        <f t="shared" si="357"/>
        <v>0.89619195693725273</v>
      </c>
      <c r="U681" s="100">
        <f t="shared" si="358"/>
        <v>0.72790773530204633</v>
      </c>
      <c r="V681" s="41">
        <f t="shared" si="354"/>
        <v>0.72168418421123448</v>
      </c>
      <c r="W681" s="41">
        <f>R681*W$1/30*H681</f>
        <v>0</v>
      </c>
      <c r="X681" s="100">
        <f t="shared" si="359"/>
        <v>0</v>
      </c>
      <c r="Y681" s="41"/>
      <c r="Z681" s="41"/>
      <c r="AA681" s="41"/>
      <c r="AB681" s="41"/>
      <c r="AC681" s="41"/>
      <c r="AD681" s="41"/>
      <c r="AE681" s="41"/>
      <c r="AF681" s="41"/>
      <c r="AG681" s="41"/>
      <c r="AI681" s="100">
        <f t="shared" si="360"/>
        <v>1.2285321663968416</v>
      </c>
      <c r="AJ681" s="100">
        <f t="shared" si="361"/>
        <v>0.59301057833529225</v>
      </c>
      <c r="AK681" s="41">
        <f t="shared" si="355"/>
        <v>0.93008121629650797</v>
      </c>
      <c r="AL681" s="41">
        <f t="shared" si="362"/>
        <v>0</v>
      </c>
      <c r="AR681" s="41">
        <f t="shared" si="363"/>
        <v>0</v>
      </c>
      <c r="AS681" s="41">
        <f t="shared" si="364"/>
        <v>0</v>
      </c>
      <c r="AT681" s="41">
        <f t="shared" si="365"/>
        <v>0</v>
      </c>
      <c r="AV681" s="40">
        <f t="shared" si="366"/>
        <v>5703.52444771311</v>
      </c>
      <c r="AW681" s="40">
        <f t="shared" si="367"/>
        <v>3545.8202843955264</v>
      </c>
      <c r="AX681" s="40">
        <f t="shared" si="368"/>
        <v>4433.932970506964</v>
      </c>
      <c r="AY681" s="40">
        <f t="shared" si="369"/>
        <v>0</v>
      </c>
      <c r="AZ681" s="40">
        <f t="shared" si="370"/>
        <v>0</v>
      </c>
      <c r="BA681" s="40">
        <f t="shared" si="371"/>
        <v>0</v>
      </c>
      <c r="BB681" s="40">
        <f t="shared" si="372"/>
        <v>0</v>
      </c>
      <c r="BC681" s="40">
        <f t="shared" si="373"/>
        <v>0</v>
      </c>
      <c r="BD681" s="40">
        <f t="shared" si="374"/>
        <v>0</v>
      </c>
      <c r="BE681" s="40"/>
      <c r="BF681" s="40"/>
      <c r="BG681" s="40"/>
      <c r="BH681" s="62">
        <f t="shared" si="375"/>
        <v>13683.2777026156</v>
      </c>
      <c r="BI681" s="128">
        <f>VLOOKUP(A681,'1112 '!$B$499:$G$1229,6,0)</f>
        <v>7924.23</v>
      </c>
      <c r="BJ681" s="63">
        <f t="shared" si="376"/>
        <v>5759.0477026156004</v>
      </c>
      <c r="BK681" s="41">
        <f t="shared" si="378"/>
        <v>6.9070566903511859E-3</v>
      </c>
    </row>
    <row r="682" spans="1:63" x14ac:dyDescent="0.3">
      <c r="A682" s="85" t="s">
        <v>1583</v>
      </c>
      <c r="B682" s="85" t="s">
        <v>250</v>
      </c>
      <c r="C682" s="65">
        <f>VLOOKUP(B682,Площадь!$D$2:$E$713,2,0)</f>
        <v>39.1</v>
      </c>
      <c r="D682" s="79"/>
      <c r="E682">
        <v>31</v>
      </c>
      <c r="F682">
        <v>29</v>
      </c>
      <c r="G682">
        <v>31</v>
      </c>
      <c r="Q682">
        <f t="shared" si="356"/>
        <v>91</v>
      </c>
      <c r="R682" s="100">
        <f>VLOOKUP(B682,'Общие показания'!A:H,8,0)</f>
        <v>1.020999999999999</v>
      </c>
      <c r="S682" s="41"/>
      <c r="T682" s="100">
        <f t="shared" si="357"/>
        <v>0.3900666200406589</v>
      </c>
      <c r="U682" s="100">
        <f t="shared" si="358"/>
        <v>0.31682108705936474</v>
      </c>
      <c r="V682" s="41">
        <f t="shared" si="354"/>
        <v>0.31411229289997539</v>
      </c>
      <c r="W682" s="41">
        <f>R682*W$1/30*H682</f>
        <v>0</v>
      </c>
      <c r="X682" s="100">
        <f t="shared" si="359"/>
        <v>0</v>
      </c>
      <c r="Y682" s="41"/>
      <c r="Z682" s="41"/>
      <c r="AA682" s="41"/>
      <c r="AB682" s="41"/>
      <c r="AC682" s="41"/>
      <c r="AD682" s="41">
        <f>(S682*$AD$1)/31*N682</f>
        <v>0</v>
      </c>
      <c r="AE682" s="41">
        <f>(S682*$AE$1)/30*O682</f>
        <v>0</v>
      </c>
      <c r="AF682" s="41">
        <f>(S682*$AF$1)/31*P682</f>
        <v>0</v>
      </c>
      <c r="AG682" s="41">
        <f>S682-AD682-AE682-AF682</f>
        <v>0</v>
      </c>
      <c r="AI682" s="100">
        <f t="shared" si="360"/>
        <v>0.78106679196937412</v>
      </c>
      <c r="AJ682" s="100">
        <f t="shared" si="361"/>
        <v>0.37701973354325086</v>
      </c>
      <c r="AK682" s="41">
        <f t="shared" si="355"/>
        <v>0.59131992775924336</v>
      </c>
      <c r="AL682" s="41">
        <f t="shared" si="362"/>
        <v>0</v>
      </c>
      <c r="AR682" s="41">
        <f t="shared" si="363"/>
        <v>0</v>
      </c>
      <c r="AS682" s="41">
        <f t="shared" si="364"/>
        <v>0</v>
      </c>
      <c r="AT682" s="41">
        <f t="shared" si="365"/>
        <v>0</v>
      </c>
      <c r="AV682" s="40">
        <f t="shared" si="366"/>
        <v>3143.7436858632523</v>
      </c>
      <c r="AW682" s="40">
        <f t="shared" si="367"/>
        <v>1862.5185451928373</v>
      </c>
      <c r="AX682" s="40">
        <f t="shared" si="368"/>
        <v>2430.5060358487804</v>
      </c>
      <c r="AY682" s="40">
        <f t="shared" si="369"/>
        <v>0</v>
      </c>
      <c r="AZ682" s="40">
        <f t="shared" si="370"/>
        <v>0</v>
      </c>
      <c r="BA682" s="40">
        <f t="shared" si="371"/>
        <v>0</v>
      </c>
      <c r="BB682" s="40">
        <f t="shared" si="372"/>
        <v>0</v>
      </c>
      <c r="BC682" s="40">
        <f t="shared" si="373"/>
        <v>0</v>
      </c>
      <c r="BD682" s="40">
        <f t="shared" si="374"/>
        <v>0</v>
      </c>
      <c r="BE682" s="40">
        <f>(AD682+AR682)*$BE$1</f>
        <v>0</v>
      </c>
      <c r="BF682" s="40">
        <f>(AE682+AS682)*$BF$1</f>
        <v>0</v>
      </c>
      <c r="BG682" s="40">
        <f>(AF682+AT682)*$BG$1</f>
        <v>0</v>
      </c>
      <c r="BH682" s="62">
        <f t="shared" si="375"/>
        <v>7436.76826690487</v>
      </c>
      <c r="BI682" s="128">
        <f>VLOOKUP(A682,'1112 '!$B$499:$G$1229,6,0)</f>
        <v>5038.01</v>
      </c>
      <c r="BJ682" s="63">
        <f t="shared" si="376"/>
        <v>2398.7582669048697</v>
      </c>
      <c r="BK682" s="41">
        <f t="shared" si="378"/>
        <v>5.9045320828471169E-3</v>
      </c>
    </row>
    <row r="683" spans="1:63" x14ac:dyDescent="0.3">
      <c r="A683" s="85" t="s">
        <v>1584</v>
      </c>
      <c r="B683" s="85" t="s">
        <v>145</v>
      </c>
      <c r="C683" s="65">
        <f>VLOOKUP(B683,Площадь!$D$2:$E$713,2,0)</f>
        <v>31.8</v>
      </c>
      <c r="D683" s="79"/>
      <c r="E683">
        <v>31</v>
      </c>
      <c r="F683">
        <v>29</v>
      </c>
      <c r="G683">
        <v>31</v>
      </c>
      <c r="Q683">
        <f t="shared" si="356"/>
        <v>91</v>
      </c>
      <c r="R683" s="100">
        <f>VLOOKUP(B683,'Общие показания'!A:H,8,0)</f>
        <v>1.2129419068475931</v>
      </c>
      <c r="S683" s="41"/>
      <c r="T683" s="100">
        <f t="shared" si="357"/>
        <v>0.46339681675779903</v>
      </c>
      <c r="U683" s="100">
        <f t="shared" si="358"/>
        <v>0.37638156069276546</v>
      </c>
      <c r="V683" s="41">
        <f t="shared" si="354"/>
        <v>0.37316352939702863</v>
      </c>
      <c r="W683" s="41">
        <f>R682*W$1/30*H683</f>
        <v>0</v>
      </c>
      <c r="X683" s="100">
        <f t="shared" si="359"/>
        <v>0</v>
      </c>
      <c r="Y683" s="41"/>
      <c r="Z683" s="41"/>
      <c r="AA683" s="41"/>
      <c r="AB683" s="41"/>
      <c r="AC683" s="41"/>
      <c r="AD683" s="41"/>
      <c r="AE683" s="41"/>
      <c r="AF683" s="41"/>
      <c r="AG683" s="41"/>
      <c r="AI683" s="100">
        <f t="shared" si="360"/>
        <v>0.63524102262470838</v>
      </c>
      <c r="AJ683" s="100">
        <f t="shared" si="361"/>
        <v>0.30662986001727305</v>
      </c>
      <c r="AK683" s="41">
        <f t="shared" si="355"/>
        <v>0.48092004354843831</v>
      </c>
      <c r="AL683" s="41">
        <f t="shared" si="362"/>
        <v>0</v>
      </c>
      <c r="AR683" s="41">
        <f t="shared" si="363"/>
        <v>0</v>
      </c>
      <c r="AS683" s="41">
        <f t="shared" si="364"/>
        <v>0</v>
      </c>
      <c r="AT683" s="41">
        <f t="shared" si="365"/>
        <v>0</v>
      </c>
      <c r="AV683" s="40">
        <f t="shared" si="366"/>
        <v>2949.1394705248276</v>
      </c>
      <c r="AW683" s="40">
        <f t="shared" si="367"/>
        <v>1833.448537297199</v>
      </c>
      <c r="AX683" s="40">
        <f t="shared" si="368"/>
        <v>2292.6677798718938</v>
      </c>
      <c r="AY683" s="40">
        <f t="shared" si="369"/>
        <v>0</v>
      </c>
      <c r="AZ683" s="40">
        <f t="shared" si="370"/>
        <v>0</v>
      </c>
      <c r="BA683" s="40">
        <f t="shared" si="371"/>
        <v>0</v>
      </c>
      <c r="BB683" s="40">
        <f t="shared" si="372"/>
        <v>0</v>
      </c>
      <c r="BC683" s="40">
        <f t="shared" si="373"/>
        <v>0</v>
      </c>
      <c r="BD683" s="40">
        <f t="shared" si="374"/>
        <v>0</v>
      </c>
      <c r="BE683" s="40"/>
      <c r="BF683" s="40"/>
      <c r="BG683" s="40"/>
      <c r="BH683" s="62">
        <f t="shared" si="375"/>
        <v>7075.2557876939209</v>
      </c>
      <c r="BI683" s="128">
        <f>VLOOKUP(A683,'1112 '!$B$499:$G$1229,6,0)</f>
        <v>4097.3999999999996</v>
      </c>
      <c r="BJ683" s="63">
        <f t="shared" si="376"/>
        <v>2977.8557876939212</v>
      </c>
      <c r="BK683" s="41">
        <f t="shared" si="378"/>
        <v>6.9070566903511868E-3</v>
      </c>
    </row>
    <row r="684" spans="1:63" x14ac:dyDescent="0.3">
      <c r="A684" s="85" t="s">
        <v>1555</v>
      </c>
      <c r="B684" s="85" t="s">
        <v>230</v>
      </c>
      <c r="C684" s="65">
        <f>VLOOKUP(B684,Площадь!$D$2:$E$713,2,0)</f>
        <v>32.1</v>
      </c>
      <c r="D684" s="79"/>
      <c r="E684">
        <v>31</v>
      </c>
      <c r="F684">
        <v>29</v>
      </c>
      <c r="G684">
        <v>31</v>
      </c>
      <c r="Q684">
        <f t="shared" si="356"/>
        <v>91</v>
      </c>
      <c r="R684" s="100">
        <f>VLOOKUP(B684,'Общие показания'!A:H,8,0)</f>
        <v>1.2243847550254006</v>
      </c>
      <c r="S684" s="41"/>
      <c r="T684" s="100">
        <f t="shared" si="357"/>
        <v>0.46776848484041983</v>
      </c>
      <c r="U684" s="100">
        <f t="shared" si="358"/>
        <v>0.37993233013326327</v>
      </c>
      <c r="V684" s="41">
        <f t="shared" si="354"/>
        <v>0.37668394005171757</v>
      </c>
      <c r="W684" s="41">
        <f t="shared" ref="W684:W718" si="379">R684*W$1/30*H684</f>
        <v>0</v>
      </c>
      <c r="X684" s="100">
        <f t="shared" si="359"/>
        <v>0</v>
      </c>
      <c r="Y684" s="41"/>
      <c r="Z684" s="41"/>
      <c r="AA684" s="41"/>
      <c r="AB684" s="41"/>
      <c r="AC684" s="41"/>
      <c r="AD684" s="41"/>
      <c r="AE684" s="41"/>
      <c r="AF684" s="41"/>
      <c r="AG684" s="41"/>
      <c r="AI684" s="100">
        <f t="shared" si="360"/>
        <v>0.6412338624607905</v>
      </c>
      <c r="AJ684" s="100">
        <f t="shared" si="361"/>
        <v>0.30952259454573794</v>
      </c>
      <c r="AK684" s="41">
        <f t="shared" si="355"/>
        <v>0.48545702509134803</v>
      </c>
      <c r="AL684" s="41">
        <f t="shared" si="362"/>
        <v>0</v>
      </c>
      <c r="AR684" s="41">
        <f t="shared" si="363"/>
        <v>0</v>
      </c>
      <c r="AS684" s="41">
        <f t="shared" si="364"/>
        <v>0</v>
      </c>
      <c r="AT684" s="41">
        <f t="shared" si="365"/>
        <v>0</v>
      </c>
      <c r="AV684" s="40">
        <f t="shared" si="366"/>
        <v>2976.9615410014771</v>
      </c>
      <c r="AW684" s="40">
        <f t="shared" si="367"/>
        <v>1850.7452216113236</v>
      </c>
      <c r="AX684" s="40">
        <f t="shared" si="368"/>
        <v>2314.2967211914397</v>
      </c>
      <c r="AY684" s="40">
        <f t="shared" si="369"/>
        <v>0</v>
      </c>
      <c r="AZ684" s="40">
        <f t="shared" si="370"/>
        <v>0</v>
      </c>
      <c r="BA684" s="40">
        <f t="shared" si="371"/>
        <v>0</v>
      </c>
      <c r="BB684" s="40">
        <f t="shared" si="372"/>
        <v>0</v>
      </c>
      <c r="BC684" s="40">
        <f t="shared" si="373"/>
        <v>0</v>
      </c>
      <c r="BD684" s="40">
        <f t="shared" si="374"/>
        <v>0</v>
      </c>
      <c r="BE684" s="40"/>
      <c r="BF684" s="40"/>
      <c r="BG684" s="40"/>
      <c r="BH684" s="62">
        <f t="shared" si="375"/>
        <v>7142.0034838042411</v>
      </c>
      <c r="BI684" s="128">
        <f>VLOOKUP(A684,'1112 '!$B$499:$G$1229,6,0)</f>
        <v>4136.07</v>
      </c>
      <c r="BJ684" s="63">
        <f t="shared" si="376"/>
        <v>3005.9334838042414</v>
      </c>
      <c r="BK684" s="41">
        <f t="shared" si="378"/>
        <v>6.9070566903511859E-3</v>
      </c>
    </row>
    <row r="685" spans="1:63" x14ac:dyDescent="0.3">
      <c r="A685" s="85" t="s">
        <v>1609</v>
      </c>
      <c r="B685" s="85" t="s">
        <v>152</v>
      </c>
      <c r="C685" s="65">
        <f>VLOOKUP(B685,Площадь!$D$2:$E$713,2,0)</f>
        <v>39.299999999999997</v>
      </c>
      <c r="D685" s="79"/>
      <c r="E685">
        <v>31</v>
      </c>
      <c r="F685">
        <v>29</v>
      </c>
      <c r="G685">
        <v>31</v>
      </c>
      <c r="Q685">
        <f t="shared" si="356"/>
        <v>91</v>
      </c>
      <c r="R685" s="100">
        <f>VLOOKUP(B685,'Общие показания'!A:H,8,0)</f>
        <v>2.1660000000000004</v>
      </c>
      <c r="S685" s="41"/>
      <c r="T685" s="100">
        <f t="shared" si="357"/>
        <v>0.82750665916559074</v>
      </c>
      <c r="U685" s="100">
        <f t="shared" si="358"/>
        <v>0.67211995550498027</v>
      </c>
      <c r="V685" s="41">
        <f t="shared" si="354"/>
        <v>0.66637338532942947</v>
      </c>
      <c r="W685" s="41">
        <f t="shared" si="379"/>
        <v>0</v>
      </c>
      <c r="X685" s="100">
        <f t="shared" si="359"/>
        <v>0</v>
      </c>
      <c r="Y685" s="41"/>
      <c r="Z685" s="41"/>
      <c r="AA685" s="41"/>
      <c r="AB685" s="41"/>
      <c r="AC685" s="41"/>
      <c r="AD685" s="41"/>
      <c r="AE685" s="41"/>
      <c r="AF685" s="41"/>
      <c r="AG685" s="41"/>
      <c r="AI685" s="100">
        <f t="shared" si="360"/>
        <v>0.78506201852676216</v>
      </c>
      <c r="AJ685" s="100">
        <f t="shared" si="361"/>
        <v>0.37894822322889404</v>
      </c>
      <c r="AK685" s="41">
        <f t="shared" si="355"/>
        <v>0.59434458212118313</v>
      </c>
      <c r="AL685" s="41">
        <f t="shared" si="362"/>
        <v>0</v>
      </c>
      <c r="AR685" s="41">
        <f t="shared" si="363"/>
        <v>0</v>
      </c>
      <c r="AS685" s="41">
        <f t="shared" si="364"/>
        <v>0</v>
      </c>
      <c r="AT685" s="41">
        <f t="shared" si="365"/>
        <v>0</v>
      </c>
      <c r="AV685" s="40">
        <f t="shared" si="366"/>
        <v>4328.7148556502443</v>
      </c>
      <c r="AW685" s="40">
        <f t="shared" si="367"/>
        <v>2821.4453762660628</v>
      </c>
      <c r="AX685" s="40">
        <f t="shared" si="368"/>
        <v>3384.2208831057264</v>
      </c>
      <c r="AY685" s="40">
        <f t="shared" si="369"/>
        <v>0</v>
      </c>
      <c r="AZ685" s="40">
        <f t="shared" si="370"/>
        <v>0</v>
      </c>
      <c r="BA685" s="40">
        <f t="shared" si="371"/>
        <v>0</v>
      </c>
      <c r="BB685" s="40">
        <f t="shared" si="372"/>
        <v>0</v>
      </c>
      <c r="BC685" s="40">
        <f t="shared" si="373"/>
        <v>0</v>
      </c>
      <c r="BD685" s="40">
        <f t="shared" si="374"/>
        <v>0</v>
      </c>
      <c r="BE685" s="40"/>
      <c r="BF685" s="40"/>
      <c r="BG685" s="40"/>
      <c r="BH685" s="62">
        <f t="shared" si="375"/>
        <v>10534.381115022034</v>
      </c>
      <c r="BI685" s="128">
        <f>VLOOKUP(A685,'1112 '!$B$499:$G$1229,6,0)</f>
        <v>5063.78</v>
      </c>
      <c r="BJ685" s="63">
        <f t="shared" si="376"/>
        <v>5470.6011150220338</v>
      </c>
      <c r="BK685" s="41">
        <f t="shared" si="378"/>
        <v>8.3213630701374896E-3</v>
      </c>
    </row>
    <row r="686" spans="1:63" x14ac:dyDescent="0.3">
      <c r="A686" s="85" t="s">
        <v>2317</v>
      </c>
      <c r="B686" s="85" t="s">
        <v>28</v>
      </c>
      <c r="C686" s="65">
        <f>VLOOKUP(B686,Площадь!$D$2:$E$713,2,0)</f>
        <v>59</v>
      </c>
      <c r="D686" s="79"/>
      <c r="E686">
        <v>31</v>
      </c>
      <c r="F686">
        <v>29</v>
      </c>
      <c r="G686">
        <v>31</v>
      </c>
      <c r="Q686">
        <f t="shared" si="356"/>
        <v>91</v>
      </c>
      <c r="R686" s="100">
        <f>VLOOKUP(B686,'Общие показания'!A:H,8,0)</f>
        <v>4.4019999999999992</v>
      </c>
      <c r="S686" s="41"/>
      <c r="T686" s="100">
        <f t="shared" si="357"/>
        <v>1.6817563774916571</v>
      </c>
      <c r="U686" s="100">
        <f t="shared" si="358"/>
        <v>1.3659612392118754</v>
      </c>
      <c r="V686" s="41">
        <f t="shared" si="354"/>
        <v>1.354282383296467</v>
      </c>
      <c r="W686" s="41">
        <f t="shared" si="379"/>
        <v>0</v>
      </c>
      <c r="X686" s="100">
        <f t="shared" si="359"/>
        <v>0</v>
      </c>
      <c r="Y686" s="41"/>
      <c r="Z686" s="41"/>
      <c r="AA686" s="41"/>
      <c r="AB686" s="41"/>
      <c r="AC686" s="41"/>
      <c r="AD686" s="41"/>
      <c r="AE686" s="41"/>
      <c r="AF686" s="41"/>
      <c r="AG686" s="41"/>
      <c r="AI686" s="100">
        <f t="shared" si="360"/>
        <v>1.1785918344294903</v>
      </c>
      <c r="AJ686" s="100">
        <f t="shared" si="361"/>
        <v>0.56890445726475192</v>
      </c>
      <c r="AK686" s="41">
        <f t="shared" si="355"/>
        <v>0.89227303677225966</v>
      </c>
      <c r="AL686" s="41">
        <f t="shared" si="362"/>
        <v>0</v>
      </c>
      <c r="AR686" s="41">
        <f t="shared" si="363"/>
        <v>0</v>
      </c>
      <c r="AS686" s="41">
        <f t="shared" si="364"/>
        <v>0</v>
      </c>
      <c r="AT686" s="41">
        <f t="shared" si="365"/>
        <v>0</v>
      </c>
      <c r="AV686" s="40">
        <f t="shared" si="366"/>
        <v>7678.2043261526514</v>
      </c>
      <c r="AW686" s="40">
        <f t="shared" si="367"/>
        <v>5193.8760809939995</v>
      </c>
      <c r="AX686" s="40">
        <f t="shared" si="368"/>
        <v>6030.563507415688</v>
      </c>
      <c r="AY686" s="40">
        <f t="shared" si="369"/>
        <v>0</v>
      </c>
      <c r="AZ686" s="40">
        <f t="shared" si="370"/>
        <v>0</v>
      </c>
      <c r="BA686" s="40">
        <f t="shared" si="371"/>
        <v>0</v>
      </c>
      <c r="BB686" s="40">
        <f t="shared" si="372"/>
        <v>0</v>
      </c>
      <c r="BC686" s="40">
        <f t="shared" si="373"/>
        <v>0</v>
      </c>
      <c r="BD686" s="40">
        <f t="shared" si="374"/>
        <v>0</v>
      </c>
      <c r="BE686" s="40"/>
      <c r="BF686" s="40"/>
      <c r="BG686" s="40"/>
      <c r="BH686" s="62">
        <f t="shared" si="375"/>
        <v>18902.643914562341</v>
      </c>
      <c r="BI686" s="128">
        <f>VLOOKUP(A686,'1112 '!$B$499:$G$1229,6,0)</f>
        <v>7602.11</v>
      </c>
      <c r="BJ686" s="63">
        <f t="shared" si="376"/>
        <v>11300.53391456234</v>
      </c>
      <c r="BK686" s="41">
        <f t="shared" si="378"/>
        <v>9.9460018763651136E-3</v>
      </c>
    </row>
    <row r="687" spans="1:63" x14ac:dyDescent="0.3">
      <c r="A687" s="85" t="s">
        <v>1242</v>
      </c>
      <c r="B687" s="85" t="s">
        <v>128</v>
      </c>
      <c r="C687" s="65">
        <f>VLOOKUP(B687,Площадь!$D$2:$E$713,2,0)</f>
        <v>33.5</v>
      </c>
      <c r="D687" s="79"/>
      <c r="E687">
        <v>31</v>
      </c>
      <c r="F687">
        <v>29</v>
      </c>
      <c r="G687">
        <v>31</v>
      </c>
      <c r="Q687">
        <f t="shared" si="356"/>
        <v>91</v>
      </c>
      <c r="R687" s="100">
        <f>VLOOKUP(B687,'Общие показания'!A:H,8,0)</f>
        <v>1.2777847131885021</v>
      </c>
      <c r="S687" s="41"/>
      <c r="T687" s="100">
        <f t="shared" si="357"/>
        <v>0.48816960255931652</v>
      </c>
      <c r="U687" s="100">
        <f t="shared" si="358"/>
        <v>0.39650258752225293</v>
      </c>
      <c r="V687" s="41">
        <f t="shared" si="354"/>
        <v>0.39311252310693262</v>
      </c>
      <c r="W687" s="41">
        <f t="shared" si="379"/>
        <v>0</v>
      </c>
      <c r="X687" s="100">
        <f t="shared" si="359"/>
        <v>0</v>
      </c>
      <c r="Y687" s="41"/>
      <c r="Z687" s="41"/>
      <c r="AA687" s="41"/>
      <c r="AB687" s="41"/>
      <c r="AC687" s="41"/>
      <c r="AD687" s="41"/>
      <c r="AE687" s="41"/>
      <c r="AF687" s="41"/>
      <c r="AG687" s="41"/>
      <c r="AI687" s="100">
        <f t="shared" si="360"/>
        <v>0.66920044836250725</v>
      </c>
      <c r="AJ687" s="100">
        <f t="shared" si="361"/>
        <v>0.32302202234524047</v>
      </c>
      <c r="AK687" s="41">
        <f t="shared" si="355"/>
        <v>0.50662960562492709</v>
      </c>
      <c r="AL687" s="41">
        <f t="shared" si="362"/>
        <v>0</v>
      </c>
      <c r="AR687" s="41">
        <f t="shared" si="363"/>
        <v>0</v>
      </c>
      <c r="AS687" s="41">
        <f t="shared" si="364"/>
        <v>0</v>
      </c>
      <c r="AT687" s="41">
        <f t="shared" si="365"/>
        <v>0</v>
      </c>
      <c r="AV687" s="40">
        <f t="shared" si="366"/>
        <v>3106.7978698925072</v>
      </c>
      <c r="AW687" s="40">
        <f t="shared" si="367"/>
        <v>1931.4630817439047</v>
      </c>
      <c r="AX687" s="40">
        <f t="shared" si="368"/>
        <v>2415.231780682655</v>
      </c>
      <c r="AY687" s="40">
        <f t="shared" si="369"/>
        <v>0</v>
      </c>
      <c r="AZ687" s="40">
        <f t="shared" si="370"/>
        <v>0</v>
      </c>
      <c r="BA687" s="40">
        <f t="shared" si="371"/>
        <v>0</v>
      </c>
      <c r="BB687" s="40">
        <f t="shared" si="372"/>
        <v>0</v>
      </c>
      <c r="BC687" s="40">
        <f t="shared" si="373"/>
        <v>0</v>
      </c>
      <c r="BD687" s="40">
        <f t="shared" si="374"/>
        <v>0</v>
      </c>
      <c r="BE687" s="40"/>
      <c r="BF687" s="40"/>
      <c r="BG687" s="40"/>
      <c r="BH687" s="62">
        <f t="shared" si="375"/>
        <v>7453.4927323190668</v>
      </c>
      <c r="BI687" s="128">
        <f>VLOOKUP(A687,'1112 '!$B$499:$G$1229,6,0)</f>
        <v>4316.46</v>
      </c>
      <c r="BJ687" s="63">
        <f t="shared" si="376"/>
        <v>3137.0327323190668</v>
      </c>
      <c r="BK687" s="41">
        <f t="shared" si="378"/>
        <v>6.9070566903511859E-3</v>
      </c>
    </row>
    <row r="688" spans="1:63" x14ac:dyDescent="0.3">
      <c r="A688" s="85" t="s">
        <v>1388</v>
      </c>
      <c r="B688" s="85" t="s">
        <v>82</v>
      </c>
      <c r="C688" s="65">
        <f>VLOOKUP(B688,Площадь!$D$2:$E$713,2,0)</f>
        <v>61.5</v>
      </c>
      <c r="D688" s="79"/>
      <c r="E688">
        <v>31</v>
      </c>
      <c r="F688">
        <v>29</v>
      </c>
      <c r="G688">
        <v>31</v>
      </c>
      <c r="Q688">
        <f t="shared" si="356"/>
        <v>91</v>
      </c>
      <c r="R688" s="100">
        <f>VLOOKUP(B688,'Общие показания'!A:H,8,0)</f>
        <v>2.3457838764505334</v>
      </c>
      <c r="S688" s="41"/>
      <c r="T688" s="100">
        <f t="shared" si="357"/>
        <v>0.89619195693725273</v>
      </c>
      <c r="U688" s="100">
        <f t="shared" si="358"/>
        <v>0.72790773530204633</v>
      </c>
      <c r="V688" s="41">
        <f t="shared" si="354"/>
        <v>0.72168418421123448</v>
      </c>
      <c r="W688" s="41">
        <f t="shared" si="379"/>
        <v>0</v>
      </c>
      <c r="X688" s="100">
        <f t="shared" si="359"/>
        <v>0</v>
      </c>
      <c r="Y688" s="41"/>
      <c r="Z688" s="41"/>
      <c r="AA688" s="41"/>
      <c r="AB688" s="41"/>
      <c r="AC688" s="41"/>
      <c r="AD688" s="41"/>
      <c r="AE688" s="41"/>
      <c r="AF688" s="41"/>
      <c r="AG688" s="41"/>
      <c r="AI688" s="100">
        <f t="shared" si="360"/>
        <v>1.2285321663968416</v>
      </c>
      <c r="AJ688" s="100">
        <f t="shared" si="361"/>
        <v>0.59301057833529225</v>
      </c>
      <c r="AK688" s="41">
        <f t="shared" si="355"/>
        <v>0.93008121629650797</v>
      </c>
      <c r="AL688" s="41">
        <f t="shared" si="362"/>
        <v>0</v>
      </c>
      <c r="AR688" s="41">
        <f t="shared" si="363"/>
        <v>0</v>
      </c>
      <c r="AS688" s="41">
        <f t="shared" si="364"/>
        <v>0</v>
      </c>
      <c r="AT688" s="41">
        <f t="shared" si="365"/>
        <v>0</v>
      </c>
      <c r="AV688" s="40">
        <f t="shared" si="366"/>
        <v>5703.52444771311</v>
      </c>
      <c r="AW688" s="40">
        <f t="shared" si="367"/>
        <v>3545.8202843955264</v>
      </c>
      <c r="AX688" s="40">
        <f t="shared" si="368"/>
        <v>4433.932970506964</v>
      </c>
      <c r="AY688" s="40">
        <f t="shared" si="369"/>
        <v>0</v>
      </c>
      <c r="AZ688" s="40">
        <f t="shared" si="370"/>
        <v>0</v>
      </c>
      <c r="BA688" s="40">
        <f t="shared" si="371"/>
        <v>0</v>
      </c>
      <c r="BB688" s="40">
        <f t="shared" si="372"/>
        <v>0</v>
      </c>
      <c r="BC688" s="40">
        <f t="shared" si="373"/>
        <v>0</v>
      </c>
      <c r="BD688" s="40">
        <f t="shared" si="374"/>
        <v>0</v>
      </c>
      <c r="BE688" s="40"/>
      <c r="BF688" s="40"/>
      <c r="BG688" s="40"/>
      <c r="BH688" s="62">
        <f t="shared" si="375"/>
        <v>13683.2777026156</v>
      </c>
      <c r="BI688" s="128">
        <f>VLOOKUP(A688,'1112 '!$B$499:$G$1229,6,0)</f>
        <v>7924.23</v>
      </c>
      <c r="BJ688" s="63">
        <f t="shared" si="376"/>
        <v>5759.0477026156004</v>
      </c>
      <c r="BK688" s="41">
        <f t="shared" si="378"/>
        <v>6.9070566903511859E-3</v>
      </c>
    </row>
    <row r="689" spans="1:63" x14ac:dyDescent="0.3">
      <c r="A689" s="85" t="s">
        <v>1423</v>
      </c>
      <c r="B689" s="85" t="s">
        <v>212</v>
      </c>
      <c r="C689" s="65">
        <f>VLOOKUP(B689,Площадь!$D$2:$E$713,2,0)</f>
        <v>32.5</v>
      </c>
      <c r="D689" s="79"/>
      <c r="E689">
        <v>31</v>
      </c>
      <c r="F689">
        <v>29</v>
      </c>
      <c r="G689">
        <v>31</v>
      </c>
      <c r="Q689">
        <f t="shared" si="356"/>
        <v>91</v>
      </c>
      <c r="R689" s="100">
        <f>VLOOKUP(B689,'Общие показания'!A:H,8,0)</f>
        <v>2.3570000000000011</v>
      </c>
      <c r="S689" s="41"/>
      <c r="T689" s="100">
        <f t="shared" si="357"/>
        <v>0.90047700630346161</v>
      </c>
      <c r="U689" s="100">
        <f t="shared" si="358"/>
        <v>0.73138815102734944</v>
      </c>
      <c r="V689" s="41">
        <f t="shared" si="354"/>
        <v>0.72513484266919015</v>
      </c>
      <c r="W689" s="41">
        <f t="shared" si="379"/>
        <v>0</v>
      </c>
      <c r="X689" s="100">
        <f t="shared" si="359"/>
        <v>0</v>
      </c>
      <c r="Y689" s="41"/>
      <c r="Z689" s="41"/>
      <c r="AA689" s="41"/>
      <c r="AB689" s="41"/>
      <c r="AC689" s="41"/>
      <c r="AD689" s="41"/>
      <c r="AE689" s="41"/>
      <c r="AF689" s="41"/>
      <c r="AG689" s="41"/>
      <c r="AI689" s="100">
        <f t="shared" si="360"/>
        <v>0.6492243155755667</v>
      </c>
      <c r="AJ689" s="100">
        <f t="shared" si="361"/>
        <v>0.31337957391702437</v>
      </c>
      <c r="AK689" s="41">
        <f t="shared" si="355"/>
        <v>0.49150633381522779</v>
      </c>
      <c r="AL689" s="41">
        <f t="shared" si="362"/>
        <v>0</v>
      </c>
      <c r="AR689" s="41">
        <f t="shared" si="363"/>
        <v>0</v>
      </c>
      <c r="AS689" s="41">
        <f t="shared" si="364"/>
        <v>0</v>
      </c>
      <c r="AT689" s="41">
        <f t="shared" si="365"/>
        <v>0</v>
      </c>
      <c r="AV689" s="40">
        <f t="shared" si="366"/>
        <v>4159.9562403991886</v>
      </c>
      <c r="AW689" s="40">
        <f t="shared" si="367"/>
        <v>2804.5326901316794</v>
      </c>
      <c r="AX689" s="40">
        <f t="shared" si="368"/>
        <v>3265.9029085077118</v>
      </c>
      <c r="AY689" s="40">
        <f t="shared" si="369"/>
        <v>0</v>
      </c>
      <c r="AZ689" s="40">
        <f t="shared" si="370"/>
        <v>0</v>
      </c>
      <c r="BA689" s="40">
        <f t="shared" si="371"/>
        <v>0</v>
      </c>
      <c r="BB689" s="40">
        <f t="shared" si="372"/>
        <v>0</v>
      </c>
      <c r="BC689" s="40">
        <f t="shared" si="373"/>
        <v>0</v>
      </c>
      <c r="BD689" s="40">
        <f t="shared" si="374"/>
        <v>0</v>
      </c>
      <c r="BE689" s="40"/>
      <c r="BF689" s="40"/>
      <c r="BG689" s="40"/>
      <c r="BH689" s="62">
        <f t="shared" si="375"/>
        <v>10230.391839038581</v>
      </c>
      <c r="BI689" s="128">
        <f>VLOOKUP(A689,'1112 '!$B$499:$G$1229,6,0)</f>
        <v>4187.6099999999997</v>
      </c>
      <c r="BJ689" s="63">
        <f t="shared" si="376"/>
        <v>6042.781839038581</v>
      </c>
      <c r="BK689" s="41">
        <f t="shared" si="378"/>
        <v>9.772077495661077E-3</v>
      </c>
    </row>
    <row r="690" spans="1:63" x14ac:dyDescent="0.3">
      <c r="A690" s="85" t="s">
        <v>1243</v>
      </c>
      <c r="B690" s="85" t="s">
        <v>92</v>
      </c>
      <c r="C690" s="65">
        <f>VLOOKUP(B690,Площадь!$D$2:$E$713,2,0)</f>
        <v>39.1</v>
      </c>
      <c r="D690" s="79"/>
      <c r="E690">
        <v>31</v>
      </c>
      <c r="F690">
        <v>29</v>
      </c>
      <c r="G690">
        <v>31</v>
      </c>
      <c r="Q690">
        <f t="shared" si="356"/>
        <v>91</v>
      </c>
      <c r="R690" s="100">
        <f>VLOOKUP(B690,'Общие показания'!A:H,8,0)</f>
        <v>1.4913845458409083</v>
      </c>
      <c r="S690" s="41"/>
      <c r="T690" s="100">
        <f t="shared" si="357"/>
        <v>0.56977407343490383</v>
      </c>
      <c r="U690" s="100">
        <f t="shared" si="358"/>
        <v>0.46278361707821153</v>
      </c>
      <c r="V690" s="41">
        <f t="shared" si="354"/>
        <v>0.45882685532779299</v>
      </c>
      <c r="W690" s="41">
        <f t="shared" si="379"/>
        <v>0</v>
      </c>
      <c r="X690" s="100">
        <f t="shared" si="359"/>
        <v>0</v>
      </c>
      <c r="Y690" s="41"/>
      <c r="Z690" s="41"/>
      <c r="AA690" s="41"/>
      <c r="AB690" s="41"/>
      <c r="AC690" s="41"/>
      <c r="AD690" s="41"/>
      <c r="AE690" s="41"/>
      <c r="AF690" s="41"/>
      <c r="AG690" s="41"/>
      <c r="AI690" s="100">
        <f t="shared" si="360"/>
        <v>0.78106679196937412</v>
      </c>
      <c r="AJ690" s="100">
        <f t="shared" si="361"/>
        <v>0.37701973354325086</v>
      </c>
      <c r="AK690" s="41">
        <f t="shared" si="355"/>
        <v>0.59131992775924336</v>
      </c>
      <c r="AL690" s="41">
        <f t="shared" si="362"/>
        <v>0</v>
      </c>
      <c r="AR690" s="41">
        <f t="shared" si="363"/>
        <v>0</v>
      </c>
      <c r="AS690" s="41">
        <f t="shared" si="364"/>
        <v>0</v>
      </c>
      <c r="AT690" s="41">
        <f t="shared" si="365"/>
        <v>0</v>
      </c>
      <c r="AV690" s="40">
        <f t="shared" si="366"/>
        <v>3626.1431854566276</v>
      </c>
      <c r="AW690" s="40">
        <f t="shared" si="367"/>
        <v>2254.3345222742287</v>
      </c>
      <c r="AX690" s="40">
        <f t="shared" si="368"/>
        <v>2818.972018647517</v>
      </c>
      <c r="AY690" s="40">
        <f t="shared" si="369"/>
        <v>0</v>
      </c>
      <c r="AZ690" s="40">
        <f t="shared" si="370"/>
        <v>0</v>
      </c>
      <c r="BA690" s="40">
        <f t="shared" si="371"/>
        <v>0</v>
      </c>
      <c r="BB690" s="40">
        <f t="shared" si="372"/>
        <v>0</v>
      </c>
      <c r="BC690" s="40">
        <f t="shared" si="373"/>
        <v>0</v>
      </c>
      <c r="BD690" s="40">
        <f t="shared" si="374"/>
        <v>0</v>
      </c>
      <c r="BE690" s="40"/>
      <c r="BF690" s="40"/>
      <c r="BG690" s="40"/>
      <c r="BH690" s="62">
        <f t="shared" si="375"/>
        <v>8699.4497263783742</v>
      </c>
      <c r="BI690" s="128">
        <f>VLOOKUP(A690,'1112 '!$B$499:$G$1229,6,0)</f>
        <v>5038.01</v>
      </c>
      <c r="BJ690" s="63">
        <f t="shared" si="376"/>
        <v>3661.439726378374</v>
      </c>
      <c r="BK690" s="41">
        <f t="shared" si="378"/>
        <v>6.9070566903511859E-3</v>
      </c>
    </row>
    <row r="691" spans="1:63" x14ac:dyDescent="0.3">
      <c r="A691" s="85" t="s">
        <v>1414</v>
      </c>
      <c r="B691" s="85" t="s">
        <v>190</v>
      </c>
      <c r="C691" s="65">
        <f>VLOOKUP(B691,Площадь!$D$2:$E$713,2,0)</f>
        <v>31.8</v>
      </c>
      <c r="D691" s="79"/>
      <c r="E691">
        <v>31</v>
      </c>
      <c r="F691">
        <v>29</v>
      </c>
      <c r="G691">
        <v>31</v>
      </c>
      <c r="Q691">
        <f t="shared" si="356"/>
        <v>91</v>
      </c>
      <c r="R691" s="100">
        <f>VLOOKUP(B691,'Общие показания'!A:H,8,0)</f>
        <v>1.2129419068475931</v>
      </c>
      <c r="S691" s="41"/>
      <c r="T691" s="100">
        <f t="shared" si="357"/>
        <v>0.46339681675779903</v>
      </c>
      <c r="U691" s="100">
        <f t="shared" si="358"/>
        <v>0.37638156069276546</v>
      </c>
      <c r="V691" s="41">
        <f t="shared" si="354"/>
        <v>0.37316352939702863</v>
      </c>
      <c r="W691" s="41">
        <f t="shared" si="379"/>
        <v>0</v>
      </c>
      <c r="X691" s="100">
        <f t="shared" si="359"/>
        <v>0</v>
      </c>
      <c r="Y691" s="41"/>
      <c r="Z691" s="41"/>
      <c r="AA691" s="41"/>
      <c r="AB691" s="41"/>
      <c r="AC691" s="41"/>
      <c r="AD691" s="41"/>
      <c r="AE691" s="41"/>
      <c r="AF691" s="41"/>
      <c r="AG691" s="41"/>
      <c r="AI691" s="100">
        <f t="shared" si="360"/>
        <v>0.63524102262470838</v>
      </c>
      <c r="AJ691" s="100">
        <f t="shared" si="361"/>
        <v>0.30662986001727305</v>
      </c>
      <c r="AK691" s="41">
        <f t="shared" si="355"/>
        <v>0.48092004354843831</v>
      </c>
      <c r="AL691" s="41">
        <f t="shared" si="362"/>
        <v>0</v>
      </c>
      <c r="AR691" s="41">
        <f t="shared" si="363"/>
        <v>0</v>
      </c>
      <c r="AS691" s="41">
        <f t="shared" si="364"/>
        <v>0</v>
      </c>
      <c r="AT691" s="41">
        <f t="shared" si="365"/>
        <v>0</v>
      </c>
      <c r="AV691" s="40">
        <f t="shared" si="366"/>
        <v>2949.1394705248276</v>
      </c>
      <c r="AW691" s="40">
        <f t="shared" si="367"/>
        <v>1833.448537297199</v>
      </c>
      <c r="AX691" s="40">
        <f t="shared" si="368"/>
        <v>2292.6677798718938</v>
      </c>
      <c r="AY691" s="40">
        <f t="shared" si="369"/>
        <v>0</v>
      </c>
      <c r="AZ691" s="40">
        <f t="shared" si="370"/>
        <v>0</v>
      </c>
      <c r="BA691" s="40">
        <f t="shared" si="371"/>
        <v>0</v>
      </c>
      <c r="BB691" s="40">
        <f t="shared" si="372"/>
        <v>0</v>
      </c>
      <c r="BC691" s="40">
        <f t="shared" si="373"/>
        <v>0</v>
      </c>
      <c r="BD691" s="40">
        <f t="shared" si="374"/>
        <v>0</v>
      </c>
      <c r="BE691" s="40"/>
      <c r="BF691" s="40"/>
      <c r="BG691" s="40"/>
      <c r="BH691" s="62">
        <f t="shared" si="375"/>
        <v>7075.2557876939209</v>
      </c>
      <c r="BI691" s="128">
        <f>VLOOKUP(A691,'1112 '!$B$499:$G$1229,6,0)</f>
        <v>4097.3999999999996</v>
      </c>
      <c r="BJ691" s="63">
        <f t="shared" si="376"/>
        <v>2977.8557876939212</v>
      </c>
      <c r="BK691" s="41">
        <f t="shared" si="378"/>
        <v>6.9070566903511868E-3</v>
      </c>
    </row>
    <row r="692" spans="1:63" x14ac:dyDescent="0.3">
      <c r="A692" s="85" t="s">
        <v>1507</v>
      </c>
      <c r="B692" s="85" t="s">
        <v>45</v>
      </c>
      <c r="C692" s="65">
        <f>VLOOKUP(B692,Площадь!$D$2:$E$713,2,0)</f>
        <v>39.299999999999997</v>
      </c>
      <c r="D692" s="79"/>
      <c r="E692">
        <v>31</v>
      </c>
      <c r="F692">
        <v>29</v>
      </c>
      <c r="G692">
        <v>31</v>
      </c>
      <c r="Q692">
        <f t="shared" si="356"/>
        <v>91</v>
      </c>
      <c r="R692" s="100">
        <f>VLOOKUP(B692,'Общие показания'!A:H,8,0)</f>
        <v>1.4990131112927798</v>
      </c>
      <c r="S692" s="41"/>
      <c r="T692" s="100">
        <f t="shared" si="357"/>
        <v>0.57268851882331762</v>
      </c>
      <c r="U692" s="100">
        <f t="shared" si="358"/>
        <v>0.46515079670520998</v>
      </c>
      <c r="V692" s="41">
        <f t="shared" si="354"/>
        <v>0.46117379576425227</v>
      </c>
      <c r="W692" s="41">
        <f t="shared" si="379"/>
        <v>0</v>
      </c>
      <c r="X692" s="100">
        <f t="shared" si="359"/>
        <v>0</v>
      </c>
      <c r="Y692" s="41"/>
      <c r="Z692" s="41"/>
      <c r="AA692" s="41"/>
      <c r="AB692" s="41"/>
      <c r="AC692" s="41"/>
      <c r="AD692" s="41"/>
      <c r="AE692" s="41"/>
      <c r="AF692" s="41"/>
      <c r="AG692" s="41"/>
      <c r="AI692" s="100">
        <f t="shared" si="360"/>
        <v>0.78506201852676216</v>
      </c>
      <c r="AJ692" s="100">
        <f t="shared" si="361"/>
        <v>0.37894822322889404</v>
      </c>
      <c r="AK692" s="41">
        <f t="shared" si="355"/>
        <v>0.59434458212118313</v>
      </c>
      <c r="AL692" s="41">
        <f t="shared" si="362"/>
        <v>0</v>
      </c>
      <c r="AR692" s="41">
        <f t="shared" si="363"/>
        <v>0</v>
      </c>
      <c r="AS692" s="41">
        <f t="shared" si="364"/>
        <v>0</v>
      </c>
      <c r="AT692" s="41">
        <f t="shared" si="365"/>
        <v>0</v>
      </c>
      <c r="AV692" s="40">
        <f t="shared" si="366"/>
        <v>3644.6912324410605</v>
      </c>
      <c r="AW692" s="40">
        <f t="shared" si="367"/>
        <v>2265.8656451503116</v>
      </c>
      <c r="AX692" s="40">
        <f t="shared" si="368"/>
        <v>2833.3913128605473</v>
      </c>
      <c r="AY692" s="40">
        <f t="shared" si="369"/>
        <v>0</v>
      </c>
      <c r="AZ692" s="40">
        <f t="shared" si="370"/>
        <v>0</v>
      </c>
      <c r="BA692" s="40">
        <f t="shared" si="371"/>
        <v>0</v>
      </c>
      <c r="BB692" s="40">
        <f t="shared" si="372"/>
        <v>0</v>
      </c>
      <c r="BC692" s="40">
        <f t="shared" si="373"/>
        <v>0</v>
      </c>
      <c r="BD692" s="40">
        <f t="shared" si="374"/>
        <v>0</v>
      </c>
      <c r="BE692" s="40"/>
      <c r="BF692" s="40"/>
      <c r="BG692" s="40"/>
      <c r="BH692" s="62">
        <f t="shared" si="375"/>
        <v>8743.9481904519198</v>
      </c>
      <c r="BI692" s="128">
        <f>VLOOKUP(A692,'1112 '!$B$499:$G$1229,6,0)</f>
        <v>5063.78</v>
      </c>
      <c r="BJ692" s="63">
        <f t="shared" si="376"/>
        <v>3680.1681904519201</v>
      </c>
      <c r="BK692" s="41">
        <f t="shared" si="378"/>
        <v>6.9070566903511868E-3</v>
      </c>
    </row>
    <row r="693" spans="1:63" x14ac:dyDescent="0.3">
      <c r="A693" s="85" t="s">
        <v>2205</v>
      </c>
      <c r="B693" s="85" t="s">
        <v>185</v>
      </c>
      <c r="C693" s="65">
        <f>VLOOKUP(B693,Площадь!$D$2:$E$713,2,0)</f>
        <v>59</v>
      </c>
      <c r="D693" s="79"/>
      <c r="E693">
        <v>31</v>
      </c>
      <c r="F693">
        <v>29</v>
      </c>
      <c r="G693">
        <v>31</v>
      </c>
      <c r="Q693">
        <f t="shared" si="356"/>
        <v>91</v>
      </c>
      <c r="R693" s="100">
        <f>VLOOKUP(B693,'Общие показания'!A:H,8,0)</f>
        <v>2.2504268083021377</v>
      </c>
      <c r="S693" s="41"/>
      <c r="T693" s="100">
        <f t="shared" si="357"/>
        <v>0.85976138958207982</v>
      </c>
      <c r="U693" s="100">
        <f t="shared" si="358"/>
        <v>0.69831798996456473</v>
      </c>
      <c r="V693" s="41">
        <f t="shared" si="354"/>
        <v>0.69234742875549327</v>
      </c>
      <c r="W693" s="41">
        <f t="shared" si="379"/>
        <v>0</v>
      </c>
      <c r="X693" s="100">
        <f t="shared" si="359"/>
        <v>0</v>
      </c>
      <c r="Y693" s="41"/>
      <c r="Z693" s="41"/>
      <c r="AA693" s="41"/>
      <c r="AB693" s="41"/>
      <c r="AC693" s="41"/>
      <c r="AD693" s="41"/>
      <c r="AE693" s="41"/>
      <c r="AF693" s="41"/>
      <c r="AG693" s="41"/>
      <c r="AI693" s="100">
        <f t="shared" si="360"/>
        <v>1.1785918344294903</v>
      </c>
      <c r="AJ693" s="100">
        <f t="shared" si="361"/>
        <v>0.56890445726475192</v>
      </c>
      <c r="AK693" s="41">
        <f t="shared" si="355"/>
        <v>0.89227303677225966</v>
      </c>
      <c r="AL693" s="41">
        <f t="shared" si="362"/>
        <v>0</v>
      </c>
      <c r="AR693" s="41">
        <f t="shared" si="363"/>
        <v>0</v>
      </c>
      <c r="AS693" s="41">
        <f t="shared" si="364"/>
        <v>0</v>
      </c>
      <c r="AT693" s="41">
        <f t="shared" si="365"/>
        <v>0</v>
      </c>
      <c r="AV693" s="40">
        <f t="shared" si="366"/>
        <v>5471.6738604076982</v>
      </c>
      <c r="AW693" s="40">
        <f t="shared" si="367"/>
        <v>3401.6812484444881</v>
      </c>
      <c r="AX693" s="40">
        <f t="shared" si="368"/>
        <v>4253.6917928440789</v>
      </c>
      <c r="AY693" s="40">
        <f t="shared" si="369"/>
        <v>0</v>
      </c>
      <c r="AZ693" s="40">
        <f t="shared" si="370"/>
        <v>0</v>
      </c>
      <c r="BA693" s="40">
        <f t="shared" si="371"/>
        <v>0</v>
      </c>
      <c r="BB693" s="40">
        <f t="shared" si="372"/>
        <v>0</v>
      </c>
      <c r="BC693" s="40">
        <f t="shared" si="373"/>
        <v>0</v>
      </c>
      <c r="BD693" s="40">
        <f t="shared" si="374"/>
        <v>0</v>
      </c>
      <c r="BE693" s="40"/>
      <c r="BF693" s="40"/>
      <c r="BG693" s="40"/>
      <c r="BH693" s="62">
        <f t="shared" si="375"/>
        <v>13127.046901696263</v>
      </c>
      <c r="BI693" s="128">
        <f>VLOOKUP(A693,'1112 '!$B$499:$G$1229,6,0)</f>
        <v>7602.11</v>
      </c>
      <c r="BJ693" s="63">
        <f t="shared" si="376"/>
        <v>5524.9369016962637</v>
      </c>
      <c r="BK693" s="41">
        <f t="shared" si="378"/>
        <v>6.9070566903511859E-3</v>
      </c>
    </row>
    <row r="694" spans="1:63" x14ac:dyDescent="0.3">
      <c r="A694" s="85" t="s">
        <v>1484</v>
      </c>
      <c r="B694" s="85" t="s">
        <v>34</v>
      </c>
      <c r="C694" s="65">
        <f>VLOOKUP(B694,Площадь!$D$2:$E$713,2,0)</f>
        <v>33.5</v>
      </c>
      <c r="D694" s="79"/>
      <c r="E694">
        <v>31</v>
      </c>
      <c r="F694">
        <v>29</v>
      </c>
      <c r="G694">
        <v>31</v>
      </c>
      <c r="Q694">
        <f t="shared" si="356"/>
        <v>91</v>
      </c>
      <c r="R694" s="100">
        <f>VLOOKUP(B694,'Общие показания'!A:H,8,0)</f>
        <v>7.0190000000000001</v>
      </c>
      <c r="S694" s="41"/>
      <c r="T694" s="100">
        <f t="shared" si="357"/>
        <v>2.6815647463911731</v>
      </c>
      <c r="U694" s="100">
        <f t="shared" si="358"/>
        <v>2.1780286092749104</v>
      </c>
      <c r="V694" s="41">
        <f t="shared" si="354"/>
        <v>2.1594066443339175</v>
      </c>
      <c r="W694" s="41">
        <f t="shared" si="379"/>
        <v>0</v>
      </c>
      <c r="X694" s="100">
        <f t="shared" si="359"/>
        <v>0</v>
      </c>
      <c r="Y694" s="41"/>
      <c r="Z694" s="41"/>
      <c r="AA694" s="41"/>
      <c r="AB694" s="41"/>
      <c r="AC694" s="41"/>
      <c r="AD694" s="41"/>
      <c r="AE694" s="41"/>
      <c r="AF694" s="41"/>
      <c r="AG694" s="41"/>
      <c r="AI694" s="100">
        <f t="shared" si="360"/>
        <v>0.66920044836250725</v>
      </c>
      <c r="AJ694" s="100">
        <f t="shared" si="361"/>
        <v>0.32302202234524047</v>
      </c>
      <c r="AK694" s="41">
        <f t="shared" si="355"/>
        <v>0.50662960562492709</v>
      </c>
      <c r="AL694" s="41">
        <f t="shared" si="362"/>
        <v>0</v>
      </c>
      <c r="AR694" s="41">
        <f t="shared" si="363"/>
        <v>0</v>
      </c>
      <c r="AS694" s="41">
        <f t="shared" si="364"/>
        <v>0</v>
      </c>
      <c r="AT694" s="41">
        <f t="shared" si="365"/>
        <v>0</v>
      </c>
      <c r="AV694" s="40">
        <f t="shared" si="366"/>
        <v>8994.6600581889888</v>
      </c>
      <c r="AW694" s="40">
        <f t="shared" si="367"/>
        <v>6713.7202734958692</v>
      </c>
      <c r="AX694" s="40">
        <f t="shared" si="368"/>
        <v>7156.6010679395249</v>
      </c>
      <c r="AY694" s="40">
        <f t="shared" si="369"/>
        <v>0</v>
      </c>
      <c r="AZ694" s="40">
        <f t="shared" si="370"/>
        <v>0</v>
      </c>
      <c r="BA694" s="40">
        <f t="shared" si="371"/>
        <v>0</v>
      </c>
      <c r="BB694" s="40">
        <f t="shared" si="372"/>
        <v>0</v>
      </c>
      <c r="BC694" s="40">
        <f t="shared" si="373"/>
        <v>0</v>
      </c>
      <c r="BD694" s="40">
        <f t="shared" si="374"/>
        <v>0</v>
      </c>
      <c r="BE694" s="40"/>
      <c r="BF694" s="40"/>
      <c r="BG694" s="40"/>
      <c r="BH694" s="62">
        <f t="shared" si="375"/>
        <v>22864.981399624383</v>
      </c>
      <c r="BI694" s="128">
        <f>VLOOKUP(A694,'1112 '!$B$499:$G$1229,6,0)</f>
        <v>4316.46</v>
      </c>
      <c r="BJ694" s="63">
        <f t="shared" si="376"/>
        <v>18548.521399624384</v>
      </c>
      <c r="BK694" s="41">
        <f t="shared" si="378"/>
        <v>2.1188686757046458E-2</v>
      </c>
    </row>
    <row r="695" spans="1:63" x14ac:dyDescent="0.3">
      <c r="A695" s="85" t="s">
        <v>1278</v>
      </c>
      <c r="B695" s="85" t="s">
        <v>188</v>
      </c>
      <c r="C695" s="65">
        <f>VLOOKUP(B695,Площадь!$D$2:$E$713,2,0)</f>
        <v>61.5</v>
      </c>
      <c r="D695" s="79"/>
      <c r="E695">
        <v>31</v>
      </c>
      <c r="F695">
        <v>29</v>
      </c>
      <c r="G695">
        <v>31</v>
      </c>
      <c r="Q695">
        <f t="shared" si="356"/>
        <v>91</v>
      </c>
      <c r="R695" s="100">
        <f>VLOOKUP(B695,'Общие показания'!A:H,8,0)</f>
        <v>2.3457838764505334</v>
      </c>
      <c r="S695" s="41"/>
      <c r="T695" s="100">
        <f t="shared" si="357"/>
        <v>0.89619195693725273</v>
      </c>
      <c r="U695" s="100">
        <f t="shared" si="358"/>
        <v>0.72790773530204633</v>
      </c>
      <c r="V695" s="41">
        <f t="shared" si="354"/>
        <v>0.72168418421123448</v>
      </c>
      <c r="W695" s="41">
        <f t="shared" si="379"/>
        <v>0</v>
      </c>
      <c r="X695" s="100">
        <f t="shared" si="359"/>
        <v>0</v>
      </c>
      <c r="Y695" s="41"/>
      <c r="Z695" s="41"/>
      <c r="AA695" s="41"/>
      <c r="AB695" s="41"/>
      <c r="AC695" s="41"/>
      <c r="AD695" s="41"/>
      <c r="AE695" s="41"/>
      <c r="AF695" s="41"/>
      <c r="AG695" s="41"/>
      <c r="AI695" s="100">
        <f t="shared" si="360"/>
        <v>1.2285321663968416</v>
      </c>
      <c r="AJ695" s="100">
        <f t="shared" si="361"/>
        <v>0.59301057833529225</v>
      </c>
      <c r="AK695" s="41">
        <f t="shared" si="355"/>
        <v>0.93008121629650797</v>
      </c>
      <c r="AL695" s="41">
        <f t="shared" si="362"/>
        <v>0</v>
      </c>
      <c r="AR695" s="41">
        <f t="shared" si="363"/>
        <v>0</v>
      </c>
      <c r="AS695" s="41">
        <f t="shared" si="364"/>
        <v>0</v>
      </c>
      <c r="AT695" s="41">
        <f t="shared" si="365"/>
        <v>0</v>
      </c>
      <c r="AV695" s="40">
        <f t="shared" si="366"/>
        <v>5703.52444771311</v>
      </c>
      <c r="AW695" s="40">
        <f t="shared" si="367"/>
        <v>3545.8202843955264</v>
      </c>
      <c r="AX695" s="40">
        <f t="shared" si="368"/>
        <v>4433.932970506964</v>
      </c>
      <c r="AY695" s="40">
        <f t="shared" si="369"/>
        <v>0</v>
      </c>
      <c r="AZ695" s="40">
        <f t="shared" si="370"/>
        <v>0</v>
      </c>
      <c r="BA695" s="40">
        <f t="shared" si="371"/>
        <v>0</v>
      </c>
      <c r="BB695" s="40">
        <f t="shared" si="372"/>
        <v>0</v>
      </c>
      <c r="BC695" s="40">
        <f t="shared" si="373"/>
        <v>0</v>
      </c>
      <c r="BD695" s="40">
        <f t="shared" si="374"/>
        <v>0</v>
      </c>
      <c r="BE695" s="40"/>
      <c r="BF695" s="40"/>
      <c r="BG695" s="40"/>
      <c r="BH695" s="62">
        <f t="shared" si="375"/>
        <v>13683.2777026156</v>
      </c>
      <c r="BI695" s="128">
        <f>VLOOKUP(A695,'1112 '!$B$499:$G$1229,6,0)</f>
        <v>7924.23</v>
      </c>
      <c r="BJ695" s="63">
        <f t="shared" si="376"/>
        <v>5759.0477026156004</v>
      </c>
      <c r="BK695" s="41">
        <f t="shared" si="378"/>
        <v>6.9070566903511859E-3</v>
      </c>
    </row>
    <row r="696" spans="1:63" x14ac:dyDescent="0.3">
      <c r="A696" s="85" t="s">
        <v>1232</v>
      </c>
      <c r="B696" s="85" t="s">
        <v>191</v>
      </c>
      <c r="C696" s="65">
        <f>VLOOKUP(B696,Площадь!$D$2:$E$713,2,0)</f>
        <v>32.5</v>
      </c>
      <c r="D696" s="79"/>
      <c r="E696">
        <v>31</v>
      </c>
      <c r="F696">
        <v>29</v>
      </c>
      <c r="G696">
        <v>31</v>
      </c>
      <c r="Q696">
        <f t="shared" si="356"/>
        <v>91</v>
      </c>
      <c r="R696" s="100">
        <f>VLOOKUP(B696,'Общие показания'!A:H,8,0)</f>
        <v>1.2396418859291438</v>
      </c>
      <c r="S696" s="41"/>
      <c r="T696" s="100">
        <f t="shared" si="357"/>
        <v>0.47359737561724746</v>
      </c>
      <c r="U696" s="100">
        <f t="shared" si="358"/>
        <v>0.38466668938726029</v>
      </c>
      <c r="V696" s="41">
        <f t="shared" si="354"/>
        <v>0.38137782092463612</v>
      </c>
      <c r="W696" s="41">
        <f t="shared" si="379"/>
        <v>0</v>
      </c>
      <c r="X696" s="100">
        <f t="shared" si="359"/>
        <v>0</v>
      </c>
      <c r="Y696" s="41"/>
      <c r="Z696" s="41"/>
      <c r="AA696" s="41"/>
      <c r="AB696" s="41"/>
      <c r="AC696" s="41"/>
      <c r="AD696" s="41">
        <f>(S696*$AD$1)/31*N696</f>
        <v>0</v>
      </c>
      <c r="AE696" s="41">
        <f>(S696*$AE$1)/30*O696</f>
        <v>0</v>
      </c>
      <c r="AF696" s="41">
        <f>(S696*$AF$1)/31*P696</f>
        <v>0</v>
      </c>
      <c r="AG696" s="41">
        <f>S696-AD696-AE696-AF696</f>
        <v>0</v>
      </c>
      <c r="AI696" s="100">
        <f t="shared" si="360"/>
        <v>0.6492243155755667</v>
      </c>
      <c r="AJ696" s="100">
        <f t="shared" si="361"/>
        <v>0.31337957391702437</v>
      </c>
      <c r="AK696" s="41">
        <f t="shared" si="355"/>
        <v>0.49150633381522779</v>
      </c>
      <c r="AL696" s="41">
        <f t="shared" si="362"/>
        <v>0</v>
      </c>
      <c r="AR696" s="41">
        <f t="shared" si="363"/>
        <v>0</v>
      </c>
      <c r="AS696" s="41">
        <f t="shared" si="364"/>
        <v>0</v>
      </c>
      <c r="AT696" s="41">
        <f t="shared" si="365"/>
        <v>0</v>
      </c>
      <c r="AV696" s="40">
        <f t="shared" si="366"/>
        <v>3014.0576349703429</v>
      </c>
      <c r="AW696" s="40">
        <f t="shared" si="367"/>
        <v>1873.8074673634896</v>
      </c>
      <c r="AX696" s="40">
        <f t="shared" si="368"/>
        <v>2343.1353096175012</v>
      </c>
      <c r="AY696" s="40">
        <f t="shared" si="369"/>
        <v>0</v>
      </c>
      <c r="AZ696" s="40">
        <f t="shared" si="370"/>
        <v>0</v>
      </c>
      <c r="BA696" s="40">
        <f t="shared" si="371"/>
        <v>0</v>
      </c>
      <c r="BB696" s="40">
        <f t="shared" si="372"/>
        <v>0</v>
      </c>
      <c r="BC696" s="40">
        <f t="shared" si="373"/>
        <v>0</v>
      </c>
      <c r="BD696" s="40">
        <f t="shared" si="374"/>
        <v>0</v>
      </c>
      <c r="BE696" s="40">
        <f>(AD696+AR696)*$BE$1</f>
        <v>0</v>
      </c>
      <c r="BF696" s="40">
        <f>(AE696+AS696)*$BF$1</f>
        <v>0</v>
      </c>
      <c r="BG696" s="40">
        <f>(AF696+AT696)*$BG$1</f>
        <v>0</v>
      </c>
      <c r="BH696" s="62">
        <f t="shared" si="375"/>
        <v>7231.0004119513342</v>
      </c>
      <c r="BI696" s="128">
        <f>VLOOKUP(A696,'1112 '!$B$499:$G$1229,6,0)</f>
        <v>4187.6099999999997</v>
      </c>
      <c r="BJ696" s="63">
        <f t="shared" si="376"/>
        <v>3043.3904119513345</v>
      </c>
      <c r="BK696" s="41">
        <f t="shared" si="378"/>
        <v>6.9070566903511859E-3</v>
      </c>
    </row>
    <row r="697" spans="1:63" x14ac:dyDescent="0.3">
      <c r="A697" s="85" t="s">
        <v>1228</v>
      </c>
      <c r="B697" s="85" t="s">
        <v>83</v>
      </c>
      <c r="C697" s="65">
        <f>VLOOKUP(B697,Площадь!$D$2:$E$713,2,0)</f>
        <v>39.1</v>
      </c>
      <c r="D697" s="79"/>
      <c r="E697">
        <v>31</v>
      </c>
      <c r="F697">
        <v>29</v>
      </c>
      <c r="G697">
        <v>31</v>
      </c>
      <c r="Q697">
        <f t="shared" si="356"/>
        <v>91</v>
      </c>
      <c r="R697" s="100">
        <f>VLOOKUP(B697,'Общие показания'!A:H,8,0)</f>
        <v>1.4913845458409083</v>
      </c>
      <c r="S697" s="41"/>
      <c r="T697" s="100">
        <f t="shared" si="357"/>
        <v>0.56977407343490383</v>
      </c>
      <c r="U697" s="100">
        <f t="shared" si="358"/>
        <v>0.46278361707821153</v>
      </c>
      <c r="V697" s="41">
        <f t="shared" si="354"/>
        <v>0.45882685532779299</v>
      </c>
      <c r="W697" s="41">
        <f t="shared" si="379"/>
        <v>0</v>
      </c>
      <c r="X697" s="100">
        <f t="shared" si="359"/>
        <v>0</v>
      </c>
      <c r="Y697" s="41"/>
      <c r="Z697" s="41"/>
      <c r="AA697" s="41"/>
      <c r="AB697" s="41"/>
      <c r="AC697" s="41"/>
      <c r="AD697" s="41"/>
      <c r="AE697" s="41"/>
      <c r="AF697" s="41"/>
      <c r="AG697" s="41"/>
      <c r="AI697" s="100">
        <f t="shared" si="360"/>
        <v>0.78106679196937412</v>
      </c>
      <c r="AJ697" s="100">
        <f t="shared" si="361"/>
        <v>0.37701973354325086</v>
      </c>
      <c r="AK697" s="41">
        <f t="shared" si="355"/>
        <v>0.59131992775924336</v>
      </c>
      <c r="AL697" s="41">
        <f t="shared" si="362"/>
        <v>0</v>
      </c>
      <c r="AR697" s="41">
        <f t="shared" si="363"/>
        <v>0</v>
      </c>
      <c r="AS697" s="41">
        <f t="shared" si="364"/>
        <v>0</v>
      </c>
      <c r="AT697" s="41">
        <f t="shared" si="365"/>
        <v>0</v>
      </c>
      <c r="AV697" s="40">
        <f t="shared" si="366"/>
        <v>3626.1431854566276</v>
      </c>
      <c r="AW697" s="40">
        <f t="shared" si="367"/>
        <v>2254.3345222742287</v>
      </c>
      <c r="AX697" s="40">
        <f t="shared" si="368"/>
        <v>2818.972018647517</v>
      </c>
      <c r="AY697" s="40">
        <f t="shared" si="369"/>
        <v>0</v>
      </c>
      <c r="AZ697" s="40">
        <f t="shared" si="370"/>
        <v>0</v>
      </c>
      <c r="BA697" s="40">
        <f t="shared" si="371"/>
        <v>0</v>
      </c>
      <c r="BB697" s="40">
        <f t="shared" si="372"/>
        <v>0</v>
      </c>
      <c r="BC697" s="40">
        <f t="shared" si="373"/>
        <v>0</v>
      </c>
      <c r="BD697" s="40">
        <f t="shared" si="374"/>
        <v>0</v>
      </c>
      <c r="BE697" s="40"/>
      <c r="BF697" s="40"/>
      <c r="BG697" s="40"/>
      <c r="BH697" s="62">
        <f t="shared" si="375"/>
        <v>8699.4497263783742</v>
      </c>
      <c r="BI697" s="128">
        <f>VLOOKUP(A697,'1112 '!$B$499:$G$1229,6,0)</f>
        <v>5038.01</v>
      </c>
      <c r="BJ697" s="63">
        <f t="shared" si="376"/>
        <v>3661.439726378374</v>
      </c>
      <c r="BK697" s="41">
        <f t="shared" si="378"/>
        <v>6.9070566903511859E-3</v>
      </c>
    </row>
    <row r="698" spans="1:63" x14ac:dyDescent="0.3">
      <c r="A698" s="85" t="s">
        <v>1922</v>
      </c>
      <c r="B698" s="85" t="s">
        <v>74</v>
      </c>
      <c r="C698" s="65">
        <f>VLOOKUP(B698,Площадь!$D$2:$E$713,2,0)</f>
        <v>39.299999999999997</v>
      </c>
      <c r="D698" s="79"/>
      <c r="E698">
        <v>31</v>
      </c>
      <c r="F698">
        <v>29</v>
      </c>
      <c r="G698">
        <v>31</v>
      </c>
      <c r="Q698">
        <f t="shared" si="356"/>
        <v>91</v>
      </c>
      <c r="R698" s="100">
        <f>VLOOKUP(B698,'Общие показания'!A:H,8,0)</f>
        <v>1.4990131112927798</v>
      </c>
      <c r="S698" s="41"/>
      <c r="T698" s="100">
        <f t="shared" si="357"/>
        <v>0.57268851882331762</v>
      </c>
      <c r="U698" s="100">
        <f t="shared" si="358"/>
        <v>0.46515079670520998</v>
      </c>
      <c r="V698" s="41">
        <f t="shared" si="354"/>
        <v>0.46117379576425227</v>
      </c>
      <c r="W698" s="41">
        <f t="shared" si="379"/>
        <v>0</v>
      </c>
      <c r="X698" s="100">
        <f t="shared" si="359"/>
        <v>0</v>
      </c>
      <c r="Y698" s="41"/>
      <c r="Z698" s="41"/>
      <c r="AA698" s="41"/>
      <c r="AB698" s="41"/>
      <c r="AC698" s="41"/>
      <c r="AD698" s="41"/>
      <c r="AE698" s="41"/>
      <c r="AF698" s="41"/>
      <c r="AG698" s="41"/>
      <c r="AI698" s="100">
        <f t="shared" si="360"/>
        <v>0.78506201852676216</v>
      </c>
      <c r="AJ698" s="100">
        <f t="shared" si="361"/>
        <v>0.37894822322889404</v>
      </c>
      <c r="AK698" s="41">
        <f t="shared" si="355"/>
        <v>0.59434458212118313</v>
      </c>
      <c r="AL698" s="41">
        <f t="shared" si="362"/>
        <v>0</v>
      </c>
      <c r="AR698" s="41">
        <f t="shared" si="363"/>
        <v>0</v>
      </c>
      <c r="AS698" s="41">
        <f t="shared" si="364"/>
        <v>0</v>
      </c>
      <c r="AT698" s="41">
        <f t="shared" si="365"/>
        <v>0</v>
      </c>
      <c r="AV698" s="40">
        <f t="shared" si="366"/>
        <v>3644.6912324410605</v>
      </c>
      <c r="AW698" s="40">
        <f t="shared" si="367"/>
        <v>2265.8656451503116</v>
      </c>
      <c r="AX698" s="40">
        <f t="shared" si="368"/>
        <v>2833.3913128605473</v>
      </c>
      <c r="AY698" s="40">
        <f t="shared" si="369"/>
        <v>0</v>
      </c>
      <c r="AZ698" s="40">
        <f t="shared" si="370"/>
        <v>0</v>
      </c>
      <c r="BA698" s="40">
        <f t="shared" si="371"/>
        <v>0</v>
      </c>
      <c r="BB698" s="40">
        <f t="shared" si="372"/>
        <v>0</v>
      </c>
      <c r="BC698" s="40">
        <f t="shared" si="373"/>
        <v>0</v>
      </c>
      <c r="BD698" s="40">
        <f t="shared" si="374"/>
        <v>0</v>
      </c>
      <c r="BE698" s="40"/>
      <c r="BF698" s="40"/>
      <c r="BG698" s="40"/>
      <c r="BH698" s="62">
        <f t="shared" si="375"/>
        <v>8743.9481904519198</v>
      </c>
      <c r="BI698" s="128">
        <f>VLOOKUP(A698,'1112 '!$B$499:$G$1229,6,0)</f>
        <v>5063.78</v>
      </c>
      <c r="BJ698" s="63">
        <f t="shared" si="376"/>
        <v>3680.1681904519201</v>
      </c>
      <c r="BK698" s="41">
        <f t="shared" si="378"/>
        <v>6.9070566903511868E-3</v>
      </c>
    </row>
    <row r="699" spans="1:63" x14ac:dyDescent="0.3">
      <c r="A699" s="85" t="s">
        <v>1256</v>
      </c>
      <c r="B699" s="85" t="s">
        <v>118</v>
      </c>
      <c r="C699" s="65">
        <f>VLOOKUP(B699,Площадь!$D$2:$E$713,2,0)</f>
        <v>59</v>
      </c>
      <c r="D699" s="79"/>
      <c r="E699">
        <v>31</v>
      </c>
      <c r="F699">
        <v>29</v>
      </c>
      <c r="G699">
        <v>31</v>
      </c>
      <c r="Q699">
        <f t="shared" si="356"/>
        <v>91</v>
      </c>
      <c r="R699" s="100">
        <f>VLOOKUP(B699,'Общие показания'!A:H,8,0)</f>
        <v>2.2504268083021377</v>
      </c>
      <c r="S699" s="41"/>
      <c r="T699" s="100">
        <f t="shared" si="357"/>
        <v>0.85976138958207982</v>
      </c>
      <c r="U699" s="100">
        <f t="shared" si="358"/>
        <v>0.69831798996456473</v>
      </c>
      <c r="V699" s="41">
        <f t="shared" si="354"/>
        <v>0.69234742875549327</v>
      </c>
      <c r="W699" s="41">
        <f t="shared" si="379"/>
        <v>0</v>
      </c>
      <c r="X699" s="100">
        <f t="shared" si="359"/>
        <v>0</v>
      </c>
      <c r="Y699" s="41"/>
      <c r="Z699" s="41"/>
      <c r="AA699" s="41"/>
      <c r="AB699" s="41"/>
      <c r="AC699" s="41"/>
      <c r="AD699" s="41"/>
      <c r="AE699" s="41"/>
      <c r="AF699" s="41"/>
      <c r="AG699" s="41"/>
      <c r="AI699" s="100">
        <f t="shared" si="360"/>
        <v>1.1785918344294903</v>
      </c>
      <c r="AJ699" s="100">
        <f t="shared" si="361"/>
        <v>0.56890445726475192</v>
      </c>
      <c r="AK699" s="41">
        <f t="shared" si="355"/>
        <v>0.89227303677225966</v>
      </c>
      <c r="AL699" s="41">
        <f t="shared" si="362"/>
        <v>0</v>
      </c>
      <c r="AR699" s="41">
        <f t="shared" si="363"/>
        <v>0</v>
      </c>
      <c r="AS699" s="41">
        <f t="shared" si="364"/>
        <v>0</v>
      </c>
      <c r="AT699" s="41">
        <f t="shared" si="365"/>
        <v>0</v>
      </c>
      <c r="AV699" s="40">
        <f t="shared" si="366"/>
        <v>5471.6738604076982</v>
      </c>
      <c r="AW699" s="40">
        <f t="shared" si="367"/>
        <v>3401.6812484444881</v>
      </c>
      <c r="AX699" s="40">
        <f t="shared" si="368"/>
        <v>4253.6917928440789</v>
      </c>
      <c r="AY699" s="40">
        <f t="shared" si="369"/>
        <v>0</v>
      </c>
      <c r="AZ699" s="40">
        <f t="shared" si="370"/>
        <v>0</v>
      </c>
      <c r="BA699" s="40">
        <f t="shared" si="371"/>
        <v>0</v>
      </c>
      <c r="BB699" s="40">
        <f t="shared" si="372"/>
        <v>0</v>
      </c>
      <c r="BC699" s="40">
        <f t="shared" si="373"/>
        <v>0</v>
      </c>
      <c r="BD699" s="40">
        <f t="shared" si="374"/>
        <v>0</v>
      </c>
      <c r="BE699" s="40"/>
      <c r="BF699" s="40"/>
      <c r="BG699" s="40"/>
      <c r="BH699" s="62">
        <f t="shared" si="375"/>
        <v>13127.046901696263</v>
      </c>
      <c r="BI699" s="128">
        <f>VLOOKUP(A699,'1112 '!$B$499:$G$1229,6,0)</f>
        <v>7602.11</v>
      </c>
      <c r="BJ699" s="63">
        <f t="shared" si="376"/>
        <v>5524.9369016962637</v>
      </c>
      <c r="BK699" s="41">
        <f t="shared" si="378"/>
        <v>6.9070566903511859E-3</v>
      </c>
    </row>
    <row r="700" spans="1:63" x14ac:dyDescent="0.3">
      <c r="A700" s="85" t="s">
        <v>1417</v>
      </c>
      <c r="B700" s="85" t="s">
        <v>41</v>
      </c>
      <c r="C700" s="65">
        <f>VLOOKUP(B700,Площадь!$D$2:$E$713,2,0)</f>
        <v>33.5</v>
      </c>
      <c r="D700" s="79"/>
      <c r="E700">
        <v>31</v>
      </c>
      <c r="F700">
        <v>29</v>
      </c>
      <c r="G700">
        <v>31</v>
      </c>
      <c r="Q700">
        <f t="shared" si="356"/>
        <v>91</v>
      </c>
      <c r="R700" s="100">
        <f>VLOOKUP(B700,'Общие показания'!A:H,8,0)</f>
        <v>1.2777847131885021</v>
      </c>
      <c r="S700" s="41"/>
      <c r="T700" s="100">
        <f t="shared" si="357"/>
        <v>0.48816960255931652</v>
      </c>
      <c r="U700" s="100">
        <f t="shared" si="358"/>
        <v>0.39650258752225293</v>
      </c>
      <c r="V700" s="41">
        <f t="shared" si="354"/>
        <v>0.39311252310693262</v>
      </c>
      <c r="W700" s="41">
        <f t="shared" si="379"/>
        <v>0</v>
      </c>
      <c r="X700" s="100">
        <f t="shared" si="359"/>
        <v>0</v>
      </c>
      <c r="Y700" s="41"/>
      <c r="Z700" s="41"/>
      <c r="AA700" s="41"/>
      <c r="AB700" s="41"/>
      <c r="AC700" s="41"/>
      <c r="AD700" s="41"/>
      <c r="AE700" s="41"/>
      <c r="AF700" s="41"/>
      <c r="AG700" s="41"/>
      <c r="AI700" s="100">
        <f t="shared" si="360"/>
        <v>0.66920044836250725</v>
      </c>
      <c r="AJ700" s="100">
        <f t="shared" si="361"/>
        <v>0.32302202234524047</v>
      </c>
      <c r="AK700" s="41">
        <f t="shared" si="355"/>
        <v>0.50662960562492709</v>
      </c>
      <c r="AL700" s="41">
        <f t="shared" si="362"/>
        <v>0</v>
      </c>
      <c r="AR700" s="41">
        <f t="shared" si="363"/>
        <v>0</v>
      </c>
      <c r="AS700" s="41">
        <f t="shared" si="364"/>
        <v>0</v>
      </c>
      <c r="AT700" s="41">
        <f t="shared" si="365"/>
        <v>0</v>
      </c>
      <c r="AV700" s="40">
        <f t="shared" si="366"/>
        <v>3106.7978698925072</v>
      </c>
      <c r="AW700" s="40">
        <f t="shared" si="367"/>
        <v>1931.4630817439047</v>
      </c>
      <c r="AX700" s="40">
        <f t="shared" si="368"/>
        <v>2415.231780682655</v>
      </c>
      <c r="AY700" s="40">
        <f t="shared" si="369"/>
        <v>0</v>
      </c>
      <c r="AZ700" s="40">
        <f t="shared" si="370"/>
        <v>0</v>
      </c>
      <c r="BA700" s="40">
        <f t="shared" si="371"/>
        <v>0</v>
      </c>
      <c r="BB700" s="40">
        <f t="shared" si="372"/>
        <v>0</v>
      </c>
      <c r="BC700" s="40">
        <f t="shared" si="373"/>
        <v>0</v>
      </c>
      <c r="BD700" s="40">
        <f t="shared" si="374"/>
        <v>0</v>
      </c>
      <c r="BE700" s="40"/>
      <c r="BF700" s="40"/>
      <c r="BG700" s="40"/>
      <c r="BH700" s="62">
        <f t="shared" si="375"/>
        <v>7453.4927323190668</v>
      </c>
      <c r="BI700" s="128">
        <f>VLOOKUP(A700,'1112 '!$B$499:$G$1229,6,0)</f>
        <v>4316.46</v>
      </c>
      <c r="BJ700" s="63">
        <f t="shared" si="376"/>
        <v>3137.0327323190668</v>
      </c>
      <c r="BK700" s="41">
        <f t="shared" si="378"/>
        <v>6.9070566903511859E-3</v>
      </c>
    </row>
    <row r="701" spans="1:63" x14ac:dyDescent="0.3">
      <c r="A701" s="85" t="s">
        <v>1260</v>
      </c>
      <c r="B701" s="85" t="s">
        <v>78</v>
      </c>
      <c r="C701" s="65">
        <f>VLOOKUP(B701,Площадь!$D$2:$E$713,2,0)</f>
        <v>32.5</v>
      </c>
      <c r="D701" s="79"/>
      <c r="E701">
        <v>31</v>
      </c>
      <c r="F701">
        <v>29</v>
      </c>
      <c r="G701">
        <v>31</v>
      </c>
      <c r="Q701">
        <f t="shared" si="356"/>
        <v>91</v>
      </c>
      <c r="R701" s="100">
        <f>VLOOKUP(B701,'Общие показания'!A:H,8,0)</f>
        <v>0</v>
      </c>
      <c r="S701" s="41"/>
      <c r="T701" s="100">
        <f t="shared" si="357"/>
        <v>0</v>
      </c>
      <c r="U701" s="100">
        <f t="shared" si="358"/>
        <v>0</v>
      </c>
      <c r="V701" s="41">
        <f t="shared" si="354"/>
        <v>0</v>
      </c>
      <c r="W701" s="41">
        <f t="shared" si="379"/>
        <v>0</v>
      </c>
      <c r="X701" s="100">
        <f t="shared" si="359"/>
        <v>0</v>
      </c>
      <c r="Y701" s="41"/>
      <c r="Z701" s="41"/>
      <c r="AA701" s="41"/>
      <c r="AB701" s="41"/>
      <c r="AC701" s="41"/>
      <c r="AD701" s="41"/>
      <c r="AE701" s="41"/>
      <c r="AF701" s="41"/>
      <c r="AG701" s="41"/>
      <c r="AI701" s="100">
        <f t="shared" si="360"/>
        <v>0.6492243155755667</v>
      </c>
      <c r="AJ701" s="100">
        <f t="shared" si="361"/>
        <v>0.31337957391702437</v>
      </c>
      <c r="AK701" s="41">
        <f t="shared" si="355"/>
        <v>0.49150633381522779</v>
      </c>
      <c r="AL701" s="41">
        <f t="shared" si="362"/>
        <v>0</v>
      </c>
      <c r="AR701" s="41">
        <f t="shared" si="363"/>
        <v>0</v>
      </c>
      <c r="AS701" s="41">
        <f t="shared" si="364"/>
        <v>0</v>
      </c>
      <c r="AT701" s="41">
        <f t="shared" si="365"/>
        <v>0</v>
      </c>
      <c r="AV701" s="40">
        <f t="shared" si="366"/>
        <v>1742.7517837584282</v>
      </c>
      <c r="AW701" s="40">
        <f t="shared" si="367"/>
        <v>841.22359303990356</v>
      </c>
      <c r="AX701" s="40">
        <f t="shared" si="368"/>
        <v>1319.3799422402449</v>
      </c>
      <c r="AY701" s="40">
        <f t="shared" si="369"/>
        <v>0</v>
      </c>
      <c r="AZ701" s="40">
        <f t="shared" si="370"/>
        <v>0</v>
      </c>
      <c r="BA701" s="40">
        <f t="shared" si="371"/>
        <v>0</v>
      </c>
      <c r="BB701" s="40">
        <f t="shared" si="372"/>
        <v>0</v>
      </c>
      <c r="BC701" s="40">
        <f t="shared" si="373"/>
        <v>0</v>
      </c>
      <c r="BD701" s="40">
        <f t="shared" si="374"/>
        <v>0</v>
      </c>
      <c r="BE701" s="40"/>
      <c r="BF701" s="40"/>
      <c r="BG701" s="40"/>
      <c r="BH701" s="62">
        <f t="shared" si="375"/>
        <v>3903.3553190385769</v>
      </c>
      <c r="BI701" s="128">
        <f>VLOOKUP(A701,'1112 '!$B$499:$G$1229,6,0)</f>
        <v>4187.6099999999997</v>
      </c>
      <c r="BJ701" s="63">
        <f t="shared" si="376"/>
        <v>-284.25468096142276</v>
      </c>
      <c r="BK701" s="41">
        <f t="shared" si="378"/>
        <v>3.7284877520713305E-3</v>
      </c>
    </row>
    <row r="702" spans="1:63" x14ac:dyDescent="0.3">
      <c r="A702" s="85" t="s">
        <v>2052</v>
      </c>
      <c r="B702" s="85" t="s">
        <v>265</v>
      </c>
      <c r="C702" s="65">
        <f>VLOOKUP(B702,Площадь!$D$2:$E$713,2,0)</f>
        <v>61.5</v>
      </c>
      <c r="D702" s="79"/>
      <c r="E702">
        <v>31</v>
      </c>
      <c r="F702">
        <v>29</v>
      </c>
      <c r="G702">
        <v>31</v>
      </c>
      <c r="Q702">
        <f t="shared" si="356"/>
        <v>91</v>
      </c>
      <c r="R702" s="100">
        <f>VLOOKUP(B702,'Общие показания'!A:H,8,0)</f>
        <v>2.3457838764505334</v>
      </c>
      <c r="S702" s="41"/>
      <c r="T702" s="100">
        <f t="shared" si="357"/>
        <v>0.89619195693725273</v>
      </c>
      <c r="U702" s="100">
        <f t="shared" si="358"/>
        <v>0.72790773530204633</v>
      </c>
      <c r="V702" s="41">
        <f t="shared" si="354"/>
        <v>0.72168418421123448</v>
      </c>
      <c r="W702" s="41">
        <f t="shared" si="379"/>
        <v>0</v>
      </c>
      <c r="X702" s="100">
        <f t="shared" si="359"/>
        <v>0</v>
      </c>
      <c r="Y702" s="41"/>
      <c r="Z702" s="41"/>
      <c r="AA702" s="41"/>
      <c r="AB702" s="41"/>
      <c r="AC702" s="41"/>
      <c r="AD702" s="41"/>
      <c r="AE702" s="41"/>
      <c r="AF702" s="41"/>
      <c r="AG702" s="41"/>
      <c r="AI702" s="100">
        <f t="shared" si="360"/>
        <v>1.2285321663968416</v>
      </c>
      <c r="AJ702" s="100">
        <f t="shared" si="361"/>
        <v>0.59301057833529225</v>
      </c>
      <c r="AK702" s="41">
        <f t="shared" si="355"/>
        <v>0.93008121629650797</v>
      </c>
      <c r="AL702" s="41">
        <f t="shared" si="362"/>
        <v>0</v>
      </c>
      <c r="AR702" s="41">
        <f t="shared" si="363"/>
        <v>0</v>
      </c>
      <c r="AS702" s="41">
        <f t="shared" si="364"/>
        <v>0</v>
      </c>
      <c r="AT702" s="41">
        <f t="shared" si="365"/>
        <v>0</v>
      </c>
      <c r="AV702" s="40">
        <f t="shared" si="366"/>
        <v>5703.52444771311</v>
      </c>
      <c r="AW702" s="40">
        <f t="shared" si="367"/>
        <v>3545.8202843955264</v>
      </c>
      <c r="AX702" s="40">
        <f t="shared" si="368"/>
        <v>4433.932970506964</v>
      </c>
      <c r="AY702" s="40">
        <f t="shared" si="369"/>
        <v>0</v>
      </c>
      <c r="AZ702" s="40">
        <f t="shared" si="370"/>
        <v>0</v>
      </c>
      <c r="BA702" s="40">
        <f t="shared" si="371"/>
        <v>0</v>
      </c>
      <c r="BB702" s="40">
        <f t="shared" si="372"/>
        <v>0</v>
      </c>
      <c r="BC702" s="40">
        <f t="shared" si="373"/>
        <v>0</v>
      </c>
      <c r="BD702" s="40">
        <f t="shared" si="374"/>
        <v>0</v>
      </c>
      <c r="BE702" s="40"/>
      <c r="BF702" s="40"/>
      <c r="BG702" s="40"/>
      <c r="BH702" s="62">
        <f t="shared" si="375"/>
        <v>13683.2777026156</v>
      </c>
      <c r="BI702" s="128">
        <f>VLOOKUP(A702,'1112 '!$B$499:$G$1229,6,0)</f>
        <v>7924.23</v>
      </c>
      <c r="BJ702" s="63">
        <f t="shared" si="376"/>
        <v>5759.0477026156004</v>
      </c>
      <c r="BK702" s="41">
        <f t="shared" si="378"/>
        <v>6.9070566903511859E-3</v>
      </c>
    </row>
    <row r="703" spans="1:63" x14ac:dyDescent="0.3">
      <c r="A703" s="85" t="s">
        <v>2244</v>
      </c>
      <c r="B703" s="85" t="s">
        <v>234</v>
      </c>
      <c r="C703" s="65">
        <f>VLOOKUP(B703,Площадь!$D$2:$E$713,2,0)</f>
        <v>39.1</v>
      </c>
      <c r="D703" s="79"/>
      <c r="E703">
        <v>31</v>
      </c>
      <c r="F703">
        <v>29</v>
      </c>
      <c r="G703">
        <v>31</v>
      </c>
      <c r="Q703">
        <f t="shared" si="356"/>
        <v>91</v>
      </c>
      <c r="R703" s="100">
        <f>VLOOKUP(B703,'Общие показания'!A:H,8,0)</f>
        <v>1.4913845458409083</v>
      </c>
      <c r="S703" s="41"/>
      <c r="T703" s="100">
        <f t="shared" si="357"/>
        <v>0.56977407343490383</v>
      </c>
      <c r="U703" s="100">
        <f t="shared" si="358"/>
        <v>0.46278361707821153</v>
      </c>
      <c r="V703" s="41">
        <f t="shared" si="354"/>
        <v>0.45882685532779299</v>
      </c>
      <c r="W703" s="41">
        <f t="shared" si="379"/>
        <v>0</v>
      </c>
      <c r="X703" s="100">
        <f t="shared" si="359"/>
        <v>0</v>
      </c>
      <c r="Y703" s="41"/>
      <c r="Z703" s="41"/>
      <c r="AA703" s="41"/>
      <c r="AB703" s="41"/>
      <c r="AC703" s="41"/>
      <c r="AD703" s="41"/>
      <c r="AE703" s="41"/>
      <c r="AF703" s="41"/>
      <c r="AG703" s="41"/>
      <c r="AI703" s="100">
        <f t="shared" si="360"/>
        <v>0.78106679196937412</v>
      </c>
      <c r="AJ703" s="100">
        <f t="shared" si="361"/>
        <v>0.37701973354325086</v>
      </c>
      <c r="AK703" s="41">
        <f t="shared" si="355"/>
        <v>0.59131992775924336</v>
      </c>
      <c r="AL703" s="41">
        <f t="shared" si="362"/>
        <v>0</v>
      </c>
      <c r="AR703" s="41">
        <f t="shared" si="363"/>
        <v>0</v>
      </c>
      <c r="AS703" s="41">
        <f t="shared" si="364"/>
        <v>0</v>
      </c>
      <c r="AT703" s="41">
        <f t="shared" si="365"/>
        <v>0</v>
      </c>
      <c r="AV703" s="40">
        <f t="shared" si="366"/>
        <v>3626.1431854566276</v>
      </c>
      <c r="AW703" s="40">
        <f t="shared" si="367"/>
        <v>2254.3345222742287</v>
      </c>
      <c r="AX703" s="40">
        <f t="shared" si="368"/>
        <v>2818.972018647517</v>
      </c>
      <c r="AY703" s="40">
        <f t="shared" si="369"/>
        <v>0</v>
      </c>
      <c r="AZ703" s="40">
        <f t="shared" si="370"/>
        <v>0</v>
      </c>
      <c r="BA703" s="40">
        <f t="shared" si="371"/>
        <v>0</v>
      </c>
      <c r="BB703" s="40">
        <f t="shared" si="372"/>
        <v>0</v>
      </c>
      <c r="BC703" s="40">
        <f t="shared" si="373"/>
        <v>0</v>
      </c>
      <c r="BD703" s="40">
        <f t="shared" si="374"/>
        <v>0</v>
      </c>
      <c r="BE703" s="40"/>
      <c r="BF703" s="40"/>
      <c r="BG703" s="40"/>
      <c r="BH703" s="62">
        <f t="shared" si="375"/>
        <v>8699.4497263783742</v>
      </c>
      <c r="BI703" s="128">
        <f>VLOOKUP(A703,'1112 '!$B$499:$G$1229,6,0)</f>
        <v>5038.01</v>
      </c>
      <c r="BJ703" s="63">
        <f t="shared" si="376"/>
        <v>3661.439726378374</v>
      </c>
      <c r="BK703" s="41">
        <f t="shared" si="378"/>
        <v>6.9070566903511859E-3</v>
      </c>
    </row>
    <row r="704" spans="1:63" x14ac:dyDescent="0.3">
      <c r="A704" s="85" t="s">
        <v>1276</v>
      </c>
      <c r="B704" s="85" t="s">
        <v>51</v>
      </c>
      <c r="C704" s="65">
        <f>VLOOKUP(B704,Площадь!$D$2:$E$713,2,0)</f>
        <v>32.1</v>
      </c>
      <c r="D704" s="79"/>
      <c r="E704">
        <v>31</v>
      </c>
      <c r="F704">
        <v>29</v>
      </c>
      <c r="G704">
        <v>31</v>
      </c>
      <c r="Q704">
        <f t="shared" si="356"/>
        <v>91</v>
      </c>
      <c r="R704" s="100">
        <f>VLOOKUP(B704,'Общие показания'!A:H,8,0)</f>
        <v>1.2243847550254006</v>
      </c>
      <c r="S704" s="41"/>
      <c r="T704" s="100">
        <f t="shared" si="357"/>
        <v>0.46776848484041983</v>
      </c>
      <c r="U704" s="100">
        <f t="shared" si="358"/>
        <v>0.37993233013326327</v>
      </c>
      <c r="V704" s="41">
        <f t="shared" si="354"/>
        <v>0.37668394005171757</v>
      </c>
      <c r="W704" s="41">
        <f t="shared" si="379"/>
        <v>0</v>
      </c>
      <c r="X704" s="100">
        <f t="shared" si="359"/>
        <v>0</v>
      </c>
      <c r="Y704" s="41"/>
      <c r="Z704" s="41"/>
      <c r="AA704" s="41"/>
      <c r="AB704" s="41"/>
      <c r="AC704" s="41"/>
      <c r="AD704" s="41"/>
      <c r="AE704" s="41"/>
      <c r="AF704" s="41"/>
      <c r="AG704" s="41"/>
      <c r="AI704" s="100">
        <f t="shared" si="360"/>
        <v>0.6412338624607905</v>
      </c>
      <c r="AJ704" s="100">
        <f t="shared" si="361"/>
        <v>0.30952259454573794</v>
      </c>
      <c r="AK704" s="41">
        <f t="shared" si="355"/>
        <v>0.48545702509134803</v>
      </c>
      <c r="AL704" s="41">
        <f t="shared" si="362"/>
        <v>0</v>
      </c>
      <c r="AR704" s="41">
        <f t="shared" si="363"/>
        <v>0</v>
      </c>
      <c r="AS704" s="41">
        <f t="shared" si="364"/>
        <v>0</v>
      </c>
      <c r="AT704" s="41">
        <f t="shared" si="365"/>
        <v>0</v>
      </c>
      <c r="AV704" s="40">
        <f t="shared" si="366"/>
        <v>2976.9615410014771</v>
      </c>
      <c r="AW704" s="40">
        <f t="shared" si="367"/>
        <v>1850.7452216113236</v>
      </c>
      <c r="AX704" s="40">
        <f t="shared" si="368"/>
        <v>2314.2967211914397</v>
      </c>
      <c r="AY704" s="40">
        <f t="shared" si="369"/>
        <v>0</v>
      </c>
      <c r="AZ704" s="40">
        <f t="shared" si="370"/>
        <v>0</v>
      </c>
      <c r="BA704" s="40">
        <f t="shared" si="371"/>
        <v>0</v>
      </c>
      <c r="BB704" s="40">
        <f t="shared" si="372"/>
        <v>0</v>
      </c>
      <c r="BC704" s="40">
        <f t="shared" si="373"/>
        <v>0</v>
      </c>
      <c r="BD704" s="40">
        <f t="shared" si="374"/>
        <v>0</v>
      </c>
      <c r="BE704" s="40"/>
      <c r="BF704" s="40"/>
      <c r="BG704" s="40"/>
      <c r="BH704" s="62">
        <f t="shared" si="375"/>
        <v>7142.0034838042411</v>
      </c>
      <c r="BI704" s="128">
        <f>VLOOKUP(A704,'1112 '!$B$499:$G$1229,6,0)</f>
        <v>4136.07</v>
      </c>
      <c r="BJ704" s="63">
        <f t="shared" si="376"/>
        <v>3005.9334838042414</v>
      </c>
      <c r="BK704" s="41">
        <f t="shared" si="378"/>
        <v>6.9070566903511859E-3</v>
      </c>
    </row>
    <row r="705" spans="1:63" x14ac:dyDescent="0.3">
      <c r="A705" s="85" t="s">
        <v>1247</v>
      </c>
      <c r="B705" s="85" t="s">
        <v>227</v>
      </c>
      <c r="C705" s="65">
        <f>VLOOKUP(B705,Площадь!$D$2:$E$713,2,0)</f>
        <v>39.299999999999997</v>
      </c>
      <c r="D705" s="79"/>
      <c r="E705">
        <v>31</v>
      </c>
      <c r="F705">
        <v>29</v>
      </c>
      <c r="G705">
        <v>31</v>
      </c>
      <c r="Q705">
        <f t="shared" si="356"/>
        <v>91</v>
      </c>
      <c r="R705" s="100">
        <f>VLOOKUP(B705,'Общие показания'!A:H,8,0)</f>
        <v>1.4990131112927798</v>
      </c>
      <c r="S705" s="41"/>
      <c r="T705" s="100">
        <f t="shared" si="357"/>
        <v>0.57268851882331762</v>
      </c>
      <c r="U705" s="100">
        <f t="shared" si="358"/>
        <v>0.46515079670520998</v>
      </c>
      <c r="V705" s="41">
        <f t="shared" si="354"/>
        <v>0.46117379576425227</v>
      </c>
      <c r="W705" s="41">
        <f t="shared" si="379"/>
        <v>0</v>
      </c>
      <c r="X705" s="100">
        <f t="shared" si="359"/>
        <v>0</v>
      </c>
      <c r="Y705" s="41"/>
      <c r="Z705" s="41"/>
      <c r="AA705" s="41"/>
      <c r="AB705" s="41"/>
      <c r="AC705" s="41"/>
      <c r="AD705" s="41"/>
      <c r="AE705" s="41"/>
      <c r="AF705" s="41"/>
      <c r="AG705" s="41"/>
      <c r="AI705" s="100">
        <f t="shared" si="360"/>
        <v>0.78506201852676216</v>
      </c>
      <c r="AJ705" s="100">
        <f t="shared" si="361"/>
        <v>0.37894822322889404</v>
      </c>
      <c r="AK705" s="41">
        <f t="shared" si="355"/>
        <v>0.59434458212118313</v>
      </c>
      <c r="AL705" s="41">
        <f t="shared" si="362"/>
        <v>0</v>
      </c>
      <c r="AR705" s="41">
        <f t="shared" si="363"/>
        <v>0</v>
      </c>
      <c r="AS705" s="41">
        <f t="shared" si="364"/>
        <v>0</v>
      </c>
      <c r="AT705" s="41">
        <f t="shared" si="365"/>
        <v>0</v>
      </c>
      <c r="AV705" s="40">
        <f t="shared" si="366"/>
        <v>3644.6912324410605</v>
      </c>
      <c r="AW705" s="40">
        <f t="shared" si="367"/>
        <v>2265.8656451503116</v>
      </c>
      <c r="AX705" s="40">
        <f t="shared" si="368"/>
        <v>2833.3913128605473</v>
      </c>
      <c r="AY705" s="40">
        <f t="shared" si="369"/>
        <v>0</v>
      </c>
      <c r="AZ705" s="40">
        <f t="shared" si="370"/>
        <v>0</v>
      </c>
      <c r="BA705" s="40">
        <f t="shared" si="371"/>
        <v>0</v>
      </c>
      <c r="BB705" s="40">
        <f t="shared" si="372"/>
        <v>0</v>
      </c>
      <c r="BC705" s="40">
        <f t="shared" si="373"/>
        <v>0</v>
      </c>
      <c r="BD705" s="40">
        <f t="shared" si="374"/>
        <v>0</v>
      </c>
      <c r="BE705" s="40"/>
      <c r="BF705" s="40"/>
      <c r="BG705" s="40"/>
      <c r="BH705" s="62">
        <f t="shared" si="375"/>
        <v>8743.9481904519198</v>
      </c>
      <c r="BI705" s="128">
        <f>VLOOKUP(A705,'1112 '!$B$499:$G$1229,6,0)</f>
        <v>5063.78</v>
      </c>
      <c r="BJ705" s="63">
        <f t="shared" si="376"/>
        <v>3680.1681904519201</v>
      </c>
      <c r="BK705" s="41">
        <f t="shared" si="378"/>
        <v>6.9070566903511868E-3</v>
      </c>
    </row>
    <row r="706" spans="1:63" x14ac:dyDescent="0.3">
      <c r="A706" s="85" t="s">
        <v>1499</v>
      </c>
      <c r="B706" s="85" t="s">
        <v>235</v>
      </c>
      <c r="C706" s="65">
        <f>VLOOKUP(B706,Площадь!$D$2:$E$713,2,0)</f>
        <v>59</v>
      </c>
      <c r="D706" s="79"/>
      <c r="E706">
        <v>31</v>
      </c>
      <c r="F706">
        <v>29</v>
      </c>
      <c r="G706">
        <v>31</v>
      </c>
      <c r="Q706">
        <f t="shared" si="356"/>
        <v>91</v>
      </c>
      <c r="R706" s="100">
        <f>VLOOKUP(B706,'Общие показания'!A:H,8,0)</f>
        <v>5.5379999999999967</v>
      </c>
      <c r="S706" s="41"/>
      <c r="T706" s="100">
        <f t="shared" si="357"/>
        <v>2.115758023295955</v>
      </c>
      <c r="U706" s="100">
        <f t="shared" si="358"/>
        <v>1.7184673654601006</v>
      </c>
      <c r="V706" s="41">
        <f t="shared" si="354"/>
        <v>1.7037746112439418</v>
      </c>
      <c r="W706" s="41">
        <f t="shared" si="379"/>
        <v>0</v>
      </c>
      <c r="X706" s="100">
        <f t="shared" si="359"/>
        <v>0</v>
      </c>
      <c r="Y706" s="41"/>
      <c r="Z706" s="41"/>
      <c r="AA706" s="41"/>
      <c r="AB706" s="41"/>
      <c r="AC706" s="41"/>
      <c r="AD706" s="41"/>
      <c r="AE706" s="41"/>
      <c r="AF706" s="41"/>
      <c r="AG706" s="41"/>
      <c r="AI706" s="100">
        <f t="shared" si="360"/>
        <v>1.1785918344294903</v>
      </c>
      <c r="AJ706" s="100">
        <f t="shared" si="361"/>
        <v>0.56890445726475192</v>
      </c>
      <c r="AK706" s="41">
        <f t="shared" si="355"/>
        <v>0.89227303677225966</v>
      </c>
      <c r="AL706" s="41">
        <f t="shared" si="362"/>
        <v>0</v>
      </c>
      <c r="AR706" s="41">
        <f t="shared" si="363"/>
        <v>0</v>
      </c>
      <c r="AS706" s="41">
        <f t="shared" si="364"/>
        <v>0</v>
      </c>
      <c r="AT706" s="41">
        <f t="shared" si="365"/>
        <v>0</v>
      </c>
      <c r="AV706" s="40">
        <f t="shared" si="366"/>
        <v>8843.2209840838768</v>
      </c>
      <c r="AW706" s="40">
        <f t="shared" si="367"/>
        <v>6140.1294260496852</v>
      </c>
      <c r="AX706" s="40">
        <f t="shared" si="368"/>
        <v>6968.7264644287716</v>
      </c>
      <c r="AY706" s="40">
        <f t="shared" si="369"/>
        <v>0</v>
      </c>
      <c r="AZ706" s="40">
        <f t="shared" si="370"/>
        <v>0</v>
      </c>
      <c r="BA706" s="40">
        <f t="shared" si="371"/>
        <v>0</v>
      </c>
      <c r="BB706" s="40">
        <f t="shared" si="372"/>
        <v>0</v>
      </c>
      <c r="BC706" s="40">
        <f t="shared" si="373"/>
        <v>0</v>
      </c>
      <c r="BD706" s="40">
        <f t="shared" si="374"/>
        <v>0</v>
      </c>
      <c r="BE706" s="40"/>
      <c r="BF706" s="40"/>
      <c r="BG706" s="40"/>
      <c r="BH706" s="62">
        <f t="shared" si="375"/>
        <v>21952.076874562335</v>
      </c>
      <c r="BI706" s="128">
        <f>VLOOKUP(A706,'1112 '!$B$499:$G$1229,6,0)</f>
        <v>7602.11</v>
      </c>
      <c r="BJ706" s="63">
        <f t="shared" si="376"/>
        <v>14349.966874562335</v>
      </c>
      <c r="BK706" s="41">
        <f t="shared" si="378"/>
        <v>1.1550521650376414E-2</v>
      </c>
    </row>
    <row r="707" spans="1:63" x14ac:dyDescent="0.3">
      <c r="A707" s="85" t="s">
        <v>1428</v>
      </c>
      <c r="B707" s="85" t="s">
        <v>172</v>
      </c>
      <c r="C707" s="65">
        <f>VLOOKUP(B707,Площадь!$D$2:$E$713,2,0)</f>
        <v>33.5</v>
      </c>
      <c r="D707" s="79"/>
      <c r="E707">
        <v>31</v>
      </c>
      <c r="F707">
        <v>29</v>
      </c>
      <c r="G707">
        <v>31</v>
      </c>
      <c r="Q707">
        <f t="shared" si="356"/>
        <v>91</v>
      </c>
      <c r="R707" s="100">
        <f>VLOOKUP(B707,'Общие показания'!A:H,8,0)</f>
        <v>1.0060000000000002</v>
      </c>
      <c r="S707" s="41"/>
      <c r="T707" s="100">
        <f t="shared" si="357"/>
        <v>0.38433596450627161</v>
      </c>
      <c r="U707" s="100">
        <f t="shared" si="358"/>
        <v>0.31216651673038326</v>
      </c>
      <c r="V707" s="41">
        <f t="shared" si="354"/>
        <v>0.30949751876334541</v>
      </c>
      <c r="W707" s="41">
        <f t="shared" si="379"/>
        <v>0</v>
      </c>
      <c r="X707" s="100">
        <f t="shared" si="359"/>
        <v>0</v>
      </c>
      <c r="Y707" s="41"/>
      <c r="Z707" s="41"/>
      <c r="AA707" s="41"/>
      <c r="AB707" s="41"/>
      <c r="AC707" s="41"/>
      <c r="AD707" s="41"/>
      <c r="AE707" s="41"/>
      <c r="AF707" s="41"/>
      <c r="AG707" s="41"/>
      <c r="AI707" s="100">
        <f t="shared" si="360"/>
        <v>0.66920044836250725</v>
      </c>
      <c r="AJ707" s="100">
        <f t="shared" si="361"/>
        <v>0.32302202234524047</v>
      </c>
      <c r="AK707" s="41">
        <f t="shared" si="355"/>
        <v>0.50662960562492709</v>
      </c>
      <c r="AL707" s="41">
        <f t="shared" si="362"/>
        <v>0</v>
      </c>
      <c r="AR707" s="41">
        <f t="shared" si="363"/>
        <v>0</v>
      </c>
      <c r="AS707" s="41">
        <f t="shared" si="364"/>
        <v>0</v>
      </c>
      <c r="AT707" s="41">
        <f t="shared" si="365"/>
        <v>0</v>
      </c>
      <c r="AV707" s="40">
        <f t="shared" si="366"/>
        <v>2828.0710052484355</v>
      </c>
      <c r="AW707" s="40">
        <f t="shared" si="367"/>
        <v>1705.0747067530415</v>
      </c>
      <c r="AX707" s="40">
        <f t="shared" si="368"/>
        <v>2190.7790076229035</v>
      </c>
      <c r="AY707" s="40">
        <f t="shared" si="369"/>
        <v>0</v>
      </c>
      <c r="AZ707" s="40">
        <f t="shared" si="370"/>
        <v>0</v>
      </c>
      <c r="BA707" s="40">
        <f t="shared" si="371"/>
        <v>0</v>
      </c>
      <c r="BB707" s="40">
        <f t="shared" si="372"/>
        <v>0</v>
      </c>
      <c r="BC707" s="40">
        <f t="shared" si="373"/>
        <v>0</v>
      </c>
      <c r="BD707" s="40">
        <f t="shared" si="374"/>
        <v>0</v>
      </c>
      <c r="BE707" s="40"/>
      <c r="BF707" s="40"/>
      <c r="BG707" s="40"/>
      <c r="BH707" s="62">
        <f t="shared" si="375"/>
        <v>6723.9247196243796</v>
      </c>
      <c r="BI707" s="128">
        <f>VLOOKUP(A707,'1112 '!$B$499:$G$1229,6,0)</f>
        <v>4316.46</v>
      </c>
      <c r="BJ707" s="63">
        <f t="shared" si="376"/>
        <v>2407.4647196243795</v>
      </c>
      <c r="BK707" s="41">
        <f t="shared" si="378"/>
        <v>6.2309753142603857E-3</v>
      </c>
    </row>
    <row r="708" spans="1:63" x14ac:dyDescent="0.3">
      <c r="A708" s="85" t="s">
        <v>1277</v>
      </c>
      <c r="B708" s="85" t="s">
        <v>202</v>
      </c>
      <c r="C708" s="65">
        <f>VLOOKUP(B708,Площадь!$D$2:$E$713,2,0)</f>
        <v>32.5</v>
      </c>
      <c r="D708" s="79"/>
      <c r="E708">
        <v>31</v>
      </c>
      <c r="F708">
        <v>29</v>
      </c>
      <c r="G708">
        <v>31</v>
      </c>
      <c r="Q708">
        <f t="shared" si="356"/>
        <v>91</v>
      </c>
      <c r="R708" s="100">
        <f>VLOOKUP(B708,'Общие показания'!A:H,8,0)</f>
        <v>1.2396418859291438</v>
      </c>
      <c r="S708" s="41"/>
      <c r="T708" s="100">
        <f t="shared" si="357"/>
        <v>0.47359737561724746</v>
      </c>
      <c r="U708" s="100">
        <f t="shared" si="358"/>
        <v>0.38466668938726029</v>
      </c>
      <c r="V708" s="41">
        <f t="shared" ref="V708:V771" si="380">R708*$V$1/31*G708</f>
        <v>0.38137782092463612</v>
      </c>
      <c r="W708" s="41">
        <f t="shared" si="379"/>
        <v>0</v>
      </c>
      <c r="X708" s="100">
        <f t="shared" si="359"/>
        <v>0</v>
      </c>
      <c r="Y708" s="41"/>
      <c r="Z708" s="41"/>
      <c r="AA708" s="41"/>
      <c r="AB708" s="41"/>
      <c r="AC708" s="41"/>
      <c r="AD708" s="41">
        <f>(S708*$AD$1)/31*N708</f>
        <v>0</v>
      </c>
      <c r="AE708" s="41">
        <f>(S708*$AE$1)/30*O708</f>
        <v>0</v>
      </c>
      <c r="AF708" s="41">
        <f>(S708*$AF$1)/31*P708</f>
        <v>0</v>
      </c>
      <c r="AG708" s="41">
        <f>S708-AD708-AE708-AF708</f>
        <v>0</v>
      </c>
      <c r="AI708" s="100">
        <f t="shared" si="360"/>
        <v>0.6492243155755667</v>
      </c>
      <c r="AJ708" s="100">
        <f t="shared" si="361"/>
        <v>0.31337957391702437</v>
      </c>
      <c r="AK708" s="41">
        <f t="shared" si="355"/>
        <v>0.49150633381522779</v>
      </c>
      <c r="AL708" s="41">
        <f t="shared" si="362"/>
        <v>0</v>
      </c>
      <c r="AR708" s="41">
        <f t="shared" si="363"/>
        <v>0</v>
      </c>
      <c r="AS708" s="41">
        <f t="shared" si="364"/>
        <v>0</v>
      </c>
      <c r="AT708" s="41">
        <f t="shared" si="365"/>
        <v>0</v>
      </c>
      <c r="AV708" s="40">
        <f t="shared" si="366"/>
        <v>3014.0576349703429</v>
      </c>
      <c r="AW708" s="40">
        <f t="shared" si="367"/>
        <v>1873.8074673634896</v>
      </c>
      <c r="AX708" s="40">
        <f t="shared" si="368"/>
        <v>2343.1353096175012</v>
      </c>
      <c r="AY708" s="40">
        <f t="shared" si="369"/>
        <v>0</v>
      </c>
      <c r="AZ708" s="40">
        <f t="shared" si="370"/>
        <v>0</v>
      </c>
      <c r="BA708" s="40">
        <f t="shared" si="371"/>
        <v>0</v>
      </c>
      <c r="BB708" s="40">
        <f t="shared" si="372"/>
        <v>0</v>
      </c>
      <c r="BC708" s="40">
        <f t="shared" si="373"/>
        <v>0</v>
      </c>
      <c r="BD708" s="40">
        <f t="shared" si="374"/>
        <v>0</v>
      </c>
      <c r="BE708" s="40">
        <f>(AD708+AR708)*$BE$1</f>
        <v>0</v>
      </c>
      <c r="BF708" s="40">
        <f>(AE708+AS708)*$BF$1</f>
        <v>0</v>
      </c>
      <c r="BG708" s="40">
        <f>(AF708+AT708)*$BG$1</f>
        <v>0</v>
      </c>
      <c r="BH708" s="62">
        <f t="shared" si="375"/>
        <v>7231.0004119513342</v>
      </c>
      <c r="BI708" s="128">
        <f>VLOOKUP(A708,'1112 '!$B$499:$G$1229,6,0)</f>
        <v>4187.6099999999997</v>
      </c>
      <c r="BJ708" s="63">
        <f t="shared" si="376"/>
        <v>3043.3904119513345</v>
      </c>
      <c r="BK708" s="41">
        <f t="shared" si="378"/>
        <v>6.9070566903511859E-3</v>
      </c>
    </row>
    <row r="709" spans="1:63" x14ac:dyDescent="0.3">
      <c r="A709" s="85" t="s">
        <v>1905</v>
      </c>
      <c r="B709" s="85" t="s">
        <v>336</v>
      </c>
      <c r="C709" s="65">
        <f>VLOOKUP(B709,Площадь!$D$2:$E$713,2,0)</f>
        <v>61.5</v>
      </c>
      <c r="D709" s="79"/>
      <c r="E709">
        <v>31</v>
      </c>
      <c r="F709">
        <v>29</v>
      </c>
      <c r="G709">
        <v>31</v>
      </c>
      <c r="Q709">
        <f t="shared" si="356"/>
        <v>91</v>
      </c>
      <c r="R709" s="100">
        <f>VLOOKUP(B709,'Общие показания'!A:H,8,0)</f>
        <v>2.3457838764505334</v>
      </c>
      <c r="S709" s="41"/>
      <c r="T709" s="100">
        <f t="shared" si="357"/>
        <v>0.89619195693725273</v>
      </c>
      <c r="U709" s="100">
        <f t="shared" si="358"/>
        <v>0.72790773530204633</v>
      </c>
      <c r="V709" s="41">
        <f t="shared" si="380"/>
        <v>0.72168418421123448</v>
      </c>
      <c r="W709" s="41">
        <f t="shared" si="379"/>
        <v>0</v>
      </c>
      <c r="X709" s="100">
        <f t="shared" si="359"/>
        <v>0</v>
      </c>
      <c r="Y709" s="41"/>
      <c r="Z709" s="41"/>
      <c r="AA709" s="41"/>
      <c r="AB709" s="41"/>
      <c r="AC709" s="41"/>
      <c r="AD709" s="41"/>
      <c r="AE709" s="41"/>
      <c r="AF709" s="41"/>
      <c r="AG709" s="41"/>
      <c r="AI709" s="100">
        <f t="shared" si="360"/>
        <v>1.2285321663968416</v>
      </c>
      <c r="AJ709" s="100">
        <f t="shared" si="361"/>
        <v>0.59301057833529225</v>
      </c>
      <c r="AK709" s="41">
        <f t="shared" ref="AK709:AK772" si="381">(C709*$AK$1)/31*G709</f>
        <v>0.93008121629650797</v>
      </c>
      <c r="AL709" s="41">
        <f t="shared" si="362"/>
        <v>0</v>
      </c>
      <c r="AR709" s="41">
        <f t="shared" si="363"/>
        <v>0</v>
      </c>
      <c r="AS709" s="41">
        <f t="shared" si="364"/>
        <v>0</v>
      </c>
      <c r="AT709" s="41">
        <f t="shared" si="365"/>
        <v>0</v>
      </c>
      <c r="AV709" s="40">
        <f t="shared" si="366"/>
        <v>5703.52444771311</v>
      </c>
      <c r="AW709" s="40">
        <f t="shared" si="367"/>
        <v>3545.8202843955264</v>
      </c>
      <c r="AX709" s="40">
        <f t="shared" si="368"/>
        <v>4433.932970506964</v>
      </c>
      <c r="AY709" s="40">
        <f t="shared" si="369"/>
        <v>0</v>
      </c>
      <c r="AZ709" s="40">
        <f t="shared" si="370"/>
        <v>0</v>
      </c>
      <c r="BA709" s="40">
        <f t="shared" si="371"/>
        <v>0</v>
      </c>
      <c r="BB709" s="40">
        <f t="shared" si="372"/>
        <v>0</v>
      </c>
      <c r="BC709" s="40">
        <f t="shared" si="373"/>
        <v>0</v>
      </c>
      <c r="BD709" s="40">
        <f t="shared" si="374"/>
        <v>0</v>
      </c>
      <c r="BE709" s="40"/>
      <c r="BF709" s="40"/>
      <c r="BG709" s="40"/>
      <c r="BH709" s="62">
        <f t="shared" si="375"/>
        <v>13683.2777026156</v>
      </c>
      <c r="BI709" s="128">
        <f>VLOOKUP(A709,'1112 '!$B$499:$G$1229,6,0)</f>
        <v>7924.23</v>
      </c>
      <c r="BJ709" s="63">
        <f t="shared" si="376"/>
        <v>5759.0477026156004</v>
      </c>
      <c r="BK709" s="41">
        <f t="shared" si="378"/>
        <v>6.9070566903511859E-3</v>
      </c>
    </row>
    <row r="710" spans="1:63" x14ac:dyDescent="0.3">
      <c r="A710" s="85" t="s">
        <v>1219</v>
      </c>
      <c r="B710" s="85" t="s">
        <v>70</v>
      </c>
      <c r="C710" s="65">
        <f>VLOOKUP(B710,Площадь!$D$2:$E$713,2,0)</f>
        <v>39.1</v>
      </c>
      <c r="D710" s="79"/>
      <c r="E710">
        <v>31</v>
      </c>
      <c r="F710">
        <v>29</v>
      </c>
      <c r="G710">
        <v>31</v>
      </c>
      <c r="Q710">
        <f t="shared" si="356"/>
        <v>91</v>
      </c>
      <c r="R710" s="100">
        <f>VLOOKUP(B710,'Общие показания'!A:H,8,0)</f>
        <v>2.5739999999999998</v>
      </c>
      <c r="S710" s="41"/>
      <c r="T710" s="100">
        <f t="shared" si="357"/>
        <v>0.98338048970093728</v>
      </c>
      <c r="U710" s="100">
        <f t="shared" si="358"/>
        <v>0.79872426845328659</v>
      </c>
      <c r="V710" s="41">
        <f t="shared" si="380"/>
        <v>0.79189524184577609</v>
      </c>
      <c r="W710" s="41">
        <f t="shared" si="379"/>
        <v>0</v>
      </c>
      <c r="X710" s="100">
        <f t="shared" si="359"/>
        <v>0</v>
      </c>
      <c r="Y710" s="41"/>
      <c r="Z710" s="41"/>
      <c r="AA710" s="41"/>
      <c r="AB710" s="41"/>
      <c r="AC710" s="41"/>
      <c r="AD710" s="41"/>
      <c r="AE710" s="41"/>
      <c r="AF710" s="41"/>
      <c r="AG710" s="41"/>
      <c r="AI710" s="100">
        <f t="shared" si="360"/>
        <v>0.78106679196937412</v>
      </c>
      <c r="AJ710" s="100">
        <f t="shared" si="361"/>
        <v>0.37701973354325086</v>
      </c>
      <c r="AK710" s="41">
        <f t="shared" si="381"/>
        <v>0.59131992775924336</v>
      </c>
      <c r="AL710" s="41">
        <f t="shared" si="362"/>
        <v>0</v>
      </c>
      <c r="AR710" s="41">
        <f t="shared" si="363"/>
        <v>0</v>
      </c>
      <c r="AS710" s="41">
        <f t="shared" si="364"/>
        <v>0</v>
      </c>
      <c r="AT710" s="41">
        <f t="shared" si="365"/>
        <v>0</v>
      </c>
      <c r="AV710" s="40">
        <f t="shared" si="366"/>
        <v>4736.4117050245177</v>
      </c>
      <c r="AW710" s="40">
        <f t="shared" si="367"/>
        <v>3156.1201691994256</v>
      </c>
      <c r="AX710" s="40">
        <f t="shared" si="368"/>
        <v>3713.0474726809302</v>
      </c>
      <c r="AY710" s="40">
        <f t="shared" si="369"/>
        <v>0</v>
      </c>
      <c r="AZ710" s="40">
        <f t="shared" si="370"/>
        <v>0</v>
      </c>
      <c r="BA710" s="40">
        <f t="shared" si="371"/>
        <v>0</v>
      </c>
      <c r="BB710" s="40">
        <f t="shared" si="372"/>
        <v>0</v>
      </c>
      <c r="BC710" s="40">
        <f t="shared" si="373"/>
        <v>0</v>
      </c>
      <c r="BD710" s="40">
        <f t="shared" si="374"/>
        <v>0</v>
      </c>
      <c r="BE710" s="40"/>
      <c r="BF710" s="40"/>
      <c r="BG710" s="40"/>
      <c r="BH710" s="62">
        <f t="shared" si="375"/>
        <v>11605.579346904873</v>
      </c>
      <c r="BI710" s="128">
        <f>VLOOKUP(A710,'1112 '!$B$499:$G$1229,6,0)</f>
        <v>5038.01</v>
      </c>
      <c r="BJ710" s="63">
        <f t="shared" si="376"/>
        <v>6567.5693469048729</v>
      </c>
      <c r="BK710" s="41">
        <f t="shared" si="378"/>
        <v>9.2144212559076479E-3</v>
      </c>
    </row>
    <row r="711" spans="1:63" x14ac:dyDescent="0.3">
      <c r="A711" s="85" t="s">
        <v>1486</v>
      </c>
      <c r="B711" s="85" t="s">
        <v>76</v>
      </c>
      <c r="C711" s="65">
        <f>VLOOKUP(B711,Площадь!$D$2:$E$713,2,0)</f>
        <v>31.8</v>
      </c>
      <c r="D711" s="79"/>
      <c r="E711">
        <v>31</v>
      </c>
      <c r="F711">
        <v>29</v>
      </c>
      <c r="G711">
        <v>31</v>
      </c>
      <c r="Q711">
        <f t="shared" si="356"/>
        <v>91</v>
      </c>
      <c r="R711" s="100">
        <f>VLOOKUP(B711,'Общие показания'!A:H,8,0)</f>
        <v>1.2430000000000003</v>
      </c>
      <c r="S711" s="41"/>
      <c r="T711" s="100">
        <f t="shared" si="357"/>
        <v>0.47488032194959806</v>
      </c>
      <c r="U711" s="100">
        <f t="shared" si="358"/>
        <v>0.38570872792829664</v>
      </c>
      <c r="V711" s="41">
        <f t="shared" si="380"/>
        <v>0.38241095012210569</v>
      </c>
      <c r="W711" s="41">
        <f t="shared" si="379"/>
        <v>0</v>
      </c>
      <c r="X711" s="100">
        <f t="shared" si="359"/>
        <v>0</v>
      </c>
      <c r="Y711" s="41"/>
      <c r="Z711" s="41"/>
      <c r="AA711" s="41"/>
      <c r="AB711" s="41"/>
      <c r="AC711" s="41"/>
      <c r="AD711" s="41"/>
      <c r="AE711" s="41"/>
      <c r="AF711" s="41"/>
      <c r="AG711" s="41"/>
      <c r="AI711" s="100">
        <f t="shared" si="360"/>
        <v>0.63524102262470838</v>
      </c>
      <c r="AJ711" s="100">
        <f t="shared" si="361"/>
        <v>0.30662986001727305</v>
      </c>
      <c r="AK711" s="41">
        <f t="shared" si="381"/>
        <v>0.48092004354843831</v>
      </c>
      <c r="AL711" s="41">
        <f t="shared" si="362"/>
        <v>0</v>
      </c>
      <c r="AR711" s="41">
        <f t="shared" si="363"/>
        <v>0</v>
      </c>
      <c r="AS711" s="41">
        <f t="shared" si="364"/>
        <v>0</v>
      </c>
      <c r="AT711" s="41">
        <f t="shared" si="365"/>
        <v>0</v>
      </c>
      <c r="AV711" s="40">
        <f t="shared" si="366"/>
        <v>2979.9653325214849</v>
      </c>
      <c r="AW711" s="40">
        <f t="shared" si="367"/>
        <v>1858.4860119375696</v>
      </c>
      <c r="AX711" s="40">
        <f t="shared" si="368"/>
        <v>2317.4911861694618</v>
      </c>
      <c r="AY711" s="40">
        <f t="shared" si="369"/>
        <v>0</v>
      </c>
      <c r="AZ711" s="40">
        <f t="shared" si="370"/>
        <v>0</v>
      </c>
      <c r="BA711" s="40">
        <f t="shared" si="371"/>
        <v>0</v>
      </c>
      <c r="BB711" s="40">
        <f t="shared" si="372"/>
        <v>0</v>
      </c>
      <c r="BC711" s="40">
        <f t="shared" si="373"/>
        <v>0</v>
      </c>
      <c r="BD711" s="40">
        <f t="shared" si="374"/>
        <v>0</v>
      </c>
      <c r="BE711" s="40"/>
      <c r="BF711" s="40"/>
      <c r="BG711" s="40"/>
      <c r="BH711" s="62">
        <f t="shared" si="375"/>
        <v>7155.9425306285166</v>
      </c>
      <c r="BI711" s="128">
        <f>VLOOKUP(A711,'1112 '!$B$499:$G$1229,6,0)</f>
        <v>4097.3999999999996</v>
      </c>
      <c r="BJ711" s="63">
        <f t="shared" si="376"/>
        <v>3058.5425306285169</v>
      </c>
      <c r="BK711" s="41">
        <f t="shared" si="378"/>
        <v>6.985825278276782E-3</v>
      </c>
    </row>
    <row r="712" spans="1:63" x14ac:dyDescent="0.3">
      <c r="A712" s="85" t="s">
        <v>2331</v>
      </c>
      <c r="B712" s="85" t="s">
        <v>56</v>
      </c>
      <c r="C712" s="65">
        <f>VLOOKUP(B712,Площадь!$D$2:$E$713,2,0)</f>
        <v>32.1</v>
      </c>
      <c r="D712" s="79"/>
      <c r="E712">
        <v>31</v>
      </c>
      <c r="F712">
        <v>29</v>
      </c>
      <c r="G712">
        <v>31</v>
      </c>
      <c r="Q712">
        <f t="shared" si="356"/>
        <v>91</v>
      </c>
      <c r="R712" s="100">
        <f>VLOOKUP(B712,'Общие показания'!A:H,8,0)</f>
        <v>1.2243847550254006</v>
      </c>
      <c r="S712" s="41"/>
      <c r="T712" s="100">
        <f t="shared" si="357"/>
        <v>0.46776848484041983</v>
      </c>
      <c r="U712" s="100">
        <f t="shared" si="358"/>
        <v>0.37993233013326327</v>
      </c>
      <c r="V712" s="41">
        <f t="shared" si="380"/>
        <v>0.37668394005171757</v>
      </c>
      <c r="W712" s="41">
        <f t="shared" si="379"/>
        <v>0</v>
      </c>
      <c r="X712" s="100">
        <f t="shared" si="359"/>
        <v>0</v>
      </c>
      <c r="Y712" s="41"/>
      <c r="Z712" s="41"/>
      <c r="AA712" s="41"/>
      <c r="AB712" s="41"/>
      <c r="AC712" s="41"/>
      <c r="AD712" s="41"/>
      <c r="AE712" s="41"/>
      <c r="AF712" s="41"/>
      <c r="AG712" s="41"/>
      <c r="AI712" s="100">
        <f t="shared" si="360"/>
        <v>0.6412338624607905</v>
      </c>
      <c r="AJ712" s="100">
        <f t="shared" si="361"/>
        <v>0.30952259454573794</v>
      </c>
      <c r="AK712" s="41">
        <f t="shared" si="381"/>
        <v>0.48545702509134803</v>
      </c>
      <c r="AL712" s="41">
        <f t="shared" si="362"/>
        <v>0</v>
      </c>
      <c r="AR712" s="41">
        <f t="shared" si="363"/>
        <v>0</v>
      </c>
      <c r="AS712" s="41">
        <f t="shared" si="364"/>
        <v>0</v>
      </c>
      <c r="AT712" s="41">
        <f t="shared" si="365"/>
        <v>0</v>
      </c>
      <c r="AV712" s="40">
        <f t="shared" si="366"/>
        <v>2976.9615410014771</v>
      </c>
      <c r="AW712" s="40">
        <f t="shared" si="367"/>
        <v>1850.7452216113236</v>
      </c>
      <c r="AX712" s="40">
        <f t="shared" si="368"/>
        <v>2314.2967211914397</v>
      </c>
      <c r="AY712" s="40">
        <f t="shared" si="369"/>
        <v>0</v>
      </c>
      <c r="AZ712" s="40">
        <f t="shared" si="370"/>
        <v>0</v>
      </c>
      <c r="BA712" s="40">
        <f t="shared" si="371"/>
        <v>0</v>
      </c>
      <c r="BB712" s="40">
        <f t="shared" si="372"/>
        <v>0</v>
      </c>
      <c r="BC712" s="40">
        <f t="shared" si="373"/>
        <v>0</v>
      </c>
      <c r="BD712" s="40">
        <f t="shared" si="374"/>
        <v>0</v>
      </c>
      <c r="BE712" s="40"/>
      <c r="BF712" s="40"/>
      <c r="BG712" s="40"/>
      <c r="BH712" s="62">
        <f t="shared" si="375"/>
        <v>7142.0034838042411</v>
      </c>
      <c r="BI712" s="128">
        <f>VLOOKUP(A712,'1112 '!$B$499:$G$1229,6,0)</f>
        <v>4136.07</v>
      </c>
      <c r="BJ712" s="63">
        <f t="shared" si="376"/>
        <v>3005.9334838042414</v>
      </c>
      <c r="BK712" s="41">
        <f t="shared" si="378"/>
        <v>6.9070566903511859E-3</v>
      </c>
    </row>
    <row r="713" spans="1:63" x14ac:dyDescent="0.3">
      <c r="A713" s="85" t="s">
        <v>1439</v>
      </c>
      <c r="B713" s="85" t="s">
        <v>311</v>
      </c>
      <c r="C713" s="65">
        <f>VLOOKUP(B713,Площадь!$D$2:$E$713,2,0)</f>
        <v>39.299999999999997</v>
      </c>
      <c r="D713" s="79"/>
      <c r="E713">
        <v>31</v>
      </c>
      <c r="F713">
        <v>29</v>
      </c>
      <c r="G713">
        <v>31</v>
      </c>
      <c r="Q713">
        <f t="shared" si="356"/>
        <v>91</v>
      </c>
      <c r="R713" s="100">
        <f>VLOOKUP(B713,'Общие показания'!A:H,8,0)</f>
        <v>1.4990131112927798</v>
      </c>
      <c r="S713" s="41"/>
      <c r="T713" s="100">
        <f t="shared" si="357"/>
        <v>0.57268851882331762</v>
      </c>
      <c r="U713" s="100">
        <f t="shared" si="358"/>
        <v>0.46515079670520998</v>
      </c>
      <c r="V713" s="41">
        <f t="shared" si="380"/>
        <v>0.46117379576425227</v>
      </c>
      <c r="W713" s="41">
        <f t="shared" si="379"/>
        <v>0</v>
      </c>
      <c r="X713" s="100">
        <f t="shared" si="359"/>
        <v>0</v>
      </c>
      <c r="Y713" s="41"/>
      <c r="Z713" s="41"/>
      <c r="AA713" s="41"/>
      <c r="AB713" s="41"/>
      <c r="AC713" s="41"/>
      <c r="AD713" s="41"/>
      <c r="AE713" s="41"/>
      <c r="AF713" s="41"/>
      <c r="AG713" s="41"/>
      <c r="AI713" s="100">
        <f t="shared" si="360"/>
        <v>0.78506201852676216</v>
      </c>
      <c r="AJ713" s="100">
        <f t="shared" si="361"/>
        <v>0.37894822322889404</v>
      </c>
      <c r="AK713" s="41">
        <f t="shared" si="381"/>
        <v>0.59434458212118313</v>
      </c>
      <c r="AL713" s="41">
        <f t="shared" si="362"/>
        <v>0</v>
      </c>
      <c r="AR713" s="41">
        <f t="shared" si="363"/>
        <v>0</v>
      </c>
      <c r="AS713" s="41">
        <f t="shared" si="364"/>
        <v>0</v>
      </c>
      <c r="AT713" s="41">
        <f t="shared" si="365"/>
        <v>0</v>
      </c>
      <c r="AV713" s="40">
        <f t="shared" si="366"/>
        <v>3644.6912324410605</v>
      </c>
      <c r="AW713" s="40">
        <f t="shared" si="367"/>
        <v>2265.8656451503116</v>
      </c>
      <c r="AX713" s="40">
        <f t="shared" si="368"/>
        <v>2833.3913128605473</v>
      </c>
      <c r="AY713" s="40">
        <f t="shared" si="369"/>
        <v>0</v>
      </c>
      <c r="AZ713" s="40">
        <f t="shared" si="370"/>
        <v>0</v>
      </c>
      <c r="BA713" s="40">
        <f t="shared" si="371"/>
        <v>0</v>
      </c>
      <c r="BB713" s="40">
        <f t="shared" si="372"/>
        <v>0</v>
      </c>
      <c r="BC713" s="40">
        <f t="shared" si="373"/>
        <v>0</v>
      </c>
      <c r="BD713" s="40">
        <f t="shared" si="374"/>
        <v>0</v>
      </c>
      <c r="BE713" s="40"/>
      <c r="BF713" s="40"/>
      <c r="BG713" s="40"/>
      <c r="BH713" s="62">
        <f t="shared" si="375"/>
        <v>8743.9481904519198</v>
      </c>
      <c r="BI713" s="128">
        <f>VLOOKUP(A713,'1112 '!$B$499:$G$1229,6,0)</f>
        <v>5063.78</v>
      </c>
      <c r="BJ713" s="63">
        <f t="shared" si="376"/>
        <v>3680.1681904519201</v>
      </c>
      <c r="BK713" s="41">
        <f t="shared" si="378"/>
        <v>6.9070566903511868E-3</v>
      </c>
    </row>
    <row r="714" spans="1:63" x14ac:dyDescent="0.3">
      <c r="A714" s="85" t="s">
        <v>1279</v>
      </c>
      <c r="B714" s="85" t="s">
        <v>200</v>
      </c>
      <c r="C714" s="65">
        <f>VLOOKUP(B714,Площадь!$D$2:$E$713,2,0)</f>
        <v>59</v>
      </c>
      <c r="D714" s="79"/>
      <c r="E714">
        <v>31</v>
      </c>
      <c r="F714">
        <v>29</v>
      </c>
      <c r="G714">
        <v>31</v>
      </c>
      <c r="Q714">
        <f t="shared" si="356"/>
        <v>91</v>
      </c>
      <c r="R714" s="100">
        <f>VLOOKUP(B714,'Общие показания'!A:H,8,0)</f>
        <v>2.2504268083021377</v>
      </c>
      <c r="S714" s="41"/>
      <c r="T714" s="100">
        <f t="shared" si="357"/>
        <v>0.85976138958207982</v>
      </c>
      <c r="U714" s="100">
        <f t="shared" si="358"/>
        <v>0.69831798996456473</v>
      </c>
      <c r="V714" s="41">
        <f t="shared" si="380"/>
        <v>0.69234742875549327</v>
      </c>
      <c r="W714" s="41">
        <f t="shared" si="379"/>
        <v>0</v>
      </c>
      <c r="X714" s="100">
        <f t="shared" si="359"/>
        <v>0</v>
      </c>
      <c r="Y714" s="41"/>
      <c r="Z714" s="41"/>
      <c r="AA714" s="41"/>
      <c r="AB714" s="41"/>
      <c r="AC714" s="41"/>
      <c r="AD714" s="41"/>
      <c r="AE714" s="41"/>
      <c r="AF714" s="41"/>
      <c r="AG714" s="41"/>
      <c r="AI714" s="100">
        <f t="shared" si="360"/>
        <v>1.1785918344294903</v>
      </c>
      <c r="AJ714" s="100">
        <f t="shared" si="361"/>
        <v>0.56890445726475192</v>
      </c>
      <c r="AK714" s="41">
        <f t="shared" si="381"/>
        <v>0.89227303677225966</v>
      </c>
      <c r="AL714" s="41">
        <f t="shared" si="362"/>
        <v>0</v>
      </c>
      <c r="AR714" s="41">
        <f t="shared" si="363"/>
        <v>0</v>
      </c>
      <c r="AS714" s="41">
        <f t="shared" si="364"/>
        <v>0</v>
      </c>
      <c r="AT714" s="41">
        <f t="shared" si="365"/>
        <v>0</v>
      </c>
      <c r="AV714" s="40">
        <f t="shared" si="366"/>
        <v>5471.6738604076982</v>
      </c>
      <c r="AW714" s="40">
        <f t="shared" si="367"/>
        <v>3401.6812484444881</v>
      </c>
      <c r="AX714" s="40">
        <f t="shared" si="368"/>
        <v>4253.6917928440789</v>
      </c>
      <c r="AY714" s="40">
        <f t="shared" si="369"/>
        <v>0</v>
      </c>
      <c r="AZ714" s="40">
        <f t="shared" si="370"/>
        <v>0</v>
      </c>
      <c r="BA714" s="40">
        <f t="shared" si="371"/>
        <v>0</v>
      </c>
      <c r="BB714" s="40">
        <f t="shared" si="372"/>
        <v>0</v>
      </c>
      <c r="BC714" s="40">
        <f t="shared" si="373"/>
        <v>0</v>
      </c>
      <c r="BD714" s="40">
        <f t="shared" si="374"/>
        <v>0</v>
      </c>
      <c r="BE714" s="40"/>
      <c r="BF714" s="40"/>
      <c r="BG714" s="40"/>
      <c r="BH714" s="62">
        <f t="shared" si="375"/>
        <v>13127.046901696263</v>
      </c>
      <c r="BI714" s="128">
        <f>VLOOKUP(A714,'1112 '!$B$499:$G$1229,6,0)</f>
        <v>7602.11</v>
      </c>
      <c r="BJ714" s="63">
        <f t="shared" si="376"/>
        <v>5524.9369016962637</v>
      </c>
      <c r="BK714" s="41">
        <f t="shared" si="378"/>
        <v>6.9070566903511859E-3</v>
      </c>
    </row>
    <row r="715" spans="1:63" x14ac:dyDescent="0.3">
      <c r="A715" s="85" t="s">
        <v>1407</v>
      </c>
      <c r="B715" s="85" t="s">
        <v>93</v>
      </c>
      <c r="C715" s="65">
        <f>VLOOKUP(B715,Площадь!$D$2:$E$713,2,0)</f>
        <v>33.5</v>
      </c>
      <c r="D715" s="79"/>
      <c r="E715">
        <v>31</v>
      </c>
      <c r="F715">
        <v>29</v>
      </c>
      <c r="G715">
        <v>31</v>
      </c>
      <c r="Q715">
        <f t="shared" si="356"/>
        <v>91</v>
      </c>
      <c r="R715" s="100">
        <f>VLOOKUP(B715,'Общие показания'!A:H,8,0)</f>
        <v>0</v>
      </c>
      <c r="S715" s="41"/>
      <c r="T715" s="100">
        <f t="shared" si="357"/>
        <v>0</v>
      </c>
      <c r="U715" s="100">
        <f t="shared" si="358"/>
        <v>0</v>
      </c>
      <c r="V715" s="41">
        <f t="shared" si="380"/>
        <v>0</v>
      </c>
      <c r="W715" s="41">
        <f t="shared" si="379"/>
        <v>0</v>
      </c>
      <c r="X715" s="100">
        <f t="shared" si="359"/>
        <v>0</v>
      </c>
      <c r="Y715" s="41"/>
      <c r="Z715" s="41"/>
      <c r="AA715" s="41"/>
      <c r="AB715" s="41"/>
      <c r="AC715" s="41"/>
      <c r="AD715" s="41">
        <f>(S715*$AD$1)/31*N715</f>
        <v>0</v>
      </c>
      <c r="AE715" s="41">
        <f>(S715*$AE$1)/30*O715</f>
        <v>0</v>
      </c>
      <c r="AF715" s="41">
        <f>(S715*$AF$1)/31*P715</f>
        <v>0</v>
      </c>
      <c r="AG715" s="41">
        <f>S715-AD715-AE715-AF715</f>
        <v>0</v>
      </c>
      <c r="AI715" s="100">
        <f t="shared" si="360"/>
        <v>0.66920044836250725</v>
      </c>
      <c r="AJ715" s="100">
        <f t="shared" si="361"/>
        <v>0.32302202234524047</v>
      </c>
      <c r="AK715" s="41">
        <f t="shared" si="381"/>
        <v>0.50662960562492709</v>
      </c>
      <c r="AL715" s="41">
        <f t="shared" si="362"/>
        <v>0</v>
      </c>
      <c r="AR715" s="41">
        <f t="shared" si="363"/>
        <v>0</v>
      </c>
      <c r="AS715" s="41">
        <f t="shared" si="364"/>
        <v>0</v>
      </c>
      <c r="AT715" s="41">
        <f t="shared" si="365"/>
        <v>0</v>
      </c>
      <c r="AV715" s="40">
        <f t="shared" si="366"/>
        <v>1796.37491556638</v>
      </c>
      <c r="AW715" s="40">
        <f t="shared" si="367"/>
        <v>867.10739590266974</v>
      </c>
      <c r="AX715" s="40">
        <f t="shared" si="368"/>
        <v>1359.9762481553294</v>
      </c>
      <c r="AY715" s="40">
        <f t="shared" si="369"/>
        <v>0</v>
      </c>
      <c r="AZ715" s="40">
        <f t="shared" si="370"/>
        <v>0</v>
      </c>
      <c r="BA715" s="40">
        <f t="shared" si="371"/>
        <v>0</v>
      </c>
      <c r="BB715" s="40">
        <f t="shared" si="372"/>
        <v>0</v>
      </c>
      <c r="BC715" s="40">
        <f t="shared" si="373"/>
        <v>0</v>
      </c>
      <c r="BD715" s="40">
        <f t="shared" si="374"/>
        <v>0</v>
      </c>
      <c r="BE715" s="40">
        <f>(AD715+AR715)*$BE$1</f>
        <v>0</v>
      </c>
      <c r="BF715" s="40">
        <f>(AE715+AS715)*$BF$1</f>
        <v>0</v>
      </c>
      <c r="BG715" s="40">
        <f>(AF715+AT715)*$BG$1</f>
        <v>0</v>
      </c>
      <c r="BH715" s="62">
        <f t="shared" si="375"/>
        <v>4023.4585596243792</v>
      </c>
      <c r="BI715" s="128">
        <f>VLOOKUP(A715,'1112 '!$B$499:$G$1229,6,0)</f>
        <v>4316.46</v>
      </c>
      <c r="BJ715" s="63">
        <f t="shared" si="376"/>
        <v>-293.00144037562086</v>
      </c>
      <c r="BK715" s="41">
        <f t="shared" si="378"/>
        <v>3.7284877520713301E-3</v>
      </c>
    </row>
    <row r="716" spans="1:63" x14ac:dyDescent="0.3">
      <c r="A716" s="85" t="s">
        <v>1420</v>
      </c>
      <c r="B716" s="85" t="s">
        <v>166</v>
      </c>
      <c r="C716" s="65">
        <f>VLOOKUP(B716,Площадь!$D$2:$E$713,2,0)</f>
        <v>61.5</v>
      </c>
      <c r="D716" s="79"/>
      <c r="E716">
        <v>31</v>
      </c>
      <c r="F716">
        <v>29</v>
      </c>
      <c r="G716">
        <v>31</v>
      </c>
      <c r="Q716">
        <f t="shared" si="356"/>
        <v>91</v>
      </c>
      <c r="R716" s="100">
        <f>VLOOKUP(B716,'Общие показания'!A:H,8,0)</f>
        <v>1.8629999999999995</v>
      </c>
      <c r="S716" s="41"/>
      <c r="T716" s="100">
        <f t="shared" si="357"/>
        <v>0.71174741737095792</v>
      </c>
      <c r="U716" s="100">
        <f t="shared" si="358"/>
        <v>0.57809763485954646</v>
      </c>
      <c r="V716" s="41">
        <f t="shared" si="380"/>
        <v>0.57315494776949516</v>
      </c>
      <c r="W716" s="41">
        <f t="shared" si="379"/>
        <v>0</v>
      </c>
      <c r="X716" s="100">
        <f t="shared" si="359"/>
        <v>0</v>
      </c>
      <c r="Y716" s="41"/>
      <c r="Z716" s="41"/>
      <c r="AA716" s="41"/>
      <c r="AB716" s="41"/>
      <c r="AC716" s="41"/>
      <c r="AD716" s="41"/>
      <c r="AE716" s="41"/>
      <c r="AF716" s="41"/>
      <c r="AG716" s="41"/>
      <c r="AI716" s="100">
        <f t="shared" si="360"/>
        <v>1.2285321663968416</v>
      </c>
      <c r="AJ716" s="100">
        <f t="shared" si="361"/>
        <v>0.59301057833529225</v>
      </c>
      <c r="AK716" s="41">
        <f t="shared" si="381"/>
        <v>0.93008121629650797</v>
      </c>
      <c r="AL716" s="41">
        <f t="shared" si="362"/>
        <v>0</v>
      </c>
      <c r="AR716" s="41">
        <f t="shared" si="363"/>
        <v>0</v>
      </c>
      <c r="AS716" s="41">
        <f t="shared" si="364"/>
        <v>0</v>
      </c>
      <c r="AT716" s="41">
        <f t="shared" si="365"/>
        <v>0</v>
      </c>
      <c r="AV716" s="40">
        <f t="shared" si="366"/>
        <v>5208.4089034829303</v>
      </c>
      <c r="AW716" s="40">
        <f t="shared" si="367"/>
        <v>3143.6760431716975</v>
      </c>
      <c r="AX716" s="40">
        <f t="shared" si="368"/>
        <v>4035.2270293722167</v>
      </c>
      <c r="AY716" s="40">
        <f t="shared" si="369"/>
        <v>0</v>
      </c>
      <c r="AZ716" s="40">
        <f t="shared" si="370"/>
        <v>0</v>
      </c>
      <c r="BA716" s="40">
        <f t="shared" si="371"/>
        <v>0</v>
      </c>
      <c r="BB716" s="40">
        <f t="shared" si="372"/>
        <v>0</v>
      </c>
      <c r="BC716" s="40">
        <f t="shared" si="373"/>
        <v>0</v>
      </c>
      <c r="BD716" s="40">
        <f t="shared" si="374"/>
        <v>0</v>
      </c>
      <c r="BE716" s="40"/>
      <c r="BF716" s="40"/>
      <c r="BG716" s="40"/>
      <c r="BH716" s="62">
        <f t="shared" si="375"/>
        <v>12387.311976026846</v>
      </c>
      <c r="BI716" s="128">
        <f>VLOOKUP(A716,'1112 '!$B$499:$G$1229,6,0)</f>
        <v>7924.23</v>
      </c>
      <c r="BJ716" s="63">
        <f t="shared" si="376"/>
        <v>4463.081976026846</v>
      </c>
      <c r="BK716" s="41">
        <f t="shared" si="378"/>
        <v>6.2528779959737683E-3</v>
      </c>
    </row>
    <row r="717" spans="1:63" x14ac:dyDescent="0.3">
      <c r="A717" s="85" t="s">
        <v>1281</v>
      </c>
      <c r="B717" s="85" t="s">
        <v>253</v>
      </c>
      <c r="C717" s="65">
        <f>VLOOKUP(B717,Площадь!$D$2:$E$713,2,0)</f>
        <v>39.1</v>
      </c>
      <c r="D717" s="79"/>
      <c r="E717">
        <v>31</v>
      </c>
      <c r="F717">
        <v>29</v>
      </c>
      <c r="G717">
        <v>31</v>
      </c>
      <c r="Q717">
        <f t="shared" si="356"/>
        <v>91</v>
      </c>
      <c r="R717" s="100">
        <f>VLOOKUP(B717,'Общие показания'!A:H,8,0)</f>
        <v>1.4913845458409083</v>
      </c>
      <c r="S717" s="41"/>
      <c r="T717" s="100">
        <f t="shared" si="357"/>
        <v>0.56977407343490383</v>
      </c>
      <c r="U717" s="100">
        <f t="shared" si="358"/>
        <v>0.46278361707821153</v>
      </c>
      <c r="V717" s="41">
        <f t="shared" si="380"/>
        <v>0.45882685532779299</v>
      </c>
      <c r="W717" s="41">
        <f t="shared" si="379"/>
        <v>0</v>
      </c>
      <c r="X717" s="100">
        <f t="shared" si="359"/>
        <v>0</v>
      </c>
      <c r="Y717" s="41"/>
      <c r="Z717" s="41"/>
      <c r="AA717" s="41"/>
      <c r="AB717" s="41"/>
      <c r="AC717" s="41"/>
      <c r="AD717" s="41"/>
      <c r="AE717" s="41"/>
      <c r="AF717" s="41"/>
      <c r="AG717" s="41"/>
      <c r="AI717" s="100">
        <f t="shared" si="360"/>
        <v>0.78106679196937412</v>
      </c>
      <c r="AJ717" s="100">
        <f t="shared" si="361"/>
        <v>0.37701973354325086</v>
      </c>
      <c r="AK717" s="41">
        <f t="shared" si="381"/>
        <v>0.59131992775924336</v>
      </c>
      <c r="AL717" s="41">
        <f t="shared" si="362"/>
        <v>0</v>
      </c>
      <c r="AR717" s="41">
        <f t="shared" si="363"/>
        <v>0</v>
      </c>
      <c r="AS717" s="41">
        <f t="shared" si="364"/>
        <v>0</v>
      </c>
      <c r="AT717" s="41">
        <f t="shared" si="365"/>
        <v>0</v>
      </c>
      <c r="AV717" s="40">
        <f t="shared" si="366"/>
        <v>3626.1431854566276</v>
      </c>
      <c r="AW717" s="40">
        <f t="shared" si="367"/>
        <v>2254.3345222742287</v>
      </c>
      <c r="AX717" s="40">
        <f t="shared" si="368"/>
        <v>2818.972018647517</v>
      </c>
      <c r="AY717" s="40">
        <f t="shared" si="369"/>
        <v>0</v>
      </c>
      <c r="AZ717" s="40">
        <f t="shared" si="370"/>
        <v>0</v>
      </c>
      <c r="BA717" s="40">
        <f t="shared" si="371"/>
        <v>0</v>
      </c>
      <c r="BB717" s="40">
        <f t="shared" si="372"/>
        <v>0</v>
      </c>
      <c r="BC717" s="40">
        <f t="shared" si="373"/>
        <v>0</v>
      </c>
      <c r="BD717" s="40">
        <f t="shared" si="374"/>
        <v>0</v>
      </c>
      <c r="BE717" s="40"/>
      <c r="BF717" s="40"/>
      <c r="BG717" s="40"/>
      <c r="BH717" s="62">
        <f t="shared" si="375"/>
        <v>8699.4497263783742</v>
      </c>
      <c r="BI717" s="128">
        <f>VLOOKUP(A717,'1112 '!$B$499:$G$1229,6,0)</f>
        <v>5038.01</v>
      </c>
      <c r="BJ717" s="63">
        <f t="shared" si="376"/>
        <v>3661.439726378374</v>
      </c>
      <c r="BK717" s="41">
        <f t="shared" si="378"/>
        <v>6.9070566903511859E-3</v>
      </c>
    </row>
    <row r="718" spans="1:63" x14ac:dyDescent="0.3">
      <c r="A718" s="85" t="s">
        <v>1253</v>
      </c>
      <c r="B718" s="85" t="s">
        <v>49</v>
      </c>
      <c r="C718" s="65">
        <f>VLOOKUP(B718,Площадь!$D$2:$E$713,2,0)</f>
        <v>31.8</v>
      </c>
      <c r="D718" s="79"/>
      <c r="E718">
        <v>31</v>
      </c>
      <c r="F718">
        <v>29</v>
      </c>
      <c r="G718">
        <v>31</v>
      </c>
      <c r="Q718">
        <f t="shared" ref="Q718:Q781" si="382">SUM(E718:P718)</f>
        <v>91</v>
      </c>
      <c r="R718" s="100">
        <f>VLOOKUP(B718,'Общие показания'!A:H,8,0)</f>
        <v>1.2129419068475931</v>
      </c>
      <c r="S718" s="41"/>
      <c r="T718" s="100">
        <f t="shared" ref="T718:T781" si="383">R718*$T$1/31*E718</f>
        <v>0.46339681675779903</v>
      </c>
      <c r="U718" s="100">
        <f t="shared" ref="U718:U781" si="384">R718*$U$1/29*F718</f>
        <v>0.37638156069276546</v>
      </c>
      <c r="V718" s="41">
        <f t="shared" si="380"/>
        <v>0.37316352939702863</v>
      </c>
      <c r="W718" s="41">
        <f t="shared" si="379"/>
        <v>0</v>
      </c>
      <c r="X718" s="100">
        <f t="shared" ref="X718:X781" si="385">SUM(T718:W718)-R718</f>
        <v>0</v>
      </c>
      <c r="Y718" s="41"/>
      <c r="Z718" s="41"/>
      <c r="AA718" s="41"/>
      <c r="AB718" s="41"/>
      <c r="AC718" s="41"/>
      <c r="AD718" s="41"/>
      <c r="AE718" s="41"/>
      <c r="AF718" s="41"/>
      <c r="AG718" s="41"/>
      <c r="AI718" s="100">
        <f t="shared" ref="AI718:AI781" si="386">(C718*$AI$1)/31*E718</f>
        <v>0.63524102262470838</v>
      </c>
      <c r="AJ718" s="100">
        <f t="shared" ref="AJ718:AJ781" si="387">(C718*$AJ$1)/29*F718</f>
        <v>0.30662986001727305</v>
      </c>
      <c r="AK718" s="41">
        <f t="shared" si="381"/>
        <v>0.48092004354843831</v>
      </c>
      <c r="AL718" s="41">
        <f t="shared" ref="AL718:AL781" si="388">(C718*$AL$1)/30*H718</f>
        <v>0</v>
      </c>
      <c r="AR718" s="41">
        <f t="shared" ref="AR718:AR781" si="389">(C718*$AR$1)/31*N718</f>
        <v>0</v>
      </c>
      <c r="AS718" s="41">
        <f t="shared" ref="AS718:AS781" si="390">(C718*$AS$1)/30*O718</f>
        <v>0</v>
      </c>
      <c r="AT718" s="41">
        <f t="shared" ref="AT718:AT781" si="391">(C718*$AT$1)/31*P718</f>
        <v>0</v>
      </c>
      <c r="AV718" s="40">
        <f t="shared" ref="AV718:AV781" si="392">(T718+AI718)*$AV$1</f>
        <v>2949.1394705248276</v>
      </c>
      <c r="AW718" s="40">
        <f t="shared" ref="AW718:AW781" si="393">(U718+AJ718)*$AW$1</f>
        <v>1833.448537297199</v>
      </c>
      <c r="AX718" s="40">
        <f t="shared" ref="AX718:AX781" si="394">(V718+AK718)*$AX$1</f>
        <v>2292.6677798718938</v>
      </c>
      <c r="AY718" s="40">
        <f t="shared" ref="AY718:AY781" si="395">(W718+AL718)*$AY$1</f>
        <v>0</v>
      </c>
      <c r="AZ718" s="40">
        <f t="shared" ref="AZ718:AZ781" si="396">(Y718+AM718)*$AZ$1</f>
        <v>0</v>
      </c>
      <c r="BA718" s="40">
        <f t="shared" ref="BA718:BA781" si="397">(Z718+AN718)*$BA$1</f>
        <v>0</v>
      </c>
      <c r="BB718" s="40">
        <f t="shared" ref="BB718:BB781" si="398">(AA718+AO718)*$BB$1</f>
        <v>0</v>
      </c>
      <c r="BC718" s="40">
        <f t="shared" ref="BC718:BC781" si="399">(AB718+AP718)*$BC$1</f>
        <v>0</v>
      </c>
      <c r="BD718" s="40">
        <f t="shared" ref="BD718:BD781" si="400">(AC718+AQ718)*$BD$1</f>
        <v>0</v>
      </c>
      <c r="BE718" s="40"/>
      <c r="BF718" s="40"/>
      <c r="BG718" s="40"/>
      <c r="BH718" s="62">
        <f t="shared" ref="BH718:BH781" si="401">SUM(AV718:BG718)</f>
        <v>7075.2557876939209</v>
      </c>
      <c r="BI718" s="128">
        <f>VLOOKUP(A718,'1112 '!$B$499:$G$1229,6,0)</f>
        <v>4097.3999999999996</v>
      </c>
      <c r="BJ718" s="63">
        <f t="shared" ref="BJ718:BJ781" si="402">BH718-BI718</f>
        <v>2977.8557876939212</v>
      </c>
      <c r="BK718" s="41">
        <f t="shared" si="378"/>
        <v>6.9070566903511868E-3</v>
      </c>
    </row>
    <row r="719" spans="1:63" x14ac:dyDescent="0.3">
      <c r="A719" s="85" t="s">
        <v>1220</v>
      </c>
      <c r="B719" s="85" t="s">
        <v>285</v>
      </c>
      <c r="C719" s="65">
        <f>VLOOKUP(B719,Площадь!$D$2:$E$713,2,0)</f>
        <v>32.1</v>
      </c>
      <c r="D719" s="79"/>
      <c r="E719">
        <v>31</v>
      </c>
      <c r="F719">
        <v>29</v>
      </c>
      <c r="G719">
        <v>31</v>
      </c>
      <c r="Q719">
        <f t="shared" si="382"/>
        <v>91</v>
      </c>
      <c r="R719" s="100">
        <f>VLOOKUP(B719,'Общие показания'!A:H,8,0)</f>
        <v>1.0220000000000002</v>
      </c>
      <c r="S719" s="41"/>
      <c r="T719" s="100">
        <f t="shared" si="383"/>
        <v>0.3904486637429519</v>
      </c>
      <c r="U719" s="100">
        <f t="shared" si="384"/>
        <v>0.3171313917479639</v>
      </c>
      <c r="V719" s="41">
        <f t="shared" si="380"/>
        <v>0.3144199445090845</v>
      </c>
      <c r="W719" s="41">
        <f>R718*W$1/30*H719</f>
        <v>0</v>
      </c>
      <c r="X719" s="100">
        <f t="shared" si="385"/>
        <v>0</v>
      </c>
      <c r="Y719" s="41"/>
      <c r="Z719" s="41"/>
      <c r="AA719" s="41"/>
      <c r="AB719" s="41"/>
      <c r="AC719" s="41"/>
      <c r="AD719" s="41"/>
      <c r="AE719" s="41"/>
      <c r="AF719" s="41"/>
      <c r="AG719" s="41"/>
      <c r="AI719" s="100">
        <f t="shared" si="386"/>
        <v>0.6412338624607905</v>
      </c>
      <c r="AJ719" s="100">
        <f t="shared" si="387"/>
        <v>0.30952259454573794</v>
      </c>
      <c r="AK719" s="41">
        <f t="shared" si="381"/>
        <v>0.48545702509134803</v>
      </c>
      <c r="AL719" s="41">
        <f t="shared" si="388"/>
        <v>0</v>
      </c>
      <c r="AR719" s="41">
        <f t="shared" si="389"/>
        <v>0</v>
      </c>
      <c r="AS719" s="41">
        <f t="shared" si="390"/>
        <v>0</v>
      </c>
      <c r="AT719" s="41">
        <f t="shared" si="391"/>
        <v>0</v>
      </c>
      <c r="AV719" s="40">
        <f t="shared" si="392"/>
        <v>2769.4073060402779</v>
      </c>
      <c r="AW719" s="40">
        <f t="shared" si="393"/>
        <v>1682.1648946473615</v>
      </c>
      <c r="AX719" s="40">
        <f t="shared" si="394"/>
        <v>2147.1577421166171</v>
      </c>
      <c r="AY719" s="40">
        <f t="shared" si="395"/>
        <v>0</v>
      </c>
      <c r="AZ719" s="40">
        <f t="shared" si="396"/>
        <v>0</v>
      </c>
      <c r="BA719" s="40">
        <f t="shared" si="397"/>
        <v>0</v>
      </c>
      <c r="BB719" s="40">
        <f t="shared" si="398"/>
        <v>0</v>
      </c>
      <c r="BC719" s="40">
        <f t="shared" si="399"/>
        <v>0</v>
      </c>
      <c r="BD719" s="40">
        <f t="shared" si="400"/>
        <v>0</v>
      </c>
      <c r="BE719" s="40"/>
      <c r="BF719" s="40"/>
      <c r="BG719" s="40"/>
      <c r="BH719" s="62">
        <f t="shared" si="401"/>
        <v>6598.729942804257</v>
      </c>
      <c r="BI719" s="128">
        <f>VLOOKUP(A719,'1112 '!$B$499:$G$1229,6,0)</f>
        <v>4136.07</v>
      </c>
      <c r="BJ719" s="63">
        <f t="shared" si="402"/>
        <v>2462.6599428042573</v>
      </c>
      <c r="BK719" s="41">
        <f t="shared" ref="BK719:BK782" si="403">(SUM(T719:W719)+SUM(AD719:AF719)+SUM(AI719:AL719)+SUM(AR719:AT719))/12/C719</f>
        <v>6.3816549379487972E-3</v>
      </c>
    </row>
    <row r="720" spans="1:63" x14ac:dyDescent="0.3">
      <c r="A720" s="85" t="s">
        <v>1381</v>
      </c>
      <c r="B720" s="85" t="s">
        <v>66</v>
      </c>
      <c r="C720" s="65">
        <f>VLOOKUP(B720,Площадь!$D$2:$E$713,2,0)</f>
        <v>39.299999999999997</v>
      </c>
      <c r="D720" s="79"/>
      <c r="E720">
        <v>31</v>
      </c>
      <c r="F720">
        <v>29</v>
      </c>
      <c r="G720">
        <v>31</v>
      </c>
      <c r="Q720">
        <f t="shared" si="382"/>
        <v>91</v>
      </c>
      <c r="R720" s="100">
        <f>VLOOKUP(B720,'Общие показания'!A:H,8,0)</f>
        <v>1.4990131112927798</v>
      </c>
      <c r="S720" s="41"/>
      <c r="T720" s="100">
        <f t="shared" si="383"/>
        <v>0.57268851882331762</v>
      </c>
      <c r="U720" s="100">
        <f t="shared" si="384"/>
        <v>0.46515079670520998</v>
      </c>
      <c r="V720" s="41">
        <f t="shared" si="380"/>
        <v>0.46117379576425227</v>
      </c>
      <c r="W720" s="41">
        <f t="shared" ref="W720:W751" si="404">R720*W$1/30*H720</f>
        <v>0</v>
      </c>
      <c r="X720" s="100">
        <f t="shared" si="385"/>
        <v>0</v>
      </c>
      <c r="Y720" s="41"/>
      <c r="Z720" s="41"/>
      <c r="AA720" s="41"/>
      <c r="AB720" s="41"/>
      <c r="AC720" s="41"/>
      <c r="AD720" s="41"/>
      <c r="AE720" s="41"/>
      <c r="AF720" s="41"/>
      <c r="AG720" s="41"/>
      <c r="AI720" s="100">
        <f t="shared" si="386"/>
        <v>0.78506201852676216</v>
      </c>
      <c r="AJ720" s="100">
        <f t="shared" si="387"/>
        <v>0.37894822322889404</v>
      </c>
      <c r="AK720" s="41">
        <f t="shared" si="381"/>
        <v>0.59434458212118313</v>
      </c>
      <c r="AL720" s="41">
        <f t="shared" si="388"/>
        <v>0</v>
      </c>
      <c r="AR720" s="41">
        <f t="shared" si="389"/>
        <v>0</v>
      </c>
      <c r="AS720" s="41">
        <f t="shared" si="390"/>
        <v>0</v>
      </c>
      <c r="AT720" s="41">
        <f t="shared" si="391"/>
        <v>0</v>
      </c>
      <c r="AV720" s="40">
        <f t="shared" si="392"/>
        <v>3644.6912324410605</v>
      </c>
      <c r="AW720" s="40">
        <f t="shared" si="393"/>
        <v>2265.8656451503116</v>
      </c>
      <c r="AX720" s="40">
        <f t="shared" si="394"/>
        <v>2833.3913128605473</v>
      </c>
      <c r="AY720" s="40">
        <f t="shared" si="395"/>
        <v>0</v>
      </c>
      <c r="AZ720" s="40">
        <f t="shared" si="396"/>
        <v>0</v>
      </c>
      <c r="BA720" s="40">
        <f t="shared" si="397"/>
        <v>0</v>
      </c>
      <c r="BB720" s="40">
        <f t="shared" si="398"/>
        <v>0</v>
      </c>
      <c r="BC720" s="40">
        <f t="shared" si="399"/>
        <v>0</v>
      </c>
      <c r="BD720" s="40">
        <f t="shared" si="400"/>
        <v>0</v>
      </c>
      <c r="BE720" s="40"/>
      <c r="BF720" s="40"/>
      <c r="BG720" s="40"/>
      <c r="BH720" s="62">
        <f t="shared" si="401"/>
        <v>8743.9481904519198</v>
      </c>
      <c r="BI720" s="128">
        <f>VLOOKUP(A720,'1112 '!$B$499:$G$1229,6,0)</f>
        <v>5063.78</v>
      </c>
      <c r="BJ720" s="63">
        <f t="shared" si="402"/>
        <v>3680.1681904519201</v>
      </c>
      <c r="BK720" s="41">
        <f t="shared" si="403"/>
        <v>6.9070566903511868E-3</v>
      </c>
    </row>
    <row r="721" spans="1:63" x14ac:dyDescent="0.3">
      <c r="A721" s="85" t="s">
        <v>1415</v>
      </c>
      <c r="B721" s="85" t="s">
        <v>103</v>
      </c>
      <c r="C721" s="65">
        <f>VLOOKUP(B721,Площадь!$D$2:$E$713,2,0)</f>
        <v>59</v>
      </c>
      <c r="D721" s="79"/>
      <c r="E721">
        <v>31</v>
      </c>
      <c r="F721">
        <v>29</v>
      </c>
      <c r="G721">
        <v>31</v>
      </c>
      <c r="Q721">
        <f t="shared" si="382"/>
        <v>91</v>
      </c>
      <c r="R721" s="100">
        <f>VLOOKUP(B721,'Общие показания'!A:H,8,0)</f>
        <v>4.0429999999999993</v>
      </c>
      <c r="S721" s="41"/>
      <c r="T721" s="100">
        <f t="shared" si="383"/>
        <v>1.5446026883686437</v>
      </c>
      <c r="U721" s="100">
        <f t="shared" si="384"/>
        <v>1.2545618560049097</v>
      </c>
      <c r="V721" s="41">
        <f t="shared" si="380"/>
        <v>1.2438354556264462</v>
      </c>
      <c r="W721" s="41">
        <f t="shared" si="404"/>
        <v>0</v>
      </c>
      <c r="X721" s="100">
        <f t="shared" si="385"/>
        <v>0</v>
      </c>
      <c r="Y721" s="41"/>
      <c r="Z721" s="41"/>
      <c r="AA721" s="41"/>
      <c r="AB721" s="41"/>
      <c r="AC721" s="41"/>
      <c r="AD721" s="41"/>
      <c r="AE721" s="41"/>
      <c r="AF721" s="41"/>
      <c r="AG721" s="41"/>
      <c r="AI721" s="100">
        <f t="shared" si="386"/>
        <v>1.1785918344294903</v>
      </c>
      <c r="AJ721" s="100">
        <f t="shared" si="387"/>
        <v>0.56890445726475192</v>
      </c>
      <c r="AK721" s="41">
        <f t="shared" si="381"/>
        <v>0.89227303677225966</v>
      </c>
      <c r="AL721" s="41">
        <f t="shared" si="388"/>
        <v>0</v>
      </c>
      <c r="AR721" s="41">
        <f t="shared" si="389"/>
        <v>0</v>
      </c>
      <c r="AS721" s="41">
        <f t="shared" si="390"/>
        <v>0</v>
      </c>
      <c r="AT721" s="41">
        <f t="shared" si="391"/>
        <v>0</v>
      </c>
      <c r="AV721" s="40">
        <f t="shared" si="392"/>
        <v>7310.0344492183995</v>
      </c>
      <c r="AW721" s="40">
        <f t="shared" si="393"/>
        <v>4894.8400326885494</v>
      </c>
      <c r="AX721" s="40">
        <f t="shared" si="394"/>
        <v>5734.0841926553903</v>
      </c>
      <c r="AY721" s="40">
        <f t="shared" si="395"/>
        <v>0</v>
      </c>
      <c r="AZ721" s="40">
        <f t="shared" si="396"/>
        <v>0</v>
      </c>
      <c r="BA721" s="40">
        <f t="shared" si="397"/>
        <v>0</v>
      </c>
      <c r="BB721" s="40">
        <f t="shared" si="398"/>
        <v>0</v>
      </c>
      <c r="BC721" s="40">
        <f t="shared" si="399"/>
        <v>0</v>
      </c>
      <c r="BD721" s="40">
        <f t="shared" si="400"/>
        <v>0</v>
      </c>
      <c r="BE721" s="40"/>
      <c r="BF721" s="40"/>
      <c r="BG721" s="40"/>
      <c r="BH721" s="62">
        <f t="shared" si="401"/>
        <v>17938.958674562338</v>
      </c>
      <c r="BI721" s="128">
        <f>VLOOKUP(A721,'1112 '!$B$499:$G$1229,6,0)</f>
        <v>7602.11</v>
      </c>
      <c r="BJ721" s="63">
        <f t="shared" si="402"/>
        <v>10336.848674562338</v>
      </c>
      <c r="BK721" s="41">
        <f t="shared" si="403"/>
        <v>9.4389397294724585E-3</v>
      </c>
    </row>
    <row r="722" spans="1:63" x14ac:dyDescent="0.3">
      <c r="A722" s="85" t="s">
        <v>1268</v>
      </c>
      <c r="B722" s="85" t="s">
        <v>104</v>
      </c>
      <c r="C722" s="65">
        <f>VLOOKUP(B722,Площадь!$D$2:$E$713,2,0)</f>
        <v>33.5</v>
      </c>
      <c r="D722" s="79"/>
      <c r="E722">
        <v>31</v>
      </c>
      <c r="F722">
        <v>29</v>
      </c>
      <c r="G722">
        <v>31</v>
      </c>
      <c r="Q722">
        <f t="shared" si="382"/>
        <v>91</v>
      </c>
      <c r="R722" s="100">
        <f>VLOOKUP(B722,'Общие показания'!A:H,8,0)</f>
        <v>2.5799999999999992</v>
      </c>
      <c r="S722" s="41"/>
      <c r="T722" s="100">
        <f t="shared" si="383"/>
        <v>0.98567275191469195</v>
      </c>
      <c r="U722" s="100">
        <f t="shared" si="384"/>
        <v>0.80058609658487911</v>
      </c>
      <c r="V722" s="41">
        <f t="shared" si="380"/>
        <v>0.79374115150042812</v>
      </c>
      <c r="W722" s="41">
        <f t="shared" si="404"/>
        <v>0</v>
      </c>
      <c r="X722" s="100">
        <f t="shared" si="385"/>
        <v>0</v>
      </c>
      <c r="Y722" s="41"/>
      <c r="Z722" s="41"/>
      <c r="AA722" s="41"/>
      <c r="AB722" s="41"/>
      <c r="AC722" s="41"/>
      <c r="AD722" s="41"/>
      <c r="AE722" s="41"/>
      <c r="AF722" s="41"/>
      <c r="AG722" s="41"/>
      <c r="AI722" s="100">
        <f t="shared" si="386"/>
        <v>0.66920044836250725</v>
      </c>
      <c r="AJ722" s="100">
        <f t="shared" si="387"/>
        <v>0.32302202234524047</v>
      </c>
      <c r="AK722" s="41">
        <f t="shared" si="381"/>
        <v>0.50662960562492709</v>
      </c>
      <c r="AL722" s="41">
        <f t="shared" si="388"/>
        <v>0</v>
      </c>
      <c r="AR722" s="41">
        <f t="shared" si="389"/>
        <v>0</v>
      </c>
      <c r="AS722" s="41">
        <f t="shared" si="390"/>
        <v>0</v>
      </c>
      <c r="AT722" s="41">
        <f t="shared" si="391"/>
        <v>0</v>
      </c>
      <c r="AV722" s="40">
        <f t="shared" si="392"/>
        <v>4442.2754238961024</v>
      </c>
      <c r="AW722" s="40">
        <f t="shared" si="393"/>
        <v>3016.1686901312555</v>
      </c>
      <c r="AX722" s="40">
        <f t="shared" si="394"/>
        <v>3490.6632455970189</v>
      </c>
      <c r="AY722" s="40">
        <f t="shared" si="395"/>
        <v>0</v>
      </c>
      <c r="AZ722" s="40">
        <f t="shared" si="396"/>
        <v>0</v>
      </c>
      <c r="BA722" s="40">
        <f t="shared" si="397"/>
        <v>0</v>
      </c>
      <c r="BB722" s="40">
        <f t="shared" si="398"/>
        <v>0</v>
      </c>
      <c r="BC722" s="40">
        <f t="shared" si="399"/>
        <v>0</v>
      </c>
      <c r="BD722" s="40">
        <f t="shared" si="400"/>
        <v>0</v>
      </c>
      <c r="BE722" s="40"/>
      <c r="BF722" s="40"/>
      <c r="BG722" s="40"/>
      <c r="BH722" s="62">
        <f t="shared" si="401"/>
        <v>10949.107359624377</v>
      </c>
      <c r="BI722" s="128">
        <f>VLOOKUP(A722,'1112 '!$B$499:$G$1229,6,0)</f>
        <v>4316.46</v>
      </c>
      <c r="BJ722" s="63">
        <f t="shared" si="402"/>
        <v>6632.6473596243768</v>
      </c>
      <c r="BK722" s="41">
        <f t="shared" si="403"/>
        <v>1.0146398199832521E-2</v>
      </c>
    </row>
    <row r="723" spans="1:63" x14ac:dyDescent="0.3">
      <c r="A723" s="85" t="s">
        <v>1508</v>
      </c>
      <c r="B723" s="85" t="s">
        <v>65</v>
      </c>
      <c r="C723" s="65">
        <f>VLOOKUP(B723,Площадь!$D$2:$E$713,2,0)</f>
        <v>32.5</v>
      </c>
      <c r="D723" s="79"/>
      <c r="E723">
        <v>31</v>
      </c>
      <c r="F723">
        <v>29</v>
      </c>
      <c r="G723">
        <v>31</v>
      </c>
      <c r="Q723">
        <f t="shared" si="382"/>
        <v>91</v>
      </c>
      <c r="R723" s="100">
        <f>VLOOKUP(B723,'Общие показания'!A:H,8,0)</f>
        <v>1.2396418859291438</v>
      </c>
      <c r="S723" s="41"/>
      <c r="T723" s="100">
        <f t="shared" si="383"/>
        <v>0.47359737561724746</v>
      </c>
      <c r="U723" s="100">
        <f t="shared" si="384"/>
        <v>0.38466668938726029</v>
      </c>
      <c r="V723" s="41">
        <f t="shared" si="380"/>
        <v>0.38137782092463612</v>
      </c>
      <c r="W723" s="41">
        <f t="shared" si="404"/>
        <v>0</v>
      </c>
      <c r="X723" s="100">
        <f t="shared" si="385"/>
        <v>0</v>
      </c>
      <c r="Y723" s="41"/>
      <c r="Z723" s="41"/>
      <c r="AA723" s="41"/>
      <c r="AB723" s="41"/>
      <c r="AC723" s="41"/>
      <c r="AD723" s="41"/>
      <c r="AE723" s="41"/>
      <c r="AF723" s="41"/>
      <c r="AG723" s="41"/>
      <c r="AI723" s="100">
        <f t="shared" si="386"/>
        <v>0.6492243155755667</v>
      </c>
      <c r="AJ723" s="100">
        <f t="shared" si="387"/>
        <v>0.31337957391702437</v>
      </c>
      <c r="AK723" s="41">
        <f t="shared" si="381"/>
        <v>0.49150633381522779</v>
      </c>
      <c r="AL723" s="41">
        <f t="shared" si="388"/>
        <v>0</v>
      </c>
      <c r="AR723" s="41">
        <f t="shared" si="389"/>
        <v>0</v>
      </c>
      <c r="AS723" s="41">
        <f t="shared" si="390"/>
        <v>0</v>
      </c>
      <c r="AT723" s="41">
        <f t="shared" si="391"/>
        <v>0</v>
      </c>
      <c r="AV723" s="40">
        <f t="shared" si="392"/>
        <v>3014.0576349703429</v>
      </c>
      <c r="AW723" s="40">
        <f t="shared" si="393"/>
        <v>1873.8074673634896</v>
      </c>
      <c r="AX723" s="40">
        <f t="shared" si="394"/>
        <v>2343.1353096175012</v>
      </c>
      <c r="AY723" s="40">
        <f t="shared" si="395"/>
        <v>0</v>
      </c>
      <c r="AZ723" s="40">
        <f t="shared" si="396"/>
        <v>0</v>
      </c>
      <c r="BA723" s="40">
        <f t="shared" si="397"/>
        <v>0</v>
      </c>
      <c r="BB723" s="40">
        <f t="shared" si="398"/>
        <v>0</v>
      </c>
      <c r="BC723" s="40">
        <f t="shared" si="399"/>
        <v>0</v>
      </c>
      <c r="BD723" s="40">
        <f t="shared" si="400"/>
        <v>0</v>
      </c>
      <c r="BE723" s="40"/>
      <c r="BF723" s="40"/>
      <c r="BG723" s="40"/>
      <c r="BH723" s="62">
        <f t="shared" si="401"/>
        <v>7231.0004119513342</v>
      </c>
      <c r="BI723" s="128">
        <f>VLOOKUP(A723,'1112 '!$B$499:$G$1229,6,0)</f>
        <v>4187.6099999999997</v>
      </c>
      <c r="BJ723" s="63">
        <f t="shared" si="402"/>
        <v>3043.3904119513345</v>
      </c>
      <c r="BK723" s="41">
        <f t="shared" si="403"/>
        <v>6.9070566903511859E-3</v>
      </c>
    </row>
    <row r="724" spans="1:63" x14ac:dyDescent="0.3">
      <c r="A724" s="85" t="s">
        <v>2284</v>
      </c>
      <c r="B724" s="85" t="s">
        <v>106</v>
      </c>
      <c r="C724" s="65">
        <f>VLOOKUP(B724,Площадь!$D$2:$E$713,2,0)</f>
        <v>61.5</v>
      </c>
      <c r="D724" s="79"/>
      <c r="E724">
        <v>31</v>
      </c>
      <c r="F724">
        <v>29</v>
      </c>
      <c r="G724">
        <v>31</v>
      </c>
      <c r="Q724">
        <f t="shared" si="382"/>
        <v>91</v>
      </c>
      <c r="R724" s="100">
        <f>VLOOKUP(B724,'Общие показания'!A:H,8,0)</f>
        <v>5.2049999999999983</v>
      </c>
      <c r="S724" s="41"/>
      <c r="T724" s="100">
        <f t="shared" si="383"/>
        <v>1.9885374704325474</v>
      </c>
      <c r="U724" s="100">
        <f t="shared" si="384"/>
        <v>1.6151359041567037</v>
      </c>
      <c r="V724" s="41">
        <f t="shared" si="380"/>
        <v>1.6013266254107474</v>
      </c>
      <c r="W724" s="41">
        <f t="shared" si="404"/>
        <v>0</v>
      </c>
      <c r="X724" s="100">
        <f t="shared" si="385"/>
        <v>0</v>
      </c>
      <c r="Y724" s="41"/>
      <c r="Z724" s="41"/>
      <c r="AA724" s="41"/>
      <c r="AB724" s="41"/>
      <c r="AC724" s="41"/>
      <c r="AD724" s="41"/>
      <c r="AE724" s="41"/>
      <c r="AF724" s="41"/>
      <c r="AG724" s="41"/>
      <c r="AI724" s="100">
        <f t="shared" si="386"/>
        <v>1.2285321663968416</v>
      </c>
      <c r="AJ724" s="100">
        <f t="shared" si="387"/>
        <v>0.59301057833529225</v>
      </c>
      <c r="AK724" s="41">
        <f t="shared" si="381"/>
        <v>0.93008121629650797</v>
      </c>
      <c r="AL724" s="41">
        <f t="shared" si="388"/>
        <v>0</v>
      </c>
      <c r="AR724" s="41">
        <f t="shared" si="389"/>
        <v>0</v>
      </c>
      <c r="AS724" s="41">
        <f t="shared" si="390"/>
        <v>0</v>
      </c>
      <c r="AT724" s="41">
        <f t="shared" si="391"/>
        <v>0</v>
      </c>
      <c r="AV724" s="40">
        <f t="shared" si="392"/>
        <v>8635.7730503193379</v>
      </c>
      <c r="AW724" s="40">
        <f t="shared" si="393"/>
        <v>5927.460091742214</v>
      </c>
      <c r="AX724" s="40">
        <f t="shared" si="394"/>
        <v>6795.2099539652891</v>
      </c>
      <c r="AY724" s="40">
        <f t="shared" si="395"/>
        <v>0</v>
      </c>
      <c r="AZ724" s="40">
        <f t="shared" si="396"/>
        <v>0</v>
      </c>
      <c r="BA724" s="40">
        <f t="shared" si="397"/>
        <v>0</v>
      </c>
      <c r="BB724" s="40">
        <f t="shared" si="398"/>
        <v>0</v>
      </c>
      <c r="BC724" s="40">
        <f t="shared" si="399"/>
        <v>0</v>
      </c>
      <c r="BD724" s="40">
        <f t="shared" si="400"/>
        <v>0</v>
      </c>
      <c r="BE724" s="40"/>
      <c r="BF724" s="40"/>
      <c r="BG724" s="40"/>
      <c r="BH724" s="62">
        <f t="shared" si="401"/>
        <v>21358.44309602684</v>
      </c>
      <c r="BI724" s="128">
        <f>VLOOKUP(A724,'1112 '!$B$499:$G$1229,6,0)</f>
        <v>7924.23</v>
      </c>
      <c r="BJ724" s="63">
        <f t="shared" si="402"/>
        <v>13434.213096026841</v>
      </c>
      <c r="BK724" s="41">
        <f t="shared" si="403"/>
        <v>1.0781333280526613E-2</v>
      </c>
    </row>
    <row r="725" spans="1:63" x14ac:dyDescent="0.3">
      <c r="A725" s="85" t="s">
        <v>1385</v>
      </c>
      <c r="B725" s="85" t="s">
        <v>91</v>
      </c>
      <c r="C725" s="65">
        <f>VLOOKUP(B725,Площадь!$D$2:$E$713,2,0)</f>
        <v>39.1</v>
      </c>
      <c r="D725" s="79"/>
      <c r="E725">
        <v>31</v>
      </c>
      <c r="F725">
        <v>29</v>
      </c>
      <c r="G725">
        <v>31</v>
      </c>
      <c r="Q725">
        <f t="shared" si="382"/>
        <v>91</v>
      </c>
      <c r="R725" s="100">
        <f>VLOOKUP(B725,'Общие показания'!A:H,8,0)</f>
        <v>1.4913845458409083</v>
      </c>
      <c r="S725" s="41"/>
      <c r="T725" s="100">
        <f t="shared" si="383"/>
        <v>0.56977407343490383</v>
      </c>
      <c r="U725" s="100">
        <f t="shared" si="384"/>
        <v>0.46278361707821153</v>
      </c>
      <c r="V725" s="41">
        <f t="shared" si="380"/>
        <v>0.45882685532779299</v>
      </c>
      <c r="W725" s="41">
        <f t="shared" si="404"/>
        <v>0</v>
      </c>
      <c r="X725" s="100">
        <f t="shared" si="385"/>
        <v>0</v>
      </c>
      <c r="Y725" s="41"/>
      <c r="Z725" s="41"/>
      <c r="AA725" s="41"/>
      <c r="AB725" s="41"/>
      <c r="AC725" s="41"/>
      <c r="AD725" s="41"/>
      <c r="AE725" s="41"/>
      <c r="AF725" s="41"/>
      <c r="AG725" s="41"/>
      <c r="AI725" s="100">
        <f t="shared" si="386"/>
        <v>0.78106679196937412</v>
      </c>
      <c r="AJ725" s="100">
        <f t="shared" si="387"/>
        <v>0.37701973354325086</v>
      </c>
      <c r="AK725" s="41">
        <f t="shared" si="381"/>
        <v>0.59131992775924336</v>
      </c>
      <c r="AL725" s="41">
        <f t="shared" si="388"/>
        <v>0</v>
      </c>
      <c r="AR725" s="41">
        <f t="shared" si="389"/>
        <v>0</v>
      </c>
      <c r="AS725" s="41">
        <f t="shared" si="390"/>
        <v>0</v>
      </c>
      <c r="AT725" s="41">
        <f t="shared" si="391"/>
        <v>0</v>
      </c>
      <c r="AV725" s="40">
        <f t="shared" si="392"/>
        <v>3626.1431854566276</v>
      </c>
      <c r="AW725" s="40">
        <f t="shared" si="393"/>
        <v>2254.3345222742287</v>
      </c>
      <c r="AX725" s="40">
        <f t="shared" si="394"/>
        <v>2818.972018647517</v>
      </c>
      <c r="AY725" s="40">
        <f t="shared" si="395"/>
        <v>0</v>
      </c>
      <c r="AZ725" s="40">
        <f t="shared" si="396"/>
        <v>0</v>
      </c>
      <c r="BA725" s="40">
        <f t="shared" si="397"/>
        <v>0</v>
      </c>
      <c r="BB725" s="40">
        <f t="shared" si="398"/>
        <v>0</v>
      </c>
      <c r="BC725" s="40">
        <f t="shared" si="399"/>
        <v>0</v>
      </c>
      <c r="BD725" s="40">
        <f t="shared" si="400"/>
        <v>0</v>
      </c>
      <c r="BE725" s="40"/>
      <c r="BF725" s="40"/>
      <c r="BG725" s="40"/>
      <c r="BH725" s="62">
        <f t="shared" si="401"/>
        <v>8699.4497263783742</v>
      </c>
      <c r="BI725" s="128">
        <f>VLOOKUP(A725,'1112 '!$B$499:$G$1229,6,0)</f>
        <v>5038.01</v>
      </c>
      <c r="BJ725" s="63">
        <f t="shared" si="402"/>
        <v>3661.439726378374</v>
      </c>
      <c r="BK725" s="41">
        <f t="shared" si="403"/>
        <v>6.9070566903511859E-3</v>
      </c>
    </row>
    <row r="726" spans="1:63" x14ac:dyDescent="0.3">
      <c r="A726" s="85" t="s">
        <v>1379</v>
      </c>
      <c r="B726" s="85" t="s">
        <v>67</v>
      </c>
      <c r="C726" s="65">
        <f>VLOOKUP(B726,Площадь!$D$2:$E$713,2,0)</f>
        <v>31.8</v>
      </c>
      <c r="D726" s="79"/>
      <c r="E726">
        <v>31</v>
      </c>
      <c r="F726">
        <v>29</v>
      </c>
      <c r="G726">
        <v>31</v>
      </c>
      <c r="Q726">
        <f t="shared" si="382"/>
        <v>91</v>
      </c>
      <c r="R726" s="100">
        <f>VLOOKUP(B726,'Общие показания'!A:H,8,0)</f>
        <v>1.2129419068475931</v>
      </c>
      <c r="S726" s="41"/>
      <c r="T726" s="100">
        <f t="shared" si="383"/>
        <v>0.46339681675779903</v>
      </c>
      <c r="U726" s="100">
        <f t="shared" si="384"/>
        <v>0.37638156069276546</v>
      </c>
      <c r="V726" s="41">
        <f t="shared" si="380"/>
        <v>0.37316352939702863</v>
      </c>
      <c r="W726" s="41">
        <f t="shared" si="404"/>
        <v>0</v>
      </c>
      <c r="X726" s="100">
        <f t="shared" si="385"/>
        <v>0</v>
      </c>
      <c r="Y726" s="41"/>
      <c r="Z726" s="41"/>
      <c r="AA726" s="41"/>
      <c r="AB726" s="41"/>
      <c r="AC726" s="41"/>
      <c r="AD726" s="41"/>
      <c r="AE726" s="41"/>
      <c r="AF726" s="41"/>
      <c r="AG726" s="41"/>
      <c r="AI726" s="100">
        <f t="shared" si="386"/>
        <v>0.63524102262470838</v>
      </c>
      <c r="AJ726" s="100">
        <f t="shared" si="387"/>
        <v>0.30662986001727305</v>
      </c>
      <c r="AK726" s="41">
        <f t="shared" si="381"/>
        <v>0.48092004354843831</v>
      </c>
      <c r="AL726" s="41">
        <f t="shared" si="388"/>
        <v>0</v>
      </c>
      <c r="AR726" s="41">
        <f t="shared" si="389"/>
        <v>0</v>
      </c>
      <c r="AS726" s="41">
        <f t="shared" si="390"/>
        <v>0</v>
      </c>
      <c r="AT726" s="41">
        <f t="shared" si="391"/>
        <v>0</v>
      </c>
      <c r="AV726" s="40">
        <f t="shared" si="392"/>
        <v>2949.1394705248276</v>
      </c>
      <c r="AW726" s="40">
        <f t="shared" si="393"/>
        <v>1833.448537297199</v>
      </c>
      <c r="AX726" s="40">
        <f t="shared" si="394"/>
        <v>2292.6677798718938</v>
      </c>
      <c r="AY726" s="40">
        <f t="shared" si="395"/>
        <v>0</v>
      </c>
      <c r="AZ726" s="40">
        <f t="shared" si="396"/>
        <v>0</v>
      </c>
      <c r="BA726" s="40">
        <f t="shared" si="397"/>
        <v>0</v>
      </c>
      <c r="BB726" s="40">
        <f t="shared" si="398"/>
        <v>0</v>
      </c>
      <c r="BC726" s="40">
        <f t="shared" si="399"/>
        <v>0</v>
      </c>
      <c r="BD726" s="40">
        <f t="shared" si="400"/>
        <v>0</v>
      </c>
      <c r="BE726" s="40"/>
      <c r="BF726" s="40"/>
      <c r="BG726" s="40"/>
      <c r="BH726" s="62">
        <f t="shared" si="401"/>
        <v>7075.2557876939209</v>
      </c>
      <c r="BI726" s="128">
        <f>VLOOKUP(A726,'1112 '!$B$499:$G$1229,6,0)</f>
        <v>4097.3999999999996</v>
      </c>
      <c r="BJ726" s="63">
        <f t="shared" si="402"/>
        <v>2977.8557876939212</v>
      </c>
      <c r="BK726" s="41">
        <f t="shared" si="403"/>
        <v>6.9070566903511868E-3</v>
      </c>
    </row>
    <row r="727" spans="1:63" x14ac:dyDescent="0.3">
      <c r="A727" s="85" t="s">
        <v>1280</v>
      </c>
      <c r="B727" s="85" t="s">
        <v>220</v>
      </c>
      <c r="C727" s="65">
        <f>VLOOKUP(B727,Площадь!$D$2:$E$713,2,0)</f>
        <v>32.1</v>
      </c>
      <c r="D727" s="79"/>
      <c r="E727">
        <v>31</v>
      </c>
      <c r="F727">
        <v>29</v>
      </c>
      <c r="G727">
        <v>31</v>
      </c>
      <c r="Q727">
        <f t="shared" si="382"/>
        <v>91</v>
      </c>
      <c r="R727" s="100">
        <f>VLOOKUP(B727,'Общие показания'!A:H,8,0)</f>
        <v>1.2243847550254006</v>
      </c>
      <c r="S727" s="41"/>
      <c r="T727" s="100">
        <f t="shared" si="383"/>
        <v>0.46776848484041983</v>
      </c>
      <c r="U727" s="100">
        <f t="shared" si="384"/>
        <v>0.37993233013326327</v>
      </c>
      <c r="V727" s="41">
        <f t="shared" si="380"/>
        <v>0.37668394005171757</v>
      </c>
      <c r="W727" s="41">
        <f t="shared" si="404"/>
        <v>0</v>
      </c>
      <c r="X727" s="100">
        <f t="shared" si="385"/>
        <v>0</v>
      </c>
      <c r="Y727" s="41"/>
      <c r="Z727" s="41"/>
      <c r="AA727" s="41"/>
      <c r="AB727" s="41"/>
      <c r="AC727" s="41"/>
      <c r="AD727" s="41"/>
      <c r="AE727" s="41"/>
      <c r="AF727" s="41"/>
      <c r="AG727" s="41"/>
      <c r="AI727" s="100">
        <f t="shared" si="386"/>
        <v>0.6412338624607905</v>
      </c>
      <c r="AJ727" s="100">
        <f t="shared" si="387"/>
        <v>0.30952259454573794</v>
      </c>
      <c r="AK727" s="41">
        <f t="shared" si="381"/>
        <v>0.48545702509134803</v>
      </c>
      <c r="AL727" s="41">
        <f t="shared" si="388"/>
        <v>0</v>
      </c>
      <c r="AR727" s="41">
        <f t="shared" si="389"/>
        <v>0</v>
      </c>
      <c r="AS727" s="41">
        <f t="shared" si="390"/>
        <v>0</v>
      </c>
      <c r="AT727" s="41">
        <f t="shared" si="391"/>
        <v>0</v>
      </c>
      <c r="AV727" s="40">
        <f t="shared" si="392"/>
        <v>2976.9615410014771</v>
      </c>
      <c r="AW727" s="40">
        <f t="shared" si="393"/>
        <v>1850.7452216113236</v>
      </c>
      <c r="AX727" s="40">
        <f t="shared" si="394"/>
        <v>2314.2967211914397</v>
      </c>
      <c r="AY727" s="40">
        <f t="shared" si="395"/>
        <v>0</v>
      </c>
      <c r="AZ727" s="40">
        <f t="shared" si="396"/>
        <v>0</v>
      </c>
      <c r="BA727" s="40">
        <f t="shared" si="397"/>
        <v>0</v>
      </c>
      <c r="BB727" s="40">
        <f t="shared" si="398"/>
        <v>0</v>
      </c>
      <c r="BC727" s="40">
        <f t="shared" si="399"/>
        <v>0</v>
      </c>
      <c r="BD727" s="40">
        <f t="shared" si="400"/>
        <v>0</v>
      </c>
      <c r="BE727" s="40"/>
      <c r="BF727" s="40"/>
      <c r="BG727" s="40"/>
      <c r="BH727" s="62">
        <f t="shared" si="401"/>
        <v>7142.0034838042411</v>
      </c>
      <c r="BI727" s="128">
        <f>VLOOKUP(A727,'1112 '!$B$499:$G$1229,6,0)</f>
        <v>4136.07</v>
      </c>
      <c r="BJ727" s="63">
        <f t="shared" si="402"/>
        <v>3005.9334838042414</v>
      </c>
      <c r="BK727" s="41">
        <f t="shared" si="403"/>
        <v>6.9070566903511859E-3</v>
      </c>
    </row>
    <row r="728" spans="1:63" x14ac:dyDescent="0.3">
      <c r="A728" s="85" t="s">
        <v>1250</v>
      </c>
      <c r="B728" s="85" t="s">
        <v>228</v>
      </c>
      <c r="C728" s="65">
        <f>VLOOKUP(B728,Площадь!$D$2:$E$713,2,0)</f>
        <v>39.299999999999997</v>
      </c>
      <c r="D728" s="79"/>
      <c r="E728">
        <v>31</v>
      </c>
      <c r="F728">
        <v>29</v>
      </c>
      <c r="G728">
        <v>31</v>
      </c>
      <c r="Q728">
        <f t="shared" si="382"/>
        <v>91</v>
      </c>
      <c r="R728" s="100">
        <f>VLOOKUP(B728,'Общие показания'!A:H,8,0)</f>
        <v>1.5579999999999998</v>
      </c>
      <c r="S728" s="41"/>
      <c r="T728" s="100">
        <f t="shared" si="383"/>
        <v>0.59522408817174055</v>
      </c>
      <c r="U728" s="100">
        <f t="shared" si="384"/>
        <v>0.48345470483691549</v>
      </c>
      <c r="V728" s="41">
        <f t="shared" si="380"/>
        <v>0.4793212069913439</v>
      </c>
      <c r="W728" s="41">
        <f t="shared" si="404"/>
        <v>0</v>
      </c>
      <c r="X728" s="100">
        <f t="shared" si="385"/>
        <v>0</v>
      </c>
      <c r="Y728" s="41"/>
      <c r="Z728" s="41"/>
      <c r="AA728" s="41"/>
      <c r="AB728" s="41"/>
      <c r="AC728" s="41"/>
      <c r="AD728" s="41"/>
      <c r="AE728" s="41"/>
      <c r="AF728" s="41"/>
      <c r="AG728" s="41"/>
      <c r="AI728" s="100">
        <f t="shared" si="386"/>
        <v>0.78506201852676216</v>
      </c>
      <c r="AJ728" s="100">
        <f t="shared" si="387"/>
        <v>0.37894822322889404</v>
      </c>
      <c r="AK728" s="41">
        <f t="shared" si="381"/>
        <v>0.59434458212118313</v>
      </c>
      <c r="AL728" s="41">
        <f t="shared" si="388"/>
        <v>0</v>
      </c>
      <c r="AR728" s="41">
        <f t="shared" si="389"/>
        <v>0</v>
      </c>
      <c r="AS728" s="41">
        <f t="shared" si="390"/>
        <v>0</v>
      </c>
      <c r="AT728" s="41">
        <f t="shared" si="391"/>
        <v>0</v>
      </c>
      <c r="AV728" s="40">
        <f t="shared" si="392"/>
        <v>3705.1848133771932</v>
      </c>
      <c r="AW728" s="40">
        <f t="shared" si="393"/>
        <v>2314.9999239827366</v>
      </c>
      <c r="AX728" s="40">
        <f t="shared" si="394"/>
        <v>2882.1054976621031</v>
      </c>
      <c r="AY728" s="40">
        <f t="shared" si="395"/>
        <v>0</v>
      </c>
      <c r="AZ728" s="40">
        <f t="shared" si="396"/>
        <v>0</v>
      </c>
      <c r="BA728" s="40">
        <f t="shared" si="397"/>
        <v>0</v>
      </c>
      <c r="BB728" s="40">
        <f t="shared" si="398"/>
        <v>0</v>
      </c>
      <c r="BC728" s="40">
        <f t="shared" si="399"/>
        <v>0</v>
      </c>
      <c r="BD728" s="40">
        <f t="shared" si="400"/>
        <v>0</v>
      </c>
      <c r="BE728" s="40"/>
      <c r="BF728" s="40"/>
      <c r="BG728" s="40"/>
      <c r="BH728" s="62">
        <f t="shared" si="401"/>
        <v>8902.2902350220338</v>
      </c>
      <c r="BI728" s="128">
        <f>VLOOKUP(A728,'1112 '!$B$499:$G$1229,6,0)</f>
        <v>5063.78</v>
      </c>
      <c r="BJ728" s="63">
        <f t="shared" si="402"/>
        <v>3838.5102350220341</v>
      </c>
      <c r="BK728" s="41">
        <f t="shared" si="403"/>
        <v>7.0321349106803217E-3</v>
      </c>
    </row>
    <row r="729" spans="1:63" x14ac:dyDescent="0.3">
      <c r="A729" s="85" t="s">
        <v>1216</v>
      </c>
      <c r="B729" s="85" t="s">
        <v>312</v>
      </c>
      <c r="C729" s="65">
        <f>VLOOKUP(B729,Площадь!$D$2:$E$713,2,0)</f>
        <v>59</v>
      </c>
      <c r="D729" s="79"/>
      <c r="E729">
        <v>31</v>
      </c>
      <c r="F729">
        <v>29</v>
      </c>
      <c r="G729">
        <v>31</v>
      </c>
      <c r="Q729">
        <f t="shared" si="382"/>
        <v>91</v>
      </c>
      <c r="R729" s="100">
        <f>VLOOKUP(B729,'Общие показания'!A:H,8,0)</f>
        <v>2.2504268083021377</v>
      </c>
      <c r="S729" s="41"/>
      <c r="T729" s="100">
        <f t="shared" si="383"/>
        <v>0.85976138958207982</v>
      </c>
      <c r="U729" s="100">
        <f t="shared" si="384"/>
        <v>0.69831798996456473</v>
      </c>
      <c r="V729" s="41">
        <f t="shared" si="380"/>
        <v>0.69234742875549327</v>
      </c>
      <c r="W729" s="41">
        <f t="shared" si="404"/>
        <v>0</v>
      </c>
      <c r="X729" s="100">
        <f t="shared" si="385"/>
        <v>0</v>
      </c>
      <c r="Y729" s="41"/>
      <c r="Z729" s="41"/>
      <c r="AA729" s="41"/>
      <c r="AB729" s="41"/>
      <c r="AC729" s="41"/>
      <c r="AD729" s="41"/>
      <c r="AE729" s="41"/>
      <c r="AF729" s="41"/>
      <c r="AG729" s="41"/>
      <c r="AI729" s="100">
        <f t="shared" si="386"/>
        <v>1.1785918344294903</v>
      </c>
      <c r="AJ729" s="100">
        <f t="shared" si="387"/>
        <v>0.56890445726475192</v>
      </c>
      <c r="AK729" s="41">
        <f t="shared" si="381"/>
        <v>0.89227303677225966</v>
      </c>
      <c r="AL729" s="41">
        <f t="shared" si="388"/>
        <v>0</v>
      </c>
      <c r="AR729" s="41">
        <f t="shared" si="389"/>
        <v>0</v>
      </c>
      <c r="AS729" s="41">
        <f t="shared" si="390"/>
        <v>0</v>
      </c>
      <c r="AT729" s="41">
        <f t="shared" si="391"/>
        <v>0</v>
      </c>
      <c r="AV729" s="40">
        <f t="shared" si="392"/>
        <v>5471.6738604076982</v>
      </c>
      <c r="AW729" s="40">
        <f t="shared" si="393"/>
        <v>3401.6812484444881</v>
      </c>
      <c r="AX729" s="40">
        <f t="shared" si="394"/>
        <v>4253.6917928440789</v>
      </c>
      <c r="AY729" s="40">
        <f t="shared" si="395"/>
        <v>0</v>
      </c>
      <c r="AZ729" s="40">
        <f t="shared" si="396"/>
        <v>0</v>
      </c>
      <c r="BA729" s="40">
        <f t="shared" si="397"/>
        <v>0</v>
      </c>
      <c r="BB729" s="40">
        <f t="shared" si="398"/>
        <v>0</v>
      </c>
      <c r="BC729" s="40">
        <f t="shared" si="399"/>
        <v>0</v>
      </c>
      <c r="BD729" s="40">
        <f t="shared" si="400"/>
        <v>0</v>
      </c>
      <c r="BE729" s="40"/>
      <c r="BF729" s="40"/>
      <c r="BG729" s="40"/>
      <c r="BH729" s="62">
        <f t="shared" si="401"/>
        <v>13127.046901696263</v>
      </c>
      <c r="BI729" s="128">
        <f>VLOOKUP(A729,'1112 '!$B$499:$G$1229,6,0)</f>
        <v>7602.11</v>
      </c>
      <c r="BJ729" s="63">
        <f t="shared" si="402"/>
        <v>5524.9369016962637</v>
      </c>
      <c r="BK729" s="41">
        <f t="shared" si="403"/>
        <v>6.9070566903511859E-3</v>
      </c>
    </row>
    <row r="730" spans="1:63" x14ac:dyDescent="0.3">
      <c r="A730" s="85" t="s">
        <v>1233</v>
      </c>
      <c r="B730" s="85" t="s">
        <v>163</v>
      </c>
      <c r="C730" s="65">
        <f>VLOOKUP(B730,Площадь!$D$2:$E$713,2,0)</f>
        <v>33.5</v>
      </c>
      <c r="D730" s="79"/>
      <c r="E730">
        <v>31</v>
      </c>
      <c r="F730">
        <v>29</v>
      </c>
      <c r="G730">
        <v>31</v>
      </c>
      <c r="Q730">
        <f t="shared" si="382"/>
        <v>91</v>
      </c>
      <c r="R730" s="100">
        <f>VLOOKUP(B730,'Общие показания'!A:H,8,0)</f>
        <v>1.2777847131885021</v>
      </c>
      <c r="S730" s="41"/>
      <c r="T730" s="100">
        <f t="shared" si="383"/>
        <v>0.48816960255931652</v>
      </c>
      <c r="U730" s="100">
        <f t="shared" si="384"/>
        <v>0.39650258752225293</v>
      </c>
      <c r="V730" s="41">
        <f t="shared" si="380"/>
        <v>0.39311252310693262</v>
      </c>
      <c r="W730" s="41">
        <f t="shared" si="404"/>
        <v>0</v>
      </c>
      <c r="X730" s="100">
        <f t="shared" si="385"/>
        <v>0</v>
      </c>
      <c r="Y730" s="41"/>
      <c r="Z730" s="41"/>
      <c r="AA730" s="41"/>
      <c r="AB730" s="41"/>
      <c r="AC730" s="41"/>
      <c r="AD730" s="41"/>
      <c r="AE730" s="41"/>
      <c r="AF730" s="41"/>
      <c r="AG730" s="41"/>
      <c r="AI730" s="100">
        <f t="shared" si="386"/>
        <v>0.66920044836250725</v>
      </c>
      <c r="AJ730" s="100">
        <f t="shared" si="387"/>
        <v>0.32302202234524047</v>
      </c>
      <c r="AK730" s="41">
        <f t="shared" si="381"/>
        <v>0.50662960562492709</v>
      </c>
      <c r="AL730" s="41">
        <f t="shared" si="388"/>
        <v>0</v>
      </c>
      <c r="AR730" s="41">
        <f t="shared" si="389"/>
        <v>0</v>
      </c>
      <c r="AS730" s="41">
        <f t="shared" si="390"/>
        <v>0</v>
      </c>
      <c r="AT730" s="41">
        <f t="shared" si="391"/>
        <v>0</v>
      </c>
      <c r="AV730" s="40">
        <f t="shared" si="392"/>
        <v>3106.7978698925072</v>
      </c>
      <c r="AW730" s="40">
        <f t="shared" si="393"/>
        <v>1931.4630817439047</v>
      </c>
      <c r="AX730" s="40">
        <f t="shared" si="394"/>
        <v>2415.231780682655</v>
      </c>
      <c r="AY730" s="40">
        <f t="shared" si="395"/>
        <v>0</v>
      </c>
      <c r="AZ730" s="40">
        <f t="shared" si="396"/>
        <v>0</v>
      </c>
      <c r="BA730" s="40">
        <f t="shared" si="397"/>
        <v>0</v>
      </c>
      <c r="BB730" s="40">
        <f t="shared" si="398"/>
        <v>0</v>
      </c>
      <c r="BC730" s="40">
        <f t="shared" si="399"/>
        <v>0</v>
      </c>
      <c r="BD730" s="40">
        <f t="shared" si="400"/>
        <v>0</v>
      </c>
      <c r="BE730" s="40"/>
      <c r="BF730" s="40"/>
      <c r="BG730" s="40"/>
      <c r="BH730" s="62">
        <f t="shared" si="401"/>
        <v>7453.4927323190668</v>
      </c>
      <c r="BI730" s="128">
        <f>VLOOKUP(A730,'1112 '!$B$499:$G$1229,6,0)</f>
        <v>4316.46</v>
      </c>
      <c r="BJ730" s="63">
        <f t="shared" si="402"/>
        <v>3137.0327323190668</v>
      </c>
      <c r="BK730" s="41">
        <f t="shared" si="403"/>
        <v>6.9070566903511859E-3</v>
      </c>
    </row>
    <row r="731" spans="1:63" x14ac:dyDescent="0.3">
      <c r="A731" s="85" t="s">
        <v>1237</v>
      </c>
      <c r="B731" s="85" t="s">
        <v>210</v>
      </c>
      <c r="C731" s="65">
        <f>VLOOKUP(B731,Площадь!$D$2:$E$713,2,0)</f>
        <v>32.5</v>
      </c>
      <c r="D731" s="79"/>
      <c r="E731">
        <v>31</v>
      </c>
      <c r="F731">
        <v>29</v>
      </c>
      <c r="G731">
        <v>31</v>
      </c>
      <c r="Q731">
        <f t="shared" si="382"/>
        <v>91</v>
      </c>
      <c r="R731" s="100">
        <f>VLOOKUP(B731,'Общие показания'!A:H,8,0)</f>
        <v>1.2396418859291438</v>
      </c>
      <c r="S731" s="41"/>
      <c r="T731" s="100">
        <f t="shared" si="383"/>
        <v>0.47359737561724746</v>
      </c>
      <c r="U731" s="100">
        <f t="shared" si="384"/>
        <v>0.38466668938726029</v>
      </c>
      <c r="V731" s="41">
        <f t="shared" si="380"/>
        <v>0.38137782092463612</v>
      </c>
      <c r="W731" s="41">
        <f t="shared" si="404"/>
        <v>0</v>
      </c>
      <c r="X731" s="100">
        <f t="shared" si="385"/>
        <v>0</v>
      </c>
      <c r="Y731" s="41"/>
      <c r="Z731" s="41"/>
      <c r="AA731" s="41"/>
      <c r="AB731" s="41"/>
      <c r="AC731" s="41"/>
      <c r="AD731" s="41"/>
      <c r="AE731" s="41"/>
      <c r="AF731" s="41"/>
      <c r="AG731" s="41"/>
      <c r="AI731" s="100">
        <f t="shared" si="386"/>
        <v>0.6492243155755667</v>
      </c>
      <c r="AJ731" s="100">
        <f t="shared" si="387"/>
        <v>0.31337957391702437</v>
      </c>
      <c r="AK731" s="41">
        <f t="shared" si="381"/>
        <v>0.49150633381522779</v>
      </c>
      <c r="AL731" s="41">
        <f t="shared" si="388"/>
        <v>0</v>
      </c>
      <c r="AR731" s="41">
        <f t="shared" si="389"/>
        <v>0</v>
      </c>
      <c r="AS731" s="41">
        <f t="shared" si="390"/>
        <v>0</v>
      </c>
      <c r="AT731" s="41">
        <f t="shared" si="391"/>
        <v>0</v>
      </c>
      <c r="AV731" s="40">
        <f t="shared" si="392"/>
        <v>3014.0576349703429</v>
      </c>
      <c r="AW731" s="40">
        <f t="shared" si="393"/>
        <v>1873.8074673634896</v>
      </c>
      <c r="AX731" s="40">
        <f t="shared" si="394"/>
        <v>2343.1353096175012</v>
      </c>
      <c r="AY731" s="40">
        <f t="shared" si="395"/>
        <v>0</v>
      </c>
      <c r="AZ731" s="40">
        <f t="shared" si="396"/>
        <v>0</v>
      </c>
      <c r="BA731" s="40">
        <f t="shared" si="397"/>
        <v>0</v>
      </c>
      <c r="BB731" s="40">
        <f t="shared" si="398"/>
        <v>0</v>
      </c>
      <c r="BC731" s="40">
        <f t="shared" si="399"/>
        <v>0</v>
      </c>
      <c r="BD731" s="40">
        <f t="shared" si="400"/>
        <v>0</v>
      </c>
      <c r="BE731" s="40"/>
      <c r="BF731" s="40"/>
      <c r="BG731" s="40"/>
      <c r="BH731" s="62">
        <f t="shared" si="401"/>
        <v>7231.0004119513342</v>
      </c>
      <c r="BI731" s="128">
        <f>VLOOKUP(A731,'1112 '!$B$499:$G$1229,6,0)</f>
        <v>4187.6099999999997</v>
      </c>
      <c r="BJ731" s="63">
        <f t="shared" si="402"/>
        <v>3043.3904119513345</v>
      </c>
      <c r="BK731" s="41">
        <f t="shared" si="403"/>
        <v>6.9070566903511859E-3</v>
      </c>
    </row>
    <row r="732" spans="1:63" x14ac:dyDescent="0.3">
      <c r="A732" s="85" t="s">
        <v>1244</v>
      </c>
      <c r="B732" s="85" t="s">
        <v>29</v>
      </c>
      <c r="C732" s="65">
        <f>VLOOKUP(B732,Площадь!$D$2:$E$713,2,0)</f>
        <v>39.1</v>
      </c>
      <c r="D732" s="79"/>
      <c r="E732">
        <v>31</v>
      </c>
      <c r="F732">
        <v>29</v>
      </c>
      <c r="G732">
        <v>31</v>
      </c>
      <c r="Q732">
        <f t="shared" si="382"/>
        <v>91</v>
      </c>
      <c r="R732" s="100">
        <f>VLOOKUP(B732,'Общие показания'!A:H,8,0)</f>
        <v>1.6839999999999993</v>
      </c>
      <c r="S732" s="41"/>
      <c r="T732" s="100">
        <f t="shared" si="383"/>
        <v>0.64336159466059739</v>
      </c>
      <c r="U732" s="100">
        <f t="shared" si="384"/>
        <v>0.52255309560036289</v>
      </c>
      <c r="V732" s="41">
        <f t="shared" si="380"/>
        <v>0.5180853097390391</v>
      </c>
      <c r="W732" s="41">
        <f t="shared" si="404"/>
        <v>0</v>
      </c>
      <c r="X732" s="100">
        <f t="shared" si="385"/>
        <v>0</v>
      </c>
      <c r="Y732" s="41"/>
      <c r="Z732" s="41"/>
      <c r="AA732" s="41"/>
      <c r="AB732" s="41"/>
      <c r="AC732" s="41"/>
      <c r="AD732" s="41"/>
      <c r="AE732" s="41"/>
      <c r="AF732" s="41"/>
      <c r="AG732" s="41"/>
      <c r="AI732" s="100">
        <f t="shared" si="386"/>
        <v>0.78106679196937412</v>
      </c>
      <c r="AJ732" s="100">
        <f t="shared" si="387"/>
        <v>0.37701973354325086</v>
      </c>
      <c r="AK732" s="41">
        <f t="shared" si="381"/>
        <v>0.59131992775924336</v>
      </c>
      <c r="AL732" s="41">
        <f t="shared" si="388"/>
        <v>0</v>
      </c>
      <c r="AR732" s="41">
        <f t="shared" si="389"/>
        <v>0</v>
      </c>
      <c r="AS732" s="41">
        <f t="shared" si="390"/>
        <v>0</v>
      </c>
      <c r="AT732" s="41">
        <f t="shared" si="391"/>
        <v>0</v>
      </c>
      <c r="AV732" s="40">
        <f t="shared" si="392"/>
        <v>3823.67858393403</v>
      </c>
      <c r="AW732" s="40">
        <f t="shared" si="393"/>
        <v>2414.7773196399512</v>
      </c>
      <c r="AX732" s="40">
        <f t="shared" si="394"/>
        <v>2978.0430433308898</v>
      </c>
      <c r="AY732" s="40">
        <f t="shared" si="395"/>
        <v>0</v>
      </c>
      <c r="AZ732" s="40">
        <f t="shared" si="396"/>
        <v>0</v>
      </c>
      <c r="BA732" s="40">
        <f t="shared" si="397"/>
        <v>0</v>
      </c>
      <c r="BB732" s="40">
        <f t="shared" si="398"/>
        <v>0</v>
      </c>
      <c r="BC732" s="40">
        <f t="shared" si="399"/>
        <v>0</v>
      </c>
      <c r="BD732" s="40">
        <f t="shared" si="400"/>
        <v>0</v>
      </c>
      <c r="BE732" s="40"/>
      <c r="BF732" s="40"/>
      <c r="BG732" s="40"/>
      <c r="BH732" s="62">
        <f t="shared" si="401"/>
        <v>9216.4989469048705</v>
      </c>
      <c r="BI732" s="128">
        <f>VLOOKUP(A732,'1112 '!$B$499:$G$1229,6,0)</f>
        <v>5038.01</v>
      </c>
      <c r="BJ732" s="63">
        <f t="shared" si="402"/>
        <v>4178.4889469048703</v>
      </c>
      <c r="BK732" s="41">
        <f t="shared" si="403"/>
        <v>7.3175755611079871E-3</v>
      </c>
    </row>
    <row r="733" spans="1:63" x14ac:dyDescent="0.3">
      <c r="A733" s="85" t="s">
        <v>1245</v>
      </c>
      <c r="B733" s="85" t="s">
        <v>79</v>
      </c>
      <c r="C733" s="65">
        <f>VLOOKUP(B733,Площадь!$D$2:$E$713,2,0)</f>
        <v>31.8</v>
      </c>
      <c r="D733" s="79"/>
      <c r="E733">
        <v>31</v>
      </c>
      <c r="F733">
        <v>29</v>
      </c>
      <c r="G733">
        <v>31</v>
      </c>
      <c r="Q733">
        <f t="shared" si="382"/>
        <v>91</v>
      </c>
      <c r="R733" s="100">
        <f>VLOOKUP(B733,'Общие показания'!A:H,8,0)</f>
        <v>1.2129419068475931</v>
      </c>
      <c r="S733" s="41"/>
      <c r="T733" s="100">
        <f t="shared" si="383"/>
        <v>0.46339681675779903</v>
      </c>
      <c r="U733" s="100">
        <f t="shared" si="384"/>
        <v>0.37638156069276546</v>
      </c>
      <c r="V733" s="41">
        <f t="shared" si="380"/>
        <v>0.37316352939702863</v>
      </c>
      <c r="W733" s="41">
        <f t="shared" si="404"/>
        <v>0</v>
      </c>
      <c r="X733" s="100">
        <f t="shared" si="385"/>
        <v>0</v>
      </c>
      <c r="Y733" s="41"/>
      <c r="Z733" s="41"/>
      <c r="AA733" s="41"/>
      <c r="AB733" s="41"/>
      <c r="AC733" s="41"/>
      <c r="AD733" s="41"/>
      <c r="AE733" s="41"/>
      <c r="AF733" s="41"/>
      <c r="AG733" s="41"/>
      <c r="AI733" s="100">
        <f t="shared" si="386"/>
        <v>0.63524102262470838</v>
      </c>
      <c r="AJ733" s="100">
        <f t="shared" si="387"/>
        <v>0.30662986001727305</v>
      </c>
      <c r="AK733" s="41">
        <f t="shared" si="381"/>
        <v>0.48092004354843831</v>
      </c>
      <c r="AL733" s="41">
        <f t="shared" si="388"/>
        <v>0</v>
      </c>
      <c r="AR733" s="41">
        <f t="shared" si="389"/>
        <v>0</v>
      </c>
      <c r="AS733" s="41">
        <f t="shared" si="390"/>
        <v>0</v>
      </c>
      <c r="AT733" s="41">
        <f t="shared" si="391"/>
        <v>0</v>
      </c>
      <c r="AV733" s="40">
        <f t="shared" si="392"/>
        <v>2949.1394705248276</v>
      </c>
      <c r="AW733" s="40">
        <f t="shared" si="393"/>
        <v>1833.448537297199</v>
      </c>
      <c r="AX733" s="40">
        <f t="shared" si="394"/>
        <v>2292.6677798718938</v>
      </c>
      <c r="AY733" s="40">
        <f t="shared" si="395"/>
        <v>0</v>
      </c>
      <c r="AZ733" s="40">
        <f t="shared" si="396"/>
        <v>0</v>
      </c>
      <c r="BA733" s="40">
        <f t="shared" si="397"/>
        <v>0</v>
      </c>
      <c r="BB733" s="40">
        <f t="shared" si="398"/>
        <v>0</v>
      </c>
      <c r="BC733" s="40">
        <f t="shared" si="399"/>
        <v>0</v>
      </c>
      <c r="BD733" s="40">
        <f t="shared" si="400"/>
        <v>0</v>
      </c>
      <c r="BE733" s="40"/>
      <c r="BF733" s="40"/>
      <c r="BG733" s="40"/>
      <c r="BH733" s="62">
        <f t="shared" si="401"/>
        <v>7075.2557876939209</v>
      </c>
      <c r="BI733" s="128">
        <f>VLOOKUP(A733,'1112 '!$B$499:$G$1229,6,0)</f>
        <v>4097.3999999999996</v>
      </c>
      <c r="BJ733" s="63">
        <f t="shared" si="402"/>
        <v>2977.8557876939212</v>
      </c>
      <c r="BK733" s="41">
        <f t="shared" si="403"/>
        <v>6.9070566903511868E-3</v>
      </c>
    </row>
    <row r="734" spans="1:63" x14ac:dyDescent="0.3">
      <c r="A734" s="85" t="s">
        <v>1380</v>
      </c>
      <c r="B734" s="85" t="s">
        <v>167</v>
      </c>
      <c r="C734" s="65">
        <f>VLOOKUP(B734,Площадь!$D$2:$E$713,2,0)</f>
        <v>61.5</v>
      </c>
      <c r="D734" s="79"/>
      <c r="E734">
        <v>31</v>
      </c>
      <c r="F734">
        <v>29</v>
      </c>
      <c r="G734">
        <v>31</v>
      </c>
      <c r="Q734">
        <f t="shared" si="382"/>
        <v>91</v>
      </c>
      <c r="R734" s="100">
        <f>VLOOKUP(B734,'Общие показания'!A:H,8,0)</f>
        <v>2.3457838764505334</v>
      </c>
      <c r="S734" s="41"/>
      <c r="T734" s="100">
        <f t="shared" si="383"/>
        <v>0.89619195693725273</v>
      </c>
      <c r="U734" s="100">
        <f t="shared" si="384"/>
        <v>0.72790773530204633</v>
      </c>
      <c r="V734" s="41">
        <f t="shared" si="380"/>
        <v>0.72168418421123448</v>
      </c>
      <c r="W734" s="41">
        <f t="shared" si="404"/>
        <v>0</v>
      </c>
      <c r="X734" s="100">
        <f t="shared" si="385"/>
        <v>0</v>
      </c>
      <c r="Y734" s="41"/>
      <c r="Z734" s="41"/>
      <c r="AA734" s="41"/>
      <c r="AB734" s="41"/>
      <c r="AC734" s="41"/>
      <c r="AD734" s="41"/>
      <c r="AE734" s="41"/>
      <c r="AF734" s="41"/>
      <c r="AG734" s="41"/>
      <c r="AI734" s="100">
        <f t="shared" si="386"/>
        <v>1.2285321663968416</v>
      </c>
      <c r="AJ734" s="100">
        <f t="shared" si="387"/>
        <v>0.59301057833529225</v>
      </c>
      <c r="AK734" s="41">
        <f t="shared" si="381"/>
        <v>0.93008121629650797</v>
      </c>
      <c r="AL734" s="41">
        <f t="shared" si="388"/>
        <v>0</v>
      </c>
      <c r="AR734" s="41">
        <f t="shared" si="389"/>
        <v>0</v>
      </c>
      <c r="AS734" s="41">
        <f t="shared" si="390"/>
        <v>0</v>
      </c>
      <c r="AT734" s="41">
        <f t="shared" si="391"/>
        <v>0</v>
      </c>
      <c r="AV734" s="40">
        <f t="shared" si="392"/>
        <v>5703.52444771311</v>
      </c>
      <c r="AW734" s="40">
        <f t="shared" si="393"/>
        <v>3545.8202843955264</v>
      </c>
      <c r="AX734" s="40">
        <f t="shared" si="394"/>
        <v>4433.932970506964</v>
      </c>
      <c r="AY734" s="40">
        <f t="shared" si="395"/>
        <v>0</v>
      </c>
      <c r="AZ734" s="40">
        <f t="shared" si="396"/>
        <v>0</v>
      </c>
      <c r="BA734" s="40">
        <f t="shared" si="397"/>
        <v>0</v>
      </c>
      <c r="BB734" s="40">
        <f t="shared" si="398"/>
        <v>0</v>
      </c>
      <c r="BC734" s="40">
        <f t="shared" si="399"/>
        <v>0</v>
      </c>
      <c r="BD734" s="40">
        <f t="shared" si="400"/>
        <v>0</v>
      </c>
      <c r="BE734" s="40"/>
      <c r="BF734" s="40"/>
      <c r="BG734" s="40"/>
      <c r="BH734" s="62">
        <f t="shared" si="401"/>
        <v>13683.2777026156</v>
      </c>
      <c r="BI734" s="128">
        <f>VLOOKUP(A734,'1112 '!$B$499:$G$1229,6,0)</f>
        <v>7924.23</v>
      </c>
      <c r="BJ734" s="63">
        <f t="shared" si="402"/>
        <v>5759.0477026156004</v>
      </c>
      <c r="BK734" s="41">
        <f t="shared" si="403"/>
        <v>6.9070566903511859E-3</v>
      </c>
    </row>
    <row r="735" spans="1:63" x14ac:dyDescent="0.3">
      <c r="A735" s="85" t="s">
        <v>1421</v>
      </c>
      <c r="B735" s="85" t="s">
        <v>57</v>
      </c>
      <c r="C735" s="65">
        <f>VLOOKUP(B735,Площадь!$D$2:$E$713,2,0)</f>
        <v>32.1</v>
      </c>
      <c r="D735" s="79"/>
      <c r="E735">
        <v>31</v>
      </c>
      <c r="F735">
        <v>29</v>
      </c>
      <c r="G735">
        <v>31</v>
      </c>
      <c r="Q735">
        <f t="shared" si="382"/>
        <v>91</v>
      </c>
      <c r="R735" s="100">
        <f>VLOOKUP(B735,'Общие показания'!A:H,8,0)</f>
        <v>1.2243847550254006</v>
      </c>
      <c r="S735" s="41"/>
      <c r="T735" s="100">
        <f t="shared" si="383"/>
        <v>0.46776848484041983</v>
      </c>
      <c r="U735" s="100">
        <f t="shared" si="384"/>
        <v>0.37993233013326327</v>
      </c>
      <c r="V735" s="41">
        <f t="shared" si="380"/>
        <v>0.37668394005171757</v>
      </c>
      <c r="W735" s="41">
        <f t="shared" si="404"/>
        <v>0</v>
      </c>
      <c r="X735" s="100">
        <f t="shared" si="385"/>
        <v>0</v>
      </c>
      <c r="Y735" s="41"/>
      <c r="Z735" s="41"/>
      <c r="AA735" s="41"/>
      <c r="AB735" s="41"/>
      <c r="AC735" s="41"/>
      <c r="AD735" s="41"/>
      <c r="AE735" s="41"/>
      <c r="AF735" s="41"/>
      <c r="AG735" s="41"/>
      <c r="AI735" s="100">
        <f t="shared" si="386"/>
        <v>0.6412338624607905</v>
      </c>
      <c r="AJ735" s="100">
        <f t="shared" si="387"/>
        <v>0.30952259454573794</v>
      </c>
      <c r="AK735" s="41">
        <f t="shared" si="381"/>
        <v>0.48545702509134803</v>
      </c>
      <c r="AL735" s="41">
        <f t="shared" si="388"/>
        <v>0</v>
      </c>
      <c r="AR735" s="41">
        <f t="shared" si="389"/>
        <v>0</v>
      </c>
      <c r="AS735" s="41">
        <f t="shared" si="390"/>
        <v>0</v>
      </c>
      <c r="AT735" s="41">
        <f t="shared" si="391"/>
        <v>0</v>
      </c>
      <c r="AV735" s="40">
        <f t="shared" si="392"/>
        <v>2976.9615410014771</v>
      </c>
      <c r="AW735" s="40">
        <f t="shared" si="393"/>
        <v>1850.7452216113236</v>
      </c>
      <c r="AX735" s="40">
        <f t="shared" si="394"/>
        <v>2314.2967211914397</v>
      </c>
      <c r="AY735" s="40">
        <f t="shared" si="395"/>
        <v>0</v>
      </c>
      <c r="AZ735" s="40">
        <f t="shared" si="396"/>
        <v>0</v>
      </c>
      <c r="BA735" s="40">
        <f t="shared" si="397"/>
        <v>0</v>
      </c>
      <c r="BB735" s="40">
        <f t="shared" si="398"/>
        <v>0</v>
      </c>
      <c r="BC735" s="40">
        <f t="shared" si="399"/>
        <v>0</v>
      </c>
      <c r="BD735" s="40">
        <f t="shared" si="400"/>
        <v>0</v>
      </c>
      <c r="BE735" s="40"/>
      <c r="BF735" s="40"/>
      <c r="BG735" s="40"/>
      <c r="BH735" s="62">
        <f t="shared" si="401"/>
        <v>7142.0034838042411</v>
      </c>
      <c r="BI735" s="128">
        <f>VLOOKUP(A735,'1112 '!$B$499:$G$1229,6,0)</f>
        <v>4136.07</v>
      </c>
      <c r="BJ735" s="63">
        <f t="shared" si="402"/>
        <v>3005.9334838042414</v>
      </c>
      <c r="BK735" s="41">
        <f t="shared" si="403"/>
        <v>6.9070566903511859E-3</v>
      </c>
    </row>
    <row r="736" spans="1:63" x14ac:dyDescent="0.3">
      <c r="A736" s="85" t="s">
        <v>1311</v>
      </c>
      <c r="B736" s="85" t="s">
        <v>95</v>
      </c>
      <c r="C736" s="65">
        <f>VLOOKUP(B736,Площадь!$D$2:$E$713,2,0)</f>
        <v>59</v>
      </c>
      <c r="D736" s="79"/>
      <c r="E736">
        <v>31</v>
      </c>
      <c r="F736">
        <v>29</v>
      </c>
      <c r="G736">
        <v>31</v>
      </c>
      <c r="Q736">
        <f t="shared" si="382"/>
        <v>91</v>
      </c>
      <c r="R736" s="100">
        <f>VLOOKUP(B736,'Общие показания'!A:H,8,0)</f>
        <v>2.9749999999999996</v>
      </c>
      <c r="S736" s="41"/>
      <c r="T736" s="100">
        <f t="shared" si="383"/>
        <v>1.1365800143202363</v>
      </c>
      <c r="U736" s="100">
        <f t="shared" si="384"/>
        <v>0.92315644858140156</v>
      </c>
      <c r="V736" s="41">
        <f t="shared" si="380"/>
        <v>0.91526353709836206</v>
      </c>
      <c r="W736" s="41">
        <f t="shared" si="404"/>
        <v>0</v>
      </c>
      <c r="X736" s="100">
        <f t="shared" si="385"/>
        <v>0</v>
      </c>
      <c r="Y736" s="41"/>
      <c r="Z736" s="41"/>
      <c r="AA736" s="41"/>
      <c r="AB736" s="41"/>
      <c r="AC736" s="41"/>
      <c r="AD736" s="41"/>
      <c r="AE736" s="41"/>
      <c r="AF736" s="41"/>
      <c r="AG736" s="41"/>
      <c r="AI736" s="100">
        <f t="shared" si="386"/>
        <v>1.1785918344294903</v>
      </c>
      <c r="AJ736" s="100">
        <f t="shared" si="387"/>
        <v>0.56890445726475192</v>
      </c>
      <c r="AK736" s="41">
        <f t="shared" si="381"/>
        <v>0.89227303677225966</v>
      </c>
      <c r="AL736" s="41">
        <f t="shared" si="388"/>
        <v>0</v>
      </c>
      <c r="AR736" s="41">
        <f t="shared" si="389"/>
        <v>0</v>
      </c>
      <c r="AS736" s="41">
        <f t="shared" si="390"/>
        <v>0</v>
      </c>
      <c r="AT736" s="41">
        <f t="shared" si="391"/>
        <v>0</v>
      </c>
      <c r="AV736" s="40">
        <f t="shared" si="392"/>
        <v>6214.7547039098172</v>
      </c>
      <c r="AW736" s="40">
        <f t="shared" si="393"/>
        <v>4005.2286132171812</v>
      </c>
      <c r="AX736" s="40">
        <f t="shared" si="394"/>
        <v>4852.0788774353423</v>
      </c>
      <c r="AY736" s="40">
        <f t="shared" si="395"/>
        <v>0</v>
      </c>
      <c r="AZ736" s="40">
        <f t="shared" si="396"/>
        <v>0</v>
      </c>
      <c r="BA736" s="40">
        <f t="shared" si="397"/>
        <v>0</v>
      </c>
      <c r="BB736" s="40">
        <f t="shared" si="398"/>
        <v>0</v>
      </c>
      <c r="BC736" s="40">
        <f t="shared" si="399"/>
        <v>0</v>
      </c>
      <c r="BD736" s="40">
        <f t="shared" si="400"/>
        <v>0</v>
      </c>
      <c r="BE736" s="40"/>
      <c r="BF736" s="40"/>
      <c r="BG736" s="40"/>
      <c r="BH736" s="62">
        <f t="shared" si="401"/>
        <v>15072.062194562341</v>
      </c>
      <c r="BI736" s="128">
        <f>VLOOKUP(A736,'1112 '!$B$499:$G$1229,6,0)</f>
        <v>7602.11</v>
      </c>
      <c r="BJ736" s="63">
        <f t="shared" si="402"/>
        <v>7469.952194562341</v>
      </c>
      <c r="BK736" s="41">
        <f t="shared" si="403"/>
        <v>7.930465153201274E-3</v>
      </c>
    </row>
    <row r="737" spans="1:63" x14ac:dyDescent="0.3">
      <c r="A737" s="85" t="s">
        <v>1229</v>
      </c>
      <c r="B737" s="85" t="s">
        <v>294</v>
      </c>
      <c r="C737" s="65">
        <f>VLOOKUP(B737,Площадь!$D$2:$E$713,2,0)</f>
        <v>33.5</v>
      </c>
      <c r="D737" s="79"/>
      <c r="E737">
        <v>31</v>
      </c>
      <c r="F737">
        <v>29</v>
      </c>
      <c r="G737">
        <v>31</v>
      </c>
      <c r="Q737">
        <f t="shared" si="382"/>
        <v>91</v>
      </c>
      <c r="R737" s="100">
        <f>VLOOKUP(B737,'Общие показания'!A:H,8,0)</f>
        <v>3.4139999999999997</v>
      </c>
      <c r="S737" s="41"/>
      <c r="T737" s="100">
        <f t="shared" si="383"/>
        <v>1.304297199626651</v>
      </c>
      <c r="U737" s="100">
        <f t="shared" si="384"/>
        <v>1.0593802068762705</v>
      </c>
      <c r="V737" s="41">
        <f t="shared" si="380"/>
        <v>1.0503225934970783</v>
      </c>
      <c r="W737" s="41">
        <f t="shared" si="404"/>
        <v>0</v>
      </c>
      <c r="X737" s="100">
        <f t="shared" si="385"/>
        <v>0</v>
      </c>
      <c r="Y737" s="41"/>
      <c r="Z737" s="41"/>
      <c r="AA737" s="41"/>
      <c r="AB737" s="41"/>
      <c r="AC737" s="41"/>
      <c r="AD737" s="41">
        <f>(S737*$AD$1)/31*N737</f>
        <v>0</v>
      </c>
      <c r="AE737" s="41">
        <f>(S737*$AE$1)/30*O737</f>
        <v>0</v>
      </c>
      <c r="AF737" s="41">
        <f>(S737*$AF$1)/31*P737</f>
        <v>0</v>
      </c>
      <c r="AG737" s="41">
        <f>S737-AD737-AE737-AF737</f>
        <v>0</v>
      </c>
      <c r="AI737" s="100">
        <f t="shared" si="386"/>
        <v>0.66920044836250725</v>
      </c>
      <c r="AJ737" s="100">
        <f t="shared" si="387"/>
        <v>0.32302202234524047</v>
      </c>
      <c r="AK737" s="41">
        <f t="shared" si="381"/>
        <v>0.50662960562492709</v>
      </c>
      <c r="AL737" s="41">
        <f t="shared" si="388"/>
        <v>0</v>
      </c>
      <c r="AR737" s="41">
        <f t="shared" si="389"/>
        <v>0</v>
      </c>
      <c r="AS737" s="41">
        <f t="shared" si="390"/>
        <v>0</v>
      </c>
      <c r="AT737" s="41">
        <f t="shared" si="391"/>
        <v>0</v>
      </c>
      <c r="AV737" s="40">
        <f t="shared" si="392"/>
        <v>5297.5781463561771</v>
      </c>
      <c r="AW737" s="40">
        <f t="shared" si="393"/>
        <v>3710.8652480330557</v>
      </c>
      <c r="AX737" s="40">
        <f t="shared" si="394"/>
        <v>4179.4202052351466</v>
      </c>
      <c r="AY737" s="40">
        <f t="shared" si="395"/>
        <v>0</v>
      </c>
      <c r="AZ737" s="40">
        <f t="shared" si="396"/>
        <v>0</v>
      </c>
      <c r="BA737" s="40">
        <f t="shared" si="397"/>
        <v>0</v>
      </c>
      <c r="BB737" s="40">
        <f t="shared" si="398"/>
        <v>0</v>
      </c>
      <c r="BC737" s="40">
        <f t="shared" si="399"/>
        <v>0</v>
      </c>
      <c r="BD737" s="40">
        <f t="shared" si="400"/>
        <v>0</v>
      </c>
      <c r="BE737" s="40">
        <f>(AD737+AR737)*$BE$1</f>
        <v>0</v>
      </c>
      <c r="BF737" s="40">
        <f>(AE737+AS737)*$BF$1</f>
        <v>0</v>
      </c>
      <c r="BG737" s="40">
        <f>(AF737+AT737)*$BG$1</f>
        <v>0</v>
      </c>
      <c r="BH737" s="62">
        <f t="shared" si="401"/>
        <v>13187.863599624379</v>
      </c>
      <c r="BI737" s="128">
        <f>VLOOKUP(A737,'1112 '!$B$499:$G$1229,6,0)</f>
        <v>4316.46</v>
      </c>
      <c r="BJ737" s="63">
        <f t="shared" si="402"/>
        <v>8871.4035996243801</v>
      </c>
      <c r="BK737" s="41">
        <f t="shared" si="403"/>
        <v>1.2221025065504166E-2</v>
      </c>
    </row>
    <row r="738" spans="1:63" x14ac:dyDescent="0.3">
      <c r="A738" s="85" t="s">
        <v>1446</v>
      </c>
      <c r="B738" s="85" t="s">
        <v>175</v>
      </c>
      <c r="C738" s="65">
        <f>VLOOKUP(B738,Площадь!$D$2:$E$713,2,0)</f>
        <v>32.5</v>
      </c>
      <c r="D738" s="79"/>
      <c r="E738">
        <v>31</v>
      </c>
      <c r="F738">
        <v>29</v>
      </c>
      <c r="G738">
        <v>31</v>
      </c>
      <c r="Q738">
        <f t="shared" si="382"/>
        <v>91</v>
      </c>
      <c r="R738" s="100">
        <f>VLOOKUP(B738,'Общие показания'!A:H,8,0)</f>
        <v>2.7009999999999996</v>
      </c>
      <c r="S738" s="41"/>
      <c r="T738" s="100">
        <f t="shared" si="383"/>
        <v>1.0319000398920868</v>
      </c>
      <c r="U738" s="100">
        <f t="shared" si="384"/>
        <v>0.83813296390533287</v>
      </c>
      <c r="V738" s="41">
        <f t="shared" si="380"/>
        <v>0.83096699620258008</v>
      </c>
      <c r="W738" s="41">
        <f t="shared" si="404"/>
        <v>0</v>
      </c>
      <c r="X738" s="100">
        <f t="shared" si="385"/>
        <v>0</v>
      </c>
      <c r="Y738" s="41"/>
      <c r="Z738" s="41"/>
      <c r="AA738" s="41"/>
      <c r="AB738" s="41"/>
      <c r="AC738" s="41"/>
      <c r="AD738" s="41"/>
      <c r="AE738" s="41"/>
      <c r="AF738" s="41"/>
      <c r="AG738" s="41"/>
      <c r="AI738" s="100">
        <f t="shared" si="386"/>
        <v>0.6492243155755667</v>
      </c>
      <c r="AJ738" s="100">
        <f t="shared" si="387"/>
        <v>0.31337957391702437</v>
      </c>
      <c r="AK738" s="41">
        <f t="shared" si="381"/>
        <v>0.49150633381522779</v>
      </c>
      <c r="AL738" s="41">
        <f t="shared" si="388"/>
        <v>0</v>
      </c>
      <c r="AR738" s="41">
        <f t="shared" si="389"/>
        <v>0</v>
      </c>
      <c r="AS738" s="41">
        <f t="shared" si="390"/>
        <v>0</v>
      </c>
      <c r="AT738" s="41">
        <f t="shared" si="391"/>
        <v>0</v>
      </c>
      <c r="AV738" s="40">
        <f t="shared" si="392"/>
        <v>4512.7429748431505</v>
      </c>
      <c r="AW738" s="40">
        <f t="shared" si="393"/>
        <v>3091.0741960288228</v>
      </c>
      <c r="AX738" s="40">
        <f t="shared" si="394"/>
        <v>3549.9945081666028</v>
      </c>
      <c r="AY738" s="40">
        <f t="shared" si="395"/>
        <v>0</v>
      </c>
      <c r="AZ738" s="40">
        <f t="shared" si="396"/>
        <v>0</v>
      </c>
      <c r="BA738" s="40">
        <f t="shared" si="397"/>
        <v>0</v>
      </c>
      <c r="BB738" s="40">
        <f t="shared" si="398"/>
        <v>0</v>
      </c>
      <c r="BC738" s="40">
        <f t="shared" si="399"/>
        <v>0</v>
      </c>
      <c r="BD738" s="40">
        <f t="shared" si="400"/>
        <v>0</v>
      </c>
      <c r="BE738" s="40"/>
      <c r="BF738" s="40"/>
      <c r="BG738" s="40"/>
      <c r="BH738" s="62">
        <f t="shared" si="401"/>
        <v>11153.811679038576</v>
      </c>
      <c r="BI738" s="128">
        <f>VLOOKUP(A738,'1112 '!$B$499:$G$1229,6,0)</f>
        <v>4187.6099999999997</v>
      </c>
      <c r="BJ738" s="63">
        <f t="shared" si="402"/>
        <v>6966.201679038576</v>
      </c>
      <c r="BK738" s="41">
        <f t="shared" si="403"/>
        <v>1.0654128777712357E-2</v>
      </c>
    </row>
    <row r="739" spans="1:63" x14ac:dyDescent="0.3">
      <c r="A739" s="85" t="s">
        <v>1463</v>
      </c>
      <c r="B739" s="85" t="s">
        <v>138</v>
      </c>
      <c r="C739" s="65">
        <f>VLOOKUP(B739,Площадь!$D$2:$E$713,2,0)</f>
        <v>61.5</v>
      </c>
      <c r="D739" s="79"/>
      <c r="E739">
        <v>31</v>
      </c>
      <c r="F739">
        <v>29</v>
      </c>
      <c r="G739">
        <v>31</v>
      </c>
      <c r="Q739">
        <f t="shared" si="382"/>
        <v>91</v>
      </c>
      <c r="R739" s="100">
        <f>VLOOKUP(B739,'Общие показания'!A:H,8,0)</f>
        <v>2.3457838764505334</v>
      </c>
      <c r="S739" s="41"/>
      <c r="T739" s="100">
        <f t="shared" si="383"/>
        <v>0.89619195693725273</v>
      </c>
      <c r="U739" s="100">
        <f t="shared" si="384"/>
        <v>0.72790773530204633</v>
      </c>
      <c r="V739" s="41">
        <f t="shared" si="380"/>
        <v>0.72168418421123448</v>
      </c>
      <c r="W739" s="41">
        <f t="shared" si="404"/>
        <v>0</v>
      </c>
      <c r="X739" s="100">
        <f t="shared" si="385"/>
        <v>0</v>
      </c>
      <c r="Y739" s="41"/>
      <c r="Z739" s="41"/>
      <c r="AA739" s="41"/>
      <c r="AB739" s="41"/>
      <c r="AC739" s="41"/>
      <c r="AD739" s="41"/>
      <c r="AE739" s="41"/>
      <c r="AF739" s="41"/>
      <c r="AG739" s="41"/>
      <c r="AI739" s="100">
        <f t="shared" si="386"/>
        <v>1.2285321663968416</v>
      </c>
      <c r="AJ739" s="100">
        <f t="shared" si="387"/>
        <v>0.59301057833529225</v>
      </c>
      <c r="AK739" s="41">
        <f t="shared" si="381"/>
        <v>0.93008121629650797</v>
      </c>
      <c r="AL739" s="41">
        <f t="shared" si="388"/>
        <v>0</v>
      </c>
      <c r="AR739" s="41">
        <f t="shared" si="389"/>
        <v>0</v>
      </c>
      <c r="AS739" s="41">
        <f t="shared" si="390"/>
        <v>0</v>
      </c>
      <c r="AT739" s="41">
        <f t="shared" si="391"/>
        <v>0</v>
      </c>
      <c r="AV739" s="40">
        <f t="shared" si="392"/>
        <v>5703.52444771311</v>
      </c>
      <c r="AW739" s="40">
        <f t="shared" si="393"/>
        <v>3545.8202843955264</v>
      </c>
      <c r="AX739" s="40">
        <f t="shared" si="394"/>
        <v>4433.932970506964</v>
      </c>
      <c r="AY739" s="40">
        <f t="shared" si="395"/>
        <v>0</v>
      </c>
      <c r="AZ739" s="40">
        <f t="shared" si="396"/>
        <v>0</v>
      </c>
      <c r="BA739" s="40">
        <f t="shared" si="397"/>
        <v>0</v>
      </c>
      <c r="BB739" s="40">
        <f t="shared" si="398"/>
        <v>0</v>
      </c>
      <c r="BC739" s="40">
        <f t="shared" si="399"/>
        <v>0</v>
      </c>
      <c r="BD739" s="40">
        <f t="shared" si="400"/>
        <v>0</v>
      </c>
      <c r="BE739" s="40"/>
      <c r="BF739" s="40"/>
      <c r="BG739" s="40"/>
      <c r="BH739" s="62">
        <f t="shared" si="401"/>
        <v>13683.2777026156</v>
      </c>
      <c r="BI739" s="128">
        <f>VLOOKUP(A739,'1112 '!$B$499:$G$1229,6,0)</f>
        <v>7924.23</v>
      </c>
      <c r="BJ739" s="63">
        <f t="shared" si="402"/>
        <v>5759.0477026156004</v>
      </c>
      <c r="BK739" s="41">
        <f t="shared" si="403"/>
        <v>6.9070566903511859E-3</v>
      </c>
    </row>
    <row r="740" spans="1:63" x14ac:dyDescent="0.3">
      <c r="A740" s="85" t="s">
        <v>1948</v>
      </c>
      <c r="B740" s="85" t="s">
        <v>101</v>
      </c>
      <c r="C740" s="65">
        <f>VLOOKUP(B740,Площадь!$D$2:$E$713,2,0)</f>
        <v>39.1</v>
      </c>
      <c r="D740" s="79"/>
      <c r="E740">
        <v>31</v>
      </c>
      <c r="F740">
        <v>29</v>
      </c>
      <c r="G740">
        <v>31</v>
      </c>
      <c r="Q740">
        <f t="shared" si="382"/>
        <v>91</v>
      </c>
      <c r="R740" s="100">
        <f>VLOOKUP(B740,'Общие показания'!A:H,8,0)</f>
        <v>1.4913845458409083</v>
      </c>
      <c r="S740" s="41"/>
      <c r="T740" s="100">
        <f t="shared" si="383"/>
        <v>0.56977407343490383</v>
      </c>
      <c r="U740" s="100">
        <f t="shared" si="384"/>
        <v>0.46278361707821153</v>
      </c>
      <c r="V740" s="41">
        <f t="shared" si="380"/>
        <v>0.45882685532779299</v>
      </c>
      <c r="W740" s="41">
        <f t="shared" si="404"/>
        <v>0</v>
      </c>
      <c r="X740" s="100">
        <f t="shared" si="385"/>
        <v>0</v>
      </c>
      <c r="Y740" s="41"/>
      <c r="Z740" s="41"/>
      <c r="AA740" s="41"/>
      <c r="AB740" s="41"/>
      <c r="AC740" s="41"/>
      <c r="AD740" s="41"/>
      <c r="AE740" s="41"/>
      <c r="AF740" s="41"/>
      <c r="AG740" s="41"/>
      <c r="AI740" s="100">
        <f t="shared" si="386"/>
        <v>0.78106679196937412</v>
      </c>
      <c r="AJ740" s="100">
        <f t="shared" si="387"/>
        <v>0.37701973354325086</v>
      </c>
      <c r="AK740" s="41">
        <f t="shared" si="381"/>
        <v>0.59131992775924336</v>
      </c>
      <c r="AL740" s="41">
        <f t="shared" si="388"/>
        <v>0</v>
      </c>
      <c r="AR740" s="41">
        <f t="shared" si="389"/>
        <v>0</v>
      </c>
      <c r="AS740" s="41">
        <f t="shared" si="390"/>
        <v>0</v>
      </c>
      <c r="AT740" s="41">
        <f t="shared" si="391"/>
        <v>0</v>
      </c>
      <c r="AV740" s="40">
        <f t="shared" si="392"/>
        <v>3626.1431854566276</v>
      </c>
      <c r="AW740" s="40">
        <f t="shared" si="393"/>
        <v>2254.3345222742287</v>
      </c>
      <c r="AX740" s="40">
        <f t="shared" si="394"/>
        <v>2818.972018647517</v>
      </c>
      <c r="AY740" s="40">
        <f t="shared" si="395"/>
        <v>0</v>
      </c>
      <c r="AZ740" s="40">
        <f t="shared" si="396"/>
        <v>0</v>
      </c>
      <c r="BA740" s="40">
        <f t="shared" si="397"/>
        <v>0</v>
      </c>
      <c r="BB740" s="40">
        <f t="shared" si="398"/>
        <v>0</v>
      </c>
      <c r="BC740" s="40">
        <f t="shared" si="399"/>
        <v>0</v>
      </c>
      <c r="BD740" s="40">
        <f t="shared" si="400"/>
        <v>0</v>
      </c>
      <c r="BE740" s="40"/>
      <c r="BF740" s="40"/>
      <c r="BG740" s="40"/>
      <c r="BH740" s="62">
        <f t="shared" si="401"/>
        <v>8699.4497263783742</v>
      </c>
      <c r="BI740" s="128">
        <f>VLOOKUP(A740,'1112 '!$B$499:$G$1229,6,0)</f>
        <v>5038.01</v>
      </c>
      <c r="BJ740" s="63">
        <f t="shared" si="402"/>
        <v>3661.439726378374</v>
      </c>
      <c r="BK740" s="41">
        <f t="shared" si="403"/>
        <v>6.9070566903511859E-3</v>
      </c>
    </row>
    <row r="741" spans="1:63" x14ac:dyDescent="0.3">
      <c r="A741" s="85" t="s">
        <v>2330</v>
      </c>
      <c r="B741" s="85" t="s">
        <v>269</v>
      </c>
      <c r="C741" s="65">
        <f>VLOOKUP(B741,Площадь!$D$2:$E$713,2,0)</f>
        <v>31.8</v>
      </c>
      <c r="D741" s="79"/>
      <c r="E741">
        <v>31</v>
      </c>
      <c r="F741">
        <v>29</v>
      </c>
      <c r="G741">
        <v>31</v>
      </c>
      <c r="Q741">
        <f t="shared" si="382"/>
        <v>91</v>
      </c>
      <c r="R741" s="100">
        <f>VLOOKUP(B741,'Общие показания'!A:H,8,0)</f>
        <v>1.2129419068475931</v>
      </c>
      <c r="S741" s="41"/>
      <c r="T741" s="100">
        <f t="shared" si="383"/>
        <v>0.46339681675779903</v>
      </c>
      <c r="U741" s="100">
        <f t="shared" si="384"/>
        <v>0.37638156069276546</v>
      </c>
      <c r="V741" s="41">
        <f t="shared" si="380"/>
        <v>0.37316352939702863</v>
      </c>
      <c r="W741" s="41">
        <f t="shared" si="404"/>
        <v>0</v>
      </c>
      <c r="X741" s="100">
        <f t="shared" si="385"/>
        <v>0</v>
      </c>
      <c r="Y741" s="41"/>
      <c r="Z741" s="41"/>
      <c r="AA741" s="41"/>
      <c r="AB741" s="41"/>
      <c r="AC741" s="41"/>
      <c r="AD741" s="41"/>
      <c r="AE741" s="41"/>
      <c r="AF741" s="41"/>
      <c r="AG741" s="41"/>
      <c r="AI741" s="100">
        <f t="shared" si="386"/>
        <v>0.63524102262470838</v>
      </c>
      <c r="AJ741" s="100">
        <f t="shared" si="387"/>
        <v>0.30662986001727305</v>
      </c>
      <c r="AK741" s="41">
        <f t="shared" si="381"/>
        <v>0.48092004354843831</v>
      </c>
      <c r="AL741" s="41">
        <f t="shared" si="388"/>
        <v>0</v>
      </c>
      <c r="AR741" s="41">
        <f t="shared" si="389"/>
        <v>0</v>
      </c>
      <c r="AS741" s="41">
        <f t="shared" si="390"/>
        <v>0</v>
      </c>
      <c r="AT741" s="41">
        <f t="shared" si="391"/>
        <v>0</v>
      </c>
      <c r="AV741" s="40">
        <f t="shared" si="392"/>
        <v>2949.1394705248276</v>
      </c>
      <c r="AW741" s="40">
        <f t="shared" si="393"/>
        <v>1833.448537297199</v>
      </c>
      <c r="AX741" s="40">
        <f t="shared" si="394"/>
        <v>2292.6677798718938</v>
      </c>
      <c r="AY741" s="40">
        <f t="shared" si="395"/>
        <v>0</v>
      </c>
      <c r="AZ741" s="40">
        <f t="shared" si="396"/>
        <v>0</v>
      </c>
      <c r="BA741" s="40">
        <f t="shared" si="397"/>
        <v>0</v>
      </c>
      <c r="BB741" s="40">
        <f t="shared" si="398"/>
        <v>0</v>
      </c>
      <c r="BC741" s="40">
        <f t="shared" si="399"/>
        <v>0</v>
      </c>
      <c r="BD741" s="40">
        <f t="shared" si="400"/>
        <v>0</v>
      </c>
      <c r="BE741" s="40"/>
      <c r="BF741" s="40"/>
      <c r="BG741" s="40"/>
      <c r="BH741" s="62">
        <f t="shared" si="401"/>
        <v>7075.2557876939209</v>
      </c>
      <c r="BI741" s="128">
        <f>VLOOKUP(A741,'1112 '!$B$499:$G$1229,6,0)</f>
        <v>4097.3999999999996</v>
      </c>
      <c r="BJ741" s="63">
        <f t="shared" si="402"/>
        <v>2977.8557876939212</v>
      </c>
      <c r="BK741" s="41">
        <f t="shared" si="403"/>
        <v>6.9070566903511868E-3</v>
      </c>
    </row>
    <row r="742" spans="1:63" x14ac:dyDescent="0.3">
      <c r="A742" s="85" t="s">
        <v>1217</v>
      </c>
      <c r="B742" s="85" t="s">
        <v>295</v>
      </c>
      <c r="C742" s="65">
        <f>VLOOKUP(B742,Площадь!$D$2:$E$713,2,0)</f>
        <v>32.1</v>
      </c>
      <c r="D742" s="79"/>
      <c r="E742">
        <v>31</v>
      </c>
      <c r="F742">
        <v>29</v>
      </c>
      <c r="G742">
        <v>31</v>
      </c>
      <c r="Q742">
        <f t="shared" si="382"/>
        <v>91</v>
      </c>
      <c r="R742" s="100">
        <f>VLOOKUP(B742,'Общие показания'!A:H,8,0)</f>
        <v>1.2243847550254006</v>
      </c>
      <c r="S742" s="41"/>
      <c r="T742" s="100">
        <f t="shared" si="383"/>
        <v>0.46776848484041983</v>
      </c>
      <c r="U742" s="100">
        <f t="shared" si="384"/>
        <v>0.37993233013326327</v>
      </c>
      <c r="V742" s="41">
        <f t="shared" si="380"/>
        <v>0.37668394005171757</v>
      </c>
      <c r="W742" s="41">
        <f t="shared" si="404"/>
        <v>0</v>
      </c>
      <c r="X742" s="100">
        <f t="shared" si="385"/>
        <v>0</v>
      </c>
      <c r="Y742" s="41"/>
      <c r="Z742" s="41"/>
      <c r="AA742" s="41"/>
      <c r="AB742" s="41"/>
      <c r="AC742" s="41"/>
      <c r="AD742" s="41"/>
      <c r="AE742" s="41"/>
      <c r="AF742" s="41"/>
      <c r="AG742" s="41"/>
      <c r="AI742" s="100">
        <f t="shared" si="386"/>
        <v>0.6412338624607905</v>
      </c>
      <c r="AJ742" s="100">
        <f t="shared" si="387"/>
        <v>0.30952259454573794</v>
      </c>
      <c r="AK742" s="41">
        <f t="shared" si="381"/>
        <v>0.48545702509134803</v>
      </c>
      <c r="AL742" s="41">
        <f t="shared" si="388"/>
        <v>0</v>
      </c>
      <c r="AR742" s="41">
        <f t="shared" si="389"/>
        <v>0</v>
      </c>
      <c r="AS742" s="41">
        <f t="shared" si="390"/>
        <v>0</v>
      </c>
      <c r="AT742" s="41">
        <f t="shared" si="391"/>
        <v>0</v>
      </c>
      <c r="AV742" s="40">
        <f t="shared" si="392"/>
        <v>2976.9615410014771</v>
      </c>
      <c r="AW742" s="40">
        <f t="shared" si="393"/>
        <v>1850.7452216113236</v>
      </c>
      <c r="AX742" s="40">
        <f t="shared" si="394"/>
        <v>2314.2967211914397</v>
      </c>
      <c r="AY742" s="40">
        <f t="shared" si="395"/>
        <v>0</v>
      </c>
      <c r="AZ742" s="40">
        <f t="shared" si="396"/>
        <v>0</v>
      </c>
      <c r="BA742" s="40">
        <f t="shared" si="397"/>
        <v>0</v>
      </c>
      <c r="BB742" s="40">
        <f t="shared" si="398"/>
        <v>0</v>
      </c>
      <c r="BC742" s="40">
        <f t="shared" si="399"/>
        <v>0</v>
      </c>
      <c r="BD742" s="40">
        <f t="shared" si="400"/>
        <v>0</v>
      </c>
      <c r="BE742" s="40"/>
      <c r="BF742" s="40"/>
      <c r="BG742" s="40"/>
      <c r="BH742" s="62">
        <f t="shared" si="401"/>
        <v>7142.0034838042411</v>
      </c>
      <c r="BI742" s="128">
        <f>VLOOKUP(A742,'1112 '!$B$499:$G$1229,6,0)</f>
        <v>4136.07</v>
      </c>
      <c r="BJ742" s="63">
        <f t="shared" si="402"/>
        <v>3005.9334838042414</v>
      </c>
      <c r="BK742" s="41">
        <f t="shared" si="403"/>
        <v>6.9070566903511859E-3</v>
      </c>
    </row>
    <row r="743" spans="1:63" x14ac:dyDescent="0.3">
      <c r="A743" s="85" t="s">
        <v>1424</v>
      </c>
      <c r="B743" s="85" t="s">
        <v>222</v>
      </c>
      <c r="C743" s="65">
        <f>VLOOKUP(B743,Площадь!$D$2:$E$713,2,0)</f>
        <v>39.299999999999997</v>
      </c>
      <c r="D743" s="80"/>
      <c r="E743">
        <v>31</v>
      </c>
      <c r="F743">
        <v>29</v>
      </c>
      <c r="G743">
        <v>31</v>
      </c>
      <c r="Q743">
        <f t="shared" si="382"/>
        <v>91</v>
      </c>
      <c r="R743" s="100">
        <f>VLOOKUP(B743,'Общие показания'!A:H,8,0)</f>
        <v>1.4990131112927798</v>
      </c>
      <c r="S743" s="41"/>
      <c r="T743" s="100">
        <f t="shared" si="383"/>
        <v>0.57268851882331762</v>
      </c>
      <c r="U743" s="100">
        <f t="shared" si="384"/>
        <v>0.46515079670520998</v>
      </c>
      <c r="V743" s="41">
        <f t="shared" si="380"/>
        <v>0.46117379576425227</v>
      </c>
      <c r="W743" s="41">
        <f t="shared" si="404"/>
        <v>0</v>
      </c>
      <c r="X743" s="100">
        <f t="shared" si="385"/>
        <v>0</v>
      </c>
      <c r="Y743" s="41"/>
      <c r="Z743" s="41"/>
      <c r="AA743" s="41"/>
      <c r="AB743" s="41"/>
      <c r="AC743" s="41"/>
      <c r="AD743" s="41"/>
      <c r="AE743" s="41"/>
      <c r="AF743" s="41"/>
      <c r="AG743" s="41"/>
      <c r="AI743" s="100">
        <f t="shared" si="386"/>
        <v>0.78506201852676216</v>
      </c>
      <c r="AJ743" s="100">
        <f t="shared" si="387"/>
        <v>0.37894822322889404</v>
      </c>
      <c r="AK743" s="41">
        <f t="shared" si="381"/>
        <v>0.59434458212118313</v>
      </c>
      <c r="AL743" s="41">
        <f t="shared" si="388"/>
        <v>0</v>
      </c>
      <c r="AR743" s="41">
        <f t="shared" si="389"/>
        <v>0</v>
      </c>
      <c r="AS743" s="41">
        <f t="shared" si="390"/>
        <v>0</v>
      </c>
      <c r="AT743" s="41">
        <f t="shared" si="391"/>
        <v>0</v>
      </c>
      <c r="AV743" s="40">
        <f t="shared" si="392"/>
        <v>3644.6912324410605</v>
      </c>
      <c r="AW743" s="40">
        <f t="shared" si="393"/>
        <v>2265.8656451503116</v>
      </c>
      <c r="AX743" s="40">
        <f t="shared" si="394"/>
        <v>2833.3913128605473</v>
      </c>
      <c r="AY743" s="40">
        <f t="shared" si="395"/>
        <v>0</v>
      </c>
      <c r="AZ743" s="40">
        <f t="shared" si="396"/>
        <v>0</v>
      </c>
      <c r="BA743" s="40">
        <f t="shared" si="397"/>
        <v>0</v>
      </c>
      <c r="BB743" s="40">
        <f t="shared" si="398"/>
        <v>0</v>
      </c>
      <c r="BC743" s="40">
        <f t="shared" si="399"/>
        <v>0</v>
      </c>
      <c r="BD743" s="40">
        <f t="shared" si="400"/>
        <v>0</v>
      </c>
      <c r="BE743" s="40"/>
      <c r="BF743" s="40"/>
      <c r="BG743" s="40"/>
      <c r="BH743" s="62">
        <f t="shared" si="401"/>
        <v>8743.9481904519198</v>
      </c>
      <c r="BI743" s="128">
        <f>VLOOKUP(A743,'1112 '!$B$499:$G$1229,6,0)</f>
        <v>5063.78</v>
      </c>
      <c r="BJ743" s="63">
        <f t="shared" si="402"/>
        <v>3680.1681904519201</v>
      </c>
      <c r="BK743" s="41">
        <f t="shared" si="403"/>
        <v>6.9070566903511868E-3</v>
      </c>
    </row>
    <row r="744" spans="1:63" x14ac:dyDescent="0.3">
      <c r="A744" s="85" t="s">
        <v>1907</v>
      </c>
      <c r="B744" s="85" t="s">
        <v>223</v>
      </c>
      <c r="C744" s="65">
        <f>VLOOKUP(B744,Площадь!$D$2:$E$713,2,0)</f>
        <v>59</v>
      </c>
      <c r="D744" s="79"/>
      <c r="E744">
        <v>31</v>
      </c>
      <c r="F744">
        <v>29</v>
      </c>
      <c r="G744">
        <v>31</v>
      </c>
      <c r="Q744">
        <f t="shared" si="382"/>
        <v>91</v>
      </c>
      <c r="R744" s="100">
        <f>VLOOKUP(B744,'Общие показания'!A:H,8,0)</f>
        <v>2.2504268083021377</v>
      </c>
      <c r="S744" s="41"/>
      <c r="T744" s="100">
        <f t="shared" si="383"/>
        <v>0.85976138958207982</v>
      </c>
      <c r="U744" s="100">
        <f t="shared" si="384"/>
        <v>0.69831798996456473</v>
      </c>
      <c r="V744" s="41">
        <f t="shared" si="380"/>
        <v>0.69234742875549327</v>
      </c>
      <c r="W744" s="41">
        <f t="shared" si="404"/>
        <v>0</v>
      </c>
      <c r="X744" s="100">
        <f t="shared" si="385"/>
        <v>0</v>
      </c>
      <c r="Y744" s="41"/>
      <c r="Z744" s="41"/>
      <c r="AA744" s="41"/>
      <c r="AB744" s="41"/>
      <c r="AC744" s="41"/>
      <c r="AD744" s="41"/>
      <c r="AE744" s="41"/>
      <c r="AF744" s="41"/>
      <c r="AG744" s="41"/>
      <c r="AI744" s="100">
        <f t="shared" si="386"/>
        <v>1.1785918344294903</v>
      </c>
      <c r="AJ744" s="100">
        <f t="shared" si="387"/>
        <v>0.56890445726475192</v>
      </c>
      <c r="AK744" s="41">
        <f t="shared" si="381"/>
        <v>0.89227303677225966</v>
      </c>
      <c r="AL744" s="41">
        <f t="shared" si="388"/>
        <v>0</v>
      </c>
      <c r="AR744" s="41">
        <f t="shared" si="389"/>
        <v>0</v>
      </c>
      <c r="AS744" s="41">
        <f t="shared" si="390"/>
        <v>0</v>
      </c>
      <c r="AT744" s="41">
        <f t="shared" si="391"/>
        <v>0</v>
      </c>
      <c r="AV744" s="40">
        <f t="shared" si="392"/>
        <v>5471.6738604076982</v>
      </c>
      <c r="AW744" s="40">
        <f t="shared" si="393"/>
        <v>3401.6812484444881</v>
      </c>
      <c r="AX744" s="40">
        <f t="shared" si="394"/>
        <v>4253.6917928440789</v>
      </c>
      <c r="AY744" s="40">
        <f t="shared" si="395"/>
        <v>0</v>
      </c>
      <c r="AZ744" s="40">
        <f t="shared" si="396"/>
        <v>0</v>
      </c>
      <c r="BA744" s="40">
        <f t="shared" si="397"/>
        <v>0</v>
      </c>
      <c r="BB744" s="40">
        <f t="shared" si="398"/>
        <v>0</v>
      </c>
      <c r="BC744" s="40">
        <f t="shared" si="399"/>
        <v>0</v>
      </c>
      <c r="BD744" s="40">
        <f t="shared" si="400"/>
        <v>0</v>
      </c>
      <c r="BE744" s="40"/>
      <c r="BF744" s="40"/>
      <c r="BG744" s="40"/>
      <c r="BH744" s="62">
        <f t="shared" si="401"/>
        <v>13127.046901696263</v>
      </c>
      <c r="BI744" s="128">
        <f>VLOOKUP(A744,'1112 '!$B$499:$G$1229,6,0)</f>
        <v>7602.11</v>
      </c>
      <c r="BJ744" s="63">
        <f t="shared" si="402"/>
        <v>5524.9369016962637</v>
      </c>
      <c r="BK744" s="41">
        <f t="shared" si="403"/>
        <v>6.9070566903511859E-3</v>
      </c>
    </row>
    <row r="745" spans="1:63" x14ac:dyDescent="0.3">
      <c r="A745" s="85" t="s">
        <v>1396</v>
      </c>
      <c r="B745" s="85" t="s">
        <v>80</v>
      </c>
      <c r="C745" s="65">
        <f>VLOOKUP(B745,Площадь!$D$2:$E$713,2,0)</f>
        <v>33.5</v>
      </c>
      <c r="D745" s="79"/>
      <c r="E745">
        <v>31</v>
      </c>
      <c r="F745">
        <v>29</v>
      </c>
      <c r="G745">
        <v>31</v>
      </c>
      <c r="Q745">
        <f t="shared" si="382"/>
        <v>91</v>
      </c>
      <c r="R745" s="100">
        <f>VLOOKUP(B745,'Общие показания'!A:H,8,0)</f>
        <v>1.2777847131885021</v>
      </c>
      <c r="S745" s="41"/>
      <c r="T745" s="100">
        <f t="shared" si="383"/>
        <v>0.48816960255931652</v>
      </c>
      <c r="U745" s="100">
        <f t="shared" si="384"/>
        <v>0.39650258752225293</v>
      </c>
      <c r="V745" s="41">
        <f t="shared" si="380"/>
        <v>0.39311252310693262</v>
      </c>
      <c r="W745" s="41">
        <f t="shared" si="404"/>
        <v>0</v>
      </c>
      <c r="X745" s="100">
        <f t="shared" si="385"/>
        <v>0</v>
      </c>
      <c r="Y745" s="41"/>
      <c r="Z745" s="41"/>
      <c r="AA745" s="41"/>
      <c r="AB745" s="41"/>
      <c r="AC745" s="41"/>
      <c r="AD745" s="41"/>
      <c r="AE745" s="41"/>
      <c r="AF745" s="41"/>
      <c r="AG745" s="41"/>
      <c r="AI745" s="100">
        <f t="shared" si="386"/>
        <v>0.66920044836250725</v>
      </c>
      <c r="AJ745" s="100">
        <f t="shared" si="387"/>
        <v>0.32302202234524047</v>
      </c>
      <c r="AK745" s="41">
        <f t="shared" si="381"/>
        <v>0.50662960562492709</v>
      </c>
      <c r="AL745" s="41">
        <f t="shared" si="388"/>
        <v>0</v>
      </c>
      <c r="AR745" s="41">
        <f t="shared" si="389"/>
        <v>0</v>
      </c>
      <c r="AS745" s="41">
        <f t="shared" si="390"/>
        <v>0</v>
      </c>
      <c r="AT745" s="41">
        <f t="shared" si="391"/>
        <v>0</v>
      </c>
      <c r="AV745" s="40">
        <f t="shared" si="392"/>
        <v>3106.7978698925072</v>
      </c>
      <c r="AW745" s="40">
        <f t="shared" si="393"/>
        <v>1931.4630817439047</v>
      </c>
      <c r="AX745" s="40">
        <f t="shared" si="394"/>
        <v>2415.231780682655</v>
      </c>
      <c r="AY745" s="40">
        <f t="shared" si="395"/>
        <v>0</v>
      </c>
      <c r="AZ745" s="40">
        <f t="shared" si="396"/>
        <v>0</v>
      </c>
      <c r="BA745" s="40">
        <f t="shared" si="397"/>
        <v>0</v>
      </c>
      <c r="BB745" s="40">
        <f t="shared" si="398"/>
        <v>0</v>
      </c>
      <c r="BC745" s="40">
        <f t="shared" si="399"/>
        <v>0</v>
      </c>
      <c r="BD745" s="40">
        <f t="shared" si="400"/>
        <v>0</v>
      </c>
      <c r="BE745" s="40"/>
      <c r="BF745" s="40"/>
      <c r="BG745" s="40"/>
      <c r="BH745" s="62">
        <f t="shared" si="401"/>
        <v>7453.4927323190668</v>
      </c>
      <c r="BI745" s="128">
        <f>VLOOKUP(A745,'1112 '!$B$499:$G$1229,6,0)</f>
        <v>4316.46</v>
      </c>
      <c r="BJ745" s="63">
        <f t="shared" si="402"/>
        <v>3137.0327323190668</v>
      </c>
      <c r="BK745" s="41">
        <f t="shared" si="403"/>
        <v>6.9070566903511859E-3</v>
      </c>
    </row>
    <row r="746" spans="1:63" x14ac:dyDescent="0.3">
      <c r="A746" s="85" t="s">
        <v>1383</v>
      </c>
      <c r="B746" s="85" t="s">
        <v>86</v>
      </c>
      <c r="C746" s="65">
        <f>VLOOKUP(B746,Площадь!$D$2:$E$713,2,0)</f>
        <v>32.5</v>
      </c>
      <c r="D746" s="79"/>
      <c r="E746">
        <v>31</v>
      </c>
      <c r="F746">
        <v>29</v>
      </c>
      <c r="G746">
        <v>31</v>
      </c>
      <c r="Q746">
        <f t="shared" si="382"/>
        <v>91</v>
      </c>
      <c r="R746" s="100">
        <f>VLOOKUP(B746,'Общие показания'!A:H,8,0)</f>
        <v>1.8880000000000017</v>
      </c>
      <c r="S746" s="41"/>
      <c r="T746" s="100">
        <f t="shared" si="383"/>
        <v>0.72129850992827171</v>
      </c>
      <c r="U746" s="100">
        <f t="shared" si="384"/>
        <v>0.58585525207451694</v>
      </c>
      <c r="V746" s="41">
        <f t="shared" si="380"/>
        <v>0.58084623799721324</v>
      </c>
      <c r="W746" s="41">
        <f t="shared" si="404"/>
        <v>0</v>
      </c>
      <c r="X746" s="100">
        <f t="shared" si="385"/>
        <v>0</v>
      </c>
      <c r="Y746" s="41"/>
      <c r="Z746" s="41"/>
      <c r="AA746" s="41"/>
      <c r="AB746" s="41"/>
      <c r="AC746" s="41"/>
      <c r="AD746" s="41"/>
      <c r="AE746" s="41"/>
      <c r="AF746" s="41"/>
      <c r="AG746" s="41"/>
      <c r="AI746" s="100">
        <f t="shared" si="386"/>
        <v>0.6492243155755667</v>
      </c>
      <c r="AJ746" s="100">
        <f t="shared" si="387"/>
        <v>0.31337957391702437</v>
      </c>
      <c r="AK746" s="41">
        <f t="shared" si="381"/>
        <v>0.49150633381522779</v>
      </c>
      <c r="AL746" s="41">
        <f t="shared" si="388"/>
        <v>0</v>
      </c>
      <c r="AR746" s="41">
        <f t="shared" si="389"/>
        <v>0</v>
      </c>
      <c r="AS746" s="41">
        <f t="shared" si="390"/>
        <v>0</v>
      </c>
      <c r="AT746" s="41">
        <f t="shared" si="391"/>
        <v>0</v>
      </c>
      <c r="AV746" s="40">
        <f t="shared" si="392"/>
        <v>3678.9766518694837</v>
      </c>
      <c r="AW746" s="40">
        <f t="shared" si="393"/>
        <v>2413.8699974986539</v>
      </c>
      <c r="AX746" s="40">
        <f t="shared" si="394"/>
        <v>2878.5803496704439</v>
      </c>
      <c r="AY746" s="40">
        <f t="shared" si="395"/>
        <v>0</v>
      </c>
      <c r="AZ746" s="40">
        <f t="shared" si="396"/>
        <v>0</v>
      </c>
      <c r="BA746" s="40">
        <f t="shared" si="397"/>
        <v>0</v>
      </c>
      <c r="BB746" s="40">
        <f t="shared" si="398"/>
        <v>0</v>
      </c>
      <c r="BC746" s="40">
        <f t="shared" si="399"/>
        <v>0</v>
      </c>
      <c r="BD746" s="40">
        <f t="shared" si="400"/>
        <v>0</v>
      </c>
      <c r="BE746" s="40"/>
      <c r="BF746" s="40"/>
      <c r="BG746" s="40"/>
      <c r="BH746" s="62">
        <f t="shared" si="401"/>
        <v>8971.4269990385801</v>
      </c>
      <c r="BI746" s="128">
        <f>VLOOKUP(A746,'1112 '!$B$499:$G$1229,6,0)</f>
        <v>4187.6099999999997</v>
      </c>
      <c r="BJ746" s="63">
        <f t="shared" si="402"/>
        <v>4783.8169990385804</v>
      </c>
      <c r="BK746" s="41">
        <f t="shared" si="403"/>
        <v>8.5695133930969777E-3</v>
      </c>
    </row>
    <row r="747" spans="1:63" x14ac:dyDescent="0.3">
      <c r="A747" s="85" t="s">
        <v>1384</v>
      </c>
      <c r="B747" s="85" t="s">
        <v>275</v>
      </c>
      <c r="C747" s="65">
        <f>VLOOKUP(B747,Площадь!$D$2:$E$713,2,0)</f>
        <v>61.5</v>
      </c>
      <c r="D747" s="79"/>
      <c r="E747">
        <v>31</v>
      </c>
      <c r="F747">
        <v>29</v>
      </c>
      <c r="G747">
        <v>31</v>
      </c>
      <c r="Q747">
        <f t="shared" si="382"/>
        <v>91</v>
      </c>
      <c r="R747" s="100">
        <f>VLOOKUP(B747,'Общие показания'!A:H,8,0)</f>
        <v>2.3457838764505334</v>
      </c>
      <c r="S747" s="41"/>
      <c r="T747" s="100">
        <f t="shared" si="383"/>
        <v>0.89619195693725273</v>
      </c>
      <c r="U747" s="100">
        <f t="shared" si="384"/>
        <v>0.72790773530204633</v>
      </c>
      <c r="V747" s="41">
        <f t="shared" si="380"/>
        <v>0.72168418421123448</v>
      </c>
      <c r="W747" s="41">
        <f t="shared" si="404"/>
        <v>0</v>
      </c>
      <c r="X747" s="100">
        <f t="shared" si="385"/>
        <v>0</v>
      </c>
      <c r="Y747" s="41"/>
      <c r="Z747" s="41"/>
      <c r="AA747" s="41"/>
      <c r="AB747" s="41"/>
      <c r="AC747" s="41"/>
      <c r="AD747" s="41"/>
      <c r="AE747" s="41"/>
      <c r="AF747" s="41"/>
      <c r="AG747" s="41"/>
      <c r="AI747" s="100">
        <f t="shared" si="386"/>
        <v>1.2285321663968416</v>
      </c>
      <c r="AJ747" s="100">
        <f t="shared" si="387"/>
        <v>0.59301057833529225</v>
      </c>
      <c r="AK747" s="41">
        <f t="shared" si="381"/>
        <v>0.93008121629650797</v>
      </c>
      <c r="AL747" s="41">
        <f t="shared" si="388"/>
        <v>0</v>
      </c>
      <c r="AR747" s="41">
        <f t="shared" si="389"/>
        <v>0</v>
      </c>
      <c r="AS747" s="41">
        <f t="shared" si="390"/>
        <v>0</v>
      </c>
      <c r="AT747" s="41">
        <f t="shared" si="391"/>
        <v>0</v>
      </c>
      <c r="AV747" s="40">
        <f t="shared" si="392"/>
        <v>5703.52444771311</v>
      </c>
      <c r="AW747" s="40">
        <f t="shared" si="393"/>
        <v>3545.8202843955264</v>
      </c>
      <c r="AX747" s="40">
        <f t="shared" si="394"/>
        <v>4433.932970506964</v>
      </c>
      <c r="AY747" s="40">
        <f t="shared" si="395"/>
        <v>0</v>
      </c>
      <c r="AZ747" s="40">
        <f t="shared" si="396"/>
        <v>0</v>
      </c>
      <c r="BA747" s="40">
        <f t="shared" si="397"/>
        <v>0</v>
      </c>
      <c r="BB747" s="40">
        <f t="shared" si="398"/>
        <v>0</v>
      </c>
      <c r="BC747" s="40">
        <f t="shared" si="399"/>
        <v>0</v>
      </c>
      <c r="BD747" s="40">
        <f t="shared" si="400"/>
        <v>0</v>
      </c>
      <c r="BE747" s="40"/>
      <c r="BF747" s="40"/>
      <c r="BG747" s="40"/>
      <c r="BH747" s="62">
        <f t="shared" si="401"/>
        <v>13683.2777026156</v>
      </c>
      <c r="BI747" s="128">
        <f>VLOOKUP(A747,'1112 '!$B$499:$G$1229,6,0)</f>
        <v>7924.23</v>
      </c>
      <c r="BJ747" s="63">
        <f t="shared" si="402"/>
        <v>5759.0477026156004</v>
      </c>
      <c r="BK747" s="41">
        <f t="shared" si="403"/>
        <v>6.9070566903511859E-3</v>
      </c>
    </row>
    <row r="748" spans="1:63" x14ac:dyDescent="0.3">
      <c r="A748" s="85" t="s">
        <v>1240</v>
      </c>
      <c r="B748" s="85" t="s">
        <v>102</v>
      </c>
      <c r="C748" s="65">
        <f>VLOOKUP(B748,Площадь!$D$2:$E$713,2,0)</f>
        <v>39.1</v>
      </c>
      <c r="D748" s="79"/>
      <c r="E748">
        <v>31</v>
      </c>
      <c r="F748">
        <v>29</v>
      </c>
      <c r="G748">
        <v>31</v>
      </c>
      <c r="Q748">
        <f t="shared" si="382"/>
        <v>91</v>
      </c>
      <c r="R748" s="100">
        <f>VLOOKUP(B748,'Общие показания'!A:H,8,0)</f>
        <v>1.4913845458409083</v>
      </c>
      <c r="S748" s="41"/>
      <c r="T748" s="100">
        <f t="shared" si="383"/>
        <v>0.56977407343490383</v>
      </c>
      <c r="U748" s="100">
        <f t="shared" si="384"/>
        <v>0.46278361707821153</v>
      </c>
      <c r="V748" s="41">
        <f t="shared" si="380"/>
        <v>0.45882685532779299</v>
      </c>
      <c r="W748" s="41">
        <f t="shared" si="404"/>
        <v>0</v>
      </c>
      <c r="X748" s="100">
        <f t="shared" si="385"/>
        <v>0</v>
      </c>
      <c r="Y748" s="41"/>
      <c r="Z748" s="41"/>
      <c r="AA748" s="41"/>
      <c r="AB748" s="41"/>
      <c r="AC748" s="41"/>
      <c r="AD748" s="41"/>
      <c r="AE748" s="41"/>
      <c r="AF748" s="41"/>
      <c r="AG748" s="41"/>
      <c r="AI748" s="100">
        <f t="shared" si="386"/>
        <v>0.78106679196937412</v>
      </c>
      <c r="AJ748" s="100">
        <f t="shared" si="387"/>
        <v>0.37701973354325086</v>
      </c>
      <c r="AK748" s="41">
        <f t="shared" si="381"/>
        <v>0.59131992775924336</v>
      </c>
      <c r="AL748" s="41">
        <f t="shared" si="388"/>
        <v>0</v>
      </c>
      <c r="AR748" s="41">
        <f t="shared" si="389"/>
        <v>0</v>
      </c>
      <c r="AS748" s="41">
        <f t="shared" si="390"/>
        <v>0</v>
      </c>
      <c r="AT748" s="41">
        <f t="shared" si="391"/>
        <v>0</v>
      </c>
      <c r="AV748" s="40">
        <f t="shared" si="392"/>
        <v>3626.1431854566276</v>
      </c>
      <c r="AW748" s="40">
        <f t="shared" si="393"/>
        <v>2254.3345222742287</v>
      </c>
      <c r="AX748" s="40">
        <f t="shared" si="394"/>
        <v>2818.972018647517</v>
      </c>
      <c r="AY748" s="40">
        <f t="shared" si="395"/>
        <v>0</v>
      </c>
      <c r="AZ748" s="40">
        <f t="shared" si="396"/>
        <v>0</v>
      </c>
      <c r="BA748" s="40">
        <f t="shared" si="397"/>
        <v>0</v>
      </c>
      <c r="BB748" s="40">
        <f t="shared" si="398"/>
        <v>0</v>
      </c>
      <c r="BC748" s="40">
        <f t="shared" si="399"/>
        <v>0</v>
      </c>
      <c r="BD748" s="40">
        <f t="shared" si="400"/>
        <v>0</v>
      </c>
      <c r="BE748" s="40"/>
      <c r="BF748" s="40"/>
      <c r="BG748" s="40"/>
      <c r="BH748" s="62">
        <f t="shared" si="401"/>
        <v>8699.4497263783742</v>
      </c>
      <c r="BI748" s="128">
        <f>VLOOKUP(A748,'1112 '!$B$499:$G$1229,6,0)</f>
        <v>5038.01</v>
      </c>
      <c r="BJ748" s="63">
        <f t="shared" si="402"/>
        <v>3661.439726378374</v>
      </c>
      <c r="BK748" s="41">
        <f t="shared" si="403"/>
        <v>6.9070566903511859E-3</v>
      </c>
    </row>
    <row r="749" spans="1:63" x14ac:dyDescent="0.3">
      <c r="A749" s="85" t="s">
        <v>1283</v>
      </c>
      <c r="B749" s="85" t="s">
        <v>193</v>
      </c>
      <c r="C749" s="65">
        <f>VLOOKUP(B749,Площадь!$D$2:$E$713,2,0)</f>
        <v>31.8</v>
      </c>
      <c r="D749" s="79"/>
      <c r="E749">
        <v>31</v>
      </c>
      <c r="F749">
        <v>29</v>
      </c>
      <c r="G749">
        <v>31</v>
      </c>
      <c r="Q749">
        <f t="shared" si="382"/>
        <v>91</v>
      </c>
      <c r="R749" s="100">
        <f>VLOOKUP(B749,'Общие показания'!A:H,8,0)</f>
        <v>1.2129419068475931</v>
      </c>
      <c r="S749" s="41"/>
      <c r="T749" s="100">
        <f t="shared" si="383"/>
        <v>0.46339681675779903</v>
      </c>
      <c r="U749" s="100">
        <f t="shared" si="384"/>
        <v>0.37638156069276546</v>
      </c>
      <c r="V749" s="41">
        <f t="shared" si="380"/>
        <v>0.37316352939702863</v>
      </c>
      <c r="W749" s="41">
        <f t="shared" si="404"/>
        <v>0</v>
      </c>
      <c r="X749" s="100">
        <f t="shared" si="385"/>
        <v>0</v>
      </c>
      <c r="Y749" s="41"/>
      <c r="Z749" s="41"/>
      <c r="AA749" s="41"/>
      <c r="AB749" s="41"/>
      <c r="AC749" s="41"/>
      <c r="AD749" s="41"/>
      <c r="AE749" s="41"/>
      <c r="AF749" s="41"/>
      <c r="AG749" s="41"/>
      <c r="AI749" s="100">
        <f t="shared" si="386"/>
        <v>0.63524102262470838</v>
      </c>
      <c r="AJ749" s="100">
        <f t="shared" si="387"/>
        <v>0.30662986001727305</v>
      </c>
      <c r="AK749" s="41">
        <f t="shared" si="381"/>
        <v>0.48092004354843831</v>
      </c>
      <c r="AL749" s="41">
        <f t="shared" si="388"/>
        <v>0</v>
      </c>
      <c r="AR749" s="41">
        <f t="shared" si="389"/>
        <v>0</v>
      </c>
      <c r="AS749" s="41">
        <f t="shared" si="390"/>
        <v>0</v>
      </c>
      <c r="AT749" s="41">
        <f t="shared" si="391"/>
        <v>0</v>
      </c>
      <c r="AV749" s="40">
        <f t="shared" si="392"/>
        <v>2949.1394705248276</v>
      </c>
      <c r="AW749" s="40">
        <f t="shared" si="393"/>
        <v>1833.448537297199</v>
      </c>
      <c r="AX749" s="40">
        <f t="shared" si="394"/>
        <v>2292.6677798718938</v>
      </c>
      <c r="AY749" s="40">
        <f t="shared" si="395"/>
        <v>0</v>
      </c>
      <c r="AZ749" s="40">
        <f t="shared" si="396"/>
        <v>0</v>
      </c>
      <c r="BA749" s="40">
        <f t="shared" si="397"/>
        <v>0</v>
      </c>
      <c r="BB749" s="40">
        <f t="shared" si="398"/>
        <v>0</v>
      </c>
      <c r="BC749" s="40">
        <f t="shared" si="399"/>
        <v>0</v>
      </c>
      <c r="BD749" s="40">
        <f t="shared" si="400"/>
        <v>0</v>
      </c>
      <c r="BE749" s="40"/>
      <c r="BF749" s="40"/>
      <c r="BG749" s="40"/>
      <c r="BH749" s="62">
        <f t="shared" si="401"/>
        <v>7075.2557876939209</v>
      </c>
      <c r="BI749" s="128">
        <f>VLOOKUP(A749,'1112 '!$B$499:$G$1229,6,0)</f>
        <v>4097.3999999999996</v>
      </c>
      <c r="BJ749" s="63">
        <f t="shared" si="402"/>
        <v>2977.8557876939212</v>
      </c>
      <c r="BK749" s="41">
        <f t="shared" si="403"/>
        <v>6.9070566903511868E-3</v>
      </c>
    </row>
    <row r="750" spans="1:63" x14ac:dyDescent="0.3">
      <c r="A750" s="85" t="s">
        <v>1386</v>
      </c>
      <c r="B750" s="85" t="s">
        <v>171</v>
      </c>
      <c r="C750" s="65">
        <f>VLOOKUP(B750,Площадь!$D$2:$E$713,2,0)</f>
        <v>32.1</v>
      </c>
      <c r="D750" s="79"/>
      <c r="E750">
        <v>31</v>
      </c>
      <c r="F750">
        <v>29</v>
      </c>
      <c r="G750">
        <v>31</v>
      </c>
      <c r="Q750">
        <f t="shared" si="382"/>
        <v>91</v>
      </c>
      <c r="R750" s="100">
        <f>VLOOKUP(B750,'Общие показания'!A:H,8,0)</f>
        <v>1.2243847550254006</v>
      </c>
      <c r="S750" s="41"/>
      <c r="T750" s="100">
        <f t="shared" si="383"/>
        <v>0.46776848484041983</v>
      </c>
      <c r="U750" s="100">
        <f t="shared" si="384"/>
        <v>0.37993233013326327</v>
      </c>
      <c r="V750" s="41">
        <f t="shared" si="380"/>
        <v>0.37668394005171757</v>
      </c>
      <c r="W750" s="41">
        <f t="shared" si="404"/>
        <v>0</v>
      </c>
      <c r="X750" s="100">
        <f t="shared" si="385"/>
        <v>0</v>
      </c>
      <c r="Y750" s="41"/>
      <c r="Z750" s="41"/>
      <c r="AA750" s="41"/>
      <c r="AB750" s="41"/>
      <c r="AC750" s="41"/>
      <c r="AD750" s="41"/>
      <c r="AE750" s="41"/>
      <c r="AF750" s="41"/>
      <c r="AG750" s="41"/>
      <c r="AI750" s="100">
        <f t="shared" si="386"/>
        <v>0.6412338624607905</v>
      </c>
      <c r="AJ750" s="100">
        <f t="shared" si="387"/>
        <v>0.30952259454573794</v>
      </c>
      <c r="AK750" s="41">
        <f t="shared" si="381"/>
        <v>0.48545702509134803</v>
      </c>
      <c r="AL750" s="41">
        <f t="shared" si="388"/>
        <v>0</v>
      </c>
      <c r="AR750" s="41">
        <f t="shared" si="389"/>
        <v>0</v>
      </c>
      <c r="AS750" s="41">
        <f t="shared" si="390"/>
        <v>0</v>
      </c>
      <c r="AT750" s="41">
        <f t="shared" si="391"/>
        <v>0</v>
      </c>
      <c r="AV750" s="40">
        <f t="shared" si="392"/>
        <v>2976.9615410014771</v>
      </c>
      <c r="AW750" s="40">
        <f t="shared" si="393"/>
        <v>1850.7452216113236</v>
      </c>
      <c r="AX750" s="40">
        <f t="shared" si="394"/>
        <v>2314.2967211914397</v>
      </c>
      <c r="AY750" s="40">
        <f t="shared" si="395"/>
        <v>0</v>
      </c>
      <c r="AZ750" s="40">
        <f t="shared" si="396"/>
        <v>0</v>
      </c>
      <c r="BA750" s="40">
        <f t="shared" si="397"/>
        <v>0</v>
      </c>
      <c r="BB750" s="40">
        <f t="shared" si="398"/>
        <v>0</v>
      </c>
      <c r="BC750" s="40">
        <f t="shared" si="399"/>
        <v>0</v>
      </c>
      <c r="BD750" s="40">
        <f t="shared" si="400"/>
        <v>0</v>
      </c>
      <c r="BE750" s="40"/>
      <c r="BF750" s="40"/>
      <c r="BG750" s="40"/>
      <c r="BH750" s="62">
        <f t="shared" si="401"/>
        <v>7142.0034838042411</v>
      </c>
      <c r="BI750" s="128">
        <f>VLOOKUP(A750,'1112 '!$B$499:$G$1229,6,0)</f>
        <v>4136.07</v>
      </c>
      <c r="BJ750" s="63">
        <f t="shared" si="402"/>
        <v>3005.9334838042414</v>
      </c>
      <c r="BK750" s="41">
        <f t="shared" si="403"/>
        <v>6.9070566903511859E-3</v>
      </c>
    </row>
    <row r="751" spans="1:63" x14ac:dyDescent="0.3">
      <c r="A751" s="85" t="s">
        <v>1263</v>
      </c>
      <c r="B751" s="85" t="s">
        <v>279</v>
      </c>
      <c r="C751" s="65">
        <f>VLOOKUP(B751,Площадь!$D$2:$E$713,2,0)</f>
        <v>39.299999999999997</v>
      </c>
      <c r="D751" s="79"/>
      <c r="E751">
        <v>31</v>
      </c>
      <c r="F751">
        <v>29</v>
      </c>
      <c r="G751">
        <v>31</v>
      </c>
      <c r="Q751">
        <f t="shared" si="382"/>
        <v>91</v>
      </c>
      <c r="R751" s="100">
        <f>VLOOKUP(B751,'Общие показания'!A:H,8,0)</f>
        <v>0.33399999999999963</v>
      </c>
      <c r="S751" s="41"/>
      <c r="T751" s="100">
        <f t="shared" si="383"/>
        <v>0.12760259656570036</v>
      </c>
      <c r="U751" s="100">
        <f t="shared" si="384"/>
        <v>0.1036417659919959</v>
      </c>
      <c r="V751" s="41">
        <f t="shared" si="380"/>
        <v>0.1027556374423034</v>
      </c>
      <c r="W751" s="41">
        <f t="shared" si="404"/>
        <v>0</v>
      </c>
      <c r="X751" s="100">
        <f t="shared" si="385"/>
        <v>0</v>
      </c>
      <c r="Y751" s="41"/>
      <c r="Z751" s="41"/>
      <c r="AA751" s="41"/>
      <c r="AB751" s="41"/>
      <c r="AC751" s="41"/>
      <c r="AD751" s="41">
        <f>(S751*$AD$1)/31*N751</f>
        <v>0</v>
      </c>
      <c r="AE751" s="41">
        <f>(S751*$AE$1)/30*O751</f>
        <v>0</v>
      </c>
      <c r="AF751" s="41">
        <f>(S751*$AF$1)/31*P751</f>
        <v>0</v>
      </c>
      <c r="AG751" s="41">
        <f>S751-AD751-AE751-AF751</f>
        <v>0</v>
      </c>
      <c r="AI751" s="100">
        <f t="shared" si="386"/>
        <v>0.78506201852676216</v>
      </c>
      <c r="AJ751" s="100">
        <f t="shared" si="387"/>
        <v>0.37894822322889404</v>
      </c>
      <c r="AK751" s="41">
        <f t="shared" si="381"/>
        <v>0.59434458212118313</v>
      </c>
      <c r="AL751" s="41">
        <f t="shared" si="388"/>
        <v>0</v>
      </c>
      <c r="AR751" s="41">
        <f t="shared" si="389"/>
        <v>0</v>
      </c>
      <c r="AS751" s="41">
        <f t="shared" si="390"/>
        <v>0</v>
      </c>
      <c r="AT751" s="41">
        <f t="shared" si="391"/>
        <v>0</v>
      </c>
      <c r="AV751" s="40">
        <f t="shared" si="392"/>
        <v>2449.9203861696028</v>
      </c>
      <c r="AW751" s="40">
        <f t="shared" si="393"/>
        <v>1295.4452634649881</v>
      </c>
      <c r="AX751" s="40">
        <f t="shared" si="394"/>
        <v>1871.2679453874409</v>
      </c>
      <c r="AY751" s="40">
        <f t="shared" si="395"/>
        <v>0</v>
      </c>
      <c r="AZ751" s="40">
        <f t="shared" si="396"/>
        <v>0</v>
      </c>
      <c r="BA751" s="40">
        <f t="shared" si="397"/>
        <v>0</v>
      </c>
      <c r="BB751" s="40">
        <f t="shared" si="398"/>
        <v>0</v>
      </c>
      <c r="BC751" s="40">
        <f t="shared" si="399"/>
        <v>0</v>
      </c>
      <c r="BD751" s="40">
        <f t="shared" si="400"/>
        <v>0</v>
      </c>
      <c r="BE751" s="40">
        <f>(AD751+AR751)*$BE$1</f>
        <v>0</v>
      </c>
      <c r="BF751" s="40">
        <f>(AE751+AS751)*$BF$1</f>
        <v>0</v>
      </c>
      <c r="BG751" s="40">
        <f>(AF751+AT751)*$BG$1</f>
        <v>0</v>
      </c>
      <c r="BH751" s="62">
        <f t="shared" si="401"/>
        <v>5616.6335950220318</v>
      </c>
      <c r="BI751" s="128">
        <f>VLOOKUP(A751,'1112 '!$B$499:$G$1229,6,0)</f>
        <v>5063.78</v>
      </c>
      <c r="BJ751" s="63">
        <f t="shared" si="402"/>
        <v>552.8535950220321</v>
      </c>
      <c r="BK751" s="41">
        <f t="shared" si="403"/>
        <v>4.4367150633520761E-3</v>
      </c>
    </row>
    <row r="752" spans="1:63" x14ac:dyDescent="0.3">
      <c r="A752" s="85" t="s">
        <v>1249</v>
      </c>
      <c r="B752" s="85" t="s">
        <v>337</v>
      </c>
      <c r="C752" s="65">
        <f>VLOOKUP(B752,Площадь!$D$2:$E$713,2,0)</f>
        <v>59</v>
      </c>
      <c r="D752" s="79"/>
      <c r="E752">
        <v>31</v>
      </c>
      <c r="F752">
        <v>29</v>
      </c>
      <c r="G752">
        <v>31</v>
      </c>
      <c r="Q752">
        <f t="shared" si="382"/>
        <v>91</v>
      </c>
      <c r="R752" s="100">
        <f>VLOOKUP(B752,'Общие показания'!A:H,8,0)</f>
        <v>0.67080744438149686</v>
      </c>
      <c r="S752" s="41"/>
      <c r="T752" s="100">
        <f t="shared" si="383"/>
        <v>0.25627775957688836</v>
      </c>
      <c r="U752" s="100">
        <f t="shared" si="384"/>
        <v>0.20815469513855084</v>
      </c>
      <c r="V752" s="41">
        <f t="shared" si="380"/>
        <v>0.20637498966605769</v>
      </c>
      <c r="W752" s="41">
        <f t="shared" ref="W752:W768" si="405">R752*W$1/30*H752</f>
        <v>0</v>
      </c>
      <c r="X752" s="100">
        <f t="shared" si="385"/>
        <v>0</v>
      </c>
      <c r="Y752" s="41"/>
      <c r="Z752" s="41"/>
      <c r="AA752" s="41"/>
      <c r="AB752" s="41"/>
      <c r="AC752" s="41"/>
      <c r="AD752" s="41"/>
      <c r="AE752" s="41"/>
      <c r="AF752" s="41"/>
      <c r="AG752" s="41"/>
      <c r="AI752" s="100">
        <f t="shared" si="386"/>
        <v>1.1785918344294903</v>
      </c>
      <c r="AJ752" s="100">
        <f t="shared" si="387"/>
        <v>0.56890445726475192</v>
      </c>
      <c r="AK752" s="41">
        <f t="shared" si="381"/>
        <v>0.89227303677225966</v>
      </c>
      <c r="AL752" s="41">
        <f t="shared" si="388"/>
        <v>0</v>
      </c>
      <c r="AR752" s="41">
        <f t="shared" si="389"/>
        <v>0</v>
      </c>
      <c r="AS752" s="41">
        <f t="shared" si="390"/>
        <v>0</v>
      </c>
      <c r="AT752" s="41">
        <f t="shared" si="391"/>
        <v>0</v>
      </c>
      <c r="AV752" s="40">
        <f t="shared" si="392"/>
        <v>3851.7065433669627</v>
      </c>
      <c r="AW752" s="40">
        <f t="shared" si="393"/>
        <v>2085.9065063453299</v>
      </c>
      <c r="AX752" s="40">
        <f t="shared" si="394"/>
        <v>2949.1668162499618</v>
      </c>
      <c r="AY752" s="40">
        <f t="shared" si="395"/>
        <v>0</v>
      </c>
      <c r="AZ752" s="40">
        <f t="shared" si="396"/>
        <v>0</v>
      </c>
      <c r="BA752" s="40">
        <f t="shared" si="397"/>
        <v>0</v>
      </c>
      <c r="BB752" s="40">
        <f t="shared" si="398"/>
        <v>0</v>
      </c>
      <c r="BC752" s="40">
        <f t="shared" si="399"/>
        <v>0</v>
      </c>
      <c r="BD752" s="40">
        <f t="shared" si="400"/>
        <v>0</v>
      </c>
      <c r="BE752" s="40"/>
      <c r="BF752" s="40"/>
      <c r="BG752" s="40"/>
      <c r="BH752" s="62">
        <f t="shared" si="401"/>
        <v>8886.7798659622531</v>
      </c>
      <c r="BI752" s="128">
        <f>VLOOKUP(A752,'1112 '!$B$499:$G$1229,6,0)</f>
        <v>7602.11</v>
      </c>
      <c r="BJ752" s="63">
        <f t="shared" si="402"/>
        <v>1284.6698659622534</v>
      </c>
      <c r="BK752" s="41">
        <f t="shared" si="403"/>
        <v>4.6759558938531051E-3</v>
      </c>
    </row>
    <row r="753" spans="1:63" x14ac:dyDescent="0.3">
      <c r="A753" s="85" t="s">
        <v>1282</v>
      </c>
      <c r="B753" s="85" t="s">
        <v>46</v>
      </c>
      <c r="C753" s="65">
        <f>VLOOKUP(B753,Площадь!$D$2:$E$713,2,0)</f>
        <v>33.5</v>
      </c>
      <c r="D753" s="79"/>
      <c r="E753">
        <v>31</v>
      </c>
      <c r="F753">
        <v>29</v>
      </c>
      <c r="G753">
        <v>31</v>
      </c>
      <c r="Q753">
        <f t="shared" si="382"/>
        <v>91</v>
      </c>
      <c r="R753" s="100">
        <f>VLOOKUP(B753,'Общие показания'!A:H,8,0)</f>
        <v>0</v>
      </c>
      <c r="S753" s="41"/>
      <c r="T753" s="100">
        <f t="shared" si="383"/>
        <v>0</v>
      </c>
      <c r="U753" s="100">
        <f t="shared" si="384"/>
        <v>0</v>
      </c>
      <c r="V753" s="41">
        <f t="shared" si="380"/>
        <v>0</v>
      </c>
      <c r="W753" s="41">
        <f t="shared" si="405"/>
        <v>0</v>
      </c>
      <c r="X753" s="100">
        <f t="shared" si="385"/>
        <v>0</v>
      </c>
      <c r="Y753" s="41"/>
      <c r="Z753" s="41"/>
      <c r="AA753" s="41"/>
      <c r="AB753" s="41"/>
      <c r="AC753" s="41"/>
      <c r="AD753" s="41"/>
      <c r="AE753" s="41"/>
      <c r="AF753" s="41"/>
      <c r="AG753" s="41"/>
      <c r="AI753" s="100">
        <f t="shared" si="386"/>
        <v>0.66920044836250725</v>
      </c>
      <c r="AJ753" s="100">
        <f t="shared" si="387"/>
        <v>0.32302202234524047</v>
      </c>
      <c r="AK753" s="41">
        <f t="shared" si="381"/>
        <v>0.50662960562492709</v>
      </c>
      <c r="AL753" s="41">
        <f t="shared" si="388"/>
        <v>0</v>
      </c>
      <c r="AR753" s="41">
        <f t="shared" si="389"/>
        <v>0</v>
      </c>
      <c r="AS753" s="41">
        <f t="shared" si="390"/>
        <v>0</v>
      </c>
      <c r="AT753" s="41">
        <f t="shared" si="391"/>
        <v>0</v>
      </c>
      <c r="AV753" s="40">
        <f t="shared" si="392"/>
        <v>1796.37491556638</v>
      </c>
      <c r="AW753" s="40">
        <f t="shared" si="393"/>
        <v>867.10739590266974</v>
      </c>
      <c r="AX753" s="40">
        <f t="shared" si="394"/>
        <v>1359.9762481553294</v>
      </c>
      <c r="AY753" s="40">
        <f t="shared" si="395"/>
        <v>0</v>
      </c>
      <c r="AZ753" s="40">
        <f t="shared" si="396"/>
        <v>0</v>
      </c>
      <c r="BA753" s="40">
        <f t="shared" si="397"/>
        <v>0</v>
      </c>
      <c r="BB753" s="40">
        <f t="shared" si="398"/>
        <v>0</v>
      </c>
      <c r="BC753" s="40">
        <f t="shared" si="399"/>
        <v>0</v>
      </c>
      <c r="BD753" s="40">
        <f t="shared" si="400"/>
        <v>0</v>
      </c>
      <c r="BE753" s="40"/>
      <c r="BF753" s="40"/>
      <c r="BG753" s="40"/>
      <c r="BH753" s="62">
        <f t="shared" si="401"/>
        <v>4023.4585596243792</v>
      </c>
      <c r="BI753" s="128">
        <f>VLOOKUP(A753,'1112 '!$B$499:$G$1229,6,0)</f>
        <v>4316.46</v>
      </c>
      <c r="BJ753" s="63">
        <f t="shared" si="402"/>
        <v>-293.00144037562086</v>
      </c>
      <c r="BK753" s="41">
        <f t="shared" si="403"/>
        <v>3.7284877520713301E-3</v>
      </c>
    </row>
    <row r="754" spans="1:63" x14ac:dyDescent="0.3">
      <c r="A754" s="85" t="s">
        <v>1501</v>
      </c>
      <c r="B754" s="85" t="s">
        <v>194</v>
      </c>
      <c r="C754" s="65">
        <f>VLOOKUP(B754,Площадь!$D$2:$E$713,2,0)</f>
        <v>32.5</v>
      </c>
      <c r="D754" s="79"/>
      <c r="E754">
        <v>31</v>
      </c>
      <c r="F754">
        <v>29</v>
      </c>
      <c r="G754">
        <v>31</v>
      </c>
      <c r="Q754">
        <f t="shared" si="382"/>
        <v>91</v>
      </c>
      <c r="R754" s="100">
        <f>VLOOKUP(B754,'Общие показания'!A:H,8,0)</f>
        <v>1.2396418859291438</v>
      </c>
      <c r="S754" s="41"/>
      <c r="T754" s="100">
        <f t="shared" si="383"/>
        <v>0.47359737561724746</v>
      </c>
      <c r="U754" s="100">
        <f t="shared" si="384"/>
        <v>0.38466668938726029</v>
      </c>
      <c r="V754" s="41">
        <f t="shared" si="380"/>
        <v>0.38137782092463612</v>
      </c>
      <c r="W754" s="41">
        <f t="shared" si="405"/>
        <v>0</v>
      </c>
      <c r="X754" s="100">
        <f t="shared" si="385"/>
        <v>0</v>
      </c>
      <c r="Y754" s="41"/>
      <c r="Z754" s="41"/>
      <c r="AA754" s="41"/>
      <c r="AB754" s="41"/>
      <c r="AC754" s="41"/>
      <c r="AD754" s="41"/>
      <c r="AE754" s="41"/>
      <c r="AF754" s="41"/>
      <c r="AG754" s="41"/>
      <c r="AI754" s="100">
        <f t="shared" si="386"/>
        <v>0.6492243155755667</v>
      </c>
      <c r="AJ754" s="100">
        <f t="shared" si="387"/>
        <v>0.31337957391702437</v>
      </c>
      <c r="AK754" s="41">
        <f t="shared" si="381"/>
        <v>0.49150633381522779</v>
      </c>
      <c r="AL754" s="41">
        <f t="shared" si="388"/>
        <v>0</v>
      </c>
      <c r="AR754" s="41">
        <f t="shared" si="389"/>
        <v>0</v>
      </c>
      <c r="AS754" s="41">
        <f t="shared" si="390"/>
        <v>0</v>
      </c>
      <c r="AT754" s="41">
        <f t="shared" si="391"/>
        <v>0</v>
      </c>
      <c r="AV754" s="40">
        <f t="shared" si="392"/>
        <v>3014.0576349703429</v>
      </c>
      <c r="AW754" s="40">
        <f t="shared" si="393"/>
        <v>1873.8074673634896</v>
      </c>
      <c r="AX754" s="40">
        <f t="shared" si="394"/>
        <v>2343.1353096175012</v>
      </c>
      <c r="AY754" s="40">
        <f t="shared" si="395"/>
        <v>0</v>
      </c>
      <c r="AZ754" s="40">
        <f t="shared" si="396"/>
        <v>0</v>
      </c>
      <c r="BA754" s="40">
        <f t="shared" si="397"/>
        <v>0</v>
      </c>
      <c r="BB754" s="40">
        <f t="shared" si="398"/>
        <v>0</v>
      </c>
      <c r="BC754" s="40">
        <f t="shared" si="399"/>
        <v>0</v>
      </c>
      <c r="BD754" s="40">
        <f t="shared" si="400"/>
        <v>0</v>
      </c>
      <c r="BE754" s="40"/>
      <c r="BF754" s="40"/>
      <c r="BG754" s="40"/>
      <c r="BH754" s="62">
        <f t="shared" si="401"/>
        <v>7231.0004119513342</v>
      </c>
      <c r="BI754" s="128">
        <f>VLOOKUP(A754,'1112 '!$B$499:$G$1229,6,0)</f>
        <v>4187.6099999999997</v>
      </c>
      <c r="BJ754" s="63">
        <f t="shared" si="402"/>
        <v>3043.3904119513345</v>
      </c>
      <c r="BK754" s="41">
        <f t="shared" si="403"/>
        <v>6.9070566903511859E-3</v>
      </c>
    </row>
    <row r="755" spans="1:63" x14ac:dyDescent="0.3">
      <c r="A755" s="85" t="s">
        <v>1509</v>
      </c>
      <c r="B755" s="85" t="s">
        <v>100</v>
      </c>
      <c r="C755" s="65">
        <f>VLOOKUP(B755,Площадь!$D$2:$E$713,2,0)</f>
        <v>61.5</v>
      </c>
      <c r="D755" s="79"/>
      <c r="E755">
        <v>31</v>
      </c>
      <c r="F755">
        <v>29</v>
      </c>
      <c r="G755">
        <v>31</v>
      </c>
      <c r="Q755">
        <f t="shared" si="382"/>
        <v>91</v>
      </c>
      <c r="R755" s="100">
        <f>VLOOKUP(B755,'Общие показания'!A:H,8,0)</f>
        <v>2.3457838764505334</v>
      </c>
      <c r="S755" s="41"/>
      <c r="T755" s="100">
        <f t="shared" si="383"/>
        <v>0.89619195693725273</v>
      </c>
      <c r="U755" s="100">
        <f t="shared" si="384"/>
        <v>0.72790773530204633</v>
      </c>
      <c r="V755" s="41">
        <f t="shared" si="380"/>
        <v>0.72168418421123448</v>
      </c>
      <c r="W755" s="41">
        <f t="shared" si="405"/>
        <v>0</v>
      </c>
      <c r="X755" s="100">
        <f t="shared" si="385"/>
        <v>0</v>
      </c>
      <c r="Y755" s="41"/>
      <c r="Z755" s="41"/>
      <c r="AA755" s="41"/>
      <c r="AB755" s="41"/>
      <c r="AC755" s="41"/>
      <c r="AD755" s="41"/>
      <c r="AE755" s="41"/>
      <c r="AF755" s="41"/>
      <c r="AG755" s="41"/>
      <c r="AI755" s="100">
        <f t="shared" si="386"/>
        <v>1.2285321663968416</v>
      </c>
      <c r="AJ755" s="100">
        <f t="shared" si="387"/>
        <v>0.59301057833529225</v>
      </c>
      <c r="AK755" s="41">
        <f t="shared" si="381"/>
        <v>0.93008121629650797</v>
      </c>
      <c r="AL755" s="41">
        <f t="shared" si="388"/>
        <v>0</v>
      </c>
      <c r="AR755" s="41">
        <f t="shared" si="389"/>
        <v>0</v>
      </c>
      <c r="AS755" s="41">
        <f t="shared" si="390"/>
        <v>0</v>
      </c>
      <c r="AT755" s="41">
        <f t="shared" si="391"/>
        <v>0</v>
      </c>
      <c r="AV755" s="40">
        <f t="shared" si="392"/>
        <v>5703.52444771311</v>
      </c>
      <c r="AW755" s="40">
        <f t="shared" si="393"/>
        <v>3545.8202843955264</v>
      </c>
      <c r="AX755" s="40">
        <f t="shared" si="394"/>
        <v>4433.932970506964</v>
      </c>
      <c r="AY755" s="40">
        <f t="shared" si="395"/>
        <v>0</v>
      </c>
      <c r="AZ755" s="40">
        <f t="shared" si="396"/>
        <v>0</v>
      </c>
      <c r="BA755" s="40">
        <f t="shared" si="397"/>
        <v>0</v>
      </c>
      <c r="BB755" s="40">
        <f t="shared" si="398"/>
        <v>0</v>
      </c>
      <c r="BC755" s="40">
        <f t="shared" si="399"/>
        <v>0</v>
      </c>
      <c r="BD755" s="40">
        <f t="shared" si="400"/>
        <v>0</v>
      </c>
      <c r="BE755" s="40"/>
      <c r="BF755" s="40"/>
      <c r="BG755" s="40"/>
      <c r="BH755" s="62">
        <f t="shared" si="401"/>
        <v>13683.2777026156</v>
      </c>
      <c r="BI755" s="128">
        <f>VLOOKUP(A755,'1112 '!$B$499:$G$1229,6,0)</f>
        <v>7924.23</v>
      </c>
      <c r="BJ755" s="63">
        <f t="shared" si="402"/>
        <v>5759.0477026156004</v>
      </c>
      <c r="BK755" s="41">
        <f t="shared" si="403"/>
        <v>6.9070566903511859E-3</v>
      </c>
    </row>
    <row r="756" spans="1:63" x14ac:dyDescent="0.3">
      <c r="A756" s="85" t="s">
        <v>1418</v>
      </c>
      <c r="B756" s="85" t="s">
        <v>159</v>
      </c>
      <c r="C756" s="65">
        <f>VLOOKUP(B756,Площадь!$D$2:$E$713,2,0)</f>
        <v>39.1</v>
      </c>
      <c r="D756" s="79"/>
      <c r="E756">
        <v>31</v>
      </c>
      <c r="F756">
        <v>29</v>
      </c>
      <c r="G756">
        <v>31</v>
      </c>
      <c r="Q756">
        <f t="shared" si="382"/>
        <v>91</v>
      </c>
      <c r="R756" s="100">
        <f>VLOOKUP(B756,'Общие показания'!A:H,8,0)</f>
        <v>1.4913845458409083</v>
      </c>
      <c r="S756" s="41"/>
      <c r="T756" s="100">
        <f t="shared" si="383"/>
        <v>0.56977407343490383</v>
      </c>
      <c r="U756" s="100">
        <f t="shared" si="384"/>
        <v>0.46278361707821153</v>
      </c>
      <c r="V756" s="41">
        <f t="shared" si="380"/>
        <v>0.45882685532779299</v>
      </c>
      <c r="W756" s="41">
        <f t="shared" si="405"/>
        <v>0</v>
      </c>
      <c r="X756" s="100">
        <f t="shared" si="385"/>
        <v>0</v>
      </c>
      <c r="Y756" s="41"/>
      <c r="Z756" s="41"/>
      <c r="AA756" s="41"/>
      <c r="AB756" s="41"/>
      <c r="AC756" s="41"/>
      <c r="AD756" s="41"/>
      <c r="AE756" s="41"/>
      <c r="AF756" s="41"/>
      <c r="AG756" s="41"/>
      <c r="AI756" s="100">
        <f t="shared" si="386"/>
        <v>0.78106679196937412</v>
      </c>
      <c r="AJ756" s="100">
        <f t="shared" si="387"/>
        <v>0.37701973354325086</v>
      </c>
      <c r="AK756" s="41">
        <f t="shared" si="381"/>
        <v>0.59131992775924336</v>
      </c>
      <c r="AL756" s="41">
        <f t="shared" si="388"/>
        <v>0</v>
      </c>
      <c r="AR756" s="41">
        <f t="shared" si="389"/>
        <v>0</v>
      </c>
      <c r="AS756" s="41">
        <f t="shared" si="390"/>
        <v>0</v>
      </c>
      <c r="AT756" s="41">
        <f t="shared" si="391"/>
        <v>0</v>
      </c>
      <c r="AV756" s="40">
        <f t="shared" si="392"/>
        <v>3626.1431854566276</v>
      </c>
      <c r="AW756" s="40">
        <f t="shared" si="393"/>
        <v>2254.3345222742287</v>
      </c>
      <c r="AX756" s="40">
        <f t="shared" si="394"/>
        <v>2818.972018647517</v>
      </c>
      <c r="AY756" s="40">
        <f t="shared" si="395"/>
        <v>0</v>
      </c>
      <c r="AZ756" s="40">
        <f t="shared" si="396"/>
        <v>0</v>
      </c>
      <c r="BA756" s="40">
        <f t="shared" si="397"/>
        <v>0</v>
      </c>
      <c r="BB756" s="40">
        <f t="shared" si="398"/>
        <v>0</v>
      </c>
      <c r="BC756" s="40">
        <f t="shared" si="399"/>
        <v>0</v>
      </c>
      <c r="BD756" s="40">
        <f t="shared" si="400"/>
        <v>0</v>
      </c>
      <c r="BE756" s="40"/>
      <c r="BF756" s="40"/>
      <c r="BG756" s="40"/>
      <c r="BH756" s="62">
        <f t="shared" si="401"/>
        <v>8699.4497263783742</v>
      </c>
      <c r="BI756" s="128">
        <f>VLOOKUP(A756,'1112 '!$B$499:$G$1229,6,0)</f>
        <v>5038.01</v>
      </c>
      <c r="BJ756" s="63">
        <f t="shared" si="402"/>
        <v>3661.439726378374</v>
      </c>
      <c r="BK756" s="41">
        <f t="shared" si="403"/>
        <v>6.9070566903511859E-3</v>
      </c>
    </row>
    <row r="757" spans="1:63" x14ac:dyDescent="0.3">
      <c r="A757" s="85" t="s">
        <v>2308</v>
      </c>
      <c r="B757" s="85" t="s">
        <v>117</v>
      </c>
      <c r="C757" s="65">
        <f>VLOOKUP(B757,Площадь!$D$2:$E$713,2,0)</f>
        <v>31.8</v>
      </c>
      <c r="D757" s="79"/>
      <c r="E757">
        <v>31</v>
      </c>
      <c r="F757">
        <v>29</v>
      </c>
      <c r="G757">
        <v>31</v>
      </c>
      <c r="Q757">
        <f t="shared" si="382"/>
        <v>91</v>
      </c>
      <c r="R757" s="100">
        <f>VLOOKUP(B757,'Общие показания'!A:H,8,0)</f>
        <v>1.2129419068475931</v>
      </c>
      <c r="S757" s="41"/>
      <c r="T757" s="100">
        <f t="shared" si="383"/>
        <v>0.46339681675779903</v>
      </c>
      <c r="U757" s="100">
        <f t="shared" si="384"/>
        <v>0.37638156069276546</v>
      </c>
      <c r="V757" s="41">
        <f t="shared" si="380"/>
        <v>0.37316352939702863</v>
      </c>
      <c r="W757" s="41">
        <f t="shared" si="405"/>
        <v>0</v>
      </c>
      <c r="X757" s="100">
        <f t="shared" si="385"/>
        <v>0</v>
      </c>
      <c r="Y757" s="41"/>
      <c r="Z757" s="41"/>
      <c r="AA757" s="41"/>
      <c r="AB757" s="41"/>
      <c r="AC757" s="41"/>
      <c r="AD757" s="41"/>
      <c r="AE757" s="41"/>
      <c r="AF757" s="41"/>
      <c r="AG757" s="41"/>
      <c r="AI757" s="100">
        <f t="shared" si="386"/>
        <v>0.63524102262470838</v>
      </c>
      <c r="AJ757" s="100">
        <f t="shared" si="387"/>
        <v>0.30662986001727305</v>
      </c>
      <c r="AK757" s="41">
        <f t="shared" si="381"/>
        <v>0.48092004354843831</v>
      </c>
      <c r="AL757" s="41">
        <f t="shared" si="388"/>
        <v>0</v>
      </c>
      <c r="AR757" s="41">
        <f t="shared" si="389"/>
        <v>0</v>
      </c>
      <c r="AS757" s="41">
        <f t="shared" si="390"/>
        <v>0</v>
      </c>
      <c r="AT757" s="41">
        <f t="shared" si="391"/>
        <v>0</v>
      </c>
      <c r="AV757" s="40">
        <f t="shared" si="392"/>
        <v>2949.1394705248276</v>
      </c>
      <c r="AW757" s="40">
        <f t="shared" si="393"/>
        <v>1833.448537297199</v>
      </c>
      <c r="AX757" s="40">
        <f t="shared" si="394"/>
        <v>2292.6677798718938</v>
      </c>
      <c r="AY757" s="40">
        <f t="shared" si="395"/>
        <v>0</v>
      </c>
      <c r="AZ757" s="40">
        <f t="shared" si="396"/>
        <v>0</v>
      </c>
      <c r="BA757" s="40">
        <f t="shared" si="397"/>
        <v>0</v>
      </c>
      <c r="BB757" s="40">
        <f t="shared" si="398"/>
        <v>0</v>
      </c>
      <c r="BC757" s="40">
        <f t="shared" si="399"/>
        <v>0</v>
      </c>
      <c r="BD757" s="40">
        <f t="shared" si="400"/>
        <v>0</v>
      </c>
      <c r="BE757" s="40"/>
      <c r="BF757" s="40"/>
      <c r="BG757" s="40"/>
      <c r="BH757" s="62">
        <f t="shared" si="401"/>
        <v>7075.2557876939209</v>
      </c>
      <c r="BI757" s="128">
        <f>VLOOKUP(A757,'1112 '!$B$499:$G$1229,6,0)</f>
        <v>4097.3999999999996</v>
      </c>
      <c r="BJ757" s="63">
        <f t="shared" si="402"/>
        <v>2977.8557876939212</v>
      </c>
      <c r="BK757" s="41">
        <f t="shared" si="403"/>
        <v>6.9070566903511868E-3</v>
      </c>
    </row>
    <row r="758" spans="1:63" x14ac:dyDescent="0.3">
      <c r="A758" s="85" t="s">
        <v>1222</v>
      </c>
      <c r="B758" s="85" t="s">
        <v>203</v>
      </c>
      <c r="C758" s="65">
        <f>VLOOKUP(B758,Площадь!$D$2:$E$713,2,0)</f>
        <v>32.1</v>
      </c>
      <c r="D758" s="79"/>
      <c r="E758">
        <v>31</v>
      </c>
      <c r="F758">
        <v>29</v>
      </c>
      <c r="G758">
        <v>31</v>
      </c>
      <c r="Q758">
        <f t="shared" si="382"/>
        <v>91</v>
      </c>
      <c r="R758" s="100">
        <f>VLOOKUP(B758,'Общие показания'!A:H,8,0)</f>
        <v>0.8620000000000001</v>
      </c>
      <c r="S758" s="41"/>
      <c r="T758" s="100">
        <f t="shared" si="383"/>
        <v>0.32932167137614921</v>
      </c>
      <c r="U758" s="100">
        <f t="shared" si="384"/>
        <v>0.2674826415721574</v>
      </c>
      <c r="V758" s="41">
        <f t="shared" si="380"/>
        <v>0.26519568705169355</v>
      </c>
      <c r="W758" s="41">
        <f t="shared" si="405"/>
        <v>0</v>
      </c>
      <c r="X758" s="100">
        <f t="shared" si="385"/>
        <v>0</v>
      </c>
      <c r="Y758" s="41"/>
      <c r="Z758" s="41"/>
      <c r="AA758" s="41"/>
      <c r="AB758" s="41"/>
      <c r="AC758" s="41"/>
      <c r="AD758" s="41">
        <f>(S758*$AD$1)/31*N758</f>
        <v>0</v>
      </c>
      <c r="AE758" s="41">
        <f>(S758*$AE$1)/30*O758</f>
        <v>0</v>
      </c>
      <c r="AF758" s="41">
        <f>(S758*$AF$1)/31*P758</f>
        <v>0</v>
      </c>
      <c r="AG758" s="41">
        <f>S758-AD758-AE758-AF758</f>
        <v>0</v>
      </c>
      <c r="AI758" s="100">
        <f t="shared" si="386"/>
        <v>0.6412338624607905</v>
      </c>
      <c r="AJ758" s="100">
        <f t="shared" si="387"/>
        <v>0.30952259454573794</v>
      </c>
      <c r="AK758" s="41">
        <f t="shared" si="381"/>
        <v>0.48545702509134803</v>
      </c>
      <c r="AL758" s="41">
        <f t="shared" si="388"/>
        <v>0</v>
      </c>
      <c r="AR758" s="41">
        <f t="shared" si="389"/>
        <v>0</v>
      </c>
      <c r="AS758" s="41">
        <f t="shared" si="390"/>
        <v>0</v>
      </c>
      <c r="AT758" s="41">
        <f t="shared" si="391"/>
        <v>0</v>
      </c>
      <c r="AV758" s="40">
        <f t="shared" si="392"/>
        <v>2605.3204528105275</v>
      </c>
      <c r="AW758" s="40">
        <f t="shared" si="393"/>
        <v>1548.8897756254337</v>
      </c>
      <c r="AX758" s="40">
        <f t="shared" si="394"/>
        <v>2015.022114368295</v>
      </c>
      <c r="AY758" s="40">
        <f t="shared" si="395"/>
        <v>0</v>
      </c>
      <c r="AZ758" s="40">
        <f t="shared" si="396"/>
        <v>0</v>
      </c>
      <c r="BA758" s="40">
        <f t="shared" si="397"/>
        <v>0</v>
      </c>
      <c r="BB758" s="40">
        <f t="shared" si="398"/>
        <v>0</v>
      </c>
      <c r="BC758" s="40">
        <f t="shared" si="399"/>
        <v>0</v>
      </c>
      <c r="BD758" s="40">
        <f t="shared" si="400"/>
        <v>0</v>
      </c>
      <c r="BE758" s="40">
        <f>(AD758+AR758)*$BE$1</f>
        <v>0</v>
      </c>
      <c r="BF758" s="40">
        <f>(AE758+AS758)*$BF$1</f>
        <v>0</v>
      </c>
      <c r="BG758" s="40">
        <f>(AF758+AT758)*$BG$1</f>
        <v>0</v>
      </c>
      <c r="BH758" s="62">
        <f t="shared" si="401"/>
        <v>6169.2323428042555</v>
      </c>
      <c r="BI758" s="128">
        <f>VLOOKUP(A758,'1112 '!$B$499:$G$1229,6,0)</f>
        <v>4136.07</v>
      </c>
      <c r="BJ758" s="63">
        <f t="shared" si="402"/>
        <v>2033.1623428042558</v>
      </c>
      <c r="BK758" s="41">
        <f t="shared" si="403"/>
        <v>5.966286298281092E-3</v>
      </c>
    </row>
    <row r="759" spans="1:63" x14ac:dyDescent="0.3">
      <c r="A759" s="85" t="s">
        <v>1416</v>
      </c>
      <c r="B759" s="85" t="s">
        <v>50</v>
      </c>
      <c r="C759" s="65">
        <f>VLOOKUP(B759,Площадь!$D$2:$E$713,2,0)</f>
        <v>39.299999999999997</v>
      </c>
      <c r="D759" s="79"/>
      <c r="E759">
        <v>31</v>
      </c>
      <c r="F759">
        <v>29</v>
      </c>
      <c r="G759">
        <v>31</v>
      </c>
      <c r="Q759">
        <f t="shared" si="382"/>
        <v>91</v>
      </c>
      <c r="R759" s="100">
        <f>VLOOKUP(B759,'Общие показания'!A:H,8,0)</f>
        <v>1.4990131112927798</v>
      </c>
      <c r="S759" s="41"/>
      <c r="T759" s="100">
        <f t="shared" si="383"/>
        <v>0.57268851882331762</v>
      </c>
      <c r="U759" s="100">
        <f t="shared" si="384"/>
        <v>0.46515079670520998</v>
      </c>
      <c r="V759" s="41">
        <f t="shared" si="380"/>
        <v>0.46117379576425227</v>
      </c>
      <c r="W759" s="41">
        <f t="shared" si="405"/>
        <v>0</v>
      </c>
      <c r="X759" s="100">
        <f t="shared" si="385"/>
        <v>0</v>
      </c>
      <c r="Y759" s="41"/>
      <c r="Z759" s="41"/>
      <c r="AA759" s="41"/>
      <c r="AB759" s="41"/>
      <c r="AC759" s="41"/>
      <c r="AD759" s="41"/>
      <c r="AE759" s="41"/>
      <c r="AF759" s="41"/>
      <c r="AG759" s="41"/>
      <c r="AI759" s="100">
        <f t="shared" si="386"/>
        <v>0.78506201852676216</v>
      </c>
      <c r="AJ759" s="100">
        <f t="shared" si="387"/>
        <v>0.37894822322889404</v>
      </c>
      <c r="AK759" s="41">
        <f t="shared" si="381"/>
        <v>0.59434458212118313</v>
      </c>
      <c r="AL759" s="41">
        <f t="shared" si="388"/>
        <v>0</v>
      </c>
      <c r="AR759" s="41">
        <f t="shared" si="389"/>
        <v>0</v>
      </c>
      <c r="AS759" s="41">
        <f t="shared" si="390"/>
        <v>0</v>
      </c>
      <c r="AT759" s="41">
        <f t="shared" si="391"/>
        <v>0</v>
      </c>
      <c r="AV759" s="40">
        <f t="shared" si="392"/>
        <v>3644.6912324410605</v>
      </c>
      <c r="AW759" s="40">
        <f t="shared" si="393"/>
        <v>2265.8656451503116</v>
      </c>
      <c r="AX759" s="40">
        <f t="shared" si="394"/>
        <v>2833.3913128605473</v>
      </c>
      <c r="AY759" s="40">
        <f t="shared" si="395"/>
        <v>0</v>
      </c>
      <c r="AZ759" s="40">
        <f t="shared" si="396"/>
        <v>0</v>
      </c>
      <c r="BA759" s="40">
        <f t="shared" si="397"/>
        <v>0</v>
      </c>
      <c r="BB759" s="40">
        <f t="shared" si="398"/>
        <v>0</v>
      </c>
      <c r="BC759" s="40">
        <f t="shared" si="399"/>
        <v>0</v>
      </c>
      <c r="BD759" s="40">
        <f t="shared" si="400"/>
        <v>0</v>
      </c>
      <c r="BE759" s="40"/>
      <c r="BF759" s="40"/>
      <c r="BG759" s="40"/>
      <c r="BH759" s="62">
        <f t="shared" si="401"/>
        <v>8743.9481904519198</v>
      </c>
      <c r="BI759" s="128">
        <f>VLOOKUP(A759,'1112 '!$B$499:$G$1229,6,0)</f>
        <v>5063.78</v>
      </c>
      <c r="BJ759" s="63">
        <f t="shared" si="402"/>
        <v>3680.1681904519201</v>
      </c>
      <c r="BK759" s="41">
        <f t="shared" si="403"/>
        <v>6.9070566903511868E-3</v>
      </c>
    </row>
    <row r="760" spans="1:63" x14ac:dyDescent="0.3">
      <c r="A760" s="85" t="s">
        <v>1404</v>
      </c>
      <c r="B760" s="85" t="s">
        <v>276</v>
      </c>
      <c r="C760" s="65">
        <f>VLOOKUP(B760,Площадь!$D$2:$E$713,2,0)</f>
        <v>59</v>
      </c>
      <c r="D760" s="79"/>
      <c r="E760">
        <v>31</v>
      </c>
      <c r="F760">
        <v>29</v>
      </c>
      <c r="G760">
        <v>31</v>
      </c>
      <c r="Q760">
        <f t="shared" si="382"/>
        <v>91</v>
      </c>
      <c r="R760" s="100">
        <f>VLOOKUP(B760,'Общие показания'!A:H,8,0)</f>
        <v>2.2504268083021377</v>
      </c>
      <c r="S760" s="41"/>
      <c r="T760" s="100">
        <f t="shared" si="383"/>
        <v>0.85976138958207982</v>
      </c>
      <c r="U760" s="100">
        <f t="shared" si="384"/>
        <v>0.69831798996456473</v>
      </c>
      <c r="V760" s="41">
        <f t="shared" si="380"/>
        <v>0.69234742875549327</v>
      </c>
      <c r="W760" s="41">
        <f t="shared" si="405"/>
        <v>0</v>
      </c>
      <c r="X760" s="100">
        <f t="shared" si="385"/>
        <v>0</v>
      </c>
      <c r="Y760" s="41"/>
      <c r="Z760" s="41"/>
      <c r="AA760" s="41"/>
      <c r="AB760" s="41"/>
      <c r="AC760" s="41"/>
      <c r="AD760" s="41"/>
      <c r="AE760" s="41"/>
      <c r="AF760" s="41"/>
      <c r="AG760" s="41"/>
      <c r="AI760" s="100">
        <f t="shared" si="386"/>
        <v>1.1785918344294903</v>
      </c>
      <c r="AJ760" s="100">
        <f t="shared" si="387"/>
        <v>0.56890445726475192</v>
      </c>
      <c r="AK760" s="41">
        <f t="shared" si="381"/>
        <v>0.89227303677225966</v>
      </c>
      <c r="AL760" s="41">
        <f t="shared" si="388"/>
        <v>0</v>
      </c>
      <c r="AR760" s="41">
        <f t="shared" si="389"/>
        <v>0</v>
      </c>
      <c r="AS760" s="41">
        <f t="shared" si="390"/>
        <v>0</v>
      </c>
      <c r="AT760" s="41">
        <f t="shared" si="391"/>
        <v>0</v>
      </c>
      <c r="AV760" s="40">
        <f t="shared" si="392"/>
        <v>5471.6738604076982</v>
      </c>
      <c r="AW760" s="40">
        <f t="shared" si="393"/>
        <v>3401.6812484444881</v>
      </c>
      <c r="AX760" s="40">
        <f t="shared" si="394"/>
        <v>4253.6917928440789</v>
      </c>
      <c r="AY760" s="40">
        <f t="shared" si="395"/>
        <v>0</v>
      </c>
      <c r="AZ760" s="40">
        <f t="shared" si="396"/>
        <v>0</v>
      </c>
      <c r="BA760" s="40">
        <f t="shared" si="397"/>
        <v>0</v>
      </c>
      <c r="BB760" s="40">
        <f t="shared" si="398"/>
        <v>0</v>
      </c>
      <c r="BC760" s="40">
        <f t="shared" si="399"/>
        <v>0</v>
      </c>
      <c r="BD760" s="40">
        <f t="shared" si="400"/>
        <v>0</v>
      </c>
      <c r="BE760" s="40"/>
      <c r="BF760" s="40"/>
      <c r="BG760" s="40"/>
      <c r="BH760" s="62">
        <f t="shared" si="401"/>
        <v>13127.046901696263</v>
      </c>
      <c r="BI760" s="128">
        <f>VLOOKUP(A760,'1112 '!$B$499:$G$1229,6,0)</f>
        <v>7602.11</v>
      </c>
      <c r="BJ760" s="63">
        <f t="shared" si="402"/>
        <v>5524.9369016962637</v>
      </c>
      <c r="BK760" s="41">
        <f t="shared" si="403"/>
        <v>6.9070566903511859E-3</v>
      </c>
    </row>
    <row r="761" spans="1:63" x14ac:dyDescent="0.3">
      <c r="A761" s="85" t="s">
        <v>1422</v>
      </c>
      <c r="B761" s="85" t="s">
        <v>61</v>
      </c>
      <c r="C761" s="65">
        <f>VLOOKUP(B761,Площадь!$D$2:$E$713,2,0)</f>
        <v>33.5</v>
      </c>
      <c r="D761" s="79"/>
      <c r="E761">
        <v>31</v>
      </c>
      <c r="F761">
        <v>29</v>
      </c>
      <c r="G761">
        <v>31</v>
      </c>
      <c r="Q761">
        <f t="shared" si="382"/>
        <v>91</v>
      </c>
      <c r="R761" s="100">
        <f>VLOOKUP(B761,'Общие показания'!A:H,8,0)</f>
        <v>1.2777847131885021</v>
      </c>
      <c r="S761" s="41"/>
      <c r="T761" s="100">
        <f t="shared" si="383"/>
        <v>0.48816960255931652</v>
      </c>
      <c r="U761" s="100">
        <f t="shared" si="384"/>
        <v>0.39650258752225293</v>
      </c>
      <c r="V761" s="41">
        <f t="shared" si="380"/>
        <v>0.39311252310693262</v>
      </c>
      <c r="W761" s="41">
        <f t="shared" si="405"/>
        <v>0</v>
      </c>
      <c r="X761" s="100">
        <f t="shared" si="385"/>
        <v>0</v>
      </c>
      <c r="Y761" s="41"/>
      <c r="Z761" s="41"/>
      <c r="AA761" s="41"/>
      <c r="AB761" s="41"/>
      <c r="AC761" s="41"/>
      <c r="AD761" s="41"/>
      <c r="AE761" s="41"/>
      <c r="AF761" s="41"/>
      <c r="AG761" s="41"/>
      <c r="AI761" s="100">
        <f t="shared" si="386"/>
        <v>0.66920044836250725</v>
      </c>
      <c r="AJ761" s="100">
        <f t="shared" si="387"/>
        <v>0.32302202234524047</v>
      </c>
      <c r="AK761" s="41">
        <f t="shared" si="381"/>
        <v>0.50662960562492709</v>
      </c>
      <c r="AL761" s="41">
        <f t="shared" si="388"/>
        <v>0</v>
      </c>
      <c r="AR761" s="41">
        <f t="shared" si="389"/>
        <v>0</v>
      </c>
      <c r="AS761" s="41">
        <f t="shared" si="390"/>
        <v>0</v>
      </c>
      <c r="AT761" s="41">
        <f t="shared" si="391"/>
        <v>0</v>
      </c>
      <c r="AV761" s="40">
        <f t="shared" si="392"/>
        <v>3106.7978698925072</v>
      </c>
      <c r="AW761" s="40">
        <f t="shared" si="393"/>
        <v>1931.4630817439047</v>
      </c>
      <c r="AX761" s="40">
        <f t="shared" si="394"/>
        <v>2415.231780682655</v>
      </c>
      <c r="AY761" s="40">
        <f t="shared" si="395"/>
        <v>0</v>
      </c>
      <c r="AZ761" s="40">
        <f t="shared" si="396"/>
        <v>0</v>
      </c>
      <c r="BA761" s="40">
        <f t="shared" si="397"/>
        <v>0</v>
      </c>
      <c r="BB761" s="40">
        <f t="shared" si="398"/>
        <v>0</v>
      </c>
      <c r="BC761" s="40">
        <f t="shared" si="399"/>
        <v>0</v>
      </c>
      <c r="BD761" s="40">
        <f t="shared" si="400"/>
        <v>0</v>
      </c>
      <c r="BE761" s="40"/>
      <c r="BF761" s="40"/>
      <c r="BG761" s="40"/>
      <c r="BH761" s="62">
        <f t="shared" si="401"/>
        <v>7453.4927323190668</v>
      </c>
      <c r="BI761" s="128">
        <f>VLOOKUP(A761,'1112 '!$B$499:$G$1229,6,0)</f>
        <v>4316.46</v>
      </c>
      <c r="BJ761" s="63">
        <f t="shared" si="402"/>
        <v>3137.0327323190668</v>
      </c>
      <c r="BK761" s="41">
        <f t="shared" si="403"/>
        <v>6.9070566903511859E-3</v>
      </c>
    </row>
    <row r="762" spans="1:63" x14ac:dyDescent="0.3">
      <c r="A762" s="85" t="s">
        <v>1258</v>
      </c>
      <c r="B762" s="85" t="s">
        <v>256</v>
      </c>
      <c r="C762" s="65">
        <f>VLOOKUP(B762,Площадь!$D$2:$E$713,2,0)</f>
        <v>46.3</v>
      </c>
      <c r="D762" s="79"/>
      <c r="E762">
        <v>31</v>
      </c>
      <c r="F762">
        <v>29</v>
      </c>
      <c r="G762">
        <v>31</v>
      </c>
      <c r="Q762">
        <f t="shared" si="382"/>
        <v>91</v>
      </c>
      <c r="R762" s="100">
        <f>VLOOKUP(B762,'Общие показания'!A:H,8,0)</f>
        <v>3.4959999999999987</v>
      </c>
      <c r="S762" s="41"/>
      <c r="T762" s="100">
        <f t="shared" si="383"/>
        <v>1.3356247832146371</v>
      </c>
      <c r="U762" s="100">
        <f t="shared" si="384"/>
        <v>1.0848251913413711</v>
      </c>
      <c r="V762" s="41">
        <f t="shared" si="380"/>
        <v>1.0755500254439909</v>
      </c>
      <c r="W762" s="41">
        <f t="shared" si="405"/>
        <v>0</v>
      </c>
      <c r="X762" s="100">
        <f t="shared" si="385"/>
        <v>0</v>
      </c>
      <c r="Y762" s="41"/>
      <c r="Z762" s="41"/>
      <c r="AA762" s="41"/>
      <c r="AB762" s="41"/>
      <c r="AC762" s="41"/>
      <c r="AD762" s="41">
        <f>(S762*$AD$1)/31*N762</f>
        <v>0</v>
      </c>
      <c r="AE762" s="41">
        <f>(S762*$AE$1)/30*O762</f>
        <v>0</v>
      </c>
      <c r="AF762" s="41">
        <f>(S762*$AF$1)/31*P762</f>
        <v>0</v>
      </c>
      <c r="AG762" s="41">
        <f>S762-AD762-AE762-AF762</f>
        <v>0</v>
      </c>
      <c r="AI762" s="100">
        <f t="shared" si="386"/>
        <v>0.92489494803534567</v>
      </c>
      <c r="AJ762" s="100">
        <f t="shared" si="387"/>
        <v>0.44644536222640696</v>
      </c>
      <c r="AK762" s="41">
        <f t="shared" si="381"/>
        <v>0.70020748478907835</v>
      </c>
      <c r="AL762" s="41">
        <f t="shared" si="388"/>
        <v>0</v>
      </c>
      <c r="AR762" s="41">
        <f t="shared" si="389"/>
        <v>0</v>
      </c>
      <c r="AS762" s="41">
        <f t="shared" si="390"/>
        <v>0</v>
      </c>
      <c r="AT762" s="41">
        <f t="shared" si="391"/>
        <v>0</v>
      </c>
      <c r="AV762" s="40">
        <f t="shared" si="392"/>
        <v>6068.0487457782037</v>
      </c>
      <c r="AW762" s="40">
        <f t="shared" si="393"/>
        <v>4110.4814231752007</v>
      </c>
      <c r="AX762" s="40">
        <f t="shared" si="394"/>
        <v>4766.7724301692415</v>
      </c>
      <c r="AY762" s="40">
        <f t="shared" si="395"/>
        <v>0</v>
      </c>
      <c r="AZ762" s="40">
        <f t="shared" si="396"/>
        <v>0</v>
      </c>
      <c r="BA762" s="40">
        <f t="shared" si="397"/>
        <v>0</v>
      </c>
      <c r="BB762" s="40">
        <f t="shared" si="398"/>
        <v>0</v>
      </c>
      <c r="BC762" s="40">
        <f t="shared" si="399"/>
        <v>0</v>
      </c>
      <c r="BD762" s="40">
        <f t="shared" si="400"/>
        <v>0</v>
      </c>
      <c r="BE762" s="40">
        <f>(AD762+AR762)*$BE$1</f>
        <v>0</v>
      </c>
      <c r="BF762" s="40">
        <f>(AE762+AS762)*$BF$1</f>
        <v>0</v>
      </c>
      <c r="BG762" s="40">
        <f>(AF762+AT762)*$BG$1</f>
        <v>0</v>
      </c>
      <c r="BH762" s="62">
        <f t="shared" si="401"/>
        <v>14945.302599122646</v>
      </c>
      <c r="BI762" s="128">
        <f>VLOOKUP(A762,'1112 '!$B$499:$G$1229,6,0)</f>
        <v>5965.72</v>
      </c>
      <c r="BJ762" s="63">
        <f t="shared" si="402"/>
        <v>8979.5825991226448</v>
      </c>
      <c r="BK762" s="41">
        <f t="shared" si="403"/>
        <v>1.0020784368342027E-2</v>
      </c>
    </row>
    <row r="763" spans="1:63" x14ac:dyDescent="0.3">
      <c r="A763" s="85" t="s">
        <v>1212</v>
      </c>
      <c r="B763" s="85" t="s">
        <v>90</v>
      </c>
      <c r="C763" s="65">
        <f>VLOOKUP(B763,Площадь!$D$2:$E$713,2,0)</f>
        <v>85.1</v>
      </c>
      <c r="D763" s="79"/>
      <c r="E763">
        <v>31</v>
      </c>
      <c r="F763">
        <v>29</v>
      </c>
      <c r="G763">
        <v>31</v>
      </c>
      <c r="Q763">
        <f t="shared" si="382"/>
        <v>91</v>
      </c>
      <c r="R763" s="100">
        <f>VLOOKUP(B763,'Общие показания'!A:H,8,0)</f>
        <v>3.2459545997713883</v>
      </c>
      <c r="S763" s="41"/>
      <c r="T763" s="100">
        <f t="shared" si="383"/>
        <v>1.2400965127700847</v>
      </c>
      <c r="U763" s="100">
        <f t="shared" si="384"/>
        <v>1.0072349312878721</v>
      </c>
      <c r="V763" s="41">
        <f t="shared" si="380"/>
        <v>0.99862315571343174</v>
      </c>
      <c r="W763" s="41">
        <f t="shared" si="405"/>
        <v>0</v>
      </c>
      <c r="X763" s="100">
        <f t="shared" si="385"/>
        <v>0</v>
      </c>
      <c r="Y763" s="41"/>
      <c r="Z763" s="41"/>
      <c r="AA763" s="41"/>
      <c r="AB763" s="41"/>
      <c r="AC763" s="41"/>
      <c r="AD763" s="41"/>
      <c r="AE763" s="41"/>
      <c r="AF763" s="41"/>
      <c r="AG763" s="41"/>
      <c r="AI763" s="100">
        <f t="shared" si="386"/>
        <v>1.6999689001686376</v>
      </c>
      <c r="AJ763" s="100">
        <f t="shared" si="387"/>
        <v>0.82057236124119293</v>
      </c>
      <c r="AK763" s="41">
        <f t="shared" si="381"/>
        <v>1.2869904310054119</v>
      </c>
      <c r="AL763" s="41">
        <f t="shared" si="388"/>
        <v>0</v>
      </c>
      <c r="AR763" s="41">
        <f t="shared" si="389"/>
        <v>0</v>
      </c>
      <c r="AS763" s="41">
        <f t="shared" si="390"/>
        <v>0</v>
      </c>
      <c r="AT763" s="41">
        <f t="shared" si="391"/>
        <v>0</v>
      </c>
      <c r="AV763" s="40">
        <f t="shared" si="392"/>
        <v>7892.1939918761882</v>
      </c>
      <c r="AW763" s="40">
        <f t="shared" si="393"/>
        <v>4906.4927837733212</v>
      </c>
      <c r="AX763" s="40">
        <f t="shared" si="394"/>
        <v>6135.4096876445956</v>
      </c>
      <c r="AY763" s="40">
        <f t="shared" si="395"/>
        <v>0</v>
      </c>
      <c r="AZ763" s="40">
        <f t="shared" si="396"/>
        <v>0</v>
      </c>
      <c r="BA763" s="40">
        <f t="shared" si="397"/>
        <v>0</v>
      </c>
      <c r="BB763" s="40">
        <f t="shared" si="398"/>
        <v>0</v>
      </c>
      <c r="BC763" s="40">
        <f t="shared" si="399"/>
        <v>0</v>
      </c>
      <c r="BD763" s="40">
        <f t="shared" si="400"/>
        <v>0</v>
      </c>
      <c r="BE763" s="40"/>
      <c r="BF763" s="40"/>
      <c r="BG763" s="40"/>
      <c r="BH763" s="62">
        <f t="shared" si="401"/>
        <v>18934.096463294103</v>
      </c>
      <c r="BI763" s="128">
        <f>VLOOKUP(A763,'1112 '!$B$499:$G$1229,6,0)</f>
        <v>10965.06</v>
      </c>
      <c r="BJ763" s="63">
        <f t="shared" si="402"/>
        <v>7969.0364632941037</v>
      </c>
      <c r="BK763" s="41">
        <f t="shared" si="403"/>
        <v>6.9070566903511859E-3</v>
      </c>
    </row>
    <row r="764" spans="1:63" x14ac:dyDescent="0.3">
      <c r="A764" s="85" t="s">
        <v>1387</v>
      </c>
      <c r="B764" s="85" t="s">
        <v>213</v>
      </c>
      <c r="C764" s="65">
        <f>VLOOKUP(B764,Площадь!$D$2:$E$713,2,0)</f>
        <v>56.2</v>
      </c>
      <c r="D764" s="79"/>
      <c r="E764">
        <v>31</v>
      </c>
      <c r="F764">
        <v>29</v>
      </c>
      <c r="G764">
        <v>31</v>
      </c>
      <c r="Q764">
        <f t="shared" si="382"/>
        <v>91</v>
      </c>
      <c r="R764" s="100">
        <f>VLOOKUP(B764,'Общие показания'!A:H,8,0)</f>
        <v>2.1436268919759347</v>
      </c>
      <c r="S764" s="41"/>
      <c r="T764" s="100">
        <f t="shared" si="383"/>
        <v>0.81895915414428633</v>
      </c>
      <c r="U764" s="100">
        <f t="shared" si="384"/>
        <v>0.66517747518658543</v>
      </c>
      <c r="V764" s="41">
        <f t="shared" si="380"/>
        <v>0.65949026264506305</v>
      </c>
      <c r="W764" s="41">
        <f t="shared" si="405"/>
        <v>0</v>
      </c>
      <c r="X764" s="100">
        <f t="shared" si="385"/>
        <v>0</v>
      </c>
      <c r="Y764" s="41"/>
      <c r="Z764" s="41"/>
      <c r="AA764" s="41"/>
      <c r="AB764" s="41"/>
      <c r="AC764" s="41"/>
      <c r="AD764" s="41"/>
      <c r="AE764" s="41"/>
      <c r="AF764" s="41"/>
      <c r="AG764" s="41"/>
      <c r="AI764" s="100">
        <f t="shared" si="386"/>
        <v>1.1226586626260568</v>
      </c>
      <c r="AJ764" s="100">
        <f t="shared" si="387"/>
        <v>0.54190560166574675</v>
      </c>
      <c r="AK764" s="41">
        <f t="shared" si="381"/>
        <v>0.84992787570510164</v>
      </c>
      <c r="AL764" s="41">
        <f t="shared" si="388"/>
        <v>0</v>
      </c>
      <c r="AR764" s="41">
        <f t="shared" si="389"/>
        <v>0</v>
      </c>
      <c r="AS764" s="41">
        <f t="shared" si="390"/>
        <v>0</v>
      </c>
      <c r="AT764" s="41">
        <f t="shared" si="391"/>
        <v>0</v>
      </c>
      <c r="AV764" s="40">
        <f t="shared" si="392"/>
        <v>5212.0012026256391</v>
      </c>
      <c r="AW764" s="40">
        <f t="shared" si="393"/>
        <v>3240.2455281793264</v>
      </c>
      <c r="AX764" s="40">
        <f t="shared" si="394"/>
        <v>4051.8216738616484</v>
      </c>
      <c r="AY764" s="40">
        <f t="shared" si="395"/>
        <v>0</v>
      </c>
      <c r="AZ764" s="40">
        <f t="shared" si="396"/>
        <v>0</v>
      </c>
      <c r="BA764" s="40">
        <f t="shared" si="397"/>
        <v>0</v>
      </c>
      <c r="BB764" s="40">
        <f t="shared" si="398"/>
        <v>0</v>
      </c>
      <c r="BC764" s="40">
        <f t="shared" si="399"/>
        <v>0</v>
      </c>
      <c r="BD764" s="40">
        <f t="shared" si="400"/>
        <v>0</v>
      </c>
      <c r="BE764" s="40"/>
      <c r="BF764" s="40"/>
      <c r="BG764" s="40"/>
      <c r="BH764" s="62">
        <f t="shared" si="401"/>
        <v>12504.068404666614</v>
      </c>
      <c r="BI764" s="128">
        <f>VLOOKUP(A764,'1112 '!$B$499:$G$1229,6,0)</f>
        <v>7241.34</v>
      </c>
      <c r="BJ764" s="63">
        <f t="shared" si="402"/>
        <v>5262.7284046666136</v>
      </c>
      <c r="BK764" s="41">
        <f t="shared" si="403"/>
        <v>6.907056690351185E-3</v>
      </c>
    </row>
    <row r="765" spans="1:63" x14ac:dyDescent="0.3">
      <c r="A765" s="85" t="s">
        <v>1397</v>
      </c>
      <c r="B765" s="85" t="s">
        <v>291</v>
      </c>
      <c r="C765" s="65">
        <f>VLOOKUP(B765,Площадь!$D$2:$E$713,2,0)</f>
        <v>45.5</v>
      </c>
      <c r="D765" s="79"/>
      <c r="E765">
        <v>31</v>
      </c>
      <c r="F765">
        <v>29</v>
      </c>
      <c r="G765">
        <v>31</v>
      </c>
      <c r="Q765">
        <f t="shared" si="382"/>
        <v>91</v>
      </c>
      <c r="R765" s="100">
        <f>VLOOKUP(B765,'Общие показания'!A:H,8,0)</f>
        <v>1.7354986403008013</v>
      </c>
      <c r="S765" s="41"/>
      <c r="T765" s="100">
        <f t="shared" si="383"/>
        <v>0.6630363258641464</v>
      </c>
      <c r="U765" s="100">
        <f t="shared" si="384"/>
        <v>0.53853336514216443</v>
      </c>
      <c r="V765" s="41">
        <f t="shared" si="380"/>
        <v>0.53392894929449053</v>
      </c>
      <c r="W765" s="41">
        <f t="shared" si="405"/>
        <v>0</v>
      </c>
      <c r="X765" s="100">
        <f t="shared" si="385"/>
        <v>0</v>
      </c>
      <c r="Y765" s="41"/>
      <c r="Z765" s="41"/>
      <c r="AA765" s="41"/>
      <c r="AB765" s="41"/>
      <c r="AC765" s="41"/>
      <c r="AD765" s="41"/>
      <c r="AE765" s="41"/>
      <c r="AF765" s="41"/>
      <c r="AG765" s="41"/>
      <c r="AI765" s="100">
        <f t="shared" si="386"/>
        <v>0.90891404180579338</v>
      </c>
      <c r="AJ765" s="100">
        <f t="shared" si="387"/>
        <v>0.4387314034838341</v>
      </c>
      <c r="AK765" s="41">
        <f t="shared" si="381"/>
        <v>0.68810886734131893</v>
      </c>
      <c r="AL765" s="41">
        <f t="shared" si="388"/>
        <v>0</v>
      </c>
      <c r="AR765" s="41">
        <f t="shared" si="389"/>
        <v>0</v>
      </c>
      <c r="AS765" s="41">
        <f t="shared" si="390"/>
        <v>0</v>
      </c>
      <c r="AT765" s="41">
        <f t="shared" si="391"/>
        <v>0</v>
      </c>
      <c r="AV765" s="40">
        <f t="shared" si="392"/>
        <v>4219.6806889584795</v>
      </c>
      <c r="AW765" s="40">
        <f t="shared" si="393"/>
        <v>2623.3304543088857</v>
      </c>
      <c r="AX765" s="40">
        <f t="shared" si="394"/>
        <v>3280.3894334645015</v>
      </c>
      <c r="AY765" s="40">
        <f t="shared" si="395"/>
        <v>0</v>
      </c>
      <c r="AZ765" s="40">
        <f t="shared" si="396"/>
        <v>0</v>
      </c>
      <c r="BA765" s="40">
        <f t="shared" si="397"/>
        <v>0</v>
      </c>
      <c r="BB765" s="40">
        <f t="shared" si="398"/>
        <v>0</v>
      </c>
      <c r="BC765" s="40">
        <f t="shared" si="399"/>
        <v>0</v>
      </c>
      <c r="BD765" s="40">
        <f t="shared" si="400"/>
        <v>0</v>
      </c>
      <c r="BE765" s="40"/>
      <c r="BF765" s="40"/>
      <c r="BG765" s="40"/>
      <c r="BH765" s="62">
        <f t="shared" si="401"/>
        <v>10123.400576731867</v>
      </c>
      <c r="BI765" s="128">
        <f>VLOOKUP(A765,'1112 '!$B$499:$G$1229,6,0)</f>
        <v>5862.63</v>
      </c>
      <c r="BJ765" s="63">
        <f t="shared" si="402"/>
        <v>4260.7705767318666</v>
      </c>
      <c r="BK765" s="41">
        <f t="shared" si="403"/>
        <v>6.9070566903511868E-3</v>
      </c>
    </row>
    <row r="766" spans="1:63" x14ac:dyDescent="0.3">
      <c r="A766" s="85" t="s">
        <v>1447</v>
      </c>
      <c r="B766" s="85" t="s">
        <v>186</v>
      </c>
      <c r="C766" s="65">
        <f>VLOOKUP(B766,Площадь!$D$2:$E$713,2,0)</f>
        <v>55.9</v>
      </c>
      <c r="D766" s="79"/>
      <c r="E766">
        <v>31</v>
      </c>
      <c r="F766">
        <v>29</v>
      </c>
      <c r="G766">
        <v>31</v>
      </c>
      <c r="Q766">
        <f t="shared" si="382"/>
        <v>91</v>
      </c>
      <c r="R766" s="100">
        <f>VLOOKUP(B766,'Общие показания'!A:H,8,0)</f>
        <v>2.132184043798127</v>
      </c>
      <c r="S766" s="41"/>
      <c r="T766" s="100">
        <f t="shared" si="383"/>
        <v>0.81458748606166542</v>
      </c>
      <c r="U766" s="100">
        <f t="shared" si="384"/>
        <v>0.66162670574608762</v>
      </c>
      <c r="V766" s="41">
        <f t="shared" si="380"/>
        <v>0.65596985199037405</v>
      </c>
      <c r="W766" s="41">
        <f t="shared" si="405"/>
        <v>0</v>
      </c>
      <c r="X766" s="100">
        <f t="shared" si="385"/>
        <v>0</v>
      </c>
      <c r="Y766" s="41"/>
      <c r="Z766" s="41"/>
      <c r="AA766" s="41"/>
      <c r="AB766" s="41"/>
      <c r="AC766" s="41"/>
      <c r="AD766" s="41"/>
      <c r="AE766" s="41"/>
      <c r="AF766" s="41"/>
      <c r="AG766" s="41"/>
      <c r="AI766" s="100">
        <f t="shared" si="386"/>
        <v>1.1166658227899746</v>
      </c>
      <c r="AJ766" s="100">
        <f t="shared" si="387"/>
        <v>0.53901286713728191</v>
      </c>
      <c r="AK766" s="41">
        <f t="shared" si="381"/>
        <v>0.84539089416219182</v>
      </c>
      <c r="AL766" s="41">
        <f t="shared" si="388"/>
        <v>0</v>
      </c>
      <c r="AR766" s="41">
        <f t="shared" si="389"/>
        <v>0</v>
      </c>
      <c r="AS766" s="41">
        <f t="shared" si="390"/>
        <v>0</v>
      </c>
      <c r="AT766" s="41">
        <f t="shared" si="391"/>
        <v>0</v>
      </c>
      <c r="AV766" s="40">
        <f t="shared" si="392"/>
        <v>5184.1791321489891</v>
      </c>
      <c r="AW766" s="40">
        <f t="shared" si="393"/>
        <v>3222.9488438652015</v>
      </c>
      <c r="AX766" s="40">
        <f t="shared" si="394"/>
        <v>4030.192732542102</v>
      </c>
      <c r="AY766" s="40">
        <f t="shared" si="395"/>
        <v>0</v>
      </c>
      <c r="AZ766" s="40">
        <f t="shared" si="396"/>
        <v>0</v>
      </c>
      <c r="BA766" s="40">
        <f t="shared" si="397"/>
        <v>0</v>
      </c>
      <c r="BB766" s="40">
        <f t="shared" si="398"/>
        <v>0</v>
      </c>
      <c r="BC766" s="40">
        <f t="shared" si="399"/>
        <v>0</v>
      </c>
      <c r="BD766" s="40">
        <f t="shared" si="400"/>
        <v>0</v>
      </c>
      <c r="BE766" s="40"/>
      <c r="BF766" s="40"/>
      <c r="BG766" s="40"/>
      <c r="BH766" s="62">
        <f t="shared" si="401"/>
        <v>12437.320708556294</v>
      </c>
      <c r="BI766" s="128">
        <f>VLOOKUP(A766,'1112 '!$B$499:$G$1229,6,0)</f>
        <v>7202.67</v>
      </c>
      <c r="BJ766" s="63">
        <f t="shared" si="402"/>
        <v>5234.6507085562935</v>
      </c>
      <c r="BK766" s="41">
        <f t="shared" si="403"/>
        <v>6.9070566903511859E-3</v>
      </c>
    </row>
    <row r="767" spans="1:63" x14ac:dyDescent="0.3">
      <c r="A767" s="85" t="s">
        <v>1252</v>
      </c>
      <c r="B767" s="85" t="s">
        <v>299</v>
      </c>
      <c r="C767" s="65">
        <f>VLOOKUP(B767,Площадь!$D$2:$E$713,2,0)</f>
        <v>45.9</v>
      </c>
      <c r="D767" s="79"/>
      <c r="E767">
        <v>31</v>
      </c>
      <c r="F767">
        <v>29</v>
      </c>
      <c r="G767">
        <v>31</v>
      </c>
      <c r="Q767">
        <f t="shared" si="382"/>
        <v>91</v>
      </c>
      <c r="R767" s="100">
        <f>VLOOKUP(B767,'Общие показания'!A:H,8,0)</f>
        <v>1.7507557712045445</v>
      </c>
      <c r="S767" s="41"/>
      <c r="T767" s="100">
        <f t="shared" si="383"/>
        <v>0.66886521664097398</v>
      </c>
      <c r="U767" s="100">
        <f t="shared" si="384"/>
        <v>0.54326772439616144</v>
      </c>
      <c r="V767" s="41">
        <f t="shared" si="380"/>
        <v>0.53862283016740919</v>
      </c>
      <c r="W767" s="41">
        <f t="shared" si="405"/>
        <v>0</v>
      </c>
      <c r="X767" s="100">
        <f t="shared" si="385"/>
        <v>0</v>
      </c>
      <c r="Y767" s="41"/>
      <c r="Z767" s="41"/>
      <c r="AA767" s="41"/>
      <c r="AB767" s="41"/>
      <c r="AC767" s="41"/>
      <c r="AD767" s="41"/>
      <c r="AE767" s="41"/>
      <c r="AF767" s="41"/>
      <c r="AG767" s="41"/>
      <c r="AI767" s="100">
        <f t="shared" si="386"/>
        <v>0.91690449492056958</v>
      </c>
      <c r="AJ767" s="100">
        <f t="shared" si="387"/>
        <v>0.44258838285512053</v>
      </c>
      <c r="AK767" s="41">
        <f t="shared" si="381"/>
        <v>0.69415817606519858</v>
      </c>
      <c r="AL767" s="41">
        <f t="shared" si="388"/>
        <v>0</v>
      </c>
      <c r="AR767" s="41">
        <f t="shared" si="389"/>
        <v>0</v>
      </c>
      <c r="AS767" s="41">
        <f t="shared" si="390"/>
        <v>0</v>
      </c>
      <c r="AT767" s="41">
        <f t="shared" si="391"/>
        <v>0</v>
      </c>
      <c r="AV767" s="40">
        <f t="shared" si="392"/>
        <v>4256.7767829273453</v>
      </c>
      <c r="AW767" s="40">
        <f t="shared" si="393"/>
        <v>2646.3927000610511</v>
      </c>
      <c r="AX767" s="40">
        <f t="shared" si="394"/>
        <v>3309.2280218905635</v>
      </c>
      <c r="AY767" s="40">
        <f t="shared" si="395"/>
        <v>0</v>
      </c>
      <c r="AZ767" s="40">
        <f t="shared" si="396"/>
        <v>0</v>
      </c>
      <c r="BA767" s="40">
        <f t="shared" si="397"/>
        <v>0</v>
      </c>
      <c r="BB767" s="40">
        <f t="shared" si="398"/>
        <v>0</v>
      </c>
      <c r="BC767" s="40">
        <f t="shared" si="399"/>
        <v>0</v>
      </c>
      <c r="BD767" s="40">
        <f t="shared" si="400"/>
        <v>0</v>
      </c>
      <c r="BE767" s="40"/>
      <c r="BF767" s="40"/>
      <c r="BG767" s="40"/>
      <c r="BH767" s="62">
        <f t="shared" si="401"/>
        <v>10212.39750487896</v>
      </c>
      <c r="BI767" s="128">
        <f>VLOOKUP(A767,'1112 '!$B$499:$G$1229,6,0)</f>
        <v>5914.17</v>
      </c>
      <c r="BJ767" s="63">
        <f t="shared" si="402"/>
        <v>4298.2275048789597</v>
      </c>
      <c r="BK767" s="41">
        <f t="shared" si="403"/>
        <v>6.907056690351185E-3</v>
      </c>
    </row>
    <row r="768" spans="1:63" x14ac:dyDescent="0.3">
      <c r="A768" s="85" t="s">
        <v>1464</v>
      </c>
      <c r="B768" s="85" t="s">
        <v>39</v>
      </c>
      <c r="C768" s="65">
        <f>VLOOKUP(B768,Площадь!$D$2:$E$713,2,0)</f>
        <v>83</v>
      </c>
      <c r="D768" s="79"/>
      <c r="E768">
        <v>31</v>
      </c>
      <c r="F768">
        <v>29</v>
      </c>
      <c r="G768">
        <v>31</v>
      </c>
      <c r="Q768">
        <f t="shared" si="382"/>
        <v>91</v>
      </c>
      <c r="R768" s="100">
        <f>VLOOKUP(B768,'Общие показания'!A:H,8,0)</f>
        <v>3.1658546625267361</v>
      </c>
      <c r="S768" s="41"/>
      <c r="T768" s="100">
        <f t="shared" si="383"/>
        <v>1.2094948361917395</v>
      </c>
      <c r="U768" s="100">
        <f t="shared" si="384"/>
        <v>0.98237954520438764</v>
      </c>
      <c r="V768" s="41">
        <f t="shared" si="380"/>
        <v>0.97398028113060919</v>
      </c>
      <c r="W768" s="41">
        <f t="shared" si="405"/>
        <v>0</v>
      </c>
      <c r="X768" s="100">
        <f t="shared" si="385"/>
        <v>0</v>
      </c>
      <c r="Y768" s="41"/>
      <c r="Z768" s="41"/>
      <c r="AA768" s="41"/>
      <c r="AB768" s="41"/>
      <c r="AC768" s="41"/>
      <c r="AD768" s="41"/>
      <c r="AE768" s="41"/>
      <c r="AF768" s="41"/>
      <c r="AG768" s="41"/>
      <c r="AI768" s="100">
        <f t="shared" si="386"/>
        <v>1.6580190213160626</v>
      </c>
      <c r="AJ768" s="100">
        <f t="shared" si="387"/>
        <v>0.80032321954193908</v>
      </c>
      <c r="AK768" s="41">
        <f t="shared" si="381"/>
        <v>1.2552315602050432</v>
      </c>
      <c r="AL768" s="41">
        <f t="shared" si="388"/>
        <v>0</v>
      </c>
      <c r="AR768" s="41">
        <f t="shared" si="389"/>
        <v>0</v>
      </c>
      <c r="AS768" s="41">
        <f t="shared" si="390"/>
        <v>0</v>
      </c>
      <c r="AT768" s="41">
        <f t="shared" si="391"/>
        <v>0</v>
      </c>
      <c r="AV768" s="40">
        <f t="shared" si="392"/>
        <v>7697.4394985396448</v>
      </c>
      <c r="AW768" s="40">
        <f t="shared" si="393"/>
        <v>4785.4159935744501</v>
      </c>
      <c r="AX768" s="40">
        <f t="shared" si="394"/>
        <v>5984.0070984077729</v>
      </c>
      <c r="AY768" s="40">
        <f t="shared" si="395"/>
        <v>0</v>
      </c>
      <c r="AZ768" s="40">
        <f t="shared" si="396"/>
        <v>0</v>
      </c>
      <c r="BA768" s="40">
        <f t="shared" si="397"/>
        <v>0</v>
      </c>
      <c r="BB768" s="40">
        <f t="shared" si="398"/>
        <v>0</v>
      </c>
      <c r="BC768" s="40">
        <f t="shared" si="399"/>
        <v>0</v>
      </c>
      <c r="BD768" s="40">
        <f t="shared" si="400"/>
        <v>0</v>
      </c>
      <c r="BE768" s="40"/>
      <c r="BF768" s="40"/>
      <c r="BG768" s="40"/>
      <c r="BH768" s="62">
        <f t="shared" si="401"/>
        <v>18466.862590521869</v>
      </c>
      <c r="BI768" s="128">
        <f>VLOOKUP(A768,'1112 '!$B$499:$G$1229,6,0)</f>
        <v>10694.49</v>
      </c>
      <c r="BJ768" s="63">
        <f t="shared" si="402"/>
        <v>7772.3725905218689</v>
      </c>
      <c r="BK768" s="41">
        <f t="shared" si="403"/>
        <v>6.907056690351185E-3</v>
      </c>
    </row>
    <row r="769" spans="1:63" x14ac:dyDescent="0.3">
      <c r="A769" s="85" t="s">
        <v>1436</v>
      </c>
      <c r="B769" s="85" t="s">
        <v>99</v>
      </c>
      <c r="C769" s="65">
        <f>VLOOKUP(B769,Площадь!$D$2:$E$713,2,0)</f>
        <v>47.4</v>
      </c>
      <c r="D769" s="79"/>
      <c r="E769">
        <v>31</v>
      </c>
      <c r="F769">
        <v>29</v>
      </c>
      <c r="G769">
        <v>31</v>
      </c>
      <c r="Q769">
        <f t="shared" si="382"/>
        <v>91</v>
      </c>
      <c r="R769" s="100">
        <f>VLOOKUP(B769,'Общие показания'!A:H,8,0)</f>
        <v>1.8079700120935818</v>
      </c>
      <c r="S769" s="41"/>
      <c r="T769" s="100">
        <f t="shared" si="383"/>
        <v>0.69072355705407773</v>
      </c>
      <c r="U769" s="100">
        <f t="shared" si="384"/>
        <v>0.56102157159865029</v>
      </c>
      <c r="V769" s="41">
        <f t="shared" si="380"/>
        <v>0.55622488344085386</v>
      </c>
      <c r="W769" s="41">
        <f>R768*W$1/30*H769</f>
        <v>0</v>
      </c>
      <c r="X769" s="100">
        <f t="shared" si="385"/>
        <v>0</v>
      </c>
      <c r="Y769" s="41"/>
      <c r="Z769" s="41"/>
      <c r="AA769" s="41"/>
      <c r="AB769" s="41"/>
      <c r="AC769" s="41"/>
      <c r="AD769" s="41"/>
      <c r="AE769" s="41"/>
      <c r="AF769" s="41"/>
      <c r="AG769" s="41"/>
      <c r="AI769" s="100">
        <f t="shared" si="386"/>
        <v>0.94686869410098029</v>
      </c>
      <c r="AJ769" s="100">
        <f t="shared" si="387"/>
        <v>0.45705205549744482</v>
      </c>
      <c r="AK769" s="41">
        <f t="shared" si="381"/>
        <v>0.71684308377974759</v>
      </c>
      <c r="AL769" s="41">
        <f t="shared" si="388"/>
        <v>0</v>
      </c>
      <c r="AR769" s="41">
        <f t="shared" si="389"/>
        <v>0</v>
      </c>
      <c r="AS769" s="41">
        <f t="shared" si="390"/>
        <v>0</v>
      </c>
      <c r="AT769" s="41">
        <f t="shared" si="391"/>
        <v>0</v>
      </c>
      <c r="AV769" s="40">
        <f t="shared" si="392"/>
        <v>4395.8871353105915</v>
      </c>
      <c r="AW769" s="40">
        <f t="shared" si="393"/>
        <v>2732.8761216316739</v>
      </c>
      <c r="AX769" s="40">
        <f t="shared" si="394"/>
        <v>3417.3727284882943</v>
      </c>
      <c r="AY769" s="40">
        <f t="shared" si="395"/>
        <v>0</v>
      </c>
      <c r="AZ769" s="40">
        <f t="shared" si="396"/>
        <v>0</v>
      </c>
      <c r="BA769" s="40">
        <f t="shared" si="397"/>
        <v>0</v>
      </c>
      <c r="BB769" s="40">
        <f t="shared" si="398"/>
        <v>0</v>
      </c>
      <c r="BC769" s="40">
        <f t="shared" si="399"/>
        <v>0</v>
      </c>
      <c r="BD769" s="40">
        <f t="shared" si="400"/>
        <v>0</v>
      </c>
      <c r="BE769" s="40"/>
      <c r="BF769" s="40"/>
      <c r="BG769" s="40"/>
      <c r="BH769" s="62">
        <f t="shared" si="401"/>
        <v>10546.135985430559</v>
      </c>
      <c r="BI769" s="128">
        <f>VLOOKUP(A769,'1112 '!$B$499:$G$1229,6,0)</f>
        <v>6107.46</v>
      </c>
      <c r="BJ769" s="63">
        <f t="shared" si="402"/>
        <v>4438.6759854305592</v>
      </c>
      <c r="BK769" s="41">
        <f t="shared" si="403"/>
        <v>6.9070566903511868E-3</v>
      </c>
    </row>
    <row r="770" spans="1:63" x14ac:dyDescent="0.3">
      <c r="A770" s="85" t="s">
        <v>1267</v>
      </c>
      <c r="B770" s="85" t="s">
        <v>322</v>
      </c>
      <c r="C770" s="65">
        <f>VLOOKUP(B770,Площадь!$D$2:$E$713,2,0)</f>
        <v>53.3</v>
      </c>
      <c r="D770" s="79"/>
      <c r="E770">
        <v>31</v>
      </c>
      <c r="F770">
        <v>29</v>
      </c>
      <c r="G770">
        <v>31</v>
      </c>
      <c r="Q770">
        <f t="shared" si="382"/>
        <v>91</v>
      </c>
      <c r="R770" s="100">
        <f>VLOOKUP(B770,'Общие показания'!A:H,8,0)</f>
        <v>2.0330126929237955</v>
      </c>
      <c r="S770" s="41"/>
      <c r="T770" s="100">
        <f t="shared" si="383"/>
        <v>0.77669969601228572</v>
      </c>
      <c r="U770" s="100">
        <f t="shared" si="384"/>
        <v>0.63085337059510682</v>
      </c>
      <c r="V770" s="41">
        <f t="shared" si="380"/>
        <v>0.62545962631640317</v>
      </c>
      <c r="W770" s="41">
        <f t="shared" ref="W770:W807" si="406">R770*W$1/30*H770</f>
        <v>0</v>
      </c>
      <c r="X770" s="100">
        <f t="shared" si="385"/>
        <v>0</v>
      </c>
      <c r="Y770" s="41"/>
      <c r="Z770" s="41"/>
      <c r="AA770" s="41"/>
      <c r="AB770" s="41"/>
      <c r="AC770" s="41"/>
      <c r="AD770" s="41"/>
      <c r="AE770" s="41"/>
      <c r="AF770" s="41"/>
      <c r="AG770" s="41"/>
      <c r="AI770" s="100">
        <f t="shared" si="386"/>
        <v>1.0647278775439293</v>
      </c>
      <c r="AJ770" s="100">
        <f t="shared" si="387"/>
        <v>0.51394250122391993</v>
      </c>
      <c r="AK770" s="41">
        <f t="shared" si="381"/>
        <v>0.80607038745697357</v>
      </c>
      <c r="AL770" s="41">
        <f t="shared" si="388"/>
        <v>0</v>
      </c>
      <c r="AR770" s="41">
        <f t="shared" si="389"/>
        <v>0</v>
      </c>
      <c r="AS770" s="41">
        <f t="shared" si="390"/>
        <v>0</v>
      </c>
      <c r="AT770" s="41">
        <f t="shared" si="391"/>
        <v>0</v>
      </c>
      <c r="AV770" s="40">
        <f t="shared" si="392"/>
        <v>4943.0545213513615</v>
      </c>
      <c r="AW770" s="40">
        <f t="shared" si="393"/>
        <v>3073.0442464761227</v>
      </c>
      <c r="AX770" s="40">
        <f t="shared" si="394"/>
        <v>3842.7419077727013</v>
      </c>
      <c r="AY770" s="40">
        <f t="shared" si="395"/>
        <v>0</v>
      </c>
      <c r="AZ770" s="40">
        <f t="shared" si="396"/>
        <v>0</v>
      </c>
      <c r="BA770" s="40">
        <f t="shared" si="397"/>
        <v>0</v>
      </c>
      <c r="BB770" s="40">
        <f t="shared" si="398"/>
        <v>0</v>
      </c>
      <c r="BC770" s="40">
        <f t="shared" si="399"/>
        <v>0</v>
      </c>
      <c r="BD770" s="40">
        <f t="shared" si="400"/>
        <v>0</v>
      </c>
      <c r="BE770" s="40"/>
      <c r="BF770" s="40"/>
      <c r="BG770" s="40"/>
      <c r="BH770" s="62">
        <f t="shared" si="401"/>
        <v>11858.840675600186</v>
      </c>
      <c r="BI770" s="128">
        <f>VLOOKUP(A770,'1112 '!$B$499:$G$1229,6,0)</f>
        <v>6867.66</v>
      </c>
      <c r="BJ770" s="63">
        <f t="shared" si="402"/>
        <v>4991.1806756001861</v>
      </c>
      <c r="BK770" s="41">
        <f t="shared" si="403"/>
        <v>6.9070566903511868E-3</v>
      </c>
    </row>
    <row r="771" spans="1:63" x14ac:dyDescent="0.3">
      <c r="A771" s="85" t="s">
        <v>1261</v>
      </c>
      <c r="B771" s="85" t="s">
        <v>252</v>
      </c>
      <c r="C771" s="65">
        <f>VLOOKUP(B771,Площадь!$D$2:$E$713,2,0)</f>
        <v>61.4</v>
      </c>
      <c r="D771" s="79"/>
      <c r="E771">
        <v>31</v>
      </c>
      <c r="F771">
        <v>29</v>
      </c>
      <c r="G771">
        <v>31</v>
      </c>
      <c r="Q771">
        <f t="shared" si="382"/>
        <v>91</v>
      </c>
      <c r="R771" s="100">
        <f>VLOOKUP(B771,'Общие показания'!A:H,8,0)</f>
        <v>2.3419695937245977</v>
      </c>
      <c r="S771" s="41"/>
      <c r="T771" s="100">
        <f t="shared" si="383"/>
        <v>0.89473473424304584</v>
      </c>
      <c r="U771" s="100">
        <f t="shared" si="384"/>
        <v>0.72672414548854714</v>
      </c>
      <c r="V771" s="41">
        <f t="shared" si="380"/>
        <v>0.72051071399300481</v>
      </c>
      <c r="W771" s="41">
        <f t="shared" si="406"/>
        <v>0</v>
      </c>
      <c r="X771" s="100">
        <f t="shared" si="385"/>
        <v>0</v>
      </c>
      <c r="Y771" s="41"/>
      <c r="Z771" s="41"/>
      <c r="AA771" s="41"/>
      <c r="AB771" s="41"/>
      <c r="AC771" s="41"/>
      <c r="AD771" s="41"/>
      <c r="AE771" s="41"/>
      <c r="AF771" s="41"/>
      <c r="AG771" s="41"/>
      <c r="AI771" s="100">
        <f t="shared" si="386"/>
        <v>1.2265345531181475</v>
      </c>
      <c r="AJ771" s="100">
        <f t="shared" si="387"/>
        <v>0.5920463334924706</v>
      </c>
      <c r="AK771" s="41">
        <f t="shared" si="381"/>
        <v>0.92856888911553803</v>
      </c>
      <c r="AL771" s="41">
        <f t="shared" si="388"/>
        <v>0</v>
      </c>
      <c r="AR771" s="41">
        <f t="shared" si="389"/>
        <v>0</v>
      </c>
      <c r="AS771" s="41">
        <f t="shared" si="390"/>
        <v>0</v>
      </c>
      <c r="AT771" s="41">
        <f t="shared" si="391"/>
        <v>0</v>
      </c>
      <c r="AV771" s="40">
        <f t="shared" si="392"/>
        <v>5694.2504242208934</v>
      </c>
      <c r="AW771" s="40">
        <f t="shared" si="393"/>
        <v>3540.054722957485</v>
      </c>
      <c r="AX771" s="40">
        <f t="shared" si="394"/>
        <v>4426.723323400448</v>
      </c>
      <c r="AY771" s="40">
        <f t="shared" si="395"/>
        <v>0</v>
      </c>
      <c r="AZ771" s="40">
        <f t="shared" si="396"/>
        <v>0</v>
      </c>
      <c r="BA771" s="40">
        <f t="shared" si="397"/>
        <v>0</v>
      </c>
      <c r="BB771" s="40">
        <f t="shared" si="398"/>
        <v>0</v>
      </c>
      <c r="BC771" s="40">
        <f t="shared" si="399"/>
        <v>0</v>
      </c>
      <c r="BD771" s="40">
        <f t="shared" si="400"/>
        <v>0</v>
      </c>
      <c r="BE771" s="40"/>
      <c r="BF771" s="40"/>
      <c r="BG771" s="40"/>
      <c r="BH771" s="62">
        <f t="shared" si="401"/>
        <v>13661.028470578825</v>
      </c>
      <c r="BI771" s="128">
        <f>VLOOKUP(A771,'1112 '!$B$499:$G$1229,6,0)</f>
        <v>7911.35</v>
      </c>
      <c r="BJ771" s="63">
        <f t="shared" si="402"/>
        <v>5749.678470578825</v>
      </c>
      <c r="BK771" s="41">
        <f t="shared" si="403"/>
        <v>6.9070566903511859E-3</v>
      </c>
    </row>
    <row r="772" spans="1:63" x14ac:dyDescent="0.3">
      <c r="A772" s="85" t="s">
        <v>1264</v>
      </c>
      <c r="B772" s="85" t="s">
        <v>60</v>
      </c>
      <c r="C772" s="65">
        <f>VLOOKUP(B772,Площадь!$D$2:$E$713,2,0)</f>
        <v>79.8</v>
      </c>
      <c r="D772" s="79"/>
      <c r="E772">
        <v>31</v>
      </c>
      <c r="F772">
        <v>29</v>
      </c>
      <c r="G772">
        <v>31</v>
      </c>
      <c r="Q772">
        <f t="shared" si="382"/>
        <v>91</v>
      </c>
      <c r="R772" s="100">
        <f>VLOOKUP(B772,'Общие показания'!A:H,8,0)</f>
        <v>3.0437976152967896</v>
      </c>
      <c r="S772" s="41"/>
      <c r="T772" s="100">
        <f t="shared" si="383"/>
        <v>1.1628637099771182</v>
      </c>
      <c r="U772" s="100">
        <f t="shared" si="384"/>
        <v>0.94450467117241133</v>
      </c>
      <c r="V772" s="41">
        <f t="shared" ref="V772:V835" si="407">R772*$V$1/31*G772</f>
        <v>0.93642923414726031</v>
      </c>
      <c r="W772" s="41">
        <f t="shared" si="406"/>
        <v>0</v>
      </c>
      <c r="X772" s="100">
        <f t="shared" si="385"/>
        <v>0</v>
      </c>
      <c r="Y772" s="41"/>
      <c r="Z772" s="41"/>
      <c r="AA772" s="41"/>
      <c r="AB772" s="41"/>
      <c r="AC772" s="41"/>
      <c r="AD772" s="41"/>
      <c r="AE772" s="41"/>
      <c r="AF772" s="41"/>
      <c r="AG772" s="41"/>
      <c r="AI772" s="100">
        <f t="shared" si="386"/>
        <v>1.5940953963978528</v>
      </c>
      <c r="AJ772" s="100">
        <f t="shared" si="387"/>
        <v>0.76946738457164743</v>
      </c>
      <c r="AK772" s="41">
        <f t="shared" si="381"/>
        <v>1.2068370904140056</v>
      </c>
      <c r="AL772" s="41">
        <f t="shared" si="388"/>
        <v>0</v>
      </c>
      <c r="AR772" s="41">
        <f t="shared" si="389"/>
        <v>0</v>
      </c>
      <c r="AS772" s="41">
        <f t="shared" si="390"/>
        <v>0</v>
      </c>
      <c r="AT772" s="41">
        <f t="shared" si="391"/>
        <v>0</v>
      </c>
      <c r="AV772" s="40">
        <f t="shared" si="392"/>
        <v>7400.6707467887181</v>
      </c>
      <c r="AW772" s="40">
        <f t="shared" si="393"/>
        <v>4600.9180275571216</v>
      </c>
      <c r="AX772" s="40">
        <f t="shared" si="394"/>
        <v>5753.2983909992799</v>
      </c>
      <c r="AY772" s="40">
        <f t="shared" si="395"/>
        <v>0</v>
      </c>
      <c r="AZ772" s="40">
        <f t="shared" si="396"/>
        <v>0</v>
      </c>
      <c r="BA772" s="40">
        <f t="shared" si="397"/>
        <v>0</v>
      </c>
      <c r="BB772" s="40">
        <f t="shared" si="398"/>
        <v>0</v>
      </c>
      <c r="BC772" s="40">
        <f t="shared" si="399"/>
        <v>0</v>
      </c>
      <c r="BD772" s="40">
        <f t="shared" si="400"/>
        <v>0</v>
      </c>
      <c r="BE772" s="40"/>
      <c r="BF772" s="40"/>
      <c r="BG772" s="40"/>
      <c r="BH772" s="62">
        <f t="shared" si="401"/>
        <v>17754.887165345121</v>
      </c>
      <c r="BI772" s="128">
        <f>VLOOKUP(A772,'1112 '!$B$499:$G$1229,6,0)</f>
        <v>10282.18</v>
      </c>
      <c r="BJ772" s="63">
        <f t="shared" si="402"/>
        <v>7472.7071653451203</v>
      </c>
      <c r="BK772" s="41">
        <f t="shared" si="403"/>
        <v>6.907056690351185E-3</v>
      </c>
    </row>
    <row r="773" spans="1:63" x14ac:dyDescent="0.3">
      <c r="A773" s="85" t="s">
        <v>2315</v>
      </c>
      <c r="B773" s="85" t="s">
        <v>62</v>
      </c>
      <c r="C773" s="65">
        <f>VLOOKUP(B773,Площадь!$D$2:$E$713,2,0)</f>
        <v>31.4</v>
      </c>
      <c r="D773" s="79"/>
      <c r="E773">
        <v>31</v>
      </c>
      <c r="F773">
        <v>29</v>
      </c>
      <c r="G773">
        <v>31</v>
      </c>
      <c r="Q773">
        <f t="shared" si="382"/>
        <v>91</v>
      </c>
      <c r="R773" s="100">
        <f>VLOOKUP(B773,'Общие показания'!A:H,8,0)</f>
        <v>1.1976847759438496</v>
      </c>
      <c r="S773" s="41"/>
      <c r="T773" s="100">
        <f t="shared" si="383"/>
        <v>0.45756792598097135</v>
      </c>
      <c r="U773" s="100">
        <f t="shared" si="384"/>
        <v>0.37164720143876839</v>
      </c>
      <c r="V773" s="41">
        <f t="shared" si="407"/>
        <v>0.36846964852410996</v>
      </c>
      <c r="W773" s="41">
        <f t="shared" si="406"/>
        <v>0</v>
      </c>
      <c r="X773" s="100">
        <f t="shared" si="385"/>
        <v>0</v>
      </c>
      <c r="Y773" s="41"/>
      <c r="Z773" s="41"/>
      <c r="AA773" s="41"/>
      <c r="AB773" s="41"/>
      <c r="AC773" s="41"/>
      <c r="AD773" s="41"/>
      <c r="AE773" s="41"/>
      <c r="AF773" s="41"/>
      <c r="AG773" s="41"/>
      <c r="AI773" s="100">
        <f t="shared" si="386"/>
        <v>0.62725056950993208</v>
      </c>
      <c r="AJ773" s="100">
        <f t="shared" si="387"/>
        <v>0.30277288064598662</v>
      </c>
      <c r="AK773" s="41">
        <f t="shared" ref="AK773:AK836" si="408">(C773*$AK$1)/31*G773</f>
        <v>0.47487073482455855</v>
      </c>
      <c r="AL773" s="41">
        <f t="shared" si="388"/>
        <v>0</v>
      </c>
      <c r="AR773" s="41">
        <f t="shared" si="389"/>
        <v>0</v>
      </c>
      <c r="AS773" s="41">
        <f t="shared" si="390"/>
        <v>0</v>
      </c>
      <c r="AT773" s="41">
        <f t="shared" si="391"/>
        <v>0</v>
      </c>
      <c r="AV773" s="40">
        <f t="shared" si="392"/>
        <v>2912.0433765559619</v>
      </c>
      <c r="AW773" s="40">
        <f t="shared" si="393"/>
        <v>1810.3862915450331</v>
      </c>
      <c r="AX773" s="40">
        <f t="shared" si="394"/>
        <v>2263.8291914458318</v>
      </c>
      <c r="AY773" s="40">
        <f t="shared" si="395"/>
        <v>0</v>
      </c>
      <c r="AZ773" s="40">
        <f t="shared" si="396"/>
        <v>0</v>
      </c>
      <c r="BA773" s="40">
        <f t="shared" si="397"/>
        <v>0</v>
      </c>
      <c r="BB773" s="40">
        <f t="shared" si="398"/>
        <v>0</v>
      </c>
      <c r="BC773" s="40">
        <f t="shared" si="399"/>
        <v>0</v>
      </c>
      <c r="BD773" s="40">
        <f t="shared" si="400"/>
        <v>0</v>
      </c>
      <c r="BE773" s="40"/>
      <c r="BF773" s="40"/>
      <c r="BG773" s="40"/>
      <c r="BH773" s="62">
        <f t="shared" si="401"/>
        <v>6986.258859546826</v>
      </c>
      <c r="BI773" s="128">
        <f>VLOOKUP(A773,'1112 '!$B$499:$G$1229,6,0)</f>
        <v>4045.87</v>
      </c>
      <c r="BJ773" s="63">
        <f t="shared" si="402"/>
        <v>2940.3888595468261</v>
      </c>
      <c r="BK773" s="41">
        <f t="shared" si="403"/>
        <v>6.9070566903511868E-3</v>
      </c>
    </row>
    <row r="774" spans="1:63" x14ac:dyDescent="0.3">
      <c r="A774" s="85" t="s">
        <v>1453</v>
      </c>
      <c r="B774" s="85" t="s">
        <v>206</v>
      </c>
      <c r="C774" s="65">
        <f>VLOOKUP(B774,Площадь!$D$2:$E$713,2,0)</f>
        <v>52</v>
      </c>
      <c r="D774" s="79"/>
      <c r="E774">
        <v>31</v>
      </c>
      <c r="F774">
        <v>29</v>
      </c>
      <c r="G774">
        <v>31</v>
      </c>
      <c r="Q774">
        <f t="shared" si="382"/>
        <v>91</v>
      </c>
      <c r="R774" s="100">
        <f>VLOOKUP(B774,'Общие показания'!A:H,8,0)</f>
        <v>1.98342701748663</v>
      </c>
      <c r="S774" s="41"/>
      <c r="T774" s="100">
        <f t="shared" si="383"/>
        <v>0.75775580098759587</v>
      </c>
      <c r="U774" s="100">
        <f t="shared" si="384"/>
        <v>0.61546670301961648</v>
      </c>
      <c r="V774" s="41">
        <f t="shared" si="407"/>
        <v>0.61020451347941784</v>
      </c>
      <c r="W774" s="41">
        <f t="shared" si="406"/>
        <v>0</v>
      </c>
      <c r="X774" s="100">
        <f t="shared" si="385"/>
        <v>0</v>
      </c>
      <c r="Y774" s="41"/>
      <c r="Z774" s="41"/>
      <c r="AA774" s="41"/>
      <c r="AB774" s="41"/>
      <c r="AC774" s="41"/>
      <c r="AD774" s="41"/>
      <c r="AE774" s="41"/>
      <c r="AF774" s="41"/>
      <c r="AG774" s="41"/>
      <c r="AI774" s="100">
        <f t="shared" si="386"/>
        <v>1.0387589049209067</v>
      </c>
      <c r="AJ774" s="100">
        <f t="shared" si="387"/>
        <v>0.50140731826723894</v>
      </c>
      <c r="AK774" s="41">
        <f t="shared" si="408"/>
        <v>0.78641013410436444</v>
      </c>
      <c r="AL774" s="41">
        <f t="shared" si="388"/>
        <v>0</v>
      </c>
      <c r="AR774" s="41">
        <f t="shared" si="389"/>
        <v>0</v>
      </c>
      <c r="AS774" s="41">
        <f t="shared" si="390"/>
        <v>0</v>
      </c>
      <c r="AT774" s="41">
        <f t="shared" si="391"/>
        <v>0</v>
      </c>
      <c r="AV774" s="40">
        <f t="shared" si="392"/>
        <v>4822.4922159525477</v>
      </c>
      <c r="AW774" s="40">
        <f t="shared" si="393"/>
        <v>2998.0919477815837</v>
      </c>
      <c r="AX774" s="40">
        <f t="shared" si="394"/>
        <v>3749.0164953880017</v>
      </c>
      <c r="AY774" s="40">
        <f t="shared" si="395"/>
        <v>0</v>
      </c>
      <c r="AZ774" s="40">
        <f t="shared" si="396"/>
        <v>0</v>
      </c>
      <c r="BA774" s="40">
        <f t="shared" si="397"/>
        <v>0</v>
      </c>
      <c r="BB774" s="40">
        <f t="shared" si="398"/>
        <v>0</v>
      </c>
      <c r="BC774" s="40">
        <f t="shared" si="399"/>
        <v>0</v>
      </c>
      <c r="BD774" s="40">
        <f t="shared" si="400"/>
        <v>0</v>
      </c>
      <c r="BE774" s="40"/>
      <c r="BF774" s="40"/>
      <c r="BG774" s="40"/>
      <c r="BH774" s="62">
        <f t="shared" si="401"/>
        <v>11569.600659122132</v>
      </c>
      <c r="BI774" s="128">
        <f>VLOOKUP(A774,'1112 '!$B$499:$G$1229,6,0)</f>
        <v>6700.17</v>
      </c>
      <c r="BJ774" s="63">
        <f t="shared" si="402"/>
        <v>4869.4306591221321</v>
      </c>
      <c r="BK774" s="41">
        <f t="shared" si="403"/>
        <v>6.9070566903511868E-3</v>
      </c>
    </row>
    <row r="775" spans="1:63" x14ac:dyDescent="0.3">
      <c r="A775" s="85" t="s">
        <v>1475</v>
      </c>
      <c r="B775" s="85" t="s">
        <v>301</v>
      </c>
      <c r="C775" s="65">
        <f>VLOOKUP(B775,Площадь!$D$2:$E$713,2,0)</f>
        <v>60</v>
      </c>
      <c r="D775" s="79"/>
      <c r="E775">
        <v>31</v>
      </c>
      <c r="F775">
        <v>29</v>
      </c>
      <c r="G775">
        <v>31</v>
      </c>
      <c r="Q775">
        <f t="shared" si="382"/>
        <v>91</v>
      </c>
      <c r="R775" s="100">
        <f>VLOOKUP(B775,'Общие показания'!A:H,8,0)</f>
        <v>2.2885696355614962</v>
      </c>
      <c r="S775" s="41"/>
      <c r="T775" s="100">
        <f t="shared" si="383"/>
        <v>0.87433361652414909</v>
      </c>
      <c r="U775" s="100">
        <f t="shared" si="384"/>
        <v>0.71015388809955748</v>
      </c>
      <c r="V775" s="41">
        <f t="shared" si="407"/>
        <v>0.70408213093778982</v>
      </c>
      <c r="W775" s="41">
        <f t="shared" si="406"/>
        <v>0</v>
      </c>
      <c r="X775" s="100">
        <f t="shared" si="385"/>
        <v>0</v>
      </c>
      <c r="Y775" s="41"/>
      <c r="Z775" s="41"/>
      <c r="AA775" s="41"/>
      <c r="AB775" s="41"/>
      <c r="AC775" s="41"/>
      <c r="AD775" s="41"/>
      <c r="AE775" s="41"/>
      <c r="AF775" s="41"/>
      <c r="AG775" s="41"/>
      <c r="AI775" s="100">
        <f t="shared" si="386"/>
        <v>1.1985679672164309</v>
      </c>
      <c r="AJ775" s="100">
        <f t="shared" si="387"/>
        <v>0.57854690569296807</v>
      </c>
      <c r="AK775" s="41">
        <f t="shared" si="408"/>
        <v>0.90739630858195897</v>
      </c>
      <c r="AL775" s="41">
        <f t="shared" si="388"/>
        <v>0</v>
      </c>
      <c r="AR775" s="41">
        <f t="shared" si="389"/>
        <v>0</v>
      </c>
      <c r="AS775" s="41">
        <f t="shared" si="390"/>
        <v>0</v>
      </c>
      <c r="AT775" s="41">
        <f t="shared" si="391"/>
        <v>0</v>
      </c>
      <c r="AV775" s="40">
        <f t="shared" si="392"/>
        <v>5564.4140953298638</v>
      </c>
      <c r="AW775" s="40">
        <f t="shared" si="393"/>
        <v>3459.3368628249036</v>
      </c>
      <c r="AX775" s="40">
        <f t="shared" si="394"/>
        <v>4325.7882639092331</v>
      </c>
      <c r="AY775" s="40">
        <f t="shared" si="395"/>
        <v>0</v>
      </c>
      <c r="AZ775" s="40">
        <f t="shared" si="396"/>
        <v>0</v>
      </c>
      <c r="BA775" s="40">
        <f t="shared" si="397"/>
        <v>0</v>
      </c>
      <c r="BB775" s="40">
        <f t="shared" si="398"/>
        <v>0</v>
      </c>
      <c r="BC775" s="40">
        <f t="shared" si="399"/>
        <v>0</v>
      </c>
      <c r="BD775" s="40">
        <f t="shared" si="400"/>
        <v>0</v>
      </c>
      <c r="BE775" s="40"/>
      <c r="BF775" s="40"/>
      <c r="BG775" s="40"/>
      <c r="BH775" s="62">
        <f t="shared" si="401"/>
        <v>13349.539222064001</v>
      </c>
      <c r="BI775" s="128">
        <f>VLOOKUP(A775,'1112 '!$B$499:$G$1229,6,0)</f>
        <v>7730.97</v>
      </c>
      <c r="BJ775" s="63">
        <f t="shared" si="402"/>
        <v>5618.5692220640003</v>
      </c>
      <c r="BK775" s="41">
        <f t="shared" si="403"/>
        <v>6.9070566903511876E-3</v>
      </c>
    </row>
    <row r="776" spans="1:63" x14ac:dyDescent="0.3">
      <c r="A776" s="85" t="s">
        <v>1419</v>
      </c>
      <c r="B776" s="85" t="s">
        <v>170</v>
      </c>
      <c r="C776" s="65">
        <f>VLOOKUP(B776,Площадь!$D$2:$E$713,2,0)</f>
        <v>78.400000000000006</v>
      </c>
      <c r="D776" s="79"/>
      <c r="E776">
        <v>31</v>
      </c>
      <c r="F776">
        <v>29</v>
      </c>
      <c r="G776">
        <v>31</v>
      </c>
      <c r="Q776">
        <f t="shared" si="382"/>
        <v>91</v>
      </c>
      <c r="R776" s="100">
        <f>VLOOKUP(B776,'Общие показания'!A:H,8,0)</f>
        <v>2.9903976571336885</v>
      </c>
      <c r="S776" s="41"/>
      <c r="T776" s="100">
        <f t="shared" si="383"/>
        <v>1.1424625922582217</v>
      </c>
      <c r="U776" s="100">
        <f t="shared" si="384"/>
        <v>0.92793441378342179</v>
      </c>
      <c r="V776" s="41">
        <f t="shared" si="407"/>
        <v>0.92000065109204543</v>
      </c>
      <c r="W776" s="41">
        <f t="shared" si="406"/>
        <v>0</v>
      </c>
      <c r="X776" s="100">
        <f t="shared" si="385"/>
        <v>0</v>
      </c>
      <c r="Y776" s="41"/>
      <c r="Z776" s="41"/>
      <c r="AA776" s="41"/>
      <c r="AB776" s="41"/>
      <c r="AC776" s="41"/>
      <c r="AD776" s="41"/>
      <c r="AE776" s="41"/>
      <c r="AF776" s="41"/>
      <c r="AG776" s="41"/>
      <c r="AI776" s="100">
        <f t="shared" si="386"/>
        <v>1.5661288104961364</v>
      </c>
      <c r="AJ776" s="100">
        <f t="shared" si="387"/>
        <v>0.75596795677214501</v>
      </c>
      <c r="AK776" s="41">
        <f t="shared" si="408"/>
        <v>1.1856645098804266</v>
      </c>
      <c r="AL776" s="41">
        <f t="shared" si="388"/>
        <v>0</v>
      </c>
      <c r="AR776" s="41">
        <f t="shared" si="389"/>
        <v>0</v>
      </c>
      <c r="AS776" s="41">
        <f t="shared" si="390"/>
        <v>0</v>
      </c>
      <c r="AT776" s="41">
        <f t="shared" si="391"/>
        <v>0</v>
      </c>
      <c r="AV776" s="40">
        <f t="shared" si="392"/>
        <v>7270.8344178976886</v>
      </c>
      <c r="AW776" s="40">
        <f t="shared" si="393"/>
        <v>4520.2001674245421</v>
      </c>
      <c r="AX776" s="40">
        <f t="shared" si="394"/>
        <v>5652.3633315080651</v>
      </c>
      <c r="AY776" s="40">
        <f t="shared" si="395"/>
        <v>0</v>
      </c>
      <c r="AZ776" s="40">
        <f t="shared" si="396"/>
        <v>0</v>
      </c>
      <c r="BA776" s="40">
        <f t="shared" si="397"/>
        <v>0</v>
      </c>
      <c r="BB776" s="40">
        <f t="shared" si="398"/>
        <v>0</v>
      </c>
      <c r="BC776" s="40">
        <f t="shared" si="399"/>
        <v>0</v>
      </c>
      <c r="BD776" s="40">
        <f t="shared" si="400"/>
        <v>0</v>
      </c>
      <c r="BE776" s="40"/>
      <c r="BF776" s="40"/>
      <c r="BG776" s="40"/>
      <c r="BH776" s="62">
        <f t="shared" si="401"/>
        <v>17443.397916830298</v>
      </c>
      <c r="BI776" s="128">
        <f>VLOOKUP(A776,'1112 '!$B$499:$G$1229,6,0)</f>
        <v>10101.780000000001</v>
      </c>
      <c r="BJ776" s="63">
        <f t="shared" si="402"/>
        <v>7341.617916830297</v>
      </c>
      <c r="BK776" s="41">
        <f t="shared" si="403"/>
        <v>6.9070566903511868E-3</v>
      </c>
    </row>
    <row r="777" spans="1:63" x14ac:dyDescent="0.3">
      <c r="A777" s="85" t="s">
        <v>1482</v>
      </c>
      <c r="B777" s="85" t="s">
        <v>97</v>
      </c>
      <c r="C777" s="65">
        <f>VLOOKUP(B777,Площадь!$D$2:$E$713,2,0)</f>
        <v>30.2</v>
      </c>
      <c r="D777" s="79"/>
      <c r="E777">
        <v>31</v>
      </c>
      <c r="F777">
        <v>29</v>
      </c>
      <c r="G777">
        <v>31</v>
      </c>
      <c r="Q777">
        <f t="shared" si="382"/>
        <v>91</v>
      </c>
      <c r="R777" s="100">
        <f>VLOOKUP(B777,'Общие показания'!A:H,8,0)</f>
        <v>1.1519133832326196</v>
      </c>
      <c r="S777" s="41"/>
      <c r="T777" s="100">
        <f t="shared" si="383"/>
        <v>0.44008125365048834</v>
      </c>
      <c r="U777" s="100">
        <f t="shared" si="384"/>
        <v>0.35744412367677719</v>
      </c>
      <c r="V777" s="41">
        <f t="shared" si="407"/>
        <v>0.35438800590535413</v>
      </c>
      <c r="W777" s="41">
        <f t="shared" si="406"/>
        <v>0</v>
      </c>
      <c r="X777" s="100">
        <f t="shared" si="385"/>
        <v>0</v>
      </c>
      <c r="Y777" s="41"/>
      <c r="Z777" s="41"/>
      <c r="AA777" s="41"/>
      <c r="AB777" s="41"/>
      <c r="AC777" s="41"/>
      <c r="AD777" s="41"/>
      <c r="AE777" s="41"/>
      <c r="AF777" s="41"/>
      <c r="AG777" s="41"/>
      <c r="AI777" s="100">
        <f t="shared" si="386"/>
        <v>0.60327921016560349</v>
      </c>
      <c r="AJ777" s="100">
        <f t="shared" si="387"/>
        <v>0.29120194253212722</v>
      </c>
      <c r="AK777" s="41">
        <f t="shared" si="408"/>
        <v>0.45672280865291937</v>
      </c>
      <c r="AL777" s="41">
        <f t="shared" si="388"/>
        <v>0</v>
      </c>
      <c r="AR777" s="41">
        <f t="shared" si="389"/>
        <v>0</v>
      </c>
      <c r="AS777" s="41">
        <f t="shared" si="390"/>
        <v>0</v>
      </c>
      <c r="AT777" s="41">
        <f t="shared" si="391"/>
        <v>0</v>
      </c>
      <c r="AV777" s="40">
        <f t="shared" si="392"/>
        <v>2800.7550946493643</v>
      </c>
      <c r="AW777" s="40">
        <f t="shared" si="393"/>
        <v>1741.1995542885347</v>
      </c>
      <c r="AX777" s="40">
        <f t="shared" si="394"/>
        <v>2177.3134261676473</v>
      </c>
      <c r="AY777" s="40">
        <f t="shared" si="395"/>
        <v>0</v>
      </c>
      <c r="AZ777" s="40">
        <f t="shared" si="396"/>
        <v>0</v>
      </c>
      <c r="BA777" s="40">
        <f t="shared" si="397"/>
        <v>0</v>
      </c>
      <c r="BB777" s="40">
        <f t="shared" si="398"/>
        <v>0</v>
      </c>
      <c r="BC777" s="40">
        <f t="shared" si="399"/>
        <v>0</v>
      </c>
      <c r="BD777" s="40">
        <f t="shared" si="400"/>
        <v>0</v>
      </c>
      <c r="BE777" s="40"/>
      <c r="BF777" s="40"/>
      <c r="BG777" s="40"/>
      <c r="BH777" s="62">
        <f t="shared" si="401"/>
        <v>6719.2680751055468</v>
      </c>
      <c r="BI777" s="128">
        <f>VLOOKUP(A777,'1112 '!$B$499:$G$1229,6,0)</f>
        <v>3891.25</v>
      </c>
      <c r="BJ777" s="63">
        <f t="shared" si="402"/>
        <v>2828.0180751055468</v>
      </c>
      <c r="BK777" s="41">
        <f t="shared" si="403"/>
        <v>6.9070566903511868E-3</v>
      </c>
    </row>
    <row r="778" spans="1:63" x14ac:dyDescent="0.3">
      <c r="A778" s="85" t="s">
        <v>2361</v>
      </c>
      <c r="B778" s="85" t="s">
        <v>110</v>
      </c>
      <c r="C778" s="65">
        <f>VLOOKUP(B778,Площадь!$D$2:$E$713,2,0)</f>
        <v>52</v>
      </c>
      <c r="D778" s="79"/>
      <c r="E778">
        <v>31</v>
      </c>
      <c r="F778">
        <v>29</v>
      </c>
      <c r="G778">
        <v>31</v>
      </c>
      <c r="Q778">
        <f t="shared" si="382"/>
        <v>91</v>
      </c>
      <c r="R778" s="100">
        <f>VLOOKUP(B778,'Общие показания'!A:H,8,0)</f>
        <v>1.98342701748663</v>
      </c>
      <c r="S778" s="41"/>
      <c r="T778" s="100">
        <f t="shared" si="383"/>
        <v>0.75775580098759587</v>
      </c>
      <c r="U778" s="100">
        <f t="shared" si="384"/>
        <v>0.61546670301961648</v>
      </c>
      <c r="V778" s="41">
        <f t="shared" si="407"/>
        <v>0.61020451347941784</v>
      </c>
      <c r="W778" s="41">
        <f t="shared" si="406"/>
        <v>0</v>
      </c>
      <c r="X778" s="100">
        <f t="shared" si="385"/>
        <v>0</v>
      </c>
      <c r="Y778" s="41"/>
      <c r="Z778" s="41"/>
      <c r="AA778" s="41"/>
      <c r="AB778" s="41"/>
      <c r="AC778" s="41"/>
      <c r="AD778" s="41"/>
      <c r="AE778" s="41"/>
      <c r="AF778" s="41"/>
      <c r="AG778" s="41"/>
      <c r="AI778" s="100">
        <f t="shared" si="386"/>
        <v>1.0387589049209067</v>
      </c>
      <c r="AJ778" s="100">
        <f t="shared" si="387"/>
        <v>0.50140731826723894</v>
      </c>
      <c r="AK778" s="41">
        <f t="shared" si="408"/>
        <v>0.78641013410436444</v>
      </c>
      <c r="AL778" s="41">
        <f t="shared" si="388"/>
        <v>0</v>
      </c>
      <c r="AR778" s="41">
        <f t="shared" si="389"/>
        <v>0</v>
      </c>
      <c r="AS778" s="41">
        <f t="shared" si="390"/>
        <v>0</v>
      </c>
      <c r="AT778" s="41">
        <f t="shared" si="391"/>
        <v>0</v>
      </c>
      <c r="AV778" s="40">
        <f t="shared" si="392"/>
        <v>4822.4922159525477</v>
      </c>
      <c r="AW778" s="40">
        <f t="shared" si="393"/>
        <v>2998.0919477815837</v>
      </c>
      <c r="AX778" s="40">
        <f t="shared" si="394"/>
        <v>3749.0164953880017</v>
      </c>
      <c r="AY778" s="40">
        <f t="shared" si="395"/>
        <v>0</v>
      </c>
      <c r="AZ778" s="40">
        <f t="shared" si="396"/>
        <v>0</v>
      </c>
      <c r="BA778" s="40">
        <f t="shared" si="397"/>
        <v>0</v>
      </c>
      <c r="BB778" s="40">
        <f t="shared" si="398"/>
        <v>0</v>
      </c>
      <c r="BC778" s="40">
        <f t="shared" si="399"/>
        <v>0</v>
      </c>
      <c r="BD778" s="40">
        <f t="shared" si="400"/>
        <v>0</v>
      </c>
      <c r="BE778" s="40"/>
      <c r="BF778" s="40"/>
      <c r="BG778" s="40"/>
      <c r="BH778" s="62">
        <f t="shared" si="401"/>
        <v>11569.600659122132</v>
      </c>
      <c r="BI778" s="128">
        <f>VLOOKUP(A778,'1112 '!$B$499:$G$1229,6,0)</f>
        <v>6700.17</v>
      </c>
      <c r="BJ778" s="63">
        <f t="shared" si="402"/>
        <v>4869.4306591221321</v>
      </c>
      <c r="BK778" s="41">
        <f t="shared" si="403"/>
        <v>6.9070566903511868E-3</v>
      </c>
    </row>
    <row r="779" spans="1:63" x14ac:dyDescent="0.3">
      <c r="A779" s="85" t="s">
        <v>1271</v>
      </c>
      <c r="B779" s="85" t="s">
        <v>107</v>
      </c>
      <c r="C779" s="65">
        <f>VLOOKUP(B779,Площадь!$D$2:$E$713,2,0)</f>
        <v>60</v>
      </c>
      <c r="D779" s="79"/>
      <c r="E779">
        <v>31</v>
      </c>
      <c r="F779">
        <v>29</v>
      </c>
      <c r="G779">
        <v>31</v>
      </c>
      <c r="Q779">
        <f t="shared" si="382"/>
        <v>91</v>
      </c>
      <c r="R779" s="100">
        <f>VLOOKUP(B779,'Общие показания'!A:H,8,0)</f>
        <v>3.5229999999999997</v>
      </c>
      <c r="S779" s="41"/>
      <c r="T779" s="100">
        <f t="shared" si="383"/>
        <v>1.3459399631765352</v>
      </c>
      <c r="U779" s="100">
        <f t="shared" si="384"/>
        <v>1.0932034179335386</v>
      </c>
      <c r="V779" s="41">
        <f t="shared" si="407"/>
        <v>1.0838566188899259</v>
      </c>
      <c r="W779" s="41">
        <f t="shared" si="406"/>
        <v>0</v>
      </c>
      <c r="X779" s="100">
        <f t="shared" si="385"/>
        <v>0</v>
      </c>
      <c r="Y779" s="41"/>
      <c r="Z779" s="41"/>
      <c r="AA779" s="41"/>
      <c r="AB779" s="41"/>
      <c r="AC779" s="41"/>
      <c r="AD779" s="41"/>
      <c r="AE779" s="41"/>
      <c r="AF779" s="41"/>
      <c r="AG779" s="41"/>
      <c r="AI779" s="100">
        <f t="shared" si="386"/>
        <v>1.1985679672164309</v>
      </c>
      <c r="AJ779" s="100">
        <f t="shared" si="387"/>
        <v>0.57854690569296807</v>
      </c>
      <c r="AK779" s="41">
        <f t="shared" si="408"/>
        <v>0.90739630858195897</v>
      </c>
      <c r="AL779" s="41">
        <f t="shared" si="388"/>
        <v>0</v>
      </c>
      <c r="AR779" s="41">
        <f t="shared" si="389"/>
        <v>0</v>
      </c>
      <c r="AS779" s="41">
        <f t="shared" si="390"/>
        <v>0</v>
      </c>
      <c r="AT779" s="41">
        <f t="shared" si="391"/>
        <v>0</v>
      </c>
      <c r="AV779" s="40">
        <f t="shared" si="392"/>
        <v>6830.3753080296628</v>
      </c>
      <c r="AW779" s="40">
        <f t="shared" si="393"/>
        <v>4487.57969873005</v>
      </c>
      <c r="AX779" s="40">
        <f t="shared" si="394"/>
        <v>5345.2397083884289</v>
      </c>
      <c r="AY779" s="40">
        <f t="shared" si="395"/>
        <v>0</v>
      </c>
      <c r="AZ779" s="40">
        <f t="shared" si="396"/>
        <v>0</v>
      </c>
      <c r="BA779" s="40">
        <f t="shared" si="397"/>
        <v>0</v>
      </c>
      <c r="BB779" s="40">
        <f t="shared" si="398"/>
        <v>0</v>
      </c>
      <c r="BC779" s="40">
        <f t="shared" si="399"/>
        <v>0</v>
      </c>
      <c r="BD779" s="40">
        <f t="shared" si="400"/>
        <v>0</v>
      </c>
      <c r="BE779" s="40"/>
      <c r="BF779" s="40"/>
      <c r="BG779" s="40"/>
      <c r="BH779" s="62">
        <f t="shared" si="401"/>
        <v>16663.19471514814</v>
      </c>
      <c r="BI779" s="128">
        <f>VLOOKUP(A779,'1112 '!$B$499:$G$1229,6,0)</f>
        <v>7730.97</v>
      </c>
      <c r="BJ779" s="63">
        <f t="shared" si="402"/>
        <v>8932.2247151481388</v>
      </c>
      <c r="BK779" s="41">
        <f t="shared" si="403"/>
        <v>8.6215433076268846E-3</v>
      </c>
    </row>
    <row r="780" spans="1:63" x14ac:dyDescent="0.3">
      <c r="A780" s="85" t="s">
        <v>1246</v>
      </c>
      <c r="B780" s="85" t="s">
        <v>169</v>
      </c>
      <c r="C780" s="65">
        <f>VLOOKUP(B780,Площадь!$D$2:$E$713,2,0)</f>
        <v>78.400000000000006</v>
      </c>
      <c r="D780" s="79"/>
      <c r="E780">
        <v>31</v>
      </c>
      <c r="F780">
        <v>29</v>
      </c>
      <c r="G780">
        <v>31</v>
      </c>
      <c r="Q780">
        <f t="shared" si="382"/>
        <v>91</v>
      </c>
      <c r="R780" s="100">
        <f>VLOOKUP(B780,'Общие показания'!A:H,8,0)</f>
        <v>2.9903976571336885</v>
      </c>
      <c r="S780" s="41"/>
      <c r="T780" s="100">
        <f t="shared" si="383"/>
        <v>1.1424625922582217</v>
      </c>
      <c r="U780" s="100">
        <f t="shared" si="384"/>
        <v>0.92793441378342179</v>
      </c>
      <c r="V780" s="41">
        <f t="shared" si="407"/>
        <v>0.92000065109204543</v>
      </c>
      <c r="W780" s="41">
        <f t="shared" si="406"/>
        <v>0</v>
      </c>
      <c r="X780" s="100">
        <f t="shared" si="385"/>
        <v>0</v>
      </c>
      <c r="Y780" s="41"/>
      <c r="Z780" s="41"/>
      <c r="AA780" s="41"/>
      <c r="AB780" s="41"/>
      <c r="AC780" s="41"/>
      <c r="AD780" s="41"/>
      <c r="AE780" s="41"/>
      <c r="AF780" s="41"/>
      <c r="AG780" s="41"/>
      <c r="AI780" s="100">
        <f t="shared" si="386"/>
        <v>1.5661288104961364</v>
      </c>
      <c r="AJ780" s="100">
        <f t="shared" si="387"/>
        <v>0.75596795677214501</v>
      </c>
      <c r="AK780" s="41">
        <f t="shared" si="408"/>
        <v>1.1856645098804266</v>
      </c>
      <c r="AL780" s="41">
        <f t="shared" si="388"/>
        <v>0</v>
      </c>
      <c r="AR780" s="41">
        <f t="shared" si="389"/>
        <v>0</v>
      </c>
      <c r="AS780" s="41">
        <f t="shared" si="390"/>
        <v>0</v>
      </c>
      <c r="AT780" s="41">
        <f t="shared" si="391"/>
        <v>0</v>
      </c>
      <c r="AV780" s="40">
        <f t="shared" si="392"/>
        <v>7270.8344178976886</v>
      </c>
      <c r="AW780" s="40">
        <f t="shared" si="393"/>
        <v>4520.2001674245421</v>
      </c>
      <c r="AX780" s="40">
        <f t="shared" si="394"/>
        <v>5652.3633315080651</v>
      </c>
      <c r="AY780" s="40">
        <f t="shared" si="395"/>
        <v>0</v>
      </c>
      <c r="AZ780" s="40">
        <f t="shared" si="396"/>
        <v>0</v>
      </c>
      <c r="BA780" s="40">
        <f t="shared" si="397"/>
        <v>0</v>
      </c>
      <c r="BB780" s="40">
        <f t="shared" si="398"/>
        <v>0</v>
      </c>
      <c r="BC780" s="40">
        <f t="shared" si="399"/>
        <v>0</v>
      </c>
      <c r="BD780" s="40">
        <f t="shared" si="400"/>
        <v>0</v>
      </c>
      <c r="BE780" s="40"/>
      <c r="BF780" s="40"/>
      <c r="BG780" s="40"/>
      <c r="BH780" s="62">
        <f t="shared" si="401"/>
        <v>17443.397916830298</v>
      </c>
      <c r="BI780" s="128">
        <f>VLOOKUP(A780,'1112 '!$B$499:$G$1229,6,0)</f>
        <v>10101.780000000001</v>
      </c>
      <c r="BJ780" s="63">
        <f t="shared" si="402"/>
        <v>7341.617916830297</v>
      </c>
      <c r="BK780" s="41">
        <f t="shared" si="403"/>
        <v>6.9070566903511868E-3</v>
      </c>
    </row>
    <row r="781" spans="1:63" x14ac:dyDescent="0.3">
      <c r="A781" s="85" t="s">
        <v>2111</v>
      </c>
      <c r="B781" s="85" t="s">
        <v>334</v>
      </c>
      <c r="C781" s="65">
        <f>VLOOKUP(B781,Площадь!$D$2:$E$713,2,0)</f>
        <v>30.2</v>
      </c>
      <c r="D781" s="79"/>
      <c r="E781">
        <v>31</v>
      </c>
      <c r="F781">
        <v>29</v>
      </c>
      <c r="G781">
        <v>31</v>
      </c>
      <c r="Q781">
        <f t="shared" si="382"/>
        <v>91</v>
      </c>
      <c r="R781" s="100">
        <f>VLOOKUP(B781,'Общие показания'!A:H,8,0)</f>
        <v>1.1519133832326196</v>
      </c>
      <c r="S781" s="41"/>
      <c r="T781" s="100">
        <f t="shared" si="383"/>
        <v>0.44008125365048834</v>
      </c>
      <c r="U781" s="100">
        <f t="shared" si="384"/>
        <v>0.35744412367677719</v>
      </c>
      <c r="V781" s="41">
        <f t="shared" si="407"/>
        <v>0.35438800590535413</v>
      </c>
      <c r="W781" s="41">
        <f t="shared" si="406"/>
        <v>0</v>
      </c>
      <c r="X781" s="100">
        <f t="shared" si="385"/>
        <v>0</v>
      </c>
      <c r="Y781" s="41"/>
      <c r="Z781" s="41"/>
      <c r="AA781" s="41"/>
      <c r="AB781" s="41"/>
      <c r="AC781" s="41"/>
      <c r="AD781" s="41"/>
      <c r="AE781" s="41"/>
      <c r="AF781" s="41"/>
      <c r="AG781" s="41"/>
      <c r="AI781" s="100">
        <f t="shared" si="386"/>
        <v>0.60327921016560349</v>
      </c>
      <c r="AJ781" s="100">
        <f t="shared" si="387"/>
        <v>0.29120194253212722</v>
      </c>
      <c r="AK781" s="41">
        <f t="shared" si="408"/>
        <v>0.45672280865291937</v>
      </c>
      <c r="AL781" s="41">
        <f t="shared" si="388"/>
        <v>0</v>
      </c>
      <c r="AR781" s="41">
        <f t="shared" si="389"/>
        <v>0</v>
      </c>
      <c r="AS781" s="41">
        <f t="shared" si="390"/>
        <v>0</v>
      </c>
      <c r="AT781" s="41">
        <f t="shared" si="391"/>
        <v>0</v>
      </c>
      <c r="AV781" s="40">
        <f t="shared" si="392"/>
        <v>2800.7550946493643</v>
      </c>
      <c r="AW781" s="40">
        <f t="shared" si="393"/>
        <v>1741.1995542885347</v>
      </c>
      <c r="AX781" s="40">
        <f t="shared" si="394"/>
        <v>2177.3134261676473</v>
      </c>
      <c r="AY781" s="40">
        <f t="shared" si="395"/>
        <v>0</v>
      </c>
      <c r="AZ781" s="40">
        <f t="shared" si="396"/>
        <v>0</v>
      </c>
      <c r="BA781" s="40">
        <f t="shared" si="397"/>
        <v>0</v>
      </c>
      <c r="BB781" s="40">
        <f t="shared" si="398"/>
        <v>0</v>
      </c>
      <c r="BC781" s="40">
        <f t="shared" si="399"/>
        <v>0</v>
      </c>
      <c r="BD781" s="40">
        <f t="shared" si="400"/>
        <v>0</v>
      </c>
      <c r="BE781" s="40"/>
      <c r="BF781" s="40"/>
      <c r="BG781" s="40"/>
      <c r="BH781" s="62">
        <f t="shared" si="401"/>
        <v>6719.2680751055468</v>
      </c>
      <c r="BI781" s="128">
        <f>VLOOKUP(A781,'1112 '!$B$499:$G$1229,6,0)</f>
        <v>3891.25</v>
      </c>
      <c r="BJ781" s="63">
        <f t="shared" si="402"/>
        <v>2828.0180751055468</v>
      </c>
      <c r="BK781" s="41">
        <f t="shared" si="403"/>
        <v>6.9070566903511868E-3</v>
      </c>
    </row>
    <row r="782" spans="1:63" x14ac:dyDescent="0.3">
      <c r="A782" s="85" t="s">
        <v>1476</v>
      </c>
      <c r="B782" s="85" t="s">
        <v>162</v>
      </c>
      <c r="C782" s="65">
        <f>VLOOKUP(B782,Площадь!$D$2:$E$713,2,0)</f>
        <v>52</v>
      </c>
      <c r="D782" s="79"/>
      <c r="E782">
        <v>31</v>
      </c>
      <c r="F782">
        <v>29</v>
      </c>
      <c r="G782">
        <v>31</v>
      </c>
      <c r="Q782">
        <f t="shared" ref="Q782:Q845" si="409">SUM(E782:P782)</f>
        <v>91</v>
      </c>
      <c r="R782" s="100">
        <f>VLOOKUP(B782,'Общие показания'!A:H,8,0)</f>
        <v>1.98342701748663</v>
      </c>
      <c r="S782" s="41"/>
      <c r="T782" s="100">
        <f t="shared" ref="T782:T845" si="410">R782*$T$1/31*E782</f>
        <v>0.75775580098759587</v>
      </c>
      <c r="U782" s="100">
        <f t="shared" ref="U782:U845" si="411">R782*$U$1/29*F782</f>
        <v>0.61546670301961648</v>
      </c>
      <c r="V782" s="41">
        <f t="shared" si="407"/>
        <v>0.61020451347941784</v>
      </c>
      <c r="W782" s="41">
        <f t="shared" si="406"/>
        <v>0</v>
      </c>
      <c r="X782" s="100">
        <f t="shared" ref="X782:X845" si="412">SUM(T782:W782)-R782</f>
        <v>0</v>
      </c>
      <c r="Y782" s="41"/>
      <c r="Z782" s="41"/>
      <c r="AA782" s="41"/>
      <c r="AB782" s="41"/>
      <c r="AC782" s="41"/>
      <c r="AD782" s="41"/>
      <c r="AE782" s="41"/>
      <c r="AF782" s="41"/>
      <c r="AG782" s="41"/>
      <c r="AI782" s="100">
        <f t="shared" ref="AI782:AI845" si="413">(C782*$AI$1)/31*E782</f>
        <v>1.0387589049209067</v>
      </c>
      <c r="AJ782" s="100">
        <f t="shared" ref="AJ782:AJ845" si="414">(C782*$AJ$1)/29*F782</f>
        <v>0.50140731826723894</v>
      </c>
      <c r="AK782" s="41">
        <f t="shared" si="408"/>
        <v>0.78641013410436444</v>
      </c>
      <c r="AL782" s="41">
        <f t="shared" ref="AL782:AL845" si="415">(C782*$AL$1)/30*H782</f>
        <v>0</v>
      </c>
      <c r="AR782" s="41">
        <f t="shared" ref="AR782:AR845" si="416">(C782*$AR$1)/31*N782</f>
        <v>0</v>
      </c>
      <c r="AS782" s="41">
        <f t="shared" ref="AS782:AS845" si="417">(C782*$AS$1)/30*O782</f>
        <v>0</v>
      </c>
      <c r="AT782" s="41">
        <f t="shared" ref="AT782:AT845" si="418">(C782*$AT$1)/31*P782</f>
        <v>0</v>
      </c>
      <c r="AV782" s="40">
        <f t="shared" ref="AV782:AV845" si="419">(T782+AI782)*$AV$1</f>
        <v>4822.4922159525477</v>
      </c>
      <c r="AW782" s="40">
        <f t="shared" ref="AW782:AW845" si="420">(U782+AJ782)*$AW$1</f>
        <v>2998.0919477815837</v>
      </c>
      <c r="AX782" s="40">
        <f t="shared" ref="AX782:AX845" si="421">(V782+AK782)*$AX$1</f>
        <v>3749.0164953880017</v>
      </c>
      <c r="AY782" s="40">
        <f t="shared" ref="AY782:AY845" si="422">(W782+AL782)*$AY$1</f>
        <v>0</v>
      </c>
      <c r="AZ782" s="40">
        <f t="shared" ref="AZ782:AZ845" si="423">(Y782+AM782)*$AZ$1</f>
        <v>0</v>
      </c>
      <c r="BA782" s="40">
        <f t="shared" ref="BA782:BA845" si="424">(Z782+AN782)*$BA$1</f>
        <v>0</v>
      </c>
      <c r="BB782" s="40">
        <f t="shared" ref="BB782:BB845" si="425">(AA782+AO782)*$BB$1</f>
        <v>0</v>
      </c>
      <c r="BC782" s="40">
        <f t="shared" ref="BC782:BC845" si="426">(AB782+AP782)*$BC$1</f>
        <v>0</v>
      </c>
      <c r="BD782" s="40">
        <f t="shared" ref="BD782:BD845" si="427">(AC782+AQ782)*$BD$1</f>
        <v>0</v>
      </c>
      <c r="BE782" s="40"/>
      <c r="BF782" s="40"/>
      <c r="BG782" s="40"/>
      <c r="BH782" s="62">
        <f t="shared" ref="BH782:BH845" si="428">SUM(AV782:BG782)</f>
        <v>11569.600659122132</v>
      </c>
      <c r="BI782" s="128">
        <f>VLOOKUP(A782,'1112 '!$B$499:$G$1229,6,0)</f>
        <v>6700.17</v>
      </c>
      <c r="BJ782" s="63">
        <f t="shared" ref="BJ782:BJ845" si="429">BH782-BI782</f>
        <v>4869.4306591221321</v>
      </c>
      <c r="BK782" s="41">
        <f t="shared" si="403"/>
        <v>6.9070566903511868E-3</v>
      </c>
    </row>
    <row r="783" spans="1:63" x14ac:dyDescent="0.3">
      <c r="A783" s="85" t="s">
        <v>1221</v>
      </c>
      <c r="B783" s="85" t="s">
        <v>251</v>
      </c>
      <c r="C783" s="65">
        <f>VLOOKUP(B783,Площадь!$D$2:$E$713,2,0)</f>
        <v>60</v>
      </c>
      <c r="D783" s="79"/>
      <c r="E783">
        <v>31</v>
      </c>
      <c r="F783">
        <v>29</v>
      </c>
      <c r="G783">
        <v>31</v>
      </c>
      <c r="Q783">
        <f t="shared" si="409"/>
        <v>91</v>
      </c>
      <c r="R783" s="100">
        <f>VLOOKUP(B783,'Общие показания'!A:H,8,0)</f>
        <v>2.2885696355614962</v>
      </c>
      <c r="S783" s="41"/>
      <c r="T783" s="100">
        <f t="shared" si="410"/>
        <v>0.87433361652414909</v>
      </c>
      <c r="U783" s="100">
        <f t="shared" si="411"/>
        <v>0.71015388809955748</v>
      </c>
      <c r="V783" s="41">
        <f t="shared" si="407"/>
        <v>0.70408213093778982</v>
      </c>
      <c r="W783" s="41">
        <f t="shared" si="406"/>
        <v>0</v>
      </c>
      <c r="X783" s="100">
        <f t="shared" si="412"/>
        <v>0</v>
      </c>
      <c r="Y783" s="41"/>
      <c r="Z783" s="41"/>
      <c r="AA783" s="41"/>
      <c r="AB783" s="41"/>
      <c r="AC783" s="41"/>
      <c r="AD783" s="41"/>
      <c r="AE783" s="41"/>
      <c r="AF783" s="41"/>
      <c r="AG783" s="41"/>
      <c r="AI783" s="100">
        <f t="shared" si="413"/>
        <v>1.1985679672164309</v>
      </c>
      <c r="AJ783" s="100">
        <f t="shared" si="414"/>
        <v>0.57854690569296807</v>
      </c>
      <c r="AK783" s="41">
        <f t="shared" si="408"/>
        <v>0.90739630858195897</v>
      </c>
      <c r="AL783" s="41">
        <f t="shared" si="415"/>
        <v>0</v>
      </c>
      <c r="AR783" s="41">
        <f t="shared" si="416"/>
        <v>0</v>
      </c>
      <c r="AS783" s="41">
        <f t="shared" si="417"/>
        <v>0</v>
      </c>
      <c r="AT783" s="41">
        <f t="shared" si="418"/>
        <v>0</v>
      </c>
      <c r="AV783" s="40">
        <f t="shared" si="419"/>
        <v>5564.4140953298638</v>
      </c>
      <c r="AW783" s="40">
        <f t="shared" si="420"/>
        <v>3459.3368628249036</v>
      </c>
      <c r="AX783" s="40">
        <f t="shared" si="421"/>
        <v>4325.7882639092331</v>
      </c>
      <c r="AY783" s="40">
        <f t="shared" si="422"/>
        <v>0</v>
      </c>
      <c r="AZ783" s="40">
        <f t="shared" si="423"/>
        <v>0</v>
      </c>
      <c r="BA783" s="40">
        <f t="shared" si="424"/>
        <v>0</v>
      </c>
      <c r="BB783" s="40">
        <f t="shared" si="425"/>
        <v>0</v>
      </c>
      <c r="BC783" s="40">
        <f t="shared" si="426"/>
        <v>0</v>
      </c>
      <c r="BD783" s="40">
        <f t="shared" si="427"/>
        <v>0</v>
      </c>
      <c r="BE783" s="40"/>
      <c r="BF783" s="40"/>
      <c r="BG783" s="40"/>
      <c r="BH783" s="62">
        <f t="shared" si="428"/>
        <v>13349.539222064001</v>
      </c>
      <c r="BI783" s="128">
        <f>VLOOKUP(A783,'1112 '!$B$499:$G$1229,6,0)</f>
        <v>7730.97</v>
      </c>
      <c r="BJ783" s="63">
        <f t="shared" si="429"/>
        <v>5618.5692220640003</v>
      </c>
      <c r="BK783" s="41">
        <f t="shared" ref="BK783:BK846" si="430">(SUM(T783:W783)+SUM(AD783:AF783)+SUM(AI783:AL783)+SUM(AR783:AT783))/12/C783</f>
        <v>6.9070566903511876E-3</v>
      </c>
    </row>
    <row r="784" spans="1:63" x14ac:dyDescent="0.3">
      <c r="A784" s="85" t="s">
        <v>1405</v>
      </c>
      <c r="B784" s="85" t="s">
        <v>217</v>
      </c>
      <c r="C784" s="65">
        <f>VLOOKUP(B784,Площадь!$D$2:$E$713,2,0)</f>
        <v>78.400000000000006</v>
      </c>
      <c r="D784" s="80"/>
      <c r="E784">
        <v>31</v>
      </c>
      <c r="F784">
        <v>29</v>
      </c>
      <c r="G784">
        <v>31</v>
      </c>
      <c r="Q784">
        <f t="shared" si="409"/>
        <v>91</v>
      </c>
      <c r="R784" s="100">
        <f>VLOOKUP(B784,'Общие показания'!A:H,8,0)</f>
        <v>2.7880000000000003</v>
      </c>
      <c r="S784" s="41"/>
      <c r="T784" s="100">
        <f t="shared" si="410"/>
        <v>1.0651378419915358</v>
      </c>
      <c r="U784" s="100">
        <f t="shared" si="411"/>
        <v>0.86512947181342792</v>
      </c>
      <c r="V784" s="41">
        <f t="shared" si="407"/>
        <v>0.85773268619503662</v>
      </c>
      <c r="W784" s="41">
        <f t="shared" si="406"/>
        <v>0</v>
      </c>
      <c r="X784" s="100">
        <f t="shared" si="412"/>
        <v>0</v>
      </c>
      <c r="Y784" s="41"/>
      <c r="Z784" s="41"/>
      <c r="AA784" s="41"/>
      <c r="AB784" s="41"/>
      <c r="AC784" s="41"/>
      <c r="AD784" s="41"/>
      <c r="AE784" s="41"/>
      <c r="AF784" s="41"/>
      <c r="AG784" s="41"/>
      <c r="AI784" s="100">
        <f t="shared" si="413"/>
        <v>1.5661288104961364</v>
      </c>
      <c r="AJ784" s="100">
        <f t="shared" si="414"/>
        <v>0.75596795677214501</v>
      </c>
      <c r="AK784" s="41">
        <f t="shared" si="408"/>
        <v>1.1856645098804266</v>
      </c>
      <c r="AL784" s="41">
        <f t="shared" si="415"/>
        <v>0</v>
      </c>
      <c r="AR784" s="41">
        <f t="shared" si="416"/>
        <v>0</v>
      </c>
      <c r="AS784" s="41">
        <f t="shared" si="417"/>
        <v>0</v>
      </c>
      <c r="AT784" s="41">
        <f t="shared" si="418"/>
        <v>0</v>
      </c>
      <c r="AV784" s="40">
        <f t="shared" si="419"/>
        <v>7063.2669512718076</v>
      </c>
      <c r="AW784" s="40">
        <f t="shared" si="420"/>
        <v>4351.6090933979694</v>
      </c>
      <c r="AX784" s="40">
        <f t="shared" si="421"/>
        <v>5485.2136972571307</v>
      </c>
      <c r="AY784" s="40">
        <f t="shared" si="422"/>
        <v>0</v>
      </c>
      <c r="AZ784" s="40">
        <f t="shared" si="423"/>
        <v>0</v>
      </c>
      <c r="BA784" s="40">
        <f t="shared" si="424"/>
        <v>0</v>
      </c>
      <c r="BB784" s="40">
        <f t="shared" si="425"/>
        <v>0</v>
      </c>
      <c r="BC784" s="40">
        <f t="shared" si="426"/>
        <v>0</v>
      </c>
      <c r="BD784" s="40">
        <f t="shared" si="427"/>
        <v>0</v>
      </c>
      <c r="BE784" s="40"/>
      <c r="BF784" s="40"/>
      <c r="BG784" s="40"/>
      <c r="BH784" s="62">
        <f t="shared" si="428"/>
        <v>16900.089741926909</v>
      </c>
      <c r="BI784" s="128">
        <f>VLOOKUP(A784,'1112 '!$B$499:$G$1229,6,0)</f>
        <v>10101.780000000001</v>
      </c>
      <c r="BJ784" s="63">
        <f t="shared" si="429"/>
        <v>6798.3097419269088</v>
      </c>
      <c r="BK784" s="41">
        <f t="shared" si="430"/>
        <v>6.6919231262209909E-3</v>
      </c>
    </row>
    <row r="785" spans="1:63" x14ac:dyDescent="0.3">
      <c r="A785" s="85" t="s">
        <v>1413</v>
      </c>
      <c r="B785" s="85" t="s">
        <v>239</v>
      </c>
      <c r="C785" s="65">
        <f>VLOOKUP(B785,Площадь!$D$2:$E$713,2,0)</f>
        <v>30.2</v>
      </c>
      <c r="D785" s="79"/>
      <c r="E785">
        <v>31</v>
      </c>
      <c r="F785">
        <v>29</v>
      </c>
      <c r="G785">
        <v>31</v>
      </c>
      <c r="Q785">
        <f t="shared" si="409"/>
        <v>91</v>
      </c>
      <c r="R785" s="100">
        <f>VLOOKUP(B785,'Общие показания'!A:H,8,0)</f>
        <v>2.9529999999999994</v>
      </c>
      <c r="S785" s="41"/>
      <c r="T785" s="100">
        <f t="shared" si="410"/>
        <v>1.1281750528698009</v>
      </c>
      <c r="U785" s="100">
        <f t="shared" si="411"/>
        <v>0.916329745432228</v>
      </c>
      <c r="V785" s="41">
        <f t="shared" si="407"/>
        <v>0.90849520169797071</v>
      </c>
      <c r="W785" s="41">
        <f t="shared" si="406"/>
        <v>0</v>
      </c>
      <c r="X785" s="100">
        <f t="shared" si="412"/>
        <v>0</v>
      </c>
      <c r="Y785" s="41"/>
      <c r="Z785" s="41"/>
      <c r="AA785" s="41"/>
      <c r="AB785" s="41"/>
      <c r="AC785" s="41"/>
      <c r="AD785" s="41"/>
      <c r="AE785" s="41"/>
      <c r="AF785" s="41"/>
      <c r="AG785" s="41"/>
      <c r="AI785" s="100">
        <f t="shared" si="413"/>
        <v>0.60327921016560349</v>
      </c>
      <c r="AJ785" s="100">
        <f t="shared" si="414"/>
        <v>0.29120194253212722</v>
      </c>
      <c r="AK785" s="41">
        <f t="shared" si="408"/>
        <v>0.45672280865291937</v>
      </c>
      <c r="AL785" s="41">
        <f t="shared" si="415"/>
        <v>0</v>
      </c>
      <c r="AR785" s="41">
        <f t="shared" si="416"/>
        <v>0</v>
      </c>
      <c r="AS785" s="41">
        <f t="shared" si="417"/>
        <v>0</v>
      </c>
      <c r="AT785" s="41">
        <f t="shared" si="418"/>
        <v>0</v>
      </c>
      <c r="AV785" s="40">
        <f t="shared" si="419"/>
        <v>4647.8465655217187</v>
      </c>
      <c r="AW785" s="40">
        <f t="shared" si="420"/>
        <v>3241.4497619039967</v>
      </c>
      <c r="AX785" s="40">
        <f t="shared" si="421"/>
        <v>3664.7366182655151</v>
      </c>
      <c r="AY785" s="40">
        <f t="shared" si="422"/>
        <v>0</v>
      </c>
      <c r="AZ785" s="40">
        <f t="shared" si="423"/>
        <v>0</v>
      </c>
      <c r="BA785" s="40">
        <f t="shared" si="424"/>
        <v>0</v>
      </c>
      <c r="BB785" s="40">
        <f t="shared" si="425"/>
        <v>0</v>
      </c>
      <c r="BC785" s="40">
        <f t="shared" si="426"/>
        <v>0</v>
      </c>
      <c r="BD785" s="40">
        <f t="shared" si="427"/>
        <v>0</v>
      </c>
      <c r="BE785" s="40"/>
      <c r="BF785" s="40"/>
      <c r="BG785" s="40"/>
      <c r="BH785" s="62">
        <f t="shared" si="428"/>
        <v>11554.03294569123</v>
      </c>
      <c r="BI785" s="128">
        <f>VLOOKUP(A785,'1112 '!$B$499:$G$1229,6,0)</f>
        <v>3891.25</v>
      </c>
      <c r="BJ785" s="63">
        <f t="shared" si="429"/>
        <v>7662.7829456912295</v>
      </c>
      <c r="BK785" s="41">
        <f t="shared" si="430"/>
        <v>1.1876942498208195E-2</v>
      </c>
    </row>
    <row r="786" spans="1:63" x14ac:dyDescent="0.3">
      <c r="A786" s="85" t="s">
        <v>1223</v>
      </c>
      <c r="B786" s="85" t="s">
        <v>313</v>
      </c>
      <c r="C786" s="65">
        <f>VLOOKUP(B786,Площадь!$D$2:$E$713,2,0)</f>
        <v>52</v>
      </c>
      <c r="D786" s="79"/>
      <c r="E786">
        <v>31</v>
      </c>
      <c r="F786">
        <v>29</v>
      </c>
      <c r="G786">
        <v>31</v>
      </c>
      <c r="Q786">
        <f t="shared" si="409"/>
        <v>91</v>
      </c>
      <c r="R786" s="100">
        <f>VLOOKUP(B786,'Общие показания'!A:H,8,0)</f>
        <v>1.98342701748663</v>
      </c>
      <c r="S786" s="41"/>
      <c r="T786" s="100">
        <f t="shared" si="410"/>
        <v>0.75775580098759587</v>
      </c>
      <c r="U786" s="100">
        <f t="shared" si="411"/>
        <v>0.61546670301961648</v>
      </c>
      <c r="V786" s="41">
        <f t="shared" si="407"/>
        <v>0.61020451347941784</v>
      </c>
      <c r="W786" s="41">
        <f t="shared" si="406"/>
        <v>0</v>
      </c>
      <c r="X786" s="100">
        <f t="shared" si="412"/>
        <v>0</v>
      </c>
      <c r="Y786" s="41"/>
      <c r="Z786" s="41"/>
      <c r="AA786" s="41"/>
      <c r="AB786" s="41"/>
      <c r="AC786" s="41"/>
      <c r="AD786" s="41"/>
      <c r="AE786" s="41"/>
      <c r="AF786" s="41"/>
      <c r="AG786" s="41"/>
      <c r="AI786" s="100">
        <f t="shared" si="413"/>
        <v>1.0387589049209067</v>
      </c>
      <c r="AJ786" s="100">
        <f t="shared" si="414"/>
        <v>0.50140731826723894</v>
      </c>
      <c r="AK786" s="41">
        <f t="shared" si="408"/>
        <v>0.78641013410436444</v>
      </c>
      <c r="AL786" s="41">
        <f t="shared" si="415"/>
        <v>0</v>
      </c>
      <c r="AR786" s="41">
        <f t="shared" si="416"/>
        <v>0</v>
      </c>
      <c r="AS786" s="41">
        <f t="shared" si="417"/>
        <v>0</v>
      </c>
      <c r="AT786" s="41">
        <f t="shared" si="418"/>
        <v>0</v>
      </c>
      <c r="AV786" s="40">
        <f t="shared" si="419"/>
        <v>4822.4922159525477</v>
      </c>
      <c r="AW786" s="40">
        <f t="shared" si="420"/>
        <v>2998.0919477815837</v>
      </c>
      <c r="AX786" s="40">
        <f t="shared" si="421"/>
        <v>3749.0164953880017</v>
      </c>
      <c r="AY786" s="40">
        <f t="shared" si="422"/>
        <v>0</v>
      </c>
      <c r="AZ786" s="40">
        <f t="shared" si="423"/>
        <v>0</v>
      </c>
      <c r="BA786" s="40">
        <f t="shared" si="424"/>
        <v>0</v>
      </c>
      <c r="BB786" s="40">
        <f t="shared" si="425"/>
        <v>0</v>
      </c>
      <c r="BC786" s="40">
        <f t="shared" si="426"/>
        <v>0</v>
      </c>
      <c r="BD786" s="40">
        <f t="shared" si="427"/>
        <v>0</v>
      </c>
      <c r="BE786" s="40"/>
      <c r="BF786" s="40"/>
      <c r="BG786" s="40"/>
      <c r="BH786" s="62">
        <f t="shared" si="428"/>
        <v>11569.600659122132</v>
      </c>
      <c r="BI786" s="128">
        <f>VLOOKUP(A786,'1112 '!$B$499:$G$1229,6,0)</f>
        <v>6700.17</v>
      </c>
      <c r="BJ786" s="63">
        <f t="shared" si="429"/>
        <v>4869.4306591221321</v>
      </c>
      <c r="BK786" s="41">
        <f t="shared" si="430"/>
        <v>6.9070566903511868E-3</v>
      </c>
    </row>
    <row r="787" spans="1:63" x14ac:dyDescent="0.3">
      <c r="A787" s="85" t="s">
        <v>1425</v>
      </c>
      <c r="B787" s="85" t="s">
        <v>68</v>
      </c>
      <c r="C787" s="65">
        <f>VLOOKUP(B787,Площадь!$D$2:$E$713,2,0)</f>
        <v>60</v>
      </c>
      <c r="D787" s="79"/>
      <c r="E787">
        <v>31</v>
      </c>
      <c r="F787">
        <v>29</v>
      </c>
      <c r="G787">
        <v>31</v>
      </c>
      <c r="Q787">
        <f t="shared" si="409"/>
        <v>91</v>
      </c>
      <c r="R787" s="100">
        <f>VLOOKUP(B787,'Общие показания'!A:H,8,0)</f>
        <v>2.2885696355614962</v>
      </c>
      <c r="S787" s="41"/>
      <c r="T787" s="100">
        <f t="shared" si="410"/>
        <v>0.87433361652414909</v>
      </c>
      <c r="U787" s="100">
        <f t="shared" si="411"/>
        <v>0.71015388809955748</v>
      </c>
      <c r="V787" s="41">
        <f t="shared" si="407"/>
        <v>0.70408213093778982</v>
      </c>
      <c r="W787" s="41">
        <f t="shared" si="406"/>
        <v>0</v>
      </c>
      <c r="X787" s="100">
        <f t="shared" si="412"/>
        <v>0</v>
      </c>
      <c r="Y787" s="41"/>
      <c r="Z787" s="41"/>
      <c r="AA787" s="41"/>
      <c r="AB787" s="41"/>
      <c r="AC787" s="41"/>
      <c r="AD787" s="41"/>
      <c r="AE787" s="41"/>
      <c r="AF787" s="41"/>
      <c r="AG787" s="41"/>
      <c r="AI787" s="100">
        <f t="shared" si="413"/>
        <v>1.1985679672164309</v>
      </c>
      <c r="AJ787" s="100">
        <f t="shared" si="414"/>
        <v>0.57854690569296807</v>
      </c>
      <c r="AK787" s="41">
        <f t="shared" si="408"/>
        <v>0.90739630858195897</v>
      </c>
      <c r="AL787" s="41">
        <f t="shared" si="415"/>
        <v>0</v>
      </c>
      <c r="AR787" s="41">
        <f t="shared" si="416"/>
        <v>0</v>
      </c>
      <c r="AS787" s="41">
        <f t="shared" si="417"/>
        <v>0</v>
      </c>
      <c r="AT787" s="41">
        <f t="shared" si="418"/>
        <v>0</v>
      </c>
      <c r="AV787" s="40">
        <f t="shared" si="419"/>
        <v>5564.4140953298638</v>
      </c>
      <c r="AW787" s="40">
        <f t="shared" si="420"/>
        <v>3459.3368628249036</v>
      </c>
      <c r="AX787" s="40">
        <f t="shared" si="421"/>
        <v>4325.7882639092331</v>
      </c>
      <c r="AY787" s="40">
        <f t="shared" si="422"/>
        <v>0</v>
      </c>
      <c r="AZ787" s="40">
        <f t="shared" si="423"/>
        <v>0</v>
      </c>
      <c r="BA787" s="40">
        <f t="shared" si="424"/>
        <v>0</v>
      </c>
      <c r="BB787" s="40">
        <f t="shared" si="425"/>
        <v>0</v>
      </c>
      <c r="BC787" s="40">
        <f t="shared" si="426"/>
        <v>0</v>
      </c>
      <c r="BD787" s="40">
        <f t="shared" si="427"/>
        <v>0</v>
      </c>
      <c r="BE787" s="40"/>
      <c r="BF787" s="40"/>
      <c r="BG787" s="40"/>
      <c r="BH787" s="62">
        <f t="shared" si="428"/>
        <v>13349.539222064001</v>
      </c>
      <c r="BI787" s="128">
        <f>VLOOKUP(A787,'1112 '!$B$499:$G$1229,6,0)</f>
        <v>7730.97</v>
      </c>
      <c r="BJ787" s="63">
        <f t="shared" si="429"/>
        <v>5618.5692220640003</v>
      </c>
      <c r="BK787" s="41">
        <f t="shared" si="430"/>
        <v>6.9070566903511876E-3</v>
      </c>
    </row>
    <row r="788" spans="1:63" x14ac:dyDescent="0.3">
      <c r="A788" s="85" t="s">
        <v>1459</v>
      </c>
      <c r="B788" s="85" t="s">
        <v>183</v>
      </c>
      <c r="C788" s="65">
        <f>VLOOKUP(B788,Площадь!$D$2:$E$713,2,0)</f>
        <v>78.400000000000006</v>
      </c>
      <c r="D788" s="79"/>
      <c r="E788">
        <v>31</v>
      </c>
      <c r="F788">
        <v>29</v>
      </c>
      <c r="G788">
        <v>31</v>
      </c>
      <c r="Q788">
        <f t="shared" si="409"/>
        <v>91</v>
      </c>
      <c r="R788" s="100">
        <f>VLOOKUP(B788,'Общие показания'!A:H,8,0)</f>
        <v>0</v>
      </c>
      <c r="S788" s="41"/>
      <c r="T788" s="100">
        <f t="shared" si="410"/>
        <v>0</v>
      </c>
      <c r="U788" s="100">
        <f t="shared" si="411"/>
        <v>0</v>
      </c>
      <c r="V788" s="41">
        <f t="shared" si="407"/>
        <v>0</v>
      </c>
      <c r="W788" s="41">
        <f t="shared" si="406"/>
        <v>0</v>
      </c>
      <c r="X788" s="100">
        <f t="shared" si="412"/>
        <v>0</v>
      </c>
      <c r="Y788" s="41"/>
      <c r="Z788" s="41"/>
      <c r="AA788" s="41"/>
      <c r="AB788" s="41"/>
      <c r="AC788" s="41"/>
      <c r="AD788" s="41"/>
      <c r="AE788" s="41"/>
      <c r="AF788" s="41"/>
      <c r="AG788" s="41"/>
      <c r="AI788" s="100">
        <f t="shared" si="413"/>
        <v>1.5661288104961364</v>
      </c>
      <c r="AJ788" s="100">
        <f t="shared" si="414"/>
        <v>0.75596795677214501</v>
      </c>
      <c r="AK788" s="41">
        <f t="shared" si="408"/>
        <v>1.1856645098804266</v>
      </c>
      <c r="AL788" s="41">
        <f t="shared" si="415"/>
        <v>0</v>
      </c>
      <c r="AR788" s="41">
        <f t="shared" si="416"/>
        <v>0</v>
      </c>
      <c r="AS788" s="41">
        <f t="shared" si="417"/>
        <v>0</v>
      </c>
      <c r="AT788" s="41">
        <f t="shared" si="418"/>
        <v>0</v>
      </c>
      <c r="AV788" s="40">
        <f t="shared" si="419"/>
        <v>4204.0535337434085</v>
      </c>
      <c r="AW788" s="40">
        <f t="shared" si="420"/>
        <v>2029.2901444408753</v>
      </c>
      <c r="AX788" s="40">
        <f t="shared" si="421"/>
        <v>3182.750383742622</v>
      </c>
      <c r="AY788" s="40">
        <f t="shared" si="422"/>
        <v>0</v>
      </c>
      <c r="AZ788" s="40">
        <f t="shared" si="423"/>
        <v>0</v>
      </c>
      <c r="BA788" s="40">
        <f t="shared" si="424"/>
        <v>0</v>
      </c>
      <c r="BB788" s="40">
        <f t="shared" si="425"/>
        <v>0</v>
      </c>
      <c r="BC788" s="40">
        <f t="shared" si="426"/>
        <v>0</v>
      </c>
      <c r="BD788" s="40">
        <f t="shared" si="427"/>
        <v>0</v>
      </c>
      <c r="BE788" s="40"/>
      <c r="BF788" s="40"/>
      <c r="BG788" s="40"/>
      <c r="BH788" s="62">
        <f t="shared" si="428"/>
        <v>9416.0940619269059</v>
      </c>
      <c r="BI788" s="128">
        <f>VLOOKUP(A788,'1112 '!$B$499:$G$1229,6,0)</f>
        <v>10101.780000000001</v>
      </c>
      <c r="BJ788" s="63">
        <f t="shared" si="429"/>
        <v>-685.6859380730948</v>
      </c>
      <c r="BK788" s="41">
        <f t="shared" si="430"/>
        <v>3.7284877520713305E-3</v>
      </c>
    </row>
    <row r="789" spans="1:63" x14ac:dyDescent="0.3">
      <c r="A789" s="85" t="s">
        <v>1441</v>
      </c>
      <c r="B789" s="85" t="s">
        <v>89</v>
      </c>
      <c r="C789" s="65">
        <f>VLOOKUP(B789,Площадь!$D$2:$E$713,2,0)</f>
        <v>30.2</v>
      </c>
      <c r="D789" s="79"/>
      <c r="E789">
        <v>31</v>
      </c>
      <c r="F789">
        <v>29</v>
      </c>
      <c r="G789">
        <v>31</v>
      </c>
      <c r="Q789">
        <f t="shared" si="409"/>
        <v>91</v>
      </c>
      <c r="R789" s="100">
        <f>VLOOKUP(B789,'Общие показания'!A:H,8,0)</f>
        <v>1.1519133832326196</v>
      </c>
      <c r="S789" s="41"/>
      <c r="T789" s="100">
        <f t="shared" si="410"/>
        <v>0.44008125365048834</v>
      </c>
      <c r="U789" s="100">
        <f t="shared" si="411"/>
        <v>0.35744412367677719</v>
      </c>
      <c r="V789" s="41">
        <f t="shared" si="407"/>
        <v>0.35438800590535413</v>
      </c>
      <c r="W789" s="41">
        <f t="shared" si="406"/>
        <v>0</v>
      </c>
      <c r="X789" s="100">
        <f t="shared" si="412"/>
        <v>0</v>
      </c>
      <c r="Y789" s="41"/>
      <c r="Z789" s="41"/>
      <c r="AA789" s="41"/>
      <c r="AB789" s="41"/>
      <c r="AC789" s="41"/>
      <c r="AD789" s="41">
        <f>(S789*$AD$1)/31*N789</f>
        <v>0</v>
      </c>
      <c r="AE789" s="41">
        <f>(S789*$AE$1)/30*O789</f>
        <v>0</v>
      </c>
      <c r="AF789" s="41">
        <f>(S789*$AF$1)/31*P789</f>
        <v>0</v>
      </c>
      <c r="AG789" s="41">
        <f>S789-AD789-AE789-AF789</f>
        <v>0</v>
      </c>
      <c r="AI789" s="100">
        <f t="shared" si="413"/>
        <v>0.60327921016560349</v>
      </c>
      <c r="AJ789" s="100">
        <f t="shared" si="414"/>
        <v>0.29120194253212722</v>
      </c>
      <c r="AK789" s="41">
        <f t="shared" si="408"/>
        <v>0.45672280865291937</v>
      </c>
      <c r="AL789" s="41">
        <f t="shared" si="415"/>
        <v>0</v>
      </c>
      <c r="AR789" s="41">
        <f t="shared" si="416"/>
        <v>0</v>
      </c>
      <c r="AS789" s="41">
        <f t="shared" si="417"/>
        <v>0</v>
      </c>
      <c r="AT789" s="41">
        <f t="shared" si="418"/>
        <v>0</v>
      </c>
      <c r="AV789" s="40">
        <f t="shared" si="419"/>
        <v>2800.7550946493643</v>
      </c>
      <c r="AW789" s="40">
        <f t="shared" si="420"/>
        <v>1741.1995542885347</v>
      </c>
      <c r="AX789" s="40">
        <f t="shared" si="421"/>
        <v>2177.3134261676473</v>
      </c>
      <c r="AY789" s="40">
        <f t="shared" si="422"/>
        <v>0</v>
      </c>
      <c r="AZ789" s="40">
        <f t="shared" si="423"/>
        <v>0</v>
      </c>
      <c r="BA789" s="40">
        <f t="shared" si="424"/>
        <v>0</v>
      </c>
      <c r="BB789" s="40">
        <f t="shared" si="425"/>
        <v>0</v>
      </c>
      <c r="BC789" s="40">
        <f t="shared" si="426"/>
        <v>0</v>
      </c>
      <c r="BD789" s="40">
        <f t="shared" si="427"/>
        <v>0</v>
      </c>
      <c r="BE789" s="40">
        <f>(AD789+AR789)*$BE$1</f>
        <v>0</v>
      </c>
      <c r="BF789" s="40">
        <f>(AE789+AS789)*$BF$1</f>
        <v>0</v>
      </c>
      <c r="BG789" s="40">
        <f>(AF789+AT789)*$BG$1</f>
        <v>0</v>
      </c>
      <c r="BH789" s="62">
        <f t="shared" si="428"/>
        <v>6719.2680751055468</v>
      </c>
      <c r="BI789" s="128">
        <f>VLOOKUP(A789,'1112 '!$B$499:$G$1229,6,0)</f>
        <v>3891.25</v>
      </c>
      <c r="BJ789" s="63">
        <f t="shared" si="429"/>
        <v>2828.0180751055468</v>
      </c>
      <c r="BK789" s="41">
        <f t="shared" si="430"/>
        <v>6.9070566903511868E-3</v>
      </c>
    </row>
    <row r="790" spans="1:63" x14ac:dyDescent="0.3">
      <c r="A790" s="85" t="s">
        <v>1503</v>
      </c>
      <c r="B790" s="85" t="s">
        <v>286</v>
      </c>
      <c r="C790" s="65">
        <f>VLOOKUP(B790,Площадь!$D$2:$E$713,2,0)</f>
        <v>52</v>
      </c>
      <c r="D790" s="79"/>
      <c r="E790">
        <v>31</v>
      </c>
      <c r="F790">
        <v>29</v>
      </c>
      <c r="G790">
        <v>31</v>
      </c>
      <c r="Q790">
        <f t="shared" si="409"/>
        <v>91</v>
      </c>
      <c r="R790" s="100">
        <f>VLOOKUP(B790,'Общие показания'!A:H,8,0)</f>
        <v>0</v>
      </c>
      <c r="S790" s="41"/>
      <c r="T790" s="100">
        <f t="shared" si="410"/>
        <v>0</v>
      </c>
      <c r="U790" s="100">
        <f t="shared" si="411"/>
        <v>0</v>
      </c>
      <c r="V790" s="41">
        <f t="shared" si="407"/>
        <v>0</v>
      </c>
      <c r="W790" s="41">
        <f t="shared" si="406"/>
        <v>0</v>
      </c>
      <c r="X790" s="100">
        <f t="shared" si="412"/>
        <v>0</v>
      </c>
      <c r="Y790" s="41"/>
      <c r="Z790" s="41"/>
      <c r="AA790" s="41"/>
      <c r="AB790" s="41"/>
      <c r="AC790" s="41"/>
      <c r="AD790" s="41"/>
      <c r="AE790" s="41"/>
      <c r="AF790" s="41"/>
      <c r="AG790" s="41"/>
      <c r="AI790" s="100">
        <f t="shared" si="413"/>
        <v>1.0387589049209067</v>
      </c>
      <c r="AJ790" s="100">
        <f t="shared" si="414"/>
        <v>0.50140731826723894</v>
      </c>
      <c r="AK790" s="41">
        <f t="shared" si="408"/>
        <v>0.78641013410436444</v>
      </c>
      <c r="AL790" s="41">
        <f t="shared" si="415"/>
        <v>0</v>
      </c>
      <c r="AR790" s="41">
        <f t="shared" si="416"/>
        <v>0</v>
      </c>
      <c r="AS790" s="41">
        <f t="shared" si="417"/>
        <v>0</v>
      </c>
      <c r="AT790" s="41">
        <f t="shared" si="418"/>
        <v>0</v>
      </c>
      <c r="AV790" s="40">
        <f t="shared" si="419"/>
        <v>2788.4028540134855</v>
      </c>
      <c r="AW790" s="40">
        <f t="shared" si="420"/>
        <v>1345.9577488638456</v>
      </c>
      <c r="AX790" s="40">
        <f t="shared" si="421"/>
        <v>2111.0079075843919</v>
      </c>
      <c r="AY790" s="40">
        <f t="shared" si="422"/>
        <v>0</v>
      </c>
      <c r="AZ790" s="40">
        <f t="shared" si="423"/>
        <v>0</v>
      </c>
      <c r="BA790" s="40">
        <f t="shared" si="424"/>
        <v>0</v>
      </c>
      <c r="BB790" s="40">
        <f t="shared" si="425"/>
        <v>0</v>
      </c>
      <c r="BC790" s="40">
        <f t="shared" si="426"/>
        <v>0</v>
      </c>
      <c r="BD790" s="40">
        <f t="shared" si="427"/>
        <v>0</v>
      </c>
      <c r="BE790" s="40"/>
      <c r="BF790" s="40"/>
      <c r="BG790" s="40"/>
      <c r="BH790" s="62">
        <f t="shared" si="428"/>
        <v>6245.3685104617234</v>
      </c>
      <c r="BI790" s="128">
        <f>VLOOKUP(A790,'1112 '!$B$499:$G$1229,6,0)</f>
        <v>6700.17</v>
      </c>
      <c r="BJ790" s="63">
        <f t="shared" si="429"/>
        <v>-454.80148953827666</v>
      </c>
      <c r="BK790" s="41">
        <f t="shared" si="430"/>
        <v>3.7284877520713305E-3</v>
      </c>
    </row>
    <row r="791" spans="1:63" x14ac:dyDescent="0.3">
      <c r="A791" s="85" t="s">
        <v>1401</v>
      </c>
      <c r="B791" s="85" t="s">
        <v>165</v>
      </c>
      <c r="C791" s="65">
        <f>VLOOKUP(B791,Площадь!$D$2:$E$713,2,0)</f>
        <v>60</v>
      </c>
      <c r="D791" s="79"/>
      <c r="E791">
        <v>31</v>
      </c>
      <c r="F791">
        <v>29</v>
      </c>
      <c r="G791">
        <v>31</v>
      </c>
      <c r="Q791">
        <f t="shared" si="409"/>
        <v>91</v>
      </c>
      <c r="R791" s="100">
        <f>VLOOKUP(B791,'Общие показания'!A:H,8,0)</f>
        <v>0</v>
      </c>
      <c r="S791" s="41"/>
      <c r="T791" s="100">
        <f t="shared" si="410"/>
        <v>0</v>
      </c>
      <c r="U791" s="100">
        <f t="shared" si="411"/>
        <v>0</v>
      </c>
      <c r="V791" s="41">
        <f t="shared" si="407"/>
        <v>0</v>
      </c>
      <c r="W791" s="41">
        <f t="shared" si="406"/>
        <v>0</v>
      </c>
      <c r="X791" s="100">
        <f t="shared" si="412"/>
        <v>0</v>
      </c>
      <c r="Y791" s="41"/>
      <c r="Z791" s="41"/>
      <c r="AA791" s="41"/>
      <c r="AB791" s="41"/>
      <c r="AC791" s="41"/>
      <c r="AD791" s="41"/>
      <c r="AE791" s="41"/>
      <c r="AF791" s="41"/>
      <c r="AG791" s="41"/>
      <c r="AI791" s="100">
        <f t="shared" si="413"/>
        <v>1.1985679672164309</v>
      </c>
      <c r="AJ791" s="100">
        <f t="shared" si="414"/>
        <v>0.57854690569296807</v>
      </c>
      <c r="AK791" s="41">
        <f t="shared" si="408"/>
        <v>0.90739630858195897</v>
      </c>
      <c r="AL791" s="41">
        <f t="shared" si="415"/>
        <v>0</v>
      </c>
      <c r="AR791" s="41">
        <f t="shared" si="416"/>
        <v>0</v>
      </c>
      <c r="AS791" s="41">
        <f t="shared" si="417"/>
        <v>0</v>
      </c>
      <c r="AT791" s="41">
        <f t="shared" si="418"/>
        <v>0</v>
      </c>
      <c r="AV791" s="40">
        <f t="shared" si="419"/>
        <v>3217.3879084770988</v>
      </c>
      <c r="AW791" s="40">
        <f t="shared" si="420"/>
        <v>1553.0281717659759</v>
      </c>
      <c r="AX791" s="40">
        <f t="shared" si="421"/>
        <v>2435.7783549050673</v>
      </c>
      <c r="AY791" s="40">
        <f t="shared" si="422"/>
        <v>0</v>
      </c>
      <c r="AZ791" s="40">
        <f t="shared" si="423"/>
        <v>0</v>
      </c>
      <c r="BA791" s="40">
        <f t="shared" si="424"/>
        <v>0</v>
      </c>
      <c r="BB791" s="40">
        <f t="shared" si="425"/>
        <v>0</v>
      </c>
      <c r="BC791" s="40">
        <f t="shared" si="426"/>
        <v>0</v>
      </c>
      <c r="BD791" s="40">
        <f t="shared" si="427"/>
        <v>0</v>
      </c>
      <c r="BE791" s="40"/>
      <c r="BF791" s="40"/>
      <c r="BG791" s="40"/>
      <c r="BH791" s="62">
        <f t="shared" si="428"/>
        <v>7206.1944351481416</v>
      </c>
      <c r="BI791" s="128">
        <f>VLOOKUP(A791,'1112 '!$B$499:$G$1229,6,0)</f>
        <v>7730.97</v>
      </c>
      <c r="BJ791" s="63">
        <f t="shared" si="429"/>
        <v>-524.77556485185869</v>
      </c>
      <c r="BK791" s="41">
        <f t="shared" si="430"/>
        <v>3.7284877520713305E-3</v>
      </c>
    </row>
    <row r="792" spans="1:63" x14ac:dyDescent="0.3">
      <c r="A792" s="85" t="s">
        <v>1493</v>
      </c>
      <c r="B792" s="85" t="s">
        <v>226</v>
      </c>
      <c r="C792" s="65">
        <f>VLOOKUP(B792,Площадь!$D$2:$E$713,2,0)</f>
        <v>78.400000000000006</v>
      </c>
      <c r="D792" s="79"/>
      <c r="E792">
        <v>31</v>
      </c>
      <c r="F792">
        <v>29</v>
      </c>
      <c r="G792">
        <v>31</v>
      </c>
      <c r="Q792">
        <f t="shared" si="409"/>
        <v>91</v>
      </c>
      <c r="R792" s="100">
        <f>VLOOKUP(B792,'Общие показания'!A:H,8,0)</f>
        <v>2.9903976571336885</v>
      </c>
      <c r="S792" s="41"/>
      <c r="T792" s="100">
        <f t="shared" si="410"/>
        <v>1.1424625922582217</v>
      </c>
      <c r="U792" s="100">
        <f t="shared" si="411"/>
        <v>0.92793441378342179</v>
      </c>
      <c r="V792" s="41">
        <f t="shared" si="407"/>
        <v>0.92000065109204543</v>
      </c>
      <c r="W792" s="41">
        <f t="shared" si="406"/>
        <v>0</v>
      </c>
      <c r="X792" s="100">
        <f t="shared" si="412"/>
        <v>0</v>
      </c>
      <c r="Y792" s="41"/>
      <c r="Z792" s="41"/>
      <c r="AA792" s="41"/>
      <c r="AB792" s="41"/>
      <c r="AC792" s="41"/>
      <c r="AD792" s="41">
        <f>(S792*$AD$1)/31*N792</f>
        <v>0</v>
      </c>
      <c r="AE792" s="41">
        <f>(S792*$AE$1)/30*O792</f>
        <v>0</v>
      </c>
      <c r="AF792" s="41">
        <f>(S792*$AF$1)/31*P792</f>
        <v>0</v>
      </c>
      <c r="AG792" s="41">
        <f>S792-AD792-AE792-AF792</f>
        <v>0</v>
      </c>
      <c r="AI792" s="100">
        <f t="shared" si="413"/>
        <v>1.5661288104961364</v>
      </c>
      <c r="AJ792" s="100">
        <f t="shared" si="414"/>
        <v>0.75596795677214501</v>
      </c>
      <c r="AK792" s="41">
        <f t="shared" si="408"/>
        <v>1.1856645098804266</v>
      </c>
      <c r="AL792" s="41">
        <f t="shared" si="415"/>
        <v>0</v>
      </c>
      <c r="AR792" s="41">
        <f t="shared" si="416"/>
        <v>0</v>
      </c>
      <c r="AS792" s="41">
        <f t="shared" si="417"/>
        <v>0</v>
      </c>
      <c r="AT792" s="41">
        <f t="shared" si="418"/>
        <v>0</v>
      </c>
      <c r="AV792" s="40">
        <f t="shared" si="419"/>
        <v>7270.8344178976886</v>
      </c>
      <c r="AW792" s="40">
        <f t="shared" si="420"/>
        <v>4520.2001674245421</v>
      </c>
      <c r="AX792" s="40">
        <f t="shared" si="421"/>
        <v>5652.3633315080651</v>
      </c>
      <c r="AY792" s="40">
        <f t="shared" si="422"/>
        <v>0</v>
      </c>
      <c r="AZ792" s="40">
        <f t="shared" si="423"/>
        <v>0</v>
      </c>
      <c r="BA792" s="40">
        <f t="shared" si="424"/>
        <v>0</v>
      </c>
      <c r="BB792" s="40">
        <f t="shared" si="425"/>
        <v>0</v>
      </c>
      <c r="BC792" s="40">
        <f t="shared" si="426"/>
        <v>0</v>
      </c>
      <c r="BD792" s="40">
        <f t="shared" si="427"/>
        <v>0</v>
      </c>
      <c r="BE792" s="40">
        <f>(AD792+AR792)*$BE$1</f>
        <v>0</v>
      </c>
      <c r="BF792" s="40">
        <f>(AE792+AS792)*$BF$1</f>
        <v>0</v>
      </c>
      <c r="BG792" s="40">
        <f>(AF792+AT792)*$BG$1</f>
        <v>0</v>
      </c>
      <c r="BH792" s="62">
        <f t="shared" si="428"/>
        <v>17443.397916830298</v>
      </c>
      <c r="BI792" s="128">
        <f>VLOOKUP(A792,'1112 '!$B$499:$G$1229,6,0)</f>
        <v>10101.780000000001</v>
      </c>
      <c r="BJ792" s="63">
        <f t="shared" si="429"/>
        <v>7341.617916830297</v>
      </c>
      <c r="BK792" s="41">
        <f t="shared" si="430"/>
        <v>6.9070566903511868E-3</v>
      </c>
    </row>
    <row r="793" spans="1:63" x14ac:dyDescent="0.3">
      <c r="A793" s="85" t="s">
        <v>1442</v>
      </c>
      <c r="B793" s="85" t="s">
        <v>225</v>
      </c>
      <c r="C793" s="65">
        <f>VLOOKUP(B793,Площадь!$D$2:$E$713,2,0)</f>
        <v>30.2</v>
      </c>
      <c r="D793" s="79"/>
      <c r="E793">
        <v>31</v>
      </c>
      <c r="F793">
        <v>29</v>
      </c>
      <c r="G793">
        <v>31</v>
      </c>
      <c r="Q793">
        <f t="shared" si="409"/>
        <v>91</v>
      </c>
      <c r="R793" s="100">
        <f>VLOOKUP(B793,'Общие показания'!A:H,8,0)</f>
        <v>0</v>
      </c>
      <c r="S793" s="41"/>
      <c r="T793" s="100">
        <f t="shared" si="410"/>
        <v>0</v>
      </c>
      <c r="U793" s="100">
        <f t="shared" si="411"/>
        <v>0</v>
      </c>
      <c r="V793" s="41">
        <f t="shared" si="407"/>
        <v>0</v>
      </c>
      <c r="W793" s="41">
        <f t="shared" si="406"/>
        <v>0</v>
      </c>
      <c r="X793" s="100">
        <f t="shared" si="412"/>
        <v>0</v>
      </c>
      <c r="Y793" s="41"/>
      <c r="Z793" s="41"/>
      <c r="AA793" s="41"/>
      <c r="AB793" s="41"/>
      <c r="AC793" s="41"/>
      <c r="AD793" s="41"/>
      <c r="AE793" s="41"/>
      <c r="AF793" s="41"/>
      <c r="AG793" s="41"/>
      <c r="AI793" s="100">
        <f t="shared" si="413"/>
        <v>0.60327921016560349</v>
      </c>
      <c r="AJ793" s="100">
        <f t="shared" si="414"/>
        <v>0.29120194253212722</v>
      </c>
      <c r="AK793" s="41">
        <f t="shared" si="408"/>
        <v>0.45672280865291937</v>
      </c>
      <c r="AL793" s="41">
        <f t="shared" si="415"/>
        <v>0</v>
      </c>
      <c r="AR793" s="41">
        <f t="shared" si="416"/>
        <v>0</v>
      </c>
      <c r="AS793" s="41">
        <f t="shared" si="417"/>
        <v>0</v>
      </c>
      <c r="AT793" s="41">
        <f t="shared" si="418"/>
        <v>0</v>
      </c>
      <c r="AV793" s="40">
        <f t="shared" si="419"/>
        <v>1619.4185806001394</v>
      </c>
      <c r="AW793" s="40">
        <f t="shared" si="420"/>
        <v>781.69084645554108</v>
      </c>
      <c r="AX793" s="40">
        <f t="shared" si="421"/>
        <v>1226.0084386355506</v>
      </c>
      <c r="AY793" s="40">
        <f t="shared" si="422"/>
        <v>0</v>
      </c>
      <c r="AZ793" s="40">
        <f t="shared" si="423"/>
        <v>0</v>
      </c>
      <c r="BA793" s="40">
        <f t="shared" si="424"/>
        <v>0</v>
      </c>
      <c r="BB793" s="40">
        <f t="shared" si="425"/>
        <v>0</v>
      </c>
      <c r="BC793" s="40">
        <f t="shared" si="426"/>
        <v>0</v>
      </c>
      <c r="BD793" s="40">
        <f t="shared" si="427"/>
        <v>0</v>
      </c>
      <c r="BE793" s="40"/>
      <c r="BF793" s="40"/>
      <c r="BG793" s="40"/>
      <c r="BH793" s="62">
        <f t="shared" si="428"/>
        <v>3627.1178656912311</v>
      </c>
      <c r="BI793" s="128">
        <f>VLOOKUP(A793,'1112 '!$B$499:$G$1229,6,0)</f>
        <v>3891.25</v>
      </c>
      <c r="BJ793" s="63">
        <f t="shared" si="429"/>
        <v>-264.13213430876885</v>
      </c>
      <c r="BK793" s="41">
        <f t="shared" si="430"/>
        <v>3.7284877520713305E-3</v>
      </c>
    </row>
    <row r="794" spans="1:63" x14ac:dyDescent="0.3">
      <c r="A794" s="85" t="s">
        <v>1437</v>
      </c>
      <c r="B794" s="85" t="s">
        <v>302</v>
      </c>
      <c r="C794" s="65">
        <f>VLOOKUP(B794,Площадь!$D$2:$E$713,2,0)</f>
        <v>52</v>
      </c>
      <c r="D794" s="79"/>
      <c r="E794">
        <v>31</v>
      </c>
      <c r="F794">
        <v>29</v>
      </c>
      <c r="G794">
        <v>31</v>
      </c>
      <c r="Q794">
        <f t="shared" si="409"/>
        <v>91</v>
      </c>
      <c r="R794" s="100">
        <f>VLOOKUP(B794,'Общие показания'!A:H,8,0)</f>
        <v>0.26800000000000002</v>
      </c>
      <c r="S794" s="41"/>
      <c r="T794" s="100">
        <f t="shared" si="410"/>
        <v>0.10238771221439441</v>
      </c>
      <c r="U794" s="100">
        <f t="shared" si="411"/>
        <v>8.3161656544475854E-2</v>
      </c>
      <c r="V794" s="41">
        <f t="shared" si="407"/>
        <v>8.2450631241129765E-2</v>
      </c>
      <c r="W794" s="41">
        <f t="shared" si="406"/>
        <v>0</v>
      </c>
      <c r="X794" s="100">
        <f t="shared" si="412"/>
        <v>0</v>
      </c>
      <c r="Y794" s="41"/>
      <c r="Z794" s="41"/>
      <c r="AA794" s="41"/>
      <c r="AB794" s="41"/>
      <c r="AC794" s="41"/>
      <c r="AD794" s="41"/>
      <c r="AE794" s="41"/>
      <c r="AF794" s="41"/>
      <c r="AG794" s="41"/>
      <c r="AI794" s="100">
        <f t="shared" si="413"/>
        <v>1.0387589049209067</v>
      </c>
      <c r="AJ794" s="100">
        <f t="shared" si="414"/>
        <v>0.50140731826723894</v>
      </c>
      <c r="AK794" s="41">
        <f t="shared" si="408"/>
        <v>0.78641013410436444</v>
      </c>
      <c r="AL794" s="41">
        <f t="shared" si="415"/>
        <v>0</v>
      </c>
      <c r="AR794" s="41">
        <f t="shared" si="416"/>
        <v>0</v>
      </c>
      <c r="AS794" s="41">
        <f t="shared" si="417"/>
        <v>0</v>
      </c>
      <c r="AT794" s="41">
        <f t="shared" si="418"/>
        <v>0</v>
      </c>
      <c r="AV794" s="40">
        <f t="shared" si="419"/>
        <v>3063.248333173317</v>
      </c>
      <c r="AW794" s="40">
        <f t="shared" si="420"/>
        <v>1569.1935732255747</v>
      </c>
      <c r="AX794" s="40">
        <f t="shared" si="421"/>
        <v>2332.3350840628309</v>
      </c>
      <c r="AY794" s="40">
        <f t="shared" si="422"/>
        <v>0</v>
      </c>
      <c r="AZ794" s="40">
        <f t="shared" si="423"/>
        <v>0</v>
      </c>
      <c r="BA794" s="40">
        <f t="shared" si="424"/>
        <v>0</v>
      </c>
      <c r="BB794" s="40">
        <f t="shared" si="425"/>
        <v>0</v>
      </c>
      <c r="BC794" s="40">
        <f t="shared" si="426"/>
        <v>0</v>
      </c>
      <c r="BD794" s="40">
        <f t="shared" si="427"/>
        <v>0</v>
      </c>
      <c r="BE794" s="40"/>
      <c r="BF794" s="40"/>
      <c r="BG794" s="40"/>
      <c r="BH794" s="62">
        <f t="shared" si="428"/>
        <v>6964.7769904617226</v>
      </c>
      <c r="BI794" s="128">
        <f>VLOOKUP(A794,'1112 '!$B$499:$G$1229,6,0)</f>
        <v>6700.17</v>
      </c>
      <c r="BJ794" s="63">
        <f t="shared" si="429"/>
        <v>264.60699046172249</v>
      </c>
      <c r="BK794" s="41">
        <f t="shared" si="430"/>
        <v>4.1579749315585101E-3</v>
      </c>
    </row>
    <row r="795" spans="1:63" x14ac:dyDescent="0.3">
      <c r="A795" s="85" t="s">
        <v>1213</v>
      </c>
      <c r="B795" s="85" t="s">
        <v>112</v>
      </c>
      <c r="C795" s="65">
        <f>VLOOKUP(B795,Площадь!$D$2:$E$713,2,0)</f>
        <v>60</v>
      </c>
      <c r="D795" s="79"/>
      <c r="E795">
        <v>31</v>
      </c>
      <c r="F795">
        <v>29</v>
      </c>
      <c r="G795">
        <v>31</v>
      </c>
      <c r="Q795">
        <f t="shared" si="409"/>
        <v>91</v>
      </c>
      <c r="R795" s="100">
        <f>VLOOKUP(B795,'Общие показания'!A:H,8,0)</f>
        <v>4.1809999999999974</v>
      </c>
      <c r="S795" s="41"/>
      <c r="T795" s="100">
        <f t="shared" si="410"/>
        <v>1.5973247192850102</v>
      </c>
      <c r="U795" s="100">
        <f t="shared" si="411"/>
        <v>1.2973839030315422</v>
      </c>
      <c r="V795" s="41">
        <f t="shared" si="407"/>
        <v>1.2862913776834453</v>
      </c>
      <c r="W795" s="41">
        <f t="shared" si="406"/>
        <v>0</v>
      </c>
      <c r="X795" s="100">
        <f t="shared" si="412"/>
        <v>0</v>
      </c>
      <c r="Y795" s="41"/>
      <c r="Z795" s="41"/>
      <c r="AA795" s="41"/>
      <c r="AB795" s="41"/>
      <c r="AC795" s="41"/>
      <c r="AD795" s="41"/>
      <c r="AE795" s="41"/>
      <c r="AF795" s="41"/>
      <c r="AG795" s="41"/>
      <c r="AI795" s="100">
        <f t="shared" si="413"/>
        <v>1.1985679672164309</v>
      </c>
      <c r="AJ795" s="100">
        <f t="shared" si="414"/>
        <v>0.57854690569296807</v>
      </c>
      <c r="AK795" s="41">
        <f t="shared" si="408"/>
        <v>0.90739630858195897</v>
      </c>
      <c r="AL795" s="41">
        <f t="shared" si="415"/>
        <v>0</v>
      </c>
      <c r="AR795" s="41">
        <f t="shared" si="416"/>
        <v>0</v>
      </c>
      <c r="AS795" s="41">
        <f t="shared" si="417"/>
        <v>0</v>
      </c>
      <c r="AT795" s="41">
        <f t="shared" si="418"/>
        <v>0</v>
      </c>
      <c r="AV795" s="40">
        <f t="shared" si="419"/>
        <v>7505.1824919370083</v>
      </c>
      <c r="AW795" s="40">
        <f t="shared" si="420"/>
        <v>5035.6736257077264</v>
      </c>
      <c r="AX795" s="40">
        <f t="shared" si="421"/>
        <v>5888.6474775034012</v>
      </c>
      <c r="AY795" s="40">
        <f t="shared" si="422"/>
        <v>0</v>
      </c>
      <c r="AZ795" s="40">
        <f t="shared" si="423"/>
        <v>0</v>
      </c>
      <c r="BA795" s="40">
        <f t="shared" si="424"/>
        <v>0</v>
      </c>
      <c r="BB795" s="40">
        <f t="shared" si="425"/>
        <v>0</v>
      </c>
      <c r="BC795" s="40">
        <f t="shared" si="426"/>
        <v>0</v>
      </c>
      <c r="BD795" s="40">
        <f t="shared" si="427"/>
        <v>0</v>
      </c>
      <c r="BE795" s="40"/>
      <c r="BF795" s="40"/>
      <c r="BG795" s="40"/>
      <c r="BH795" s="62">
        <f t="shared" si="428"/>
        <v>18429.503595148137</v>
      </c>
      <c r="BI795" s="128">
        <f>VLOOKUP(A795,'1112 '!$B$499:$G$1229,6,0)</f>
        <v>7730.97</v>
      </c>
      <c r="BJ795" s="63">
        <f t="shared" si="429"/>
        <v>10698.533595148136</v>
      </c>
      <c r="BK795" s="41">
        <f t="shared" si="430"/>
        <v>9.5354321965157706E-3</v>
      </c>
    </row>
    <row r="796" spans="1:63" x14ac:dyDescent="0.3">
      <c r="A796" s="85" t="s">
        <v>1410</v>
      </c>
      <c r="B796" s="85" t="s">
        <v>113</v>
      </c>
      <c r="C796" s="65">
        <f>VLOOKUP(B796,Площадь!$D$2:$E$713,2,0)</f>
        <v>78.400000000000006</v>
      </c>
      <c r="D796" s="79"/>
      <c r="E796">
        <v>31</v>
      </c>
      <c r="F796">
        <v>29</v>
      </c>
      <c r="G796">
        <v>31</v>
      </c>
      <c r="Q796">
        <f t="shared" si="409"/>
        <v>91</v>
      </c>
      <c r="R796" s="100">
        <f>VLOOKUP(B796,'Общие показания'!A:H,8,0)</f>
        <v>2.9903976571336885</v>
      </c>
      <c r="S796" s="41"/>
      <c r="T796" s="100">
        <f t="shared" si="410"/>
        <v>1.1424625922582217</v>
      </c>
      <c r="U796" s="100">
        <f t="shared" si="411"/>
        <v>0.92793441378342179</v>
      </c>
      <c r="V796" s="41">
        <f t="shared" si="407"/>
        <v>0.92000065109204543</v>
      </c>
      <c r="W796" s="41">
        <f t="shared" si="406"/>
        <v>0</v>
      </c>
      <c r="X796" s="100">
        <f t="shared" si="412"/>
        <v>0</v>
      </c>
      <c r="Y796" s="41"/>
      <c r="Z796" s="41"/>
      <c r="AA796" s="41"/>
      <c r="AB796" s="41"/>
      <c r="AC796" s="41"/>
      <c r="AD796" s="41"/>
      <c r="AE796" s="41"/>
      <c r="AF796" s="41"/>
      <c r="AG796" s="41"/>
      <c r="AI796" s="100">
        <f t="shared" si="413"/>
        <v>1.5661288104961364</v>
      </c>
      <c r="AJ796" s="100">
        <f t="shared" si="414"/>
        <v>0.75596795677214501</v>
      </c>
      <c r="AK796" s="41">
        <f t="shared" si="408"/>
        <v>1.1856645098804266</v>
      </c>
      <c r="AL796" s="41">
        <f t="shared" si="415"/>
        <v>0</v>
      </c>
      <c r="AR796" s="41">
        <f t="shared" si="416"/>
        <v>0</v>
      </c>
      <c r="AS796" s="41">
        <f t="shared" si="417"/>
        <v>0</v>
      </c>
      <c r="AT796" s="41">
        <f t="shared" si="418"/>
        <v>0</v>
      </c>
      <c r="AV796" s="40">
        <f t="shared" si="419"/>
        <v>7270.8344178976886</v>
      </c>
      <c r="AW796" s="40">
        <f t="shared" si="420"/>
        <v>4520.2001674245421</v>
      </c>
      <c r="AX796" s="40">
        <f t="shared" si="421"/>
        <v>5652.3633315080651</v>
      </c>
      <c r="AY796" s="40">
        <f t="shared" si="422"/>
        <v>0</v>
      </c>
      <c r="AZ796" s="40">
        <f t="shared" si="423"/>
        <v>0</v>
      </c>
      <c r="BA796" s="40">
        <f t="shared" si="424"/>
        <v>0</v>
      </c>
      <c r="BB796" s="40">
        <f t="shared" si="425"/>
        <v>0</v>
      </c>
      <c r="BC796" s="40">
        <f t="shared" si="426"/>
        <v>0</v>
      </c>
      <c r="BD796" s="40">
        <f t="shared" si="427"/>
        <v>0</v>
      </c>
      <c r="BE796" s="40"/>
      <c r="BF796" s="40"/>
      <c r="BG796" s="40"/>
      <c r="BH796" s="62">
        <f t="shared" si="428"/>
        <v>17443.397916830298</v>
      </c>
      <c r="BI796" s="128">
        <f>VLOOKUP(A796,'1112 '!$B$499:$G$1229,6,0)</f>
        <v>10101.780000000001</v>
      </c>
      <c r="BJ796" s="63">
        <f t="shared" si="429"/>
        <v>7341.617916830297</v>
      </c>
      <c r="BK796" s="41">
        <f t="shared" si="430"/>
        <v>6.9070566903511868E-3</v>
      </c>
    </row>
    <row r="797" spans="1:63" x14ac:dyDescent="0.3">
      <c r="A797" s="85" t="s">
        <v>1262</v>
      </c>
      <c r="B797" s="85" t="s">
        <v>314</v>
      </c>
      <c r="C797" s="65">
        <f>VLOOKUP(B797,Площадь!$D$2:$E$713,2,0)</f>
        <v>30.2</v>
      </c>
      <c r="D797" s="79"/>
      <c r="E797">
        <v>31</v>
      </c>
      <c r="F797">
        <v>29</v>
      </c>
      <c r="G797">
        <v>31</v>
      </c>
      <c r="Q797">
        <f t="shared" si="409"/>
        <v>91</v>
      </c>
      <c r="R797" s="100">
        <f>VLOOKUP(B797,'Общие показания'!A:H,8,0)</f>
        <v>1.1519133832326196</v>
      </c>
      <c r="S797" s="41"/>
      <c r="T797" s="100">
        <f t="shared" si="410"/>
        <v>0.44008125365048834</v>
      </c>
      <c r="U797" s="100">
        <f t="shared" si="411"/>
        <v>0.35744412367677719</v>
      </c>
      <c r="V797" s="41">
        <f t="shared" si="407"/>
        <v>0.35438800590535413</v>
      </c>
      <c r="W797" s="41">
        <f t="shared" si="406"/>
        <v>0</v>
      </c>
      <c r="X797" s="100">
        <f t="shared" si="412"/>
        <v>0</v>
      </c>
      <c r="Y797" s="41"/>
      <c r="Z797" s="41"/>
      <c r="AA797" s="41"/>
      <c r="AB797" s="41"/>
      <c r="AC797" s="41"/>
      <c r="AD797" s="41"/>
      <c r="AE797" s="41"/>
      <c r="AF797" s="41"/>
      <c r="AG797" s="41"/>
      <c r="AI797" s="100">
        <f t="shared" si="413"/>
        <v>0.60327921016560349</v>
      </c>
      <c r="AJ797" s="100">
        <f t="shared" si="414"/>
        <v>0.29120194253212722</v>
      </c>
      <c r="AK797" s="41">
        <f t="shared" si="408"/>
        <v>0.45672280865291937</v>
      </c>
      <c r="AL797" s="41">
        <f t="shared" si="415"/>
        <v>0</v>
      </c>
      <c r="AR797" s="41">
        <f t="shared" si="416"/>
        <v>0</v>
      </c>
      <c r="AS797" s="41">
        <f t="shared" si="417"/>
        <v>0</v>
      </c>
      <c r="AT797" s="41">
        <f t="shared" si="418"/>
        <v>0</v>
      </c>
      <c r="AV797" s="40">
        <f t="shared" si="419"/>
        <v>2800.7550946493643</v>
      </c>
      <c r="AW797" s="40">
        <f t="shared" si="420"/>
        <v>1741.1995542885347</v>
      </c>
      <c r="AX797" s="40">
        <f t="shared" si="421"/>
        <v>2177.3134261676473</v>
      </c>
      <c r="AY797" s="40">
        <f t="shared" si="422"/>
        <v>0</v>
      </c>
      <c r="AZ797" s="40">
        <f t="shared" si="423"/>
        <v>0</v>
      </c>
      <c r="BA797" s="40">
        <f t="shared" si="424"/>
        <v>0</v>
      </c>
      <c r="BB797" s="40">
        <f t="shared" si="425"/>
        <v>0</v>
      </c>
      <c r="BC797" s="40">
        <f t="shared" si="426"/>
        <v>0</v>
      </c>
      <c r="BD797" s="40">
        <f t="shared" si="427"/>
        <v>0</v>
      </c>
      <c r="BE797" s="40"/>
      <c r="BF797" s="40"/>
      <c r="BG797" s="40"/>
      <c r="BH797" s="62">
        <f t="shared" si="428"/>
        <v>6719.2680751055468</v>
      </c>
      <c r="BI797" s="128">
        <f>VLOOKUP(A797,'1112 '!$B$499:$G$1229,6,0)</f>
        <v>3891.25</v>
      </c>
      <c r="BJ797" s="63">
        <f t="shared" si="429"/>
        <v>2828.0180751055468</v>
      </c>
      <c r="BK797" s="41">
        <f t="shared" si="430"/>
        <v>6.9070566903511868E-3</v>
      </c>
    </row>
    <row r="798" spans="1:63" x14ac:dyDescent="0.3">
      <c r="A798" s="85" t="s">
        <v>1429</v>
      </c>
      <c r="B798" s="85" t="s">
        <v>287</v>
      </c>
      <c r="C798" s="65">
        <f>VLOOKUP(B798,Площадь!$D$2:$E$713,2,0)</f>
        <v>52</v>
      </c>
      <c r="D798" s="79"/>
      <c r="E798">
        <v>31</v>
      </c>
      <c r="F798">
        <v>29</v>
      </c>
      <c r="G798">
        <v>31</v>
      </c>
      <c r="Q798">
        <f t="shared" si="409"/>
        <v>91</v>
      </c>
      <c r="R798" s="100">
        <f>VLOOKUP(B798,'Общие показания'!A:H,8,0)</f>
        <v>2.5879999999999992</v>
      </c>
      <c r="S798" s="41"/>
      <c r="T798" s="100">
        <f t="shared" si="410"/>
        <v>0.98872910153303228</v>
      </c>
      <c r="U798" s="100">
        <f t="shared" si="411"/>
        <v>0.80306853409366941</v>
      </c>
      <c r="V798" s="41">
        <f t="shared" si="407"/>
        <v>0.79620236437329761</v>
      </c>
      <c r="W798" s="41">
        <f t="shared" si="406"/>
        <v>0</v>
      </c>
      <c r="X798" s="100">
        <f t="shared" si="412"/>
        <v>0</v>
      </c>
      <c r="Y798" s="41"/>
      <c r="Z798" s="41"/>
      <c r="AA798" s="41"/>
      <c r="AB798" s="41"/>
      <c r="AC798" s="41"/>
      <c r="AD798" s="41"/>
      <c r="AE798" s="41"/>
      <c r="AF798" s="41"/>
      <c r="AG798" s="41"/>
      <c r="AI798" s="100">
        <f t="shared" si="413"/>
        <v>1.0387589049209067</v>
      </c>
      <c r="AJ798" s="100">
        <f t="shared" si="414"/>
        <v>0.50140731826723894</v>
      </c>
      <c r="AK798" s="41">
        <f t="shared" si="408"/>
        <v>0.78641013410436444</v>
      </c>
      <c r="AL798" s="41">
        <f t="shared" si="415"/>
        <v>0</v>
      </c>
      <c r="AR798" s="41">
        <f t="shared" si="416"/>
        <v>0</v>
      </c>
      <c r="AS798" s="41">
        <f t="shared" si="417"/>
        <v>0</v>
      </c>
      <c r="AT798" s="41">
        <f t="shared" si="418"/>
        <v>0</v>
      </c>
      <c r="AV798" s="40">
        <f t="shared" si="419"/>
        <v>5442.5077050046966</v>
      </c>
      <c r="AW798" s="40">
        <f t="shared" si="420"/>
        <v>3501.6827990435281</v>
      </c>
      <c r="AX798" s="40">
        <f t="shared" si="421"/>
        <v>4248.301686413497</v>
      </c>
      <c r="AY798" s="40">
        <f t="shared" si="422"/>
        <v>0</v>
      </c>
      <c r="AZ798" s="40">
        <f t="shared" si="423"/>
        <v>0</v>
      </c>
      <c r="BA798" s="40">
        <f t="shared" si="424"/>
        <v>0</v>
      </c>
      <c r="BB798" s="40">
        <f t="shared" si="425"/>
        <v>0</v>
      </c>
      <c r="BC798" s="40">
        <f t="shared" si="426"/>
        <v>0</v>
      </c>
      <c r="BD798" s="40">
        <f t="shared" si="427"/>
        <v>0</v>
      </c>
      <c r="BE798" s="40"/>
      <c r="BF798" s="40"/>
      <c r="BG798" s="40"/>
      <c r="BH798" s="62">
        <f t="shared" si="428"/>
        <v>13192.492190461722</v>
      </c>
      <c r="BI798" s="128">
        <f>VLOOKUP(A798,'1112 '!$B$499:$G$1229,6,0)</f>
        <v>6700.17</v>
      </c>
      <c r="BJ798" s="63">
        <f t="shared" si="429"/>
        <v>6492.3221904617221</v>
      </c>
      <c r="BK798" s="41">
        <f t="shared" si="430"/>
        <v>7.8759236495072257E-3</v>
      </c>
    </row>
    <row r="799" spans="1:63" x14ac:dyDescent="0.3">
      <c r="A799" s="85" t="s">
        <v>2213</v>
      </c>
      <c r="B799" s="85" t="s">
        <v>342</v>
      </c>
      <c r="C799" s="65">
        <f>VLOOKUP(B799,Площадь!$D$2:$E$713,2,0)</f>
        <v>60</v>
      </c>
      <c r="D799" s="79"/>
      <c r="E799">
        <v>31</v>
      </c>
      <c r="F799">
        <v>29</v>
      </c>
      <c r="G799">
        <v>31</v>
      </c>
      <c r="Q799">
        <f t="shared" si="409"/>
        <v>91</v>
      </c>
      <c r="R799" s="100">
        <f>VLOOKUP(B799,'Общие показания'!A:H,8,0)</f>
        <v>2.2885696355614962</v>
      </c>
      <c r="S799" s="41"/>
      <c r="T799" s="100">
        <f t="shared" si="410"/>
        <v>0.87433361652414909</v>
      </c>
      <c r="U799" s="100">
        <f t="shared" si="411"/>
        <v>0.71015388809955748</v>
      </c>
      <c r="V799" s="41">
        <f t="shared" si="407"/>
        <v>0.70408213093778982</v>
      </c>
      <c r="W799" s="41">
        <f t="shared" si="406"/>
        <v>0</v>
      </c>
      <c r="X799" s="100">
        <f t="shared" si="412"/>
        <v>0</v>
      </c>
      <c r="Y799" s="41"/>
      <c r="Z799" s="41"/>
      <c r="AA799" s="41"/>
      <c r="AB799" s="41"/>
      <c r="AC799" s="41"/>
      <c r="AD799" s="41"/>
      <c r="AE799" s="41"/>
      <c r="AF799" s="41"/>
      <c r="AG799" s="41"/>
      <c r="AI799" s="100">
        <f t="shared" si="413"/>
        <v>1.1985679672164309</v>
      </c>
      <c r="AJ799" s="100">
        <f t="shared" si="414"/>
        <v>0.57854690569296807</v>
      </c>
      <c r="AK799" s="41">
        <f t="shared" si="408"/>
        <v>0.90739630858195897</v>
      </c>
      <c r="AL799" s="41">
        <f t="shared" si="415"/>
        <v>0</v>
      </c>
      <c r="AR799" s="41">
        <f t="shared" si="416"/>
        <v>0</v>
      </c>
      <c r="AS799" s="41">
        <f t="shared" si="417"/>
        <v>0</v>
      </c>
      <c r="AT799" s="41">
        <f t="shared" si="418"/>
        <v>0</v>
      </c>
      <c r="AV799" s="40">
        <f t="shared" si="419"/>
        <v>5564.4140953298638</v>
      </c>
      <c r="AW799" s="40">
        <f t="shared" si="420"/>
        <v>3459.3368628249036</v>
      </c>
      <c r="AX799" s="40">
        <f t="shared" si="421"/>
        <v>4325.7882639092331</v>
      </c>
      <c r="AY799" s="40">
        <f t="shared" si="422"/>
        <v>0</v>
      </c>
      <c r="AZ799" s="40">
        <f t="shared" si="423"/>
        <v>0</v>
      </c>
      <c r="BA799" s="40">
        <f t="shared" si="424"/>
        <v>0</v>
      </c>
      <c r="BB799" s="40">
        <f t="shared" si="425"/>
        <v>0</v>
      </c>
      <c r="BC799" s="40">
        <f t="shared" si="426"/>
        <v>0</v>
      </c>
      <c r="BD799" s="40">
        <f t="shared" si="427"/>
        <v>0</v>
      </c>
      <c r="BE799" s="40"/>
      <c r="BF799" s="40"/>
      <c r="BG799" s="40"/>
      <c r="BH799" s="62">
        <f t="shared" si="428"/>
        <v>13349.539222064001</v>
      </c>
      <c r="BI799" s="128">
        <f>VLOOKUP(A799,'1112 '!$B$499:$G$1229,6,0)</f>
        <v>7730.97</v>
      </c>
      <c r="BJ799" s="63">
        <f t="shared" si="429"/>
        <v>5618.5692220640003</v>
      </c>
      <c r="BK799" s="41">
        <f t="shared" si="430"/>
        <v>6.9070566903511876E-3</v>
      </c>
    </row>
    <row r="800" spans="1:63" x14ac:dyDescent="0.3">
      <c r="A800" s="85" t="s">
        <v>1284</v>
      </c>
      <c r="B800" s="85" t="s">
        <v>96</v>
      </c>
      <c r="C800" s="65">
        <f>VLOOKUP(B800,Площадь!$D$2:$E$713,2,0)</f>
        <v>78.400000000000006</v>
      </c>
      <c r="D800" s="79"/>
      <c r="E800">
        <v>31</v>
      </c>
      <c r="F800">
        <v>29</v>
      </c>
      <c r="G800">
        <v>31</v>
      </c>
      <c r="Q800">
        <f t="shared" si="409"/>
        <v>91</v>
      </c>
      <c r="R800" s="100">
        <f>VLOOKUP(B800,'Общие показания'!A:H,8,0)</f>
        <v>1.2809999999999988</v>
      </c>
      <c r="S800" s="41"/>
      <c r="T800" s="100">
        <f t="shared" si="410"/>
        <v>0.48939798263671308</v>
      </c>
      <c r="U800" s="100">
        <f t="shared" si="411"/>
        <v>0.39750030609505022</v>
      </c>
      <c r="V800" s="41">
        <f t="shared" si="407"/>
        <v>0.39410171126823557</v>
      </c>
      <c r="W800" s="41">
        <f t="shared" si="406"/>
        <v>0</v>
      </c>
      <c r="X800" s="100">
        <f t="shared" si="412"/>
        <v>0</v>
      </c>
      <c r="Y800" s="41"/>
      <c r="Z800" s="41"/>
      <c r="AA800" s="41"/>
      <c r="AB800" s="41"/>
      <c r="AC800" s="41"/>
      <c r="AD800" s="41"/>
      <c r="AE800" s="41"/>
      <c r="AF800" s="41"/>
      <c r="AG800" s="41"/>
      <c r="AI800" s="100">
        <f t="shared" si="413"/>
        <v>1.5661288104961364</v>
      </c>
      <c r="AJ800" s="100">
        <f t="shared" si="414"/>
        <v>0.75596795677214501</v>
      </c>
      <c r="AK800" s="41">
        <f t="shared" si="408"/>
        <v>1.1856645098804266</v>
      </c>
      <c r="AL800" s="41">
        <f t="shared" si="415"/>
        <v>0</v>
      </c>
      <c r="AR800" s="41">
        <f t="shared" si="416"/>
        <v>0</v>
      </c>
      <c r="AS800" s="41">
        <f t="shared" si="417"/>
        <v>0</v>
      </c>
      <c r="AT800" s="41">
        <f t="shared" si="418"/>
        <v>0</v>
      </c>
      <c r="AV800" s="40">
        <f t="shared" si="419"/>
        <v>5517.7739024140965</v>
      </c>
      <c r="AW800" s="40">
        <f t="shared" si="420"/>
        <v>3096.3240661101845</v>
      </c>
      <c r="AX800" s="40">
        <f t="shared" si="421"/>
        <v>4240.6612534026235</v>
      </c>
      <c r="AY800" s="40">
        <f t="shared" si="422"/>
        <v>0</v>
      </c>
      <c r="AZ800" s="40">
        <f t="shared" si="423"/>
        <v>0</v>
      </c>
      <c r="BA800" s="40">
        <f t="shared" si="424"/>
        <v>0</v>
      </c>
      <c r="BB800" s="40">
        <f t="shared" si="425"/>
        <v>0</v>
      </c>
      <c r="BC800" s="40">
        <f t="shared" si="426"/>
        <v>0</v>
      </c>
      <c r="BD800" s="40">
        <f t="shared" si="427"/>
        <v>0</v>
      </c>
      <c r="BE800" s="40"/>
      <c r="BF800" s="40"/>
      <c r="BG800" s="40"/>
      <c r="BH800" s="62">
        <f t="shared" si="428"/>
        <v>12854.759221926906</v>
      </c>
      <c r="BI800" s="128">
        <f>VLOOKUP(A800,'1112 '!$B$499:$G$1229,6,0)</f>
        <v>10101.780000000001</v>
      </c>
      <c r="BJ800" s="63">
        <f t="shared" si="429"/>
        <v>2752.9792219269057</v>
      </c>
      <c r="BK800" s="41">
        <f t="shared" si="430"/>
        <v>5.0900948949284715E-3</v>
      </c>
    </row>
    <row r="801" spans="1:63" x14ac:dyDescent="0.3">
      <c r="A801" s="85" t="s">
        <v>1494</v>
      </c>
      <c r="B801" s="85" t="s">
        <v>153</v>
      </c>
      <c r="C801" s="65">
        <f>VLOOKUP(B801,Площадь!$D$2:$E$713,2,0)</f>
        <v>30.2</v>
      </c>
      <c r="D801" s="79"/>
      <c r="E801">
        <v>31</v>
      </c>
      <c r="F801">
        <v>29</v>
      </c>
      <c r="G801">
        <v>31</v>
      </c>
      <c r="Q801">
        <f t="shared" si="409"/>
        <v>91</v>
      </c>
      <c r="R801" s="100">
        <f>VLOOKUP(B801,'Общие показания'!A:H,8,0)</f>
        <v>1.8329999999999984</v>
      </c>
      <c r="S801" s="41"/>
      <c r="T801" s="100">
        <f t="shared" si="410"/>
        <v>0.70028610630218202</v>
      </c>
      <c r="U801" s="100">
        <f t="shared" si="411"/>
        <v>0.5687884942015824</v>
      </c>
      <c r="V801" s="41">
        <f t="shared" si="407"/>
        <v>0.5639253994962341</v>
      </c>
      <c r="W801" s="41">
        <f t="shared" si="406"/>
        <v>0</v>
      </c>
      <c r="X801" s="100">
        <f t="shared" si="412"/>
        <v>0</v>
      </c>
      <c r="Y801" s="41"/>
      <c r="Z801" s="41"/>
      <c r="AA801" s="41"/>
      <c r="AB801" s="41"/>
      <c r="AC801" s="41"/>
      <c r="AD801" s="41"/>
      <c r="AE801" s="41"/>
      <c r="AF801" s="41"/>
      <c r="AG801" s="41"/>
      <c r="AI801" s="100">
        <f t="shared" si="413"/>
        <v>0.60327921016560349</v>
      </c>
      <c r="AJ801" s="100">
        <f t="shared" si="414"/>
        <v>0.29120194253212722</v>
      </c>
      <c r="AK801" s="41">
        <f t="shared" si="408"/>
        <v>0.45672280865291937</v>
      </c>
      <c r="AL801" s="41">
        <f t="shared" si="415"/>
        <v>0</v>
      </c>
      <c r="AR801" s="41">
        <f t="shared" si="416"/>
        <v>0</v>
      </c>
      <c r="AS801" s="41">
        <f t="shared" si="417"/>
        <v>0</v>
      </c>
      <c r="AT801" s="41">
        <f t="shared" si="418"/>
        <v>0</v>
      </c>
      <c r="AV801" s="40">
        <f t="shared" si="419"/>
        <v>3499.2385929134653</v>
      </c>
      <c r="AW801" s="40">
        <f t="shared" si="420"/>
        <v>2308.523928750501</v>
      </c>
      <c r="AX801" s="40">
        <f t="shared" si="421"/>
        <v>2739.7872240272618</v>
      </c>
      <c r="AY801" s="40">
        <f t="shared" si="422"/>
        <v>0</v>
      </c>
      <c r="AZ801" s="40">
        <f t="shared" si="423"/>
        <v>0</v>
      </c>
      <c r="BA801" s="40">
        <f t="shared" si="424"/>
        <v>0</v>
      </c>
      <c r="BB801" s="40">
        <f t="shared" si="425"/>
        <v>0</v>
      </c>
      <c r="BC801" s="40">
        <f t="shared" si="426"/>
        <v>0</v>
      </c>
      <c r="BD801" s="40">
        <f t="shared" si="427"/>
        <v>0</v>
      </c>
      <c r="BE801" s="40"/>
      <c r="BF801" s="40"/>
      <c r="BG801" s="40"/>
      <c r="BH801" s="62">
        <f t="shared" si="428"/>
        <v>8547.5497456912271</v>
      </c>
      <c r="BI801" s="128">
        <f>VLOOKUP(A801,'1112 '!$B$499:$G$1229,6,0)</f>
        <v>3891.25</v>
      </c>
      <c r="BJ801" s="63">
        <f t="shared" si="429"/>
        <v>4656.2997456912271</v>
      </c>
      <c r="BK801" s="41">
        <f t="shared" si="430"/>
        <v>8.7864347719388766E-3</v>
      </c>
    </row>
    <row r="802" spans="1:63" x14ac:dyDescent="0.3">
      <c r="A802" s="85" t="s">
        <v>1402</v>
      </c>
      <c r="B802" s="85" t="s">
        <v>114</v>
      </c>
      <c r="C802" s="65">
        <f>VLOOKUP(B802,Площадь!$D$2:$E$713,2,0)</f>
        <v>52</v>
      </c>
      <c r="D802" s="79"/>
      <c r="E802">
        <v>31</v>
      </c>
      <c r="F802">
        <v>29</v>
      </c>
      <c r="G802">
        <v>31</v>
      </c>
      <c r="Q802">
        <f t="shared" si="409"/>
        <v>91</v>
      </c>
      <c r="R802" s="100">
        <f>VLOOKUP(B802,'Общие показания'!A:H,8,0)</f>
        <v>1.98342701748663</v>
      </c>
      <c r="S802" s="41"/>
      <c r="T802" s="100">
        <f t="shared" si="410"/>
        <v>0.75775580098759587</v>
      </c>
      <c r="U802" s="100">
        <f t="shared" si="411"/>
        <v>0.61546670301961648</v>
      </c>
      <c r="V802" s="41">
        <f t="shared" si="407"/>
        <v>0.61020451347941784</v>
      </c>
      <c r="W802" s="41">
        <f t="shared" si="406"/>
        <v>0</v>
      </c>
      <c r="X802" s="100">
        <f t="shared" si="412"/>
        <v>0</v>
      </c>
      <c r="Y802" s="41"/>
      <c r="Z802" s="41"/>
      <c r="AA802" s="41"/>
      <c r="AB802" s="41"/>
      <c r="AC802" s="41"/>
      <c r="AD802" s="41"/>
      <c r="AE802" s="41"/>
      <c r="AF802" s="41"/>
      <c r="AG802" s="41"/>
      <c r="AI802" s="100">
        <f t="shared" si="413"/>
        <v>1.0387589049209067</v>
      </c>
      <c r="AJ802" s="100">
        <f t="shared" si="414"/>
        <v>0.50140731826723894</v>
      </c>
      <c r="AK802" s="41">
        <f t="shared" si="408"/>
        <v>0.78641013410436444</v>
      </c>
      <c r="AL802" s="41">
        <f t="shared" si="415"/>
        <v>0</v>
      </c>
      <c r="AR802" s="41">
        <f t="shared" si="416"/>
        <v>0</v>
      </c>
      <c r="AS802" s="41">
        <f t="shared" si="417"/>
        <v>0</v>
      </c>
      <c r="AT802" s="41">
        <f t="shared" si="418"/>
        <v>0</v>
      </c>
      <c r="AV802" s="40">
        <f t="shared" si="419"/>
        <v>4822.4922159525477</v>
      </c>
      <c r="AW802" s="40">
        <f t="shared" si="420"/>
        <v>2998.0919477815837</v>
      </c>
      <c r="AX802" s="40">
        <f t="shared" si="421"/>
        <v>3749.0164953880017</v>
      </c>
      <c r="AY802" s="40">
        <f t="shared" si="422"/>
        <v>0</v>
      </c>
      <c r="AZ802" s="40">
        <f t="shared" si="423"/>
        <v>0</v>
      </c>
      <c r="BA802" s="40">
        <f t="shared" si="424"/>
        <v>0</v>
      </c>
      <c r="BB802" s="40">
        <f t="shared" si="425"/>
        <v>0</v>
      </c>
      <c r="BC802" s="40">
        <f t="shared" si="426"/>
        <v>0</v>
      </c>
      <c r="BD802" s="40">
        <f t="shared" si="427"/>
        <v>0</v>
      </c>
      <c r="BE802" s="40"/>
      <c r="BF802" s="40"/>
      <c r="BG802" s="40"/>
      <c r="BH802" s="62">
        <f t="shared" si="428"/>
        <v>11569.600659122132</v>
      </c>
      <c r="BI802" s="128">
        <f>VLOOKUP(A802,'1112 '!$B$499:$G$1229,6,0)</f>
        <v>6700.17</v>
      </c>
      <c r="BJ802" s="63">
        <f t="shared" si="429"/>
        <v>4869.4306591221321</v>
      </c>
      <c r="BK802" s="41">
        <f t="shared" si="430"/>
        <v>6.9070566903511868E-3</v>
      </c>
    </row>
    <row r="803" spans="1:63" x14ac:dyDescent="0.3">
      <c r="A803" s="85" t="s">
        <v>1224</v>
      </c>
      <c r="B803" s="85" t="s">
        <v>310</v>
      </c>
      <c r="C803" s="65">
        <f>VLOOKUP(B803,Площадь!$D$2:$E$713,2,0)</f>
        <v>60</v>
      </c>
      <c r="D803" s="79"/>
      <c r="E803">
        <v>31</v>
      </c>
      <c r="F803">
        <v>29</v>
      </c>
      <c r="G803">
        <v>31</v>
      </c>
      <c r="Q803">
        <f t="shared" si="409"/>
        <v>91</v>
      </c>
      <c r="R803" s="100">
        <f>VLOOKUP(B803,'Общие показания'!A:H,8,0)</f>
        <v>2.2885696355614962</v>
      </c>
      <c r="S803" s="41"/>
      <c r="T803" s="100">
        <f t="shared" si="410"/>
        <v>0.87433361652414909</v>
      </c>
      <c r="U803" s="100">
        <f t="shared" si="411"/>
        <v>0.71015388809955748</v>
      </c>
      <c r="V803" s="41">
        <f t="shared" si="407"/>
        <v>0.70408213093778982</v>
      </c>
      <c r="W803" s="41">
        <f t="shared" si="406"/>
        <v>0</v>
      </c>
      <c r="X803" s="100">
        <f t="shared" si="412"/>
        <v>0</v>
      </c>
      <c r="Y803" s="41"/>
      <c r="Z803" s="41"/>
      <c r="AA803" s="41"/>
      <c r="AB803" s="41"/>
      <c r="AC803" s="41"/>
      <c r="AD803" s="41"/>
      <c r="AE803" s="41"/>
      <c r="AF803" s="41"/>
      <c r="AG803" s="41"/>
      <c r="AI803" s="100">
        <f t="shared" si="413"/>
        <v>1.1985679672164309</v>
      </c>
      <c r="AJ803" s="100">
        <f t="shared" si="414"/>
        <v>0.57854690569296807</v>
      </c>
      <c r="AK803" s="41">
        <f t="shared" si="408"/>
        <v>0.90739630858195897</v>
      </c>
      <c r="AL803" s="41">
        <f t="shared" si="415"/>
        <v>0</v>
      </c>
      <c r="AR803" s="41">
        <f t="shared" si="416"/>
        <v>0</v>
      </c>
      <c r="AS803" s="41">
        <f t="shared" si="417"/>
        <v>0</v>
      </c>
      <c r="AT803" s="41">
        <f t="shared" si="418"/>
        <v>0</v>
      </c>
      <c r="AV803" s="40">
        <f t="shared" si="419"/>
        <v>5564.4140953298638</v>
      </c>
      <c r="AW803" s="40">
        <f t="shared" si="420"/>
        <v>3459.3368628249036</v>
      </c>
      <c r="AX803" s="40">
        <f t="shared" si="421"/>
        <v>4325.7882639092331</v>
      </c>
      <c r="AY803" s="40">
        <f t="shared" si="422"/>
        <v>0</v>
      </c>
      <c r="AZ803" s="40">
        <f t="shared" si="423"/>
        <v>0</v>
      </c>
      <c r="BA803" s="40">
        <f t="shared" si="424"/>
        <v>0</v>
      </c>
      <c r="BB803" s="40">
        <f t="shared" si="425"/>
        <v>0</v>
      </c>
      <c r="BC803" s="40">
        <f t="shared" si="426"/>
        <v>0</v>
      </c>
      <c r="BD803" s="40">
        <f t="shared" si="427"/>
        <v>0</v>
      </c>
      <c r="BE803" s="40"/>
      <c r="BF803" s="40"/>
      <c r="BG803" s="40"/>
      <c r="BH803" s="62">
        <f t="shared" si="428"/>
        <v>13349.539222064001</v>
      </c>
      <c r="BI803" s="128">
        <f>VLOOKUP(A803,'1112 '!$B$499:$G$1229,6,0)</f>
        <v>7730.97</v>
      </c>
      <c r="BJ803" s="63">
        <f t="shared" si="429"/>
        <v>5618.5692220640003</v>
      </c>
      <c r="BK803" s="41">
        <f t="shared" si="430"/>
        <v>6.9070566903511876E-3</v>
      </c>
    </row>
    <row r="804" spans="1:63" x14ac:dyDescent="0.3">
      <c r="A804" s="85" t="s">
        <v>2373</v>
      </c>
      <c r="B804" s="85" t="s">
        <v>204</v>
      </c>
      <c r="C804" s="65">
        <f>VLOOKUP(B804,Площадь!$D$2:$E$713,2,0)</f>
        <v>78.400000000000006</v>
      </c>
      <c r="D804" s="79"/>
      <c r="E804">
        <v>31</v>
      </c>
      <c r="F804">
        <v>29</v>
      </c>
      <c r="G804">
        <v>31</v>
      </c>
      <c r="Q804">
        <f t="shared" si="409"/>
        <v>91</v>
      </c>
      <c r="R804" s="100">
        <f>VLOOKUP(B804,'Общие показания'!A:H,8,0)</f>
        <v>2.9903976571336885</v>
      </c>
      <c r="S804" s="41"/>
      <c r="T804" s="100">
        <f t="shared" si="410"/>
        <v>1.1424625922582217</v>
      </c>
      <c r="U804" s="100">
        <f t="shared" si="411"/>
        <v>0.92793441378342179</v>
      </c>
      <c r="V804" s="41">
        <f t="shared" si="407"/>
        <v>0.92000065109204543</v>
      </c>
      <c r="W804" s="41">
        <f t="shared" si="406"/>
        <v>0</v>
      </c>
      <c r="X804" s="100">
        <f t="shared" si="412"/>
        <v>0</v>
      </c>
      <c r="Y804" s="41"/>
      <c r="Z804" s="41"/>
      <c r="AA804" s="41"/>
      <c r="AB804" s="41"/>
      <c r="AC804" s="41"/>
      <c r="AD804" s="41"/>
      <c r="AE804" s="41"/>
      <c r="AF804" s="41"/>
      <c r="AG804" s="41"/>
      <c r="AI804" s="100">
        <f t="shared" si="413"/>
        <v>1.5661288104961364</v>
      </c>
      <c r="AJ804" s="100">
        <f t="shared" si="414"/>
        <v>0.75596795677214501</v>
      </c>
      <c r="AK804" s="41">
        <f t="shared" si="408"/>
        <v>1.1856645098804266</v>
      </c>
      <c r="AL804" s="41">
        <f t="shared" si="415"/>
        <v>0</v>
      </c>
      <c r="AR804" s="41">
        <f t="shared" si="416"/>
        <v>0</v>
      </c>
      <c r="AS804" s="41">
        <f t="shared" si="417"/>
        <v>0</v>
      </c>
      <c r="AT804" s="41">
        <f t="shared" si="418"/>
        <v>0</v>
      </c>
      <c r="AV804" s="40">
        <f t="shared" si="419"/>
        <v>7270.8344178976886</v>
      </c>
      <c r="AW804" s="40">
        <f t="shared" si="420"/>
        <v>4520.2001674245421</v>
      </c>
      <c r="AX804" s="40">
        <f t="shared" si="421"/>
        <v>5652.3633315080651</v>
      </c>
      <c r="AY804" s="40">
        <f t="shared" si="422"/>
        <v>0</v>
      </c>
      <c r="AZ804" s="40">
        <f t="shared" si="423"/>
        <v>0</v>
      </c>
      <c r="BA804" s="40">
        <f t="shared" si="424"/>
        <v>0</v>
      </c>
      <c r="BB804" s="40">
        <f t="shared" si="425"/>
        <v>0</v>
      </c>
      <c r="BC804" s="40">
        <f t="shared" si="426"/>
        <v>0</v>
      </c>
      <c r="BD804" s="40">
        <f t="shared" si="427"/>
        <v>0</v>
      </c>
      <c r="BE804" s="40"/>
      <c r="BF804" s="40"/>
      <c r="BG804" s="40"/>
      <c r="BH804" s="62">
        <f t="shared" si="428"/>
        <v>17443.397916830298</v>
      </c>
      <c r="BI804" s="128">
        <f>VLOOKUP(A804,'1112 '!$B$499:$G$1229,6,0)</f>
        <v>0</v>
      </c>
      <c r="BJ804" s="63">
        <f t="shared" si="429"/>
        <v>17443.397916830298</v>
      </c>
      <c r="BK804" s="41">
        <f t="shared" si="430"/>
        <v>6.9070566903511868E-3</v>
      </c>
    </row>
    <row r="805" spans="1:63" x14ac:dyDescent="0.3">
      <c r="A805" s="85" t="s">
        <v>1426</v>
      </c>
      <c r="B805" s="85" t="s">
        <v>211</v>
      </c>
      <c r="C805" s="65">
        <f>VLOOKUP(B805,Площадь!$D$2:$E$713,2,0)</f>
        <v>30.2</v>
      </c>
      <c r="D805" s="79"/>
      <c r="E805">
        <v>31</v>
      </c>
      <c r="F805">
        <v>29</v>
      </c>
      <c r="G805">
        <v>31</v>
      </c>
      <c r="Q805">
        <f t="shared" si="409"/>
        <v>91</v>
      </c>
      <c r="R805" s="100">
        <f>VLOOKUP(B805,'Общие показания'!A:H,8,0)</f>
        <v>1.5240000000000009</v>
      </c>
      <c r="S805" s="41"/>
      <c r="T805" s="100">
        <f t="shared" si="410"/>
        <v>0.58223460229379542</v>
      </c>
      <c r="U805" s="100">
        <f t="shared" si="411"/>
        <v>0.47290434542455695</v>
      </c>
      <c r="V805" s="41">
        <f t="shared" si="407"/>
        <v>0.46886105228164865</v>
      </c>
      <c r="W805" s="41">
        <f t="shared" si="406"/>
        <v>0</v>
      </c>
      <c r="X805" s="100">
        <f t="shared" si="412"/>
        <v>0</v>
      </c>
      <c r="Y805" s="41"/>
      <c r="Z805" s="41"/>
      <c r="AA805" s="41"/>
      <c r="AB805" s="41"/>
      <c r="AC805" s="41"/>
      <c r="AD805" s="41"/>
      <c r="AE805" s="41"/>
      <c r="AF805" s="41"/>
      <c r="AG805" s="41"/>
      <c r="AI805" s="100">
        <f t="shared" si="413"/>
        <v>0.60327921016560349</v>
      </c>
      <c r="AJ805" s="100">
        <f t="shared" si="414"/>
        <v>0.29120194253212722</v>
      </c>
      <c r="AK805" s="41">
        <f t="shared" si="408"/>
        <v>0.45672280865291937</v>
      </c>
      <c r="AL805" s="41">
        <f t="shared" si="415"/>
        <v>0</v>
      </c>
      <c r="AR805" s="41">
        <f t="shared" si="416"/>
        <v>0</v>
      </c>
      <c r="AS805" s="41">
        <f t="shared" si="417"/>
        <v>0</v>
      </c>
      <c r="AT805" s="41">
        <f t="shared" si="418"/>
        <v>0</v>
      </c>
      <c r="AV805" s="40">
        <f t="shared" si="419"/>
        <v>3182.3458576135122</v>
      </c>
      <c r="AW805" s="40">
        <f t="shared" si="420"/>
        <v>2051.1363551394052</v>
      </c>
      <c r="AX805" s="40">
        <f t="shared" si="421"/>
        <v>2484.6002929383171</v>
      </c>
      <c r="AY805" s="40">
        <f t="shared" si="422"/>
        <v>0</v>
      </c>
      <c r="AZ805" s="40">
        <f t="shared" si="423"/>
        <v>0</v>
      </c>
      <c r="BA805" s="40">
        <f t="shared" si="424"/>
        <v>0</v>
      </c>
      <c r="BB805" s="40">
        <f t="shared" si="425"/>
        <v>0</v>
      </c>
      <c r="BC805" s="40">
        <f t="shared" si="426"/>
        <v>0</v>
      </c>
      <c r="BD805" s="40">
        <f t="shared" si="427"/>
        <v>0</v>
      </c>
      <c r="BE805" s="40"/>
      <c r="BF805" s="40"/>
      <c r="BG805" s="40"/>
      <c r="BH805" s="62">
        <f t="shared" si="428"/>
        <v>7718.0825056912345</v>
      </c>
      <c r="BI805" s="128">
        <f>VLOOKUP(A805,'1112 '!$B$499:$G$1229,6,0)</f>
        <v>3891.25</v>
      </c>
      <c r="BJ805" s="63">
        <f t="shared" si="429"/>
        <v>3826.8325056912345</v>
      </c>
      <c r="BK805" s="41">
        <f t="shared" si="430"/>
        <v>7.9337857653163663E-3</v>
      </c>
    </row>
    <row r="806" spans="1:63" x14ac:dyDescent="0.3">
      <c r="A806" s="85" t="s">
        <v>1241</v>
      </c>
      <c r="B806" s="85" t="s">
        <v>280</v>
      </c>
      <c r="C806" s="65">
        <f>VLOOKUP(B806,Площадь!$D$2:$E$713,2,0)</f>
        <v>52</v>
      </c>
      <c r="D806" s="79"/>
      <c r="E806">
        <v>31</v>
      </c>
      <c r="F806">
        <v>29</v>
      </c>
      <c r="G806">
        <v>31</v>
      </c>
      <c r="Q806">
        <f t="shared" si="409"/>
        <v>91</v>
      </c>
      <c r="R806" s="100">
        <f>VLOOKUP(B806,'Общие показания'!A:H,8,0)</f>
        <v>1.98342701748663</v>
      </c>
      <c r="S806" s="41"/>
      <c r="T806" s="100">
        <f t="shared" si="410"/>
        <v>0.75775580098759587</v>
      </c>
      <c r="U806" s="100">
        <f t="shared" si="411"/>
        <v>0.61546670301961648</v>
      </c>
      <c r="V806" s="41">
        <f t="shared" si="407"/>
        <v>0.61020451347941784</v>
      </c>
      <c r="W806" s="41">
        <f t="shared" si="406"/>
        <v>0</v>
      </c>
      <c r="X806" s="100">
        <f t="shared" si="412"/>
        <v>0</v>
      </c>
      <c r="Y806" s="41"/>
      <c r="Z806" s="41"/>
      <c r="AA806" s="41"/>
      <c r="AB806" s="41"/>
      <c r="AC806" s="41"/>
      <c r="AD806" s="41"/>
      <c r="AE806" s="41"/>
      <c r="AF806" s="41"/>
      <c r="AG806" s="41"/>
      <c r="AI806" s="100">
        <f t="shared" si="413"/>
        <v>1.0387589049209067</v>
      </c>
      <c r="AJ806" s="100">
        <f t="shared" si="414"/>
        <v>0.50140731826723894</v>
      </c>
      <c r="AK806" s="41">
        <f t="shared" si="408"/>
        <v>0.78641013410436444</v>
      </c>
      <c r="AL806" s="41">
        <f t="shared" si="415"/>
        <v>0</v>
      </c>
      <c r="AR806" s="41">
        <f t="shared" si="416"/>
        <v>0</v>
      </c>
      <c r="AS806" s="41">
        <f t="shared" si="417"/>
        <v>0</v>
      </c>
      <c r="AT806" s="41">
        <f t="shared" si="418"/>
        <v>0</v>
      </c>
      <c r="AV806" s="40">
        <f t="shared" si="419"/>
        <v>4822.4922159525477</v>
      </c>
      <c r="AW806" s="40">
        <f t="shared" si="420"/>
        <v>2998.0919477815837</v>
      </c>
      <c r="AX806" s="40">
        <f t="shared" si="421"/>
        <v>3749.0164953880017</v>
      </c>
      <c r="AY806" s="40">
        <f t="shared" si="422"/>
        <v>0</v>
      </c>
      <c r="AZ806" s="40">
        <f t="shared" si="423"/>
        <v>0</v>
      </c>
      <c r="BA806" s="40">
        <f t="shared" si="424"/>
        <v>0</v>
      </c>
      <c r="BB806" s="40">
        <f t="shared" si="425"/>
        <v>0</v>
      </c>
      <c r="BC806" s="40">
        <f t="shared" si="426"/>
        <v>0</v>
      </c>
      <c r="BD806" s="40">
        <f t="shared" si="427"/>
        <v>0</v>
      </c>
      <c r="BE806" s="40"/>
      <c r="BF806" s="40"/>
      <c r="BG806" s="40"/>
      <c r="BH806" s="62">
        <f t="shared" si="428"/>
        <v>11569.600659122132</v>
      </c>
      <c r="BI806" s="128">
        <f>VLOOKUP(A806,'1112 '!$B$499:$G$1229,6,0)</f>
        <v>6700.17</v>
      </c>
      <c r="BJ806" s="63">
        <f t="shared" si="429"/>
        <v>4869.4306591221321</v>
      </c>
      <c r="BK806" s="41">
        <f t="shared" si="430"/>
        <v>6.9070566903511868E-3</v>
      </c>
    </row>
    <row r="807" spans="1:63" x14ac:dyDescent="0.3">
      <c r="A807" s="85" t="s">
        <v>1432</v>
      </c>
      <c r="B807" s="85" t="s">
        <v>214</v>
      </c>
      <c r="C807" s="65">
        <f>VLOOKUP(B807,Площадь!$D$2:$E$713,2,0)</f>
        <v>60</v>
      </c>
      <c r="D807" s="79"/>
      <c r="E807">
        <v>31</v>
      </c>
      <c r="F807">
        <v>29</v>
      </c>
      <c r="G807">
        <v>31</v>
      </c>
      <c r="Q807">
        <f t="shared" si="409"/>
        <v>91</v>
      </c>
      <c r="R807" s="100">
        <f>VLOOKUP(B807,'Общие показания'!A:H,8,0)</f>
        <v>2.2885696355614962</v>
      </c>
      <c r="S807" s="41"/>
      <c r="T807" s="100">
        <f t="shared" si="410"/>
        <v>0.87433361652414909</v>
      </c>
      <c r="U807" s="100">
        <f t="shared" si="411"/>
        <v>0.71015388809955748</v>
      </c>
      <c r="V807" s="41">
        <f t="shared" si="407"/>
        <v>0.70408213093778982</v>
      </c>
      <c r="W807" s="41">
        <f t="shared" si="406"/>
        <v>0</v>
      </c>
      <c r="X807" s="100">
        <f t="shared" si="412"/>
        <v>0</v>
      </c>
      <c r="Y807" s="41"/>
      <c r="Z807" s="41"/>
      <c r="AA807" s="41"/>
      <c r="AB807" s="41"/>
      <c r="AC807" s="41"/>
      <c r="AD807" s="41">
        <f>(S807*$AD$1)/31*N807</f>
        <v>0</v>
      </c>
      <c r="AE807" s="41">
        <f>(S807*$AE$1)/30*O807</f>
        <v>0</v>
      </c>
      <c r="AF807" s="41">
        <f>(S807*$AF$1)/31*P807</f>
        <v>0</v>
      </c>
      <c r="AG807" s="41">
        <f>S807-AD807-AE807-AF807</f>
        <v>0</v>
      </c>
      <c r="AI807" s="100">
        <f t="shared" si="413"/>
        <v>1.1985679672164309</v>
      </c>
      <c r="AJ807" s="100">
        <f t="shared" si="414"/>
        <v>0.57854690569296807</v>
      </c>
      <c r="AK807" s="41">
        <f t="shared" si="408"/>
        <v>0.90739630858195897</v>
      </c>
      <c r="AL807" s="41">
        <f t="shared" si="415"/>
        <v>0</v>
      </c>
      <c r="AR807" s="41">
        <f t="shared" si="416"/>
        <v>0</v>
      </c>
      <c r="AS807" s="41">
        <f t="shared" si="417"/>
        <v>0</v>
      </c>
      <c r="AT807" s="41">
        <f t="shared" si="418"/>
        <v>0</v>
      </c>
      <c r="AV807" s="40">
        <f t="shared" si="419"/>
        <v>5564.4140953298638</v>
      </c>
      <c r="AW807" s="40">
        <f t="shared" si="420"/>
        <v>3459.3368628249036</v>
      </c>
      <c r="AX807" s="40">
        <f t="shared" si="421"/>
        <v>4325.7882639092331</v>
      </c>
      <c r="AY807" s="40">
        <f t="shared" si="422"/>
        <v>0</v>
      </c>
      <c r="AZ807" s="40">
        <f t="shared" si="423"/>
        <v>0</v>
      </c>
      <c r="BA807" s="40">
        <f t="shared" si="424"/>
        <v>0</v>
      </c>
      <c r="BB807" s="40">
        <f t="shared" si="425"/>
        <v>0</v>
      </c>
      <c r="BC807" s="40">
        <f t="shared" si="426"/>
        <v>0</v>
      </c>
      <c r="BD807" s="40">
        <f t="shared" si="427"/>
        <v>0</v>
      </c>
      <c r="BE807" s="40">
        <f>(AD807+AR807)*$BE$1</f>
        <v>0</v>
      </c>
      <c r="BF807" s="40">
        <f>(AE807+AS807)*$BF$1</f>
        <v>0</v>
      </c>
      <c r="BG807" s="40">
        <f>(AF807+AT807)*$BG$1</f>
        <v>0</v>
      </c>
      <c r="BH807" s="62">
        <f t="shared" si="428"/>
        <v>13349.539222064001</v>
      </c>
      <c r="BI807" s="128">
        <f>VLOOKUP(A807,'1112 '!$B$499:$G$1229,6,0)</f>
        <v>7730.97</v>
      </c>
      <c r="BJ807" s="63">
        <f t="shared" si="429"/>
        <v>5618.5692220640003</v>
      </c>
      <c r="BK807" s="41">
        <f t="shared" si="430"/>
        <v>6.9070566903511876E-3</v>
      </c>
    </row>
    <row r="808" spans="1:63" x14ac:dyDescent="0.3">
      <c r="A808" s="85" t="s">
        <v>1444</v>
      </c>
      <c r="B808" s="85" t="s">
        <v>262</v>
      </c>
      <c r="C808" s="65">
        <f>VLOOKUP(B808,Площадь!$D$2:$E$713,2,0)</f>
        <v>78.400000000000006</v>
      </c>
      <c r="D808" s="79"/>
      <c r="E808">
        <v>31</v>
      </c>
      <c r="F808">
        <v>29</v>
      </c>
      <c r="G808">
        <v>31</v>
      </c>
      <c r="Q808">
        <f t="shared" si="409"/>
        <v>91</v>
      </c>
      <c r="R808" s="100">
        <f>VLOOKUP(B808,'Общие показания'!A:H,8,0)</f>
        <v>1.3649999999999984</v>
      </c>
      <c r="S808" s="41"/>
      <c r="T808" s="100">
        <f t="shared" si="410"/>
        <v>0.52148965362928434</v>
      </c>
      <c r="U808" s="100">
        <f t="shared" si="411"/>
        <v>0.4235658999373485</v>
      </c>
      <c r="V808" s="41">
        <f t="shared" si="407"/>
        <v>0.4199444464333657</v>
      </c>
      <c r="W808" s="41">
        <f>R807*W$1/30*H808</f>
        <v>0</v>
      </c>
      <c r="X808" s="100">
        <f t="shared" si="412"/>
        <v>0</v>
      </c>
      <c r="Y808" s="41"/>
      <c r="Z808" s="41"/>
      <c r="AA808" s="41"/>
      <c r="AB808" s="41"/>
      <c r="AC808" s="41"/>
      <c r="AD808" s="41"/>
      <c r="AE808" s="41"/>
      <c r="AF808" s="41"/>
      <c r="AG808" s="41"/>
      <c r="AI808" s="100">
        <f t="shared" si="413"/>
        <v>1.5661288104961364</v>
      </c>
      <c r="AJ808" s="100">
        <f t="shared" si="414"/>
        <v>0.75596795677214501</v>
      </c>
      <c r="AK808" s="41">
        <f t="shared" si="408"/>
        <v>1.1856645098804266</v>
      </c>
      <c r="AL808" s="41">
        <f t="shared" si="415"/>
        <v>0</v>
      </c>
      <c r="AR808" s="41">
        <f t="shared" si="416"/>
        <v>0</v>
      </c>
      <c r="AS808" s="41">
        <f t="shared" si="417"/>
        <v>0</v>
      </c>
      <c r="AT808" s="41">
        <f t="shared" si="418"/>
        <v>0</v>
      </c>
      <c r="AV808" s="40">
        <f t="shared" si="419"/>
        <v>5603.9195003597142</v>
      </c>
      <c r="AW808" s="40">
        <f t="shared" si="420"/>
        <v>3166.2935035966962</v>
      </c>
      <c r="AX808" s="40">
        <f t="shared" si="421"/>
        <v>4310.032457970492</v>
      </c>
      <c r="AY808" s="40">
        <f t="shared" si="422"/>
        <v>0</v>
      </c>
      <c r="AZ808" s="40">
        <f t="shared" si="423"/>
        <v>0</v>
      </c>
      <c r="BA808" s="40">
        <f t="shared" si="424"/>
        <v>0</v>
      </c>
      <c r="BB808" s="40">
        <f t="shared" si="425"/>
        <v>0</v>
      </c>
      <c r="BC808" s="40">
        <f t="shared" si="426"/>
        <v>0</v>
      </c>
      <c r="BD808" s="40">
        <f t="shared" si="427"/>
        <v>0</v>
      </c>
      <c r="BE808" s="40"/>
      <c r="BF808" s="40"/>
      <c r="BG808" s="40"/>
      <c r="BH808" s="62">
        <f t="shared" si="428"/>
        <v>13080.245461926903</v>
      </c>
      <c r="BI808" s="128">
        <f>VLOOKUP(A808,'1112 '!$B$499:$G$1229,6,0)</f>
        <v>10101.780000000001</v>
      </c>
      <c r="BJ808" s="63">
        <f t="shared" si="429"/>
        <v>2978.4654619269022</v>
      </c>
      <c r="BK808" s="41">
        <f t="shared" si="430"/>
        <v>5.179380609214186E-3</v>
      </c>
    </row>
    <row r="809" spans="1:63" x14ac:dyDescent="0.3">
      <c r="A809" s="85" t="s">
        <v>1488</v>
      </c>
      <c r="B809" s="85" t="s">
        <v>297</v>
      </c>
      <c r="C809" s="65">
        <f>VLOOKUP(B809,Площадь!$D$2:$E$713,2,0)</f>
        <v>30.2</v>
      </c>
      <c r="D809" s="79"/>
      <c r="E809">
        <v>31</v>
      </c>
      <c r="F809">
        <v>29</v>
      </c>
      <c r="G809">
        <v>31</v>
      </c>
      <c r="Q809">
        <f t="shared" si="409"/>
        <v>91</v>
      </c>
      <c r="R809" s="100">
        <f>VLOOKUP(B809,'Общие показания'!A:H,8,0)</f>
        <v>1.5190000000000001</v>
      </c>
      <c r="S809" s="41"/>
      <c r="T809" s="100">
        <f t="shared" si="410"/>
        <v>0.58032438378233253</v>
      </c>
      <c r="U809" s="100">
        <f t="shared" si="411"/>
        <v>0.47135282198156281</v>
      </c>
      <c r="V809" s="41">
        <f t="shared" si="407"/>
        <v>0.46732279423610495</v>
      </c>
      <c r="W809" s="41">
        <f>R809*W$1/30*H809</f>
        <v>0</v>
      </c>
      <c r="X809" s="100">
        <f t="shared" si="412"/>
        <v>0</v>
      </c>
      <c r="Y809" s="41"/>
      <c r="Z809" s="41"/>
      <c r="AA809" s="41"/>
      <c r="AB809" s="41"/>
      <c r="AC809" s="41"/>
      <c r="AD809" s="41">
        <f>(S809*$AD$1)/31*N809</f>
        <v>0</v>
      </c>
      <c r="AE809" s="41">
        <f>(S809*$AE$1)/30*O809</f>
        <v>0</v>
      </c>
      <c r="AF809" s="41">
        <f>(S809*$AF$1)/31*P809</f>
        <v>0</v>
      </c>
      <c r="AG809" s="41">
        <f>S809-AD809-AE809-AF809</f>
        <v>0</v>
      </c>
      <c r="AI809" s="100">
        <f t="shared" si="413"/>
        <v>0.60327921016560349</v>
      </c>
      <c r="AJ809" s="100">
        <f t="shared" si="414"/>
        <v>0.29120194253212722</v>
      </c>
      <c r="AK809" s="41">
        <f t="shared" si="408"/>
        <v>0.45672280865291937</v>
      </c>
      <c r="AL809" s="41">
        <f t="shared" si="415"/>
        <v>0</v>
      </c>
      <c r="AR809" s="41">
        <f t="shared" si="416"/>
        <v>0</v>
      </c>
      <c r="AS809" s="41">
        <f t="shared" si="417"/>
        <v>0</v>
      </c>
      <c r="AT809" s="41">
        <f t="shared" si="418"/>
        <v>0</v>
      </c>
      <c r="AV809" s="40">
        <f t="shared" si="419"/>
        <v>3177.2181434500812</v>
      </c>
      <c r="AW809" s="40">
        <f t="shared" si="420"/>
        <v>2046.9715076699692</v>
      </c>
      <c r="AX809" s="40">
        <f t="shared" si="421"/>
        <v>2480.4710545711814</v>
      </c>
      <c r="AY809" s="40">
        <f t="shared" si="422"/>
        <v>0</v>
      </c>
      <c r="AZ809" s="40">
        <f t="shared" si="423"/>
        <v>0</v>
      </c>
      <c r="BA809" s="40">
        <f t="shared" si="424"/>
        <v>0</v>
      </c>
      <c r="BB809" s="40">
        <f t="shared" si="425"/>
        <v>0</v>
      </c>
      <c r="BC809" s="40">
        <f t="shared" si="426"/>
        <v>0</v>
      </c>
      <c r="BD809" s="40">
        <f t="shared" si="427"/>
        <v>0</v>
      </c>
      <c r="BE809" s="40">
        <f>(AD809+AR809)*$BE$1</f>
        <v>0</v>
      </c>
      <c r="BF809" s="40">
        <f>(AE809+AS809)*$BF$1</f>
        <v>0</v>
      </c>
      <c r="BG809" s="40">
        <f>(AF809+AT809)*$BG$1</f>
        <v>0</v>
      </c>
      <c r="BH809" s="62">
        <f t="shared" si="428"/>
        <v>7704.6607056912317</v>
      </c>
      <c r="BI809" s="128">
        <f>VLOOKUP(A809,'1112 '!$B$499:$G$1229,6,0)</f>
        <v>3891.25</v>
      </c>
      <c r="BJ809" s="63">
        <f t="shared" si="429"/>
        <v>3813.4107056912317</v>
      </c>
      <c r="BK809" s="41">
        <f t="shared" si="430"/>
        <v>7.9199888558240915E-3</v>
      </c>
    </row>
    <row r="810" spans="1:63" x14ac:dyDescent="0.3">
      <c r="A810" s="85" t="s">
        <v>1236</v>
      </c>
      <c r="B810" s="85" t="s">
        <v>94</v>
      </c>
      <c r="C810" s="65">
        <f>VLOOKUP(B810,Площадь!$D$2:$E$713,2,0)</f>
        <v>52</v>
      </c>
      <c r="D810" s="79"/>
      <c r="E810">
        <v>31</v>
      </c>
      <c r="F810">
        <v>29</v>
      </c>
      <c r="G810">
        <v>31</v>
      </c>
      <c r="Q810">
        <f t="shared" si="409"/>
        <v>91</v>
      </c>
      <c r="R810" s="100">
        <f>VLOOKUP(B810,'Общие показания'!A:H,8,0)</f>
        <v>1.98342701748663</v>
      </c>
      <c r="S810" s="41"/>
      <c r="T810" s="100">
        <f t="shared" si="410"/>
        <v>0.75775580098759587</v>
      </c>
      <c r="U810" s="100">
        <f t="shared" si="411"/>
        <v>0.61546670301961648</v>
      </c>
      <c r="V810" s="41">
        <f t="shared" si="407"/>
        <v>0.61020451347941784</v>
      </c>
      <c r="W810" s="41">
        <f>R809*W$1/30*H810</f>
        <v>0</v>
      </c>
      <c r="X810" s="100">
        <f t="shared" si="412"/>
        <v>0</v>
      </c>
      <c r="Y810" s="41"/>
      <c r="Z810" s="41"/>
      <c r="AA810" s="41"/>
      <c r="AB810" s="41"/>
      <c r="AC810" s="41"/>
      <c r="AD810" s="41"/>
      <c r="AE810" s="41"/>
      <c r="AF810" s="41"/>
      <c r="AG810" s="41"/>
      <c r="AI810" s="100">
        <f t="shared" si="413"/>
        <v>1.0387589049209067</v>
      </c>
      <c r="AJ810" s="100">
        <f t="shared" si="414"/>
        <v>0.50140731826723894</v>
      </c>
      <c r="AK810" s="41">
        <f t="shared" si="408"/>
        <v>0.78641013410436444</v>
      </c>
      <c r="AL810" s="41">
        <f t="shared" si="415"/>
        <v>0</v>
      </c>
      <c r="AR810" s="41">
        <f t="shared" si="416"/>
        <v>0</v>
      </c>
      <c r="AS810" s="41">
        <f t="shared" si="417"/>
        <v>0</v>
      </c>
      <c r="AT810" s="41">
        <f t="shared" si="418"/>
        <v>0</v>
      </c>
      <c r="AV810" s="40">
        <f t="shared" si="419"/>
        <v>4822.4922159525477</v>
      </c>
      <c r="AW810" s="40">
        <f t="shared" si="420"/>
        <v>2998.0919477815837</v>
      </c>
      <c r="AX810" s="40">
        <f t="shared" si="421"/>
        <v>3749.0164953880017</v>
      </c>
      <c r="AY810" s="40">
        <f t="shared" si="422"/>
        <v>0</v>
      </c>
      <c r="AZ810" s="40">
        <f t="shared" si="423"/>
        <v>0</v>
      </c>
      <c r="BA810" s="40">
        <f t="shared" si="424"/>
        <v>0</v>
      </c>
      <c r="BB810" s="40">
        <f t="shared" si="425"/>
        <v>0</v>
      </c>
      <c r="BC810" s="40">
        <f t="shared" si="426"/>
        <v>0</v>
      </c>
      <c r="BD810" s="40">
        <f t="shared" si="427"/>
        <v>0</v>
      </c>
      <c r="BE810" s="40"/>
      <c r="BF810" s="40"/>
      <c r="BG810" s="40"/>
      <c r="BH810" s="62">
        <f t="shared" si="428"/>
        <v>11569.600659122132</v>
      </c>
      <c r="BI810" s="128">
        <f>VLOOKUP(A810,'1112 '!$B$499:$G$1229,6,0)</f>
        <v>6700.17</v>
      </c>
      <c r="BJ810" s="63">
        <f t="shared" si="429"/>
        <v>4869.4306591221321</v>
      </c>
      <c r="BK810" s="41">
        <f t="shared" si="430"/>
        <v>6.9070566903511868E-3</v>
      </c>
    </row>
    <row r="811" spans="1:63" x14ac:dyDescent="0.3">
      <c r="A811" s="85" t="s">
        <v>1967</v>
      </c>
      <c r="B811" s="85" t="s">
        <v>259</v>
      </c>
      <c r="C811" s="65">
        <f>VLOOKUP(B811,Площадь!$D$2:$E$713,2,0)</f>
        <v>60</v>
      </c>
      <c r="D811" s="79"/>
      <c r="E811">
        <v>31</v>
      </c>
      <c r="F811">
        <v>29</v>
      </c>
      <c r="G811">
        <v>31</v>
      </c>
      <c r="Q811">
        <f t="shared" si="409"/>
        <v>91</v>
      </c>
      <c r="R811" s="100">
        <f>VLOOKUP(B811,'Общие показания'!A:H,8,0)</f>
        <v>2.2885696355614962</v>
      </c>
      <c r="S811" s="41"/>
      <c r="T811" s="100">
        <f t="shared" si="410"/>
        <v>0.87433361652414909</v>
      </c>
      <c r="U811" s="100">
        <f t="shared" si="411"/>
        <v>0.71015388809955748</v>
      </c>
      <c r="V811" s="41">
        <f t="shared" si="407"/>
        <v>0.70408213093778982</v>
      </c>
      <c r="W811" s="41">
        <f>R811*W$1/30*H811</f>
        <v>0</v>
      </c>
      <c r="X811" s="100">
        <f t="shared" si="412"/>
        <v>0</v>
      </c>
      <c r="Y811" s="41"/>
      <c r="Z811" s="41"/>
      <c r="AA811" s="41"/>
      <c r="AB811" s="41"/>
      <c r="AC811" s="41"/>
      <c r="AD811" s="41">
        <f>(S811*$AD$1)/31*N811</f>
        <v>0</v>
      </c>
      <c r="AE811" s="41">
        <f>(S811*$AE$1)/30*O811</f>
        <v>0</v>
      </c>
      <c r="AF811" s="41">
        <f>(S811*$AF$1)/31*P811</f>
        <v>0</v>
      </c>
      <c r="AG811" s="41">
        <f>S811-AD811-AE811-AF811</f>
        <v>0</v>
      </c>
      <c r="AI811" s="100">
        <f t="shared" si="413"/>
        <v>1.1985679672164309</v>
      </c>
      <c r="AJ811" s="100">
        <f t="shared" si="414"/>
        <v>0.57854690569296807</v>
      </c>
      <c r="AK811" s="41">
        <f t="shared" si="408"/>
        <v>0.90739630858195897</v>
      </c>
      <c r="AL811" s="41">
        <f t="shared" si="415"/>
        <v>0</v>
      </c>
      <c r="AR811" s="41">
        <f t="shared" si="416"/>
        <v>0</v>
      </c>
      <c r="AS811" s="41">
        <f t="shared" si="417"/>
        <v>0</v>
      </c>
      <c r="AT811" s="41">
        <f t="shared" si="418"/>
        <v>0</v>
      </c>
      <c r="AV811" s="40">
        <f t="shared" si="419"/>
        <v>5564.4140953298638</v>
      </c>
      <c r="AW811" s="40">
        <f t="shared" si="420"/>
        <v>3459.3368628249036</v>
      </c>
      <c r="AX811" s="40">
        <f t="shared" si="421"/>
        <v>4325.7882639092331</v>
      </c>
      <c r="AY811" s="40">
        <f t="shared" si="422"/>
        <v>0</v>
      </c>
      <c r="AZ811" s="40">
        <f t="shared" si="423"/>
        <v>0</v>
      </c>
      <c r="BA811" s="40">
        <f t="shared" si="424"/>
        <v>0</v>
      </c>
      <c r="BB811" s="40">
        <f t="shared" si="425"/>
        <v>0</v>
      </c>
      <c r="BC811" s="40">
        <f t="shared" si="426"/>
        <v>0</v>
      </c>
      <c r="BD811" s="40">
        <f t="shared" si="427"/>
        <v>0</v>
      </c>
      <c r="BE811" s="40">
        <f>(AD811+AR811)*$BE$1</f>
        <v>0</v>
      </c>
      <c r="BF811" s="40">
        <f>(AE811+AS811)*$BF$1</f>
        <v>0</v>
      </c>
      <c r="BG811" s="40">
        <f>(AF811+AT811)*$BG$1</f>
        <v>0</v>
      </c>
      <c r="BH811" s="62">
        <f t="shared" si="428"/>
        <v>13349.539222064001</v>
      </c>
      <c r="BI811" s="128">
        <f>VLOOKUP(A811,'1112 '!$B$499:$G$1229,6,0)</f>
        <v>7730.97</v>
      </c>
      <c r="BJ811" s="63">
        <f t="shared" si="429"/>
        <v>5618.5692220640003</v>
      </c>
      <c r="BK811" s="41">
        <f t="shared" si="430"/>
        <v>6.9070566903511876E-3</v>
      </c>
    </row>
    <row r="812" spans="1:63" x14ac:dyDescent="0.3">
      <c r="A812" s="85" t="s">
        <v>1506</v>
      </c>
      <c r="B812" s="85" t="s">
        <v>303</v>
      </c>
      <c r="C812" s="65">
        <f>VLOOKUP(B812,Площадь!$D$2:$E$713,2,0)</f>
        <v>78.400000000000006</v>
      </c>
      <c r="D812" s="79"/>
      <c r="E812">
        <v>31</v>
      </c>
      <c r="F812">
        <v>29</v>
      </c>
      <c r="G812">
        <v>31</v>
      </c>
      <c r="Q812">
        <f t="shared" si="409"/>
        <v>91</v>
      </c>
      <c r="R812" s="100">
        <f>VLOOKUP(B812,'Общие показания'!A:H,8,0)</f>
        <v>2.9903976571336885</v>
      </c>
      <c r="S812" s="41"/>
      <c r="T812" s="100">
        <f t="shared" si="410"/>
        <v>1.1424625922582217</v>
      </c>
      <c r="U812" s="100">
        <f t="shared" si="411"/>
        <v>0.92793441378342179</v>
      </c>
      <c r="V812" s="41">
        <f t="shared" si="407"/>
        <v>0.92000065109204543</v>
      </c>
      <c r="W812" s="41">
        <f>R811*W$1/30*H812</f>
        <v>0</v>
      </c>
      <c r="X812" s="100">
        <f t="shared" si="412"/>
        <v>0</v>
      </c>
      <c r="Y812" s="41"/>
      <c r="Z812" s="41"/>
      <c r="AA812" s="41"/>
      <c r="AB812" s="41"/>
      <c r="AC812" s="41"/>
      <c r="AD812" s="41"/>
      <c r="AE812" s="41"/>
      <c r="AF812" s="41"/>
      <c r="AG812" s="41"/>
      <c r="AI812" s="100">
        <f t="shared" si="413"/>
        <v>1.5661288104961364</v>
      </c>
      <c r="AJ812" s="100">
        <f t="shared" si="414"/>
        <v>0.75596795677214501</v>
      </c>
      <c r="AK812" s="41">
        <f t="shared" si="408"/>
        <v>1.1856645098804266</v>
      </c>
      <c r="AL812" s="41">
        <f t="shared" si="415"/>
        <v>0</v>
      </c>
      <c r="AR812" s="41">
        <f t="shared" si="416"/>
        <v>0</v>
      </c>
      <c r="AS812" s="41">
        <f t="shared" si="417"/>
        <v>0</v>
      </c>
      <c r="AT812" s="41">
        <f t="shared" si="418"/>
        <v>0</v>
      </c>
      <c r="AV812" s="40">
        <f t="shared" si="419"/>
        <v>7270.8344178976886</v>
      </c>
      <c r="AW812" s="40">
        <f t="shared" si="420"/>
        <v>4520.2001674245421</v>
      </c>
      <c r="AX812" s="40">
        <f t="shared" si="421"/>
        <v>5652.3633315080651</v>
      </c>
      <c r="AY812" s="40">
        <f t="shared" si="422"/>
        <v>0</v>
      </c>
      <c r="AZ812" s="40">
        <f t="shared" si="423"/>
        <v>0</v>
      </c>
      <c r="BA812" s="40">
        <f t="shared" si="424"/>
        <v>0</v>
      </c>
      <c r="BB812" s="40">
        <f t="shared" si="425"/>
        <v>0</v>
      </c>
      <c r="BC812" s="40">
        <f t="shared" si="426"/>
        <v>0</v>
      </c>
      <c r="BD812" s="40">
        <f t="shared" si="427"/>
        <v>0</v>
      </c>
      <c r="BE812" s="40"/>
      <c r="BF812" s="40"/>
      <c r="BG812" s="40"/>
      <c r="BH812" s="62">
        <f t="shared" si="428"/>
        <v>17443.397916830298</v>
      </c>
      <c r="BI812" s="128">
        <f>VLOOKUP(A812,'1112 '!$B$499:$G$1229,6,0)</f>
        <v>10101.780000000001</v>
      </c>
      <c r="BJ812" s="63">
        <f t="shared" si="429"/>
        <v>7341.617916830297</v>
      </c>
      <c r="BK812" s="41">
        <f t="shared" si="430"/>
        <v>6.9070566903511868E-3</v>
      </c>
    </row>
    <row r="813" spans="1:63" x14ac:dyDescent="0.3">
      <c r="A813" s="85" t="s">
        <v>1273</v>
      </c>
      <c r="B813" s="85" t="s">
        <v>219</v>
      </c>
      <c r="C813" s="65">
        <f>VLOOKUP(B813,Площадь!$D$2:$E$713,2,0)</f>
        <v>30.2</v>
      </c>
      <c r="D813" s="79"/>
      <c r="E813">
        <v>31</v>
      </c>
      <c r="F813">
        <v>29</v>
      </c>
      <c r="G813">
        <v>31</v>
      </c>
      <c r="Q813">
        <f t="shared" si="409"/>
        <v>91</v>
      </c>
      <c r="R813" s="100">
        <f>VLOOKUP(B813,'Общие показания'!A:H,8,0)</f>
        <v>0.25199999999999978</v>
      </c>
      <c r="S813" s="41"/>
      <c r="T813" s="100">
        <f t="shared" si="410"/>
        <v>9.6275012977714056E-2</v>
      </c>
      <c r="U813" s="100">
        <f t="shared" si="411"/>
        <v>7.8196781526895132E-2</v>
      </c>
      <c r="V813" s="41">
        <f t="shared" si="407"/>
        <v>7.7528205495390606E-2</v>
      </c>
      <c r="W813" s="41">
        <f t="shared" ref="W813:W818" si="431">R813*W$1/30*H813</f>
        <v>0</v>
      </c>
      <c r="X813" s="100">
        <f t="shared" si="412"/>
        <v>0</v>
      </c>
      <c r="Y813" s="41"/>
      <c r="Z813" s="41"/>
      <c r="AA813" s="41"/>
      <c r="AB813" s="41"/>
      <c r="AC813" s="41"/>
      <c r="AD813" s="41">
        <f>(S813*$AD$1)/31*N813</f>
        <v>0</v>
      </c>
      <c r="AE813" s="41">
        <f>(S813*$AE$1)/30*O813</f>
        <v>0</v>
      </c>
      <c r="AF813" s="41">
        <f>(S813*$AF$1)/31*P813</f>
        <v>0</v>
      </c>
      <c r="AG813" s="41">
        <f>S813-AD813-AE813-AF813</f>
        <v>0</v>
      </c>
      <c r="AI813" s="100">
        <f t="shared" si="413"/>
        <v>0.60327921016560349</v>
      </c>
      <c r="AJ813" s="100">
        <f t="shared" si="414"/>
        <v>0.29120194253212722</v>
      </c>
      <c r="AK813" s="41">
        <f t="shared" si="408"/>
        <v>0.45672280865291937</v>
      </c>
      <c r="AL813" s="41">
        <f t="shared" si="415"/>
        <v>0</v>
      </c>
      <c r="AR813" s="41">
        <f t="shared" si="416"/>
        <v>0</v>
      </c>
      <c r="AS813" s="41">
        <f t="shared" si="417"/>
        <v>0</v>
      </c>
      <c r="AT813" s="41">
        <f t="shared" si="418"/>
        <v>0</v>
      </c>
      <c r="AV813" s="40">
        <f t="shared" si="419"/>
        <v>1877.8553744369958</v>
      </c>
      <c r="AW813" s="40">
        <f t="shared" si="420"/>
        <v>991.59915891507728</v>
      </c>
      <c r="AX813" s="40">
        <f t="shared" si="421"/>
        <v>1434.1220523391576</v>
      </c>
      <c r="AY813" s="40">
        <f t="shared" si="422"/>
        <v>0</v>
      </c>
      <c r="AZ813" s="40">
        <f t="shared" si="423"/>
        <v>0</v>
      </c>
      <c r="BA813" s="40">
        <f t="shared" si="424"/>
        <v>0</v>
      </c>
      <c r="BB813" s="40">
        <f t="shared" si="425"/>
        <v>0</v>
      </c>
      <c r="BC813" s="40">
        <f t="shared" si="426"/>
        <v>0</v>
      </c>
      <c r="BD813" s="40">
        <f t="shared" si="427"/>
        <v>0</v>
      </c>
      <c r="BE813" s="40">
        <f>(AD813+AR813)*$BE$1</f>
        <v>0</v>
      </c>
      <c r="BF813" s="40">
        <f>(AE813+AS813)*$BF$1</f>
        <v>0</v>
      </c>
      <c r="BG813" s="40">
        <f>(AF813+AT813)*$BG$1</f>
        <v>0</v>
      </c>
      <c r="BH813" s="62">
        <f t="shared" si="428"/>
        <v>4303.5765856912312</v>
      </c>
      <c r="BI813" s="128">
        <f>VLOOKUP(A813,'1112 '!$B$499:$G$1229,6,0)</f>
        <v>3891.25</v>
      </c>
      <c r="BJ813" s="63">
        <f t="shared" si="429"/>
        <v>412.32658569123123</v>
      </c>
      <c r="BK813" s="41">
        <f t="shared" si="430"/>
        <v>4.423851990481926E-3</v>
      </c>
    </row>
    <row r="814" spans="1:63" x14ac:dyDescent="0.3">
      <c r="A814" s="85" t="s">
        <v>1495</v>
      </c>
      <c r="B814" s="85" t="s">
        <v>154</v>
      </c>
      <c r="C814" s="65">
        <f>VLOOKUP(B814,Площадь!$D$2:$E$713,2,0)</f>
        <v>52</v>
      </c>
      <c r="D814" s="79"/>
      <c r="E814">
        <v>31</v>
      </c>
      <c r="F814">
        <v>29</v>
      </c>
      <c r="G814">
        <v>31</v>
      </c>
      <c r="Q814">
        <f t="shared" si="409"/>
        <v>91</v>
      </c>
      <c r="R814" s="100">
        <f>VLOOKUP(B814,'Общие показания'!A:H,8,0)</f>
        <v>3.8610000000000007</v>
      </c>
      <c r="S814" s="41"/>
      <c r="T814" s="100">
        <f t="shared" si="410"/>
        <v>1.4750707345514062</v>
      </c>
      <c r="U814" s="100">
        <f t="shared" si="411"/>
        <v>1.1980864026799301</v>
      </c>
      <c r="V814" s="41">
        <f t="shared" si="407"/>
        <v>1.1878428627686646</v>
      </c>
      <c r="W814" s="41">
        <f t="shared" si="431"/>
        <v>0</v>
      </c>
      <c r="X814" s="100">
        <f t="shared" si="412"/>
        <v>0</v>
      </c>
      <c r="Y814" s="41"/>
      <c r="Z814" s="41"/>
      <c r="AA814" s="41"/>
      <c r="AB814" s="41"/>
      <c r="AC814" s="41"/>
      <c r="AD814" s="41"/>
      <c r="AE814" s="41"/>
      <c r="AF814" s="41"/>
      <c r="AG814" s="41"/>
      <c r="AI814" s="100">
        <f t="shared" si="413"/>
        <v>1.0387589049209067</v>
      </c>
      <c r="AJ814" s="100">
        <f t="shared" si="414"/>
        <v>0.50140731826723894</v>
      </c>
      <c r="AK814" s="41">
        <f t="shared" si="408"/>
        <v>0.78641013410436444</v>
      </c>
      <c r="AL814" s="41">
        <f t="shared" si="415"/>
        <v>0</v>
      </c>
      <c r="AR814" s="41">
        <f t="shared" si="416"/>
        <v>0</v>
      </c>
      <c r="AS814" s="41">
        <f t="shared" si="417"/>
        <v>0</v>
      </c>
      <c r="AT814" s="41">
        <f t="shared" si="418"/>
        <v>0</v>
      </c>
      <c r="AV814" s="40">
        <f t="shared" si="419"/>
        <v>6748.0237310138982</v>
      </c>
      <c r="AW814" s="40">
        <f t="shared" si="420"/>
        <v>4562.0529647617432</v>
      </c>
      <c r="AX814" s="40">
        <f t="shared" si="421"/>
        <v>5299.6057746860843</v>
      </c>
      <c r="AY814" s="40">
        <f t="shared" si="422"/>
        <v>0</v>
      </c>
      <c r="AZ814" s="40">
        <f t="shared" si="423"/>
        <v>0</v>
      </c>
      <c r="BA814" s="40">
        <f t="shared" si="424"/>
        <v>0</v>
      </c>
      <c r="BB814" s="40">
        <f t="shared" si="425"/>
        <v>0</v>
      </c>
      <c r="BC814" s="40">
        <f t="shared" si="426"/>
        <v>0</v>
      </c>
      <c r="BD814" s="40">
        <f t="shared" si="427"/>
        <v>0</v>
      </c>
      <c r="BE814" s="40"/>
      <c r="BF814" s="40"/>
      <c r="BG814" s="40"/>
      <c r="BH814" s="62">
        <f t="shared" si="428"/>
        <v>16609.682470461725</v>
      </c>
      <c r="BI814" s="128">
        <f>VLOOKUP(A814,'1112 '!$B$499:$G$1229,6,0)</f>
        <v>6700.17</v>
      </c>
      <c r="BJ814" s="63">
        <f t="shared" si="429"/>
        <v>9909.5124704617247</v>
      </c>
      <c r="BK814" s="41">
        <f t="shared" si="430"/>
        <v>9.9159877520713299E-3</v>
      </c>
    </row>
    <row r="815" spans="1:63" x14ac:dyDescent="0.3">
      <c r="A815" s="85" t="s">
        <v>1403</v>
      </c>
      <c r="B815" s="85" t="s">
        <v>283</v>
      </c>
      <c r="C815" s="65">
        <f>VLOOKUP(B815,Площадь!$D$2:$E$713,2,0)</f>
        <v>60</v>
      </c>
      <c r="D815" s="79"/>
      <c r="E815">
        <v>31</v>
      </c>
      <c r="F815">
        <v>29</v>
      </c>
      <c r="G815">
        <v>31</v>
      </c>
      <c r="Q815">
        <f t="shared" si="409"/>
        <v>91</v>
      </c>
      <c r="R815" s="100">
        <f>VLOOKUP(B815,'Общие показания'!A:H,8,0)</f>
        <v>2.2885696355614962</v>
      </c>
      <c r="S815" s="41"/>
      <c r="T815" s="100">
        <f t="shared" si="410"/>
        <v>0.87433361652414909</v>
      </c>
      <c r="U815" s="100">
        <f t="shared" si="411"/>
        <v>0.71015388809955748</v>
      </c>
      <c r="V815" s="41">
        <f t="shared" si="407"/>
        <v>0.70408213093778982</v>
      </c>
      <c r="W815" s="41">
        <f t="shared" si="431"/>
        <v>0</v>
      </c>
      <c r="X815" s="100">
        <f t="shared" si="412"/>
        <v>0</v>
      </c>
      <c r="Y815" s="41"/>
      <c r="Z815" s="41"/>
      <c r="AA815" s="41"/>
      <c r="AB815" s="41"/>
      <c r="AC815" s="41"/>
      <c r="AD815" s="41"/>
      <c r="AE815" s="41"/>
      <c r="AF815" s="41"/>
      <c r="AG815" s="41"/>
      <c r="AI815" s="100">
        <f t="shared" si="413"/>
        <v>1.1985679672164309</v>
      </c>
      <c r="AJ815" s="100">
        <f t="shared" si="414"/>
        <v>0.57854690569296807</v>
      </c>
      <c r="AK815" s="41">
        <f t="shared" si="408"/>
        <v>0.90739630858195897</v>
      </c>
      <c r="AL815" s="41">
        <f t="shared" si="415"/>
        <v>0</v>
      </c>
      <c r="AR815" s="41">
        <f t="shared" si="416"/>
        <v>0</v>
      </c>
      <c r="AS815" s="41">
        <f t="shared" si="417"/>
        <v>0</v>
      </c>
      <c r="AT815" s="41">
        <f t="shared" si="418"/>
        <v>0</v>
      </c>
      <c r="AV815" s="40">
        <f t="shared" si="419"/>
        <v>5564.4140953298638</v>
      </c>
      <c r="AW815" s="40">
        <f t="shared" si="420"/>
        <v>3459.3368628249036</v>
      </c>
      <c r="AX815" s="40">
        <f t="shared" si="421"/>
        <v>4325.7882639092331</v>
      </c>
      <c r="AY815" s="40">
        <f t="shared" si="422"/>
        <v>0</v>
      </c>
      <c r="AZ815" s="40">
        <f t="shared" si="423"/>
        <v>0</v>
      </c>
      <c r="BA815" s="40">
        <f t="shared" si="424"/>
        <v>0</v>
      </c>
      <c r="BB815" s="40">
        <f t="shared" si="425"/>
        <v>0</v>
      </c>
      <c r="BC815" s="40">
        <f t="shared" si="426"/>
        <v>0</v>
      </c>
      <c r="BD815" s="40">
        <f t="shared" si="427"/>
        <v>0</v>
      </c>
      <c r="BE815" s="40"/>
      <c r="BF815" s="40"/>
      <c r="BG815" s="40"/>
      <c r="BH815" s="62">
        <f t="shared" si="428"/>
        <v>13349.539222064001</v>
      </c>
      <c r="BI815" s="128">
        <f>VLOOKUP(A815,'1112 '!$B$499:$G$1229,6,0)</f>
        <v>7730.97</v>
      </c>
      <c r="BJ815" s="63">
        <f t="shared" si="429"/>
        <v>5618.5692220640003</v>
      </c>
      <c r="BK815" s="41">
        <f t="shared" si="430"/>
        <v>6.9070566903511876E-3</v>
      </c>
    </row>
    <row r="816" spans="1:63" x14ac:dyDescent="0.3">
      <c r="A816" s="85" t="s">
        <v>1391</v>
      </c>
      <c r="B816" s="85" t="s">
        <v>289</v>
      </c>
      <c r="C816" s="65">
        <f>VLOOKUP(B816,Площадь!$D$2:$E$713,2,0)</f>
        <v>78.400000000000006</v>
      </c>
      <c r="D816" s="79"/>
      <c r="E816">
        <v>31</v>
      </c>
      <c r="F816">
        <v>29</v>
      </c>
      <c r="G816">
        <v>31</v>
      </c>
      <c r="Q816">
        <f t="shared" si="409"/>
        <v>91</v>
      </c>
      <c r="R816" s="100">
        <f>VLOOKUP(B816,'Общие показания'!A:H,8,0)</f>
        <v>6.7289999999999992</v>
      </c>
      <c r="S816" s="41"/>
      <c r="T816" s="100">
        <f t="shared" si="410"/>
        <v>2.570772072726343</v>
      </c>
      <c r="U816" s="100">
        <f t="shared" si="411"/>
        <v>2.0880402495812609</v>
      </c>
      <c r="V816" s="41">
        <f t="shared" si="407"/>
        <v>2.0701876776923962</v>
      </c>
      <c r="W816" s="41">
        <f t="shared" si="431"/>
        <v>0</v>
      </c>
      <c r="X816" s="100">
        <f t="shared" si="412"/>
        <v>0</v>
      </c>
      <c r="Y816" s="41"/>
      <c r="Z816" s="41"/>
      <c r="AA816" s="41"/>
      <c r="AB816" s="41"/>
      <c r="AC816" s="41"/>
      <c r="AD816" s="41"/>
      <c r="AE816" s="41"/>
      <c r="AF816" s="41"/>
      <c r="AG816" s="41"/>
      <c r="AI816" s="100">
        <f t="shared" si="413"/>
        <v>1.5661288104961364</v>
      </c>
      <c r="AJ816" s="100">
        <f t="shared" si="414"/>
        <v>0.75596795677214501</v>
      </c>
      <c r="AK816" s="41">
        <f t="shared" si="408"/>
        <v>1.1856645098804266</v>
      </c>
      <c r="AL816" s="41">
        <f t="shared" si="415"/>
        <v>0</v>
      </c>
      <c r="AR816" s="41">
        <f t="shared" si="416"/>
        <v>0</v>
      </c>
      <c r="AS816" s="41">
        <f t="shared" si="417"/>
        <v>0</v>
      </c>
      <c r="AT816" s="41">
        <f t="shared" si="418"/>
        <v>0</v>
      </c>
      <c r="AV816" s="40">
        <f t="shared" si="419"/>
        <v>11104.931254887095</v>
      </c>
      <c r="AW816" s="40">
        <f t="shared" si="420"/>
        <v>7634.3418688068296</v>
      </c>
      <c r="AX816" s="40">
        <f t="shared" si="421"/>
        <v>8739.8793782329831</v>
      </c>
      <c r="AY816" s="40">
        <f t="shared" si="422"/>
        <v>0</v>
      </c>
      <c r="AZ816" s="40">
        <f t="shared" si="423"/>
        <v>0</v>
      </c>
      <c r="BA816" s="40">
        <f t="shared" si="424"/>
        <v>0</v>
      </c>
      <c r="BB816" s="40">
        <f t="shared" si="425"/>
        <v>0</v>
      </c>
      <c r="BC816" s="40">
        <f t="shared" si="426"/>
        <v>0</v>
      </c>
      <c r="BD816" s="40">
        <f t="shared" si="427"/>
        <v>0</v>
      </c>
      <c r="BE816" s="40"/>
      <c r="BF816" s="40"/>
      <c r="BG816" s="40"/>
      <c r="BH816" s="62">
        <f t="shared" si="428"/>
        <v>27479.15250192691</v>
      </c>
      <c r="BI816" s="128">
        <f>VLOOKUP(A816,'1112 '!$B$499:$G$1229,6,0)</f>
        <v>10101.780000000001</v>
      </c>
      <c r="BJ816" s="63">
        <f t="shared" si="429"/>
        <v>17377.372501926911</v>
      </c>
      <c r="BK816" s="41">
        <f t="shared" si="430"/>
        <v>1.0880911221459086E-2</v>
      </c>
    </row>
    <row r="817" spans="1:63" x14ac:dyDescent="0.3">
      <c r="A817" s="85" t="s">
        <v>1489</v>
      </c>
      <c r="B817" s="85" t="s">
        <v>290</v>
      </c>
      <c r="C817" s="65">
        <f>VLOOKUP(B817,Площадь!$D$2:$E$713,2,0)</f>
        <v>30.2</v>
      </c>
      <c r="D817" s="79"/>
      <c r="E817">
        <v>31</v>
      </c>
      <c r="F817">
        <v>29</v>
      </c>
      <c r="G817">
        <v>31</v>
      </c>
      <c r="Q817">
        <f t="shared" si="409"/>
        <v>91</v>
      </c>
      <c r="R817" s="100">
        <f>VLOOKUP(B817,'Общие показания'!A:H,8,0)</f>
        <v>0</v>
      </c>
      <c r="S817" s="41"/>
      <c r="T817" s="100">
        <f t="shared" si="410"/>
        <v>0</v>
      </c>
      <c r="U817" s="100">
        <f t="shared" si="411"/>
        <v>0</v>
      </c>
      <c r="V817" s="41">
        <f t="shared" si="407"/>
        <v>0</v>
      </c>
      <c r="W817" s="41">
        <f t="shared" si="431"/>
        <v>0</v>
      </c>
      <c r="X817" s="100">
        <f t="shared" si="412"/>
        <v>0</v>
      </c>
      <c r="Y817" s="41"/>
      <c r="Z817" s="41"/>
      <c r="AA817" s="41"/>
      <c r="AB817" s="41"/>
      <c r="AC817" s="41"/>
      <c r="AD817" s="41"/>
      <c r="AE817" s="41"/>
      <c r="AF817" s="41"/>
      <c r="AG817" s="41"/>
      <c r="AI817" s="100">
        <f t="shared" si="413"/>
        <v>0.60327921016560349</v>
      </c>
      <c r="AJ817" s="100">
        <f t="shared" si="414"/>
        <v>0.29120194253212722</v>
      </c>
      <c r="AK817" s="41">
        <f t="shared" si="408"/>
        <v>0.45672280865291937</v>
      </c>
      <c r="AL817" s="41">
        <f t="shared" si="415"/>
        <v>0</v>
      </c>
      <c r="AR817" s="41">
        <f t="shared" si="416"/>
        <v>0</v>
      </c>
      <c r="AS817" s="41">
        <f t="shared" si="417"/>
        <v>0</v>
      </c>
      <c r="AT817" s="41">
        <f t="shared" si="418"/>
        <v>0</v>
      </c>
      <c r="AV817" s="40">
        <f t="shared" si="419"/>
        <v>1619.4185806001394</v>
      </c>
      <c r="AW817" s="40">
        <f t="shared" si="420"/>
        <v>781.69084645554108</v>
      </c>
      <c r="AX817" s="40">
        <f t="shared" si="421"/>
        <v>1226.0084386355506</v>
      </c>
      <c r="AY817" s="40">
        <f t="shared" si="422"/>
        <v>0</v>
      </c>
      <c r="AZ817" s="40">
        <f t="shared" si="423"/>
        <v>0</v>
      </c>
      <c r="BA817" s="40">
        <f t="shared" si="424"/>
        <v>0</v>
      </c>
      <c r="BB817" s="40">
        <f t="shared" si="425"/>
        <v>0</v>
      </c>
      <c r="BC817" s="40">
        <f t="shared" si="426"/>
        <v>0</v>
      </c>
      <c r="BD817" s="40">
        <f t="shared" si="427"/>
        <v>0</v>
      </c>
      <c r="BE817" s="40"/>
      <c r="BF817" s="40"/>
      <c r="BG817" s="40"/>
      <c r="BH817" s="62">
        <f t="shared" si="428"/>
        <v>3627.1178656912311</v>
      </c>
      <c r="BI817" s="128">
        <f>VLOOKUP(A817,'1112 '!$B$499:$G$1229,6,0)</f>
        <v>3891.25</v>
      </c>
      <c r="BJ817" s="63">
        <f t="shared" si="429"/>
        <v>-264.13213430876885</v>
      </c>
      <c r="BK817" s="41">
        <f t="shared" si="430"/>
        <v>3.7284877520713305E-3</v>
      </c>
    </row>
    <row r="818" spans="1:63" x14ac:dyDescent="0.3">
      <c r="A818" s="85" t="s">
        <v>2285</v>
      </c>
      <c r="B818" s="85" t="s">
        <v>274</v>
      </c>
      <c r="C818" s="65">
        <f>VLOOKUP(B818,Площадь!$D$2:$E$713,2,0)</f>
        <v>52</v>
      </c>
      <c r="D818" s="79"/>
      <c r="E818">
        <v>31</v>
      </c>
      <c r="F818">
        <v>29</v>
      </c>
      <c r="G818">
        <v>31</v>
      </c>
      <c r="Q818">
        <f t="shared" si="409"/>
        <v>91</v>
      </c>
      <c r="R818" s="100">
        <f>VLOOKUP(B818,'Общие показания'!A:H,8,0)</f>
        <v>1.98342701748663</v>
      </c>
      <c r="S818" s="41"/>
      <c r="T818" s="100">
        <f t="shared" si="410"/>
        <v>0.75775580098759587</v>
      </c>
      <c r="U818" s="100">
        <f t="shared" si="411"/>
        <v>0.61546670301961648</v>
      </c>
      <c r="V818" s="41">
        <f t="shared" si="407"/>
        <v>0.61020451347941784</v>
      </c>
      <c r="W818" s="41">
        <f t="shared" si="431"/>
        <v>0</v>
      </c>
      <c r="X818" s="100">
        <f t="shared" si="412"/>
        <v>0</v>
      </c>
      <c r="Y818" s="41"/>
      <c r="Z818" s="41"/>
      <c r="AA818" s="41"/>
      <c r="AB818" s="41"/>
      <c r="AC818" s="41"/>
      <c r="AD818" s="41">
        <f>(S818*$AD$1)/31*N818</f>
        <v>0</v>
      </c>
      <c r="AE818" s="41">
        <f>(S818*$AE$1)/30*O818</f>
        <v>0</v>
      </c>
      <c r="AF818" s="41">
        <f>(S818*$AF$1)/31*P818</f>
        <v>0</v>
      </c>
      <c r="AG818" s="41">
        <f>S818-AD818-AE818-AF818</f>
        <v>0</v>
      </c>
      <c r="AI818" s="100">
        <f t="shared" si="413"/>
        <v>1.0387589049209067</v>
      </c>
      <c r="AJ818" s="100">
        <f t="shared" si="414"/>
        <v>0.50140731826723894</v>
      </c>
      <c r="AK818" s="41">
        <f t="shared" si="408"/>
        <v>0.78641013410436444</v>
      </c>
      <c r="AL818" s="41">
        <f t="shared" si="415"/>
        <v>0</v>
      </c>
      <c r="AR818" s="41">
        <f t="shared" si="416"/>
        <v>0</v>
      </c>
      <c r="AS818" s="41">
        <f t="shared" si="417"/>
        <v>0</v>
      </c>
      <c r="AT818" s="41">
        <f t="shared" si="418"/>
        <v>0</v>
      </c>
      <c r="AV818" s="40">
        <f t="shared" si="419"/>
        <v>4822.4922159525477</v>
      </c>
      <c r="AW818" s="40">
        <f t="shared" si="420"/>
        <v>2998.0919477815837</v>
      </c>
      <c r="AX818" s="40">
        <f t="shared" si="421"/>
        <v>3749.0164953880017</v>
      </c>
      <c r="AY818" s="40">
        <f t="shared" si="422"/>
        <v>0</v>
      </c>
      <c r="AZ818" s="40">
        <f t="shared" si="423"/>
        <v>0</v>
      </c>
      <c r="BA818" s="40">
        <f t="shared" si="424"/>
        <v>0</v>
      </c>
      <c r="BB818" s="40">
        <f t="shared" si="425"/>
        <v>0</v>
      </c>
      <c r="BC818" s="40">
        <f t="shared" si="426"/>
        <v>0</v>
      </c>
      <c r="BD818" s="40">
        <f t="shared" si="427"/>
        <v>0</v>
      </c>
      <c r="BE818" s="40">
        <f>(AD818+AR818)*$BE$1</f>
        <v>0</v>
      </c>
      <c r="BF818" s="40">
        <f>(AE818+AS818)*$BF$1</f>
        <v>0</v>
      </c>
      <c r="BG818" s="40">
        <f>(AF818+AT818)*$BG$1</f>
        <v>0</v>
      </c>
      <c r="BH818" s="62">
        <f t="shared" si="428"/>
        <v>11569.600659122132</v>
      </c>
      <c r="BI818" s="128">
        <f>VLOOKUP(A818,'1112 '!$B$499:$G$1229,6,0)</f>
        <v>6700.17</v>
      </c>
      <c r="BJ818" s="63">
        <f t="shared" si="429"/>
        <v>4869.4306591221321</v>
      </c>
      <c r="BK818" s="41">
        <f t="shared" si="430"/>
        <v>6.9070566903511868E-3</v>
      </c>
    </row>
    <row r="819" spans="1:63" x14ac:dyDescent="0.3">
      <c r="A819" s="85" t="s">
        <v>1496</v>
      </c>
      <c r="B819" s="85" t="s">
        <v>178</v>
      </c>
      <c r="C819" s="65">
        <f>VLOOKUP(B819,Площадь!$D$2:$E$713,2,0)</f>
        <v>60</v>
      </c>
      <c r="D819" s="79"/>
      <c r="E819">
        <v>31</v>
      </c>
      <c r="F819">
        <v>29</v>
      </c>
      <c r="G819">
        <v>31</v>
      </c>
      <c r="Q819">
        <f t="shared" si="409"/>
        <v>91</v>
      </c>
      <c r="R819" s="100">
        <f>VLOOKUP(B819,'Общие показания'!A:H,8,0)</f>
        <v>0</v>
      </c>
      <c r="S819" s="41"/>
      <c r="T819" s="100">
        <f t="shared" si="410"/>
        <v>0</v>
      </c>
      <c r="U819" s="100">
        <f t="shared" si="411"/>
        <v>0</v>
      </c>
      <c r="V819" s="41">
        <f t="shared" si="407"/>
        <v>0</v>
      </c>
      <c r="W819" s="41">
        <f>R818*W$1/30*H819</f>
        <v>0</v>
      </c>
      <c r="X819" s="100">
        <f t="shared" si="412"/>
        <v>0</v>
      </c>
      <c r="Y819" s="41"/>
      <c r="Z819" s="41"/>
      <c r="AA819" s="41"/>
      <c r="AB819" s="41"/>
      <c r="AC819" s="41"/>
      <c r="AD819" s="41"/>
      <c r="AE819" s="41"/>
      <c r="AF819" s="41"/>
      <c r="AG819" s="41"/>
      <c r="AI819" s="100">
        <f t="shared" si="413"/>
        <v>1.1985679672164309</v>
      </c>
      <c r="AJ819" s="100">
        <f t="shared" si="414"/>
        <v>0.57854690569296807</v>
      </c>
      <c r="AK819" s="41">
        <f t="shared" si="408"/>
        <v>0.90739630858195897</v>
      </c>
      <c r="AL819" s="41">
        <f t="shared" si="415"/>
        <v>0</v>
      </c>
      <c r="AR819" s="41">
        <f t="shared" si="416"/>
        <v>0</v>
      </c>
      <c r="AS819" s="41">
        <f t="shared" si="417"/>
        <v>0</v>
      </c>
      <c r="AT819" s="41">
        <f t="shared" si="418"/>
        <v>0</v>
      </c>
      <c r="AV819" s="40">
        <f t="shared" si="419"/>
        <v>3217.3879084770988</v>
      </c>
      <c r="AW819" s="40">
        <f t="shared" si="420"/>
        <v>1553.0281717659759</v>
      </c>
      <c r="AX819" s="40">
        <f t="shared" si="421"/>
        <v>2435.7783549050673</v>
      </c>
      <c r="AY819" s="40">
        <f t="shared" si="422"/>
        <v>0</v>
      </c>
      <c r="AZ819" s="40">
        <f t="shared" si="423"/>
        <v>0</v>
      </c>
      <c r="BA819" s="40">
        <f t="shared" si="424"/>
        <v>0</v>
      </c>
      <c r="BB819" s="40">
        <f t="shared" si="425"/>
        <v>0</v>
      </c>
      <c r="BC819" s="40">
        <f t="shared" si="426"/>
        <v>0</v>
      </c>
      <c r="BD819" s="40">
        <f t="shared" si="427"/>
        <v>0</v>
      </c>
      <c r="BE819" s="40"/>
      <c r="BF819" s="40"/>
      <c r="BG819" s="40"/>
      <c r="BH819" s="62">
        <f t="shared" si="428"/>
        <v>7206.1944351481416</v>
      </c>
      <c r="BI819" s="128">
        <f>VLOOKUP(A819,'1112 '!$B$499:$G$1229,6,0)</f>
        <v>7730.97</v>
      </c>
      <c r="BJ819" s="63">
        <f t="shared" si="429"/>
        <v>-524.77556485185869</v>
      </c>
      <c r="BK819" s="41">
        <f t="shared" si="430"/>
        <v>3.7284877520713305E-3</v>
      </c>
    </row>
    <row r="820" spans="1:63" x14ac:dyDescent="0.3">
      <c r="A820" s="85" t="s">
        <v>1427</v>
      </c>
      <c r="B820" s="85" t="s">
        <v>238</v>
      </c>
      <c r="C820" s="65">
        <f>VLOOKUP(B820,Площадь!$D$2:$E$713,2,0)</f>
        <v>78.400000000000006</v>
      </c>
      <c r="D820" s="79"/>
      <c r="E820">
        <v>31</v>
      </c>
      <c r="F820">
        <v>29</v>
      </c>
      <c r="G820">
        <v>31</v>
      </c>
      <c r="Q820">
        <f t="shared" si="409"/>
        <v>91</v>
      </c>
      <c r="R820" s="100">
        <f>VLOOKUP(B820,'Общие показания'!A:H,8,0)</f>
        <v>2.990000000000002</v>
      </c>
      <c r="S820" s="41"/>
      <c r="T820" s="100">
        <f t="shared" si="410"/>
        <v>1.1423106698546248</v>
      </c>
      <c r="U820" s="100">
        <f t="shared" si="411"/>
        <v>0.92781101891038409</v>
      </c>
      <c r="V820" s="41">
        <f t="shared" si="407"/>
        <v>0.9198783112349932</v>
      </c>
      <c r="W820" s="41">
        <f t="shared" ref="W820:W848" si="432">R820*W$1/30*H820</f>
        <v>0</v>
      </c>
      <c r="X820" s="100">
        <f t="shared" si="412"/>
        <v>0</v>
      </c>
      <c r="Y820" s="41"/>
      <c r="Z820" s="41"/>
      <c r="AA820" s="41"/>
      <c r="AB820" s="41"/>
      <c r="AC820" s="41"/>
      <c r="AD820" s="41"/>
      <c r="AE820" s="41"/>
      <c r="AF820" s="41"/>
      <c r="AG820" s="41"/>
      <c r="AI820" s="100">
        <f t="shared" si="413"/>
        <v>1.5661288104961364</v>
      </c>
      <c r="AJ820" s="100">
        <f t="shared" si="414"/>
        <v>0.75596795677214501</v>
      </c>
      <c r="AK820" s="41">
        <f t="shared" si="408"/>
        <v>1.1856645098804266</v>
      </c>
      <c r="AL820" s="41">
        <f t="shared" si="415"/>
        <v>0</v>
      </c>
      <c r="AR820" s="41">
        <f t="shared" si="416"/>
        <v>0</v>
      </c>
      <c r="AS820" s="41">
        <f t="shared" si="417"/>
        <v>0</v>
      </c>
      <c r="AT820" s="41">
        <f t="shared" si="418"/>
        <v>0</v>
      </c>
      <c r="AV820" s="40">
        <f t="shared" si="419"/>
        <v>7270.4266034743696</v>
      </c>
      <c r="AW820" s="40">
        <f t="shared" si="420"/>
        <v>4519.8689311631542</v>
      </c>
      <c r="AX820" s="40">
        <f t="shared" si="421"/>
        <v>5652.0349272893891</v>
      </c>
      <c r="AY820" s="40">
        <f t="shared" si="422"/>
        <v>0</v>
      </c>
      <c r="AZ820" s="40">
        <f t="shared" si="423"/>
        <v>0</v>
      </c>
      <c r="BA820" s="40">
        <f t="shared" si="424"/>
        <v>0</v>
      </c>
      <c r="BB820" s="40">
        <f t="shared" si="425"/>
        <v>0</v>
      </c>
      <c r="BC820" s="40">
        <f t="shared" si="426"/>
        <v>0</v>
      </c>
      <c r="BD820" s="40">
        <f t="shared" si="427"/>
        <v>0</v>
      </c>
      <c r="BE820" s="40"/>
      <c r="BF820" s="40"/>
      <c r="BG820" s="40"/>
      <c r="BH820" s="62">
        <f t="shared" si="428"/>
        <v>17442.330461926911</v>
      </c>
      <c r="BI820" s="128">
        <f>VLOOKUP(A820,'1112 '!$B$499:$G$1229,6,0)</f>
        <v>10101.780000000001</v>
      </c>
      <c r="BJ820" s="63">
        <f t="shared" si="429"/>
        <v>7340.5504619269104</v>
      </c>
      <c r="BK820" s="41">
        <f t="shared" si="430"/>
        <v>6.9066340105747338E-3</v>
      </c>
    </row>
    <row r="821" spans="1:63" x14ac:dyDescent="0.3">
      <c r="A821" s="85" t="s">
        <v>1406</v>
      </c>
      <c r="B821" s="85" t="s">
        <v>179</v>
      </c>
      <c r="C821" s="65">
        <f>VLOOKUP(B821,Площадь!$D$2:$E$713,2,0)</f>
        <v>30.2</v>
      </c>
      <c r="D821" s="79"/>
      <c r="E821">
        <v>31</v>
      </c>
      <c r="F821">
        <v>29</v>
      </c>
      <c r="G821">
        <v>31</v>
      </c>
      <c r="Q821">
        <f t="shared" si="409"/>
        <v>91</v>
      </c>
      <c r="R821" s="100">
        <f>VLOOKUP(B821,'Общие показания'!A:H,8,0)</f>
        <v>1.1519133832326196</v>
      </c>
      <c r="S821" s="41"/>
      <c r="T821" s="100">
        <f t="shared" si="410"/>
        <v>0.44008125365048834</v>
      </c>
      <c r="U821" s="100">
        <f t="shared" si="411"/>
        <v>0.35744412367677719</v>
      </c>
      <c r="V821" s="41">
        <f t="shared" si="407"/>
        <v>0.35438800590535413</v>
      </c>
      <c r="W821" s="41">
        <f t="shared" si="432"/>
        <v>0</v>
      </c>
      <c r="X821" s="100">
        <f t="shared" si="412"/>
        <v>0</v>
      </c>
      <c r="Y821" s="41"/>
      <c r="Z821" s="41"/>
      <c r="AA821" s="41"/>
      <c r="AB821" s="41"/>
      <c r="AC821" s="41"/>
      <c r="AD821" s="41"/>
      <c r="AE821" s="41"/>
      <c r="AF821" s="41"/>
      <c r="AG821" s="41"/>
      <c r="AI821" s="100">
        <f t="shared" si="413"/>
        <v>0.60327921016560349</v>
      </c>
      <c r="AJ821" s="100">
        <f t="shared" si="414"/>
        <v>0.29120194253212722</v>
      </c>
      <c r="AK821" s="41">
        <f t="shared" si="408"/>
        <v>0.45672280865291937</v>
      </c>
      <c r="AL821" s="41">
        <f t="shared" si="415"/>
        <v>0</v>
      </c>
      <c r="AR821" s="41">
        <f t="shared" si="416"/>
        <v>0</v>
      </c>
      <c r="AS821" s="41">
        <f t="shared" si="417"/>
        <v>0</v>
      </c>
      <c r="AT821" s="41">
        <f t="shared" si="418"/>
        <v>0</v>
      </c>
      <c r="AV821" s="40">
        <f t="shared" si="419"/>
        <v>2800.7550946493643</v>
      </c>
      <c r="AW821" s="40">
        <f t="shared" si="420"/>
        <v>1741.1995542885347</v>
      </c>
      <c r="AX821" s="40">
        <f t="shared" si="421"/>
        <v>2177.3134261676473</v>
      </c>
      <c r="AY821" s="40">
        <f t="shared" si="422"/>
        <v>0</v>
      </c>
      <c r="AZ821" s="40">
        <f t="shared" si="423"/>
        <v>0</v>
      </c>
      <c r="BA821" s="40">
        <f t="shared" si="424"/>
        <v>0</v>
      </c>
      <c r="BB821" s="40">
        <f t="shared" si="425"/>
        <v>0</v>
      </c>
      <c r="BC821" s="40">
        <f t="shared" si="426"/>
        <v>0</v>
      </c>
      <c r="BD821" s="40">
        <f t="shared" si="427"/>
        <v>0</v>
      </c>
      <c r="BE821" s="40"/>
      <c r="BF821" s="40"/>
      <c r="BG821" s="40"/>
      <c r="BH821" s="62">
        <f t="shared" si="428"/>
        <v>6719.2680751055468</v>
      </c>
      <c r="BI821" s="128">
        <f>VLOOKUP(A821,'1112 '!$B$499:$G$1229,6,0)</f>
        <v>3891.25</v>
      </c>
      <c r="BJ821" s="63">
        <f t="shared" si="429"/>
        <v>2828.0180751055468</v>
      </c>
      <c r="BK821" s="41">
        <f t="shared" si="430"/>
        <v>6.9070566903511868E-3</v>
      </c>
    </row>
    <row r="822" spans="1:63" x14ac:dyDescent="0.3">
      <c r="A822" s="85" t="s">
        <v>1487</v>
      </c>
      <c r="B822" s="85" t="s">
        <v>296</v>
      </c>
      <c r="C822" s="65">
        <f>VLOOKUP(B822,Площадь!$D$2:$E$713,2,0)</f>
        <v>52</v>
      </c>
      <c r="D822" s="79"/>
      <c r="E822">
        <v>31</v>
      </c>
      <c r="F822">
        <v>29</v>
      </c>
      <c r="G822">
        <v>31</v>
      </c>
      <c r="Q822">
        <f t="shared" si="409"/>
        <v>91</v>
      </c>
      <c r="R822" s="100">
        <f>VLOOKUP(B822,'Общие показания'!A:H,8,0)</f>
        <v>1.98342701748663</v>
      </c>
      <c r="S822" s="41"/>
      <c r="T822" s="100">
        <f t="shared" si="410"/>
        <v>0.75775580098759587</v>
      </c>
      <c r="U822" s="100">
        <f t="shared" si="411"/>
        <v>0.61546670301961648</v>
      </c>
      <c r="V822" s="41">
        <f t="shared" si="407"/>
        <v>0.61020451347941784</v>
      </c>
      <c r="W822" s="41">
        <f t="shared" si="432"/>
        <v>0</v>
      </c>
      <c r="X822" s="100">
        <f t="shared" si="412"/>
        <v>0</v>
      </c>
      <c r="Y822" s="41"/>
      <c r="Z822" s="41"/>
      <c r="AA822" s="41"/>
      <c r="AB822" s="41"/>
      <c r="AC822" s="41"/>
      <c r="AD822" s="41"/>
      <c r="AE822" s="41"/>
      <c r="AF822" s="41"/>
      <c r="AG822" s="41"/>
      <c r="AI822" s="100">
        <f t="shared" si="413"/>
        <v>1.0387589049209067</v>
      </c>
      <c r="AJ822" s="100">
        <f t="shared" si="414"/>
        <v>0.50140731826723894</v>
      </c>
      <c r="AK822" s="41">
        <f t="shared" si="408"/>
        <v>0.78641013410436444</v>
      </c>
      <c r="AL822" s="41">
        <f t="shared" si="415"/>
        <v>0</v>
      </c>
      <c r="AR822" s="41">
        <f t="shared" si="416"/>
        <v>0</v>
      </c>
      <c r="AS822" s="41">
        <f t="shared" si="417"/>
        <v>0</v>
      </c>
      <c r="AT822" s="41">
        <f t="shared" si="418"/>
        <v>0</v>
      </c>
      <c r="AV822" s="40">
        <f t="shared" si="419"/>
        <v>4822.4922159525477</v>
      </c>
      <c r="AW822" s="40">
        <f t="shared" si="420"/>
        <v>2998.0919477815837</v>
      </c>
      <c r="AX822" s="40">
        <f t="shared" si="421"/>
        <v>3749.0164953880017</v>
      </c>
      <c r="AY822" s="40">
        <f t="shared" si="422"/>
        <v>0</v>
      </c>
      <c r="AZ822" s="40">
        <f t="shared" si="423"/>
        <v>0</v>
      </c>
      <c r="BA822" s="40">
        <f t="shared" si="424"/>
        <v>0</v>
      </c>
      <c r="BB822" s="40">
        <f t="shared" si="425"/>
        <v>0</v>
      </c>
      <c r="BC822" s="40">
        <f t="shared" si="426"/>
        <v>0</v>
      </c>
      <c r="BD822" s="40">
        <f t="shared" si="427"/>
        <v>0</v>
      </c>
      <c r="BE822" s="40"/>
      <c r="BF822" s="40"/>
      <c r="BG822" s="40"/>
      <c r="BH822" s="62">
        <f t="shared" si="428"/>
        <v>11569.600659122132</v>
      </c>
      <c r="BI822" s="128">
        <f>VLOOKUP(A822,'1112 '!$B$499:$G$1229,6,0)</f>
        <v>6700.17</v>
      </c>
      <c r="BJ822" s="63">
        <f t="shared" si="429"/>
        <v>4869.4306591221321</v>
      </c>
      <c r="BK822" s="41">
        <f t="shared" si="430"/>
        <v>6.9070566903511868E-3</v>
      </c>
    </row>
    <row r="823" spans="1:63" x14ac:dyDescent="0.3">
      <c r="A823" s="85" t="s">
        <v>1943</v>
      </c>
      <c r="B823" s="85" t="s">
        <v>254</v>
      </c>
      <c r="C823" s="65">
        <f>VLOOKUP(B823,Площадь!$D$2:$E$713,2,0)</f>
        <v>60</v>
      </c>
      <c r="D823" s="79"/>
      <c r="E823">
        <v>31</v>
      </c>
      <c r="F823">
        <v>29</v>
      </c>
      <c r="G823">
        <v>31</v>
      </c>
      <c r="Q823">
        <f t="shared" si="409"/>
        <v>91</v>
      </c>
      <c r="R823" s="100">
        <f>VLOOKUP(B823,'Общие показания'!A:H,8,0)</f>
        <v>2.2885696355614962</v>
      </c>
      <c r="S823" s="41"/>
      <c r="T823" s="100">
        <f t="shared" si="410"/>
        <v>0.87433361652414909</v>
      </c>
      <c r="U823" s="100">
        <f t="shared" si="411"/>
        <v>0.71015388809955748</v>
      </c>
      <c r="V823" s="41">
        <f t="shared" si="407"/>
        <v>0.70408213093778982</v>
      </c>
      <c r="W823" s="41">
        <f t="shared" si="432"/>
        <v>0</v>
      </c>
      <c r="X823" s="100">
        <f t="shared" si="412"/>
        <v>0</v>
      </c>
      <c r="Y823" s="41"/>
      <c r="Z823" s="41"/>
      <c r="AA823" s="41"/>
      <c r="AB823" s="41"/>
      <c r="AC823" s="41"/>
      <c r="AD823" s="41"/>
      <c r="AE823" s="41"/>
      <c r="AF823" s="41"/>
      <c r="AG823" s="41"/>
      <c r="AI823" s="100">
        <f t="shared" si="413"/>
        <v>1.1985679672164309</v>
      </c>
      <c r="AJ823" s="100">
        <f t="shared" si="414"/>
        <v>0.57854690569296807</v>
      </c>
      <c r="AK823" s="41">
        <f t="shared" si="408"/>
        <v>0.90739630858195897</v>
      </c>
      <c r="AL823" s="41">
        <f t="shared" si="415"/>
        <v>0</v>
      </c>
      <c r="AR823" s="41">
        <f t="shared" si="416"/>
        <v>0</v>
      </c>
      <c r="AS823" s="41">
        <f t="shared" si="417"/>
        <v>0</v>
      </c>
      <c r="AT823" s="41">
        <f t="shared" si="418"/>
        <v>0</v>
      </c>
      <c r="AV823" s="40">
        <f t="shared" si="419"/>
        <v>5564.4140953298638</v>
      </c>
      <c r="AW823" s="40">
        <f t="shared" si="420"/>
        <v>3459.3368628249036</v>
      </c>
      <c r="AX823" s="40">
        <f t="shared" si="421"/>
        <v>4325.7882639092331</v>
      </c>
      <c r="AY823" s="40">
        <f t="shared" si="422"/>
        <v>0</v>
      </c>
      <c r="AZ823" s="40">
        <f t="shared" si="423"/>
        <v>0</v>
      </c>
      <c r="BA823" s="40">
        <f t="shared" si="424"/>
        <v>0</v>
      </c>
      <c r="BB823" s="40">
        <f t="shared" si="425"/>
        <v>0</v>
      </c>
      <c r="BC823" s="40">
        <f t="shared" si="426"/>
        <v>0</v>
      </c>
      <c r="BD823" s="40">
        <f t="shared" si="427"/>
        <v>0</v>
      </c>
      <c r="BE823" s="40"/>
      <c r="BF823" s="40"/>
      <c r="BG823" s="40"/>
      <c r="BH823" s="62">
        <f t="shared" si="428"/>
        <v>13349.539222064001</v>
      </c>
      <c r="BI823" s="128">
        <f>VLOOKUP(A823,'1112 '!$B$499:$G$1229,6,0)</f>
        <v>7730.97</v>
      </c>
      <c r="BJ823" s="63">
        <f t="shared" si="429"/>
        <v>5618.5692220640003</v>
      </c>
      <c r="BK823" s="41">
        <f t="shared" si="430"/>
        <v>6.9070566903511876E-3</v>
      </c>
    </row>
    <row r="824" spans="1:63" x14ac:dyDescent="0.3">
      <c r="A824" s="85" t="s">
        <v>1443</v>
      </c>
      <c r="B824" s="85" t="s">
        <v>180</v>
      </c>
      <c r="C824" s="65">
        <f>VLOOKUP(B824,Площадь!$D$2:$E$713,2,0)</f>
        <v>78.400000000000006</v>
      </c>
      <c r="D824" s="79"/>
      <c r="E824">
        <v>31</v>
      </c>
      <c r="F824">
        <v>29</v>
      </c>
      <c r="G824">
        <v>31</v>
      </c>
      <c r="Q824">
        <f t="shared" si="409"/>
        <v>91</v>
      </c>
      <c r="R824" s="100">
        <f>VLOOKUP(B824,'Общие показания'!A:H,8,0)</f>
        <v>2.9903976571336885</v>
      </c>
      <c r="S824" s="41"/>
      <c r="T824" s="100">
        <f t="shared" si="410"/>
        <v>1.1424625922582217</v>
      </c>
      <c r="U824" s="100">
        <f t="shared" si="411"/>
        <v>0.92793441378342179</v>
      </c>
      <c r="V824" s="41">
        <f t="shared" si="407"/>
        <v>0.92000065109204543</v>
      </c>
      <c r="W824" s="41">
        <f t="shared" si="432"/>
        <v>0</v>
      </c>
      <c r="X824" s="100">
        <f t="shared" si="412"/>
        <v>0</v>
      </c>
      <c r="Y824" s="41"/>
      <c r="Z824" s="41"/>
      <c r="AA824" s="41"/>
      <c r="AB824" s="41"/>
      <c r="AC824" s="41"/>
      <c r="AD824" s="41"/>
      <c r="AE824" s="41"/>
      <c r="AF824" s="41"/>
      <c r="AG824" s="41"/>
      <c r="AI824" s="100">
        <f t="shared" si="413"/>
        <v>1.5661288104961364</v>
      </c>
      <c r="AJ824" s="100">
        <f t="shared" si="414"/>
        <v>0.75596795677214501</v>
      </c>
      <c r="AK824" s="41">
        <f t="shared" si="408"/>
        <v>1.1856645098804266</v>
      </c>
      <c r="AL824" s="41">
        <f t="shared" si="415"/>
        <v>0</v>
      </c>
      <c r="AR824" s="41">
        <f t="shared" si="416"/>
        <v>0</v>
      </c>
      <c r="AS824" s="41">
        <f t="shared" si="417"/>
        <v>0</v>
      </c>
      <c r="AT824" s="41">
        <f t="shared" si="418"/>
        <v>0</v>
      </c>
      <c r="AV824" s="40">
        <f t="shared" si="419"/>
        <v>7270.8344178976886</v>
      </c>
      <c r="AW824" s="40">
        <f t="shared" si="420"/>
        <v>4520.2001674245421</v>
      </c>
      <c r="AX824" s="40">
        <f t="shared" si="421"/>
        <v>5652.3633315080651</v>
      </c>
      <c r="AY824" s="40">
        <f t="shared" si="422"/>
        <v>0</v>
      </c>
      <c r="AZ824" s="40">
        <f t="shared" si="423"/>
        <v>0</v>
      </c>
      <c r="BA824" s="40">
        <f t="shared" si="424"/>
        <v>0</v>
      </c>
      <c r="BB824" s="40">
        <f t="shared" si="425"/>
        <v>0</v>
      </c>
      <c r="BC824" s="40">
        <f t="shared" si="426"/>
        <v>0</v>
      </c>
      <c r="BD824" s="40">
        <f t="shared" si="427"/>
        <v>0</v>
      </c>
      <c r="BE824" s="40"/>
      <c r="BF824" s="40"/>
      <c r="BG824" s="40"/>
      <c r="BH824" s="62">
        <f t="shared" si="428"/>
        <v>17443.397916830298</v>
      </c>
      <c r="BI824" s="128">
        <f>VLOOKUP(A824,'1112 '!$B$499:$G$1229,6,0)</f>
        <v>10101.780000000001</v>
      </c>
      <c r="BJ824" s="63">
        <f t="shared" si="429"/>
        <v>7341.617916830297</v>
      </c>
      <c r="BK824" s="41">
        <f t="shared" si="430"/>
        <v>6.9070566903511868E-3</v>
      </c>
    </row>
    <row r="825" spans="1:63" x14ac:dyDescent="0.3">
      <c r="A825" s="85" t="s">
        <v>1445</v>
      </c>
      <c r="B825" s="85" t="s">
        <v>328</v>
      </c>
      <c r="C825" s="65">
        <f>VLOOKUP(B825,Площадь!$D$2:$E$713,2,0)</f>
        <v>30.2</v>
      </c>
      <c r="D825" s="79"/>
      <c r="E825">
        <v>31</v>
      </c>
      <c r="F825">
        <v>29</v>
      </c>
      <c r="G825">
        <v>31</v>
      </c>
      <c r="Q825">
        <f t="shared" si="409"/>
        <v>91</v>
      </c>
      <c r="R825" s="100">
        <f>VLOOKUP(B825,'Общие показания'!A:H,8,0)</f>
        <v>0</v>
      </c>
      <c r="S825" s="41"/>
      <c r="T825" s="100">
        <f t="shared" si="410"/>
        <v>0</v>
      </c>
      <c r="U825" s="100">
        <f t="shared" si="411"/>
        <v>0</v>
      </c>
      <c r="V825" s="41">
        <f t="shared" si="407"/>
        <v>0</v>
      </c>
      <c r="W825" s="41">
        <f t="shared" si="432"/>
        <v>0</v>
      </c>
      <c r="X825" s="100">
        <f t="shared" si="412"/>
        <v>0</v>
      </c>
      <c r="Y825" s="41"/>
      <c r="Z825" s="41"/>
      <c r="AA825" s="41"/>
      <c r="AB825" s="41"/>
      <c r="AC825" s="41"/>
      <c r="AD825" s="41"/>
      <c r="AE825" s="41"/>
      <c r="AF825" s="41"/>
      <c r="AG825" s="41"/>
      <c r="AI825" s="100">
        <f t="shared" si="413"/>
        <v>0.60327921016560349</v>
      </c>
      <c r="AJ825" s="100">
        <f t="shared" si="414"/>
        <v>0.29120194253212722</v>
      </c>
      <c r="AK825" s="41">
        <f t="shared" si="408"/>
        <v>0.45672280865291937</v>
      </c>
      <c r="AL825" s="41">
        <f t="shared" si="415"/>
        <v>0</v>
      </c>
      <c r="AR825" s="41">
        <f t="shared" si="416"/>
        <v>0</v>
      </c>
      <c r="AS825" s="41">
        <f t="shared" si="417"/>
        <v>0</v>
      </c>
      <c r="AT825" s="41">
        <f t="shared" si="418"/>
        <v>0</v>
      </c>
      <c r="AV825" s="40">
        <f t="shared" si="419"/>
        <v>1619.4185806001394</v>
      </c>
      <c r="AW825" s="40">
        <f t="shared" si="420"/>
        <v>781.69084645554108</v>
      </c>
      <c r="AX825" s="40">
        <f t="shared" si="421"/>
        <v>1226.0084386355506</v>
      </c>
      <c r="AY825" s="40">
        <f t="shared" si="422"/>
        <v>0</v>
      </c>
      <c r="AZ825" s="40">
        <f t="shared" si="423"/>
        <v>0</v>
      </c>
      <c r="BA825" s="40">
        <f t="shared" si="424"/>
        <v>0</v>
      </c>
      <c r="BB825" s="40">
        <f t="shared" si="425"/>
        <v>0</v>
      </c>
      <c r="BC825" s="40">
        <f t="shared" si="426"/>
        <v>0</v>
      </c>
      <c r="BD825" s="40">
        <f t="shared" si="427"/>
        <v>0</v>
      </c>
      <c r="BE825" s="40"/>
      <c r="BF825" s="40"/>
      <c r="BG825" s="40"/>
      <c r="BH825" s="62">
        <f t="shared" si="428"/>
        <v>3627.1178656912311</v>
      </c>
      <c r="BI825" s="128">
        <f>VLOOKUP(A825,'1112 '!$B$499:$G$1229,6,0)</f>
        <v>3891.25</v>
      </c>
      <c r="BJ825" s="63">
        <f t="shared" si="429"/>
        <v>-264.13213430876885</v>
      </c>
      <c r="BK825" s="41">
        <f t="shared" si="430"/>
        <v>3.7284877520713305E-3</v>
      </c>
    </row>
    <row r="826" spans="1:63" x14ac:dyDescent="0.3">
      <c r="A826" s="85" t="s">
        <v>1376</v>
      </c>
      <c r="B826" s="85" t="s">
        <v>88</v>
      </c>
      <c r="C826" s="65">
        <f>VLOOKUP(B826,Площадь!$D$2:$E$713,2,0)</f>
        <v>52</v>
      </c>
      <c r="D826" s="79"/>
      <c r="E826">
        <v>31</v>
      </c>
      <c r="F826">
        <v>29</v>
      </c>
      <c r="G826">
        <v>31</v>
      </c>
      <c r="Q826">
        <f t="shared" si="409"/>
        <v>91</v>
      </c>
      <c r="R826" s="100">
        <f>VLOOKUP(B826,'Общие показания'!A:H,8,0)</f>
        <v>1.838000000000001</v>
      </c>
      <c r="S826" s="41"/>
      <c r="T826" s="100">
        <f t="shared" si="410"/>
        <v>0.70219632481364558</v>
      </c>
      <c r="U826" s="100">
        <f t="shared" si="411"/>
        <v>0.5703400176445772</v>
      </c>
      <c r="V826" s="41">
        <f t="shared" si="407"/>
        <v>0.5654636575417783</v>
      </c>
      <c r="W826" s="41">
        <f t="shared" si="432"/>
        <v>0</v>
      </c>
      <c r="X826" s="100">
        <f t="shared" si="412"/>
        <v>0</v>
      </c>
      <c r="Y826" s="41"/>
      <c r="Z826" s="41"/>
      <c r="AA826" s="41"/>
      <c r="AB826" s="41"/>
      <c r="AC826" s="41"/>
      <c r="AD826" s="41">
        <f>(S826*$AD$1)/31*N826</f>
        <v>0</v>
      </c>
      <c r="AE826" s="41">
        <f>(S826*$AE$1)/30*O826</f>
        <v>0</v>
      </c>
      <c r="AF826" s="41">
        <f>(S826*$AF$1)/31*P826</f>
        <v>0</v>
      </c>
      <c r="AG826" s="41">
        <f>S826-AD826-AE826-AF826</f>
        <v>0</v>
      </c>
      <c r="AI826" s="100">
        <f t="shared" si="413"/>
        <v>1.0387589049209067</v>
      </c>
      <c r="AJ826" s="100">
        <f t="shared" si="414"/>
        <v>0.50140731826723894</v>
      </c>
      <c r="AK826" s="41">
        <f t="shared" si="408"/>
        <v>0.78641013410436444</v>
      </c>
      <c r="AL826" s="41">
        <f t="shared" si="415"/>
        <v>0</v>
      </c>
      <c r="AR826" s="41">
        <f t="shared" si="416"/>
        <v>0</v>
      </c>
      <c r="AS826" s="41">
        <f t="shared" si="417"/>
        <v>0</v>
      </c>
      <c r="AT826" s="41">
        <f t="shared" si="418"/>
        <v>0</v>
      </c>
      <c r="AV826" s="40">
        <f t="shared" si="419"/>
        <v>4673.3505804902434</v>
      </c>
      <c r="AW826" s="40">
        <f t="shared" si="420"/>
        <v>2876.9556786282428</v>
      </c>
      <c r="AX826" s="40">
        <f t="shared" si="421"/>
        <v>3628.9159313432401</v>
      </c>
      <c r="AY826" s="40">
        <f t="shared" si="422"/>
        <v>0</v>
      </c>
      <c r="AZ826" s="40">
        <f t="shared" si="423"/>
        <v>0</v>
      </c>
      <c r="BA826" s="40">
        <f t="shared" si="424"/>
        <v>0</v>
      </c>
      <c r="BB826" s="40">
        <f t="shared" si="425"/>
        <v>0</v>
      </c>
      <c r="BC826" s="40">
        <f t="shared" si="426"/>
        <v>0</v>
      </c>
      <c r="BD826" s="40">
        <f t="shared" si="427"/>
        <v>0</v>
      </c>
      <c r="BE826" s="40">
        <f>(AD826+AR826)*$BE$1</f>
        <v>0</v>
      </c>
      <c r="BF826" s="40">
        <f>(AE826+AS826)*$BF$1</f>
        <v>0</v>
      </c>
      <c r="BG826" s="40">
        <f>(AF826+AT826)*$BG$1</f>
        <v>0</v>
      </c>
      <c r="BH826" s="62">
        <f t="shared" si="428"/>
        <v>11179.222190461725</v>
      </c>
      <c r="BI826" s="128">
        <f>VLOOKUP(A826,'1112 '!$B$499:$G$1229,6,0)</f>
        <v>6700.17</v>
      </c>
      <c r="BJ826" s="63">
        <f t="shared" si="429"/>
        <v>4479.0521904617253</v>
      </c>
      <c r="BK826" s="41">
        <f t="shared" si="430"/>
        <v>6.6740005725841513E-3</v>
      </c>
    </row>
    <row r="827" spans="1:63" x14ac:dyDescent="0.3">
      <c r="A827" s="85" t="s">
        <v>1497</v>
      </c>
      <c r="B827" s="85" t="s">
        <v>195</v>
      </c>
      <c r="C827" s="65">
        <f>VLOOKUP(B827,Площадь!$D$2:$E$713,2,0)</f>
        <v>60</v>
      </c>
      <c r="D827" s="79"/>
      <c r="E827">
        <v>31</v>
      </c>
      <c r="F827">
        <v>29</v>
      </c>
      <c r="G827">
        <v>31</v>
      </c>
      <c r="Q827">
        <f t="shared" si="409"/>
        <v>91</v>
      </c>
      <c r="R827" s="100">
        <f>VLOOKUP(B827,'Общие показания'!A:H,8,0)</f>
        <v>5.8870000000000005</v>
      </c>
      <c r="S827" s="41"/>
      <c r="T827" s="100">
        <f t="shared" si="410"/>
        <v>2.2490912753960446</v>
      </c>
      <c r="U827" s="100">
        <f t="shared" si="411"/>
        <v>1.8267637017810796</v>
      </c>
      <c r="V827" s="41">
        <f t="shared" si="407"/>
        <v>1.8111450228228767</v>
      </c>
      <c r="W827" s="41">
        <f t="shared" si="432"/>
        <v>0</v>
      </c>
      <c r="X827" s="100">
        <f t="shared" si="412"/>
        <v>0</v>
      </c>
      <c r="Y827" s="41"/>
      <c r="Z827" s="41"/>
      <c r="AA827" s="41"/>
      <c r="AB827" s="41"/>
      <c r="AC827" s="41"/>
      <c r="AD827" s="41"/>
      <c r="AE827" s="41"/>
      <c r="AF827" s="41"/>
      <c r="AG827" s="41"/>
      <c r="AI827" s="100">
        <f t="shared" si="413"/>
        <v>1.1985679672164309</v>
      </c>
      <c r="AJ827" s="100">
        <f t="shared" si="414"/>
        <v>0.57854690569296807</v>
      </c>
      <c r="AK827" s="41">
        <f t="shared" si="408"/>
        <v>0.90739630858195897</v>
      </c>
      <c r="AL827" s="41">
        <f t="shared" si="415"/>
        <v>0</v>
      </c>
      <c r="AR827" s="41">
        <f t="shared" si="416"/>
        <v>0</v>
      </c>
      <c r="AS827" s="41">
        <f t="shared" si="417"/>
        <v>0</v>
      </c>
      <c r="AT827" s="41">
        <f t="shared" si="418"/>
        <v>0</v>
      </c>
      <c r="AV827" s="40">
        <f t="shared" si="419"/>
        <v>9254.758564499225</v>
      </c>
      <c r="AW827" s="40">
        <f t="shared" si="420"/>
        <v>6456.7195822790345</v>
      </c>
      <c r="AX827" s="40">
        <f t="shared" si="421"/>
        <v>7297.5436083698851</v>
      </c>
      <c r="AY827" s="40">
        <f t="shared" si="422"/>
        <v>0</v>
      </c>
      <c r="AZ827" s="40">
        <f t="shared" si="423"/>
        <v>0</v>
      </c>
      <c r="BA827" s="40">
        <f t="shared" si="424"/>
        <v>0</v>
      </c>
      <c r="BB827" s="40">
        <f t="shared" si="425"/>
        <v>0</v>
      </c>
      <c r="BC827" s="40">
        <f t="shared" si="426"/>
        <v>0</v>
      </c>
      <c r="BD827" s="40">
        <f t="shared" si="427"/>
        <v>0</v>
      </c>
      <c r="BE827" s="40"/>
      <c r="BF827" s="40"/>
      <c r="BG827" s="40"/>
      <c r="BH827" s="62">
        <f t="shared" si="428"/>
        <v>23009.021755148144</v>
      </c>
      <c r="BI827" s="128">
        <f>VLOOKUP(A827,'1112 '!$B$499:$G$1229,6,0)</f>
        <v>7730.97</v>
      </c>
      <c r="BJ827" s="63">
        <f t="shared" si="429"/>
        <v>15278.051755148143</v>
      </c>
      <c r="BK827" s="41">
        <f t="shared" si="430"/>
        <v>1.1904876640960221E-2</v>
      </c>
    </row>
    <row r="828" spans="1:63" x14ac:dyDescent="0.3">
      <c r="A828" s="85" t="s">
        <v>1394</v>
      </c>
      <c r="B828" s="85" t="s">
        <v>300</v>
      </c>
      <c r="C828" s="65">
        <f>VLOOKUP(B828,Площадь!$D$2:$E$713,2,0)</f>
        <v>78.400000000000006</v>
      </c>
      <c r="D828" s="79"/>
      <c r="E828">
        <v>31</v>
      </c>
      <c r="F828">
        <v>29</v>
      </c>
      <c r="G828">
        <v>31</v>
      </c>
      <c r="Q828">
        <f t="shared" si="409"/>
        <v>91</v>
      </c>
      <c r="R828" s="100">
        <f>VLOOKUP(B828,'Общие показания'!A:H,8,0)</f>
        <v>1.1460000000000008</v>
      </c>
      <c r="S828" s="41"/>
      <c r="T828" s="100">
        <f t="shared" si="410"/>
        <v>0.43782208282722412</v>
      </c>
      <c r="U828" s="100">
        <f t="shared" si="411"/>
        <v>0.35560917313421408</v>
      </c>
      <c r="V828" s="41">
        <f t="shared" si="407"/>
        <v>0.35256874403856259</v>
      </c>
      <c r="W828" s="41">
        <f t="shared" si="432"/>
        <v>0</v>
      </c>
      <c r="X828" s="100">
        <f t="shared" si="412"/>
        <v>0</v>
      </c>
      <c r="Y828" s="41"/>
      <c r="Z828" s="41"/>
      <c r="AA828" s="41"/>
      <c r="AB828" s="41"/>
      <c r="AC828" s="41"/>
      <c r="AD828" s="41"/>
      <c r="AE828" s="41"/>
      <c r="AF828" s="41"/>
      <c r="AG828" s="41"/>
      <c r="AI828" s="100">
        <f t="shared" si="413"/>
        <v>1.5661288104961364</v>
      </c>
      <c r="AJ828" s="100">
        <f t="shared" si="414"/>
        <v>0.75596795677214501</v>
      </c>
      <c r="AK828" s="41">
        <f t="shared" si="408"/>
        <v>1.1856645098804266</v>
      </c>
      <c r="AL828" s="41">
        <f t="shared" si="415"/>
        <v>0</v>
      </c>
      <c r="AR828" s="41">
        <f t="shared" si="416"/>
        <v>0</v>
      </c>
      <c r="AS828" s="41">
        <f t="shared" si="417"/>
        <v>0</v>
      </c>
      <c r="AT828" s="41">
        <f t="shared" si="418"/>
        <v>0</v>
      </c>
      <c r="AV828" s="40">
        <f t="shared" si="419"/>
        <v>5379.3256200014966</v>
      </c>
      <c r="AW828" s="40">
        <f t="shared" si="420"/>
        <v>2983.8731844354343</v>
      </c>
      <c r="AX828" s="40">
        <f t="shared" si="421"/>
        <v>4129.1718174899779</v>
      </c>
      <c r="AY828" s="40">
        <f t="shared" si="422"/>
        <v>0</v>
      </c>
      <c r="AZ828" s="40">
        <f t="shared" si="423"/>
        <v>0</v>
      </c>
      <c r="BA828" s="40">
        <f t="shared" si="424"/>
        <v>0</v>
      </c>
      <c r="BB828" s="40">
        <f t="shared" si="425"/>
        <v>0</v>
      </c>
      <c r="BC828" s="40">
        <f t="shared" si="426"/>
        <v>0</v>
      </c>
      <c r="BD828" s="40">
        <f t="shared" si="427"/>
        <v>0</v>
      </c>
      <c r="BE828" s="40"/>
      <c r="BF828" s="40"/>
      <c r="BG828" s="40"/>
      <c r="BH828" s="62">
        <f t="shared" si="428"/>
        <v>12492.37062192691</v>
      </c>
      <c r="BI828" s="128">
        <f>VLOOKUP(A828,'1112 '!$B$499:$G$1229,6,0)</f>
        <v>10101.780000000001</v>
      </c>
      <c r="BJ828" s="63">
        <f t="shared" si="429"/>
        <v>2390.5906219269091</v>
      </c>
      <c r="BK828" s="41">
        <f t="shared" si="430"/>
        <v>4.9465999969692904E-3</v>
      </c>
    </row>
    <row r="829" spans="1:63" x14ac:dyDescent="0.3">
      <c r="A829" s="85" t="s">
        <v>1390</v>
      </c>
      <c r="B829" s="85" t="s">
        <v>264</v>
      </c>
      <c r="C829" s="65">
        <f>VLOOKUP(B829,Площадь!$D$2:$E$713,2,0)</f>
        <v>30.2</v>
      </c>
      <c r="D829" s="79"/>
      <c r="E829">
        <v>31</v>
      </c>
      <c r="F829">
        <v>29</v>
      </c>
      <c r="G829">
        <v>31</v>
      </c>
      <c r="Q829">
        <f t="shared" si="409"/>
        <v>91</v>
      </c>
      <c r="R829" s="100">
        <f>VLOOKUP(B829,'Общие показания'!A:H,8,0)</f>
        <v>1.1519133832326196</v>
      </c>
      <c r="S829" s="41"/>
      <c r="T829" s="100">
        <f t="shared" si="410"/>
        <v>0.44008125365048834</v>
      </c>
      <c r="U829" s="100">
        <f t="shared" si="411"/>
        <v>0.35744412367677719</v>
      </c>
      <c r="V829" s="41">
        <f t="shared" si="407"/>
        <v>0.35438800590535413</v>
      </c>
      <c r="W829" s="41">
        <f t="shared" si="432"/>
        <v>0</v>
      </c>
      <c r="X829" s="100">
        <f t="shared" si="412"/>
        <v>0</v>
      </c>
      <c r="Y829" s="41"/>
      <c r="Z829" s="41"/>
      <c r="AA829" s="41"/>
      <c r="AB829" s="41"/>
      <c r="AC829" s="41"/>
      <c r="AD829" s="41"/>
      <c r="AE829" s="41"/>
      <c r="AF829" s="41"/>
      <c r="AG829" s="41"/>
      <c r="AI829" s="100">
        <f t="shared" si="413"/>
        <v>0.60327921016560349</v>
      </c>
      <c r="AJ829" s="100">
        <f t="shared" si="414"/>
        <v>0.29120194253212722</v>
      </c>
      <c r="AK829" s="41">
        <f t="shared" si="408"/>
        <v>0.45672280865291937</v>
      </c>
      <c r="AL829" s="41">
        <f t="shared" si="415"/>
        <v>0</v>
      </c>
      <c r="AR829" s="41">
        <f t="shared" si="416"/>
        <v>0</v>
      </c>
      <c r="AS829" s="41">
        <f t="shared" si="417"/>
        <v>0</v>
      </c>
      <c r="AT829" s="41">
        <f t="shared" si="418"/>
        <v>0</v>
      </c>
      <c r="AV829" s="40">
        <f t="shared" si="419"/>
        <v>2800.7550946493643</v>
      </c>
      <c r="AW829" s="40">
        <f t="shared" si="420"/>
        <v>1741.1995542885347</v>
      </c>
      <c r="AX829" s="40">
        <f t="shared" si="421"/>
        <v>2177.3134261676473</v>
      </c>
      <c r="AY829" s="40">
        <f t="shared" si="422"/>
        <v>0</v>
      </c>
      <c r="AZ829" s="40">
        <f t="shared" si="423"/>
        <v>0</v>
      </c>
      <c r="BA829" s="40">
        <f t="shared" si="424"/>
        <v>0</v>
      </c>
      <c r="BB829" s="40">
        <f t="shared" si="425"/>
        <v>0</v>
      </c>
      <c r="BC829" s="40">
        <f t="shared" si="426"/>
        <v>0</v>
      </c>
      <c r="BD829" s="40">
        <f t="shared" si="427"/>
        <v>0</v>
      </c>
      <c r="BE829" s="40"/>
      <c r="BF829" s="40"/>
      <c r="BG829" s="40"/>
      <c r="BH829" s="62">
        <f t="shared" si="428"/>
        <v>6719.2680751055468</v>
      </c>
      <c r="BI829" s="128">
        <f>VLOOKUP(A829,'1112 '!$B$499:$G$1229,6,0)</f>
        <v>3891.25</v>
      </c>
      <c r="BJ829" s="63">
        <f t="shared" si="429"/>
        <v>2828.0180751055468</v>
      </c>
      <c r="BK829" s="41">
        <f t="shared" si="430"/>
        <v>6.9070566903511868E-3</v>
      </c>
    </row>
    <row r="830" spans="1:63" x14ac:dyDescent="0.3">
      <c r="A830" s="85" t="s">
        <v>1454</v>
      </c>
      <c r="B830" s="85" t="s">
        <v>247</v>
      </c>
      <c r="C830" s="65">
        <f>VLOOKUP(B830,Площадь!$D$2:$E$713,2,0)</f>
        <v>52</v>
      </c>
      <c r="D830" s="79"/>
      <c r="E830">
        <v>31</v>
      </c>
      <c r="F830">
        <v>29</v>
      </c>
      <c r="G830">
        <v>31</v>
      </c>
      <c r="Q830">
        <f t="shared" si="409"/>
        <v>91</v>
      </c>
      <c r="R830" s="100">
        <f>VLOOKUP(B830,'Общие показания'!A:H,8,0)</f>
        <v>1.98342701748663</v>
      </c>
      <c r="S830" s="41"/>
      <c r="T830" s="100">
        <f t="shared" si="410"/>
        <v>0.75775580098759587</v>
      </c>
      <c r="U830" s="100">
        <f t="shared" si="411"/>
        <v>0.61546670301961648</v>
      </c>
      <c r="V830" s="41">
        <f t="shared" si="407"/>
        <v>0.61020451347941784</v>
      </c>
      <c r="W830" s="41">
        <f t="shared" si="432"/>
        <v>0</v>
      </c>
      <c r="X830" s="100">
        <f t="shared" si="412"/>
        <v>0</v>
      </c>
      <c r="Y830" s="41"/>
      <c r="Z830" s="41"/>
      <c r="AA830" s="41"/>
      <c r="AB830" s="41"/>
      <c r="AC830" s="41"/>
      <c r="AD830" s="41"/>
      <c r="AE830" s="41"/>
      <c r="AF830" s="41"/>
      <c r="AG830" s="41"/>
      <c r="AI830" s="100">
        <f t="shared" si="413"/>
        <v>1.0387589049209067</v>
      </c>
      <c r="AJ830" s="100">
        <f t="shared" si="414"/>
        <v>0.50140731826723894</v>
      </c>
      <c r="AK830" s="41">
        <f t="shared" si="408"/>
        <v>0.78641013410436444</v>
      </c>
      <c r="AL830" s="41">
        <f t="shared" si="415"/>
        <v>0</v>
      </c>
      <c r="AR830" s="41">
        <f t="shared" si="416"/>
        <v>0</v>
      </c>
      <c r="AS830" s="41">
        <f t="shared" si="417"/>
        <v>0</v>
      </c>
      <c r="AT830" s="41">
        <f t="shared" si="418"/>
        <v>0</v>
      </c>
      <c r="AV830" s="40">
        <f t="shared" si="419"/>
        <v>4822.4922159525477</v>
      </c>
      <c r="AW830" s="40">
        <f t="shared" si="420"/>
        <v>2998.0919477815837</v>
      </c>
      <c r="AX830" s="40">
        <f t="shared" si="421"/>
        <v>3749.0164953880017</v>
      </c>
      <c r="AY830" s="40">
        <f t="shared" si="422"/>
        <v>0</v>
      </c>
      <c r="AZ830" s="40">
        <f t="shared" si="423"/>
        <v>0</v>
      </c>
      <c r="BA830" s="40">
        <f t="shared" si="424"/>
        <v>0</v>
      </c>
      <c r="BB830" s="40">
        <f t="shared" si="425"/>
        <v>0</v>
      </c>
      <c r="BC830" s="40">
        <f t="shared" si="426"/>
        <v>0</v>
      </c>
      <c r="BD830" s="40">
        <f t="shared" si="427"/>
        <v>0</v>
      </c>
      <c r="BE830" s="40"/>
      <c r="BF830" s="40"/>
      <c r="BG830" s="40"/>
      <c r="BH830" s="62">
        <f t="shared" si="428"/>
        <v>11569.600659122132</v>
      </c>
      <c r="BI830" s="128">
        <f>VLOOKUP(A830,'1112 '!$B$499:$G$1229,6,0)</f>
        <v>6700.17</v>
      </c>
      <c r="BJ830" s="63">
        <f t="shared" si="429"/>
        <v>4869.4306591221321</v>
      </c>
      <c r="BK830" s="41">
        <f t="shared" si="430"/>
        <v>6.9070566903511868E-3</v>
      </c>
    </row>
    <row r="831" spans="1:63" x14ac:dyDescent="0.3">
      <c r="A831" s="85" t="s">
        <v>1465</v>
      </c>
      <c r="B831" s="85" t="s">
        <v>115</v>
      </c>
      <c r="C831" s="65">
        <f>VLOOKUP(B831,Площадь!$D$2:$E$713,2,0)</f>
        <v>60</v>
      </c>
      <c r="D831" s="79"/>
      <c r="E831">
        <v>31</v>
      </c>
      <c r="F831">
        <v>29</v>
      </c>
      <c r="G831">
        <v>31</v>
      </c>
      <c r="Q831">
        <f t="shared" si="409"/>
        <v>91</v>
      </c>
      <c r="R831" s="100">
        <f>VLOOKUP(B831,'Общие показания'!A:H,8,0)</f>
        <v>2.2885696355614962</v>
      </c>
      <c r="S831" s="41"/>
      <c r="T831" s="100">
        <f t="shared" si="410"/>
        <v>0.87433361652414909</v>
      </c>
      <c r="U831" s="100">
        <f t="shared" si="411"/>
        <v>0.71015388809955748</v>
      </c>
      <c r="V831" s="41">
        <f t="shared" si="407"/>
        <v>0.70408213093778982</v>
      </c>
      <c r="W831" s="41">
        <f t="shared" si="432"/>
        <v>0</v>
      </c>
      <c r="X831" s="100">
        <f t="shared" si="412"/>
        <v>0</v>
      </c>
      <c r="Y831" s="41"/>
      <c r="Z831" s="41"/>
      <c r="AA831" s="41"/>
      <c r="AB831" s="41"/>
      <c r="AC831" s="41"/>
      <c r="AD831" s="41"/>
      <c r="AE831" s="41"/>
      <c r="AF831" s="41"/>
      <c r="AG831" s="41"/>
      <c r="AI831" s="100">
        <f t="shared" si="413"/>
        <v>1.1985679672164309</v>
      </c>
      <c r="AJ831" s="100">
        <f t="shared" si="414"/>
        <v>0.57854690569296807</v>
      </c>
      <c r="AK831" s="41">
        <f t="shared" si="408"/>
        <v>0.90739630858195897</v>
      </c>
      <c r="AL831" s="41">
        <f t="shared" si="415"/>
        <v>0</v>
      </c>
      <c r="AR831" s="41">
        <f t="shared" si="416"/>
        <v>0</v>
      </c>
      <c r="AS831" s="41">
        <f t="shared" si="417"/>
        <v>0</v>
      </c>
      <c r="AT831" s="41">
        <f t="shared" si="418"/>
        <v>0</v>
      </c>
      <c r="AV831" s="40">
        <f t="shared" si="419"/>
        <v>5564.4140953298638</v>
      </c>
      <c r="AW831" s="40">
        <f t="shared" si="420"/>
        <v>3459.3368628249036</v>
      </c>
      <c r="AX831" s="40">
        <f t="shared" si="421"/>
        <v>4325.7882639092331</v>
      </c>
      <c r="AY831" s="40">
        <f t="shared" si="422"/>
        <v>0</v>
      </c>
      <c r="AZ831" s="40">
        <f t="shared" si="423"/>
        <v>0</v>
      </c>
      <c r="BA831" s="40">
        <f t="shared" si="424"/>
        <v>0</v>
      </c>
      <c r="BB831" s="40">
        <f t="shared" si="425"/>
        <v>0</v>
      </c>
      <c r="BC831" s="40">
        <f t="shared" si="426"/>
        <v>0</v>
      </c>
      <c r="BD831" s="40">
        <f t="shared" si="427"/>
        <v>0</v>
      </c>
      <c r="BE831" s="40"/>
      <c r="BF831" s="40"/>
      <c r="BG831" s="40"/>
      <c r="BH831" s="62">
        <f t="shared" si="428"/>
        <v>13349.539222064001</v>
      </c>
      <c r="BI831" s="128">
        <f>VLOOKUP(A831,'1112 '!$B$499:$G$1229,6,0)</f>
        <v>7730.97</v>
      </c>
      <c r="BJ831" s="63">
        <f t="shared" si="429"/>
        <v>5618.5692220640003</v>
      </c>
      <c r="BK831" s="41">
        <f t="shared" si="430"/>
        <v>6.9070566903511876E-3</v>
      </c>
    </row>
    <row r="832" spans="1:63" x14ac:dyDescent="0.3">
      <c r="A832" s="85" t="s">
        <v>1392</v>
      </c>
      <c r="B832" s="85" t="s">
        <v>81</v>
      </c>
      <c r="C832" s="65">
        <f>VLOOKUP(B832,Площадь!$D$2:$E$713,2,0)</f>
        <v>78.400000000000006</v>
      </c>
      <c r="D832" s="79"/>
      <c r="E832">
        <v>31</v>
      </c>
      <c r="F832">
        <v>29</v>
      </c>
      <c r="G832">
        <v>31</v>
      </c>
      <c r="Q832">
        <f t="shared" si="409"/>
        <v>91</v>
      </c>
      <c r="R832" s="100">
        <f>VLOOKUP(B832,'Общие показания'!A:H,8,0)</f>
        <v>2.9903976571336885</v>
      </c>
      <c r="S832" s="41"/>
      <c r="T832" s="100">
        <f t="shared" si="410"/>
        <v>1.1424625922582217</v>
      </c>
      <c r="U832" s="100">
        <f t="shared" si="411"/>
        <v>0.92793441378342179</v>
      </c>
      <c r="V832" s="41">
        <f t="shared" si="407"/>
        <v>0.92000065109204543</v>
      </c>
      <c r="W832" s="41">
        <f t="shared" si="432"/>
        <v>0</v>
      </c>
      <c r="X832" s="100">
        <f t="shared" si="412"/>
        <v>0</v>
      </c>
      <c r="Y832" s="41"/>
      <c r="Z832" s="41"/>
      <c r="AA832" s="41"/>
      <c r="AB832" s="41"/>
      <c r="AC832" s="41"/>
      <c r="AD832" s="41"/>
      <c r="AE832" s="41"/>
      <c r="AF832" s="41"/>
      <c r="AG832" s="41"/>
      <c r="AI832" s="100">
        <f t="shared" si="413"/>
        <v>1.5661288104961364</v>
      </c>
      <c r="AJ832" s="100">
        <f t="shared" si="414"/>
        <v>0.75596795677214501</v>
      </c>
      <c r="AK832" s="41">
        <f t="shared" si="408"/>
        <v>1.1856645098804266</v>
      </c>
      <c r="AL832" s="41">
        <f t="shared" si="415"/>
        <v>0</v>
      </c>
      <c r="AR832" s="41">
        <f t="shared" si="416"/>
        <v>0</v>
      </c>
      <c r="AS832" s="41">
        <f t="shared" si="417"/>
        <v>0</v>
      </c>
      <c r="AT832" s="41">
        <f t="shared" si="418"/>
        <v>0</v>
      </c>
      <c r="AV832" s="40">
        <f t="shared" si="419"/>
        <v>7270.8344178976886</v>
      </c>
      <c r="AW832" s="40">
        <f t="shared" si="420"/>
        <v>4520.2001674245421</v>
      </c>
      <c r="AX832" s="40">
        <f t="shared" si="421"/>
        <v>5652.3633315080651</v>
      </c>
      <c r="AY832" s="40">
        <f t="shared" si="422"/>
        <v>0</v>
      </c>
      <c r="AZ832" s="40">
        <f t="shared" si="423"/>
        <v>0</v>
      </c>
      <c r="BA832" s="40">
        <f t="shared" si="424"/>
        <v>0</v>
      </c>
      <c r="BB832" s="40">
        <f t="shared" si="425"/>
        <v>0</v>
      </c>
      <c r="BC832" s="40">
        <f t="shared" si="426"/>
        <v>0</v>
      </c>
      <c r="BD832" s="40">
        <f t="shared" si="427"/>
        <v>0</v>
      </c>
      <c r="BE832" s="40"/>
      <c r="BF832" s="40"/>
      <c r="BG832" s="40"/>
      <c r="BH832" s="62">
        <f t="shared" si="428"/>
        <v>17443.397916830298</v>
      </c>
      <c r="BI832" s="128">
        <f>VLOOKUP(A832,'1112 '!$B$499:$G$1229,6,0)</f>
        <v>10101.780000000001</v>
      </c>
      <c r="BJ832" s="63">
        <f t="shared" si="429"/>
        <v>7341.617916830297</v>
      </c>
      <c r="BK832" s="41">
        <f t="shared" si="430"/>
        <v>6.9070566903511868E-3</v>
      </c>
    </row>
    <row r="833" spans="1:63" x14ac:dyDescent="0.3">
      <c r="A833" s="85" t="s">
        <v>1466</v>
      </c>
      <c r="B833" s="85" t="s">
        <v>270</v>
      </c>
      <c r="C833" s="65">
        <f>VLOOKUP(B833,Площадь!$D$2:$E$713,2,0)</f>
        <v>52</v>
      </c>
      <c r="D833" s="79"/>
      <c r="E833">
        <v>31</v>
      </c>
      <c r="F833">
        <v>29</v>
      </c>
      <c r="G833">
        <v>31</v>
      </c>
      <c r="Q833">
        <f t="shared" si="409"/>
        <v>91</v>
      </c>
      <c r="R833" s="100">
        <f>VLOOKUP(B833,'Общие показания'!A:H,8,0)</f>
        <v>1.98342701748663</v>
      </c>
      <c r="S833" s="41"/>
      <c r="T833" s="100">
        <f t="shared" si="410"/>
        <v>0.75775580098759587</v>
      </c>
      <c r="U833" s="100">
        <f t="shared" si="411"/>
        <v>0.61546670301961648</v>
      </c>
      <c r="V833" s="41">
        <f t="shared" si="407"/>
        <v>0.61020451347941784</v>
      </c>
      <c r="W833" s="41">
        <f t="shared" si="432"/>
        <v>0</v>
      </c>
      <c r="X833" s="100">
        <f t="shared" si="412"/>
        <v>0</v>
      </c>
      <c r="Y833" s="41"/>
      <c r="Z833" s="41"/>
      <c r="AA833" s="41"/>
      <c r="AB833" s="41"/>
      <c r="AC833" s="41"/>
      <c r="AD833" s="41"/>
      <c r="AE833" s="41"/>
      <c r="AF833" s="41"/>
      <c r="AG833" s="41"/>
      <c r="AI833" s="100">
        <f t="shared" si="413"/>
        <v>1.0387589049209067</v>
      </c>
      <c r="AJ833" s="100">
        <f t="shared" si="414"/>
        <v>0.50140731826723894</v>
      </c>
      <c r="AK833" s="41">
        <f t="shared" si="408"/>
        <v>0.78641013410436444</v>
      </c>
      <c r="AL833" s="41">
        <f t="shared" si="415"/>
        <v>0</v>
      </c>
      <c r="AR833" s="41">
        <f t="shared" si="416"/>
        <v>0</v>
      </c>
      <c r="AS833" s="41">
        <f t="shared" si="417"/>
        <v>0</v>
      </c>
      <c r="AT833" s="41">
        <f t="shared" si="418"/>
        <v>0</v>
      </c>
      <c r="AV833" s="40">
        <f t="shared" si="419"/>
        <v>4822.4922159525477</v>
      </c>
      <c r="AW833" s="40">
        <f t="shared" si="420"/>
        <v>2998.0919477815837</v>
      </c>
      <c r="AX833" s="40">
        <f t="shared" si="421"/>
        <v>3749.0164953880017</v>
      </c>
      <c r="AY833" s="40">
        <f t="shared" si="422"/>
        <v>0</v>
      </c>
      <c r="AZ833" s="40">
        <f t="shared" si="423"/>
        <v>0</v>
      </c>
      <c r="BA833" s="40">
        <f t="shared" si="424"/>
        <v>0</v>
      </c>
      <c r="BB833" s="40">
        <f t="shared" si="425"/>
        <v>0</v>
      </c>
      <c r="BC833" s="40">
        <f t="shared" si="426"/>
        <v>0</v>
      </c>
      <c r="BD833" s="40">
        <f t="shared" si="427"/>
        <v>0</v>
      </c>
      <c r="BE833" s="40"/>
      <c r="BF833" s="40"/>
      <c r="BG833" s="40"/>
      <c r="BH833" s="62">
        <f t="shared" si="428"/>
        <v>11569.600659122132</v>
      </c>
      <c r="BI833" s="128">
        <f>VLOOKUP(A833,'1112 '!$B$499:$G$1229,6,0)</f>
        <v>6700.17</v>
      </c>
      <c r="BJ833" s="63">
        <f t="shared" si="429"/>
        <v>4869.4306591221321</v>
      </c>
      <c r="BK833" s="41">
        <f t="shared" si="430"/>
        <v>6.9070566903511868E-3</v>
      </c>
    </row>
    <row r="834" spans="1:63" x14ac:dyDescent="0.3">
      <c r="A834" s="85" t="s">
        <v>1393</v>
      </c>
      <c r="B834" s="85" t="s">
        <v>243</v>
      </c>
      <c r="C834" s="65">
        <f>VLOOKUP(B834,Площадь!$D$2:$E$713,2,0)</f>
        <v>30.2</v>
      </c>
      <c r="D834" s="79"/>
      <c r="E834">
        <v>31</v>
      </c>
      <c r="F834">
        <v>29</v>
      </c>
      <c r="G834">
        <v>31</v>
      </c>
      <c r="Q834">
        <f t="shared" si="409"/>
        <v>91</v>
      </c>
      <c r="R834" s="100">
        <f>VLOOKUP(B834,'Общие показания'!A:H,8,0)</f>
        <v>1.1519133832326196</v>
      </c>
      <c r="S834" s="41"/>
      <c r="T834" s="100">
        <f t="shared" si="410"/>
        <v>0.44008125365048834</v>
      </c>
      <c r="U834" s="100">
        <f t="shared" si="411"/>
        <v>0.35744412367677719</v>
      </c>
      <c r="V834" s="41">
        <f t="shared" si="407"/>
        <v>0.35438800590535413</v>
      </c>
      <c r="W834" s="41">
        <f t="shared" si="432"/>
        <v>0</v>
      </c>
      <c r="X834" s="100">
        <f t="shared" si="412"/>
        <v>0</v>
      </c>
      <c r="Y834" s="41"/>
      <c r="Z834" s="41"/>
      <c r="AA834" s="41"/>
      <c r="AB834" s="41"/>
      <c r="AC834" s="41"/>
      <c r="AD834" s="41"/>
      <c r="AE834" s="41"/>
      <c r="AF834" s="41"/>
      <c r="AG834" s="41"/>
      <c r="AI834" s="100">
        <f t="shared" si="413"/>
        <v>0.60327921016560349</v>
      </c>
      <c r="AJ834" s="100">
        <f t="shared" si="414"/>
        <v>0.29120194253212722</v>
      </c>
      <c r="AK834" s="41">
        <f t="shared" si="408"/>
        <v>0.45672280865291937</v>
      </c>
      <c r="AL834" s="41">
        <f t="shared" si="415"/>
        <v>0</v>
      </c>
      <c r="AR834" s="41">
        <f t="shared" si="416"/>
        <v>0</v>
      </c>
      <c r="AS834" s="41">
        <f t="shared" si="417"/>
        <v>0</v>
      </c>
      <c r="AT834" s="41">
        <f t="shared" si="418"/>
        <v>0</v>
      </c>
      <c r="AV834" s="40">
        <f t="shared" si="419"/>
        <v>2800.7550946493643</v>
      </c>
      <c r="AW834" s="40">
        <f t="shared" si="420"/>
        <v>1741.1995542885347</v>
      </c>
      <c r="AX834" s="40">
        <f t="shared" si="421"/>
        <v>2177.3134261676473</v>
      </c>
      <c r="AY834" s="40">
        <f t="shared" si="422"/>
        <v>0</v>
      </c>
      <c r="AZ834" s="40">
        <f t="shared" si="423"/>
        <v>0</v>
      </c>
      <c r="BA834" s="40">
        <f t="shared" si="424"/>
        <v>0</v>
      </c>
      <c r="BB834" s="40">
        <f t="shared" si="425"/>
        <v>0</v>
      </c>
      <c r="BC834" s="40">
        <f t="shared" si="426"/>
        <v>0</v>
      </c>
      <c r="BD834" s="40">
        <f t="shared" si="427"/>
        <v>0</v>
      </c>
      <c r="BE834" s="40"/>
      <c r="BF834" s="40"/>
      <c r="BG834" s="40"/>
      <c r="BH834" s="62">
        <f t="shared" si="428"/>
        <v>6719.2680751055468</v>
      </c>
      <c r="BI834" s="128">
        <f>VLOOKUP(A834,'1112 '!$B$499:$G$1229,6,0)</f>
        <v>3891.25</v>
      </c>
      <c r="BJ834" s="63">
        <f t="shared" si="429"/>
        <v>2828.0180751055468</v>
      </c>
      <c r="BK834" s="41">
        <f t="shared" si="430"/>
        <v>6.9070566903511868E-3</v>
      </c>
    </row>
    <row r="835" spans="1:63" x14ac:dyDescent="0.3">
      <c r="A835" s="85" t="s">
        <v>1456</v>
      </c>
      <c r="B835" s="85" t="s">
        <v>181</v>
      </c>
      <c r="C835" s="65">
        <f>VLOOKUP(B835,Площадь!$D$2:$E$713,2,0)</f>
        <v>60</v>
      </c>
      <c r="D835" s="79"/>
      <c r="E835">
        <v>31</v>
      </c>
      <c r="F835">
        <v>29</v>
      </c>
      <c r="G835">
        <v>31</v>
      </c>
      <c r="Q835">
        <f t="shared" si="409"/>
        <v>91</v>
      </c>
      <c r="R835" s="100">
        <f>VLOOKUP(B835,'Общие показания'!A:H,8,0)</f>
        <v>3.4550000000000001</v>
      </c>
      <c r="S835" s="41"/>
      <c r="T835" s="100">
        <f t="shared" si="410"/>
        <v>1.3199609914206443</v>
      </c>
      <c r="U835" s="100">
        <f t="shared" si="411"/>
        <v>1.0721026991088209</v>
      </c>
      <c r="V835" s="41">
        <f t="shared" si="407"/>
        <v>1.0629363094705349</v>
      </c>
      <c r="W835" s="41">
        <f t="shared" si="432"/>
        <v>0</v>
      </c>
      <c r="X835" s="100">
        <f t="shared" si="412"/>
        <v>0</v>
      </c>
      <c r="Y835" s="41"/>
      <c r="Z835" s="41"/>
      <c r="AA835" s="41"/>
      <c r="AB835" s="41"/>
      <c r="AC835" s="41"/>
      <c r="AD835" s="41"/>
      <c r="AE835" s="41"/>
      <c r="AF835" s="41"/>
      <c r="AG835" s="41"/>
      <c r="AI835" s="100">
        <f t="shared" si="413"/>
        <v>1.1985679672164309</v>
      </c>
      <c r="AJ835" s="100">
        <f t="shared" si="414"/>
        <v>0.57854690569296807</v>
      </c>
      <c r="AK835" s="41">
        <f t="shared" si="408"/>
        <v>0.90739630858195897</v>
      </c>
      <c r="AL835" s="41">
        <f t="shared" si="415"/>
        <v>0</v>
      </c>
      <c r="AR835" s="41">
        <f t="shared" si="416"/>
        <v>0</v>
      </c>
      <c r="AS835" s="41">
        <f t="shared" si="417"/>
        <v>0</v>
      </c>
      <c r="AT835" s="41">
        <f t="shared" si="418"/>
        <v>0</v>
      </c>
      <c r="AV835" s="40">
        <f t="shared" si="419"/>
        <v>6760.6383954070197</v>
      </c>
      <c r="AW835" s="40">
        <f t="shared" si="420"/>
        <v>4430.9377731457307</v>
      </c>
      <c r="AX835" s="40">
        <f t="shared" si="421"/>
        <v>5289.0820665953925</v>
      </c>
      <c r="AY835" s="40">
        <f t="shared" si="422"/>
        <v>0</v>
      </c>
      <c r="AZ835" s="40">
        <f t="shared" si="423"/>
        <v>0</v>
      </c>
      <c r="BA835" s="40">
        <f t="shared" si="424"/>
        <v>0</v>
      </c>
      <c r="BB835" s="40">
        <f t="shared" si="425"/>
        <v>0</v>
      </c>
      <c r="BC835" s="40">
        <f t="shared" si="426"/>
        <v>0</v>
      </c>
      <c r="BD835" s="40">
        <f t="shared" si="427"/>
        <v>0</v>
      </c>
      <c r="BE835" s="40"/>
      <c r="BF835" s="40"/>
      <c r="BG835" s="40"/>
      <c r="BH835" s="62">
        <f t="shared" si="428"/>
        <v>16480.658235148141</v>
      </c>
      <c r="BI835" s="128">
        <f>VLOOKUP(A835,'1112 '!$B$499:$G$1229,6,0)</f>
        <v>7730.97</v>
      </c>
      <c r="BJ835" s="63">
        <f t="shared" si="429"/>
        <v>8749.6882351481399</v>
      </c>
      <c r="BK835" s="41">
        <f t="shared" si="430"/>
        <v>8.5270988631824425E-3</v>
      </c>
    </row>
    <row r="836" spans="1:63" x14ac:dyDescent="0.3">
      <c r="A836" s="85" t="s">
        <v>1543</v>
      </c>
      <c r="B836" s="85" t="s">
        <v>208</v>
      </c>
      <c r="C836" s="65">
        <f>VLOOKUP(B836,Площадь!$D$2:$E$713,2,0)</f>
        <v>78.400000000000006</v>
      </c>
      <c r="D836" s="79"/>
      <c r="E836">
        <v>31</v>
      </c>
      <c r="F836">
        <v>29</v>
      </c>
      <c r="G836">
        <v>31</v>
      </c>
      <c r="Q836">
        <f t="shared" si="409"/>
        <v>91</v>
      </c>
      <c r="R836" s="100">
        <f>VLOOKUP(B836,'Общие показания'!A:H,8,0)</f>
        <v>2.9903976571336885</v>
      </c>
      <c r="S836" s="41"/>
      <c r="T836" s="100">
        <f t="shared" si="410"/>
        <v>1.1424625922582217</v>
      </c>
      <c r="U836" s="100">
        <f t="shared" si="411"/>
        <v>0.92793441378342179</v>
      </c>
      <c r="V836" s="41">
        <f t="shared" ref="V836:V899" si="433">R836*$V$1/31*G836</f>
        <v>0.92000065109204543</v>
      </c>
      <c r="W836" s="41">
        <f t="shared" si="432"/>
        <v>0</v>
      </c>
      <c r="X836" s="100">
        <f t="shared" si="412"/>
        <v>0</v>
      </c>
      <c r="Y836" s="41"/>
      <c r="Z836" s="41"/>
      <c r="AA836" s="41"/>
      <c r="AB836" s="41"/>
      <c r="AC836" s="41"/>
      <c r="AD836" s="41"/>
      <c r="AE836" s="41"/>
      <c r="AF836" s="41"/>
      <c r="AG836" s="41"/>
      <c r="AI836" s="100">
        <f t="shared" si="413"/>
        <v>1.5661288104961364</v>
      </c>
      <c r="AJ836" s="100">
        <f t="shared" si="414"/>
        <v>0.75596795677214501</v>
      </c>
      <c r="AK836" s="41">
        <f t="shared" si="408"/>
        <v>1.1856645098804266</v>
      </c>
      <c r="AL836" s="41">
        <f t="shared" si="415"/>
        <v>0</v>
      </c>
      <c r="AR836" s="41">
        <f t="shared" si="416"/>
        <v>0</v>
      </c>
      <c r="AS836" s="41">
        <f t="shared" si="417"/>
        <v>0</v>
      </c>
      <c r="AT836" s="41">
        <f t="shared" si="418"/>
        <v>0</v>
      </c>
      <c r="AV836" s="40">
        <f t="shared" si="419"/>
        <v>7270.8344178976886</v>
      </c>
      <c r="AW836" s="40">
        <f t="shared" si="420"/>
        <v>4520.2001674245421</v>
      </c>
      <c r="AX836" s="40">
        <f t="shared" si="421"/>
        <v>5652.3633315080651</v>
      </c>
      <c r="AY836" s="40">
        <f t="shared" si="422"/>
        <v>0</v>
      </c>
      <c r="AZ836" s="40">
        <f t="shared" si="423"/>
        <v>0</v>
      </c>
      <c r="BA836" s="40">
        <f t="shared" si="424"/>
        <v>0</v>
      </c>
      <c r="BB836" s="40">
        <f t="shared" si="425"/>
        <v>0</v>
      </c>
      <c r="BC836" s="40">
        <f t="shared" si="426"/>
        <v>0</v>
      </c>
      <c r="BD836" s="40">
        <f t="shared" si="427"/>
        <v>0</v>
      </c>
      <c r="BE836" s="40"/>
      <c r="BF836" s="40"/>
      <c r="BG836" s="40"/>
      <c r="BH836" s="62">
        <f t="shared" si="428"/>
        <v>17443.397916830298</v>
      </c>
      <c r="BI836" s="128">
        <f>VLOOKUP(A836,'1112 '!$B$499:$G$1229,6,0)</f>
        <v>10101.780000000001</v>
      </c>
      <c r="BJ836" s="63">
        <f t="shared" si="429"/>
        <v>7341.617916830297</v>
      </c>
      <c r="BK836" s="41">
        <f t="shared" si="430"/>
        <v>6.9070566903511868E-3</v>
      </c>
    </row>
    <row r="837" spans="1:63" x14ac:dyDescent="0.3">
      <c r="A837" s="85" t="s">
        <v>1452</v>
      </c>
      <c r="B837" s="85" t="s">
        <v>277</v>
      </c>
      <c r="C837" s="65">
        <f>VLOOKUP(B837,Площадь!$D$2:$E$713,2,0)</f>
        <v>30.2</v>
      </c>
      <c r="D837" s="79"/>
      <c r="E837">
        <v>31</v>
      </c>
      <c r="F837">
        <v>29</v>
      </c>
      <c r="G837">
        <v>31</v>
      </c>
      <c r="Q837">
        <f t="shared" si="409"/>
        <v>91</v>
      </c>
      <c r="R837" s="100">
        <f>VLOOKUP(B837,'Общие показания'!A:H,8,0)</f>
        <v>2.6379999999999999</v>
      </c>
      <c r="S837" s="41"/>
      <c r="T837" s="100">
        <f t="shared" si="410"/>
        <v>1.0078312866476584</v>
      </c>
      <c r="U837" s="100">
        <f t="shared" si="411"/>
        <v>0.81858376852360915</v>
      </c>
      <c r="V837" s="41">
        <f t="shared" si="433"/>
        <v>0.81158494482873256</v>
      </c>
      <c r="W837" s="41">
        <f t="shared" si="432"/>
        <v>0</v>
      </c>
      <c r="X837" s="100">
        <f t="shared" si="412"/>
        <v>0</v>
      </c>
      <c r="Y837" s="41"/>
      <c r="Z837" s="41"/>
      <c r="AA837" s="41"/>
      <c r="AB837" s="41"/>
      <c r="AC837" s="41"/>
      <c r="AD837" s="41"/>
      <c r="AE837" s="41"/>
      <c r="AF837" s="41"/>
      <c r="AG837" s="41"/>
      <c r="AI837" s="100">
        <f t="shared" si="413"/>
        <v>0.60327921016560349</v>
      </c>
      <c r="AJ837" s="100">
        <f t="shared" si="414"/>
        <v>0.29120194253212722</v>
      </c>
      <c r="AK837" s="41">
        <f t="shared" ref="AK837:AK900" si="434">(C837*$AK$1)/31*G837</f>
        <v>0.45672280865291937</v>
      </c>
      <c r="AL837" s="41">
        <f t="shared" si="415"/>
        <v>0</v>
      </c>
      <c r="AR837" s="41">
        <f t="shared" si="416"/>
        <v>0</v>
      </c>
      <c r="AS837" s="41">
        <f t="shared" si="417"/>
        <v>0</v>
      </c>
      <c r="AT837" s="41">
        <f t="shared" si="418"/>
        <v>0</v>
      </c>
      <c r="AV837" s="40">
        <f t="shared" si="419"/>
        <v>4324.8005732256479</v>
      </c>
      <c r="AW837" s="40">
        <f t="shared" si="420"/>
        <v>2979.0643713295763</v>
      </c>
      <c r="AX837" s="40">
        <f t="shared" si="421"/>
        <v>3404.594601136007</v>
      </c>
      <c r="AY837" s="40">
        <f t="shared" si="422"/>
        <v>0</v>
      </c>
      <c r="AZ837" s="40">
        <f t="shared" si="423"/>
        <v>0</v>
      </c>
      <c r="BA837" s="40">
        <f t="shared" si="424"/>
        <v>0</v>
      </c>
      <c r="BB837" s="40">
        <f t="shared" si="425"/>
        <v>0</v>
      </c>
      <c r="BC837" s="40">
        <f t="shared" si="426"/>
        <v>0</v>
      </c>
      <c r="BD837" s="40">
        <f t="shared" si="427"/>
        <v>0</v>
      </c>
      <c r="BE837" s="40"/>
      <c r="BF837" s="40"/>
      <c r="BG837" s="40"/>
      <c r="BH837" s="62">
        <f t="shared" si="428"/>
        <v>10708.45954569123</v>
      </c>
      <c r="BI837" s="128">
        <f>VLOOKUP(A837,'1112 '!$B$499:$G$1229,6,0)</f>
        <v>3891.25</v>
      </c>
      <c r="BJ837" s="63">
        <f t="shared" si="429"/>
        <v>6817.2095456912302</v>
      </c>
      <c r="BK837" s="41">
        <f t="shared" si="430"/>
        <v>1.1007737200194949E-2</v>
      </c>
    </row>
    <row r="838" spans="1:63" x14ac:dyDescent="0.3">
      <c r="A838" s="85" t="s">
        <v>1225</v>
      </c>
      <c r="B838" s="85" t="s">
        <v>176</v>
      </c>
      <c r="C838" s="65">
        <f>VLOOKUP(B838,Площадь!$D$2:$E$713,2,0)</f>
        <v>52</v>
      </c>
      <c r="D838" s="79"/>
      <c r="E838">
        <v>31</v>
      </c>
      <c r="F838">
        <v>29</v>
      </c>
      <c r="G838">
        <v>31</v>
      </c>
      <c r="Q838">
        <f t="shared" si="409"/>
        <v>91</v>
      </c>
      <c r="R838" s="100">
        <f>VLOOKUP(B838,'Общие показания'!A:H,8,0)</f>
        <v>1.98342701748663</v>
      </c>
      <c r="S838" s="41"/>
      <c r="T838" s="100">
        <f t="shared" si="410"/>
        <v>0.75775580098759587</v>
      </c>
      <c r="U838" s="100">
        <f t="shared" si="411"/>
        <v>0.61546670301961648</v>
      </c>
      <c r="V838" s="41">
        <f t="shared" si="433"/>
        <v>0.61020451347941784</v>
      </c>
      <c r="W838" s="41">
        <f t="shared" si="432"/>
        <v>0</v>
      </c>
      <c r="X838" s="100">
        <f t="shared" si="412"/>
        <v>0</v>
      </c>
      <c r="Y838" s="41"/>
      <c r="Z838" s="41"/>
      <c r="AA838" s="41"/>
      <c r="AB838" s="41"/>
      <c r="AC838" s="41"/>
      <c r="AD838" s="41"/>
      <c r="AE838" s="41"/>
      <c r="AF838" s="41"/>
      <c r="AG838" s="41"/>
      <c r="AI838" s="100">
        <f t="shared" si="413"/>
        <v>1.0387589049209067</v>
      </c>
      <c r="AJ838" s="100">
        <f t="shared" si="414"/>
        <v>0.50140731826723894</v>
      </c>
      <c r="AK838" s="41">
        <f t="shared" si="434"/>
        <v>0.78641013410436444</v>
      </c>
      <c r="AL838" s="41">
        <f t="shared" si="415"/>
        <v>0</v>
      </c>
      <c r="AR838" s="41">
        <f t="shared" si="416"/>
        <v>0</v>
      </c>
      <c r="AS838" s="41">
        <f t="shared" si="417"/>
        <v>0</v>
      </c>
      <c r="AT838" s="41">
        <f t="shared" si="418"/>
        <v>0</v>
      </c>
      <c r="AV838" s="40">
        <f t="shared" si="419"/>
        <v>4822.4922159525477</v>
      </c>
      <c r="AW838" s="40">
        <f t="shared" si="420"/>
        <v>2998.0919477815837</v>
      </c>
      <c r="AX838" s="40">
        <f t="shared" si="421"/>
        <v>3749.0164953880017</v>
      </c>
      <c r="AY838" s="40">
        <f t="shared" si="422"/>
        <v>0</v>
      </c>
      <c r="AZ838" s="40">
        <f t="shared" si="423"/>
        <v>0</v>
      </c>
      <c r="BA838" s="40">
        <f t="shared" si="424"/>
        <v>0</v>
      </c>
      <c r="BB838" s="40">
        <f t="shared" si="425"/>
        <v>0</v>
      </c>
      <c r="BC838" s="40">
        <f t="shared" si="426"/>
        <v>0</v>
      </c>
      <c r="BD838" s="40">
        <f t="shared" si="427"/>
        <v>0</v>
      </c>
      <c r="BE838" s="40"/>
      <c r="BF838" s="40"/>
      <c r="BG838" s="40"/>
      <c r="BH838" s="62">
        <f t="shared" si="428"/>
        <v>11569.600659122132</v>
      </c>
      <c r="BI838" s="128">
        <f>VLOOKUP(A838,'1112 '!$B$499:$G$1229,6,0)</f>
        <v>6700.17</v>
      </c>
      <c r="BJ838" s="63">
        <f t="shared" si="429"/>
        <v>4869.4306591221321</v>
      </c>
      <c r="BK838" s="41">
        <f t="shared" si="430"/>
        <v>6.9070566903511868E-3</v>
      </c>
    </row>
    <row r="839" spans="1:63" x14ac:dyDescent="0.3">
      <c r="A839" s="85" t="s">
        <v>1398</v>
      </c>
      <c r="B839" s="85" t="s">
        <v>304</v>
      </c>
      <c r="C839" s="65">
        <f>VLOOKUP(B839,Площадь!$D$2:$E$713,2,0)</f>
        <v>60</v>
      </c>
      <c r="D839" s="79"/>
      <c r="E839">
        <v>31</v>
      </c>
      <c r="F839">
        <v>29</v>
      </c>
      <c r="G839">
        <v>31</v>
      </c>
      <c r="Q839">
        <f t="shared" si="409"/>
        <v>91</v>
      </c>
      <c r="R839" s="100">
        <f>VLOOKUP(B839,'Общие показания'!A:H,8,0)</f>
        <v>1.3510000000000009</v>
      </c>
      <c r="S839" s="41"/>
      <c r="T839" s="100">
        <f t="shared" si="410"/>
        <v>0.51614104179719</v>
      </c>
      <c r="U839" s="100">
        <f t="shared" si="411"/>
        <v>0.41922163429696618</v>
      </c>
      <c r="V839" s="41">
        <f t="shared" si="433"/>
        <v>0.41563732390584474</v>
      </c>
      <c r="W839" s="41">
        <f t="shared" si="432"/>
        <v>0</v>
      </c>
      <c r="X839" s="100">
        <f t="shared" si="412"/>
        <v>0</v>
      </c>
      <c r="Y839" s="41"/>
      <c r="Z839" s="41"/>
      <c r="AA839" s="41"/>
      <c r="AB839" s="41"/>
      <c r="AC839" s="41"/>
      <c r="AD839" s="41"/>
      <c r="AE839" s="41"/>
      <c r="AF839" s="41"/>
      <c r="AG839" s="41"/>
      <c r="AI839" s="100">
        <f t="shared" si="413"/>
        <v>1.1985679672164309</v>
      </c>
      <c r="AJ839" s="100">
        <f t="shared" si="414"/>
        <v>0.57854690569296807</v>
      </c>
      <c r="AK839" s="41">
        <f t="shared" si="434"/>
        <v>0.90739630858195897</v>
      </c>
      <c r="AL839" s="41">
        <f t="shared" si="415"/>
        <v>0</v>
      </c>
      <c r="AR839" s="41">
        <f t="shared" si="416"/>
        <v>0</v>
      </c>
      <c r="AS839" s="41">
        <f t="shared" si="417"/>
        <v>0</v>
      </c>
      <c r="AT839" s="41">
        <f t="shared" si="418"/>
        <v>0</v>
      </c>
      <c r="AV839" s="40">
        <f t="shared" si="419"/>
        <v>4602.8962754358035</v>
      </c>
      <c r="AW839" s="40">
        <f t="shared" si="420"/>
        <v>2678.3699580073803</v>
      </c>
      <c r="AX839" s="40">
        <f t="shared" si="421"/>
        <v>3551.4985617049606</v>
      </c>
      <c r="AY839" s="40">
        <f t="shared" si="422"/>
        <v>0</v>
      </c>
      <c r="AZ839" s="40">
        <f t="shared" si="423"/>
        <v>0</v>
      </c>
      <c r="BA839" s="40">
        <f t="shared" si="424"/>
        <v>0</v>
      </c>
      <c r="BB839" s="40">
        <f t="shared" si="425"/>
        <v>0</v>
      </c>
      <c r="BC839" s="40">
        <f t="shared" si="426"/>
        <v>0</v>
      </c>
      <c r="BD839" s="40">
        <f t="shared" si="427"/>
        <v>0</v>
      </c>
      <c r="BE839" s="40"/>
      <c r="BF839" s="40"/>
      <c r="BG839" s="40"/>
      <c r="BH839" s="62">
        <f t="shared" si="428"/>
        <v>10832.764795148145</v>
      </c>
      <c r="BI839" s="128">
        <f>VLOOKUP(A839,'1112 '!$B$499:$G$1229,6,0)</f>
        <v>7730.97</v>
      </c>
      <c r="BJ839" s="63">
        <f t="shared" si="429"/>
        <v>3101.7947951481447</v>
      </c>
      <c r="BK839" s="41">
        <f t="shared" si="430"/>
        <v>5.6048766409602206E-3</v>
      </c>
    </row>
    <row r="840" spans="1:63" x14ac:dyDescent="0.3">
      <c r="A840" s="85" t="s">
        <v>1490</v>
      </c>
      <c r="B840" s="85" t="s">
        <v>442</v>
      </c>
      <c r="C840" s="65">
        <f>VLOOKUP(B840,Площадь!$D$2:$E$713,2,0)</f>
        <v>78.400000000000006</v>
      </c>
      <c r="D840" s="79"/>
      <c r="E840">
        <v>31</v>
      </c>
      <c r="F840">
        <v>29</v>
      </c>
      <c r="G840">
        <v>31</v>
      </c>
      <c r="Q840">
        <f t="shared" si="409"/>
        <v>91</v>
      </c>
      <c r="R840" s="100">
        <f>VLOOKUP(B840,'Общие показания'!A:H,8,0)</f>
        <v>2.9903976571336885</v>
      </c>
      <c r="S840" s="41"/>
      <c r="T840" s="100">
        <f t="shared" si="410"/>
        <v>1.1424625922582217</v>
      </c>
      <c r="U840" s="100">
        <f t="shared" si="411"/>
        <v>0.92793441378342179</v>
      </c>
      <c r="V840" s="41">
        <f t="shared" si="433"/>
        <v>0.92000065109204543</v>
      </c>
      <c r="W840" s="41">
        <f t="shared" si="432"/>
        <v>0</v>
      </c>
      <c r="X840" s="100">
        <f t="shared" si="412"/>
        <v>0</v>
      </c>
      <c r="Y840" s="41"/>
      <c r="Z840" s="41"/>
      <c r="AA840" s="41"/>
      <c r="AB840" s="41"/>
      <c r="AC840" s="41"/>
      <c r="AD840" s="41"/>
      <c r="AE840" s="41"/>
      <c r="AF840" s="41"/>
      <c r="AG840" s="41"/>
      <c r="AI840" s="100">
        <f t="shared" si="413"/>
        <v>1.5661288104961364</v>
      </c>
      <c r="AJ840" s="100">
        <f t="shared" si="414"/>
        <v>0.75596795677214501</v>
      </c>
      <c r="AK840" s="41">
        <f t="shared" si="434"/>
        <v>1.1856645098804266</v>
      </c>
      <c r="AL840" s="41">
        <f t="shared" si="415"/>
        <v>0</v>
      </c>
      <c r="AR840" s="41">
        <f t="shared" si="416"/>
        <v>0</v>
      </c>
      <c r="AS840" s="41">
        <f t="shared" si="417"/>
        <v>0</v>
      </c>
      <c r="AT840" s="41">
        <f t="shared" si="418"/>
        <v>0</v>
      </c>
      <c r="AV840" s="40">
        <f t="shared" si="419"/>
        <v>7270.8344178976886</v>
      </c>
      <c r="AW840" s="40">
        <f t="shared" si="420"/>
        <v>4520.2001674245421</v>
      </c>
      <c r="AX840" s="40">
        <f t="shared" si="421"/>
        <v>5652.3633315080651</v>
      </c>
      <c r="AY840" s="40">
        <f t="shared" si="422"/>
        <v>0</v>
      </c>
      <c r="AZ840" s="40">
        <f t="shared" si="423"/>
        <v>0</v>
      </c>
      <c r="BA840" s="40">
        <f t="shared" si="424"/>
        <v>0</v>
      </c>
      <c r="BB840" s="40">
        <f t="shared" si="425"/>
        <v>0</v>
      </c>
      <c r="BC840" s="40">
        <f t="shared" si="426"/>
        <v>0</v>
      </c>
      <c r="BD840" s="40">
        <f t="shared" si="427"/>
        <v>0</v>
      </c>
      <c r="BE840" s="40"/>
      <c r="BF840" s="40"/>
      <c r="BG840" s="40"/>
      <c r="BH840" s="62">
        <f t="shared" si="428"/>
        <v>17443.397916830298</v>
      </c>
      <c r="BI840" s="128">
        <f>VLOOKUP(A840,'1112 '!$B$499:$G$1229,6,0)</f>
        <v>10101.780000000001</v>
      </c>
      <c r="BJ840" s="63">
        <f t="shared" si="429"/>
        <v>7341.617916830297</v>
      </c>
      <c r="BK840" s="41">
        <f t="shared" si="430"/>
        <v>6.9070566903511868E-3</v>
      </c>
    </row>
    <row r="841" spans="1:63" x14ac:dyDescent="0.3">
      <c r="A841" s="85" t="s">
        <v>2314</v>
      </c>
      <c r="B841" s="85" t="s">
        <v>390</v>
      </c>
      <c r="C841" s="65">
        <f>VLOOKUP(B841,Площадь!$D$2:$E$713,2,0)</f>
        <v>30.2</v>
      </c>
      <c r="D841" s="79"/>
      <c r="E841">
        <v>31</v>
      </c>
      <c r="F841">
        <v>29</v>
      </c>
      <c r="G841">
        <v>31</v>
      </c>
      <c r="Q841">
        <f t="shared" si="409"/>
        <v>91</v>
      </c>
      <c r="R841" s="100">
        <f>VLOOKUP(B841,'Общие показания'!A:H,8,0)</f>
        <v>1.1519133832326196</v>
      </c>
      <c r="S841" s="41"/>
      <c r="T841" s="100">
        <f t="shared" si="410"/>
        <v>0.44008125365048834</v>
      </c>
      <c r="U841" s="100">
        <f t="shared" si="411"/>
        <v>0.35744412367677719</v>
      </c>
      <c r="V841" s="41">
        <f t="shared" si="433"/>
        <v>0.35438800590535413</v>
      </c>
      <c r="W841" s="41">
        <f t="shared" si="432"/>
        <v>0</v>
      </c>
      <c r="X841" s="100">
        <f t="shared" si="412"/>
        <v>0</v>
      </c>
      <c r="Y841" s="41"/>
      <c r="Z841" s="41"/>
      <c r="AA841" s="41"/>
      <c r="AB841" s="41"/>
      <c r="AC841" s="41"/>
      <c r="AD841" s="41"/>
      <c r="AE841" s="41"/>
      <c r="AF841" s="41"/>
      <c r="AG841" s="41"/>
      <c r="AI841" s="100">
        <f t="shared" si="413"/>
        <v>0.60327921016560349</v>
      </c>
      <c r="AJ841" s="100">
        <f t="shared" si="414"/>
        <v>0.29120194253212722</v>
      </c>
      <c r="AK841" s="41">
        <f t="shared" si="434"/>
        <v>0.45672280865291937</v>
      </c>
      <c r="AL841" s="41">
        <f t="shared" si="415"/>
        <v>0</v>
      </c>
      <c r="AR841" s="41">
        <f t="shared" si="416"/>
        <v>0</v>
      </c>
      <c r="AS841" s="41">
        <f t="shared" si="417"/>
        <v>0</v>
      </c>
      <c r="AT841" s="41">
        <f t="shared" si="418"/>
        <v>0</v>
      </c>
      <c r="AV841" s="40">
        <f t="shared" si="419"/>
        <v>2800.7550946493643</v>
      </c>
      <c r="AW841" s="40">
        <f t="shared" si="420"/>
        <v>1741.1995542885347</v>
      </c>
      <c r="AX841" s="40">
        <f t="shared" si="421"/>
        <v>2177.3134261676473</v>
      </c>
      <c r="AY841" s="40">
        <f t="shared" si="422"/>
        <v>0</v>
      </c>
      <c r="AZ841" s="40">
        <f t="shared" si="423"/>
        <v>0</v>
      </c>
      <c r="BA841" s="40">
        <f t="shared" si="424"/>
        <v>0</v>
      </c>
      <c r="BB841" s="40">
        <f t="shared" si="425"/>
        <v>0</v>
      </c>
      <c r="BC841" s="40">
        <f t="shared" si="426"/>
        <v>0</v>
      </c>
      <c r="BD841" s="40">
        <f t="shared" si="427"/>
        <v>0</v>
      </c>
      <c r="BE841" s="40"/>
      <c r="BF841" s="40"/>
      <c r="BG841" s="40"/>
      <c r="BH841" s="62">
        <f t="shared" si="428"/>
        <v>6719.2680751055468</v>
      </c>
      <c r="BI841" s="128">
        <f>VLOOKUP(A841,'1112 '!$B$499:$G$1229,6,0)</f>
        <v>3891.25</v>
      </c>
      <c r="BJ841" s="63">
        <f t="shared" si="429"/>
        <v>2828.0180751055468</v>
      </c>
      <c r="BK841" s="41">
        <f t="shared" si="430"/>
        <v>6.9070566903511868E-3</v>
      </c>
    </row>
    <row r="842" spans="1:63" x14ac:dyDescent="0.3">
      <c r="A842" s="85" t="s">
        <v>1536</v>
      </c>
      <c r="B842" s="85" t="s">
        <v>455</v>
      </c>
      <c r="C842" s="65">
        <f>VLOOKUP(B842,Площадь!$D$2:$E$713,2,0)</f>
        <v>52</v>
      </c>
      <c r="D842" s="79"/>
      <c r="E842">
        <v>31</v>
      </c>
      <c r="F842">
        <v>29</v>
      </c>
      <c r="G842">
        <v>31</v>
      </c>
      <c r="Q842">
        <f t="shared" si="409"/>
        <v>91</v>
      </c>
      <c r="R842" s="100">
        <f>VLOOKUP(B842,'Общие показания'!A:H,8,0)</f>
        <v>1.98342701748663</v>
      </c>
      <c r="S842" s="41"/>
      <c r="T842" s="100">
        <f t="shared" si="410"/>
        <v>0.75775580098759587</v>
      </c>
      <c r="U842" s="100">
        <f t="shared" si="411"/>
        <v>0.61546670301961648</v>
      </c>
      <c r="V842" s="41">
        <f t="shared" si="433"/>
        <v>0.61020451347941784</v>
      </c>
      <c r="W842" s="41">
        <f t="shared" si="432"/>
        <v>0</v>
      </c>
      <c r="X842" s="100">
        <f t="shared" si="412"/>
        <v>0</v>
      </c>
      <c r="Y842" s="41"/>
      <c r="Z842" s="41"/>
      <c r="AA842" s="41"/>
      <c r="AB842" s="41"/>
      <c r="AC842" s="41"/>
      <c r="AD842" s="41"/>
      <c r="AE842" s="41"/>
      <c r="AF842" s="41"/>
      <c r="AG842" s="41"/>
      <c r="AI842" s="100">
        <f t="shared" si="413"/>
        <v>1.0387589049209067</v>
      </c>
      <c r="AJ842" s="100">
        <f t="shared" si="414"/>
        <v>0.50140731826723894</v>
      </c>
      <c r="AK842" s="41">
        <f t="shared" si="434"/>
        <v>0.78641013410436444</v>
      </c>
      <c r="AL842" s="41">
        <f t="shared" si="415"/>
        <v>0</v>
      </c>
      <c r="AR842" s="41">
        <f t="shared" si="416"/>
        <v>0</v>
      </c>
      <c r="AS842" s="41">
        <f t="shared" si="417"/>
        <v>0</v>
      </c>
      <c r="AT842" s="41">
        <f t="shared" si="418"/>
        <v>0</v>
      </c>
      <c r="AV842" s="40">
        <f t="shared" si="419"/>
        <v>4822.4922159525477</v>
      </c>
      <c r="AW842" s="40">
        <f t="shared" si="420"/>
        <v>2998.0919477815837</v>
      </c>
      <c r="AX842" s="40">
        <f t="shared" si="421"/>
        <v>3749.0164953880017</v>
      </c>
      <c r="AY842" s="40">
        <f t="shared" si="422"/>
        <v>0</v>
      </c>
      <c r="AZ842" s="40">
        <f t="shared" si="423"/>
        <v>0</v>
      </c>
      <c r="BA842" s="40">
        <f t="shared" si="424"/>
        <v>0</v>
      </c>
      <c r="BB842" s="40">
        <f t="shared" si="425"/>
        <v>0</v>
      </c>
      <c r="BC842" s="40">
        <f t="shared" si="426"/>
        <v>0</v>
      </c>
      <c r="BD842" s="40">
        <f t="shared" si="427"/>
        <v>0</v>
      </c>
      <c r="BE842" s="40"/>
      <c r="BF842" s="40"/>
      <c r="BG842" s="40"/>
      <c r="BH842" s="62">
        <f t="shared" si="428"/>
        <v>11569.600659122132</v>
      </c>
      <c r="BI842" s="128">
        <f>VLOOKUP(A842,'1112 '!$B$499:$G$1229,6,0)</f>
        <v>6700.17</v>
      </c>
      <c r="BJ842" s="63">
        <f t="shared" si="429"/>
        <v>4869.4306591221321</v>
      </c>
      <c r="BK842" s="41">
        <f t="shared" si="430"/>
        <v>6.9070566903511868E-3</v>
      </c>
    </row>
    <row r="843" spans="1:63" x14ac:dyDescent="0.3">
      <c r="A843" s="85" t="s">
        <v>2283</v>
      </c>
      <c r="B843" s="85" t="s">
        <v>401</v>
      </c>
      <c r="C843" s="65">
        <f>VLOOKUP(B843,Площадь!$D$2:$E$713,2,0)</f>
        <v>60</v>
      </c>
      <c r="D843" s="79"/>
      <c r="E843">
        <v>31</v>
      </c>
      <c r="F843">
        <v>29</v>
      </c>
      <c r="G843">
        <v>31</v>
      </c>
      <c r="Q843">
        <f t="shared" si="409"/>
        <v>91</v>
      </c>
      <c r="R843" s="100">
        <f>VLOOKUP(B843,'Общие показания'!A:H,8,0)</f>
        <v>2</v>
      </c>
      <c r="S843" s="41"/>
      <c r="T843" s="100">
        <f t="shared" si="410"/>
        <v>0.76408740458503288</v>
      </c>
      <c r="U843" s="100">
        <f t="shared" si="411"/>
        <v>0.62060937719758091</v>
      </c>
      <c r="V843" s="41">
        <f t="shared" si="433"/>
        <v>0.61530321821738632</v>
      </c>
      <c r="W843" s="41">
        <f t="shared" si="432"/>
        <v>0</v>
      </c>
      <c r="X843" s="100">
        <f t="shared" si="412"/>
        <v>0</v>
      </c>
      <c r="Y843" s="41"/>
      <c r="Z843" s="41"/>
      <c r="AA843" s="41"/>
      <c r="AB843" s="41"/>
      <c r="AC843" s="41"/>
      <c r="AD843" s="41"/>
      <c r="AE843" s="41"/>
      <c r="AF843" s="41"/>
      <c r="AG843" s="41"/>
      <c r="AI843" s="100">
        <f t="shared" si="413"/>
        <v>1.1985679672164309</v>
      </c>
      <c r="AJ843" s="100">
        <f t="shared" si="414"/>
        <v>0.57854690569296807</v>
      </c>
      <c r="AK843" s="41">
        <f t="shared" si="434"/>
        <v>0.90739630858195897</v>
      </c>
      <c r="AL843" s="41">
        <f t="shared" si="415"/>
        <v>0</v>
      </c>
      <c r="AR843" s="41">
        <f t="shared" si="416"/>
        <v>0</v>
      </c>
      <c r="AS843" s="41">
        <f t="shared" si="417"/>
        <v>0</v>
      </c>
      <c r="AT843" s="41">
        <f t="shared" si="418"/>
        <v>0</v>
      </c>
      <c r="AV843" s="40">
        <f t="shared" si="419"/>
        <v>5268.4735738489771</v>
      </c>
      <c r="AW843" s="40">
        <f t="shared" si="420"/>
        <v>3218.9671595400746</v>
      </c>
      <c r="AX843" s="40">
        <f t="shared" si="421"/>
        <v>4087.4737017590905</v>
      </c>
      <c r="AY843" s="40">
        <f t="shared" si="422"/>
        <v>0</v>
      </c>
      <c r="AZ843" s="40">
        <f t="shared" si="423"/>
        <v>0</v>
      </c>
      <c r="BA843" s="40">
        <f t="shared" si="424"/>
        <v>0</v>
      </c>
      <c r="BB843" s="40">
        <f t="shared" si="425"/>
        <v>0</v>
      </c>
      <c r="BC843" s="40">
        <f t="shared" si="426"/>
        <v>0</v>
      </c>
      <c r="BD843" s="40">
        <f t="shared" si="427"/>
        <v>0</v>
      </c>
      <c r="BE843" s="40"/>
      <c r="BF843" s="40"/>
      <c r="BG843" s="40"/>
      <c r="BH843" s="62">
        <f t="shared" si="428"/>
        <v>12574.914435148143</v>
      </c>
      <c r="BI843" s="128">
        <f>VLOOKUP(A843,'1112 '!$B$499:$G$1229,6,0)</f>
        <v>7730.97</v>
      </c>
      <c r="BJ843" s="63">
        <f t="shared" si="429"/>
        <v>4843.9444351481425</v>
      </c>
      <c r="BK843" s="41">
        <f t="shared" si="430"/>
        <v>6.506265529849108E-3</v>
      </c>
    </row>
    <row r="844" spans="1:63" x14ac:dyDescent="0.3">
      <c r="A844" s="85" t="s">
        <v>1226</v>
      </c>
      <c r="B844" s="85" t="s">
        <v>460</v>
      </c>
      <c r="C844" s="65">
        <f>VLOOKUP(B844,Площадь!$D$2:$E$713,2,0)</f>
        <v>78.400000000000006</v>
      </c>
      <c r="D844" s="79"/>
      <c r="E844">
        <v>31</v>
      </c>
      <c r="F844">
        <v>29</v>
      </c>
      <c r="G844">
        <v>31</v>
      </c>
      <c r="Q844">
        <f t="shared" si="409"/>
        <v>91</v>
      </c>
      <c r="R844" s="100">
        <f>VLOOKUP(B844,'Общие показания'!A:H,8,0)</f>
        <v>2.9903976571336885</v>
      </c>
      <c r="S844" s="41"/>
      <c r="T844" s="100">
        <f t="shared" si="410"/>
        <v>1.1424625922582217</v>
      </c>
      <c r="U844" s="100">
        <f t="shared" si="411"/>
        <v>0.92793441378342179</v>
      </c>
      <c r="V844" s="41">
        <f t="shared" si="433"/>
        <v>0.92000065109204543</v>
      </c>
      <c r="W844" s="41">
        <f t="shared" si="432"/>
        <v>0</v>
      </c>
      <c r="X844" s="100">
        <f t="shared" si="412"/>
        <v>0</v>
      </c>
      <c r="Y844" s="41"/>
      <c r="Z844" s="41"/>
      <c r="AA844" s="41"/>
      <c r="AB844" s="41"/>
      <c r="AC844" s="41"/>
      <c r="AD844" s="41"/>
      <c r="AE844" s="41"/>
      <c r="AF844" s="41"/>
      <c r="AG844" s="41"/>
      <c r="AI844" s="100">
        <f t="shared" si="413"/>
        <v>1.5661288104961364</v>
      </c>
      <c r="AJ844" s="100">
        <f t="shared" si="414"/>
        <v>0.75596795677214501</v>
      </c>
      <c r="AK844" s="41">
        <f t="shared" si="434"/>
        <v>1.1856645098804266</v>
      </c>
      <c r="AL844" s="41">
        <f t="shared" si="415"/>
        <v>0</v>
      </c>
      <c r="AR844" s="41">
        <f t="shared" si="416"/>
        <v>0</v>
      </c>
      <c r="AS844" s="41">
        <f t="shared" si="417"/>
        <v>0</v>
      </c>
      <c r="AT844" s="41">
        <f t="shared" si="418"/>
        <v>0</v>
      </c>
      <c r="AV844" s="40">
        <f t="shared" si="419"/>
        <v>7270.8344178976886</v>
      </c>
      <c r="AW844" s="40">
        <f t="shared" si="420"/>
        <v>4520.2001674245421</v>
      </c>
      <c r="AX844" s="40">
        <f t="shared" si="421"/>
        <v>5652.3633315080651</v>
      </c>
      <c r="AY844" s="40">
        <f t="shared" si="422"/>
        <v>0</v>
      </c>
      <c r="AZ844" s="40">
        <f t="shared" si="423"/>
        <v>0</v>
      </c>
      <c r="BA844" s="40">
        <f t="shared" si="424"/>
        <v>0</v>
      </c>
      <c r="BB844" s="40">
        <f t="shared" si="425"/>
        <v>0</v>
      </c>
      <c r="BC844" s="40">
        <f t="shared" si="426"/>
        <v>0</v>
      </c>
      <c r="BD844" s="40">
        <f t="shared" si="427"/>
        <v>0</v>
      </c>
      <c r="BE844" s="40"/>
      <c r="BF844" s="40"/>
      <c r="BG844" s="40"/>
      <c r="BH844" s="62">
        <f t="shared" si="428"/>
        <v>17443.397916830298</v>
      </c>
      <c r="BI844" s="128">
        <f>VLOOKUP(A844,'1112 '!$B$499:$G$1229,6,0)</f>
        <v>10101.780000000001</v>
      </c>
      <c r="BJ844" s="63">
        <f t="shared" si="429"/>
        <v>7341.617916830297</v>
      </c>
      <c r="BK844" s="41">
        <f t="shared" si="430"/>
        <v>6.9070566903511868E-3</v>
      </c>
    </row>
    <row r="845" spans="1:63" x14ac:dyDescent="0.3">
      <c r="A845" s="85" t="s">
        <v>1412</v>
      </c>
      <c r="B845" s="85" t="s">
        <v>440</v>
      </c>
      <c r="C845" s="65">
        <f>VLOOKUP(B845,Площадь!$D$2:$E$713,2,0)</f>
        <v>30.2</v>
      </c>
      <c r="D845" s="79"/>
      <c r="E845">
        <v>31</v>
      </c>
      <c r="F845">
        <v>29</v>
      </c>
      <c r="G845">
        <v>31</v>
      </c>
      <c r="Q845">
        <f t="shared" si="409"/>
        <v>91</v>
      </c>
      <c r="R845" s="100">
        <f>VLOOKUP(B845,'Общие показания'!A:H,8,0)</f>
        <v>1.1519133832326196</v>
      </c>
      <c r="S845" s="41"/>
      <c r="T845" s="100">
        <f t="shared" si="410"/>
        <v>0.44008125365048834</v>
      </c>
      <c r="U845" s="100">
        <f t="shared" si="411"/>
        <v>0.35744412367677719</v>
      </c>
      <c r="V845" s="41">
        <f t="shared" si="433"/>
        <v>0.35438800590535413</v>
      </c>
      <c r="W845" s="41">
        <f t="shared" si="432"/>
        <v>0</v>
      </c>
      <c r="X845" s="100">
        <f t="shared" si="412"/>
        <v>0</v>
      </c>
      <c r="Y845" s="41"/>
      <c r="Z845" s="41"/>
      <c r="AA845" s="41"/>
      <c r="AB845" s="41"/>
      <c r="AC845" s="41"/>
      <c r="AD845" s="41"/>
      <c r="AE845" s="41"/>
      <c r="AF845" s="41"/>
      <c r="AG845" s="41"/>
      <c r="AI845" s="100">
        <f t="shared" si="413"/>
        <v>0.60327921016560349</v>
      </c>
      <c r="AJ845" s="100">
        <f t="shared" si="414"/>
        <v>0.29120194253212722</v>
      </c>
      <c r="AK845" s="41">
        <f t="shared" si="434"/>
        <v>0.45672280865291937</v>
      </c>
      <c r="AL845" s="41">
        <f t="shared" si="415"/>
        <v>0</v>
      </c>
      <c r="AR845" s="41">
        <f t="shared" si="416"/>
        <v>0</v>
      </c>
      <c r="AS845" s="41">
        <f t="shared" si="417"/>
        <v>0</v>
      </c>
      <c r="AT845" s="41">
        <f t="shared" si="418"/>
        <v>0</v>
      </c>
      <c r="AV845" s="40">
        <f t="shared" si="419"/>
        <v>2800.7550946493643</v>
      </c>
      <c r="AW845" s="40">
        <f t="shared" si="420"/>
        <v>1741.1995542885347</v>
      </c>
      <c r="AX845" s="40">
        <f t="shared" si="421"/>
        <v>2177.3134261676473</v>
      </c>
      <c r="AY845" s="40">
        <f t="shared" si="422"/>
        <v>0</v>
      </c>
      <c r="AZ845" s="40">
        <f t="shared" si="423"/>
        <v>0</v>
      </c>
      <c r="BA845" s="40">
        <f t="shared" si="424"/>
        <v>0</v>
      </c>
      <c r="BB845" s="40">
        <f t="shared" si="425"/>
        <v>0</v>
      </c>
      <c r="BC845" s="40">
        <f t="shared" si="426"/>
        <v>0</v>
      </c>
      <c r="BD845" s="40">
        <f t="shared" si="427"/>
        <v>0</v>
      </c>
      <c r="BE845" s="40"/>
      <c r="BF845" s="40"/>
      <c r="BG845" s="40"/>
      <c r="BH845" s="62">
        <f t="shared" si="428"/>
        <v>6719.2680751055468</v>
      </c>
      <c r="BI845" s="128">
        <f>VLOOKUP(A845,'1112 '!$B$499:$G$1229,6,0)</f>
        <v>3891.25</v>
      </c>
      <c r="BJ845" s="63">
        <f t="shared" si="429"/>
        <v>2828.0180751055468</v>
      </c>
      <c r="BK845" s="41">
        <f t="shared" si="430"/>
        <v>6.9070566903511868E-3</v>
      </c>
    </row>
    <row r="846" spans="1:63" x14ac:dyDescent="0.3">
      <c r="A846" s="85" t="s">
        <v>1266</v>
      </c>
      <c r="B846" s="85" t="s">
        <v>400</v>
      </c>
      <c r="C846" s="65">
        <f>VLOOKUP(B846,Площадь!$D$2:$E$713,2,0)</f>
        <v>52</v>
      </c>
      <c r="D846" s="79"/>
      <c r="E846">
        <v>31</v>
      </c>
      <c r="F846">
        <v>29</v>
      </c>
      <c r="G846">
        <v>31</v>
      </c>
      <c r="Q846">
        <f t="shared" ref="Q846:Q909" si="435">SUM(E846:P846)</f>
        <v>91</v>
      </c>
      <c r="R846" s="100">
        <f>VLOOKUP(B846,'Общие показания'!A:H,8,0)</f>
        <v>1.98342701748663</v>
      </c>
      <c r="S846" s="41"/>
      <c r="T846" s="100">
        <f t="shared" ref="T846:T909" si="436">R846*$T$1/31*E846</f>
        <v>0.75775580098759587</v>
      </c>
      <c r="U846" s="100">
        <f t="shared" ref="U846:U909" si="437">R846*$U$1/29*F846</f>
        <v>0.61546670301961648</v>
      </c>
      <c r="V846" s="41">
        <f t="shared" si="433"/>
        <v>0.61020451347941784</v>
      </c>
      <c r="W846" s="41">
        <f t="shared" si="432"/>
        <v>0</v>
      </c>
      <c r="X846" s="100">
        <f t="shared" ref="X846:X909" si="438">SUM(T846:W846)-R846</f>
        <v>0</v>
      </c>
      <c r="Y846" s="41"/>
      <c r="Z846" s="41"/>
      <c r="AA846" s="41"/>
      <c r="AB846" s="41"/>
      <c r="AC846" s="41"/>
      <c r="AD846" s="41"/>
      <c r="AE846" s="41"/>
      <c r="AF846" s="41"/>
      <c r="AG846" s="41"/>
      <c r="AI846" s="100">
        <f t="shared" ref="AI846:AI909" si="439">(C846*$AI$1)/31*E846</f>
        <v>1.0387589049209067</v>
      </c>
      <c r="AJ846" s="100">
        <f t="shared" ref="AJ846:AJ909" si="440">(C846*$AJ$1)/29*F846</f>
        <v>0.50140731826723894</v>
      </c>
      <c r="AK846" s="41">
        <f t="shared" si="434"/>
        <v>0.78641013410436444</v>
      </c>
      <c r="AL846" s="41">
        <f t="shared" ref="AL846:AL909" si="441">(C846*$AL$1)/30*H846</f>
        <v>0</v>
      </c>
      <c r="AR846" s="41">
        <f t="shared" ref="AR846:AR909" si="442">(C846*$AR$1)/31*N846</f>
        <v>0</v>
      </c>
      <c r="AS846" s="41">
        <f t="shared" ref="AS846:AS909" si="443">(C846*$AS$1)/30*O846</f>
        <v>0</v>
      </c>
      <c r="AT846" s="41">
        <f t="shared" ref="AT846:AT909" si="444">(C846*$AT$1)/31*P846</f>
        <v>0</v>
      </c>
      <c r="AV846" s="40">
        <f t="shared" ref="AV846:AV909" si="445">(T846+AI846)*$AV$1</f>
        <v>4822.4922159525477</v>
      </c>
      <c r="AW846" s="40">
        <f t="shared" ref="AW846:AW909" si="446">(U846+AJ846)*$AW$1</f>
        <v>2998.0919477815837</v>
      </c>
      <c r="AX846" s="40">
        <f t="shared" ref="AX846:AX909" si="447">(V846+AK846)*$AX$1</f>
        <v>3749.0164953880017</v>
      </c>
      <c r="AY846" s="40">
        <f t="shared" ref="AY846:AY909" si="448">(W846+AL846)*$AY$1</f>
        <v>0</v>
      </c>
      <c r="AZ846" s="40">
        <f t="shared" ref="AZ846:AZ909" si="449">(Y846+AM846)*$AZ$1</f>
        <v>0</v>
      </c>
      <c r="BA846" s="40">
        <f t="shared" ref="BA846:BA909" si="450">(Z846+AN846)*$BA$1</f>
        <v>0</v>
      </c>
      <c r="BB846" s="40">
        <f t="shared" ref="BB846:BB909" si="451">(AA846+AO846)*$BB$1</f>
        <v>0</v>
      </c>
      <c r="BC846" s="40">
        <f t="shared" ref="BC846:BC909" si="452">(AB846+AP846)*$BC$1</f>
        <v>0</v>
      </c>
      <c r="BD846" s="40">
        <f t="shared" ref="BD846:BD909" si="453">(AC846+AQ846)*$BD$1</f>
        <v>0</v>
      </c>
      <c r="BE846" s="40"/>
      <c r="BF846" s="40"/>
      <c r="BG846" s="40"/>
      <c r="BH846" s="62">
        <f t="shared" ref="BH846:BH909" si="454">SUM(AV846:BG846)</f>
        <v>11569.600659122132</v>
      </c>
      <c r="BI846" s="128">
        <f>VLOOKUP(A846,'1112 '!$B$499:$G$1229,6,0)</f>
        <v>6700.17</v>
      </c>
      <c r="BJ846" s="63">
        <f t="shared" ref="BJ846:BJ909" si="455">BH846-BI846</f>
        <v>4869.4306591221321</v>
      </c>
      <c r="BK846" s="41">
        <f t="shared" si="430"/>
        <v>6.9070566903511868E-3</v>
      </c>
    </row>
    <row r="847" spans="1:63" x14ac:dyDescent="0.3">
      <c r="A847" s="85" t="s">
        <v>1467</v>
      </c>
      <c r="B847" s="85" t="s">
        <v>428</v>
      </c>
      <c r="C847" s="65">
        <f>VLOOKUP(B847,Площадь!$D$2:$E$713,2,0)</f>
        <v>60</v>
      </c>
      <c r="D847" s="79"/>
      <c r="E847">
        <v>31</v>
      </c>
      <c r="F847">
        <v>29</v>
      </c>
      <c r="G847">
        <v>31</v>
      </c>
      <c r="Q847">
        <f t="shared" si="435"/>
        <v>91</v>
      </c>
      <c r="R847" s="100">
        <f>VLOOKUP(B847,'Общие показания'!A:H,8,0)</f>
        <v>1.1920000000000002</v>
      </c>
      <c r="S847" s="41"/>
      <c r="T847" s="100">
        <f t="shared" si="436"/>
        <v>0.45539609313267965</v>
      </c>
      <c r="U847" s="100">
        <f t="shared" si="437"/>
        <v>0.36988318880975829</v>
      </c>
      <c r="V847" s="41">
        <f t="shared" si="433"/>
        <v>0.36672071805756229</v>
      </c>
      <c r="W847" s="41">
        <f t="shared" si="432"/>
        <v>0</v>
      </c>
      <c r="X847" s="100">
        <f t="shared" si="438"/>
        <v>0</v>
      </c>
      <c r="Y847" s="41"/>
      <c r="Z847" s="41"/>
      <c r="AA847" s="41"/>
      <c r="AB847" s="41"/>
      <c r="AC847" s="41"/>
      <c r="AD847" s="41"/>
      <c r="AE847" s="41"/>
      <c r="AF847" s="41"/>
      <c r="AG847" s="41"/>
      <c r="AI847" s="100">
        <f t="shared" si="439"/>
        <v>1.1985679672164309</v>
      </c>
      <c r="AJ847" s="100">
        <f t="shared" si="440"/>
        <v>0.57854690569296807</v>
      </c>
      <c r="AK847" s="41">
        <f t="shared" si="434"/>
        <v>0.90739630858195897</v>
      </c>
      <c r="AL847" s="41">
        <f t="shared" si="441"/>
        <v>0</v>
      </c>
      <c r="AR847" s="41">
        <f t="shared" si="442"/>
        <v>0</v>
      </c>
      <c r="AS847" s="41">
        <f t="shared" si="443"/>
        <v>0</v>
      </c>
      <c r="AT847" s="41">
        <f t="shared" si="444"/>
        <v>0</v>
      </c>
      <c r="AV847" s="40">
        <f t="shared" si="445"/>
        <v>4439.834965038739</v>
      </c>
      <c r="AW847" s="40">
        <f t="shared" si="446"/>
        <v>2545.9278084793386</v>
      </c>
      <c r="AX847" s="40">
        <f t="shared" si="447"/>
        <v>3420.1887816300655</v>
      </c>
      <c r="AY847" s="40">
        <f t="shared" si="448"/>
        <v>0</v>
      </c>
      <c r="AZ847" s="40">
        <f t="shared" si="449"/>
        <v>0</v>
      </c>
      <c r="BA847" s="40">
        <f t="shared" si="450"/>
        <v>0</v>
      </c>
      <c r="BB847" s="40">
        <f t="shared" si="451"/>
        <v>0</v>
      </c>
      <c r="BC847" s="40">
        <f t="shared" si="452"/>
        <v>0</v>
      </c>
      <c r="BD847" s="40">
        <f t="shared" si="453"/>
        <v>0</v>
      </c>
      <c r="BE847" s="40"/>
      <c r="BF847" s="40"/>
      <c r="BG847" s="40"/>
      <c r="BH847" s="62">
        <f t="shared" si="454"/>
        <v>10405.951555148144</v>
      </c>
      <c r="BI847" s="128">
        <f>VLOOKUP(A847,'1112 '!$B$499:$G$1229,6,0)</f>
        <v>7730.97</v>
      </c>
      <c r="BJ847" s="63">
        <f t="shared" si="455"/>
        <v>2674.9815551481433</v>
      </c>
      <c r="BK847" s="41">
        <f t="shared" ref="BK847:BK910" si="456">(SUM(T847:W847)+SUM(AD847:AF847)+SUM(AI847:AL847)+SUM(AR847:AT847))/12/C847</f>
        <v>5.3840433076268865E-3</v>
      </c>
    </row>
    <row r="848" spans="1:63" x14ac:dyDescent="0.3">
      <c r="A848" s="85" t="s">
        <v>1483</v>
      </c>
      <c r="B848" s="85" t="s">
        <v>470</v>
      </c>
      <c r="C848" s="65">
        <f>VLOOKUP(B848,Площадь!$D$2:$E$713,2,0)</f>
        <v>78.400000000000006</v>
      </c>
      <c r="D848" s="79"/>
      <c r="E848">
        <v>31</v>
      </c>
      <c r="F848">
        <v>29</v>
      </c>
      <c r="G848">
        <v>31</v>
      </c>
      <c r="Q848">
        <f t="shared" si="435"/>
        <v>91</v>
      </c>
      <c r="R848" s="100">
        <f>VLOOKUP(B848,'Общие показания'!A:H,8,0)</f>
        <v>2.9903976571336885</v>
      </c>
      <c r="S848" s="41"/>
      <c r="T848" s="100">
        <f t="shared" si="436"/>
        <v>1.1424625922582217</v>
      </c>
      <c r="U848" s="100">
        <f t="shared" si="437"/>
        <v>0.92793441378342179</v>
      </c>
      <c r="V848" s="41">
        <f t="shared" si="433"/>
        <v>0.92000065109204543</v>
      </c>
      <c r="W848" s="41">
        <f t="shared" si="432"/>
        <v>0</v>
      </c>
      <c r="X848" s="100">
        <f t="shared" si="438"/>
        <v>0</v>
      </c>
      <c r="Y848" s="41"/>
      <c r="Z848" s="41"/>
      <c r="AA848" s="41"/>
      <c r="AB848" s="41"/>
      <c r="AC848" s="41"/>
      <c r="AD848" s="41"/>
      <c r="AE848" s="41"/>
      <c r="AF848" s="41"/>
      <c r="AG848" s="41"/>
      <c r="AI848" s="100">
        <f t="shared" si="439"/>
        <v>1.5661288104961364</v>
      </c>
      <c r="AJ848" s="100">
        <f t="shared" si="440"/>
        <v>0.75596795677214501</v>
      </c>
      <c r="AK848" s="41">
        <f t="shared" si="434"/>
        <v>1.1856645098804266</v>
      </c>
      <c r="AL848" s="41">
        <f t="shared" si="441"/>
        <v>0</v>
      </c>
      <c r="AR848" s="41">
        <f t="shared" si="442"/>
        <v>0</v>
      </c>
      <c r="AS848" s="41">
        <f t="shared" si="443"/>
        <v>0</v>
      </c>
      <c r="AT848" s="41">
        <f t="shared" si="444"/>
        <v>0</v>
      </c>
      <c r="AV848" s="40">
        <f t="shared" si="445"/>
        <v>7270.8344178976886</v>
      </c>
      <c r="AW848" s="40">
        <f t="shared" si="446"/>
        <v>4520.2001674245421</v>
      </c>
      <c r="AX848" s="40">
        <f t="shared" si="447"/>
        <v>5652.3633315080651</v>
      </c>
      <c r="AY848" s="40">
        <f t="shared" si="448"/>
        <v>0</v>
      </c>
      <c r="AZ848" s="40">
        <f t="shared" si="449"/>
        <v>0</v>
      </c>
      <c r="BA848" s="40">
        <f t="shared" si="450"/>
        <v>0</v>
      </c>
      <c r="BB848" s="40">
        <f t="shared" si="451"/>
        <v>0</v>
      </c>
      <c r="BC848" s="40">
        <f t="shared" si="452"/>
        <v>0</v>
      </c>
      <c r="BD848" s="40">
        <f t="shared" si="453"/>
        <v>0</v>
      </c>
      <c r="BE848" s="40"/>
      <c r="BF848" s="40"/>
      <c r="BG848" s="40"/>
      <c r="BH848" s="62">
        <f t="shared" si="454"/>
        <v>17443.397916830298</v>
      </c>
      <c r="BI848" s="128">
        <f>VLOOKUP(A848,'1112 '!$B$499:$G$1229,6,0)</f>
        <v>10101.780000000001</v>
      </c>
      <c r="BJ848" s="63">
        <f t="shared" si="455"/>
        <v>7341.617916830297</v>
      </c>
      <c r="BK848" s="41">
        <f t="shared" si="456"/>
        <v>6.9070566903511868E-3</v>
      </c>
    </row>
    <row r="849" spans="1:63" x14ac:dyDescent="0.3">
      <c r="A849" s="85" t="s">
        <v>1523</v>
      </c>
      <c r="B849" s="85" t="s">
        <v>393</v>
      </c>
      <c r="C849" s="65">
        <f>VLOOKUP(B849,Площадь!$D$2:$E$713,2,0)</f>
        <v>30.2</v>
      </c>
      <c r="D849" s="79"/>
      <c r="E849">
        <v>31</v>
      </c>
      <c r="F849">
        <v>29</v>
      </c>
      <c r="G849">
        <v>31</v>
      </c>
      <c r="Q849">
        <f t="shared" si="435"/>
        <v>91</v>
      </c>
      <c r="R849" s="100">
        <f>VLOOKUP(B849,'Общие показания'!A:H,8,0)</f>
        <v>1.7389999999999972</v>
      </c>
      <c r="S849" s="41"/>
      <c r="T849" s="100">
        <f t="shared" si="436"/>
        <v>0.66437399828668497</v>
      </c>
      <c r="U849" s="100">
        <f t="shared" si="437"/>
        <v>0.53961985347329577</v>
      </c>
      <c r="V849" s="41">
        <f t="shared" si="433"/>
        <v>0.53500614824001658</v>
      </c>
      <c r="W849" s="41">
        <f>R848*W$1/30*H849</f>
        <v>0</v>
      </c>
      <c r="X849" s="100">
        <f t="shared" si="438"/>
        <v>0</v>
      </c>
      <c r="Y849" s="41"/>
      <c r="Z849" s="41"/>
      <c r="AA849" s="41"/>
      <c r="AB849" s="41"/>
      <c r="AC849" s="41"/>
      <c r="AD849" s="41"/>
      <c r="AE849" s="41"/>
      <c r="AF849" s="41"/>
      <c r="AG849" s="41"/>
      <c r="AI849" s="100">
        <f t="shared" si="439"/>
        <v>0.60327921016560349</v>
      </c>
      <c r="AJ849" s="100">
        <f t="shared" si="440"/>
        <v>0.29120194253212722</v>
      </c>
      <c r="AK849" s="41">
        <f t="shared" si="434"/>
        <v>0.45672280865291937</v>
      </c>
      <c r="AL849" s="41">
        <f t="shared" si="441"/>
        <v>0</v>
      </c>
      <c r="AR849" s="41">
        <f t="shared" si="442"/>
        <v>0</v>
      </c>
      <c r="AS849" s="41">
        <f t="shared" si="443"/>
        <v>0</v>
      </c>
      <c r="AT849" s="41">
        <f t="shared" si="444"/>
        <v>0</v>
      </c>
      <c r="AV849" s="40">
        <f t="shared" si="445"/>
        <v>3402.8375666409852</v>
      </c>
      <c r="AW849" s="40">
        <f t="shared" si="446"/>
        <v>2230.224796325117</v>
      </c>
      <c r="AX849" s="40">
        <f t="shared" si="447"/>
        <v>2662.1575427251219</v>
      </c>
      <c r="AY849" s="40">
        <f t="shared" si="448"/>
        <v>0</v>
      </c>
      <c r="AZ849" s="40">
        <f t="shared" si="449"/>
        <v>0</v>
      </c>
      <c r="BA849" s="40">
        <f t="shared" si="450"/>
        <v>0</v>
      </c>
      <c r="BB849" s="40">
        <f t="shared" si="451"/>
        <v>0</v>
      </c>
      <c r="BC849" s="40">
        <f t="shared" si="452"/>
        <v>0</v>
      </c>
      <c r="BD849" s="40">
        <f t="shared" si="453"/>
        <v>0</v>
      </c>
      <c r="BE849" s="40"/>
      <c r="BF849" s="40"/>
      <c r="BG849" s="40"/>
      <c r="BH849" s="62">
        <f t="shared" si="454"/>
        <v>8295.219905691225</v>
      </c>
      <c r="BI849" s="128">
        <f>VLOOKUP(A849,'1112 '!$B$499:$G$1229,6,0)</f>
        <v>3891.25</v>
      </c>
      <c r="BJ849" s="63">
        <f t="shared" si="455"/>
        <v>4403.969905691225</v>
      </c>
      <c r="BK849" s="41">
        <f t="shared" si="456"/>
        <v>8.5270528734841273E-3</v>
      </c>
    </row>
    <row r="850" spans="1:63" x14ac:dyDescent="0.3">
      <c r="A850" s="85" t="s">
        <v>1472</v>
      </c>
      <c r="B850" s="85" t="s">
        <v>452</v>
      </c>
      <c r="C850" s="65">
        <f>VLOOKUP(B850,Площадь!$D$2:$E$713,2,0)</f>
        <v>73</v>
      </c>
      <c r="D850" s="79"/>
      <c r="E850">
        <v>31</v>
      </c>
      <c r="F850">
        <v>29</v>
      </c>
      <c r="G850">
        <v>31</v>
      </c>
      <c r="Q850">
        <f t="shared" si="435"/>
        <v>91</v>
      </c>
      <c r="R850" s="100">
        <f>VLOOKUP(B850,'Общие показания'!A:H,8,0)</f>
        <v>5.4029999999999987</v>
      </c>
      <c r="S850" s="41"/>
      <c r="T850" s="100">
        <f t="shared" si="436"/>
        <v>2.0641821234864657</v>
      </c>
      <c r="U850" s="100">
        <f t="shared" si="437"/>
        <v>1.6765762324992644</v>
      </c>
      <c r="V850" s="41">
        <f t="shared" si="433"/>
        <v>1.6622416440142687</v>
      </c>
      <c r="W850" s="41">
        <f t="shared" ref="W850:W884" si="457">R850*W$1/30*H850</f>
        <v>0</v>
      </c>
      <c r="X850" s="100">
        <f t="shared" si="438"/>
        <v>0</v>
      </c>
      <c r="Y850" s="41"/>
      <c r="Z850" s="41"/>
      <c r="AA850" s="41"/>
      <c r="AB850" s="41"/>
      <c r="AC850" s="41"/>
      <c r="AD850" s="41"/>
      <c r="AE850" s="41"/>
      <c r="AF850" s="41"/>
      <c r="AG850" s="41"/>
      <c r="AI850" s="100">
        <f t="shared" si="439"/>
        <v>1.4582576934466576</v>
      </c>
      <c r="AJ850" s="100">
        <f t="shared" si="440"/>
        <v>0.70389873525977775</v>
      </c>
      <c r="AK850" s="41">
        <f t="shared" si="434"/>
        <v>1.1039988421080502</v>
      </c>
      <c r="AL850" s="41">
        <f t="shared" si="441"/>
        <v>0</v>
      </c>
      <c r="AR850" s="41">
        <f t="shared" si="442"/>
        <v>0</v>
      </c>
      <c r="AS850" s="41">
        <f t="shared" si="443"/>
        <v>0</v>
      </c>
      <c r="AT850" s="41">
        <f t="shared" si="444"/>
        <v>0</v>
      </c>
      <c r="AV850" s="40">
        <f t="shared" si="445"/>
        <v>9455.4965469825984</v>
      </c>
      <c r="AW850" s="40">
        <f t="shared" si="446"/>
        <v>6390.0517844536625</v>
      </c>
      <c r="AX850" s="40">
        <f t="shared" si="447"/>
        <v>7425.5853113273088</v>
      </c>
      <c r="AY850" s="40">
        <f t="shared" si="448"/>
        <v>0</v>
      </c>
      <c r="AZ850" s="40">
        <f t="shared" si="449"/>
        <v>0</v>
      </c>
      <c r="BA850" s="40">
        <f t="shared" si="450"/>
        <v>0</v>
      </c>
      <c r="BB850" s="40">
        <f t="shared" si="451"/>
        <v>0</v>
      </c>
      <c r="BC850" s="40">
        <f t="shared" si="452"/>
        <v>0</v>
      </c>
      <c r="BD850" s="40">
        <f t="shared" si="453"/>
        <v>0</v>
      </c>
      <c r="BE850" s="40"/>
      <c r="BF850" s="40"/>
      <c r="BG850" s="40"/>
      <c r="BH850" s="62">
        <f t="shared" si="454"/>
        <v>23271.133642763569</v>
      </c>
      <c r="BI850" s="128">
        <f>VLOOKUP(A850,'1112 '!$B$499:$G$1229,6,0)</f>
        <v>9405.99</v>
      </c>
      <c r="BJ850" s="63">
        <f t="shared" si="455"/>
        <v>13865.143642763569</v>
      </c>
      <c r="BK850" s="41">
        <f t="shared" si="456"/>
        <v>9.8962959712494102E-3</v>
      </c>
    </row>
    <row r="851" spans="1:63" x14ac:dyDescent="0.3">
      <c r="A851" s="85" t="s">
        <v>1498</v>
      </c>
      <c r="B851" s="85" t="s">
        <v>438</v>
      </c>
      <c r="C851" s="65">
        <f>VLOOKUP(B851,Площадь!$D$2:$E$713,2,0)</f>
        <v>84.7</v>
      </c>
      <c r="D851" s="79"/>
      <c r="E851">
        <v>31</v>
      </c>
      <c r="F851">
        <v>29</v>
      </c>
      <c r="G851">
        <v>31</v>
      </c>
      <c r="Q851">
        <f t="shared" si="435"/>
        <v>91</v>
      </c>
      <c r="R851" s="100">
        <f>VLOOKUP(B851,'Общие показания'!A:H,8,0)</f>
        <v>3.2306974688676453</v>
      </c>
      <c r="S851" s="41"/>
      <c r="T851" s="100">
        <f t="shared" si="436"/>
        <v>1.2342676219932571</v>
      </c>
      <c r="U851" s="100">
        <f t="shared" si="437"/>
        <v>1.0025005720338751</v>
      </c>
      <c r="V851" s="41">
        <f t="shared" si="433"/>
        <v>0.99392927484051319</v>
      </c>
      <c r="W851" s="41">
        <f t="shared" si="457"/>
        <v>0</v>
      </c>
      <c r="X851" s="100">
        <f t="shared" si="438"/>
        <v>0</v>
      </c>
      <c r="Y851" s="41"/>
      <c r="Z851" s="41"/>
      <c r="AA851" s="41"/>
      <c r="AB851" s="41"/>
      <c r="AC851" s="41"/>
      <c r="AD851" s="41"/>
      <c r="AE851" s="41"/>
      <c r="AF851" s="41"/>
      <c r="AG851" s="41"/>
      <c r="AI851" s="100">
        <f t="shared" si="439"/>
        <v>1.6919784470538615</v>
      </c>
      <c r="AJ851" s="100">
        <f t="shared" si="440"/>
        <v>0.81671538186990655</v>
      </c>
      <c r="AK851" s="41">
        <f t="shared" si="434"/>
        <v>1.2809411222815321</v>
      </c>
      <c r="AL851" s="41">
        <f t="shared" si="441"/>
        <v>0</v>
      </c>
      <c r="AR851" s="41">
        <f t="shared" si="442"/>
        <v>0</v>
      </c>
      <c r="AS851" s="41">
        <f t="shared" si="443"/>
        <v>0</v>
      </c>
      <c r="AT851" s="41">
        <f t="shared" si="444"/>
        <v>0</v>
      </c>
      <c r="AV851" s="40">
        <f t="shared" si="445"/>
        <v>7855.0978979073234</v>
      </c>
      <c r="AW851" s="40">
        <f t="shared" si="446"/>
        <v>4883.4305380211554</v>
      </c>
      <c r="AX851" s="40">
        <f t="shared" si="447"/>
        <v>6106.5710992185341</v>
      </c>
      <c r="AY851" s="40">
        <f t="shared" si="448"/>
        <v>0</v>
      </c>
      <c r="AZ851" s="40">
        <f t="shared" si="449"/>
        <v>0</v>
      </c>
      <c r="BA851" s="40">
        <f t="shared" si="450"/>
        <v>0</v>
      </c>
      <c r="BB851" s="40">
        <f t="shared" si="451"/>
        <v>0</v>
      </c>
      <c r="BC851" s="40">
        <f t="shared" si="452"/>
        <v>0</v>
      </c>
      <c r="BD851" s="40">
        <f t="shared" si="453"/>
        <v>0</v>
      </c>
      <c r="BE851" s="40"/>
      <c r="BF851" s="40"/>
      <c r="BG851" s="40"/>
      <c r="BH851" s="62">
        <f t="shared" si="454"/>
        <v>18845.099535147012</v>
      </c>
      <c r="BI851" s="128">
        <f>VLOOKUP(A851,'1112 '!$B$499:$G$1229,6,0)</f>
        <v>10913.53</v>
      </c>
      <c r="BJ851" s="63">
        <f t="shared" si="455"/>
        <v>7931.5695351470113</v>
      </c>
      <c r="BK851" s="41">
        <f t="shared" si="456"/>
        <v>6.907056690351185E-3</v>
      </c>
    </row>
    <row r="852" spans="1:63" x14ac:dyDescent="0.3">
      <c r="A852" s="85" t="s">
        <v>3578</v>
      </c>
      <c r="B852" s="85" t="s">
        <v>402</v>
      </c>
      <c r="C852" s="65">
        <f>VLOOKUP(B852,Площадь!$D$2:$E$713,2,0)</f>
        <v>110.1</v>
      </c>
      <c r="D852" s="79"/>
      <c r="E852">
        <v>31</v>
      </c>
      <c r="F852">
        <v>29</v>
      </c>
      <c r="G852">
        <v>31</v>
      </c>
      <c r="Q852">
        <f t="shared" si="435"/>
        <v>91</v>
      </c>
      <c r="R852" s="100">
        <f>VLOOKUP(B852,'Общие показания'!A:H,8,0)</f>
        <v>4.1995252812553447</v>
      </c>
      <c r="S852" s="41"/>
      <c r="T852" s="100">
        <f t="shared" si="436"/>
        <v>1.6044021863218132</v>
      </c>
      <c r="U852" s="100">
        <f t="shared" si="437"/>
        <v>1.3031323846626877</v>
      </c>
      <c r="V852" s="41">
        <f t="shared" si="433"/>
        <v>1.2919907102708441</v>
      </c>
      <c r="W852" s="41">
        <f t="shared" si="457"/>
        <v>0</v>
      </c>
      <c r="X852" s="100">
        <f t="shared" si="438"/>
        <v>0</v>
      </c>
      <c r="Y852" s="41"/>
      <c r="Z852" s="41"/>
      <c r="AA852" s="41"/>
      <c r="AB852" s="41"/>
      <c r="AC852" s="41"/>
      <c r="AD852" s="41"/>
      <c r="AE852" s="41"/>
      <c r="AF852" s="41"/>
      <c r="AG852" s="41"/>
      <c r="AI852" s="100">
        <f t="shared" si="439"/>
        <v>2.1993722198421506</v>
      </c>
      <c r="AJ852" s="100">
        <f t="shared" si="440"/>
        <v>1.0616335719465964</v>
      </c>
      <c r="AK852" s="41">
        <f t="shared" si="434"/>
        <v>1.6650722262478947</v>
      </c>
      <c r="AL852" s="41">
        <f t="shared" si="441"/>
        <v>0</v>
      </c>
      <c r="AR852" s="41">
        <f t="shared" si="442"/>
        <v>0</v>
      </c>
      <c r="AS852" s="41">
        <f t="shared" si="443"/>
        <v>0</v>
      </c>
      <c r="AT852" s="41">
        <f t="shared" si="444"/>
        <v>0</v>
      </c>
      <c r="AV852" s="40">
        <f t="shared" si="445"/>
        <v>10210.699864930297</v>
      </c>
      <c r="AW852" s="40">
        <f t="shared" si="446"/>
        <v>6347.8831432836978</v>
      </c>
      <c r="AX852" s="40">
        <f t="shared" si="447"/>
        <v>7937.821464273442</v>
      </c>
      <c r="AY852" s="40">
        <f t="shared" si="448"/>
        <v>0</v>
      </c>
      <c r="AZ852" s="40">
        <f t="shared" si="449"/>
        <v>0</v>
      </c>
      <c r="BA852" s="40">
        <f t="shared" si="450"/>
        <v>0</v>
      </c>
      <c r="BB852" s="40">
        <f t="shared" si="451"/>
        <v>0</v>
      </c>
      <c r="BC852" s="40">
        <f t="shared" si="452"/>
        <v>0</v>
      </c>
      <c r="BD852" s="40">
        <f t="shared" si="453"/>
        <v>0</v>
      </c>
      <c r="BE852" s="40"/>
      <c r="BF852" s="40"/>
      <c r="BG852" s="40"/>
      <c r="BH852" s="62">
        <f t="shared" si="454"/>
        <v>24496.404472487437</v>
      </c>
      <c r="BI852" s="128">
        <f>VLOOKUP(A852,'1112 '!$B$499:$G$1229,6,0)</f>
        <v>14186.31</v>
      </c>
      <c r="BJ852" s="63">
        <f t="shared" si="455"/>
        <v>10310.094472487437</v>
      </c>
      <c r="BK852" s="41">
        <f t="shared" si="456"/>
        <v>6.9070566903511868E-3</v>
      </c>
    </row>
    <row r="853" spans="1:63" x14ac:dyDescent="0.3">
      <c r="A853" s="85" t="s">
        <v>1373</v>
      </c>
      <c r="B853" s="85" t="s">
        <v>419</v>
      </c>
      <c r="C853" s="65">
        <f>VLOOKUP(B853,Площадь!$D$2:$E$713,2,0)</f>
        <v>42.7</v>
      </c>
      <c r="D853" s="79"/>
      <c r="E853">
        <v>31</v>
      </c>
      <c r="F853">
        <v>29</v>
      </c>
      <c r="G853">
        <v>31</v>
      </c>
      <c r="Q853">
        <f t="shared" si="435"/>
        <v>91</v>
      </c>
      <c r="R853" s="100">
        <f>VLOOKUP(B853,'Общие показания'!A:H,8,0)</f>
        <v>1.6286987239745983</v>
      </c>
      <c r="S853" s="41"/>
      <c r="T853" s="100">
        <f t="shared" si="436"/>
        <v>0.6222340904263528</v>
      </c>
      <c r="U853" s="100">
        <f t="shared" si="437"/>
        <v>0.50539285036418513</v>
      </c>
      <c r="V853" s="41">
        <f t="shared" si="433"/>
        <v>0.50107178318406043</v>
      </c>
      <c r="W853" s="41">
        <f t="shared" si="457"/>
        <v>0</v>
      </c>
      <c r="X853" s="100">
        <f t="shared" si="438"/>
        <v>0</v>
      </c>
      <c r="Y853" s="41"/>
      <c r="Z853" s="41"/>
      <c r="AA853" s="41"/>
      <c r="AB853" s="41"/>
      <c r="AC853" s="41"/>
      <c r="AD853" s="41"/>
      <c r="AE853" s="41"/>
      <c r="AF853" s="41"/>
      <c r="AG853" s="41"/>
      <c r="AI853" s="100">
        <f t="shared" si="439"/>
        <v>0.85298087000236</v>
      </c>
      <c r="AJ853" s="100">
        <f t="shared" si="440"/>
        <v>0.41173254788482894</v>
      </c>
      <c r="AK853" s="41">
        <f t="shared" si="434"/>
        <v>0.64576370627416091</v>
      </c>
      <c r="AL853" s="41">
        <f t="shared" si="441"/>
        <v>0</v>
      </c>
      <c r="AR853" s="41">
        <f t="shared" si="442"/>
        <v>0</v>
      </c>
      <c r="AS853" s="41">
        <f t="shared" si="443"/>
        <v>0</v>
      </c>
      <c r="AT853" s="41">
        <f t="shared" si="444"/>
        <v>0</v>
      </c>
      <c r="AV853" s="40">
        <f t="shared" si="445"/>
        <v>3960.0080311764195</v>
      </c>
      <c r="AW853" s="40">
        <f t="shared" si="446"/>
        <v>2461.8947340437235</v>
      </c>
      <c r="AX853" s="40">
        <f t="shared" si="447"/>
        <v>3078.519314482071</v>
      </c>
      <c r="AY853" s="40">
        <f t="shared" si="448"/>
        <v>0</v>
      </c>
      <c r="AZ853" s="40">
        <f t="shared" si="449"/>
        <v>0</v>
      </c>
      <c r="BA853" s="40">
        <f t="shared" si="450"/>
        <v>0</v>
      </c>
      <c r="BB853" s="40">
        <f t="shared" si="451"/>
        <v>0</v>
      </c>
      <c r="BC853" s="40">
        <f t="shared" si="452"/>
        <v>0</v>
      </c>
      <c r="BD853" s="40">
        <f t="shared" si="453"/>
        <v>0</v>
      </c>
      <c r="BE853" s="40"/>
      <c r="BF853" s="40"/>
      <c r="BG853" s="40"/>
      <c r="BH853" s="62">
        <f t="shared" si="454"/>
        <v>9500.4220797022135</v>
      </c>
      <c r="BI853" s="128">
        <f>VLOOKUP(A853,'1112 '!$B$499:$G$1229,6,0)</f>
        <v>5501.86</v>
      </c>
      <c r="BJ853" s="63">
        <f t="shared" si="455"/>
        <v>3998.5620797022139</v>
      </c>
      <c r="BK853" s="41">
        <f t="shared" si="456"/>
        <v>6.9070566903511868E-3</v>
      </c>
    </row>
    <row r="854" spans="1:63" x14ac:dyDescent="0.3">
      <c r="A854" s="85" t="s">
        <v>1622</v>
      </c>
      <c r="B854" s="85" t="s">
        <v>468</v>
      </c>
      <c r="C854" s="65">
        <f>VLOOKUP(B854,Площадь!$D$2:$E$713,2,0)</f>
        <v>64.7</v>
      </c>
      <c r="D854" s="79"/>
      <c r="E854">
        <v>31</v>
      </c>
      <c r="F854">
        <v>29</v>
      </c>
      <c r="G854">
        <v>31</v>
      </c>
      <c r="Q854">
        <f t="shared" si="435"/>
        <v>91</v>
      </c>
      <c r="R854" s="100">
        <f>VLOOKUP(B854,'Общие показания'!A:H,8,0)</f>
        <v>5.8969999999999985</v>
      </c>
      <c r="S854" s="41"/>
      <c r="T854" s="100">
        <f t="shared" si="436"/>
        <v>2.2529117124189688</v>
      </c>
      <c r="U854" s="100">
        <f t="shared" si="437"/>
        <v>1.829866748667067</v>
      </c>
      <c r="V854" s="41">
        <f t="shared" si="433"/>
        <v>1.8142215389139631</v>
      </c>
      <c r="W854" s="41">
        <f t="shared" si="457"/>
        <v>0</v>
      </c>
      <c r="X854" s="100">
        <f t="shared" si="438"/>
        <v>0</v>
      </c>
      <c r="Y854" s="41"/>
      <c r="Z854" s="41"/>
      <c r="AA854" s="41"/>
      <c r="AB854" s="41"/>
      <c r="AC854" s="41"/>
      <c r="AD854" s="41"/>
      <c r="AE854" s="41"/>
      <c r="AF854" s="41"/>
      <c r="AG854" s="41"/>
      <c r="AI854" s="100">
        <f t="shared" si="439"/>
        <v>1.2924557913150512</v>
      </c>
      <c r="AJ854" s="100">
        <f t="shared" si="440"/>
        <v>0.6238664133055839</v>
      </c>
      <c r="AK854" s="41">
        <f t="shared" si="434"/>
        <v>0.97847568608754587</v>
      </c>
      <c r="AL854" s="41">
        <f t="shared" si="441"/>
        <v>0</v>
      </c>
      <c r="AR854" s="41">
        <f t="shared" si="442"/>
        <v>0</v>
      </c>
      <c r="AS854" s="41">
        <f t="shared" si="443"/>
        <v>0</v>
      </c>
      <c r="AT854" s="41">
        <f t="shared" si="444"/>
        <v>0</v>
      </c>
      <c r="AV854" s="40">
        <f t="shared" si="445"/>
        <v>9517.0427123234549</v>
      </c>
      <c r="AW854" s="40">
        <f t="shared" si="446"/>
        <v>6586.7031506729054</v>
      </c>
      <c r="AX854" s="40">
        <f t="shared" si="447"/>
        <v>7496.6047229050509</v>
      </c>
      <c r="AY854" s="40">
        <f t="shared" si="448"/>
        <v>0</v>
      </c>
      <c r="AZ854" s="40">
        <f t="shared" si="449"/>
        <v>0</v>
      </c>
      <c r="BA854" s="40">
        <f t="shared" si="450"/>
        <v>0</v>
      </c>
      <c r="BB854" s="40">
        <f t="shared" si="451"/>
        <v>0</v>
      </c>
      <c r="BC854" s="40">
        <f t="shared" si="452"/>
        <v>0</v>
      </c>
      <c r="BD854" s="40">
        <f t="shared" si="453"/>
        <v>0</v>
      </c>
      <c r="BE854" s="40"/>
      <c r="BF854" s="40"/>
      <c r="BG854" s="40"/>
      <c r="BH854" s="62">
        <f t="shared" si="454"/>
        <v>23600.350585901411</v>
      </c>
      <c r="BI854" s="128">
        <f>VLOOKUP(A854,'1112 '!$B$499:$G$1229,6,0)</f>
        <v>8336.5499999999993</v>
      </c>
      <c r="BJ854" s="63">
        <f t="shared" si="455"/>
        <v>15263.800585901412</v>
      </c>
      <c r="BK854" s="41">
        <f t="shared" si="456"/>
        <v>1.1323799447073905E-2</v>
      </c>
    </row>
    <row r="855" spans="1:63" x14ac:dyDescent="0.3">
      <c r="A855" s="85" t="s">
        <v>1491</v>
      </c>
      <c r="B855" s="85" t="s">
        <v>456</v>
      </c>
      <c r="C855" s="65">
        <f>VLOOKUP(B855,Площадь!$D$2:$E$713,2,0)</f>
        <v>57.9</v>
      </c>
      <c r="D855" s="79"/>
      <c r="E855">
        <v>31</v>
      </c>
      <c r="F855">
        <v>29</v>
      </c>
      <c r="G855">
        <v>31</v>
      </c>
      <c r="Q855">
        <f t="shared" si="435"/>
        <v>91</v>
      </c>
      <c r="R855" s="100">
        <f>VLOOKUP(B855,'Общие показания'!A:H,8,0)</f>
        <v>2.2084696983168435</v>
      </c>
      <c r="S855" s="41"/>
      <c r="T855" s="100">
        <f t="shared" si="436"/>
        <v>0.84373193994580375</v>
      </c>
      <c r="U855" s="100">
        <f t="shared" si="437"/>
        <v>0.68529850201607279</v>
      </c>
      <c r="V855" s="41">
        <f t="shared" si="433"/>
        <v>0.67943925635496705</v>
      </c>
      <c r="W855" s="41">
        <f t="shared" si="457"/>
        <v>0</v>
      </c>
      <c r="X855" s="100">
        <f t="shared" si="438"/>
        <v>0</v>
      </c>
      <c r="Y855" s="41"/>
      <c r="Z855" s="41"/>
      <c r="AA855" s="41"/>
      <c r="AB855" s="41"/>
      <c r="AC855" s="41"/>
      <c r="AD855" s="41"/>
      <c r="AE855" s="41"/>
      <c r="AF855" s="41"/>
      <c r="AG855" s="41"/>
      <c r="AI855" s="100">
        <f t="shared" si="439"/>
        <v>1.1566180883638557</v>
      </c>
      <c r="AJ855" s="100">
        <f t="shared" si="440"/>
        <v>0.55829776399371411</v>
      </c>
      <c r="AK855" s="41">
        <f t="shared" si="434"/>
        <v>0.87563743778159042</v>
      </c>
      <c r="AL855" s="41">
        <f t="shared" si="441"/>
        <v>0</v>
      </c>
      <c r="AR855" s="41">
        <f t="shared" si="442"/>
        <v>0</v>
      </c>
      <c r="AS855" s="41">
        <f t="shared" si="443"/>
        <v>0</v>
      </c>
      <c r="AT855" s="41">
        <f t="shared" si="444"/>
        <v>0</v>
      </c>
      <c r="AV855" s="40">
        <f t="shared" si="445"/>
        <v>5369.6596019933177</v>
      </c>
      <c r="AW855" s="40">
        <f t="shared" si="446"/>
        <v>3338.2600726260316</v>
      </c>
      <c r="AX855" s="40">
        <f t="shared" si="447"/>
        <v>4174.3856746724096</v>
      </c>
      <c r="AY855" s="40">
        <f t="shared" si="448"/>
        <v>0</v>
      </c>
      <c r="AZ855" s="40">
        <f t="shared" si="449"/>
        <v>0</v>
      </c>
      <c r="BA855" s="40">
        <f t="shared" si="450"/>
        <v>0</v>
      </c>
      <c r="BB855" s="40">
        <f t="shared" si="451"/>
        <v>0</v>
      </c>
      <c r="BC855" s="40">
        <f t="shared" si="452"/>
        <v>0</v>
      </c>
      <c r="BD855" s="40">
        <f t="shared" si="453"/>
        <v>0</v>
      </c>
      <c r="BE855" s="40"/>
      <c r="BF855" s="40"/>
      <c r="BG855" s="40"/>
      <c r="BH855" s="62">
        <f t="shared" si="454"/>
        <v>12882.305349291757</v>
      </c>
      <c r="BI855" s="128">
        <f>VLOOKUP(A855,'1112 '!$B$499:$G$1229,6,0)</f>
        <v>7460.37</v>
      </c>
      <c r="BJ855" s="63">
        <f t="shared" si="455"/>
        <v>5421.9353492917571</v>
      </c>
      <c r="BK855" s="41">
        <f t="shared" si="456"/>
        <v>6.9070566903511859E-3</v>
      </c>
    </row>
    <row r="856" spans="1:63" x14ac:dyDescent="0.3">
      <c r="A856" s="85" t="s">
        <v>1904</v>
      </c>
      <c r="B856" s="85" t="s">
        <v>426</v>
      </c>
      <c r="C856" s="65">
        <f>VLOOKUP(B856,Площадь!$D$2:$E$713,2,0)</f>
        <v>84.9</v>
      </c>
      <c r="D856" s="79"/>
      <c r="E856">
        <v>31</v>
      </c>
      <c r="F856">
        <v>29</v>
      </c>
      <c r="G856">
        <v>31</v>
      </c>
      <c r="Q856">
        <f t="shared" si="435"/>
        <v>91</v>
      </c>
      <c r="R856" s="100">
        <f>VLOOKUP(B856,'Общие показания'!A:H,8,0)</f>
        <v>3.2383260343195173</v>
      </c>
      <c r="S856" s="41"/>
      <c r="T856" s="100">
        <f t="shared" si="436"/>
        <v>1.2371820673816711</v>
      </c>
      <c r="U856" s="100">
        <f t="shared" si="437"/>
        <v>1.0048677516608737</v>
      </c>
      <c r="V856" s="41">
        <f t="shared" si="433"/>
        <v>0.99627621527697263</v>
      </c>
      <c r="W856" s="41">
        <f t="shared" si="457"/>
        <v>0</v>
      </c>
      <c r="X856" s="100">
        <f t="shared" si="438"/>
        <v>0</v>
      </c>
      <c r="Y856" s="41"/>
      <c r="Z856" s="41"/>
      <c r="AA856" s="41"/>
      <c r="AB856" s="41"/>
      <c r="AC856" s="41"/>
      <c r="AD856" s="41"/>
      <c r="AE856" s="41"/>
      <c r="AF856" s="41"/>
      <c r="AG856" s="41"/>
      <c r="AI856" s="100">
        <f t="shared" si="439"/>
        <v>1.6959736736112496</v>
      </c>
      <c r="AJ856" s="100">
        <f t="shared" si="440"/>
        <v>0.81864387155554985</v>
      </c>
      <c r="AK856" s="41">
        <f t="shared" si="434"/>
        <v>1.283965776643472</v>
      </c>
      <c r="AL856" s="41">
        <f t="shared" si="441"/>
        <v>0</v>
      </c>
      <c r="AR856" s="41">
        <f t="shared" si="442"/>
        <v>0</v>
      </c>
      <c r="AS856" s="41">
        <f t="shared" si="443"/>
        <v>0</v>
      </c>
      <c r="AT856" s="41">
        <f t="shared" si="444"/>
        <v>0</v>
      </c>
      <c r="AV856" s="40">
        <f t="shared" si="445"/>
        <v>7873.6459448917567</v>
      </c>
      <c r="AW856" s="40">
        <f t="shared" si="446"/>
        <v>4894.9616608972392</v>
      </c>
      <c r="AX856" s="40">
        <f t="shared" si="447"/>
        <v>6120.9903934315653</v>
      </c>
      <c r="AY856" s="40">
        <f t="shared" si="448"/>
        <v>0</v>
      </c>
      <c r="AZ856" s="40">
        <f t="shared" si="449"/>
        <v>0</v>
      </c>
      <c r="BA856" s="40">
        <f t="shared" si="450"/>
        <v>0</v>
      </c>
      <c r="BB856" s="40">
        <f t="shared" si="451"/>
        <v>0</v>
      </c>
      <c r="BC856" s="40">
        <f t="shared" si="452"/>
        <v>0</v>
      </c>
      <c r="BD856" s="40">
        <f t="shared" si="453"/>
        <v>0</v>
      </c>
      <c r="BE856" s="40"/>
      <c r="BF856" s="40"/>
      <c r="BG856" s="40"/>
      <c r="BH856" s="62">
        <f t="shared" si="454"/>
        <v>18889.597999220561</v>
      </c>
      <c r="BI856" s="128">
        <f>VLOOKUP(A856,'1112 '!$B$499:$G$1229,6,0)</f>
        <v>10939.29</v>
      </c>
      <c r="BJ856" s="63">
        <f t="shared" si="455"/>
        <v>7950.3079992205603</v>
      </c>
      <c r="BK856" s="41">
        <f t="shared" si="456"/>
        <v>6.907056690351185E-3</v>
      </c>
    </row>
    <row r="857" spans="1:63" x14ac:dyDescent="0.3">
      <c r="A857" s="85" t="s">
        <v>2128</v>
      </c>
      <c r="B857" s="85" t="s">
        <v>414</v>
      </c>
      <c r="C857" s="65">
        <f>VLOOKUP(B857,Площадь!$D$2:$E$713,2,0)</f>
        <v>80.5</v>
      </c>
      <c r="D857" s="79"/>
      <c r="E857">
        <v>31</v>
      </c>
      <c r="F857">
        <v>29</v>
      </c>
      <c r="G857">
        <v>31</v>
      </c>
      <c r="Q857">
        <f t="shared" si="435"/>
        <v>91</v>
      </c>
      <c r="R857" s="100">
        <f>VLOOKUP(B857,'Общие показания'!A:H,8,0)</f>
        <v>0</v>
      </c>
      <c r="S857" s="41"/>
      <c r="T857" s="100">
        <f t="shared" si="436"/>
        <v>0</v>
      </c>
      <c r="U857" s="100">
        <f t="shared" si="437"/>
        <v>0</v>
      </c>
      <c r="V857" s="41">
        <f t="shared" si="433"/>
        <v>0</v>
      </c>
      <c r="W857" s="41">
        <f t="shared" si="457"/>
        <v>0</v>
      </c>
      <c r="X857" s="100">
        <f t="shared" si="438"/>
        <v>0</v>
      </c>
      <c r="Y857" s="41"/>
      <c r="Z857" s="41"/>
      <c r="AA857" s="41"/>
      <c r="AB857" s="41"/>
      <c r="AC857" s="41"/>
      <c r="AD857" s="41"/>
      <c r="AE857" s="41"/>
      <c r="AF857" s="41"/>
      <c r="AG857" s="41"/>
      <c r="AI857" s="100">
        <f t="shared" si="439"/>
        <v>1.6080786893487113</v>
      </c>
      <c r="AJ857" s="100">
        <f t="shared" si="440"/>
        <v>0.77621709847139875</v>
      </c>
      <c r="AK857" s="41">
        <f t="shared" si="434"/>
        <v>1.217423380680795</v>
      </c>
      <c r="AL857" s="41">
        <f t="shared" si="441"/>
        <v>0</v>
      </c>
      <c r="AR857" s="41">
        <f t="shared" si="442"/>
        <v>0</v>
      </c>
      <c r="AS857" s="41">
        <f t="shared" si="443"/>
        <v>0</v>
      </c>
      <c r="AT857" s="41">
        <f t="shared" si="444"/>
        <v>0</v>
      </c>
      <c r="AV857" s="40">
        <f t="shared" si="445"/>
        <v>4316.6621105401073</v>
      </c>
      <c r="AW857" s="40">
        <f t="shared" si="446"/>
        <v>2083.6461304526842</v>
      </c>
      <c r="AX857" s="40">
        <f t="shared" si="447"/>
        <v>3268.0026261642993</v>
      </c>
      <c r="AY857" s="40">
        <f t="shared" si="448"/>
        <v>0</v>
      </c>
      <c r="AZ857" s="40">
        <f t="shared" si="449"/>
        <v>0</v>
      </c>
      <c r="BA857" s="40">
        <f t="shared" si="450"/>
        <v>0</v>
      </c>
      <c r="BB857" s="40">
        <f t="shared" si="451"/>
        <v>0</v>
      </c>
      <c r="BC857" s="40">
        <f t="shared" si="452"/>
        <v>0</v>
      </c>
      <c r="BD857" s="40">
        <f t="shared" si="453"/>
        <v>0</v>
      </c>
      <c r="BE857" s="40"/>
      <c r="BF857" s="40"/>
      <c r="BG857" s="40"/>
      <c r="BH857" s="62">
        <f t="shared" si="454"/>
        <v>9668.3108671570917</v>
      </c>
      <c r="BI857" s="128">
        <f>VLOOKUP(A857,'1112 '!$B$499:$G$1229,6,0)</f>
        <v>10372.370000000001</v>
      </c>
      <c r="BJ857" s="63">
        <f t="shared" si="455"/>
        <v>-704.05913284290909</v>
      </c>
      <c r="BK857" s="41">
        <f t="shared" si="456"/>
        <v>3.7284877520713309E-3</v>
      </c>
    </row>
    <row r="858" spans="1:63" x14ac:dyDescent="0.3">
      <c r="A858" s="85" t="s">
        <v>2290</v>
      </c>
      <c r="B858" s="85" t="s">
        <v>403</v>
      </c>
      <c r="C858" s="65">
        <f>VLOOKUP(B858,Площадь!$D$2:$E$713,2,0)</f>
        <v>63.3</v>
      </c>
      <c r="D858" s="79"/>
      <c r="E858">
        <v>31</v>
      </c>
      <c r="F858">
        <v>29</v>
      </c>
      <c r="G858">
        <v>31</v>
      </c>
      <c r="Q858">
        <f t="shared" si="435"/>
        <v>91</v>
      </c>
      <c r="R858" s="100">
        <f>VLOOKUP(B858,'Общие показания'!A:H,8,0)</f>
        <v>2.4144409655173784</v>
      </c>
      <c r="S858" s="41"/>
      <c r="T858" s="100">
        <f t="shared" si="436"/>
        <v>0.92242196543297728</v>
      </c>
      <c r="U858" s="100">
        <f t="shared" si="437"/>
        <v>0.74921235194503311</v>
      </c>
      <c r="V858" s="41">
        <f t="shared" si="433"/>
        <v>0.74280664813936825</v>
      </c>
      <c r="W858" s="41">
        <f t="shared" si="457"/>
        <v>0</v>
      </c>
      <c r="X858" s="100">
        <f t="shared" si="438"/>
        <v>0</v>
      </c>
      <c r="Y858" s="41"/>
      <c r="Z858" s="41"/>
      <c r="AA858" s="41"/>
      <c r="AB858" s="41"/>
      <c r="AC858" s="41"/>
      <c r="AD858" s="41"/>
      <c r="AE858" s="41"/>
      <c r="AF858" s="41"/>
      <c r="AG858" s="41"/>
      <c r="AI858" s="100">
        <f t="shared" si="439"/>
        <v>1.2644892054133345</v>
      </c>
      <c r="AJ858" s="100">
        <f t="shared" si="440"/>
        <v>0.61036698550608126</v>
      </c>
      <c r="AK858" s="41">
        <f t="shared" si="434"/>
        <v>0.95730310555396669</v>
      </c>
      <c r="AL858" s="41">
        <f t="shared" si="441"/>
        <v>0</v>
      </c>
      <c r="AR858" s="41">
        <f t="shared" si="442"/>
        <v>0</v>
      </c>
      <c r="AS858" s="41">
        <f t="shared" si="443"/>
        <v>0</v>
      </c>
      <c r="AT858" s="41">
        <f t="shared" si="444"/>
        <v>0</v>
      </c>
      <c r="AV858" s="40">
        <f t="shared" si="445"/>
        <v>5870.4568705730053</v>
      </c>
      <c r="AW858" s="40">
        <f t="shared" si="446"/>
        <v>3649.6003902802731</v>
      </c>
      <c r="AX858" s="40">
        <f t="shared" si="447"/>
        <v>4563.7066184242412</v>
      </c>
      <c r="AY858" s="40">
        <f t="shared" si="448"/>
        <v>0</v>
      </c>
      <c r="AZ858" s="40">
        <f t="shared" si="449"/>
        <v>0</v>
      </c>
      <c r="BA858" s="40">
        <f t="shared" si="450"/>
        <v>0</v>
      </c>
      <c r="BB858" s="40">
        <f t="shared" si="451"/>
        <v>0</v>
      </c>
      <c r="BC858" s="40">
        <f t="shared" si="452"/>
        <v>0</v>
      </c>
      <c r="BD858" s="40">
        <f t="shared" si="453"/>
        <v>0</v>
      </c>
      <c r="BE858" s="40"/>
      <c r="BF858" s="40"/>
      <c r="BG858" s="40"/>
      <c r="BH858" s="62">
        <f t="shared" si="454"/>
        <v>14083.76387927752</v>
      </c>
      <c r="BI858" s="128">
        <f>VLOOKUP(A858,'1112 '!$B$499:$G$1229,6,0)</f>
        <v>8156.16</v>
      </c>
      <c r="BJ858" s="63">
        <f t="shared" si="455"/>
        <v>5927.6038792775198</v>
      </c>
      <c r="BK858" s="41">
        <f t="shared" si="456"/>
        <v>6.9070566903511868E-3</v>
      </c>
    </row>
    <row r="859" spans="1:63" x14ac:dyDescent="0.3">
      <c r="A859" s="85" t="s">
        <v>1551</v>
      </c>
      <c r="B859" s="85" t="s">
        <v>463</v>
      </c>
      <c r="C859" s="65">
        <f>VLOOKUP(B859,Площадь!$D$2:$E$713,2,0)</f>
        <v>56.9</v>
      </c>
      <c r="D859" s="79"/>
      <c r="E859">
        <v>31</v>
      </c>
      <c r="F859">
        <v>29</v>
      </c>
      <c r="G859">
        <v>31</v>
      </c>
      <c r="Q859">
        <f t="shared" si="435"/>
        <v>91</v>
      </c>
      <c r="R859" s="100">
        <f>VLOOKUP(B859,'Общие показания'!A:H,8,0)</f>
        <v>2.1703268710574855</v>
      </c>
      <c r="S859" s="41"/>
      <c r="T859" s="100">
        <f t="shared" si="436"/>
        <v>0.8291597130037347</v>
      </c>
      <c r="U859" s="100">
        <f t="shared" si="437"/>
        <v>0.67346260388108026</v>
      </c>
      <c r="V859" s="41">
        <f t="shared" si="433"/>
        <v>0.66770455417267061</v>
      </c>
      <c r="W859" s="41">
        <f t="shared" si="457"/>
        <v>0</v>
      </c>
      <c r="X859" s="100">
        <f t="shared" si="438"/>
        <v>0</v>
      </c>
      <c r="Y859" s="41"/>
      <c r="Z859" s="41"/>
      <c r="AA859" s="41"/>
      <c r="AB859" s="41"/>
      <c r="AC859" s="41"/>
      <c r="AD859" s="41"/>
      <c r="AE859" s="41"/>
      <c r="AF859" s="41"/>
      <c r="AG859" s="41"/>
      <c r="AI859" s="100">
        <f t="shared" si="439"/>
        <v>1.1366419555769152</v>
      </c>
      <c r="AJ859" s="100">
        <f t="shared" si="440"/>
        <v>0.54865531556549807</v>
      </c>
      <c r="AK859" s="41">
        <f t="shared" si="434"/>
        <v>0.86051416597189112</v>
      </c>
      <c r="AL859" s="41">
        <f t="shared" si="441"/>
        <v>0</v>
      </c>
      <c r="AR859" s="41">
        <f t="shared" si="442"/>
        <v>0</v>
      </c>
      <c r="AS859" s="41">
        <f t="shared" si="443"/>
        <v>0</v>
      </c>
      <c r="AT859" s="41">
        <f t="shared" si="444"/>
        <v>0</v>
      </c>
      <c r="AV859" s="40">
        <f t="shared" si="445"/>
        <v>5276.9193670711538</v>
      </c>
      <c r="AW859" s="40">
        <f t="shared" si="446"/>
        <v>3280.604458245617</v>
      </c>
      <c r="AX859" s="40">
        <f t="shared" si="447"/>
        <v>4102.2892036072553</v>
      </c>
      <c r="AY859" s="40">
        <f t="shared" si="448"/>
        <v>0</v>
      </c>
      <c r="AZ859" s="40">
        <f t="shared" si="449"/>
        <v>0</v>
      </c>
      <c r="BA859" s="40">
        <f t="shared" si="450"/>
        <v>0</v>
      </c>
      <c r="BB859" s="40">
        <f t="shared" si="451"/>
        <v>0</v>
      </c>
      <c r="BC859" s="40">
        <f t="shared" si="452"/>
        <v>0</v>
      </c>
      <c r="BD859" s="40">
        <f t="shared" si="453"/>
        <v>0</v>
      </c>
      <c r="BE859" s="40"/>
      <c r="BF859" s="40"/>
      <c r="BG859" s="40"/>
      <c r="BH859" s="62">
        <f t="shared" si="454"/>
        <v>12659.813028924025</v>
      </c>
      <c r="BI859" s="128">
        <f>VLOOKUP(A859,'1112 '!$B$499:$G$1229,6,0)</f>
        <v>7331.52</v>
      </c>
      <c r="BJ859" s="63">
        <f t="shared" si="455"/>
        <v>5328.2930289240248</v>
      </c>
      <c r="BK859" s="41">
        <f t="shared" si="456"/>
        <v>6.9070566903511859E-3</v>
      </c>
    </row>
    <row r="860" spans="1:63" x14ac:dyDescent="0.3">
      <c r="A860" s="85" t="s">
        <v>1479</v>
      </c>
      <c r="B860" s="85" t="s">
        <v>398</v>
      </c>
      <c r="C860" s="65">
        <f>VLOOKUP(B860,Площадь!$D$2:$E$713,2,0)</f>
        <v>83.5</v>
      </c>
      <c r="D860" s="79"/>
      <c r="E860">
        <v>31</v>
      </c>
      <c r="F860">
        <v>29</v>
      </c>
      <c r="G860">
        <v>31</v>
      </c>
      <c r="Q860">
        <f t="shared" si="435"/>
        <v>91</v>
      </c>
      <c r="R860" s="100">
        <f>VLOOKUP(B860,'Общие показания'!A:H,8,0)</f>
        <v>3.1849260761564153</v>
      </c>
      <c r="S860" s="41"/>
      <c r="T860" s="100">
        <f t="shared" si="436"/>
        <v>1.2167809496627742</v>
      </c>
      <c r="U860" s="100">
        <f t="shared" si="437"/>
        <v>0.98829749427188407</v>
      </c>
      <c r="V860" s="41">
        <f t="shared" si="433"/>
        <v>0.97984763222175753</v>
      </c>
      <c r="W860" s="41">
        <f t="shared" si="457"/>
        <v>0</v>
      </c>
      <c r="X860" s="100">
        <f t="shared" si="438"/>
        <v>0</v>
      </c>
      <c r="Y860" s="41"/>
      <c r="Z860" s="41"/>
      <c r="AA860" s="41"/>
      <c r="AB860" s="41"/>
      <c r="AC860" s="41"/>
      <c r="AD860" s="41"/>
      <c r="AE860" s="41"/>
      <c r="AF860" s="41"/>
      <c r="AG860" s="41"/>
      <c r="AI860" s="100">
        <f t="shared" si="439"/>
        <v>1.6680070877095328</v>
      </c>
      <c r="AJ860" s="100">
        <f t="shared" si="440"/>
        <v>0.80514444375604721</v>
      </c>
      <c r="AK860" s="41">
        <f t="shared" si="434"/>
        <v>1.262793196109893</v>
      </c>
      <c r="AL860" s="41">
        <f t="shared" si="441"/>
        <v>0</v>
      </c>
      <c r="AR860" s="41">
        <f t="shared" si="442"/>
        <v>0</v>
      </c>
      <c r="AS860" s="41">
        <f t="shared" si="443"/>
        <v>0</v>
      </c>
      <c r="AT860" s="41">
        <f t="shared" si="444"/>
        <v>0</v>
      </c>
      <c r="AV860" s="40">
        <f t="shared" si="445"/>
        <v>7743.8096160007262</v>
      </c>
      <c r="AW860" s="40">
        <f t="shared" si="446"/>
        <v>4814.2438007646579</v>
      </c>
      <c r="AX860" s="40">
        <f t="shared" si="447"/>
        <v>6020.0553339403496</v>
      </c>
      <c r="AY860" s="40">
        <f t="shared" si="448"/>
        <v>0</v>
      </c>
      <c r="AZ860" s="40">
        <f t="shared" si="449"/>
        <v>0</v>
      </c>
      <c r="BA860" s="40">
        <f t="shared" si="450"/>
        <v>0</v>
      </c>
      <c r="BB860" s="40">
        <f t="shared" si="451"/>
        <v>0</v>
      </c>
      <c r="BC860" s="40">
        <f t="shared" si="452"/>
        <v>0</v>
      </c>
      <c r="BD860" s="40">
        <f t="shared" si="453"/>
        <v>0</v>
      </c>
      <c r="BE860" s="40"/>
      <c r="BF860" s="40"/>
      <c r="BG860" s="40"/>
      <c r="BH860" s="62">
        <f t="shared" si="454"/>
        <v>18578.108750705735</v>
      </c>
      <c r="BI860" s="128">
        <f>VLOOKUP(A860,'1112 '!$B$499:$G$1229,6,0)</f>
        <v>10758.91</v>
      </c>
      <c r="BJ860" s="63">
        <f t="shared" si="455"/>
        <v>7819.1987507057347</v>
      </c>
      <c r="BK860" s="41">
        <f t="shared" si="456"/>
        <v>6.9070566903511868E-3</v>
      </c>
    </row>
    <row r="861" spans="1:63" x14ac:dyDescent="0.3">
      <c r="A861" s="85" t="s">
        <v>1259</v>
      </c>
      <c r="B861" s="85" t="s">
        <v>436</v>
      </c>
      <c r="C861" s="65">
        <f>VLOOKUP(B861,Площадь!$D$2:$E$713,2,0)</f>
        <v>78.900000000000006</v>
      </c>
      <c r="D861" s="79"/>
      <c r="E861">
        <v>31</v>
      </c>
      <c r="F861">
        <v>29</v>
      </c>
      <c r="G861">
        <v>31</v>
      </c>
      <c r="Q861">
        <f t="shared" si="435"/>
        <v>91</v>
      </c>
      <c r="R861" s="100">
        <f>VLOOKUP(B861,'Общие показания'!A:H,8,0)</f>
        <v>3.907</v>
      </c>
      <c r="S861" s="41"/>
      <c r="T861" s="100">
        <f t="shared" si="436"/>
        <v>1.4926447448568618</v>
      </c>
      <c r="U861" s="100">
        <f t="shared" si="437"/>
        <v>1.2123604183554744</v>
      </c>
      <c r="V861" s="41">
        <f t="shared" si="433"/>
        <v>1.2019948367876643</v>
      </c>
      <c r="W861" s="41">
        <f t="shared" si="457"/>
        <v>0</v>
      </c>
      <c r="X861" s="100">
        <f t="shared" si="438"/>
        <v>0</v>
      </c>
      <c r="Y861" s="41"/>
      <c r="Z861" s="41"/>
      <c r="AA861" s="41"/>
      <c r="AB861" s="41"/>
      <c r="AC861" s="41"/>
      <c r="AD861" s="41"/>
      <c r="AE861" s="41"/>
      <c r="AF861" s="41"/>
      <c r="AG861" s="41"/>
      <c r="AI861" s="100">
        <f t="shared" si="439"/>
        <v>1.5761168768896066</v>
      </c>
      <c r="AJ861" s="100">
        <f t="shared" si="440"/>
        <v>0.76078918098625303</v>
      </c>
      <c r="AK861" s="41">
        <f t="shared" si="434"/>
        <v>1.1932261457852762</v>
      </c>
      <c r="AL861" s="41">
        <f t="shared" si="441"/>
        <v>0</v>
      </c>
      <c r="AR861" s="41">
        <f t="shared" si="442"/>
        <v>0</v>
      </c>
      <c r="AS861" s="41">
        <f t="shared" si="443"/>
        <v>0</v>
      </c>
      <c r="AT861" s="41">
        <f t="shared" si="444"/>
        <v>0</v>
      </c>
      <c r="AV861" s="40">
        <f t="shared" si="445"/>
        <v>8237.6609469513496</v>
      </c>
      <c r="AW861" s="40">
        <f t="shared" si="446"/>
        <v>5296.6438584889593</v>
      </c>
      <c r="AX861" s="40">
        <f t="shared" si="447"/>
        <v>6429.6353967794985</v>
      </c>
      <c r="AY861" s="40">
        <f t="shared" si="448"/>
        <v>0</v>
      </c>
      <c r="AZ861" s="40">
        <f t="shared" si="449"/>
        <v>0</v>
      </c>
      <c r="BA861" s="40">
        <f t="shared" si="450"/>
        <v>0</v>
      </c>
      <c r="BB861" s="40">
        <f t="shared" si="451"/>
        <v>0</v>
      </c>
      <c r="BC861" s="40">
        <f t="shared" si="452"/>
        <v>0</v>
      </c>
      <c r="BD861" s="40">
        <f t="shared" si="453"/>
        <v>0</v>
      </c>
      <c r="BE861" s="40"/>
      <c r="BF861" s="40"/>
      <c r="BG861" s="40"/>
      <c r="BH861" s="62">
        <f t="shared" si="454"/>
        <v>19963.940202219805</v>
      </c>
      <c r="BI861" s="128">
        <f>VLOOKUP(A861,'1112 '!$B$499:$G$1229,6,0)</f>
        <v>10166.209999999999</v>
      </c>
      <c r="BJ861" s="63">
        <f t="shared" si="455"/>
        <v>9797.7302022198055</v>
      </c>
      <c r="BK861" s="41">
        <f t="shared" si="456"/>
        <v>7.8550192265115504E-3</v>
      </c>
    </row>
    <row r="862" spans="1:63" x14ac:dyDescent="0.3">
      <c r="A862" s="85" t="s">
        <v>2145</v>
      </c>
      <c r="B862" s="85" t="s">
        <v>392</v>
      </c>
      <c r="C862" s="65">
        <f>VLOOKUP(B862,Площадь!$D$2:$E$713,2,0)</f>
        <v>63.3</v>
      </c>
      <c r="D862" s="79"/>
      <c r="E862">
        <v>31</v>
      </c>
      <c r="F862">
        <v>29</v>
      </c>
      <c r="G862">
        <v>31</v>
      </c>
      <c r="Q862">
        <f t="shared" si="435"/>
        <v>91</v>
      </c>
      <c r="R862" s="100">
        <f>VLOOKUP(B862,'Общие показания'!A:H,8,0)</f>
        <v>2.4144409655173784</v>
      </c>
      <c r="S862" s="41"/>
      <c r="T862" s="100">
        <f t="shared" si="436"/>
        <v>0.92242196543297728</v>
      </c>
      <c r="U862" s="100">
        <f t="shared" si="437"/>
        <v>0.74921235194503311</v>
      </c>
      <c r="V862" s="41">
        <f t="shared" si="433"/>
        <v>0.74280664813936825</v>
      </c>
      <c r="W862" s="41">
        <f t="shared" si="457"/>
        <v>0</v>
      </c>
      <c r="X862" s="100">
        <f t="shared" si="438"/>
        <v>0</v>
      </c>
      <c r="Y862" s="41"/>
      <c r="Z862" s="41"/>
      <c r="AA862" s="41"/>
      <c r="AB862" s="41"/>
      <c r="AC862" s="41"/>
      <c r="AD862" s="41"/>
      <c r="AE862" s="41"/>
      <c r="AF862" s="41"/>
      <c r="AG862" s="41"/>
      <c r="AI862" s="100">
        <f t="shared" si="439"/>
        <v>1.2644892054133345</v>
      </c>
      <c r="AJ862" s="100">
        <f t="shared" si="440"/>
        <v>0.61036698550608126</v>
      </c>
      <c r="AK862" s="41">
        <f t="shared" si="434"/>
        <v>0.95730310555396669</v>
      </c>
      <c r="AL862" s="41">
        <f t="shared" si="441"/>
        <v>0</v>
      </c>
      <c r="AR862" s="41">
        <f t="shared" si="442"/>
        <v>0</v>
      </c>
      <c r="AS862" s="41">
        <f t="shared" si="443"/>
        <v>0</v>
      </c>
      <c r="AT862" s="41">
        <f t="shared" si="444"/>
        <v>0</v>
      </c>
      <c r="AV862" s="40">
        <f t="shared" si="445"/>
        <v>5870.4568705730053</v>
      </c>
      <c r="AW862" s="40">
        <f t="shared" si="446"/>
        <v>3649.6003902802731</v>
      </c>
      <c r="AX862" s="40">
        <f t="shared" si="447"/>
        <v>4563.7066184242412</v>
      </c>
      <c r="AY862" s="40">
        <f t="shared" si="448"/>
        <v>0</v>
      </c>
      <c r="AZ862" s="40">
        <f t="shared" si="449"/>
        <v>0</v>
      </c>
      <c r="BA862" s="40">
        <f t="shared" si="450"/>
        <v>0</v>
      </c>
      <c r="BB862" s="40">
        <f t="shared" si="451"/>
        <v>0</v>
      </c>
      <c r="BC862" s="40">
        <f t="shared" si="452"/>
        <v>0</v>
      </c>
      <c r="BD862" s="40">
        <f t="shared" si="453"/>
        <v>0</v>
      </c>
      <c r="BE862" s="40"/>
      <c r="BF862" s="40"/>
      <c r="BG862" s="40"/>
      <c r="BH862" s="62">
        <f t="shared" si="454"/>
        <v>14083.76387927752</v>
      </c>
      <c r="BI862" s="128">
        <f>VLOOKUP(A862,'1112 '!$B$499:$G$1229,6,0)</f>
        <v>8156.16</v>
      </c>
      <c r="BJ862" s="63">
        <f t="shared" si="455"/>
        <v>5927.6038792775198</v>
      </c>
      <c r="BK862" s="41">
        <f t="shared" si="456"/>
        <v>6.9070566903511868E-3</v>
      </c>
    </row>
    <row r="863" spans="1:63" x14ac:dyDescent="0.3">
      <c r="A863" s="85" t="s">
        <v>1515</v>
      </c>
      <c r="B863" s="85" t="s">
        <v>423</v>
      </c>
      <c r="C863" s="65">
        <f>VLOOKUP(B863,Площадь!$D$2:$E$713,2,0)</f>
        <v>56.9</v>
      </c>
      <c r="D863" s="79"/>
      <c r="E863">
        <v>31</v>
      </c>
      <c r="F863">
        <v>29</v>
      </c>
      <c r="G863">
        <v>31</v>
      </c>
      <c r="Q863">
        <f t="shared" si="435"/>
        <v>91</v>
      </c>
      <c r="R863" s="100">
        <f>VLOOKUP(B863,'Общие показания'!A:H,8,0)</f>
        <v>1.4149999999999991</v>
      </c>
      <c r="S863" s="41"/>
      <c r="T863" s="100">
        <f t="shared" si="436"/>
        <v>0.54059183874391048</v>
      </c>
      <c r="U863" s="100">
        <f t="shared" si="437"/>
        <v>0.43908113436728824</v>
      </c>
      <c r="V863" s="41">
        <f t="shared" si="433"/>
        <v>0.43532702688880054</v>
      </c>
      <c r="W863" s="41">
        <f t="shared" si="457"/>
        <v>0</v>
      </c>
      <c r="X863" s="100">
        <f t="shared" si="438"/>
        <v>0</v>
      </c>
      <c r="Y863" s="41"/>
      <c r="Z863" s="41"/>
      <c r="AA863" s="41"/>
      <c r="AB863" s="41"/>
      <c r="AC863" s="41"/>
      <c r="AD863" s="41"/>
      <c r="AE863" s="41"/>
      <c r="AF863" s="41"/>
      <c r="AG863" s="41"/>
      <c r="AI863" s="100">
        <f t="shared" si="439"/>
        <v>1.1366419555769152</v>
      </c>
      <c r="AJ863" s="100">
        <f t="shared" si="440"/>
        <v>0.54865531556549807</v>
      </c>
      <c r="AK863" s="41">
        <f t="shared" si="434"/>
        <v>0.86051416597189112</v>
      </c>
      <c r="AL863" s="41">
        <f t="shared" si="441"/>
        <v>0</v>
      </c>
      <c r="AR863" s="41">
        <f t="shared" si="442"/>
        <v>0</v>
      </c>
      <c r="AS863" s="41">
        <f t="shared" si="443"/>
        <v>0</v>
      </c>
      <c r="AT863" s="41">
        <f t="shared" si="444"/>
        <v>0</v>
      </c>
      <c r="AV863" s="40">
        <f t="shared" si="445"/>
        <v>4502.2993081230525</v>
      </c>
      <c r="AW863" s="40">
        <f t="shared" si="446"/>
        <v>2651.4402167415742</v>
      </c>
      <c r="AX863" s="40">
        <f t="shared" si="447"/>
        <v>3478.5042644675264</v>
      </c>
      <c r="AY863" s="40">
        <f t="shared" si="448"/>
        <v>0</v>
      </c>
      <c r="AZ863" s="40">
        <f t="shared" si="449"/>
        <v>0</v>
      </c>
      <c r="BA863" s="40">
        <f t="shared" si="450"/>
        <v>0</v>
      </c>
      <c r="BB863" s="40">
        <f t="shared" si="451"/>
        <v>0</v>
      </c>
      <c r="BC863" s="40">
        <f t="shared" si="452"/>
        <v>0</v>
      </c>
      <c r="BD863" s="40">
        <f t="shared" si="453"/>
        <v>0</v>
      </c>
      <c r="BE863" s="40"/>
      <c r="BF863" s="40"/>
      <c r="BG863" s="40"/>
      <c r="BH863" s="62">
        <f t="shared" si="454"/>
        <v>10632.243789332153</v>
      </c>
      <c r="BI863" s="128">
        <f>VLOOKUP(A863,'1112 '!$B$499:$G$1229,6,0)</f>
        <v>7331.52</v>
      </c>
      <c r="BJ863" s="63">
        <f t="shared" si="455"/>
        <v>3300.7237893321526</v>
      </c>
      <c r="BK863" s="41">
        <f t="shared" si="456"/>
        <v>5.8008369026278615E-3</v>
      </c>
    </row>
    <row r="864" spans="1:63" x14ac:dyDescent="0.3">
      <c r="A864" s="85" t="s">
        <v>1468</v>
      </c>
      <c r="B864" s="85" t="s">
        <v>424</v>
      </c>
      <c r="C864" s="65">
        <f>VLOOKUP(B864,Площадь!$D$2:$E$713,2,0)</f>
        <v>83.5</v>
      </c>
      <c r="D864" s="79"/>
      <c r="E864">
        <v>31</v>
      </c>
      <c r="F864">
        <v>29</v>
      </c>
      <c r="G864">
        <v>31</v>
      </c>
      <c r="Q864">
        <f t="shared" si="435"/>
        <v>91</v>
      </c>
      <c r="R864" s="100">
        <f>VLOOKUP(B864,'Общие показания'!A:H,8,0)</f>
        <v>3.1849260761564153</v>
      </c>
      <c r="S864" s="41"/>
      <c r="T864" s="100">
        <f t="shared" si="436"/>
        <v>1.2167809496627742</v>
      </c>
      <c r="U864" s="100">
        <f t="shared" si="437"/>
        <v>0.98829749427188407</v>
      </c>
      <c r="V864" s="41">
        <f t="shared" si="433"/>
        <v>0.97984763222175753</v>
      </c>
      <c r="W864" s="41">
        <f t="shared" si="457"/>
        <v>0</v>
      </c>
      <c r="X864" s="100">
        <f t="shared" si="438"/>
        <v>0</v>
      </c>
      <c r="Y864" s="41"/>
      <c r="Z864" s="41"/>
      <c r="AA864" s="41"/>
      <c r="AB864" s="41"/>
      <c r="AC864" s="41"/>
      <c r="AD864" s="41"/>
      <c r="AE864" s="41"/>
      <c r="AF864" s="41"/>
      <c r="AG864" s="41"/>
      <c r="AI864" s="100">
        <f t="shared" si="439"/>
        <v>1.6680070877095328</v>
      </c>
      <c r="AJ864" s="100">
        <f t="shared" si="440"/>
        <v>0.80514444375604721</v>
      </c>
      <c r="AK864" s="41">
        <f t="shared" si="434"/>
        <v>1.262793196109893</v>
      </c>
      <c r="AL864" s="41">
        <f t="shared" si="441"/>
        <v>0</v>
      </c>
      <c r="AR864" s="41">
        <f t="shared" si="442"/>
        <v>0</v>
      </c>
      <c r="AS864" s="41">
        <f t="shared" si="443"/>
        <v>0</v>
      </c>
      <c r="AT864" s="41">
        <f t="shared" si="444"/>
        <v>0</v>
      </c>
      <c r="AV864" s="40">
        <f t="shared" si="445"/>
        <v>7743.8096160007262</v>
      </c>
      <c r="AW864" s="40">
        <f t="shared" si="446"/>
        <v>4814.2438007646579</v>
      </c>
      <c r="AX864" s="40">
        <f t="shared" si="447"/>
        <v>6020.0553339403496</v>
      </c>
      <c r="AY864" s="40">
        <f t="shared" si="448"/>
        <v>0</v>
      </c>
      <c r="AZ864" s="40">
        <f t="shared" si="449"/>
        <v>0</v>
      </c>
      <c r="BA864" s="40">
        <f t="shared" si="450"/>
        <v>0</v>
      </c>
      <c r="BB864" s="40">
        <f t="shared" si="451"/>
        <v>0</v>
      </c>
      <c r="BC864" s="40">
        <f t="shared" si="452"/>
        <v>0</v>
      </c>
      <c r="BD864" s="40">
        <f t="shared" si="453"/>
        <v>0</v>
      </c>
      <c r="BE864" s="40"/>
      <c r="BF864" s="40"/>
      <c r="BG864" s="40"/>
      <c r="BH864" s="62">
        <f t="shared" si="454"/>
        <v>18578.108750705735</v>
      </c>
      <c r="BI864" s="128">
        <f>VLOOKUP(A864,'1112 '!$B$499:$G$1229,6,0)</f>
        <v>10758.91</v>
      </c>
      <c r="BJ864" s="63">
        <f t="shared" si="455"/>
        <v>7819.1987507057347</v>
      </c>
      <c r="BK864" s="41">
        <f t="shared" si="456"/>
        <v>6.9070566903511868E-3</v>
      </c>
    </row>
    <row r="865" spans="1:63" x14ac:dyDescent="0.3">
      <c r="A865" s="85" t="s">
        <v>1377</v>
      </c>
      <c r="B865" s="85" t="s">
        <v>405</v>
      </c>
      <c r="C865" s="65">
        <f>VLOOKUP(B865,Площадь!$D$2:$E$713,2,0)</f>
        <v>78.900000000000006</v>
      </c>
      <c r="D865" s="79"/>
      <c r="E865">
        <v>31</v>
      </c>
      <c r="F865">
        <v>29</v>
      </c>
      <c r="G865">
        <v>31</v>
      </c>
      <c r="Q865">
        <f t="shared" si="435"/>
        <v>91</v>
      </c>
      <c r="R865" s="100">
        <f>VLOOKUP(B865,'Общие показания'!A:H,8,0)</f>
        <v>3.0094690707633678</v>
      </c>
      <c r="S865" s="41"/>
      <c r="T865" s="100">
        <f t="shared" si="436"/>
        <v>1.1497487057292561</v>
      </c>
      <c r="U865" s="100">
        <f t="shared" si="437"/>
        <v>0.93385236285091822</v>
      </c>
      <c r="V865" s="41">
        <f t="shared" si="433"/>
        <v>0.92586800218319365</v>
      </c>
      <c r="W865" s="41">
        <f t="shared" si="457"/>
        <v>0</v>
      </c>
      <c r="X865" s="100">
        <f t="shared" si="438"/>
        <v>0</v>
      </c>
      <c r="Y865" s="41"/>
      <c r="Z865" s="41"/>
      <c r="AA865" s="41"/>
      <c r="AB865" s="41"/>
      <c r="AC865" s="41"/>
      <c r="AD865" s="41"/>
      <c r="AE865" s="41"/>
      <c r="AF865" s="41"/>
      <c r="AG865" s="41"/>
      <c r="AI865" s="100">
        <f t="shared" si="439"/>
        <v>1.5761168768896066</v>
      </c>
      <c r="AJ865" s="100">
        <f t="shared" si="440"/>
        <v>0.76078918098625303</v>
      </c>
      <c r="AK865" s="41">
        <f t="shared" si="434"/>
        <v>1.1932261457852762</v>
      </c>
      <c r="AL865" s="41">
        <f t="shared" si="441"/>
        <v>0</v>
      </c>
      <c r="AR865" s="41">
        <f t="shared" si="442"/>
        <v>0</v>
      </c>
      <c r="AS865" s="41">
        <f t="shared" si="443"/>
        <v>0</v>
      </c>
      <c r="AT865" s="41">
        <f t="shared" si="444"/>
        <v>0</v>
      </c>
      <c r="AV865" s="40">
        <f t="shared" si="445"/>
        <v>7317.204535358771</v>
      </c>
      <c r="AW865" s="40">
        <f t="shared" si="446"/>
        <v>4549.0279746147489</v>
      </c>
      <c r="AX865" s="40">
        <f t="shared" si="447"/>
        <v>5688.4115670406427</v>
      </c>
      <c r="AY865" s="40">
        <f t="shared" si="448"/>
        <v>0</v>
      </c>
      <c r="AZ865" s="40">
        <f t="shared" si="449"/>
        <v>0</v>
      </c>
      <c r="BA865" s="40">
        <f t="shared" si="450"/>
        <v>0</v>
      </c>
      <c r="BB865" s="40">
        <f t="shared" si="451"/>
        <v>0</v>
      </c>
      <c r="BC865" s="40">
        <f t="shared" si="452"/>
        <v>0</v>
      </c>
      <c r="BD865" s="40">
        <f t="shared" si="453"/>
        <v>0</v>
      </c>
      <c r="BE865" s="40"/>
      <c r="BF865" s="40"/>
      <c r="BG865" s="40"/>
      <c r="BH865" s="62">
        <f t="shared" si="454"/>
        <v>17554.644077014163</v>
      </c>
      <c r="BI865" s="128">
        <f>VLOOKUP(A865,'1112 '!$B$499:$G$1229,6,0)</f>
        <v>10166.209999999999</v>
      </c>
      <c r="BJ865" s="63">
        <f t="shared" si="455"/>
        <v>7388.4340770141644</v>
      </c>
      <c r="BK865" s="41">
        <f t="shared" si="456"/>
        <v>6.9070566903511868E-3</v>
      </c>
    </row>
    <row r="866" spans="1:63" x14ac:dyDescent="0.3">
      <c r="A866" s="85" t="s">
        <v>2364</v>
      </c>
      <c r="B866" s="85" t="s">
        <v>433</v>
      </c>
      <c r="C866" s="65">
        <f>VLOOKUP(B866,Площадь!$D$2:$E$713,2,0)</f>
        <v>63.3</v>
      </c>
      <c r="D866" s="79"/>
      <c r="E866">
        <v>31</v>
      </c>
      <c r="F866">
        <v>29</v>
      </c>
      <c r="G866">
        <v>31</v>
      </c>
      <c r="Q866">
        <f t="shared" si="435"/>
        <v>91</v>
      </c>
      <c r="R866" s="100">
        <f>VLOOKUP(B866,'Общие показания'!A:H,8,0)</f>
        <v>3.6500000000000021</v>
      </c>
      <c r="S866" s="41"/>
      <c r="T866" s="100">
        <f t="shared" si="436"/>
        <v>1.3944595133676858</v>
      </c>
      <c r="U866" s="100">
        <f t="shared" si="437"/>
        <v>1.1326121133855858</v>
      </c>
      <c r="V866" s="41">
        <f t="shared" si="433"/>
        <v>1.1229283732467308</v>
      </c>
      <c r="W866" s="41">
        <f t="shared" si="457"/>
        <v>0</v>
      </c>
      <c r="X866" s="100">
        <f t="shared" si="438"/>
        <v>0</v>
      </c>
      <c r="Y866" s="41"/>
      <c r="Z866" s="41"/>
      <c r="AA866" s="41"/>
      <c r="AB866" s="41"/>
      <c r="AC866" s="41"/>
      <c r="AD866" s="41"/>
      <c r="AE866" s="41"/>
      <c r="AF866" s="41"/>
      <c r="AG866" s="41"/>
      <c r="AI866" s="100">
        <f t="shared" si="439"/>
        <v>1.2644892054133345</v>
      </c>
      <c r="AJ866" s="100">
        <f t="shared" si="440"/>
        <v>0.61036698550608126</v>
      </c>
      <c r="AK866" s="41">
        <f t="shared" si="434"/>
        <v>0.95730310555396669</v>
      </c>
      <c r="AL866" s="41">
        <f t="shared" si="441"/>
        <v>0</v>
      </c>
      <c r="AR866" s="41">
        <f t="shared" si="442"/>
        <v>0</v>
      </c>
      <c r="AS866" s="41">
        <f t="shared" si="443"/>
        <v>0</v>
      </c>
      <c r="AT866" s="41">
        <f t="shared" si="444"/>
        <v>0</v>
      </c>
      <c r="AV866" s="40">
        <f t="shared" si="445"/>
        <v>7137.5755827470193</v>
      </c>
      <c r="AW866" s="40">
        <f t="shared" si="446"/>
        <v>4678.7833739008356</v>
      </c>
      <c r="AX866" s="40">
        <f t="shared" si="447"/>
        <v>5584.0901724334399</v>
      </c>
      <c r="AY866" s="40">
        <f t="shared" si="448"/>
        <v>0</v>
      </c>
      <c r="AZ866" s="40">
        <f t="shared" si="449"/>
        <v>0</v>
      </c>
      <c r="BA866" s="40">
        <f t="shared" si="450"/>
        <v>0</v>
      </c>
      <c r="BB866" s="40">
        <f t="shared" si="451"/>
        <v>0</v>
      </c>
      <c r="BC866" s="40">
        <f t="shared" si="452"/>
        <v>0</v>
      </c>
      <c r="BD866" s="40">
        <f t="shared" si="453"/>
        <v>0</v>
      </c>
      <c r="BE866" s="40"/>
      <c r="BF866" s="40"/>
      <c r="BG866" s="40"/>
      <c r="BH866" s="62">
        <f t="shared" si="454"/>
        <v>17400.449129081295</v>
      </c>
      <c r="BI866" s="128">
        <f>VLOOKUP(A866,'1112 '!$B$499:$G$1229,6,0)</f>
        <v>8156.16</v>
      </c>
      <c r="BJ866" s="63">
        <f t="shared" si="455"/>
        <v>9244.289129081295</v>
      </c>
      <c r="BK866" s="41">
        <f t="shared" si="456"/>
        <v>8.5336483629191492E-3</v>
      </c>
    </row>
    <row r="867" spans="1:63" x14ac:dyDescent="0.3">
      <c r="A867" s="85" t="s">
        <v>1962</v>
      </c>
      <c r="B867" s="85" t="s">
        <v>445</v>
      </c>
      <c r="C867" s="65">
        <f>VLOOKUP(B867,Площадь!$D$2:$E$713,2,0)</f>
        <v>56.9</v>
      </c>
      <c r="D867" s="79"/>
      <c r="E867">
        <v>31</v>
      </c>
      <c r="F867">
        <v>29</v>
      </c>
      <c r="G867">
        <v>31</v>
      </c>
      <c r="Q867">
        <f t="shared" si="435"/>
        <v>91</v>
      </c>
      <c r="R867" s="100">
        <f>VLOOKUP(B867,'Общие показания'!A:H,8,0)</f>
        <v>2.1703268710574855</v>
      </c>
      <c r="S867" s="41"/>
      <c r="T867" s="100">
        <f t="shared" si="436"/>
        <v>0.8291597130037347</v>
      </c>
      <c r="U867" s="100">
        <f t="shared" si="437"/>
        <v>0.67346260388108026</v>
      </c>
      <c r="V867" s="41">
        <f t="shared" si="433"/>
        <v>0.66770455417267061</v>
      </c>
      <c r="W867" s="41">
        <f t="shared" si="457"/>
        <v>0</v>
      </c>
      <c r="X867" s="100">
        <f t="shared" si="438"/>
        <v>0</v>
      </c>
      <c r="Y867" s="41"/>
      <c r="Z867" s="41"/>
      <c r="AA867" s="41"/>
      <c r="AB867" s="41"/>
      <c r="AC867" s="41"/>
      <c r="AD867" s="41"/>
      <c r="AE867" s="41"/>
      <c r="AF867" s="41"/>
      <c r="AG867" s="41"/>
      <c r="AI867" s="100">
        <f t="shared" si="439"/>
        <v>1.1366419555769152</v>
      </c>
      <c r="AJ867" s="100">
        <f t="shared" si="440"/>
        <v>0.54865531556549807</v>
      </c>
      <c r="AK867" s="41">
        <f t="shared" si="434"/>
        <v>0.86051416597189112</v>
      </c>
      <c r="AL867" s="41">
        <f t="shared" si="441"/>
        <v>0</v>
      </c>
      <c r="AR867" s="41">
        <f t="shared" si="442"/>
        <v>0</v>
      </c>
      <c r="AS867" s="41">
        <f t="shared" si="443"/>
        <v>0</v>
      </c>
      <c r="AT867" s="41">
        <f t="shared" si="444"/>
        <v>0</v>
      </c>
      <c r="AV867" s="40">
        <f t="shared" si="445"/>
        <v>5276.9193670711538</v>
      </c>
      <c r="AW867" s="40">
        <f t="shared" si="446"/>
        <v>3280.604458245617</v>
      </c>
      <c r="AX867" s="40">
        <f t="shared" si="447"/>
        <v>4102.2892036072553</v>
      </c>
      <c r="AY867" s="40">
        <f t="shared" si="448"/>
        <v>0</v>
      </c>
      <c r="AZ867" s="40">
        <f t="shared" si="449"/>
        <v>0</v>
      </c>
      <c r="BA867" s="40">
        <f t="shared" si="450"/>
        <v>0</v>
      </c>
      <c r="BB867" s="40">
        <f t="shared" si="451"/>
        <v>0</v>
      </c>
      <c r="BC867" s="40">
        <f t="shared" si="452"/>
        <v>0</v>
      </c>
      <c r="BD867" s="40">
        <f t="shared" si="453"/>
        <v>0</v>
      </c>
      <c r="BE867" s="40"/>
      <c r="BF867" s="40"/>
      <c r="BG867" s="40"/>
      <c r="BH867" s="62">
        <f t="shared" si="454"/>
        <v>12659.813028924025</v>
      </c>
      <c r="BI867" s="128">
        <f>VLOOKUP(A867,'1112 '!$B$499:$G$1229,6,0)</f>
        <v>7331.52</v>
      </c>
      <c r="BJ867" s="63">
        <f t="shared" si="455"/>
        <v>5328.2930289240248</v>
      </c>
      <c r="BK867" s="41">
        <f t="shared" si="456"/>
        <v>6.9070566903511859E-3</v>
      </c>
    </row>
    <row r="868" spans="1:63" x14ac:dyDescent="0.3">
      <c r="A868" s="85" t="s">
        <v>1448</v>
      </c>
      <c r="B868" s="85" t="s">
        <v>472</v>
      </c>
      <c r="C868" s="65">
        <f>VLOOKUP(B868,Площадь!$D$2:$E$713,2,0)</f>
        <v>83.5</v>
      </c>
      <c r="D868" s="79"/>
      <c r="E868">
        <v>31</v>
      </c>
      <c r="F868">
        <v>29</v>
      </c>
      <c r="G868">
        <v>31</v>
      </c>
      <c r="Q868">
        <f t="shared" si="435"/>
        <v>91</v>
      </c>
      <c r="R868" s="100">
        <f>VLOOKUP(B868,'Общие показания'!A:H,8,0)</f>
        <v>3.7970000000000006</v>
      </c>
      <c r="S868" s="41"/>
      <c r="T868" s="100">
        <f t="shared" si="436"/>
        <v>1.4506199376046851</v>
      </c>
      <c r="U868" s="100">
        <f t="shared" si="437"/>
        <v>1.1782269026096075</v>
      </c>
      <c r="V868" s="41">
        <f t="shared" si="433"/>
        <v>1.168153159785708</v>
      </c>
      <c r="W868" s="41">
        <f t="shared" si="457"/>
        <v>0</v>
      </c>
      <c r="X868" s="100">
        <f t="shared" si="438"/>
        <v>0</v>
      </c>
      <c r="Y868" s="41"/>
      <c r="Z868" s="41"/>
      <c r="AA868" s="41"/>
      <c r="AB868" s="41"/>
      <c r="AC868" s="41"/>
      <c r="AD868" s="41"/>
      <c r="AE868" s="41"/>
      <c r="AF868" s="41"/>
      <c r="AG868" s="41"/>
      <c r="AI868" s="100">
        <f t="shared" si="439"/>
        <v>1.6680070877095328</v>
      </c>
      <c r="AJ868" s="100">
        <f t="shared" si="440"/>
        <v>0.80514444375604721</v>
      </c>
      <c r="AK868" s="41">
        <f t="shared" si="434"/>
        <v>1.262793196109893</v>
      </c>
      <c r="AL868" s="41">
        <f t="shared" si="441"/>
        <v>0</v>
      </c>
      <c r="AR868" s="41">
        <f t="shared" si="442"/>
        <v>0</v>
      </c>
      <c r="AS868" s="41">
        <f t="shared" si="443"/>
        <v>0</v>
      </c>
      <c r="AT868" s="41">
        <f t="shared" si="444"/>
        <v>0</v>
      </c>
      <c r="AV868" s="40">
        <f t="shared" si="445"/>
        <v>8371.5176416724735</v>
      </c>
      <c r="AW868" s="40">
        <f t="shared" si="446"/>
        <v>5324.0827073301098</v>
      </c>
      <c r="AX868" s="40">
        <f t="shared" si="447"/>
        <v>6525.5351599119158</v>
      </c>
      <c r="AY868" s="40">
        <f t="shared" si="448"/>
        <v>0</v>
      </c>
      <c r="AZ868" s="40">
        <f t="shared" si="449"/>
        <v>0</v>
      </c>
      <c r="BA868" s="40">
        <f t="shared" si="450"/>
        <v>0</v>
      </c>
      <c r="BB868" s="40">
        <f t="shared" si="451"/>
        <v>0</v>
      </c>
      <c r="BC868" s="40">
        <f t="shared" si="452"/>
        <v>0</v>
      </c>
      <c r="BD868" s="40">
        <f t="shared" si="453"/>
        <v>0</v>
      </c>
      <c r="BE868" s="40"/>
      <c r="BF868" s="40"/>
      <c r="BG868" s="40"/>
      <c r="BH868" s="62">
        <f t="shared" si="454"/>
        <v>20221.1355089145</v>
      </c>
      <c r="BI868" s="128">
        <f>VLOOKUP(A868,'1112 '!$B$499:$G$1229,6,0)</f>
        <v>10758.91</v>
      </c>
      <c r="BJ868" s="63">
        <f t="shared" si="455"/>
        <v>9462.2255089145001</v>
      </c>
      <c r="BK868" s="41">
        <f t="shared" si="456"/>
        <v>7.5179089097559618E-3</v>
      </c>
    </row>
    <row r="869" spans="1:63" x14ac:dyDescent="0.3">
      <c r="A869" s="85" t="s">
        <v>1285</v>
      </c>
      <c r="B869" s="85" t="s">
        <v>435</v>
      </c>
      <c r="C869" s="65">
        <f>VLOOKUP(B869,Площадь!$D$2:$E$713,2,0)</f>
        <v>78.900000000000006</v>
      </c>
      <c r="D869" s="79"/>
      <c r="E869">
        <v>31</v>
      </c>
      <c r="F869">
        <v>29</v>
      </c>
      <c r="G869">
        <v>31</v>
      </c>
      <c r="Q869">
        <f t="shared" si="435"/>
        <v>91</v>
      </c>
      <c r="R869" s="100">
        <f>VLOOKUP(B869,'Общие показания'!A:H,8,0)</f>
        <v>3.0094690707633678</v>
      </c>
      <c r="S869" s="41"/>
      <c r="T869" s="100">
        <f t="shared" si="436"/>
        <v>1.1497487057292561</v>
      </c>
      <c r="U869" s="100">
        <f t="shared" si="437"/>
        <v>0.93385236285091822</v>
      </c>
      <c r="V869" s="41">
        <f t="shared" si="433"/>
        <v>0.92586800218319365</v>
      </c>
      <c r="W869" s="41">
        <f t="shared" si="457"/>
        <v>0</v>
      </c>
      <c r="X869" s="100">
        <f t="shared" si="438"/>
        <v>0</v>
      </c>
      <c r="Y869" s="41"/>
      <c r="Z869" s="41"/>
      <c r="AA869" s="41"/>
      <c r="AB869" s="41"/>
      <c r="AC869" s="41"/>
      <c r="AD869" s="41"/>
      <c r="AE869" s="41"/>
      <c r="AF869" s="41"/>
      <c r="AG869" s="41"/>
      <c r="AI869" s="100">
        <f t="shared" si="439"/>
        <v>1.5761168768896066</v>
      </c>
      <c r="AJ869" s="100">
        <f t="shared" si="440"/>
        <v>0.76078918098625303</v>
      </c>
      <c r="AK869" s="41">
        <f t="shared" si="434"/>
        <v>1.1932261457852762</v>
      </c>
      <c r="AL869" s="41">
        <f t="shared" si="441"/>
        <v>0</v>
      </c>
      <c r="AR869" s="41">
        <f t="shared" si="442"/>
        <v>0</v>
      </c>
      <c r="AS869" s="41">
        <f t="shared" si="443"/>
        <v>0</v>
      </c>
      <c r="AT869" s="41">
        <f t="shared" si="444"/>
        <v>0</v>
      </c>
      <c r="AV869" s="40">
        <f t="shared" si="445"/>
        <v>7317.204535358771</v>
      </c>
      <c r="AW869" s="40">
        <f t="shared" si="446"/>
        <v>4549.0279746147489</v>
      </c>
      <c r="AX869" s="40">
        <f t="shared" si="447"/>
        <v>5688.4115670406427</v>
      </c>
      <c r="AY869" s="40">
        <f t="shared" si="448"/>
        <v>0</v>
      </c>
      <c r="AZ869" s="40">
        <f t="shared" si="449"/>
        <v>0</v>
      </c>
      <c r="BA869" s="40">
        <f t="shared" si="450"/>
        <v>0</v>
      </c>
      <c r="BB869" s="40">
        <f t="shared" si="451"/>
        <v>0</v>
      </c>
      <c r="BC869" s="40">
        <f t="shared" si="452"/>
        <v>0</v>
      </c>
      <c r="BD869" s="40">
        <f t="shared" si="453"/>
        <v>0</v>
      </c>
      <c r="BE869" s="40"/>
      <c r="BF869" s="40"/>
      <c r="BG869" s="40"/>
      <c r="BH869" s="62">
        <f t="shared" si="454"/>
        <v>17554.644077014163</v>
      </c>
      <c r="BI869" s="128">
        <f>VLOOKUP(A869,'1112 '!$B$499:$G$1229,6,0)</f>
        <v>10166.209999999999</v>
      </c>
      <c r="BJ869" s="63">
        <f t="shared" si="455"/>
        <v>7388.4340770141644</v>
      </c>
      <c r="BK869" s="41">
        <f t="shared" si="456"/>
        <v>6.9070566903511868E-3</v>
      </c>
    </row>
    <row r="870" spans="1:63" x14ac:dyDescent="0.3">
      <c r="A870" s="85" t="s">
        <v>1504</v>
      </c>
      <c r="B870" s="85" t="s">
        <v>421</v>
      </c>
      <c r="C870" s="65">
        <f>VLOOKUP(B870,Площадь!$D$2:$E$713,2,0)</f>
        <v>63.3</v>
      </c>
      <c r="D870" s="79"/>
      <c r="E870">
        <v>31</v>
      </c>
      <c r="F870">
        <v>29</v>
      </c>
      <c r="G870">
        <v>31</v>
      </c>
      <c r="Q870">
        <f t="shared" si="435"/>
        <v>91</v>
      </c>
      <c r="R870" s="100">
        <f>VLOOKUP(B870,'Общие показания'!A:H,8,0)</f>
        <v>9.0000000000003411E-3</v>
      </c>
      <c r="S870" s="41"/>
      <c r="T870" s="100">
        <f t="shared" si="436"/>
        <v>3.4383933206327782E-3</v>
      </c>
      <c r="U870" s="100">
        <f t="shared" si="437"/>
        <v>2.79274219738922E-3</v>
      </c>
      <c r="V870" s="41">
        <f t="shared" si="433"/>
        <v>2.7688644819783433E-3</v>
      </c>
      <c r="W870" s="41">
        <f t="shared" si="457"/>
        <v>0</v>
      </c>
      <c r="X870" s="100">
        <f t="shared" si="438"/>
        <v>0</v>
      </c>
      <c r="Y870" s="41"/>
      <c r="Z870" s="41"/>
      <c r="AA870" s="41"/>
      <c r="AB870" s="41"/>
      <c r="AC870" s="41"/>
      <c r="AD870" s="41"/>
      <c r="AE870" s="41"/>
      <c r="AF870" s="41"/>
      <c r="AG870" s="41"/>
      <c r="AI870" s="100">
        <f t="shared" si="439"/>
        <v>1.2644892054133345</v>
      </c>
      <c r="AJ870" s="100">
        <f t="shared" si="440"/>
        <v>0.61036698550608126</v>
      </c>
      <c r="AK870" s="41">
        <f t="shared" si="434"/>
        <v>0.95730310555396669</v>
      </c>
      <c r="AL870" s="41">
        <f t="shared" si="441"/>
        <v>0</v>
      </c>
      <c r="AR870" s="41">
        <f t="shared" si="442"/>
        <v>0</v>
      </c>
      <c r="AS870" s="41">
        <f t="shared" si="443"/>
        <v>0</v>
      </c>
      <c r="AT870" s="41">
        <f t="shared" si="444"/>
        <v>0</v>
      </c>
      <c r="AV870" s="40">
        <f t="shared" si="445"/>
        <v>3403.5741289375128</v>
      </c>
      <c r="AW870" s="40">
        <f t="shared" si="446"/>
        <v>1645.9414466580881</v>
      </c>
      <c r="AX870" s="40">
        <f t="shared" si="447"/>
        <v>2577.1787934856893</v>
      </c>
      <c r="AY870" s="40">
        <f t="shared" si="448"/>
        <v>0</v>
      </c>
      <c r="AZ870" s="40">
        <f t="shared" si="449"/>
        <v>0</v>
      </c>
      <c r="BA870" s="40">
        <f t="shared" si="450"/>
        <v>0</v>
      </c>
      <c r="BB870" s="40">
        <f t="shared" si="451"/>
        <v>0</v>
      </c>
      <c r="BC870" s="40">
        <f t="shared" si="452"/>
        <v>0</v>
      </c>
      <c r="BD870" s="40">
        <f t="shared" si="453"/>
        <v>0</v>
      </c>
      <c r="BE870" s="40"/>
      <c r="BF870" s="40"/>
      <c r="BG870" s="40"/>
      <c r="BH870" s="62">
        <f t="shared" si="454"/>
        <v>7626.6943690812905</v>
      </c>
      <c r="BI870" s="128">
        <f>VLOOKUP(A870,'1112 '!$B$499:$G$1229,6,0)</f>
        <v>8156.16</v>
      </c>
      <c r="BJ870" s="63">
        <f t="shared" si="455"/>
        <v>-529.46563091870939</v>
      </c>
      <c r="BK870" s="41">
        <f t="shared" si="456"/>
        <v>3.7403360933035584E-3</v>
      </c>
    </row>
    <row r="871" spans="1:63" x14ac:dyDescent="0.3">
      <c r="A871" s="85" t="s">
        <v>1510</v>
      </c>
      <c r="B871" s="85" t="s">
        <v>394</v>
      </c>
      <c r="C871" s="65">
        <f>VLOOKUP(B871,Площадь!$D$2:$E$713,2,0)</f>
        <v>56.9</v>
      </c>
      <c r="D871" s="79"/>
      <c r="E871">
        <v>31</v>
      </c>
      <c r="F871">
        <v>29</v>
      </c>
      <c r="G871">
        <v>31</v>
      </c>
      <c r="Q871">
        <f t="shared" si="435"/>
        <v>91</v>
      </c>
      <c r="R871" s="100">
        <f>VLOOKUP(B871,'Общие показания'!A:H,8,0)</f>
        <v>2.1703268710574855</v>
      </c>
      <c r="S871" s="41"/>
      <c r="T871" s="100">
        <f t="shared" si="436"/>
        <v>0.8291597130037347</v>
      </c>
      <c r="U871" s="100">
        <f t="shared" si="437"/>
        <v>0.67346260388108026</v>
      </c>
      <c r="V871" s="41">
        <f t="shared" si="433"/>
        <v>0.66770455417267061</v>
      </c>
      <c r="W871" s="41">
        <f t="shared" si="457"/>
        <v>0</v>
      </c>
      <c r="X871" s="100">
        <f t="shared" si="438"/>
        <v>0</v>
      </c>
      <c r="Y871" s="41"/>
      <c r="Z871" s="41"/>
      <c r="AA871" s="41"/>
      <c r="AB871" s="41"/>
      <c r="AC871" s="41"/>
      <c r="AD871" s="41">
        <f>(S871*$AD$1)/31*N871</f>
        <v>0</v>
      </c>
      <c r="AE871" s="41">
        <f>(S871*$AE$1)/30*O871</f>
        <v>0</v>
      </c>
      <c r="AF871" s="41">
        <f>(S871*$AF$1)/31*P871</f>
        <v>0</v>
      </c>
      <c r="AG871" s="41">
        <f>S871-AD871-AE871-AF871</f>
        <v>0</v>
      </c>
      <c r="AI871" s="100">
        <f t="shared" si="439"/>
        <v>1.1366419555769152</v>
      </c>
      <c r="AJ871" s="100">
        <f t="shared" si="440"/>
        <v>0.54865531556549807</v>
      </c>
      <c r="AK871" s="41">
        <f t="shared" si="434"/>
        <v>0.86051416597189112</v>
      </c>
      <c r="AL871" s="41">
        <f t="shared" si="441"/>
        <v>0</v>
      </c>
      <c r="AR871" s="41">
        <f t="shared" si="442"/>
        <v>0</v>
      </c>
      <c r="AS871" s="41">
        <f t="shared" si="443"/>
        <v>0</v>
      </c>
      <c r="AT871" s="41">
        <f t="shared" si="444"/>
        <v>0</v>
      </c>
      <c r="AV871" s="40">
        <f t="shared" si="445"/>
        <v>5276.9193670711538</v>
      </c>
      <c r="AW871" s="40">
        <f t="shared" si="446"/>
        <v>3280.604458245617</v>
      </c>
      <c r="AX871" s="40">
        <f t="shared" si="447"/>
        <v>4102.2892036072553</v>
      </c>
      <c r="AY871" s="40">
        <f t="shared" si="448"/>
        <v>0</v>
      </c>
      <c r="AZ871" s="40">
        <f t="shared" si="449"/>
        <v>0</v>
      </c>
      <c r="BA871" s="40">
        <f t="shared" si="450"/>
        <v>0</v>
      </c>
      <c r="BB871" s="40">
        <f t="shared" si="451"/>
        <v>0</v>
      </c>
      <c r="BC871" s="40">
        <f t="shared" si="452"/>
        <v>0</v>
      </c>
      <c r="BD871" s="40">
        <f t="shared" si="453"/>
        <v>0</v>
      </c>
      <c r="BE871" s="40">
        <f>(AD871+AR871)*$BE$1</f>
        <v>0</v>
      </c>
      <c r="BF871" s="40">
        <f>(AE871+AS871)*$BF$1</f>
        <v>0</v>
      </c>
      <c r="BG871" s="40">
        <f>(AF871+AT871)*$BG$1</f>
        <v>0</v>
      </c>
      <c r="BH871" s="62">
        <f t="shared" si="454"/>
        <v>12659.813028924025</v>
      </c>
      <c r="BI871" s="128">
        <f>VLOOKUP(A871,'1112 '!$B$499:$G$1229,6,0)</f>
        <v>7331.52</v>
      </c>
      <c r="BJ871" s="63">
        <f t="shared" si="455"/>
        <v>5328.2930289240248</v>
      </c>
      <c r="BK871" s="41">
        <f t="shared" si="456"/>
        <v>6.9070566903511859E-3</v>
      </c>
    </row>
    <row r="872" spans="1:63" x14ac:dyDescent="0.3">
      <c r="A872" s="85" t="s">
        <v>1634</v>
      </c>
      <c r="B872" s="85" t="s">
        <v>434</v>
      </c>
      <c r="C872" s="65">
        <f>VLOOKUP(B872,Площадь!$D$2:$E$713,2,0)</f>
        <v>83.5</v>
      </c>
      <c r="D872" s="79"/>
      <c r="E872">
        <v>31</v>
      </c>
      <c r="F872">
        <v>29</v>
      </c>
      <c r="G872">
        <v>31</v>
      </c>
      <c r="Q872">
        <f t="shared" si="435"/>
        <v>91</v>
      </c>
      <c r="R872" s="100">
        <f>VLOOKUP(B872,'Общие показания'!A:H,8,0)</f>
        <v>3.1849260761564153</v>
      </c>
      <c r="S872" s="41"/>
      <c r="T872" s="100">
        <f t="shared" si="436"/>
        <v>1.2167809496627742</v>
      </c>
      <c r="U872" s="100">
        <f t="shared" si="437"/>
        <v>0.98829749427188407</v>
      </c>
      <c r="V872" s="41">
        <f t="shared" si="433"/>
        <v>0.97984763222175753</v>
      </c>
      <c r="W872" s="41">
        <f t="shared" si="457"/>
        <v>0</v>
      </c>
      <c r="X872" s="100">
        <f t="shared" si="438"/>
        <v>0</v>
      </c>
      <c r="Y872" s="41"/>
      <c r="Z872" s="41"/>
      <c r="AA872" s="41"/>
      <c r="AB872" s="41"/>
      <c r="AC872" s="41"/>
      <c r="AD872" s="41"/>
      <c r="AE872" s="41"/>
      <c r="AF872" s="41"/>
      <c r="AG872" s="41"/>
      <c r="AI872" s="100">
        <f t="shared" si="439"/>
        <v>1.6680070877095328</v>
      </c>
      <c r="AJ872" s="100">
        <f t="shared" si="440"/>
        <v>0.80514444375604721</v>
      </c>
      <c r="AK872" s="41">
        <f t="shared" si="434"/>
        <v>1.262793196109893</v>
      </c>
      <c r="AL872" s="41">
        <f t="shared" si="441"/>
        <v>0</v>
      </c>
      <c r="AR872" s="41">
        <f t="shared" si="442"/>
        <v>0</v>
      </c>
      <c r="AS872" s="41">
        <f t="shared" si="443"/>
        <v>0</v>
      </c>
      <c r="AT872" s="41">
        <f t="shared" si="444"/>
        <v>0</v>
      </c>
      <c r="AV872" s="40">
        <f t="shared" si="445"/>
        <v>7743.8096160007262</v>
      </c>
      <c r="AW872" s="40">
        <f t="shared" si="446"/>
        <v>4814.2438007646579</v>
      </c>
      <c r="AX872" s="40">
        <f t="shared" si="447"/>
        <v>6020.0553339403496</v>
      </c>
      <c r="AY872" s="40">
        <f t="shared" si="448"/>
        <v>0</v>
      </c>
      <c r="AZ872" s="40">
        <f t="shared" si="449"/>
        <v>0</v>
      </c>
      <c r="BA872" s="40">
        <f t="shared" si="450"/>
        <v>0</v>
      </c>
      <c r="BB872" s="40">
        <f t="shared" si="451"/>
        <v>0</v>
      </c>
      <c r="BC872" s="40">
        <f t="shared" si="452"/>
        <v>0</v>
      </c>
      <c r="BD872" s="40">
        <f t="shared" si="453"/>
        <v>0</v>
      </c>
      <c r="BE872" s="40"/>
      <c r="BF872" s="40"/>
      <c r="BG872" s="40"/>
      <c r="BH872" s="62">
        <f t="shared" si="454"/>
        <v>18578.108750705735</v>
      </c>
      <c r="BI872" s="128">
        <f>VLOOKUP(A872,'1112 '!$B$499:$G$1229,6,0)</f>
        <v>10758.91</v>
      </c>
      <c r="BJ872" s="63">
        <f t="shared" si="455"/>
        <v>7819.1987507057347</v>
      </c>
      <c r="BK872" s="41">
        <f t="shared" si="456"/>
        <v>6.9070566903511868E-3</v>
      </c>
    </row>
    <row r="873" spans="1:63" x14ac:dyDescent="0.3">
      <c r="A873" s="85" t="s">
        <v>1473</v>
      </c>
      <c r="B873" s="85" t="s">
        <v>449</v>
      </c>
      <c r="C873" s="65">
        <f>VLOOKUP(B873,Площадь!$D$2:$E$713,2,0)</f>
        <v>78.900000000000006</v>
      </c>
      <c r="D873" s="79"/>
      <c r="E873">
        <v>31</v>
      </c>
      <c r="F873">
        <v>29</v>
      </c>
      <c r="G873">
        <v>31</v>
      </c>
      <c r="Q873">
        <f t="shared" si="435"/>
        <v>91</v>
      </c>
      <c r="R873" s="100">
        <f>VLOOKUP(B873,'Общие показания'!A:H,8,0)</f>
        <v>3.0094690707633678</v>
      </c>
      <c r="S873" s="41"/>
      <c r="T873" s="100">
        <f t="shared" si="436"/>
        <v>1.1497487057292561</v>
      </c>
      <c r="U873" s="100">
        <f t="shared" si="437"/>
        <v>0.93385236285091822</v>
      </c>
      <c r="V873" s="41">
        <f t="shared" si="433"/>
        <v>0.92586800218319365</v>
      </c>
      <c r="W873" s="41">
        <f t="shared" si="457"/>
        <v>0</v>
      </c>
      <c r="X873" s="100">
        <f t="shared" si="438"/>
        <v>0</v>
      </c>
      <c r="Y873" s="41"/>
      <c r="Z873" s="41"/>
      <c r="AA873" s="41"/>
      <c r="AB873" s="41"/>
      <c r="AC873" s="41"/>
      <c r="AD873" s="41"/>
      <c r="AE873" s="41"/>
      <c r="AF873" s="41"/>
      <c r="AG873" s="41"/>
      <c r="AI873" s="100">
        <f t="shared" si="439"/>
        <v>1.5761168768896066</v>
      </c>
      <c r="AJ873" s="100">
        <f t="shared" si="440"/>
        <v>0.76078918098625303</v>
      </c>
      <c r="AK873" s="41">
        <f t="shared" si="434"/>
        <v>1.1932261457852762</v>
      </c>
      <c r="AL873" s="41">
        <f t="shared" si="441"/>
        <v>0</v>
      </c>
      <c r="AR873" s="41">
        <f t="shared" si="442"/>
        <v>0</v>
      </c>
      <c r="AS873" s="41">
        <f t="shared" si="443"/>
        <v>0</v>
      </c>
      <c r="AT873" s="41">
        <f t="shared" si="444"/>
        <v>0</v>
      </c>
      <c r="AV873" s="40">
        <f t="shared" si="445"/>
        <v>7317.204535358771</v>
      </c>
      <c r="AW873" s="40">
        <f t="shared" si="446"/>
        <v>4549.0279746147489</v>
      </c>
      <c r="AX873" s="40">
        <f t="shared" si="447"/>
        <v>5688.4115670406427</v>
      </c>
      <c r="AY873" s="40">
        <f t="shared" si="448"/>
        <v>0</v>
      </c>
      <c r="AZ873" s="40">
        <f t="shared" si="449"/>
        <v>0</v>
      </c>
      <c r="BA873" s="40">
        <f t="shared" si="450"/>
        <v>0</v>
      </c>
      <c r="BB873" s="40">
        <f t="shared" si="451"/>
        <v>0</v>
      </c>
      <c r="BC873" s="40">
        <f t="shared" si="452"/>
        <v>0</v>
      </c>
      <c r="BD873" s="40">
        <f t="shared" si="453"/>
        <v>0</v>
      </c>
      <c r="BE873" s="40"/>
      <c r="BF873" s="40"/>
      <c r="BG873" s="40"/>
      <c r="BH873" s="62">
        <f t="shared" si="454"/>
        <v>17554.644077014163</v>
      </c>
      <c r="BI873" s="128">
        <f>VLOOKUP(A873,'1112 '!$B$499:$G$1229,6,0)</f>
        <v>10166.209999999999</v>
      </c>
      <c r="BJ873" s="63">
        <f t="shared" si="455"/>
        <v>7388.4340770141644</v>
      </c>
      <c r="BK873" s="41">
        <f t="shared" si="456"/>
        <v>6.9070566903511868E-3</v>
      </c>
    </row>
    <row r="874" spans="1:63" x14ac:dyDescent="0.3">
      <c r="A874" s="85" t="s">
        <v>1615</v>
      </c>
      <c r="B874" s="85" t="s">
        <v>396</v>
      </c>
      <c r="C874" s="65">
        <f>VLOOKUP(B874,Площадь!$D$2:$E$713,2,0)</f>
        <v>63.3</v>
      </c>
      <c r="D874" s="79"/>
      <c r="E874">
        <v>31</v>
      </c>
      <c r="F874">
        <v>29</v>
      </c>
      <c r="G874">
        <v>31</v>
      </c>
      <c r="Q874">
        <f t="shared" si="435"/>
        <v>91</v>
      </c>
      <c r="R874" s="100">
        <f>VLOOKUP(B874,'Общие показания'!A:H,8,0)</f>
        <v>0</v>
      </c>
      <c r="S874" s="41"/>
      <c r="T874" s="100">
        <f t="shared" si="436"/>
        <v>0</v>
      </c>
      <c r="U874" s="100">
        <f t="shared" si="437"/>
        <v>0</v>
      </c>
      <c r="V874" s="41">
        <f t="shared" si="433"/>
        <v>0</v>
      </c>
      <c r="W874" s="41">
        <f t="shared" si="457"/>
        <v>0</v>
      </c>
      <c r="X874" s="100">
        <f t="shared" si="438"/>
        <v>0</v>
      </c>
      <c r="Y874" s="41"/>
      <c r="Z874" s="41"/>
      <c r="AA874" s="41"/>
      <c r="AB874" s="41"/>
      <c r="AC874" s="41"/>
      <c r="AD874" s="41"/>
      <c r="AE874" s="41"/>
      <c r="AF874" s="41"/>
      <c r="AG874" s="41"/>
      <c r="AI874" s="100">
        <f t="shared" si="439"/>
        <v>1.2644892054133345</v>
      </c>
      <c r="AJ874" s="100">
        <f t="shared" si="440"/>
        <v>0.61036698550608126</v>
      </c>
      <c r="AK874" s="41">
        <f t="shared" si="434"/>
        <v>0.95730310555396669</v>
      </c>
      <c r="AL874" s="41">
        <f t="shared" si="441"/>
        <v>0</v>
      </c>
      <c r="AR874" s="41">
        <f t="shared" si="442"/>
        <v>0</v>
      </c>
      <c r="AS874" s="41">
        <f t="shared" si="443"/>
        <v>0</v>
      </c>
      <c r="AT874" s="41">
        <f t="shared" si="444"/>
        <v>0</v>
      </c>
      <c r="AV874" s="40">
        <f t="shared" si="445"/>
        <v>3394.3442434433387</v>
      </c>
      <c r="AW874" s="40">
        <f t="shared" si="446"/>
        <v>1638.4447212131045</v>
      </c>
      <c r="AX874" s="40">
        <f t="shared" si="447"/>
        <v>2569.746164424846</v>
      </c>
      <c r="AY874" s="40">
        <f t="shared" si="448"/>
        <v>0</v>
      </c>
      <c r="AZ874" s="40">
        <f t="shared" si="449"/>
        <v>0</v>
      </c>
      <c r="BA874" s="40">
        <f t="shared" si="450"/>
        <v>0</v>
      </c>
      <c r="BB874" s="40">
        <f t="shared" si="451"/>
        <v>0</v>
      </c>
      <c r="BC874" s="40">
        <f t="shared" si="452"/>
        <v>0</v>
      </c>
      <c r="BD874" s="40">
        <f t="shared" si="453"/>
        <v>0</v>
      </c>
      <c r="BE874" s="40"/>
      <c r="BF874" s="40"/>
      <c r="BG874" s="40"/>
      <c r="BH874" s="62">
        <f t="shared" si="454"/>
        <v>7602.5351290812896</v>
      </c>
      <c r="BI874" s="128">
        <f>VLOOKUP(A874,'1112 '!$B$499:$G$1229,6,0)</f>
        <v>8156.16</v>
      </c>
      <c r="BJ874" s="63">
        <f t="shared" si="455"/>
        <v>-553.62487091871026</v>
      </c>
      <c r="BK874" s="41">
        <f t="shared" si="456"/>
        <v>3.7284877520713305E-3</v>
      </c>
    </row>
    <row r="875" spans="1:63" x14ac:dyDescent="0.3">
      <c r="A875" s="85" t="s">
        <v>1518</v>
      </c>
      <c r="B875" s="85" t="s">
        <v>412</v>
      </c>
      <c r="C875" s="65">
        <f>VLOOKUP(B875,Площадь!$D$2:$E$713,2,0)</f>
        <v>56.9</v>
      </c>
      <c r="D875" s="79"/>
      <c r="E875">
        <v>31</v>
      </c>
      <c r="F875">
        <v>29</v>
      </c>
      <c r="G875">
        <v>31</v>
      </c>
      <c r="Q875">
        <f t="shared" si="435"/>
        <v>91</v>
      </c>
      <c r="R875" s="100">
        <f>VLOOKUP(B875,'Общие показания'!A:H,8,0)</f>
        <v>2.1703268710574855</v>
      </c>
      <c r="S875" s="41"/>
      <c r="T875" s="100">
        <f t="shared" si="436"/>
        <v>0.8291597130037347</v>
      </c>
      <c r="U875" s="100">
        <f t="shared" si="437"/>
        <v>0.67346260388108026</v>
      </c>
      <c r="V875" s="41">
        <f t="shared" si="433"/>
        <v>0.66770455417267061</v>
      </c>
      <c r="W875" s="41">
        <f t="shared" si="457"/>
        <v>0</v>
      </c>
      <c r="X875" s="100">
        <f t="shared" si="438"/>
        <v>0</v>
      </c>
      <c r="Y875" s="41"/>
      <c r="Z875" s="41"/>
      <c r="AA875" s="41"/>
      <c r="AB875" s="41"/>
      <c r="AC875" s="41"/>
      <c r="AD875" s="41"/>
      <c r="AE875" s="41"/>
      <c r="AF875" s="41"/>
      <c r="AG875" s="41"/>
      <c r="AI875" s="100">
        <f t="shared" si="439"/>
        <v>1.1366419555769152</v>
      </c>
      <c r="AJ875" s="100">
        <f t="shared" si="440"/>
        <v>0.54865531556549807</v>
      </c>
      <c r="AK875" s="41">
        <f t="shared" si="434"/>
        <v>0.86051416597189112</v>
      </c>
      <c r="AL875" s="41">
        <f t="shared" si="441"/>
        <v>0</v>
      </c>
      <c r="AR875" s="41">
        <f t="shared" si="442"/>
        <v>0</v>
      </c>
      <c r="AS875" s="41">
        <f t="shared" si="443"/>
        <v>0</v>
      </c>
      <c r="AT875" s="41">
        <f t="shared" si="444"/>
        <v>0</v>
      </c>
      <c r="AV875" s="40">
        <f t="shared" si="445"/>
        <v>5276.9193670711538</v>
      </c>
      <c r="AW875" s="40">
        <f t="shared" si="446"/>
        <v>3280.604458245617</v>
      </c>
      <c r="AX875" s="40">
        <f t="shared" si="447"/>
        <v>4102.2892036072553</v>
      </c>
      <c r="AY875" s="40">
        <f t="shared" si="448"/>
        <v>0</v>
      </c>
      <c r="AZ875" s="40">
        <f t="shared" si="449"/>
        <v>0</v>
      </c>
      <c r="BA875" s="40">
        <f t="shared" si="450"/>
        <v>0</v>
      </c>
      <c r="BB875" s="40">
        <f t="shared" si="451"/>
        <v>0</v>
      </c>
      <c r="BC875" s="40">
        <f t="shared" si="452"/>
        <v>0</v>
      </c>
      <c r="BD875" s="40">
        <f t="shared" si="453"/>
        <v>0</v>
      </c>
      <c r="BE875" s="40"/>
      <c r="BF875" s="40"/>
      <c r="BG875" s="40"/>
      <c r="BH875" s="62">
        <f t="shared" si="454"/>
        <v>12659.813028924025</v>
      </c>
      <c r="BI875" s="128">
        <f>VLOOKUP(A875,'1112 '!$B$499:$G$1229,6,0)</f>
        <v>7331.52</v>
      </c>
      <c r="BJ875" s="63">
        <f t="shared" si="455"/>
        <v>5328.2930289240248</v>
      </c>
      <c r="BK875" s="41">
        <f t="shared" si="456"/>
        <v>6.9070566903511859E-3</v>
      </c>
    </row>
    <row r="876" spans="1:63" x14ac:dyDescent="0.3">
      <c r="A876" s="85" t="s">
        <v>1227</v>
      </c>
      <c r="B876" s="85" t="s">
        <v>441</v>
      </c>
      <c r="C876" s="65">
        <f>VLOOKUP(B876,Площадь!$D$2:$E$713,2,0)</f>
        <v>83.5</v>
      </c>
      <c r="D876" s="79"/>
      <c r="E876">
        <v>31</v>
      </c>
      <c r="F876">
        <v>29</v>
      </c>
      <c r="G876">
        <v>31</v>
      </c>
      <c r="Q876">
        <f t="shared" si="435"/>
        <v>91</v>
      </c>
      <c r="R876" s="100">
        <f>VLOOKUP(B876,'Общие показания'!A:H,8,0)</f>
        <v>4.4050000000000011</v>
      </c>
      <c r="S876" s="41"/>
      <c r="T876" s="100">
        <f t="shared" si="436"/>
        <v>1.6829025085985354</v>
      </c>
      <c r="U876" s="100">
        <f t="shared" si="437"/>
        <v>1.3668921532776723</v>
      </c>
      <c r="V876" s="41">
        <f t="shared" si="433"/>
        <v>1.3552053381237936</v>
      </c>
      <c r="W876" s="41">
        <f t="shared" si="457"/>
        <v>0</v>
      </c>
      <c r="X876" s="100">
        <f t="shared" si="438"/>
        <v>0</v>
      </c>
      <c r="Y876" s="41"/>
      <c r="Z876" s="41"/>
      <c r="AA876" s="41"/>
      <c r="AB876" s="41"/>
      <c r="AC876" s="41"/>
      <c r="AD876" s="41"/>
      <c r="AE876" s="41"/>
      <c r="AF876" s="41"/>
      <c r="AG876" s="41"/>
      <c r="AI876" s="100">
        <f t="shared" si="439"/>
        <v>1.6680070877095328</v>
      </c>
      <c r="AJ876" s="100">
        <f t="shared" si="440"/>
        <v>0.80514444375604721</v>
      </c>
      <c r="AK876" s="41">
        <f t="shared" si="434"/>
        <v>1.262793196109893</v>
      </c>
      <c r="AL876" s="41">
        <f t="shared" si="441"/>
        <v>0</v>
      </c>
      <c r="AR876" s="41">
        <f t="shared" si="442"/>
        <v>0</v>
      </c>
      <c r="AS876" s="41">
        <f t="shared" si="443"/>
        <v>0</v>
      </c>
      <c r="AT876" s="41">
        <f t="shared" si="444"/>
        <v>0</v>
      </c>
      <c r="AV876" s="40">
        <f t="shared" si="445"/>
        <v>8995.0476839455278</v>
      </c>
      <c r="AW876" s="40">
        <f t="shared" si="446"/>
        <v>5830.5281596134364</v>
      </c>
      <c r="AX876" s="40">
        <f t="shared" si="447"/>
        <v>7027.6505453555392</v>
      </c>
      <c r="AY876" s="40">
        <f t="shared" si="448"/>
        <v>0</v>
      </c>
      <c r="AZ876" s="40">
        <f t="shared" si="449"/>
        <v>0</v>
      </c>
      <c r="BA876" s="40">
        <f t="shared" si="450"/>
        <v>0</v>
      </c>
      <c r="BB876" s="40">
        <f t="shared" si="451"/>
        <v>0</v>
      </c>
      <c r="BC876" s="40">
        <f t="shared" si="452"/>
        <v>0</v>
      </c>
      <c r="BD876" s="40">
        <f t="shared" si="453"/>
        <v>0</v>
      </c>
      <c r="BE876" s="40"/>
      <c r="BF876" s="40"/>
      <c r="BG876" s="40"/>
      <c r="BH876" s="62">
        <f t="shared" si="454"/>
        <v>21853.226388914503</v>
      </c>
      <c r="BI876" s="128">
        <f>VLOOKUP(A876,'1112 '!$B$499:$G$1229,6,0)</f>
        <v>10758.91</v>
      </c>
      <c r="BJ876" s="63">
        <f t="shared" si="455"/>
        <v>11094.316388914503</v>
      </c>
      <c r="BK876" s="41">
        <f t="shared" si="456"/>
        <v>8.124695336901671E-3</v>
      </c>
    </row>
    <row r="877" spans="1:63" x14ac:dyDescent="0.3">
      <c r="A877" s="85" t="s">
        <v>1395</v>
      </c>
      <c r="B877" s="85" t="s">
        <v>446</v>
      </c>
      <c r="C877" s="65">
        <f>VLOOKUP(B877,Площадь!$D$2:$E$713,2,0)</f>
        <v>63.3</v>
      </c>
      <c r="D877" s="79"/>
      <c r="E877">
        <v>31</v>
      </c>
      <c r="F877">
        <v>29</v>
      </c>
      <c r="G877">
        <v>31</v>
      </c>
      <c r="Q877">
        <f t="shared" si="435"/>
        <v>91</v>
      </c>
      <c r="R877" s="100">
        <f>VLOOKUP(B877,'Общие показания'!A:H,8,0)</f>
        <v>4.9280000000000008</v>
      </c>
      <c r="S877" s="41"/>
      <c r="T877" s="100">
        <f t="shared" si="436"/>
        <v>1.8827113648975213</v>
      </c>
      <c r="U877" s="100">
        <f t="shared" si="437"/>
        <v>1.5291815054148397</v>
      </c>
      <c r="V877" s="41">
        <f t="shared" si="433"/>
        <v>1.5161071296876401</v>
      </c>
      <c r="W877" s="41">
        <f t="shared" si="457"/>
        <v>0</v>
      </c>
      <c r="X877" s="100">
        <f t="shared" si="438"/>
        <v>0</v>
      </c>
      <c r="Y877" s="41"/>
      <c r="Z877" s="41"/>
      <c r="AA877" s="41"/>
      <c r="AB877" s="41"/>
      <c r="AC877" s="41"/>
      <c r="AD877" s="41"/>
      <c r="AE877" s="41"/>
      <c r="AF877" s="41"/>
      <c r="AG877" s="41"/>
      <c r="AI877" s="100">
        <f t="shared" si="439"/>
        <v>1.2644892054133345</v>
      </c>
      <c r="AJ877" s="100">
        <f t="shared" si="440"/>
        <v>0.61036698550608126</v>
      </c>
      <c r="AK877" s="41">
        <f t="shared" si="434"/>
        <v>0.95730310555396669</v>
      </c>
      <c r="AL877" s="41">
        <f t="shared" si="441"/>
        <v>0</v>
      </c>
      <c r="AR877" s="41">
        <f t="shared" si="442"/>
        <v>0</v>
      </c>
      <c r="AS877" s="41">
        <f t="shared" si="443"/>
        <v>0</v>
      </c>
      <c r="AT877" s="41">
        <f t="shared" si="444"/>
        <v>0</v>
      </c>
      <c r="AV877" s="40">
        <f t="shared" si="445"/>
        <v>8448.2193229196509</v>
      </c>
      <c r="AW877" s="40">
        <f t="shared" si="446"/>
        <v>5743.3183870884832</v>
      </c>
      <c r="AX877" s="40">
        <f t="shared" si="447"/>
        <v>6639.5234990731606</v>
      </c>
      <c r="AY877" s="40">
        <f t="shared" si="448"/>
        <v>0</v>
      </c>
      <c r="AZ877" s="40">
        <f t="shared" si="449"/>
        <v>0</v>
      </c>
      <c r="BA877" s="40">
        <f t="shared" si="450"/>
        <v>0</v>
      </c>
      <c r="BB877" s="40">
        <f t="shared" si="451"/>
        <v>0</v>
      </c>
      <c r="BC877" s="40">
        <f t="shared" si="452"/>
        <v>0</v>
      </c>
      <c r="BD877" s="40">
        <f t="shared" si="453"/>
        <v>0</v>
      </c>
      <c r="BE877" s="40"/>
      <c r="BF877" s="40"/>
      <c r="BG877" s="40"/>
      <c r="BH877" s="62">
        <f t="shared" si="454"/>
        <v>20831.061209081294</v>
      </c>
      <c r="BI877" s="128">
        <f>VLOOKUP(A877,'1112 '!$B$499:$G$1229,6,0)</f>
        <v>8156.16</v>
      </c>
      <c r="BJ877" s="63">
        <f t="shared" si="455"/>
        <v>12674.901209081294</v>
      </c>
      <c r="BK877" s="41">
        <f t="shared" si="456"/>
        <v>1.021611281789545E-2</v>
      </c>
    </row>
    <row r="878" spans="1:63" x14ac:dyDescent="0.3">
      <c r="A878" s="85" t="s">
        <v>1593</v>
      </c>
      <c r="B878" s="85" t="s">
        <v>450</v>
      </c>
      <c r="C878" s="65">
        <f>VLOOKUP(B878,Площадь!$D$2:$E$713,2,0)</f>
        <v>56.9</v>
      </c>
      <c r="D878" s="79"/>
      <c r="E878">
        <v>31</v>
      </c>
      <c r="F878">
        <v>29</v>
      </c>
      <c r="G878">
        <v>31</v>
      </c>
      <c r="Q878">
        <f t="shared" si="435"/>
        <v>91</v>
      </c>
      <c r="R878" s="100">
        <f>VLOOKUP(B878,'Общие показания'!A:H,8,0)</f>
        <v>2.1703268710574855</v>
      </c>
      <c r="S878" s="41"/>
      <c r="T878" s="100">
        <f t="shared" si="436"/>
        <v>0.8291597130037347</v>
      </c>
      <c r="U878" s="100">
        <f t="shared" si="437"/>
        <v>0.67346260388108026</v>
      </c>
      <c r="V878" s="41">
        <f t="shared" si="433"/>
        <v>0.66770455417267061</v>
      </c>
      <c r="W878" s="41">
        <f t="shared" si="457"/>
        <v>0</v>
      </c>
      <c r="X878" s="100">
        <f t="shared" si="438"/>
        <v>0</v>
      </c>
      <c r="Y878" s="41"/>
      <c r="Z878" s="41"/>
      <c r="AA878" s="41"/>
      <c r="AB878" s="41"/>
      <c r="AC878" s="41"/>
      <c r="AD878" s="41"/>
      <c r="AE878" s="41"/>
      <c r="AF878" s="41"/>
      <c r="AG878" s="41"/>
      <c r="AI878" s="100">
        <f t="shared" si="439"/>
        <v>1.1366419555769152</v>
      </c>
      <c r="AJ878" s="100">
        <f t="shared" si="440"/>
        <v>0.54865531556549807</v>
      </c>
      <c r="AK878" s="41">
        <f t="shared" si="434"/>
        <v>0.86051416597189112</v>
      </c>
      <c r="AL878" s="41">
        <f t="shared" si="441"/>
        <v>0</v>
      </c>
      <c r="AR878" s="41">
        <f t="shared" si="442"/>
        <v>0</v>
      </c>
      <c r="AS878" s="41">
        <f t="shared" si="443"/>
        <v>0</v>
      </c>
      <c r="AT878" s="41">
        <f t="shared" si="444"/>
        <v>0</v>
      </c>
      <c r="AV878" s="40">
        <f t="shared" si="445"/>
        <v>5276.9193670711538</v>
      </c>
      <c r="AW878" s="40">
        <f t="shared" si="446"/>
        <v>3280.604458245617</v>
      </c>
      <c r="AX878" s="40">
        <f t="shared" si="447"/>
        <v>4102.2892036072553</v>
      </c>
      <c r="AY878" s="40">
        <f t="shared" si="448"/>
        <v>0</v>
      </c>
      <c r="AZ878" s="40">
        <f t="shared" si="449"/>
        <v>0</v>
      </c>
      <c r="BA878" s="40">
        <f t="shared" si="450"/>
        <v>0</v>
      </c>
      <c r="BB878" s="40">
        <f t="shared" si="451"/>
        <v>0</v>
      </c>
      <c r="BC878" s="40">
        <f t="shared" si="452"/>
        <v>0</v>
      </c>
      <c r="BD878" s="40">
        <f t="shared" si="453"/>
        <v>0</v>
      </c>
      <c r="BE878" s="40"/>
      <c r="BF878" s="40"/>
      <c r="BG878" s="40"/>
      <c r="BH878" s="62">
        <f t="shared" si="454"/>
        <v>12659.813028924025</v>
      </c>
      <c r="BI878" s="128">
        <f>VLOOKUP(A878,'1112 '!$B$499:$G$1229,6,0)</f>
        <v>7331.52</v>
      </c>
      <c r="BJ878" s="63">
        <f t="shared" si="455"/>
        <v>5328.2930289240248</v>
      </c>
      <c r="BK878" s="41">
        <f t="shared" si="456"/>
        <v>6.9070566903511859E-3</v>
      </c>
    </row>
    <row r="879" spans="1:63" x14ac:dyDescent="0.3">
      <c r="A879" s="85" t="s">
        <v>1449</v>
      </c>
      <c r="B879" s="85" t="s">
        <v>462</v>
      </c>
      <c r="C879" s="65">
        <f>VLOOKUP(B879,Площадь!$D$2:$E$713,2,0)</f>
        <v>83.5</v>
      </c>
      <c r="D879" s="79"/>
      <c r="E879">
        <v>31</v>
      </c>
      <c r="F879">
        <v>29</v>
      </c>
      <c r="G879">
        <v>31</v>
      </c>
      <c r="Q879">
        <f t="shared" si="435"/>
        <v>91</v>
      </c>
      <c r="R879" s="100">
        <f>VLOOKUP(B879,'Общие показания'!A:H,8,0)</f>
        <v>3.1849260761564153</v>
      </c>
      <c r="S879" s="41"/>
      <c r="T879" s="100">
        <f t="shared" si="436"/>
        <v>1.2167809496627742</v>
      </c>
      <c r="U879" s="100">
        <f t="shared" si="437"/>
        <v>0.98829749427188407</v>
      </c>
      <c r="V879" s="41">
        <f t="shared" si="433"/>
        <v>0.97984763222175753</v>
      </c>
      <c r="W879" s="41">
        <f t="shared" si="457"/>
        <v>0</v>
      </c>
      <c r="X879" s="100">
        <f t="shared" si="438"/>
        <v>0</v>
      </c>
      <c r="Y879" s="41"/>
      <c r="Z879" s="41"/>
      <c r="AA879" s="41"/>
      <c r="AB879" s="41"/>
      <c r="AC879" s="41"/>
      <c r="AD879" s="41"/>
      <c r="AE879" s="41"/>
      <c r="AF879" s="41"/>
      <c r="AG879" s="41"/>
      <c r="AI879" s="100">
        <f t="shared" si="439"/>
        <v>1.6680070877095328</v>
      </c>
      <c r="AJ879" s="100">
        <f t="shared" si="440"/>
        <v>0.80514444375604721</v>
      </c>
      <c r="AK879" s="41">
        <f t="shared" si="434"/>
        <v>1.262793196109893</v>
      </c>
      <c r="AL879" s="41">
        <f t="shared" si="441"/>
        <v>0</v>
      </c>
      <c r="AR879" s="41">
        <f t="shared" si="442"/>
        <v>0</v>
      </c>
      <c r="AS879" s="41">
        <f t="shared" si="443"/>
        <v>0</v>
      </c>
      <c r="AT879" s="41">
        <f t="shared" si="444"/>
        <v>0</v>
      </c>
      <c r="AV879" s="40">
        <f t="shared" si="445"/>
        <v>7743.8096160007262</v>
      </c>
      <c r="AW879" s="40">
        <f t="shared" si="446"/>
        <v>4814.2438007646579</v>
      </c>
      <c r="AX879" s="40">
        <f t="shared" si="447"/>
        <v>6020.0553339403496</v>
      </c>
      <c r="AY879" s="40">
        <f t="shared" si="448"/>
        <v>0</v>
      </c>
      <c r="AZ879" s="40">
        <f t="shared" si="449"/>
        <v>0</v>
      </c>
      <c r="BA879" s="40">
        <f t="shared" si="450"/>
        <v>0</v>
      </c>
      <c r="BB879" s="40">
        <f t="shared" si="451"/>
        <v>0</v>
      </c>
      <c r="BC879" s="40">
        <f t="shared" si="452"/>
        <v>0</v>
      </c>
      <c r="BD879" s="40">
        <f t="shared" si="453"/>
        <v>0</v>
      </c>
      <c r="BE879" s="40"/>
      <c r="BF879" s="40"/>
      <c r="BG879" s="40"/>
      <c r="BH879" s="62">
        <f t="shared" si="454"/>
        <v>18578.108750705735</v>
      </c>
      <c r="BI879" s="128">
        <f>VLOOKUP(A879,'1112 '!$B$499:$G$1229,6,0)</f>
        <v>10758.91</v>
      </c>
      <c r="BJ879" s="63">
        <f t="shared" si="455"/>
        <v>7819.1987507057347</v>
      </c>
      <c r="BK879" s="41">
        <f t="shared" si="456"/>
        <v>6.9070566903511868E-3</v>
      </c>
    </row>
    <row r="880" spans="1:63" x14ac:dyDescent="0.3">
      <c r="A880" s="85" t="s">
        <v>1552</v>
      </c>
      <c r="B880" s="85" t="s">
        <v>474</v>
      </c>
      <c r="C880" s="65">
        <f>VLOOKUP(B880,Площадь!$D$2:$E$713,2,0)</f>
        <v>78.900000000000006</v>
      </c>
      <c r="D880" s="79"/>
      <c r="E880">
        <v>31</v>
      </c>
      <c r="F880">
        <v>29</v>
      </c>
      <c r="G880">
        <v>31</v>
      </c>
      <c r="Q880">
        <f t="shared" si="435"/>
        <v>91</v>
      </c>
      <c r="R880" s="100">
        <f>VLOOKUP(B880,'Общие показания'!A:H,8,0)</f>
        <v>3.0094690707633678</v>
      </c>
      <c r="S880" s="41"/>
      <c r="T880" s="100">
        <f t="shared" si="436"/>
        <v>1.1497487057292561</v>
      </c>
      <c r="U880" s="100">
        <f t="shared" si="437"/>
        <v>0.93385236285091822</v>
      </c>
      <c r="V880" s="41">
        <f t="shared" si="433"/>
        <v>0.92586800218319365</v>
      </c>
      <c r="W880" s="41">
        <f t="shared" si="457"/>
        <v>0</v>
      </c>
      <c r="X880" s="100">
        <f t="shared" si="438"/>
        <v>0</v>
      </c>
      <c r="Y880" s="41"/>
      <c r="Z880" s="41"/>
      <c r="AA880" s="41"/>
      <c r="AB880" s="41"/>
      <c r="AC880" s="41"/>
      <c r="AD880" s="41"/>
      <c r="AE880" s="41"/>
      <c r="AF880" s="41"/>
      <c r="AG880" s="41"/>
      <c r="AI880" s="100">
        <f t="shared" si="439"/>
        <v>1.5761168768896066</v>
      </c>
      <c r="AJ880" s="100">
        <f t="shared" si="440"/>
        <v>0.76078918098625303</v>
      </c>
      <c r="AK880" s="41">
        <f t="shared" si="434"/>
        <v>1.1932261457852762</v>
      </c>
      <c r="AL880" s="41">
        <f t="shared" si="441"/>
        <v>0</v>
      </c>
      <c r="AR880" s="41">
        <f t="shared" si="442"/>
        <v>0</v>
      </c>
      <c r="AS880" s="41">
        <f t="shared" si="443"/>
        <v>0</v>
      </c>
      <c r="AT880" s="41">
        <f t="shared" si="444"/>
        <v>0</v>
      </c>
      <c r="AV880" s="40">
        <f t="shared" si="445"/>
        <v>7317.204535358771</v>
      </c>
      <c r="AW880" s="40">
        <f t="shared" si="446"/>
        <v>4549.0279746147489</v>
      </c>
      <c r="AX880" s="40">
        <f t="shared" si="447"/>
        <v>5688.4115670406427</v>
      </c>
      <c r="AY880" s="40">
        <f t="shared" si="448"/>
        <v>0</v>
      </c>
      <c r="AZ880" s="40">
        <f t="shared" si="449"/>
        <v>0</v>
      </c>
      <c r="BA880" s="40">
        <f t="shared" si="450"/>
        <v>0</v>
      </c>
      <c r="BB880" s="40">
        <f t="shared" si="451"/>
        <v>0</v>
      </c>
      <c r="BC880" s="40">
        <f t="shared" si="452"/>
        <v>0</v>
      </c>
      <c r="BD880" s="40">
        <f t="shared" si="453"/>
        <v>0</v>
      </c>
      <c r="BE880" s="40"/>
      <c r="BF880" s="40"/>
      <c r="BG880" s="40"/>
      <c r="BH880" s="62">
        <f t="shared" si="454"/>
        <v>17554.644077014163</v>
      </c>
      <c r="BI880" s="128">
        <f>VLOOKUP(A880,'1112 '!$B$499:$G$1229,6,0)</f>
        <v>10166.209999999999</v>
      </c>
      <c r="BJ880" s="63">
        <f t="shared" si="455"/>
        <v>7388.4340770141644</v>
      </c>
      <c r="BK880" s="41">
        <f t="shared" si="456"/>
        <v>6.9070566903511868E-3</v>
      </c>
    </row>
    <row r="881" spans="1:63" x14ac:dyDescent="0.3">
      <c r="A881" s="85" t="s">
        <v>1492</v>
      </c>
      <c r="B881" s="85" t="s">
        <v>458</v>
      </c>
      <c r="C881" s="65">
        <f>VLOOKUP(B881,Площадь!$D$2:$E$713,2,0)</f>
        <v>78.900000000000006</v>
      </c>
      <c r="D881" s="79"/>
      <c r="E881">
        <v>31</v>
      </c>
      <c r="F881">
        <v>29</v>
      </c>
      <c r="G881">
        <v>31</v>
      </c>
      <c r="Q881">
        <f t="shared" si="435"/>
        <v>91</v>
      </c>
      <c r="R881" s="100">
        <f>VLOOKUP(B881,'Общие показания'!A:H,8,0)</f>
        <v>3.0094690707633678</v>
      </c>
      <c r="S881" s="41"/>
      <c r="T881" s="100">
        <f t="shared" si="436"/>
        <v>1.1497487057292561</v>
      </c>
      <c r="U881" s="100">
        <f t="shared" si="437"/>
        <v>0.93385236285091822</v>
      </c>
      <c r="V881" s="41">
        <f t="shared" si="433"/>
        <v>0.92586800218319365</v>
      </c>
      <c r="W881" s="41">
        <f t="shared" si="457"/>
        <v>0</v>
      </c>
      <c r="X881" s="100">
        <f t="shared" si="438"/>
        <v>0</v>
      </c>
      <c r="Y881" s="41"/>
      <c r="Z881" s="41"/>
      <c r="AA881" s="41"/>
      <c r="AB881" s="41"/>
      <c r="AC881" s="41"/>
      <c r="AD881" s="41"/>
      <c r="AE881" s="41"/>
      <c r="AF881" s="41"/>
      <c r="AG881" s="41"/>
      <c r="AI881" s="100">
        <f t="shared" si="439"/>
        <v>1.5761168768896066</v>
      </c>
      <c r="AJ881" s="100">
        <f t="shared" si="440"/>
        <v>0.76078918098625303</v>
      </c>
      <c r="AK881" s="41">
        <f t="shared" si="434"/>
        <v>1.1932261457852762</v>
      </c>
      <c r="AL881" s="41">
        <f t="shared" si="441"/>
        <v>0</v>
      </c>
      <c r="AR881" s="41">
        <f t="shared" si="442"/>
        <v>0</v>
      </c>
      <c r="AS881" s="41">
        <f t="shared" si="443"/>
        <v>0</v>
      </c>
      <c r="AT881" s="41">
        <f t="shared" si="444"/>
        <v>0</v>
      </c>
      <c r="AV881" s="40">
        <f t="shared" si="445"/>
        <v>7317.204535358771</v>
      </c>
      <c r="AW881" s="40">
        <f t="shared" si="446"/>
        <v>4549.0279746147489</v>
      </c>
      <c r="AX881" s="40">
        <f t="shared" si="447"/>
        <v>5688.4115670406427</v>
      </c>
      <c r="AY881" s="40">
        <f t="shared" si="448"/>
        <v>0</v>
      </c>
      <c r="AZ881" s="40">
        <f t="shared" si="449"/>
        <v>0</v>
      </c>
      <c r="BA881" s="40">
        <f t="shared" si="450"/>
        <v>0</v>
      </c>
      <c r="BB881" s="40">
        <f t="shared" si="451"/>
        <v>0</v>
      </c>
      <c r="BC881" s="40">
        <f t="shared" si="452"/>
        <v>0</v>
      </c>
      <c r="BD881" s="40">
        <f t="shared" si="453"/>
        <v>0</v>
      </c>
      <c r="BE881" s="40"/>
      <c r="BF881" s="40"/>
      <c r="BG881" s="40"/>
      <c r="BH881" s="62">
        <f t="shared" si="454"/>
        <v>17554.644077014163</v>
      </c>
      <c r="BI881" s="128">
        <f>VLOOKUP(A881,'1112 '!$B$499:$G$1229,6,0)</f>
        <v>10166.209999999999</v>
      </c>
      <c r="BJ881" s="63">
        <f t="shared" si="455"/>
        <v>7388.4340770141644</v>
      </c>
      <c r="BK881" s="41">
        <f t="shared" si="456"/>
        <v>6.9070566903511868E-3</v>
      </c>
    </row>
    <row r="882" spans="1:63" x14ac:dyDescent="0.3">
      <c r="A882" s="85" t="s">
        <v>1399</v>
      </c>
      <c r="B882" s="85" t="s">
        <v>467</v>
      </c>
      <c r="C882" s="65">
        <f>VLOOKUP(B882,Площадь!$D$2:$E$713,2,0)</f>
        <v>63.3</v>
      </c>
      <c r="D882" s="79"/>
      <c r="E882">
        <v>31</v>
      </c>
      <c r="F882">
        <v>29</v>
      </c>
      <c r="G882">
        <v>31</v>
      </c>
      <c r="Q882">
        <f t="shared" si="435"/>
        <v>91</v>
      </c>
      <c r="R882" s="100">
        <f>VLOOKUP(B882,'Общие показания'!A:H,8,0)</f>
        <v>2.4144409655173784</v>
      </c>
      <c r="S882" s="41"/>
      <c r="T882" s="100">
        <f t="shared" si="436"/>
        <v>0.92242196543297728</v>
      </c>
      <c r="U882" s="100">
        <f t="shared" si="437"/>
        <v>0.74921235194503311</v>
      </c>
      <c r="V882" s="41">
        <f t="shared" si="433"/>
        <v>0.74280664813936825</v>
      </c>
      <c r="W882" s="41">
        <f t="shared" si="457"/>
        <v>0</v>
      </c>
      <c r="X882" s="100">
        <f t="shared" si="438"/>
        <v>0</v>
      </c>
      <c r="Y882" s="41"/>
      <c r="Z882" s="41"/>
      <c r="AA882" s="41"/>
      <c r="AB882" s="41"/>
      <c r="AC882" s="41"/>
      <c r="AD882" s="41"/>
      <c r="AE882" s="41"/>
      <c r="AF882" s="41"/>
      <c r="AG882" s="41"/>
      <c r="AI882" s="100">
        <f t="shared" si="439"/>
        <v>1.2644892054133345</v>
      </c>
      <c r="AJ882" s="100">
        <f t="shared" si="440"/>
        <v>0.61036698550608126</v>
      </c>
      <c r="AK882" s="41">
        <f t="shared" si="434"/>
        <v>0.95730310555396669</v>
      </c>
      <c r="AL882" s="41">
        <f t="shared" si="441"/>
        <v>0</v>
      </c>
      <c r="AR882" s="41">
        <f t="shared" si="442"/>
        <v>0</v>
      </c>
      <c r="AS882" s="41">
        <f t="shared" si="443"/>
        <v>0</v>
      </c>
      <c r="AT882" s="41">
        <f t="shared" si="444"/>
        <v>0</v>
      </c>
      <c r="AV882" s="40">
        <f t="shared" si="445"/>
        <v>5870.4568705730053</v>
      </c>
      <c r="AW882" s="40">
        <f t="shared" si="446"/>
        <v>3649.6003902802731</v>
      </c>
      <c r="AX882" s="40">
        <f t="shared" si="447"/>
        <v>4563.7066184242412</v>
      </c>
      <c r="AY882" s="40">
        <f t="shared" si="448"/>
        <v>0</v>
      </c>
      <c r="AZ882" s="40">
        <f t="shared" si="449"/>
        <v>0</v>
      </c>
      <c r="BA882" s="40">
        <f t="shared" si="450"/>
        <v>0</v>
      </c>
      <c r="BB882" s="40">
        <f t="shared" si="451"/>
        <v>0</v>
      </c>
      <c r="BC882" s="40">
        <f t="shared" si="452"/>
        <v>0</v>
      </c>
      <c r="BD882" s="40">
        <f t="shared" si="453"/>
        <v>0</v>
      </c>
      <c r="BE882" s="40"/>
      <c r="BF882" s="40"/>
      <c r="BG882" s="40"/>
      <c r="BH882" s="62">
        <f t="shared" si="454"/>
        <v>14083.76387927752</v>
      </c>
      <c r="BI882" s="128">
        <f>VLOOKUP(A882,'1112 '!$B$499:$G$1229,6,0)</f>
        <v>8156.16</v>
      </c>
      <c r="BJ882" s="63">
        <f t="shared" si="455"/>
        <v>5927.6038792775198</v>
      </c>
      <c r="BK882" s="41">
        <f t="shared" si="456"/>
        <v>6.9070566903511868E-3</v>
      </c>
    </row>
    <row r="883" spans="1:63" x14ac:dyDescent="0.3">
      <c r="A883" s="85" t="s">
        <v>1269</v>
      </c>
      <c r="B883" s="85" t="s">
        <v>430</v>
      </c>
      <c r="C883" s="65">
        <f>VLOOKUP(B883,Площадь!$D$2:$E$713,2,0)</f>
        <v>56.9</v>
      </c>
      <c r="D883" s="79"/>
      <c r="E883">
        <v>31</v>
      </c>
      <c r="F883">
        <v>29</v>
      </c>
      <c r="G883">
        <v>31</v>
      </c>
      <c r="Q883">
        <f t="shared" si="435"/>
        <v>91</v>
      </c>
      <c r="R883" s="100">
        <f>VLOOKUP(B883,'Общие показания'!A:H,8,0)</f>
        <v>2.1703268710574855</v>
      </c>
      <c r="S883" s="41"/>
      <c r="T883" s="100">
        <f t="shared" si="436"/>
        <v>0.8291597130037347</v>
      </c>
      <c r="U883" s="100">
        <f t="shared" si="437"/>
        <v>0.67346260388108026</v>
      </c>
      <c r="V883" s="41">
        <f t="shared" si="433"/>
        <v>0.66770455417267061</v>
      </c>
      <c r="W883" s="41">
        <f t="shared" si="457"/>
        <v>0</v>
      </c>
      <c r="X883" s="100">
        <f t="shared" si="438"/>
        <v>0</v>
      </c>
      <c r="Y883" s="41"/>
      <c r="Z883" s="41"/>
      <c r="AA883" s="41"/>
      <c r="AB883" s="41"/>
      <c r="AC883" s="41"/>
      <c r="AD883" s="41"/>
      <c r="AE883" s="41"/>
      <c r="AF883" s="41"/>
      <c r="AG883" s="41"/>
      <c r="AI883" s="100">
        <f t="shared" si="439"/>
        <v>1.1366419555769152</v>
      </c>
      <c r="AJ883" s="100">
        <f t="shared" si="440"/>
        <v>0.54865531556549807</v>
      </c>
      <c r="AK883" s="41">
        <f t="shared" si="434"/>
        <v>0.86051416597189112</v>
      </c>
      <c r="AL883" s="41">
        <f t="shared" si="441"/>
        <v>0</v>
      </c>
      <c r="AR883" s="41">
        <f t="shared" si="442"/>
        <v>0</v>
      </c>
      <c r="AS883" s="41">
        <f t="shared" si="443"/>
        <v>0</v>
      </c>
      <c r="AT883" s="41">
        <f t="shared" si="444"/>
        <v>0</v>
      </c>
      <c r="AV883" s="40">
        <f t="shared" si="445"/>
        <v>5276.9193670711538</v>
      </c>
      <c r="AW883" s="40">
        <f t="shared" si="446"/>
        <v>3280.604458245617</v>
      </c>
      <c r="AX883" s="40">
        <f t="shared" si="447"/>
        <v>4102.2892036072553</v>
      </c>
      <c r="AY883" s="40">
        <f t="shared" si="448"/>
        <v>0</v>
      </c>
      <c r="AZ883" s="40">
        <f t="shared" si="449"/>
        <v>0</v>
      </c>
      <c r="BA883" s="40">
        <f t="shared" si="450"/>
        <v>0</v>
      </c>
      <c r="BB883" s="40">
        <f t="shared" si="451"/>
        <v>0</v>
      </c>
      <c r="BC883" s="40">
        <f t="shared" si="452"/>
        <v>0</v>
      </c>
      <c r="BD883" s="40">
        <f t="shared" si="453"/>
        <v>0</v>
      </c>
      <c r="BE883" s="40"/>
      <c r="BF883" s="40"/>
      <c r="BG883" s="40"/>
      <c r="BH883" s="62">
        <f t="shared" si="454"/>
        <v>12659.813028924025</v>
      </c>
      <c r="BI883" s="128">
        <f>VLOOKUP(A883,'1112 '!$B$499:$G$1229,6,0)</f>
        <v>7331.52</v>
      </c>
      <c r="BJ883" s="63">
        <f t="shared" si="455"/>
        <v>5328.2930289240248</v>
      </c>
      <c r="BK883" s="41">
        <f t="shared" si="456"/>
        <v>6.9070566903511859E-3</v>
      </c>
    </row>
    <row r="884" spans="1:63" x14ac:dyDescent="0.3">
      <c r="A884" s="85" t="s">
        <v>1270</v>
      </c>
      <c r="B884" s="85" t="s">
        <v>461</v>
      </c>
      <c r="C884" s="65">
        <f>VLOOKUP(B884,Площадь!$D$2:$E$713,2,0)</f>
        <v>83.5</v>
      </c>
      <c r="D884" s="79"/>
      <c r="E884">
        <v>31</v>
      </c>
      <c r="F884">
        <v>29</v>
      </c>
      <c r="G884">
        <v>31</v>
      </c>
      <c r="Q884">
        <f t="shared" si="435"/>
        <v>91</v>
      </c>
      <c r="R884" s="100">
        <f>VLOOKUP(B884,'Общие показания'!A:H,8,0)</f>
        <v>3.1849260761564153</v>
      </c>
      <c r="S884" s="41"/>
      <c r="T884" s="100">
        <f t="shared" si="436"/>
        <v>1.2167809496627742</v>
      </c>
      <c r="U884" s="100">
        <f t="shared" si="437"/>
        <v>0.98829749427188407</v>
      </c>
      <c r="V884" s="41">
        <f t="shared" si="433"/>
        <v>0.97984763222175753</v>
      </c>
      <c r="W884" s="41">
        <f t="shared" si="457"/>
        <v>0</v>
      </c>
      <c r="X884" s="100">
        <f t="shared" si="438"/>
        <v>0</v>
      </c>
      <c r="Y884" s="41"/>
      <c r="Z884" s="41"/>
      <c r="AA884" s="41"/>
      <c r="AB884" s="41"/>
      <c r="AC884" s="41"/>
      <c r="AD884" s="41">
        <f>(S884*$AD$1)/31*N884</f>
        <v>0</v>
      </c>
      <c r="AE884" s="41">
        <f>(S884*$AE$1)/30*O884</f>
        <v>0</v>
      </c>
      <c r="AF884" s="41">
        <f>(S884*$AF$1)/31*P884</f>
        <v>0</v>
      </c>
      <c r="AG884" s="41">
        <f>S884-AD884-AE884-AF884</f>
        <v>0</v>
      </c>
      <c r="AI884" s="100">
        <f t="shared" si="439"/>
        <v>1.6680070877095328</v>
      </c>
      <c r="AJ884" s="100">
        <f t="shared" si="440"/>
        <v>0.80514444375604721</v>
      </c>
      <c r="AK884" s="41">
        <f t="shared" si="434"/>
        <v>1.262793196109893</v>
      </c>
      <c r="AL884" s="41">
        <f t="shared" si="441"/>
        <v>0</v>
      </c>
      <c r="AR884" s="41">
        <f t="shared" si="442"/>
        <v>0</v>
      </c>
      <c r="AS884" s="41">
        <f t="shared" si="443"/>
        <v>0</v>
      </c>
      <c r="AT884" s="41">
        <f t="shared" si="444"/>
        <v>0</v>
      </c>
      <c r="AV884" s="40">
        <f t="shared" si="445"/>
        <v>7743.8096160007262</v>
      </c>
      <c r="AW884" s="40">
        <f t="shared" si="446"/>
        <v>4814.2438007646579</v>
      </c>
      <c r="AX884" s="40">
        <f t="shared" si="447"/>
        <v>6020.0553339403496</v>
      </c>
      <c r="AY884" s="40">
        <f t="shared" si="448"/>
        <v>0</v>
      </c>
      <c r="AZ884" s="40">
        <f t="shared" si="449"/>
        <v>0</v>
      </c>
      <c r="BA884" s="40">
        <f t="shared" si="450"/>
        <v>0</v>
      </c>
      <c r="BB884" s="40">
        <f t="shared" si="451"/>
        <v>0</v>
      </c>
      <c r="BC884" s="40">
        <f t="shared" si="452"/>
        <v>0</v>
      </c>
      <c r="BD884" s="40">
        <f t="shared" si="453"/>
        <v>0</v>
      </c>
      <c r="BE884" s="40">
        <f>(AD884+AR884)*$BE$1</f>
        <v>0</v>
      </c>
      <c r="BF884" s="40">
        <f>(AE884+AS884)*$BF$1</f>
        <v>0</v>
      </c>
      <c r="BG884" s="40">
        <f>(AF884+AT884)*$BG$1</f>
        <v>0</v>
      </c>
      <c r="BH884" s="62">
        <f t="shared" si="454"/>
        <v>18578.108750705735</v>
      </c>
      <c r="BI884" s="128">
        <f>VLOOKUP(A884,'1112 '!$B$499:$G$1229,6,0)</f>
        <v>10758.91</v>
      </c>
      <c r="BJ884" s="63">
        <f t="shared" si="455"/>
        <v>7819.1987507057347</v>
      </c>
      <c r="BK884" s="41">
        <f t="shared" si="456"/>
        <v>6.9070566903511868E-3</v>
      </c>
    </row>
    <row r="885" spans="1:63" x14ac:dyDescent="0.3">
      <c r="A885" s="85" t="s">
        <v>1545</v>
      </c>
      <c r="B885" s="85" t="s">
        <v>420</v>
      </c>
      <c r="C885" s="65">
        <f>VLOOKUP(B885,Площадь!$D$2:$E$713,2,0)</f>
        <v>78.900000000000006</v>
      </c>
      <c r="D885" s="79"/>
      <c r="E885">
        <v>31</v>
      </c>
      <c r="F885">
        <v>29</v>
      </c>
      <c r="G885">
        <v>31</v>
      </c>
      <c r="Q885">
        <f t="shared" si="435"/>
        <v>91</v>
      </c>
      <c r="R885" s="100">
        <f>VLOOKUP(B885,'Общие показания'!A:H,8,0)</f>
        <v>3.0094690707633678</v>
      </c>
      <c r="S885" s="41"/>
      <c r="T885" s="100">
        <f t="shared" si="436"/>
        <v>1.1497487057292561</v>
      </c>
      <c r="U885" s="100">
        <f t="shared" si="437"/>
        <v>0.93385236285091822</v>
      </c>
      <c r="V885" s="41">
        <f t="shared" si="433"/>
        <v>0.92586800218319365</v>
      </c>
      <c r="W885" s="41">
        <f>R884*W$1/30*H885</f>
        <v>0</v>
      </c>
      <c r="X885" s="100">
        <f t="shared" si="438"/>
        <v>0</v>
      </c>
      <c r="Y885" s="41"/>
      <c r="Z885" s="41"/>
      <c r="AA885" s="41"/>
      <c r="AB885" s="41"/>
      <c r="AC885" s="41"/>
      <c r="AD885" s="41"/>
      <c r="AE885" s="41"/>
      <c r="AF885" s="41"/>
      <c r="AG885" s="41"/>
      <c r="AI885" s="100">
        <f t="shared" si="439"/>
        <v>1.5761168768896066</v>
      </c>
      <c r="AJ885" s="100">
        <f t="shared" si="440"/>
        <v>0.76078918098625303</v>
      </c>
      <c r="AK885" s="41">
        <f t="shared" si="434"/>
        <v>1.1932261457852762</v>
      </c>
      <c r="AL885" s="41">
        <f t="shared" si="441"/>
        <v>0</v>
      </c>
      <c r="AR885" s="41">
        <f t="shared" si="442"/>
        <v>0</v>
      </c>
      <c r="AS885" s="41">
        <f t="shared" si="443"/>
        <v>0</v>
      </c>
      <c r="AT885" s="41">
        <f t="shared" si="444"/>
        <v>0</v>
      </c>
      <c r="AV885" s="40">
        <f t="shared" si="445"/>
        <v>7317.204535358771</v>
      </c>
      <c r="AW885" s="40">
        <f t="shared" si="446"/>
        <v>4549.0279746147489</v>
      </c>
      <c r="AX885" s="40">
        <f t="shared" si="447"/>
        <v>5688.4115670406427</v>
      </c>
      <c r="AY885" s="40">
        <f t="shared" si="448"/>
        <v>0</v>
      </c>
      <c r="AZ885" s="40">
        <f t="shared" si="449"/>
        <v>0</v>
      </c>
      <c r="BA885" s="40">
        <f t="shared" si="450"/>
        <v>0</v>
      </c>
      <c r="BB885" s="40">
        <f t="shared" si="451"/>
        <v>0</v>
      </c>
      <c r="BC885" s="40">
        <f t="shared" si="452"/>
        <v>0</v>
      </c>
      <c r="BD885" s="40">
        <f t="shared" si="453"/>
        <v>0</v>
      </c>
      <c r="BE885" s="40"/>
      <c r="BF885" s="40"/>
      <c r="BG885" s="40"/>
      <c r="BH885" s="62">
        <f t="shared" si="454"/>
        <v>17554.644077014163</v>
      </c>
      <c r="BI885" s="128">
        <f>VLOOKUP(A885,'1112 '!$B$499:$G$1229,6,0)</f>
        <v>10166.209999999999</v>
      </c>
      <c r="BJ885" s="63">
        <f t="shared" si="455"/>
        <v>7388.4340770141644</v>
      </c>
      <c r="BK885" s="41">
        <f t="shared" si="456"/>
        <v>6.9070566903511868E-3</v>
      </c>
    </row>
    <row r="886" spans="1:63" x14ac:dyDescent="0.3">
      <c r="A886" s="85" t="s">
        <v>1616</v>
      </c>
      <c r="B886" s="85" t="s">
        <v>478</v>
      </c>
      <c r="C886" s="65">
        <f>VLOOKUP(B886,Площадь!$D$2:$E$713,2,0)</f>
        <v>63.3</v>
      </c>
      <c r="D886" s="79"/>
      <c r="E886">
        <v>31</v>
      </c>
      <c r="F886">
        <v>29</v>
      </c>
      <c r="G886">
        <v>31</v>
      </c>
      <c r="Q886">
        <f t="shared" si="435"/>
        <v>91</v>
      </c>
      <c r="R886" s="100">
        <f>VLOOKUP(B886,'Общие показания'!A:H,8,0)</f>
        <v>1.9290000000000003</v>
      </c>
      <c r="S886" s="41"/>
      <c r="T886" s="100">
        <f t="shared" si="436"/>
        <v>0.73696230172226429</v>
      </c>
      <c r="U886" s="100">
        <f t="shared" si="437"/>
        <v>0.59857774430706689</v>
      </c>
      <c r="V886" s="41">
        <f t="shared" si="433"/>
        <v>0.5934599539706692</v>
      </c>
      <c r="W886" s="41">
        <f t="shared" ref="W886:W912" si="458">R886*W$1/30*H886</f>
        <v>0</v>
      </c>
      <c r="X886" s="100">
        <f t="shared" si="438"/>
        <v>0</v>
      </c>
      <c r="Y886" s="41"/>
      <c r="Z886" s="41"/>
      <c r="AA886" s="41"/>
      <c r="AB886" s="41"/>
      <c r="AC886" s="41"/>
      <c r="AD886" s="41"/>
      <c r="AE886" s="41"/>
      <c r="AF886" s="41"/>
      <c r="AG886" s="41"/>
      <c r="AI886" s="100">
        <f t="shared" si="439"/>
        <v>1.2644892054133345</v>
      </c>
      <c r="AJ886" s="100">
        <f t="shared" si="440"/>
        <v>0.61036698550608126</v>
      </c>
      <c r="AK886" s="41">
        <f t="shared" si="434"/>
        <v>0.95730310555396669</v>
      </c>
      <c r="AL886" s="41">
        <f t="shared" si="441"/>
        <v>0</v>
      </c>
      <c r="AR886" s="41">
        <f t="shared" si="442"/>
        <v>0</v>
      </c>
      <c r="AS886" s="41">
        <f t="shared" si="443"/>
        <v>0</v>
      </c>
      <c r="AT886" s="41">
        <f t="shared" si="444"/>
        <v>0</v>
      </c>
      <c r="AV886" s="40">
        <f t="shared" si="445"/>
        <v>5372.6163676945162</v>
      </c>
      <c r="AW886" s="40">
        <f t="shared" si="446"/>
        <v>3245.2428749212227</v>
      </c>
      <c r="AX886" s="40">
        <f t="shared" si="447"/>
        <v>4162.8063264655511</v>
      </c>
      <c r="AY886" s="40">
        <f t="shared" si="448"/>
        <v>0</v>
      </c>
      <c r="AZ886" s="40">
        <f t="shared" si="449"/>
        <v>0</v>
      </c>
      <c r="BA886" s="40">
        <f t="shared" si="450"/>
        <v>0</v>
      </c>
      <c r="BB886" s="40">
        <f t="shared" si="451"/>
        <v>0</v>
      </c>
      <c r="BC886" s="40">
        <f t="shared" si="452"/>
        <v>0</v>
      </c>
      <c r="BD886" s="40">
        <f t="shared" si="453"/>
        <v>0</v>
      </c>
      <c r="BE886" s="40"/>
      <c r="BF886" s="40"/>
      <c r="BG886" s="40"/>
      <c r="BH886" s="62">
        <f t="shared" si="454"/>
        <v>12780.665569081291</v>
      </c>
      <c r="BI886" s="128">
        <f>VLOOKUP(A886,'1112 '!$B$499:$G$1229,6,0)</f>
        <v>8156.16</v>
      </c>
      <c r="BJ886" s="63">
        <f t="shared" si="455"/>
        <v>4624.5055690812915</v>
      </c>
      <c r="BK886" s="41">
        <f t="shared" si="456"/>
        <v>6.2679822228454227E-3</v>
      </c>
    </row>
    <row r="887" spans="1:63" x14ac:dyDescent="0.3">
      <c r="A887" s="85" t="s">
        <v>1548</v>
      </c>
      <c r="B887" s="85" t="s">
        <v>466</v>
      </c>
      <c r="C887" s="65">
        <f>VLOOKUP(B887,Площадь!$D$2:$E$713,2,0)</f>
        <v>56.9</v>
      </c>
      <c r="D887" s="79"/>
      <c r="E887">
        <v>31</v>
      </c>
      <c r="F887">
        <v>29</v>
      </c>
      <c r="G887">
        <v>31</v>
      </c>
      <c r="Q887">
        <f t="shared" si="435"/>
        <v>91</v>
      </c>
      <c r="R887" s="100">
        <f>VLOOKUP(B887,'Общие показания'!A:H,8,0)</f>
        <v>0</v>
      </c>
      <c r="S887" s="41"/>
      <c r="T887" s="100">
        <f t="shared" si="436"/>
        <v>0</v>
      </c>
      <c r="U887" s="100">
        <f t="shared" si="437"/>
        <v>0</v>
      </c>
      <c r="V887" s="41">
        <f t="shared" si="433"/>
        <v>0</v>
      </c>
      <c r="W887" s="41">
        <f t="shared" si="458"/>
        <v>0</v>
      </c>
      <c r="X887" s="100">
        <f t="shared" si="438"/>
        <v>0</v>
      </c>
      <c r="Y887" s="41"/>
      <c r="Z887" s="41"/>
      <c r="AA887" s="41"/>
      <c r="AB887" s="41"/>
      <c r="AC887" s="41"/>
      <c r="AD887" s="41"/>
      <c r="AE887" s="41"/>
      <c r="AF887" s="41"/>
      <c r="AG887" s="41"/>
      <c r="AI887" s="100">
        <f t="shared" si="439"/>
        <v>1.1366419555769152</v>
      </c>
      <c r="AJ887" s="100">
        <f t="shared" si="440"/>
        <v>0.54865531556549807</v>
      </c>
      <c r="AK887" s="41">
        <f t="shared" si="434"/>
        <v>0.86051416597189112</v>
      </c>
      <c r="AL887" s="41">
        <f t="shared" si="441"/>
        <v>0</v>
      </c>
      <c r="AR887" s="41">
        <f t="shared" si="442"/>
        <v>0</v>
      </c>
      <c r="AS887" s="41">
        <f t="shared" si="443"/>
        <v>0</v>
      </c>
      <c r="AT887" s="41">
        <f t="shared" si="444"/>
        <v>0</v>
      </c>
      <c r="AV887" s="40">
        <f t="shared" si="445"/>
        <v>3051.1561998724483</v>
      </c>
      <c r="AW887" s="40">
        <f t="shared" si="446"/>
        <v>1472.7883828914005</v>
      </c>
      <c r="AX887" s="40">
        <f t="shared" si="447"/>
        <v>2309.9298065683056</v>
      </c>
      <c r="AY887" s="40">
        <f t="shared" si="448"/>
        <v>0</v>
      </c>
      <c r="AZ887" s="40">
        <f t="shared" si="449"/>
        <v>0</v>
      </c>
      <c r="BA887" s="40">
        <f t="shared" si="450"/>
        <v>0</v>
      </c>
      <c r="BB887" s="40">
        <f t="shared" si="451"/>
        <v>0</v>
      </c>
      <c r="BC887" s="40">
        <f t="shared" si="452"/>
        <v>0</v>
      </c>
      <c r="BD887" s="40">
        <f t="shared" si="453"/>
        <v>0</v>
      </c>
      <c r="BE887" s="40"/>
      <c r="BF887" s="40"/>
      <c r="BG887" s="40"/>
      <c r="BH887" s="62">
        <f t="shared" si="454"/>
        <v>6833.8743893321534</v>
      </c>
      <c r="BI887" s="128">
        <f>VLOOKUP(A887,'1112 '!$B$499:$G$1229,6,0)</f>
        <v>7331.52</v>
      </c>
      <c r="BJ887" s="63">
        <f t="shared" si="455"/>
        <v>-497.645610667847</v>
      </c>
      <c r="BK887" s="41">
        <f t="shared" si="456"/>
        <v>3.7284877520713305E-3</v>
      </c>
    </row>
    <row r="888" spans="1:63" x14ac:dyDescent="0.3">
      <c r="A888" s="85" t="s">
        <v>1524</v>
      </c>
      <c r="B888" s="85" t="s">
        <v>406</v>
      </c>
      <c r="C888" s="65">
        <f>VLOOKUP(B888,Площадь!$D$2:$E$713,2,0)</f>
        <v>83.5</v>
      </c>
      <c r="D888" s="79"/>
      <c r="E888">
        <v>31</v>
      </c>
      <c r="F888">
        <v>29</v>
      </c>
      <c r="G888">
        <v>31</v>
      </c>
      <c r="Q888">
        <f t="shared" si="435"/>
        <v>91</v>
      </c>
      <c r="R888" s="100">
        <f>VLOOKUP(B888,'Общие показания'!A:H,8,0)</f>
        <v>3.1849260761564153</v>
      </c>
      <c r="S888" s="41"/>
      <c r="T888" s="100">
        <f t="shared" si="436"/>
        <v>1.2167809496627742</v>
      </c>
      <c r="U888" s="100">
        <f t="shared" si="437"/>
        <v>0.98829749427188407</v>
      </c>
      <c r="V888" s="41">
        <f t="shared" si="433"/>
        <v>0.97984763222175753</v>
      </c>
      <c r="W888" s="41">
        <f t="shared" si="458"/>
        <v>0</v>
      </c>
      <c r="X888" s="100">
        <f t="shared" si="438"/>
        <v>0</v>
      </c>
      <c r="Y888" s="41"/>
      <c r="Z888" s="41"/>
      <c r="AA888" s="41"/>
      <c r="AB888" s="41"/>
      <c r="AC888" s="41"/>
      <c r="AD888" s="41"/>
      <c r="AE888" s="41"/>
      <c r="AF888" s="41"/>
      <c r="AG888" s="41"/>
      <c r="AI888" s="100">
        <f t="shared" si="439"/>
        <v>1.6680070877095328</v>
      </c>
      <c r="AJ888" s="100">
        <f t="shared" si="440"/>
        <v>0.80514444375604721</v>
      </c>
      <c r="AK888" s="41">
        <f t="shared" si="434"/>
        <v>1.262793196109893</v>
      </c>
      <c r="AL888" s="41">
        <f t="shared" si="441"/>
        <v>0</v>
      </c>
      <c r="AR888" s="41">
        <f t="shared" si="442"/>
        <v>0</v>
      </c>
      <c r="AS888" s="41">
        <f t="shared" si="443"/>
        <v>0</v>
      </c>
      <c r="AT888" s="41">
        <f t="shared" si="444"/>
        <v>0</v>
      </c>
      <c r="AV888" s="40">
        <f t="shared" si="445"/>
        <v>7743.8096160007262</v>
      </c>
      <c r="AW888" s="40">
        <f t="shared" si="446"/>
        <v>4814.2438007646579</v>
      </c>
      <c r="AX888" s="40">
        <f t="shared" si="447"/>
        <v>6020.0553339403496</v>
      </c>
      <c r="AY888" s="40">
        <f t="shared" si="448"/>
        <v>0</v>
      </c>
      <c r="AZ888" s="40">
        <f t="shared" si="449"/>
        <v>0</v>
      </c>
      <c r="BA888" s="40">
        <f t="shared" si="450"/>
        <v>0</v>
      </c>
      <c r="BB888" s="40">
        <f t="shared" si="451"/>
        <v>0</v>
      </c>
      <c r="BC888" s="40">
        <f t="shared" si="452"/>
        <v>0</v>
      </c>
      <c r="BD888" s="40">
        <f t="shared" si="453"/>
        <v>0</v>
      </c>
      <c r="BE888" s="40"/>
      <c r="BF888" s="40"/>
      <c r="BG888" s="40"/>
      <c r="BH888" s="62">
        <f t="shared" si="454"/>
        <v>18578.108750705735</v>
      </c>
      <c r="BI888" s="128">
        <f>VLOOKUP(A888,'1112 '!$B$499:$G$1229,6,0)</f>
        <v>10758.91</v>
      </c>
      <c r="BJ888" s="63">
        <f t="shared" si="455"/>
        <v>7819.1987507057347</v>
      </c>
      <c r="BK888" s="41">
        <f t="shared" si="456"/>
        <v>6.9070566903511868E-3</v>
      </c>
    </row>
    <row r="889" spans="1:63" x14ac:dyDescent="0.3">
      <c r="A889" s="85" t="s">
        <v>1400</v>
      </c>
      <c r="B889" s="85" t="s">
        <v>469</v>
      </c>
      <c r="C889" s="65">
        <f>VLOOKUP(B889,Площадь!$D$2:$E$713,2,0)</f>
        <v>78.900000000000006</v>
      </c>
      <c r="D889" s="79"/>
      <c r="E889">
        <v>31</v>
      </c>
      <c r="F889">
        <v>29</v>
      </c>
      <c r="G889">
        <v>31</v>
      </c>
      <c r="Q889">
        <f t="shared" si="435"/>
        <v>91</v>
      </c>
      <c r="R889" s="100">
        <f>VLOOKUP(B889,'Общие показания'!A:H,8,0)</f>
        <v>3.0094690707633678</v>
      </c>
      <c r="S889" s="41"/>
      <c r="T889" s="100">
        <f t="shared" si="436"/>
        <v>1.1497487057292561</v>
      </c>
      <c r="U889" s="100">
        <f t="shared" si="437"/>
        <v>0.93385236285091822</v>
      </c>
      <c r="V889" s="41">
        <f t="shared" si="433"/>
        <v>0.92586800218319365</v>
      </c>
      <c r="W889" s="41">
        <f t="shared" si="458"/>
        <v>0</v>
      </c>
      <c r="X889" s="100">
        <f t="shared" si="438"/>
        <v>0</v>
      </c>
      <c r="Y889" s="41"/>
      <c r="Z889" s="41"/>
      <c r="AA889" s="41"/>
      <c r="AB889" s="41"/>
      <c r="AC889" s="41"/>
      <c r="AD889" s="41"/>
      <c r="AE889" s="41"/>
      <c r="AF889" s="41"/>
      <c r="AG889" s="41"/>
      <c r="AI889" s="100">
        <f t="shared" si="439"/>
        <v>1.5761168768896066</v>
      </c>
      <c r="AJ889" s="100">
        <f t="shared" si="440"/>
        <v>0.76078918098625303</v>
      </c>
      <c r="AK889" s="41">
        <f t="shared" si="434"/>
        <v>1.1932261457852762</v>
      </c>
      <c r="AL889" s="41">
        <f t="shared" si="441"/>
        <v>0</v>
      </c>
      <c r="AR889" s="41">
        <f t="shared" si="442"/>
        <v>0</v>
      </c>
      <c r="AS889" s="41">
        <f t="shared" si="443"/>
        <v>0</v>
      </c>
      <c r="AT889" s="41">
        <f t="shared" si="444"/>
        <v>0</v>
      </c>
      <c r="AV889" s="40">
        <f t="shared" si="445"/>
        <v>7317.204535358771</v>
      </c>
      <c r="AW889" s="40">
        <f t="shared" si="446"/>
        <v>4549.0279746147489</v>
      </c>
      <c r="AX889" s="40">
        <f t="shared" si="447"/>
        <v>5688.4115670406427</v>
      </c>
      <c r="AY889" s="40">
        <f t="shared" si="448"/>
        <v>0</v>
      </c>
      <c r="AZ889" s="40">
        <f t="shared" si="449"/>
        <v>0</v>
      </c>
      <c r="BA889" s="40">
        <f t="shared" si="450"/>
        <v>0</v>
      </c>
      <c r="BB889" s="40">
        <f t="shared" si="451"/>
        <v>0</v>
      </c>
      <c r="BC889" s="40">
        <f t="shared" si="452"/>
        <v>0</v>
      </c>
      <c r="BD889" s="40">
        <f t="shared" si="453"/>
        <v>0</v>
      </c>
      <c r="BE889" s="40"/>
      <c r="BF889" s="40"/>
      <c r="BG889" s="40"/>
      <c r="BH889" s="62">
        <f t="shared" si="454"/>
        <v>17554.644077014163</v>
      </c>
      <c r="BI889" s="128">
        <f>VLOOKUP(A889,'1112 '!$B$499:$G$1229,6,0)</f>
        <v>10166.209999999999</v>
      </c>
      <c r="BJ889" s="63">
        <f t="shared" si="455"/>
        <v>7388.4340770141644</v>
      </c>
      <c r="BK889" s="41">
        <f t="shared" si="456"/>
        <v>6.9070566903511868E-3</v>
      </c>
    </row>
    <row r="890" spans="1:63" x14ac:dyDescent="0.3">
      <c r="A890" s="85" t="s">
        <v>1431</v>
      </c>
      <c r="B890" s="85" t="s">
        <v>404</v>
      </c>
      <c r="C890" s="65">
        <f>VLOOKUP(B890,Площадь!$D$2:$E$713,2,0)</f>
        <v>63.3</v>
      </c>
      <c r="D890" s="79"/>
      <c r="E890">
        <v>31</v>
      </c>
      <c r="F890">
        <v>29</v>
      </c>
      <c r="G890">
        <v>31</v>
      </c>
      <c r="Q890">
        <f t="shared" si="435"/>
        <v>91</v>
      </c>
      <c r="R890" s="100">
        <f>VLOOKUP(B890,'Общие показания'!A:H,8,0)</f>
        <v>2.4144409655173784</v>
      </c>
      <c r="S890" s="41"/>
      <c r="T890" s="100">
        <f t="shared" si="436"/>
        <v>0.92242196543297728</v>
      </c>
      <c r="U890" s="100">
        <f t="shared" si="437"/>
        <v>0.74921235194503311</v>
      </c>
      <c r="V890" s="41">
        <f t="shared" si="433"/>
        <v>0.74280664813936825</v>
      </c>
      <c r="W890" s="41">
        <f t="shared" si="458"/>
        <v>0</v>
      </c>
      <c r="X890" s="100">
        <f t="shared" si="438"/>
        <v>0</v>
      </c>
      <c r="Y890" s="41"/>
      <c r="Z890" s="41"/>
      <c r="AA890" s="41"/>
      <c r="AB890" s="41"/>
      <c r="AC890" s="41"/>
      <c r="AD890" s="41"/>
      <c r="AE890" s="41"/>
      <c r="AF890" s="41"/>
      <c r="AG890" s="41"/>
      <c r="AI890" s="100">
        <f t="shared" si="439"/>
        <v>1.2644892054133345</v>
      </c>
      <c r="AJ890" s="100">
        <f t="shared" si="440"/>
        <v>0.61036698550608126</v>
      </c>
      <c r="AK890" s="41">
        <f t="shared" si="434"/>
        <v>0.95730310555396669</v>
      </c>
      <c r="AL890" s="41">
        <f t="shared" si="441"/>
        <v>0</v>
      </c>
      <c r="AR890" s="41">
        <f t="shared" si="442"/>
        <v>0</v>
      </c>
      <c r="AS890" s="41">
        <f t="shared" si="443"/>
        <v>0</v>
      </c>
      <c r="AT890" s="41">
        <f t="shared" si="444"/>
        <v>0</v>
      </c>
      <c r="AV890" s="40">
        <f t="shared" si="445"/>
        <v>5870.4568705730053</v>
      </c>
      <c r="AW890" s="40">
        <f t="shared" si="446"/>
        <v>3649.6003902802731</v>
      </c>
      <c r="AX890" s="40">
        <f t="shared" si="447"/>
        <v>4563.7066184242412</v>
      </c>
      <c r="AY890" s="40">
        <f t="shared" si="448"/>
        <v>0</v>
      </c>
      <c r="AZ890" s="40">
        <f t="shared" si="449"/>
        <v>0</v>
      </c>
      <c r="BA890" s="40">
        <f t="shared" si="450"/>
        <v>0</v>
      </c>
      <c r="BB890" s="40">
        <f t="shared" si="451"/>
        <v>0</v>
      </c>
      <c r="BC890" s="40">
        <f t="shared" si="452"/>
        <v>0</v>
      </c>
      <c r="BD890" s="40">
        <f t="shared" si="453"/>
        <v>0</v>
      </c>
      <c r="BE890" s="40"/>
      <c r="BF890" s="40"/>
      <c r="BG890" s="40"/>
      <c r="BH890" s="62">
        <f t="shared" si="454"/>
        <v>14083.76387927752</v>
      </c>
      <c r="BI890" s="128">
        <f>VLOOKUP(A890,'1112 '!$B$499:$G$1229,6,0)</f>
        <v>8156.16</v>
      </c>
      <c r="BJ890" s="63">
        <f t="shared" si="455"/>
        <v>5927.6038792775198</v>
      </c>
      <c r="BK890" s="41">
        <f t="shared" si="456"/>
        <v>6.9070566903511868E-3</v>
      </c>
    </row>
    <row r="891" spans="1:63" x14ac:dyDescent="0.3">
      <c r="A891" s="85" t="s">
        <v>1408</v>
      </c>
      <c r="B891" s="85" t="s">
        <v>454</v>
      </c>
      <c r="C891" s="65">
        <f>VLOOKUP(B891,Площадь!$D$2:$E$713,2,0)</f>
        <v>56.9</v>
      </c>
      <c r="D891" s="79"/>
      <c r="E891">
        <v>31</v>
      </c>
      <c r="F891">
        <v>29</v>
      </c>
      <c r="G891">
        <v>31</v>
      </c>
      <c r="Q891">
        <f t="shared" si="435"/>
        <v>91</v>
      </c>
      <c r="R891" s="100">
        <f>VLOOKUP(B891,'Общие показания'!A:H,8,0)</f>
        <v>2.9359999999999999</v>
      </c>
      <c r="S891" s="41"/>
      <c r="T891" s="100">
        <f t="shared" si="436"/>
        <v>1.1216803099308283</v>
      </c>
      <c r="U891" s="100">
        <f t="shared" si="437"/>
        <v>0.91105456572604882</v>
      </c>
      <c r="V891" s="41">
        <f t="shared" si="433"/>
        <v>0.90326512434312312</v>
      </c>
      <c r="W891" s="41">
        <f t="shared" si="458"/>
        <v>0</v>
      </c>
      <c r="X891" s="100">
        <f t="shared" si="438"/>
        <v>0</v>
      </c>
      <c r="Y891" s="41"/>
      <c r="Z891" s="41"/>
      <c r="AA891" s="41"/>
      <c r="AB891" s="41"/>
      <c r="AC891" s="41"/>
      <c r="AD891" s="41"/>
      <c r="AE891" s="41"/>
      <c r="AF891" s="41"/>
      <c r="AG891" s="41"/>
      <c r="AI891" s="100">
        <f t="shared" si="439"/>
        <v>1.1366419555769152</v>
      </c>
      <c r="AJ891" s="100">
        <f t="shared" si="440"/>
        <v>0.54865531556549807</v>
      </c>
      <c r="AK891" s="41">
        <f t="shared" si="434"/>
        <v>0.86051416597189112</v>
      </c>
      <c r="AL891" s="41">
        <f t="shared" si="441"/>
        <v>0</v>
      </c>
      <c r="AR891" s="41">
        <f t="shared" si="442"/>
        <v>0</v>
      </c>
      <c r="AS891" s="41">
        <f t="shared" si="443"/>
        <v>0</v>
      </c>
      <c r="AT891" s="41">
        <f t="shared" si="444"/>
        <v>0</v>
      </c>
      <c r="AV891" s="40">
        <f t="shared" si="445"/>
        <v>6062.1499566383663</v>
      </c>
      <c r="AW891" s="40">
        <f t="shared" si="446"/>
        <v>3918.3868169437774</v>
      </c>
      <c r="AX891" s="40">
        <f t="shared" si="447"/>
        <v>4734.6185757500116</v>
      </c>
      <c r="AY891" s="40">
        <f t="shared" si="448"/>
        <v>0</v>
      </c>
      <c r="AZ891" s="40">
        <f t="shared" si="449"/>
        <v>0</v>
      </c>
      <c r="BA891" s="40">
        <f t="shared" si="450"/>
        <v>0</v>
      </c>
      <c r="BB891" s="40">
        <f t="shared" si="451"/>
        <v>0</v>
      </c>
      <c r="BC891" s="40">
        <f t="shared" si="452"/>
        <v>0</v>
      </c>
      <c r="BD891" s="40">
        <f t="shared" si="453"/>
        <v>0</v>
      </c>
      <c r="BE891" s="40"/>
      <c r="BF891" s="40"/>
      <c r="BG891" s="40"/>
      <c r="BH891" s="62">
        <f t="shared" si="454"/>
        <v>14715.155349332155</v>
      </c>
      <c r="BI891" s="128">
        <f>VLOOKUP(A891,'1112 '!$B$499:$G$1229,6,0)</f>
        <v>7331.52</v>
      </c>
      <c r="BJ891" s="63">
        <f t="shared" si="455"/>
        <v>7383.6353493321549</v>
      </c>
      <c r="BK891" s="41">
        <f t="shared" si="456"/>
        <v>8.028429169763188E-3</v>
      </c>
    </row>
    <row r="892" spans="1:63" x14ac:dyDescent="0.3">
      <c r="A892" s="85" t="s">
        <v>1461</v>
      </c>
      <c r="B892" s="85" t="s">
        <v>471</v>
      </c>
      <c r="C892" s="65">
        <f>VLOOKUP(B892,Площадь!$D$2:$E$713,2,0)</f>
        <v>83.5</v>
      </c>
      <c r="D892" s="79"/>
      <c r="E892">
        <v>31</v>
      </c>
      <c r="F892">
        <v>29</v>
      </c>
      <c r="G892">
        <v>31</v>
      </c>
      <c r="Q892">
        <f t="shared" si="435"/>
        <v>91</v>
      </c>
      <c r="R892" s="100">
        <f>VLOOKUP(B892,'Общие показания'!A:H,8,0)</f>
        <v>3.1849260761564153</v>
      </c>
      <c r="S892" s="41"/>
      <c r="T892" s="100">
        <f t="shared" si="436"/>
        <v>1.2167809496627742</v>
      </c>
      <c r="U892" s="100">
        <f t="shared" si="437"/>
        <v>0.98829749427188407</v>
      </c>
      <c r="V892" s="41">
        <f t="shared" si="433"/>
        <v>0.97984763222175753</v>
      </c>
      <c r="W892" s="41">
        <f t="shared" si="458"/>
        <v>0</v>
      </c>
      <c r="X892" s="100">
        <f t="shared" si="438"/>
        <v>0</v>
      </c>
      <c r="Y892" s="41"/>
      <c r="Z892" s="41"/>
      <c r="AA892" s="41"/>
      <c r="AB892" s="41"/>
      <c r="AC892" s="41"/>
      <c r="AD892" s="41"/>
      <c r="AE892" s="41"/>
      <c r="AF892" s="41"/>
      <c r="AG892" s="41"/>
      <c r="AI892" s="100">
        <f t="shared" si="439"/>
        <v>1.6680070877095328</v>
      </c>
      <c r="AJ892" s="100">
        <f t="shared" si="440"/>
        <v>0.80514444375604721</v>
      </c>
      <c r="AK892" s="41">
        <f t="shared" si="434"/>
        <v>1.262793196109893</v>
      </c>
      <c r="AL892" s="41">
        <f t="shared" si="441"/>
        <v>0</v>
      </c>
      <c r="AR892" s="41">
        <f t="shared" si="442"/>
        <v>0</v>
      </c>
      <c r="AS892" s="41">
        <f t="shared" si="443"/>
        <v>0</v>
      </c>
      <c r="AT892" s="41">
        <f t="shared" si="444"/>
        <v>0</v>
      </c>
      <c r="AV892" s="40">
        <f t="shared" si="445"/>
        <v>7743.8096160007262</v>
      </c>
      <c r="AW892" s="40">
        <f t="shared" si="446"/>
        <v>4814.2438007646579</v>
      </c>
      <c r="AX892" s="40">
        <f t="shared" si="447"/>
        <v>6020.0553339403496</v>
      </c>
      <c r="AY892" s="40">
        <f t="shared" si="448"/>
        <v>0</v>
      </c>
      <c r="AZ892" s="40">
        <f t="shared" si="449"/>
        <v>0</v>
      </c>
      <c r="BA892" s="40">
        <f t="shared" si="450"/>
        <v>0</v>
      </c>
      <c r="BB892" s="40">
        <f t="shared" si="451"/>
        <v>0</v>
      </c>
      <c r="BC892" s="40">
        <f t="shared" si="452"/>
        <v>0</v>
      </c>
      <c r="BD892" s="40">
        <f t="shared" si="453"/>
        <v>0</v>
      </c>
      <c r="BE892" s="40"/>
      <c r="BF892" s="40"/>
      <c r="BG892" s="40"/>
      <c r="BH892" s="62">
        <f t="shared" si="454"/>
        <v>18578.108750705735</v>
      </c>
      <c r="BI892" s="128">
        <f>VLOOKUP(A892,'1112 '!$B$499:$G$1229,6,0)</f>
        <v>10758.91</v>
      </c>
      <c r="BJ892" s="63">
        <f t="shared" si="455"/>
        <v>7819.1987507057347</v>
      </c>
      <c r="BK892" s="41">
        <f t="shared" si="456"/>
        <v>6.9070566903511868E-3</v>
      </c>
    </row>
    <row r="893" spans="1:63" x14ac:dyDescent="0.3">
      <c r="A893" s="85" t="s">
        <v>1477</v>
      </c>
      <c r="B893" s="85" t="s">
        <v>427</v>
      </c>
      <c r="C893" s="65">
        <f>VLOOKUP(B893,Площадь!$D$2:$E$713,2,0)</f>
        <v>78.900000000000006</v>
      </c>
      <c r="D893" s="79"/>
      <c r="E893">
        <v>31</v>
      </c>
      <c r="F893">
        <v>29</v>
      </c>
      <c r="G893">
        <v>31</v>
      </c>
      <c r="Q893">
        <f t="shared" si="435"/>
        <v>91</v>
      </c>
      <c r="R893" s="100">
        <f>VLOOKUP(B893,'Общие показания'!A:H,8,0)</f>
        <v>4.2959999999999994</v>
      </c>
      <c r="S893" s="41"/>
      <c r="T893" s="100">
        <f t="shared" si="436"/>
        <v>1.6412597450486504</v>
      </c>
      <c r="U893" s="100">
        <f t="shared" si="437"/>
        <v>1.3330689422204036</v>
      </c>
      <c r="V893" s="41">
        <f t="shared" si="433"/>
        <v>1.3216713127309456</v>
      </c>
      <c r="W893" s="41">
        <f t="shared" si="458"/>
        <v>0</v>
      </c>
      <c r="X893" s="100">
        <f t="shared" si="438"/>
        <v>0</v>
      </c>
      <c r="Y893" s="41"/>
      <c r="Z893" s="41"/>
      <c r="AA893" s="41"/>
      <c r="AB893" s="41"/>
      <c r="AC893" s="41"/>
      <c r="AD893" s="41"/>
      <c r="AE893" s="41"/>
      <c r="AF893" s="41"/>
      <c r="AG893" s="41"/>
      <c r="AI893" s="100">
        <f t="shared" si="439"/>
        <v>1.5761168768896066</v>
      </c>
      <c r="AJ893" s="100">
        <f t="shared" si="440"/>
        <v>0.76078918098625303</v>
      </c>
      <c r="AK893" s="41">
        <f t="shared" si="434"/>
        <v>1.1932261457852762</v>
      </c>
      <c r="AL893" s="41">
        <f t="shared" si="441"/>
        <v>0</v>
      </c>
      <c r="AR893" s="41">
        <f t="shared" si="442"/>
        <v>0</v>
      </c>
      <c r="AS893" s="41">
        <f t="shared" si="443"/>
        <v>0</v>
      </c>
      <c r="AT893" s="41">
        <f t="shared" si="444"/>
        <v>0</v>
      </c>
      <c r="AV893" s="40">
        <f t="shared" si="445"/>
        <v>8636.5971088661809</v>
      </c>
      <c r="AW893" s="40">
        <f t="shared" si="446"/>
        <v>5620.6689916110208</v>
      </c>
      <c r="AX893" s="40">
        <f t="shared" si="447"/>
        <v>6750.8901417426059</v>
      </c>
      <c r="AY893" s="40">
        <f t="shared" si="448"/>
        <v>0</v>
      </c>
      <c r="AZ893" s="40">
        <f t="shared" si="449"/>
        <v>0</v>
      </c>
      <c r="BA893" s="40">
        <f t="shared" si="450"/>
        <v>0</v>
      </c>
      <c r="BB893" s="40">
        <f t="shared" si="451"/>
        <v>0</v>
      </c>
      <c r="BC893" s="40">
        <f t="shared" si="452"/>
        <v>0</v>
      </c>
      <c r="BD893" s="40">
        <f t="shared" si="453"/>
        <v>0</v>
      </c>
      <c r="BE893" s="40"/>
      <c r="BF893" s="40"/>
      <c r="BG893" s="40"/>
      <c r="BH893" s="62">
        <f t="shared" si="454"/>
        <v>21008.156242219808</v>
      </c>
      <c r="BI893" s="128">
        <f>VLOOKUP(A893,'1112 '!$B$499:$G$1229,6,0)</f>
        <v>10166.209999999999</v>
      </c>
      <c r="BJ893" s="63">
        <f t="shared" si="455"/>
        <v>10841.946242219808</v>
      </c>
      <c r="BK893" s="41">
        <f t="shared" si="456"/>
        <v>8.2658768521980727E-3</v>
      </c>
    </row>
    <row r="894" spans="1:63" x14ac:dyDescent="0.3">
      <c r="A894" s="85" t="s">
        <v>2354</v>
      </c>
      <c r="B894" s="85" t="s">
        <v>473</v>
      </c>
      <c r="C894" s="65">
        <f>VLOOKUP(B894,Площадь!$D$2:$E$713,2,0)</f>
        <v>63.3</v>
      </c>
      <c r="D894" s="79"/>
      <c r="E894">
        <v>31</v>
      </c>
      <c r="F894">
        <v>29</v>
      </c>
      <c r="G894">
        <v>31</v>
      </c>
      <c r="Q894">
        <f t="shared" si="435"/>
        <v>91</v>
      </c>
      <c r="R894" s="100">
        <f>VLOOKUP(B894,'Общие показания'!A:H,8,0)</f>
        <v>2.4144409655173784</v>
      </c>
      <c r="S894" s="41"/>
      <c r="T894" s="100">
        <f t="shared" si="436"/>
        <v>0.92242196543297728</v>
      </c>
      <c r="U894" s="100">
        <f t="shared" si="437"/>
        <v>0.74921235194503311</v>
      </c>
      <c r="V894" s="41">
        <f t="shared" si="433"/>
        <v>0.74280664813936825</v>
      </c>
      <c r="W894" s="41">
        <f t="shared" si="458"/>
        <v>0</v>
      </c>
      <c r="X894" s="100">
        <f t="shared" si="438"/>
        <v>0</v>
      </c>
      <c r="Y894" s="41"/>
      <c r="Z894" s="41"/>
      <c r="AA894" s="41"/>
      <c r="AB894" s="41"/>
      <c r="AC894" s="41"/>
      <c r="AD894" s="41"/>
      <c r="AE894" s="41"/>
      <c r="AF894" s="41"/>
      <c r="AG894" s="41"/>
      <c r="AI894" s="100">
        <f t="shared" si="439"/>
        <v>1.2644892054133345</v>
      </c>
      <c r="AJ894" s="100">
        <f t="shared" si="440"/>
        <v>0.61036698550608126</v>
      </c>
      <c r="AK894" s="41">
        <f t="shared" si="434"/>
        <v>0.95730310555396669</v>
      </c>
      <c r="AL894" s="41">
        <f t="shared" si="441"/>
        <v>0</v>
      </c>
      <c r="AR894" s="41">
        <f t="shared" si="442"/>
        <v>0</v>
      </c>
      <c r="AS894" s="41">
        <f t="shared" si="443"/>
        <v>0</v>
      </c>
      <c r="AT894" s="41">
        <f t="shared" si="444"/>
        <v>0</v>
      </c>
      <c r="AV894" s="40">
        <f t="shared" si="445"/>
        <v>5870.4568705730053</v>
      </c>
      <c r="AW894" s="40">
        <f t="shared" si="446"/>
        <v>3649.6003902802731</v>
      </c>
      <c r="AX894" s="40">
        <f t="shared" si="447"/>
        <v>4563.7066184242412</v>
      </c>
      <c r="AY894" s="40">
        <f t="shared" si="448"/>
        <v>0</v>
      </c>
      <c r="AZ894" s="40">
        <f t="shared" si="449"/>
        <v>0</v>
      </c>
      <c r="BA894" s="40">
        <f t="shared" si="450"/>
        <v>0</v>
      </c>
      <c r="BB894" s="40">
        <f t="shared" si="451"/>
        <v>0</v>
      </c>
      <c r="BC894" s="40">
        <f t="shared" si="452"/>
        <v>0</v>
      </c>
      <c r="BD894" s="40">
        <f t="shared" si="453"/>
        <v>0</v>
      </c>
      <c r="BE894" s="40"/>
      <c r="BF894" s="40"/>
      <c r="BG894" s="40"/>
      <c r="BH894" s="62">
        <f t="shared" si="454"/>
        <v>14083.76387927752</v>
      </c>
      <c r="BI894" s="128">
        <f>VLOOKUP(A894,'1112 '!$B$499:$G$1229,6,0)</f>
        <v>8156.16</v>
      </c>
      <c r="BJ894" s="63">
        <f t="shared" si="455"/>
        <v>5927.6038792775198</v>
      </c>
      <c r="BK894" s="41">
        <f t="shared" si="456"/>
        <v>6.9070566903511868E-3</v>
      </c>
    </row>
    <row r="895" spans="1:63" x14ac:dyDescent="0.3">
      <c r="A895" s="85" t="s">
        <v>1539</v>
      </c>
      <c r="B895" s="85" t="s">
        <v>476</v>
      </c>
      <c r="C895" s="65">
        <f>VLOOKUP(B895,Площадь!$D$2:$E$713,2,0)</f>
        <v>56.9</v>
      </c>
      <c r="D895" s="79"/>
      <c r="E895">
        <v>31</v>
      </c>
      <c r="F895">
        <v>29</v>
      </c>
      <c r="G895">
        <v>31</v>
      </c>
      <c r="Q895">
        <f t="shared" si="435"/>
        <v>91</v>
      </c>
      <c r="R895" s="100">
        <f>VLOOKUP(B895,'Общие показания'!A:H,8,0)</f>
        <v>2.1703268710574855</v>
      </c>
      <c r="S895" s="41"/>
      <c r="T895" s="100">
        <f t="shared" si="436"/>
        <v>0.8291597130037347</v>
      </c>
      <c r="U895" s="100">
        <f t="shared" si="437"/>
        <v>0.67346260388108026</v>
      </c>
      <c r="V895" s="41">
        <f t="shared" si="433"/>
        <v>0.66770455417267061</v>
      </c>
      <c r="W895" s="41">
        <f t="shared" si="458"/>
        <v>0</v>
      </c>
      <c r="X895" s="100">
        <f t="shared" si="438"/>
        <v>0</v>
      </c>
      <c r="Y895" s="41"/>
      <c r="Z895" s="41"/>
      <c r="AA895" s="41"/>
      <c r="AB895" s="41"/>
      <c r="AC895" s="41"/>
      <c r="AD895" s="41"/>
      <c r="AE895" s="41"/>
      <c r="AF895" s="41"/>
      <c r="AG895" s="41"/>
      <c r="AI895" s="100">
        <f t="shared" si="439"/>
        <v>1.1366419555769152</v>
      </c>
      <c r="AJ895" s="100">
        <f t="shared" si="440"/>
        <v>0.54865531556549807</v>
      </c>
      <c r="AK895" s="41">
        <f t="shared" si="434"/>
        <v>0.86051416597189112</v>
      </c>
      <c r="AL895" s="41">
        <f t="shared" si="441"/>
        <v>0</v>
      </c>
      <c r="AR895" s="41">
        <f t="shared" si="442"/>
        <v>0</v>
      </c>
      <c r="AS895" s="41">
        <f t="shared" si="443"/>
        <v>0</v>
      </c>
      <c r="AT895" s="41">
        <f t="shared" si="444"/>
        <v>0</v>
      </c>
      <c r="AV895" s="40">
        <f t="shared" si="445"/>
        <v>5276.9193670711538</v>
      </c>
      <c r="AW895" s="40">
        <f t="shared" si="446"/>
        <v>3280.604458245617</v>
      </c>
      <c r="AX895" s="40">
        <f t="shared" si="447"/>
        <v>4102.2892036072553</v>
      </c>
      <c r="AY895" s="40">
        <f t="shared" si="448"/>
        <v>0</v>
      </c>
      <c r="AZ895" s="40">
        <f t="shared" si="449"/>
        <v>0</v>
      </c>
      <c r="BA895" s="40">
        <f t="shared" si="450"/>
        <v>0</v>
      </c>
      <c r="BB895" s="40">
        <f t="shared" si="451"/>
        <v>0</v>
      </c>
      <c r="BC895" s="40">
        <f t="shared" si="452"/>
        <v>0</v>
      </c>
      <c r="BD895" s="40">
        <f t="shared" si="453"/>
        <v>0</v>
      </c>
      <c r="BE895" s="40"/>
      <c r="BF895" s="40"/>
      <c r="BG895" s="40"/>
      <c r="BH895" s="62">
        <f t="shared" si="454"/>
        <v>12659.813028924025</v>
      </c>
      <c r="BI895" s="128">
        <f>VLOOKUP(A895,'1112 '!$B$499:$G$1229,6,0)</f>
        <v>7331.52</v>
      </c>
      <c r="BJ895" s="63">
        <f t="shared" si="455"/>
        <v>5328.2930289240248</v>
      </c>
      <c r="BK895" s="41">
        <f t="shared" si="456"/>
        <v>6.9070566903511859E-3</v>
      </c>
    </row>
    <row r="896" spans="1:63" x14ac:dyDescent="0.3">
      <c r="A896" s="85" t="s">
        <v>1480</v>
      </c>
      <c r="B896" s="85" t="s">
        <v>408</v>
      </c>
      <c r="C896" s="65">
        <f>VLOOKUP(B896,Площадь!$D$2:$E$713,2,0)</f>
        <v>83.5</v>
      </c>
      <c r="D896" s="79"/>
      <c r="E896">
        <v>31</v>
      </c>
      <c r="F896">
        <v>29</v>
      </c>
      <c r="G896">
        <v>31</v>
      </c>
      <c r="Q896">
        <f t="shared" si="435"/>
        <v>91</v>
      </c>
      <c r="R896" s="100">
        <f>VLOOKUP(B896,'Общие показания'!A:H,8,0)</f>
        <v>3.1849260761564153</v>
      </c>
      <c r="S896" s="41"/>
      <c r="T896" s="100">
        <f t="shared" si="436"/>
        <v>1.2167809496627742</v>
      </c>
      <c r="U896" s="100">
        <f t="shared" si="437"/>
        <v>0.98829749427188407</v>
      </c>
      <c r="V896" s="41">
        <f t="shared" si="433"/>
        <v>0.97984763222175753</v>
      </c>
      <c r="W896" s="41">
        <f t="shared" si="458"/>
        <v>0</v>
      </c>
      <c r="X896" s="100">
        <f t="shared" si="438"/>
        <v>0</v>
      </c>
      <c r="Y896" s="41"/>
      <c r="Z896" s="41"/>
      <c r="AA896" s="41"/>
      <c r="AB896" s="41"/>
      <c r="AC896" s="41"/>
      <c r="AD896" s="41"/>
      <c r="AE896" s="41"/>
      <c r="AF896" s="41"/>
      <c r="AG896" s="41"/>
      <c r="AI896" s="100">
        <f t="shared" si="439"/>
        <v>1.6680070877095328</v>
      </c>
      <c r="AJ896" s="100">
        <f t="shared" si="440"/>
        <v>0.80514444375604721</v>
      </c>
      <c r="AK896" s="41">
        <f t="shared" si="434"/>
        <v>1.262793196109893</v>
      </c>
      <c r="AL896" s="41">
        <f t="shared" si="441"/>
        <v>0</v>
      </c>
      <c r="AR896" s="41">
        <f t="shared" si="442"/>
        <v>0</v>
      </c>
      <c r="AS896" s="41">
        <f t="shared" si="443"/>
        <v>0</v>
      </c>
      <c r="AT896" s="41">
        <f t="shared" si="444"/>
        <v>0</v>
      </c>
      <c r="AV896" s="40">
        <f t="shared" si="445"/>
        <v>7743.8096160007262</v>
      </c>
      <c r="AW896" s="40">
        <f t="shared" si="446"/>
        <v>4814.2438007646579</v>
      </c>
      <c r="AX896" s="40">
        <f t="shared" si="447"/>
        <v>6020.0553339403496</v>
      </c>
      <c r="AY896" s="40">
        <f t="shared" si="448"/>
        <v>0</v>
      </c>
      <c r="AZ896" s="40">
        <f t="shared" si="449"/>
        <v>0</v>
      </c>
      <c r="BA896" s="40">
        <f t="shared" si="450"/>
        <v>0</v>
      </c>
      <c r="BB896" s="40">
        <f t="shared" si="451"/>
        <v>0</v>
      </c>
      <c r="BC896" s="40">
        <f t="shared" si="452"/>
        <v>0</v>
      </c>
      <c r="BD896" s="40">
        <f t="shared" si="453"/>
        <v>0</v>
      </c>
      <c r="BE896" s="40"/>
      <c r="BF896" s="40"/>
      <c r="BG896" s="40"/>
      <c r="BH896" s="62">
        <f t="shared" si="454"/>
        <v>18578.108750705735</v>
      </c>
      <c r="BI896" s="128">
        <f>VLOOKUP(A896,'1112 '!$B$499:$G$1229,6,0)</f>
        <v>10758.91</v>
      </c>
      <c r="BJ896" s="63">
        <f t="shared" si="455"/>
        <v>7819.1987507057347</v>
      </c>
      <c r="BK896" s="41">
        <f t="shared" si="456"/>
        <v>6.9070566903511868E-3</v>
      </c>
    </row>
    <row r="897" spans="1:63" x14ac:dyDescent="0.3">
      <c r="A897" s="85" t="s">
        <v>1450</v>
      </c>
      <c r="B897" s="85" t="s">
        <v>411</v>
      </c>
      <c r="C897" s="65">
        <f>VLOOKUP(B897,Площадь!$D$2:$E$713,2,0)</f>
        <v>78.900000000000006</v>
      </c>
      <c r="D897" s="79"/>
      <c r="E897">
        <v>31</v>
      </c>
      <c r="F897">
        <v>29</v>
      </c>
      <c r="G897">
        <v>31</v>
      </c>
      <c r="Q897">
        <f t="shared" si="435"/>
        <v>91</v>
      </c>
      <c r="R897" s="100">
        <f>VLOOKUP(B897,'Общие показания'!A:H,8,0)</f>
        <v>3.3969999999999998</v>
      </c>
      <c r="S897" s="41"/>
      <c r="T897" s="100">
        <f t="shared" si="436"/>
        <v>1.2978024566876782</v>
      </c>
      <c r="U897" s="100">
        <f t="shared" si="437"/>
        <v>1.0541050271700911</v>
      </c>
      <c r="V897" s="41">
        <f t="shared" si="433"/>
        <v>1.0450925161422306</v>
      </c>
      <c r="W897" s="41">
        <f t="shared" si="458"/>
        <v>0</v>
      </c>
      <c r="X897" s="100">
        <f t="shared" si="438"/>
        <v>0</v>
      </c>
      <c r="Y897" s="41"/>
      <c r="Z897" s="41"/>
      <c r="AA897" s="41"/>
      <c r="AB897" s="41"/>
      <c r="AC897" s="41"/>
      <c r="AD897" s="41"/>
      <c r="AE897" s="41"/>
      <c r="AF897" s="41"/>
      <c r="AG897" s="41"/>
      <c r="AI897" s="100">
        <f t="shared" si="439"/>
        <v>1.5761168768896066</v>
      </c>
      <c r="AJ897" s="100">
        <f t="shared" si="440"/>
        <v>0.76078918098625303</v>
      </c>
      <c r="AK897" s="41">
        <f t="shared" si="434"/>
        <v>1.1932261457852762</v>
      </c>
      <c r="AL897" s="41">
        <f t="shared" si="441"/>
        <v>0</v>
      </c>
      <c r="AR897" s="41">
        <f t="shared" si="442"/>
        <v>0</v>
      </c>
      <c r="AS897" s="41">
        <f t="shared" si="443"/>
        <v>0</v>
      </c>
      <c r="AT897" s="41">
        <f t="shared" si="444"/>
        <v>0</v>
      </c>
      <c r="AV897" s="40">
        <f t="shared" si="445"/>
        <v>7714.6341022815204</v>
      </c>
      <c r="AW897" s="40">
        <f t="shared" si="446"/>
        <v>4871.8294166065643</v>
      </c>
      <c r="AX897" s="40">
        <f t="shared" si="447"/>
        <v>6008.4530833317231</v>
      </c>
      <c r="AY897" s="40">
        <f t="shared" si="448"/>
        <v>0</v>
      </c>
      <c r="AZ897" s="40">
        <f t="shared" si="449"/>
        <v>0</v>
      </c>
      <c r="BA897" s="40">
        <f t="shared" si="450"/>
        <v>0</v>
      </c>
      <c r="BB897" s="40">
        <f t="shared" si="451"/>
        <v>0</v>
      </c>
      <c r="BC897" s="40">
        <f t="shared" si="452"/>
        <v>0</v>
      </c>
      <c r="BD897" s="40">
        <f t="shared" si="453"/>
        <v>0</v>
      </c>
      <c r="BE897" s="40"/>
      <c r="BF897" s="40"/>
      <c r="BG897" s="40"/>
      <c r="BH897" s="62">
        <f t="shared" si="454"/>
        <v>18594.916602219808</v>
      </c>
      <c r="BI897" s="128">
        <f>VLOOKUP(A897,'1112 '!$B$499:$G$1229,6,0)</f>
        <v>10166.209999999999</v>
      </c>
      <c r="BJ897" s="63">
        <f t="shared" si="455"/>
        <v>8428.7066022198087</v>
      </c>
      <c r="BK897" s="41">
        <f t="shared" si="456"/>
        <v>7.316362699261867E-3</v>
      </c>
    </row>
    <row r="898" spans="1:63" x14ac:dyDescent="0.3">
      <c r="A898" s="85" t="s">
        <v>1451</v>
      </c>
      <c r="B898" s="85" t="s">
        <v>422</v>
      </c>
      <c r="C898" s="65">
        <f>VLOOKUP(B898,Площадь!$D$2:$E$713,2,0)</f>
        <v>63.3</v>
      </c>
      <c r="D898" s="79"/>
      <c r="E898">
        <v>31</v>
      </c>
      <c r="F898">
        <v>29</v>
      </c>
      <c r="G898">
        <v>31</v>
      </c>
      <c r="Q898">
        <f t="shared" si="435"/>
        <v>91</v>
      </c>
      <c r="R898" s="100">
        <f>VLOOKUP(B898,'Общие показания'!A:H,8,0)</f>
        <v>3.6269999999999989</v>
      </c>
      <c r="S898" s="41"/>
      <c r="T898" s="100">
        <f t="shared" si="436"/>
        <v>1.3856725082149568</v>
      </c>
      <c r="U898" s="100">
        <f t="shared" si="437"/>
        <v>1.1254751055478127</v>
      </c>
      <c r="V898" s="41">
        <f t="shared" si="433"/>
        <v>1.1158523862372298</v>
      </c>
      <c r="W898" s="41">
        <f t="shared" si="458"/>
        <v>0</v>
      </c>
      <c r="X898" s="100">
        <f t="shared" si="438"/>
        <v>0</v>
      </c>
      <c r="Y898" s="41"/>
      <c r="Z898" s="41"/>
      <c r="AA898" s="41"/>
      <c r="AB898" s="41"/>
      <c r="AC898" s="41"/>
      <c r="AD898" s="41"/>
      <c r="AE898" s="41"/>
      <c r="AF898" s="41"/>
      <c r="AG898" s="41"/>
      <c r="AI898" s="100">
        <f t="shared" si="439"/>
        <v>1.2644892054133345</v>
      </c>
      <c r="AJ898" s="100">
        <f t="shared" si="440"/>
        <v>0.61036698550608126</v>
      </c>
      <c r="AK898" s="41">
        <f t="shared" si="434"/>
        <v>0.95730310555396669</v>
      </c>
      <c r="AL898" s="41">
        <f t="shared" si="441"/>
        <v>0</v>
      </c>
      <c r="AR898" s="41">
        <f t="shared" si="442"/>
        <v>0</v>
      </c>
      <c r="AS898" s="41">
        <f t="shared" si="443"/>
        <v>0</v>
      </c>
      <c r="AT898" s="41">
        <f t="shared" si="444"/>
        <v>0</v>
      </c>
      <c r="AV898" s="40">
        <f t="shared" si="445"/>
        <v>7113.9880975952401</v>
      </c>
      <c r="AW898" s="40">
        <f t="shared" si="446"/>
        <v>4659.6250755414312</v>
      </c>
      <c r="AX898" s="40">
        <f t="shared" si="447"/>
        <v>5565.0956759446162</v>
      </c>
      <c r="AY898" s="40">
        <f t="shared" si="448"/>
        <v>0</v>
      </c>
      <c r="AZ898" s="40">
        <f t="shared" si="449"/>
        <v>0</v>
      </c>
      <c r="BA898" s="40">
        <f t="shared" si="450"/>
        <v>0</v>
      </c>
      <c r="BB898" s="40">
        <f t="shared" si="451"/>
        <v>0</v>
      </c>
      <c r="BC898" s="40">
        <f t="shared" si="452"/>
        <v>0</v>
      </c>
      <c r="BD898" s="40">
        <f t="shared" si="453"/>
        <v>0</v>
      </c>
      <c r="BE898" s="40"/>
      <c r="BF898" s="40"/>
      <c r="BG898" s="40"/>
      <c r="BH898" s="62">
        <f t="shared" si="454"/>
        <v>17338.708849081289</v>
      </c>
      <c r="BI898" s="128">
        <f>VLOOKUP(A898,'1112 '!$B$499:$G$1229,6,0)</f>
        <v>8156.16</v>
      </c>
      <c r="BJ898" s="63">
        <f t="shared" si="455"/>
        <v>9182.5488490812895</v>
      </c>
      <c r="BK898" s="41">
        <f t="shared" si="456"/>
        <v>8.5033692686590084E-3</v>
      </c>
    </row>
    <row r="899" spans="1:63" x14ac:dyDescent="0.3">
      <c r="A899" s="85" t="s">
        <v>1478</v>
      </c>
      <c r="B899" s="85" t="s">
        <v>395</v>
      </c>
      <c r="C899" s="65">
        <f>VLOOKUP(B899,Площадь!$D$2:$E$713,2,0)</f>
        <v>56.9</v>
      </c>
      <c r="D899" s="79"/>
      <c r="E899">
        <v>31</v>
      </c>
      <c r="F899">
        <v>29</v>
      </c>
      <c r="G899">
        <v>31</v>
      </c>
      <c r="Q899">
        <f t="shared" si="435"/>
        <v>91</v>
      </c>
      <c r="R899" s="100">
        <f>VLOOKUP(B899,'Общие показания'!A:H,8,0)</f>
        <v>2.1703268710574855</v>
      </c>
      <c r="S899" s="41"/>
      <c r="T899" s="100">
        <f t="shared" si="436"/>
        <v>0.8291597130037347</v>
      </c>
      <c r="U899" s="100">
        <f t="shared" si="437"/>
        <v>0.67346260388108026</v>
      </c>
      <c r="V899" s="41">
        <f t="shared" si="433"/>
        <v>0.66770455417267061</v>
      </c>
      <c r="W899" s="41">
        <f t="shared" si="458"/>
        <v>0</v>
      </c>
      <c r="X899" s="100">
        <f t="shared" si="438"/>
        <v>0</v>
      </c>
      <c r="Y899" s="41"/>
      <c r="Z899" s="41"/>
      <c r="AA899" s="41"/>
      <c r="AB899" s="41"/>
      <c r="AC899" s="41"/>
      <c r="AD899" s="41"/>
      <c r="AE899" s="41"/>
      <c r="AF899" s="41"/>
      <c r="AG899" s="41"/>
      <c r="AI899" s="100">
        <f t="shared" si="439"/>
        <v>1.1366419555769152</v>
      </c>
      <c r="AJ899" s="100">
        <f t="shared" si="440"/>
        <v>0.54865531556549807</v>
      </c>
      <c r="AK899" s="41">
        <f t="shared" si="434"/>
        <v>0.86051416597189112</v>
      </c>
      <c r="AL899" s="41">
        <f t="shared" si="441"/>
        <v>0</v>
      </c>
      <c r="AR899" s="41">
        <f t="shared" si="442"/>
        <v>0</v>
      </c>
      <c r="AS899" s="41">
        <f t="shared" si="443"/>
        <v>0</v>
      </c>
      <c r="AT899" s="41">
        <f t="shared" si="444"/>
        <v>0</v>
      </c>
      <c r="AV899" s="40">
        <f t="shared" si="445"/>
        <v>5276.9193670711538</v>
      </c>
      <c r="AW899" s="40">
        <f t="shared" si="446"/>
        <v>3280.604458245617</v>
      </c>
      <c r="AX899" s="40">
        <f t="shared" si="447"/>
        <v>4102.2892036072553</v>
      </c>
      <c r="AY899" s="40">
        <f t="shared" si="448"/>
        <v>0</v>
      </c>
      <c r="AZ899" s="40">
        <f t="shared" si="449"/>
        <v>0</v>
      </c>
      <c r="BA899" s="40">
        <f t="shared" si="450"/>
        <v>0</v>
      </c>
      <c r="BB899" s="40">
        <f t="shared" si="451"/>
        <v>0</v>
      </c>
      <c r="BC899" s="40">
        <f t="shared" si="452"/>
        <v>0</v>
      </c>
      <c r="BD899" s="40">
        <f t="shared" si="453"/>
        <v>0</v>
      </c>
      <c r="BE899" s="40"/>
      <c r="BF899" s="40"/>
      <c r="BG899" s="40"/>
      <c r="BH899" s="62">
        <f t="shared" si="454"/>
        <v>12659.813028924025</v>
      </c>
      <c r="BI899" s="128">
        <f>VLOOKUP(A899,'1112 '!$B$499:$G$1229,6,0)</f>
        <v>7331.52</v>
      </c>
      <c r="BJ899" s="63">
        <f t="shared" si="455"/>
        <v>5328.2930289240248</v>
      </c>
      <c r="BK899" s="41">
        <f t="shared" si="456"/>
        <v>6.9070566903511859E-3</v>
      </c>
    </row>
    <row r="900" spans="1:63" x14ac:dyDescent="0.3">
      <c r="A900" s="85" t="s">
        <v>1513</v>
      </c>
      <c r="B900" s="85" t="s">
        <v>415</v>
      </c>
      <c r="C900" s="65">
        <f>VLOOKUP(B900,Площадь!$D$2:$E$713,2,0)</f>
        <v>83.5</v>
      </c>
      <c r="D900" s="79"/>
      <c r="E900">
        <v>31</v>
      </c>
      <c r="F900">
        <v>29</v>
      </c>
      <c r="G900">
        <v>31</v>
      </c>
      <c r="Q900">
        <f t="shared" si="435"/>
        <v>91</v>
      </c>
      <c r="R900" s="100">
        <f>VLOOKUP(B900,'Общие показания'!A:H,8,0)</f>
        <v>3.1849260761564153</v>
      </c>
      <c r="S900" s="41"/>
      <c r="T900" s="100">
        <f t="shared" si="436"/>
        <v>1.2167809496627742</v>
      </c>
      <c r="U900" s="100">
        <f t="shared" si="437"/>
        <v>0.98829749427188407</v>
      </c>
      <c r="V900" s="41">
        <f t="shared" ref="V900:V963" si="459">R900*$V$1/31*G900</f>
        <v>0.97984763222175753</v>
      </c>
      <c r="W900" s="41">
        <f t="shared" si="458"/>
        <v>0</v>
      </c>
      <c r="X900" s="100">
        <f t="shared" si="438"/>
        <v>0</v>
      </c>
      <c r="Y900" s="41"/>
      <c r="Z900" s="41"/>
      <c r="AA900" s="41"/>
      <c r="AB900" s="41"/>
      <c r="AC900" s="41"/>
      <c r="AD900" s="41"/>
      <c r="AE900" s="41"/>
      <c r="AF900" s="41"/>
      <c r="AG900" s="41"/>
      <c r="AI900" s="100">
        <f t="shared" si="439"/>
        <v>1.6680070877095328</v>
      </c>
      <c r="AJ900" s="100">
        <f t="shared" si="440"/>
        <v>0.80514444375604721</v>
      </c>
      <c r="AK900" s="41">
        <f t="shared" si="434"/>
        <v>1.262793196109893</v>
      </c>
      <c r="AL900" s="41">
        <f t="shared" si="441"/>
        <v>0</v>
      </c>
      <c r="AR900" s="41">
        <f t="shared" si="442"/>
        <v>0</v>
      </c>
      <c r="AS900" s="41">
        <f t="shared" si="443"/>
        <v>0</v>
      </c>
      <c r="AT900" s="41">
        <f t="shared" si="444"/>
        <v>0</v>
      </c>
      <c r="AV900" s="40">
        <f t="shared" si="445"/>
        <v>7743.8096160007262</v>
      </c>
      <c r="AW900" s="40">
        <f t="shared" si="446"/>
        <v>4814.2438007646579</v>
      </c>
      <c r="AX900" s="40">
        <f t="shared" si="447"/>
        <v>6020.0553339403496</v>
      </c>
      <c r="AY900" s="40">
        <f t="shared" si="448"/>
        <v>0</v>
      </c>
      <c r="AZ900" s="40">
        <f t="shared" si="449"/>
        <v>0</v>
      </c>
      <c r="BA900" s="40">
        <f t="shared" si="450"/>
        <v>0</v>
      </c>
      <c r="BB900" s="40">
        <f t="shared" si="451"/>
        <v>0</v>
      </c>
      <c r="BC900" s="40">
        <f t="shared" si="452"/>
        <v>0</v>
      </c>
      <c r="BD900" s="40">
        <f t="shared" si="453"/>
        <v>0</v>
      </c>
      <c r="BE900" s="40"/>
      <c r="BF900" s="40"/>
      <c r="BG900" s="40"/>
      <c r="BH900" s="62">
        <f t="shared" si="454"/>
        <v>18578.108750705735</v>
      </c>
      <c r="BI900" s="128">
        <f>VLOOKUP(A900,'1112 '!$B$499:$G$1229,6,0)</f>
        <v>10758.91</v>
      </c>
      <c r="BJ900" s="63">
        <f t="shared" si="455"/>
        <v>7819.1987507057347</v>
      </c>
      <c r="BK900" s="41">
        <f t="shared" si="456"/>
        <v>6.9070566903511868E-3</v>
      </c>
    </row>
    <row r="901" spans="1:63" x14ac:dyDescent="0.3">
      <c r="A901" s="85" t="s">
        <v>1623</v>
      </c>
      <c r="B901" s="85" t="s">
        <v>418</v>
      </c>
      <c r="C901" s="65">
        <f>VLOOKUP(B901,Площадь!$D$2:$E$713,2,0)</f>
        <v>78.900000000000006</v>
      </c>
      <c r="D901" s="79"/>
      <c r="E901">
        <v>31</v>
      </c>
      <c r="F901">
        <v>29</v>
      </c>
      <c r="G901">
        <v>31</v>
      </c>
      <c r="Q901">
        <f t="shared" si="435"/>
        <v>91</v>
      </c>
      <c r="R901" s="100">
        <f>VLOOKUP(B901,'Общие показания'!A:H,8,0)</f>
        <v>0</v>
      </c>
      <c r="S901" s="41"/>
      <c r="T901" s="100">
        <f t="shared" si="436"/>
        <v>0</v>
      </c>
      <c r="U901" s="100">
        <f t="shared" si="437"/>
        <v>0</v>
      </c>
      <c r="V901" s="41">
        <f t="shared" si="459"/>
        <v>0</v>
      </c>
      <c r="W901" s="41">
        <f t="shared" si="458"/>
        <v>0</v>
      </c>
      <c r="X901" s="100">
        <f t="shared" si="438"/>
        <v>0</v>
      </c>
      <c r="Y901" s="41"/>
      <c r="Z901" s="41"/>
      <c r="AA901" s="41"/>
      <c r="AB901" s="41"/>
      <c r="AC901" s="41"/>
      <c r="AD901" s="41"/>
      <c r="AE901" s="41"/>
      <c r="AF901" s="41"/>
      <c r="AG901" s="41"/>
      <c r="AI901" s="100">
        <f t="shared" si="439"/>
        <v>1.5761168768896066</v>
      </c>
      <c r="AJ901" s="100">
        <f t="shared" si="440"/>
        <v>0.76078918098625303</v>
      </c>
      <c r="AK901" s="41">
        <f t="shared" ref="AK901:AK964" si="460">(C901*$AK$1)/31*G901</f>
        <v>1.1932261457852762</v>
      </c>
      <c r="AL901" s="41">
        <f t="shared" si="441"/>
        <v>0</v>
      </c>
      <c r="AR901" s="41">
        <f t="shared" si="442"/>
        <v>0</v>
      </c>
      <c r="AS901" s="41">
        <f t="shared" si="443"/>
        <v>0</v>
      </c>
      <c r="AT901" s="41">
        <f t="shared" si="444"/>
        <v>0</v>
      </c>
      <c r="AV901" s="40">
        <f t="shared" si="445"/>
        <v>4230.8650996473843</v>
      </c>
      <c r="AW901" s="40">
        <f t="shared" si="446"/>
        <v>2042.2320458722584</v>
      </c>
      <c r="AX901" s="40">
        <f t="shared" si="447"/>
        <v>3203.0485367001643</v>
      </c>
      <c r="AY901" s="40">
        <f t="shared" si="448"/>
        <v>0</v>
      </c>
      <c r="AZ901" s="40">
        <f t="shared" si="449"/>
        <v>0</v>
      </c>
      <c r="BA901" s="40">
        <f t="shared" si="450"/>
        <v>0</v>
      </c>
      <c r="BB901" s="40">
        <f t="shared" si="451"/>
        <v>0</v>
      </c>
      <c r="BC901" s="40">
        <f t="shared" si="452"/>
        <v>0</v>
      </c>
      <c r="BD901" s="40">
        <f t="shared" si="453"/>
        <v>0</v>
      </c>
      <c r="BE901" s="40"/>
      <c r="BF901" s="40"/>
      <c r="BG901" s="40"/>
      <c r="BH901" s="62">
        <f t="shared" si="454"/>
        <v>9476.145682219807</v>
      </c>
      <c r="BI901" s="128">
        <f>VLOOKUP(A901,'1112 '!$B$499:$G$1229,6,0)</f>
        <v>10166.209999999999</v>
      </c>
      <c r="BJ901" s="63">
        <f t="shared" si="455"/>
        <v>-690.06431778019214</v>
      </c>
      <c r="BK901" s="41">
        <f t="shared" si="456"/>
        <v>3.7284877520713305E-3</v>
      </c>
    </row>
    <row r="902" spans="1:63" x14ac:dyDescent="0.3">
      <c r="A902" s="85" t="s">
        <v>1511</v>
      </c>
      <c r="B902" s="85" t="s">
        <v>475</v>
      </c>
      <c r="C902" s="65">
        <f>VLOOKUP(B902,Площадь!$D$2:$E$713,2,0)</f>
        <v>63.3</v>
      </c>
      <c r="D902" s="79"/>
      <c r="E902">
        <v>31</v>
      </c>
      <c r="F902">
        <v>29</v>
      </c>
      <c r="G902">
        <v>31</v>
      </c>
      <c r="Q902">
        <f t="shared" si="435"/>
        <v>91</v>
      </c>
      <c r="R902" s="100">
        <f>VLOOKUP(B902,'Общие показания'!A:H,8,0)</f>
        <v>3.4160000000000004</v>
      </c>
      <c r="S902" s="41"/>
      <c r="T902" s="100">
        <f t="shared" si="436"/>
        <v>1.3050612870312364</v>
      </c>
      <c r="U902" s="100">
        <f t="shared" si="437"/>
        <v>1.0600008162534684</v>
      </c>
      <c r="V902" s="41">
        <f t="shared" si="459"/>
        <v>1.050937896715296</v>
      </c>
      <c r="W902" s="41">
        <f t="shared" si="458"/>
        <v>0</v>
      </c>
      <c r="X902" s="100">
        <f t="shared" si="438"/>
        <v>0</v>
      </c>
      <c r="Y902" s="41"/>
      <c r="Z902" s="41"/>
      <c r="AA902" s="41"/>
      <c r="AB902" s="41"/>
      <c r="AC902" s="41"/>
      <c r="AD902" s="41"/>
      <c r="AE902" s="41"/>
      <c r="AF902" s="41"/>
      <c r="AG902" s="41"/>
      <c r="AI902" s="100">
        <f t="shared" si="439"/>
        <v>1.2644892054133345</v>
      </c>
      <c r="AJ902" s="100">
        <f t="shared" si="440"/>
        <v>0.61036698550608126</v>
      </c>
      <c r="AK902" s="41">
        <f t="shared" si="460"/>
        <v>0.95730310555396669</v>
      </c>
      <c r="AL902" s="41">
        <f t="shared" si="441"/>
        <v>0</v>
      </c>
      <c r="AR902" s="41">
        <f t="shared" si="442"/>
        <v>0</v>
      </c>
      <c r="AS902" s="41">
        <f t="shared" si="443"/>
        <v>0</v>
      </c>
      <c r="AT902" s="41">
        <f t="shared" si="444"/>
        <v>0</v>
      </c>
      <c r="AV902" s="40">
        <f t="shared" si="445"/>
        <v>6897.5985598985089</v>
      </c>
      <c r="AW902" s="40">
        <f t="shared" si="446"/>
        <v>4483.8685123312644</v>
      </c>
      <c r="AX902" s="40">
        <f t="shared" si="447"/>
        <v>5390.8418168515191</v>
      </c>
      <c r="AY902" s="40">
        <f t="shared" si="448"/>
        <v>0</v>
      </c>
      <c r="AZ902" s="40">
        <f t="shared" si="449"/>
        <v>0</v>
      </c>
      <c r="BA902" s="40">
        <f t="shared" si="450"/>
        <v>0</v>
      </c>
      <c r="BB902" s="40">
        <f t="shared" si="451"/>
        <v>0</v>
      </c>
      <c r="BC902" s="40">
        <f t="shared" si="452"/>
        <v>0</v>
      </c>
      <c r="BD902" s="40">
        <f t="shared" si="453"/>
        <v>0</v>
      </c>
      <c r="BE902" s="40"/>
      <c r="BF902" s="40"/>
      <c r="BG902" s="40"/>
      <c r="BH902" s="62">
        <f t="shared" si="454"/>
        <v>16772.308889081294</v>
      </c>
      <c r="BI902" s="128">
        <f>VLOOKUP(A902,'1112 '!$B$499:$G$1229,6,0)</f>
        <v>8156.16</v>
      </c>
      <c r="BJ902" s="63">
        <f t="shared" si="455"/>
        <v>8616.1488890812943</v>
      </c>
      <c r="BK902" s="41">
        <f t="shared" si="456"/>
        <v>8.2255914908812323E-3</v>
      </c>
    </row>
    <row r="903" spans="1:63" x14ac:dyDescent="0.3">
      <c r="A903" s="85" t="s">
        <v>1434</v>
      </c>
      <c r="B903" s="85" t="s">
        <v>397</v>
      </c>
      <c r="C903" s="65">
        <f>VLOOKUP(B903,Площадь!$D$2:$E$713,2,0)</f>
        <v>56.9</v>
      </c>
      <c r="D903" s="79"/>
      <c r="E903">
        <v>31</v>
      </c>
      <c r="F903">
        <v>29</v>
      </c>
      <c r="G903">
        <v>31</v>
      </c>
      <c r="Q903">
        <f t="shared" si="435"/>
        <v>91</v>
      </c>
      <c r="R903" s="100">
        <f>VLOOKUP(B903,'Общие показания'!A:H,8,0)</f>
        <v>0</v>
      </c>
      <c r="S903" s="41"/>
      <c r="T903" s="100">
        <f t="shared" si="436"/>
        <v>0</v>
      </c>
      <c r="U903" s="100">
        <f t="shared" si="437"/>
        <v>0</v>
      </c>
      <c r="V903" s="41">
        <f t="shared" si="459"/>
        <v>0</v>
      </c>
      <c r="W903" s="41">
        <f t="shared" si="458"/>
        <v>0</v>
      </c>
      <c r="X903" s="100">
        <f t="shared" si="438"/>
        <v>0</v>
      </c>
      <c r="Y903" s="41"/>
      <c r="Z903" s="41"/>
      <c r="AA903" s="41"/>
      <c r="AB903" s="41"/>
      <c r="AC903" s="41"/>
      <c r="AD903" s="41"/>
      <c r="AE903" s="41"/>
      <c r="AF903" s="41"/>
      <c r="AG903" s="41"/>
      <c r="AI903" s="100">
        <f t="shared" si="439"/>
        <v>1.1366419555769152</v>
      </c>
      <c r="AJ903" s="100">
        <f t="shared" si="440"/>
        <v>0.54865531556549807</v>
      </c>
      <c r="AK903" s="41">
        <f t="shared" si="460"/>
        <v>0.86051416597189112</v>
      </c>
      <c r="AL903" s="41">
        <f t="shared" si="441"/>
        <v>0</v>
      </c>
      <c r="AR903" s="41">
        <f t="shared" si="442"/>
        <v>0</v>
      </c>
      <c r="AS903" s="41">
        <f t="shared" si="443"/>
        <v>0</v>
      </c>
      <c r="AT903" s="41">
        <f t="shared" si="444"/>
        <v>0</v>
      </c>
      <c r="AV903" s="40">
        <f t="shared" si="445"/>
        <v>3051.1561998724483</v>
      </c>
      <c r="AW903" s="40">
        <f t="shared" si="446"/>
        <v>1472.7883828914005</v>
      </c>
      <c r="AX903" s="40">
        <f t="shared" si="447"/>
        <v>2309.9298065683056</v>
      </c>
      <c r="AY903" s="40">
        <f t="shared" si="448"/>
        <v>0</v>
      </c>
      <c r="AZ903" s="40">
        <f t="shared" si="449"/>
        <v>0</v>
      </c>
      <c r="BA903" s="40">
        <f t="shared" si="450"/>
        <v>0</v>
      </c>
      <c r="BB903" s="40">
        <f t="shared" si="451"/>
        <v>0</v>
      </c>
      <c r="BC903" s="40">
        <f t="shared" si="452"/>
        <v>0</v>
      </c>
      <c r="BD903" s="40">
        <f t="shared" si="453"/>
        <v>0</v>
      </c>
      <c r="BE903" s="40"/>
      <c r="BF903" s="40"/>
      <c r="BG903" s="40"/>
      <c r="BH903" s="62">
        <f t="shared" si="454"/>
        <v>6833.8743893321534</v>
      </c>
      <c r="BI903" s="128">
        <f>VLOOKUP(A903,'1112 '!$B$499:$G$1229,6,0)</f>
        <v>7331.52</v>
      </c>
      <c r="BJ903" s="63">
        <f t="shared" si="455"/>
        <v>-497.645610667847</v>
      </c>
      <c r="BK903" s="41">
        <f t="shared" si="456"/>
        <v>3.7284877520713305E-3</v>
      </c>
    </row>
    <row r="904" spans="1:63" x14ac:dyDescent="0.3">
      <c r="A904" s="85" t="s">
        <v>1569</v>
      </c>
      <c r="B904" s="85" t="s">
        <v>425</v>
      </c>
      <c r="C904" s="65">
        <f>VLOOKUP(B904,Площадь!$D$2:$E$713,2,0)</f>
        <v>83.5</v>
      </c>
      <c r="D904" s="79"/>
      <c r="E904">
        <v>31</v>
      </c>
      <c r="F904">
        <v>29</v>
      </c>
      <c r="G904">
        <v>31</v>
      </c>
      <c r="Q904">
        <f t="shared" si="435"/>
        <v>91</v>
      </c>
      <c r="R904" s="100">
        <f>VLOOKUP(B904,'Общие показания'!A:H,8,0)</f>
        <v>3.1849260761564153</v>
      </c>
      <c r="S904" s="41"/>
      <c r="T904" s="100">
        <f t="shared" si="436"/>
        <v>1.2167809496627742</v>
      </c>
      <c r="U904" s="100">
        <f t="shared" si="437"/>
        <v>0.98829749427188407</v>
      </c>
      <c r="V904" s="41">
        <f t="shared" si="459"/>
        <v>0.97984763222175753</v>
      </c>
      <c r="W904" s="41">
        <f t="shared" si="458"/>
        <v>0</v>
      </c>
      <c r="X904" s="100">
        <f t="shared" si="438"/>
        <v>0</v>
      </c>
      <c r="Y904" s="41"/>
      <c r="Z904" s="41"/>
      <c r="AA904" s="41"/>
      <c r="AB904" s="41"/>
      <c r="AC904" s="41"/>
      <c r="AD904" s="41"/>
      <c r="AE904" s="41"/>
      <c r="AF904" s="41"/>
      <c r="AG904" s="41"/>
      <c r="AI904" s="100">
        <f t="shared" si="439"/>
        <v>1.6680070877095328</v>
      </c>
      <c r="AJ904" s="100">
        <f t="shared" si="440"/>
        <v>0.80514444375604721</v>
      </c>
      <c r="AK904" s="41">
        <f t="shared" si="460"/>
        <v>1.262793196109893</v>
      </c>
      <c r="AL904" s="41">
        <f t="shared" si="441"/>
        <v>0</v>
      </c>
      <c r="AR904" s="41">
        <f t="shared" si="442"/>
        <v>0</v>
      </c>
      <c r="AS904" s="41">
        <f t="shared" si="443"/>
        <v>0</v>
      </c>
      <c r="AT904" s="41">
        <f t="shared" si="444"/>
        <v>0</v>
      </c>
      <c r="AV904" s="40">
        <f t="shared" si="445"/>
        <v>7743.8096160007262</v>
      </c>
      <c r="AW904" s="40">
        <f t="shared" si="446"/>
        <v>4814.2438007646579</v>
      </c>
      <c r="AX904" s="40">
        <f t="shared" si="447"/>
        <v>6020.0553339403496</v>
      </c>
      <c r="AY904" s="40">
        <f t="shared" si="448"/>
        <v>0</v>
      </c>
      <c r="AZ904" s="40">
        <f t="shared" si="449"/>
        <v>0</v>
      </c>
      <c r="BA904" s="40">
        <f t="shared" si="450"/>
        <v>0</v>
      </c>
      <c r="BB904" s="40">
        <f t="shared" si="451"/>
        <v>0</v>
      </c>
      <c r="BC904" s="40">
        <f t="shared" si="452"/>
        <v>0</v>
      </c>
      <c r="BD904" s="40">
        <f t="shared" si="453"/>
        <v>0</v>
      </c>
      <c r="BE904" s="40"/>
      <c r="BF904" s="40"/>
      <c r="BG904" s="40"/>
      <c r="BH904" s="62">
        <f t="shared" si="454"/>
        <v>18578.108750705735</v>
      </c>
      <c r="BI904" s="128">
        <f>VLOOKUP(A904,'1112 '!$B$499:$G$1229,6,0)</f>
        <v>10758.91</v>
      </c>
      <c r="BJ904" s="63">
        <f t="shared" si="455"/>
        <v>7819.1987507057347</v>
      </c>
      <c r="BK904" s="41">
        <f t="shared" si="456"/>
        <v>6.9070566903511868E-3</v>
      </c>
    </row>
    <row r="905" spans="1:63" x14ac:dyDescent="0.3">
      <c r="A905" s="85" t="s">
        <v>1635</v>
      </c>
      <c r="B905" s="85" t="s">
        <v>437</v>
      </c>
      <c r="C905" s="65">
        <f>VLOOKUP(B905,Площадь!$D$2:$E$713,2,0)</f>
        <v>78.900000000000006</v>
      </c>
      <c r="D905" s="79"/>
      <c r="E905">
        <v>31</v>
      </c>
      <c r="F905">
        <v>29</v>
      </c>
      <c r="G905">
        <v>31</v>
      </c>
      <c r="Q905">
        <f t="shared" si="435"/>
        <v>91</v>
      </c>
      <c r="R905" s="100">
        <f>VLOOKUP(B905,'Общие показания'!A:H,8,0)</f>
        <v>5.9050000000000011</v>
      </c>
      <c r="S905" s="41"/>
      <c r="T905" s="100">
        <f t="shared" si="436"/>
        <v>2.2559680620373102</v>
      </c>
      <c r="U905" s="100">
        <f t="shared" si="437"/>
        <v>1.8323491861758581</v>
      </c>
      <c r="V905" s="41">
        <f t="shared" si="459"/>
        <v>1.8166827517868334</v>
      </c>
      <c r="W905" s="41">
        <f t="shared" si="458"/>
        <v>0</v>
      </c>
      <c r="X905" s="100">
        <f t="shared" si="438"/>
        <v>0</v>
      </c>
      <c r="Y905" s="41"/>
      <c r="Z905" s="41"/>
      <c r="AA905" s="41"/>
      <c r="AB905" s="41"/>
      <c r="AC905" s="41"/>
      <c r="AD905" s="41">
        <f>(S905*$AD$1)/31*N905</f>
        <v>0</v>
      </c>
      <c r="AE905" s="41">
        <f>(S905*$AE$1)/30*O905</f>
        <v>0</v>
      </c>
      <c r="AF905" s="41">
        <f>(S905*$AF$1)/31*P905</f>
        <v>0</v>
      </c>
      <c r="AG905" s="41">
        <f>S905-AD905-AE905-AF905</f>
        <v>0</v>
      </c>
      <c r="AI905" s="100">
        <f t="shared" si="439"/>
        <v>1.5761168768896066</v>
      </c>
      <c r="AJ905" s="100">
        <f t="shared" si="440"/>
        <v>0.76078918098625303</v>
      </c>
      <c r="AK905" s="41">
        <f t="shared" si="460"/>
        <v>1.1932261457852762</v>
      </c>
      <c r="AL905" s="41">
        <f t="shared" si="441"/>
        <v>0</v>
      </c>
      <c r="AR905" s="41">
        <f t="shared" si="442"/>
        <v>0</v>
      </c>
      <c r="AS905" s="41">
        <f t="shared" si="443"/>
        <v>0</v>
      </c>
      <c r="AT905" s="41">
        <f t="shared" si="444"/>
        <v>0</v>
      </c>
      <c r="AV905" s="40">
        <f t="shared" si="445"/>
        <v>10286.695526657859</v>
      </c>
      <c r="AW905" s="40">
        <f t="shared" si="446"/>
        <v>6960.9169072752848</v>
      </c>
      <c r="AX905" s="40">
        <f t="shared" si="447"/>
        <v>8079.6790482866681</v>
      </c>
      <c r="AY905" s="40">
        <f t="shared" si="448"/>
        <v>0</v>
      </c>
      <c r="AZ905" s="40">
        <f t="shared" si="449"/>
        <v>0</v>
      </c>
      <c r="BA905" s="40">
        <f t="shared" si="450"/>
        <v>0</v>
      </c>
      <c r="BB905" s="40">
        <f t="shared" si="451"/>
        <v>0</v>
      </c>
      <c r="BC905" s="40">
        <f t="shared" si="452"/>
        <v>0</v>
      </c>
      <c r="BD905" s="40">
        <f t="shared" si="453"/>
        <v>0</v>
      </c>
      <c r="BE905" s="40">
        <f>(AD905+AR905)*$BE$1</f>
        <v>0</v>
      </c>
      <c r="BF905" s="40">
        <f>(AE905+AS905)*$BF$1</f>
        <v>0</v>
      </c>
      <c r="BG905" s="40">
        <f>(AF905+AT905)*$BG$1</f>
        <v>0</v>
      </c>
      <c r="BH905" s="62">
        <f t="shared" si="454"/>
        <v>25327.291482219811</v>
      </c>
      <c r="BI905" s="128">
        <f>VLOOKUP(A905,'1112 '!$B$499:$G$1229,6,0)</f>
        <v>10166.209999999999</v>
      </c>
      <c r="BJ905" s="63">
        <f t="shared" si="455"/>
        <v>15161.081482219812</v>
      </c>
      <c r="BK905" s="41">
        <f t="shared" si="456"/>
        <v>9.965285386207369E-3</v>
      </c>
    </row>
    <row r="906" spans="1:63" x14ac:dyDescent="0.3">
      <c r="A906" s="85" t="s">
        <v>2234</v>
      </c>
      <c r="B906" s="85" t="s">
        <v>448</v>
      </c>
      <c r="C906" s="65">
        <f>VLOOKUP(B906,Площадь!$D$2:$E$713,2,0)</f>
        <v>63.3</v>
      </c>
      <c r="D906" s="79"/>
      <c r="E906">
        <v>31</v>
      </c>
      <c r="F906">
        <v>29</v>
      </c>
      <c r="G906">
        <v>31</v>
      </c>
      <c r="Q906">
        <f t="shared" si="435"/>
        <v>91</v>
      </c>
      <c r="R906" s="100">
        <f>VLOOKUP(B906,'Общие показания'!A:H,8,0)</f>
        <v>2.4144409655173784</v>
      </c>
      <c r="S906" s="41"/>
      <c r="T906" s="100">
        <f t="shared" si="436"/>
        <v>0.92242196543297728</v>
      </c>
      <c r="U906" s="100">
        <f t="shared" si="437"/>
        <v>0.74921235194503311</v>
      </c>
      <c r="V906" s="41">
        <f t="shared" si="459"/>
        <v>0.74280664813936825</v>
      </c>
      <c r="W906" s="41">
        <f t="shared" si="458"/>
        <v>0</v>
      </c>
      <c r="X906" s="100">
        <f t="shared" si="438"/>
        <v>0</v>
      </c>
      <c r="Y906" s="41"/>
      <c r="Z906" s="41"/>
      <c r="AA906" s="41"/>
      <c r="AB906" s="41"/>
      <c r="AC906" s="41"/>
      <c r="AD906" s="41"/>
      <c r="AE906" s="41"/>
      <c r="AF906" s="41"/>
      <c r="AG906" s="41"/>
      <c r="AI906" s="100">
        <f t="shared" si="439"/>
        <v>1.2644892054133345</v>
      </c>
      <c r="AJ906" s="100">
        <f t="shared" si="440"/>
        <v>0.61036698550608126</v>
      </c>
      <c r="AK906" s="41">
        <f t="shared" si="460"/>
        <v>0.95730310555396669</v>
      </c>
      <c r="AL906" s="41">
        <f t="shared" si="441"/>
        <v>0</v>
      </c>
      <c r="AR906" s="41">
        <f t="shared" si="442"/>
        <v>0</v>
      </c>
      <c r="AS906" s="41">
        <f t="shared" si="443"/>
        <v>0</v>
      </c>
      <c r="AT906" s="41">
        <f t="shared" si="444"/>
        <v>0</v>
      </c>
      <c r="AV906" s="40">
        <f t="shared" si="445"/>
        <v>5870.4568705730053</v>
      </c>
      <c r="AW906" s="40">
        <f t="shared" si="446"/>
        <v>3649.6003902802731</v>
      </c>
      <c r="AX906" s="40">
        <f t="shared" si="447"/>
        <v>4563.7066184242412</v>
      </c>
      <c r="AY906" s="40">
        <f t="shared" si="448"/>
        <v>0</v>
      </c>
      <c r="AZ906" s="40">
        <f t="shared" si="449"/>
        <v>0</v>
      </c>
      <c r="BA906" s="40">
        <f t="shared" si="450"/>
        <v>0</v>
      </c>
      <c r="BB906" s="40">
        <f t="shared" si="451"/>
        <v>0</v>
      </c>
      <c r="BC906" s="40">
        <f t="shared" si="452"/>
        <v>0</v>
      </c>
      <c r="BD906" s="40">
        <f t="shared" si="453"/>
        <v>0</v>
      </c>
      <c r="BE906" s="40"/>
      <c r="BF906" s="40"/>
      <c r="BG906" s="40"/>
      <c r="BH906" s="62">
        <f t="shared" si="454"/>
        <v>14083.76387927752</v>
      </c>
      <c r="BI906" s="128">
        <f>VLOOKUP(A906,'1112 '!$B$499:$G$1229,6,0)</f>
        <v>8156.16</v>
      </c>
      <c r="BJ906" s="63">
        <f t="shared" si="455"/>
        <v>5927.6038792775198</v>
      </c>
      <c r="BK906" s="41">
        <f t="shared" si="456"/>
        <v>6.9070566903511868E-3</v>
      </c>
    </row>
    <row r="907" spans="1:63" x14ac:dyDescent="0.3">
      <c r="A907" s="85" t="s">
        <v>1602</v>
      </c>
      <c r="B907" s="85" t="s">
        <v>416</v>
      </c>
      <c r="C907" s="65">
        <f>VLOOKUP(B907,Площадь!$D$2:$E$713,2,0)</f>
        <v>56.9</v>
      </c>
      <c r="D907" s="79"/>
      <c r="E907">
        <v>31</v>
      </c>
      <c r="F907">
        <v>29</v>
      </c>
      <c r="G907">
        <v>31</v>
      </c>
      <c r="Q907">
        <f t="shared" si="435"/>
        <v>91</v>
      </c>
      <c r="R907" s="100">
        <f>VLOOKUP(B907,'Общие показания'!A:H,8,0)</f>
        <v>2.1703268710574855</v>
      </c>
      <c r="S907" s="41"/>
      <c r="T907" s="100">
        <f t="shared" si="436"/>
        <v>0.8291597130037347</v>
      </c>
      <c r="U907" s="100">
        <f t="shared" si="437"/>
        <v>0.67346260388108026</v>
      </c>
      <c r="V907" s="41">
        <f t="shared" si="459"/>
        <v>0.66770455417267061</v>
      </c>
      <c r="W907" s="41">
        <f t="shared" si="458"/>
        <v>0</v>
      </c>
      <c r="X907" s="100">
        <f t="shared" si="438"/>
        <v>0</v>
      </c>
      <c r="Y907" s="41"/>
      <c r="Z907" s="41"/>
      <c r="AA907" s="41"/>
      <c r="AB907" s="41"/>
      <c r="AC907" s="41"/>
      <c r="AD907" s="41"/>
      <c r="AE907" s="41"/>
      <c r="AF907" s="41"/>
      <c r="AG907" s="41"/>
      <c r="AI907" s="100">
        <f t="shared" si="439"/>
        <v>1.1366419555769152</v>
      </c>
      <c r="AJ907" s="100">
        <f t="shared" si="440"/>
        <v>0.54865531556549807</v>
      </c>
      <c r="AK907" s="41">
        <f t="shared" si="460"/>
        <v>0.86051416597189112</v>
      </c>
      <c r="AL907" s="41">
        <f t="shared" si="441"/>
        <v>0</v>
      </c>
      <c r="AR907" s="41">
        <f t="shared" si="442"/>
        <v>0</v>
      </c>
      <c r="AS907" s="41">
        <f t="shared" si="443"/>
        <v>0</v>
      </c>
      <c r="AT907" s="41">
        <f t="shared" si="444"/>
        <v>0</v>
      </c>
      <c r="AV907" s="40">
        <f t="shared" si="445"/>
        <v>5276.9193670711538</v>
      </c>
      <c r="AW907" s="40">
        <f t="shared" si="446"/>
        <v>3280.604458245617</v>
      </c>
      <c r="AX907" s="40">
        <f t="shared" si="447"/>
        <v>4102.2892036072553</v>
      </c>
      <c r="AY907" s="40">
        <f t="shared" si="448"/>
        <v>0</v>
      </c>
      <c r="AZ907" s="40">
        <f t="shared" si="449"/>
        <v>0</v>
      </c>
      <c r="BA907" s="40">
        <f t="shared" si="450"/>
        <v>0</v>
      </c>
      <c r="BB907" s="40">
        <f t="shared" si="451"/>
        <v>0</v>
      </c>
      <c r="BC907" s="40">
        <f t="shared" si="452"/>
        <v>0</v>
      </c>
      <c r="BD907" s="40">
        <f t="shared" si="453"/>
        <v>0</v>
      </c>
      <c r="BE907" s="40"/>
      <c r="BF907" s="40"/>
      <c r="BG907" s="40"/>
      <c r="BH907" s="62">
        <f t="shared" si="454"/>
        <v>12659.813028924025</v>
      </c>
      <c r="BI907" s="128">
        <f>VLOOKUP(A907,'1112 '!$B$499:$G$1229,6,0)</f>
        <v>7331.52</v>
      </c>
      <c r="BJ907" s="63">
        <f t="shared" si="455"/>
        <v>5328.2930289240248</v>
      </c>
      <c r="BK907" s="41">
        <f t="shared" si="456"/>
        <v>6.9070566903511859E-3</v>
      </c>
    </row>
    <row r="908" spans="1:63" x14ac:dyDescent="0.3">
      <c r="A908" s="85" t="s">
        <v>1274</v>
      </c>
      <c r="B908" s="85" t="s">
        <v>444</v>
      </c>
      <c r="C908" s="65">
        <f>VLOOKUP(B908,Площадь!$D$2:$E$713,2,0)</f>
        <v>83.5</v>
      </c>
      <c r="D908" s="79"/>
      <c r="E908">
        <v>31</v>
      </c>
      <c r="F908">
        <v>29</v>
      </c>
      <c r="G908">
        <v>31</v>
      </c>
      <c r="Q908">
        <f t="shared" si="435"/>
        <v>91</v>
      </c>
      <c r="R908" s="100">
        <f>VLOOKUP(B908,'Общие показания'!A:H,8,0)</f>
        <v>2.629999999999999</v>
      </c>
      <c r="S908" s="41"/>
      <c r="T908" s="100">
        <f t="shared" si="436"/>
        <v>1.0047749370293177</v>
      </c>
      <c r="U908" s="100">
        <f t="shared" si="437"/>
        <v>0.81610133101481863</v>
      </c>
      <c r="V908" s="41">
        <f t="shared" si="459"/>
        <v>0.80912373195586273</v>
      </c>
      <c r="W908" s="41">
        <f t="shared" si="458"/>
        <v>0</v>
      </c>
      <c r="X908" s="100">
        <f t="shared" si="438"/>
        <v>0</v>
      </c>
      <c r="Y908" s="41"/>
      <c r="Z908" s="41"/>
      <c r="AA908" s="41"/>
      <c r="AB908" s="41"/>
      <c r="AC908" s="41"/>
      <c r="AD908" s="41"/>
      <c r="AE908" s="41"/>
      <c r="AF908" s="41"/>
      <c r="AG908" s="41"/>
      <c r="AI908" s="100">
        <f t="shared" si="439"/>
        <v>1.6680070877095328</v>
      </c>
      <c r="AJ908" s="100">
        <f t="shared" si="440"/>
        <v>0.80514444375604721</v>
      </c>
      <c r="AK908" s="41">
        <f t="shared" si="460"/>
        <v>1.262793196109893</v>
      </c>
      <c r="AL908" s="41">
        <f t="shared" si="441"/>
        <v>0</v>
      </c>
      <c r="AR908" s="41">
        <f t="shared" si="442"/>
        <v>0</v>
      </c>
      <c r="AS908" s="41">
        <f t="shared" si="443"/>
        <v>0</v>
      </c>
      <c r="AT908" s="41">
        <f t="shared" si="444"/>
        <v>0</v>
      </c>
      <c r="AV908" s="40">
        <f t="shared" si="445"/>
        <v>7174.7091559279816</v>
      </c>
      <c r="AW908" s="40">
        <f t="shared" si="446"/>
        <v>4352.0073079639214</v>
      </c>
      <c r="AX908" s="40">
        <f t="shared" si="447"/>
        <v>5561.7709250225926</v>
      </c>
      <c r="AY908" s="40">
        <f t="shared" si="448"/>
        <v>0</v>
      </c>
      <c r="AZ908" s="40">
        <f t="shared" si="449"/>
        <v>0</v>
      </c>
      <c r="BA908" s="40">
        <f t="shared" si="450"/>
        <v>0</v>
      </c>
      <c r="BB908" s="40">
        <f t="shared" si="451"/>
        <v>0</v>
      </c>
      <c r="BC908" s="40">
        <f t="shared" si="452"/>
        <v>0</v>
      </c>
      <c r="BD908" s="40">
        <f t="shared" si="453"/>
        <v>0</v>
      </c>
      <c r="BE908" s="40"/>
      <c r="BF908" s="40"/>
      <c r="BG908" s="40"/>
      <c r="BH908" s="62">
        <f t="shared" si="454"/>
        <v>17088.487388914495</v>
      </c>
      <c r="BI908" s="128">
        <f>VLOOKUP(A908,'1112 '!$B$499:$G$1229,6,0)</f>
        <v>10758.91</v>
      </c>
      <c r="BJ908" s="63">
        <f t="shared" si="455"/>
        <v>6329.5773889144948</v>
      </c>
      <c r="BK908" s="41">
        <f t="shared" si="456"/>
        <v>6.353238251073326E-3</v>
      </c>
    </row>
    <row r="909" spans="1:63" x14ac:dyDescent="0.3">
      <c r="A909" s="85" t="s">
        <v>1312</v>
      </c>
      <c r="B909" s="85" t="s">
        <v>413</v>
      </c>
      <c r="C909" s="65">
        <f>VLOOKUP(B909,Площадь!$D$2:$E$713,2,0)</f>
        <v>78.900000000000006</v>
      </c>
      <c r="D909" s="79"/>
      <c r="E909">
        <v>31</v>
      </c>
      <c r="F909">
        <v>29</v>
      </c>
      <c r="G909">
        <v>31</v>
      </c>
      <c r="Q909">
        <f t="shared" si="435"/>
        <v>91</v>
      </c>
      <c r="R909" s="100">
        <f>VLOOKUP(B909,'Общие показания'!A:H,8,0)</f>
        <v>3.328000000000003</v>
      </c>
      <c r="S909" s="41"/>
      <c r="T909" s="100">
        <f t="shared" si="436"/>
        <v>1.2714414412294959</v>
      </c>
      <c r="U909" s="100">
        <f t="shared" si="437"/>
        <v>1.0326940036567755</v>
      </c>
      <c r="V909" s="41">
        <f t="shared" si="459"/>
        <v>1.0238645551137318</v>
      </c>
      <c r="W909" s="41">
        <f t="shared" si="458"/>
        <v>0</v>
      </c>
      <c r="X909" s="100">
        <f t="shared" si="438"/>
        <v>0</v>
      </c>
      <c r="Y909" s="41"/>
      <c r="Z909" s="41"/>
      <c r="AA909" s="41"/>
      <c r="AB909" s="41"/>
      <c r="AC909" s="41"/>
      <c r="AD909" s="41"/>
      <c r="AE909" s="41"/>
      <c r="AF909" s="41"/>
      <c r="AG909" s="41"/>
      <c r="AI909" s="100">
        <f t="shared" si="439"/>
        <v>1.5761168768896066</v>
      </c>
      <c r="AJ909" s="100">
        <f t="shared" si="440"/>
        <v>0.76078918098625303</v>
      </c>
      <c r="AK909" s="41">
        <f t="shared" si="460"/>
        <v>1.1932261457852762</v>
      </c>
      <c r="AL909" s="41">
        <f t="shared" si="441"/>
        <v>0</v>
      </c>
      <c r="AR909" s="41">
        <f t="shared" si="442"/>
        <v>0</v>
      </c>
      <c r="AS909" s="41">
        <f t="shared" si="443"/>
        <v>0</v>
      </c>
      <c r="AT909" s="41">
        <f t="shared" si="444"/>
        <v>0</v>
      </c>
      <c r="AV909" s="40">
        <f t="shared" si="445"/>
        <v>7643.8716468261946</v>
      </c>
      <c r="AW909" s="40">
        <f t="shared" si="446"/>
        <v>4814.3545215283602</v>
      </c>
      <c r="AX909" s="40">
        <f t="shared" si="447"/>
        <v>5951.4695938652612</v>
      </c>
      <c r="AY909" s="40">
        <f t="shared" si="448"/>
        <v>0</v>
      </c>
      <c r="AZ909" s="40">
        <f t="shared" si="449"/>
        <v>0</v>
      </c>
      <c r="BA909" s="40">
        <f t="shared" si="450"/>
        <v>0</v>
      </c>
      <c r="BB909" s="40">
        <f t="shared" si="451"/>
        <v>0</v>
      </c>
      <c r="BC909" s="40">
        <f t="shared" si="452"/>
        <v>0</v>
      </c>
      <c r="BD909" s="40">
        <f t="shared" si="453"/>
        <v>0</v>
      </c>
      <c r="BE909" s="40"/>
      <c r="BF909" s="40"/>
      <c r="BG909" s="40"/>
      <c r="BH909" s="62">
        <f t="shared" si="454"/>
        <v>18409.695762219817</v>
      </c>
      <c r="BI909" s="128">
        <f>VLOOKUP(A909,'1112 '!$B$499:$G$1229,6,0)</f>
        <v>10166.209999999999</v>
      </c>
      <c r="BJ909" s="63">
        <f t="shared" si="455"/>
        <v>8243.4857622198178</v>
      </c>
      <c r="BK909" s="41">
        <f t="shared" si="456"/>
        <v>7.2434856396927944E-3</v>
      </c>
    </row>
    <row r="910" spans="1:63" x14ac:dyDescent="0.3">
      <c r="A910" s="85" t="s">
        <v>1409</v>
      </c>
      <c r="B910" s="85" t="s">
        <v>429</v>
      </c>
      <c r="C910" s="65">
        <f>VLOOKUP(B910,Площадь!$D$2:$E$713,2,0)</f>
        <v>63.3</v>
      </c>
      <c r="D910" s="79"/>
      <c r="E910">
        <v>31</v>
      </c>
      <c r="F910">
        <v>29</v>
      </c>
      <c r="G910">
        <v>31</v>
      </c>
      <c r="Q910">
        <f t="shared" ref="Q910:Q973" si="461">SUM(E910:P910)</f>
        <v>91</v>
      </c>
      <c r="R910" s="100">
        <f>VLOOKUP(B910,'Общие показания'!A:H,8,0)</f>
        <v>1.2470000000000034</v>
      </c>
      <c r="S910" s="41"/>
      <c r="T910" s="100">
        <f t="shared" ref="T910:T973" si="462">R910*$T$1/31*E910</f>
        <v>0.47640849675876934</v>
      </c>
      <c r="U910" s="100">
        <f t="shared" ref="U910:U973" si="463">R910*$U$1/29*F910</f>
        <v>0.38694994668269278</v>
      </c>
      <c r="V910" s="41">
        <f t="shared" si="459"/>
        <v>0.38364155655854143</v>
      </c>
      <c r="W910" s="41">
        <f t="shared" si="458"/>
        <v>0</v>
      </c>
      <c r="X910" s="100">
        <f t="shared" ref="X910:X973" si="464">SUM(T910:W910)-R910</f>
        <v>0</v>
      </c>
      <c r="Y910" s="41"/>
      <c r="Z910" s="41"/>
      <c r="AA910" s="41"/>
      <c r="AB910" s="41"/>
      <c r="AC910" s="41"/>
      <c r="AD910" s="41"/>
      <c r="AE910" s="41"/>
      <c r="AF910" s="41"/>
      <c r="AG910" s="41"/>
      <c r="AI910" s="100">
        <f t="shared" ref="AI910:AI973" si="465">(C910*$AI$1)/31*E910</f>
        <v>1.2644892054133345</v>
      </c>
      <c r="AJ910" s="100">
        <f t="shared" ref="AJ910:AJ973" si="466">(C910*$AJ$1)/29*F910</f>
        <v>0.61036698550608126</v>
      </c>
      <c r="AK910" s="41">
        <f t="shared" si="460"/>
        <v>0.95730310555396669</v>
      </c>
      <c r="AL910" s="41">
        <f t="shared" ref="AL910:AL973" si="467">(C910*$AL$1)/30*H910</f>
        <v>0</v>
      </c>
      <c r="AR910" s="41">
        <f t="shared" ref="AR910:AR973" si="468">(C910*$AR$1)/31*N910</f>
        <v>0</v>
      </c>
      <c r="AS910" s="41">
        <f t="shared" ref="AS910:AS973" si="469">(C910*$AS$1)/30*O910</f>
        <v>0</v>
      </c>
      <c r="AT910" s="41">
        <f t="shared" ref="AT910:AT973" si="470">(C910*$AT$1)/31*P910</f>
        <v>0</v>
      </c>
      <c r="AV910" s="40">
        <f t="shared" ref="AV910:AV973" si="471">(T910+AI910)*$AV$1</f>
        <v>4673.1961558027087</v>
      </c>
      <c r="AW910" s="40">
        <f t="shared" ref="AW910:AW973" si="472">(U910+AJ910)*$AW$1</f>
        <v>2677.1576800902576</v>
      </c>
      <c r="AX910" s="40">
        <f t="shared" ref="AX910:AX973" si="473">(V910+AK910)*$AX$1</f>
        <v>3599.5782131883325</v>
      </c>
      <c r="AY910" s="40">
        <f t="shared" ref="AY910:AY973" si="474">(W910+AL910)*$AY$1</f>
        <v>0</v>
      </c>
      <c r="AZ910" s="40">
        <f t="shared" ref="AZ910:AZ973" si="475">(Y910+AM910)*$AZ$1</f>
        <v>0</v>
      </c>
      <c r="BA910" s="40">
        <f t="shared" ref="BA910:BA973" si="476">(Z910+AN910)*$BA$1</f>
        <v>0</v>
      </c>
      <c r="BB910" s="40">
        <f t="shared" ref="BB910:BB973" si="477">(AA910+AO910)*$BB$1</f>
        <v>0</v>
      </c>
      <c r="BC910" s="40">
        <f t="shared" ref="BC910:BC973" si="478">(AB910+AP910)*$BC$1</f>
        <v>0</v>
      </c>
      <c r="BD910" s="40">
        <f t="shared" ref="BD910:BD973" si="479">(AC910+AQ910)*$BD$1</f>
        <v>0</v>
      </c>
      <c r="BE910" s="40"/>
      <c r="BF910" s="40"/>
      <c r="BG910" s="40"/>
      <c r="BH910" s="62">
        <f t="shared" ref="BH910:BH973" si="480">SUM(AV910:BG910)</f>
        <v>10949.932049081299</v>
      </c>
      <c r="BI910" s="128">
        <f>VLOOKUP(A910,'1112 '!$B$499:$G$1229,6,0)</f>
        <v>8156.16</v>
      </c>
      <c r="BJ910" s="63">
        <f t="shared" ref="BJ910:BJ973" si="481">BH910-BI910</f>
        <v>2793.772049081299</v>
      </c>
      <c r="BK910" s="41">
        <f t="shared" si="456"/>
        <v>5.3701412539144105E-3</v>
      </c>
    </row>
    <row r="911" spans="1:63" x14ac:dyDescent="0.3">
      <c r="A911" s="85" t="s">
        <v>1438</v>
      </c>
      <c r="B911" s="85" t="s">
        <v>410</v>
      </c>
      <c r="C911" s="65">
        <f>VLOOKUP(B911,Площадь!$D$2:$E$713,2,0)</f>
        <v>56.9</v>
      </c>
      <c r="D911" s="79"/>
      <c r="E911">
        <v>31</v>
      </c>
      <c r="F911">
        <v>29</v>
      </c>
      <c r="G911">
        <v>31</v>
      </c>
      <c r="Q911">
        <f t="shared" si="461"/>
        <v>91</v>
      </c>
      <c r="R911" s="100">
        <f>VLOOKUP(B911,'Общие показания'!A:H,8,0)</f>
        <v>2.1703268710574855</v>
      </c>
      <c r="S911" s="41"/>
      <c r="T911" s="100">
        <f t="shared" si="462"/>
        <v>0.8291597130037347</v>
      </c>
      <c r="U911" s="100">
        <f t="shared" si="463"/>
        <v>0.67346260388108026</v>
      </c>
      <c r="V911" s="41">
        <f t="shared" si="459"/>
        <v>0.66770455417267061</v>
      </c>
      <c r="W911" s="41">
        <f t="shared" si="458"/>
        <v>0</v>
      </c>
      <c r="X911" s="100">
        <f t="shared" si="464"/>
        <v>0</v>
      </c>
      <c r="Y911" s="41"/>
      <c r="Z911" s="41"/>
      <c r="AA911" s="41"/>
      <c r="AB911" s="41"/>
      <c r="AC911" s="41"/>
      <c r="AD911" s="41"/>
      <c r="AE911" s="41"/>
      <c r="AF911" s="41"/>
      <c r="AG911" s="41"/>
      <c r="AI911" s="100">
        <f t="shared" si="465"/>
        <v>1.1366419555769152</v>
      </c>
      <c r="AJ911" s="100">
        <f t="shared" si="466"/>
        <v>0.54865531556549807</v>
      </c>
      <c r="AK911" s="41">
        <f t="shared" si="460"/>
        <v>0.86051416597189112</v>
      </c>
      <c r="AL911" s="41">
        <f t="shared" si="467"/>
        <v>0</v>
      </c>
      <c r="AR911" s="41">
        <f t="shared" si="468"/>
        <v>0</v>
      </c>
      <c r="AS911" s="41">
        <f t="shared" si="469"/>
        <v>0</v>
      </c>
      <c r="AT911" s="41">
        <f t="shared" si="470"/>
        <v>0</v>
      </c>
      <c r="AV911" s="40">
        <f t="shared" si="471"/>
        <v>5276.9193670711538</v>
      </c>
      <c r="AW911" s="40">
        <f t="shared" si="472"/>
        <v>3280.604458245617</v>
      </c>
      <c r="AX911" s="40">
        <f t="shared" si="473"/>
        <v>4102.2892036072553</v>
      </c>
      <c r="AY911" s="40">
        <f t="shared" si="474"/>
        <v>0</v>
      </c>
      <c r="AZ911" s="40">
        <f t="shared" si="475"/>
        <v>0</v>
      </c>
      <c r="BA911" s="40">
        <f t="shared" si="476"/>
        <v>0</v>
      </c>
      <c r="BB911" s="40">
        <f t="shared" si="477"/>
        <v>0</v>
      </c>
      <c r="BC911" s="40">
        <f t="shared" si="478"/>
        <v>0</v>
      </c>
      <c r="BD911" s="40">
        <f t="shared" si="479"/>
        <v>0</v>
      </c>
      <c r="BE911" s="40"/>
      <c r="BF911" s="40"/>
      <c r="BG911" s="40"/>
      <c r="BH911" s="62">
        <f t="shared" si="480"/>
        <v>12659.813028924025</v>
      </c>
      <c r="BI911" s="128">
        <f>VLOOKUP(A911,'1112 '!$B$499:$G$1229,6,0)</f>
        <v>7331.52</v>
      </c>
      <c r="BJ911" s="63">
        <f t="shared" si="481"/>
        <v>5328.2930289240248</v>
      </c>
      <c r="BK911" s="41">
        <f t="shared" ref="BK911:BK974" si="482">(SUM(T911:W911)+SUM(AD911:AF911)+SUM(AI911:AL911)+SUM(AR911:AT911))/12/C911</f>
        <v>6.9070566903511859E-3</v>
      </c>
    </row>
    <row r="912" spans="1:63" x14ac:dyDescent="0.3">
      <c r="A912" s="85" t="s">
        <v>3579</v>
      </c>
      <c r="B912" s="85" t="s">
        <v>409</v>
      </c>
      <c r="C912" s="65">
        <f>VLOOKUP(B912,Площадь!$D$2:$E$713,2,0)</f>
        <v>83.5</v>
      </c>
      <c r="D912" s="79"/>
      <c r="E912">
        <v>31</v>
      </c>
      <c r="F912">
        <v>29</v>
      </c>
      <c r="G912">
        <v>31</v>
      </c>
      <c r="Q912">
        <f t="shared" si="461"/>
        <v>91</v>
      </c>
      <c r="R912" s="100">
        <f>VLOOKUP(B912,'Общие показания'!A:H,8,0)</f>
        <v>3.1849260761564153</v>
      </c>
      <c r="S912" s="41"/>
      <c r="T912" s="100">
        <f t="shared" si="462"/>
        <v>1.2167809496627742</v>
      </c>
      <c r="U912" s="100">
        <f t="shared" si="463"/>
        <v>0.98829749427188407</v>
      </c>
      <c r="V912" s="41">
        <f t="shared" si="459"/>
        <v>0.97984763222175753</v>
      </c>
      <c r="W912" s="41">
        <f t="shared" si="458"/>
        <v>0</v>
      </c>
      <c r="X912" s="100">
        <f t="shared" si="464"/>
        <v>0</v>
      </c>
      <c r="Y912" s="41"/>
      <c r="Z912" s="41"/>
      <c r="AA912" s="41"/>
      <c r="AB912" s="41"/>
      <c r="AC912" s="41"/>
      <c r="AD912" s="41">
        <f>(S912*$AD$1)/31*N912</f>
        <v>0</v>
      </c>
      <c r="AE912" s="41">
        <f>(S912*$AE$1)/30*O912</f>
        <v>0</v>
      </c>
      <c r="AF912" s="41">
        <f>(S912*$AF$1)/31*P912</f>
        <v>0</v>
      </c>
      <c r="AG912" s="41">
        <f>S912-AD912-AE912-AF912</f>
        <v>0</v>
      </c>
      <c r="AI912" s="100">
        <f t="shared" si="465"/>
        <v>1.6680070877095328</v>
      </c>
      <c r="AJ912" s="100">
        <f t="shared" si="466"/>
        <v>0.80514444375604721</v>
      </c>
      <c r="AK912" s="41">
        <f t="shared" si="460"/>
        <v>1.262793196109893</v>
      </c>
      <c r="AL912" s="41">
        <f t="shared" si="467"/>
        <v>0</v>
      </c>
      <c r="AR912" s="41">
        <f t="shared" si="468"/>
        <v>0</v>
      </c>
      <c r="AS912" s="41">
        <f t="shared" si="469"/>
        <v>0</v>
      </c>
      <c r="AT912" s="41">
        <f t="shared" si="470"/>
        <v>0</v>
      </c>
      <c r="AV912" s="40">
        <f t="shared" si="471"/>
        <v>7743.8096160007262</v>
      </c>
      <c r="AW912" s="40">
        <f t="shared" si="472"/>
        <v>4814.2438007646579</v>
      </c>
      <c r="AX912" s="40">
        <f t="shared" si="473"/>
        <v>6020.0553339403496</v>
      </c>
      <c r="AY912" s="40">
        <f t="shared" si="474"/>
        <v>0</v>
      </c>
      <c r="AZ912" s="40">
        <f t="shared" si="475"/>
        <v>0</v>
      </c>
      <c r="BA912" s="40">
        <f t="shared" si="476"/>
        <v>0</v>
      </c>
      <c r="BB912" s="40">
        <f t="shared" si="477"/>
        <v>0</v>
      </c>
      <c r="BC912" s="40">
        <f t="shared" si="478"/>
        <v>0</v>
      </c>
      <c r="BD912" s="40">
        <f t="shared" si="479"/>
        <v>0</v>
      </c>
      <c r="BE912" s="40">
        <f>(AD912+AR912)*$BE$1</f>
        <v>0</v>
      </c>
      <c r="BF912" s="40">
        <f>(AE912+AS912)*$BF$1</f>
        <v>0</v>
      </c>
      <c r="BG912" s="40">
        <f>(AF912+AT912)*$BG$1</f>
        <v>0</v>
      </c>
      <c r="BH912" s="62">
        <f t="shared" si="480"/>
        <v>18578.108750705735</v>
      </c>
      <c r="BI912" s="128">
        <f>VLOOKUP(A912,'1112 '!$B$499:$G$1229,6,0)</f>
        <v>10758.91</v>
      </c>
      <c r="BJ912" s="63">
        <f t="shared" si="481"/>
        <v>7819.1987507057347</v>
      </c>
      <c r="BK912" s="41">
        <f t="shared" si="482"/>
        <v>6.9070566903511868E-3</v>
      </c>
    </row>
    <row r="913" spans="1:63" x14ac:dyDescent="0.3">
      <c r="A913" s="85" t="s">
        <v>1435</v>
      </c>
      <c r="B913" s="85" t="s">
        <v>457</v>
      </c>
      <c r="C913" s="65">
        <f>VLOOKUP(B913,Площадь!$D$2:$E$713,2,0)</f>
        <v>78.900000000000006</v>
      </c>
      <c r="D913" s="79"/>
      <c r="E913">
        <v>31</v>
      </c>
      <c r="F913">
        <v>29</v>
      </c>
      <c r="G913">
        <v>31</v>
      </c>
      <c r="Q913">
        <f t="shared" si="461"/>
        <v>91</v>
      </c>
      <c r="R913" s="100">
        <f>VLOOKUP(B913,'Общие показания'!A:H,8,0)</f>
        <v>1.4939999999999998</v>
      </c>
      <c r="S913" s="41"/>
      <c r="T913" s="100">
        <f t="shared" si="462"/>
        <v>0.57077329122501952</v>
      </c>
      <c r="U913" s="100">
        <f t="shared" si="463"/>
        <v>0.46359520476659294</v>
      </c>
      <c r="V913" s="41">
        <f t="shared" si="459"/>
        <v>0.45963150400838748</v>
      </c>
      <c r="W913" s="41">
        <f>R912*W$1/30*H913</f>
        <v>0</v>
      </c>
      <c r="X913" s="100">
        <f t="shared" si="464"/>
        <v>0</v>
      </c>
      <c r="Y913" s="41"/>
      <c r="Z913" s="41"/>
      <c r="AA913" s="41"/>
      <c r="AB913" s="41"/>
      <c r="AC913" s="41"/>
      <c r="AD913" s="41"/>
      <c r="AE913" s="41"/>
      <c r="AF913" s="41"/>
      <c r="AG913" s="41"/>
      <c r="AI913" s="100">
        <f t="shared" si="465"/>
        <v>1.5761168768896066</v>
      </c>
      <c r="AJ913" s="100">
        <f t="shared" si="466"/>
        <v>0.76078918098625303</v>
      </c>
      <c r="AK913" s="41">
        <f t="shared" si="460"/>
        <v>1.1932261457852762</v>
      </c>
      <c r="AL913" s="41">
        <f t="shared" si="467"/>
        <v>0</v>
      </c>
      <c r="AR913" s="41">
        <f t="shared" si="468"/>
        <v>0</v>
      </c>
      <c r="AS913" s="41">
        <f t="shared" si="469"/>
        <v>0</v>
      </c>
      <c r="AT913" s="41">
        <f t="shared" si="470"/>
        <v>0</v>
      </c>
      <c r="AV913" s="40">
        <f t="shared" si="471"/>
        <v>5763.0260916801781</v>
      </c>
      <c r="AW913" s="40">
        <f t="shared" si="472"/>
        <v>3286.6884697395099</v>
      </c>
      <c r="AX913" s="40">
        <f t="shared" si="473"/>
        <v>4436.8649608001197</v>
      </c>
      <c r="AY913" s="40">
        <f t="shared" si="474"/>
        <v>0</v>
      </c>
      <c r="AZ913" s="40">
        <f t="shared" si="475"/>
        <v>0</v>
      </c>
      <c r="BA913" s="40">
        <f t="shared" si="476"/>
        <v>0</v>
      </c>
      <c r="BB913" s="40">
        <f t="shared" si="477"/>
        <v>0</v>
      </c>
      <c r="BC913" s="40">
        <f t="shared" si="478"/>
        <v>0</v>
      </c>
      <c r="BD913" s="40">
        <f t="shared" si="479"/>
        <v>0</v>
      </c>
      <c r="BE913" s="40"/>
      <c r="BF913" s="40"/>
      <c r="BG913" s="40"/>
      <c r="BH913" s="62">
        <f t="shared" si="480"/>
        <v>13486.579522219808</v>
      </c>
      <c r="BI913" s="128">
        <f>VLOOKUP(A913,'1112 '!$B$499:$G$1229,6,0)</f>
        <v>10166.209999999999</v>
      </c>
      <c r="BJ913" s="63">
        <f t="shared" si="481"/>
        <v>3320.3695222198094</v>
      </c>
      <c r="BK913" s="41">
        <f t="shared" si="482"/>
        <v>5.306434520132167E-3</v>
      </c>
    </row>
    <row r="914" spans="1:63" x14ac:dyDescent="0.3">
      <c r="A914" s="85" t="s">
        <v>1531</v>
      </c>
      <c r="B914" s="85" t="s">
        <v>459</v>
      </c>
      <c r="C914" s="65">
        <f>VLOOKUP(B914,Площадь!$D$2:$E$713,2,0)</f>
        <v>63.3</v>
      </c>
      <c r="D914" s="79"/>
      <c r="E914">
        <v>31</v>
      </c>
      <c r="F914">
        <v>29</v>
      </c>
      <c r="G914">
        <v>31</v>
      </c>
      <c r="Q914">
        <f t="shared" si="461"/>
        <v>91</v>
      </c>
      <c r="R914" s="100">
        <f>VLOOKUP(B914,'Общие показания'!A:H,8,0)</f>
        <v>2.6500000000000004</v>
      </c>
      <c r="S914" s="41"/>
      <c r="T914" s="100">
        <f t="shared" si="462"/>
        <v>1.0124158110751686</v>
      </c>
      <c r="U914" s="100">
        <f t="shared" si="463"/>
        <v>0.82230742478679486</v>
      </c>
      <c r="V914" s="41">
        <f t="shared" si="459"/>
        <v>0.81527676413803696</v>
      </c>
      <c r="W914" s="41">
        <f t="shared" ref="W914:W945" si="483">R914*W$1/30*H914</f>
        <v>0</v>
      </c>
      <c r="X914" s="100">
        <f t="shared" si="464"/>
        <v>0</v>
      </c>
      <c r="Y914" s="41"/>
      <c r="Z914" s="41"/>
      <c r="AA914" s="41"/>
      <c r="AB914" s="41"/>
      <c r="AC914" s="41"/>
      <c r="AD914" s="41"/>
      <c r="AE914" s="41"/>
      <c r="AF914" s="41"/>
      <c r="AG914" s="41"/>
      <c r="AI914" s="100">
        <f t="shared" si="465"/>
        <v>1.2644892054133345</v>
      </c>
      <c r="AJ914" s="100">
        <f t="shared" si="466"/>
        <v>0.61036698550608126</v>
      </c>
      <c r="AK914" s="41">
        <f t="shared" si="460"/>
        <v>0.95730310555396669</v>
      </c>
      <c r="AL914" s="41">
        <f t="shared" si="467"/>
        <v>0</v>
      </c>
      <c r="AR914" s="41">
        <f t="shared" si="468"/>
        <v>0</v>
      </c>
      <c r="AS914" s="41">
        <f t="shared" si="469"/>
        <v>0</v>
      </c>
      <c r="AT914" s="41">
        <f t="shared" si="470"/>
        <v>0</v>
      </c>
      <c r="AV914" s="40">
        <f t="shared" si="471"/>
        <v>6112.0327500610783</v>
      </c>
      <c r="AW914" s="40">
        <f t="shared" si="472"/>
        <v>3845.8138800137849</v>
      </c>
      <c r="AX914" s="40">
        <f t="shared" si="473"/>
        <v>4758.2424990064274</v>
      </c>
      <c r="AY914" s="40">
        <f t="shared" si="474"/>
        <v>0</v>
      </c>
      <c r="AZ914" s="40">
        <f t="shared" si="475"/>
        <v>0</v>
      </c>
      <c r="BA914" s="40">
        <f t="shared" si="476"/>
        <v>0</v>
      </c>
      <c r="BB914" s="40">
        <f t="shared" si="477"/>
        <v>0</v>
      </c>
      <c r="BC914" s="40">
        <f t="shared" si="478"/>
        <v>0</v>
      </c>
      <c r="BD914" s="40">
        <f t="shared" si="479"/>
        <v>0</v>
      </c>
      <c r="BE914" s="40"/>
      <c r="BF914" s="40"/>
      <c r="BG914" s="40"/>
      <c r="BH914" s="62">
        <f t="shared" si="480"/>
        <v>14716.089129081291</v>
      </c>
      <c r="BI914" s="128">
        <f>VLOOKUP(A914,'1112 '!$B$499:$G$1229,6,0)</f>
        <v>8156.16</v>
      </c>
      <c r="BJ914" s="63">
        <f t="shared" si="481"/>
        <v>6559.9291290812907</v>
      </c>
      <c r="BK914" s="41">
        <f t="shared" si="482"/>
        <v>7.2171660037827585E-3</v>
      </c>
    </row>
    <row r="915" spans="1:63" x14ac:dyDescent="0.3">
      <c r="A915" s="85" t="s">
        <v>1481</v>
      </c>
      <c r="B915" s="85" t="s">
        <v>453</v>
      </c>
      <c r="C915" s="65">
        <f>VLOOKUP(B915,Площадь!$D$2:$E$713,2,0)</f>
        <v>56.9</v>
      </c>
      <c r="D915" s="79"/>
      <c r="E915">
        <v>31</v>
      </c>
      <c r="F915">
        <v>29</v>
      </c>
      <c r="G915">
        <v>31</v>
      </c>
      <c r="Q915">
        <f t="shared" si="461"/>
        <v>91</v>
      </c>
      <c r="R915" s="100">
        <f>VLOOKUP(B915,'Общие показания'!A:H,8,0)</f>
        <v>0</v>
      </c>
      <c r="S915" s="41"/>
      <c r="T915" s="100">
        <f t="shared" si="462"/>
        <v>0</v>
      </c>
      <c r="U915" s="100">
        <f t="shared" si="463"/>
        <v>0</v>
      </c>
      <c r="V915" s="41">
        <f t="shared" si="459"/>
        <v>0</v>
      </c>
      <c r="W915" s="41">
        <f t="shared" si="483"/>
        <v>0</v>
      </c>
      <c r="X915" s="100">
        <f t="shared" si="464"/>
        <v>0</v>
      </c>
      <c r="Y915" s="41"/>
      <c r="Z915" s="41"/>
      <c r="AA915" s="41"/>
      <c r="AB915" s="41"/>
      <c r="AC915" s="41"/>
      <c r="AD915" s="41">
        <f>(S915*$AD$1)/31*N915</f>
        <v>0</v>
      </c>
      <c r="AE915" s="41">
        <f>(S915*$AE$1)/30*O915</f>
        <v>0</v>
      </c>
      <c r="AF915" s="41">
        <f>(S915*$AF$1)/31*P915</f>
        <v>0</v>
      </c>
      <c r="AG915" s="41">
        <f>S915-AD915-AE915-AF915</f>
        <v>0</v>
      </c>
      <c r="AI915" s="100">
        <f t="shared" si="465"/>
        <v>1.1366419555769152</v>
      </c>
      <c r="AJ915" s="100">
        <f t="shared" si="466"/>
        <v>0.54865531556549807</v>
      </c>
      <c r="AK915" s="41">
        <f t="shared" si="460"/>
        <v>0.86051416597189112</v>
      </c>
      <c r="AL915" s="41">
        <f t="shared" si="467"/>
        <v>0</v>
      </c>
      <c r="AR915" s="41">
        <f t="shared" si="468"/>
        <v>0</v>
      </c>
      <c r="AS915" s="41">
        <f t="shared" si="469"/>
        <v>0</v>
      </c>
      <c r="AT915" s="41">
        <f t="shared" si="470"/>
        <v>0</v>
      </c>
      <c r="AV915" s="40">
        <f t="shared" si="471"/>
        <v>3051.1561998724483</v>
      </c>
      <c r="AW915" s="40">
        <f t="shared" si="472"/>
        <v>1472.7883828914005</v>
      </c>
      <c r="AX915" s="40">
        <f t="shared" si="473"/>
        <v>2309.9298065683056</v>
      </c>
      <c r="AY915" s="40">
        <f t="shared" si="474"/>
        <v>0</v>
      </c>
      <c r="AZ915" s="40">
        <f t="shared" si="475"/>
        <v>0</v>
      </c>
      <c r="BA915" s="40">
        <f t="shared" si="476"/>
        <v>0</v>
      </c>
      <c r="BB915" s="40">
        <f t="shared" si="477"/>
        <v>0</v>
      </c>
      <c r="BC915" s="40">
        <f t="shared" si="478"/>
        <v>0</v>
      </c>
      <c r="BD915" s="40">
        <f t="shared" si="479"/>
        <v>0</v>
      </c>
      <c r="BE915" s="40">
        <f>(AD915+AR915)*$BE$1</f>
        <v>0</v>
      </c>
      <c r="BF915" s="40">
        <f>(AE915+AS915)*$BF$1</f>
        <v>0</v>
      </c>
      <c r="BG915" s="40">
        <f>(AF915+AT915)*$BG$1</f>
        <v>0</v>
      </c>
      <c r="BH915" s="62">
        <f t="shared" si="480"/>
        <v>6833.8743893321534</v>
      </c>
      <c r="BI915" s="128">
        <f>VLOOKUP(A915,'1112 '!$B$499:$G$1229,6,0)</f>
        <v>7331.52</v>
      </c>
      <c r="BJ915" s="63">
        <f t="shared" si="481"/>
        <v>-497.645610667847</v>
      </c>
      <c r="BK915" s="41">
        <f t="shared" si="482"/>
        <v>3.7284877520713305E-3</v>
      </c>
    </row>
    <row r="916" spans="1:63" x14ac:dyDescent="0.3">
      <c r="A916" s="85" t="s">
        <v>1526</v>
      </c>
      <c r="B916" s="85" t="s">
        <v>417</v>
      </c>
      <c r="C916" s="65">
        <f>VLOOKUP(B916,Площадь!$D$2:$E$713,2,0)</f>
        <v>78.900000000000006</v>
      </c>
      <c r="D916" s="79"/>
      <c r="E916">
        <v>31</v>
      </c>
      <c r="F916">
        <v>29</v>
      </c>
      <c r="G916">
        <v>31</v>
      </c>
      <c r="Q916">
        <f t="shared" si="461"/>
        <v>91</v>
      </c>
      <c r="R916" s="100">
        <f>VLOOKUP(B916,'Общие показания'!A:H,8,0)</f>
        <v>3.4459999999999997</v>
      </c>
      <c r="S916" s="41"/>
      <c r="T916" s="100">
        <f t="shared" si="462"/>
        <v>1.3165225981000115</v>
      </c>
      <c r="U916" s="100">
        <f t="shared" si="463"/>
        <v>1.0693099569114319</v>
      </c>
      <c r="V916" s="41">
        <f t="shared" si="459"/>
        <v>1.0601674449885565</v>
      </c>
      <c r="W916" s="41">
        <f t="shared" si="483"/>
        <v>0</v>
      </c>
      <c r="X916" s="100">
        <f t="shared" si="464"/>
        <v>0</v>
      </c>
      <c r="Y916" s="41"/>
      <c r="Z916" s="41"/>
      <c r="AA916" s="41"/>
      <c r="AB916" s="41"/>
      <c r="AC916" s="41"/>
      <c r="AD916" s="41"/>
      <c r="AE916" s="41"/>
      <c r="AF916" s="41"/>
      <c r="AG916" s="41"/>
      <c r="AI916" s="100">
        <f t="shared" si="465"/>
        <v>1.5761168768896066</v>
      </c>
      <c r="AJ916" s="100">
        <f t="shared" si="466"/>
        <v>0.76078918098625303</v>
      </c>
      <c r="AK916" s="41">
        <f t="shared" si="460"/>
        <v>1.1932261457852762</v>
      </c>
      <c r="AL916" s="41">
        <f t="shared" si="467"/>
        <v>0</v>
      </c>
      <c r="AR916" s="41">
        <f t="shared" si="468"/>
        <v>0</v>
      </c>
      <c r="AS916" s="41">
        <f t="shared" si="469"/>
        <v>0</v>
      </c>
      <c r="AT916" s="41">
        <f t="shared" si="470"/>
        <v>0</v>
      </c>
      <c r="AV916" s="40">
        <f t="shared" si="471"/>
        <v>7764.8857010831316</v>
      </c>
      <c r="AW916" s="40">
        <f t="shared" si="472"/>
        <v>4912.6449218070302</v>
      </c>
      <c r="AX916" s="40">
        <f t="shared" si="473"/>
        <v>6048.9196193296457</v>
      </c>
      <c r="AY916" s="40">
        <f t="shared" si="474"/>
        <v>0</v>
      </c>
      <c r="AZ916" s="40">
        <f t="shared" si="475"/>
        <v>0</v>
      </c>
      <c r="BA916" s="40">
        <f t="shared" si="476"/>
        <v>0</v>
      </c>
      <c r="BB916" s="40">
        <f t="shared" si="477"/>
        <v>0</v>
      </c>
      <c r="BC916" s="40">
        <f t="shared" si="478"/>
        <v>0</v>
      </c>
      <c r="BD916" s="40">
        <f t="shared" si="479"/>
        <v>0</v>
      </c>
      <c r="BE916" s="40"/>
      <c r="BF916" s="40"/>
      <c r="BG916" s="40"/>
      <c r="BH916" s="62">
        <f t="shared" si="480"/>
        <v>18726.450242219806</v>
      </c>
      <c r="BI916" s="128">
        <f>VLOOKUP(A916,'1112 '!$B$499:$G$1229,6,0)</f>
        <v>10166.209999999999</v>
      </c>
      <c r="BJ916" s="63">
        <f t="shared" si="481"/>
        <v>8560.2402422198065</v>
      </c>
      <c r="BK916" s="41">
        <f t="shared" si="482"/>
        <v>7.368115973448601E-3</v>
      </c>
    </row>
    <row r="917" spans="1:63" x14ac:dyDescent="0.3">
      <c r="A917" s="85" t="s">
        <v>1535</v>
      </c>
      <c r="B917" s="85" t="s">
        <v>477</v>
      </c>
      <c r="C917" s="65">
        <f>VLOOKUP(B917,Площадь!$D$2:$E$713,2,0)</f>
        <v>63.3</v>
      </c>
      <c r="D917" s="79"/>
      <c r="E917">
        <v>31</v>
      </c>
      <c r="F917">
        <v>29</v>
      </c>
      <c r="G917">
        <v>31</v>
      </c>
      <c r="Q917">
        <f t="shared" si="461"/>
        <v>91</v>
      </c>
      <c r="R917" s="100">
        <f>VLOOKUP(B917,'Общие показания'!A:H,8,0)</f>
        <v>3.1929999999999996</v>
      </c>
      <c r="S917" s="41"/>
      <c r="T917" s="100">
        <f t="shared" si="462"/>
        <v>1.2198655414200048</v>
      </c>
      <c r="U917" s="100">
        <f t="shared" si="463"/>
        <v>0.99080287069593787</v>
      </c>
      <c r="V917" s="41">
        <f t="shared" si="459"/>
        <v>0.98233158788405706</v>
      </c>
      <c r="W917" s="41">
        <f t="shared" si="483"/>
        <v>0</v>
      </c>
      <c r="X917" s="100">
        <f t="shared" si="464"/>
        <v>0</v>
      </c>
      <c r="Y917" s="41"/>
      <c r="Z917" s="41"/>
      <c r="AA917" s="41"/>
      <c r="AB917" s="41"/>
      <c r="AC917" s="41"/>
      <c r="AD917" s="41"/>
      <c r="AE917" s="41"/>
      <c r="AF917" s="41"/>
      <c r="AG917" s="41"/>
      <c r="AI917" s="100">
        <f t="shared" si="465"/>
        <v>1.2644892054133345</v>
      </c>
      <c r="AJ917" s="100">
        <f t="shared" si="466"/>
        <v>0.61036698550608126</v>
      </c>
      <c r="AK917" s="41">
        <f t="shared" si="460"/>
        <v>0.95730310555396669</v>
      </c>
      <c r="AL917" s="41">
        <f t="shared" si="467"/>
        <v>0</v>
      </c>
      <c r="AR917" s="41">
        <f t="shared" si="468"/>
        <v>0</v>
      </c>
      <c r="AS917" s="41">
        <f t="shared" si="469"/>
        <v>0</v>
      </c>
      <c r="AT917" s="41">
        <f t="shared" si="470"/>
        <v>0</v>
      </c>
      <c r="AV917" s="40">
        <f t="shared" si="471"/>
        <v>6668.9025082095432</v>
      </c>
      <c r="AW917" s="40">
        <f t="shared" si="472"/>
        <v>4298.116315194452</v>
      </c>
      <c r="AX917" s="40">
        <f t="shared" si="473"/>
        <v>5206.6777856772933</v>
      </c>
      <c r="AY917" s="40">
        <f t="shared" si="474"/>
        <v>0</v>
      </c>
      <c r="AZ917" s="40">
        <f t="shared" si="475"/>
        <v>0</v>
      </c>
      <c r="BA917" s="40">
        <f t="shared" si="476"/>
        <v>0</v>
      </c>
      <c r="BB917" s="40">
        <f t="shared" si="477"/>
        <v>0</v>
      </c>
      <c r="BC917" s="40">
        <f t="shared" si="478"/>
        <v>0</v>
      </c>
      <c r="BD917" s="40">
        <f t="shared" si="479"/>
        <v>0</v>
      </c>
      <c r="BE917" s="40"/>
      <c r="BF917" s="40"/>
      <c r="BG917" s="40"/>
      <c r="BH917" s="62">
        <f t="shared" si="480"/>
        <v>16173.696609081289</v>
      </c>
      <c r="BI917" s="128">
        <f>VLOOKUP(A917,'1112 '!$B$499:$G$1229,6,0)</f>
        <v>8156.16</v>
      </c>
      <c r="BJ917" s="63">
        <f t="shared" si="481"/>
        <v>8017.5366090812895</v>
      </c>
      <c r="BK917" s="41">
        <f t="shared" si="482"/>
        <v>7.9320159247938168E-3</v>
      </c>
    </row>
    <row r="918" spans="1:63" x14ac:dyDescent="0.3">
      <c r="A918" s="85" t="s">
        <v>2233</v>
      </c>
      <c r="B918" s="85" t="s">
        <v>432</v>
      </c>
      <c r="C918" s="65">
        <f>VLOOKUP(B918,Площадь!$D$2:$E$713,2,0)</f>
        <v>56.9</v>
      </c>
      <c r="D918" s="79"/>
      <c r="E918">
        <v>31</v>
      </c>
      <c r="F918">
        <v>29</v>
      </c>
      <c r="G918">
        <v>31</v>
      </c>
      <c r="Q918">
        <f t="shared" si="461"/>
        <v>91</v>
      </c>
      <c r="R918" s="100">
        <f>VLOOKUP(B918,'Общие показания'!A:H,8,0)</f>
        <v>0</v>
      </c>
      <c r="S918" s="41"/>
      <c r="T918" s="100">
        <f t="shared" si="462"/>
        <v>0</v>
      </c>
      <c r="U918" s="100">
        <f t="shared" si="463"/>
        <v>0</v>
      </c>
      <c r="V918" s="41">
        <f t="shared" si="459"/>
        <v>0</v>
      </c>
      <c r="W918" s="41">
        <f t="shared" si="483"/>
        <v>0</v>
      </c>
      <c r="X918" s="100">
        <f t="shared" si="464"/>
        <v>0</v>
      </c>
      <c r="Y918" s="41"/>
      <c r="Z918" s="41"/>
      <c r="AA918" s="41"/>
      <c r="AB918" s="41"/>
      <c r="AC918" s="41"/>
      <c r="AD918" s="41"/>
      <c r="AE918" s="41"/>
      <c r="AF918" s="41"/>
      <c r="AG918" s="41"/>
      <c r="AI918" s="100">
        <f t="shared" si="465"/>
        <v>1.1366419555769152</v>
      </c>
      <c r="AJ918" s="100">
        <f t="shared" si="466"/>
        <v>0.54865531556549807</v>
      </c>
      <c r="AK918" s="41">
        <f t="shared" si="460"/>
        <v>0.86051416597189112</v>
      </c>
      <c r="AL918" s="41">
        <f t="shared" si="467"/>
        <v>0</v>
      </c>
      <c r="AR918" s="41">
        <f t="shared" si="468"/>
        <v>0</v>
      </c>
      <c r="AS918" s="41">
        <f t="shared" si="469"/>
        <v>0</v>
      </c>
      <c r="AT918" s="41">
        <f t="shared" si="470"/>
        <v>0</v>
      </c>
      <c r="AV918" s="40">
        <f t="shared" si="471"/>
        <v>3051.1561998724483</v>
      </c>
      <c r="AW918" s="40">
        <f t="shared" si="472"/>
        <v>1472.7883828914005</v>
      </c>
      <c r="AX918" s="40">
        <f t="shared" si="473"/>
        <v>2309.9298065683056</v>
      </c>
      <c r="AY918" s="40">
        <f t="shared" si="474"/>
        <v>0</v>
      </c>
      <c r="AZ918" s="40">
        <f t="shared" si="475"/>
        <v>0</v>
      </c>
      <c r="BA918" s="40">
        <f t="shared" si="476"/>
        <v>0</v>
      </c>
      <c r="BB918" s="40">
        <f t="shared" si="477"/>
        <v>0</v>
      </c>
      <c r="BC918" s="40">
        <f t="shared" si="478"/>
        <v>0</v>
      </c>
      <c r="BD918" s="40">
        <f t="shared" si="479"/>
        <v>0</v>
      </c>
      <c r="BE918" s="40"/>
      <c r="BF918" s="40"/>
      <c r="BG918" s="40"/>
      <c r="BH918" s="62">
        <f t="shared" si="480"/>
        <v>6833.8743893321534</v>
      </c>
      <c r="BI918" s="128">
        <f>VLOOKUP(A918,'1112 '!$B$499:$G$1229,6,0)</f>
        <v>7331.52</v>
      </c>
      <c r="BJ918" s="63">
        <f t="shared" si="481"/>
        <v>-497.645610667847</v>
      </c>
      <c r="BK918" s="41">
        <f t="shared" si="482"/>
        <v>3.7284877520713305E-3</v>
      </c>
    </row>
    <row r="919" spans="1:63" x14ac:dyDescent="0.3">
      <c r="A919" s="85" t="s">
        <v>1653</v>
      </c>
      <c r="B919" s="85" t="s">
        <v>431</v>
      </c>
      <c r="C919" s="65">
        <f>VLOOKUP(B919,Площадь!$D$2:$E$713,2,0)</f>
        <v>83.5</v>
      </c>
      <c r="D919" s="79"/>
      <c r="E919">
        <v>31</v>
      </c>
      <c r="F919">
        <v>29</v>
      </c>
      <c r="G919">
        <v>31</v>
      </c>
      <c r="Q919">
        <f t="shared" si="461"/>
        <v>91</v>
      </c>
      <c r="R919" s="100">
        <f>VLOOKUP(B919,'Общие показания'!A:H,8,0)</f>
        <v>3.1849260761564153</v>
      </c>
      <c r="S919" s="41"/>
      <c r="T919" s="100">
        <f t="shared" si="462"/>
        <v>1.2167809496627742</v>
      </c>
      <c r="U919" s="100">
        <f t="shared" si="463"/>
        <v>0.98829749427188407</v>
      </c>
      <c r="V919" s="41">
        <f t="shared" si="459"/>
        <v>0.97984763222175753</v>
      </c>
      <c r="W919" s="41">
        <f t="shared" si="483"/>
        <v>0</v>
      </c>
      <c r="X919" s="100">
        <f t="shared" si="464"/>
        <v>0</v>
      </c>
      <c r="Y919" s="41"/>
      <c r="Z919" s="41"/>
      <c r="AA919" s="41"/>
      <c r="AB919" s="41"/>
      <c r="AC919" s="41"/>
      <c r="AD919" s="41"/>
      <c r="AE919" s="41"/>
      <c r="AF919" s="41"/>
      <c r="AG919" s="41"/>
      <c r="AI919" s="100">
        <f t="shared" si="465"/>
        <v>1.6680070877095328</v>
      </c>
      <c r="AJ919" s="100">
        <f t="shared" si="466"/>
        <v>0.80514444375604721</v>
      </c>
      <c r="AK919" s="41">
        <f t="shared" si="460"/>
        <v>1.262793196109893</v>
      </c>
      <c r="AL919" s="41">
        <f t="shared" si="467"/>
        <v>0</v>
      </c>
      <c r="AR919" s="41">
        <f t="shared" si="468"/>
        <v>0</v>
      </c>
      <c r="AS919" s="41">
        <f t="shared" si="469"/>
        <v>0</v>
      </c>
      <c r="AT919" s="41">
        <f t="shared" si="470"/>
        <v>0</v>
      </c>
      <c r="AV919" s="40">
        <f t="shared" si="471"/>
        <v>7743.8096160007262</v>
      </c>
      <c r="AW919" s="40">
        <f t="shared" si="472"/>
        <v>4814.2438007646579</v>
      </c>
      <c r="AX919" s="40">
        <f t="shared" si="473"/>
        <v>6020.0553339403496</v>
      </c>
      <c r="AY919" s="40">
        <f t="shared" si="474"/>
        <v>0</v>
      </c>
      <c r="AZ919" s="40">
        <f t="shared" si="475"/>
        <v>0</v>
      </c>
      <c r="BA919" s="40">
        <f t="shared" si="476"/>
        <v>0</v>
      </c>
      <c r="BB919" s="40">
        <f t="shared" si="477"/>
        <v>0</v>
      </c>
      <c r="BC919" s="40">
        <f t="shared" si="478"/>
        <v>0</v>
      </c>
      <c r="BD919" s="40">
        <f t="shared" si="479"/>
        <v>0</v>
      </c>
      <c r="BE919" s="40"/>
      <c r="BF919" s="40"/>
      <c r="BG919" s="40"/>
      <c r="BH919" s="62">
        <f t="shared" si="480"/>
        <v>18578.108750705735</v>
      </c>
      <c r="BI919" s="128">
        <f>VLOOKUP(A919,'1112 '!$B$499:$G$1229,6,0)</f>
        <v>10758.91</v>
      </c>
      <c r="BJ919" s="63">
        <f t="shared" si="481"/>
        <v>7819.1987507057347</v>
      </c>
      <c r="BK919" s="41">
        <f t="shared" si="482"/>
        <v>6.9070566903511868E-3</v>
      </c>
    </row>
    <row r="920" spans="1:63" x14ac:dyDescent="0.3">
      <c r="A920" s="85" t="s">
        <v>1567</v>
      </c>
      <c r="B920" s="85" t="s">
        <v>464</v>
      </c>
      <c r="C920" s="65">
        <f>VLOOKUP(B920,Площадь!$D$2:$E$713,2,0)</f>
        <v>78.900000000000006</v>
      </c>
      <c r="D920" s="79"/>
      <c r="E920">
        <v>31</v>
      </c>
      <c r="F920">
        <v>29</v>
      </c>
      <c r="G920">
        <v>31</v>
      </c>
      <c r="Q920">
        <f t="shared" si="461"/>
        <v>91</v>
      </c>
      <c r="R920" s="100">
        <f>VLOOKUP(B920,'Общие показания'!A:H,8,0)</f>
        <v>3.0094690707633678</v>
      </c>
      <c r="S920" s="41"/>
      <c r="T920" s="100">
        <f t="shared" si="462"/>
        <v>1.1497487057292561</v>
      </c>
      <c r="U920" s="100">
        <f t="shared" si="463"/>
        <v>0.93385236285091822</v>
      </c>
      <c r="V920" s="41">
        <f t="shared" si="459"/>
        <v>0.92586800218319365</v>
      </c>
      <c r="W920" s="41">
        <f t="shared" si="483"/>
        <v>0</v>
      </c>
      <c r="X920" s="100">
        <f t="shared" si="464"/>
        <v>0</v>
      </c>
      <c r="Y920" s="41"/>
      <c r="Z920" s="41"/>
      <c r="AA920" s="41"/>
      <c r="AB920" s="41"/>
      <c r="AC920" s="41"/>
      <c r="AD920" s="41">
        <f>(S920*$AD$1)/31*N920</f>
        <v>0</v>
      </c>
      <c r="AE920" s="41">
        <f>(S920*$AE$1)/30*O920</f>
        <v>0</v>
      </c>
      <c r="AF920" s="41">
        <f>(S920*$AF$1)/31*P920</f>
        <v>0</v>
      </c>
      <c r="AG920" s="41">
        <f>S920-AD920-AE920-AF920</f>
        <v>0</v>
      </c>
      <c r="AI920" s="100">
        <f t="shared" si="465"/>
        <v>1.5761168768896066</v>
      </c>
      <c r="AJ920" s="100">
        <f t="shared" si="466"/>
        <v>0.76078918098625303</v>
      </c>
      <c r="AK920" s="41">
        <f t="shared" si="460"/>
        <v>1.1932261457852762</v>
      </c>
      <c r="AL920" s="41">
        <f t="shared" si="467"/>
        <v>0</v>
      </c>
      <c r="AR920" s="41">
        <f t="shared" si="468"/>
        <v>0</v>
      </c>
      <c r="AS920" s="41">
        <f t="shared" si="469"/>
        <v>0</v>
      </c>
      <c r="AT920" s="41">
        <f t="shared" si="470"/>
        <v>0</v>
      </c>
      <c r="AV920" s="40">
        <f t="shared" si="471"/>
        <v>7317.204535358771</v>
      </c>
      <c r="AW920" s="40">
        <f t="shared" si="472"/>
        <v>4549.0279746147489</v>
      </c>
      <c r="AX920" s="40">
        <f t="shared" si="473"/>
        <v>5688.4115670406427</v>
      </c>
      <c r="AY920" s="40">
        <f t="shared" si="474"/>
        <v>0</v>
      </c>
      <c r="AZ920" s="40">
        <f t="shared" si="475"/>
        <v>0</v>
      </c>
      <c r="BA920" s="40">
        <f t="shared" si="476"/>
        <v>0</v>
      </c>
      <c r="BB920" s="40">
        <f t="shared" si="477"/>
        <v>0</v>
      </c>
      <c r="BC920" s="40">
        <f t="shared" si="478"/>
        <v>0</v>
      </c>
      <c r="BD920" s="40">
        <f t="shared" si="479"/>
        <v>0</v>
      </c>
      <c r="BE920" s="40">
        <f>(AD920+AR920)*$BE$1</f>
        <v>0</v>
      </c>
      <c r="BF920" s="40">
        <f>(AE920+AS920)*$BF$1</f>
        <v>0</v>
      </c>
      <c r="BG920" s="40">
        <f>(AF920+AT920)*$BG$1</f>
        <v>0</v>
      </c>
      <c r="BH920" s="62">
        <f t="shared" si="480"/>
        <v>17554.644077014163</v>
      </c>
      <c r="BI920" s="128">
        <f>VLOOKUP(A920,'1112 '!$B$499:$G$1229,6,0)</f>
        <v>10166.209999999999</v>
      </c>
      <c r="BJ920" s="63">
        <f t="shared" si="481"/>
        <v>7388.4340770141644</v>
      </c>
      <c r="BK920" s="41">
        <f t="shared" si="482"/>
        <v>6.9070566903511868E-3</v>
      </c>
    </row>
    <row r="921" spans="1:63" x14ac:dyDescent="0.3">
      <c r="A921" s="85" t="s">
        <v>1636</v>
      </c>
      <c r="B921" s="85" t="s">
        <v>389</v>
      </c>
      <c r="C921" s="65">
        <f>VLOOKUP(B921,Площадь!$D$2:$E$713,2,0)</f>
        <v>63.3</v>
      </c>
      <c r="D921" s="79"/>
      <c r="E921">
        <v>31</v>
      </c>
      <c r="F921">
        <v>29</v>
      </c>
      <c r="G921">
        <v>31</v>
      </c>
      <c r="Q921">
        <f t="shared" si="461"/>
        <v>91</v>
      </c>
      <c r="R921" s="100">
        <f>VLOOKUP(B921,'Общие показания'!A:H,8,0)</f>
        <v>2.4144409655173784</v>
      </c>
      <c r="S921" s="41"/>
      <c r="T921" s="100">
        <f t="shared" si="462"/>
        <v>0.92242196543297728</v>
      </c>
      <c r="U921" s="100">
        <f t="shared" si="463"/>
        <v>0.74921235194503311</v>
      </c>
      <c r="V921" s="41">
        <f t="shared" si="459"/>
        <v>0.74280664813936825</v>
      </c>
      <c r="W921" s="41">
        <f t="shared" si="483"/>
        <v>0</v>
      </c>
      <c r="X921" s="100">
        <f t="shared" si="464"/>
        <v>0</v>
      </c>
      <c r="Y921" s="41"/>
      <c r="Z921" s="41"/>
      <c r="AA921" s="41"/>
      <c r="AB921" s="41"/>
      <c r="AC921" s="41"/>
      <c r="AD921" s="41"/>
      <c r="AE921" s="41"/>
      <c r="AF921" s="41"/>
      <c r="AG921" s="41"/>
      <c r="AI921" s="100">
        <f t="shared" si="465"/>
        <v>1.2644892054133345</v>
      </c>
      <c r="AJ921" s="100">
        <f t="shared" si="466"/>
        <v>0.61036698550608126</v>
      </c>
      <c r="AK921" s="41">
        <f t="shared" si="460"/>
        <v>0.95730310555396669</v>
      </c>
      <c r="AL921" s="41">
        <f t="shared" si="467"/>
        <v>0</v>
      </c>
      <c r="AR921" s="41">
        <f t="shared" si="468"/>
        <v>0</v>
      </c>
      <c r="AS921" s="41">
        <f t="shared" si="469"/>
        <v>0</v>
      </c>
      <c r="AT921" s="41">
        <f t="shared" si="470"/>
        <v>0</v>
      </c>
      <c r="AV921" s="40">
        <f t="shared" si="471"/>
        <v>5870.4568705730053</v>
      </c>
      <c r="AW921" s="40">
        <f t="shared" si="472"/>
        <v>3649.6003902802731</v>
      </c>
      <c r="AX921" s="40">
        <f t="shared" si="473"/>
        <v>4563.7066184242412</v>
      </c>
      <c r="AY921" s="40">
        <f t="shared" si="474"/>
        <v>0</v>
      </c>
      <c r="AZ921" s="40">
        <f t="shared" si="475"/>
        <v>0</v>
      </c>
      <c r="BA921" s="40">
        <f t="shared" si="476"/>
        <v>0</v>
      </c>
      <c r="BB921" s="40">
        <f t="shared" si="477"/>
        <v>0</v>
      </c>
      <c r="BC921" s="40">
        <f t="shared" si="478"/>
        <v>0</v>
      </c>
      <c r="BD921" s="40">
        <f t="shared" si="479"/>
        <v>0</v>
      </c>
      <c r="BE921" s="40"/>
      <c r="BF921" s="40"/>
      <c r="BG921" s="40"/>
      <c r="BH921" s="62">
        <f t="shared" si="480"/>
        <v>14083.76387927752</v>
      </c>
      <c r="BI921" s="128">
        <f>VLOOKUP(A921,'1112 '!$B$499:$G$1229,6,0)</f>
        <v>8156.16</v>
      </c>
      <c r="BJ921" s="63">
        <f t="shared" si="481"/>
        <v>5927.6038792775198</v>
      </c>
      <c r="BK921" s="41">
        <f t="shared" si="482"/>
        <v>6.9070566903511868E-3</v>
      </c>
    </row>
    <row r="922" spans="1:63" x14ac:dyDescent="0.3">
      <c r="A922" s="85" t="s">
        <v>1474</v>
      </c>
      <c r="B922" s="85" t="s">
        <v>443</v>
      </c>
      <c r="C922" s="65">
        <f>VLOOKUP(B922,Площадь!$D$2:$E$713,2,0)</f>
        <v>56.9</v>
      </c>
      <c r="D922" s="79"/>
      <c r="E922">
        <v>31</v>
      </c>
      <c r="F922">
        <v>29</v>
      </c>
      <c r="G922">
        <v>31</v>
      </c>
      <c r="Q922">
        <f t="shared" si="461"/>
        <v>91</v>
      </c>
      <c r="R922" s="100">
        <f>VLOOKUP(B922,'Общие показания'!A:H,8,0)</f>
        <v>1.9909999999999997</v>
      </c>
      <c r="S922" s="41"/>
      <c r="T922" s="100">
        <f t="shared" si="462"/>
        <v>0.7606490112644001</v>
      </c>
      <c r="U922" s="100">
        <f t="shared" si="463"/>
        <v>0.61781663500019168</v>
      </c>
      <c r="V922" s="41">
        <f t="shared" si="459"/>
        <v>0.61253435373540799</v>
      </c>
      <c r="W922" s="41">
        <f t="shared" si="483"/>
        <v>0</v>
      </c>
      <c r="X922" s="100">
        <f t="shared" si="464"/>
        <v>0</v>
      </c>
      <c r="Y922" s="41"/>
      <c r="Z922" s="41"/>
      <c r="AA922" s="41"/>
      <c r="AB922" s="41"/>
      <c r="AC922" s="41"/>
      <c r="AD922" s="41"/>
      <c r="AE922" s="41"/>
      <c r="AF922" s="41"/>
      <c r="AG922" s="41"/>
      <c r="AI922" s="100">
        <f t="shared" si="465"/>
        <v>1.1366419555769152</v>
      </c>
      <c r="AJ922" s="100">
        <f t="shared" si="466"/>
        <v>0.54865531556549807</v>
      </c>
      <c r="AK922" s="41">
        <f t="shared" si="460"/>
        <v>0.86051416597189112</v>
      </c>
      <c r="AL922" s="41">
        <f t="shared" si="467"/>
        <v>0</v>
      </c>
      <c r="AR922" s="41">
        <f t="shared" si="468"/>
        <v>0</v>
      </c>
      <c r="AS922" s="41">
        <f t="shared" si="469"/>
        <v>0</v>
      </c>
      <c r="AT922" s="41">
        <f t="shared" si="470"/>
        <v>0</v>
      </c>
      <c r="AV922" s="40">
        <f t="shared" si="471"/>
        <v>5093.0119797501538</v>
      </c>
      <c r="AW922" s="40">
        <f t="shared" si="472"/>
        <v>3131.2306452205153</v>
      </c>
      <c r="AX922" s="40">
        <f t="shared" si="473"/>
        <v>3954.1925243614855</v>
      </c>
      <c r="AY922" s="40">
        <f t="shared" si="474"/>
        <v>0</v>
      </c>
      <c r="AZ922" s="40">
        <f t="shared" si="475"/>
        <v>0</v>
      </c>
      <c r="BA922" s="40">
        <f t="shared" si="476"/>
        <v>0</v>
      </c>
      <c r="BB922" s="40">
        <f t="shared" si="477"/>
        <v>0</v>
      </c>
      <c r="BC922" s="40">
        <f t="shared" si="478"/>
        <v>0</v>
      </c>
      <c r="BD922" s="40">
        <f t="shared" si="479"/>
        <v>0</v>
      </c>
      <c r="BE922" s="40"/>
      <c r="BF922" s="40"/>
      <c r="BG922" s="40"/>
      <c r="BH922" s="62">
        <f t="shared" si="480"/>
        <v>12178.435149332156</v>
      </c>
      <c r="BI922" s="128">
        <f>VLOOKUP(A922,'1112 '!$B$499:$G$1229,6,0)</f>
        <v>7331.52</v>
      </c>
      <c r="BJ922" s="63">
        <f t="shared" si="481"/>
        <v>4846.9151493321551</v>
      </c>
      <c r="BK922" s="41">
        <f t="shared" si="482"/>
        <v>6.6444221398862099E-3</v>
      </c>
    </row>
    <row r="923" spans="1:63" x14ac:dyDescent="0.3">
      <c r="A923" s="85" t="s">
        <v>1527</v>
      </c>
      <c r="B923" s="85" t="s">
        <v>451</v>
      </c>
      <c r="C923" s="65">
        <f>VLOOKUP(B923,Площадь!$D$2:$E$713,2,0)</f>
        <v>83.5</v>
      </c>
      <c r="D923" s="79"/>
      <c r="E923">
        <v>31</v>
      </c>
      <c r="F923">
        <v>29</v>
      </c>
      <c r="G923">
        <v>31</v>
      </c>
      <c r="Q923">
        <f t="shared" si="461"/>
        <v>91</v>
      </c>
      <c r="R923" s="100">
        <f>VLOOKUP(B923,'Общие показания'!A:H,8,0)</f>
        <v>3.1849260761564153</v>
      </c>
      <c r="S923" s="41"/>
      <c r="T923" s="100">
        <f t="shared" si="462"/>
        <v>1.2167809496627742</v>
      </c>
      <c r="U923" s="100">
        <f t="shared" si="463"/>
        <v>0.98829749427188407</v>
      </c>
      <c r="V923" s="41">
        <f t="shared" si="459"/>
        <v>0.97984763222175753</v>
      </c>
      <c r="W923" s="41">
        <f t="shared" si="483"/>
        <v>0</v>
      </c>
      <c r="X923" s="100">
        <f t="shared" si="464"/>
        <v>0</v>
      </c>
      <c r="Y923" s="41"/>
      <c r="Z923" s="41"/>
      <c r="AA923" s="41"/>
      <c r="AB923" s="41"/>
      <c r="AC923" s="41"/>
      <c r="AD923" s="41"/>
      <c r="AE923" s="41"/>
      <c r="AF923" s="41"/>
      <c r="AG923" s="41"/>
      <c r="AI923" s="100">
        <f t="shared" si="465"/>
        <v>1.6680070877095328</v>
      </c>
      <c r="AJ923" s="100">
        <f t="shared" si="466"/>
        <v>0.80514444375604721</v>
      </c>
      <c r="AK923" s="41">
        <f t="shared" si="460"/>
        <v>1.262793196109893</v>
      </c>
      <c r="AL923" s="41">
        <f t="shared" si="467"/>
        <v>0</v>
      </c>
      <c r="AR923" s="41">
        <f t="shared" si="468"/>
        <v>0</v>
      </c>
      <c r="AS923" s="41">
        <f t="shared" si="469"/>
        <v>0</v>
      </c>
      <c r="AT923" s="41">
        <f t="shared" si="470"/>
        <v>0</v>
      </c>
      <c r="AV923" s="40">
        <f t="shared" si="471"/>
        <v>7743.8096160007262</v>
      </c>
      <c r="AW923" s="40">
        <f t="shared" si="472"/>
        <v>4814.2438007646579</v>
      </c>
      <c r="AX923" s="40">
        <f t="shared" si="473"/>
        <v>6020.0553339403496</v>
      </c>
      <c r="AY923" s="40">
        <f t="shared" si="474"/>
        <v>0</v>
      </c>
      <c r="AZ923" s="40">
        <f t="shared" si="475"/>
        <v>0</v>
      </c>
      <c r="BA923" s="40">
        <f t="shared" si="476"/>
        <v>0</v>
      </c>
      <c r="BB923" s="40">
        <f t="shared" si="477"/>
        <v>0</v>
      </c>
      <c r="BC923" s="40">
        <f t="shared" si="478"/>
        <v>0</v>
      </c>
      <c r="BD923" s="40">
        <f t="shared" si="479"/>
        <v>0</v>
      </c>
      <c r="BE923" s="40"/>
      <c r="BF923" s="40"/>
      <c r="BG923" s="40"/>
      <c r="BH923" s="62">
        <f t="shared" si="480"/>
        <v>18578.108750705735</v>
      </c>
      <c r="BI923" s="128">
        <f>VLOOKUP(A923,'1112 '!$B$499:$G$1229,6,0)</f>
        <v>10758.91</v>
      </c>
      <c r="BJ923" s="63">
        <f t="shared" si="481"/>
        <v>7819.1987507057347</v>
      </c>
      <c r="BK923" s="41">
        <f t="shared" si="482"/>
        <v>6.9070566903511868E-3</v>
      </c>
    </row>
    <row r="924" spans="1:63" x14ac:dyDescent="0.3">
      <c r="A924" s="85" t="s">
        <v>1317</v>
      </c>
      <c r="B924" s="85" t="s">
        <v>391</v>
      </c>
      <c r="C924" s="65">
        <f>VLOOKUP(B924,Площадь!$D$2:$E$713,2,0)</f>
        <v>78.900000000000006</v>
      </c>
      <c r="D924" s="79"/>
      <c r="E924">
        <v>31</v>
      </c>
      <c r="F924">
        <v>29</v>
      </c>
      <c r="G924">
        <v>31</v>
      </c>
      <c r="Q924">
        <f t="shared" si="461"/>
        <v>91</v>
      </c>
      <c r="R924" s="100">
        <f>VLOOKUP(B924,'Общие показания'!A:H,8,0)</f>
        <v>3.0094690707633678</v>
      </c>
      <c r="S924" s="41"/>
      <c r="T924" s="100">
        <f t="shared" si="462"/>
        <v>1.1497487057292561</v>
      </c>
      <c r="U924" s="100">
        <f t="shared" si="463"/>
        <v>0.93385236285091822</v>
      </c>
      <c r="V924" s="41">
        <f t="shared" si="459"/>
        <v>0.92586800218319365</v>
      </c>
      <c r="W924" s="41">
        <f t="shared" si="483"/>
        <v>0</v>
      </c>
      <c r="X924" s="100">
        <f t="shared" si="464"/>
        <v>0</v>
      </c>
      <c r="Y924" s="41"/>
      <c r="Z924" s="41"/>
      <c r="AA924" s="41"/>
      <c r="AB924" s="41"/>
      <c r="AC924" s="41"/>
      <c r="AD924" s="41"/>
      <c r="AE924" s="41"/>
      <c r="AF924" s="41"/>
      <c r="AG924" s="41"/>
      <c r="AI924" s="100">
        <f t="shared" si="465"/>
        <v>1.5761168768896066</v>
      </c>
      <c r="AJ924" s="100">
        <f t="shared" si="466"/>
        <v>0.76078918098625303</v>
      </c>
      <c r="AK924" s="41">
        <f t="shared" si="460"/>
        <v>1.1932261457852762</v>
      </c>
      <c r="AL924" s="41">
        <f t="shared" si="467"/>
        <v>0</v>
      </c>
      <c r="AR924" s="41">
        <f t="shared" si="468"/>
        <v>0</v>
      </c>
      <c r="AS924" s="41">
        <f t="shared" si="469"/>
        <v>0</v>
      </c>
      <c r="AT924" s="41">
        <f t="shared" si="470"/>
        <v>0</v>
      </c>
      <c r="AV924" s="40">
        <f t="shared" si="471"/>
        <v>7317.204535358771</v>
      </c>
      <c r="AW924" s="40">
        <f t="shared" si="472"/>
        <v>4549.0279746147489</v>
      </c>
      <c r="AX924" s="40">
        <f t="shared" si="473"/>
        <v>5688.4115670406427</v>
      </c>
      <c r="AY924" s="40">
        <f t="shared" si="474"/>
        <v>0</v>
      </c>
      <c r="AZ924" s="40">
        <f t="shared" si="475"/>
        <v>0</v>
      </c>
      <c r="BA924" s="40">
        <f t="shared" si="476"/>
        <v>0</v>
      </c>
      <c r="BB924" s="40">
        <f t="shared" si="477"/>
        <v>0</v>
      </c>
      <c r="BC924" s="40">
        <f t="shared" si="478"/>
        <v>0</v>
      </c>
      <c r="BD924" s="40">
        <f t="shared" si="479"/>
        <v>0</v>
      </c>
      <c r="BE924" s="40"/>
      <c r="BF924" s="40"/>
      <c r="BG924" s="40"/>
      <c r="BH924" s="62">
        <f t="shared" si="480"/>
        <v>17554.644077014163</v>
      </c>
      <c r="BI924" s="128">
        <f>VLOOKUP(A924,'1112 '!$B$499:$G$1229,6,0)</f>
        <v>10166.209999999999</v>
      </c>
      <c r="BJ924" s="63">
        <f t="shared" si="481"/>
        <v>7388.4340770141644</v>
      </c>
      <c r="BK924" s="41">
        <f t="shared" si="482"/>
        <v>6.9070566903511868E-3</v>
      </c>
    </row>
    <row r="925" spans="1:63" x14ac:dyDescent="0.3">
      <c r="A925" s="85" t="s">
        <v>1641</v>
      </c>
      <c r="B925" s="85" t="s">
        <v>407</v>
      </c>
      <c r="C925" s="65">
        <f>VLOOKUP(B925,Площадь!$D$2:$E$713,2,0)</f>
        <v>63.3</v>
      </c>
      <c r="D925" s="79"/>
      <c r="E925">
        <v>31</v>
      </c>
      <c r="F925">
        <v>29</v>
      </c>
      <c r="G925">
        <v>31</v>
      </c>
      <c r="Q925">
        <f t="shared" si="461"/>
        <v>91</v>
      </c>
      <c r="R925" s="100">
        <f>VLOOKUP(B925,'Общие показания'!A:H,8,0)</f>
        <v>2.4144409655173784</v>
      </c>
      <c r="S925" s="41"/>
      <c r="T925" s="100">
        <f t="shared" si="462"/>
        <v>0.92242196543297728</v>
      </c>
      <c r="U925" s="100">
        <f t="shared" si="463"/>
        <v>0.74921235194503311</v>
      </c>
      <c r="V925" s="41">
        <f t="shared" si="459"/>
        <v>0.74280664813936825</v>
      </c>
      <c r="W925" s="41">
        <f t="shared" si="483"/>
        <v>0</v>
      </c>
      <c r="X925" s="100">
        <f t="shared" si="464"/>
        <v>0</v>
      </c>
      <c r="Y925" s="41"/>
      <c r="Z925" s="41"/>
      <c r="AA925" s="41"/>
      <c r="AB925" s="41"/>
      <c r="AC925" s="41"/>
      <c r="AD925" s="41"/>
      <c r="AE925" s="41"/>
      <c r="AF925" s="41"/>
      <c r="AG925" s="41"/>
      <c r="AI925" s="100">
        <f t="shared" si="465"/>
        <v>1.2644892054133345</v>
      </c>
      <c r="AJ925" s="100">
        <f t="shared" si="466"/>
        <v>0.61036698550608126</v>
      </c>
      <c r="AK925" s="41">
        <f t="shared" si="460"/>
        <v>0.95730310555396669</v>
      </c>
      <c r="AL925" s="41">
        <f t="shared" si="467"/>
        <v>0</v>
      </c>
      <c r="AR925" s="41">
        <f t="shared" si="468"/>
        <v>0</v>
      </c>
      <c r="AS925" s="41">
        <f t="shared" si="469"/>
        <v>0</v>
      </c>
      <c r="AT925" s="41">
        <f t="shared" si="470"/>
        <v>0</v>
      </c>
      <c r="AV925" s="40">
        <f t="shared" si="471"/>
        <v>5870.4568705730053</v>
      </c>
      <c r="AW925" s="40">
        <f t="shared" si="472"/>
        <v>3649.6003902802731</v>
      </c>
      <c r="AX925" s="40">
        <f t="shared" si="473"/>
        <v>4563.7066184242412</v>
      </c>
      <c r="AY925" s="40">
        <f t="shared" si="474"/>
        <v>0</v>
      </c>
      <c r="AZ925" s="40">
        <f t="shared" si="475"/>
        <v>0</v>
      </c>
      <c r="BA925" s="40">
        <f t="shared" si="476"/>
        <v>0</v>
      </c>
      <c r="BB925" s="40">
        <f t="shared" si="477"/>
        <v>0</v>
      </c>
      <c r="BC925" s="40">
        <f t="shared" si="478"/>
        <v>0</v>
      </c>
      <c r="BD925" s="40">
        <f t="shared" si="479"/>
        <v>0</v>
      </c>
      <c r="BE925" s="40"/>
      <c r="BF925" s="40"/>
      <c r="BG925" s="40"/>
      <c r="BH925" s="62">
        <f t="shared" si="480"/>
        <v>14083.76387927752</v>
      </c>
      <c r="BI925" s="128">
        <f>VLOOKUP(A925,'1112 '!$B$499:$G$1229,6,0)</f>
        <v>8156.16</v>
      </c>
      <c r="BJ925" s="63">
        <f t="shared" si="481"/>
        <v>5927.6038792775198</v>
      </c>
      <c r="BK925" s="41">
        <f t="shared" si="482"/>
        <v>6.9070566903511868E-3</v>
      </c>
    </row>
    <row r="926" spans="1:63" x14ac:dyDescent="0.3">
      <c r="A926" s="85" t="s">
        <v>1309</v>
      </c>
      <c r="B926" s="85" t="s">
        <v>447</v>
      </c>
      <c r="C926" s="65">
        <f>VLOOKUP(B926,Площадь!$D$2:$E$713,2,0)</f>
        <v>56.9</v>
      </c>
      <c r="D926" s="79"/>
      <c r="E926">
        <v>31</v>
      </c>
      <c r="F926">
        <v>29</v>
      </c>
      <c r="G926">
        <v>31</v>
      </c>
      <c r="Q926">
        <f t="shared" si="461"/>
        <v>91</v>
      </c>
      <c r="R926" s="100">
        <f>VLOOKUP(B926,'Общие показания'!A:H,8,0)</f>
        <v>1.000000000000334E-3</v>
      </c>
      <c r="S926" s="41"/>
      <c r="T926" s="100">
        <f t="shared" si="462"/>
        <v>3.82043702292644E-4</v>
      </c>
      <c r="U926" s="100">
        <f t="shared" si="463"/>
        <v>3.1030468859889407E-4</v>
      </c>
      <c r="V926" s="41">
        <f t="shared" si="459"/>
        <v>3.0765160910879588E-4</v>
      </c>
      <c r="W926" s="41">
        <f t="shared" si="483"/>
        <v>0</v>
      </c>
      <c r="X926" s="100">
        <f t="shared" si="464"/>
        <v>0</v>
      </c>
      <c r="Y926" s="41"/>
      <c r="Z926" s="41"/>
      <c r="AA926" s="41"/>
      <c r="AB926" s="41"/>
      <c r="AC926" s="41"/>
      <c r="AD926" s="41"/>
      <c r="AE926" s="41"/>
      <c r="AF926" s="41"/>
      <c r="AG926" s="41"/>
      <c r="AI926" s="100">
        <f t="shared" si="465"/>
        <v>1.1366419555769152</v>
      </c>
      <c r="AJ926" s="100">
        <f t="shared" si="466"/>
        <v>0.54865531556549807</v>
      </c>
      <c r="AK926" s="41">
        <f t="shared" si="460"/>
        <v>0.86051416597189112</v>
      </c>
      <c r="AL926" s="41">
        <f t="shared" si="467"/>
        <v>0</v>
      </c>
      <c r="AR926" s="41">
        <f t="shared" si="468"/>
        <v>0</v>
      </c>
      <c r="AS926" s="41">
        <f t="shared" si="469"/>
        <v>0</v>
      </c>
      <c r="AT926" s="41">
        <f t="shared" si="470"/>
        <v>0</v>
      </c>
      <c r="AV926" s="40">
        <f t="shared" si="471"/>
        <v>3052.1817427051342</v>
      </c>
      <c r="AW926" s="40">
        <f t="shared" si="472"/>
        <v>1473.621352385288</v>
      </c>
      <c r="AX926" s="40">
        <f t="shared" si="473"/>
        <v>2310.7556542417333</v>
      </c>
      <c r="AY926" s="40">
        <f t="shared" si="474"/>
        <v>0</v>
      </c>
      <c r="AZ926" s="40">
        <f t="shared" si="475"/>
        <v>0</v>
      </c>
      <c r="BA926" s="40">
        <f t="shared" si="476"/>
        <v>0</v>
      </c>
      <c r="BB926" s="40">
        <f t="shared" si="477"/>
        <v>0</v>
      </c>
      <c r="BC926" s="40">
        <f t="shared" si="478"/>
        <v>0</v>
      </c>
      <c r="BD926" s="40">
        <f t="shared" si="479"/>
        <v>0</v>
      </c>
      <c r="BE926" s="40"/>
      <c r="BF926" s="40"/>
      <c r="BG926" s="40"/>
      <c r="BH926" s="62">
        <f t="shared" si="480"/>
        <v>6836.5587493321555</v>
      </c>
      <c r="BI926" s="128">
        <f>VLOOKUP(A926,'1112 '!$B$499:$G$1229,6,0)</f>
        <v>7331.52</v>
      </c>
      <c r="BJ926" s="63">
        <f t="shared" si="481"/>
        <v>-494.96125066784498</v>
      </c>
      <c r="BK926" s="41">
        <f t="shared" si="482"/>
        <v>3.7299523097749044E-3</v>
      </c>
    </row>
    <row r="927" spans="1:63" x14ac:dyDescent="0.3">
      <c r="A927" s="85" t="s">
        <v>2362</v>
      </c>
      <c r="B927" s="85" t="s">
        <v>465</v>
      </c>
      <c r="C927" s="65">
        <f>VLOOKUP(B927,Площадь!$D$2:$E$713,2,0)</f>
        <v>83.5</v>
      </c>
      <c r="D927" s="79"/>
      <c r="E927">
        <v>31</v>
      </c>
      <c r="F927">
        <v>29</v>
      </c>
      <c r="G927">
        <v>31</v>
      </c>
      <c r="Q927">
        <f t="shared" si="461"/>
        <v>91</v>
      </c>
      <c r="R927" s="100">
        <f>VLOOKUP(B927,'Общие показания'!A:H,8,0)</f>
        <v>3.1849260761564153</v>
      </c>
      <c r="S927" s="41"/>
      <c r="T927" s="100">
        <f t="shared" si="462"/>
        <v>1.2167809496627742</v>
      </c>
      <c r="U927" s="100">
        <f t="shared" si="463"/>
        <v>0.98829749427188407</v>
      </c>
      <c r="V927" s="41">
        <f t="shared" si="459"/>
        <v>0.97984763222175753</v>
      </c>
      <c r="W927" s="41">
        <f t="shared" si="483"/>
        <v>0</v>
      </c>
      <c r="X927" s="100">
        <f t="shared" si="464"/>
        <v>0</v>
      </c>
      <c r="Y927" s="41"/>
      <c r="Z927" s="41"/>
      <c r="AA927" s="41"/>
      <c r="AB927" s="41"/>
      <c r="AC927" s="41"/>
      <c r="AD927" s="41"/>
      <c r="AE927" s="41"/>
      <c r="AF927" s="41"/>
      <c r="AG927" s="41"/>
      <c r="AI927" s="100">
        <f t="shared" si="465"/>
        <v>1.6680070877095328</v>
      </c>
      <c r="AJ927" s="100">
        <f t="shared" si="466"/>
        <v>0.80514444375604721</v>
      </c>
      <c r="AK927" s="41">
        <f t="shared" si="460"/>
        <v>1.262793196109893</v>
      </c>
      <c r="AL927" s="41">
        <f t="shared" si="467"/>
        <v>0</v>
      </c>
      <c r="AR927" s="41">
        <f t="shared" si="468"/>
        <v>0</v>
      </c>
      <c r="AS927" s="41">
        <f t="shared" si="469"/>
        <v>0</v>
      </c>
      <c r="AT927" s="41">
        <f t="shared" si="470"/>
        <v>0</v>
      </c>
      <c r="AV927" s="40">
        <f t="shared" si="471"/>
        <v>7743.8096160007262</v>
      </c>
      <c r="AW927" s="40">
        <f t="shared" si="472"/>
        <v>4814.2438007646579</v>
      </c>
      <c r="AX927" s="40">
        <f t="shared" si="473"/>
        <v>6020.0553339403496</v>
      </c>
      <c r="AY927" s="40">
        <f t="shared" si="474"/>
        <v>0</v>
      </c>
      <c r="AZ927" s="40">
        <f t="shared" si="475"/>
        <v>0</v>
      </c>
      <c r="BA927" s="40">
        <f t="shared" si="476"/>
        <v>0</v>
      </c>
      <c r="BB927" s="40">
        <f t="shared" si="477"/>
        <v>0</v>
      </c>
      <c r="BC927" s="40">
        <f t="shared" si="478"/>
        <v>0</v>
      </c>
      <c r="BD927" s="40">
        <f t="shared" si="479"/>
        <v>0</v>
      </c>
      <c r="BE927" s="40"/>
      <c r="BF927" s="40"/>
      <c r="BG927" s="40"/>
      <c r="BH927" s="62">
        <f t="shared" si="480"/>
        <v>18578.108750705735</v>
      </c>
      <c r="BI927" s="128">
        <f>VLOOKUP(A927,'1112 '!$B$499:$G$1229,6,0)</f>
        <v>10758.91</v>
      </c>
      <c r="BJ927" s="63">
        <f t="shared" si="481"/>
        <v>7819.1987507057347</v>
      </c>
      <c r="BK927" s="41">
        <f t="shared" si="482"/>
        <v>6.9070566903511868E-3</v>
      </c>
    </row>
    <row r="928" spans="1:63" x14ac:dyDescent="0.3">
      <c r="A928" s="85" t="s">
        <v>1562</v>
      </c>
      <c r="B928" s="85" t="s">
        <v>439</v>
      </c>
      <c r="C928" s="65">
        <f>VLOOKUP(B928,Площадь!$D$2:$E$713,2,0)</f>
        <v>78.900000000000006</v>
      </c>
      <c r="D928" s="79"/>
      <c r="E928">
        <v>31</v>
      </c>
      <c r="F928">
        <v>29</v>
      </c>
      <c r="G928">
        <v>31</v>
      </c>
      <c r="Q928">
        <f t="shared" si="461"/>
        <v>91</v>
      </c>
      <c r="R928" s="100">
        <f>VLOOKUP(B928,'Общие показания'!A:H,8,0)</f>
        <v>3.0094690707633678</v>
      </c>
      <c r="S928" s="41"/>
      <c r="T928" s="100">
        <f t="shared" si="462"/>
        <v>1.1497487057292561</v>
      </c>
      <c r="U928" s="100">
        <f t="shared" si="463"/>
        <v>0.93385236285091822</v>
      </c>
      <c r="V928" s="41">
        <f t="shared" si="459"/>
        <v>0.92586800218319365</v>
      </c>
      <c r="W928" s="41">
        <f t="shared" si="483"/>
        <v>0</v>
      </c>
      <c r="X928" s="100">
        <f t="shared" si="464"/>
        <v>0</v>
      </c>
      <c r="Y928" s="41"/>
      <c r="Z928" s="41"/>
      <c r="AA928" s="41"/>
      <c r="AB928" s="41"/>
      <c r="AC928" s="41"/>
      <c r="AD928" s="41">
        <f>(S928*$AD$1)/31*N928</f>
        <v>0</v>
      </c>
      <c r="AE928" s="41">
        <f>(S928*$AE$1)/30*O928</f>
        <v>0</v>
      </c>
      <c r="AF928" s="41">
        <f>(S928*$AF$1)/31*P928</f>
        <v>0</v>
      </c>
      <c r="AG928" s="41">
        <f>S928-AD928-AE928-AF928</f>
        <v>0</v>
      </c>
      <c r="AI928" s="100">
        <f t="shared" si="465"/>
        <v>1.5761168768896066</v>
      </c>
      <c r="AJ928" s="100">
        <f t="shared" si="466"/>
        <v>0.76078918098625303</v>
      </c>
      <c r="AK928" s="41">
        <f t="shared" si="460"/>
        <v>1.1932261457852762</v>
      </c>
      <c r="AL928" s="41">
        <f t="shared" si="467"/>
        <v>0</v>
      </c>
      <c r="AR928" s="41">
        <f t="shared" si="468"/>
        <v>0</v>
      </c>
      <c r="AS928" s="41">
        <f t="shared" si="469"/>
        <v>0</v>
      </c>
      <c r="AT928" s="41">
        <f t="shared" si="470"/>
        <v>0</v>
      </c>
      <c r="AV928" s="40">
        <f t="shared" si="471"/>
        <v>7317.204535358771</v>
      </c>
      <c r="AW928" s="40">
        <f t="shared" si="472"/>
        <v>4549.0279746147489</v>
      </c>
      <c r="AX928" s="40">
        <f t="shared" si="473"/>
        <v>5688.4115670406427</v>
      </c>
      <c r="AY928" s="40">
        <f t="shared" si="474"/>
        <v>0</v>
      </c>
      <c r="AZ928" s="40">
        <f t="shared" si="475"/>
        <v>0</v>
      </c>
      <c r="BA928" s="40">
        <f t="shared" si="476"/>
        <v>0</v>
      </c>
      <c r="BB928" s="40">
        <f t="shared" si="477"/>
        <v>0</v>
      </c>
      <c r="BC928" s="40">
        <f t="shared" si="478"/>
        <v>0</v>
      </c>
      <c r="BD928" s="40">
        <f t="shared" si="479"/>
        <v>0</v>
      </c>
      <c r="BE928" s="40">
        <f>(AD928+AR928)*$BE$1</f>
        <v>0</v>
      </c>
      <c r="BF928" s="40">
        <f>(AE928+AS928)*$BF$1</f>
        <v>0</v>
      </c>
      <c r="BG928" s="40">
        <f>(AF928+AT928)*$BG$1</f>
        <v>0</v>
      </c>
      <c r="BH928" s="62">
        <f t="shared" si="480"/>
        <v>17554.644077014163</v>
      </c>
      <c r="BI928" s="128">
        <f>VLOOKUP(A928,'1112 '!$B$499:$G$1229,6,0)</f>
        <v>10166.209999999999</v>
      </c>
      <c r="BJ928" s="63">
        <f t="shared" si="481"/>
        <v>7388.4340770141644</v>
      </c>
      <c r="BK928" s="41">
        <f t="shared" si="482"/>
        <v>6.9070566903511868E-3</v>
      </c>
    </row>
    <row r="929" spans="1:63" x14ac:dyDescent="0.3">
      <c r="A929" s="85" t="s">
        <v>1563</v>
      </c>
      <c r="B929" s="85" t="s">
        <v>1199</v>
      </c>
      <c r="C929" s="65">
        <f>VLOOKUP(B929,Площадь!$D$2:$E$713,2,0)</f>
        <v>63.3</v>
      </c>
      <c r="D929" s="79"/>
      <c r="E929">
        <v>31</v>
      </c>
      <c r="F929">
        <v>29</v>
      </c>
      <c r="G929">
        <v>31</v>
      </c>
      <c r="Q929">
        <f t="shared" si="461"/>
        <v>91</v>
      </c>
      <c r="R929" s="100">
        <f>VLOOKUP(B929,'Общие показания'!A:H,8,0)</f>
        <v>2.4144409655173784</v>
      </c>
      <c r="S929" s="41"/>
      <c r="T929" s="100">
        <f t="shared" si="462"/>
        <v>0.92242196543297728</v>
      </c>
      <c r="U929" s="100">
        <f t="shared" si="463"/>
        <v>0.74921235194503311</v>
      </c>
      <c r="V929" s="41">
        <f t="shared" si="459"/>
        <v>0.74280664813936825</v>
      </c>
      <c r="W929" s="41">
        <f t="shared" si="483"/>
        <v>0</v>
      </c>
      <c r="X929" s="100">
        <f t="shared" si="464"/>
        <v>0</v>
      </c>
      <c r="Y929" s="41"/>
      <c r="Z929" s="41"/>
      <c r="AA929" s="41"/>
      <c r="AB929" s="41"/>
      <c r="AC929" s="41"/>
      <c r="AD929" s="41"/>
      <c r="AE929" s="41"/>
      <c r="AF929" s="41"/>
      <c r="AG929" s="41"/>
      <c r="AI929" s="100">
        <f t="shared" si="465"/>
        <v>1.2644892054133345</v>
      </c>
      <c r="AJ929" s="100">
        <f t="shared" si="466"/>
        <v>0.61036698550608126</v>
      </c>
      <c r="AK929" s="41">
        <f t="shared" si="460"/>
        <v>0.95730310555396669</v>
      </c>
      <c r="AL929" s="41">
        <f t="shared" si="467"/>
        <v>0</v>
      </c>
      <c r="AR929" s="41">
        <f t="shared" si="468"/>
        <v>0</v>
      </c>
      <c r="AS929" s="41">
        <f t="shared" si="469"/>
        <v>0</v>
      </c>
      <c r="AT929" s="41">
        <f t="shared" si="470"/>
        <v>0</v>
      </c>
      <c r="AV929" s="40">
        <f t="shared" si="471"/>
        <v>5870.4568705730053</v>
      </c>
      <c r="AW929" s="40">
        <f t="shared" si="472"/>
        <v>3649.6003902802731</v>
      </c>
      <c r="AX929" s="40">
        <f t="shared" si="473"/>
        <v>4563.7066184242412</v>
      </c>
      <c r="AY929" s="40">
        <f t="shared" si="474"/>
        <v>0</v>
      </c>
      <c r="AZ929" s="40">
        <f t="shared" si="475"/>
        <v>0</v>
      </c>
      <c r="BA929" s="40">
        <f t="shared" si="476"/>
        <v>0</v>
      </c>
      <c r="BB929" s="40">
        <f t="shared" si="477"/>
        <v>0</v>
      </c>
      <c r="BC929" s="40">
        <f t="shared" si="478"/>
        <v>0</v>
      </c>
      <c r="BD929" s="40">
        <f t="shared" si="479"/>
        <v>0</v>
      </c>
      <c r="BE929" s="40"/>
      <c r="BF929" s="40"/>
      <c r="BG929" s="40"/>
      <c r="BH929" s="62">
        <f t="shared" si="480"/>
        <v>14083.76387927752</v>
      </c>
      <c r="BI929" s="128">
        <f>VLOOKUP(A929,'1112 '!$B$499:$G$1229,6,0)</f>
        <v>8156.16</v>
      </c>
      <c r="BJ929" s="63">
        <f t="shared" si="481"/>
        <v>5927.6038792775198</v>
      </c>
      <c r="BK929" s="41">
        <f t="shared" si="482"/>
        <v>6.9070566903511868E-3</v>
      </c>
    </row>
    <row r="930" spans="1:63" x14ac:dyDescent="0.3">
      <c r="A930" s="85" t="s">
        <v>1617</v>
      </c>
      <c r="B930" s="85" t="s">
        <v>638</v>
      </c>
      <c r="C930" s="65">
        <f>VLOOKUP(B930,Площадь!$D$2:$E$713,2,0)</f>
        <v>56.9</v>
      </c>
      <c r="D930" s="79"/>
      <c r="E930">
        <v>31</v>
      </c>
      <c r="F930">
        <v>29</v>
      </c>
      <c r="G930">
        <v>31</v>
      </c>
      <c r="Q930">
        <f t="shared" si="461"/>
        <v>91</v>
      </c>
      <c r="R930" s="100">
        <f>VLOOKUP(B930,'Общие показания'!A:H,8,0)</f>
        <v>2.1703268710574855</v>
      </c>
      <c r="S930" s="41"/>
      <c r="T930" s="100">
        <f t="shared" si="462"/>
        <v>0.8291597130037347</v>
      </c>
      <c r="U930" s="100">
        <f t="shared" si="463"/>
        <v>0.67346260388108026</v>
      </c>
      <c r="V930" s="41">
        <f t="shared" si="459"/>
        <v>0.66770455417267061</v>
      </c>
      <c r="W930" s="41">
        <f t="shared" si="483"/>
        <v>0</v>
      </c>
      <c r="X930" s="100">
        <f t="shared" si="464"/>
        <v>0</v>
      </c>
      <c r="Y930" s="41"/>
      <c r="Z930" s="41"/>
      <c r="AA930" s="41"/>
      <c r="AB930" s="41"/>
      <c r="AC930" s="41"/>
      <c r="AD930" s="41">
        <f>(S930*$AD$1)/31*N930</f>
        <v>0</v>
      </c>
      <c r="AE930" s="41">
        <f>(S930*$AE$1)/30*O930</f>
        <v>0</v>
      </c>
      <c r="AF930" s="41">
        <f>(S930*$AF$1)/31*P930</f>
        <v>0</v>
      </c>
      <c r="AG930" s="41">
        <f>S930-AD930-AE930-AF930</f>
        <v>0</v>
      </c>
      <c r="AI930" s="100">
        <f t="shared" si="465"/>
        <v>1.1366419555769152</v>
      </c>
      <c r="AJ930" s="100">
        <f t="shared" si="466"/>
        <v>0.54865531556549807</v>
      </c>
      <c r="AK930" s="41">
        <f t="shared" si="460"/>
        <v>0.86051416597189112</v>
      </c>
      <c r="AL930" s="41">
        <f t="shared" si="467"/>
        <v>0</v>
      </c>
      <c r="AR930" s="41">
        <f t="shared" si="468"/>
        <v>0</v>
      </c>
      <c r="AS930" s="41">
        <f t="shared" si="469"/>
        <v>0</v>
      </c>
      <c r="AT930" s="41">
        <f t="shared" si="470"/>
        <v>0</v>
      </c>
      <c r="AV930" s="40">
        <f t="shared" si="471"/>
        <v>5276.9193670711538</v>
      </c>
      <c r="AW930" s="40">
        <f t="shared" si="472"/>
        <v>3280.604458245617</v>
      </c>
      <c r="AX930" s="40">
        <f t="shared" si="473"/>
        <v>4102.2892036072553</v>
      </c>
      <c r="AY930" s="40">
        <f t="shared" si="474"/>
        <v>0</v>
      </c>
      <c r="AZ930" s="40">
        <f t="shared" si="475"/>
        <v>0</v>
      </c>
      <c r="BA930" s="40">
        <f t="shared" si="476"/>
        <v>0</v>
      </c>
      <c r="BB930" s="40">
        <f t="shared" si="477"/>
        <v>0</v>
      </c>
      <c r="BC930" s="40">
        <f t="shared" si="478"/>
        <v>0</v>
      </c>
      <c r="BD930" s="40">
        <f t="shared" si="479"/>
        <v>0</v>
      </c>
      <c r="BE930" s="40">
        <f>(AD930+AR930)*$BE$1</f>
        <v>0</v>
      </c>
      <c r="BF930" s="40">
        <f>(AE930+AS930)*$BF$1</f>
        <v>0</v>
      </c>
      <c r="BG930" s="40">
        <f>(AF930+AT930)*$BG$1</f>
        <v>0</v>
      </c>
      <c r="BH930" s="62">
        <f t="shared" si="480"/>
        <v>12659.813028924025</v>
      </c>
      <c r="BI930" s="128">
        <f>VLOOKUP(A930,'1112 '!$B$499:$G$1229,6,0)</f>
        <v>7331.52</v>
      </c>
      <c r="BJ930" s="63">
        <f t="shared" si="481"/>
        <v>5328.2930289240248</v>
      </c>
      <c r="BK930" s="41">
        <f t="shared" si="482"/>
        <v>6.9070566903511859E-3</v>
      </c>
    </row>
    <row r="931" spans="1:63" x14ac:dyDescent="0.3">
      <c r="A931" s="85" t="s">
        <v>2239</v>
      </c>
      <c r="B931" s="85" t="s">
        <v>783</v>
      </c>
      <c r="C931" s="65">
        <f>VLOOKUP(B931,Площадь!$D$2:$E$713,2,0)</f>
        <v>83.5</v>
      </c>
      <c r="D931" s="79"/>
      <c r="E931">
        <v>31</v>
      </c>
      <c r="F931">
        <v>29</v>
      </c>
      <c r="G931">
        <v>31</v>
      </c>
      <c r="Q931">
        <f t="shared" si="461"/>
        <v>91</v>
      </c>
      <c r="R931" s="100">
        <f>VLOOKUP(B931,'Общие показания'!A:H,8,0)</f>
        <v>3.1849260761564153</v>
      </c>
      <c r="S931" s="41"/>
      <c r="T931" s="100">
        <f t="shared" si="462"/>
        <v>1.2167809496627742</v>
      </c>
      <c r="U931" s="100">
        <f t="shared" si="463"/>
        <v>0.98829749427188407</v>
      </c>
      <c r="V931" s="41">
        <f t="shared" si="459"/>
        <v>0.97984763222175753</v>
      </c>
      <c r="W931" s="41">
        <f t="shared" si="483"/>
        <v>0</v>
      </c>
      <c r="X931" s="100">
        <f t="shared" si="464"/>
        <v>0</v>
      </c>
      <c r="Y931" s="41"/>
      <c r="Z931" s="41"/>
      <c r="AA931" s="41"/>
      <c r="AB931" s="41"/>
      <c r="AC931" s="41"/>
      <c r="AD931" s="41"/>
      <c r="AE931" s="41"/>
      <c r="AF931" s="41"/>
      <c r="AG931" s="41"/>
      <c r="AI931" s="100">
        <f t="shared" si="465"/>
        <v>1.6680070877095328</v>
      </c>
      <c r="AJ931" s="100">
        <f t="shared" si="466"/>
        <v>0.80514444375604721</v>
      </c>
      <c r="AK931" s="41">
        <f t="shared" si="460"/>
        <v>1.262793196109893</v>
      </c>
      <c r="AL931" s="41">
        <f t="shared" si="467"/>
        <v>0</v>
      </c>
      <c r="AR931" s="41">
        <f t="shared" si="468"/>
        <v>0</v>
      </c>
      <c r="AS931" s="41">
        <f t="shared" si="469"/>
        <v>0</v>
      </c>
      <c r="AT931" s="41">
        <f t="shared" si="470"/>
        <v>0</v>
      </c>
      <c r="AV931" s="40">
        <f t="shared" si="471"/>
        <v>7743.8096160007262</v>
      </c>
      <c r="AW931" s="40">
        <f t="shared" si="472"/>
        <v>4814.2438007646579</v>
      </c>
      <c r="AX931" s="40">
        <f t="shared" si="473"/>
        <v>6020.0553339403496</v>
      </c>
      <c r="AY931" s="40">
        <f t="shared" si="474"/>
        <v>0</v>
      </c>
      <c r="AZ931" s="40">
        <f t="shared" si="475"/>
        <v>0</v>
      </c>
      <c r="BA931" s="40">
        <f t="shared" si="476"/>
        <v>0</v>
      </c>
      <c r="BB931" s="40">
        <f t="shared" si="477"/>
        <v>0</v>
      </c>
      <c r="BC931" s="40">
        <f t="shared" si="478"/>
        <v>0</v>
      </c>
      <c r="BD931" s="40">
        <f t="shared" si="479"/>
        <v>0</v>
      </c>
      <c r="BE931" s="40"/>
      <c r="BF931" s="40"/>
      <c r="BG931" s="40"/>
      <c r="BH931" s="62">
        <f t="shared" si="480"/>
        <v>18578.108750705735</v>
      </c>
      <c r="BI931" s="128">
        <f>VLOOKUP(A931,'1112 '!$B$499:$G$1229,6,0)</f>
        <v>10758.91</v>
      </c>
      <c r="BJ931" s="63">
        <f t="shared" si="481"/>
        <v>7819.1987507057347</v>
      </c>
      <c r="BK931" s="41">
        <f t="shared" si="482"/>
        <v>6.9070566903511868E-3</v>
      </c>
    </row>
    <row r="932" spans="1:63" x14ac:dyDescent="0.3">
      <c r="A932" s="85" t="s">
        <v>1605</v>
      </c>
      <c r="B932" s="85" t="s">
        <v>982</v>
      </c>
      <c r="C932" s="65">
        <f>VLOOKUP(B932,Площадь!$D$2:$E$713,2,0)</f>
        <v>78.900000000000006</v>
      </c>
      <c r="D932" s="79"/>
      <c r="E932">
        <v>31</v>
      </c>
      <c r="F932">
        <v>29</v>
      </c>
      <c r="G932">
        <v>31</v>
      </c>
      <c r="Q932">
        <f t="shared" si="461"/>
        <v>91</v>
      </c>
      <c r="R932" s="100">
        <f>VLOOKUP(B932,'Общие показания'!A:H,8,0)</f>
        <v>3.0094690707633678</v>
      </c>
      <c r="S932" s="41"/>
      <c r="T932" s="100">
        <f t="shared" si="462"/>
        <v>1.1497487057292561</v>
      </c>
      <c r="U932" s="100">
        <f t="shared" si="463"/>
        <v>0.93385236285091822</v>
      </c>
      <c r="V932" s="41">
        <f t="shared" si="459"/>
        <v>0.92586800218319365</v>
      </c>
      <c r="W932" s="41">
        <f t="shared" si="483"/>
        <v>0</v>
      </c>
      <c r="X932" s="100">
        <f t="shared" si="464"/>
        <v>0</v>
      </c>
      <c r="Y932" s="41"/>
      <c r="Z932" s="41"/>
      <c r="AA932" s="41"/>
      <c r="AB932" s="41"/>
      <c r="AC932" s="41"/>
      <c r="AD932" s="41"/>
      <c r="AE932" s="41"/>
      <c r="AF932" s="41"/>
      <c r="AG932" s="41"/>
      <c r="AI932" s="100">
        <f t="shared" si="465"/>
        <v>1.5761168768896066</v>
      </c>
      <c r="AJ932" s="100">
        <f t="shared" si="466"/>
        <v>0.76078918098625303</v>
      </c>
      <c r="AK932" s="41">
        <f t="shared" si="460"/>
        <v>1.1932261457852762</v>
      </c>
      <c r="AL932" s="41">
        <f t="shared" si="467"/>
        <v>0</v>
      </c>
      <c r="AR932" s="41">
        <f t="shared" si="468"/>
        <v>0</v>
      </c>
      <c r="AS932" s="41">
        <f t="shared" si="469"/>
        <v>0</v>
      </c>
      <c r="AT932" s="41">
        <f t="shared" si="470"/>
        <v>0</v>
      </c>
      <c r="AV932" s="40">
        <f t="shared" si="471"/>
        <v>7317.204535358771</v>
      </c>
      <c r="AW932" s="40">
        <f t="shared" si="472"/>
        <v>4549.0279746147489</v>
      </c>
      <c r="AX932" s="40">
        <f t="shared" si="473"/>
        <v>5688.4115670406427</v>
      </c>
      <c r="AY932" s="40">
        <f t="shared" si="474"/>
        <v>0</v>
      </c>
      <c r="AZ932" s="40">
        <f t="shared" si="475"/>
        <v>0</v>
      </c>
      <c r="BA932" s="40">
        <f t="shared" si="476"/>
        <v>0</v>
      </c>
      <c r="BB932" s="40">
        <f t="shared" si="477"/>
        <v>0</v>
      </c>
      <c r="BC932" s="40">
        <f t="shared" si="478"/>
        <v>0</v>
      </c>
      <c r="BD932" s="40">
        <f t="shared" si="479"/>
        <v>0</v>
      </c>
      <c r="BE932" s="40"/>
      <c r="BF932" s="40"/>
      <c r="BG932" s="40"/>
      <c r="BH932" s="62">
        <f t="shared" si="480"/>
        <v>17554.644077014163</v>
      </c>
      <c r="BI932" s="128">
        <f>VLOOKUP(A932,'1112 '!$B$499:$G$1229,6,0)</f>
        <v>10166.209999999999</v>
      </c>
      <c r="BJ932" s="63">
        <f t="shared" si="481"/>
        <v>7388.4340770141644</v>
      </c>
      <c r="BK932" s="41">
        <f t="shared" si="482"/>
        <v>6.9070566903511868E-3</v>
      </c>
    </row>
    <row r="933" spans="1:63" x14ac:dyDescent="0.3">
      <c r="A933" s="85" t="s">
        <v>1594</v>
      </c>
      <c r="B933" s="85" t="s">
        <v>690</v>
      </c>
      <c r="C933" s="65">
        <f>VLOOKUP(B933,Площадь!$D$2:$E$713,2,0)</f>
        <v>88.7</v>
      </c>
      <c r="D933" s="79"/>
      <c r="E933">
        <v>31</v>
      </c>
      <c r="F933">
        <v>29</v>
      </c>
      <c r="G933">
        <v>31</v>
      </c>
      <c r="Q933">
        <f t="shared" si="461"/>
        <v>91</v>
      </c>
      <c r="R933" s="100">
        <f>VLOOKUP(B933,'Общие показания'!A:H,8,0)</f>
        <v>3.3832687779050783</v>
      </c>
      <c r="S933" s="41"/>
      <c r="T933" s="100">
        <f t="shared" si="462"/>
        <v>1.2925565297615336</v>
      </c>
      <c r="U933" s="100">
        <f t="shared" si="463"/>
        <v>1.0498441645738457</v>
      </c>
      <c r="V933" s="41">
        <f t="shared" si="459"/>
        <v>1.0408680835696991</v>
      </c>
      <c r="W933" s="41">
        <f t="shared" si="483"/>
        <v>0</v>
      </c>
      <c r="X933" s="100">
        <f t="shared" si="464"/>
        <v>0</v>
      </c>
      <c r="Y933" s="41"/>
      <c r="Z933" s="41"/>
      <c r="AA933" s="41"/>
      <c r="AB933" s="41"/>
      <c r="AC933" s="41"/>
      <c r="AD933" s="41"/>
      <c r="AE933" s="41"/>
      <c r="AF933" s="41"/>
      <c r="AG933" s="41"/>
      <c r="AI933" s="100">
        <f t="shared" si="465"/>
        <v>1.7718829782016237</v>
      </c>
      <c r="AJ933" s="100">
        <f t="shared" si="466"/>
        <v>0.85528517558277117</v>
      </c>
      <c r="AK933" s="41">
        <f t="shared" si="460"/>
        <v>1.3414342095203295</v>
      </c>
      <c r="AL933" s="41">
        <f t="shared" si="467"/>
        <v>0</v>
      </c>
      <c r="AR933" s="41">
        <f t="shared" si="468"/>
        <v>0</v>
      </c>
      <c r="AS933" s="41">
        <f t="shared" si="469"/>
        <v>0</v>
      </c>
      <c r="AT933" s="41">
        <f t="shared" si="470"/>
        <v>0</v>
      </c>
      <c r="AV933" s="40">
        <f t="shared" si="471"/>
        <v>8226.0588375959796</v>
      </c>
      <c r="AW933" s="40">
        <f t="shared" si="472"/>
        <v>5114.0529955428156</v>
      </c>
      <c r="AX933" s="40">
        <f t="shared" si="473"/>
        <v>6394.95698347915</v>
      </c>
      <c r="AY933" s="40">
        <f t="shared" si="474"/>
        <v>0</v>
      </c>
      <c r="AZ933" s="40">
        <f t="shared" si="475"/>
        <v>0</v>
      </c>
      <c r="BA933" s="40">
        <f t="shared" si="476"/>
        <v>0</v>
      </c>
      <c r="BB933" s="40">
        <f t="shared" si="477"/>
        <v>0</v>
      </c>
      <c r="BC933" s="40">
        <f t="shared" si="478"/>
        <v>0</v>
      </c>
      <c r="BD933" s="40">
        <f t="shared" si="479"/>
        <v>0</v>
      </c>
      <c r="BE933" s="40"/>
      <c r="BF933" s="40"/>
      <c r="BG933" s="40"/>
      <c r="BH933" s="62">
        <f t="shared" si="480"/>
        <v>19735.068816617946</v>
      </c>
      <c r="BI933" s="128">
        <f>VLOOKUP(A933,'1112 '!$B$499:$G$1229,6,0)</f>
        <v>11428.92</v>
      </c>
      <c r="BJ933" s="63">
        <f t="shared" si="481"/>
        <v>8306.1488166179461</v>
      </c>
      <c r="BK933" s="41">
        <f t="shared" si="482"/>
        <v>6.9070566903511859E-3</v>
      </c>
    </row>
    <row r="934" spans="1:63" x14ac:dyDescent="0.3">
      <c r="A934" s="85" t="s">
        <v>1582</v>
      </c>
      <c r="B934" s="85" t="s">
        <v>687</v>
      </c>
      <c r="C934" s="65">
        <f>VLOOKUP(B934,Площадь!$D$2:$E$713,2,0)</f>
        <v>79.900000000000006</v>
      </c>
      <c r="D934" s="79"/>
      <c r="E934">
        <v>31</v>
      </c>
      <c r="F934">
        <v>29</v>
      </c>
      <c r="G934">
        <v>31</v>
      </c>
      <c r="Q934">
        <f t="shared" si="461"/>
        <v>91</v>
      </c>
      <c r="R934" s="100">
        <f>VLOOKUP(B934,'Общие показания'!A:H,8,0)</f>
        <v>3.0476118980227258</v>
      </c>
      <c r="S934" s="41"/>
      <c r="T934" s="100">
        <f t="shared" si="462"/>
        <v>1.1643209326713253</v>
      </c>
      <c r="U934" s="100">
        <f t="shared" si="463"/>
        <v>0.94568826098591074</v>
      </c>
      <c r="V934" s="41">
        <f t="shared" si="459"/>
        <v>0.93760270436549009</v>
      </c>
      <c r="W934" s="41">
        <f t="shared" si="483"/>
        <v>0</v>
      </c>
      <c r="X934" s="100">
        <f t="shared" si="464"/>
        <v>0</v>
      </c>
      <c r="Y934" s="41"/>
      <c r="Z934" s="41"/>
      <c r="AA934" s="41"/>
      <c r="AB934" s="41"/>
      <c r="AC934" s="41"/>
      <c r="AD934" s="41"/>
      <c r="AE934" s="41"/>
      <c r="AF934" s="41"/>
      <c r="AG934" s="41"/>
      <c r="AI934" s="100">
        <f t="shared" si="465"/>
        <v>1.5960930096765471</v>
      </c>
      <c r="AJ934" s="100">
        <f t="shared" si="466"/>
        <v>0.77043162941446919</v>
      </c>
      <c r="AK934" s="41">
        <f t="shared" si="460"/>
        <v>1.2083494175949756</v>
      </c>
      <c r="AL934" s="41">
        <f t="shared" si="467"/>
        <v>0</v>
      </c>
      <c r="AR934" s="41">
        <f t="shared" si="468"/>
        <v>0</v>
      </c>
      <c r="AS934" s="41">
        <f t="shared" si="469"/>
        <v>0</v>
      </c>
      <c r="AT934" s="41">
        <f t="shared" si="470"/>
        <v>0</v>
      </c>
      <c r="AV934" s="40">
        <f t="shared" si="471"/>
        <v>7409.9447702809348</v>
      </c>
      <c r="AW934" s="40">
        <f t="shared" si="472"/>
        <v>4606.6835889951644</v>
      </c>
      <c r="AX934" s="40">
        <f t="shared" si="473"/>
        <v>5760.508038105796</v>
      </c>
      <c r="AY934" s="40">
        <f t="shared" si="474"/>
        <v>0</v>
      </c>
      <c r="AZ934" s="40">
        <f t="shared" si="475"/>
        <v>0</v>
      </c>
      <c r="BA934" s="40">
        <f t="shared" si="476"/>
        <v>0</v>
      </c>
      <c r="BB934" s="40">
        <f t="shared" si="477"/>
        <v>0</v>
      </c>
      <c r="BC934" s="40">
        <f t="shared" si="478"/>
        <v>0</v>
      </c>
      <c r="BD934" s="40">
        <f t="shared" si="479"/>
        <v>0</v>
      </c>
      <c r="BE934" s="40"/>
      <c r="BF934" s="40"/>
      <c r="BG934" s="40"/>
      <c r="BH934" s="62">
        <f t="shared" si="480"/>
        <v>17777.136397381895</v>
      </c>
      <c r="BI934" s="128">
        <f>VLOOKUP(A934,'1112 '!$B$499:$G$1229,6,0)</f>
        <v>10295.07</v>
      </c>
      <c r="BJ934" s="63">
        <f t="shared" si="481"/>
        <v>7482.0663973818955</v>
      </c>
      <c r="BK934" s="41">
        <f t="shared" si="482"/>
        <v>6.9070566903511868E-3</v>
      </c>
    </row>
    <row r="935" spans="1:63" x14ac:dyDescent="0.3">
      <c r="A935" s="85" t="s">
        <v>1657</v>
      </c>
      <c r="B935" s="85" t="s">
        <v>666</v>
      </c>
      <c r="C935" s="65">
        <f>VLOOKUP(B935,Площадь!$D$2:$E$713,2,0)</f>
        <v>117.6</v>
      </c>
      <c r="D935" s="79"/>
      <c r="E935">
        <v>31</v>
      </c>
      <c r="F935">
        <v>29</v>
      </c>
      <c r="G935">
        <v>31</v>
      </c>
      <c r="Q935">
        <f t="shared" si="461"/>
        <v>91</v>
      </c>
      <c r="R935" s="100">
        <f>VLOOKUP(B935,'Общие показания'!A:H,8,0)</f>
        <v>4.4855964857005324</v>
      </c>
      <c r="S935" s="41"/>
      <c r="T935" s="100">
        <f t="shared" si="462"/>
        <v>1.7136938883873323</v>
      </c>
      <c r="U935" s="100">
        <f t="shared" si="463"/>
        <v>1.3919016206751325</v>
      </c>
      <c r="V935" s="41">
        <f t="shared" si="459"/>
        <v>1.3800009766380679</v>
      </c>
      <c r="W935" s="41">
        <f t="shared" si="483"/>
        <v>0</v>
      </c>
      <c r="X935" s="100">
        <f t="shared" si="464"/>
        <v>0</v>
      </c>
      <c r="Y935" s="41"/>
      <c r="Z935" s="41"/>
      <c r="AA935" s="41"/>
      <c r="AB935" s="41"/>
      <c r="AC935" s="41"/>
      <c r="AD935" s="41"/>
      <c r="AE935" s="41"/>
      <c r="AF935" s="41"/>
      <c r="AG935" s="41"/>
      <c r="AI935" s="100">
        <f t="shared" si="465"/>
        <v>2.3491932157442044</v>
      </c>
      <c r="AJ935" s="100">
        <f t="shared" si="466"/>
        <v>1.1339519351582172</v>
      </c>
      <c r="AK935" s="41">
        <f t="shared" si="460"/>
        <v>1.7784967648206396</v>
      </c>
      <c r="AL935" s="41">
        <f t="shared" si="467"/>
        <v>0</v>
      </c>
      <c r="AR935" s="41">
        <f t="shared" si="468"/>
        <v>0</v>
      </c>
      <c r="AS935" s="41">
        <f t="shared" si="469"/>
        <v>0</v>
      </c>
      <c r="AT935" s="41">
        <f t="shared" si="470"/>
        <v>0</v>
      </c>
      <c r="AV935" s="40">
        <f t="shared" si="471"/>
        <v>10906.251626846533</v>
      </c>
      <c r="AW935" s="40">
        <f t="shared" si="472"/>
        <v>6780.3002511368113</v>
      </c>
      <c r="AX935" s="40">
        <f t="shared" si="473"/>
        <v>8478.5449972620954</v>
      </c>
      <c r="AY935" s="40">
        <f t="shared" si="474"/>
        <v>0</v>
      </c>
      <c r="AZ935" s="40">
        <f t="shared" si="475"/>
        <v>0</v>
      </c>
      <c r="BA935" s="40">
        <f t="shared" si="476"/>
        <v>0</v>
      </c>
      <c r="BB935" s="40">
        <f t="shared" si="477"/>
        <v>0</v>
      </c>
      <c r="BC935" s="40">
        <f t="shared" si="478"/>
        <v>0</v>
      </c>
      <c r="BD935" s="40">
        <f t="shared" si="479"/>
        <v>0</v>
      </c>
      <c r="BE935" s="40"/>
      <c r="BF935" s="40"/>
      <c r="BG935" s="40"/>
      <c r="BH935" s="62">
        <f t="shared" si="480"/>
        <v>26165.096875245439</v>
      </c>
      <c r="BI935" s="128">
        <f>VLOOKUP(A935,'1112 '!$B$499:$G$1229,6,0)</f>
        <v>15152.67</v>
      </c>
      <c r="BJ935" s="63">
        <f t="shared" si="481"/>
        <v>11012.426875245439</v>
      </c>
      <c r="BK935" s="41">
        <f t="shared" si="482"/>
        <v>6.9070566903511868E-3</v>
      </c>
    </row>
    <row r="936" spans="1:63" x14ac:dyDescent="0.3">
      <c r="A936" s="85" t="s">
        <v>1910</v>
      </c>
      <c r="B936" s="85" t="s">
        <v>650</v>
      </c>
      <c r="C936" s="65">
        <f>VLOOKUP(B936,Площадь!$D$2:$E$713,2,0)</f>
        <v>110.9</v>
      </c>
      <c r="D936" s="79"/>
      <c r="E936">
        <v>31</v>
      </c>
      <c r="F936">
        <v>29</v>
      </c>
      <c r="G936">
        <v>31</v>
      </c>
      <c r="Q936">
        <f t="shared" si="461"/>
        <v>91</v>
      </c>
      <c r="R936" s="100">
        <f>VLOOKUP(B936,'Общие показания'!A:H,8,0)</f>
        <v>4.2300395430628326</v>
      </c>
      <c r="S936" s="41"/>
      <c r="T936" s="100">
        <f t="shared" si="462"/>
        <v>1.616059967875469</v>
      </c>
      <c r="U936" s="100">
        <f t="shared" si="463"/>
        <v>1.3126011031706821</v>
      </c>
      <c r="V936" s="41">
        <f t="shared" si="459"/>
        <v>1.3013784720166817</v>
      </c>
      <c r="W936" s="41">
        <f t="shared" si="483"/>
        <v>0</v>
      </c>
      <c r="X936" s="100">
        <f t="shared" si="464"/>
        <v>0</v>
      </c>
      <c r="Y936" s="41"/>
      <c r="Z936" s="41"/>
      <c r="AA936" s="41"/>
      <c r="AB936" s="41"/>
      <c r="AC936" s="41"/>
      <c r="AD936" s="41"/>
      <c r="AE936" s="41"/>
      <c r="AF936" s="41"/>
      <c r="AG936" s="41"/>
      <c r="AI936" s="100">
        <f t="shared" si="465"/>
        <v>2.2153531260717032</v>
      </c>
      <c r="AJ936" s="100">
        <f t="shared" si="466"/>
        <v>1.0693475306891693</v>
      </c>
      <c r="AK936" s="41">
        <f t="shared" si="460"/>
        <v>1.6771708436956543</v>
      </c>
      <c r="AL936" s="41">
        <f t="shared" si="467"/>
        <v>0</v>
      </c>
      <c r="AR936" s="41">
        <f t="shared" si="468"/>
        <v>0</v>
      </c>
      <c r="AS936" s="41">
        <f t="shared" si="469"/>
        <v>0</v>
      </c>
      <c r="AT936" s="41">
        <f t="shared" si="470"/>
        <v>0</v>
      </c>
      <c r="AV936" s="40">
        <f t="shared" si="471"/>
        <v>10284.892052868032</v>
      </c>
      <c r="AW936" s="40">
        <f t="shared" si="472"/>
        <v>6394.0076347880304</v>
      </c>
      <c r="AX936" s="40">
        <f t="shared" si="473"/>
        <v>7995.4986411255668</v>
      </c>
      <c r="AY936" s="40">
        <f t="shared" si="474"/>
        <v>0</v>
      </c>
      <c r="AZ936" s="40">
        <f t="shared" si="475"/>
        <v>0</v>
      </c>
      <c r="BA936" s="40">
        <f t="shared" si="476"/>
        <v>0</v>
      </c>
      <c r="BB936" s="40">
        <f t="shared" si="477"/>
        <v>0</v>
      </c>
      <c r="BC936" s="40">
        <f t="shared" si="478"/>
        <v>0</v>
      </c>
      <c r="BD936" s="40">
        <f t="shared" si="479"/>
        <v>0</v>
      </c>
      <c r="BE936" s="40"/>
      <c r="BF936" s="40"/>
      <c r="BG936" s="40"/>
      <c r="BH936" s="62">
        <f t="shared" si="480"/>
        <v>24674.39832878163</v>
      </c>
      <c r="BI936" s="128">
        <f>VLOOKUP(A936,'1112 '!$B$499:$G$1229,6,0)</f>
        <v>14289.39</v>
      </c>
      <c r="BJ936" s="63">
        <f t="shared" si="481"/>
        <v>10385.008328781631</v>
      </c>
      <c r="BK936" s="41">
        <f t="shared" si="482"/>
        <v>6.9070566903511859E-3</v>
      </c>
    </row>
    <row r="937" spans="1:63" x14ac:dyDescent="0.3">
      <c r="A937" s="85" t="s">
        <v>1331</v>
      </c>
      <c r="B937" s="85" t="s">
        <v>1178</v>
      </c>
      <c r="C937" s="65">
        <f>VLOOKUP(B937,Площадь!$D$2:$E$713,2,0)</f>
        <v>34.799999999999997</v>
      </c>
      <c r="D937" s="79"/>
      <c r="E937">
        <v>31</v>
      </c>
      <c r="F937">
        <v>29</v>
      </c>
      <c r="G937">
        <v>31</v>
      </c>
      <c r="Q937">
        <f t="shared" si="461"/>
        <v>91</v>
      </c>
      <c r="R937" s="100">
        <f>VLOOKUP(B937,'Общие показания'!A:H,8,0)</f>
        <v>3.2809999999999988</v>
      </c>
      <c r="S937" s="41"/>
      <c r="T937" s="100">
        <f t="shared" si="462"/>
        <v>1.253485387221746</v>
      </c>
      <c r="U937" s="100">
        <f t="shared" si="463"/>
        <v>1.0181096832926311</v>
      </c>
      <c r="V937" s="41">
        <f t="shared" si="459"/>
        <v>1.009404929485622</v>
      </c>
      <c r="W937" s="41">
        <f t="shared" si="483"/>
        <v>0</v>
      </c>
      <c r="X937" s="100">
        <f t="shared" si="464"/>
        <v>0</v>
      </c>
      <c r="Y937" s="41"/>
      <c r="Z937" s="41"/>
      <c r="AA937" s="41"/>
      <c r="AB937" s="41"/>
      <c r="AC937" s="41"/>
      <c r="AD937" s="41"/>
      <c r="AE937" s="41"/>
      <c r="AF937" s="41"/>
      <c r="AG937" s="41"/>
      <c r="AI937" s="100">
        <f t="shared" si="465"/>
        <v>0.69516942098552981</v>
      </c>
      <c r="AJ937" s="100">
        <f t="shared" si="466"/>
        <v>0.33555720530192146</v>
      </c>
      <c r="AK937" s="41">
        <f t="shared" si="460"/>
        <v>0.52628985897753622</v>
      </c>
      <c r="AL937" s="41">
        <f t="shared" si="467"/>
        <v>0</v>
      </c>
      <c r="AR937" s="41">
        <f t="shared" si="468"/>
        <v>0</v>
      </c>
      <c r="AS937" s="41">
        <f t="shared" si="469"/>
        <v>0</v>
      </c>
      <c r="AT937" s="41">
        <f t="shared" si="470"/>
        <v>0</v>
      </c>
      <c r="AV937" s="40">
        <f t="shared" si="471"/>
        <v>5230.8910209592823</v>
      </c>
      <c r="AW937" s="40">
        <f t="shared" si="472"/>
        <v>3633.7292490676737</v>
      </c>
      <c r="AX937" s="40">
        <f t="shared" si="473"/>
        <v>4122.3576623589634</v>
      </c>
      <c r="AY937" s="40">
        <f t="shared" si="474"/>
        <v>0</v>
      </c>
      <c r="AZ937" s="40">
        <f t="shared" si="475"/>
        <v>0</v>
      </c>
      <c r="BA937" s="40">
        <f t="shared" si="476"/>
        <v>0</v>
      </c>
      <c r="BB937" s="40">
        <f t="shared" si="477"/>
        <v>0</v>
      </c>
      <c r="BC937" s="40">
        <f t="shared" si="478"/>
        <v>0</v>
      </c>
      <c r="BD937" s="40">
        <f t="shared" si="479"/>
        <v>0</v>
      </c>
      <c r="BE937" s="40"/>
      <c r="BF937" s="40"/>
      <c r="BG937" s="40"/>
      <c r="BH937" s="62">
        <f t="shared" si="480"/>
        <v>12986.97793238592</v>
      </c>
      <c r="BI937" s="128">
        <f>VLOOKUP(A937,'1112 '!$B$499:$G$1229,6,0)</f>
        <v>4483.95</v>
      </c>
      <c r="BJ937" s="63">
        <f t="shared" si="481"/>
        <v>8503.0279323859213</v>
      </c>
      <c r="BK937" s="41">
        <f t="shared" si="482"/>
        <v>1.1585288518354851E-2</v>
      </c>
    </row>
    <row r="938" spans="1:63" x14ac:dyDescent="0.3">
      <c r="A938" s="85" t="s">
        <v>1624</v>
      </c>
      <c r="B938" s="85" t="s">
        <v>702</v>
      </c>
      <c r="C938" s="65">
        <f>VLOOKUP(B938,Площадь!$D$2:$E$713,2,0)</f>
        <v>59.9</v>
      </c>
      <c r="D938" s="79"/>
      <c r="E938">
        <v>31</v>
      </c>
      <c r="F938">
        <v>29</v>
      </c>
      <c r="G938">
        <v>31</v>
      </c>
      <c r="Q938">
        <f t="shared" si="461"/>
        <v>91</v>
      </c>
      <c r="R938" s="100">
        <f>VLOOKUP(B938,'Общие показания'!A:H,8,0)</f>
        <v>5.4829999999999988</v>
      </c>
      <c r="S938" s="41"/>
      <c r="T938" s="100">
        <f t="shared" si="462"/>
        <v>2.0947456196698671</v>
      </c>
      <c r="U938" s="100">
        <f t="shared" si="463"/>
        <v>1.7014006075871677</v>
      </c>
      <c r="V938" s="41">
        <f t="shared" si="459"/>
        <v>1.6868537727429642</v>
      </c>
      <c r="W938" s="41">
        <f t="shared" si="483"/>
        <v>0</v>
      </c>
      <c r="X938" s="100">
        <f t="shared" si="464"/>
        <v>0</v>
      </c>
      <c r="Y938" s="41"/>
      <c r="Z938" s="41"/>
      <c r="AA938" s="41"/>
      <c r="AB938" s="41"/>
      <c r="AC938" s="41"/>
      <c r="AD938" s="41"/>
      <c r="AE938" s="41"/>
      <c r="AF938" s="41"/>
      <c r="AG938" s="41"/>
      <c r="AI938" s="100">
        <f t="shared" si="465"/>
        <v>1.1965703539377368</v>
      </c>
      <c r="AJ938" s="100">
        <f t="shared" si="466"/>
        <v>0.57758266085014642</v>
      </c>
      <c r="AK938" s="41">
        <f t="shared" si="460"/>
        <v>0.90588398140098902</v>
      </c>
      <c r="AL938" s="41">
        <f t="shared" si="467"/>
        <v>0</v>
      </c>
      <c r="AR938" s="41">
        <f t="shared" si="468"/>
        <v>0</v>
      </c>
      <c r="AS938" s="41">
        <f t="shared" si="469"/>
        <v>0</v>
      </c>
      <c r="AT938" s="41">
        <f t="shared" si="470"/>
        <v>0</v>
      </c>
      <c r="AV938" s="40">
        <f t="shared" si="471"/>
        <v>8835.0769469133083</v>
      </c>
      <c r="AW938" s="40">
        <f t="shared" si="472"/>
        <v>6117.6115264623895</v>
      </c>
      <c r="AX938" s="40">
        <f t="shared" si="473"/>
        <v>6959.8415177138622</v>
      </c>
      <c r="AY938" s="40">
        <f t="shared" si="474"/>
        <v>0</v>
      </c>
      <c r="AZ938" s="40">
        <f t="shared" si="475"/>
        <v>0</v>
      </c>
      <c r="BA938" s="40">
        <f t="shared" si="476"/>
        <v>0</v>
      </c>
      <c r="BB938" s="40">
        <f t="shared" si="477"/>
        <v>0</v>
      </c>
      <c r="BC938" s="40">
        <f t="shared" si="478"/>
        <v>0</v>
      </c>
      <c r="BD938" s="40">
        <f t="shared" si="479"/>
        <v>0</v>
      </c>
      <c r="BE938" s="40"/>
      <c r="BF938" s="40"/>
      <c r="BG938" s="40"/>
      <c r="BH938" s="62">
        <f t="shared" si="480"/>
        <v>21912.529991089559</v>
      </c>
      <c r="BI938" s="128">
        <f>VLOOKUP(A938,'1112 '!$B$499:$G$1229,6,0)</f>
        <v>7718.07</v>
      </c>
      <c r="BJ938" s="63">
        <f t="shared" si="481"/>
        <v>14194.459991089559</v>
      </c>
      <c r="BK938" s="41">
        <f t="shared" si="482"/>
        <v>1.1356478848342894E-2</v>
      </c>
    </row>
    <row r="939" spans="1:63" x14ac:dyDescent="0.3">
      <c r="A939" s="85" t="s">
        <v>2321</v>
      </c>
      <c r="B939" s="85" t="s">
        <v>581</v>
      </c>
      <c r="C939" s="65">
        <f>VLOOKUP(B939,Площадь!$D$2:$E$713,2,0)</f>
        <v>41</v>
      </c>
      <c r="D939" s="79"/>
      <c r="E939">
        <v>31</v>
      </c>
      <c r="F939">
        <v>29</v>
      </c>
      <c r="G939">
        <v>31</v>
      </c>
      <c r="Q939">
        <f t="shared" si="461"/>
        <v>91</v>
      </c>
      <c r="R939" s="100">
        <f>VLOOKUP(B939,'Общие показания'!A:H,8,0)</f>
        <v>1.563855917633689</v>
      </c>
      <c r="S939" s="41"/>
      <c r="T939" s="100">
        <f t="shared" si="462"/>
        <v>0.59746130462483515</v>
      </c>
      <c r="U939" s="100">
        <f t="shared" si="463"/>
        <v>0.48527182353469761</v>
      </c>
      <c r="V939" s="41">
        <f t="shared" si="459"/>
        <v>0.48112278947415632</v>
      </c>
      <c r="W939" s="41">
        <f t="shared" si="483"/>
        <v>0</v>
      </c>
      <c r="X939" s="100">
        <f t="shared" si="464"/>
        <v>0</v>
      </c>
      <c r="Y939" s="41"/>
      <c r="Z939" s="41"/>
      <c r="AA939" s="41"/>
      <c r="AB939" s="41"/>
      <c r="AC939" s="41"/>
      <c r="AD939" s="41"/>
      <c r="AE939" s="41"/>
      <c r="AF939" s="41"/>
      <c r="AG939" s="41"/>
      <c r="AI939" s="100">
        <f t="shared" si="465"/>
        <v>0.81902144426456103</v>
      </c>
      <c r="AJ939" s="100">
        <f t="shared" si="466"/>
        <v>0.39534038555686152</v>
      </c>
      <c r="AK939" s="41">
        <f t="shared" si="460"/>
        <v>0.62005414419767202</v>
      </c>
      <c r="AL939" s="41">
        <f t="shared" si="467"/>
        <v>0</v>
      </c>
      <c r="AR939" s="41">
        <f t="shared" si="468"/>
        <v>0</v>
      </c>
      <c r="AS939" s="41">
        <f t="shared" si="469"/>
        <v>0</v>
      </c>
      <c r="AT939" s="41">
        <f t="shared" si="470"/>
        <v>0</v>
      </c>
      <c r="AV939" s="40">
        <f t="shared" si="471"/>
        <v>3802.3496318087396</v>
      </c>
      <c r="AW939" s="40">
        <f t="shared" si="472"/>
        <v>2363.8801895970178</v>
      </c>
      <c r="AX939" s="40">
        <f t="shared" si="473"/>
        <v>2955.9553136713093</v>
      </c>
      <c r="AY939" s="40">
        <f t="shared" si="474"/>
        <v>0</v>
      </c>
      <c r="AZ939" s="40">
        <f t="shared" si="475"/>
        <v>0</v>
      </c>
      <c r="BA939" s="40">
        <f t="shared" si="476"/>
        <v>0</v>
      </c>
      <c r="BB939" s="40">
        <f t="shared" si="477"/>
        <v>0</v>
      </c>
      <c r="BC939" s="40">
        <f t="shared" si="478"/>
        <v>0</v>
      </c>
      <c r="BD939" s="40">
        <f t="shared" si="479"/>
        <v>0</v>
      </c>
      <c r="BE939" s="40"/>
      <c r="BF939" s="40"/>
      <c r="BG939" s="40"/>
      <c r="BH939" s="62">
        <f t="shared" si="480"/>
        <v>9122.1851350770667</v>
      </c>
      <c r="BI939" s="128">
        <f>VLOOKUP(A939,'1112 '!$B$499:$G$1229,6,0)</f>
        <v>5282.82</v>
      </c>
      <c r="BJ939" s="63">
        <f t="shared" si="481"/>
        <v>3839.365135077067</v>
      </c>
      <c r="BK939" s="41">
        <f t="shared" si="482"/>
        <v>6.9070566903511859E-3</v>
      </c>
    </row>
    <row r="940" spans="1:63" x14ac:dyDescent="0.3">
      <c r="A940" s="85" t="s">
        <v>1643</v>
      </c>
      <c r="B940" s="85" t="s">
        <v>961</v>
      </c>
      <c r="C940" s="65">
        <f>VLOOKUP(B940,Площадь!$D$2:$E$713,2,0)</f>
        <v>33.4</v>
      </c>
      <c r="D940" s="79"/>
      <c r="E940">
        <v>31</v>
      </c>
      <c r="F940">
        <v>29</v>
      </c>
      <c r="G940">
        <v>31</v>
      </c>
      <c r="Q940">
        <f t="shared" si="461"/>
        <v>91</v>
      </c>
      <c r="R940" s="100">
        <f>VLOOKUP(B940,'Общие показания'!A:H,8,0)</f>
        <v>1.6039999999999992</v>
      </c>
      <c r="S940" s="41"/>
      <c r="T940" s="100">
        <f t="shared" si="462"/>
        <v>0.61279809847719602</v>
      </c>
      <c r="U940" s="100">
        <f t="shared" si="463"/>
        <v>0.49772872051245959</v>
      </c>
      <c r="V940" s="41">
        <f t="shared" si="459"/>
        <v>0.49347318101034354</v>
      </c>
      <c r="W940" s="41">
        <f t="shared" si="483"/>
        <v>0</v>
      </c>
      <c r="X940" s="100">
        <f t="shared" si="464"/>
        <v>0</v>
      </c>
      <c r="Y940" s="41"/>
      <c r="Z940" s="41"/>
      <c r="AA940" s="41"/>
      <c r="AB940" s="41"/>
      <c r="AC940" s="41"/>
      <c r="AD940" s="41"/>
      <c r="AE940" s="41"/>
      <c r="AF940" s="41"/>
      <c r="AG940" s="41"/>
      <c r="AI940" s="100">
        <f t="shared" si="465"/>
        <v>0.66720283508381317</v>
      </c>
      <c r="AJ940" s="100">
        <f t="shared" si="466"/>
        <v>0.32205777750241887</v>
      </c>
      <c r="AK940" s="41">
        <f t="shared" si="460"/>
        <v>0.50511727844395715</v>
      </c>
      <c r="AL940" s="41">
        <f t="shared" si="467"/>
        <v>0</v>
      </c>
      <c r="AR940" s="41">
        <f t="shared" si="468"/>
        <v>0</v>
      </c>
      <c r="AS940" s="41">
        <f t="shared" si="469"/>
        <v>0</v>
      </c>
      <c r="AT940" s="41">
        <f t="shared" si="470"/>
        <v>0</v>
      </c>
      <c r="AV940" s="40">
        <f t="shared" si="471"/>
        <v>3435.9833060138308</v>
      </c>
      <c r="AW940" s="40">
        <f t="shared" si="472"/>
        <v>2200.6020838112195</v>
      </c>
      <c r="AX940" s="40">
        <f t="shared" si="473"/>
        <v>2680.5762857407467</v>
      </c>
      <c r="AY940" s="40">
        <f t="shared" si="474"/>
        <v>0</v>
      </c>
      <c r="AZ940" s="40">
        <f t="shared" si="475"/>
        <v>0</v>
      </c>
      <c r="BA940" s="40">
        <f t="shared" si="476"/>
        <v>0</v>
      </c>
      <c r="BB940" s="40">
        <f t="shared" si="477"/>
        <v>0</v>
      </c>
      <c r="BC940" s="40">
        <f t="shared" si="478"/>
        <v>0</v>
      </c>
      <c r="BD940" s="40">
        <f t="shared" si="479"/>
        <v>0</v>
      </c>
      <c r="BE940" s="40"/>
      <c r="BF940" s="40"/>
      <c r="BG940" s="40"/>
      <c r="BH940" s="62">
        <f t="shared" si="480"/>
        <v>8317.161675565796</v>
      </c>
      <c r="BI940" s="128">
        <f>VLOOKUP(A940,'1112 '!$B$499:$G$1229,6,0)</f>
        <v>4303.5600000000004</v>
      </c>
      <c r="BJ940" s="63">
        <f t="shared" si="481"/>
        <v>4013.6016755657956</v>
      </c>
      <c r="BK940" s="41">
        <f t="shared" si="482"/>
        <v>7.7304837600553605E-3</v>
      </c>
    </row>
    <row r="941" spans="1:63" x14ac:dyDescent="0.3">
      <c r="A941" s="85" t="s">
        <v>1585</v>
      </c>
      <c r="B941" s="85" t="s">
        <v>1120</v>
      </c>
      <c r="C941" s="65">
        <f>VLOOKUP(B941,Площадь!$D$2:$E$713,2,0)</f>
        <v>33.1</v>
      </c>
      <c r="D941" s="79"/>
      <c r="E941">
        <v>31</v>
      </c>
      <c r="F941">
        <v>29</v>
      </c>
      <c r="G941">
        <v>31</v>
      </c>
      <c r="Q941">
        <f t="shared" si="461"/>
        <v>91</v>
      </c>
      <c r="R941" s="100">
        <f>VLOOKUP(B941,'Общие показания'!A:H,8,0)</f>
        <v>1.2625275822847588</v>
      </c>
      <c r="S941" s="41"/>
      <c r="T941" s="100">
        <f t="shared" si="462"/>
        <v>0.48234071178248894</v>
      </c>
      <c r="U941" s="100">
        <f t="shared" si="463"/>
        <v>0.39176822826825586</v>
      </c>
      <c r="V941" s="41">
        <f t="shared" si="459"/>
        <v>0.38841864223401407</v>
      </c>
      <c r="W941" s="41">
        <f t="shared" si="483"/>
        <v>0</v>
      </c>
      <c r="X941" s="100">
        <f t="shared" si="464"/>
        <v>0</v>
      </c>
      <c r="Y941" s="41"/>
      <c r="Z941" s="41"/>
      <c r="AA941" s="41"/>
      <c r="AB941" s="41"/>
      <c r="AC941" s="41"/>
      <c r="AD941" s="41"/>
      <c r="AE941" s="41"/>
      <c r="AF941" s="41"/>
      <c r="AG941" s="41"/>
      <c r="AI941" s="100">
        <f t="shared" si="465"/>
        <v>0.66120999524773105</v>
      </c>
      <c r="AJ941" s="100">
        <f t="shared" si="466"/>
        <v>0.31916504297395404</v>
      </c>
      <c r="AK941" s="41">
        <f t="shared" si="460"/>
        <v>0.50058029690104744</v>
      </c>
      <c r="AL941" s="41">
        <f t="shared" si="467"/>
        <v>0</v>
      </c>
      <c r="AR941" s="41">
        <f t="shared" si="468"/>
        <v>0</v>
      </c>
      <c r="AS941" s="41">
        <f t="shared" si="469"/>
        <v>0</v>
      </c>
      <c r="AT941" s="41">
        <f t="shared" si="470"/>
        <v>0</v>
      </c>
      <c r="AV941" s="40">
        <f t="shared" si="471"/>
        <v>3069.7017759236414</v>
      </c>
      <c r="AW941" s="40">
        <f t="shared" si="472"/>
        <v>1908.4008359917384</v>
      </c>
      <c r="AX941" s="40">
        <f t="shared" si="473"/>
        <v>2386.3931922565935</v>
      </c>
      <c r="AY941" s="40">
        <f t="shared" si="474"/>
        <v>0</v>
      </c>
      <c r="AZ941" s="40">
        <f t="shared" si="475"/>
        <v>0</v>
      </c>
      <c r="BA941" s="40">
        <f t="shared" si="476"/>
        <v>0</v>
      </c>
      <c r="BB941" s="40">
        <f t="shared" si="477"/>
        <v>0</v>
      </c>
      <c r="BC941" s="40">
        <f t="shared" si="478"/>
        <v>0</v>
      </c>
      <c r="BD941" s="40">
        <f t="shared" si="479"/>
        <v>0</v>
      </c>
      <c r="BE941" s="40"/>
      <c r="BF941" s="40"/>
      <c r="BG941" s="40"/>
      <c r="BH941" s="62">
        <f t="shared" si="480"/>
        <v>7364.4958041719728</v>
      </c>
      <c r="BI941" s="128">
        <f>VLOOKUP(A941,'1112 '!$B$499:$G$1229,6,0)</f>
        <v>4264.91</v>
      </c>
      <c r="BJ941" s="63">
        <f t="shared" si="481"/>
        <v>3099.585804171973</v>
      </c>
      <c r="BK941" s="41">
        <f t="shared" si="482"/>
        <v>6.9070566903511868E-3</v>
      </c>
    </row>
    <row r="942" spans="1:63" x14ac:dyDescent="0.3">
      <c r="A942" s="85" t="s">
        <v>1318</v>
      </c>
      <c r="B942" s="85" t="s">
        <v>962</v>
      </c>
      <c r="C942" s="65">
        <f>VLOOKUP(B942,Площадь!$D$2:$E$713,2,0)</f>
        <v>40.799999999999997</v>
      </c>
      <c r="D942" s="79"/>
      <c r="E942">
        <v>31</v>
      </c>
      <c r="F942">
        <v>29</v>
      </c>
      <c r="G942">
        <v>31</v>
      </c>
      <c r="Q942">
        <f t="shared" si="461"/>
        <v>91</v>
      </c>
      <c r="R942" s="100">
        <f>VLOOKUP(B942,'Общие показания'!A:H,8,0)</f>
        <v>2.7439999999999998</v>
      </c>
      <c r="S942" s="41"/>
      <c r="T942" s="100">
        <f t="shared" si="462"/>
        <v>1.0483279190906649</v>
      </c>
      <c r="U942" s="100">
        <f t="shared" si="463"/>
        <v>0.85147606551508093</v>
      </c>
      <c r="V942" s="41">
        <f t="shared" si="459"/>
        <v>0.84419601539425393</v>
      </c>
      <c r="W942" s="41">
        <f t="shared" si="483"/>
        <v>0</v>
      </c>
      <c r="X942" s="100">
        <f t="shared" si="464"/>
        <v>0</v>
      </c>
      <c r="Y942" s="41"/>
      <c r="Z942" s="41"/>
      <c r="AA942" s="41"/>
      <c r="AB942" s="41"/>
      <c r="AC942" s="41"/>
      <c r="AD942" s="41"/>
      <c r="AE942" s="41"/>
      <c r="AF942" s="41"/>
      <c r="AG942" s="41"/>
      <c r="AI942" s="100">
        <f t="shared" si="465"/>
        <v>0.81502621770717287</v>
      </c>
      <c r="AJ942" s="100">
        <f t="shared" si="466"/>
        <v>0.39341189587121822</v>
      </c>
      <c r="AK942" s="41">
        <f t="shared" si="460"/>
        <v>0.61702948983573214</v>
      </c>
      <c r="AL942" s="41">
        <f t="shared" si="467"/>
        <v>0</v>
      </c>
      <c r="AR942" s="41">
        <f t="shared" si="468"/>
        <v>0</v>
      </c>
      <c r="AS942" s="41">
        <f t="shared" si="469"/>
        <v>0</v>
      </c>
      <c r="AT942" s="41">
        <f t="shared" si="470"/>
        <v>0</v>
      </c>
      <c r="AV942" s="40">
        <f t="shared" si="471"/>
        <v>5001.9133106546442</v>
      </c>
      <c r="AW942" s="40">
        <f t="shared" si="472"/>
        <v>3341.7274480269261</v>
      </c>
      <c r="AX942" s="40">
        <f t="shared" si="473"/>
        <v>3922.4552972191655</v>
      </c>
      <c r="AY942" s="40">
        <f t="shared" si="474"/>
        <v>0</v>
      </c>
      <c r="AZ942" s="40">
        <f t="shared" si="475"/>
        <v>0</v>
      </c>
      <c r="BA942" s="40">
        <f t="shared" si="476"/>
        <v>0</v>
      </c>
      <c r="BB942" s="40">
        <f t="shared" si="477"/>
        <v>0</v>
      </c>
      <c r="BC942" s="40">
        <f t="shared" si="478"/>
        <v>0</v>
      </c>
      <c r="BD942" s="40">
        <f t="shared" si="479"/>
        <v>0</v>
      </c>
      <c r="BE942" s="40"/>
      <c r="BF942" s="40"/>
      <c r="BG942" s="40"/>
      <c r="BH942" s="62">
        <f t="shared" si="480"/>
        <v>12266.096055900734</v>
      </c>
      <c r="BI942" s="128">
        <f>VLOOKUP(A942,'1112 '!$B$499:$G$1229,6,0)</f>
        <v>5257.05</v>
      </c>
      <c r="BJ942" s="63">
        <f t="shared" si="481"/>
        <v>7009.0460559007342</v>
      </c>
      <c r="BK942" s="41">
        <f t="shared" si="482"/>
        <v>9.333062915470024E-3</v>
      </c>
    </row>
    <row r="943" spans="1:63" x14ac:dyDescent="0.3">
      <c r="A943" s="85" t="s">
        <v>2338</v>
      </c>
      <c r="B943" s="85" t="s">
        <v>1197</v>
      </c>
      <c r="C943" s="65">
        <f>VLOOKUP(B943,Площадь!$D$2:$E$713,2,0)</f>
        <v>62.8</v>
      </c>
      <c r="D943" s="79"/>
      <c r="E943">
        <v>31</v>
      </c>
      <c r="F943">
        <v>29</v>
      </c>
      <c r="G943">
        <v>31</v>
      </c>
      <c r="Q943">
        <f t="shared" si="461"/>
        <v>91</v>
      </c>
      <c r="R943" s="100">
        <f>VLOOKUP(B943,'Общие показания'!A:H,8,0)</f>
        <v>2.3953695518876992</v>
      </c>
      <c r="S943" s="41"/>
      <c r="T943" s="100">
        <f t="shared" si="462"/>
        <v>0.91513585196194269</v>
      </c>
      <c r="U943" s="100">
        <f t="shared" si="463"/>
        <v>0.74329440287753679</v>
      </c>
      <c r="V943" s="41">
        <f t="shared" si="459"/>
        <v>0.73693929704821992</v>
      </c>
      <c r="W943" s="41">
        <f t="shared" si="483"/>
        <v>0</v>
      </c>
      <c r="X943" s="100">
        <f t="shared" si="464"/>
        <v>0</v>
      </c>
      <c r="Y943" s="41"/>
      <c r="Z943" s="41"/>
      <c r="AA943" s="41"/>
      <c r="AB943" s="41"/>
      <c r="AC943" s="41"/>
      <c r="AD943" s="41"/>
      <c r="AE943" s="41"/>
      <c r="AF943" s="41"/>
      <c r="AG943" s="41"/>
      <c r="AI943" s="100">
        <f t="shared" si="465"/>
        <v>1.2545011390198642</v>
      </c>
      <c r="AJ943" s="100">
        <f t="shared" si="466"/>
        <v>0.60554576129197324</v>
      </c>
      <c r="AK943" s="41">
        <f t="shared" si="460"/>
        <v>0.9497414696491171</v>
      </c>
      <c r="AL943" s="41">
        <f t="shared" si="467"/>
        <v>0</v>
      </c>
      <c r="AR943" s="41">
        <f t="shared" si="468"/>
        <v>0</v>
      </c>
      <c r="AS943" s="41">
        <f t="shared" si="469"/>
        <v>0</v>
      </c>
      <c r="AT943" s="41">
        <f t="shared" si="470"/>
        <v>0</v>
      </c>
      <c r="AV943" s="40">
        <f t="shared" si="471"/>
        <v>5824.0867531119238</v>
      </c>
      <c r="AW943" s="40">
        <f t="shared" si="472"/>
        <v>3620.7725830900663</v>
      </c>
      <c r="AX943" s="40">
        <f t="shared" si="473"/>
        <v>4527.6583828916637</v>
      </c>
      <c r="AY943" s="40">
        <f t="shared" si="474"/>
        <v>0</v>
      </c>
      <c r="AZ943" s="40">
        <f t="shared" si="475"/>
        <v>0</v>
      </c>
      <c r="BA943" s="40">
        <f t="shared" si="476"/>
        <v>0</v>
      </c>
      <c r="BB943" s="40">
        <f t="shared" si="477"/>
        <v>0</v>
      </c>
      <c r="BC943" s="40">
        <f t="shared" si="478"/>
        <v>0</v>
      </c>
      <c r="BD943" s="40">
        <f t="shared" si="479"/>
        <v>0</v>
      </c>
      <c r="BE943" s="40"/>
      <c r="BF943" s="40"/>
      <c r="BG943" s="40"/>
      <c r="BH943" s="62">
        <f t="shared" si="480"/>
        <v>13972.517719093652</v>
      </c>
      <c r="BI943" s="128">
        <f>VLOOKUP(A943,'1112 '!$B$499:$G$1229,6,0)</f>
        <v>8091.72</v>
      </c>
      <c r="BJ943" s="63">
        <f t="shared" si="481"/>
        <v>5880.7977190936517</v>
      </c>
      <c r="BK943" s="41">
        <f t="shared" si="482"/>
        <v>6.9070566903511868E-3</v>
      </c>
    </row>
    <row r="944" spans="1:63" x14ac:dyDescent="0.3">
      <c r="A944" s="85" t="s">
        <v>1337</v>
      </c>
      <c r="B944" s="85" t="s">
        <v>994</v>
      </c>
      <c r="C944" s="65">
        <f>VLOOKUP(B944,Площадь!$D$2:$E$713,2,0)</f>
        <v>33.700000000000003</v>
      </c>
      <c r="D944" s="79"/>
      <c r="E944">
        <v>31</v>
      </c>
      <c r="F944">
        <v>29</v>
      </c>
      <c r="G944">
        <v>31</v>
      </c>
      <c r="Q944">
        <f t="shared" si="461"/>
        <v>91</v>
      </c>
      <c r="R944" s="100">
        <f>VLOOKUP(B944,'Общие показания'!A:H,8,0)</f>
        <v>1.2854132786403738</v>
      </c>
      <c r="S944" s="41"/>
      <c r="T944" s="100">
        <f t="shared" si="462"/>
        <v>0.49108404794773047</v>
      </c>
      <c r="U944" s="100">
        <f t="shared" si="463"/>
        <v>0.39886976714925149</v>
      </c>
      <c r="V944" s="41">
        <f t="shared" si="459"/>
        <v>0.39545946354339195</v>
      </c>
      <c r="W944" s="41">
        <f t="shared" si="483"/>
        <v>0</v>
      </c>
      <c r="X944" s="100">
        <f t="shared" si="464"/>
        <v>0</v>
      </c>
      <c r="Y944" s="41"/>
      <c r="Z944" s="41"/>
      <c r="AA944" s="41"/>
      <c r="AB944" s="41"/>
      <c r="AC944" s="41"/>
      <c r="AD944" s="41"/>
      <c r="AE944" s="41"/>
      <c r="AF944" s="41"/>
      <c r="AG944" s="41"/>
      <c r="AI944" s="100">
        <f t="shared" si="465"/>
        <v>0.6731956749198954</v>
      </c>
      <c r="AJ944" s="100">
        <f t="shared" si="466"/>
        <v>0.32495051203088376</v>
      </c>
      <c r="AK944" s="41">
        <f t="shared" si="460"/>
        <v>0.50965425998686698</v>
      </c>
      <c r="AL944" s="41">
        <f t="shared" si="467"/>
        <v>0</v>
      </c>
      <c r="AR944" s="41">
        <f t="shared" si="468"/>
        <v>0</v>
      </c>
      <c r="AS944" s="41">
        <f t="shared" si="469"/>
        <v>0</v>
      </c>
      <c r="AT944" s="41">
        <f t="shared" si="470"/>
        <v>0</v>
      </c>
      <c r="AV944" s="40">
        <f t="shared" si="471"/>
        <v>3125.34591687694</v>
      </c>
      <c r="AW944" s="40">
        <f t="shared" si="472"/>
        <v>1942.9942046199881</v>
      </c>
      <c r="AX944" s="40">
        <f t="shared" si="473"/>
        <v>2429.6510748956857</v>
      </c>
      <c r="AY944" s="40">
        <f t="shared" si="474"/>
        <v>0</v>
      </c>
      <c r="AZ944" s="40">
        <f t="shared" si="475"/>
        <v>0</v>
      </c>
      <c r="BA944" s="40">
        <f t="shared" si="476"/>
        <v>0</v>
      </c>
      <c r="BB944" s="40">
        <f t="shared" si="477"/>
        <v>0</v>
      </c>
      <c r="BC944" s="40">
        <f t="shared" si="478"/>
        <v>0</v>
      </c>
      <c r="BD944" s="40">
        <f t="shared" si="479"/>
        <v>0</v>
      </c>
      <c r="BE944" s="40"/>
      <c r="BF944" s="40"/>
      <c r="BG944" s="40"/>
      <c r="BH944" s="62">
        <f t="shared" si="480"/>
        <v>7497.9911963926133</v>
      </c>
      <c r="BI944" s="128">
        <f>VLOOKUP(A944,'1112 '!$B$499:$G$1229,6,0)</f>
        <v>4342.2299999999996</v>
      </c>
      <c r="BJ944" s="63">
        <f t="shared" si="481"/>
        <v>3155.7611963926138</v>
      </c>
      <c r="BK944" s="41">
        <f t="shared" si="482"/>
        <v>6.907056690351185E-3</v>
      </c>
    </row>
    <row r="945" spans="1:63" x14ac:dyDescent="0.3">
      <c r="A945" s="85" t="s">
        <v>1320</v>
      </c>
      <c r="B945" s="85" t="s">
        <v>708</v>
      </c>
      <c r="C945" s="65">
        <f>VLOOKUP(B945,Площадь!$D$2:$E$713,2,0)</f>
        <v>33.700000000000003</v>
      </c>
      <c r="D945" s="79"/>
      <c r="E945">
        <v>31</v>
      </c>
      <c r="F945">
        <v>29</v>
      </c>
      <c r="G945">
        <v>31</v>
      </c>
      <c r="Q945">
        <f t="shared" si="461"/>
        <v>91</v>
      </c>
      <c r="R945" s="100">
        <f>VLOOKUP(B945,'Общие показания'!A:H,8,0)</f>
        <v>1.2854132786403738</v>
      </c>
      <c r="S945" s="41"/>
      <c r="T945" s="100">
        <f t="shared" si="462"/>
        <v>0.49108404794773047</v>
      </c>
      <c r="U945" s="100">
        <f t="shared" si="463"/>
        <v>0.39886976714925149</v>
      </c>
      <c r="V945" s="41">
        <f t="shared" si="459"/>
        <v>0.39545946354339195</v>
      </c>
      <c r="W945" s="41">
        <f t="shared" si="483"/>
        <v>0</v>
      </c>
      <c r="X945" s="100">
        <f t="shared" si="464"/>
        <v>0</v>
      </c>
      <c r="Y945" s="41"/>
      <c r="Z945" s="41"/>
      <c r="AA945" s="41"/>
      <c r="AB945" s="41"/>
      <c r="AC945" s="41"/>
      <c r="AD945" s="41">
        <f>(S945*$AD$1)/31*N945</f>
        <v>0</v>
      </c>
      <c r="AE945" s="41">
        <f>(S945*$AE$1)/30*O945</f>
        <v>0</v>
      </c>
      <c r="AF945" s="41">
        <f>(S945*$AF$1)/31*P945</f>
        <v>0</v>
      </c>
      <c r="AG945" s="41">
        <f>S945-AD945-AE945-AF945</f>
        <v>0</v>
      </c>
      <c r="AI945" s="100">
        <f t="shared" si="465"/>
        <v>0.6731956749198954</v>
      </c>
      <c r="AJ945" s="100">
        <f t="shared" si="466"/>
        <v>0.32495051203088376</v>
      </c>
      <c r="AK945" s="41">
        <f t="shared" si="460"/>
        <v>0.50965425998686698</v>
      </c>
      <c r="AL945" s="41">
        <f t="shared" si="467"/>
        <v>0</v>
      </c>
      <c r="AR945" s="41">
        <f t="shared" si="468"/>
        <v>0</v>
      </c>
      <c r="AS945" s="41">
        <f t="shared" si="469"/>
        <v>0</v>
      </c>
      <c r="AT945" s="41">
        <f t="shared" si="470"/>
        <v>0</v>
      </c>
      <c r="AV945" s="40">
        <f t="shared" si="471"/>
        <v>3125.34591687694</v>
      </c>
      <c r="AW945" s="40">
        <f t="shared" si="472"/>
        <v>1942.9942046199881</v>
      </c>
      <c r="AX945" s="40">
        <f t="shared" si="473"/>
        <v>2429.6510748956857</v>
      </c>
      <c r="AY945" s="40">
        <f t="shared" si="474"/>
        <v>0</v>
      </c>
      <c r="AZ945" s="40">
        <f t="shared" si="475"/>
        <v>0</v>
      </c>
      <c r="BA945" s="40">
        <f t="shared" si="476"/>
        <v>0</v>
      </c>
      <c r="BB945" s="40">
        <f t="shared" si="477"/>
        <v>0</v>
      </c>
      <c r="BC945" s="40">
        <f t="shared" si="478"/>
        <v>0</v>
      </c>
      <c r="BD945" s="40">
        <f t="shared" si="479"/>
        <v>0</v>
      </c>
      <c r="BE945" s="40">
        <f>(AD945+AR945)*$BE$1</f>
        <v>0</v>
      </c>
      <c r="BF945" s="40">
        <f>(AE945+AS945)*$BF$1</f>
        <v>0</v>
      </c>
      <c r="BG945" s="40">
        <f>(AF945+AT945)*$BG$1</f>
        <v>0</v>
      </c>
      <c r="BH945" s="62">
        <f t="shared" si="480"/>
        <v>7497.9911963926133</v>
      </c>
      <c r="BI945" s="128">
        <f>VLOOKUP(A945,'1112 '!$B$499:$G$1229,6,0)</f>
        <v>4342.2299999999996</v>
      </c>
      <c r="BJ945" s="63">
        <f t="shared" si="481"/>
        <v>3155.7611963926138</v>
      </c>
      <c r="BK945" s="41">
        <f t="shared" si="482"/>
        <v>6.907056690351185E-3</v>
      </c>
    </row>
    <row r="946" spans="1:63" x14ac:dyDescent="0.3">
      <c r="A946" s="85" t="s">
        <v>1350</v>
      </c>
      <c r="B946" s="85" t="s">
        <v>491</v>
      </c>
      <c r="C946" s="65">
        <f>VLOOKUP(B946,Площадь!$D$2:$E$713,2,0)</f>
        <v>59</v>
      </c>
      <c r="D946" s="79"/>
      <c r="E946">
        <v>31</v>
      </c>
      <c r="F946">
        <v>29</v>
      </c>
      <c r="G946">
        <v>31</v>
      </c>
      <c r="Q946">
        <f t="shared" si="461"/>
        <v>91</v>
      </c>
      <c r="R946" s="100">
        <f>VLOOKUP(B946,'Общие показания'!A:H,8,0)</f>
        <v>2.2504268083021377</v>
      </c>
      <c r="S946" s="41"/>
      <c r="T946" s="100">
        <f t="shared" si="462"/>
        <v>0.85976138958207982</v>
      </c>
      <c r="U946" s="100">
        <f t="shared" si="463"/>
        <v>0.69831798996456473</v>
      </c>
      <c r="V946" s="41">
        <f t="shared" si="459"/>
        <v>0.69234742875549327</v>
      </c>
      <c r="W946" s="41">
        <f t="shared" ref="W946:W976" si="484">R946*W$1/30*H946</f>
        <v>0</v>
      </c>
      <c r="X946" s="100">
        <f t="shared" si="464"/>
        <v>0</v>
      </c>
      <c r="Y946" s="41"/>
      <c r="Z946" s="41"/>
      <c r="AA946" s="41"/>
      <c r="AB946" s="41"/>
      <c r="AC946" s="41"/>
      <c r="AD946" s="41"/>
      <c r="AE946" s="41"/>
      <c r="AF946" s="41"/>
      <c r="AG946" s="41"/>
      <c r="AI946" s="100">
        <f t="shared" si="465"/>
        <v>1.1785918344294903</v>
      </c>
      <c r="AJ946" s="100">
        <f t="shared" si="466"/>
        <v>0.56890445726475192</v>
      </c>
      <c r="AK946" s="41">
        <f t="shared" si="460"/>
        <v>0.89227303677225966</v>
      </c>
      <c r="AL946" s="41">
        <f t="shared" si="467"/>
        <v>0</v>
      </c>
      <c r="AR946" s="41">
        <f t="shared" si="468"/>
        <v>0</v>
      </c>
      <c r="AS946" s="41">
        <f t="shared" si="469"/>
        <v>0</v>
      </c>
      <c r="AT946" s="41">
        <f t="shared" si="470"/>
        <v>0</v>
      </c>
      <c r="AV946" s="40">
        <f t="shared" si="471"/>
        <v>5471.6738604076982</v>
      </c>
      <c r="AW946" s="40">
        <f t="shared" si="472"/>
        <v>3401.6812484444881</v>
      </c>
      <c r="AX946" s="40">
        <f t="shared" si="473"/>
        <v>4253.6917928440789</v>
      </c>
      <c r="AY946" s="40">
        <f t="shared" si="474"/>
        <v>0</v>
      </c>
      <c r="AZ946" s="40">
        <f t="shared" si="475"/>
        <v>0</v>
      </c>
      <c r="BA946" s="40">
        <f t="shared" si="476"/>
        <v>0</v>
      </c>
      <c r="BB946" s="40">
        <f t="shared" si="477"/>
        <v>0</v>
      </c>
      <c r="BC946" s="40">
        <f t="shared" si="478"/>
        <v>0</v>
      </c>
      <c r="BD946" s="40">
        <f t="shared" si="479"/>
        <v>0</v>
      </c>
      <c r="BE946" s="40"/>
      <c r="BF946" s="40"/>
      <c r="BG946" s="40"/>
      <c r="BH946" s="62">
        <f t="shared" si="480"/>
        <v>13127.046901696263</v>
      </c>
      <c r="BI946" s="128">
        <f>VLOOKUP(A946,'1112 '!$B$499:$G$1229,6,0)</f>
        <v>7602.11</v>
      </c>
      <c r="BJ946" s="63">
        <f t="shared" si="481"/>
        <v>5524.9369016962637</v>
      </c>
      <c r="BK946" s="41">
        <f t="shared" si="482"/>
        <v>6.9070566903511859E-3</v>
      </c>
    </row>
    <row r="947" spans="1:63" x14ac:dyDescent="0.3">
      <c r="A947" s="85" t="s">
        <v>1629</v>
      </c>
      <c r="B947" s="85" t="s">
        <v>1161</v>
      </c>
      <c r="C947" s="65">
        <f>VLOOKUP(B947,Площадь!$D$2:$E$713,2,0)</f>
        <v>39.299999999999997</v>
      </c>
      <c r="D947" s="79"/>
      <c r="E947">
        <v>31</v>
      </c>
      <c r="F947">
        <v>29</v>
      </c>
      <c r="G947">
        <v>31</v>
      </c>
      <c r="Q947">
        <f t="shared" si="461"/>
        <v>91</v>
      </c>
      <c r="R947" s="100">
        <f>VLOOKUP(B947,'Общие показания'!A:H,8,0)</f>
        <v>1.4990131112927798</v>
      </c>
      <c r="S947" s="41"/>
      <c r="T947" s="100">
        <f t="shared" si="462"/>
        <v>0.57268851882331762</v>
      </c>
      <c r="U947" s="100">
        <f t="shared" si="463"/>
        <v>0.46515079670520998</v>
      </c>
      <c r="V947" s="41">
        <f t="shared" si="459"/>
        <v>0.46117379576425227</v>
      </c>
      <c r="W947" s="41">
        <f t="shared" si="484"/>
        <v>0</v>
      </c>
      <c r="X947" s="100">
        <f t="shared" si="464"/>
        <v>0</v>
      </c>
      <c r="Y947" s="41"/>
      <c r="Z947" s="41"/>
      <c r="AA947" s="41"/>
      <c r="AB947" s="41"/>
      <c r="AC947" s="41"/>
      <c r="AD947" s="41"/>
      <c r="AE947" s="41"/>
      <c r="AF947" s="41"/>
      <c r="AG947" s="41"/>
      <c r="AI947" s="100">
        <f t="shared" si="465"/>
        <v>0.78506201852676216</v>
      </c>
      <c r="AJ947" s="100">
        <f t="shared" si="466"/>
        <v>0.37894822322889404</v>
      </c>
      <c r="AK947" s="41">
        <f t="shared" si="460"/>
        <v>0.59434458212118313</v>
      </c>
      <c r="AL947" s="41">
        <f t="shared" si="467"/>
        <v>0</v>
      </c>
      <c r="AR947" s="41">
        <f t="shared" si="468"/>
        <v>0</v>
      </c>
      <c r="AS947" s="41">
        <f t="shared" si="469"/>
        <v>0</v>
      </c>
      <c r="AT947" s="41">
        <f t="shared" si="470"/>
        <v>0</v>
      </c>
      <c r="AV947" s="40">
        <f t="shared" si="471"/>
        <v>3644.6912324410605</v>
      </c>
      <c r="AW947" s="40">
        <f t="shared" si="472"/>
        <v>2265.8656451503116</v>
      </c>
      <c r="AX947" s="40">
        <f t="shared" si="473"/>
        <v>2833.3913128605473</v>
      </c>
      <c r="AY947" s="40">
        <f t="shared" si="474"/>
        <v>0</v>
      </c>
      <c r="AZ947" s="40">
        <f t="shared" si="475"/>
        <v>0</v>
      </c>
      <c r="BA947" s="40">
        <f t="shared" si="476"/>
        <v>0</v>
      </c>
      <c r="BB947" s="40">
        <f t="shared" si="477"/>
        <v>0</v>
      </c>
      <c r="BC947" s="40">
        <f t="shared" si="478"/>
        <v>0</v>
      </c>
      <c r="BD947" s="40">
        <f t="shared" si="479"/>
        <v>0</v>
      </c>
      <c r="BE947" s="40"/>
      <c r="BF947" s="40"/>
      <c r="BG947" s="40"/>
      <c r="BH947" s="62">
        <f t="shared" si="480"/>
        <v>8743.9481904519198</v>
      </c>
      <c r="BI947" s="128">
        <f>VLOOKUP(A947,'1112 '!$B$499:$G$1229,6,0)</f>
        <v>5063.78</v>
      </c>
      <c r="BJ947" s="63">
        <f t="shared" si="481"/>
        <v>3680.1681904519201</v>
      </c>
      <c r="BK947" s="41">
        <f t="shared" si="482"/>
        <v>6.9070566903511868E-3</v>
      </c>
    </row>
    <row r="948" spans="1:63" x14ac:dyDescent="0.3">
      <c r="A948" s="85" t="s">
        <v>1631</v>
      </c>
      <c r="B948" s="85" t="s">
        <v>1009</v>
      </c>
      <c r="C948" s="65">
        <f>VLOOKUP(B948,Площадь!$D$2:$E$713,2,0)</f>
        <v>32.1</v>
      </c>
      <c r="D948" s="79"/>
      <c r="E948">
        <v>31</v>
      </c>
      <c r="F948">
        <v>29</v>
      </c>
      <c r="G948">
        <v>31</v>
      </c>
      <c r="Q948">
        <f t="shared" si="461"/>
        <v>91</v>
      </c>
      <c r="R948" s="100">
        <f>VLOOKUP(B948,'Общие показания'!A:H,8,0)</f>
        <v>1.2243847550254006</v>
      </c>
      <c r="S948" s="41"/>
      <c r="T948" s="100">
        <f t="shared" si="462"/>
        <v>0.46776848484041983</v>
      </c>
      <c r="U948" s="100">
        <f t="shared" si="463"/>
        <v>0.37993233013326327</v>
      </c>
      <c r="V948" s="41">
        <f t="shared" si="459"/>
        <v>0.37668394005171757</v>
      </c>
      <c r="W948" s="41">
        <f t="shared" si="484"/>
        <v>0</v>
      </c>
      <c r="X948" s="100">
        <f t="shared" si="464"/>
        <v>0</v>
      </c>
      <c r="Y948" s="41"/>
      <c r="Z948" s="41"/>
      <c r="AA948" s="41"/>
      <c r="AB948" s="41"/>
      <c r="AC948" s="41"/>
      <c r="AD948" s="41"/>
      <c r="AE948" s="41"/>
      <c r="AF948" s="41"/>
      <c r="AG948" s="41"/>
      <c r="AI948" s="100">
        <f t="shared" si="465"/>
        <v>0.6412338624607905</v>
      </c>
      <c r="AJ948" s="100">
        <f t="shared" si="466"/>
        <v>0.30952259454573794</v>
      </c>
      <c r="AK948" s="41">
        <f t="shared" si="460"/>
        <v>0.48545702509134803</v>
      </c>
      <c r="AL948" s="41">
        <f t="shared" si="467"/>
        <v>0</v>
      </c>
      <c r="AR948" s="41">
        <f t="shared" si="468"/>
        <v>0</v>
      </c>
      <c r="AS948" s="41">
        <f t="shared" si="469"/>
        <v>0</v>
      </c>
      <c r="AT948" s="41">
        <f t="shared" si="470"/>
        <v>0</v>
      </c>
      <c r="AV948" s="40">
        <f t="shared" si="471"/>
        <v>2976.9615410014771</v>
      </c>
      <c r="AW948" s="40">
        <f t="shared" si="472"/>
        <v>1850.7452216113236</v>
      </c>
      <c r="AX948" s="40">
        <f t="shared" si="473"/>
        <v>2314.2967211914397</v>
      </c>
      <c r="AY948" s="40">
        <f t="shared" si="474"/>
        <v>0</v>
      </c>
      <c r="AZ948" s="40">
        <f t="shared" si="475"/>
        <v>0</v>
      </c>
      <c r="BA948" s="40">
        <f t="shared" si="476"/>
        <v>0</v>
      </c>
      <c r="BB948" s="40">
        <f t="shared" si="477"/>
        <v>0</v>
      </c>
      <c r="BC948" s="40">
        <f t="shared" si="478"/>
        <v>0</v>
      </c>
      <c r="BD948" s="40">
        <f t="shared" si="479"/>
        <v>0</v>
      </c>
      <c r="BE948" s="40"/>
      <c r="BF948" s="40"/>
      <c r="BG948" s="40"/>
      <c r="BH948" s="62">
        <f t="shared" si="480"/>
        <v>7142.0034838042411</v>
      </c>
      <c r="BI948" s="128">
        <f>VLOOKUP(A948,'1112 '!$B$499:$G$1229,6,0)</f>
        <v>4136.07</v>
      </c>
      <c r="BJ948" s="63">
        <f t="shared" si="481"/>
        <v>3005.9334838042414</v>
      </c>
      <c r="BK948" s="41">
        <f t="shared" si="482"/>
        <v>6.9070566903511859E-3</v>
      </c>
    </row>
    <row r="949" spans="1:63" x14ac:dyDescent="0.3">
      <c r="A949" s="85" t="s">
        <v>2320</v>
      </c>
      <c r="B949" s="85" t="s">
        <v>713</v>
      </c>
      <c r="C949" s="65">
        <f>VLOOKUP(B949,Площадь!$D$2:$E$713,2,0)</f>
        <v>31.8</v>
      </c>
      <c r="D949" s="79"/>
      <c r="E949">
        <v>31</v>
      </c>
      <c r="F949">
        <v>29</v>
      </c>
      <c r="G949">
        <v>31</v>
      </c>
      <c r="Q949">
        <f t="shared" si="461"/>
        <v>91</v>
      </c>
      <c r="R949" s="100">
        <f>VLOOKUP(B949,'Общие показания'!A:H,8,0)</f>
        <v>1.2129419068475931</v>
      </c>
      <c r="S949" s="41"/>
      <c r="T949" s="100">
        <f t="shared" si="462"/>
        <v>0.46339681675779903</v>
      </c>
      <c r="U949" s="100">
        <f t="shared" si="463"/>
        <v>0.37638156069276546</v>
      </c>
      <c r="V949" s="41">
        <f t="shared" si="459"/>
        <v>0.37316352939702863</v>
      </c>
      <c r="W949" s="41">
        <f t="shared" si="484"/>
        <v>0</v>
      </c>
      <c r="X949" s="100">
        <f t="shared" si="464"/>
        <v>0</v>
      </c>
      <c r="Y949" s="41"/>
      <c r="Z949" s="41"/>
      <c r="AA949" s="41"/>
      <c r="AB949" s="41"/>
      <c r="AC949" s="41"/>
      <c r="AD949" s="41"/>
      <c r="AE949" s="41"/>
      <c r="AF949" s="41"/>
      <c r="AG949" s="41"/>
      <c r="AI949" s="100">
        <f t="shared" si="465"/>
        <v>0.63524102262470838</v>
      </c>
      <c r="AJ949" s="100">
        <f t="shared" si="466"/>
        <v>0.30662986001727305</v>
      </c>
      <c r="AK949" s="41">
        <f t="shared" si="460"/>
        <v>0.48092004354843831</v>
      </c>
      <c r="AL949" s="41">
        <f t="shared" si="467"/>
        <v>0</v>
      </c>
      <c r="AR949" s="41">
        <f t="shared" si="468"/>
        <v>0</v>
      </c>
      <c r="AS949" s="41">
        <f t="shared" si="469"/>
        <v>0</v>
      </c>
      <c r="AT949" s="41">
        <f t="shared" si="470"/>
        <v>0</v>
      </c>
      <c r="AV949" s="40">
        <f t="shared" si="471"/>
        <v>2949.1394705248276</v>
      </c>
      <c r="AW949" s="40">
        <f t="shared" si="472"/>
        <v>1833.448537297199</v>
      </c>
      <c r="AX949" s="40">
        <f t="shared" si="473"/>
        <v>2292.6677798718938</v>
      </c>
      <c r="AY949" s="40">
        <f t="shared" si="474"/>
        <v>0</v>
      </c>
      <c r="AZ949" s="40">
        <f t="shared" si="475"/>
        <v>0</v>
      </c>
      <c r="BA949" s="40">
        <f t="shared" si="476"/>
        <v>0</v>
      </c>
      <c r="BB949" s="40">
        <f t="shared" si="477"/>
        <v>0</v>
      </c>
      <c r="BC949" s="40">
        <f t="shared" si="478"/>
        <v>0</v>
      </c>
      <c r="BD949" s="40">
        <f t="shared" si="479"/>
        <v>0</v>
      </c>
      <c r="BE949" s="40"/>
      <c r="BF949" s="40"/>
      <c r="BG949" s="40"/>
      <c r="BH949" s="62">
        <f t="shared" si="480"/>
        <v>7075.2557876939209</v>
      </c>
      <c r="BI949" s="128">
        <f>VLOOKUP(A949,'1112 '!$B$499:$G$1229,6,0)</f>
        <v>4097.3999999999996</v>
      </c>
      <c r="BJ949" s="63">
        <f t="shared" si="481"/>
        <v>2977.8557876939212</v>
      </c>
      <c r="BK949" s="41">
        <f t="shared" si="482"/>
        <v>6.9070566903511868E-3</v>
      </c>
    </row>
    <row r="950" spans="1:63" x14ac:dyDescent="0.3">
      <c r="A950" s="85" t="s">
        <v>2253</v>
      </c>
      <c r="B950" s="85" t="s">
        <v>932</v>
      </c>
      <c r="C950" s="65">
        <f>VLOOKUP(B950,Площадь!$D$2:$E$713,2,0)</f>
        <v>39.1</v>
      </c>
      <c r="D950" s="79"/>
      <c r="E950">
        <v>31</v>
      </c>
      <c r="F950">
        <v>29</v>
      </c>
      <c r="G950">
        <v>31</v>
      </c>
      <c r="Q950">
        <f t="shared" si="461"/>
        <v>91</v>
      </c>
      <c r="R950" s="100">
        <f>VLOOKUP(B950,'Общие показания'!A:H,8,0)</f>
        <v>1.4913845458409083</v>
      </c>
      <c r="S950" s="41"/>
      <c r="T950" s="100">
        <f t="shared" si="462"/>
        <v>0.56977407343490383</v>
      </c>
      <c r="U950" s="100">
        <f t="shared" si="463"/>
        <v>0.46278361707821153</v>
      </c>
      <c r="V950" s="41">
        <f t="shared" si="459"/>
        <v>0.45882685532779299</v>
      </c>
      <c r="W950" s="41">
        <f t="shared" si="484"/>
        <v>0</v>
      </c>
      <c r="X950" s="100">
        <f t="shared" si="464"/>
        <v>0</v>
      </c>
      <c r="Y950" s="41"/>
      <c r="Z950" s="41"/>
      <c r="AA950" s="41"/>
      <c r="AB950" s="41"/>
      <c r="AC950" s="41"/>
      <c r="AD950" s="41"/>
      <c r="AE950" s="41"/>
      <c r="AF950" s="41"/>
      <c r="AG950" s="41"/>
      <c r="AI950" s="100">
        <f t="shared" si="465"/>
        <v>0.78106679196937412</v>
      </c>
      <c r="AJ950" s="100">
        <f t="shared" si="466"/>
        <v>0.37701973354325086</v>
      </c>
      <c r="AK950" s="41">
        <f t="shared" si="460"/>
        <v>0.59131992775924336</v>
      </c>
      <c r="AL950" s="41">
        <f t="shared" si="467"/>
        <v>0</v>
      </c>
      <c r="AR950" s="41">
        <f t="shared" si="468"/>
        <v>0</v>
      </c>
      <c r="AS950" s="41">
        <f t="shared" si="469"/>
        <v>0</v>
      </c>
      <c r="AT950" s="41">
        <f t="shared" si="470"/>
        <v>0</v>
      </c>
      <c r="AV950" s="40">
        <f t="shared" si="471"/>
        <v>3626.1431854566276</v>
      </c>
      <c r="AW950" s="40">
        <f t="shared" si="472"/>
        <v>2254.3345222742287</v>
      </c>
      <c r="AX950" s="40">
        <f t="shared" si="473"/>
        <v>2818.972018647517</v>
      </c>
      <c r="AY950" s="40">
        <f t="shared" si="474"/>
        <v>0</v>
      </c>
      <c r="AZ950" s="40">
        <f t="shared" si="475"/>
        <v>0</v>
      </c>
      <c r="BA950" s="40">
        <f t="shared" si="476"/>
        <v>0</v>
      </c>
      <c r="BB950" s="40">
        <f t="shared" si="477"/>
        <v>0</v>
      </c>
      <c r="BC950" s="40">
        <f t="shared" si="478"/>
        <v>0</v>
      </c>
      <c r="BD950" s="40">
        <f t="shared" si="479"/>
        <v>0</v>
      </c>
      <c r="BE950" s="40"/>
      <c r="BF950" s="40"/>
      <c r="BG950" s="40"/>
      <c r="BH950" s="62">
        <f t="shared" si="480"/>
        <v>8699.4497263783742</v>
      </c>
      <c r="BI950" s="128">
        <f>VLOOKUP(A950,'1112 '!$B$499:$G$1229,6,0)</f>
        <v>5038.01</v>
      </c>
      <c r="BJ950" s="63">
        <f t="shared" si="481"/>
        <v>3661.439726378374</v>
      </c>
      <c r="BK950" s="41">
        <f t="shared" si="482"/>
        <v>6.9070566903511859E-3</v>
      </c>
    </row>
    <row r="951" spans="1:63" x14ac:dyDescent="0.3">
      <c r="A951" s="85" t="s">
        <v>1305</v>
      </c>
      <c r="B951" s="85" t="s">
        <v>1012</v>
      </c>
      <c r="C951" s="65">
        <f>VLOOKUP(B951,Площадь!$D$2:$E$713,2,0)</f>
        <v>33.700000000000003</v>
      </c>
      <c r="D951" s="79"/>
      <c r="E951">
        <v>31</v>
      </c>
      <c r="F951">
        <v>29</v>
      </c>
      <c r="G951">
        <v>31</v>
      </c>
      <c r="Q951">
        <f t="shared" si="461"/>
        <v>91</v>
      </c>
      <c r="R951" s="100">
        <f>VLOOKUP(B951,'Общие показания'!A:H,8,0)</f>
        <v>1.2854132786403738</v>
      </c>
      <c r="S951" s="41"/>
      <c r="T951" s="100">
        <f t="shared" si="462"/>
        <v>0.49108404794773047</v>
      </c>
      <c r="U951" s="100">
        <f t="shared" si="463"/>
        <v>0.39886976714925149</v>
      </c>
      <c r="V951" s="41">
        <f t="shared" si="459"/>
        <v>0.39545946354339195</v>
      </c>
      <c r="W951" s="41">
        <f t="shared" si="484"/>
        <v>0</v>
      </c>
      <c r="X951" s="100">
        <f t="shared" si="464"/>
        <v>0</v>
      </c>
      <c r="Y951" s="41"/>
      <c r="Z951" s="41"/>
      <c r="AA951" s="41"/>
      <c r="AB951" s="41"/>
      <c r="AC951" s="41"/>
      <c r="AD951" s="41"/>
      <c r="AE951" s="41"/>
      <c r="AF951" s="41"/>
      <c r="AG951" s="41"/>
      <c r="AI951" s="100">
        <f t="shared" si="465"/>
        <v>0.6731956749198954</v>
      </c>
      <c r="AJ951" s="100">
        <f t="shared" si="466"/>
        <v>0.32495051203088376</v>
      </c>
      <c r="AK951" s="41">
        <f t="shared" si="460"/>
        <v>0.50965425998686698</v>
      </c>
      <c r="AL951" s="41">
        <f t="shared" si="467"/>
        <v>0</v>
      </c>
      <c r="AR951" s="41">
        <f t="shared" si="468"/>
        <v>0</v>
      </c>
      <c r="AS951" s="41">
        <f t="shared" si="469"/>
        <v>0</v>
      </c>
      <c r="AT951" s="41">
        <f t="shared" si="470"/>
        <v>0</v>
      </c>
      <c r="AV951" s="40">
        <f t="shared" si="471"/>
        <v>3125.34591687694</v>
      </c>
      <c r="AW951" s="40">
        <f t="shared" si="472"/>
        <v>1942.9942046199881</v>
      </c>
      <c r="AX951" s="40">
        <f t="shared" si="473"/>
        <v>2429.6510748956857</v>
      </c>
      <c r="AY951" s="40">
        <f t="shared" si="474"/>
        <v>0</v>
      </c>
      <c r="AZ951" s="40">
        <f t="shared" si="475"/>
        <v>0</v>
      </c>
      <c r="BA951" s="40">
        <f t="shared" si="476"/>
        <v>0</v>
      </c>
      <c r="BB951" s="40">
        <f t="shared" si="477"/>
        <v>0</v>
      </c>
      <c r="BC951" s="40">
        <f t="shared" si="478"/>
        <v>0</v>
      </c>
      <c r="BD951" s="40">
        <f t="shared" si="479"/>
        <v>0</v>
      </c>
      <c r="BE951" s="40"/>
      <c r="BF951" s="40"/>
      <c r="BG951" s="40"/>
      <c r="BH951" s="62">
        <f t="shared" si="480"/>
        <v>7497.9911963926133</v>
      </c>
      <c r="BI951" s="128">
        <f>VLOOKUP(A951,'1112 '!$B$499:$G$1229,6,0)</f>
        <v>4342.2299999999996</v>
      </c>
      <c r="BJ951" s="63">
        <f t="shared" si="481"/>
        <v>3155.7611963926138</v>
      </c>
      <c r="BK951" s="41">
        <f t="shared" si="482"/>
        <v>6.907056690351185E-3</v>
      </c>
    </row>
    <row r="952" spans="1:63" x14ac:dyDescent="0.3">
      <c r="A952" s="85" t="s">
        <v>1618</v>
      </c>
      <c r="B952" s="85" t="s">
        <v>968</v>
      </c>
      <c r="C952" s="65">
        <f>VLOOKUP(B952,Площадь!$D$2:$E$713,2,0)</f>
        <v>32.5</v>
      </c>
      <c r="D952" s="79"/>
      <c r="E952">
        <v>31</v>
      </c>
      <c r="F952">
        <v>29</v>
      </c>
      <c r="G952">
        <v>31</v>
      </c>
      <c r="Q952">
        <f t="shared" si="461"/>
        <v>91</v>
      </c>
      <c r="R952" s="100">
        <f>VLOOKUP(B952,'Общие показания'!A:H,8,0)</f>
        <v>1.2396418859291438</v>
      </c>
      <c r="S952" s="41"/>
      <c r="T952" s="100">
        <f t="shared" si="462"/>
        <v>0.47359737561724746</v>
      </c>
      <c r="U952" s="100">
        <f t="shared" si="463"/>
        <v>0.38466668938726029</v>
      </c>
      <c r="V952" s="41">
        <f t="shared" si="459"/>
        <v>0.38137782092463612</v>
      </c>
      <c r="W952" s="41">
        <f t="shared" si="484"/>
        <v>0</v>
      </c>
      <c r="X952" s="100">
        <f t="shared" si="464"/>
        <v>0</v>
      </c>
      <c r="Y952" s="41"/>
      <c r="Z952" s="41"/>
      <c r="AA952" s="41"/>
      <c r="AB952" s="41"/>
      <c r="AC952" s="41"/>
      <c r="AD952" s="41"/>
      <c r="AE952" s="41"/>
      <c r="AF952" s="41"/>
      <c r="AG952" s="41"/>
      <c r="AI952" s="100">
        <f t="shared" si="465"/>
        <v>0.6492243155755667</v>
      </c>
      <c r="AJ952" s="100">
        <f t="shared" si="466"/>
        <v>0.31337957391702437</v>
      </c>
      <c r="AK952" s="41">
        <f t="shared" si="460"/>
        <v>0.49150633381522779</v>
      </c>
      <c r="AL952" s="41">
        <f t="shared" si="467"/>
        <v>0</v>
      </c>
      <c r="AR952" s="41">
        <f t="shared" si="468"/>
        <v>0</v>
      </c>
      <c r="AS952" s="41">
        <f t="shared" si="469"/>
        <v>0</v>
      </c>
      <c r="AT952" s="41">
        <f t="shared" si="470"/>
        <v>0</v>
      </c>
      <c r="AV952" s="40">
        <f t="shared" si="471"/>
        <v>3014.0576349703429</v>
      </c>
      <c r="AW952" s="40">
        <f t="shared" si="472"/>
        <v>1873.8074673634896</v>
      </c>
      <c r="AX952" s="40">
        <f t="shared" si="473"/>
        <v>2343.1353096175012</v>
      </c>
      <c r="AY952" s="40">
        <f t="shared" si="474"/>
        <v>0</v>
      </c>
      <c r="AZ952" s="40">
        <f t="shared" si="475"/>
        <v>0</v>
      </c>
      <c r="BA952" s="40">
        <f t="shared" si="476"/>
        <v>0</v>
      </c>
      <c r="BB952" s="40">
        <f t="shared" si="477"/>
        <v>0</v>
      </c>
      <c r="BC952" s="40">
        <f t="shared" si="478"/>
        <v>0</v>
      </c>
      <c r="BD952" s="40">
        <f t="shared" si="479"/>
        <v>0</v>
      </c>
      <c r="BE952" s="40"/>
      <c r="BF952" s="40"/>
      <c r="BG952" s="40"/>
      <c r="BH952" s="62">
        <f t="shared" si="480"/>
        <v>7231.0004119513342</v>
      </c>
      <c r="BI952" s="128">
        <f>VLOOKUP(A952,'1112 '!$B$499:$G$1229,6,0)</f>
        <v>4187.6099999999997</v>
      </c>
      <c r="BJ952" s="63">
        <f t="shared" si="481"/>
        <v>3043.3904119513345</v>
      </c>
      <c r="BK952" s="41">
        <f t="shared" si="482"/>
        <v>6.9070566903511859E-3</v>
      </c>
    </row>
    <row r="953" spans="1:63" x14ac:dyDescent="0.3">
      <c r="A953" s="85" t="s">
        <v>1610</v>
      </c>
      <c r="B953" s="85" t="s">
        <v>1109</v>
      </c>
      <c r="C953" s="65">
        <f>VLOOKUP(B953,Площадь!$D$2:$E$713,2,0)</f>
        <v>39.299999999999997</v>
      </c>
      <c r="D953" s="79"/>
      <c r="E953">
        <v>31</v>
      </c>
      <c r="F953">
        <v>29</v>
      </c>
      <c r="G953">
        <v>31</v>
      </c>
      <c r="Q953">
        <f t="shared" si="461"/>
        <v>91</v>
      </c>
      <c r="R953" s="100">
        <f>VLOOKUP(B953,'Общие показания'!A:H,8,0)</f>
        <v>1.4990131112927798</v>
      </c>
      <c r="S953" s="41"/>
      <c r="T953" s="100">
        <f t="shared" si="462"/>
        <v>0.57268851882331762</v>
      </c>
      <c r="U953" s="100">
        <f t="shared" si="463"/>
        <v>0.46515079670520998</v>
      </c>
      <c r="V953" s="41">
        <f t="shared" si="459"/>
        <v>0.46117379576425227</v>
      </c>
      <c r="W953" s="41">
        <f t="shared" si="484"/>
        <v>0</v>
      </c>
      <c r="X953" s="100">
        <f t="shared" si="464"/>
        <v>0</v>
      </c>
      <c r="Y953" s="41"/>
      <c r="Z953" s="41"/>
      <c r="AA953" s="41"/>
      <c r="AB953" s="41"/>
      <c r="AC953" s="41"/>
      <c r="AD953" s="41"/>
      <c r="AE953" s="41"/>
      <c r="AF953" s="41"/>
      <c r="AG953" s="41"/>
      <c r="AI953" s="100">
        <f t="shared" si="465"/>
        <v>0.78506201852676216</v>
      </c>
      <c r="AJ953" s="100">
        <f t="shared" si="466"/>
        <v>0.37894822322889404</v>
      </c>
      <c r="AK953" s="41">
        <f t="shared" si="460"/>
        <v>0.59434458212118313</v>
      </c>
      <c r="AL953" s="41">
        <f t="shared" si="467"/>
        <v>0</v>
      </c>
      <c r="AR953" s="41">
        <f t="shared" si="468"/>
        <v>0</v>
      </c>
      <c r="AS953" s="41">
        <f t="shared" si="469"/>
        <v>0</v>
      </c>
      <c r="AT953" s="41">
        <f t="shared" si="470"/>
        <v>0</v>
      </c>
      <c r="AV953" s="40">
        <f t="shared" si="471"/>
        <v>3644.6912324410605</v>
      </c>
      <c r="AW953" s="40">
        <f t="shared" si="472"/>
        <v>2265.8656451503116</v>
      </c>
      <c r="AX953" s="40">
        <f t="shared" si="473"/>
        <v>2833.3913128605473</v>
      </c>
      <c r="AY953" s="40">
        <f t="shared" si="474"/>
        <v>0</v>
      </c>
      <c r="AZ953" s="40">
        <f t="shared" si="475"/>
        <v>0</v>
      </c>
      <c r="BA953" s="40">
        <f t="shared" si="476"/>
        <v>0</v>
      </c>
      <c r="BB953" s="40">
        <f t="shared" si="477"/>
        <v>0</v>
      </c>
      <c r="BC953" s="40">
        <f t="shared" si="478"/>
        <v>0</v>
      </c>
      <c r="BD953" s="40">
        <f t="shared" si="479"/>
        <v>0</v>
      </c>
      <c r="BE953" s="40"/>
      <c r="BF953" s="40"/>
      <c r="BG953" s="40"/>
      <c r="BH953" s="62">
        <f t="shared" si="480"/>
        <v>8743.9481904519198</v>
      </c>
      <c r="BI953" s="128">
        <f>VLOOKUP(A953,'1112 '!$B$499:$G$1229,6,0)</f>
        <v>5063.78</v>
      </c>
      <c r="BJ953" s="63">
        <f t="shared" si="481"/>
        <v>3680.1681904519201</v>
      </c>
      <c r="BK953" s="41">
        <f t="shared" si="482"/>
        <v>6.9070566903511868E-3</v>
      </c>
    </row>
    <row r="954" spans="1:63" x14ac:dyDescent="0.3">
      <c r="A954" s="85" t="s">
        <v>1577</v>
      </c>
      <c r="B954" s="85" t="s">
        <v>953</v>
      </c>
      <c r="C954" s="65">
        <f>VLOOKUP(B954,Площадь!$D$2:$E$713,2,0)</f>
        <v>31.8</v>
      </c>
      <c r="D954" s="79"/>
      <c r="E954">
        <v>31</v>
      </c>
      <c r="F954">
        <v>29</v>
      </c>
      <c r="G954">
        <v>31</v>
      </c>
      <c r="Q954">
        <f t="shared" si="461"/>
        <v>91</v>
      </c>
      <c r="R954" s="100">
        <f>VLOOKUP(B954,'Общие показания'!A:H,8,0)</f>
        <v>1.2129419068475931</v>
      </c>
      <c r="S954" s="41"/>
      <c r="T954" s="100">
        <f t="shared" si="462"/>
        <v>0.46339681675779903</v>
      </c>
      <c r="U954" s="100">
        <f t="shared" si="463"/>
        <v>0.37638156069276546</v>
      </c>
      <c r="V954" s="41">
        <f t="shared" si="459"/>
        <v>0.37316352939702863</v>
      </c>
      <c r="W954" s="41">
        <f t="shared" si="484"/>
        <v>0</v>
      </c>
      <c r="X954" s="100">
        <f t="shared" si="464"/>
        <v>0</v>
      </c>
      <c r="Y954" s="41"/>
      <c r="Z954" s="41"/>
      <c r="AA954" s="41"/>
      <c r="AB954" s="41"/>
      <c r="AC954" s="41"/>
      <c r="AD954" s="41"/>
      <c r="AE954" s="41"/>
      <c r="AF954" s="41"/>
      <c r="AG954" s="41"/>
      <c r="AI954" s="100">
        <f t="shared" si="465"/>
        <v>0.63524102262470838</v>
      </c>
      <c r="AJ954" s="100">
        <f t="shared" si="466"/>
        <v>0.30662986001727305</v>
      </c>
      <c r="AK954" s="41">
        <f t="shared" si="460"/>
        <v>0.48092004354843831</v>
      </c>
      <c r="AL954" s="41">
        <f t="shared" si="467"/>
        <v>0</v>
      </c>
      <c r="AR954" s="41">
        <f t="shared" si="468"/>
        <v>0</v>
      </c>
      <c r="AS954" s="41">
        <f t="shared" si="469"/>
        <v>0</v>
      </c>
      <c r="AT954" s="41">
        <f t="shared" si="470"/>
        <v>0</v>
      </c>
      <c r="AV954" s="40">
        <f t="shared" si="471"/>
        <v>2949.1394705248276</v>
      </c>
      <c r="AW954" s="40">
        <f t="shared" si="472"/>
        <v>1833.448537297199</v>
      </c>
      <c r="AX954" s="40">
        <f t="shared" si="473"/>
        <v>2292.6677798718938</v>
      </c>
      <c r="AY954" s="40">
        <f t="shared" si="474"/>
        <v>0</v>
      </c>
      <c r="AZ954" s="40">
        <f t="shared" si="475"/>
        <v>0</v>
      </c>
      <c r="BA954" s="40">
        <f t="shared" si="476"/>
        <v>0</v>
      </c>
      <c r="BB954" s="40">
        <f t="shared" si="477"/>
        <v>0</v>
      </c>
      <c r="BC954" s="40">
        <f t="shared" si="478"/>
        <v>0</v>
      </c>
      <c r="BD954" s="40">
        <f t="shared" si="479"/>
        <v>0</v>
      </c>
      <c r="BE954" s="40"/>
      <c r="BF954" s="40"/>
      <c r="BG954" s="40"/>
      <c r="BH954" s="62">
        <f t="shared" si="480"/>
        <v>7075.2557876939209</v>
      </c>
      <c r="BI954" s="128">
        <f>VLOOKUP(A954,'1112 '!$B$499:$G$1229,6,0)</f>
        <v>4097.3999999999996</v>
      </c>
      <c r="BJ954" s="63">
        <f t="shared" si="481"/>
        <v>2977.8557876939212</v>
      </c>
      <c r="BK954" s="41">
        <f t="shared" si="482"/>
        <v>6.9070566903511868E-3</v>
      </c>
    </row>
    <row r="955" spans="1:63" x14ac:dyDescent="0.3">
      <c r="A955" s="85" t="s">
        <v>1718</v>
      </c>
      <c r="B955" s="85" t="s">
        <v>694</v>
      </c>
      <c r="C955" s="65">
        <f>VLOOKUP(B955,Площадь!$D$2:$E$713,2,0)</f>
        <v>39.1</v>
      </c>
      <c r="D955" s="79"/>
      <c r="E955">
        <v>31</v>
      </c>
      <c r="F955">
        <v>29</v>
      </c>
      <c r="G955">
        <v>31</v>
      </c>
      <c r="Q955">
        <f t="shared" si="461"/>
        <v>91</v>
      </c>
      <c r="R955" s="100">
        <f>VLOOKUP(B955,'Общие показания'!A:H,8,0)</f>
        <v>1.4913845458409083</v>
      </c>
      <c r="S955" s="41"/>
      <c r="T955" s="100">
        <f t="shared" si="462"/>
        <v>0.56977407343490383</v>
      </c>
      <c r="U955" s="100">
        <f t="shared" si="463"/>
        <v>0.46278361707821153</v>
      </c>
      <c r="V955" s="41">
        <f t="shared" si="459"/>
        <v>0.45882685532779299</v>
      </c>
      <c r="W955" s="41">
        <f t="shared" si="484"/>
        <v>0</v>
      </c>
      <c r="X955" s="100">
        <f t="shared" si="464"/>
        <v>0</v>
      </c>
      <c r="Y955" s="41"/>
      <c r="Z955" s="41"/>
      <c r="AA955" s="41"/>
      <c r="AB955" s="41"/>
      <c r="AC955" s="41"/>
      <c r="AD955" s="41"/>
      <c r="AE955" s="41"/>
      <c r="AF955" s="41"/>
      <c r="AG955" s="41"/>
      <c r="AI955" s="100">
        <f t="shared" si="465"/>
        <v>0.78106679196937412</v>
      </c>
      <c r="AJ955" s="100">
        <f t="shared" si="466"/>
        <v>0.37701973354325086</v>
      </c>
      <c r="AK955" s="41">
        <f t="shared" si="460"/>
        <v>0.59131992775924336</v>
      </c>
      <c r="AL955" s="41">
        <f t="shared" si="467"/>
        <v>0</v>
      </c>
      <c r="AR955" s="41">
        <f t="shared" si="468"/>
        <v>0</v>
      </c>
      <c r="AS955" s="41">
        <f t="shared" si="469"/>
        <v>0</v>
      </c>
      <c r="AT955" s="41">
        <f t="shared" si="470"/>
        <v>0</v>
      </c>
      <c r="AV955" s="40">
        <f t="shared" si="471"/>
        <v>3626.1431854566276</v>
      </c>
      <c r="AW955" s="40">
        <f t="shared" si="472"/>
        <v>2254.3345222742287</v>
      </c>
      <c r="AX955" s="40">
        <f t="shared" si="473"/>
        <v>2818.972018647517</v>
      </c>
      <c r="AY955" s="40">
        <f t="shared" si="474"/>
        <v>0</v>
      </c>
      <c r="AZ955" s="40">
        <f t="shared" si="475"/>
        <v>0</v>
      </c>
      <c r="BA955" s="40">
        <f t="shared" si="476"/>
        <v>0</v>
      </c>
      <c r="BB955" s="40">
        <f t="shared" si="477"/>
        <v>0</v>
      </c>
      <c r="BC955" s="40">
        <f t="shared" si="478"/>
        <v>0</v>
      </c>
      <c r="BD955" s="40">
        <f t="shared" si="479"/>
        <v>0</v>
      </c>
      <c r="BE955" s="40"/>
      <c r="BF955" s="40"/>
      <c r="BG955" s="40"/>
      <c r="BH955" s="62">
        <f t="shared" si="480"/>
        <v>8699.4497263783742</v>
      </c>
      <c r="BI955" s="128">
        <f>VLOOKUP(A955,'1112 '!$B$499:$G$1229,6,0)</f>
        <v>5038.01</v>
      </c>
      <c r="BJ955" s="63">
        <f t="shared" si="481"/>
        <v>3661.439726378374</v>
      </c>
      <c r="BK955" s="41">
        <f t="shared" si="482"/>
        <v>6.9070566903511859E-3</v>
      </c>
    </row>
    <row r="956" spans="1:63" x14ac:dyDescent="0.3">
      <c r="A956" s="85" t="s">
        <v>1655</v>
      </c>
      <c r="B956" s="85" t="s">
        <v>655</v>
      </c>
      <c r="C956" s="65">
        <f>VLOOKUP(B956,Площадь!$D$2:$E$713,2,0)</f>
        <v>62</v>
      </c>
      <c r="D956" s="79"/>
      <c r="E956">
        <v>31</v>
      </c>
      <c r="F956">
        <v>29</v>
      </c>
      <c r="G956">
        <v>31</v>
      </c>
      <c r="Q956">
        <f t="shared" si="461"/>
        <v>91</v>
      </c>
      <c r="R956" s="100">
        <f>VLOOKUP(B956,'Общие показания'!A:H,8,0)</f>
        <v>2.3648552900802127</v>
      </c>
      <c r="S956" s="41"/>
      <c r="T956" s="100">
        <f t="shared" si="462"/>
        <v>0.90347807040828743</v>
      </c>
      <c r="U956" s="100">
        <f t="shared" si="463"/>
        <v>0.73382568436954265</v>
      </c>
      <c r="V956" s="41">
        <f t="shared" si="459"/>
        <v>0.7275515353023827</v>
      </c>
      <c r="W956" s="41">
        <f t="shared" si="484"/>
        <v>0</v>
      </c>
      <c r="X956" s="100">
        <f t="shared" si="464"/>
        <v>0</v>
      </c>
      <c r="Y956" s="41"/>
      <c r="Z956" s="41"/>
      <c r="AA956" s="41"/>
      <c r="AB956" s="41"/>
      <c r="AC956" s="41"/>
      <c r="AD956" s="41"/>
      <c r="AE956" s="41"/>
      <c r="AF956" s="41"/>
      <c r="AG956" s="41"/>
      <c r="AI956" s="100">
        <f t="shared" si="465"/>
        <v>1.2385202327903118</v>
      </c>
      <c r="AJ956" s="100">
        <f t="shared" si="466"/>
        <v>0.59783180254940027</v>
      </c>
      <c r="AK956" s="41">
        <f t="shared" si="460"/>
        <v>0.93764285220135768</v>
      </c>
      <c r="AL956" s="41">
        <f t="shared" si="467"/>
        <v>0</v>
      </c>
      <c r="AR956" s="41">
        <f t="shared" si="468"/>
        <v>0</v>
      </c>
      <c r="AS956" s="41">
        <f t="shared" si="469"/>
        <v>0</v>
      </c>
      <c r="AT956" s="41">
        <f t="shared" si="470"/>
        <v>0</v>
      </c>
      <c r="AV956" s="40">
        <f t="shared" si="471"/>
        <v>5749.8945651741924</v>
      </c>
      <c r="AW956" s="40">
        <f t="shared" si="472"/>
        <v>3574.6480915857337</v>
      </c>
      <c r="AX956" s="40">
        <f t="shared" si="473"/>
        <v>4469.9812060395407</v>
      </c>
      <c r="AY956" s="40">
        <f t="shared" si="474"/>
        <v>0</v>
      </c>
      <c r="AZ956" s="40">
        <f t="shared" si="475"/>
        <v>0</v>
      </c>
      <c r="BA956" s="40">
        <f t="shared" si="476"/>
        <v>0</v>
      </c>
      <c r="BB956" s="40">
        <f t="shared" si="477"/>
        <v>0</v>
      </c>
      <c r="BC956" s="40">
        <f t="shared" si="478"/>
        <v>0</v>
      </c>
      <c r="BD956" s="40">
        <f t="shared" si="479"/>
        <v>0</v>
      </c>
      <c r="BE956" s="40"/>
      <c r="BF956" s="40"/>
      <c r="BG956" s="40"/>
      <c r="BH956" s="62">
        <f t="shared" si="480"/>
        <v>13794.523862799466</v>
      </c>
      <c r="BI956" s="128">
        <f>VLOOKUP(A956,'1112 '!$B$499:$G$1229,6,0)</f>
        <v>7988.67</v>
      </c>
      <c r="BJ956" s="63">
        <f t="shared" si="481"/>
        <v>5805.8538627994658</v>
      </c>
      <c r="BK956" s="41">
        <f t="shared" si="482"/>
        <v>6.9070566903511868E-3</v>
      </c>
    </row>
    <row r="957" spans="1:63" x14ac:dyDescent="0.3">
      <c r="A957" s="85" t="s">
        <v>1764</v>
      </c>
      <c r="B957" s="85" t="s">
        <v>703</v>
      </c>
      <c r="C957" s="65">
        <f>VLOOKUP(B957,Площадь!$D$2:$E$713,2,0)</f>
        <v>32.5</v>
      </c>
      <c r="D957" s="79"/>
      <c r="E957">
        <v>31</v>
      </c>
      <c r="F957">
        <v>29</v>
      </c>
      <c r="G957">
        <v>31</v>
      </c>
      <c r="Q957">
        <f t="shared" si="461"/>
        <v>91</v>
      </c>
      <c r="R957" s="100">
        <f>VLOOKUP(B957,'Общие показания'!A:H,8,0)</f>
        <v>0.22100000000000009</v>
      </c>
      <c r="S957" s="41"/>
      <c r="T957" s="100">
        <f t="shared" si="462"/>
        <v>8.4431658206646165E-2</v>
      </c>
      <c r="U957" s="100">
        <f t="shared" si="463"/>
        <v>6.8577336180332724E-2</v>
      </c>
      <c r="V957" s="41">
        <f t="shared" si="459"/>
        <v>6.799100561302121E-2</v>
      </c>
      <c r="W957" s="41">
        <f t="shared" si="484"/>
        <v>0</v>
      </c>
      <c r="X957" s="100">
        <f t="shared" si="464"/>
        <v>0</v>
      </c>
      <c r="Y957" s="41"/>
      <c r="Z957" s="41"/>
      <c r="AA957" s="41"/>
      <c r="AB957" s="41"/>
      <c r="AC957" s="41"/>
      <c r="AD957" s="41"/>
      <c r="AE957" s="41"/>
      <c r="AF957" s="41"/>
      <c r="AG957" s="41"/>
      <c r="AI957" s="100">
        <f t="shared" si="465"/>
        <v>0.6492243155755667</v>
      </c>
      <c r="AJ957" s="100">
        <f t="shared" si="466"/>
        <v>0.31337957391702437</v>
      </c>
      <c r="AK957" s="41">
        <f t="shared" si="460"/>
        <v>0.49150633381522779</v>
      </c>
      <c r="AL957" s="41">
        <f t="shared" si="467"/>
        <v>0</v>
      </c>
      <c r="AR957" s="41">
        <f t="shared" si="468"/>
        <v>0</v>
      </c>
      <c r="AS957" s="41">
        <f t="shared" si="469"/>
        <v>0</v>
      </c>
      <c r="AT957" s="41">
        <f t="shared" si="470"/>
        <v>0</v>
      </c>
      <c r="AV957" s="40">
        <f t="shared" si="471"/>
        <v>1969.3967497820208</v>
      </c>
      <c r="AW957" s="40">
        <f t="shared" si="472"/>
        <v>1025.3098511889416</v>
      </c>
      <c r="AX957" s="40">
        <f t="shared" si="473"/>
        <v>1501.8922780676146</v>
      </c>
      <c r="AY957" s="40">
        <f t="shared" si="474"/>
        <v>0</v>
      </c>
      <c r="AZ957" s="40">
        <f t="shared" si="475"/>
        <v>0</v>
      </c>
      <c r="BA957" s="40">
        <f t="shared" si="476"/>
        <v>0</v>
      </c>
      <c r="BB957" s="40">
        <f t="shared" si="477"/>
        <v>0</v>
      </c>
      <c r="BC957" s="40">
        <f t="shared" si="478"/>
        <v>0</v>
      </c>
      <c r="BD957" s="40">
        <f t="shared" si="479"/>
        <v>0</v>
      </c>
      <c r="BE957" s="40"/>
      <c r="BF957" s="40"/>
      <c r="BG957" s="40"/>
      <c r="BH957" s="62">
        <f t="shared" si="480"/>
        <v>4496.5988790385773</v>
      </c>
      <c r="BI957" s="128">
        <f>VLOOKUP(A957,'1112 '!$B$499:$G$1229,6,0)</f>
        <v>4187.6099999999997</v>
      </c>
      <c r="BJ957" s="63">
        <f t="shared" si="481"/>
        <v>308.98887903857758</v>
      </c>
      <c r="BK957" s="41">
        <f t="shared" si="482"/>
        <v>4.2951544187379972E-3</v>
      </c>
    </row>
    <row r="958" spans="1:63" x14ac:dyDescent="0.3">
      <c r="A958" s="85" t="s">
        <v>1637</v>
      </c>
      <c r="B958" s="85" t="s">
        <v>784</v>
      </c>
      <c r="C958" s="65">
        <f>VLOOKUP(B958,Площадь!$D$2:$E$713,2,0)</f>
        <v>33.700000000000003</v>
      </c>
      <c r="D958" s="79"/>
      <c r="E958">
        <v>31</v>
      </c>
      <c r="F958">
        <v>29</v>
      </c>
      <c r="G958">
        <v>31</v>
      </c>
      <c r="Q958">
        <f t="shared" si="461"/>
        <v>91</v>
      </c>
      <c r="R958" s="100">
        <f>VLOOKUP(B958,'Общие показания'!A:H,8,0)</f>
        <v>0.87899999999999956</v>
      </c>
      <c r="S958" s="41"/>
      <c r="T958" s="100">
        <f t="shared" si="462"/>
        <v>0.33581641431512177</v>
      </c>
      <c r="U958" s="100">
        <f t="shared" si="463"/>
        <v>0.2727578212783367</v>
      </c>
      <c r="V958" s="41">
        <f t="shared" si="459"/>
        <v>0.27042576440654115</v>
      </c>
      <c r="W958" s="41">
        <f t="shared" si="484"/>
        <v>0</v>
      </c>
      <c r="X958" s="100">
        <f t="shared" si="464"/>
        <v>0</v>
      </c>
      <c r="Y958" s="41"/>
      <c r="Z958" s="41"/>
      <c r="AA958" s="41"/>
      <c r="AB958" s="41"/>
      <c r="AC958" s="41"/>
      <c r="AD958" s="41"/>
      <c r="AE958" s="41"/>
      <c r="AF958" s="41"/>
      <c r="AG958" s="41"/>
      <c r="AI958" s="100">
        <f t="shared" si="465"/>
        <v>0.6731956749198954</v>
      </c>
      <c r="AJ958" s="100">
        <f t="shared" si="466"/>
        <v>0.32495051203088376</v>
      </c>
      <c r="AK958" s="41">
        <f t="shared" si="460"/>
        <v>0.50965425998686698</v>
      </c>
      <c r="AL958" s="41">
        <f t="shared" si="467"/>
        <v>0</v>
      </c>
      <c r="AR958" s="41">
        <f t="shared" si="468"/>
        <v>0</v>
      </c>
      <c r="AS958" s="41">
        <f t="shared" si="469"/>
        <v>0</v>
      </c>
      <c r="AT958" s="41">
        <f t="shared" si="470"/>
        <v>0</v>
      </c>
      <c r="AV958" s="40">
        <f t="shared" si="471"/>
        <v>2708.551691858911</v>
      </c>
      <c r="AW958" s="40">
        <f t="shared" si="472"/>
        <v>1604.4643416019392</v>
      </c>
      <c r="AX958" s="40">
        <f t="shared" si="473"/>
        <v>2094.0156142806891</v>
      </c>
      <c r="AY958" s="40">
        <f t="shared" si="474"/>
        <v>0</v>
      </c>
      <c r="AZ958" s="40">
        <f t="shared" si="475"/>
        <v>0</v>
      </c>
      <c r="BA958" s="40">
        <f t="shared" si="476"/>
        <v>0</v>
      </c>
      <c r="BB958" s="40">
        <f t="shared" si="477"/>
        <v>0</v>
      </c>
      <c r="BC958" s="40">
        <f t="shared" si="478"/>
        <v>0</v>
      </c>
      <c r="BD958" s="40">
        <f t="shared" si="479"/>
        <v>0</v>
      </c>
      <c r="BE958" s="40"/>
      <c r="BF958" s="40"/>
      <c r="BG958" s="40"/>
      <c r="BH958" s="62">
        <f t="shared" si="480"/>
        <v>6407.031647741539</v>
      </c>
      <c r="BI958" s="128">
        <f>VLOOKUP(A958,'1112 '!$B$499:$G$1229,6,0)</f>
        <v>4342.2299999999996</v>
      </c>
      <c r="BJ958" s="63">
        <f t="shared" si="481"/>
        <v>2064.8016477415395</v>
      </c>
      <c r="BK958" s="41">
        <f t="shared" si="482"/>
        <v>5.9020782565223674E-3</v>
      </c>
    </row>
    <row r="959" spans="1:63" x14ac:dyDescent="0.3">
      <c r="A959" s="85" t="s">
        <v>1654</v>
      </c>
      <c r="B959" s="85" t="s">
        <v>768</v>
      </c>
      <c r="C959" s="65">
        <f>VLOOKUP(B959,Площадь!$D$2:$E$713,2,0)</f>
        <v>59</v>
      </c>
      <c r="D959" s="79"/>
      <c r="E959">
        <v>31</v>
      </c>
      <c r="F959">
        <v>29</v>
      </c>
      <c r="G959">
        <v>31</v>
      </c>
      <c r="Q959">
        <f t="shared" si="461"/>
        <v>91</v>
      </c>
      <c r="R959" s="100">
        <f>VLOOKUP(B959,'Общие показания'!A:H,8,0)</f>
        <v>2.2504268083021377</v>
      </c>
      <c r="S959" s="41"/>
      <c r="T959" s="100">
        <f t="shared" si="462"/>
        <v>0.85976138958207982</v>
      </c>
      <c r="U959" s="100">
        <f t="shared" si="463"/>
        <v>0.69831798996456473</v>
      </c>
      <c r="V959" s="41">
        <f t="shared" si="459"/>
        <v>0.69234742875549327</v>
      </c>
      <c r="W959" s="41">
        <f t="shared" si="484"/>
        <v>0</v>
      </c>
      <c r="X959" s="100">
        <f t="shared" si="464"/>
        <v>0</v>
      </c>
      <c r="Y959" s="41"/>
      <c r="Z959" s="41"/>
      <c r="AA959" s="41"/>
      <c r="AB959" s="41"/>
      <c r="AC959" s="41"/>
      <c r="AD959" s="41"/>
      <c r="AE959" s="41"/>
      <c r="AF959" s="41"/>
      <c r="AG959" s="41"/>
      <c r="AI959" s="100">
        <f t="shared" si="465"/>
        <v>1.1785918344294903</v>
      </c>
      <c r="AJ959" s="100">
        <f t="shared" si="466"/>
        <v>0.56890445726475192</v>
      </c>
      <c r="AK959" s="41">
        <f t="shared" si="460"/>
        <v>0.89227303677225966</v>
      </c>
      <c r="AL959" s="41">
        <f t="shared" si="467"/>
        <v>0</v>
      </c>
      <c r="AR959" s="41">
        <f t="shared" si="468"/>
        <v>0</v>
      </c>
      <c r="AS959" s="41">
        <f t="shared" si="469"/>
        <v>0</v>
      </c>
      <c r="AT959" s="41">
        <f t="shared" si="470"/>
        <v>0</v>
      </c>
      <c r="AV959" s="40">
        <f t="shared" si="471"/>
        <v>5471.6738604076982</v>
      </c>
      <c r="AW959" s="40">
        <f t="shared" si="472"/>
        <v>3401.6812484444881</v>
      </c>
      <c r="AX959" s="40">
        <f t="shared" si="473"/>
        <v>4253.6917928440789</v>
      </c>
      <c r="AY959" s="40">
        <f t="shared" si="474"/>
        <v>0</v>
      </c>
      <c r="AZ959" s="40">
        <f t="shared" si="475"/>
        <v>0</v>
      </c>
      <c r="BA959" s="40">
        <f t="shared" si="476"/>
        <v>0</v>
      </c>
      <c r="BB959" s="40">
        <f t="shared" si="477"/>
        <v>0</v>
      </c>
      <c r="BC959" s="40">
        <f t="shared" si="478"/>
        <v>0</v>
      </c>
      <c r="BD959" s="40">
        <f t="shared" si="479"/>
        <v>0</v>
      </c>
      <c r="BE959" s="40"/>
      <c r="BF959" s="40"/>
      <c r="BG959" s="40"/>
      <c r="BH959" s="62">
        <f t="shared" si="480"/>
        <v>13127.046901696263</v>
      </c>
      <c r="BI959" s="128">
        <f>VLOOKUP(A959,'1112 '!$B$499:$G$1229,6,0)</f>
        <v>7602.11</v>
      </c>
      <c r="BJ959" s="63">
        <f t="shared" si="481"/>
        <v>5524.9369016962637</v>
      </c>
      <c r="BK959" s="41">
        <f t="shared" si="482"/>
        <v>6.9070566903511859E-3</v>
      </c>
    </row>
    <row r="960" spans="1:63" x14ac:dyDescent="0.3">
      <c r="A960" s="85" t="s">
        <v>2221</v>
      </c>
      <c r="B960" s="85" t="s">
        <v>1152</v>
      </c>
      <c r="C960" s="65">
        <f>VLOOKUP(B960,Площадь!$D$2:$E$713,2,0)</f>
        <v>39.299999999999997</v>
      </c>
      <c r="D960" s="79"/>
      <c r="E960">
        <v>31</v>
      </c>
      <c r="F960">
        <v>29</v>
      </c>
      <c r="G960">
        <v>31</v>
      </c>
      <c r="Q960">
        <f t="shared" si="461"/>
        <v>91</v>
      </c>
      <c r="R960" s="100">
        <f>VLOOKUP(B960,'Общие показания'!A:H,8,0)</f>
        <v>0.76399999999999935</v>
      </c>
      <c r="S960" s="41"/>
      <c r="T960" s="100">
        <f t="shared" si="462"/>
        <v>0.29188138855148232</v>
      </c>
      <c r="U960" s="100">
        <f t="shared" si="463"/>
        <v>0.23707278208947574</v>
      </c>
      <c r="V960" s="41">
        <f t="shared" si="459"/>
        <v>0.23504582935904136</v>
      </c>
      <c r="W960" s="41">
        <f t="shared" si="484"/>
        <v>0</v>
      </c>
      <c r="X960" s="100">
        <f t="shared" si="464"/>
        <v>0</v>
      </c>
      <c r="Y960" s="41"/>
      <c r="Z960" s="41"/>
      <c r="AA960" s="41"/>
      <c r="AB960" s="41"/>
      <c r="AC960" s="41"/>
      <c r="AD960" s="41"/>
      <c r="AE960" s="41"/>
      <c r="AF960" s="41"/>
      <c r="AG960" s="41"/>
      <c r="AI960" s="100">
        <f t="shared" si="465"/>
        <v>0.78506201852676216</v>
      </c>
      <c r="AJ960" s="100">
        <f t="shared" si="466"/>
        <v>0.37894822322889404</v>
      </c>
      <c r="AK960" s="41">
        <f t="shared" si="460"/>
        <v>0.59434458212118313</v>
      </c>
      <c r="AL960" s="41">
        <f t="shared" si="467"/>
        <v>0</v>
      </c>
      <c r="AR960" s="41">
        <f t="shared" si="468"/>
        <v>0</v>
      </c>
      <c r="AS960" s="41">
        <f t="shared" si="469"/>
        <v>0</v>
      </c>
      <c r="AT960" s="41">
        <f t="shared" si="470"/>
        <v>0</v>
      </c>
      <c r="AV960" s="40">
        <f t="shared" si="471"/>
        <v>2890.9038042245566</v>
      </c>
      <c r="AW960" s="40">
        <f t="shared" si="472"/>
        <v>1653.6221458364191</v>
      </c>
      <c r="AX960" s="40">
        <f t="shared" si="473"/>
        <v>2226.3824449610556</v>
      </c>
      <c r="AY960" s="40">
        <f t="shared" si="474"/>
        <v>0</v>
      </c>
      <c r="AZ960" s="40">
        <f t="shared" si="475"/>
        <v>0</v>
      </c>
      <c r="BA960" s="40">
        <f t="shared" si="476"/>
        <v>0</v>
      </c>
      <c r="BB960" s="40">
        <f t="shared" si="477"/>
        <v>0</v>
      </c>
      <c r="BC960" s="40">
        <f t="shared" si="478"/>
        <v>0</v>
      </c>
      <c r="BD960" s="40">
        <f t="shared" si="479"/>
        <v>0</v>
      </c>
      <c r="BE960" s="40"/>
      <c r="BF960" s="40"/>
      <c r="BG960" s="40"/>
      <c r="BH960" s="62">
        <f t="shared" si="480"/>
        <v>6770.9083950220311</v>
      </c>
      <c r="BI960" s="128">
        <f>VLOOKUP(A960,'1112 '!$B$499:$G$1229,6,0)</f>
        <v>5063.78</v>
      </c>
      <c r="BJ960" s="63">
        <f t="shared" si="481"/>
        <v>1707.1283950220313</v>
      </c>
      <c r="BK960" s="41">
        <f t="shared" si="482"/>
        <v>5.3485047155997431E-3</v>
      </c>
    </row>
    <row r="961" spans="1:63" x14ac:dyDescent="0.3">
      <c r="A961" s="85" t="s">
        <v>1343</v>
      </c>
      <c r="B961" s="85" t="s">
        <v>678</v>
      </c>
      <c r="C961" s="65">
        <f>VLOOKUP(B961,Площадь!$D$2:$E$713,2,0)</f>
        <v>32.1</v>
      </c>
      <c r="D961" s="79"/>
      <c r="E961">
        <v>31</v>
      </c>
      <c r="F961">
        <v>29</v>
      </c>
      <c r="G961">
        <v>31</v>
      </c>
      <c r="Q961">
        <f t="shared" si="461"/>
        <v>91</v>
      </c>
      <c r="R961" s="100">
        <f>VLOOKUP(B961,'Общие показания'!A:H,8,0)</f>
        <v>1.2243847550254006</v>
      </c>
      <c r="S961" s="41"/>
      <c r="T961" s="100">
        <f t="shared" si="462"/>
        <v>0.46776848484041983</v>
      </c>
      <c r="U961" s="100">
        <f t="shared" si="463"/>
        <v>0.37993233013326327</v>
      </c>
      <c r="V961" s="41">
        <f t="shared" si="459"/>
        <v>0.37668394005171757</v>
      </c>
      <c r="W961" s="41">
        <f t="shared" si="484"/>
        <v>0</v>
      </c>
      <c r="X961" s="100">
        <f t="shared" si="464"/>
        <v>0</v>
      </c>
      <c r="Y961" s="41"/>
      <c r="Z961" s="41"/>
      <c r="AA961" s="41"/>
      <c r="AB961" s="41"/>
      <c r="AC961" s="41"/>
      <c r="AD961" s="41"/>
      <c r="AE961" s="41"/>
      <c r="AF961" s="41"/>
      <c r="AG961" s="41"/>
      <c r="AI961" s="100">
        <f t="shared" si="465"/>
        <v>0.6412338624607905</v>
      </c>
      <c r="AJ961" s="100">
        <f t="shared" si="466"/>
        <v>0.30952259454573794</v>
      </c>
      <c r="AK961" s="41">
        <f t="shared" si="460"/>
        <v>0.48545702509134803</v>
      </c>
      <c r="AL961" s="41">
        <f t="shared" si="467"/>
        <v>0</v>
      </c>
      <c r="AR961" s="41">
        <f t="shared" si="468"/>
        <v>0</v>
      </c>
      <c r="AS961" s="41">
        <f t="shared" si="469"/>
        <v>0</v>
      </c>
      <c r="AT961" s="41">
        <f t="shared" si="470"/>
        <v>0</v>
      </c>
      <c r="AV961" s="40">
        <f t="shared" si="471"/>
        <v>2976.9615410014771</v>
      </c>
      <c r="AW961" s="40">
        <f t="shared" si="472"/>
        <v>1850.7452216113236</v>
      </c>
      <c r="AX961" s="40">
        <f t="shared" si="473"/>
        <v>2314.2967211914397</v>
      </c>
      <c r="AY961" s="40">
        <f t="shared" si="474"/>
        <v>0</v>
      </c>
      <c r="AZ961" s="40">
        <f t="shared" si="475"/>
        <v>0</v>
      </c>
      <c r="BA961" s="40">
        <f t="shared" si="476"/>
        <v>0</v>
      </c>
      <c r="BB961" s="40">
        <f t="shared" si="477"/>
        <v>0</v>
      </c>
      <c r="BC961" s="40">
        <f t="shared" si="478"/>
        <v>0</v>
      </c>
      <c r="BD961" s="40">
        <f t="shared" si="479"/>
        <v>0</v>
      </c>
      <c r="BE961" s="40"/>
      <c r="BF961" s="40"/>
      <c r="BG961" s="40"/>
      <c r="BH961" s="62">
        <f t="shared" si="480"/>
        <v>7142.0034838042411</v>
      </c>
      <c r="BI961" s="128">
        <f>VLOOKUP(A961,'1112 '!$B$499:$G$1229,6,0)</f>
        <v>4136.07</v>
      </c>
      <c r="BJ961" s="63">
        <f t="shared" si="481"/>
        <v>3005.9334838042414</v>
      </c>
      <c r="BK961" s="41">
        <f t="shared" si="482"/>
        <v>6.9070566903511859E-3</v>
      </c>
    </row>
    <row r="962" spans="1:63" x14ac:dyDescent="0.3">
      <c r="A962" s="85" t="s">
        <v>1297</v>
      </c>
      <c r="B962" s="85" t="s">
        <v>997</v>
      </c>
      <c r="C962" s="65">
        <f>VLOOKUP(B962,Площадь!$D$2:$E$713,2,0)</f>
        <v>31.8</v>
      </c>
      <c r="D962" s="79"/>
      <c r="E962">
        <v>31</v>
      </c>
      <c r="F962">
        <v>29</v>
      </c>
      <c r="G962">
        <v>31</v>
      </c>
      <c r="Q962">
        <f t="shared" si="461"/>
        <v>91</v>
      </c>
      <c r="R962" s="100">
        <f>VLOOKUP(B962,'Общие показания'!A:H,8,0)</f>
        <v>1.2129419068475931</v>
      </c>
      <c r="S962" s="41"/>
      <c r="T962" s="100">
        <f t="shared" si="462"/>
        <v>0.46339681675779903</v>
      </c>
      <c r="U962" s="100">
        <f t="shared" si="463"/>
        <v>0.37638156069276546</v>
      </c>
      <c r="V962" s="41">
        <f t="shared" si="459"/>
        <v>0.37316352939702863</v>
      </c>
      <c r="W962" s="41">
        <f t="shared" si="484"/>
        <v>0</v>
      </c>
      <c r="X962" s="100">
        <f t="shared" si="464"/>
        <v>0</v>
      </c>
      <c r="Y962" s="41"/>
      <c r="Z962" s="41"/>
      <c r="AA962" s="41"/>
      <c r="AB962" s="41"/>
      <c r="AC962" s="41"/>
      <c r="AD962" s="41">
        <f>(S962*$AD$1)/31*N962</f>
        <v>0</v>
      </c>
      <c r="AE962" s="41">
        <f>(S962*$AE$1)/30*O962</f>
        <v>0</v>
      </c>
      <c r="AF962" s="41">
        <f>(S962*$AF$1)/31*P962</f>
        <v>0</v>
      </c>
      <c r="AG962" s="41">
        <f>S962-AD962-AE962-AF962</f>
        <v>0</v>
      </c>
      <c r="AI962" s="100">
        <f t="shared" si="465"/>
        <v>0.63524102262470838</v>
      </c>
      <c r="AJ962" s="100">
        <f t="shared" si="466"/>
        <v>0.30662986001727305</v>
      </c>
      <c r="AK962" s="41">
        <f t="shared" si="460"/>
        <v>0.48092004354843831</v>
      </c>
      <c r="AL962" s="41">
        <f t="shared" si="467"/>
        <v>0</v>
      </c>
      <c r="AR962" s="41">
        <f t="shared" si="468"/>
        <v>0</v>
      </c>
      <c r="AS962" s="41">
        <f t="shared" si="469"/>
        <v>0</v>
      </c>
      <c r="AT962" s="41">
        <f t="shared" si="470"/>
        <v>0</v>
      </c>
      <c r="AV962" s="40">
        <f t="shared" si="471"/>
        <v>2949.1394705248276</v>
      </c>
      <c r="AW962" s="40">
        <f t="shared" si="472"/>
        <v>1833.448537297199</v>
      </c>
      <c r="AX962" s="40">
        <f t="shared" si="473"/>
        <v>2292.6677798718938</v>
      </c>
      <c r="AY962" s="40">
        <f t="shared" si="474"/>
        <v>0</v>
      </c>
      <c r="AZ962" s="40">
        <f t="shared" si="475"/>
        <v>0</v>
      </c>
      <c r="BA962" s="40">
        <f t="shared" si="476"/>
        <v>0</v>
      </c>
      <c r="BB962" s="40">
        <f t="shared" si="477"/>
        <v>0</v>
      </c>
      <c r="BC962" s="40">
        <f t="shared" si="478"/>
        <v>0</v>
      </c>
      <c r="BD962" s="40">
        <f t="shared" si="479"/>
        <v>0</v>
      </c>
      <c r="BE962" s="40">
        <f>(AD962+AR962)*$BE$1</f>
        <v>0</v>
      </c>
      <c r="BF962" s="40">
        <f>(AE962+AS962)*$BF$1</f>
        <v>0</v>
      </c>
      <c r="BG962" s="40">
        <f>(AF962+AT962)*$BG$1</f>
        <v>0</v>
      </c>
      <c r="BH962" s="62">
        <f t="shared" si="480"/>
        <v>7075.2557876939209</v>
      </c>
      <c r="BI962" s="128">
        <f>VLOOKUP(A962,'1112 '!$B$499:$G$1229,6,0)</f>
        <v>4097.3999999999996</v>
      </c>
      <c r="BJ962" s="63">
        <f t="shared" si="481"/>
        <v>2977.8557876939212</v>
      </c>
      <c r="BK962" s="41">
        <f t="shared" si="482"/>
        <v>6.9070566903511868E-3</v>
      </c>
    </row>
    <row r="963" spans="1:63" x14ac:dyDescent="0.3">
      <c r="A963" s="85" t="s">
        <v>1660</v>
      </c>
      <c r="B963" s="85" t="s">
        <v>603</v>
      </c>
      <c r="C963" s="65">
        <f>VLOOKUP(B963,Площадь!$D$2:$E$713,2,0)</f>
        <v>39.1</v>
      </c>
      <c r="D963" s="79"/>
      <c r="E963">
        <v>31</v>
      </c>
      <c r="F963">
        <v>29</v>
      </c>
      <c r="G963">
        <v>31</v>
      </c>
      <c r="Q963">
        <f t="shared" si="461"/>
        <v>91</v>
      </c>
      <c r="R963" s="100">
        <f>VLOOKUP(B963,'Общие показания'!A:H,8,0)</f>
        <v>0.25900000000000034</v>
      </c>
      <c r="S963" s="41"/>
      <c r="T963" s="100">
        <f t="shared" si="462"/>
        <v>9.8949318893761892E-2</v>
      </c>
      <c r="U963" s="100">
        <f t="shared" si="463"/>
        <v>8.0368914347086831E-2</v>
      </c>
      <c r="V963" s="41">
        <f t="shared" si="459"/>
        <v>7.9681766759151632E-2</v>
      </c>
      <c r="W963" s="41">
        <f t="shared" si="484"/>
        <v>0</v>
      </c>
      <c r="X963" s="100">
        <f t="shared" si="464"/>
        <v>0</v>
      </c>
      <c r="Y963" s="41"/>
      <c r="Z963" s="41"/>
      <c r="AA963" s="41"/>
      <c r="AB963" s="41"/>
      <c r="AC963" s="41"/>
      <c r="AD963" s="41"/>
      <c r="AE963" s="41"/>
      <c r="AF963" s="41"/>
      <c r="AG963" s="41"/>
      <c r="AI963" s="100">
        <f t="shared" si="465"/>
        <v>0.78106679196937412</v>
      </c>
      <c r="AJ963" s="100">
        <f t="shared" si="466"/>
        <v>0.37701973354325086</v>
      </c>
      <c r="AK963" s="41">
        <f t="shared" si="460"/>
        <v>0.59131992775924336</v>
      </c>
      <c r="AL963" s="41">
        <f t="shared" si="467"/>
        <v>0</v>
      </c>
      <c r="AR963" s="41">
        <f t="shared" si="468"/>
        <v>0</v>
      </c>
      <c r="AS963" s="41">
        <f t="shared" si="469"/>
        <v>0</v>
      </c>
      <c r="AT963" s="41">
        <f t="shared" si="470"/>
        <v>0</v>
      </c>
      <c r="AV963" s="40">
        <f t="shared" si="471"/>
        <v>2362.280047356568</v>
      </c>
      <c r="AW963" s="40">
        <f t="shared" si="472"/>
        <v>1227.795790850907</v>
      </c>
      <c r="AX963" s="40">
        <f t="shared" si="473"/>
        <v>1801.2101086973987</v>
      </c>
      <c r="AY963" s="40">
        <f t="shared" si="474"/>
        <v>0</v>
      </c>
      <c r="AZ963" s="40">
        <f t="shared" si="475"/>
        <v>0</v>
      </c>
      <c r="BA963" s="40">
        <f t="shared" si="476"/>
        <v>0</v>
      </c>
      <c r="BB963" s="40">
        <f t="shared" si="477"/>
        <v>0</v>
      </c>
      <c r="BC963" s="40">
        <f t="shared" si="478"/>
        <v>0</v>
      </c>
      <c r="BD963" s="40">
        <f t="shared" si="479"/>
        <v>0</v>
      </c>
      <c r="BE963" s="40"/>
      <c r="BF963" s="40"/>
      <c r="BG963" s="40"/>
      <c r="BH963" s="62">
        <f t="shared" si="480"/>
        <v>5391.2859469048735</v>
      </c>
      <c r="BI963" s="128">
        <f>VLOOKUP(A963,'1112 '!$B$499:$G$1229,6,0)</f>
        <v>5038.01</v>
      </c>
      <c r="BJ963" s="63">
        <f t="shared" si="481"/>
        <v>353.27594690487331</v>
      </c>
      <c r="BK963" s="41">
        <f t="shared" si="482"/>
        <v>4.2804911621310074E-3</v>
      </c>
    </row>
    <row r="964" spans="1:63" x14ac:dyDescent="0.3">
      <c r="A964" s="85" t="s">
        <v>2220</v>
      </c>
      <c r="B964" s="85" t="s">
        <v>695</v>
      </c>
      <c r="C964" s="65">
        <f>VLOOKUP(B964,Площадь!$D$2:$E$713,2,0)</f>
        <v>62</v>
      </c>
      <c r="D964" s="79"/>
      <c r="E964">
        <v>31</v>
      </c>
      <c r="F964">
        <v>29</v>
      </c>
      <c r="G964">
        <v>31</v>
      </c>
      <c r="Q964">
        <f t="shared" si="461"/>
        <v>91</v>
      </c>
      <c r="R964" s="100">
        <f>VLOOKUP(B964,'Общие показания'!A:H,8,0)</f>
        <v>1.7750000000000004</v>
      </c>
      <c r="S964" s="41"/>
      <c r="T964" s="100">
        <f t="shared" si="462"/>
        <v>0.67812757156921677</v>
      </c>
      <c r="U964" s="100">
        <f t="shared" si="463"/>
        <v>0.55079082226285314</v>
      </c>
      <c r="V964" s="41">
        <f t="shared" ref="V964:V1027" si="485">R964*$V$1/31*G964</f>
        <v>0.54608160616793044</v>
      </c>
      <c r="W964" s="41">
        <f t="shared" si="484"/>
        <v>0</v>
      </c>
      <c r="X964" s="100">
        <f t="shared" si="464"/>
        <v>0</v>
      </c>
      <c r="Y964" s="41"/>
      <c r="Z964" s="41"/>
      <c r="AA964" s="41"/>
      <c r="AB964" s="41"/>
      <c r="AC964" s="41"/>
      <c r="AD964" s="41"/>
      <c r="AE964" s="41"/>
      <c r="AF964" s="41"/>
      <c r="AG964" s="41"/>
      <c r="AI964" s="100">
        <f t="shared" si="465"/>
        <v>1.2385202327903118</v>
      </c>
      <c r="AJ964" s="100">
        <f t="shared" si="466"/>
        <v>0.59783180254940027</v>
      </c>
      <c r="AK964" s="41">
        <f t="shared" si="460"/>
        <v>0.93764285220135768</v>
      </c>
      <c r="AL964" s="41">
        <f t="shared" si="467"/>
        <v>0</v>
      </c>
      <c r="AR964" s="41">
        <f t="shared" si="468"/>
        <v>0</v>
      </c>
      <c r="AS964" s="41">
        <f t="shared" si="469"/>
        <v>0</v>
      </c>
      <c r="AT964" s="41">
        <f t="shared" si="470"/>
        <v>0</v>
      </c>
      <c r="AV964" s="40">
        <f t="shared" si="471"/>
        <v>5144.9727001105439</v>
      </c>
      <c r="AW964" s="40">
        <f t="shared" si="472"/>
        <v>3083.3166291410212</v>
      </c>
      <c r="AX964" s="40">
        <f t="shared" si="473"/>
        <v>3982.8505870681824</v>
      </c>
      <c r="AY964" s="40">
        <f t="shared" si="474"/>
        <v>0</v>
      </c>
      <c r="AZ964" s="40">
        <f t="shared" si="475"/>
        <v>0</v>
      </c>
      <c r="BA964" s="40">
        <f t="shared" si="476"/>
        <v>0</v>
      </c>
      <c r="BB964" s="40">
        <f t="shared" si="477"/>
        <v>0</v>
      </c>
      <c r="BC964" s="40">
        <f t="shared" si="478"/>
        <v>0</v>
      </c>
      <c r="BD964" s="40">
        <f t="shared" si="479"/>
        <v>0</v>
      </c>
      <c r="BE964" s="40"/>
      <c r="BF964" s="40"/>
      <c r="BG964" s="40"/>
      <c r="BH964" s="62">
        <f t="shared" si="480"/>
        <v>12211.139916319747</v>
      </c>
      <c r="BI964" s="128">
        <f>VLOOKUP(A964,'1112 '!$B$499:$G$1229,6,0)</f>
        <v>7988.67</v>
      </c>
      <c r="BJ964" s="63">
        <f t="shared" si="481"/>
        <v>4222.4699163197474</v>
      </c>
      <c r="BK964" s="41">
        <f t="shared" si="482"/>
        <v>6.1142404402433738E-3</v>
      </c>
    </row>
    <row r="965" spans="1:63" x14ac:dyDescent="0.3">
      <c r="A965" s="85" t="s">
        <v>1638</v>
      </c>
      <c r="B965" s="85" t="s">
        <v>559</v>
      </c>
      <c r="C965" s="65">
        <f>VLOOKUP(B965,Площадь!$D$2:$E$713,2,0)</f>
        <v>32.5</v>
      </c>
      <c r="D965" s="79"/>
      <c r="E965">
        <v>31</v>
      </c>
      <c r="F965">
        <v>29</v>
      </c>
      <c r="G965">
        <v>31</v>
      </c>
      <c r="Q965">
        <f t="shared" si="461"/>
        <v>91</v>
      </c>
      <c r="R965" s="100">
        <f>VLOOKUP(B965,'Общие показания'!A:H,8,0)</f>
        <v>1.2396418859291438</v>
      </c>
      <c r="S965" s="41"/>
      <c r="T965" s="100">
        <f t="shared" si="462"/>
        <v>0.47359737561724746</v>
      </c>
      <c r="U965" s="100">
        <f t="shared" si="463"/>
        <v>0.38466668938726029</v>
      </c>
      <c r="V965" s="41">
        <f t="shared" si="485"/>
        <v>0.38137782092463612</v>
      </c>
      <c r="W965" s="41">
        <f t="shared" si="484"/>
        <v>0</v>
      </c>
      <c r="X965" s="100">
        <f t="shared" si="464"/>
        <v>0</v>
      </c>
      <c r="Y965" s="41"/>
      <c r="Z965" s="41"/>
      <c r="AA965" s="41"/>
      <c r="AB965" s="41"/>
      <c r="AC965" s="41"/>
      <c r="AD965" s="41"/>
      <c r="AE965" s="41"/>
      <c r="AF965" s="41"/>
      <c r="AG965" s="41"/>
      <c r="AI965" s="100">
        <f t="shared" si="465"/>
        <v>0.6492243155755667</v>
      </c>
      <c r="AJ965" s="100">
        <f t="shared" si="466"/>
        <v>0.31337957391702437</v>
      </c>
      <c r="AK965" s="41">
        <f t="shared" ref="AK965:AK1028" si="486">(C965*$AK$1)/31*G965</f>
        <v>0.49150633381522779</v>
      </c>
      <c r="AL965" s="41">
        <f t="shared" si="467"/>
        <v>0</v>
      </c>
      <c r="AR965" s="41">
        <f t="shared" si="468"/>
        <v>0</v>
      </c>
      <c r="AS965" s="41">
        <f t="shared" si="469"/>
        <v>0</v>
      </c>
      <c r="AT965" s="41">
        <f t="shared" si="470"/>
        <v>0</v>
      </c>
      <c r="AV965" s="40">
        <f t="shared" si="471"/>
        <v>3014.0576349703429</v>
      </c>
      <c r="AW965" s="40">
        <f t="shared" si="472"/>
        <v>1873.8074673634896</v>
      </c>
      <c r="AX965" s="40">
        <f t="shared" si="473"/>
        <v>2343.1353096175012</v>
      </c>
      <c r="AY965" s="40">
        <f t="shared" si="474"/>
        <v>0</v>
      </c>
      <c r="AZ965" s="40">
        <f t="shared" si="475"/>
        <v>0</v>
      </c>
      <c r="BA965" s="40">
        <f t="shared" si="476"/>
        <v>0</v>
      </c>
      <c r="BB965" s="40">
        <f t="shared" si="477"/>
        <v>0</v>
      </c>
      <c r="BC965" s="40">
        <f t="shared" si="478"/>
        <v>0</v>
      </c>
      <c r="BD965" s="40">
        <f t="shared" si="479"/>
        <v>0</v>
      </c>
      <c r="BE965" s="40"/>
      <c r="BF965" s="40"/>
      <c r="BG965" s="40"/>
      <c r="BH965" s="62">
        <f t="shared" si="480"/>
        <v>7231.0004119513342</v>
      </c>
      <c r="BI965" s="128">
        <f>VLOOKUP(A965,'1112 '!$B$499:$G$1229,6,0)</f>
        <v>4187.6099999999997</v>
      </c>
      <c r="BJ965" s="63">
        <f t="shared" si="481"/>
        <v>3043.3904119513345</v>
      </c>
      <c r="BK965" s="41">
        <f t="shared" si="482"/>
        <v>6.9070566903511859E-3</v>
      </c>
    </row>
    <row r="966" spans="1:63" x14ac:dyDescent="0.3">
      <c r="A966" s="85" t="s">
        <v>1632</v>
      </c>
      <c r="B966" s="85" t="s">
        <v>888</v>
      </c>
      <c r="C966" s="65">
        <f>VLOOKUP(B966,Площадь!$D$2:$E$713,2,0)</f>
        <v>33.700000000000003</v>
      </c>
      <c r="D966" s="79"/>
      <c r="E966">
        <v>31</v>
      </c>
      <c r="F966">
        <v>29</v>
      </c>
      <c r="G966">
        <v>31</v>
      </c>
      <c r="Q966">
        <f t="shared" si="461"/>
        <v>91</v>
      </c>
      <c r="R966" s="100">
        <f>VLOOKUP(B966,'Общие показания'!A:H,8,0)</f>
        <v>1.2854132786403738</v>
      </c>
      <c r="S966" s="41"/>
      <c r="T966" s="100">
        <f t="shared" si="462"/>
        <v>0.49108404794773047</v>
      </c>
      <c r="U966" s="100">
        <f t="shared" si="463"/>
        <v>0.39886976714925149</v>
      </c>
      <c r="V966" s="41">
        <f t="shared" si="485"/>
        <v>0.39545946354339195</v>
      </c>
      <c r="W966" s="41">
        <f t="shared" si="484"/>
        <v>0</v>
      </c>
      <c r="X966" s="100">
        <f t="shared" si="464"/>
        <v>0</v>
      </c>
      <c r="Y966" s="41"/>
      <c r="Z966" s="41"/>
      <c r="AA966" s="41"/>
      <c r="AB966" s="41"/>
      <c r="AC966" s="41"/>
      <c r="AD966" s="41"/>
      <c r="AE966" s="41"/>
      <c r="AF966" s="41"/>
      <c r="AG966" s="41"/>
      <c r="AI966" s="100">
        <f t="shared" si="465"/>
        <v>0.6731956749198954</v>
      </c>
      <c r="AJ966" s="100">
        <f t="shared" si="466"/>
        <v>0.32495051203088376</v>
      </c>
      <c r="AK966" s="41">
        <f t="shared" si="486"/>
        <v>0.50965425998686698</v>
      </c>
      <c r="AL966" s="41">
        <f t="shared" si="467"/>
        <v>0</v>
      </c>
      <c r="AR966" s="41">
        <f t="shared" si="468"/>
        <v>0</v>
      </c>
      <c r="AS966" s="41">
        <f t="shared" si="469"/>
        <v>0</v>
      </c>
      <c r="AT966" s="41">
        <f t="shared" si="470"/>
        <v>0</v>
      </c>
      <c r="AV966" s="40">
        <f t="shared" si="471"/>
        <v>3125.34591687694</v>
      </c>
      <c r="AW966" s="40">
        <f t="shared" si="472"/>
        <v>1942.9942046199881</v>
      </c>
      <c r="AX966" s="40">
        <f t="shared" si="473"/>
        <v>2429.6510748956857</v>
      </c>
      <c r="AY966" s="40">
        <f t="shared" si="474"/>
        <v>0</v>
      </c>
      <c r="AZ966" s="40">
        <f t="shared" si="475"/>
        <v>0</v>
      </c>
      <c r="BA966" s="40">
        <f t="shared" si="476"/>
        <v>0</v>
      </c>
      <c r="BB966" s="40">
        <f t="shared" si="477"/>
        <v>0</v>
      </c>
      <c r="BC966" s="40">
        <f t="shared" si="478"/>
        <v>0</v>
      </c>
      <c r="BD966" s="40">
        <f t="shared" si="479"/>
        <v>0</v>
      </c>
      <c r="BE966" s="40"/>
      <c r="BF966" s="40"/>
      <c r="BG966" s="40"/>
      <c r="BH966" s="62">
        <f t="shared" si="480"/>
        <v>7497.9911963926133</v>
      </c>
      <c r="BI966" s="128">
        <f>VLOOKUP(A966,'1112 '!$B$499:$G$1229,6,0)</f>
        <v>4342.2299999999996</v>
      </c>
      <c r="BJ966" s="63">
        <f t="shared" si="481"/>
        <v>3155.7611963926138</v>
      </c>
      <c r="BK966" s="41">
        <f t="shared" si="482"/>
        <v>6.907056690351185E-3</v>
      </c>
    </row>
    <row r="967" spans="1:63" x14ac:dyDescent="0.3">
      <c r="A967" s="85" t="s">
        <v>1351</v>
      </c>
      <c r="B967" s="85" t="s">
        <v>582</v>
      </c>
      <c r="C967" s="65">
        <f>VLOOKUP(B967,Площадь!$D$2:$E$713,2,0)</f>
        <v>59</v>
      </c>
      <c r="D967" s="79"/>
      <c r="E967">
        <v>31</v>
      </c>
      <c r="F967">
        <v>29</v>
      </c>
      <c r="G967">
        <v>31</v>
      </c>
      <c r="Q967">
        <f t="shared" si="461"/>
        <v>91</v>
      </c>
      <c r="R967" s="100">
        <f>VLOOKUP(B967,'Общие показания'!A:H,8,0)</f>
        <v>0</v>
      </c>
      <c r="S967" s="41"/>
      <c r="T967" s="100">
        <f t="shared" si="462"/>
        <v>0</v>
      </c>
      <c r="U967" s="100">
        <f t="shared" si="463"/>
        <v>0</v>
      </c>
      <c r="V967" s="41">
        <f t="shared" si="485"/>
        <v>0</v>
      </c>
      <c r="W967" s="41">
        <f t="shared" si="484"/>
        <v>0</v>
      </c>
      <c r="X967" s="100">
        <f t="shared" si="464"/>
        <v>0</v>
      </c>
      <c r="Y967" s="41"/>
      <c r="Z967" s="41"/>
      <c r="AA967" s="41"/>
      <c r="AB967" s="41"/>
      <c r="AC967" s="41"/>
      <c r="AD967" s="41"/>
      <c r="AE967" s="41"/>
      <c r="AF967" s="41"/>
      <c r="AG967" s="41"/>
      <c r="AI967" s="100">
        <f t="shared" si="465"/>
        <v>1.1785918344294903</v>
      </c>
      <c r="AJ967" s="100">
        <f t="shared" si="466"/>
        <v>0.56890445726475192</v>
      </c>
      <c r="AK967" s="41">
        <f t="shared" si="486"/>
        <v>0.89227303677225966</v>
      </c>
      <c r="AL967" s="41">
        <f t="shared" si="467"/>
        <v>0</v>
      </c>
      <c r="AR967" s="41">
        <f t="shared" si="468"/>
        <v>0</v>
      </c>
      <c r="AS967" s="41">
        <f t="shared" si="469"/>
        <v>0</v>
      </c>
      <c r="AT967" s="41">
        <f t="shared" si="470"/>
        <v>0</v>
      </c>
      <c r="AV967" s="40">
        <f t="shared" si="471"/>
        <v>3163.7647766691466</v>
      </c>
      <c r="AW967" s="40">
        <f t="shared" si="472"/>
        <v>1527.1443689032096</v>
      </c>
      <c r="AX967" s="40">
        <f t="shared" si="473"/>
        <v>2395.1820489899833</v>
      </c>
      <c r="AY967" s="40">
        <f t="shared" si="474"/>
        <v>0</v>
      </c>
      <c r="AZ967" s="40">
        <f t="shared" si="475"/>
        <v>0</v>
      </c>
      <c r="BA967" s="40">
        <f t="shared" si="476"/>
        <v>0</v>
      </c>
      <c r="BB967" s="40">
        <f t="shared" si="477"/>
        <v>0</v>
      </c>
      <c r="BC967" s="40">
        <f t="shared" si="478"/>
        <v>0</v>
      </c>
      <c r="BD967" s="40">
        <f t="shared" si="479"/>
        <v>0</v>
      </c>
      <c r="BE967" s="40"/>
      <c r="BF967" s="40"/>
      <c r="BG967" s="40"/>
      <c r="BH967" s="62">
        <f t="shared" si="480"/>
        <v>7086.0911945623393</v>
      </c>
      <c r="BI967" s="128">
        <f>VLOOKUP(A967,'1112 '!$B$499:$G$1229,6,0)</f>
        <v>7602.11</v>
      </c>
      <c r="BJ967" s="63">
        <f t="shared" si="481"/>
        <v>-516.01880543766038</v>
      </c>
      <c r="BK967" s="41">
        <f t="shared" si="482"/>
        <v>3.7284877520713301E-3</v>
      </c>
    </row>
    <row r="968" spans="1:63" x14ac:dyDescent="0.3">
      <c r="A968" s="85" t="s">
        <v>1650</v>
      </c>
      <c r="B968" s="85" t="s">
        <v>685</v>
      </c>
      <c r="C968" s="65">
        <f>VLOOKUP(B968,Площадь!$D$2:$E$713,2,0)</f>
        <v>39.299999999999997</v>
      </c>
      <c r="D968" s="79"/>
      <c r="E968">
        <v>31</v>
      </c>
      <c r="F968">
        <v>29</v>
      </c>
      <c r="G968">
        <v>31</v>
      </c>
      <c r="Q968">
        <f t="shared" si="461"/>
        <v>91</v>
      </c>
      <c r="R968" s="100">
        <f>VLOOKUP(B968,'Общие показания'!A:H,8,0)</f>
        <v>1.4990131112927798</v>
      </c>
      <c r="S968" s="41"/>
      <c r="T968" s="100">
        <f t="shared" si="462"/>
        <v>0.57268851882331762</v>
      </c>
      <c r="U968" s="100">
        <f t="shared" si="463"/>
        <v>0.46515079670520998</v>
      </c>
      <c r="V968" s="41">
        <f t="shared" si="485"/>
        <v>0.46117379576425227</v>
      </c>
      <c r="W968" s="41">
        <f t="shared" si="484"/>
        <v>0</v>
      </c>
      <c r="X968" s="100">
        <f t="shared" si="464"/>
        <v>0</v>
      </c>
      <c r="Y968" s="41"/>
      <c r="Z968" s="41"/>
      <c r="AA968" s="41"/>
      <c r="AB968" s="41"/>
      <c r="AC968" s="41"/>
      <c r="AD968" s="41"/>
      <c r="AE968" s="41"/>
      <c r="AF968" s="41"/>
      <c r="AG968" s="41"/>
      <c r="AI968" s="100">
        <f t="shared" si="465"/>
        <v>0.78506201852676216</v>
      </c>
      <c r="AJ968" s="100">
        <f t="shared" si="466"/>
        <v>0.37894822322889404</v>
      </c>
      <c r="AK968" s="41">
        <f t="shared" si="486"/>
        <v>0.59434458212118313</v>
      </c>
      <c r="AL968" s="41">
        <f t="shared" si="467"/>
        <v>0</v>
      </c>
      <c r="AR968" s="41">
        <f t="shared" si="468"/>
        <v>0</v>
      </c>
      <c r="AS968" s="41">
        <f t="shared" si="469"/>
        <v>0</v>
      </c>
      <c r="AT968" s="41">
        <f t="shared" si="470"/>
        <v>0</v>
      </c>
      <c r="AV968" s="40">
        <f t="shared" si="471"/>
        <v>3644.6912324410605</v>
      </c>
      <c r="AW968" s="40">
        <f t="shared" si="472"/>
        <v>2265.8656451503116</v>
      </c>
      <c r="AX968" s="40">
        <f t="shared" si="473"/>
        <v>2833.3913128605473</v>
      </c>
      <c r="AY968" s="40">
        <f t="shared" si="474"/>
        <v>0</v>
      </c>
      <c r="AZ968" s="40">
        <f t="shared" si="475"/>
        <v>0</v>
      </c>
      <c r="BA968" s="40">
        <f t="shared" si="476"/>
        <v>0</v>
      </c>
      <c r="BB968" s="40">
        <f t="shared" si="477"/>
        <v>0</v>
      </c>
      <c r="BC968" s="40">
        <f t="shared" si="478"/>
        <v>0</v>
      </c>
      <c r="BD968" s="40">
        <f t="shared" si="479"/>
        <v>0</v>
      </c>
      <c r="BE968" s="40"/>
      <c r="BF968" s="40"/>
      <c r="BG968" s="40"/>
      <c r="BH968" s="62">
        <f t="shared" si="480"/>
        <v>8743.9481904519198</v>
      </c>
      <c r="BI968" s="128">
        <f>VLOOKUP(A968,'1112 '!$B$499:$G$1229,6,0)</f>
        <v>5063.78</v>
      </c>
      <c r="BJ968" s="63">
        <f t="shared" si="481"/>
        <v>3680.1681904519201</v>
      </c>
      <c r="BK968" s="41">
        <f t="shared" si="482"/>
        <v>6.9070566903511868E-3</v>
      </c>
    </row>
    <row r="969" spans="1:63" x14ac:dyDescent="0.3">
      <c r="A969" s="85" t="s">
        <v>2130</v>
      </c>
      <c r="B969" s="85" t="s">
        <v>545</v>
      </c>
      <c r="C969" s="65">
        <f>VLOOKUP(B969,Площадь!$D$2:$E$713,2,0)</f>
        <v>31.8</v>
      </c>
      <c r="D969" s="79"/>
      <c r="E969">
        <v>31</v>
      </c>
      <c r="F969">
        <v>29</v>
      </c>
      <c r="G969">
        <v>31</v>
      </c>
      <c r="Q969">
        <f t="shared" si="461"/>
        <v>91</v>
      </c>
      <c r="R969" s="100">
        <f>VLOOKUP(B969,'Общие показания'!A:H,8,0)</f>
        <v>2.3240000000000007</v>
      </c>
      <c r="S969" s="41"/>
      <c r="T969" s="100">
        <f t="shared" si="462"/>
        <v>0.88786956412780849</v>
      </c>
      <c r="U969" s="100">
        <f t="shared" si="463"/>
        <v>0.72114809630358923</v>
      </c>
      <c r="V969" s="41">
        <f t="shared" si="485"/>
        <v>0.71498233956860313</v>
      </c>
      <c r="W969" s="41">
        <f t="shared" si="484"/>
        <v>0</v>
      </c>
      <c r="X969" s="100">
        <f t="shared" si="464"/>
        <v>0</v>
      </c>
      <c r="Y969" s="41"/>
      <c r="Z969" s="41"/>
      <c r="AA969" s="41"/>
      <c r="AB969" s="41"/>
      <c r="AC969" s="41"/>
      <c r="AD969" s="41"/>
      <c r="AE969" s="41"/>
      <c r="AF969" s="41"/>
      <c r="AG969" s="41"/>
      <c r="AI969" s="100">
        <f t="shared" si="465"/>
        <v>0.63524102262470838</v>
      </c>
      <c r="AJ969" s="100">
        <f t="shared" si="466"/>
        <v>0.30662986001727305</v>
      </c>
      <c r="AK969" s="41">
        <f t="shared" si="486"/>
        <v>0.48092004354843831</v>
      </c>
      <c r="AL969" s="41">
        <f t="shared" si="467"/>
        <v>0</v>
      </c>
      <c r="AR969" s="41">
        <f t="shared" si="468"/>
        <v>0</v>
      </c>
      <c r="AS969" s="41">
        <f t="shared" si="469"/>
        <v>0</v>
      </c>
      <c r="AT969" s="41">
        <f t="shared" si="470"/>
        <v>0</v>
      </c>
      <c r="AV969" s="40">
        <f t="shared" si="471"/>
        <v>4088.5771346549859</v>
      </c>
      <c r="AW969" s="40">
        <f t="shared" si="472"/>
        <v>2758.9260348294697</v>
      </c>
      <c r="AX969" s="40">
        <f t="shared" si="473"/>
        <v>3210.2325211440616</v>
      </c>
      <c r="AY969" s="40">
        <f t="shared" si="474"/>
        <v>0</v>
      </c>
      <c r="AZ969" s="40">
        <f t="shared" si="475"/>
        <v>0</v>
      </c>
      <c r="BA969" s="40">
        <f t="shared" si="476"/>
        <v>0</v>
      </c>
      <c r="BB969" s="40">
        <f t="shared" si="477"/>
        <v>0</v>
      </c>
      <c r="BC969" s="40">
        <f t="shared" si="478"/>
        <v>0</v>
      </c>
      <c r="BD969" s="40">
        <f t="shared" si="479"/>
        <v>0</v>
      </c>
      <c r="BE969" s="40"/>
      <c r="BF969" s="40"/>
      <c r="BG969" s="40"/>
      <c r="BH969" s="62">
        <f t="shared" si="480"/>
        <v>10057.735690628517</v>
      </c>
      <c r="BI969" s="128">
        <f>VLOOKUP(A969,'1112 '!$B$499:$G$1229,6,0)</f>
        <v>4097.3999999999996</v>
      </c>
      <c r="BJ969" s="63">
        <f t="shared" si="481"/>
        <v>5960.3356906285171</v>
      </c>
      <c r="BK969" s="41">
        <f t="shared" si="482"/>
        <v>9.8186345025954424E-3</v>
      </c>
    </row>
    <row r="970" spans="1:63" x14ac:dyDescent="0.3">
      <c r="A970" s="85" t="s">
        <v>1578</v>
      </c>
      <c r="B970" s="85" t="s">
        <v>1020</v>
      </c>
      <c r="C970" s="65">
        <f>VLOOKUP(B970,Площадь!$D$2:$E$713,2,0)</f>
        <v>32.1</v>
      </c>
      <c r="D970" s="79"/>
      <c r="E970">
        <v>31</v>
      </c>
      <c r="F970">
        <v>29</v>
      </c>
      <c r="G970">
        <v>31</v>
      </c>
      <c r="Q970">
        <f t="shared" si="461"/>
        <v>91</v>
      </c>
      <c r="R970" s="100">
        <f>VLOOKUP(B970,'Общие показания'!A:H,8,0)</f>
        <v>1.8069999999999995</v>
      </c>
      <c r="S970" s="41"/>
      <c r="T970" s="100">
        <f t="shared" si="462"/>
        <v>0.69035297004257701</v>
      </c>
      <c r="U970" s="100">
        <f t="shared" si="463"/>
        <v>0.5607205722980142</v>
      </c>
      <c r="V970" s="41">
        <f t="shared" si="485"/>
        <v>0.5559264576594084</v>
      </c>
      <c r="W970" s="41">
        <f t="shared" si="484"/>
        <v>0</v>
      </c>
      <c r="X970" s="100">
        <f t="shared" si="464"/>
        <v>0</v>
      </c>
      <c r="Y970" s="41"/>
      <c r="Z970" s="41"/>
      <c r="AA970" s="41"/>
      <c r="AB970" s="41"/>
      <c r="AC970" s="41"/>
      <c r="AD970" s="41">
        <f>(S970*$AD$1)/31*N970</f>
        <v>0</v>
      </c>
      <c r="AE970" s="41">
        <f>(S970*$AE$1)/30*O970</f>
        <v>0</v>
      </c>
      <c r="AF970" s="41">
        <f>(S970*$AF$1)/31*P970</f>
        <v>0</v>
      </c>
      <c r="AG970" s="41">
        <f>S970-AD970-AE970-AF970</f>
        <v>0</v>
      </c>
      <c r="AI970" s="100">
        <f t="shared" si="465"/>
        <v>0.6412338624607905</v>
      </c>
      <c r="AJ970" s="100">
        <f t="shared" si="466"/>
        <v>0.30952259454573794</v>
      </c>
      <c r="AK970" s="41">
        <f t="shared" si="486"/>
        <v>0.48545702509134803</v>
      </c>
      <c r="AL970" s="41">
        <f t="shared" si="467"/>
        <v>0</v>
      </c>
      <c r="AR970" s="41">
        <f t="shared" si="468"/>
        <v>0</v>
      </c>
      <c r="AS970" s="41">
        <f t="shared" si="469"/>
        <v>0</v>
      </c>
      <c r="AT970" s="41">
        <f t="shared" si="470"/>
        <v>0</v>
      </c>
      <c r="AV970" s="40">
        <f t="shared" si="471"/>
        <v>3574.4584296987396</v>
      </c>
      <c r="AW970" s="40">
        <f t="shared" si="472"/>
        <v>2336.0459473486944</v>
      </c>
      <c r="AX970" s="40">
        <f t="shared" si="473"/>
        <v>2795.4481657568208</v>
      </c>
      <c r="AY970" s="40">
        <f t="shared" si="474"/>
        <v>0</v>
      </c>
      <c r="AZ970" s="40">
        <f t="shared" si="475"/>
        <v>0</v>
      </c>
      <c r="BA970" s="40">
        <f t="shared" si="476"/>
        <v>0</v>
      </c>
      <c r="BB970" s="40">
        <f t="shared" si="477"/>
        <v>0</v>
      </c>
      <c r="BC970" s="40">
        <f t="shared" si="478"/>
        <v>0</v>
      </c>
      <c r="BD970" s="40">
        <f t="shared" si="479"/>
        <v>0</v>
      </c>
      <c r="BE970" s="40">
        <f>(AD970+AR970)*$BE$1</f>
        <v>0</v>
      </c>
      <c r="BF970" s="40">
        <f>(AE970+AS970)*$BF$1</f>
        <v>0</v>
      </c>
      <c r="BG970" s="40">
        <f>(AF970+AT970)*$BG$1</f>
        <v>0</v>
      </c>
      <c r="BH970" s="62">
        <f t="shared" si="480"/>
        <v>8705.9525428042543</v>
      </c>
      <c r="BI970" s="128">
        <f>VLOOKUP(A970,'1112 '!$B$499:$G$1229,6,0)</f>
        <v>4136.07</v>
      </c>
      <c r="BJ970" s="63">
        <f t="shared" si="481"/>
        <v>4569.8825428042546</v>
      </c>
      <c r="BK970" s="41">
        <f t="shared" si="482"/>
        <v>8.4195573263184734E-3</v>
      </c>
    </row>
    <row r="971" spans="1:63" x14ac:dyDescent="0.3">
      <c r="A971" s="85" t="s">
        <v>1595</v>
      </c>
      <c r="B971" s="85" t="s">
        <v>722</v>
      </c>
      <c r="C971" s="65">
        <f>VLOOKUP(B971,Площадь!$D$2:$E$713,2,0)</f>
        <v>39.1</v>
      </c>
      <c r="D971" s="79"/>
      <c r="E971">
        <v>31</v>
      </c>
      <c r="F971">
        <v>29</v>
      </c>
      <c r="G971">
        <v>31</v>
      </c>
      <c r="Q971">
        <f t="shared" si="461"/>
        <v>91</v>
      </c>
      <c r="R971" s="100">
        <f>VLOOKUP(B971,'Общие показания'!A:H,8,0)</f>
        <v>1.6719999999999988</v>
      </c>
      <c r="S971" s="41"/>
      <c r="T971" s="100">
        <f t="shared" si="462"/>
        <v>0.63877707023308705</v>
      </c>
      <c r="U971" s="100">
        <f t="shared" si="463"/>
        <v>0.51882943933717729</v>
      </c>
      <c r="V971" s="41">
        <f t="shared" si="485"/>
        <v>0.51439349042973459</v>
      </c>
      <c r="W971" s="41">
        <f t="shared" si="484"/>
        <v>0</v>
      </c>
      <c r="X971" s="100">
        <f t="shared" si="464"/>
        <v>0</v>
      </c>
      <c r="Y971" s="41"/>
      <c r="Z971" s="41"/>
      <c r="AA971" s="41"/>
      <c r="AB971" s="41"/>
      <c r="AC971" s="41"/>
      <c r="AD971" s="41"/>
      <c r="AE971" s="41"/>
      <c r="AF971" s="41"/>
      <c r="AG971" s="41"/>
      <c r="AI971" s="100">
        <f t="shared" si="465"/>
        <v>0.78106679196937412</v>
      </c>
      <c r="AJ971" s="100">
        <f t="shared" si="466"/>
        <v>0.37701973354325086</v>
      </c>
      <c r="AK971" s="41">
        <f t="shared" si="486"/>
        <v>0.59131992775924336</v>
      </c>
      <c r="AL971" s="41">
        <f t="shared" si="467"/>
        <v>0</v>
      </c>
      <c r="AR971" s="41">
        <f t="shared" si="468"/>
        <v>0</v>
      </c>
      <c r="AS971" s="41">
        <f t="shared" si="469"/>
        <v>0</v>
      </c>
      <c r="AT971" s="41">
        <f t="shared" si="470"/>
        <v>0</v>
      </c>
      <c r="AV971" s="40">
        <f t="shared" si="471"/>
        <v>3811.3720699417991</v>
      </c>
      <c r="AW971" s="40">
        <f t="shared" si="472"/>
        <v>2404.7816857133062</v>
      </c>
      <c r="AX971" s="40">
        <f t="shared" si="473"/>
        <v>2968.1328712497648</v>
      </c>
      <c r="AY971" s="40">
        <f t="shared" si="474"/>
        <v>0</v>
      </c>
      <c r="AZ971" s="40">
        <f t="shared" si="475"/>
        <v>0</v>
      </c>
      <c r="BA971" s="40">
        <f t="shared" si="476"/>
        <v>0</v>
      </c>
      <c r="BB971" s="40">
        <f t="shared" si="477"/>
        <v>0</v>
      </c>
      <c r="BC971" s="40">
        <f t="shared" si="478"/>
        <v>0</v>
      </c>
      <c r="BD971" s="40">
        <f t="shared" si="479"/>
        <v>0</v>
      </c>
      <c r="BE971" s="40"/>
      <c r="BF971" s="40"/>
      <c r="BG971" s="40"/>
      <c r="BH971" s="62">
        <f t="shared" si="480"/>
        <v>9184.28662690487</v>
      </c>
      <c r="BI971" s="128">
        <f>VLOOKUP(A971,'1112 '!$B$499:$G$1229,6,0)</f>
        <v>5038.01</v>
      </c>
      <c r="BJ971" s="63">
        <f t="shared" si="481"/>
        <v>4146.2766269048698</v>
      </c>
      <c r="BK971" s="41">
        <f t="shared" si="482"/>
        <v>7.2920001135376531E-3</v>
      </c>
    </row>
    <row r="972" spans="1:63" x14ac:dyDescent="0.3">
      <c r="A972" s="85" t="s">
        <v>1591</v>
      </c>
      <c r="B972" s="85" t="s">
        <v>654</v>
      </c>
      <c r="C972" s="65">
        <f>VLOOKUP(B972,Площадь!$D$2:$E$713,2,0)</f>
        <v>62</v>
      </c>
      <c r="D972" s="79"/>
      <c r="E972">
        <v>31</v>
      </c>
      <c r="F972">
        <v>29</v>
      </c>
      <c r="G972">
        <v>31</v>
      </c>
      <c r="Q972">
        <f t="shared" si="461"/>
        <v>91</v>
      </c>
      <c r="R972" s="100">
        <f>VLOOKUP(B972,'Общие показания'!A:H,8,0)</f>
        <v>2.3648552900802127</v>
      </c>
      <c r="S972" s="41"/>
      <c r="T972" s="100">
        <f t="shared" si="462"/>
        <v>0.90347807040828743</v>
      </c>
      <c r="U972" s="100">
        <f t="shared" si="463"/>
        <v>0.73382568436954265</v>
      </c>
      <c r="V972" s="41">
        <f t="shared" si="485"/>
        <v>0.7275515353023827</v>
      </c>
      <c r="W972" s="41">
        <f t="shared" si="484"/>
        <v>0</v>
      </c>
      <c r="X972" s="100">
        <f t="shared" si="464"/>
        <v>0</v>
      </c>
      <c r="Y972" s="41"/>
      <c r="Z972" s="41"/>
      <c r="AA972" s="41"/>
      <c r="AB972" s="41"/>
      <c r="AC972" s="41"/>
      <c r="AD972" s="41"/>
      <c r="AE972" s="41"/>
      <c r="AF972" s="41"/>
      <c r="AG972" s="41"/>
      <c r="AI972" s="100">
        <f t="shared" si="465"/>
        <v>1.2385202327903118</v>
      </c>
      <c r="AJ972" s="100">
        <f t="shared" si="466"/>
        <v>0.59783180254940027</v>
      </c>
      <c r="AK972" s="41">
        <f t="shared" si="486"/>
        <v>0.93764285220135768</v>
      </c>
      <c r="AL972" s="41">
        <f t="shared" si="467"/>
        <v>0</v>
      </c>
      <c r="AR972" s="41">
        <f t="shared" si="468"/>
        <v>0</v>
      </c>
      <c r="AS972" s="41">
        <f t="shared" si="469"/>
        <v>0</v>
      </c>
      <c r="AT972" s="41">
        <f t="shared" si="470"/>
        <v>0</v>
      </c>
      <c r="AV972" s="40">
        <f t="shared" si="471"/>
        <v>5749.8945651741924</v>
      </c>
      <c r="AW972" s="40">
        <f t="shared" si="472"/>
        <v>3574.6480915857337</v>
      </c>
      <c r="AX972" s="40">
        <f t="shared" si="473"/>
        <v>4469.9812060395407</v>
      </c>
      <c r="AY972" s="40">
        <f t="shared" si="474"/>
        <v>0</v>
      </c>
      <c r="AZ972" s="40">
        <f t="shared" si="475"/>
        <v>0</v>
      </c>
      <c r="BA972" s="40">
        <f t="shared" si="476"/>
        <v>0</v>
      </c>
      <c r="BB972" s="40">
        <f t="shared" si="477"/>
        <v>0</v>
      </c>
      <c r="BC972" s="40">
        <f t="shared" si="478"/>
        <v>0</v>
      </c>
      <c r="BD972" s="40">
        <f t="shared" si="479"/>
        <v>0</v>
      </c>
      <c r="BE972" s="40"/>
      <c r="BF972" s="40"/>
      <c r="BG972" s="40"/>
      <c r="BH972" s="62">
        <f t="shared" si="480"/>
        <v>13794.523862799466</v>
      </c>
      <c r="BI972" s="128">
        <f>VLOOKUP(A972,'1112 '!$B$499:$G$1229,6,0)</f>
        <v>7988.67</v>
      </c>
      <c r="BJ972" s="63">
        <f t="shared" si="481"/>
        <v>5805.8538627994658</v>
      </c>
      <c r="BK972" s="41">
        <f t="shared" si="482"/>
        <v>6.9070566903511868E-3</v>
      </c>
    </row>
    <row r="973" spans="1:63" x14ac:dyDescent="0.3">
      <c r="A973" s="85" t="s">
        <v>1566</v>
      </c>
      <c r="B973" s="85" t="s">
        <v>957</v>
      </c>
      <c r="C973" s="65">
        <f>VLOOKUP(B973,Площадь!$D$2:$E$713,2,0)</f>
        <v>32.5</v>
      </c>
      <c r="D973" s="79"/>
      <c r="E973">
        <v>31</v>
      </c>
      <c r="F973">
        <v>29</v>
      </c>
      <c r="G973">
        <v>31</v>
      </c>
      <c r="Q973">
        <f t="shared" si="461"/>
        <v>91</v>
      </c>
      <c r="R973" s="100">
        <f>VLOOKUP(B973,'Общие показания'!A:H,8,0)</f>
        <v>1.2396418859291438</v>
      </c>
      <c r="S973" s="41"/>
      <c r="T973" s="100">
        <f t="shared" si="462"/>
        <v>0.47359737561724746</v>
      </c>
      <c r="U973" s="100">
        <f t="shared" si="463"/>
        <v>0.38466668938726029</v>
      </c>
      <c r="V973" s="41">
        <f t="shared" si="485"/>
        <v>0.38137782092463612</v>
      </c>
      <c r="W973" s="41">
        <f t="shared" si="484"/>
        <v>0</v>
      </c>
      <c r="X973" s="100">
        <f t="shared" si="464"/>
        <v>0</v>
      </c>
      <c r="Y973" s="41"/>
      <c r="Z973" s="41"/>
      <c r="AA973" s="41"/>
      <c r="AB973" s="41"/>
      <c r="AC973" s="41"/>
      <c r="AD973" s="41"/>
      <c r="AE973" s="41"/>
      <c r="AF973" s="41"/>
      <c r="AG973" s="41"/>
      <c r="AI973" s="100">
        <f t="shared" si="465"/>
        <v>0.6492243155755667</v>
      </c>
      <c r="AJ973" s="100">
        <f t="shared" si="466"/>
        <v>0.31337957391702437</v>
      </c>
      <c r="AK973" s="41">
        <f t="shared" si="486"/>
        <v>0.49150633381522779</v>
      </c>
      <c r="AL973" s="41">
        <f t="shared" si="467"/>
        <v>0</v>
      </c>
      <c r="AR973" s="41">
        <f t="shared" si="468"/>
        <v>0</v>
      </c>
      <c r="AS973" s="41">
        <f t="shared" si="469"/>
        <v>0</v>
      </c>
      <c r="AT973" s="41">
        <f t="shared" si="470"/>
        <v>0</v>
      </c>
      <c r="AV973" s="40">
        <f t="shared" si="471"/>
        <v>3014.0576349703429</v>
      </c>
      <c r="AW973" s="40">
        <f t="shared" si="472"/>
        <v>1873.8074673634896</v>
      </c>
      <c r="AX973" s="40">
        <f t="shared" si="473"/>
        <v>2343.1353096175012</v>
      </c>
      <c r="AY973" s="40">
        <f t="shared" si="474"/>
        <v>0</v>
      </c>
      <c r="AZ973" s="40">
        <f t="shared" si="475"/>
        <v>0</v>
      </c>
      <c r="BA973" s="40">
        <f t="shared" si="476"/>
        <v>0</v>
      </c>
      <c r="BB973" s="40">
        <f t="shared" si="477"/>
        <v>0</v>
      </c>
      <c r="BC973" s="40">
        <f t="shared" si="478"/>
        <v>0</v>
      </c>
      <c r="BD973" s="40">
        <f t="shared" si="479"/>
        <v>0</v>
      </c>
      <c r="BE973" s="40"/>
      <c r="BF973" s="40"/>
      <c r="BG973" s="40"/>
      <c r="BH973" s="62">
        <f t="shared" si="480"/>
        <v>7231.0004119513342</v>
      </c>
      <c r="BI973" s="128">
        <f>VLOOKUP(A973,'1112 '!$B$499:$G$1229,6,0)</f>
        <v>4187.6099999999997</v>
      </c>
      <c r="BJ973" s="63">
        <f t="shared" si="481"/>
        <v>3043.3904119513345</v>
      </c>
      <c r="BK973" s="41">
        <f t="shared" si="482"/>
        <v>6.9070566903511859E-3</v>
      </c>
    </row>
    <row r="974" spans="1:63" x14ac:dyDescent="0.3">
      <c r="A974" s="85" t="s">
        <v>1865</v>
      </c>
      <c r="B974" s="85" t="s">
        <v>996</v>
      </c>
      <c r="C974" s="65">
        <f>VLOOKUP(B974,Площадь!$D$2:$E$713,2,0)</f>
        <v>33.700000000000003</v>
      </c>
      <c r="D974" s="79"/>
      <c r="E974">
        <v>31</v>
      </c>
      <c r="F974">
        <v>29</v>
      </c>
      <c r="G974">
        <v>31</v>
      </c>
      <c r="Q974">
        <f t="shared" ref="Q974:Q1037" si="487">SUM(E974:P974)</f>
        <v>91</v>
      </c>
      <c r="R974" s="100">
        <f>VLOOKUP(B974,'Общие показания'!A:H,8,0)</f>
        <v>1.2854132786403738</v>
      </c>
      <c r="S974" s="41"/>
      <c r="T974" s="100">
        <f t="shared" ref="T974:T1037" si="488">R974*$T$1/31*E974</f>
        <v>0.49108404794773047</v>
      </c>
      <c r="U974" s="100">
        <f t="shared" ref="U974:U1037" si="489">R974*$U$1/29*F974</f>
        <v>0.39886976714925149</v>
      </c>
      <c r="V974" s="41">
        <f t="shared" si="485"/>
        <v>0.39545946354339195</v>
      </c>
      <c r="W974" s="41">
        <f t="shared" si="484"/>
        <v>0</v>
      </c>
      <c r="X974" s="100">
        <f t="shared" ref="X974:X1037" si="490">SUM(T974:W974)-R974</f>
        <v>0</v>
      </c>
      <c r="Y974" s="41"/>
      <c r="Z974" s="41"/>
      <c r="AA974" s="41"/>
      <c r="AB974" s="41"/>
      <c r="AC974" s="41"/>
      <c r="AD974" s="41"/>
      <c r="AE974" s="41"/>
      <c r="AF974" s="41"/>
      <c r="AG974" s="41"/>
      <c r="AI974" s="100">
        <f t="shared" ref="AI974:AI1037" si="491">(C974*$AI$1)/31*E974</f>
        <v>0.6731956749198954</v>
      </c>
      <c r="AJ974" s="100">
        <f t="shared" ref="AJ974:AJ1037" si="492">(C974*$AJ$1)/29*F974</f>
        <v>0.32495051203088376</v>
      </c>
      <c r="AK974" s="41">
        <f t="shared" si="486"/>
        <v>0.50965425998686698</v>
      </c>
      <c r="AL974" s="41">
        <f t="shared" ref="AL974:AL1037" si="493">(C974*$AL$1)/30*H974</f>
        <v>0</v>
      </c>
      <c r="AR974" s="41">
        <f t="shared" ref="AR974:AR1037" si="494">(C974*$AR$1)/31*N974</f>
        <v>0</v>
      </c>
      <c r="AS974" s="41">
        <f t="shared" ref="AS974:AS1037" si="495">(C974*$AS$1)/30*O974</f>
        <v>0</v>
      </c>
      <c r="AT974" s="41">
        <f t="shared" ref="AT974:AT1037" si="496">(C974*$AT$1)/31*P974</f>
        <v>0</v>
      </c>
      <c r="AV974" s="40">
        <f t="shared" ref="AV974:AV1037" si="497">(T974+AI974)*$AV$1</f>
        <v>3125.34591687694</v>
      </c>
      <c r="AW974" s="40">
        <f t="shared" ref="AW974:AW1037" si="498">(U974+AJ974)*$AW$1</f>
        <v>1942.9942046199881</v>
      </c>
      <c r="AX974" s="40">
        <f t="shared" ref="AX974:AX1037" si="499">(V974+AK974)*$AX$1</f>
        <v>2429.6510748956857</v>
      </c>
      <c r="AY974" s="40">
        <f t="shared" ref="AY974:AY1037" si="500">(W974+AL974)*$AY$1</f>
        <v>0</v>
      </c>
      <c r="AZ974" s="40">
        <f t="shared" ref="AZ974:AZ1037" si="501">(Y974+AM974)*$AZ$1</f>
        <v>0</v>
      </c>
      <c r="BA974" s="40">
        <f t="shared" ref="BA974:BA1037" si="502">(Z974+AN974)*$BA$1</f>
        <v>0</v>
      </c>
      <c r="BB974" s="40">
        <f t="shared" ref="BB974:BB1037" si="503">(AA974+AO974)*$BB$1</f>
        <v>0</v>
      </c>
      <c r="BC974" s="40">
        <f t="shared" ref="BC974:BC1037" si="504">(AB974+AP974)*$BC$1</f>
        <v>0</v>
      </c>
      <c r="BD974" s="40">
        <f t="shared" ref="BD974:BD1037" si="505">(AC974+AQ974)*$BD$1</f>
        <v>0</v>
      </c>
      <c r="BE974" s="40"/>
      <c r="BF974" s="40"/>
      <c r="BG974" s="40"/>
      <c r="BH974" s="62">
        <f t="shared" ref="BH974:BH1037" si="506">SUM(AV974:BG974)</f>
        <v>7497.9911963926133</v>
      </c>
      <c r="BI974" s="128">
        <f>VLOOKUP(A974,'1112 '!$B$499:$G$1229,6,0)</f>
        <v>4342.2299999999996</v>
      </c>
      <c r="BJ974" s="63">
        <f t="shared" ref="BJ974:BJ1037" si="507">BH974-BI974</f>
        <v>3155.7611963926138</v>
      </c>
      <c r="BK974" s="41">
        <f t="shared" si="482"/>
        <v>6.907056690351185E-3</v>
      </c>
    </row>
    <row r="975" spans="1:63" x14ac:dyDescent="0.3">
      <c r="A975" s="85" t="s">
        <v>1671</v>
      </c>
      <c r="B975" s="85" t="s">
        <v>587</v>
      </c>
      <c r="C975" s="65">
        <f>VLOOKUP(B975,Площадь!$D$2:$E$713,2,0)</f>
        <v>59</v>
      </c>
      <c r="D975" s="79"/>
      <c r="E975">
        <v>31</v>
      </c>
      <c r="F975">
        <v>29</v>
      </c>
      <c r="G975">
        <v>31</v>
      </c>
      <c r="Q975">
        <f t="shared" si="487"/>
        <v>91</v>
      </c>
      <c r="R975" s="100">
        <f>VLOOKUP(B975,'Общие показания'!A:H,8,0)</f>
        <v>2.2504268083021377</v>
      </c>
      <c r="S975" s="41"/>
      <c r="T975" s="100">
        <f t="shared" si="488"/>
        <v>0.85976138958207982</v>
      </c>
      <c r="U975" s="100">
        <f t="shared" si="489"/>
        <v>0.69831798996456473</v>
      </c>
      <c r="V975" s="41">
        <f t="shared" si="485"/>
        <v>0.69234742875549327</v>
      </c>
      <c r="W975" s="41">
        <f t="shared" si="484"/>
        <v>0</v>
      </c>
      <c r="X975" s="100">
        <f t="shared" si="490"/>
        <v>0</v>
      </c>
      <c r="Y975" s="41"/>
      <c r="Z975" s="41"/>
      <c r="AA975" s="41"/>
      <c r="AB975" s="41"/>
      <c r="AC975" s="41"/>
      <c r="AD975" s="41"/>
      <c r="AE975" s="41"/>
      <c r="AF975" s="41"/>
      <c r="AG975" s="41"/>
      <c r="AI975" s="100">
        <f t="shared" si="491"/>
        <v>1.1785918344294903</v>
      </c>
      <c r="AJ975" s="100">
        <f t="shared" si="492"/>
        <v>0.56890445726475192</v>
      </c>
      <c r="AK975" s="41">
        <f t="shared" si="486"/>
        <v>0.89227303677225966</v>
      </c>
      <c r="AL975" s="41">
        <f t="shared" si="493"/>
        <v>0</v>
      </c>
      <c r="AR975" s="41">
        <f t="shared" si="494"/>
        <v>0</v>
      </c>
      <c r="AS975" s="41">
        <f t="shared" si="495"/>
        <v>0</v>
      </c>
      <c r="AT975" s="41">
        <f t="shared" si="496"/>
        <v>0</v>
      </c>
      <c r="AV975" s="40">
        <f t="shared" si="497"/>
        <v>5471.6738604076982</v>
      </c>
      <c r="AW975" s="40">
        <f t="shared" si="498"/>
        <v>3401.6812484444881</v>
      </c>
      <c r="AX975" s="40">
        <f t="shared" si="499"/>
        <v>4253.6917928440789</v>
      </c>
      <c r="AY975" s="40">
        <f t="shared" si="500"/>
        <v>0</v>
      </c>
      <c r="AZ975" s="40">
        <f t="shared" si="501"/>
        <v>0</v>
      </c>
      <c r="BA975" s="40">
        <f t="shared" si="502"/>
        <v>0</v>
      </c>
      <c r="BB975" s="40">
        <f t="shared" si="503"/>
        <v>0</v>
      </c>
      <c r="BC975" s="40">
        <f t="shared" si="504"/>
        <v>0</v>
      </c>
      <c r="BD975" s="40">
        <f t="shared" si="505"/>
        <v>0</v>
      </c>
      <c r="BE975" s="40"/>
      <c r="BF975" s="40"/>
      <c r="BG975" s="40"/>
      <c r="BH975" s="62">
        <f t="shared" si="506"/>
        <v>13127.046901696263</v>
      </c>
      <c r="BI975" s="128">
        <f>VLOOKUP(A975,'1112 '!$B$499:$G$1229,6,0)</f>
        <v>7602.11</v>
      </c>
      <c r="BJ975" s="63">
        <f t="shared" si="507"/>
        <v>5524.9369016962637</v>
      </c>
      <c r="BK975" s="41">
        <f t="shared" ref="BK975:BK1038" si="508">(SUM(T975:W975)+SUM(AD975:AF975)+SUM(AI975:AL975)+SUM(AR975:AT975))/12/C975</f>
        <v>6.9070566903511859E-3</v>
      </c>
    </row>
    <row r="976" spans="1:63" x14ac:dyDescent="0.3">
      <c r="A976" s="85" t="s">
        <v>1640</v>
      </c>
      <c r="B976" s="85" t="s">
        <v>987</v>
      </c>
      <c r="C976" s="65">
        <f>VLOOKUP(B976,Площадь!$D$2:$E$713,2,0)</f>
        <v>39.299999999999997</v>
      </c>
      <c r="D976" s="79"/>
      <c r="E976">
        <v>31</v>
      </c>
      <c r="F976">
        <v>29</v>
      </c>
      <c r="G976">
        <v>31</v>
      </c>
      <c r="Q976">
        <f t="shared" si="487"/>
        <v>91</v>
      </c>
      <c r="R976" s="100">
        <f>VLOOKUP(B976,'Общие показания'!A:H,8,0)</f>
        <v>1.4990131112927798</v>
      </c>
      <c r="S976" s="41"/>
      <c r="T976" s="100">
        <f t="shared" si="488"/>
        <v>0.57268851882331762</v>
      </c>
      <c r="U976" s="100">
        <f t="shared" si="489"/>
        <v>0.46515079670520998</v>
      </c>
      <c r="V976" s="41">
        <f t="shared" si="485"/>
        <v>0.46117379576425227</v>
      </c>
      <c r="W976" s="41">
        <f t="shared" si="484"/>
        <v>0</v>
      </c>
      <c r="X976" s="100">
        <f t="shared" si="490"/>
        <v>0</v>
      </c>
      <c r="Y976" s="41"/>
      <c r="Z976" s="41"/>
      <c r="AA976" s="41"/>
      <c r="AB976" s="41"/>
      <c r="AC976" s="41"/>
      <c r="AD976" s="41">
        <f>(S976*$AD$1)/31*N976</f>
        <v>0</v>
      </c>
      <c r="AE976" s="41">
        <f>(S976*$AE$1)/30*O976</f>
        <v>0</v>
      </c>
      <c r="AF976" s="41">
        <f>(S976*$AF$1)/31*P976</f>
        <v>0</v>
      </c>
      <c r="AG976" s="41">
        <f>S976-AD976-AE976-AF976</f>
        <v>0</v>
      </c>
      <c r="AI976" s="100">
        <f t="shared" si="491"/>
        <v>0.78506201852676216</v>
      </c>
      <c r="AJ976" s="100">
        <f t="shared" si="492"/>
        <v>0.37894822322889404</v>
      </c>
      <c r="AK976" s="41">
        <f t="shared" si="486"/>
        <v>0.59434458212118313</v>
      </c>
      <c r="AL976" s="41">
        <f t="shared" si="493"/>
        <v>0</v>
      </c>
      <c r="AR976" s="41">
        <f t="shared" si="494"/>
        <v>0</v>
      </c>
      <c r="AS976" s="41">
        <f t="shared" si="495"/>
        <v>0</v>
      </c>
      <c r="AT976" s="41">
        <f t="shared" si="496"/>
        <v>0</v>
      </c>
      <c r="AV976" s="40">
        <f t="shared" si="497"/>
        <v>3644.6912324410605</v>
      </c>
      <c r="AW976" s="40">
        <f t="shared" si="498"/>
        <v>2265.8656451503116</v>
      </c>
      <c r="AX976" s="40">
        <f t="shared" si="499"/>
        <v>2833.3913128605473</v>
      </c>
      <c r="AY976" s="40">
        <f t="shared" si="500"/>
        <v>0</v>
      </c>
      <c r="AZ976" s="40">
        <f t="shared" si="501"/>
        <v>0</v>
      </c>
      <c r="BA976" s="40">
        <f t="shared" si="502"/>
        <v>0</v>
      </c>
      <c r="BB976" s="40">
        <f t="shared" si="503"/>
        <v>0</v>
      </c>
      <c r="BC976" s="40">
        <f t="shared" si="504"/>
        <v>0</v>
      </c>
      <c r="BD976" s="40">
        <f t="shared" si="505"/>
        <v>0</v>
      </c>
      <c r="BE976" s="40">
        <f>(AD976+AR976)*$BE$1</f>
        <v>0</v>
      </c>
      <c r="BF976" s="40">
        <f>(AE976+AS976)*$BF$1</f>
        <v>0</v>
      </c>
      <c r="BG976" s="40">
        <f>(AF976+AT976)*$BG$1</f>
        <v>0</v>
      </c>
      <c r="BH976" s="62">
        <f t="shared" si="506"/>
        <v>8743.9481904519198</v>
      </c>
      <c r="BI976" s="128">
        <f>VLOOKUP(A976,'1112 '!$B$499:$G$1229,6,0)</f>
        <v>5063.78</v>
      </c>
      <c r="BJ976" s="63">
        <f t="shared" si="507"/>
        <v>3680.1681904519201</v>
      </c>
      <c r="BK976" s="41">
        <f t="shared" si="508"/>
        <v>6.9070566903511868E-3</v>
      </c>
    </row>
    <row r="977" spans="1:63" x14ac:dyDescent="0.3">
      <c r="A977" s="85" t="s">
        <v>1627</v>
      </c>
      <c r="B977" s="85" t="s">
        <v>723</v>
      </c>
      <c r="C977" s="65">
        <f>VLOOKUP(B977,Площадь!$D$2:$E$713,2,0)</f>
        <v>32.1</v>
      </c>
      <c r="D977" s="79"/>
      <c r="E977">
        <v>31</v>
      </c>
      <c r="F977">
        <v>29</v>
      </c>
      <c r="G977">
        <v>31</v>
      </c>
      <c r="Q977">
        <f t="shared" si="487"/>
        <v>91</v>
      </c>
      <c r="R977" s="100">
        <f>VLOOKUP(B977,'Общие показания'!A:H,8,0)</f>
        <v>1.2243847550254006</v>
      </c>
      <c r="S977" s="41"/>
      <c r="T977" s="100">
        <f t="shared" si="488"/>
        <v>0.46776848484041983</v>
      </c>
      <c r="U977" s="100">
        <f t="shared" si="489"/>
        <v>0.37993233013326327</v>
      </c>
      <c r="V977" s="41">
        <f t="shared" si="485"/>
        <v>0.37668394005171757</v>
      </c>
      <c r="W977" s="41">
        <f>R976*W$1/30*H977</f>
        <v>0</v>
      </c>
      <c r="X977" s="100">
        <f t="shared" si="490"/>
        <v>0</v>
      </c>
      <c r="Y977" s="41"/>
      <c r="Z977" s="41"/>
      <c r="AA977" s="41"/>
      <c r="AB977" s="41"/>
      <c r="AC977" s="41"/>
      <c r="AD977" s="41"/>
      <c r="AE977" s="41"/>
      <c r="AF977" s="41"/>
      <c r="AG977" s="41"/>
      <c r="AI977" s="100">
        <f t="shared" si="491"/>
        <v>0.6412338624607905</v>
      </c>
      <c r="AJ977" s="100">
        <f t="shared" si="492"/>
        <v>0.30952259454573794</v>
      </c>
      <c r="AK977" s="41">
        <f t="shared" si="486"/>
        <v>0.48545702509134803</v>
      </c>
      <c r="AL977" s="41">
        <f t="shared" si="493"/>
        <v>0</v>
      </c>
      <c r="AR977" s="41">
        <f t="shared" si="494"/>
        <v>0</v>
      </c>
      <c r="AS977" s="41">
        <f t="shared" si="495"/>
        <v>0</v>
      </c>
      <c r="AT977" s="41">
        <f t="shared" si="496"/>
        <v>0</v>
      </c>
      <c r="AV977" s="40">
        <f t="shared" si="497"/>
        <v>2976.9615410014771</v>
      </c>
      <c r="AW977" s="40">
        <f t="shared" si="498"/>
        <v>1850.7452216113236</v>
      </c>
      <c r="AX977" s="40">
        <f t="shared" si="499"/>
        <v>2314.2967211914397</v>
      </c>
      <c r="AY977" s="40">
        <f t="shared" si="500"/>
        <v>0</v>
      </c>
      <c r="AZ977" s="40">
        <f t="shared" si="501"/>
        <v>0</v>
      </c>
      <c r="BA977" s="40">
        <f t="shared" si="502"/>
        <v>0</v>
      </c>
      <c r="BB977" s="40">
        <f t="shared" si="503"/>
        <v>0</v>
      </c>
      <c r="BC977" s="40">
        <f t="shared" si="504"/>
        <v>0</v>
      </c>
      <c r="BD977" s="40">
        <f t="shared" si="505"/>
        <v>0</v>
      </c>
      <c r="BE977" s="40"/>
      <c r="BF977" s="40"/>
      <c r="BG977" s="40"/>
      <c r="BH977" s="62">
        <f t="shared" si="506"/>
        <v>7142.0034838042411</v>
      </c>
      <c r="BI977" s="128">
        <f>VLOOKUP(A977,'1112 '!$B$499:$G$1229,6,0)</f>
        <v>4136.07</v>
      </c>
      <c r="BJ977" s="63">
        <f t="shared" si="507"/>
        <v>3005.9334838042414</v>
      </c>
      <c r="BK977" s="41">
        <f t="shared" si="508"/>
        <v>6.9070566903511859E-3</v>
      </c>
    </row>
    <row r="978" spans="1:63" x14ac:dyDescent="0.3">
      <c r="A978" s="85" t="s">
        <v>2311</v>
      </c>
      <c r="B978" s="85" t="s">
        <v>480</v>
      </c>
      <c r="C978" s="65">
        <f>VLOOKUP(B978,Площадь!$D$2:$E$713,2,0)</f>
        <v>31.8</v>
      </c>
      <c r="D978" s="79"/>
      <c r="E978">
        <v>31</v>
      </c>
      <c r="F978">
        <v>29</v>
      </c>
      <c r="G978">
        <v>31</v>
      </c>
      <c r="Q978">
        <f t="shared" si="487"/>
        <v>91</v>
      </c>
      <c r="R978" s="100">
        <f>VLOOKUP(B978,'Общие показания'!A:H,8,0)</f>
        <v>1.2129419068475931</v>
      </c>
      <c r="S978" s="41"/>
      <c r="T978" s="100">
        <f t="shared" si="488"/>
        <v>0.46339681675779903</v>
      </c>
      <c r="U978" s="100">
        <f t="shared" si="489"/>
        <v>0.37638156069276546</v>
      </c>
      <c r="V978" s="41">
        <f t="shared" si="485"/>
        <v>0.37316352939702863</v>
      </c>
      <c r="W978" s="41">
        <f t="shared" ref="W978:W1008" si="509">R978*W$1/30*H978</f>
        <v>0</v>
      </c>
      <c r="X978" s="100">
        <f t="shared" si="490"/>
        <v>0</v>
      </c>
      <c r="Y978" s="41"/>
      <c r="Z978" s="41"/>
      <c r="AA978" s="41"/>
      <c r="AB978" s="41"/>
      <c r="AC978" s="41"/>
      <c r="AD978" s="41"/>
      <c r="AE978" s="41"/>
      <c r="AF978" s="41"/>
      <c r="AG978" s="41"/>
      <c r="AI978" s="100">
        <f t="shared" si="491"/>
        <v>0.63524102262470838</v>
      </c>
      <c r="AJ978" s="100">
        <f t="shared" si="492"/>
        <v>0.30662986001727305</v>
      </c>
      <c r="AK978" s="41">
        <f t="shared" si="486"/>
        <v>0.48092004354843831</v>
      </c>
      <c r="AL978" s="41">
        <f t="shared" si="493"/>
        <v>0</v>
      </c>
      <c r="AR978" s="41">
        <f t="shared" si="494"/>
        <v>0</v>
      </c>
      <c r="AS978" s="41">
        <f t="shared" si="495"/>
        <v>0</v>
      </c>
      <c r="AT978" s="41">
        <f t="shared" si="496"/>
        <v>0</v>
      </c>
      <c r="AV978" s="40">
        <f t="shared" si="497"/>
        <v>2949.1394705248276</v>
      </c>
      <c r="AW978" s="40">
        <f t="shared" si="498"/>
        <v>1833.448537297199</v>
      </c>
      <c r="AX978" s="40">
        <f t="shared" si="499"/>
        <v>2292.6677798718938</v>
      </c>
      <c r="AY978" s="40">
        <f t="shared" si="500"/>
        <v>0</v>
      </c>
      <c r="AZ978" s="40">
        <f t="shared" si="501"/>
        <v>0</v>
      </c>
      <c r="BA978" s="40">
        <f t="shared" si="502"/>
        <v>0</v>
      </c>
      <c r="BB978" s="40">
        <f t="shared" si="503"/>
        <v>0</v>
      </c>
      <c r="BC978" s="40">
        <f t="shared" si="504"/>
        <v>0</v>
      </c>
      <c r="BD978" s="40">
        <f t="shared" si="505"/>
        <v>0</v>
      </c>
      <c r="BE978" s="40"/>
      <c r="BF978" s="40"/>
      <c r="BG978" s="40"/>
      <c r="BH978" s="62">
        <f t="shared" si="506"/>
        <v>7075.2557876939209</v>
      </c>
      <c r="BI978" s="128">
        <f>VLOOKUP(A978,'1112 '!$B$499:$G$1229,6,0)</f>
        <v>4097.3999999999996</v>
      </c>
      <c r="BJ978" s="63">
        <f t="shared" si="507"/>
        <v>2977.8557876939212</v>
      </c>
      <c r="BK978" s="41">
        <f t="shared" si="508"/>
        <v>6.9070566903511868E-3</v>
      </c>
    </row>
    <row r="979" spans="1:63" x14ac:dyDescent="0.3">
      <c r="A979" s="85" t="s">
        <v>1333</v>
      </c>
      <c r="B979" s="85" t="s">
        <v>944</v>
      </c>
      <c r="C979" s="65">
        <f>VLOOKUP(B979,Площадь!$D$2:$E$713,2,0)</f>
        <v>39.1</v>
      </c>
      <c r="D979" s="79"/>
      <c r="E979">
        <v>31</v>
      </c>
      <c r="F979">
        <v>29</v>
      </c>
      <c r="G979">
        <v>31</v>
      </c>
      <c r="Q979">
        <f t="shared" si="487"/>
        <v>91</v>
      </c>
      <c r="R979" s="100">
        <f>VLOOKUP(B979,'Общие показания'!A:H,8,0)</f>
        <v>1.569</v>
      </c>
      <c r="S979" s="41"/>
      <c r="T979" s="100">
        <f t="shared" si="488"/>
        <v>0.59942656889695822</v>
      </c>
      <c r="U979" s="100">
        <f t="shared" si="489"/>
        <v>0.48686805641150227</v>
      </c>
      <c r="V979" s="41">
        <f t="shared" si="485"/>
        <v>0.48270537469153957</v>
      </c>
      <c r="W979" s="41">
        <f t="shared" si="509"/>
        <v>0</v>
      </c>
      <c r="X979" s="100">
        <f t="shared" si="490"/>
        <v>0</v>
      </c>
      <c r="Y979" s="41"/>
      <c r="Z979" s="41"/>
      <c r="AA979" s="41"/>
      <c r="AB979" s="41"/>
      <c r="AC979" s="41"/>
      <c r="AD979" s="41"/>
      <c r="AE979" s="41"/>
      <c r="AF979" s="41"/>
      <c r="AG979" s="41"/>
      <c r="AI979" s="100">
        <f t="shared" si="491"/>
        <v>0.78106679196937412</v>
      </c>
      <c r="AJ979" s="100">
        <f t="shared" si="492"/>
        <v>0.37701973354325086</v>
      </c>
      <c r="AK979" s="41">
        <f t="shared" si="486"/>
        <v>0.59131992775924336</v>
      </c>
      <c r="AL979" s="41">
        <f t="shared" si="493"/>
        <v>0</v>
      </c>
      <c r="AR979" s="41">
        <f t="shared" si="494"/>
        <v>0</v>
      </c>
      <c r="AS979" s="41">
        <f t="shared" si="495"/>
        <v>0</v>
      </c>
      <c r="AT979" s="41">
        <f t="shared" si="496"/>
        <v>0</v>
      </c>
      <c r="AV979" s="40">
        <f t="shared" si="497"/>
        <v>3705.741158175148</v>
      </c>
      <c r="AW979" s="40">
        <f t="shared" si="498"/>
        <v>2318.985827842941</v>
      </c>
      <c r="AX979" s="40">
        <f t="shared" si="499"/>
        <v>2883.0705608867838</v>
      </c>
      <c r="AY979" s="40">
        <f t="shared" si="500"/>
        <v>0</v>
      </c>
      <c r="AZ979" s="40">
        <f t="shared" si="501"/>
        <v>0</v>
      </c>
      <c r="BA979" s="40">
        <f t="shared" si="502"/>
        <v>0</v>
      </c>
      <c r="BB979" s="40">
        <f t="shared" si="503"/>
        <v>0</v>
      </c>
      <c r="BC979" s="40">
        <f t="shared" si="504"/>
        <v>0</v>
      </c>
      <c r="BD979" s="40">
        <f t="shared" si="505"/>
        <v>0</v>
      </c>
      <c r="BE979" s="40"/>
      <c r="BF979" s="40"/>
      <c r="BG979" s="40"/>
      <c r="BH979" s="62">
        <f t="shared" si="506"/>
        <v>8907.7975469048724</v>
      </c>
      <c r="BI979" s="128">
        <f>VLOOKUP(A979,'1112 '!$B$499:$G$1229,6,0)</f>
        <v>5038.01</v>
      </c>
      <c r="BJ979" s="63">
        <f t="shared" si="507"/>
        <v>3869.7875469048722</v>
      </c>
      <c r="BK979" s="41">
        <f t="shared" si="508"/>
        <v>7.0724775218923026E-3</v>
      </c>
    </row>
    <row r="980" spans="1:63" x14ac:dyDescent="0.3">
      <c r="A980" s="85" t="s">
        <v>1589</v>
      </c>
      <c r="B980" s="85" t="s">
        <v>520</v>
      </c>
      <c r="C980" s="65">
        <f>VLOOKUP(B980,Площадь!$D$2:$E$713,2,0)</f>
        <v>62</v>
      </c>
      <c r="D980" s="79"/>
      <c r="E980">
        <v>31</v>
      </c>
      <c r="F980">
        <v>29</v>
      </c>
      <c r="G980">
        <v>31</v>
      </c>
      <c r="Q980">
        <f t="shared" si="487"/>
        <v>91</v>
      </c>
      <c r="R980" s="100">
        <f>VLOOKUP(B980,'Общие показания'!A:H,8,0)</f>
        <v>2.3648552900802127</v>
      </c>
      <c r="S980" s="41"/>
      <c r="T980" s="100">
        <f t="shared" si="488"/>
        <v>0.90347807040828743</v>
      </c>
      <c r="U980" s="100">
        <f t="shared" si="489"/>
        <v>0.73382568436954265</v>
      </c>
      <c r="V980" s="41">
        <f t="shared" si="485"/>
        <v>0.7275515353023827</v>
      </c>
      <c r="W980" s="41">
        <f t="shared" si="509"/>
        <v>0</v>
      </c>
      <c r="X980" s="100">
        <f t="shared" si="490"/>
        <v>0</v>
      </c>
      <c r="Y980" s="41"/>
      <c r="Z980" s="41"/>
      <c r="AA980" s="41"/>
      <c r="AB980" s="41"/>
      <c r="AC980" s="41"/>
      <c r="AD980" s="41">
        <f>(S980*$AD$1)/31*N980</f>
        <v>0</v>
      </c>
      <c r="AE980" s="41">
        <f>(S980*$AE$1)/30*O980</f>
        <v>0</v>
      </c>
      <c r="AF980" s="41">
        <f>(S980*$AF$1)/31*P980</f>
        <v>0</v>
      </c>
      <c r="AG980" s="41">
        <f>S980-AD980-AE980-AF980</f>
        <v>0</v>
      </c>
      <c r="AI980" s="100">
        <f t="shared" si="491"/>
        <v>1.2385202327903118</v>
      </c>
      <c r="AJ980" s="100">
        <f t="shared" si="492"/>
        <v>0.59783180254940027</v>
      </c>
      <c r="AK980" s="41">
        <f t="shared" si="486"/>
        <v>0.93764285220135768</v>
      </c>
      <c r="AL980" s="41">
        <f t="shared" si="493"/>
        <v>0</v>
      </c>
      <c r="AR980" s="41">
        <f t="shared" si="494"/>
        <v>0</v>
      </c>
      <c r="AS980" s="41">
        <f t="shared" si="495"/>
        <v>0</v>
      </c>
      <c r="AT980" s="41">
        <f t="shared" si="496"/>
        <v>0</v>
      </c>
      <c r="AV980" s="40">
        <f t="shared" si="497"/>
        <v>5749.8945651741924</v>
      </c>
      <c r="AW980" s="40">
        <f t="shared" si="498"/>
        <v>3574.6480915857337</v>
      </c>
      <c r="AX980" s="40">
        <f t="shared" si="499"/>
        <v>4469.9812060395407</v>
      </c>
      <c r="AY980" s="40">
        <f t="shared" si="500"/>
        <v>0</v>
      </c>
      <c r="AZ980" s="40">
        <f t="shared" si="501"/>
        <v>0</v>
      </c>
      <c r="BA980" s="40">
        <f t="shared" si="502"/>
        <v>0</v>
      </c>
      <c r="BB980" s="40">
        <f t="shared" si="503"/>
        <v>0</v>
      </c>
      <c r="BC980" s="40">
        <f t="shared" si="504"/>
        <v>0</v>
      </c>
      <c r="BD980" s="40">
        <f t="shared" si="505"/>
        <v>0</v>
      </c>
      <c r="BE980" s="40">
        <f>(AD980+AR980)*$BE$1</f>
        <v>0</v>
      </c>
      <c r="BF980" s="40">
        <f>(AE980+AS980)*$BF$1</f>
        <v>0</v>
      </c>
      <c r="BG980" s="40">
        <f>(AF980+AT980)*$BG$1</f>
        <v>0</v>
      </c>
      <c r="BH980" s="62">
        <f t="shared" si="506"/>
        <v>13794.523862799466</v>
      </c>
      <c r="BI980" s="128">
        <f>VLOOKUP(A980,'1112 '!$B$499:$G$1229,6,0)</f>
        <v>7988.67</v>
      </c>
      <c r="BJ980" s="63">
        <f t="shared" si="507"/>
        <v>5805.8538627994658</v>
      </c>
      <c r="BK980" s="41">
        <f t="shared" si="508"/>
        <v>6.9070566903511868E-3</v>
      </c>
    </row>
    <row r="981" spans="1:63" x14ac:dyDescent="0.3">
      <c r="A981" s="85" t="s">
        <v>1319</v>
      </c>
      <c r="B981" s="85" t="s">
        <v>1058</v>
      </c>
      <c r="C981" s="65">
        <f>VLOOKUP(B981,Площадь!$D$2:$E$713,2,0)</f>
        <v>32.5</v>
      </c>
      <c r="D981" s="79"/>
      <c r="E981">
        <v>31</v>
      </c>
      <c r="F981">
        <v>29</v>
      </c>
      <c r="G981">
        <v>31</v>
      </c>
      <c r="Q981">
        <f t="shared" si="487"/>
        <v>91</v>
      </c>
      <c r="R981" s="100">
        <f>VLOOKUP(B981,'Общие показания'!A:H,8,0)</f>
        <v>1.2396418859291438</v>
      </c>
      <c r="S981" s="41"/>
      <c r="T981" s="100">
        <f t="shared" si="488"/>
        <v>0.47359737561724746</v>
      </c>
      <c r="U981" s="100">
        <f t="shared" si="489"/>
        <v>0.38466668938726029</v>
      </c>
      <c r="V981" s="41">
        <f t="shared" si="485"/>
        <v>0.38137782092463612</v>
      </c>
      <c r="W981" s="41">
        <f t="shared" si="509"/>
        <v>0</v>
      </c>
      <c r="X981" s="100">
        <f t="shared" si="490"/>
        <v>0</v>
      </c>
      <c r="Y981" s="41"/>
      <c r="Z981" s="41"/>
      <c r="AA981" s="41"/>
      <c r="AB981" s="41"/>
      <c r="AC981" s="41"/>
      <c r="AD981" s="41"/>
      <c r="AE981" s="41"/>
      <c r="AF981" s="41"/>
      <c r="AG981" s="41"/>
      <c r="AI981" s="100">
        <f t="shared" si="491"/>
        <v>0.6492243155755667</v>
      </c>
      <c r="AJ981" s="100">
        <f t="shared" si="492"/>
        <v>0.31337957391702437</v>
      </c>
      <c r="AK981" s="41">
        <f t="shared" si="486"/>
        <v>0.49150633381522779</v>
      </c>
      <c r="AL981" s="41">
        <f t="shared" si="493"/>
        <v>0</v>
      </c>
      <c r="AR981" s="41">
        <f t="shared" si="494"/>
        <v>0</v>
      </c>
      <c r="AS981" s="41">
        <f t="shared" si="495"/>
        <v>0</v>
      </c>
      <c r="AT981" s="41">
        <f t="shared" si="496"/>
        <v>0</v>
      </c>
      <c r="AV981" s="40">
        <f t="shared" si="497"/>
        <v>3014.0576349703429</v>
      </c>
      <c r="AW981" s="40">
        <f t="shared" si="498"/>
        <v>1873.8074673634896</v>
      </c>
      <c r="AX981" s="40">
        <f t="shared" si="499"/>
        <v>2343.1353096175012</v>
      </c>
      <c r="AY981" s="40">
        <f t="shared" si="500"/>
        <v>0</v>
      </c>
      <c r="AZ981" s="40">
        <f t="shared" si="501"/>
        <v>0</v>
      </c>
      <c r="BA981" s="40">
        <f t="shared" si="502"/>
        <v>0</v>
      </c>
      <c r="BB981" s="40">
        <f t="shared" si="503"/>
        <v>0</v>
      </c>
      <c r="BC981" s="40">
        <f t="shared" si="504"/>
        <v>0</v>
      </c>
      <c r="BD981" s="40">
        <f t="shared" si="505"/>
        <v>0</v>
      </c>
      <c r="BE981" s="40"/>
      <c r="BF981" s="40"/>
      <c r="BG981" s="40"/>
      <c r="BH981" s="62">
        <f t="shared" si="506"/>
        <v>7231.0004119513342</v>
      </c>
      <c r="BI981" s="128">
        <f>VLOOKUP(A981,'1112 '!$B$499:$G$1229,6,0)</f>
        <v>4187.6099999999997</v>
      </c>
      <c r="BJ981" s="63">
        <f t="shared" si="507"/>
        <v>3043.3904119513345</v>
      </c>
      <c r="BK981" s="41">
        <f t="shared" si="508"/>
        <v>6.9070566903511859E-3</v>
      </c>
    </row>
    <row r="982" spans="1:63" x14ac:dyDescent="0.3">
      <c r="A982" s="85" t="s">
        <v>1573</v>
      </c>
      <c r="B982" s="85" t="s">
        <v>785</v>
      </c>
      <c r="C982" s="65">
        <f>VLOOKUP(B982,Площадь!$D$2:$E$713,2,0)</f>
        <v>33.700000000000003</v>
      </c>
      <c r="D982" s="79"/>
      <c r="E982">
        <v>31</v>
      </c>
      <c r="F982">
        <v>29</v>
      </c>
      <c r="G982">
        <v>31</v>
      </c>
      <c r="Q982">
        <f t="shared" si="487"/>
        <v>91</v>
      </c>
      <c r="R982" s="100">
        <f>VLOOKUP(B982,'Общие показания'!A:H,8,0)</f>
        <v>1.4029999999999987</v>
      </c>
      <c r="S982" s="41"/>
      <c r="T982" s="100">
        <f t="shared" si="488"/>
        <v>0.53600731431640003</v>
      </c>
      <c r="U982" s="100">
        <f t="shared" si="489"/>
        <v>0.43535747810410258</v>
      </c>
      <c r="V982" s="41">
        <f t="shared" si="485"/>
        <v>0.43163520757949608</v>
      </c>
      <c r="W982" s="41">
        <f t="shared" si="509"/>
        <v>0</v>
      </c>
      <c r="X982" s="100">
        <f t="shared" si="490"/>
        <v>0</v>
      </c>
      <c r="Y982" s="41"/>
      <c r="Z982" s="41"/>
      <c r="AA982" s="41"/>
      <c r="AB982" s="41"/>
      <c r="AC982" s="41"/>
      <c r="AD982" s="41"/>
      <c r="AE982" s="41"/>
      <c r="AF982" s="41"/>
      <c r="AG982" s="41"/>
      <c r="AI982" s="100">
        <f t="shared" si="491"/>
        <v>0.6731956749198954</v>
      </c>
      <c r="AJ982" s="100">
        <f t="shared" si="492"/>
        <v>0.32495051203088376</v>
      </c>
      <c r="AK982" s="41">
        <f t="shared" si="486"/>
        <v>0.50965425998686698</v>
      </c>
      <c r="AL982" s="41">
        <f t="shared" si="493"/>
        <v>0</v>
      </c>
      <c r="AR982" s="41">
        <f t="shared" si="494"/>
        <v>0</v>
      </c>
      <c r="AS982" s="41">
        <f t="shared" si="495"/>
        <v>0</v>
      </c>
      <c r="AT982" s="41">
        <f t="shared" si="496"/>
        <v>0</v>
      </c>
      <c r="AV982" s="40">
        <f t="shared" si="497"/>
        <v>3245.9361361863421</v>
      </c>
      <c r="AW982" s="40">
        <f t="shared" si="498"/>
        <v>2040.9403563987519</v>
      </c>
      <c r="AX982" s="40">
        <f t="shared" si="499"/>
        <v>2526.7597951564421</v>
      </c>
      <c r="AY982" s="40">
        <f t="shared" si="500"/>
        <v>0</v>
      </c>
      <c r="AZ982" s="40">
        <f t="shared" si="501"/>
        <v>0</v>
      </c>
      <c r="BA982" s="40">
        <f t="shared" si="502"/>
        <v>0</v>
      </c>
      <c r="BB982" s="40">
        <f t="shared" si="503"/>
        <v>0</v>
      </c>
      <c r="BC982" s="40">
        <f t="shared" si="504"/>
        <v>0</v>
      </c>
      <c r="BD982" s="40">
        <f t="shared" si="505"/>
        <v>0</v>
      </c>
      <c r="BE982" s="40"/>
      <c r="BF982" s="40"/>
      <c r="BG982" s="40"/>
      <c r="BH982" s="62">
        <f t="shared" si="506"/>
        <v>7813.6362877415359</v>
      </c>
      <c r="BI982" s="128">
        <f>VLOOKUP(A982,'1112 '!$B$499:$G$1229,6,0)</f>
        <v>4342.2299999999996</v>
      </c>
      <c r="BJ982" s="63">
        <f t="shared" si="507"/>
        <v>3471.4062877415363</v>
      </c>
      <c r="BK982" s="41">
        <f t="shared" si="508"/>
        <v>7.197825041883394E-3</v>
      </c>
    </row>
    <row r="983" spans="1:63" x14ac:dyDescent="0.3">
      <c r="A983" s="85" t="s">
        <v>1326</v>
      </c>
      <c r="B983" s="85" t="s">
        <v>677</v>
      </c>
      <c r="C983" s="65">
        <f>VLOOKUP(B983,Площадь!$D$2:$E$713,2,0)</f>
        <v>59</v>
      </c>
      <c r="D983" s="79"/>
      <c r="E983">
        <v>31</v>
      </c>
      <c r="F983">
        <v>29</v>
      </c>
      <c r="G983">
        <v>31</v>
      </c>
      <c r="Q983">
        <f t="shared" si="487"/>
        <v>91</v>
      </c>
      <c r="R983" s="100">
        <f>VLOOKUP(B983,'Общие показания'!A:H,8,0)</f>
        <v>1.5469999999999997</v>
      </c>
      <c r="S983" s="41"/>
      <c r="T983" s="100">
        <f t="shared" si="488"/>
        <v>0.59102160744652277</v>
      </c>
      <c r="U983" s="100">
        <f t="shared" si="489"/>
        <v>0.48004135326232877</v>
      </c>
      <c r="V983" s="41">
        <f t="shared" si="485"/>
        <v>0.47593703929114822</v>
      </c>
      <c r="W983" s="41">
        <f t="shared" si="509"/>
        <v>0</v>
      </c>
      <c r="X983" s="100">
        <f t="shared" si="490"/>
        <v>0</v>
      </c>
      <c r="Y983" s="41"/>
      <c r="Z983" s="41"/>
      <c r="AA983" s="41"/>
      <c r="AB983" s="41"/>
      <c r="AC983" s="41"/>
      <c r="AD983" s="41"/>
      <c r="AE983" s="41"/>
      <c r="AF983" s="41"/>
      <c r="AG983" s="41"/>
      <c r="AI983" s="100">
        <f t="shared" si="491"/>
        <v>1.1785918344294903</v>
      </c>
      <c r="AJ983" s="100">
        <f t="shared" si="492"/>
        <v>0.56890445726475192</v>
      </c>
      <c r="AK983" s="41">
        <f t="shared" si="486"/>
        <v>0.89227303677225966</v>
      </c>
      <c r="AL983" s="41">
        <f t="shared" si="493"/>
        <v>0</v>
      </c>
      <c r="AR983" s="41">
        <f t="shared" si="494"/>
        <v>0</v>
      </c>
      <c r="AS983" s="41">
        <f t="shared" si="495"/>
        <v>0</v>
      </c>
      <c r="AT983" s="41">
        <f t="shared" si="496"/>
        <v>0</v>
      </c>
      <c r="AV983" s="40">
        <f t="shared" si="497"/>
        <v>4750.2795388342947</v>
      </c>
      <c r="AW983" s="40">
        <f t="shared" si="498"/>
        <v>2815.7481759464749</v>
      </c>
      <c r="AX983" s="40">
        <f t="shared" si="499"/>
        <v>3672.7683997815698</v>
      </c>
      <c r="AY983" s="40">
        <f t="shared" si="500"/>
        <v>0</v>
      </c>
      <c r="AZ983" s="40">
        <f t="shared" si="501"/>
        <v>0</v>
      </c>
      <c r="BA983" s="40">
        <f t="shared" si="502"/>
        <v>0</v>
      </c>
      <c r="BB983" s="40">
        <f t="shared" si="503"/>
        <v>0</v>
      </c>
      <c r="BC983" s="40">
        <f t="shared" si="504"/>
        <v>0</v>
      </c>
      <c r="BD983" s="40">
        <f t="shared" si="505"/>
        <v>0</v>
      </c>
      <c r="BE983" s="40"/>
      <c r="BF983" s="40"/>
      <c r="BG983" s="40"/>
      <c r="BH983" s="62">
        <f t="shared" si="506"/>
        <v>11238.796114562339</v>
      </c>
      <c r="BI983" s="128">
        <f>VLOOKUP(A983,'1112 '!$B$499:$G$1229,6,0)</f>
        <v>7602.11</v>
      </c>
      <c r="BJ983" s="63">
        <f t="shared" si="507"/>
        <v>3636.6861145623398</v>
      </c>
      <c r="BK983" s="41">
        <f t="shared" si="508"/>
        <v>5.9135160006589015E-3</v>
      </c>
    </row>
    <row r="984" spans="1:63" x14ac:dyDescent="0.3">
      <c r="A984" s="85" t="s">
        <v>2240</v>
      </c>
      <c r="B984" s="85" t="s">
        <v>727</v>
      </c>
      <c r="C984" s="65">
        <f>VLOOKUP(B984,Площадь!$D$2:$E$713,2,0)</f>
        <v>39.299999999999997</v>
      </c>
      <c r="D984" s="79"/>
      <c r="E984">
        <v>31</v>
      </c>
      <c r="F984">
        <v>29</v>
      </c>
      <c r="G984">
        <v>31</v>
      </c>
      <c r="Q984">
        <f t="shared" si="487"/>
        <v>91</v>
      </c>
      <c r="R984" s="100">
        <f>VLOOKUP(B984,'Общие показания'!A:H,8,0)</f>
        <v>1.4990131112927798</v>
      </c>
      <c r="S984" s="41"/>
      <c r="T984" s="100">
        <f t="shared" si="488"/>
        <v>0.57268851882331762</v>
      </c>
      <c r="U984" s="100">
        <f t="shared" si="489"/>
        <v>0.46515079670520998</v>
      </c>
      <c r="V984" s="41">
        <f t="shared" si="485"/>
        <v>0.46117379576425227</v>
      </c>
      <c r="W984" s="41">
        <f t="shared" si="509"/>
        <v>0</v>
      </c>
      <c r="X984" s="100">
        <f t="shared" si="490"/>
        <v>0</v>
      </c>
      <c r="Y984" s="41"/>
      <c r="Z984" s="41"/>
      <c r="AA984" s="41"/>
      <c r="AB984" s="41"/>
      <c r="AC984" s="41"/>
      <c r="AD984" s="41"/>
      <c r="AE984" s="41"/>
      <c r="AF984" s="41"/>
      <c r="AG984" s="41"/>
      <c r="AI984" s="100">
        <f t="shared" si="491"/>
        <v>0.78506201852676216</v>
      </c>
      <c r="AJ984" s="100">
        <f t="shared" si="492"/>
        <v>0.37894822322889404</v>
      </c>
      <c r="AK984" s="41">
        <f t="shared" si="486"/>
        <v>0.59434458212118313</v>
      </c>
      <c r="AL984" s="41">
        <f t="shared" si="493"/>
        <v>0</v>
      </c>
      <c r="AR984" s="41">
        <f t="shared" si="494"/>
        <v>0</v>
      </c>
      <c r="AS984" s="41">
        <f t="shared" si="495"/>
        <v>0</v>
      </c>
      <c r="AT984" s="41">
        <f t="shared" si="496"/>
        <v>0</v>
      </c>
      <c r="AV984" s="40">
        <f t="shared" si="497"/>
        <v>3644.6912324410605</v>
      </c>
      <c r="AW984" s="40">
        <f t="shared" si="498"/>
        <v>2265.8656451503116</v>
      </c>
      <c r="AX984" s="40">
        <f t="shared" si="499"/>
        <v>2833.3913128605473</v>
      </c>
      <c r="AY984" s="40">
        <f t="shared" si="500"/>
        <v>0</v>
      </c>
      <c r="AZ984" s="40">
        <f t="shared" si="501"/>
        <v>0</v>
      </c>
      <c r="BA984" s="40">
        <f t="shared" si="502"/>
        <v>0</v>
      </c>
      <c r="BB984" s="40">
        <f t="shared" si="503"/>
        <v>0</v>
      </c>
      <c r="BC984" s="40">
        <f t="shared" si="504"/>
        <v>0</v>
      </c>
      <c r="BD984" s="40">
        <f t="shared" si="505"/>
        <v>0</v>
      </c>
      <c r="BE984" s="40"/>
      <c r="BF984" s="40"/>
      <c r="BG984" s="40"/>
      <c r="BH984" s="62">
        <f t="shared" si="506"/>
        <v>8743.9481904519198</v>
      </c>
      <c r="BI984" s="128">
        <f>VLOOKUP(A984,'1112 '!$B$499:$G$1229,6,0)</f>
        <v>5063.78</v>
      </c>
      <c r="BJ984" s="63">
        <f t="shared" si="507"/>
        <v>3680.1681904519201</v>
      </c>
      <c r="BK984" s="41">
        <f t="shared" si="508"/>
        <v>6.9070566903511868E-3</v>
      </c>
    </row>
    <row r="985" spans="1:63" x14ac:dyDescent="0.3">
      <c r="A985" s="85" t="s">
        <v>1630</v>
      </c>
      <c r="B985" s="85" t="s">
        <v>709</v>
      </c>
      <c r="C985" s="65">
        <f>VLOOKUP(B985,Площадь!$D$2:$E$713,2,0)</f>
        <v>32.1</v>
      </c>
      <c r="D985" s="79"/>
      <c r="E985">
        <v>31</v>
      </c>
      <c r="F985">
        <v>29</v>
      </c>
      <c r="G985">
        <v>31</v>
      </c>
      <c r="Q985">
        <f t="shared" si="487"/>
        <v>91</v>
      </c>
      <c r="R985" s="100">
        <f>VLOOKUP(B985,'Общие показания'!A:H,8,0)</f>
        <v>1.2243847550254006</v>
      </c>
      <c r="S985" s="41"/>
      <c r="T985" s="100">
        <f t="shared" si="488"/>
        <v>0.46776848484041983</v>
      </c>
      <c r="U985" s="100">
        <f t="shared" si="489"/>
        <v>0.37993233013326327</v>
      </c>
      <c r="V985" s="41">
        <f t="shared" si="485"/>
        <v>0.37668394005171757</v>
      </c>
      <c r="W985" s="41">
        <f t="shared" si="509"/>
        <v>0</v>
      </c>
      <c r="X985" s="100">
        <f t="shared" si="490"/>
        <v>0</v>
      </c>
      <c r="Y985" s="41"/>
      <c r="Z985" s="41"/>
      <c r="AA985" s="41"/>
      <c r="AB985" s="41"/>
      <c r="AC985" s="41"/>
      <c r="AD985" s="41"/>
      <c r="AE985" s="41"/>
      <c r="AF985" s="41"/>
      <c r="AG985" s="41"/>
      <c r="AI985" s="100">
        <f t="shared" si="491"/>
        <v>0.6412338624607905</v>
      </c>
      <c r="AJ985" s="100">
        <f t="shared" si="492"/>
        <v>0.30952259454573794</v>
      </c>
      <c r="AK985" s="41">
        <f t="shared" si="486"/>
        <v>0.48545702509134803</v>
      </c>
      <c r="AL985" s="41">
        <f t="shared" si="493"/>
        <v>0</v>
      </c>
      <c r="AR985" s="41">
        <f t="shared" si="494"/>
        <v>0</v>
      </c>
      <c r="AS985" s="41">
        <f t="shared" si="495"/>
        <v>0</v>
      </c>
      <c r="AT985" s="41">
        <f t="shared" si="496"/>
        <v>0</v>
      </c>
      <c r="AV985" s="40">
        <f t="shared" si="497"/>
        <v>2976.9615410014771</v>
      </c>
      <c r="AW985" s="40">
        <f t="shared" si="498"/>
        <v>1850.7452216113236</v>
      </c>
      <c r="AX985" s="40">
        <f t="shared" si="499"/>
        <v>2314.2967211914397</v>
      </c>
      <c r="AY985" s="40">
        <f t="shared" si="500"/>
        <v>0</v>
      </c>
      <c r="AZ985" s="40">
        <f t="shared" si="501"/>
        <v>0</v>
      </c>
      <c r="BA985" s="40">
        <f t="shared" si="502"/>
        <v>0</v>
      </c>
      <c r="BB985" s="40">
        <f t="shared" si="503"/>
        <v>0</v>
      </c>
      <c r="BC985" s="40">
        <f t="shared" si="504"/>
        <v>0</v>
      </c>
      <c r="BD985" s="40">
        <f t="shared" si="505"/>
        <v>0</v>
      </c>
      <c r="BE985" s="40"/>
      <c r="BF985" s="40"/>
      <c r="BG985" s="40"/>
      <c r="BH985" s="62">
        <f t="shared" si="506"/>
        <v>7142.0034838042411</v>
      </c>
      <c r="BI985" s="128">
        <f>VLOOKUP(A985,'1112 '!$B$499:$G$1229,6,0)</f>
        <v>4136.07</v>
      </c>
      <c r="BJ985" s="63">
        <f t="shared" si="507"/>
        <v>3005.9334838042414</v>
      </c>
      <c r="BK985" s="41">
        <f t="shared" si="508"/>
        <v>6.9070566903511859E-3</v>
      </c>
    </row>
    <row r="986" spans="1:63" x14ac:dyDescent="0.3">
      <c r="A986" s="85" t="s">
        <v>1579</v>
      </c>
      <c r="B986" s="85" t="s">
        <v>1182</v>
      </c>
      <c r="C986" s="65">
        <f>VLOOKUP(B986,Площадь!$D$2:$E$713,2,0)</f>
        <v>31.8</v>
      </c>
      <c r="D986" s="79"/>
      <c r="E986">
        <v>31</v>
      </c>
      <c r="F986">
        <v>29</v>
      </c>
      <c r="G986">
        <v>31</v>
      </c>
      <c r="Q986">
        <f t="shared" si="487"/>
        <v>91</v>
      </c>
      <c r="R986" s="100">
        <f>VLOOKUP(B986,'Общие показания'!A:H,8,0)</f>
        <v>2.1369999999999987</v>
      </c>
      <c r="S986" s="41"/>
      <c r="T986" s="100">
        <f t="shared" si="488"/>
        <v>0.81642739179910717</v>
      </c>
      <c r="U986" s="100">
        <f t="shared" si="489"/>
        <v>0.66312111953561481</v>
      </c>
      <c r="V986" s="41">
        <f t="shared" si="485"/>
        <v>0.65745148866527692</v>
      </c>
      <c r="W986" s="41">
        <f t="shared" si="509"/>
        <v>0</v>
      </c>
      <c r="X986" s="100">
        <f t="shared" si="490"/>
        <v>0</v>
      </c>
      <c r="Y986" s="41"/>
      <c r="Z986" s="41"/>
      <c r="AA986" s="41"/>
      <c r="AB986" s="41"/>
      <c r="AC986" s="41"/>
      <c r="AD986" s="41"/>
      <c r="AE986" s="41"/>
      <c r="AF986" s="41"/>
      <c r="AG986" s="41"/>
      <c r="AI986" s="100">
        <f t="shared" si="491"/>
        <v>0.63524102262470838</v>
      </c>
      <c r="AJ986" s="100">
        <f t="shared" si="492"/>
        <v>0.30662986001727305</v>
      </c>
      <c r="AK986" s="41">
        <f t="shared" si="486"/>
        <v>0.48092004354843831</v>
      </c>
      <c r="AL986" s="41">
        <f t="shared" si="493"/>
        <v>0</v>
      </c>
      <c r="AR986" s="41">
        <f t="shared" si="494"/>
        <v>0</v>
      </c>
      <c r="AS986" s="41">
        <f t="shared" si="495"/>
        <v>0</v>
      </c>
      <c r="AT986" s="41">
        <f t="shared" si="496"/>
        <v>0</v>
      </c>
      <c r="AV986" s="40">
        <f t="shared" si="497"/>
        <v>3896.8006249427135</v>
      </c>
      <c r="AW986" s="40">
        <f t="shared" si="498"/>
        <v>2603.1607394725902</v>
      </c>
      <c r="AX986" s="40">
        <f t="shared" si="499"/>
        <v>3055.7990062132085</v>
      </c>
      <c r="AY986" s="40">
        <f t="shared" si="500"/>
        <v>0</v>
      </c>
      <c r="AZ986" s="40">
        <f t="shared" si="501"/>
        <v>0</v>
      </c>
      <c r="BA986" s="40">
        <f t="shared" si="502"/>
        <v>0</v>
      </c>
      <c r="BB986" s="40">
        <f t="shared" si="503"/>
        <v>0</v>
      </c>
      <c r="BC986" s="40">
        <f t="shared" si="504"/>
        <v>0</v>
      </c>
      <c r="BD986" s="40">
        <f t="shared" si="505"/>
        <v>0</v>
      </c>
      <c r="BE986" s="40"/>
      <c r="BF986" s="40"/>
      <c r="BG986" s="40"/>
      <c r="BH986" s="62">
        <f t="shared" si="506"/>
        <v>9555.7603706285117</v>
      </c>
      <c r="BI986" s="128">
        <f>VLOOKUP(A986,'1112 '!$B$499:$G$1229,6,0)</f>
        <v>4097.3999999999996</v>
      </c>
      <c r="BJ986" s="63">
        <f t="shared" si="507"/>
        <v>5458.3603706285121</v>
      </c>
      <c r="BK986" s="41">
        <f t="shared" si="508"/>
        <v>9.3285925738742625E-3</v>
      </c>
    </row>
    <row r="987" spans="1:63" x14ac:dyDescent="0.3">
      <c r="A987" s="85" t="s">
        <v>1694</v>
      </c>
      <c r="B987" s="85" t="s">
        <v>1200</v>
      </c>
      <c r="C987" s="65">
        <f>VLOOKUP(B987,Площадь!$D$2:$E$713,2,0)</f>
        <v>39.1</v>
      </c>
      <c r="D987" s="79"/>
      <c r="E987">
        <v>31</v>
      </c>
      <c r="F987">
        <v>29</v>
      </c>
      <c r="G987">
        <v>31</v>
      </c>
      <c r="Q987">
        <f t="shared" si="487"/>
        <v>91</v>
      </c>
      <c r="R987" s="100">
        <f>VLOOKUP(B987,'Общие показания'!A:H,8,0)</f>
        <v>1.4913845458409083</v>
      </c>
      <c r="S987" s="41"/>
      <c r="T987" s="100">
        <f t="shared" si="488"/>
        <v>0.56977407343490383</v>
      </c>
      <c r="U987" s="100">
        <f t="shared" si="489"/>
        <v>0.46278361707821153</v>
      </c>
      <c r="V987" s="41">
        <f t="shared" si="485"/>
        <v>0.45882685532779299</v>
      </c>
      <c r="W987" s="41">
        <f t="shared" si="509"/>
        <v>0</v>
      </c>
      <c r="X987" s="100">
        <f t="shared" si="490"/>
        <v>0</v>
      </c>
      <c r="Y987" s="41"/>
      <c r="Z987" s="41"/>
      <c r="AA987" s="41"/>
      <c r="AB987" s="41"/>
      <c r="AC987" s="41"/>
      <c r="AD987" s="41"/>
      <c r="AE987" s="41"/>
      <c r="AF987" s="41"/>
      <c r="AG987" s="41"/>
      <c r="AI987" s="100">
        <f t="shared" si="491"/>
        <v>0.78106679196937412</v>
      </c>
      <c r="AJ987" s="100">
        <f t="shared" si="492"/>
        <v>0.37701973354325086</v>
      </c>
      <c r="AK987" s="41">
        <f t="shared" si="486"/>
        <v>0.59131992775924336</v>
      </c>
      <c r="AL987" s="41">
        <f t="shared" si="493"/>
        <v>0</v>
      </c>
      <c r="AR987" s="41">
        <f t="shared" si="494"/>
        <v>0</v>
      </c>
      <c r="AS987" s="41">
        <f t="shared" si="495"/>
        <v>0</v>
      </c>
      <c r="AT987" s="41">
        <f t="shared" si="496"/>
        <v>0</v>
      </c>
      <c r="AV987" s="40">
        <f t="shared" si="497"/>
        <v>3626.1431854566276</v>
      </c>
      <c r="AW987" s="40">
        <f t="shared" si="498"/>
        <v>2254.3345222742287</v>
      </c>
      <c r="AX987" s="40">
        <f t="shared" si="499"/>
        <v>2818.972018647517</v>
      </c>
      <c r="AY987" s="40">
        <f t="shared" si="500"/>
        <v>0</v>
      </c>
      <c r="AZ987" s="40">
        <f t="shared" si="501"/>
        <v>0</v>
      </c>
      <c r="BA987" s="40">
        <f t="shared" si="502"/>
        <v>0</v>
      </c>
      <c r="BB987" s="40">
        <f t="shared" si="503"/>
        <v>0</v>
      </c>
      <c r="BC987" s="40">
        <f t="shared" si="504"/>
        <v>0</v>
      </c>
      <c r="BD987" s="40">
        <f t="shared" si="505"/>
        <v>0</v>
      </c>
      <c r="BE987" s="40"/>
      <c r="BF987" s="40"/>
      <c r="BG987" s="40"/>
      <c r="BH987" s="62">
        <f t="shared" si="506"/>
        <v>8699.4497263783742</v>
      </c>
      <c r="BI987" s="128">
        <f>VLOOKUP(A987,'1112 '!$B$499:$G$1229,6,0)</f>
        <v>5038.01</v>
      </c>
      <c r="BJ987" s="63">
        <f t="shared" si="507"/>
        <v>3661.439726378374</v>
      </c>
      <c r="BK987" s="41">
        <f t="shared" si="508"/>
        <v>6.9070566903511859E-3</v>
      </c>
    </row>
    <row r="988" spans="1:63" x14ac:dyDescent="0.3">
      <c r="A988" s="85" t="s">
        <v>1611</v>
      </c>
      <c r="B988" s="85" t="s">
        <v>1202</v>
      </c>
      <c r="C988" s="65">
        <f>VLOOKUP(B988,Площадь!$D$2:$E$713,2,0)</f>
        <v>62</v>
      </c>
      <c r="D988" s="79"/>
      <c r="E988">
        <v>31</v>
      </c>
      <c r="F988">
        <v>29</v>
      </c>
      <c r="G988">
        <v>31</v>
      </c>
      <c r="Q988">
        <f t="shared" si="487"/>
        <v>91</v>
      </c>
      <c r="R988" s="100">
        <f>VLOOKUP(B988,'Общие показания'!A:H,8,0)</f>
        <v>2.3648552900802127</v>
      </c>
      <c r="S988" s="41"/>
      <c r="T988" s="100">
        <f t="shared" si="488"/>
        <v>0.90347807040828743</v>
      </c>
      <c r="U988" s="100">
        <f t="shared" si="489"/>
        <v>0.73382568436954265</v>
      </c>
      <c r="V988" s="41">
        <f t="shared" si="485"/>
        <v>0.7275515353023827</v>
      </c>
      <c r="W988" s="41">
        <f t="shared" si="509"/>
        <v>0</v>
      </c>
      <c r="X988" s="100">
        <f t="shared" si="490"/>
        <v>0</v>
      </c>
      <c r="Y988" s="41"/>
      <c r="Z988" s="41"/>
      <c r="AA988" s="41"/>
      <c r="AB988" s="41"/>
      <c r="AC988" s="41"/>
      <c r="AD988" s="41"/>
      <c r="AE988" s="41"/>
      <c r="AF988" s="41"/>
      <c r="AG988" s="41"/>
      <c r="AI988" s="100">
        <f t="shared" si="491"/>
        <v>1.2385202327903118</v>
      </c>
      <c r="AJ988" s="100">
        <f t="shared" si="492"/>
        <v>0.59783180254940027</v>
      </c>
      <c r="AK988" s="41">
        <f t="shared" si="486"/>
        <v>0.93764285220135768</v>
      </c>
      <c r="AL988" s="41">
        <f t="shared" si="493"/>
        <v>0</v>
      </c>
      <c r="AR988" s="41">
        <f t="shared" si="494"/>
        <v>0</v>
      </c>
      <c r="AS988" s="41">
        <f t="shared" si="495"/>
        <v>0</v>
      </c>
      <c r="AT988" s="41">
        <f t="shared" si="496"/>
        <v>0</v>
      </c>
      <c r="AV988" s="40">
        <f t="shared" si="497"/>
        <v>5749.8945651741924</v>
      </c>
      <c r="AW988" s="40">
        <f t="shared" si="498"/>
        <v>3574.6480915857337</v>
      </c>
      <c r="AX988" s="40">
        <f t="shared" si="499"/>
        <v>4469.9812060395407</v>
      </c>
      <c r="AY988" s="40">
        <f t="shared" si="500"/>
        <v>0</v>
      </c>
      <c r="AZ988" s="40">
        <f t="shared" si="501"/>
        <v>0</v>
      </c>
      <c r="BA988" s="40">
        <f t="shared" si="502"/>
        <v>0</v>
      </c>
      <c r="BB988" s="40">
        <f t="shared" si="503"/>
        <v>0</v>
      </c>
      <c r="BC988" s="40">
        <f t="shared" si="504"/>
        <v>0</v>
      </c>
      <c r="BD988" s="40">
        <f t="shared" si="505"/>
        <v>0</v>
      </c>
      <c r="BE988" s="40"/>
      <c r="BF988" s="40"/>
      <c r="BG988" s="40"/>
      <c r="BH988" s="62">
        <f t="shared" si="506"/>
        <v>13794.523862799466</v>
      </c>
      <c r="BI988" s="128">
        <f>VLOOKUP(A988,'1112 '!$B$499:$G$1229,6,0)</f>
        <v>7988.67</v>
      </c>
      <c r="BJ988" s="63">
        <f t="shared" si="507"/>
        <v>5805.8538627994658</v>
      </c>
      <c r="BK988" s="41">
        <f t="shared" si="508"/>
        <v>6.9070566903511868E-3</v>
      </c>
    </row>
    <row r="989" spans="1:63" x14ac:dyDescent="0.3">
      <c r="A989" s="85" t="s">
        <v>1912</v>
      </c>
      <c r="B989" s="85" t="s">
        <v>692</v>
      </c>
      <c r="C989" s="65">
        <f>VLOOKUP(B989,Площадь!$D$2:$E$713,2,0)</f>
        <v>32.5</v>
      </c>
      <c r="D989" s="79"/>
      <c r="E989">
        <v>31</v>
      </c>
      <c r="F989">
        <v>29</v>
      </c>
      <c r="G989">
        <v>31</v>
      </c>
      <c r="Q989">
        <f t="shared" si="487"/>
        <v>91</v>
      </c>
      <c r="R989" s="100">
        <f>VLOOKUP(B989,'Общие показания'!A:H,8,0)</f>
        <v>0</v>
      </c>
      <c r="S989" s="41"/>
      <c r="T989" s="100">
        <f t="shared" si="488"/>
        <v>0</v>
      </c>
      <c r="U989" s="100">
        <f t="shared" si="489"/>
        <v>0</v>
      </c>
      <c r="V989" s="41">
        <f t="shared" si="485"/>
        <v>0</v>
      </c>
      <c r="W989" s="41">
        <f t="shared" si="509"/>
        <v>0</v>
      </c>
      <c r="X989" s="100">
        <f t="shared" si="490"/>
        <v>0</v>
      </c>
      <c r="Y989" s="41"/>
      <c r="Z989" s="41"/>
      <c r="AA989" s="41"/>
      <c r="AB989" s="41"/>
      <c r="AC989" s="41"/>
      <c r="AD989" s="41"/>
      <c r="AE989" s="41"/>
      <c r="AF989" s="41"/>
      <c r="AG989" s="41"/>
      <c r="AI989" s="100">
        <f t="shared" si="491"/>
        <v>0.6492243155755667</v>
      </c>
      <c r="AJ989" s="100">
        <f t="shared" si="492"/>
        <v>0.31337957391702437</v>
      </c>
      <c r="AK989" s="41">
        <f t="shared" si="486"/>
        <v>0.49150633381522779</v>
      </c>
      <c r="AL989" s="41">
        <f t="shared" si="493"/>
        <v>0</v>
      </c>
      <c r="AR989" s="41">
        <f t="shared" si="494"/>
        <v>0</v>
      </c>
      <c r="AS989" s="41">
        <f t="shared" si="495"/>
        <v>0</v>
      </c>
      <c r="AT989" s="41">
        <f t="shared" si="496"/>
        <v>0</v>
      </c>
      <c r="AV989" s="40">
        <f t="shared" si="497"/>
        <v>1742.7517837584282</v>
      </c>
      <c r="AW989" s="40">
        <f t="shared" si="498"/>
        <v>841.22359303990356</v>
      </c>
      <c r="AX989" s="40">
        <f t="shared" si="499"/>
        <v>1319.3799422402449</v>
      </c>
      <c r="AY989" s="40">
        <f t="shared" si="500"/>
        <v>0</v>
      </c>
      <c r="AZ989" s="40">
        <f t="shared" si="501"/>
        <v>0</v>
      </c>
      <c r="BA989" s="40">
        <f t="shared" si="502"/>
        <v>0</v>
      </c>
      <c r="BB989" s="40">
        <f t="shared" si="503"/>
        <v>0</v>
      </c>
      <c r="BC989" s="40">
        <f t="shared" si="504"/>
        <v>0</v>
      </c>
      <c r="BD989" s="40">
        <f t="shared" si="505"/>
        <v>0</v>
      </c>
      <c r="BE989" s="40"/>
      <c r="BF989" s="40"/>
      <c r="BG989" s="40"/>
      <c r="BH989" s="62">
        <f t="shared" si="506"/>
        <v>3903.3553190385769</v>
      </c>
      <c r="BI989" s="128">
        <f>VLOOKUP(A989,'1112 '!$B$499:$G$1229,6,0)</f>
        <v>4187.6099999999997</v>
      </c>
      <c r="BJ989" s="63">
        <f t="shared" si="507"/>
        <v>-284.25468096142276</v>
      </c>
      <c r="BK989" s="41">
        <f t="shared" si="508"/>
        <v>3.7284877520713305E-3</v>
      </c>
    </row>
    <row r="990" spans="1:63" x14ac:dyDescent="0.3">
      <c r="A990" s="85" t="s">
        <v>1327</v>
      </c>
      <c r="B990" s="85" t="s">
        <v>562</v>
      </c>
      <c r="C990" s="65">
        <f>VLOOKUP(B990,Площадь!$D$2:$E$713,2,0)</f>
        <v>33.700000000000003</v>
      </c>
      <c r="D990" s="79"/>
      <c r="E990">
        <v>31</v>
      </c>
      <c r="F990">
        <v>29</v>
      </c>
      <c r="G990">
        <v>31</v>
      </c>
      <c r="Q990">
        <f t="shared" si="487"/>
        <v>91</v>
      </c>
      <c r="R990" s="100">
        <f>VLOOKUP(B990,'Общие показания'!A:H,8,0)</f>
        <v>1.2854132786403738</v>
      </c>
      <c r="S990" s="41"/>
      <c r="T990" s="100">
        <f t="shared" si="488"/>
        <v>0.49108404794773047</v>
      </c>
      <c r="U990" s="100">
        <f t="shared" si="489"/>
        <v>0.39886976714925149</v>
      </c>
      <c r="V990" s="41">
        <f t="shared" si="485"/>
        <v>0.39545946354339195</v>
      </c>
      <c r="W990" s="41">
        <f t="shared" si="509"/>
        <v>0</v>
      </c>
      <c r="X990" s="100">
        <f t="shared" si="490"/>
        <v>0</v>
      </c>
      <c r="Y990" s="41"/>
      <c r="Z990" s="41"/>
      <c r="AA990" s="41"/>
      <c r="AB990" s="41"/>
      <c r="AC990" s="41"/>
      <c r="AD990" s="41"/>
      <c r="AE990" s="41"/>
      <c r="AF990" s="41"/>
      <c r="AG990" s="41"/>
      <c r="AI990" s="100">
        <f t="shared" si="491"/>
        <v>0.6731956749198954</v>
      </c>
      <c r="AJ990" s="100">
        <f t="shared" si="492"/>
        <v>0.32495051203088376</v>
      </c>
      <c r="AK990" s="41">
        <f t="shared" si="486"/>
        <v>0.50965425998686698</v>
      </c>
      <c r="AL990" s="41">
        <f t="shared" si="493"/>
        <v>0</v>
      </c>
      <c r="AR990" s="41">
        <f t="shared" si="494"/>
        <v>0</v>
      </c>
      <c r="AS990" s="41">
        <f t="shared" si="495"/>
        <v>0</v>
      </c>
      <c r="AT990" s="41">
        <f t="shared" si="496"/>
        <v>0</v>
      </c>
      <c r="AV990" s="40">
        <f t="shared" si="497"/>
        <v>3125.34591687694</v>
      </c>
      <c r="AW990" s="40">
        <f t="shared" si="498"/>
        <v>1942.9942046199881</v>
      </c>
      <c r="AX990" s="40">
        <f t="shared" si="499"/>
        <v>2429.6510748956857</v>
      </c>
      <c r="AY990" s="40">
        <f t="shared" si="500"/>
        <v>0</v>
      </c>
      <c r="AZ990" s="40">
        <f t="shared" si="501"/>
        <v>0</v>
      </c>
      <c r="BA990" s="40">
        <f t="shared" si="502"/>
        <v>0</v>
      </c>
      <c r="BB990" s="40">
        <f t="shared" si="503"/>
        <v>0</v>
      </c>
      <c r="BC990" s="40">
        <f t="shared" si="504"/>
        <v>0</v>
      </c>
      <c r="BD990" s="40">
        <f t="shared" si="505"/>
        <v>0</v>
      </c>
      <c r="BE990" s="40"/>
      <c r="BF990" s="40"/>
      <c r="BG990" s="40"/>
      <c r="BH990" s="62">
        <f t="shared" si="506"/>
        <v>7497.9911963926133</v>
      </c>
      <c r="BI990" s="128">
        <f>VLOOKUP(A990,'1112 '!$B$499:$G$1229,6,0)</f>
        <v>4342.2299999999996</v>
      </c>
      <c r="BJ990" s="63">
        <f t="shared" si="507"/>
        <v>3155.7611963926138</v>
      </c>
      <c r="BK990" s="41">
        <f t="shared" si="508"/>
        <v>6.907056690351185E-3</v>
      </c>
    </row>
    <row r="991" spans="1:63" x14ac:dyDescent="0.3">
      <c r="A991" s="85" t="s">
        <v>1663</v>
      </c>
      <c r="B991" s="85" t="s">
        <v>960</v>
      </c>
      <c r="C991" s="65">
        <f>VLOOKUP(B991,Площадь!$D$2:$E$713,2,0)</f>
        <v>59</v>
      </c>
      <c r="D991" s="79"/>
      <c r="E991">
        <v>31</v>
      </c>
      <c r="F991">
        <v>29</v>
      </c>
      <c r="G991">
        <v>31</v>
      </c>
      <c r="Q991">
        <f t="shared" si="487"/>
        <v>91</v>
      </c>
      <c r="R991" s="100">
        <f>VLOOKUP(B991,'Общие показания'!A:H,8,0)</f>
        <v>3.3190000000000008</v>
      </c>
      <c r="S991" s="41"/>
      <c r="T991" s="100">
        <f t="shared" si="488"/>
        <v>1.2680030479088624</v>
      </c>
      <c r="U991" s="100">
        <f t="shared" si="489"/>
        <v>1.0299012614593859</v>
      </c>
      <c r="V991" s="41">
        <f t="shared" si="485"/>
        <v>1.0210956906317528</v>
      </c>
      <c r="W991" s="41">
        <f t="shared" si="509"/>
        <v>0</v>
      </c>
      <c r="X991" s="100">
        <f t="shared" si="490"/>
        <v>0</v>
      </c>
      <c r="Y991" s="41"/>
      <c r="Z991" s="41"/>
      <c r="AA991" s="41"/>
      <c r="AB991" s="41"/>
      <c r="AC991" s="41"/>
      <c r="AD991" s="41">
        <f>(S991*$AD$1)/31*N991</f>
        <v>0</v>
      </c>
      <c r="AE991" s="41">
        <f>(S991*$AE$1)/30*O991</f>
        <v>0</v>
      </c>
      <c r="AF991" s="41">
        <f>(S991*$AF$1)/31*P991</f>
        <v>0</v>
      </c>
      <c r="AG991" s="41">
        <f>S991-AD991-AE991-AF991</f>
        <v>0</v>
      </c>
      <c r="AI991" s="100">
        <f t="shared" si="491"/>
        <v>1.1785918344294903</v>
      </c>
      <c r="AJ991" s="100">
        <f t="shared" si="492"/>
        <v>0.56890445726475192</v>
      </c>
      <c r="AK991" s="41">
        <f t="shared" si="486"/>
        <v>0.89227303677225966</v>
      </c>
      <c r="AL991" s="41">
        <f t="shared" si="493"/>
        <v>0</v>
      </c>
      <c r="AR991" s="41">
        <f t="shared" si="494"/>
        <v>0</v>
      </c>
      <c r="AS991" s="41">
        <f t="shared" si="495"/>
        <v>0</v>
      </c>
      <c r="AT991" s="41">
        <f t="shared" si="496"/>
        <v>0</v>
      </c>
      <c r="AV991" s="40">
        <f t="shared" si="497"/>
        <v>6567.5414383537809</v>
      </c>
      <c r="AW991" s="40">
        <f t="shared" si="498"/>
        <v>4291.7701191143269</v>
      </c>
      <c r="AX991" s="40">
        <f t="shared" si="499"/>
        <v>5136.1704770942351</v>
      </c>
      <c r="AY991" s="40">
        <f t="shared" si="500"/>
        <v>0</v>
      </c>
      <c r="AZ991" s="40">
        <f t="shared" si="501"/>
        <v>0</v>
      </c>
      <c r="BA991" s="40">
        <f t="shared" si="502"/>
        <v>0</v>
      </c>
      <c r="BB991" s="40">
        <f t="shared" si="503"/>
        <v>0</v>
      </c>
      <c r="BC991" s="40">
        <f t="shared" si="504"/>
        <v>0</v>
      </c>
      <c r="BD991" s="40">
        <f t="shared" si="505"/>
        <v>0</v>
      </c>
      <c r="BE991" s="40">
        <f>(AD991+AR991)*$BE$1</f>
        <v>0</v>
      </c>
      <c r="BF991" s="40">
        <f>(AE991+AS991)*$BF$1</f>
        <v>0</v>
      </c>
      <c r="BG991" s="40">
        <f>(AF991+AT991)*$BG$1</f>
        <v>0</v>
      </c>
      <c r="BH991" s="62">
        <f t="shared" si="506"/>
        <v>15995.482034562341</v>
      </c>
      <c r="BI991" s="128">
        <f>VLOOKUP(A991,'1112 '!$B$499:$G$1229,6,0)</f>
        <v>7602.11</v>
      </c>
      <c r="BJ991" s="63">
        <f t="shared" si="507"/>
        <v>8393.3720345623406</v>
      </c>
      <c r="BK991" s="41">
        <f t="shared" si="508"/>
        <v>8.4163408594159633E-3</v>
      </c>
    </row>
    <row r="992" spans="1:63" x14ac:dyDescent="0.3">
      <c r="A992" s="85" t="s">
        <v>2208</v>
      </c>
      <c r="B992" s="85" t="s">
        <v>765</v>
      </c>
      <c r="C992" s="65">
        <f>VLOOKUP(B992,Площадь!$D$2:$E$713,2,0)</f>
        <v>39.299999999999997</v>
      </c>
      <c r="D992" s="79"/>
      <c r="E992">
        <v>31</v>
      </c>
      <c r="F992">
        <v>29</v>
      </c>
      <c r="G992">
        <v>31</v>
      </c>
      <c r="Q992">
        <f t="shared" si="487"/>
        <v>91</v>
      </c>
      <c r="R992" s="100">
        <f>VLOOKUP(B992,'Общие показания'!A:H,8,0)</f>
        <v>2.1049999999999995</v>
      </c>
      <c r="S992" s="41"/>
      <c r="T992" s="100">
        <f t="shared" si="488"/>
        <v>0.80420199332574693</v>
      </c>
      <c r="U992" s="100">
        <f t="shared" si="489"/>
        <v>0.65319136950045376</v>
      </c>
      <c r="V992" s="41">
        <f t="shared" si="485"/>
        <v>0.64760663717379896</v>
      </c>
      <c r="W992" s="41">
        <f t="shared" si="509"/>
        <v>0</v>
      </c>
      <c r="X992" s="100">
        <f t="shared" si="490"/>
        <v>0</v>
      </c>
      <c r="Y992" s="41"/>
      <c r="Z992" s="41"/>
      <c r="AA992" s="41"/>
      <c r="AB992" s="41"/>
      <c r="AC992" s="41"/>
      <c r="AD992" s="41"/>
      <c r="AE992" s="41"/>
      <c r="AF992" s="41"/>
      <c r="AG992" s="41"/>
      <c r="AI992" s="100">
        <f t="shared" si="491"/>
        <v>0.78506201852676216</v>
      </c>
      <c r="AJ992" s="100">
        <f t="shared" si="492"/>
        <v>0.37894822322889404</v>
      </c>
      <c r="AK992" s="41">
        <f t="shared" si="486"/>
        <v>0.59434458212118313</v>
      </c>
      <c r="AL992" s="41">
        <f t="shared" si="493"/>
        <v>0</v>
      </c>
      <c r="AR992" s="41">
        <f t="shared" si="494"/>
        <v>0</v>
      </c>
      <c r="AS992" s="41">
        <f t="shared" si="495"/>
        <v>0</v>
      </c>
      <c r="AT992" s="41">
        <f t="shared" si="496"/>
        <v>0</v>
      </c>
      <c r="AV992" s="40">
        <f t="shared" si="497"/>
        <v>4266.1567428564022</v>
      </c>
      <c r="AW992" s="40">
        <f t="shared" si="498"/>
        <v>2770.6342371389519</v>
      </c>
      <c r="AX992" s="40">
        <f t="shared" si="499"/>
        <v>3333.8441750266779</v>
      </c>
      <c r="AY992" s="40">
        <f t="shared" si="500"/>
        <v>0</v>
      </c>
      <c r="AZ992" s="40">
        <f t="shared" si="501"/>
        <v>0</v>
      </c>
      <c r="BA992" s="40">
        <f t="shared" si="502"/>
        <v>0</v>
      </c>
      <c r="BB992" s="40">
        <f t="shared" si="503"/>
        <v>0</v>
      </c>
      <c r="BC992" s="40">
        <f t="shared" si="504"/>
        <v>0</v>
      </c>
      <c r="BD992" s="40">
        <f t="shared" si="505"/>
        <v>0</v>
      </c>
      <c r="BE992" s="40"/>
      <c r="BF992" s="40"/>
      <c r="BG992" s="40"/>
      <c r="BH992" s="62">
        <f t="shared" si="506"/>
        <v>10370.635155022032</v>
      </c>
      <c r="BI992" s="128">
        <f>VLOOKUP(A992,'1112 '!$B$499:$G$1229,6,0)</f>
        <v>5063.78</v>
      </c>
      <c r="BJ992" s="63">
        <f t="shared" si="507"/>
        <v>5306.8551550220318</v>
      </c>
      <c r="BK992" s="41">
        <f t="shared" si="508"/>
        <v>8.1920161659814229E-3</v>
      </c>
    </row>
    <row r="993" spans="1:63" x14ac:dyDescent="0.3">
      <c r="A993" s="85" t="s">
        <v>1666</v>
      </c>
      <c r="B993" s="85" t="s">
        <v>1016</v>
      </c>
      <c r="C993" s="65">
        <f>VLOOKUP(B993,Площадь!$D$2:$E$713,2,0)</f>
        <v>32.1</v>
      </c>
      <c r="D993" s="79"/>
      <c r="E993">
        <v>31</v>
      </c>
      <c r="F993">
        <v>29</v>
      </c>
      <c r="G993">
        <v>31</v>
      </c>
      <c r="Q993">
        <f t="shared" si="487"/>
        <v>91</v>
      </c>
      <c r="R993" s="100">
        <f>VLOOKUP(B993,'Общие показания'!A:H,8,0)</f>
        <v>1.2243847550254006</v>
      </c>
      <c r="S993" s="41"/>
      <c r="T993" s="100">
        <f t="shared" si="488"/>
        <v>0.46776848484041983</v>
      </c>
      <c r="U993" s="100">
        <f t="shared" si="489"/>
        <v>0.37993233013326327</v>
      </c>
      <c r="V993" s="41">
        <f t="shared" si="485"/>
        <v>0.37668394005171757</v>
      </c>
      <c r="W993" s="41">
        <f t="shared" si="509"/>
        <v>0</v>
      </c>
      <c r="X993" s="100">
        <f t="shared" si="490"/>
        <v>0</v>
      </c>
      <c r="Y993" s="41"/>
      <c r="Z993" s="41"/>
      <c r="AA993" s="41"/>
      <c r="AB993" s="41"/>
      <c r="AC993" s="41"/>
      <c r="AD993" s="41"/>
      <c r="AE993" s="41"/>
      <c r="AF993" s="41"/>
      <c r="AG993" s="41"/>
      <c r="AI993" s="100">
        <f t="shared" si="491"/>
        <v>0.6412338624607905</v>
      </c>
      <c r="AJ993" s="100">
        <f t="shared" si="492"/>
        <v>0.30952259454573794</v>
      </c>
      <c r="AK993" s="41">
        <f t="shared" si="486"/>
        <v>0.48545702509134803</v>
      </c>
      <c r="AL993" s="41">
        <f t="shared" si="493"/>
        <v>0</v>
      </c>
      <c r="AR993" s="41">
        <f t="shared" si="494"/>
        <v>0</v>
      </c>
      <c r="AS993" s="41">
        <f t="shared" si="495"/>
        <v>0</v>
      </c>
      <c r="AT993" s="41">
        <f t="shared" si="496"/>
        <v>0</v>
      </c>
      <c r="AV993" s="40">
        <f t="shared" si="497"/>
        <v>2976.9615410014771</v>
      </c>
      <c r="AW993" s="40">
        <f t="shared" si="498"/>
        <v>1850.7452216113236</v>
      </c>
      <c r="AX993" s="40">
        <f t="shared" si="499"/>
        <v>2314.2967211914397</v>
      </c>
      <c r="AY993" s="40">
        <f t="shared" si="500"/>
        <v>0</v>
      </c>
      <c r="AZ993" s="40">
        <f t="shared" si="501"/>
        <v>0</v>
      </c>
      <c r="BA993" s="40">
        <f t="shared" si="502"/>
        <v>0</v>
      </c>
      <c r="BB993" s="40">
        <f t="shared" si="503"/>
        <v>0</v>
      </c>
      <c r="BC993" s="40">
        <f t="shared" si="504"/>
        <v>0</v>
      </c>
      <c r="BD993" s="40">
        <f t="shared" si="505"/>
        <v>0</v>
      </c>
      <c r="BE993" s="40"/>
      <c r="BF993" s="40"/>
      <c r="BG993" s="40"/>
      <c r="BH993" s="62">
        <f t="shared" si="506"/>
        <v>7142.0034838042411</v>
      </c>
      <c r="BI993" s="128">
        <f>VLOOKUP(A993,'1112 '!$B$499:$G$1229,6,0)</f>
        <v>4136.07</v>
      </c>
      <c r="BJ993" s="63">
        <f t="shared" si="507"/>
        <v>3005.9334838042414</v>
      </c>
      <c r="BK993" s="41">
        <f t="shared" si="508"/>
        <v>6.9070566903511859E-3</v>
      </c>
    </row>
    <row r="994" spans="1:63" x14ac:dyDescent="0.3">
      <c r="A994" s="85" t="s">
        <v>1592</v>
      </c>
      <c r="B994" s="85" t="s">
        <v>481</v>
      </c>
      <c r="C994" s="65">
        <f>VLOOKUP(B994,Площадь!$D$2:$E$713,2,0)</f>
        <v>31.8</v>
      </c>
      <c r="D994" s="79"/>
      <c r="E994">
        <v>31</v>
      </c>
      <c r="F994">
        <v>29</v>
      </c>
      <c r="G994">
        <v>31</v>
      </c>
      <c r="Q994">
        <f t="shared" si="487"/>
        <v>91</v>
      </c>
      <c r="R994" s="100">
        <f>VLOOKUP(B994,'Общие показания'!A:H,8,0)</f>
        <v>1.032</v>
      </c>
      <c r="S994" s="41"/>
      <c r="T994" s="100">
        <f t="shared" si="488"/>
        <v>0.39426910076587696</v>
      </c>
      <c r="U994" s="100">
        <f t="shared" si="489"/>
        <v>0.32023443863395173</v>
      </c>
      <c r="V994" s="41">
        <f t="shared" si="485"/>
        <v>0.31749646060017134</v>
      </c>
      <c r="W994" s="41">
        <f t="shared" si="509"/>
        <v>0</v>
      </c>
      <c r="X994" s="100">
        <f t="shared" si="490"/>
        <v>0</v>
      </c>
      <c r="Y994" s="41"/>
      <c r="Z994" s="41"/>
      <c r="AA994" s="41"/>
      <c r="AB994" s="41"/>
      <c r="AC994" s="41"/>
      <c r="AD994" s="41"/>
      <c r="AE994" s="41"/>
      <c r="AF994" s="41"/>
      <c r="AG994" s="41"/>
      <c r="AI994" s="100">
        <f t="shared" si="491"/>
        <v>0.63524102262470838</v>
      </c>
      <c r="AJ994" s="100">
        <f t="shared" si="492"/>
        <v>0.30662986001727305</v>
      </c>
      <c r="AK994" s="41">
        <f t="shared" si="486"/>
        <v>0.48092004354843831</v>
      </c>
      <c r="AL994" s="41">
        <f t="shared" si="493"/>
        <v>0</v>
      </c>
      <c r="AR994" s="41">
        <f t="shared" si="494"/>
        <v>0</v>
      </c>
      <c r="AS994" s="41">
        <f t="shared" si="495"/>
        <v>0</v>
      </c>
      <c r="AT994" s="41">
        <f t="shared" si="496"/>
        <v>0</v>
      </c>
      <c r="AV994" s="40">
        <f t="shared" si="497"/>
        <v>2763.5757948247519</v>
      </c>
      <c r="AW994" s="40">
        <f t="shared" si="498"/>
        <v>1682.7294487274016</v>
      </c>
      <c r="AX994" s="40">
        <f t="shared" si="499"/>
        <v>2143.2373270763619</v>
      </c>
      <c r="AY994" s="40">
        <f t="shared" si="500"/>
        <v>0</v>
      </c>
      <c r="AZ994" s="40">
        <f t="shared" si="501"/>
        <v>0</v>
      </c>
      <c r="BA994" s="40">
        <f t="shared" si="502"/>
        <v>0</v>
      </c>
      <c r="BB994" s="40">
        <f t="shared" si="503"/>
        <v>0</v>
      </c>
      <c r="BC994" s="40">
        <f t="shared" si="504"/>
        <v>0</v>
      </c>
      <c r="BD994" s="40">
        <f t="shared" si="505"/>
        <v>0</v>
      </c>
      <c r="BE994" s="40"/>
      <c r="BF994" s="40"/>
      <c r="BG994" s="40"/>
      <c r="BH994" s="62">
        <f t="shared" si="506"/>
        <v>6589.542570628515</v>
      </c>
      <c r="BI994" s="128">
        <f>VLOOKUP(A994,'1112 '!$B$499:$G$1229,6,0)</f>
        <v>4097.3999999999996</v>
      </c>
      <c r="BJ994" s="63">
        <f t="shared" si="507"/>
        <v>2492.1425706285154</v>
      </c>
      <c r="BK994" s="41">
        <f t="shared" si="508"/>
        <v>6.4328902677946017E-3</v>
      </c>
    </row>
    <row r="995" spans="1:63" x14ac:dyDescent="0.3">
      <c r="A995" s="85" t="s">
        <v>1651</v>
      </c>
      <c r="B995" s="85" t="s">
        <v>769</v>
      </c>
      <c r="C995" s="65">
        <f>VLOOKUP(B995,Площадь!$D$2:$E$713,2,0)</f>
        <v>39.1</v>
      </c>
      <c r="D995" s="79"/>
      <c r="E995">
        <v>31</v>
      </c>
      <c r="F995">
        <v>29</v>
      </c>
      <c r="G995">
        <v>31</v>
      </c>
      <c r="Q995">
        <f t="shared" si="487"/>
        <v>91</v>
      </c>
      <c r="R995" s="100">
        <f>VLOOKUP(B995,'Общие показания'!A:H,8,0)</f>
        <v>2.004999999999999</v>
      </c>
      <c r="S995" s="41"/>
      <c r="T995" s="100">
        <f t="shared" si="488"/>
        <v>0.76599762309649511</v>
      </c>
      <c r="U995" s="100">
        <f t="shared" si="489"/>
        <v>0.62216090064057461</v>
      </c>
      <c r="V995" s="41">
        <f t="shared" si="485"/>
        <v>0.61684147626292951</v>
      </c>
      <c r="W995" s="41">
        <f t="shared" si="509"/>
        <v>0</v>
      </c>
      <c r="X995" s="100">
        <f t="shared" si="490"/>
        <v>0</v>
      </c>
      <c r="Y995" s="41"/>
      <c r="Z995" s="41"/>
      <c r="AA995" s="41"/>
      <c r="AB995" s="41"/>
      <c r="AC995" s="41"/>
      <c r="AD995" s="41"/>
      <c r="AE995" s="41"/>
      <c r="AF995" s="41"/>
      <c r="AG995" s="41"/>
      <c r="AI995" s="100">
        <f t="shared" si="491"/>
        <v>0.78106679196937412</v>
      </c>
      <c r="AJ995" s="100">
        <f t="shared" si="492"/>
        <v>0.37701973354325086</v>
      </c>
      <c r="AK995" s="41">
        <f t="shared" si="486"/>
        <v>0.59131992775924336</v>
      </c>
      <c r="AL995" s="41">
        <f t="shared" si="493"/>
        <v>0</v>
      </c>
      <c r="AR995" s="41">
        <f t="shared" si="494"/>
        <v>0</v>
      </c>
      <c r="AS995" s="41">
        <f t="shared" si="495"/>
        <v>0</v>
      </c>
      <c r="AT995" s="41">
        <f t="shared" si="496"/>
        <v>0</v>
      </c>
      <c r="AV995" s="40">
        <f t="shared" si="497"/>
        <v>4152.8778332262173</v>
      </c>
      <c r="AW995" s="40">
        <f t="shared" si="498"/>
        <v>2682.1605271776939</v>
      </c>
      <c r="AX995" s="40">
        <f t="shared" si="499"/>
        <v>3243.1401465009603</v>
      </c>
      <c r="AY995" s="40">
        <f t="shared" si="500"/>
        <v>0</v>
      </c>
      <c r="AZ995" s="40">
        <f t="shared" si="501"/>
        <v>0</v>
      </c>
      <c r="BA995" s="40">
        <f t="shared" si="502"/>
        <v>0</v>
      </c>
      <c r="BB995" s="40">
        <f t="shared" si="503"/>
        <v>0</v>
      </c>
      <c r="BC995" s="40">
        <f t="shared" si="504"/>
        <v>0</v>
      </c>
      <c r="BD995" s="40">
        <f t="shared" si="505"/>
        <v>0</v>
      </c>
      <c r="BE995" s="40"/>
      <c r="BF995" s="40"/>
      <c r="BG995" s="40"/>
      <c r="BH995" s="62">
        <f t="shared" si="506"/>
        <v>10078.178506904871</v>
      </c>
      <c r="BI995" s="128">
        <f>VLOOKUP(A995,'1112 '!$B$499:$G$1229,6,0)</f>
        <v>5038.01</v>
      </c>
      <c r="BJ995" s="63">
        <f t="shared" si="507"/>
        <v>5040.1685069048708</v>
      </c>
      <c r="BK995" s="41">
        <f t="shared" si="508"/>
        <v>8.0017187836143814E-3</v>
      </c>
    </row>
    <row r="996" spans="1:63" x14ac:dyDescent="0.3">
      <c r="A996" s="85" t="s">
        <v>1559</v>
      </c>
      <c r="B996" s="85" t="s">
        <v>554</v>
      </c>
      <c r="C996" s="65">
        <f>VLOOKUP(B996,Площадь!$D$2:$E$713,2,0)</f>
        <v>62</v>
      </c>
      <c r="D996" s="79"/>
      <c r="E996">
        <v>31</v>
      </c>
      <c r="F996">
        <v>29</v>
      </c>
      <c r="G996">
        <v>31</v>
      </c>
      <c r="Q996">
        <f t="shared" si="487"/>
        <v>91</v>
      </c>
      <c r="R996" s="100">
        <f>VLOOKUP(B996,'Общие показания'!A:H,8,0)</f>
        <v>2.3648552900802127</v>
      </c>
      <c r="S996" s="41"/>
      <c r="T996" s="100">
        <f t="shared" si="488"/>
        <v>0.90347807040828743</v>
      </c>
      <c r="U996" s="100">
        <f t="shared" si="489"/>
        <v>0.73382568436954265</v>
      </c>
      <c r="V996" s="41">
        <f t="shared" si="485"/>
        <v>0.7275515353023827</v>
      </c>
      <c r="W996" s="41">
        <f t="shared" si="509"/>
        <v>0</v>
      </c>
      <c r="X996" s="100">
        <f t="shared" si="490"/>
        <v>0</v>
      </c>
      <c r="Y996" s="41"/>
      <c r="Z996" s="41"/>
      <c r="AA996" s="41"/>
      <c r="AB996" s="41"/>
      <c r="AC996" s="41"/>
      <c r="AD996" s="41"/>
      <c r="AE996" s="41"/>
      <c r="AF996" s="41"/>
      <c r="AG996" s="41"/>
      <c r="AI996" s="100">
        <f t="shared" si="491"/>
        <v>1.2385202327903118</v>
      </c>
      <c r="AJ996" s="100">
        <f t="shared" si="492"/>
        <v>0.59783180254940027</v>
      </c>
      <c r="AK996" s="41">
        <f t="shared" si="486"/>
        <v>0.93764285220135768</v>
      </c>
      <c r="AL996" s="41">
        <f t="shared" si="493"/>
        <v>0</v>
      </c>
      <c r="AR996" s="41">
        <f t="shared" si="494"/>
        <v>0</v>
      </c>
      <c r="AS996" s="41">
        <f t="shared" si="495"/>
        <v>0</v>
      </c>
      <c r="AT996" s="41">
        <f t="shared" si="496"/>
        <v>0</v>
      </c>
      <c r="AV996" s="40">
        <f t="shared" si="497"/>
        <v>5749.8945651741924</v>
      </c>
      <c r="AW996" s="40">
        <f t="shared" si="498"/>
        <v>3574.6480915857337</v>
      </c>
      <c r="AX996" s="40">
        <f t="shared" si="499"/>
        <v>4469.9812060395407</v>
      </c>
      <c r="AY996" s="40">
        <f t="shared" si="500"/>
        <v>0</v>
      </c>
      <c r="AZ996" s="40">
        <f t="shared" si="501"/>
        <v>0</v>
      </c>
      <c r="BA996" s="40">
        <f t="shared" si="502"/>
        <v>0</v>
      </c>
      <c r="BB996" s="40">
        <f t="shared" si="503"/>
        <v>0</v>
      </c>
      <c r="BC996" s="40">
        <f t="shared" si="504"/>
        <v>0</v>
      </c>
      <c r="BD996" s="40">
        <f t="shared" si="505"/>
        <v>0</v>
      </c>
      <c r="BE996" s="40"/>
      <c r="BF996" s="40"/>
      <c r="BG996" s="40"/>
      <c r="BH996" s="62">
        <f t="shared" si="506"/>
        <v>13794.523862799466</v>
      </c>
      <c r="BI996" s="128">
        <f>VLOOKUP(A996,'1112 '!$B$499:$G$1229,6,0)</f>
        <v>7988.67</v>
      </c>
      <c r="BJ996" s="63">
        <f t="shared" si="507"/>
        <v>5805.8538627994658</v>
      </c>
      <c r="BK996" s="41">
        <f t="shared" si="508"/>
        <v>6.9070566903511868E-3</v>
      </c>
    </row>
    <row r="997" spans="1:63" x14ac:dyDescent="0.3">
      <c r="A997" s="85" t="s">
        <v>1298</v>
      </c>
      <c r="B997" s="85" t="s">
        <v>588</v>
      </c>
      <c r="C997" s="65">
        <f>VLOOKUP(B997,Площадь!$D$2:$E$713,2,0)</f>
        <v>32.5</v>
      </c>
      <c r="D997" s="79"/>
      <c r="E997">
        <v>31</v>
      </c>
      <c r="F997">
        <v>29</v>
      </c>
      <c r="G997">
        <v>31</v>
      </c>
      <c r="Q997">
        <f t="shared" si="487"/>
        <v>91</v>
      </c>
      <c r="R997" s="100">
        <f>VLOOKUP(B997,'Общие показания'!A:H,8,0)</f>
        <v>0</v>
      </c>
      <c r="S997" s="41"/>
      <c r="T997" s="100">
        <f t="shared" si="488"/>
        <v>0</v>
      </c>
      <c r="U997" s="100">
        <f t="shared" si="489"/>
        <v>0</v>
      </c>
      <c r="V997" s="41">
        <f t="shared" si="485"/>
        <v>0</v>
      </c>
      <c r="W997" s="41">
        <f t="shared" si="509"/>
        <v>0</v>
      </c>
      <c r="X997" s="100">
        <f t="shared" si="490"/>
        <v>0</v>
      </c>
      <c r="Y997" s="41"/>
      <c r="Z997" s="41"/>
      <c r="AA997" s="41"/>
      <c r="AB997" s="41"/>
      <c r="AC997" s="41"/>
      <c r="AD997" s="41"/>
      <c r="AE997" s="41"/>
      <c r="AF997" s="41"/>
      <c r="AG997" s="41"/>
      <c r="AI997" s="100">
        <f t="shared" si="491"/>
        <v>0.6492243155755667</v>
      </c>
      <c r="AJ997" s="100">
        <f t="shared" si="492"/>
        <v>0.31337957391702437</v>
      </c>
      <c r="AK997" s="41">
        <f t="shared" si="486"/>
        <v>0.49150633381522779</v>
      </c>
      <c r="AL997" s="41">
        <f t="shared" si="493"/>
        <v>0</v>
      </c>
      <c r="AR997" s="41">
        <f t="shared" si="494"/>
        <v>0</v>
      </c>
      <c r="AS997" s="41">
        <f t="shared" si="495"/>
        <v>0</v>
      </c>
      <c r="AT997" s="41">
        <f t="shared" si="496"/>
        <v>0</v>
      </c>
      <c r="AV997" s="40">
        <f t="shared" si="497"/>
        <v>1742.7517837584282</v>
      </c>
      <c r="AW997" s="40">
        <f t="shared" si="498"/>
        <v>841.22359303990356</v>
      </c>
      <c r="AX997" s="40">
        <f t="shared" si="499"/>
        <v>1319.3799422402449</v>
      </c>
      <c r="AY997" s="40">
        <f t="shared" si="500"/>
        <v>0</v>
      </c>
      <c r="AZ997" s="40">
        <f t="shared" si="501"/>
        <v>0</v>
      </c>
      <c r="BA997" s="40">
        <f t="shared" si="502"/>
        <v>0</v>
      </c>
      <c r="BB997" s="40">
        <f t="shared" si="503"/>
        <v>0</v>
      </c>
      <c r="BC997" s="40">
        <f t="shared" si="504"/>
        <v>0</v>
      </c>
      <c r="BD997" s="40">
        <f t="shared" si="505"/>
        <v>0</v>
      </c>
      <c r="BE997" s="40"/>
      <c r="BF997" s="40"/>
      <c r="BG997" s="40"/>
      <c r="BH997" s="62">
        <f t="shared" si="506"/>
        <v>3903.3553190385769</v>
      </c>
      <c r="BI997" s="128">
        <f>VLOOKUP(A997,'1112 '!$B$499:$G$1229,6,0)</f>
        <v>4187.6099999999997</v>
      </c>
      <c r="BJ997" s="63">
        <f t="shared" si="507"/>
        <v>-284.25468096142276</v>
      </c>
      <c r="BK997" s="41">
        <f t="shared" si="508"/>
        <v>3.7284877520713305E-3</v>
      </c>
    </row>
    <row r="998" spans="1:63" x14ac:dyDescent="0.3">
      <c r="A998" s="85" t="s">
        <v>1574</v>
      </c>
      <c r="B998" s="85" t="s">
        <v>1027</v>
      </c>
      <c r="C998" s="65">
        <f>VLOOKUP(B998,Площадь!$D$2:$E$713,2,0)</f>
        <v>33.700000000000003</v>
      </c>
      <c r="D998" s="79"/>
      <c r="E998">
        <v>31</v>
      </c>
      <c r="F998">
        <v>29</v>
      </c>
      <c r="G998">
        <v>31</v>
      </c>
      <c r="Q998">
        <f t="shared" si="487"/>
        <v>91</v>
      </c>
      <c r="R998" s="100">
        <f>VLOOKUP(B998,'Общие показания'!A:H,8,0)</f>
        <v>1.2854132786403738</v>
      </c>
      <c r="S998" s="41"/>
      <c r="T998" s="100">
        <f t="shared" si="488"/>
        <v>0.49108404794773047</v>
      </c>
      <c r="U998" s="100">
        <f t="shared" si="489"/>
        <v>0.39886976714925149</v>
      </c>
      <c r="V998" s="41">
        <f t="shared" si="485"/>
        <v>0.39545946354339195</v>
      </c>
      <c r="W998" s="41">
        <f t="shared" si="509"/>
        <v>0</v>
      </c>
      <c r="X998" s="100">
        <f t="shared" si="490"/>
        <v>0</v>
      </c>
      <c r="Y998" s="41"/>
      <c r="Z998" s="41"/>
      <c r="AA998" s="41"/>
      <c r="AB998" s="41"/>
      <c r="AC998" s="41"/>
      <c r="AD998" s="41"/>
      <c r="AE998" s="41"/>
      <c r="AF998" s="41"/>
      <c r="AG998" s="41"/>
      <c r="AI998" s="100">
        <f t="shared" si="491"/>
        <v>0.6731956749198954</v>
      </c>
      <c r="AJ998" s="100">
        <f t="shared" si="492"/>
        <v>0.32495051203088376</v>
      </c>
      <c r="AK998" s="41">
        <f t="shared" si="486"/>
        <v>0.50965425998686698</v>
      </c>
      <c r="AL998" s="41">
        <f t="shared" si="493"/>
        <v>0</v>
      </c>
      <c r="AR998" s="41">
        <f t="shared" si="494"/>
        <v>0</v>
      </c>
      <c r="AS998" s="41">
        <f t="shared" si="495"/>
        <v>0</v>
      </c>
      <c r="AT998" s="41">
        <f t="shared" si="496"/>
        <v>0</v>
      </c>
      <c r="AV998" s="40">
        <f t="shared" si="497"/>
        <v>3125.34591687694</v>
      </c>
      <c r="AW998" s="40">
        <f t="shared" si="498"/>
        <v>1942.9942046199881</v>
      </c>
      <c r="AX998" s="40">
        <f t="shared" si="499"/>
        <v>2429.6510748956857</v>
      </c>
      <c r="AY998" s="40">
        <f t="shared" si="500"/>
        <v>0</v>
      </c>
      <c r="AZ998" s="40">
        <f t="shared" si="501"/>
        <v>0</v>
      </c>
      <c r="BA998" s="40">
        <f t="shared" si="502"/>
        <v>0</v>
      </c>
      <c r="BB998" s="40">
        <f t="shared" si="503"/>
        <v>0</v>
      </c>
      <c r="BC998" s="40">
        <f t="shared" si="504"/>
        <v>0</v>
      </c>
      <c r="BD998" s="40">
        <f t="shared" si="505"/>
        <v>0</v>
      </c>
      <c r="BE998" s="40"/>
      <c r="BF998" s="40"/>
      <c r="BG998" s="40"/>
      <c r="BH998" s="62">
        <f t="shared" si="506"/>
        <v>7497.9911963926133</v>
      </c>
      <c r="BI998" s="128">
        <f>VLOOKUP(A998,'1112 '!$B$499:$G$1229,6,0)</f>
        <v>4342.2299999999996</v>
      </c>
      <c r="BJ998" s="63">
        <f t="shared" si="507"/>
        <v>3155.7611963926138</v>
      </c>
      <c r="BK998" s="41">
        <f t="shared" si="508"/>
        <v>6.907056690351185E-3</v>
      </c>
    </row>
    <row r="999" spans="1:63" x14ac:dyDescent="0.3">
      <c r="A999" s="85" t="s">
        <v>1668</v>
      </c>
      <c r="B999" s="85" t="s">
        <v>611</v>
      </c>
      <c r="C999" s="65">
        <f>VLOOKUP(B999,Площадь!$D$2:$E$713,2,0)</f>
        <v>59</v>
      </c>
      <c r="D999" s="79"/>
      <c r="E999">
        <v>31</v>
      </c>
      <c r="F999">
        <v>29</v>
      </c>
      <c r="G999">
        <v>31</v>
      </c>
      <c r="Q999">
        <f t="shared" si="487"/>
        <v>91</v>
      </c>
      <c r="R999" s="100">
        <f>VLOOKUP(B999,'Общие показания'!A:H,8,0)</f>
        <v>2.2504268083021377</v>
      </c>
      <c r="S999" s="41"/>
      <c r="T999" s="100">
        <f t="shared" si="488"/>
        <v>0.85976138958207982</v>
      </c>
      <c r="U999" s="100">
        <f t="shared" si="489"/>
        <v>0.69831798996456473</v>
      </c>
      <c r="V999" s="41">
        <f t="shared" si="485"/>
        <v>0.69234742875549327</v>
      </c>
      <c r="W999" s="41">
        <f t="shared" si="509"/>
        <v>0</v>
      </c>
      <c r="X999" s="100">
        <f t="shared" si="490"/>
        <v>0</v>
      </c>
      <c r="Y999" s="41"/>
      <c r="Z999" s="41"/>
      <c r="AA999" s="41"/>
      <c r="AB999" s="41"/>
      <c r="AC999" s="41"/>
      <c r="AD999" s="41"/>
      <c r="AE999" s="41"/>
      <c r="AF999" s="41"/>
      <c r="AG999" s="41"/>
      <c r="AI999" s="100">
        <f t="shared" si="491"/>
        <v>1.1785918344294903</v>
      </c>
      <c r="AJ999" s="100">
        <f t="shared" si="492"/>
        <v>0.56890445726475192</v>
      </c>
      <c r="AK999" s="41">
        <f t="shared" si="486"/>
        <v>0.89227303677225966</v>
      </c>
      <c r="AL999" s="41">
        <f t="shared" si="493"/>
        <v>0</v>
      </c>
      <c r="AR999" s="41">
        <f t="shared" si="494"/>
        <v>0</v>
      </c>
      <c r="AS999" s="41">
        <f t="shared" si="495"/>
        <v>0</v>
      </c>
      <c r="AT999" s="41">
        <f t="shared" si="496"/>
        <v>0</v>
      </c>
      <c r="AV999" s="40">
        <f t="shared" si="497"/>
        <v>5471.6738604076982</v>
      </c>
      <c r="AW999" s="40">
        <f t="shared" si="498"/>
        <v>3401.6812484444881</v>
      </c>
      <c r="AX999" s="40">
        <f t="shared" si="499"/>
        <v>4253.6917928440789</v>
      </c>
      <c r="AY999" s="40">
        <f t="shared" si="500"/>
        <v>0</v>
      </c>
      <c r="AZ999" s="40">
        <f t="shared" si="501"/>
        <v>0</v>
      </c>
      <c r="BA999" s="40">
        <f t="shared" si="502"/>
        <v>0</v>
      </c>
      <c r="BB999" s="40">
        <f t="shared" si="503"/>
        <v>0</v>
      </c>
      <c r="BC999" s="40">
        <f t="shared" si="504"/>
        <v>0</v>
      </c>
      <c r="BD999" s="40">
        <f t="shared" si="505"/>
        <v>0</v>
      </c>
      <c r="BE999" s="40"/>
      <c r="BF999" s="40"/>
      <c r="BG999" s="40"/>
      <c r="BH999" s="62">
        <f t="shared" si="506"/>
        <v>13127.046901696263</v>
      </c>
      <c r="BI999" s="128">
        <f>VLOOKUP(A999,'1112 '!$B$499:$G$1229,6,0)</f>
        <v>7602.11</v>
      </c>
      <c r="BJ999" s="63">
        <f t="shared" si="507"/>
        <v>5524.9369016962637</v>
      </c>
      <c r="BK999" s="41">
        <f t="shared" si="508"/>
        <v>6.9070566903511859E-3</v>
      </c>
    </row>
    <row r="1000" spans="1:63" x14ac:dyDescent="0.3">
      <c r="A1000" s="85" t="s">
        <v>1799</v>
      </c>
      <c r="B1000" s="85" t="s">
        <v>698</v>
      </c>
      <c r="C1000" s="65">
        <f>VLOOKUP(B1000,Площадь!$D$2:$E$713,2,0)</f>
        <v>39.299999999999997</v>
      </c>
      <c r="D1000" s="79"/>
      <c r="E1000">
        <v>31</v>
      </c>
      <c r="F1000">
        <v>29</v>
      </c>
      <c r="G1000">
        <v>31</v>
      </c>
      <c r="Q1000">
        <f t="shared" si="487"/>
        <v>91</v>
      </c>
      <c r="R1000" s="100">
        <f>VLOOKUP(B1000,'Общие показания'!A:H,8,0)</f>
        <v>1.4990131112927798</v>
      </c>
      <c r="S1000" s="41"/>
      <c r="T1000" s="100">
        <f t="shared" si="488"/>
        <v>0.57268851882331762</v>
      </c>
      <c r="U1000" s="100">
        <f t="shared" si="489"/>
        <v>0.46515079670520998</v>
      </c>
      <c r="V1000" s="41">
        <f t="shared" si="485"/>
        <v>0.46117379576425227</v>
      </c>
      <c r="W1000" s="41">
        <f t="shared" si="509"/>
        <v>0</v>
      </c>
      <c r="X1000" s="100">
        <f t="shared" si="490"/>
        <v>0</v>
      </c>
      <c r="Y1000" s="41"/>
      <c r="Z1000" s="41"/>
      <c r="AA1000" s="41"/>
      <c r="AB1000" s="41"/>
      <c r="AC1000" s="41"/>
      <c r="AD1000" s="41"/>
      <c r="AE1000" s="41"/>
      <c r="AF1000" s="41"/>
      <c r="AG1000" s="41"/>
      <c r="AI1000" s="100">
        <f t="shared" si="491"/>
        <v>0.78506201852676216</v>
      </c>
      <c r="AJ1000" s="100">
        <f t="shared" si="492"/>
        <v>0.37894822322889404</v>
      </c>
      <c r="AK1000" s="41">
        <f t="shared" si="486"/>
        <v>0.59434458212118313</v>
      </c>
      <c r="AL1000" s="41">
        <f t="shared" si="493"/>
        <v>0</v>
      </c>
      <c r="AR1000" s="41">
        <f t="shared" si="494"/>
        <v>0</v>
      </c>
      <c r="AS1000" s="41">
        <f t="shared" si="495"/>
        <v>0</v>
      </c>
      <c r="AT1000" s="41">
        <f t="shared" si="496"/>
        <v>0</v>
      </c>
      <c r="AV1000" s="40">
        <f t="shared" si="497"/>
        <v>3644.6912324410605</v>
      </c>
      <c r="AW1000" s="40">
        <f t="shared" si="498"/>
        <v>2265.8656451503116</v>
      </c>
      <c r="AX1000" s="40">
        <f t="shared" si="499"/>
        <v>2833.3913128605473</v>
      </c>
      <c r="AY1000" s="40">
        <f t="shared" si="500"/>
        <v>0</v>
      </c>
      <c r="AZ1000" s="40">
        <f t="shared" si="501"/>
        <v>0</v>
      </c>
      <c r="BA1000" s="40">
        <f t="shared" si="502"/>
        <v>0</v>
      </c>
      <c r="BB1000" s="40">
        <f t="shared" si="503"/>
        <v>0</v>
      </c>
      <c r="BC1000" s="40">
        <f t="shared" si="504"/>
        <v>0</v>
      </c>
      <c r="BD1000" s="40">
        <f t="shared" si="505"/>
        <v>0</v>
      </c>
      <c r="BE1000" s="40"/>
      <c r="BF1000" s="40"/>
      <c r="BG1000" s="40"/>
      <c r="BH1000" s="62">
        <f t="shared" si="506"/>
        <v>8743.9481904519198</v>
      </c>
      <c r="BI1000" s="128">
        <f>VLOOKUP(A1000,'1112 '!$B$499:$G$1229,6,0)</f>
        <v>5063.78</v>
      </c>
      <c r="BJ1000" s="63">
        <f t="shared" si="507"/>
        <v>3680.1681904519201</v>
      </c>
      <c r="BK1000" s="41">
        <f t="shared" si="508"/>
        <v>6.9070566903511868E-3</v>
      </c>
    </row>
    <row r="1001" spans="1:63" x14ac:dyDescent="0.3">
      <c r="A1001" s="85" t="s">
        <v>2256</v>
      </c>
      <c r="B1001" s="85" t="s">
        <v>656</v>
      </c>
      <c r="C1001" s="65">
        <f>VLOOKUP(B1001,Площадь!$D$2:$E$713,2,0)</f>
        <v>32.1</v>
      </c>
      <c r="D1001" s="79"/>
      <c r="E1001">
        <v>31</v>
      </c>
      <c r="F1001">
        <v>29</v>
      </c>
      <c r="G1001">
        <v>31</v>
      </c>
      <c r="Q1001">
        <f t="shared" si="487"/>
        <v>91</v>
      </c>
      <c r="R1001" s="100">
        <f>VLOOKUP(B1001,'Общие показания'!A:H,8,0)</f>
        <v>1.2243847550254006</v>
      </c>
      <c r="S1001" s="41"/>
      <c r="T1001" s="100">
        <f t="shared" si="488"/>
        <v>0.46776848484041983</v>
      </c>
      <c r="U1001" s="100">
        <f t="shared" si="489"/>
        <v>0.37993233013326327</v>
      </c>
      <c r="V1001" s="41">
        <f t="shared" si="485"/>
        <v>0.37668394005171757</v>
      </c>
      <c r="W1001" s="41">
        <f t="shared" si="509"/>
        <v>0</v>
      </c>
      <c r="X1001" s="100">
        <f t="shared" si="490"/>
        <v>0</v>
      </c>
      <c r="Y1001" s="41"/>
      <c r="Z1001" s="41"/>
      <c r="AA1001" s="41"/>
      <c r="AB1001" s="41"/>
      <c r="AC1001" s="41"/>
      <c r="AD1001" s="41"/>
      <c r="AE1001" s="41"/>
      <c r="AF1001" s="41"/>
      <c r="AG1001" s="41"/>
      <c r="AI1001" s="100">
        <f t="shared" si="491"/>
        <v>0.6412338624607905</v>
      </c>
      <c r="AJ1001" s="100">
        <f t="shared" si="492"/>
        <v>0.30952259454573794</v>
      </c>
      <c r="AK1001" s="41">
        <f t="shared" si="486"/>
        <v>0.48545702509134803</v>
      </c>
      <c r="AL1001" s="41">
        <f t="shared" si="493"/>
        <v>0</v>
      </c>
      <c r="AR1001" s="41">
        <f t="shared" si="494"/>
        <v>0</v>
      </c>
      <c r="AS1001" s="41">
        <f t="shared" si="495"/>
        <v>0</v>
      </c>
      <c r="AT1001" s="41">
        <f t="shared" si="496"/>
        <v>0</v>
      </c>
      <c r="AV1001" s="40">
        <f t="shared" si="497"/>
        <v>2976.9615410014771</v>
      </c>
      <c r="AW1001" s="40">
        <f t="shared" si="498"/>
        <v>1850.7452216113236</v>
      </c>
      <c r="AX1001" s="40">
        <f t="shared" si="499"/>
        <v>2314.2967211914397</v>
      </c>
      <c r="AY1001" s="40">
        <f t="shared" si="500"/>
        <v>0</v>
      </c>
      <c r="AZ1001" s="40">
        <f t="shared" si="501"/>
        <v>0</v>
      </c>
      <c r="BA1001" s="40">
        <f t="shared" si="502"/>
        <v>0</v>
      </c>
      <c r="BB1001" s="40">
        <f t="shared" si="503"/>
        <v>0</v>
      </c>
      <c r="BC1001" s="40">
        <f t="shared" si="504"/>
        <v>0</v>
      </c>
      <c r="BD1001" s="40">
        <f t="shared" si="505"/>
        <v>0</v>
      </c>
      <c r="BE1001" s="40"/>
      <c r="BF1001" s="40"/>
      <c r="BG1001" s="40"/>
      <c r="BH1001" s="62">
        <f t="shared" si="506"/>
        <v>7142.0034838042411</v>
      </c>
      <c r="BI1001" s="128">
        <f>VLOOKUP(A1001,'1112 '!$B$499:$G$1229,6,0)</f>
        <v>4136.07</v>
      </c>
      <c r="BJ1001" s="63">
        <f t="shared" si="507"/>
        <v>3005.9334838042414</v>
      </c>
      <c r="BK1001" s="41">
        <f t="shared" si="508"/>
        <v>6.9070566903511859E-3</v>
      </c>
    </row>
    <row r="1002" spans="1:63" x14ac:dyDescent="0.3">
      <c r="A1002" s="85" t="s">
        <v>1601</v>
      </c>
      <c r="B1002" s="85" t="s">
        <v>1013</v>
      </c>
      <c r="C1002" s="65">
        <f>VLOOKUP(B1002,Площадь!$D$2:$E$713,2,0)</f>
        <v>31.8</v>
      </c>
      <c r="D1002" s="79"/>
      <c r="E1002">
        <v>31</v>
      </c>
      <c r="F1002">
        <v>29</v>
      </c>
      <c r="G1002">
        <v>31</v>
      </c>
      <c r="Q1002">
        <f t="shared" si="487"/>
        <v>91</v>
      </c>
      <c r="R1002" s="100">
        <f>VLOOKUP(B1002,'Общие показания'!A:H,8,0)</f>
        <v>1.2129419068475931</v>
      </c>
      <c r="S1002" s="41"/>
      <c r="T1002" s="100">
        <f t="shared" si="488"/>
        <v>0.46339681675779903</v>
      </c>
      <c r="U1002" s="100">
        <f t="shared" si="489"/>
        <v>0.37638156069276546</v>
      </c>
      <c r="V1002" s="41">
        <f t="shared" si="485"/>
        <v>0.37316352939702863</v>
      </c>
      <c r="W1002" s="41">
        <f t="shared" si="509"/>
        <v>0</v>
      </c>
      <c r="X1002" s="100">
        <f t="shared" si="490"/>
        <v>0</v>
      </c>
      <c r="Y1002" s="41"/>
      <c r="Z1002" s="41"/>
      <c r="AA1002" s="41"/>
      <c r="AB1002" s="41"/>
      <c r="AC1002" s="41"/>
      <c r="AD1002" s="41"/>
      <c r="AE1002" s="41"/>
      <c r="AF1002" s="41"/>
      <c r="AG1002" s="41"/>
      <c r="AI1002" s="100">
        <f t="shared" si="491"/>
        <v>0.63524102262470838</v>
      </c>
      <c r="AJ1002" s="100">
        <f t="shared" si="492"/>
        <v>0.30662986001727305</v>
      </c>
      <c r="AK1002" s="41">
        <f t="shared" si="486"/>
        <v>0.48092004354843831</v>
      </c>
      <c r="AL1002" s="41">
        <f t="shared" si="493"/>
        <v>0</v>
      </c>
      <c r="AR1002" s="41">
        <f t="shared" si="494"/>
        <v>0</v>
      </c>
      <c r="AS1002" s="41">
        <f t="shared" si="495"/>
        <v>0</v>
      </c>
      <c r="AT1002" s="41">
        <f t="shared" si="496"/>
        <v>0</v>
      </c>
      <c r="AV1002" s="40">
        <f t="shared" si="497"/>
        <v>2949.1394705248276</v>
      </c>
      <c r="AW1002" s="40">
        <f t="shared" si="498"/>
        <v>1833.448537297199</v>
      </c>
      <c r="AX1002" s="40">
        <f t="shared" si="499"/>
        <v>2292.6677798718938</v>
      </c>
      <c r="AY1002" s="40">
        <f t="shared" si="500"/>
        <v>0</v>
      </c>
      <c r="AZ1002" s="40">
        <f t="shared" si="501"/>
        <v>0</v>
      </c>
      <c r="BA1002" s="40">
        <f t="shared" si="502"/>
        <v>0</v>
      </c>
      <c r="BB1002" s="40">
        <f t="shared" si="503"/>
        <v>0</v>
      </c>
      <c r="BC1002" s="40">
        <f t="shared" si="504"/>
        <v>0</v>
      </c>
      <c r="BD1002" s="40">
        <f t="shared" si="505"/>
        <v>0</v>
      </c>
      <c r="BE1002" s="40"/>
      <c r="BF1002" s="40"/>
      <c r="BG1002" s="40"/>
      <c r="BH1002" s="62">
        <f t="shared" si="506"/>
        <v>7075.2557876939209</v>
      </c>
      <c r="BI1002" s="128">
        <f>VLOOKUP(A1002,'1112 '!$B$499:$G$1229,6,0)</f>
        <v>4097.3999999999996</v>
      </c>
      <c r="BJ1002" s="63">
        <f t="shared" si="507"/>
        <v>2977.8557876939212</v>
      </c>
      <c r="BK1002" s="41">
        <f t="shared" si="508"/>
        <v>6.9070566903511868E-3</v>
      </c>
    </row>
    <row r="1003" spans="1:63" x14ac:dyDescent="0.3">
      <c r="A1003" s="85" t="s">
        <v>1661</v>
      </c>
      <c r="B1003" s="85" t="s">
        <v>657</v>
      </c>
      <c r="C1003" s="65">
        <f>VLOOKUP(B1003,Площадь!$D$2:$E$713,2,0)</f>
        <v>39.1</v>
      </c>
      <c r="D1003" s="79"/>
      <c r="E1003">
        <v>31</v>
      </c>
      <c r="F1003">
        <v>29</v>
      </c>
      <c r="G1003">
        <v>31</v>
      </c>
      <c r="Q1003">
        <f t="shared" si="487"/>
        <v>91</v>
      </c>
      <c r="R1003" s="100">
        <f>VLOOKUP(B1003,'Общие показания'!A:H,8,0)</f>
        <v>0</v>
      </c>
      <c r="S1003" s="41"/>
      <c r="T1003" s="100">
        <f t="shared" si="488"/>
        <v>0</v>
      </c>
      <c r="U1003" s="100">
        <f t="shared" si="489"/>
        <v>0</v>
      </c>
      <c r="V1003" s="41">
        <f t="shared" si="485"/>
        <v>0</v>
      </c>
      <c r="W1003" s="41">
        <f t="shared" si="509"/>
        <v>0</v>
      </c>
      <c r="X1003" s="100">
        <f t="shared" si="490"/>
        <v>0</v>
      </c>
      <c r="Y1003" s="41"/>
      <c r="Z1003" s="41"/>
      <c r="AA1003" s="41"/>
      <c r="AB1003" s="41"/>
      <c r="AC1003" s="41"/>
      <c r="AD1003" s="41"/>
      <c r="AE1003" s="41"/>
      <c r="AF1003" s="41"/>
      <c r="AG1003" s="41"/>
      <c r="AI1003" s="100">
        <f t="shared" si="491"/>
        <v>0.78106679196937412</v>
      </c>
      <c r="AJ1003" s="100">
        <f t="shared" si="492"/>
        <v>0.37701973354325086</v>
      </c>
      <c r="AK1003" s="41">
        <f t="shared" si="486"/>
        <v>0.59131992775924336</v>
      </c>
      <c r="AL1003" s="41">
        <f t="shared" si="493"/>
        <v>0</v>
      </c>
      <c r="AR1003" s="41">
        <f t="shared" si="494"/>
        <v>0</v>
      </c>
      <c r="AS1003" s="41">
        <f t="shared" si="495"/>
        <v>0</v>
      </c>
      <c r="AT1003" s="41">
        <f t="shared" si="496"/>
        <v>0</v>
      </c>
      <c r="AV1003" s="40">
        <f t="shared" si="497"/>
        <v>2096.6644536909093</v>
      </c>
      <c r="AW1003" s="40">
        <f t="shared" si="498"/>
        <v>1012.0566919341609</v>
      </c>
      <c r="AX1003" s="40">
        <f t="shared" si="499"/>
        <v>1587.3155612798025</v>
      </c>
      <c r="AY1003" s="40">
        <f t="shared" si="500"/>
        <v>0</v>
      </c>
      <c r="AZ1003" s="40">
        <f t="shared" si="501"/>
        <v>0</v>
      </c>
      <c r="BA1003" s="40">
        <f t="shared" si="502"/>
        <v>0</v>
      </c>
      <c r="BB1003" s="40">
        <f t="shared" si="503"/>
        <v>0</v>
      </c>
      <c r="BC1003" s="40">
        <f t="shared" si="504"/>
        <v>0</v>
      </c>
      <c r="BD1003" s="40">
        <f t="shared" si="505"/>
        <v>0</v>
      </c>
      <c r="BE1003" s="40"/>
      <c r="BF1003" s="40"/>
      <c r="BG1003" s="40"/>
      <c r="BH1003" s="62">
        <f t="shared" si="506"/>
        <v>4696.0367069048725</v>
      </c>
      <c r="BI1003" s="128">
        <f>VLOOKUP(A1003,'1112 '!$B$499:$G$1229,6,0)</f>
        <v>5038.01</v>
      </c>
      <c r="BJ1003" s="63">
        <f t="shared" si="507"/>
        <v>-341.9732930951277</v>
      </c>
      <c r="BK1003" s="41">
        <f t="shared" si="508"/>
        <v>3.7284877520713305E-3</v>
      </c>
    </row>
    <row r="1004" spans="1:63" x14ac:dyDescent="0.3">
      <c r="A1004" s="85" t="s">
        <v>1672</v>
      </c>
      <c r="B1004" s="85" t="s">
        <v>1144</v>
      </c>
      <c r="C1004" s="65">
        <f>VLOOKUP(B1004,Площадь!$D$2:$E$713,2,0)</f>
        <v>62</v>
      </c>
      <c r="D1004" s="79"/>
      <c r="E1004">
        <v>31</v>
      </c>
      <c r="F1004">
        <v>29</v>
      </c>
      <c r="G1004">
        <v>31</v>
      </c>
      <c r="Q1004">
        <f t="shared" si="487"/>
        <v>91</v>
      </c>
      <c r="R1004" s="100">
        <f>VLOOKUP(B1004,'Общие показания'!A:H,8,0)</f>
        <v>2.3648552900802127</v>
      </c>
      <c r="S1004" s="41"/>
      <c r="T1004" s="100">
        <f t="shared" si="488"/>
        <v>0.90347807040828743</v>
      </c>
      <c r="U1004" s="100">
        <f t="shared" si="489"/>
        <v>0.73382568436954265</v>
      </c>
      <c r="V1004" s="41">
        <f t="shared" si="485"/>
        <v>0.7275515353023827</v>
      </c>
      <c r="W1004" s="41">
        <f t="shared" si="509"/>
        <v>0</v>
      </c>
      <c r="X1004" s="100">
        <f t="shared" si="490"/>
        <v>0</v>
      </c>
      <c r="Y1004" s="41"/>
      <c r="Z1004" s="41"/>
      <c r="AA1004" s="41"/>
      <c r="AB1004" s="41"/>
      <c r="AC1004" s="41"/>
      <c r="AD1004" s="41"/>
      <c r="AE1004" s="41"/>
      <c r="AF1004" s="41"/>
      <c r="AG1004" s="41"/>
      <c r="AI1004" s="100">
        <f t="shared" si="491"/>
        <v>1.2385202327903118</v>
      </c>
      <c r="AJ1004" s="100">
        <f t="shared" si="492"/>
        <v>0.59783180254940027</v>
      </c>
      <c r="AK1004" s="41">
        <f t="shared" si="486"/>
        <v>0.93764285220135768</v>
      </c>
      <c r="AL1004" s="41">
        <f t="shared" si="493"/>
        <v>0</v>
      </c>
      <c r="AR1004" s="41">
        <f t="shared" si="494"/>
        <v>0</v>
      </c>
      <c r="AS1004" s="41">
        <f t="shared" si="495"/>
        <v>0</v>
      </c>
      <c r="AT1004" s="41">
        <f t="shared" si="496"/>
        <v>0</v>
      </c>
      <c r="AV1004" s="40">
        <f t="shared" si="497"/>
        <v>5749.8945651741924</v>
      </c>
      <c r="AW1004" s="40">
        <f t="shared" si="498"/>
        <v>3574.6480915857337</v>
      </c>
      <c r="AX1004" s="40">
        <f t="shared" si="499"/>
        <v>4469.9812060395407</v>
      </c>
      <c r="AY1004" s="40">
        <f t="shared" si="500"/>
        <v>0</v>
      </c>
      <c r="AZ1004" s="40">
        <f t="shared" si="501"/>
        <v>0</v>
      </c>
      <c r="BA1004" s="40">
        <f t="shared" si="502"/>
        <v>0</v>
      </c>
      <c r="BB1004" s="40">
        <f t="shared" si="503"/>
        <v>0</v>
      </c>
      <c r="BC1004" s="40">
        <f t="shared" si="504"/>
        <v>0</v>
      </c>
      <c r="BD1004" s="40">
        <f t="shared" si="505"/>
        <v>0</v>
      </c>
      <c r="BE1004" s="40"/>
      <c r="BF1004" s="40"/>
      <c r="BG1004" s="40"/>
      <c r="BH1004" s="62">
        <f t="shared" si="506"/>
        <v>13794.523862799466</v>
      </c>
      <c r="BI1004" s="128">
        <f>VLOOKUP(A1004,'1112 '!$B$499:$G$1229,6,0)</f>
        <v>7988.67</v>
      </c>
      <c r="BJ1004" s="63">
        <f t="shared" si="507"/>
        <v>5805.8538627994658</v>
      </c>
      <c r="BK1004" s="41">
        <f t="shared" si="508"/>
        <v>6.9070566903511868E-3</v>
      </c>
    </row>
    <row r="1005" spans="1:63" x14ac:dyDescent="0.3">
      <c r="A1005" s="85" t="s">
        <v>1664</v>
      </c>
      <c r="B1005" s="85" t="s">
        <v>710</v>
      </c>
      <c r="C1005" s="65">
        <f>VLOOKUP(B1005,Площадь!$D$2:$E$713,2,0)</f>
        <v>32.5</v>
      </c>
      <c r="D1005" s="79"/>
      <c r="E1005">
        <v>31</v>
      </c>
      <c r="F1005">
        <v>29</v>
      </c>
      <c r="G1005">
        <v>31</v>
      </c>
      <c r="Q1005">
        <f t="shared" si="487"/>
        <v>91</v>
      </c>
      <c r="R1005" s="100">
        <f>VLOOKUP(B1005,'Общие показания'!A:H,8,0)</f>
        <v>1.2396418859291438</v>
      </c>
      <c r="S1005" s="41"/>
      <c r="T1005" s="100">
        <f t="shared" si="488"/>
        <v>0.47359737561724746</v>
      </c>
      <c r="U1005" s="100">
        <f t="shared" si="489"/>
        <v>0.38466668938726029</v>
      </c>
      <c r="V1005" s="41">
        <f t="shared" si="485"/>
        <v>0.38137782092463612</v>
      </c>
      <c r="W1005" s="41">
        <f t="shared" si="509"/>
        <v>0</v>
      </c>
      <c r="X1005" s="100">
        <f t="shared" si="490"/>
        <v>0</v>
      </c>
      <c r="Y1005" s="41"/>
      <c r="Z1005" s="41"/>
      <c r="AA1005" s="41"/>
      <c r="AB1005" s="41"/>
      <c r="AC1005" s="41"/>
      <c r="AD1005" s="41"/>
      <c r="AE1005" s="41"/>
      <c r="AF1005" s="41"/>
      <c r="AG1005" s="41"/>
      <c r="AI1005" s="100">
        <f t="shared" si="491"/>
        <v>0.6492243155755667</v>
      </c>
      <c r="AJ1005" s="100">
        <f t="shared" si="492"/>
        <v>0.31337957391702437</v>
      </c>
      <c r="AK1005" s="41">
        <f t="shared" si="486"/>
        <v>0.49150633381522779</v>
      </c>
      <c r="AL1005" s="41">
        <f t="shared" si="493"/>
        <v>0</v>
      </c>
      <c r="AR1005" s="41">
        <f t="shared" si="494"/>
        <v>0</v>
      </c>
      <c r="AS1005" s="41">
        <f t="shared" si="495"/>
        <v>0</v>
      </c>
      <c r="AT1005" s="41">
        <f t="shared" si="496"/>
        <v>0</v>
      </c>
      <c r="AV1005" s="40">
        <f t="shared" si="497"/>
        <v>3014.0576349703429</v>
      </c>
      <c r="AW1005" s="40">
        <f t="shared" si="498"/>
        <v>1873.8074673634896</v>
      </c>
      <c r="AX1005" s="40">
        <f t="shared" si="499"/>
        <v>2343.1353096175012</v>
      </c>
      <c r="AY1005" s="40">
        <f t="shared" si="500"/>
        <v>0</v>
      </c>
      <c r="AZ1005" s="40">
        <f t="shared" si="501"/>
        <v>0</v>
      </c>
      <c r="BA1005" s="40">
        <f t="shared" si="502"/>
        <v>0</v>
      </c>
      <c r="BB1005" s="40">
        <f t="shared" si="503"/>
        <v>0</v>
      </c>
      <c r="BC1005" s="40">
        <f t="shared" si="504"/>
        <v>0</v>
      </c>
      <c r="BD1005" s="40">
        <f t="shared" si="505"/>
        <v>0</v>
      </c>
      <c r="BE1005" s="40"/>
      <c r="BF1005" s="40"/>
      <c r="BG1005" s="40"/>
      <c r="BH1005" s="62">
        <f t="shared" si="506"/>
        <v>7231.0004119513342</v>
      </c>
      <c r="BI1005" s="128">
        <f>VLOOKUP(A1005,'1112 '!$B$499:$G$1229,6,0)</f>
        <v>4187.6099999999997</v>
      </c>
      <c r="BJ1005" s="63">
        <f t="shared" si="507"/>
        <v>3043.3904119513345</v>
      </c>
      <c r="BK1005" s="41">
        <f t="shared" si="508"/>
        <v>6.9070566903511859E-3</v>
      </c>
    </row>
    <row r="1006" spans="1:63" x14ac:dyDescent="0.3">
      <c r="A1006" s="85" t="s">
        <v>1334</v>
      </c>
      <c r="B1006" s="85" t="s">
        <v>1067</v>
      </c>
      <c r="C1006" s="65">
        <f>VLOOKUP(B1006,Площадь!$D$2:$E$713,2,0)</f>
        <v>33.700000000000003</v>
      </c>
      <c r="D1006" s="79"/>
      <c r="E1006">
        <v>31</v>
      </c>
      <c r="F1006">
        <v>29</v>
      </c>
      <c r="G1006">
        <v>31</v>
      </c>
      <c r="Q1006">
        <f t="shared" si="487"/>
        <v>91</v>
      </c>
      <c r="R1006" s="100">
        <f>VLOOKUP(B1006,'Общие показания'!A:H,8,0)</f>
        <v>1.2854132786403738</v>
      </c>
      <c r="S1006" s="41"/>
      <c r="T1006" s="100">
        <f t="shared" si="488"/>
        <v>0.49108404794773047</v>
      </c>
      <c r="U1006" s="100">
        <f t="shared" si="489"/>
        <v>0.39886976714925149</v>
      </c>
      <c r="V1006" s="41">
        <f t="shared" si="485"/>
        <v>0.39545946354339195</v>
      </c>
      <c r="W1006" s="41">
        <f t="shared" si="509"/>
        <v>0</v>
      </c>
      <c r="X1006" s="100">
        <f t="shared" si="490"/>
        <v>0</v>
      </c>
      <c r="Y1006" s="41"/>
      <c r="Z1006" s="41"/>
      <c r="AA1006" s="41"/>
      <c r="AB1006" s="41"/>
      <c r="AC1006" s="41"/>
      <c r="AD1006" s="41"/>
      <c r="AE1006" s="41"/>
      <c r="AF1006" s="41"/>
      <c r="AG1006" s="41"/>
      <c r="AI1006" s="100">
        <f t="shared" si="491"/>
        <v>0.6731956749198954</v>
      </c>
      <c r="AJ1006" s="100">
        <f t="shared" si="492"/>
        <v>0.32495051203088376</v>
      </c>
      <c r="AK1006" s="41">
        <f t="shared" si="486"/>
        <v>0.50965425998686698</v>
      </c>
      <c r="AL1006" s="41">
        <f t="shared" si="493"/>
        <v>0</v>
      </c>
      <c r="AR1006" s="41">
        <f t="shared" si="494"/>
        <v>0</v>
      </c>
      <c r="AS1006" s="41">
        <f t="shared" si="495"/>
        <v>0</v>
      </c>
      <c r="AT1006" s="41">
        <f t="shared" si="496"/>
        <v>0</v>
      </c>
      <c r="AV1006" s="40">
        <f t="shared" si="497"/>
        <v>3125.34591687694</v>
      </c>
      <c r="AW1006" s="40">
        <f t="shared" si="498"/>
        <v>1942.9942046199881</v>
      </c>
      <c r="AX1006" s="40">
        <f t="shared" si="499"/>
        <v>2429.6510748956857</v>
      </c>
      <c r="AY1006" s="40">
        <f t="shared" si="500"/>
        <v>0</v>
      </c>
      <c r="AZ1006" s="40">
        <f t="shared" si="501"/>
        <v>0</v>
      </c>
      <c r="BA1006" s="40">
        <f t="shared" si="502"/>
        <v>0</v>
      </c>
      <c r="BB1006" s="40">
        <f t="shared" si="503"/>
        <v>0</v>
      </c>
      <c r="BC1006" s="40">
        <f t="shared" si="504"/>
        <v>0</v>
      </c>
      <c r="BD1006" s="40">
        <f t="shared" si="505"/>
        <v>0</v>
      </c>
      <c r="BE1006" s="40"/>
      <c r="BF1006" s="40"/>
      <c r="BG1006" s="40"/>
      <c r="BH1006" s="62">
        <f t="shared" si="506"/>
        <v>7497.9911963926133</v>
      </c>
      <c r="BI1006" s="128">
        <f>VLOOKUP(A1006,'1112 '!$B$499:$G$1229,6,0)</f>
        <v>4342.2299999999996</v>
      </c>
      <c r="BJ1006" s="63">
        <f t="shared" si="507"/>
        <v>3155.7611963926138</v>
      </c>
      <c r="BK1006" s="41">
        <f t="shared" si="508"/>
        <v>6.907056690351185E-3</v>
      </c>
    </row>
    <row r="1007" spans="1:63" x14ac:dyDescent="0.3">
      <c r="A1007" s="85" t="s">
        <v>1323</v>
      </c>
      <c r="B1007" s="85" t="s">
        <v>563</v>
      </c>
      <c r="C1007" s="65">
        <f>VLOOKUP(B1007,Площадь!$D$2:$E$713,2,0)</f>
        <v>59</v>
      </c>
      <c r="D1007" s="79"/>
      <c r="E1007">
        <v>31</v>
      </c>
      <c r="F1007">
        <v>29</v>
      </c>
      <c r="G1007">
        <v>31</v>
      </c>
      <c r="Q1007">
        <f t="shared" si="487"/>
        <v>91</v>
      </c>
      <c r="R1007" s="100">
        <f>VLOOKUP(B1007,'Общие показания'!A:H,8,0)</f>
        <v>4.4229999999999983</v>
      </c>
      <c r="S1007" s="41"/>
      <c r="T1007" s="100">
        <f t="shared" si="488"/>
        <v>1.6897792952397996</v>
      </c>
      <c r="U1007" s="100">
        <f t="shared" si="489"/>
        <v>1.3724776376724497</v>
      </c>
      <c r="V1007" s="41">
        <f t="shared" si="485"/>
        <v>1.3607430670877494</v>
      </c>
      <c r="W1007" s="41">
        <f t="shared" si="509"/>
        <v>0</v>
      </c>
      <c r="X1007" s="100">
        <f t="shared" si="490"/>
        <v>0</v>
      </c>
      <c r="Y1007" s="41"/>
      <c r="Z1007" s="41"/>
      <c r="AA1007" s="41"/>
      <c r="AB1007" s="41"/>
      <c r="AC1007" s="41"/>
      <c r="AD1007" s="41"/>
      <c r="AE1007" s="41"/>
      <c r="AF1007" s="41"/>
      <c r="AG1007" s="41"/>
      <c r="AI1007" s="100">
        <f t="shared" si="491"/>
        <v>1.1785918344294903</v>
      </c>
      <c r="AJ1007" s="100">
        <f t="shared" si="492"/>
        <v>0.56890445726475192</v>
      </c>
      <c r="AK1007" s="41">
        <f t="shared" si="486"/>
        <v>0.89227303677225966</v>
      </c>
      <c r="AL1007" s="41">
        <f t="shared" si="493"/>
        <v>0</v>
      </c>
      <c r="AR1007" s="41">
        <f t="shared" si="494"/>
        <v>0</v>
      </c>
      <c r="AS1007" s="41">
        <f t="shared" si="495"/>
        <v>0</v>
      </c>
      <c r="AT1007" s="41">
        <f t="shared" si="496"/>
        <v>0</v>
      </c>
      <c r="AV1007" s="40">
        <f t="shared" si="497"/>
        <v>7699.7407256390561</v>
      </c>
      <c r="AW1007" s="40">
        <f t="shared" si="498"/>
        <v>5211.3684403656271</v>
      </c>
      <c r="AX1007" s="40">
        <f t="shared" si="499"/>
        <v>6047.9063085576545</v>
      </c>
      <c r="AY1007" s="40">
        <f t="shared" si="500"/>
        <v>0</v>
      </c>
      <c r="AZ1007" s="40">
        <f t="shared" si="501"/>
        <v>0</v>
      </c>
      <c r="BA1007" s="40">
        <f t="shared" si="502"/>
        <v>0</v>
      </c>
      <c r="BB1007" s="40">
        <f t="shared" si="503"/>
        <v>0</v>
      </c>
      <c r="BC1007" s="40">
        <f t="shared" si="504"/>
        <v>0</v>
      </c>
      <c r="BD1007" s="40">
        <f t="shared" si="505"/>
        <v>0</v>
      </c>
      <c r="BE1007" s="40"/>
      <c r="BF1007" s="40"/>
      <c r="BG1007" s="40"/>
      <c r="BH1007" s="62">
        <f t="shared" si="506"/>
        <v>18959.015474562337</v>
      </c>
      <c r="BI1007" s="128">
        <f>VLOOKUP(A1007,'1112 '!$B$499:$G$1229,6,0)</f>
        <v>7602.11</v>
      </c>
      <c r="BJ1007" s="63">
        <f t="shared" si="507"/>
        <v>11356.905474562336</v>
      </c>
      <c r="BK1007" s="41">
        <f t="shared" si="508"/>
        <v>9.9756628933142643E-3</v>
      </c>
    </row>
    <row r="1008" spans="1:63" x14ac:dyDescent="0.3">
      <c r="A1008" s="85" t="s">
        <v>1596</v>
      </c>
      <c r="B1008" s="85" t="s">
        <v>1083</v>
      </c>
      <c r="C1008" s="65">
        <f>VLOOKUP(B1008,Площадь!$D$2:$E$713,2,0)</f>
        <v>39.299999999999997</v>
      </c>
      <c r="D1008" s="79"/>
      <c r="E1008">
        <v>31</v>
      </c>
      <c r="F1008">
        <v>29</v>
      </c>
      <c r="G1008">
        <v>31</v>
      </c>
      <c r="Q1008">
        <f t="shared" si="487"/>
        <v>91</v>
      </c>
      <c r="R1008" s="100">
        <f>VLOOKUP(B1008,'Общие показания'!A:H,8,0)</f>
        <v>1.4990131112927798</v>
      </c>
      <c r="S1008" s="41"/>
      <c r="T1008" s="100">
        <f t="shared" si="488"/>
        <v>0.57268851882331762</v>
      </c>
      <c r="U1008" s="100">
        <f t="shared" si="489"/>
        <v>0.46515079670520998</v>
      </c>
      <c r="V1008" s="41">
        <f t="shared" si="485"/>
        <v>0.46117379576425227</v>
      </c>
      <c r="W1008" s="41">
        <f t="shared" si="509"/>
        <v>0</v>
      </c>
      <c r="X1008" s="100">
        <f t="shared" si="490"/>
        <v>0</v>
      </c>
      <c r="Y1008" s="41"/>
      <c r="Z1008" s="41"/>
      <c r="AA1008" s="41"/>
      <c r="AB1008" s="41"/>
      <c r="AC1008" s="41"/>
      <c r="AD1008" s="41">
        <f>(S1008*$AD$1)/31*N1008</f>
        <v>0</v>
      </c>
      <c r="AE1008" s="41">
        <f>(S1008*$AE$1)/30*O1008</f>
        <v>0</v>
      </c>
      <c r="AF1008" s="41">
        <f>(S1008*$AF$1)/31*P1008</f>
        <v>0</v>
      </c>
      <c r="AG1008" s="41">
        <f>S1008-AD1008-AE1008-AF1008</f>
        <v>0</v>
      </c>
      <c r="AI1008" s="100">
        <f t="shared" si="491"/>
        <v>0.78506201852676216</v>
      </c>
      <c r="AJ1008" s="100">
        <f t="shared" si="492"/>
        <v>0.37894822322889404</v>
      </c>
      <c r="AK1008" s="41">
        <f t="shared" si="486"/>
        <v>0.59434458212118313</v>
      </c>
      <c r="AL1008" s="41">
        <f t="shared" si="493"/>
        <v>0</v>
      </c>
      <c r="AR1008" s="41">
        <f t="shared" si="494"/>
        <v>0</v>
      </c>
      <c r="AS1008" s="41">
        <f t="shared" si="495"/>
        <v>0</v>
      </c>
      <c r="AT1008" s="41">
        <f t="shared" si="496"/>
        <v>0</v>
      </c>
      <c r="AV1008" s="40">
        <f t="shared" si="497"/>
        <v>3644.6912324410605</v>
      </c>
      <c r="AW1008" s="40">
        <f t="shared" si="498"/>
        <v>2265.8656451503116</v>
      </c>
      <c r="AX1008" s="40">
        <f t="shared" si="499"/>
        <v>2833.3913128605473</v>
      </c>
      <c r="AY1008" s="40">
        <f t="shared" si="500"/>
        <v>0</v>
      </c>
      <c r="AZ1008" s="40">
        <f t="shared" si="501"/>
        <v>0</v>
      </c>
      <c r="BA1008" s="40">
        <f t="shared" si="502"/>
        <v>0</v>
      </c>
      <c r="BB1008" s="40">
        <f t="shared" si="503"/>
        <v>0</v>
      </c>
      <c r="BC1008" s="40">
        <f t="shared" si="504"/>
        <v>0</v>
      </c>
      <c r="BD1008" s="40">
        <f t="shared" si="505"/>
        <v>0</v>
      </c>
      <c r="BE1008" s="40">
        <f>(AD1008+AR1008)*$BE$1</f>
        <v>0</v>
      </c>
      <c r="BF1008" s="40">
        <f>(AE1008+AS1008)*$BF$1</f>
        <v>0</v>
      </c>
      <c r="BG1008" s="40">
        <f>(AF1008+AT1008)*$BG$1</f>
        <v>0</v>
      </c>
      <c r="BH1008" s="62">
        <f t="shared" si="506"/>
        <v>8743.9481904519198</v>
      </c>
      <c r="BI1008" s="128">
        <f>VLOOKUP(A1008,'1112 '!$B$499:$G$1229,6,0)</f>
        <v>5063.78</v>
      </c>
      <c r="BJ1008" s="63">
        <f t="shared" si="507"/>
        <v>3680.1681904519201</v>
      </c>
      <c r="BK1008" s="41">
        <f t="shared" si="508"/>
        <v>6.9070566903511868E-3</v>
      </c>
    </row>
    <row r="1009" spans="1:63" x14ac:dyDescent="0.3">
      <c r="A1009" s="85" t="s">
        <v>1613</v>
      </c>
      <c r="B1009" s="85" t="s">
        <v>896</v>
      </c>
      <c r="C1009" s="65">
        <f>VLOOKUP(B1009,Площадь!$D$2:$E$713,2,0)</f>
        <v>32.1</v>
      </c>
      <c r="D1009" s="79"/>
      <c r="E1009">
        <v>31</v>
      </c>
      <c r="F1009">
        <v>29</v>
      </c>
      <c r="G1009">
        <v>31</v>
      </c>
      <c r="Q1009">
        <f t="shared" si="487"/>
        <v>91</v>
      </c>
      <c r="R1009" s="100">
        <f>VLOOKUP(B1009,'Общие показания'!A:H,8,0)</f>
        <v>0.88299999999999912</v>
      </c>
      <c r="S1009" s="41"/>
      <c r="T1009" s="100">
        <f t="shared" si="488"/>
        <v>0.33734458912429166</v>
      </c>
      <c r="U1009" s="100">
        <f t="shared" si="489"/>
        <v>0.27399904003273168</v>
      </c>
      <c r="V1009" s="41">
        <f t="shared" si="485"/>
        <v>0.27165637084297578</v>
      </c>
      <c r="W1009" s="41">
        <f>R1008*W$1/30*H1009</f>
        <v>0</v>
      </c>
      <c r="X1009" s="100">
        <f t="shared" si="490"/>
        <v>0</v>
      </c>
      <c r="Y1009" s="41"/>
      <c r="Z1009" s="41"/>
      <c r="AA1009" s="41"/>
      <c r="AB1009" s="41"/>
      <c r="AC1009" s="41"/>
      <c r="AD1009" s="41"/>
      <c r="AE1009" s="41"/>
      <c r="AF1009" s="41"/>
      <c r="AG1009" s="41"/>
      <c r="AI1009" s="100">
        <f t="shared" si="491"/>
        <v>0.6412338624607905</v>
      </c>
      <c r="AJ1009" s="100">
        <f t="shared" si="492"/>
        <v>0.30952259454573794</v>
      </c>
      <c r="AK1009" s="41">
        <f t="shared" si="486"/>
        <v>0.48545702509134803</v>
      </c>
      <c r="AL1009" s="41">
        <f t="shared" si="493"/>
        <v>0</v>
      </c>
      <c r="AR1009" s="41">
        <f t="shared" si="494"/>
        <v>0</v>
      </c>
      <c r="AS1009" s="41">
        <f t="shared" si="495"/>
        <v>0</v>
      </c>
      <c r="AT1009" s="41">
        <f t="shared" si="496"/>
        <v>0</v>
      </c>
      <c r="AV1009" s="40">
        <f t="shared" si="497"/>
        <v>2626.8568522969313</v>
      </c>
      <c r="AW1009" s="40">
        <f t="shared" si="498"/>
        <v>1566.3821349970608</v>
      </c>
      <c r="AX1009" s="40">
        <f t="shared" si="499"/>
        <v>2032.3649155102617</v>
      </c>
      <c r="AY1009" s="40">
        <f t="shared" si="500"/>
        <v>0</v>
      </c>
      <c r="AZ1009" s="40">
        <f t="shared" si="501"/>
        <v>0</v>
      </c>
      <c r="BA1009" s="40">
        <f t="shared" si="502"/>
        <v>0</v>
      </c>
      <c r="BB1009" s="40">
        <f t="shared" si="503"/>
        <v>0</v>
      </c>
      <c r="BC1009" s="40">
        <f t="shared" si="504"/>
        <v>0</v>
      </c>
      <c r="BD1009" s="40">
        <f t="shared" si="505"/>
        <v>0</v>
      </c>
      <c r="BE1009" s="40"/>
      <c r="BF1009" s="40"/>
      <c r="BG1009" s="40"/>
      <c r="BH1009" s="62">
        <f t="shared" si="506"/>
        <v>6225.6039028042542</v>
      </c>
      <c r="BI1009" s="128">
        <f>VLOOKUP(A1009,'1112 '!$B$499:$G$1229,6,0)</f>
        <v>4136.07</v>
      </c>
      <c r="BJ1009" s="63">
        <f t="shared" si="507"/>
        <v>2089.5339028042545</v>
      </c>
      <c r="BK1009" s="41">
        <f t="shared" si="508"/>
        <v>6.0208034322374758E-3</v>
      </c>
    </row>
    <row r="1010" spans="1:63" x14ac:dyDescent="0.3">
      <c r="A1010" s="85" t="s">
        <v>1620</v>
      </c>
      <c r="B1010" s="85" t="s">
        <v>1098</v>
      </c>
      <c r="C1010" s="65">
        <f>VLOOKUP(B1010,Площадь!$D$2:$E$713,2,0)</f>
        <v>31.8</v>
      </c>
      <c r="D1010" s="79"/>
      <c r="E1010">
        <v>31</v>
      </c>
      <c r="F1010">
        <v>29</v>
      </c>
      <c r="G1010">
        <v>31</v>
      </c>
      <c r="Q1010">
        <f t="shared" si="487"/>
        <v>91</v>
      </c>
      <c r="R1010" s="100">
        <f>VLOOKUP(B1010,'Общие показания'!A:H,8,0)</f>
        <v>1.2129419068475931</v>
      </c>
      <c r="S1010" s="41"/>
      <c r="T1010" s="100">
        <f t="shared" si="488"/>
        <v>0.46339681675779903</v>
      </c>
      <c r="U1010" s="100">
        <f t="shared" si="489"/>
        <v>0.37638156069276546</v>
      </c>
      <c r="V1010" s="41">
        <f t="shared" si="485"/>
        <v>0.37316352939702863</v>
      </c>
      <c r="W1010" s="41">
        <f t="shared" ref="W1010:W1050" si="510">R1010*W$1/30*H1010</f>
        <v>0</v>
      </c>
      <c r="X1010" s="100">
        <f t="shared" si="490"/>
        <v>0</v>
      </c>
      <c r="Y1010" s="41"/>
      <c r="Z1010" s="41"/>
      <c r="AA1010" s="41"/>
      <c r="AB1010" s="41"/>
      <c r="AC1010" s="41"/>
      <c r="AD1010" s="41"/>
      <c r="AE1010" s="41"/>
      <c r="AF1010" s="41"/>
      <c r="AG1010" s="41"/>
      <c r="AI1010" s="100">
        <f t="shared" si="491"/>
        <v>0.63524102262470838</v>
      </c>
      <c r="AJ1010" s="100">
        <f t="shared" si="492"/>
        <v>0.30662986001727305</v>
      </c>
      <c r="AK1010" s="41">
        <f t="shared" si="486"/>
        <v>0.48092004354843831</v>
      </c>
      <c r="AL1010" s="41">
        <f t="shared" si="493"/>
        <v>0</v>
      </c>
      <c r="AR1010" s="41">
        <f t="shared" si="494"/>
        <v>0</v>
      </c>
      <c r="AS1010" s="41">
        <f t="shared" si="495"/>
        <v>0</v>
      </c>
      <c r="AT1010" s="41">
        <f t="shared" si="496"/>
        <v>0</v>
      </c>
      <c r="AV1010" s="40">
        <f t="shared" si="497"/>
        <v>2949.1394705248276</v>
      </c>
      <c r="AW1010" s="40">
        <f t="shared" si="498"/>
        <v>1833.448537297199</v>
      </c>
      <c r="AX1010" s="40">
        <f t="shared" si="499"/>
        <v>2292.6677798718938</v>
      </c>
      <c r="AY1010" s="40">
        <f t="shared" si="500"/>
        <v>0</v>
      </c>
      <c r="AZ1010" s="40">
        <f t="shared" si="501"/>
        <v>0</v>
      </c>
      <c r="BA1010" s="40">
        <f t="shared" si="502"/>
        <v>0</v>
      </c>
      <c r="BB1010" s="40">
        <f t="shared" si="503"/>
        <v>0</v>
      </c>
      <c r="BC1010" s="40">
        <f t="shared" si="504"/>
        <v>0</v>
      </c>
      <c r="BD1010" s="40">
        <f t="shared" si="505"/>
        <v>0</v>
      </c>
      <c r="BE1010" s="40"/>
      <c r="BF1010" s="40"/>
      <c r="BG1010" s="40"/>
      <c r="BH1010" s="62">
        <f t="shared" si="506"/>
        <v>7075.2557876939209</v>
      </c>
      <c r="BI1010" s="128">
        <f>VLOOKUP(A1010,'1112 '!$B$499:$G$1229,6,0)</f>
        <v>4097.3999999999996</v>
      </c>
      <c r="BJ1010" s="63">
        <f t="shared" si="507"/>
        <v>2977.8557876939212</v>
      </c>
      <c r="BK1010" s="41">
        <f t="shared" si="508"/>
        <v>6.9070566903511868E-3</v>
      </c>
    </row>
    <row r="1011" spans="1:63" x14ac:dyDescent="0.3">
      <c r="A1011" s="85" t="s">
        <v>1303</v>
      </c>
      <c r="B1011" s="85" t="s">
        <v>492</v>
      </c>
      <c r="C1011" s="65">
        <f>VLOOKUP(B1011,Площадь!$D$2:$E$713,2,0)</f>
        <v>39.1</v>
      </c>
      <c r="D1011" s="79"/>
      <c r="E1011">
        <v>31</v>
      </c>
      <c r="F1011">
        <v>29</v>
      </c>
      <c r="G1011">
        <v>31</v>
      </c>
      <c r="Q1011">
        <f t="shared" si="487"/>
        <v>91</v>
      </c>
      <c r="R1011" s="100">
        <f>VLOOKUP(B1011,'Общие показания'!A:H,8,0)</f>
        <v>1.4913845458409083</v>
      </c>
      <c r="S1011" s="41"/>
      <c r="T1011" s="100">
        <f t="shared" si="488"/>
        <v>0.56977407343490383</v>
      </c>
      <c r="U1011" s="100">
        <f t="shared" si="489"/>
        <v>0.46278361707821153</v>
      </c>
      <c r="V1011" s="41">
        <f t="shared" si="485"/>
        <v>0.45882685532779299</v>
      </c>
      <c r="W1011" s="41">
        <f t="shared" si="510"/>
        <v>0</v>
      </c>
      <c r="X1011" s="100">
        <f t="shared" si="490"/>
        <v>0</v>
      </c>
      <c r="Y1011" s="41"/>
      <c r="Z1011" s="41"/>
      <c r="AA1011" s="41"/>
      <c r="AB1011" s="41"/>
      <c r="AC1011" s="41"/>
      <c r="AD1011" s="41"/>
      <c r="AE1011" s="41"/>
      <c r="AF1011" s="41"/>
      <c r="AG1011" s="41"/>
      <c r="AI1011" s="100">
        <f t="shared" si="491"/>
        <v>0.78106679196937412</v>
      </c>
      <c r="AJ1011" s="100">
        <f t="shared" si="492"/>
        <v>0.37701973354325086</v>
      </c>
      <c r="AK1011" s="41">
        <f t="shared" si="486"/>
        <v>0.59131992775924336</v>
      </c>
      <c r="AL1011" s="41">
        <f t="shared" si="493"/>
        <v>0</v>
      </c>
      <c r="AR1011" s="41">
        <f t="shared" si="494"/>
        <v>0</v>
      </c>
      <c r="AS1011" s="41">
        <f t="shared" si="495"/>
        <v>0</v>
      </c>
      <c r="AT1011" s="41">
        <f t="shared" si="496"/>
        <v>0</v>
      </c>
      <c r="AV1011" s="40">
        <f t="shared" si="497"/>
        <v>3626.1431854566276</v>
      </c>
      <c r="AW1011" s="40">
        <f t="shared" si="498"/>
        <v>2254.3345222742287</v>
      </c>
      <c r="AX1011" s="40">
        <f t="shared" si="499"/>
        <v>2818.972018647517</v>
      </c>
      <c r="AY1011" s="40">
        <f t="shared" si="500"/>
        <v>0</v>
      </c>
      <c r="AZ1011" s="40">
        <f t="shared" si="501"/>
        <v>0</v>
      </c>
      <c r="BA1011" s="40">
        <f t="shared" si="502"/>
        <v>0</v>
      </c>
      <c r="BB1011" s="40">
        <f t="shared" si="503"/>
        <v>0</v>
      </c>
      <c r="BC1011" s="40">
        <f t="shared" si="504"/>
        <v>0</v>
      </c>
      <c r="BD1011" s="40">
        <f t="shared" si="505"/>
        <v>0</v>
      </c>
      <c r="BE1011" s="40"/>
      <c r="BF1011" s="40"/>
      <c r="BG1011" s="40"/>
      <c r="BH1011" s="62">
        <f t="shared" si="506"/>
        <v>8699.4497263783742</v>
      </c>
      <c r="BI1011" s="128">
        <f>VLOOKUP(A1011,'1112 '!$B$499:$G$1229,6,0)</f>
        <v>5038.01</v>
      </c>
      <c r="BJ1011" s="63">
        <f t="shared" si="507"/>
        <v>3661.439726378374</v>
      </c>
      <c r="BK1011" s="41">
        <f t="shared" si="508"/>
        <v>6.9070566903511859E-3</v>
      </c>
    </row>
    <row r="1012" spans="1:63" x14ac:dyDescent="0.3">
      <c r="A1012" s="85" t="s">
        <v>1324</v>
      </c>
      <c r="B1012" s="85" t="s">
        <v>667</v>
      </c>
      <c r="C1012" s="65">
        <f>VLOOKUP(B1012,Площадь!$D$2:$E$713,2,0)</f>
        <v>62</v>
      </c>
      <c r="D1012" s="79"/>
      <c r="E1012">
        <v>31</v>
      </c>
      <c r="F1012">
        <v>29</v>
      </c>
      <c r="G1012">
        <v>31</v>
      </c>
      <c r="Q1012">
        <f t="shared" si="487"/>
        <v>91</v>
      </c>
      <c r="R1012" s="100">
        <f>VLOOKUP(B1012,'Общие показания'!A:H,8,0)</f>
        <v>2.3648552900802127</v>
      </c>
      <c r="S1012" s="41"/>
      <c r="T1012" s="100">
        <f t="shared" si="488"/>
        <v>0.90347807040828743</v>
      </c>
      <c r="U1012" s="100">
        <f t="shared" si="489"/>
        <v>0.73382568436954265</v>
      </c>
      <c r="V1012" s="41">
        <f t="shared" si="485"/>
        <v>0.7275515353023827</v>
      </c>
      <c r="W1012" s="41">
        <f t="shared" si="510"/>
        <v>0</v>
      </c>
      <c r="X1012" s="100">
        <f t="shared" si="490"/>
        <v>0</v>
      </c>
      <c r="Y1012" s="41"/>
      <c r="Z1012" s="41"/>
      <c r="AA1012" s="41"/>
      <c r="AB1012" s="41"/>
      <c r="AC1012" s="41"/>
      <c r="AD1012" s="41"/>
      <c r="AE1012" s="41"/>
      <c r="AF1012" s="41"/>
      <c r="AG1012" s="41"/>
      <c r="AI1012" s="100">
        <f t="shared" si="491"/>
        <v>1.2385202327903118</v>
      </c>
      <c r="AJ1012" s="100">
        <f t="shared" si="492"/>
        <v>0.59783180254940027</v>
      </c>
      <c r="AK1012" s="41">
        <f t="shared" si="486"/>
        <v>0.93764285220135768</v>
      </c>
      <c r="AL1012" s="41">
        <f t="shared" si="493"/>
        <v>0</v>
      </c>
      <c r="AR1012" s="41">
        <f t="shared" si="494"/>
        <v>0</v>
      </c>
      <c r="AS1012" s="41">
        <f t="shared" si="495"/>
        <v>0</v>
      </c>
      <c r="AT1012" s="41">
        <f t="shared" si="496"/>
        <v>0</v>
      </c>
      <c r="AV1012" s="40">
        <f t="shared" si="497"/>
        <v>5749.8945651741924</v>
      </c>
      <c r="AW1012" s="40">
        <f t="shared" si="498"/>
        <v>3574.6480915857337</v>
      </c>
      <c r="AX1012" s="40">
        <f t="shared" si="499"/>
        <v>4469.9812060395407</v>
      </c>
      <c r="AY1012" s="40">
        <f t="shared" si="500"/>
        <v>0</v>
      </c>
      <c r="AZ1012" s="40">
        <f t="shared" si="501"/>
        <v>0</v>
      </c>
      <c r="BA1012" s="40">
        <f t="shared" si="502"/>
        <v>0</v>
      </c>
      <c r="BB1012" s="40">
        <f t="shared" si="503"/>
        <v>0</v>
      </c>
      <c r="BC1012" s="40">
        <f t="shared" si="504"/>
        <v>0</v>
      </c>
      <c r="BD1012" s="40">
        <f t="shared" si="505"/>
        <v>0</v>
      </c>
      <c r="BE1012" s="40"/>
      <c r="BF1012" s="40"/>
      <c r="BG1012" s="40"/>
      <c r="BH1012" s="62">
        <f t="shared" si="506"/>
        <v>13794.523862799466</v>
      </c>
      <c r="BI1012" s="128">
        <f>VLOOKUP(A1012,'1112 '!$B$499:$G$1229,6,0)</f>
        <v>7988.67</v>
      </c>
      <c r="BJ1012" s="63">
        <f t="shared" si="507"/>
        <v>5805.8538627994658</v>
      </c>
      <c r="BK1012" s="41">
        <f t="shared" si="508"/>
        <v>6.9070566903511868E-3</v>
      </c>
    </row>
    <row r="1013" spans="1:63" x14ac:dyDescent="0.3">
      <c r="A1013" s="85" t="s">
        <v>1669</v>
      </c>
      <c r="B1013" s="85" t="s">
        <v>897</v>
      </c>
      <c r="C1013" s="65">
        <f>VLOOKUP(B1013,Площадь!$D$2:$E$713,2,0)</f>
        <v>32.5</v>
      </c>
      <c r="D1013" s="79"/>
      <c r="E1013">
        <v>31</v>
      </c>
      <c r="F1013">
        <v>29</v>
      </c>
      <c r="G1013">
        <v>31</v>
      </c>
      <c r="Q1013">
        <f t="shared" si="487"/>
        <v>91</v>
      </c>
      <c r="R1013" s="100">
        <f>VLOOKUP(B1013,'Общие показания'!A:H,8,0)</f>
        <v>1.5069999999999997</v>
      </c>
      <c r="S1013" s="41"/>
      <c r="T1013" s="100">
        <f t="shared" si="488"/>
        <v>0.57573985935482219</v>
      </c>
      <c r="U1013" s="100">
        <f t="shared" si="489"/>
        <v>0.46762916571837709</v>
      </c>
      <c r="V1013" s="41">
        <f t="shared" si="485"/>
        <v>0.4636309749268005</v>
      </c>
      <c r="W1013" s="41">
        <f t="shared" si="510"/>
        <v>0</v>
      </c>
      <c r="X1013" s="100">
        <f t="shared" si="490"/>
        <v>0</v>
      </c>
      <c r="Y1013" s="41"/>
      <c r="Z1013" s="41"/>
      <c r="AA1013" s="41"/>
      <c r="AB1013" s="41"/>
      <c r="AC1013" s="41"/>
      <c r="AD1013" s="41"/>
      <c r="AE1013" s="41"/>
      <c r="AF1013" s="41"/>
      <c r="AG1013" s="41"/>
      <c r="AI1013" s="100">
        <f t="shared" si="491"/>
        <v>0.6492243155755667</v>
      </c>
      <c r="AJ1013" s="100">
        <f t="shared" si="492"/>
        <v>0.31337957391702437</v>
      </c>
      <c r="AK1013" s="41">
        <f t="shared" si="486"/>
        <v>0.49150633381522779</v>
      </c>
      <c r="AL1013" s="41">
        <f t="shared" si="493"/>
        <v>0</v>
      </c>
      <c r="AR1013" s="41">
        <f t="shared" si="494"/>
        <v>0</v>
      </c>
      <c r="AS1013" s="41">
        <f t="shared" si="495"/>
        <v>0</v>
      </c>
      <c r="AT1013" s="41">
        <f t="shared" si="496"/>
        <v>0</v>
      </c>
      <c r="AV1013" s="40">
        <f t="shared" si="497"/>
        <v>3288.2448326161384</v>
      </c>
      <c r="AW1013" s="40">
        <f t="shared" si="498"/>
        <v>2096.5086203276865</v>
      </c>
      <c r="AX1013" s="40">
        <f t="shared" si="499"/>
        <v>2563.9323860947511</v>
      </c>
      <c r="AY1013" s="40">
        <f t="shared" si="500"/>
        <v>0</v>
      </c>
      <c r="AZ1013" s="40">
        <f t="shared" si="501"/>
        <v>0</v>
      </c>
      <c r="BA1013" s="40">
        <f t="shared" si="502"/>
        <v>0</v>
      </c>
      <c r="BB1013" s="40">
        <f t="shared" si="503"/>
        <v>0</v>
      </c>
      <c r="BC1013" s="40">
        <f t="shared" si="504"/>
        <v>0</v>
      </c>
      <c r="BD1013" s="40">
        <f t="shared" si="505"/>
        <v>0</v>
      </c>
      <c r="BE1013" s="40"/>
      <c r="BF1013" s="40"/>
      <c r="BG1013" s="40"/>
      <c r="BH1013" s="62">
        <f t="shared" si="506"/>
        <v>7948.6858390385769</v>
      </c>
      <c r="BI1013" s="128">
        <f>VLOOKUP(A1013,'1112 '!$B$499:$G$1229,6,0)</f>
        <v>4187.6099999999997</v>
      </c>
      <c r="BJ1013" s="63">
        <f t="shared" si="507"/>
        <v>3761.0758390385772</v>
      </c>
      <c r="BK1013" s="41">
        <f t="shared" si="508"/>
        <v>7.5925903161738941E-3</v>
      </c>
    </row>
    <row r="1014" spans="1:63" x14ac:dyDescent="0.3">
      <c r="A1014" s="85" t="s">
        <v>2085</v>
      </c>
      <c r="B1014" s="85" t="s">
        <v>1148</v>
      </c>
      <c r="C1014" s="65">
        <f>VLOOKUP(B1014,Площадь!$D$2:$E$713,2,0)</f>
        <v>33.700000000000003</v>
      </c>
      <c r="D1014" s="79"/>
      <c r="E1014">
        <v>31</v>
      </c>
      <c r="F1014">
        <v>29</v>
      </c>
      <c r="G1014">
        <v>31</v>
      </c>
      <c r="Q1014">
        <f t="shared" si="487"/>
        <v>91</v>
      </c>
      <c r="R1014" s="100">
        <f>VLOOKUP(B1014,'Общие показания'!A:H,8,0)</f>
        <v>1.2854132786403738</v>
      </c>
      <c r="S1014" s="41"/>
      <c r="T1014" s="100">
        <f t="shared" si="488"/>
        <v>0.49108404794773047</v>
      </c>
      <c r="U1014" s="100">
        <f t="shared" si="489"/>
        <v>0.39886976714925149</v>
      </c>
      <c r="V1014" s="41">
        <f t="shared" si="485"/>
        <v>0.39545946354339195</v>
      </c>
      <c r="W1014" s="41">
        <f t="shared" si="510"/>
        <v>0</v>
      </c>
      <c r="X1014" s="100">
        <f t="shared" si="490"/>
        <v>0</v>
      </c>
      <c r="Y1014" s="41"/>
      <c r="Z1014" s="41"/>
      <c r="AA1014" s="41"/>
      <c r="AB1014" s="41"/>
      <c r="AC1014" s="41"/>
      <c r="AD1014" s="41">
        <f>(S1014*$AD$1)/31*N1014</f>
        <v>0</v>
      </c>
      <c r="AE1014" s="41">
        <f>(S1014*$AE$1)/30*O1014</f>
        <v>0</v>
      </c>
      <c r="AF1014" s="41">
        <f>(S1014*$AF$1)/31*P1014</f>
        <v>0</v>
      </c>
      <c r="AG1014" s="41">
        <f>S1014-AD1014-AE1014-AF1014</f>
        <v>0</v>
      </c>
      <c r="AI1014" s="100">
        <f t="shared" si="491"/>
        <v>0.6731956749198954</v>
      </c>
      <c r="AJ1014" s="100">
        <f t="shared" si="492"/>
        <v>0.32495051203088376</v>
      </c>
      <c r="AK1014" s="41">
        <f t="shared" si="486"/>
        <v>0.50965425998686698</v>
      </c>
      <c r="AL1014" s="41">
        <f t="shared" si="493"/>
        <v>0</v>
      </c>
      <c r="AR1014" s="41">
        <f t="shared" si="494"/>
        <v>0</v>
      </c>
      <c r="AS1014" s="41">
        <f t="shared" si="495"/>
        <v>0</v>
      </c>
      <c r="AT1014" s="41">
        <f t="shared" si="496"/>
        <v>0</v>
      </c>
      <c r="AV1014" s="40">
        <f t="shared" si="497"/>
        <v>3125.34591687694</v>
      </c>
      <c r="AW1014" s="40">
        <f t="shared" si="498"/>
        <v>1942.9942046199881</v>
      </c>
      <c r="AX1014" s="40">
        <f t="shared" si="499"/>
        <v>2429.6510748956857</v>
      </c>
      <c r="AY1014" s="40">
        <f t="shared" si="500"/>
        <v>0</v>
      </c>
      <c r="AZ1014" s="40">
        <f t="shared" si="501"/>
        <v>0</v>
      </c>
      <c r="BA1014" s="40">
        <f t="shared" si="502"/>
        <v>0</v>
      </c>
      <c r="BB1014" s="40">
        <f t="shared" si="503"/>
        <v>0</v>
      </c>
      <c r="BC1014" s="40">
        <f t="shared" si="504"/>
        <v>0</v>
      </c>
      <c r="BD1014" s="40">
        <f t="shared" si="505"/>
        <v>0</v>
      </c>
      <c r="BE1014" s="40">
        <f>(AD1014+AR1014)*$BE$1</f>
        <v>0</v>
      </c>
      <c r="BF1014" s="40">
        <f>(AE1014+AS1014)*$BF$1</f>
        <v>0</v>
      </c>
      <c r="BG1014" s="40">
        <f>(AF1014+AT1014)*$BG$1</f>
        <v>0</v>
      </c>
      <c r="BH1014" s="62">
        <f t="shared" si="506"/>
        <v>7497.9911963926133</v>
      </c>
      <c r="BI1014" s="128">
        <f>VLOOKUP(A1014,'1112 '!$B$499:$G$1229,6,0)</f>
        <v>4342.2299999999996</v>
      </c>
      <c r="BJ1014" s="63">
        <f t="shared" si="507"/>
        <v>3155.7611963926138</v>
      </c>
      <c r="BK1014" s="41">
        <f t="shared" si="508"/>
        <v>6.907056690351185E-3</v>
      </c>
    </row>
    <row r="1015" spans="1:63" x14ac:dyDescent="0.3">
      <c r="A1015" s="85" t="s">
        <v>1288</v>
      </c>
      <c r="B1015" s="85" t="s">
        <v>1084</v>
      </c>
      <c r="C1015" s="65">
        <f>VLOOKUP(B1015,Площадь!$D$2:$E$713,2,0)</f>
        <v>39.299999999999997</v>
      </c>
      <c r="D1015" s="79"/>
      <c r="E1015">
        <v>31</v>
      </c>
      <c r="F1015">
        <v>29</v>
      </c>
      <c r="G1015">
        <v>31</v>
      </c>
      <c r="Q1015">
        <f t="shared" si="487"/>
        <v>91</v>
      </c>
      <c r="R1015" s="100">
        <f>VLOOKUP(B1015,'Общие показания'!A:H,8,0)</f>
        <v>0.63700000000000045</v>
      </c>
      <c r="S1015" s="41"/>
      <c r="T1015" s="100">
        <f t="shared" si="488"/>
        <v>0.24336183836033315</v>
      </c>
      <c r="U1015" s="100">
        <f t="shared" si="489"/>
        <v>0.19766408663742965</v>
      </c>
      <c r="V1015" s="41">
        <f t="shared" si="485"/>
        <v>0.19597407500223768</v>
      </c>
      <c r="W1015" s="41">
        <f t="shared" si="510"/>
        <v>0</v>
      </c>
      <c r="X1015" s="100">
        <f t="shared" si="490"/>
        <v>0</v>
      </c>
      <c r="Y1015" s="41"/>
      <c r="Z1015" s="41"/>
      <c r="AA1015" s="41"/>
      <c r="AB1015" s="41"/>
      <c r="AC1015" s="41"/>
      <c r="AD1015" s="41"/>
      <c r="AE1015" s="41"/>
      <c r="AF1015" s="41"/>
      <c r="AG1015" s="41"/>
      <c r="AI1015" s="100">
        <f t="shared" si="491"/>
        <v>0.78506201852676216</v>
      </c>
      <c r="AJ1015" s="100">
        <f t="shared" si="492"/>
        <v>0.37894822322889404</v>
      </c>
      <c r="AK1015" s="41">
        <f t="shared" si="486"/>
        <v>0.59434458212118313</v>
      </c>
      <c r="AL1015" s="41">
        <f t="shared" si="493"/>
        <v>0</v>
      </c>
      <c r="AR1015" s="41">
        <f t="shared" si="494"/>
        <v>0</v>
      </c>
      <c r="AS1015" s="41">
        <f t="shared" si="495"/>
        <v>0</v>
      </c>
      <c r="AT1015" s="41">
        <f t="shared" si="496"/>
        <v>0</v>
      </c>
      <c r="AV1015" s="40">
        <f t="shared" si="497"/>
        <v>2760.6598644734436</v>
      </c>
      <c r="AW1015" s="40">
        <f t="shared" si="498"/>
        <v>1547.8350201127648</v>
      </c>
      <c r="AX1015" s="40">
        <f t="shared" si="499"/>
        <v>2121.4997904358261</v>
      </c>
      <c r="AY1015" s="40">
        <f t="shared" si="500"/>
        <v>0</v>
      </c>
      <c r="AZ1015" s="40">
        <f t="shared" si="501"/>
        <v>0</v>
      </c>
      <c r="BA1015" s="40">
        <f t="shared" si="502"/>
        <v>0</v>
      </c>
      <c r="BB1015" s="40">
        <f t="shared" si="503"/>
        <v>0</v>
      </c>
      <c r="BC1015" s="40">
        <f t="shared" si="504"/>
        <v>0</v>
      </c>
      <c r="BD1015" s="40">
        <f t="shared" si="505"/>
        <v>0</v>
      </c>
      <c r="BE1015" s="40"/>
      <c r="BF1015" s="40"/>
      <c r="BG1015" s="40"/>
      <c r="BH1015" s="62">
        <f t="shared" si="506"/>
        <v>6429.9946750220342</v>
      </c>
      <c r="BI1015" s="128">
        <f>VLOOKUP(A1015,'1112 '!$B$499:$G$1229,6,0)</f>
        <v>5063.78</v>
      </c>
      <c r="BJ1015" s="63">
        <f t="shared" si="507"/>
        <v>1366.2146750220345</v>
      </c>
      <c r="BK1015" s="41">
        <f t="shared" si="508"/>
        <v>5.0792087020289228E-3</v>
      </c>
    </row>
    <row r="1016" spans="1:63" x14ac:dyDescent="0.3">
      <c r="A1016" s="85" t="s">
        <v>1344</v>
      </c>
      <c r="B1016" s="85" t="s">
        <v>1031</v>
      </c>
      <c r="C1016" s="65">
        <f>VLOOKUP(B1016,Площадь!$D$2:$E$713,2,0)</f>
        <v>59</v>
      </c>
      <c r="D1016" s="79"/>
      <c r="E1016">
        <v>31</v>
      </c>
      <c r="F1016">
        <v>29</v>
      </c>
      <c r="G1016">
        <v>31</v>
      </c>
      <c r="Q1016">
        <f t="shared" si="487"/>
        <v>91</v>
      </c>
      <c r="R1016" s="100">
        <f>VLOOKUP(B1016,'Общие показания'!A:H,8,0)</f>
        <v>2.2504268083021377</v>
      </c>
      <c r="S1016" s="41"/>
      <c r="T1016" s="100">
        <f t="shared" si="488"/>
        <v>0.85976138958207982</v>
      </c>
      <c r="U1016" s="100">
        <f t="shared" si="489"/>
        <v>0.69831798996456473</v>
      </c>
      <c r="V1016" s="41">
        <f t="shared" si="485"/>
        <v>0.69234742875549327</v>
      </c>
      <c r="W1016" s="41">
        <f t="shared" si="510"/>
        <v>0</v>
      </c>
      <c r="X1016" s="100">
        <f t="shared" si="490"/>
        <v>0</v>
      </c>
      <c r="Y1016" s="41"/>
      <c r="Z1016" s="41"/>
      <c r="AA1016" s="41"/>
      <c r="AB1016" s="41"/>
      <c r="AC1016" s="41"/>
      <c r="AD1016" s="41"/>
      <c r="AE1016" s="41"/>
      <c r="AF1016" s="41"/>
      <c r="AG1016" s="41"/>
      <c r="AI1016" s="100">
        <f t="shared" si="491"/>
        <v>1.1785918344294903</v>
      </c>
      <c r="AJ1016" s="100">
        <f t="shared" si="492"/>
        <v>0.56890445726475192</v>
      </c>
      <c r="AK1016" s="41">
        <f t="shared" si="486"/>
        <v>0.89227303677225966</v>
      </c>
      <c r="AL1016" s="41">
        <f t="shared" si="493"/>
        <v>0</v>
      </c>
      <c r="AR1016" s="41">
        <f t="shared" si="494"/>
        <v>0</v>
      </c>
      <c r="AS1016" s="41">
        <f t="shared" si="495"/>
        <v>0</v>
      </c>
      <c r="AT1016" s="41">
        <f t="shared" si="496"/>
        <v>0</v>
      </c>
      <c r="AV1016" s="40">
        <f t="shared" si="497"/>
        <v>5471.6738604076982</v>
      </c>
      <c r="AW1016" s="40">
        <f t="shared" si="498"/>
        <v>3401.6812484444881</v>
      </c>
      <c r="AX1016" s="40">
        <f t="shared" si="499"/>
        <v>4253.6917928440789</v>
      </c>
      <c r="AY1016" s="40">
        <f t="shared" si="500"/>
        <v>0</v>
      </c>
      <c r="AZ1016" s="40">
        <f t="shared" si="501"/>
        <v>0</v>
      </c>
      <c r="BA1016" s="40">
        <f t="shared" si="502"/>
        <v>0</v>
      </c>
      <c r="BB1016" s="40">
        <f t="shared" si="503"/>
        <v>0</v>
      </c>
      <c r="BC1016" s="40">
        <f t="shared" si="504"/>
        <v>0</v>
      </c>
      <c r="BD1016" s="40">
        <f t="shared" si="505"/>
        <v>0</v>
      </c>
      <c r="BE1016" s="40"/>
      <c r="BF1016" s="40"/>
      <c r="BG1016" s="40"/>
      <c r="BH1016" s="62">
        <f t="shared" si="506"/>
        <v>13127.046901696263</v>
      </c>
      <c r="BI1016" s="128">
        <f>VLOOKUP(A1016,'1112 '!$B$499:$G$1229,6,0)</f>
        <v>7602.11</v>
      </c>
      <c r="BJ1016" s="63">
        <f t="shared" si="507"/>
        <v>5524.9369016962637</v>
      </c>
      <c r="BK1016" s="41">
        <f t="shared" si="508"/>
        <v>6.9070566903511859E-3</v>
      </c>
    </row>
    <row r="1017" spans="1:63" x14ac:dyDescent="0.3">
      <c r="A1017" s="85" t="s">
        <v>1294</v>
      </c>
      <c r="B1017" s="85" t="s">
        <v>1099</v>
      </c>
      <c r="C1017" s="65">
        <f>VLOOKUP(B1017,Площадь!$D$2:$E$713,2,0)</f>
        <v>32.1</v>
      </c>
      <c r="D1017" s="79"/>
      <c r="E1017">
        <v>31</v>
      </c>
      <c r="F1017">
        <v>29</v>
      </c>
      <c r="G1017">
        <v>31</v>
      </c>
      <c r="Q1017">
        <f t="shared" si="487"/>
        <v>91</v>
      </c>
      <c r="R1017" s="100">
        <f>VLOOKUP(B1017,'Общие показания'!A:H,8,0)</f>
        <v>1.2243847550254006</v>
      </c>
      <c r="S1017" s="41"/>
      <c r="T1017" s="100">
        <f t="shared" si="488"/>
        <v>0.46776848484041983</v>
      </c>
      <c r="U1017" s="100">
        <f t="shared" si="489"/>
        <v>0.37993233013326327</v>
      </c>
      <c r="V1017" s="41">
        <f t="shared" si="485"/>
        <v>0.37668394005171757</v>
      </c>
      <c r="W1017" s="41">
        <f t="shared" si="510"/>
        <v>0</v>
      </c>
      <c r="X1017" s="100">
        <f t="shared" si="490"/>
        <v>0</v>
      </c>
      <c r="Y1017" s="41"/>
      <c r="Z1017" s="41"/>
      <c r="AA1017" s="41"/>
      <c r="AB1017" s="41"/>
      <c r="AC1017" s="41"/>
      <c r="AD1017" s="41"/>
      <c r="AE1017" s="41"/>
      <c r="AF1017" s="41"/>
      <c r="AG1017" s="41"/>
      <c r="AI1017" s="100">
        <f t="shared" si="491"/>
        <v>0.6412338624607905</v>
      </c>
      <c r="AJ1017" s="100">
        <f t="shared" si="492"/>
        <v>0.30952259454573794</v>
      </c>
      <c r="AK1017" s="41">
        <f t="shared" si="486"/>
        <v>0.48545702509134803</v>
      </c>
      <c r="AL1017" s="41">
        <f t="shared" si="493"/>
        <v>0</v>
      </c>
      <c r="AR1017" s="41">
        <f t="shared" si="494"/>
        <v>0</v>
      </c>
      <c r="AS1017" s="41">
        <f t="shared" si="495"/>
        <v>0</v>
      </c>
      <c r="AT1017" s="41">
        <f t="shared" si="496"/>
        <v>0</v>
      </c>
      <c r="AV1017" s="40">
        <f t="shared" si="497"/>
        <v>2976.9615410014771</v>
      </c>
      <c r="AW1017" s="40">
        <f t="shared" si="498"/>
        <v>1850.7452216113236</v>
      </c>
      <c r="AX1017" s="40">
        <f t="shared" si="499"/>
        <v>2314.2967211914397</v>
      </c>
      <c r="AY1017" s="40">
        <f t="shared" si="500"/>
        <v>0</v>
      </c>
      <c r="AZ1017" s="40">
        <f t="shared" si="501"/>
        <v>0</v>
      </c>
      <c r="BA1017" s="40">
        <f t="shared" si="502"/>
        <v>0</v>
      </c>
      <c r="BB1017" s="40">
        <f t="shared" si="503"/>
        <v>0</v>
      </c>
      <c r="BC1017" s="40">
        <f t="shared" si="504"/>
        <v>0</v>
      </c>
      <c r="BD1017" s="40">
        <f t="shared" si="505"/>
        <v>0</v>
      </c>
      <c r="BE1017" s="40"/>
      <c r="BF1017" s="40"/>
      <c r="BG1017" s="40"/>
      <c r="BH1017" s="62">
        <f t="shared" si="506"/>
        <v>7142.0034838042411</v>
      </c>
      <c r="BI1017" s="128">
        <f>VLOOKUP(A1017,'1112 '!$B$499:$G$1229,6,0)</f>
        <v>4136.07</v>
      </c>
      <c r="BJ1017" s="63">
        <f t="shared" si="507"/>
        <v>3005.9334838042414</v>
      </c>
      <c r="BK1017" s="41">
        <f t="shared" si="508"/>
        <v>6.9070566903511859E-3</v>
      </c>
    </row>
    <row r="1018" spans="1:63" x14ac:dyDescent="0.3">
      <c r="A1018" s="85" t="s">
        <v>1659</v>
      </c>
      <c r="B1018" s="85" t="s">
        <v>1021</v>
      </c>
      <c r="C1018" s="65">
        <f>VLOOKUP(B1018,Площадь!$D$2:$E$713,2,0)</f>
        <v>31.8</v>
      </c>
      <c r="D1018" s="79"/>
      <c r="E1018">
        <v>31</v>
      </c>
      <c r="F1018">
        <v>29</v>
      </c>
      <c r="G1018">
        <v>31</v>
      </c>
      <c r="Q1018">
        <f t="shared" si="487"/>
        <v>91</v>
      </c>
      <c r="R1018" s="100">
        <f>VLOOKUP(B1018,'Общие показания'!A:H,8,0)</f>
        <v>1.2129419068475931</v>
      </c>
      <c r="S1018" s="41"/>
      <c r="T1018" s="100">
        <f t="shared" si="488"/>
        <v>0.46339681675779903</v>
      </c>
      <c r="U1018" s="100">
        <f t="shared" si="489"/>
        <v>0.37638156069276546</v>
      </c>
      <c r="V1018" s="41">
        <f t="shared" si="485"/>
        <v>0.37316352939702863</v>
      </c>
      <c r="W1018" s="41">
        <f t="shared" si="510"/>
        <v>0</v>
      </c>
      <c r="X1018" s="100">
        <f t="shared" si="490"/>
        <v>0</v>
      </c>
      <c r="Y1018" s="41"/>
      <c r="Z1018" s="41"/>
      <c r="AA1018" s="41"/>
      <c r="AB1018" s="41"/>
      <c r="AC1018" s="41"/>
      <c r="AD1018" s="41"/>
      <c r="AE1018" s="41"/>
      <c r="AF1018" s="41"/>
      <c r="AG1018" s="41"/>
      <c r="AI1018" s="100">
        <f t="shared" si="491"/>
        <v>0.63524102262470838</v>
      </c>
      <c r="AJ1018" s="100">
        <f t="shared" si="492"/>
        <v>0.30662986001727305</v>
      </c>
      <c r="AK1018" s="41">
        <f t="shared" si="486"/>
        <v>0.48092004354843831</v>
      </c>
      <c r="AL1018" s="41">
        <f t="shared" si="493"/>
        <v>0</v>
      </c>
      <c r="AR1018" s="41">
        <f t="shared" si="494"/>
        <v>0</v>
      </c>
      <c r="AS1018" s="41">
        <f t="shared" si="495"/>
        <v>0</v>
      </c>
      <c r="AT1018" s="41">
        <f t="shared" si="496"/>
        <v>0</v>
      </c>
      <c r="AV1018" s="40">
        <f t="shared" si="497"/>
        <v>2949.1394705248276</v>
      </c>
      <c r="AW1018" s="40">
        <f t="shared" si="498"/>
        <v>1833.448537297199</v>
      </c>
      <c r="AX1018" s="40">
        <f t="shared" si="499"/>
        <v>2292.6677798718938</v>
      </c>
      <c r="AY1018" s="40">
        <f t="shared" si="500"/>
        <v>0</v>
      </c>
      <c r="AZ1018" s="40">
        <f t="shared" si="501"/>
        <v>0</v>
      </c>
      <c r="BA1018" s="40">
        <f t="shared" si="502"/>
        <v>0</v>
      </c>
      <c r="BB1018" s="40">
        <f t="shared" si="503"/>
        <v>0</v>
      </c>
      <c r="BC1018" s="40">
        <f t="shared" si="504"/>
        <v>0</v>
      </c>
      <c r="BD1018" s="40">
        <f t="shared" si="505"/>
        <v>0</v>
      </c>
      <c r="BE1018" s="40"/>
      <c r="BF1018" s="40"/>
      <c r="BG1018" s="40"/>
      <c r="BH1018" s="62">
        <f t="shared" si="506"/>
        <v>7075.2557876939209</v>
      </c>
      <c r="BI1018" s="128">
        <f>VLOOKUP(A1018,'1112 '!$B$499:$G$1229,6,0)</f>
        <v>4097.3999999999996</v>
      </c>
      <c r="BJ1018" s="63">
        <f t="shared" si="507"/>
        <v>2977.8557876939212</v>
      </c>
      <c r="BK1018" s="41">
        <f t="shared" si="508"/>
        <v>6.9070566903511868E-3</v>
      </c>
    </row>
    <row r="1019" spans="1:63" x14ac:dyDescent="0.3">
      <c r="A1019" s="85" t="s">
        <v>2312</v>
      </c>
      <c r="B1019" s="85" t="s">
        <v>699</v>
      </c>
      <c r="C1019" s="65">
        <f>VLOOKUP(B1019,Площадь!$D$2:$E$713,2,0)</f>
        <v>39.1</v>
      </c>
      <c r="D1019" s="79"/>
      <c r="E1019">
        <v>31</v>
      </c>
      <c r="F1019">
        <v>29</v>
      </c>
      <c r="G1019">
        <v>31</v>
      </c>
      <c r="Q1019">
        <f t="shared" si="487"/>
        <v>91</v>
      </c>
      <c r="R1019" s="100">
        <f>VLOOKUP(B1019,'Общие показания'!A:H,8,0)</f>
        <v>3.1219999999999999</v>
      </c>
      <c r="S1019" s="41"/>
      <c r="T1019" s="100">
        <f t="shared" si="488"/>
        <v>1.1927404385572362</v>
      </c>
      <c r="U1019" s="100">
        <f t="shared" si="489"/>
        <v>0.96877123780542385</v>
      </c>
      <c r="V1019" s="41">
        <f t="shared" si="485"/>
        <v>0.96048832363734005</v>
      </c>
      <c r="W1019" s="41">
        <f t="shared" si="510"/>
        <v>0</v>
      </c>
      <c r="X1019" s="100">
        <f t="shared" si="490"/>
        <v>0</v>
      </c>
      <c r="Y1019" s="41"/>
      <c r="Z1019" s="41"/>
      <c r="AA1019" s="41"/>
      <c r="AB1019" s="41"/>
      <c r="AC1019" s="41"/>
      <c r="AD1019" s="41"/>
      <c r="AE1019" s="41"/>
      <c r="AF1019" s="41"/>
      <c r="AG1019" s="41"/>
      <c r="AI1019" s="100">
        <f t="shared" si="491"/>
        <v>0.78106679196937412</v>
      </c>
      <c r="AJ1019" s="100">
        <f t="shared" si="492"/>
        <v>0.37701973354325086</v>
      </c>
      <c r="AK1019" s="41">
        <f t="shared" si="486"/>
        <v>0.59131992775924336</v>
      </c>
      <c r="AL1019" s="41">
        <f t="shared" si="493"/>
        <v>0</v>
      </c>
      <c r="AR1019" s="41">
        <f t="shared" si="494"/>
        <v>0</v>
      </c>
      <c r="AS1019" s="41">
        <f t="shared" si="495"/>
        <v>0</v>
      </c>
      <c r="AT1019" s="41">
        <f t="shared" si="496"/>
        <v>0</v>
      </c>
      <c r="AV1019" s="40">
        <f t="shared" si="497"/>
        <v>5298.4091773364116</v>
      </c>
      <c r="AW1019" s="40">
        <f t="shared" si="498"/>
        <v>3612.5874518495284</v>
      </c>
      <c r="AX1019" s="40">
        <f t="shared" si="499"/>
        <v>4165.6119977189328</v>
      </c>
      <c r="AY1019" s="40">
        <f t="shared" si="500"/>
        <v>0</v>
      </c>
      <c r="AZ1019" s="40">
        <f t="shared" si="501"/>
        <v>0</v>
      </c>
      <c r="BA1019" s="40">
        <f t="shared" si="502"/>
        <v>0</v>
      </c>
      <c r="BB1019" s="40">
        <f t="shared" si="503"/>
        <v>0</v>
      </c>
      <c r="BC1019" s="40">
        <f t="shared" si="504"/>
        <v>0</v>
      </c>
      <c r="BD1019" s="40">
        <f t="shared" si="505"/>
        <v>0</v>
      </c>
      <c r="BE1019" s="40"/>
      <c r="BF1019" s="40"/>
      <c r="BG1019" s="40"/>
      <c r="BH1019" s="62">
        <f t="shared" si="506"/>
        <v>13076.608626904872</v>
      </c>
      <c r="BI1019" s="128">
        <f>VLOOKUP(A1019,'1112 '!$B$499:$G$1229,6,0)</f>
        <v>5038.01</v>
      </c>
      <c r="BJ1019" s="63">
        <f t="shared" si="507"/>
        <v>8038.5986269048717</v>
      </c>
      <c r="BK1019" s="41">
        <f t="shared" si="508"/>
        <v>1.0382366694952832E-2</v>
      </c>
    </row>
    <row r="1020" spans="1:63" x14ac:dyDescent="0.3">
      <c r="A1020" s="85" t="s">
        <v>1652</v>
      </c>
      <c r="B1020" s="85" t="s">
        <v>704</v>
      </c>
      <c r="C1020" s="65">
        <f>VLOOKUP(B1020,Площадь!$D$2:$E$713,2,0)</f>
        <v>62</v>
      </c>
      <c r="D1020" s="80"/>
      <c r="E1020">
        <v>31</v>
      </c>
      <c r="F1020">
        <v>29</v>
      </c>
      <c r="G1020">
        <v>31</v>
      </c>
      <c r="Q1020">
        <f t="shared" si="487"/>
        <v>91</v>
      </c>
      <c r="R1020" s="100">
        <f>VLOOKUP(B1020,'Общие показания'!A:H,8,0)</f>
        <v>2.3648552900802127</v>
      </c>
      <c r="S1020" s="41"/>
      <c r="T1020" s="100">
        <f t="shared" si="488"/>
        <v>0.90347807040828743</v>
      </c>
      <c r="U1020" s="100">
        <f t="shared" si="489"/>
        <v>0.73382568436954265</v>
      </c>
      <c r="V1020" s="41">
        <f t="shared" si="485"/>
        <v>0.7275515353023827</v>
      </c>
      <c r="W1020" s="41">
        <f t="shared" si="510"/>
        <v>0</v>
      </c>
      <c r="X1020" s="100">
        <f t="shared" si="490"/>
        <v>0</v>
      </c>
      <c r="Y1020" s="41"/>
      <c r="Z1020" s="41"/>
      <c r="AA1020" s="41"/>
      <c r="AB1020" s="41"/>
      <c r="AC1020" s="41"/>
      <c r="AD1020" s="41"/>
      <c r="AE1020" s="41"/>
      <c r="AF1020" s="41"/>
      <c r="AG1020" s="41"/>
      <c r="AI1020" s="100">
        <f t="shared" si="491"/>
        <v>1.2385202327903118</v>
      </c>
      <c r="AJ1020" s="100">
        <f t="shared" si="492"/>
        <v>0.59783180254940027</v>
      </c>
      <c r="AK1020" s="41">
        <f t="shared" si="486"/>
        <v>0.93764285220135768</v>
      </c>
      <c r="AL1020" s="41">
        <f t="shared" si="493"/>
        <v>0</v>
      </c>
      <c r="AR1020" s="41">
        <f t="shared" si="494"/>
        <v>0</v>
      </c>
      <c r="AS1020" s="41">
        <f t="shared" si="495"/>
        <v>0</v>
      </c>
      <c r="AT1020" s="41">
        <f t="shared" si="496"/>
        <v>0</v>
      </c>
      <c r="AV1020" s="40">
        <f t="shared" si="497"/>
        <v>5749.8945651741924</v>
      </c>
      <c r="AW1020" s="40">
        <f t="shared" si="498"/>
        <v>3574.6480915857337</v>
      </c>
      <c r="AX1020" s="40">
        <f t="shared" si="499"/>
        <v>4469.9812060395407</v>
      </c>
      <c r="AY1020" s="40">
        <f t="shared" si="500"/>
        <v>0</v>
      </c>
      <c r="AZ1020" s="40">
        <f t="shared" si="501"/>
        <v>0</v>
      </c>
      <c r="BA1020" s="40">
        <f t="shared" si="502"/>
        <v>0</v>
      </c>
      <c r="BB1020" s="40">
        <f t="shared" si="503"/>
        <v>0</v>
      </c>
      <c r="BC1020" s="40">
        <f t="shared" si="504"/>
        <v>0</v>
      </c>
      <c r="BD1020" s="40">
        <f t="shared" si="505"/>
        <v>0</v>
      </c>
      <c r="BE1020" s="40"/>
      <c r="BF1020" s="40"/>
      <c r="BG1020" s="40"/>
      <c r="BH1020" s="62">
        <f t="shared" si="506"/>
        <v>13794.523862799466</v>
      </c>
      <c r="BI1020" s="128">
        <f>VLOOKUP(A1020,'1112 '!$B$499:$G$1229,6,0)</f>
        <v>7988.67</v>
      </c>
      <c r="BJ1020" s="63">
        <f t="shared" si="507"/>
        <v>5805.8538627994658</v>
      </c>
      <c r="BK1020" s="41">
        <f t="shared" si="508"/>
        <v>6.9070566903511868E-3</v>
      </c>
    </row>
    <row r="1021" spans="1:63" x14ac:dyDescent="0.3">
      <c r="A1021" s="85" t="s">
        <v>1360</v>
      </c>
      <c r="B1021" s="85" t="s">
        <v>1196</v>
      </c>
      <c r="C1021" s="65">
        <f>VLOOKUP(B1021,Площадь!$D$2:$E$713,2,0)</f>
        <v>32.5</v>
      </c>
      <c r="D1021" s="79"/>
      <c r="E1021">
        <v>31</v>
      </c>
      <c r="F1021">
        <v>29</v>
      </c>
      <c r="G1021">
        <v>31</v>
      </c>
      <c r="Q1021">
        <f t="shared" si="487"/>
        <v>91</v>
      </c>
      <c r="R1021" s="100">
        <f>VLOOKUP(B1021,'Общие показания'!A:H,8,0)</f>
        <v>1.2396418859291438</v>
      </c>
      <c r="S1021" s="41"/>
      <c r="T1021" s="100">
        <f t="shared" si="488"/>
        <v>0.47359737561724746</v>
      </c>
      <c r="U1021" s="100">
        <f t="shared" si="489"/>
        <v>0.38466668938726029</v>
      </c>
      <c r="V1021" s="41">
        <f t="shared" si="485"/>
        <v>0.38137782092463612</v>
      </c>
      <c r="W1021" s="41">
        <f t="shared" si="510"/>
        <v>0</v>
      </c>
      <c r="X1021" s="100">
        <f t="shared" si="490"/>
        <v>0</v>
      </c>
      <c r="Y1021" s="41"/>
      <c r="Z1021" s="41"/>
      <c r="AA1021" s="41"/>
      <c r="AB1021" s="41"/>
      <c r="AC1021" s="41"/>
      <c r="AD1021" s="41"/>
      <c r="AE1021" s="41"/>
      <c r="AF1021" s="41"/>
      <c r="AG1021" s="41"/>
      <c r="AI1021" s="100">
        <f t="shared" si="491"/>
        <v>0.6492243155755667</v>
      </c>
      <c r="AJ1021" s="100">
        <f t="shared" si="492"/>
        <v>0.31337957391702437</v>
      </c>
      <c r="AK1021" s="41">
        <f t="shared" si="486"/>
        <v>0.49150633381522779</v>
      </c>
      <c r="AL1021" s="41">
        <f t="shared" si="493"/>
        <v>0</v>
      </c>
      <c r="AR1021" s="41">
        <f t="shared" si="494"/>
        <v>0</v>
      </c>
      <c r="AS1021" s="41">
        <f t="shared" si="495"/>
        <v>0</v>
      </c>
      <c r="AT1021" s="41">
        <f t="shared" si="496"/>
        <v>0</v>
      </c>
      <c r="AV1021" s="40">
        <f t="shared" si="497"/>
        <v>3014.0576349703429</v>
      </c>
      <c r="AW1021" s="40">
        <f t="shared" si="498"/>
        <v>1873.8074673634896</v>
      </c>
      <c r="AX1021" s="40">
        <f t="shared" si="499"/>
        <v>2343.1353096175012</v>
      </c>
      <c r="AY1021" s="40">
        <f t="shared" si="500"/>
        <v>0</v>
      </c>
      <c r="AZ1021" s="40">
        <f t="shared" si="501"/>
        <v>0</v>
      </c>
      <c r="BA1021" s="40">
        <f t="shared" si="502"/>
        <v>0</v>
      </c>
      <c r="BB1021" s="40">
        <f t="shared" si="503"/>
        <v>0</v>
      </c>
      <c r="BC1021" s="40">
        <f t="shared" si="504"/>
        <v>0</v>
      </c>
      <c r="BD1021" s="40">
        <f t="shared" si="505"/>
        <v>0</v>
      </c>
      <c r="BE1021" s="40"/>
      <c r="BF1021" s="40"/>
      <c r="BG1021" s="40"/>
      <c r="BH1021" s="62">
        <f t="shared" si="506"/>
        <v>7231.0004119513342</v>
      </c>
      <c r="BI1021" s="128">
        <f>VLOOKUP(A1021,'1112 '!$B$499:$G$1229,6,0)</f>
        <v>4187.6099999999997</v>
      </c>
      <c r="BJ1021" s="63">
        <f t="shared" si="507"/>
        <v>3043.3904119513345</v>
      </c>
      <c r="BK1021" s="41">
        <f t="shared" si="508"/>
        <v>6.9070566903511859E-3</v>
      </c>
    </row>
    <row r="1022" spans="1:63" x14ac:dyDescent="0.3">
      <c r="A1022" s="85" t="s">
        <v>1306</v>
      </c>
      <c r="B1022" s="85" t="s">
        <v>668</v>
      </c>
      <c r="C1022" s="65">
        <f>VLOOKUP(B1022,Площадь!$D$2:$E$713,2,0)</f>
        <v>33.700000000000003</v>
      </c>
      <c r="D1022" s="79"/>
      <c r="E1022">
        <v>31</v>
      </c>
      <c r="F1022">
        <v>29</v>
      </c>
      <c r="G1022">
        <v>31</v>
      </c>
      <c r="Q1022">
        <f t="shared" si="487"/>
        <v>91</v>
      </c>
      <c r="R1022" s="100">
        <f>VLOOKUP(B1022,'Общие показания'!A:H,8,0)</f>
        <v>1.2854132786403738</v>
      </c>
      <c r="S1022" s="41"/>
      <c r="T1022" s="100">
        <f t="shared" si="488"/>
        <v>0.49108404794773047</v>
      </c>
      <c r="U1022" s="100">
        <f t="shared" si="489"/>
        <v>0.39886976714925149</v>
      </c>
      <c r="V1022" s="41">
        <f t="shared" si="485"/>
        <v>0.39545946354339195</v>
      </c>
      <c r="W1022" s="41">
        <f t="shared" si="510"/>
        <v>0</v>
      </c>
      <c r="X1022" s="100">
        <f t="shared" si="490"/>
        <v>0</v>
      </c>
      <c r="Y1022" s="41"/>
      <c r="Z1022" s="41"/>
      <c r="AA1022" s="41"/>
      <c r="AB1022" s="41"/>
      <c r="AC1022" s="41"/>
      <c r="AD1022" s="41"/>
      <c r="AE1022" s="41"/>
      <c r="AF1022" s="41"/>
      <c r="AG1022" s="41"/>
      <c r="AI1022" s="100">
        <f t="shared" si="491"/>
        <v>0.6731956749198954</v>
      </c>
      <c r="AJ1022" s="100">
        <f t="shared" si="492"/>
        <v>0.32495051203088376</v>
      </c>
      <c r="AK1022" s="41">
        <f t="shared" si="486"/>
        <v>0.50965425998686698</v>
      </c>
      <c r="AL1022" s="41">
        <f t="shared" si="493"/>
        <v>0</v>
      </c>
      <c r="AR1022" s="41">
        <f t="shared" si="494"/>
        <v>0</v>
      </c>
      <c r="AS1022" s="41">
        <f t="shared" si="495"/>
        <v>0</v>
      </c>
      <c r="AT1022" s="41">
        <f t="shared" si="496"/>
        <v>0</v>
      </c>
      <c r="AV1022" s="40">
        <f t="shared" si="497"/>
        <v>3125.34591687694</v>
      </c>
      <c r="AW1022" s="40">
        <f t="shared" si="498"/>
        <v>1942.9942046199881</v>
      </c>
      <c r="AX1022" s="40">
        <f t="shared" si="499"/>
        <v>2429.6510748956857</v>
      </c>
      <c r="AY1022" s="40">
        <f t="shared" si="500"/>
        <v>0</v>
      </c>
      <c r="AZ1022" s="40">
        <f t="shared" si="501"/>
        <v>0</v>
      </c>
      <c r="BA1022" s="40">
        <f t="shared" si="502"/>
        <v>0</v>
      </c>
      <c r="BB1022" s="40">
        <f t="shared" si="503"/>
        <v>0</v>
      </c>
      <c r="BC1022" s="40">
        <f t="shared" si="504"/>
        <v>0</v>
      </c>
      <c r="BD1022" s="40">
        <f t="shared" si="505"/>
        <v>0</v>
      </c>
      <c r="BE1022" s="40"/>
      <c r="BF1022" s="40"/>
      <c r="BG1022" s="40"/>
      <c r="BH1022" s="62">
        <f t="shared" si="506"/>
        <v>7497.9911963926133</v>
      </c>
      <c r="BI1022" s="128">
        <f>VLOOKUP(A1022,'1112 '!$B$499:$G$1229,6,0)</f>
        <v>4342.2299999999996</v>
      </c>
      <c r="BJ1022" s="63">
        <f t="shared" si="507"/>
        <v>3155.7611963926138</v>
      </c>
      <c r="BK1022" s="41">
        <f t="shared" si="508"/>
        <v>6.907056690351185E-3</v>
      </c>
    </row>
    <row r="1023" spans="1:63" x14ac:dyDescent="0.3">
      <c r="A1023" s="85" t="s">
        <v>1633</v>
      </c>
      <c r="B1023" s="85" t="s">
        <v>988</v>
      </c>
      <c r="C1023" s="65">
        <f>VLOOKUP(B1023,Площадь!$D$2:$E$713,2,0)</f>
        <v>59</v>
      </c>
      <c r="D1023" s="79"/>
      <c r="E1023">
        <v>31</v>
      </c>
      <c r="F1023">
        <v>29</v>
      </c>
      <c r="G1023">
        <v>31</v>
      </c>
      <c r="Q1023">
        <f t="shared" si="487"/>
        <v>91</v>
      </c>
      <c r="R1023" s="100">
        <f>VLOOKUP(B1023,'Общие показания'!A:H,8,0)</f>
        <v>2.2504268083021377</v>
      </c>
      <c r="S1023" s="41"/>
      <c r="T1023" s="100">
        <f t="shared" si="488"/>
        <v>0.85976138958207982</v>
      </c>
      <c r="U1023" s="100">
        <f t="shared" si="489"/>
        <v>0.69831798996456473</v>
      </c>
      <c r="V1023" s="41">
        <f t="shared" si="485"/>
        <v>0.69234742875549327</v>
      </c>
      <c r="W1023" s="41">
        <f t="shared" si="510"/>
        <v>0</v>
      </c>
      <c r="X1023" s="100">
        <f t="shared" si="490"/>
        <v>0</v>
      </c>
      <c r="Y1023" s="41"/>
      <c r="Z1023" s="41"/>
      <c r="AA1023" s="41"/>
      <c r="AB1023" s="41"/>
      <c r="AC1023" s="41"/>
      <c r="AD1023" s="41"/>
      <c r="AE1023" s="41"/>
      <c r="AF1023" s="41"/>
      <c r="AG1023" s="41"/>
      <c r="AI1023" s="100">
        <f t="shared" si="491"/>
        <v>1.1785918344294903</v>
      </c>
      <c r="AJ1023" s="100">
        <f t="shared" si="492"/>
        <v>0.56890445726475192</v>
      </c>
      <c r="AK1023" s="41">
        <f t="shared" si="486"/>
        <v>0.89227303677225966</v>
      </c>
      <c r="AL1023" s="41">
        <f t="shared" si="493"/>
        <v>0</v>
      </c>
      <c r="AR1023" s="41">
        <f t="shared" si="494"/>
        <v>0</v>
      </c>
      <c r="AS1023" s="41">
        <f t="shared" si="495"/>
        <v>0</v>
      </c>
      <c r="AT1023" s="41">
        <f t="shared" si="496"/>
        <v>0</v>
      </c>
      <c r="AV1023" s="40">
        <f t="shared" si="497"/>
        <v>5471.6738604076982</v>
      </c>
      <c r="AW1023" s="40">
        <f t="shared" si="498"/>
        <v>3401.6812484444881</v>
      </c>
      <c r="AX1023" s="40">
        <f t="shared" si="499"/>
        <v>4253.6917928440789</v>
      </c>
      <c r="AY1023" s="40">
        <f t="shared" si="500"/>
        <v>0</v>
      </c>
      <c r="AZ1023" s="40">
        <f t="shared" si="501"/>
        <v>0</v>
      </c>
      <c r="BA1023" s="40">
        <f t="shared" si="502"/>
        <v>0</v>
      </c>
      <c r="BB1023" s="40">
        <f t="shared" si="503"/>
        <v>0</v>
      </c>
      <c r="BC1023" s="40">
        <f t="shared" si="504"/>
        <v>0</v>
      </c>
      <c r="BD1023" s="40">
        <f t="shared" si="505"/>
        <v>0</v>
      </c>
      <c r="BE1023" s="40"/>
      <c r="BF1023" s="40"/>
      <c r="BG1023" s="40"/>
      <c r="BH1023" s="62">
        <f t="shared" si="506"/>
        <v>13127.046901696263</v>
      </c>
      <c r="BI1023" s="128">
        <f>VLOOKUP(A1023,'1112 '!$B$499:$G$1229,6,0)</f>
        <v>7602.11</v>
      </c>
      <c r="BJ1023" s="63">
        <f t="shared" si="507"/>
        <v>5524.9369016962637</v>
      </c>
      <c r="BK1023" s="41">
        <f t="shared" si="508"/>
        <v>6.9070566903511859E-3</v>
      </c>
    </row>
    <row r="1024" spans="1:63" x14ac:dyDescent="0.3">
      <c r="A1024" s="85" t="s">
        <v>1290</v>
      </c>
      <c r="B1024" s="85" t="s">
        <v>711</v>
      </c>
      <c r="C1024" s="65">
        <f>VLOOKUP(B1024,Площадь!$D$2:$E$713,2,0)</f>
        <v>39.299999999999997</v>
      </c>
      <c r="D1024" s="79"/>
      <c r="E1024">
        <v>31</v>
      </c>
      <c r="F1024">
        <v>29</v>
      </c>
      <c r="G1024">
        <v>31</v>
      </c>
      <c r="Q1024">
        <f t="shared" si="487"/>
        <v>91</v>
      </c>
      <c r="R1024" s="100">
        <f>VLOOKUP(B1024,'Общие показания'!A:H,8,0)</f>
        <v>1.4990131112927798</v>
      </c>
      <c r="S1024" s="41"/>
      <c r="T1024" s="100">
        <f t="shared" si="488"/>
        <v>0.57268851882331762</v>
      </c>
      <c r="U1024" s="100">
        <f t="shared" si="489"/>
        <v>0.46515079670520998</v>
      </c>
      <c r="V1024" s="41">
        <f t="shared" si="485"/>
        <v>0.46117379576425227</v>
      </c>
      <c r="W1024" s="41">
        <f t="shared" si="510"/>
        <v>0</v>
      </c>
      <c r="X1024" s="100">
        <f t="shared" si="490"/>
        <v>0</v>
      </c>
      <c r="Y1024" s="41"/>
      <c r="Z1024" s="41"/>
      <c r="AA1024" s="41"/>
      <c r="AB1024" s="41"/>
      <c r="AC1024" s="41"/>
      <c r="AD1024" s="41"/>
      <c r="AE1024" s="41"/>
      <c r="AF1024" s="41"/>
      <c r="AG1024" s="41"/>
      <c r="AI1024" s="100">
        <f t="shared" si="491"/>
        <v>0.78506201852676216</v>
      </c>
      <c r="AJ1024" s="100">
        <f t="shared" si="492"/>
        <v>0.37894822322889404</v>
      </c>
      <c r="AK1024" s="41">
        <f t="shared" si="486"/>
        <v>0.59434458212118313</v>
      </c>
      <c r="AL1024" s="41">
        <f t="shared" si="493"/>
        <v>0</v>
      </c>
      <c r="AR1024" s="41">
        <f t="shared" si="494"/>
        <v>0</v>
      </c>
      <c r="AS1024" s="41">
        <f t="shared" si="495"/>
        <v>0</v>
      </c>
      <c r="AT1024" s="41">
        <f t="shared" si="496"/>
        <v>0</v>
      </c>
      <c r="AV1024" s="40">
        <f t="shared" si="497"/>
        <v>3644.6912324410605</v>
      </c>
      <c r="AW1024" s="40">
        <f t="shared" si="498"/>
        <v>2265.8656451503116</v>
      </c>
      <c r="AX1024" s="40">
        <f t="shared" si="499"/>
        <v>2833.3913128605473</v>
      </c>
      <c r="AY1024" s="40">
        <f t="shared" si="500"/>
        <v>0</v>
      </c>
      <c r="AZ1024" s="40">
        <f t="shared" si="501"/>
        <v>0</v>
      </c>
      <c r="BA1024" s="40">
        <f t="shared" si="502"/>
        <v>0</v>
      </c>
      <c r="BB1024" s="40">
        <f t="shared" si="503"/>
        <v>0</v>
      </c>
      <c r="BC1024" s="40">
        <f t="shared" si="504"/>
        <v>0</v>
      </c>
      <c r="BD1024" s="40">
        <f t="shared" si="505"/>
        <v>0</v>
      </c>
      <c r="BE1024" s="40"/>
      <c r="BF1024" s="40"/>
      <c r="BG1024" s="40"/>
      <c r="BH1024" s="62">
        <f t="shared" si="506"/>
        <v>8743.9481904519198</v>
      </c>
      <c r="BI1024" s="128">
        <f>VLOOKUP(A1024,'1112 '!$B$499:$G$1229,6,0)</f>
        <v>5063.78</v>
      </c>
      <c r="BJ1024" s="63">
        <f t="shared" si="507"/>
        <v>3680.1681904519201</v>
      </c>
      <c r="BK1024" s="41">
        <f t="shared" si="508"/>
        <v>6.9070566903511868E-3</v>
      </c>
    </row>
    <row r="1025" spans="1:63" x14ac:dyDescent="0.3">
      <c r="A1025" s="85" t="s">
        <v>1299</v>
      </c>
      <c r="B1025" s="85" t="s">
        <v>669</v>
      </c>
      <c r="C1025" s="65">
        <f>VLOOKUP(B1025,Площадь!$D$2:$E$713,2,0)</f>
        <v>32.1</v>
      </c>
      <c r="D1025" s="79"/>
      <c r="E1025">
        <v>31</v>
      </c>
      <c r="F1025">
        <v>29</v>
      </c>
      <c r="G1025">
        <v>31</v>
      </c>
      <c r="Q1025">
        <f t="shared" si="487"/>
        <v>91</v>
      </c>
      <c r="R1025" s="100">
        <f>VLOOKUP(B1025,'Общие показания'!A:H,8,0)</f>
        <v>0.19600000000000017</v>
      </c>
      <c r="S1025" s="41"/>
      <c r="T1025" s="100">
        <f t="shared" si="488"/>
        <v>7.4880565649333292E-2</v>
      </c>
      <c r="U1025" s="100">
        <f t="shared" si="489"/>
        <v>6.0819718965362979E-2</v>
      </c>
      <c r="V1025" s="41">
        <f t="shared" si="485"/>
        <v>6.0299715385303911E-2</v>
      </c>
      <c r="W1025" s="41">
        <f t="shared" si="510"/>
        <v>0</v>
      </c>
      <c r="X1025" s="100">
        <f t="shared" si="490"/>
        <v>0</v>
      </c>
      <c r="Y1025" s="41"/>
      <c r="Z1025" s="41"/>
      <c r="AA1025" s="41"/>
      <c r="AB1025" s="41"/>
      <c r="AC1025" s="41"/>
      <c r="AD1025" s="41"/>
      <c r="AE1025" s="41"/>
      <c r="AF1025" s="41"/>
      <c r="AG1025" s="41"/>
      <c r="AI1025" s="100">
        <f t="shared" si="491"/>
        <v>0.6412338624607905</v>
      </c>
      <c r="AJ1025" s="100">
        <f t="shared" si="492"/>
        <v>0.30952259454573794</v>
      </c>
      <c r="AK1025" s="41">
        <f t="shared" si="486"/>
        <v>0.48545702509134803</v>
      </c>
      <c r="AL1025" s="41">
        <f t="shared" si="493"/>
        <v>0</v>
      </c>
      <c r="AR1025" s="41">
        <f t="shared" si="494"/>
        <v>0</v>
      </c>
      <c r="AS1025" s="41">
        <f t="shared" si="495"/>
        <v>0</v>
      </c>
      <c r="AT1025" s="41">
        <f t="shared" si="496"/>
        <v>0</v>
      </c>
      <c r="AV1025" s="40">
        <f t="shared" si="497"/>
        <v>1922.308926241692</v>
      </c>
      <c r="AW1025" s="40">
        <f t="shared" si="498"/>
        <v>994.1320926966589</v>
      </c>
      <c r="AX1025" s="40">
        <f t="shared" si="499"/>
        <v>1465.0075638659055</v>
      </c>
      <c r="AY1025" s="40">
        <f t="shared" si="500"/>
        <v>0</v>
      </c>
      <c r="AZ1025" s="40">
        <f t="shared" si="501"/>
        <v>0</v>
      </c>
      <c r="BA1025" s="40">
        <f t="shared" si="502"/>
        <v>0</v>
      </c>
      <c r="BB1025" s="40">
        <f t="shared" si="503"/>
        <v>0</v>
      </c>
      <c r="BC1025" s="40">
        <f t="shared" si="504"/>
        <v>0</v>
      </c>
      <c r="BD1025" s="40">
        <f t="shared" si="505"/>
        <v>0</v>
      </c>
      <c r="BE1025" s="40"/>
      <c r="BF1025" s="40"/>
      <c r="BG1025" s="40"/>
      <c r="BH1025" s="62">
        <f t="shared" si="506"/>
        <v>4381.4485828042561</v>
      </c>
      <c r="BI1025" s="128">
        <f>VLOOKUP(A1025,'1112 '!$B$499:$G$1229,6,0)</f>
        <v>4136.07</v>
      </c>
      <c r="BJ1025" s="63">
        <f t="shared" si="507"/>
        <v>245.37858280425644</v>
      </c>
      <c r="BK1025" s="41">
        <f t="shared" si="508"/>
        <v>4.2373143356642688E-3</v>
      </c>
    </row>
    <row r="1026" spans="1:63" x14ac:dyDescent="0.3">
      <c r="A1026" s="85" t="s">
        <v>1674</v>
      </c>
      <c r="B1026" s="85" t="s">
        <v>1162</v>
      </c>
      <c r="C1026" s="65">
        <f>VLOOKUP(B1026,Площадь!$D$2:$E$713,2,0)</f>
        <v>31.8</v>
      </c>
      <c r="D1026" s="79"/>
      <c r="E1026">
        <v>31</v>
      </c>
      <c r="F1026">
        <v>29</v>
      </c>
      <c r="G1026">
        <v>31</v>
      </c>
      <c r="Q1026">
        <f t="shared" si="487"/>
        <v>91</v>
      </c>
      <c r="R1026" s="100">
        <f>VLOOKUP(B1026,'Общие показания'!A:H,8,0)</f>
        <v>1.2129419068475931</v>
      </c>
      <c r="S1026" s="41"/>
      <c r="T1026" s="100">
        <f t="shared" si="488"/>
        <v>0.46339681675779903</v>
      </c>
      <c r="U1026" s="100">
        <f t="shared" si="489"/>
        <v>0.37638156069276546</v>
      </c>
      <c r="V1026" s="41">
        <f t="shared" si="485"/>
        <v>0.37316352939702863</v>
      </c>
      <c r="W1026" s="41">
        <f t="shared" si="510"/>
        <v>0</v>
      </c>
      <c r="X1026" s="100">
        <f t="shared" si="490"/>
        <v>0</v>
      </c>
      <c r="Y1026" s="41"/>
      <c r="Z1026" s="41"/>
      <c r="AA1026" s="41"/>
      <c r="AB1026" s="41"/>
      <c r="AC1026" s="41"/>
      <c r="AD1026" s="41"/>
      <c r="AE1026" s="41"/>
      <c r="AF1026" s="41"/>
      <c r="AG1026" s="41"/>
      <c r="AI1026" s="100">
        <f t="shared" si="491"/>
        <v>0.63524102262470838</v>
      </c>
      <c r="AJ1026" s="100">
        <f t="shared" si="492"/>
        <v>0.30662986001727305</v>
      </c>
      <c r="AK1026" s="41">
        <f t="shared" si="486"/>
        <v>0.48092004354843831</v>
      </c>
      <c r="AL1026" s="41">
        <f t="shared" si="493"/>
        <v>0</v>
      </c>
      <c r="AR1026" s="41">
        <f t="shared" si="494"/>
        <v>0</v>
      </c>
      <c r="AS1026" s="41">
        <f t="shared" si="495"/>
        <v>0</v>
      </c>
      <c r="AT1026" s="41">
        <f t="shared" si="496"/>
        <v>0</v>
      </c>
      <c r="AV1026" s="40">
        <f t="shared" si="497"/>
        <v>2949.1394705248276</v>
      </c>
      <c r="AW1026" s="40">
        <f t="shared" si="498"/>
        <v>1833.448537297199</v>
      </c>
      <c r="AX1026" s="40">
        <f t="shared" si="499"/>
        <v>2292.6677798718938</v>
      </c>
      <c r="AY1026" s="40">
        <f t="shared" si="500"/>
        <v>0</v>
      </c>
      <c r="AZ1026" s="40">
        <f t="shared" si="501"/>
        <v>0</v>
      </c>
      <c r="BA1026" s="40">
        <f t="shared" si="502"/>
        <v>0</v>
      </c>
      <c r="BB1026" s="40">
        <f t="shared" si="503"/>
        <v>0</v>
      </c>
      <c r="BC1026" s="40">
        <f t="shared" si="504"/>
        <v>0</v>
      </c>
      <c r="BD1026" s="40">
        <f t="shared" si="505"/>
        <v>0</v>
      </c>
      <c r="BE1026" s="40"/>
      <c r="BF1026" s="40"/>
      <c r="BG1026" s="40"/>
      <c r="BH1026" s="62">
        <f t="shared" si="506"/>
        <v>7075.2557876939209</v>
      </c>
      <c r="BI1026" s="128">
        <f>VLOOKUP(A1026,'1112 '!$B$499:$G$1229,6,0)</f>
        <v>4097.3999999999996</v>
      </c>
      <c r="BJ1026" s="63">
        <f t="shared" si="507"/>
        <v>2977.8557876939212</v>
      </c>
      <c r="BK1026" s="41">
        <f t="shared" si="508"/>
        <v>6.9070566903511868E-3</v>
      </c>
    </row>
    <row r="1027" spans="1:63" x14ac:dyDescent="0.3">
      <c r="A1027" s="85" t="s">
        <v>1295</v>
      </c>
      <c r="B1027" s="85" t="s">
        <v>1059</v>
      </c>
      <c r="C1027" s="65">
        <f>VLOOKUP(B1027,Площадь!$D$2:$E$713,2,0)</f>
        <v>39.1</v>
      </c>
      <c r="D1027" s="79"/>
      <c r="E1027">
        <v>31</v>
      </c>
      <c r="F1027">
        <v>29</v>
      </c>
      <c r="G1027">
        <v>31</v>
      </c>
      <c r="Q1027">
        <f t="shared" si="487"/>
        <v>91</v>
      </c>
      <c r="R1027" s="100">
        <f>VLOOKUP(B1027,'Общие показания'!A:H,8,0)</f>
        <v>1.4913845458409083</v>
      </c>
      <c r="S1027" s="41"/>
      <c r="T1027" s="100">
        <f t="shared" si="488"/>
        <v>0.56977407343490383</v>
      </c>
      <c r="U1027" s="100">
        <f t="shared" si="489"/>
        <v>0.46278361707821153</v>
      </c>
      <c r="V1027" s="41">
        <f t="shared" si="485"/>
        <v>0.45882685532779299</v>
      </c>
      <c r="W1027" s="41">
        <f t="shared" si="510"/>
        <v>0</v>
      </c>
      <c r="X1027" s="100">
        <f t="shared" si="490"/>
        <v>0</v>
      </c>
      <c r="Y1027" s="41"/>
      <c r="Z1027" s="41"/>
      <c r="AA1027" s="41"/>
      <c r="AB1027" s="41"/>
      <c r="AC1027" s="41"/>
      <c r="AD1027" s="41"/>
      <c r="AE1027" s="41"/>
      <c r="AF1027" s="41"/>
      <c r="AG1027" s="41"/>
      <c r="AI1027" s="100">
        <f t="shared" si="491"/>
        <v>0.78106679196937412</v>
      </c>
      <c r="AJ1027" s="100">
        <f t="shared" si="492"/>
        <v>0.37701973354325086</v>
      </c>
      <c r="AK1027" s="41">
        <f t="shared" si="486"/>
        <v>0.59131992775924336</v>
      </c>
      <c r="AL1027" s="41">
        <f t="shared" si="493"/>
        <v>0</v>
      </c>
      <c r="AR1027" s="41">
        <f t="shared" si="494"/>
        <v>0</v>
      </c>
      <c r="AS1027" s="41">
        <f t="shared" si="495"/>
        <v>0</v>
      </c>
      <c r="AT1027" s="41">
        <f t="shared" si="496"/>
        <v>0</v>
      </c>
      <c r="AV1027" s="40">
        <f t="shared" si="497"/>
        <v>3626.1431854566276</v>
      </c>
      <c r="AW1027" s="40">
        <f t="shared" si="498"/>
        <v>2254.3345222742287</v>
      </c>
      <c r="AX1027" s="40">
        <f t="shared" si="499"/>
        <v>2818.972018647517</v>
      </c>
      <c r="AY1027" s="40">
        <f t="shared" si="500"/>
        <v>0</v>
      </c>
      <c r="AZ1027" s="40">
        <f t="shared" si="501"/>
        <v>0</v>
      </c>
      <c r="BA1027" s="40">
        <f t="shared" si="502"/>
        <v>0</v>
      </c>
      <c r="BB1027" s="40">
        <f t="shared" si="503"/>
        <v>0</v>
      </c>
      <c r="BC1027" s="40">
        <f t="shared" si="504"/>
        <v>0</v>
      </c>
      <c r="BD1027" s="40">
        <f t="shared" si="505"/>
        <v>0</v>
      </c>
      <c r="BE1027" s="40"/>
      <c r="BF1027" s="40"/>
      <c r="BG1027" s="40"/>
      <c r="BH1027" s="62">
        <f t="shared" si="506"/>
        <v>8699.4497263783742</v>
      </c>
      <c r="BI1027" s="128">
        <f>VLOOKUP(A1027,'1112 '!$B$499:$G$1229,6,0)</f>
        <v>5038.01</v>
      </c>
      <c r="BJ1027" s="63">
        <f t="shared" si="507"/>
        <v>3661.439726378374</v>
      </c>
      <c r="BK1027" s="41">
        <f t="shared" si="508"/>
        <v>6.9070566903511859E-3</v>
      </c>
    </row>
    <row r="1028" spans="1:63" x14ac:dyDescent="0.3">
      <c r="A1028" s="85" t="s">
        <v>2223</v>
      </c>
      <c r="B1028" s="85" t="s">
        <v>1112</v>
      </c>
      <c r="C1028" s="65">
        <f>VLOOKUP(B1028,Площадь!$D$2:$E$713,2,0)</f>
        <v>62</v>
      </c>
      <c r="D1028" s="79"/>
      <c r="E1028">
        <v>31</v>
      </c>
      <c r="F1028">
        <v>29</v>
      </c>
      <c r="G1028">
        <v>31</v>
      </c>
      <c r="Q1028">
        <f t="shared" si="487"/>
        <v>91</v>
      </c>
      <c r="R1028" s="100">
        <f>VLOOKUP(B1028,'Общие показания'!A:H,8,0)</f>
        <v>2.3648552900802127</v>
      </c>
      <c r="S1028" s="41"/>
      <c r="T1028" s="100">
        <f t="shared" si="488"/>
        <v>0.90347807040828743</v>
      </c>
      <c r="U1028" s="100">
        <f t="shared" si="489"/>
        <v>0.73382568436954265</v>
      </c>
      <c r="V1028" s="41">
        <f t="shared" ref="V1028:V1091" si="511">R1028*$V$1/31*G1028</f>
        <v>0.7275515353023827</v>
      </c>
      <c r="W1028" s="41">
        <f t="shared" si="510"/>
        <v>0</v>
      </c>
      <c r="X1028" s="100">
        <f t="shared" si="490"/>
        <v>0</v>
      </c>
      <c r="Y1028" s="41"/>
      <c r="Z1028" s="41"/>
      <c r="AA1028" s="41"/>
      <c r="AB1028" s="41"/>
      <c r="AC1028" s="41"/>
      <c r="AD1028" s="41"/>
      <c r="AE1028" s="41"/>
      <c r="AF1028" s="41"/>
      <c r="AG1028" s="41"/>
      <c r="AI1028" s="100">
        <f t="shared" si="491"/>
        <v>1.2385202327903118</v>
      </c>
      <c r="AJ1028" s="100">
        <f t="shared" si="492"/>
        <v>0.59783180254940027</v>
      </c>
      <c r="AK1028" s="41">
        <f t="shared" si="486"/>
        <v>0.93764285220135768</v>
      </c>
      <c r="AL1028" s="41">
        <f t="shared" si="493"/>
        <v>0</v>
      </c>
      <c r="AR1028" s="41">
        <f t="shared" si="494"/>
        <v>0</v>
      </c>
      <c r="AS1028" s="41">
        <f t="shared" si="495"/>
        <v>0</v>
      </c>
      <c r="AT1028" s="41">
        <f t="shared" si="496"/>
        <v>0</v>
      </c>
      <c r="AV1028" s="40">
        <f t="shared" si="497"/>
        <v>5749.8945651741924</v>
      </c>
      <c r="AW1028" s="40">
        <f t="shared" si="498"/>
        <v>3574.6480915857337</v>
      </c>
      <c r="AX1028" s="40">
        <f t="shared" si="499"/>
        <v>4469.9812060395407</v>
      </c>
      <c r="AY1028" s="40">
        <f t="shared" si="500"/>
        <v>0</v>
      </c>
      <c r="AZ1028" s="40">
        <f t="shared" si="501"/>
        <v>0</v>
      </c>
      <c r="BA1028" s="40">
        <f t="shared" si="502"/>
        <v>0</v>
      </c>
      <c r="BB1028" s="40">
        <f t="shared" si="503"/>
        <v>0</v>
      </c>
      <c r="BC1028" s="40">
        <f t="shared" si="504"/>
        <v>0</v>
      </c>
      <c r="BD1028" s="40">
        <f t="shared" si="505"/>
        <v>0</v>
      </c>
      <c r="BE1028" s="40"/>
      <c r="BF1028" s="40"/>
      <c r="BG1028" s="40"/>
      <c r="BH1028" s="62">
        <f t="shared" si="506"/>
        <v>13794.523862799466</v>
      </c>
      <c r="BI1028" s="128">
        <f>VLOOKUP(A1028,'1112 '!$B$499:$G$1229,6,0)</f>
        <v>7988.67</v>
      </c>
      <c r="BJ1028" s="63">
        <f t="shared" si="507"/>
        <v>5805.8538627994658</v>
      </c>
      <c r="BK1028" s="41">
        <f t="shared" si="508"/>
        <v>6.9070566903511868E-3</v>
      </c>
    </row>
    <row r="1029" spans="1:63" x14ac:dyDescent="0.3">
      <c r="A1029" s="85" t="s">
        <v>1876</v>
      </c>
      <c r="B1029" s="85" t="s">
        <v>482</v>
      </c>
      <c r="C1029" s="65">
        <f>VLOOKUP(B1029,Площадь!$D$2:$E$713,2,0)</f>
        <v>32.5</v>
      </c>
      <c r="D1029" s="79"/>
      <c r="E1029">
        <v>31</v>
      </c>
      <c r="F1029">
        <v>29</v>
      </c>
      <c r="G1029">
        <v>31</v>
      </c>
      <c r="Q1029">
        <f t="shared" si="487"/>
        <v>91</v>
      </c>
      <c r="R1029" s="100">
        <f>VLOOKUP(B1029,'Общие показания'!A:H,8,0)</f>
        <v>1.2396418859291438</v>
      </c>
      <c r="S1029" s="41"/>
      <c r="T1029" s="100">
        <f t="shared" si="488"/>
        <v>0.47359737561724746</v>
      </c>
      <c r="U1029" s="100">
        <f t="shared" si="489"/>
        <v>0.38466668938726029</v>
      </c>
      <c r="V1029" s="41">
        <f t="shared" si="511"/>
        <v>0.38137782092463612</v>
      </c>
      <c r="W1029" s="41">
        <f t="shared" si="510"/>
        <v>0</v>
      </c>
      <c r="X1029" s="100">
        <f t="shared" si="490"/>
        <v>0</v>
      </c>
      <c r="Y1029" s="41"/>
      <c r="Z1029" s="41"/>
      <c r="AA1029" s="41"/>
      <c r="AB1029" s="41"/>
      <c r="AC1029" s="41"/>
      <c r="AD1029" s="41">
        <f>(S1029*$AD$1)/31*N1029</f>
        <v>0</v>
      </c>
      <c r="AE1029" s="41">
        <f>(S1029*$AE$1)/30*O1029</f>
        <v>0</v>
      </c>
      <c r="AF1029" s="41">
        <f>(S1029*$AF$1)/31*P1029</f>
        <v>0</v>
      </c>
      <c r="AG1029" s="41">
        <f>S1029-AD1029-AE1029-AF1029</f>
        <v>0</v>
      </c>
      <c r="AI1029" s="100">
        <f t="shared" si="491"/>
        <v>0.6492243155755667</v>
      </c>
      <c r="AJ1029" s="100">
        <f t="shared" si="492"/>
        <v>0.31337957391702437</v>
      </c>
      <c r="AK1029" s="41">
        <f t="shared" ref="AK1029:AK1092" si="512">(C1029*$AK$1)/31*G1029</f>
        <v>0.49150633381522779</v>
      </c>
      <c r="AL1029" s="41">
        <f t="shared" si="493"/>
        <v>0</v>
      </c>
      <c r="AR1029" s="41">
        <f t="shared" si="494"/>
        <v>0</v>
      </c>
      <c r="AS1029" s="41">
        <f t="shared" si="495"/>
        <v>0</v>
      </c>
      <c r="AT1029" s="41">
        <f t="shared" si="496"/>
        <v>0</v>
      </c>
      <c r="AV1029" s="40">
        <f t="shared" si="497"/>
        <v>3014.0576349703429</v>
      </c>
      <c r="AW1029" s="40">
        <f t="shared" si="498"/>
        <v>1873.8074673634896</v>
      </c>
      <c r="AX1029" s="40">
        <f t="shared" si="499"/>
        <v>2343.1353096175012</v>
      </c>
      <c r="AY1029" s="40">
        <f t="shared" si="500"/>
        <v>0</v>
      </c>
      <c r="AZ1029" s="40">
        <f t="shared" si="501"/>
        <v>0</v>
      </c>
      <c r="BA1029" s="40">
        <f t="shared" si="502"/>
        <v>0</v>
      </c>
      <c r="BB1029" s="40">
        <f t="shared" si="503"/>
        <v>0</v>
      </c>
      <c r="BC1029" s="40">
        <f t="shared" si="504"/>
        <v>0</v>
      </c>
      <c r="BD1029" s="40">
        <f t="shared" si="505"/>
        <v>0</v>
      </c>
      <c r="BE1029" s="40">
        <f>(AD1029+AR1029)*$BE$1</f>
        <v>0</v>
      </c>
      <c r="BF1029" s="40">
        <f>(AE1029+AS1029)*$BF$1</f>
        <v>0</v>
      </c>
      <c r="BG1029" s="40">
        <f>(AF1029+AT1029)*$BG$1</f>
        <v>0</v>
      </c>
      <c r="BH1029" s="62">
        <f t="shared" si="506"/>
        <v>7231.0004119513342</v>
      </c>
      <c r="BI1029" s="128">
        <f>VLOOKUP(A1029,'1112 '!$B$499:$G$1229,6,0)</f>
        <v>4187.6099999999997</v>
      </c>
      <c r="BJ1029" s="63">
        <f t="shared" si="507"/>
        <v>3043.3904119513345</v>
      </c>
      <c r="BK1029" s="41">
        <f t="shared" si="508"/>
        <v>6.9070566903511859E-3</v>
      </c>
    </row>
    <row r="1030" spans="1:63" x14ac:dyDescent="0.3">
      <c r="A1030" s="85" t="s">
        <v>1728</v>
      </c>
      <c r="B1030" s="85" t="s">
        <v>1080</v>
      </c>
      <c r="C1030" s="65">
        <f>VLOOKUP(B1030,Площадь!$D$2:$E$713,2,0)</f>
        <v>33.700000000000003</v>
      </c>
      <c r="D1030" s="79"/>
      <c r="E1030">
        <v>31</v>
      </c>
      <c r="F1030">
        <v>29</v>
      </c>
      <c r="G1030">
        <v>31</v>
      </c>
      <c r="Q1030">
        <f t="shared" si="487"/>
        <v>91</v>
      </c>
      <c r="R1030" s="100">
        <f>VLOOKUP(B1030,'Общие показания'!A:H,8,0)</f>
        <v>2.0210000000000008</v>
      </c>
      <c r="S1030" s="41"/>
      <c r="T1030" s="100">
        <f t="shared" si="488"/>
        <v>0.772110322333176</v>
      </c>
      <c r="U1030" s="100">
        <f t="shared" si="489"/>
        <v>0.62712577565815575</v>
      </c>
      <c r="V1030" s="41">
        <f t="shared" si="511"/>
        <v>0.62176390200866916</v>
      </c>
      <c r="W1030" s="41">
        <f t="shared" si="510"/>
        <v>0</v>
      </c>
      <c r="X1030" s="100">
        <f t="shared" si="490"/>
        <v>0</v>
      </c>
      <c r="Y1030" s="41"/>
      <c r="Z1030" s="41"/>
      <c r="AA1030" s="41"/>
      <c r="AB1030" s="41"/>
      <c r="AC1030" s="41"/>
      <c r="AD1030" s="41"/>
      <c r="AE1030" s="41"/>
      <c r="AF1030" s="41"/>
      <c r="AG1030" s="41"/>
      <c r="AI1030" s="100">
        <f t="shared" si="491"/>
        <v>0.6731956749198954</v>
      </c>
      <c r="AJ1030" s="100">
        <f t="shared" si="492"/>
        <v>0.32495051203088376</v>
      </c>
      <c r="AK1030" s="41">
        <f t="shared" si="512"/>
        <v>0.50965425998686698</v>
      </c>
      <c r="AL1030" s="41">
        <f t="shared" si="493"/>
        <v>0</v>
      </c>
      <c r="AR1030" s="41">
        <f t="shared" si="494"/>
        <v>0</v>
      </c>
      <c r="AS1030" s="41">
        <f t="shared" si="495"/>
        <v>0</v>
      </c>
      <c r="AT1030" s="41">
        <f t="shared" si="496"/>
        <v>0</v>
      </c>
      <c r="AV1030" s="40">
        <f t="shared" si="497"/>
        <v>3879.7216067862551</v>
      </c>
      <c r="AW1030" s="40">
        <f t="shared" si="498"/>
        <v>2555.7155036209501</v>
      </c>
      <c r="AX1030" s="40">
        <f t="shared" si="499"/>
        <v>3037.1336573343374</v>
      </c>
      <c r="AY1030" s="40">
        <f t="shared" si="500"/>
        <v>0</v>
      </c>
      <c r="AZ1030" s="40">
        <f t="shared" si="501"/>
        <v>0</v>
      </c>
      <c r="BA1030" s="40">
        <f t="shared" si="502"/>
        <v>0</v>
      </c>
      <c r="BB1030" s="40">
        <f t="shared" si="503"/>
        <v>0</v>
      </c>
      <c r="BC1030" s="40">
        <f t="shared" si="504"/>
        <v>0</v>
      </c>
      <c r="BD1030" s="40">
        <f t="shared" si="505"/>
        <v>0</v>
      </c>
      <c r="BE1030" s="40"/>
      <c r="BF1030" s="40"/>
      <c r="BG1030" s="40"/>
      <c r="BH1030" s="62">
        <f t="shared" si="506"/>
        <v>9472.570767741543</v>
      </c>
      <c r="BI1030" s="128">
        <f>VLOOKUP(A1030,'1112 '!$B$499:$G$1229,6,0)</f>
        <v>4342.2299999999996</v>
      </c>
      <c r="BJ1030" s="63">
        <f t="shared" si="507"/>
        <v>5130.3407677415435</v>
      </c>
      <c r="BK1030" s="41">
        <f t="shared" si="508"/>
        <v>8.7260149528626263E-3</v>
      </c>
    </row>
    <row r="1031" spans="1:63" x14ac:dyDescent="0.3">
      <c r="A1031" s="85" t="s">
        <v>1914</v>
      </c>
      <c r="B1031" s="85" t="s">
        <v>521</v>
      </c>
      <c r="C1031" s="65">
        <f>VLOOKUP(B1031,Площадь!$D$2:$E$713,2,0)</f>
        <v>59</v>
      </c>
      <c r="D1031" s="79"/>
      <c r="E1031">
        <v>31</v>
      </c>
      <c r="F1031">
        <v>29</v>
      </c>
      <c r="G1031">
        <v>31</v>
      </c>
      <c r="Q1031">
        <f t="shared" si="487"/>
        <v>91</v>
      </c>
      <c r="R1031" s="100">
        <f>VLOOKUP(B1031,'Общие показания'!A:H,8,0)</f>
        <v>2.8040000000000003</v>
      </c>
      <c r="S1031" s="41"/>
      <c r="T1031" s="100">
        <f t="shared" si="488"/>
        <v>1.0712505412282163</v>
      </c>
      <c r="U1031" s="100">
        <f t="shared" si="489"/>
        <v>0.8700943468310085</v>
      </c>
      <c r="V1031" s="41">
        <f t="shared" si="511"/>
        <v>0.86265511194077571</v>
      </c>
      <c r="W1031" s="41">
        <f t="shared" si="510"/>
        <v>0</v>
      </c>
      <c r="X1031" s="100">
        <f t="shared" si="490"/>
        <v>0</v>
      </c>
      <c r="Y1031" s="41"/>
      <c r="Z1031" s="41"/>
      <c r="AA1031" s="41"/>
      <c r="AB1031" s="41"/>
      <c r="AC1031" s="41"/>
      <c r="AD1031" s="41">
        <f>(S1031*$AD$1)/31*N1031</f>
        <v>0</v>
      </c>
      <c r="AE1031" s="41">
        <f>(S1031*$AE$1)/30*O1031</f>
        <v>0</v>
      </c>
      <c r="AF1031" s="41">
        <f>(S1031*$AF$1)/31*P1031</f>
        <v>0</v>
      </c>
      <c r="AG1031" s="41">
        <f>S1031-AD1031-AE1031-AF1031</f>
        <v>0</v>
      </c>
      <c r="AI1031" s="100">
        <f t="shared" si="491"/>
        <v>1.1785918344294903</v>
      </c>
      <c r="AJ1031" s="100">
        <f t="shared" si="492"/>
        <v>0.56890445726475192</v>
      </c>
      <c r="AK1031" s="41">
        <f t="shared" si="512"/>
        <v>0.89227303677225966</v>
      </c>
      <c r="AL1031" s="41">
        <f t="shared" si="493"/>
        <v>0</v>
      </c>
      <c r="AR1031" s="41">
        <f t="shared" si="494"/>
        <v>0</v>
      </c>
      <c r="AS1031" s="41">
        <f t="shared" si="495"/>
        <v>0</v>
      </c>
      <c r="AT1031" s="41">
        <f t="shared" si="496"/>
        <v>0</v>
      </c>
      <c r="AV1031" s="40">
        <f t="shared" si="497"/>
        <v>6039.3868795205226</v>
      </c>
      <c r="AW1031" s="40">
        <f t="shared" si="498"/>
        <v>3862.7908297624958</v>
      </c>
      <c r="AX1031" s="40">
        <f t="shared" si="499"/>
        <v>4710.8589252793236</v>
      </c>
      <c r="AY1031" s="40">
        <f t="shared" si="500"/>
        <v>0</v>
      </c>
      <c r="AZ1031" s="40">
        <f t="shared" si="501"/>
        <v>0</v>
      </c>
      <c r="BA1031" s="40">
        <f t="shared" si="502"/>
        <v>0</v>
      </c>
      <c r="BB1031" s="40">
        <f t="shared" si="503"/>
        <v>0</v>
      </c>
      <c r="BC1031" s="40">
        <f t="shared" si="504"/>
        <v>0</v>
      </c>
      <c r="BD1031" s="40">
        <f t="shared" si="505"/>
        <v>0</v>
      </c>
      <c r="BE1031" s="40">
        <f>(AD1031+AR1031)*$BE$1</f>
        <v>0</v>
      </c>
      <c r="BF1031" s="40">
        <f>(AE1031+AS1031)*$BF$1</f>
        <v>0</v>
      </c>
      <c r="BG1031" s="40">
        <f>(AF1031+AT1031)*$BG$1</f>
        <v>0</v>
      </c>
      <c r="BH1031" s="62">
        <f t="shared" si="506"/>
        <v>14613.036634562341</v>
      </c>
      <c r="BI1031" s="128">
        <f>VLOOKUP(A1031,'1112 '!$B$499:$G$1229,6,0)</f>
        <v>7602.11</v>
      </c>
      <c r="BJ1031" s="63">
        <f t="shared" si="507"/>
        <v>7010.926634562341</v>
      </c>
      <c r="BK1031" s="41">
        <f t="shared" si="508"/>
        <v>7.6889397294724595E-3</v>
      </c>
    </row>
    <row r="1032" spans="1:63" x14ac:dyDescent="0.3">
      <c r="A1032" s="85" t="s">
        <v>2323</v>
      </c>
      <c r="B1032" s="85" t="s">
        <v>1102</v>
      </c>
      <c r="C1032" s="65">
        <f>VLOOKUP(B1032,Площадь!$D$2:$E$713,2,0)</f>
        <v>39.299999999999997</v>
      </c>
      <c r="D1032" s="79"/>
      <c r="E1032">
        <v>31</v>
      </c>
      <c r="F1032">
        <v>29</v>
      </c>
      <c r="G1032">
        <v>31</v>
      </c>
      <c r="Q1032">
        <f t="shared" si="487"/>
        <v>91</v>
      </c>
      <c r="R1032" s="100">
        <f>VLOOKUP(B1032,'Общие показания'!A:H,8,0)</f>
        <v>1.2700000000000005</v>
      </c>
      <c r="S1032" s="41"/>
      <c r="T1032" s="100">
        <f t="shared" si="488"/>
        <v>0.48519550191149602</v>
      </c>
      <c r="U1032" s="100">
        <f t="shared" si="489"/>
        <v>0.39408695452046405</v>
      </c>
      <c r="V1032" s="41">
        <f t="shared" si="511"/>
        <v>0.39071754356804045</v>
      </c>
      <c r="W1032" s="41">
        <f t="shared" si="510"/>
        <v>0</v>
      </c>
      <c r="X1032" s="100">
        <f t="shared" si="490"/>
        <v>0</v>
      </c>
      <c r="Y1032" s="41"/>
      <c r="Z1032" s="41"/>
      <c r="AA1032" s="41"/>
      <c r="AB1032" s="41"/>
      <c r="AC1032" s="41"/>
      <c r="AD1032" s="41"/>
      <c r="AE1032" s="41"/>
      <c r="AF1032" s="41"/>
      <c r="AG1032" s="41"/>
      <c r="AI1032" s="100">
        <f t="shared" si="491"/>
        <v>0.78506201852676216</v>
      </c>
      <c r="AJ1032" s="100">
        <f t="shared" si="492"/>
        <v>0.37894822322889404</v>
      </c>
      <c r="AK1032" s="41">
        <f t="shared" si="512"/>
        <v>0.59434458212118313</v>
      </c>
      <c r="AL1032" s="41">
        <f t="shared" si="493"/>
        <v>0</v>
      </c>
      <c r="AR1032" s="41">
        <f t="shared" si="494"/>
        <v>0</v>
      </c>
      <c r="AS1032" s="41">
        <f t="shared" si="495"/>
        <v>0</v>
      </c>
      <c r="AT1032" s="41">
        <f t="shared" si="496"/>
        <v>0</v>
      </c>
      <c r="AV1032" s="40">
        <f t="shared" si="497"/>
        <v>3409.828477563643</v>
      </c>
      <c r="AW1032" s="40">
        <f t="shared" si="498"/>
        <v>2075.104709743267</v>
      </c>
      <c r="AX1032" s="40">
        <f t="shared" si="499"/>
        <v>2644.2613677151244</v>
      </c>
      <c r="AY1032" s="40">
        <f t="shared" si="500"/>
        <v>0</v>
      </c>
      <c r="AZ1032" s="40">
        <f t="shared" si="501"/>
        <v>0</v>
      </c>
      <c r="BA1032" s="40">
        <f t="shared" si="502"/>
        <v>0</v>
      </c>
      <c r="BB1032" s="40">
        <f t="shared" si="503"/>
        <v>0</v>
      </c>
      <c r="BC1032" s="40">
        <f t="shared" si="504"/>
        <v>0</v>
      </c>
      <c r="BD1032" s="40">
        <f t="shared" si="505"/>
        <v>0</v>
      </c>
      <c r="BE1032" s="40"/>
      <c r="BF1032" s="40"/>
      <c r="BG1032" s="40"/>
      <c r="BH1032" s="62">
        <f t="shared" si="506"/>
        <v>8129.1945550220335</v>
      </c>
      <c r="BI1032" s="128">
        <f>VLOOKUP(A1032,'1112 '!$B$499:$G$1229,6,0)</f>
        <v>5063.78</v>
      </c>
      <c r="BJ1032" s="63">
        <f t="shared" si="507"/>
        <v>3065.4145550220337</v>
      </c>
      <c r="BK1032" s="41">
        <f t="shared" si="508"/>
        <v>6.4214478877795593E-3</v>
      </c>
    </row>
    <row r="1033" spans="1:63" x14ac:dyDescent="0.3">
      <c r="A1033" s="85" t="s">
        <v>1665</v>
      </c>
      <c r="B1033" s="85" t="s">
        <v>1174</v>
      </c>
      <c r="C1033" s="65">
        <f>VLOOKUP(B1033,Площадь!$D$2:$E$713,2,0)</f>
        <v>32.1</v>
      </c>
      <c r="D1033" s="79"/>
      <c r="E1033">
        <v>31</v>
      </c>
      <c r="F1033">
        <v>29</v>
      </c>
      <c r="G1033">
        <v>31</v>
      </c>
      <c r="Q1033">
        <f t="shared" si="487"/>
        <v>91</v>
      </c>
      <c r="R1033" s="100">
        <f>VLOOKUP(B1033,'Общие показания'!A:H,8,0)</f>
        <v>1.2243847550254006</v>
      </c>
      <c r="S1033" s="41"/>
      <c r="T1033" s="100">
        <f t="shared" si="488"/>
        <v>0.46776848484041983</v>
      </c>
      <c r="U1033" s="100">
        <f t="shared" si="489"/>
        <v>0.37993233013326327</v>
      </c>
      <c r="V1033" s="41">
        <f t="shared" si="511"/>
        <v>0.37668394005171757</v>
      </c>
      <c r="W1033" s="41">
        <f t="shared" si="510"/>
        <v>0</v>
      </c>
      <c r="X1033" s="100">
        <f t="shared" si="490"/>
        <v>0</v>
      </c>
      <c r="Y1033" s="41"/>
      <c r="Z1033" s="41"/>
      <c r="AA1033" s="41"/>
      <c r="AB1033" s="41"/>
      <c r="AC1033" s="41"/>
      <c r="AD1033" s="41"/>
      <c r="AE1033" s="41"/>
      <c r="AF1033" s="41"/>
      <c r="AG1033" s="41"/>
      <c r="AI1033" s="100">
        <f t="shared" si="491"/>
        <v>0.6412338624607905</v>
      </c>
      <c r="AJ1033" s="100">
        <f t="shared" si="492"/>
        <v>0.30952259454573794</v>
      </c>
      <c r="AK1033" s="41">
        <f t="shared" si="512"/>
        <v>0.48545702509134803</v>
      </c>
      <c r="AL1033" s="41">
        <f t="shared" si="493"/>
        <v>0</v>
      </c>
      <c r="AR1033" s="41">
        <f t="shared" si="494"/>
        <v>0</v>
      </c>
      <c r="AS1033" s="41">
        <f t="shared" si="495"/>
        <v>0</v>
      </c>
      <c r="AT1033" s="41">
        <f t="shared" si="496"/>
        <v>0</v>
      </c>
      <c r="AV1033" s="40">
        <f t="shared" si="497"/>
        <v>2976.9615410014771</v>
      </c>
      <c r="AW1033" s="40">
        <f t="shared" si="498"/>
        <v>1850.7452216113236</v>
      </c>
      <c r="AX1033" s="40">
        <f t="shared" si="499"/>
        <v>2314.2967211914397</v>
      </c>
      <c r="AY1033" s="40">
        <f t="shared" si="500"/>
        <v>0</v>
      </c>
      <c r="AZ1033" s="40">
        <f t="shared" si="501"/>
        <v>0</v>
      </c>
      <c r="BA1033" s="40">
        <f t="shared" si="502"/>
        <v>0</v>
      </c>
      <c r="BB1033" s="40">
        <f t="shared" si="503"/>
        <v>0</v>
      </c>
      <c r="BC1033" s="40">
        <f t="shared" si="504"/>
        <v>0</v>
      </c>
      <c r="BD1033" s="40">
        <f t="shared" si="505"/>
        <v>0</v>
      </c>
      <c r="BE1033" s="40"/>
      <c r="BF1033" s="40"/>
      <c r="BG1033" s="40"/>
      <c r="BH1033" s="62">
        <f t="shared" si="506"/>
        <v>7142.0034838042411</v>
      </c>
      <c r="BI1033" s="128">
        <f>VLOOKUP(A1033,'1112 '!$B$499:$G$1229,6,0)</f>
        <v>4136.07</v>
      </c>
      <c r="BJ1033" s="63">
        <f t="shared" si="507"/>
        <v>3005.9334838042414</v>
      </c>
      <c r="BK1033" s="41">
        <f t="shared" si="508"/>
        <v>6.9070566903511859E-3</v>
      </c>
    </row>
    <row r="1034" spans="1:63" x14ac:dyDescent="0.3">
      <c r="A1034" s="85" t="s">
        <v>1707</v>
      </c>
      <c r="B1034" s="85" t="s">
        <v>1168</v>
      </c>
      <c r="C1034" s="65">
        <f>VLOOKUP(B1034,Площадь!$D$2:$E$713,2,0)</f>
        <v>31.8</v>
      </c>
      <c r="D1034" s="79"/>
      <c r="E1034">
        <v>31</v>
      </c>
      <c r="F1034">
        <v>29</v>
      </c>
      <c r="G1034">
        <v>31</v>
      </c>
      <c r="Q1034">
        <f t="shared" si="487"/>
        <v>91</v>
      </c>
      <c r="R1034" s="100">
        <f>VLOOKUP(B1034,'Общие показания'!A:H,8,0)</f>
        <v>1.2129419068475931</v>
      </c>
      <c r="S1034" s="41"/>
      <c r="T1034" s="100">
        <f t="shared" si="488"/>
        <v>0.46339681675779903</v>
      </c>
      <c r="U1034" s="100">
        <f t="shared" si="489"/>
        <v>0.37638156069276546</v>
      </c>
      <c r="V1034" s="41">
        <f t="shared" si="511"/>
        <v>0.37316352939702863</v>
      </c>
      <c r="W1034" s="41">
        <f t="shared" si="510"/>
        <v>0</v>
      </c>
      <c r="X1034" s="100">
        <f t="shared" si="490"/>
        <v>0</v>
      </c>
      <c r="Y1034" s="41"/>
      <c r="Z1034" s="41"/>
      <c r="AA1034" s="41"/>
      <c r="AB1034" s="41"/>
      <c r="AC1034" s="41"/>
      <c r="AD1034" s="41"/>
      <c r="AE1034" s="41"/>
      <c r="AF1034" s="41"/>
      <c r="AG1034" s="41"/>
      <c r="AI1034" s="100">
        <f t="shared" si="491"/>
        <v>0.63524102262470838</v>
      </c>
      <c r="AJ1034" s="100">
        <f t="shared" si="492"/>
        <v>0.30662986001727305</v>
      </c>
      <c r="AK1034" s="41">
        <f t="shared" si="512"/>
        <v>0.48092004354843831</v>
      </c>
      <c r="AL1034" s="41">
        <f t="shared" si="493"/>
        <v>0</v>
      </c>
      <c r="AR1034" s="41">
        <f t="shared" si="494"/>
        <v>0</v>
      </c>
      <c r="AS1034" s="41">
        <f t="shared" si="495"/>
        <v>0</v>
      </c>
      <c r="AT1034" s="41">
        <f t="shared" si="496"/>
        <v>0</v>
      </c>
      <c r="AV1034" s="40">
        <f t="shared" si="497"/>
        <v>2949.1394705248276</v>
      </c>
      <c r="AW1034" s="40">
        <f t="shared" si="498"/>
        <v>1833.448537297199</v>
      </c>
      <c r="AX1034" s="40">
        <f t="shared" si="499"/>
        <v>2292.6677798718938</v>
      </c>
      <c r="AY1034" s="40">
        <f t="shared" si="500"/>
        <v>0</v>
      </c>
      <c r="AZ1034" s="40">
        <f t="shared" si="501"/>
        <v>0</v>
      </c>
      <c r="BA1034" s="40">
        <f t="shared" si="502"/>
        <v>0</v>
      </c>
      <c r="BB1034" s="40">
        <f t="shared" si="503"/>
        <v>0</v>
      </c>
      <c r="BC1034" s="40">
        <f t="shared" si="504"/>
        <v>0</v>
      </c>
      <c r="BD1034" s="40">
        <f t="shared" si="505"/>
        <v>0</v>
      </c>
      <c r="BE1034" s="40"/>
      <c r="BF1034" s="40"/>
      <c r="BG1034" s="40"/>
      <c r="BH1034" s="62">
        <f t="shared" si="506"/>
        <v>7075.2557876939209</v>
      </c>
      <c r="BI1034" s="128">
        <f>VLOOKUP(A1034,'1112 '!$B$499:$G$1229,6,0)</f>
        <v>4097.3999999999996</v>
      </c>
      <c r="BJ1034" s="63">
        <f t="shared" si="507"/>
        <v>2977.8557876939212</v>
      </c>
      <c r="BK1034" s="41">
        <f t="shared" si="508"/>
        <v>6.9070566903511868E-3</v>
      </c>
    </row>
    <row r="1035" spans="1:63" x14ac:dyDescent="0.3">
      <c r="A1035" s="85" t="s">
        <v>1587</v>
      </c>
      <c r="B1035" s="85" t="s">
        <v>548</v>
      </c>
      <c r="C1035" s="65">
        <f>VLOOKUP(B1035,Площадь!$D$2:$E$713,2,0)</f>
        <v>39.1</v>
      </c>
      <c r="D1035" s="79"/>
      <c r="E1035">
        <v>31</v>
      </c>
      <c r="F1035">
        <v>29</v>
      </c>
      <c r="G1035">
        <v>31</v>
      </c>
      <c r="Q1035">
        <f t="shared" si="487"/>
        <v>91</v>
      </c>
      <c r="R1035" s="100">
        <f>VLOOKUP(B1035,'Общие показания'!A:H,8,0)</f>
        <v>1.4913845458409083</v>
      </c>
      <c r="S1035" s="41"/>
      <c r="T1035" s="100">
        <f t="shared" si="488"/>
        <v>0.56977407343490383</v>
      </c>
      <c r="U1035" s="100">
        <f t="shared" si="489"/>
        <v>0.46278361707821153</v>
      </c>
      <c r="V1035" s="41">
        <f t="shared" si="511"/>
        <v>0.45882685532779299</v>
      </c>
      <c r="W1035" s="41">
        <f t="shared" si="510"/>
        <v>0</v>
      </c>
      <c r="X1035" s="100">
        <f t="shared" si="490"/>
        <v>0</v>
      </c>
      <c r="Y1035" s="41"/>
      <c r="Z1035" s="41"/>
      <c r="AA1035" s="41"/>
      <c r="AB1035" s="41"/>
      <c r="AC1035" s="41"/>
      <c r="AD1035" s="41"/>
      <c r="AE1035" s="41"/>
      <c r="AF1035" s="41"/>
      <c r="AG1035" s="41"/>
      <c r="AI1035" s="100">
        <f t="shared" si="491"/>
        <v>0.78106679196937412</v>
      </c>
      <c r="AJ1035" s="100">
        <f t="shared" si="492"/>
        <v>0.37701973354325086</v>
      </c>
      <c r="AK1035" s="41">
        <f t="shared" si="512"/>
        <v>0.59131992775924336</v>
      </c>
      <c r="AL1035" s="41">
        <f t="shared" si="493"/>
        <v>0</v>
      </c>
      <c r="AR1035" s="41">
        <f t="shared" si="494"/>
        <v>0</v>
      </c>
      <c r="AS1035" s="41">
        <f t="shared" si="495"/>
        <v>0</v>
      </c>
      <c r="AT1035" s="41">
        <f t="shared" si="496"/>
        <v>0</v>
      </c>
      <c r="AV1035" s="40">
        <f t="shared" si="497"/>
        <v>3626.1431854566276</v>
      </c>
      <c r="AW1035" s="40">
        <f t="shared" si="498"/>
        <v>2254.3345222742287</v>
      </c>
      <c r="AX1035" s="40">
        <f t="shared" si="499"/>
        <v>2818.972018647517</v>
      </c>
      <c r="AY1035" s="40">
        <f t="shared" si="500"/>
        <v>0</v>
      </c>
      <c r="AZ1035" s="40">
        <f t="shared" si="501"/>
        <v>0</v>
      </c>
      <c r="BA1035" s="40">
        <f t="shared" si="502"/>
        <v>0</v>
      </c>
      <c r="BB1035" s="40">
        <f t="shared" si="503"/>
        <v>0</v>
      </c>
      <c r="BC1035" s="40">
        <f t="shared" si="504"/>
        <v>0</v>
      </c>
      <c r="BD1035" s="40">
        <f t="shared" si="505"/>
        <v>0</v>
      </c>
      <c r="BE1035" s="40"/>
      <c r="BF1035" s="40"/>
      <c r="BG1035" s="40"/>
      <c r="BH1035" s="62">
        <f t="shared" si="506"/>
        <v>8699.4497263783742</v>
      </c>
      <c r="BI1035" s="128">
        <f>VLOOKUP(A1035,'1112 '!$B$499:$G$1229,6,0)</f>
        <v>5038.01</v>
      </c>
      <c r="BJ1035" s="63">
        <f t="shared" si="507"/>
        <v>3661.439726378374</v>
      </c>
      <c r="BK1035" s="41">
        <f t="shared" si="508"/>
        <v>6.9070566903511859E-3</v>
      </c>
    </row>
    <row r="1036" spans="1:63" x14ac:dyDescent="0.3">
      <c r="A1036" s="85" t="s">
        <v>1576</v>
      </c>
      <c r="B1036" s="85" t="s">
        <v>1201</v>
      </c>
      <c r="C1036" s="65">
        <f>VLOOKUP(B1036,Площадь!$D$2:$E$713,2,0)</f>
        <v>62</v>
      </c>
      <c r="D1036" s="79"/>
      <c r="E1036">
        <v>31</v>
      </c>
      <c r="F1036">
        <v>29</v>
      </c>
      <c r="G1036">
        <v>31</v>
      </c>
      <c r="Q1036">
        <f t="shared" si="487"/>
        <v>91</v>
      </c>
      <c r="R1036" s="100">
        <f>VLOOKUP(B1036,'Общие показания'!A:H,8,0)</f>
        <v>3.2749999999999986</v>
      </c>
      <c r="S1036" s="41"/>
      <c r="T1036" s="100">
        <f t="shared" si="488"/>
        <v>1.2511931250079908</v>
      </c>
      <c r="U1036" s="100">
        <f t="shared" si="489"/>
        <v>1.0162478551610383</v>
      </c>
      <c r="V1036" s="41">
        <f t="shared" si="511"/>
        <v>1.0075590198309696</v>
      </c>
      <c r="W1036" s="41">
        <f t="shared" si="510"/>
        <v>0</v>
      </c>
      <c r="X1036" s="100">
        <f t="shared" si="490"/>
        <v>0</v>
      </c>
      <c r="Y1036" s="41"/>
      <c r="Z1036" s="41"/>
      <c r="AA1036" s="41"/>
      <c r="AB1036" s="41"/>
      <c r="AC1036" s="41"/>
      <c r="AD1036" s="41"/>
      <c r="AE1036" s="41"/>
      <c r="AF1036" s="41"/>
      <c r="AG1036" s="41"/>
      <c r="AI1036" s="100">
        <f t="shared" si="491"/>
        <v>1.2385202327903118</v>
      </c>
      <c r="AJ1036" s="100">
        <f t="shared" si="492"/>
        <v>0.59783180254940027</v>
      </c>
      <c r="AK1036" s="41">
        <f t="shared" si="512"/>
        <v>0.93764285220135768</v>
      </c>
      <c r="AL1036" s="41">
        <f t="shared" si="493"/>
        <v>0</v>
      </c>
      <c r="AR1036" s="41">
        <f t="shared" si="494"/>
        <v>0</v>
      </c>
      <c r="AS1036" s="41">
        <f t="shared" si="495"/>
        <v>0</v>
      </c>
      <c r="AT1036" s="41">
        <f t="shared" si="496"/>
        <v>0</v>
      </c>
      <c r="AV1036" s="40">
        <f t="shared" si="497"/>
        <v>6683.2869491394522</v>
      </c>
      <c r="AW1036" s="40">
        <f t="shared" si="498"/>
        <v>4332.7708699715931</v>
      </c>
      <c r="AX1036" s="40">
        <f t="shared" si="499"/>
        <v>5221.6220972086985</v>
      </c>
      <c r="AY1036" s="40">
        <f t="shared" si="500"/>
        <v>0</v>
      </c>
      <c r="AZ1036" s="40">
        <f t="shared" si="501"/>
        <v>0</v>
      </c>
      <c r="BA1036" s="40">
        <f t="shared" si="502"/>
        <v>0</v>
      </c>
      <c r="BB1036" s="40">
        <f t="shared" si="503"/>
        <v>0</v>
      </c>
      <c r="BC1036" s="40">
        <f t="shared" si="504"/>
        <v>0</v>
      </c>
      <c r="BD1036" s="40">
        <f t="shared" si="505"/>
        <v>0</v>
      </c>
      <c r="BE1036" s="40"/>
      <c r="BF1036" s="40"/>
      <c r="BG1036" s="40"/>
      <c r="BH1036" s="62">
        <f t="shared" si="506"/>
        <v>16237.679916319743</v>
      </c>
      <c r="BI1036" s="128">
        <f>VLOOKUP(A1036,'1112 '!$B$499:$G$1229,6,0)</f>
        <v>7988.67</v>
      </c>
      <c r="BJ1036" s="63">
        <f t="shared" si="507"/>
        <v>8249.0099163197428</v>
      </c>
      <c r="BK1036" s="41">
        <f t="shared" si="508"/>
        <v>8.1303694725014374E-3</v>
      </c>
    </row>
    <row r="1037" spans="1:63" x14ac:dyDescent="0.3">
      <c r="A1037" s="85" t="s">
        <v>1301</v>
      </c>
      <c r="B1037" s="85" t="s">
        <v>1163</v>
      </c>
      <c r="C1037" s="65">
        <f>VLOOKUP(B1037,Площадь!$D$2:$E$713,2,0)</f>
        <v>32.5</v>
      </c>
      <c r="D1037" s="79"/>
      <c r="E1037">
        <v>31</v>
      </c>
      <c r="F1037">
        <v>29</v>
      </c>
      <c r="G1037">
        <v>31</v>
      </c>
      <c r="Q1037">
        <f t="shared" si="487"/>
        <v>91</v>
      </c>
      <c r="R1037" s="100">
        <f>VLOOKUP(B1037,'Общие показания'!A:H,8,0)</f>
        <v>1.2396418859291438</v>
      </c>
      <c r="S1037" s="41"/>
      <c r="T1037" s="100">
        <f t="shared" si="488"/>
        <v>0.47359737561724746</v>
      </c>
      <c r="U1037" s="100">
        <f t="shared" si="489"/>
        <v>0.38466668938726029</v>
      </c>
      <c r="V1037" s="41">
        <f t="shared" si="511"/>
        <v>0.38137782092463612</v>
      </c>
      <c r="W1037" s="41">
        <f t="shared" si="510"/>
        <v>0</v>
      </c>
      <c r="X1037" s="100">
        <f t="shared" si="490"/>
        <v>0</v>
      </c>
      <c r="Y1037" s="41"/>
      <c r="Z1037" s="41"/>
      <c r="AA1037" s="41"/>
      <c r="AB1037" s="41"/>
      <c r="AC1037" s="41"/>
      <c r="AD1037" s="41"/>
      <c r="AE1037" s="41"/>
      <c r="AF1037" s="41"/>
      <c r="AG1037" s="41"/>
      <c r="AI1037" s="100">
        <f t="shared" si="491"/>
        <v>0.6492243155755667</v>
      </c>
      <c r="AJ1037" s="100">
        <f t="shared" si="492"/>
        <v>0.31337957391702437</v>
      </c>
      <c r="AK1037" s="41">
        <f t="shared" si="512"/>
        <v>0.49150633381522779</v>
      </c>
      <c r="AL1037" s="41">
        <f t="shared" si="493"/>
        <v>0</v>
      </c>
      <c r="AR1037" s="41">
        <f t="shared" si="494"/>
        <v>0</v>
      </c>
      <c r="AS1037" s="41">
        <f t="shared" si="495"/>
        <v>0</v>
      </c>
      <c r="AT1037" s="41">
        <f t="shared" si="496"/>
        <v>0</v>
      </c>
      <c r="AV1037" s="40">
        <f t="shared" si="497"/>
        <v>3014.0576349703429</v>
      </c>
      <c r="AW1037" s="40">
        <f t="shared" si="498"/>
        <v>1873.8074673634896</v>
      </c>
      <c r="AX1037" s="40">
        <f t="shared" si="499"/>
        <v>2343.1353096175012</v>
      </c>
      <c r="AY1037" s="40">
        <f t="shared" si="500"/>
        <v>0</v>
      </c>
      <c r="AZ1037" s="40">
        <f t="shared" si="501"/>
        <v>0</v>
      </c>
      <c r="BA1037" s="40">
        <f t="shared" si="502"/>
        <v>0</v>
      </c>
      <c r="BB1037" s="40">
        <f t="shared" si="503"/>
        <v>0</v>
      </c>
      <c r="BC1037" s="40">
        <f t="shared" si="504"/>
        <v>0</v>
      </c>
      <c r="BD1037" s="40">
        <f t="shared" si="505"/>
        <v>0</v>
      </c>
      <c r="BE1037" s="40"/>
      <c r="BF1037" s="40"/>
      <c r="BG1037" s="40"/>
      <c r="BH1037" s="62">
        <f t="shared" si="506"/>
        <v>7231.0004119513342</v>
      </c>
      <c r="BI1037" s="128">
        <f>VLOOKUP(A1037,'1112 '!$B$499:$G$1229,6,0)</f>
        <v>4187.6099999999997</v>
      </c>
      <c r="BJ1037" s="63">
        <f t="shared" si="507"/>
        <v>3043.3904119513345</v>
      </c>
      <c r="BK1037" s="41">
        <f t="shared" si="508"/>
        <v>6.9070566903511859E-3</v>
      </c>
    </row>
    <row r="1038" spans="1:63" x14ac:dyDescent="0.3">
      <c r="A1038" s="85" t="s">
        <v>1731</v>
      </c>
      <c r="B1038" s="85" t="s">
        <v>747</v>
      </c>
      <c r="C1038" s="65">
        <f>VLOOKUP(B1038,Площадь!$D$2:$E$713,2,0)</f>
        <v>33.6</v>
      </c>
      <c r="D1038" s="79"/>
      <c r="E1038">
        <v>31</v>
      </c>
      <c r="F1038">
        <v>29</v>
      </c>
      <c r="G1038">
        <v>31</v>
      </c>
      <c r="Q1038">
        <f t="shared" ref="Q1038:Q1101" si="513">SUM(E1038:P1038)</f>
        <v>91</v>
      </c>
      <c r="R1038" s="100">
        <f>VLOOKUP(B1038,'Общие показания'!A:H,8,0)</f>
        <v>1.2815989959144378</v>
      </c>
      <c r="S1038" s="41"/>
      <c r="T1038" s="100">
        <f t="shared" ref="T1038:T1101" si="514">R1038*$T$1/31*E1038</f>
        <v>0.48962682525352341</v>
      </c>
      <c r="U1038" s="100">
        <f t="shared" ref="U1038:U1101" si="515">R1038*$U$1/29*F1038</f>
        <v>0.39768617733575218</v>
      </c>
      <c r="V1038" s="41">
        <f t="shared" si="511"/>
        <v>0.39428599332516229</v>
      </c>
      <c r="W1038" s="41">
        <f t="shared" si="510"/>
        <v>0</v>
      </c>
      <c r="X1038" s="100">
        <f t="shared" ref="X1038:X1101" si="516">SUM(T1038:W1038)-R1038</f>
        <v>0</v>
      </c>
      <c r="Y1038" s="41"/>
      <c r="Z1038" s="41"/>
      <c r="AA1038" s="41"/>
      <c r="AB1038" s="41"/>
      <c r="AC1038" s="41"/>
      <c r="AD1038" s="41"/>
      <c r="AE1038" s="41"/>
      <c r="AF1038" s="41"/>
      <c r="AG1038" s="41"/>
      <c r="AI1038" s="100">
        <f t="shared" ref="AI1038:AI1101" si="517">(C1038*$AI$1)/31*E1038</f>
        <v>0.67119806164120133</v>
      </c>
      <c r="AJ1038" s="100">
        <f t="shared" ref="AJ1038:AJ1101" si="518">(C1038*$AJ$1)/29*F1038</f>
        <v>0.32398626718806212</v>
      </c>
      <c r="AK1038" s="41">
        <f t="shared" si="512"/>
        <v>0.50814193280589703</v>
      </c>
      <c r="AL1038" s="41">
        <f t="shared" ref="AL1038:AL1101" si="519">(C1038*$AL$1)/30*H1038</f>
        <v>0</v>
      </c>
      <c r="AR1038" s="41">
        <f t="shared" ref="AR1038:AR1101" si="520">(C1038*$AR$1)/31*N1038</f>
        <v>0</v>
      </c>
      <c r="AS1038" s="41">
        <f t="shared" ref="AS1038:AS1101" si="521">(C1038*$AS$1)/30*O1038</f>
        <v>0</v>
      </c>
      <c r="AT1038" s="41">
        <f t="shared" ref="AT1038:AT1101" si="522">(C1038*$AT$1)/31*P1038</f>
        <v>0</v>
      </c>
      <c r="AV1038" s="40">
        <f t="shared" ref="AV1038:AV1101" si="523">(T1038+AI1038)*$AV$1</f>
        <v>3116.0718933847234</v>
      </c>
      <c r="AW1038" s="40">
        <f t="shared" ref="AW1038:AW1101" si="524">(U1038+AJ1038)*$AW$1</f>
        <v>1937.2286431819462</v>
      </c>
      <c r="AX1038" s="40">
        <f t="shared" ref="AX1038:AX1101" si="525">(V1038+AK1038)*$AX$1</f>
        <v>2422.4414277891706</v>
      </c>
      <c r="AY1038" s="40">
        <f t="shared" ref="AY1038:AY1101" si="526">(W1038+AL1038)*$AY$1</f>
        <v>0</v>
      </c>
      <c r="AZ1038" s="40">
        <f t="shared" ref="AZ1038:AZ1101" si="527">(Y1038+AM1038)*$AZ$1</f>
        <v>0</v>
      </c>
      <c r="BA1038" s="40">
        <f t="shared" ref="BA1038:BA1101" si="528">(Z1038+AN1038)*$BA$1</f>
        <v>0</v>
      </c>
      <c r="BB1038" s="40">
        <f t="shared" ref="BB1038:BB1101" si="529">(AA1038+AO1038)*$BB$1</f>
        <v>0</v>
      </c>
      <c r="BC1038" s="40">
        <f t="shared" ref="BC1038:BC1101" si="530">(AB1038+AP1038)*$BC$1</f>
        <v>0</v>
      </c>
      <c r="BD1038" s="40">
        <f t="shared" ref="BD1038:BD1101" si="531">(AC1038+AQ1038)*$BD$1</f>
        <v>0</v>
      </c>
      <c r="BE1038" s="40"/>
      <c r="BF1038" s="40"/>
      <c r="BG1038" s="40"/>
      <c r="BH1038" s="62">
        <f t="shared" ref="BH1038:BH1101" si="532">SUM(AV1038:BG1038)</f>
        <v>7475.7419643558405</v>
      </c>
      <c r="BI1038" s="128">
        <f>VLOOKUP(A1038,'1112 '!$B$499:$G$1229,6,0)</f>
        <v>4329.33</v>
      </c>
      <c r="BJ1038" s="63">
        <f t="shared" ref="BJ1038:BJ1101" si="533">BH1038-BI1038</f>
        <v>3146.4119643558406</v>
      </c>
      <c r="BK1038" s="41">
        <f t="shared" si="508"/>
        <v>6.9070566903511868E-3</v>
      </c>
    </row>
    <row r="1039" spans="1:63" x14ac:dyDescent="0.3">
      <c r="A1039" s="85" t="s">
        <v>1814</v>
      </c>
      <c r="B1039" s="85" t="s">
        <v>483</v>
      </c>
      <c r="C1039" s="65">
        <f>VLOOKUP(B1039,Площадь!$D$2:$E$713,2,0)</f>
        <v>59</v>
      </c>
      <c r="D1039" s="79"/>
      <c r="E1039">
        <v>31</v>
      </c>
      <c r="F1039">
        <v>29</v>
      </c>
      <c r="G1039">
        <v>31</v>
      </c>
      <c r="Q1039">
        <f t="shared" si="513"/>
        <v>91</v>
      </c>
      <c r="R1039" s="100">
        <f>VLOOKUP(B1039,'Общие показания'!A:H,8,0)</f>
        <v>3.3339999999999996</v>
      </c>
      <c r="S1039" s="41"/>
      <c r="T1039" s="100">
        <f t="shared" si="514"/>
        <v>1.2737337034432497</v>
      </c>
      <c r="U1039" s="100">
        <f t="shared" si="515"/>
        <v>1.0345558317883672</v>
      </c>
      <c r="V1039" s="41">
        <f t="shared" si="511"/>
        <v>1.0257104647683828</v>
      </c>
      <c r="W1039" s="41">
        <f t="shared" si="510"/>
        <v>0</v>
      </c>
      <c r="X1039" s="100">
        <f t="shared" si="516"/>
        <v>0</v>
      </c>
      <c r="Y1039" s="41"/>
      <c r="Z1039" s="41"/>
      <c r="AA1039" s="41"/>
      <c r="AB1039" s="41"/>
      <c r="AC1039" s="41"/>
      <c r="AD1039" s="41"/>
      <c r="AE1039" s="41"/>
      <c r="AF1039" s="41"/>
      <c r="AG1039" s="41"/>
      <c r="AI1039" s="100">
        <f t="shared" si="517"/>
        <v>1.1785918344294903</v>
      </c>
      <c r="AJ1039" s="100">
        <f t="shared" si="518"/>
        <v>0.56890445726475192</v>
      </c>
      <c r="AK1039" s="41">
        <f t="shared" si="512"/>
        <v>0.89227303677225966</v>
      </c>
      <c r="AL1039" s="41">
        <f t="shared" si="519"/>
        <v>0</v>
      </c>
      <c r="AR1039" s="41">
        <f t="shared" si="520"/>
        <v>0</v>
      </c>
      <c r="AS1039" s="41">
        <f t="shared" si="521"/>
        <v>0</v>
      </c>
      <c r="AT1039" s="41">
        <f t="shared" si="522"/>
        <v>0</v>
      </c>
      <c r="AV1039" s="40">
        <f t="shared" si="523"/>
        <v>6582.9245808440692</v>
      </c>
      <c r="AW1039" s="40">
        <f t="shared" si="524"/>
        <v>4304.2646615226313</v>
      </c>
      <c r="AX1039" s="40">
        <f t="shared" si="525"/>
        <v>5148.5581921956391</v>
      </c>
      <c r="AY1039" s="40">
        <f t="shared" si="526"/>
        <v>0</v>
      </c>
      <c r="AZ1039" s="40">
        <f t="shared" si="527"/>
        <v>0</v>
      </c>
      <c r="BA1039" s="40">
        <f t="shared" si="528"/>
        <v>0</v>
      </c>
      <c r="BB1039" s="40">
        <f t="shared" si="529"/>
        <v>0</v>
      </c>
      <c r="BC1039" s="40">
        <f t="shared" si="530"/>
        <v>0</v>
      </c>
      <c r="BD1039" s="40">
        <f t="shared" si="531"/>
        <v>0</v>
      </c>
      <c r="BE1039" s="40"/>
      <c r="BF1039" s="40"/>
      <c r="BG1039" s="40"/>
      <c r="BH1039" s="62">
        <f t="shared" si="532"/>
        <v>16035.747434562341</v>
      </c>
      <c r="BI1039" s="128">
        <f>VLOOKUP(A1039,'1112 '!$B$499:$G$1229,6,0)</f>
        <v>7602.11</v>
      </c>
      <c r="BJ1039" s="63">
        <f t="shared" si="533"/>
        <v>8433.6374345623408</v>
      </c>
      <c r="BK1039" s="41">
        <f t="shared" ref="BK1039:BK1102" si="534">(SUM(T1039:W1039)+SUM(AD1039:AF1039)+SUM(AI1039:AL1039)+SUM(AR1039:AT1039))/12/C1039</f>
        <v>8.4375273000939291E-3</v>
      </c>
    </row>
    <row r="1040" spans="1:63" x14ac:dyDescent="0.3">
      <c r="A1040" s="85" t="s">
        <v>1346</v>
      </c>
      <c r="B1040" s="85" t="s">
        <v>1173</v>
      </c>
      <c r="C1040" s="65">
        <f>VLOOKUP(B1040,Площадь!$D$2:$E$713,2,0)</f>
        <v>39.299999999999997</v>
      </c>
      <c r="D1040" s="79"/>
      <c r="E1040">
        <v>31</v>
      </c>
      <c r="F1040">
        <v>29</v>
      </c>
      <c r="G1040">
        <v>31</v>
      </c>
      <c r="Q1040">
        <f t="shared" si="513"/>
        <v>91</v>
      </c>
      <c r="R1040" s="100">
        <f>VLOOKUP(B1040,'Общие показания'!A:H,8,0)</f>
        <v>1.4990131112927798</v>
      </c>
      <c r="S1040" s="41"/>
      <c r="T1040" s="100">
        <f t="shared" si="514"/>
        <v>0.57268851882331762</v>
      </c>
      <c r="U1040" s="100">
        <f t="shared" si="515"/>
        <v>0.46515079670520998</v>
      </c>
      <c r="V1040" s="41">
        <f t="shared" si="511"/>
        <v>0.46117379576425227</v>
      </c>
      <c r="W1040" s="41">
        <f t="shared" si="510"/>
        <v>0</v>
      </c>
      <c r="X1040" s="100">
        <f t="shared" si="516"/>
        <v>0</v>
      </c>
      <c r="Y1040" s="41"/>
      <c r="Z1040" s="41"/>
      <c r="AA1040" s="41"/>
      <c r="AB1040" s="41"/>
      <c r="AC1040" s="41"/>
      <c r="AD1040" s="41"/>
      <c r="AE1040" s="41"/>
      <c r="AF1040" s="41"/>
      <c r="AG1040" s="41"/>
      <c r="AI1040" s="100">
        <f t="shared" si="517"/>
        <v>0.78506201852676216</v>
      </c>
      <c r="AJ1040" s="100">
        <f t="shared" si="518"/>
        <v>0.37894822322889404</v>
      </c>
      <c r="AK1040" s="41">
        <f t="shared" si="512"/>
        <v>0.59434458212118313</v>
      </c>
      <c r="AL1040" s="41">
        <f t="shared" si="519"/>
        <v>0</v>
      </c>
      <c r="AR1040" s="41">
        <f t="shared" si="520"/>
        <v>0</v>
      </c>
      <c r="AS1040" s="41">
        <f t="shared" si="521"/>
        <v>0</v>
      </c>
      <c r="AT1040" s="41">
        <f t="shared" si="522"/>
        <v>0</v>
      </c>
      <c r="AV1040" s="40">
        <f t="shared" si="523"/>
        <v>3644.6912324410605</v>
      </c>
      <c r="AW1040" s="40">
        <f t="shared" si="524"/>
        <v>2265.8656451503116</v>
      </c>
      <c r="AX1040" s="40">
        <f t="shared" si="525"/>
        <v>2833.3913128605473</v>
      </c>
      <c r="AY1040" s="40">
        <f t="shared" si="526"/>
        <v>0</v>
      </c>
      <c r="AZ1040" s="40">
        <f t="shared" si="527"/>
        <v>0</v>
      </c>
      <c r="BA1040" s="40">
        <f t="shared" si="528"/>
        <v>0</v>
      </c>
      <c r="BB1040" s="40">
        <f t="shared" si="529"/>
        <v>0</v>
      </c>
      <c r="BC1040" s="40">
        <f t="shared" si="530"/>
        <v>0</v>
      </c>
      <c r="BD1040" s="40">
        <f t="shared" si="531"/>
        <v>0</v>
      </c>
      <c r="BE1040" s="40"/>
      <c r="BF1040" s="40"/>
      <c r="BG1040" s="40"/>
      <c r="BH1040" s="62">
        <f t="shared" si="532"/>
        <v>8743.9481904519198</v>
      </c>
      <c r="BI1040" s="128">
        <f>VLOOKUP(A1040,'1112 '!$B$499:$G$1229,6,0)</f>
        <v>5063.78</v>
      </c>
      <c r="BJ1040" s="63">
        <f t="shared" si="533"/>
        <v>3680.1681904519201</v>
      </c>
      <c r="BK1040" s="41">
        <f t="shared" si="534"/>
        <v>6.9070566903511868E-3</v>
      </c>
    </row>
    <row r="1041" spans="1:63" x14ac:dyDescent="0.3">
      <c r="A1041" s="85" t="s">
        <v>1571</v>
      </c>
      <c r="B1041" s="85" t="s">
        <v>1044</v>
      </c>
      <c r="C1041" s="65">
        <f>VLOOKUP(B1041,Площадь!$D$2:$E$713,2,0)</f>
        <v>32.1</v>
      </c>
      <c r="D1041" s="79"/>
      <c r="E1041">
        <v>31</v>
      </c>
      <c r="F1041">
        <v>29</v>
      </c>
      <c r="G1041">
        <v>31</v>
      </c>
      <c r="Q1041">
        <f t="shared" si="513"/>
        <v>91</v>
      </c>
      <c r="R1041" s="100">
        <f>VLOOKUP(B1041,'Общие показания'!A:H,8,0)</f>
        <v>0</v>
      </c>
      <c r="S1041" s="41"/>
      <c r="T1041" s="100">
        <f t="shared" si="514"/>
        <v>0</v>
      </c>
      <c r="U1041" s="100">
        <f t="shared" si="515"/>
        <v>0</v>
      </c>
      <c r="V1041" s="41">
        <f t="shared" si="511"/>
        <v>0</v>
      </c>
      <c r="W1041" s="41">
        <f t="shared" si="510"/>
        <v>0</v>
      </c>
      <c r="X1041" s="100">
        <f t="shared" si="516"/>
        <v>0</v>
      </c>
      <c r="Y1041" s="41"/>
      <c r="Z1041" s="41"/>
      <c r="AA1041" s="41"/>
      <c r="AB1041" s="41"/>
      <c r="AC1041" s="41"/>
      <c r="AD1041" s="41"/>
      <c r="AE1041" s="41"/>
      <c r="AF1041" s="41"/>
      <c r="AG1041" s="41"/>
      <c r="AI1041" s="100">
        <f t="shared" si="517"/>
        <v>0.6412338624607905</v>
      </c>
      <c r="AJ1041" s="100">
        <f t="shared" si="518"/>
        <v>0.30952259454573794</v>
      </c>
      <c r="AK1041" s="41">
        <f t="shared" si="512"/>
        <v>0.48545702509134803</v>
      </c>
      <c r="AL1041" s="41">
        <f t="shared" si="519"/>
        <v>0</v>
      </c>
      <c r="AR1041" s="41">
        <f t="shared" si="520"/>
        <v>0</v>
      </c>
      <c r="AS1041" s="41">
        <f t="shared" si="521"/>
        <v>0</v>
      </c>
      <c r="AT1041" s="41">
        <f t="shared" si="522"/>
        <v>0</v>
      </c>
      <c r="AV1041" s="40">
        <f t="shared" si="523"/>
        <v>1721.3025310352477</v>
      </c>
      <c r="AW1041" s="40">
        <f t="shared" si="524"/>
        <v>830.87007189479709</v>
      </c>
      <c r="AX1041" s="40">
        <f t="shared" si="525"/>
        <v>1303.1414198742111</v>
      </c>
      <c r="AY1041" s="40">
        <f t="shared" si="526"/>
        <v>0</v>
      </c>
      <c r="AZ1041" s="40">
        <f t="shared" si="527"/>
        <v>0</v>
      </c>
      <c r="BA1041" s="40">
        <f t="shared" si="528"/>
        <v>0</v>
      </c>
      <c r="BB1041" s="40">
        <f t="shared" si="529"/>
        <v>0</v>
      </c>
      <c r="BC1041" s="40">
        <f t="shared" si="530"/>
        <v>0</v>
      </c>
      <c r="BD1041" s="40">
        <f t="shared" si="531"/>
        <v>0</v>
      </c>
      <c r="BE1041" s="40"/>
      <c r="BF1041" s="40"/>
      <c r="BG1041" s="40"/>
      <c r="BH1041" s="62">
        <f t="shared" si="532"/>
        <v>3855.3140228042557</v>
      </c>
      <c r="BI1041" s="128">
        <f>VLOOKUP(A1041,'1112 '!$B$499:$G$1229,6,0)</f>
        <v>4136.07</v>
      </c>
      <c r="BJ1041" s="63">
        <f t="shared" si="533"/>
        <v>-280.75597719574398</v>
      </c>
      <c r="BK1041" s="41">
        <f t="shared" si="534"/>
        <v>3.7284877520713301E-3</v>
      </c>
    </row>
    <row r="1042" spans="1:63" x14ac:dyDescent="0.3">
      <c r="A1042" s="85" t="s">
        <v>1662</v>
      </c>
      <c r="B1042" s="85" t="s">
        <v>807</v>
      </c>
      <c r="C1042" s="65">
        <f>VLOOKUP(B1042,Площадь!$D$2:$E$713,2,0)</f>
        <v>31.8</v>
      </c>
      <c r="D1042" s="79"/>
      <c r="E1042">
        <v>31</v>
      </c>
      <c r="F1042">
        <v>29</v>
      </c>
      <c r="G1042">
        <v>31</v>
      </c>
      <c r="Q1042">
        <f t="shared" si="513"/>
        <v>91</v>
      </c>
      <c r="R1042" s="100">
        <f>VLOOKUP(B1042,'Общие показания'!A:H,8,0)</f>
        <v>0.62700000000000067</v>
      </c>
      <c r="S1042" s="41"/>
      <c r="T1042" s="100">
        <f t="shared" si="514"/>
        <v>0.23954140133740806</v>
      </c>
      <c r="U1042" s="100">
        <f t="shared" si="515"/>
        <v>0.19456103975144182</v>
      </c>
      <c r="V1042" s="41">
        <f t="shared" si="511"/>
        <v>0.19289755891115082</v>
      </c>
      <c r="W1042" s="41">
        <f t="shared" si="510"/>
        <v>0</v>
      </c>
      <c r="X1042" s="100">
        <f t="shared" si="516"/>
        <v>0</v>
      </c>
      <c r="Y1042" s="41"/>
      <c r="Z1042" s="41"/>
      <c r="AA1042" s="41"/>
      <c r="AB1042" s="41"/>
      <c r="AC1042" s="41"/>
      <c r="AD1042" s="41"/>
      <c r="AE1042" s="41"/>
      <c r="AF1042" s="41"/>
      <c r="AG1042" s="41"/>
      <c r="AI1042" s="100">
        <f t="shared" si="517"/>
        <v>0.63524102262470838</v>
      </c>
      <c r="AJ1042" s="100">
        <f t="shared" si="518"/>
        <v>0.30662986001727305</v>
      </c>
      <c r="AK1042" s="41">
        <f t="shared" si="512"/>
        <v>0.48092004354843831</v>
      </c>
      <c r="AL1042" s="41">
        <f t="shared" si="519"/>
        <v>0</v>
      </c>
      <c r="AR1042" s="41">
        <f t="shared" si="520"/>
        <v>0</v>
      </c>
      <c r="AS1042" s="41">
        <f t="shared" si="521"/>
        <v>0</v>
      </c>
      <c r="AT1042" s="41">
        <f t="shared" si="522"/>
        <v>0</v>
      </c>
      <c r="AV1042" s="40">
        <f t="shared" si="523"/>
        <v>2348.230947586947</v>
      </c>
      <c r="AW1042" s="40">
        <f t="shared" si="524"/>
        <v>1345.3768037031475</v>
      </c>
      <c r="AX1042" s="40">
        <f t="shared" si="525"/>
        <v>1808.7690193384226</v>
      </c>
      <c r="AY1042" s="40">
        <f t="shared" si="526"/>
        <v>0</v>
      </c>
      <c r="AZ1042" s="40">
        <f t="shared" si="527"/>
        <v>0</v>
      </c>
      <c r="BA1042" s="40">
        <f t="shared" si="528"/>
        <v>0</v>
      </c>
      <c r="BB1042" s="40">
        <f t="shared" si="529"/>
        <v>0</v>
      </c>
      <c r="BC1042" s="40">
        <f t="shared" si="530"/>
        <v>0</v>
      </c>
      <c r="BD1042" s="40">
        <f t="shared" si="531"/>
        <v>0</v>
      </c>
      <c r="BE1042" s="40"/>
      <c r="BF1042" s="40"/>
      <c r="BG1042" s="40"/>
      <c r="BH1042" s="62">
        <f t="shared" si="532"/>
        <v>5502.3767706285171</v>
      </c>
      <c r="BI1042" s="128">
        <f>VLOOKUP(A1042,'1112 '!$B$499:$G$1229,6,0)</f>
        <v>4097.3999999999996</v>
      </c>
      <c r="BJ1042" s="63">
        <f t="shared" si="533"/>
        <v>1404.9767706285174</v>
      </c>
      <c r="BK1042" s="41">
        <f t="shared" si="534"/>
        <v>5.3715695130776226E-3</v>
      </c>
    </row>
    <row r="1043" spans="1:63" x14ac:dyDescent="0.3">
      <c r="A1043" s="85" t="s">
        <v>1291</v>
      </c>
      <c r="B1043" s="85" t="s">
        <v>591</v>
      </c>
      <c r="C1043" s="65">
        <f>VLOOKUP(B1043,Площадь!$D$2:$E$713,2,0)</f>
        <v>39.1</v>
      </c>
      <c r="D1043" s="79"/>
      <c r="E1043">
        <v>31</v>
      </c>
      <c r="F1043">
        <v>29</v>
      </c>
      <c r="G1043">
        <v>31</v>
      </c>
      <c r="Q1043">
        <f t="shared" si="513"/>
        <v>91</v>
      </c>
      <c r="R1043" s="100">
        <f>VLOOKUP(B1043,'Общие показания'!A:H,8,0)</f>
        <v>1.4913845458409083</v>
      </c>
      <c r="S1043" s="41"/>
      <c r="T1043" s="100">
        <f t="shared" si="514"/>
        <v>0.56977407343490383</v>
      </c>
      <c r="U1043" s="100">
        <f t="shared" si="515"/>
        <v>0.46278361707821153</v>
      </c>
      <c r="V1043" s="41">
        <f t="shared" si="511"/>
        <v>0.45882685532779299</v>
      </c>
      <c r="W1043" s="41">
        <f t="shared" si="510"/>
        <v>0</v>
      </c>
      <c r="X1043" s="100">
        <f t="shared" si="516"/>
        <v>0</v>
      </c>
      <c r="Y1043" s="41"/>
      <c r="Z1043" s="41"/>
      <c r="AA1043" s="41"/>
      <c r="AB1043" s="41"/>
      <c r="AC1043" s="41"/>
      <c r="AD1043" s="41"/>
      <c r="AE1043" s="41"/>
      <c r="AF1043" s="41"/>
      <c r="AG1043" s="41"/>
      <c r="AI1043" s="100">
        <f t="shared" si="517"/>
        <v>0.78106679196937412</v>
      </c>
      <c r="AJ1043" s="100">
        <f t="shared" si="518"/>
        <v>0.37701973354325086</v>
      </c>
      <c r="AK1043" s="41">
        <f t="shared" si="512"/>
        <v>0.59131992775924336</v>
      </c>
      <c r="AL1043" s="41">
        <f t="shared" si="519"/>
        <v>0</v>
      </c>
      <c r="AR1043" s="41">
        <f t="shared" si="520"/>
        <v>0</v>
      </c>
      <c r="AS1043" s="41">
        <f t="shared" si="521"/>
        <v>0</v>
      </c>
      <c r="AT1043" s="41">
        <f t="shared" si="522"/>
        <v>0</v>
      </c>
      <c r="AV1043" s="40">
        <f t="shared" si="523"/>
        <v>3626.1431854566276</v>
      </c>
      <c r="AW1043" s="40">
        <f t="shared" si="524"/>
        <v>2254.3345222742287</v>
      </c>
      <c r="AX1043" s="40">
        <f t="shared" si="525"/>
        <v>2818.972018647517</v>
      </c>
      <c r="AY1043" s="40">
        <f t="shared" si="526"/>
        <v>0</v>
      </c>
      <c r="AZ1043" s="40">
        <f t="shared" si="527"/>
        <v>0</v>
      </c>
      <c r="BA1043" s="40">
        <f t="shared" si="528"/>
        <v>0</v>
      </c>
      <c r="BB1043" s="40">
        <f t="shared" si="529"/>
        <v>0</v>
      </c>
      <c r="BC1043" s="40">
        <f t="shared" si="530"/>
        <v>0</v>
      </c>
      <c r="BD1043" s="40">
        <f t="shared" si="531"/>
        <v>0</v>
      </c>
      <c r="BE1043" s="40"/>
      <c r="BF1043" s="40"/>
      <c r="BG1043" s="40"/>
      <c r="BH1043" s="62">
        <f t="shared" si="532"/>
        <v>8699.4497263783742</v>
      </c>
      <c r="BI1043" s="128">
        <f>VLOOKUP(A1043,'1112 '!$B$499:$G$1229,6,0)</f>
        <v>5038.01</v>
      </c>
      <c r="BJ1043" s="63">
        <f t="shared" si="533"/>
        <v>3661.439726378374</v>
      </c>
      <c r="BK1043" s="41">
        <f t="shared" si="534"/>
        <v>6.9070566903511859E-3</v>
      </c>
    </row>
    <row r="1044" spans="1:63" x14ac:dyDescent="0.3">
      <c r="A1044" s="85" t="s">
        <v>1614</v>
      </c>
      <c r="B1044" s="85" t="s">
        <v>1032</v>
      </c>
      <c r="C1044" s="65">
        <f>VLOOKUP(B1044,Площадь!$D$2:$E$713,2,0)</f>
        <v>62</v>
      </c>
      <c r="D1044" s="79"/>
      <c r="E1044">
        <v>31</v>
      </c>
      <c r="F1044">
        <v>29</v>
      </c>
      <c r="G1044">
        <v>31</v>
      </c>
      <c r="Q1044">
        <f t="shared" si="513"/>
        <v>91</v>
      </c>
      <c r="R1044" s="100">
        <f>VLOOKUP(B1044,'Общие показания'!A:H,8,0)</f>
        <v>2.3648552900802127</v>
      </c>
      <c r="S1044" s="41"/>
      <c r="T1044" s="100">
        <f t="shared" si="514"/>
        <v>0.90347807040828743</v>
      </c>
      <c r="U1044" s="100">
        <f t="shared" si="515"/>
        <v>0.73382568436954265</v>
      </c>
      <c r="V1044" s="41">
        <f t="shared" si="511"/>
        <v>0.7275515353023827</v>
      </c>
      <c r="W1044" s="41">
        <f t="shared" si="510"/>
        <v>0</v>
      </c>
      <c r="X1044" s="100">
        <f t="shared" si="516"/>
        <v>0</v>
      </c>
      <c r="Y1044" s="41"/>
      <c r="Z1044" s="41"/>
      <c r="AA1044" s="41"/>
      <c r="AB1044" s="41"/>
      <c r="AC1044" s="41"/>
      <c r="AD1044" s="41"/>
      <c r="AE1044" s="41"/>
      <c r="AF1044" s="41"/>
      <c r="AG1044" s="41"/>
      <c r="AI1044" s="100">
        <f t="shared" si="517"/>
        <v>1.2385202327903118</v>
      </c>
      <c r="AJ1044" s="100">
        <f t="shared" si="518"/>
        <v>0.59783180254940027</v>
      </c>
      <c r="AK1044" s="41">
        <f t="shared" si="512"/>
        <v>0.93764285220135768</v>
      </c>
      <c r="AL1044" s="41">
        <f t="shared" si="519"/>
        <v>0</v>
      </c>
      <c r="AR1044" s="41">
        <f t="shared" si="520"/>
        <v>0</v>
      </c>
      <c r="AS1044" s="41">
        <f t="shared" si="521"/>
        <v>0</v>
      </c>
      <c r="AT1044" s="41">
        <f t="shared" si="522"/>
        <v>0</v>
      </c>
      <c r="AV1044" s="40">
        <f t="shared" si="523"/>
        <v>5749.8945651741924</v>
      </c>
      <c r="AW1044" s="40">
        <f t="shared" si="524"/>
        <v>3574.6480915857337</v>
      </c>
      <c r="AX1044" s="40">
        <f t="shared" si="525"/>
        <v>4469.9812060395407</v>
      </c>
      <c r="AY1044" s="40">
        <f t="shared" si="526"/>
        <v>0</v>
      </c>
      <c r="AZ1044" s="40">
        <f t="shared" si="527"/>
        <v>0</v>
      </c>
      <c r="BA1044" s="40">
        <f t="shared" si="528"/>
        <v>0</v>
      </c>
      <c r="BB1044" s="40">
        <f t="shared" si="529"/>
        <v>0</v>
      </c>
      <c r="BC1044" s="40">
        <f t="shared" si="530"/>
        <v>0</v>
      </c>
      <c r="BD1044" s="40">
        <f t="shared" si="531"/>
        <v>0</v>
      </c>
      <c r="BE1044" s="40"/>
      <c r="BF1044" s="40"/>
      <c r="BG1044" s="40"/>
      <c r="BH1044" s="62">
        <f t="shared" si="532"/>
        <v>13794.523862799466</v>
      </c>
      <c r="BI1044" s="128">
        <f>VLOOKUP(A1044,'1112 '!$B$499:$G$1229,6,0)</f>
        <v>7988.67</v>
      </c>
      <c r="BJ1044" s="63">
        <f t="shared" si="533"/>
        <v>5805.8538627994658</v>
      </c>
      <c r="BK1044" s="41">
        <f t="shared" si="534"/>
        <v>6.9070566903511868E-3</v>
      </c>
    </row>
    <row r="1045" spans="1:63" x14ac:dyDescent="0.3">
      <c r="A1045" s="85" t="s">
        <v>1325</v>
      </c>
      <c r="B1045" s="85" t="s">
        <v>612</v>
      </c>
      <c r="C1045" s="65">
        <f>VLOOKUP(B1045,Площадь!$D$2:$E$713,2,0)</f>
        <v>32.5</v>
      </c>
      <c r="D1045" s="79"/>
      <c r="E1045">
        <v>31</v>
      </c>
      <c r="F1045">
        <v>29</v>
      </c>
      <c r="G1045">
        <v>31</v>
      </c>
      <c r="Q1045">
        <f t="shared" si="513"/>
        <v>91</v>
      </c>
      <c r="R1045" s="100">
        <f>VLOOKUP(B1045,'Общие показания'!A:H,8,0)</f>
        <v>3.3369999999999997</v>
      </c>
      <c r="S1045" s="41"/>
      <c r="T1045" s="100">
        <f t="shared" si="514"/>
        <v>1.2748798345501273</v>
      </c>
      <c r="U1045" s="100">
        <f t="shared" si="515"/>
        <v>1.0354867458541637</v>
      </c>
      <c r="V1045" s="41">
        <f t="shared" si="511"/>
        <v>1.026633419595709</v>
      </c>
      <c r="W1045" s="41">
        <f t="shared" si="510"/>
        <v>0</v>
      </c>
      <c r="X1045" s="100">
        <f t="shared" si="516"/>
        <v>0</v>
      </c>
      <c r="Y1045" s="41"/>
      <c r="Z1045" s="41"/>
      <c r="AA1045" s="41"/>
      <c r="AB1045" s="41"/>
      <c r="AC1045" s="41"/>
      <c r="AD1045" s="41"/>
      <c r="AE1045" s="41"/>
      <c r="AF1045" s="41"/>
      <c r="AG1045" s="41"/>
      <c r="AI1045" s="100">
        <f t="shared" si="517"/>
        <v>0.6492243155755667</v>
      </c>
      <c r="AJ1045" s="100">
        <f t="shared" si="518"/>
        <v>0.31337957391702437</v>
      </c>
      <c r="AK1045" s="41">
        <f t="shared" si="512"/>
        <v>0.49150633381522779</v>
      </c>
      <c r="AL1045" s="41">
        <f t="shared" si="519"/>
        <v>0</v>
      </c>
      <c r="AR1045" s="41">
        <f t="shared" si="520"/>
        <v>0</v>
      </c>
      <c r="AS1045" s="41">
        <f t="shared" si="521"/>
        <v>0</v>
      </c>
      <c r="AT1045" s="41">
        <f t="shared" si="522"/>
        <v>0</v>
      </c>
      <c r="AV1045" s="40">
        <f t="shared" si="523"/>
        <v>5164.9882164314076</v>
      </c>
      <c r="AW1045" s="40">
        <f t="shared" si="524"/>
        <v>3620.8427941409868</v>
      </c>
      <c r="AX1045" s="40">
        <f t="shared" si="525"/>
        <v>4075.2336284661828</v>
      </c>
      <c r="AY1045" s="40">
        <f t="shared" si="526"/>
        <v>0</v>
      </c>
      <c r="AZ1045" s="40">
        <f t="shared" si="527"/>
        <v>0</v>
      </c>
      <c r="BA1045" s="40">
        <f t="shared" si="528"/>
        <v>0</v>
      </c>
      <c r="BB1045" s="40">
        <f t="shared" si="529"/>
        <v>0</v>
      </c>
      <c r="BC1045" s="40">
        <f t="shared" si="530"/>
        <v>0</v>
      </c>
      <c r="BD1045" s="40">
        <f t="shared" si="531"/>
        <v>0</v>
      </c>
      <c r="BE1045" s="40"/>
      <c r="BF1045" s="40"/>
      <c r="BG1045" s="40"/>
      <c r="BH1045" s="62">
        <f t="shared" si="532"/>
        <v>12861.064639038577</v>
      </c>
      <c r="BI1045" s="128">
        <f>VLOOKUP(A1045,'1112 '!$B$499:$G$1229,6,0)</f>
        <v>4187.6099999999997</v>
      </c>
      <c r="BJ1045" s="63">
        <f t="shared" si="533"/>
        <v>8673.4546390385767</v>
      </c>
      <c r="BK1045" s="41">
        <f t="shared" si="534"/>
        <v>1.2284898008481586E-2</v>
      </c>
    </row>
    <row r="1046" spans="1:63" x14ac:dyDescent="0.3">
      <c r="A1046" s="85" t="s">
        <v>1782</v>
      </c>
      <c r="B1046" s="85" t="s">
        <v>1033</v>
      </c>
      <c r="C1046" s="65">
        <f>VLOOKUP(B1046,Площадь!$D$2:$E$713,2,0)</f>
        <v>33.6</v>
      </c>
      <c r="D1046" s="79"/>
      <c r="E1046">
        <v>31</v>
      </c>
      <c r="F1046">
        <v>29</v>
      </c>
      <c r="G1046">
        <v>31</v>
      </c>
      <c r="Q1046">
        <f t="shared" si="513"/>
        <v>91</v>
      </c>
      <c r="R1046" s="100">
        <f>VLOOKUP(B1046,'Общие показания'!A:H,8,0)</f>
        <v>1.2815989959144378</v>
      </c>
      <c r="S1046" s="41"/>
      <c r="T1046" s="100">
        <f t="shared" si="514"/>
        <v>0.48962682525352341</v>
      </c>
      <c r="U1046" s="100">
        <f t="shared" si="515"/>
        <v>0.39768617733575218</v>
      </c>
      <c r="V1046" s="41">
        <f t="shared" si="511"/>
        <v>0.39428599332516229</v>
      </c>
      <c r="W1046" s="41">
        <f t="shared" si="510"/>
        <v>0</v>
      </c>
      <c r="X1046" s="100">
        <f t="shared" si="516"/>
        <v>0</v>
      </c>
      <c r="Y1046" s="41"/>
      <c r="Z1046" s="41"/>
      <c r="AA1046" s="41"/>
      <c r="AB1046" s="41"/>
      <c r="AC1046" s="41"/>
      <c r="AD1046" s="41"/>
      <c r="AE1046" s="41"/>
      <c r="AF1046" s="41"/>
      <c r="AG1046" s="41"/>
      <c r="AI1046" s="100">
        <f t="shared" si="517"/>
        <v>0.67119806164120133</v>
      </c>
      <c r="AJ1046" s="100">
        <f t="shared" si="518"/>
        <v>0.32398626718806212</v>
      </c>
      <c r="AK1046" s="41">
        <f t="shared" si="512"/>
        <v>0.50814193280589703</v>
      </c>
      <c r="AL1046" s="41">
        <f t="shared" si="519"/>
        <v>0</v>
      </c>
      <c r="AR1046" s="41">
        <f t="shared" si="520"/>
        <v>0</v>
      </c>
      <c r="AS1046" s="41">
        <f t="shared" si="521"/>
        <v>0</v>
      </c>
      <c r="AT1046" s="41">
        <f t="shared" si="522"/>
        <v>0</v>
      </c>
      <c r="AV1046" s="40">
        <f t="shared" si="523"/>
        <v>3116.0718933847234</v>
      </c>
      <c r="AW1046" s="40">
        <f t="shared" si="524"/>
        <v>1937.2286431819462</v>
      </c>
      <c r="AX1046" s="40">
        <f t="shared" si="525"/>
        <v>2422.4414277891706</v>
      </c>
      <c r="AY1046" s="40">
        <f t="shared" si="526"/>
        <v>0</v>
      </c>
      <c r="AZ1046" s="40">
        <f t="shared" si="527"/>
        <v>0</v>
      </c>
      <c r="BA1046" s="40">
        <f t="shared" si="528"/>
        <v>0</v>
      </c>
      <c r="BB1046" s="40">
        <f t="shared" si="529"/>
        <v>0</v>
      </c>
      <c r="BC1046" s="40">
        <f t="shared" si="530"/>
        <v>0</v>
      </c>
      <c r="BD1046" s="40">
        <f t="shared" si="531"/>
        <v>0</v>
      </c>
      <c r="BE1046" s="40"/>
      <c r="BF1046" s="40"/>
      <c r="BG1046" s="40"/>
      <c r="BH1046" s="62">
        <f t="shared" si="532"/>
        <v>7475.7419643558405</v>
      </c>
      <c r="BI1046" s="128">
        <f>VLOOKUP(A1046,'1112 '!$B$499:$G$1229,6,0)</f>
        <v>4329.33</v>
      </c>
      <c r="BJ1046" s="63">
        <f t="shared" si="533"/>
        <v>3146.4119643558406</v>
      </c>
      <c r="BK1046" s="41">
        <f t="shared" si="534"/>
        <v>6.9070566903511868E-3</v>
      </c>
    </row>
    <row r="1047" spans="1:63" x14ac:dyDescent="0.3">
      <c r="A1047" s="85" t="s">
        <v>1363</v>
      </c>
      <c r="B1047" s="85" t="s">
        <v>760</v>
      </c>
      <c r="C1047" s="65">
        <f>VLOOKUP(B1047,Площадь!$D$2:$E$713,2,0)</f>
        <v>59</v>
      </c>
      <c r="D1047" s="79"/>
      <c r="E1047">
        <v>31</v>
      </c>
      <c r="F1047">
        <v>29</v>
      </c>
      <c r="G1047">
        <v>31</v>
      </c>
      <c r="Q1047">
        <f t="shared" si="513"/>
        <v>91</v>
      </c>
      <c r="R1047" s="100">
        <f>VLOOKUP(B1047,'Общие показания'!A:H,8,0)</f>
        <v>0.86299999999999955</v>
      </c>
      <c r="S1047" s="41"/>
      <c r="T1047" s="100">
        <f t="shared" si="514"/>
        <v>0.32970371507844154</v>
      </c>
      <c r="U1047" s="100">
        <f t="shared" si="515"/>
        <v>0.267792946260756</v>
      </c>
      <c r="V1047" s="41">
        <f t="shared" si="511"/>
        <v>0.26550333866080206</v>
      </c>
      <c r="W1047" s="41">
        <f t="shared" si="510"/>
        <v>0</v>
      </c>
      <c r="X1047" s="100">
        <f t="shared" si="516"/>
        <v>0</v>
      </c>
      <c r="Y1047" s="41"/>
      <c r="Z1047" s="41"/>
      <c r="AA1047" s="41"/>
      <c r="AB1047" s="41"/>
      <c r="AC1047" s="41"/>
      <c r="AD1047" s="41"/>
      <c r="AE1047" s="41"/>
      <c r="AF1047" s="41"/>
      <c r="AG1047" s="41"/>
      <c r="AI1047" s="100">
        <f t="shared" si="517"/>
        <v>1.1785918344294903</v>
      </c>
      <c r="AJ1047" s="100">
        <f t="shared" si="518"/>
        <v>0.56890445726475192</v>
      </c>
      <c r="AK1047" s="41">
        <f t="shared" si="512"/>
        <v>0.89227303677225966</v>
      </c>
      <c r="AL1047" s="41">
        <f t="shared" si="519"/>
        <v>0</v>
      </c>
      <c r="AR1047" s="41">
        <f t="shared" si="520"/>
        <v>0</v>
      </c>
      <c r="AS1047" s="41">
        <f t="shared" si="521"/>
        <v>0</v>
      </c>
      <c r="AT1047" s="41">
        <f t="shared" si="522"/>
        <v>0</v>
      </c>
      <c r="AV1047" s="40">
        <f t="shared" si="523"/>
        <v>4048.8082412771123</v>
      </c>
      <c r="AW1047" s="40">
        <f t="shared" si="524"/>
        <v>2245.9970421277326</v>
      </c>
      <c r="AX1047" s="40">
        <f t="shared" si="525"/>
        <v>3107.8885911574935</v>
      </c>
      <c r="AY1047" s="40">
        <f t="shared" si="526"/>
        <v>0</v>
      </c>
      <c r="AZ1047" s="40">
        <f t="shared" si="527"/>
        <v>0</v>
      </c>
      <c r="BA1047" s="40">
        <f t="shared" si="528"/>
        <v>0</v>
      </c>
      <c r="BB1047" s="40">
        <f t="shared" si="529"/>
        <v>0</v>
      </c>
      <c r="BC1047" s="40">
        <f t="shared" si="530"/>
        <v>0</v>
      </c>
      <c r="BD1047" s="40">
        <f t="shared" si="531"/>
        <v>0</v>
      </c>
      <c r="BE1047" s="40"/>
      <c r="BF1047" s="40"/>
      <c r="BG1047" s="40"/>
      <c r="BH1047" s="62">
        <f t="shared" si="532"/>
        <v>9402.6938745623374</v>
      </c>
      <c r="BI1047" s="128">
        <f>VLOOKUP(A1047,'1112 '!$B$499:$G$1229,6,0)</f>
        <v>7602.11</v>
      </c>
      <c r="BJ1047" s="63">
        <f t="shared" si="533"/>
        <v>1800.5838745623378</v>
      </c>
      <c r="BK1047" s="41">
        <f t="shared" si="534"/>
        <v>4.9474143057436464E-3</v>
      </c>
    </row>
    <row r="1048" spans="1:63" x14ac:dyDescent="0.3">
      <c r="A1048" s="85" t="s">
        <v>2313</v>
      </c>
      <c r="B1048" s="85" t="s">
        <v>670</v>
      </c>
      <c r="C1048" s="65">
        <f>VLOOKUP(B1048,Площадь!$D$2:$E$713,2,0)</f>
        <v>39.299999999999997</v>
      </c>
      <c r="D1048" s="79"/>
      <c r="E1048">
        <v>31</v>
      </c>
      <c r="F1048">
        <v>29</v>
      </c>
      <c r="G1048">
        <v>31</v>
      </c>
      <c r="Q1048">
        <f t="shared" si="513"/>
        <v>91</v>
      </c>
      <c r="R1048" s="100">
        <f>VLOOKUP(B1048,'Общие показания'!A:H,8,0)</f>
        <v>1.4990131112927798</v>
      </c>
      <c r="S1048" s="41"/>
      <c r="T1048" s="100">
        <f t="shared" si="514"/>
        <v>0.57268851882331762</v>
      </c>
      <c r="U1048" s="100">
        <f t="shared" si="515"/>
        <v>0.46515079670520998</v>
      </c>
      <c r="V1048" s="41">
        <f t="shared" si="511"/>
        <v>0.46117379576425227</v>
      </c>
      <c r="W1048" s="41">
        <f t="shared" si="510"/>
        <v>0</v>
      </c>
      <c r="X1048" s="100">
        <f t="shared" si="516"/>
        <v>0</v>
      </c>
      <c r="Y1048" s="41"/>
      <c r="Z1048" s="41"/>
      <c r="AA1048" s="41"/>
      <c r="AB1048" s="41"/>
      <c r="AC1048" s="41"/>
      <c r="AD1048" s="41"/>
      <c r="AE1048" s="41"/>
      <c r="AF1048" s="41"/>
      <c r="AG1048" s="41"/>
      <c r="AI1048" s="100">
        <f t="shared" si="517"/>
        <v>0.78506201852676216</v>
      </c>
      <c r="AJ1048" s="100">
        <f t="shared" si="518"/>
        <v>0.37894822322889404</v>
      </c>
      <c r="AK1048" s="41">
        <f t="shared" si="512"/>
        <v>0.59434458212118313</v>
      </c>
      <c r="AL1048" s="41">
        <f t="shared" si="519"/>
        <v>0</v>
      </c>
      <c r="AR1048" s="41">
        <f t="shared" si="520"/>
        <v>0</v>
      </c>
      <c r="AS1048" s="41">
        <f t="shared" si="521"/>
        <v>0</v>
      </c>
      <c r="AT1048" s="41">
        <f t="shared" si="522"/>
        <v>0</v>
      </c>
      <c r="AV1048" s="40">
        <f t="shared" si="523"/>
        <v>3644.6912324410605</v>
      </c>
      <c r="AW1048" s="40">
        <f t="shared" si="524"/>
        <v>2265.8656451503116</v>
      </c>
      <c r="AX1048" s="40">
        <f t="shared" si="525"/>
        <v>2833.3913128605473</v>
      </c>
      <c r="AY1048" s="40">
        <f t="shared" si="526"/>
        <v>0</v>
      </c>
      <c r="AZ1048" s="40">
        <f t="shared" si="527"/>
        <v>0</v>
      </c>
      <c r="BA1048" s="40">
        <f t="shared" si="528"/>
        <v>0</v>
      </c>
      <c r="BB1048" s="40">
        <f t="shared" si="529"/>
        <v>0</v>
      </c>
      <c r="BC1048" s="40">
        <f t="shared" si="530"/>
        <v>0</v>
      </c>
      <c r="BD1048" s="40">
        <f t="shared" si="531"/>
        <v>0</v>
      </c>
      <c r="BE1048" s="40"/>
      <c r="BF1048" s="40"/>
      <c r="BG1048" s="40"/>
      <c r="BH1048" s="62">
        <f t="shared" si="532"/>
        <v>8743.9481904519198</v>
      </c>
      <c r="BI1048" s="128">
        <f>VLOOKUP(A1048,'1112 '!$B$499:$G$1229,6,0)</f>
        <v>5063.78</v>
      </c>
      <c r="BJ1048" s="63">
        <f t="shared" si="533"/>
        <v>3680.1681904519201</v>
      </c>
      <c r="BK1048" s="41">
        <f t="shared" si="534"/>
        <v>6.9070566903511868E-3</v>
      </c>
    </row>
    <row r="1049" spans="1:63" x14ac:dyDescent="0.3">
      <c r="A1049" s="85" t="s">
        <v>1736</v>
      </c>
      <c r="B1049" s="85" t="s">
        <v>761</v>
      </c>
      <c r="C1049" s="65">
        <f>VLOOKUP(B1049,Площадь!$D$2:$E$713,2,0)</f>
        <v>32.1</v>
      </c>
      <c r="D1049" s="79"/>
      <c r="E1049">
        <v>31</v>
      </c>
      <c r="F1049">
        <v>29</v>
      </c>
      <c r="G1049">
        <v>31</v>
      </c>
      <c r="Q1049">
        <f t="shared" si="513"/>
        <v>91</v>
      </c>
      <c r="R1049" s="100">
        <f>VLOOKUP(B1049,'Общие показания'!A:H,8,0)</f>
        <v>0.24799999999999933</v>
      </c>
      <c r="S1049" s="41"/>
      <c r="T1049" s="100">
        <f t="shared" si="514"/>
        <v>9.4746838168543818E-2</v>
      </c>
      <c r="U1049" s="100">
        <f t="shared" si="515"/>
        <v>7.6955562772499819E-2</v>
      </c>
      <c r="V1049" s="41">
        <f t="shared" si="511"/>
        <v>7.6297599058955695E-2</v>
      </c>
      <c r="W1049" s="41">
        <f t="shared" si="510"/>
        <v>0</v>
      </c>
      <c r="X1049" s="100">
        <f t="shared" si="516"/>
        <v>0</v>
      </c>
      <c r="Y1049" s="41"/>
      <c r="Z1049" s="41"/>
      <c r="AA1049" s="41"/>
      <c r="AB1049" s="41"/>
      <c r="AC1049" s="41"/>
      <c r="AD1049" s="41"/>
      <c r="AE1049" s="41"/>
      <c r="AF1049" s="41"/>
      <c r="AG1049" s="41"/>
      <c r="AI1049" s="100">
        <f t="shared" si="517"/>
        <v>0.6412338624607905</v>
      </c>
      <c r="AJ1049" s="100">
        <f t="shared" si="518"/>
        <v>0.30952259454573794</v>
      </c>
      <c r="AK1049" s="41">
        <f t="shared" si="512"/>
        <v>0.48545702509134803</v>
      </c>
      <c r="AL1049" s="41">
        <f t="shared" si="519"/>
        <v>0</v>
      </c>
      <c r="AR1049" s="41">
        <f t="shared" si="520"/>
        <v>0</v>
      </c>
      <c r="AS1049" s="41">
        <f t="shared" si="521"/>
        <v>0</v>
      </c>
      <c r="AT1049" s="41">
        <f t="shared" si="522"/>
        <v>0</v>
      </c>
      <c r="AV1049" s="40">
        <f t="shared" si="523"/>
        <v>1975.6371535413598</v>
      </c>
      <c r="AW1049" s="40">
        <f t="shared" si="524"/>
        <v>1037.4465063787848</v>
      </c>
      <c r="AX1049" s="40">
        <f t="shared" si="525"/>
        <v>1507.9516428841093</v>
      </c>
      <c r="AY1049" s="40">
        <f t="shared" si="526"/>
        <v>0</v>
      </c>
      <c r="AZ1049" s="40">
        <f t="shared" si="527"/>
        <v>0</v>
      </c>
      <c r="BA1049" s="40">
        <f t="shared" si="528"/>
        <v>0</v>
      </c>
      <c r="BB1049" s="40">
        <f t="shared" si="529"/>
        <v>0</v>
      </c>
      <c r="BC1049" s="40">
        <f t="shared" si="530"/>
        <v>0</v>
      </c>
      <c r="BD1049" s="40">
        <f t="shared" si="531"/>
        <v>0</v>
      </c>
      <c r="BE1049" s="40"/>
      <c r="BF1049" s="40"/>
      <c r="BG1049" s="40"/>
      <c r="BH1049" s="62">
        <f t="shared" si="532"/>
        <v>4521.0353028042537</v>
      </c>
      <c r="BI1049" s="128">
        <f>VLOOKUP(A1049,'1112 '!$B$499:$G$1229,6,0)</f>
        <v>4136.07</v>
      </c>
      <c r="BJ1049" s="63">
        <f t="shared" si="533"/>
        <v>384.96530280425395</v>
      </c>
      <c r="BK1049" s="41">
        <f t="shared" si="534"/>
        <v>4.3723091435562715E-3</v>
      </c>
    </row>
    <row r="1050" spans="1:63" x14ac:dyDescent="0.3">
      <c r="A1050" s="85" t="s">
        <v>1355</v>
      </c>
      <c r="B1050" s="85" t="s">
        <v>634</v>
      </c>
      <c r="C1050" s="65">
        <f>VLOOKUP(B1050,Площадь!$D$2:$E$713,2,0)</f>
        <v>31.8</v>
      </c>
      <c r="D1050" s="79"/>
      <c r="E1050">
        <v>31</v>
      </c>
      <c r="F1050">
        <v>29</v>
      </c>
      <c r="G1050">
        <v>31</v>
      </c>
      <c r="Q1050">
        <f t="shared" si="513"/>
        <v>91</v>
      </c>
      <c r="R1050" s="100">
        <f>VLOOKUP(B1050,'Общие показания'!A:H,8,0)</f>
        <v>1.9119999999999999</v>
      </c>
      <c r="S1050" s="41"/>
      <c r="T1050" s="100">
        <f t="shared" si="514"/>
        <v>0.73046755878329139</v>
      </c>
      <c r="U1050" s="100">
        <f t="shared" si="515"/>
        <v>0.59330256460088737</v>
      </c>
      <c r="V1050" s="41">
        <f t="shared" si="511"/>
        <v>0.58822987661582127</v>
      </c>
      <c r="W1050" s="41">
        <f t="shared" si="510"/>
        <v>0</v>
      </c>
      <c r="X1050" s="100">
        <f t="shared" si="516"/>
        <v>0</v>
      </c>
      <c r="Y1050" s="41"/>
      <c r="Z1050" s="41"/>
      <c r="AA1050" s="41"/>
      <c r="AB1050" s="41"/>
      <c r="AC1050" s="41"/>
      <c r="AD1050" s="41">
        <f>(S1050*$AD$1)/31*N1050</f>
        <v>0</v>
      </c>
      <c r="AE1050" s="41">
        <f>(S1050*$AE$1)/30*O1050</f>
        <v>0</v>
      </c>
      <c r="AF1050" s="41">
        <f>(S1050*$AF$1)/31*P1050</f>
        <v>0</v>
      </c>
      <c r="AG1050" s="41">
        <f>S1050-AD1050-AE1050-AF1050</f>
        <v>0</v>
      </c>
      <c r="AI1050" s="100">
        <f t="shared" si="517"/>
        <v>0.63524102262470838</v>
      </c>
      <c r="AJ1050" s="100">
        <f t="shared" si="518"/>
        <v>0.30662986001727305</v>
      </c>
      <c r="AK1050" s="41">
        <f t="shared" si="512"/>
        <v>0.48092004354843831</v>
      </c>
      <c r="AL1050" s="41">
        <f t="shared" si="519"/>
        <v>0</v>
      </c>
      <c r="AR1050" s="41">
        <f t="shared" si="520"/>
        <v>0</v>
      </c>
      <c r="AS1050" s="41">
        <f t="shared" si="521"/>
        <v>0</v>
      </c>
      <c r="AT1050" s="41">
        <f t="shared" si="522"/>
        <v>0</v>
      </c>
      <c r="AV1050" s="40">
        <f t="shared" si="523"/>
        <v>3666.0534875883782</v>
      </c>
      <c r="AW1050" s="40">
        <f t="shared" si="524"/>
        <v>2415.7426033480051</v>
      </c>
      <c r="AX1050" s="40">
        <f t="shared" si="525"/>
        <v>2869.9832796921319</v>
      </c>
      <c r="AY1050" s="40">
        <f t="shared" si="526"/>
        <v>0</v>
      </c>
      <c r="AZ1050" s="40">
        <f t="shared" si="527"/>
        <v>0</v>
      </c>
      <c r="BA1050" s="40">
        <f t="shared" si="528"/>
        <v>0</v>
      </c>
      <c r="BB1050" s="40">
        <f t="shared" si="529"/>
        <v>0</v>
      </c>
      <c r="BC1050" s="40">
        <f t="shared" si="530"/>
        <v>0</v>
      </c>
      <c r="BD1050" s="40">
        <f t="shared" si="531"/>
        <v>0</v>
      </c>
      <c r="BE1050" s="40">
        <f>(AD1050+AR1050)*$BE$1</f>
        <v>0</v>
      </c>
      <c r="BF1050" s="40">
        <f>(AE1050+AS1050)*$BF$1</f>
        <v>0</v>
      </c>
      <c r="BG1050" s="40">
        <f>(AF1050+AT1050)*$BG$1</f>
        <v>0</v>
      </c>
      <c r="BH1050" s="62">
        <f t="shared" si="532"/>
        <v>8951.7793706285156</v>
      </c>
      <c r="BI1050" s="128">
        <f>VLOOKUP(A1050,'1112 '!$B$499:$G$1229,6,0)</f>
        <v>4097.3999999999996</v>
      </c>
      <c r="BJ1050" s="63">
        <f t="shared" si="533"/>
        <v>4854.379370628516</v>
      </c>
      <c r="BK1050" s="41">
        <f t="shared" si="534"/>
        <v>8.7389699323648321E-3</v>
      </c>
    </row>
    <row r="1051" spans="1:63" x14ac:dyDescent="0.3">
      <c r="A1051" s="85" t="s">
        <v>1828</v>
      </c>
      <c r="B1051" s="85" t="s">
        <v>1028</v>
      </c>
      <c r="C1051" s="65">
        <f>VLOOKUP(B1051,Площадь!$D$2:$E$713,2,0)</f>
        <v>39.1</v>
      </c>
      <c r="D1051" s="79"/>
      <c r="E1051">
        <v>31</v>
      </c>
      <c r="F1051">
        <v>29</v>
      </c>
      <c r="G1051">
        <v>31</v>
      </c>
      <c r="Q1051">
        <f t="shared" si="513"/>
        <v>91</v>
      </c>
      <c r="R1051" s="100">
        <f>VLOOKUP(B1051,'Общие показания'!A:H,8,0)</f>
        <v>0.92399999999999949</v>
      </c>
      <c r="S1051" s="41"/>
      <c r="T1051" s="100">
        <f t="shared" si="514"/>
        <v>0.35300838091828501</v>
      </c>
      <c r="U1051" s="100">
        <f t="shared" si="515"/>
        <v>0.28672153226528224</v>
      </c>
      <c r="V1051" s="41">
        <f t="shared" si="511"/>
        <v>0.28427008681643234</v>
      </c>
      <c r="W1051" s="41">
        <f>R1050*W$1/30*H1051</f>
        <v>0</v>
      </c>
      <c r="X1051" s="100">
        <f t="shared" si="516"/>
        <v>0</v>
      </c>
      <c r="Y1051" s="41"/>
      <c r="Z1051" s="41"/>
      <c r="AA1051" s="41"/>
      <c r="AB1051" s="41"/>
      <c r="AC1051" s="41"/>
      <c r="AD1051" s="41"/>
      <c r="AE1051" s="41"/>
      <c r="AF1051" s="41"/>
      <c r="AG1051" s="41"/>
      <c r="AI1051" s="100">
        <f t="shared" si="517"/>
        <v>0.78106679196937412</v>
      </c>
      <c r="AJ1051" s="100">
        <f t="shared" si="518"/>
        <v>0.37701973354325086</v>
      </c>
      <c r="AK1051" s="41">
        <f t="shared" si="512"/>
        <v>0.59131992775924336</v>
      </c>
      <c r="AL1051" s="41">
        <f t="shared" si="519"/>
        <v>0</v>
      </c>
      <c r="AR1051" s="41">
        <f t="shared" si="520"/>
        <v>0</v>
      </c>
      <c r="AS1051" s="41">
        <f t="shared" si="521"/>
        <v>0</v>
      </c>
      <c r="AT1051" s="41">
        <f t="shared" si="522"/>
        <v>0</v>
      </c>
      <c r="AV1051" s="40">
        <f t="shared" si="523"/>
        <v>3044.2660310927167</v>
      </c>
      <c r="AW1051" s="40">
        <f t="shared" si="524"/>
        <v>1781.720504285794</v>
      </c>
      <c r="AX1051" s="40">
        <f t="shared" si="525"/>
        <v>2350.398811526361</v>
      </c>
      <c r="AY1051" s="40">
        <f t="shared" si="526"/>
        <v>0</v>
      </c>
      <c r="AZ1051" s="40">
        <f t="shared" si="527"/>
        <v>0</v>
      </c>
      <c r="BA1051" s="40">
        <f t="shared" si="528"/>
        <v>0</v>
      </c>
      <c r="BB1051" s="40">
        <f t="shared" si="529"/>
        <v>0</v>
      </c>
      <c r="BC1051" s="40">
        <f t="shared" si="530"/>
        <v>0</v>
      </c>
      <c r="BD1051" s="40">
        <f t="shared" si="531"/>
        <v>0</v>
      </c>
      <c r="BE1051" s="40"/>
      <c r="BF1051" s="40"/>
      <c r="BG1051" s="40"/>
      <c r="BH1051" s="62">
        <f t="shared" si="532"/>
        <v>7176.3853469048718</v>
      </c>
      <c r="BI1051" s="128">
        <f>VLOOKUP(A1051,'1112 '!$B$499:$G$1229,6,0)</f>
        <v>5038.01</v>
      </c>
      <c r="BJ1051" s="63">
        <f t="shared" si="533"/>
        <v>2138.3753469048715</v>
      </c>
      <c r="BK1051" s="41">
        <f t="shared" si="534"/>
        <v>5.6977972149869303E-3</v>
      </c>
    </row>
    <row r="1052" spans="1:63" x14ac:dyDescent="0.3">
      <c r="A1052" s="85" t="s">
        <v>2035</v>
      </c>
      <c r="B1052" s="85" t="s">
        <v>1175</v>
      </c>
      <c r="C1052" s="65">
        <f>VLOOKUP(B1052,Площадь!$D$2:$E$713,2,0)</f>
        <v>62</v>
      </c>
      <c r="D1052" s="79"/>
      <c r="E1052">
        <v>31</v>
      </c>
      <c r="F1052">
        <v>29</v>
      </c>
      <c r="G1052">
        <v>31</v>
      </c>
      <c r="Q1052">
        <f t="shared" si="513"/>
        <v>91</v>
      </c>
      <c r="R1052" s="100">
        <f>VLOOKUP(B1052,'Общие показания'!A:H,8,0)</f>
        <v>2.3648552900802127</v>
      </c>
      <c r="S1052" s="41"/>
      <c r="T1052" s="100">
        <f t="shared" si="514"/>
        <v>0.90347807040828743</v>
      </c>
      <c r="U1052" s="100">
        <f t="shared" si="515"/>
        <v>0.73382568436954265</v>
      </c>
      <c r="V1052" s="41">
        <f t="shared" si="511"/>
        <v>0.7275515353023827</v>
      </c>
      <c r="W1052" s="41">
        <f t="shared" ref="W1052:W1065" si="535">R1052*W$1/30*H1052</f>
        <v>0</v>
      </c>
      <c r="X1052" s="100">
        <f t="shared" si="516"/>
        <v>0</v>
      </c>
      <c r="Y1052" s="41"/>
      <c r="Z1052" s="41"/>
      <c r="AA1052" s="41"/>
      <c r="AB1052" s="41"/>
      <c r="AC1052" s="41"/>
      <c r="AD1052" s="41"/>
      <c r="AE1052" s="41"/>
      <c r="AF1052" s="41"/>
      <c r="AG1052" s="41"/>
      <c r="AI1052" s="100">
        <f t="shared" si="517"/>
        <v>1.2385202327903118</v>
      </c>
      <c r="AJ1052" s="100">
        <f t="shared" si="518"/>
        <v>0.59783180254940027</v>
      </c>
      <c r="AK1052" s="41">
        <f t="shared" si="512"/>
        <v>0.93764285220135768</v>
      </c>
      <c r="AL1052" s="41">
        <f t="shared" si="519"/>
        <v>0</v>
      </c>
      <c r="AR1052" s="41">
        <f t="shared" si="520"/>
        <v>0</v>
      </c>
      <c r="AS1052" s="41">
        <f t="shared" si="521"/>
        <v>0</v>
      </c>
      <c r="AT1052" s="41">
        <f t="shared" si="522"/>
        <v>0</v>
      </c>
      <c r="AV1052" s="40">
        <f t="shared" si="523"/>
        <v>5749.8945651741924</v>
      </c>
      <c r="AW1052" s="40">
        <f t="shared" si="524"/>
        <v>3574.6480915857337</v>
      </c>
      <c r="AX1052" s="40">
        <f t="shared" si="525"/>
        <v>4469.9812060395407</v>
      </c>
      <c r="AY1052" s="40">
        <f t="shared" si="526"/>
        <v>0</v>
      </c>
      <c r="AZ1052" s="40">
        <f t="shared" si="527"/>
        <v>0</v>
      </c>
      <c r="BA1052" s="40">
        <f t="shared" si="528"/>
        <v>0</v>
      </c>
      <c r="BB1052" s="40">
        <f t="shared" si="529"/>
        <v>0</v>
      </c>
      <c r="BC1052" s="40">
        <f t="shared" si="530"/>
        <v>0</v>
      </c>
      <c r="BD1052" s="40">
        <f t="shared" si="531"/>
        <v>0</v>
      </c>
      <c r="BE1052" s="40"/>
      <c r="BF1052" s="40"/>
      <c r="BG1052" s="40"/>
      <c r="BH1052" s="62">
        <f t="shared" si="532"/>
        <v>13794.523862799466</v>
      </c>
      <c r="BI1052" s="128">
        <f>VLOOKUP(A1052,'1112 '!$B$499:$G$1229,6,0)</f>
        <v>7988.67</v>
      </c>
      <c r="BJ1052" s="63">
        <f t="shared" si="533"/>
        <v>5805.8538627994658</v>
      </c>
      <c r="BK1052" s="41">
        <f t="shared" si="534"/>
        <v>6.9070566903511868E-3</v>
      </c>
    </row>
    <row r="1053" spans="1:63" x14ac:dyDescent="0.3">
      <c r="A1053" s="85" t="s">
        <v>1737</v>
      </c>
      <c r="B1053" s="85" t="s">
        <v>869</v>
      </c>
      <c r="C1053" s="65">
        <f>VLOOKUP(B1053,Площадь!$D$2:$E$713,2,0)</f>
        <v>32.5</v>
      </c>
      <c r="D1053" s="79"/>
      <c r="E1053">
        <v>31</v>
      </c>
      <c r="F1053">
        <v>29</v>
      </c>
      <c r="G1053">
        <v>31</v>
      </c>
      <c r="Q1053">
        <f t="shared" si="513"/>
        <v>91</v>
      </c>
      <c r="R1053" s="100">
        <f>VLOOKUP(B1053,'Общие показания'!A:H,8,0)</f>
        <v>1.2396418859291438</v>
      </c>
      <c r="S1053" s="41"/>
      <c r="T1053" s="100">
        <f t="shared" si="514"/>
        <v>0.47359737561724746</v>
      </c>
      <c r="U1053" s="100">
        <f t="shared" si="515"/>
        <v>0.38466668938726029</v>
      </c>
      <c r="V1053" s="41">
        <f t="shared" si="511"/>
        <v>0.38137782092463612</v>
      </c>
      <c r="W1053" s="41">
        <f t="shared" si="535"/>
        <v>0</v>
      </c>
      <c r="X1053" s="100">
        <f t="shared" si="516"/>
        <v>0</v>
      </c>
      <c r="Y1053" s="41"/>
      <c r="Z1053" s="41"/>
      <c r="AA1053" s="41"/>
      <c r="AB1053" s="41"/>
      <c r="AC1053" s="41"/>
      <c r="AD1053" s="41"/>
      <c r="AE1053" s="41"/>
      <c r="AF1053" s="41"/>
      <c r="AG1053" s="41"/>
      <c r="AI1053" s="100">
        <f t="shared" si="517"/>
        <v>0.6492243155755667</v>
      </c>
      <c r="AJ1053" s="100">
        <f t="shared" si="518"/>
        <v>0.31337957391702437</v>
      </c>
      <c r="AK1053" s="41">
        <f t="shared" si="512"/>
        <v>0.49150633381522779</v>
      </c>
      <c r="AL1053" s="41">
        <f t="shared" si="519"/>
        <v>0</v>
      </c>
      <c r="AR1053" s="41">
        <f t="shared" si="520"/>
        <v>0</v>
      </c>
      <c r="AS1053" s="41">
        <f t="shared" si="521"/>
        <v>0</v>
      </c>
      <c r="AT1053" s="41">
        <f t="shared" si="522"/>
        <v>0</v>
      </c>
      <c r="AV1053" s="40">
        <f t="shared" si="523"/>
        <v>3014.0576349703429</v>
      </c>
      <c r="AW1053" s="40">
        <f t="shared" si="524"/>
        <v>1873.8074673634896</v>
      </c>
      <c r="AX1053" s="40">
        <f t="shared" si="525"/>
        <v>2343.1353096175012</v>
      </c>
      <c r="AY1053" s="40">
        <f t="shared" si="526"/>
        <v>0</v>
      </c>
      <c r="AZ1053" s="40">
        <f t="shared" si="527"/>
        <v>0</v>
      </c>
      <c r="BA1053" s="40">
        <f t="shared" si="528"/>
        <v>0</v>
      </c>
      <c r="BB1053" s="40">
        <f t="shared" si="529"/>
        <v>0</v>
      </c>
      <c r="BC1053" s="40">
        <f t="shared" si="530"/>
        <v>0</v>
      </c>
      <c r="BD1053" s="40">
        <f t="shared" si="531"/>
        <v>0</v>
      </c>
      <c r="BE1053" s="40"/>
      <c r="BF1053" s="40"/>
      <c r="BG1053" s="40"/>
      <c r="BH1053" s="62">
        <f t="shared" si="532"/>
        <v>7231.0004119513342</v>
      </c>
      <c r="BI1053" s="128">
        <f>VLOOKUP(A1053,'1112 '!$B$499:$G$1229,6,0)</f>
        <v>4187.6099999999997</v>
      </c>
      <c r="BJ1053" s="63">
        <f t="shared" si="533"/>
        <v>3043.3904119513345</v>
      </c>
      <c r="BK1053" s="41">
        <f t="shared" si="534"/>
        <v>6.9070566903511859E-3</v>
      </c>
    </row>
    <row r="1054" spans="1:63" x14ac:dyDescent="0.3">
      <c r="A1054" s="85" t="s">
        <v>1862</v>
      </c>
      <c r="B1054" s="85" t="s">
        <v>825</v>
      </c>
      <c r="C1054" s="65">
        <f>VLOOKUP(B1054,Площадь!$D$2:$E$713,2,0)</f>
        <v>47.6</v>
      </c>
      <c r="D1054" s="79"/>
      <c r="E1054">
        <v>31</v>
      </c>
      <c r="F1054">
        <v>29</v>
      </c>
      <c r="G1054">
        <v>31</v>
      </c>
      <c r="Q1054">
        <f t="shared" si="513"/>
        <v>91</v>
      </c>
      <c r="R1054" s="100">
        <f>VLOOKUP(B1054,'Общие показания'!A:H,8,0)</f>
        <v>1.8155985775454537</v>
      </c>
      <c r="S1054" s="41"/>
      <c r="T1054" s="100">
        <f t="shared" si="514"/>
        <v>0.69363800244249163</v>
      </c>
      <c r="U1054" s="100">
        <f t="shared" si="515"/>
        <v>0.56338875122564891</v>
      </c>
      <c r="V1054" s="41">
        <f t="shared" si="511"/>
        <v>0.5585718238773133</v>
      </c>
      <c r="W1054" s="41">
        <f t="shared" si="535"/>
        <v>0</v>
      </c>
      <c r="X1054" s="100">
        <f t="shared" si="516"/>
        <v>0</v>
      </c>
      <c r="Y1054" s="41"/>
      <c r="Z1054" s="41"/>
      <c r="AA1054" s="41"/>
      <c r="AB1054" s="41"/>
      <c r="AC1054" s="41"/>
      <c r="AD1054" s="41"/>
      <c r="AE1054" s="41"/>
      <c r="AF1054" s="41"/>
      <c r="AG1054" s="41"/>
      <c r="AI1054" s="100">
        <f t="shared" si="517"/>
        <v>0.95086392065836844</v>
      </c>
      <c r="AJ1054" s="100">
        <f t="shared" si="518"/>
        <v>0.45898054518308806</v>
      </c>
      <c r="AK1054" s="41">
        <f t="shared" si="512"/>
        <v>0.71986773814168747</v>
      </c>
      <c r="AL1054" s="41">
        <f t="shared" si="519"/>
        <v>0</v>
      </c>
      <c r="AR1054" s="41">
        <f t="shared" si="520"/>
        <v>0</v>
      </c>
      <c r="AS1054" s="41">
        <f t="shared" si="521"/>
        <v>0</v>
      </c>
      <c r="AT1054" s="41">
        <f t="shared" si="522"/>
        <v>0</v>
      </c>
      <c r="AV1054" s="40">
        <f t="shared" si="523"/>
        <v>4414.4351822950257</v>
      </c>
      <c r="AW1054" s="40">
        <f t="shared" si="524"/>
        <v>2744.4072445077572</v>
      </c>
      <c r="AX1054" s="40">
        <f t="shared" si="525"/>
        <v>3431.7920227013251</v>
      </c>
      <c r="AY1054" s="40">
        <f t="shared" si="526"/>
        <v>0</v>
      </c>
      <c r="AZ1054" s="40">
        <f t="shared" si="527"/>
        <v>0</v>
      </c>
      <c r="BA1054" s="40">
        <f t="shared" si="528"/>
        <v>0</v>
      </c>
      <c r="BB1054" s="40">
        <f t="shared" si="529"/>
        <v>0</v>
      </c>
      <c r="BC1054" s="40">
        <f t="shared" si="530"/>
        <v>0</v>
      </c>
      <c r="BD1054" s="40">
        <f t="shared" si="531"/>
        <v>0</v>
      </c>
      <c r="BE1054" s="40"/>
      <c r="BF1054" s="40"/>
      <c r="BG1054" s="40"/>
      <c r="BH1054" s="62">
        <f t="shared" si="532"/>
        <v>10590.634449504108</v>
      </c>
      <c r="BI1054" s="128">
        <f>VLOOKUP(A1054,'1112 '!$B$499:$G$1229,6,0)</f>
        <v>6133.23</v>
      </c>
      <c r="BJ1054" s="63">
        <f t="shared" si="533"/>
        <v>4457.4044495041089</v>
      </c>
      <c r="BK1054" s="41">
        <f t="shared" si="534"/>
        <v>6.9070566903511859E-3</v>
      </c>
    </row>
    <row r="1055" spans="1:63" x14ac:dyDescent="0.3">
      <c r="A1055" s="85" t="s">
        <v>1348</v>
      </c>
      <c r="B1055" s="85" t="s">
        <v>855</v>
      </c>
      <c r="C1055" s="65">
        <f>VLOOKUP(B1055,Площадь!$D$2:$E$713,2,0)</f>
        <v>83.5</v>
      </c>
      <c r="D1055" s="79"/>
      <c r="E1055">
        <v>31</v>
      </c>
      <c r="F1055">
        <v>29</v>
      </c>
      <c r="G1055">
        <v>31</v>
      </c>
      <c r="Q1055">
        <f t="shared" si="513"/>
        <v>91</v>
      </c>
      <c r="R1055" s="100">
        <f>VLOOKUP(B1055,'Общие показания'!A:H,8,0)</f>
        <v>3.1849260761564153</v>
      </c>
      <c r="S1055" s="41"/>
      <c r="T1055" s="100">
        <f t="shared" si="514"/>
        <v>1.2167809496627742</v>
      </c>
      <c r="U1055" s="100">
        <f t="shared" si="515"/>
        <v>0.98829749427188407</v>
      </c>
      <c r="V1055" s="41">
        <f t="shared" si="511"/>
        <v>0.97984763222175753</v>
      </c>
      <c r="W1055" s="41">
        <f t="shared" si="535"/>
        <v>0</v>
      </c>
      <c r="X1055" s="100">
        <f t="shared" si="516"/>
        <v>0</v>
      </c>
      <c r="Y1055" s="41"/>
      <c r="Z1055" s="41"/>
      <c r="AA1055" s="41"/>
      <c r="AB1055" s="41"/>
      <c r="AC1055" s="41"/>
      <c r="AD1055" s="41">
        <f>(S1055*$AD$1)/31*N1055</f>
        <v>0</v>
      </c>
      <c r="AE1055" s="41">
        <f>(S1055*$AE$1)/30*O1055</f>
        <v>0</v>
      </c>
      <c r="AF1055" s="41">
        <f>(S1055*$AF$1)/31*P1055</f>
        <v>0</v>
      </c>
      <c r="AG1055" s="41">
        <f>S1055-AD1055-AE1055-AF1055</f>
        <v>0</v>
      </c>
      <c r="AI1055" s="100">
        <f t="shared" si="517"/>
        <v>1.6680070877095328</v>
      </c>
      <c r="AJ1055" s="100">
        <f t="shared" si="518"/>
        <v>0.80514444375604721</v>
      </c>
      <c r="AK1055" s="41">
        <f t="shared" si="512"/>
        <v>1.262793196109893</v>
      </c>
      <c r="AL1055" s="41">
        <f t="shared" si="519"/>
        <v>0</v>
      </c>
      <c r="AR1055" s="41">
        <f t="shared" si="520"/>
        <v>0</v>
      </c>
      <c r="AS1055" s="41">
        <f t="shared" si="521"/>
        <v>0</v>
      </c>
      <c r="AT1055" s="41">
        <f t="shared" si="522"/>
        <v>0</v>
      </c>
      <c r="AV1055" s="40">
        <f t="shared" si="523"/>
        <v>7743.8096160007262</v>
      </c>
      <c r="AW1055" s="40">
        <f t="shared" si="524"/>
        <v>4814.2438007646579</v>
      </c>
      <c r="AX1055" s="40">
        <f t="shared" si="525"/>
        <v>6020.0553339403496</v>
      </c>
      <c r="AY1055" s="40">
        <f t="shared" si="526"/>
        <v>0</v>
      </c>
      <c r="AZ1055" s="40">
        <f t="shared" si="527"/>
        <v>0</v>
      </c>
      <c r="BA1055" s="40">
        <f t="shared" si="528"/>
        <v>0</v>
      </c>
      <c r="BB1055" s="40">
        <f t="shared" si="529"/>
        <v>0</v>
      </c>
      <c r="BC1055" s="40">
        <f t="shared" si="530"/>
        <v>0</v>
      </c>
      <c r="BD1055" s="40">
        <f t="shared" si="531"/>
        <v>0</v>
      </c>
      <c r="BE1055" s="40">
        <f>(AD1055+AR1055)*$BE$1</f>
        <v>0</v>
      </c>
      <c r="BF1055" s="40">
        <f>(AE1055+AS1055)*$BF$1</f>
        <v>0</v>
      </c>
      <c r="BG1055" s="40">
        <f>(AF1055+AT1055)*$BG$1</f>
        <v>0</v>
      </c>
      <c r="BH1055" s="62">
        <f t="shared" si="532"/>
        <v>18578.108750705735</v>
      </c>
      <c r="BI1055" s="128">
        <f>VLOOKUP(A1055,'1112 '!$B$499:$G$1229,6,0)</f>
        <v>10758.91</v>
      </c>
      <c r="BJ1055" s="63">
        <f t="shared" si="533"/>
        <v>7819.1987507057347</v>
      </c>
      <c r="BK1055" s="41">
        <f t="shared" si="534"/>
        <v>6.9070566903511868E-3</v>
      </c>
    </row>
    <row r="1056" spans="1:63" x14ac:dyDescent="0.3">
      <c r="A1056" s="85" t="s">
        <v>2303</v>
      </c>
      <c r="B1056" s="85" t="s">
        <v>858</v>
      </c>
      <c r="C1056" s="65">
        <f>VLOOKUP(B1056,Площадь!$D$2:$E$713,2,0)</f>
        <v>45.1</v>
      </c>
      <c r="D1056" s="79"/>
      <c r="E1056">
        <v>31</v>
      </c>
      <c r="F1056">
        <v>29</v>
      </c>
      <c r="G1056">
        <v>31</v>
      </c>
      <c r="Q1056">
        <f t="shared" si="513"/>
        <v>91</v>
      </c>
      <c r="R1056" s="100">
        <f>VLOOKUP(B1056,'Общие показания'!A:H,8,0)</f>
        <v>3.2249999999999996</v>
      </c>
      <c r="S1056" s="41"/>
      <c r="T1056" s="100">
        <f t="shared" si="514"/>
        <v>1.2320909398933655</v>
      </c>
      <c r="U1056" s="100">
        <f t="shared" si="515"/>
        <v>1.0007326207310991</v>
      </c>
      <c r="V1056" s="41">
        <f t="shared" si="511"/>
        <v>0.99217643937553535</v>
      </c>
      <c r="W1056" s="41">
        <f t="shared" si="535"/>
        <v>0</v>
      </c>
      <c r="X1056" s="100">
        <f t="shared" si="516"/>
        <v>0</v>
      </c>
      <c r="Y1056" s="41"/>
      <c r="Z1056" s="41"/>
      <c r="AA1056" s="41"/>
      <c r="AB1056" s="41"/>
      <c r="AC1056" s="41"/>
      <c r="AD1056" s="41"/>
      <c r="AE1056" s="41"/>
      <c r="AF1056" s="41"/>
      <c r="AG1056" s="41"/>
      <c r="AI1056" s="100">
        <f t="shared" si="517"/>
        <v>0.90092358869101719</v>
      </c>
      <c r="AJ1056" s="100">
        <f t="shared" si="518"/>
        <v>0.43487442411254768</v>
      </c>
      <c r="AK1056" s="41">
        <f t="shared" si="512"/>
        <v>0.68205955861743917</v>
      </c>
      <c r="AL1056" s="41">
        <f t="shared" si="519"/>
        <v>0</v>
      </c>
      <c r="AR1056" s="41">
        <f t="shared" si="520"/>
        <v>0</v>
      </c>
      <c r="AS1056" s="41">
        <f t="shared" si="521"/>
        <v>0</v>
      </c>
      <c r="AT1056" s="41">
        <f t="shared" si="522"/>
        <v>0</v>
      </c>
      <c r="AV1056" s="40">
        <f t="shared" si="523"/>
        <v>5725.7788799507734</v>
      </c>
      <c r="AW1056" s="40">
        <f t="shared" si="524"/>
        <v>3853.6861268964922</v>
      </c>
      <c r="AX1056" s="40">
        <f t="shared" si="525"/>
        <v>4494.2521435724211</v>
      </c>
      <c r="AY1056" s="40">
        <f t="shared" si="526"/>
        <v>0</v>
      </c>
      <c r="AZ1056" s="40">
        <f t="shared" si="527"/>
        <v>0</v>
      </c>
      <c r="BA1056" s="40">
        <f t="shared" si="528"/>
        <v>0</v>
      </c>
      <c r="BB1056" s="40">
        <f t="shared" si="529"/>
        <v>0</v>
      </c>
      <c r="BC1056" s="40">
        <f t="shared" si="530"/>
        <v>0</v>
      </c>
      <c r="BD1056" s="40">
        <f t="shared" si="531"/>
        <v>0</v>
      </c>
      <c r="BE1056" s="40"/>
      <c r="BF1056" s="40"/>
      <c r="BG1056" s="40"/>
      <c r="BH1056" s="62">
        <f t="shared" si="532"/>
        <v>14073.717150419687</v>
      </c>
      <c r="BI1056" s="128">
        <f>VLOOKUP(A1056,'1112 '!$B$499:$G$1229,6,0)</f>
        <v>5811.1</v>
      </c>
      <c r="BJ1056" s="63">
        <f t="shared" si="533"/>
        <v>8262.6171504196864</v>
      </c>
      <c r="BK1056" s="41">
        <f t="shared" si="534"/>
        <v>9.6874677964172273E-3</v>
      </c>
    </row>
    <row r="1057" spans="1:63" x14ac:dyDescent="0.3">
      <c r="A1057" s="85" t="s">
        <v>1727</v>
      </c>
      <c r="B1057" s="85" t="s">
        <v>901</v>
      </c>
      <c r="C1057" s="65">
        <f>VLOOKUP(B1057,Площадь!$D$2:$E$713,2,0)</f>
        <v>55.8</v>
      </c>
      <c r="D1057" s="79"/>
      <c r="E1057">
        <v>31</v>
      </c>
      <c r="F1057">
        <v>29</v>
      </c>
      <c r="G1057">
        <v>31</v>
      </c>
      <c r="Q1057">
        <f t="shared" si="513"/>
        <v>91</v>
      </c>
      <c r="R1057" s="100">
        <f>VLOOKUP(B1057,'Общие показания'!A:H,8,0)</f>
        <v>7.0949999999999998</v>
      </c>
      <c r="S1057" s="41"/>
      <c r="T1057" s="100">
        <f t="shared" si="514"/>
        <v>2.7106000677654039</v>
      </c>
      <c r="U1057" s="100">
        <f t="shared" si="515"/>
        <v>2.2016117656084182</v>
      </c>
      <c r="V1057" s="41">
        <f t="shared" si="511"/>
        <v>2.1827881666261777</v>
      </c>
      <c r="W1057" s="41">
        <f t="shared" si="535"/>
        <v>0</v>
      </c>
      <c r="X1057" s="100">
        <f t="shared" si="516"/>
        <v>0</v>
      </c>
      <c r="Y1057" s="41"/>
      <c r="Z1057" s="41"/>
      <c r="AA1057" s="41"/>
      <c r="AB1057" s="41"/>
      <c r="AC1057" s="41"/>
      <c r="AD1057" s="41"/>
      <c r="AE1057" s="41"/>
      <c r="AF1057" s="41"/>
      <c r="AG1057" s="41"/>
      <c r="AI1057" s="100">
        <f t="shared" si="517"/>
        <v>1.1146682095112805</v>
      </c>
      <c r="AJ1057" s="100">
        <f t="shared" si="518"/>
        <v>0.53804862229446027</v>
      </c>
      <c r="AK1057" s="41">
        <f t="shared" si="512"/>
        <v>0.84387856698122188</v>
      </c>
      <c r="AL1057" s="41">
        <f t="shared" si="519"/>
        <v>0</v>
      </c>
      <c r="AR1057" s="41">
        <f t="shared" si="520"/>
        <v>0</v>
      </c>
      <c r="AS1057" s="41">
        <f t="shared" si="521"/>
        <v>0</v>
      </c>
      <c r="AT1057" s="41">
        <f t="shared" si="522"/>
        <v>0</v>
      </c>
      <c r="AV1057" s="40">
        <f t="shared" si="523"/>
        <v>10268.397152790441</v>
      </c>
      <c r="AW1057" s="40">
        <f t="shared" si="524"/>
        <v>7354.2347588709708</v>
      </c>
      <c r="AX1057" s="40">
        <f t="shared" si="525"/>
        <v>8124.6631130263586</v>
      </c>
      <c r="AY1057" s="40">
        <f t="shared" si="526"/>
        <v>0</v>
      </c>
      <c r="AZ1057" s="40">
        <f t="shared" si="527"/>
        <v>0</v>
      </c>
      <c r="BA1057" s="40">
        <f t="shared" si="528"/>
        <v>0</v>
      </c>
      <c r="BB1057" s="40">
        <f t="shared" si="529"/>
        <v>0</v>
      </c>
      <c r="BC1057" s="40">
        <f t="shared" si="530"/>
        <v>0</v>
      </c>
      <c r="BD1057" s="40">
        <f t="shared" si="531"/>
        <v>0</v>
      </c>
      <c r="BE1057" s="40"/>
      <c r="BF1057" s="40"/>
      <c r="BG1057" s="40"/>
      <c r="BH1057" s="62">
        <f t="shared" si="532"/>
        <v>25747.29502468777</v>
      </c>
      <c r="BI1057" s="128">
        <f>VLOOKUP(A1057,'1112 '!$B$499:$G$1229,6,0)</f>
        <v>7189.8</v>
      </c>
      <c r="BJ1057" s="63">
        <f t="shared" si="533"/>
        <v>18557.495024687771</v>
      </c>
      <c r="BK1057" s="41">
        <f t="shared" si="534"/>
        <v>1.432436588827205E-2</v>
      </c>
    </row>
    <row r="1058" spans="1:63" x14ac:dyDescent="0.3">
      <c r="A1058" s="85" t="s">
        <v>1713</v>
      </c>
      <c r="B1058" s="85" t="s">
        <v>621</v>
      </c>
      <c r="C1058" s="65">
        <f>VLOOKUP(B1058,Площадь!$D$2:$E$713,2,0)</f>
        <v>56</v>
      </c>
      <c r="D1058" s="79"/>
      <c r="E1058">
        <v>31</v>
      </c>
      <c r="F1058">
        <v>29</v>
      </c>
      <c r="G1058">
        <v>31</v>
      </c>
      <c r="Q1058">
        <f t="shared" si="513"/>
        <v>91</v>
      </c>
      <c r="R1058" s="100">
        <f>VLOOKUP(B1058,'Общие показания'!A:H,8,0)</f>
        <v>0</v>
      </c>
      <c r="S1058" s="41"/>
      <c r="T1058" s="100">
        <f t="shared" si="514"/>
        <v>0</v>
      </c>
      <c r="U1058" s="100">
        <f t="shared" si="515"/>
        <v>0</v>
      </c>
      <c r="V1058" s="41">
        <f t="shared" si="511"/>
        <v>0</v>
      </c>
      <c r="W1058" s="41">
        <f t="shared" si="535"/>
        <v>0</v>
      </c>
      <c r="X1058" s="100">
        <f t="shared" si="516"/>
        <v>0</v>
      </c>
      <c r="Y1058" s="41"/>
      <c r="Z1058" s="41"/>
      <c r="AA1058" s="41"/>
      <c r="AB1058" s="41"/>
      <c r="AC1058" s="41"/>
      <c r="AD1058" s="41"/>
      <c r="AE1058" s="41"/>
      <c r="AF1058" s="41"/>
      <c r="AG1058" s="41"/>
      <c r="AI1058" s="100">
        <f t="shared" si="517"/>
        <v>1.1186634360686687</v>
      </c>
      <c r="AJ1058" s="100">
        <f t="shared" si="518"/>
        <v>0.53997711198010356</v>
      </c>
      <c r="AK1058" s="41">
        <f t="shared" si="512"/>
        <v>0.84690322134316176</v>
      </c>
      <c r="AL1058" s="41">
        <f t="shared" si="519"/>
        <v>0</v>
      </c>
      <c r="AR1058" s="41">
        <f t="shared" si="520"/>
        <v>0</v>
      </c>
      <c r="AS1058" s="41">
        <f t="shared" si="521"/>
        <v>0</v>
      </c>
      <c r="AT1058" s="41">
        <f t="shared" si="522"/>
        <v>0</v>
      </c>
      <c r="AV1058" s="40">
        <f t="shared" si="523"/>
        <v>3002.8953812452914</v>
      </c>
      <c r="AW1058" s="40">
        <f t="shared" si="524"/>
        <v>1449.4929603149108</v>
      </c>
      <c r="AX1058" s="40">
        <f t="shared" si="525"/>
        <v>2273.3931312447298</v>
      </c>
      <c r="AY1058" s="40">
        <f t="shared" si="526"/>
        <v>0</v>
      </c>
      <c r="AZ1058" s="40">
        <f t="shared" si="527"/>
        <v>0</v>
      </c>
      <c r="BA1058" s="40">
        <f t="shared" si="528"/>
        <v>0</v>
      </c>
      <c r="BB1058" s="40">
        <f t="shared" si="529"/>
        <v>0</v>
      </c>
      <c r="BC1058" s="40">
        <f t="shared" si="530"/>
        <v>0</v>
      </c>
      <c r="BD1058" s="40">
        <f t="shared" si="531"/>
        <v>0</v>
      </c>
      <c r="BE1058" s="40"/>
      <c r="BF1058" s="40"/>
      <c r="BG1058" s="40"/>
      <c r="BH1058" s="62">
        <f t="shared" si="532"/>
        <v>6725.7814728049325</v>
      </c>
      <c r="BI1058" s="128">
        <f>VLOOKUP(A1058,'1112 '!$B$499:$G$1229,6,0)</f>
        <v>7215.57</v>
      </c>
      <c r="BJ1058" s="63">
        <f t="shared" si="533"/>
        <v>-489.78852719506722</v>
      </c>
      <c r="BK1058" s="41">
        <f t="shared" si="534"/>
        <v>3.7284877520713305E-3</v>
      </c>
    </row>
    <row r="1059" spans="1:63" x14ac:dyDescent="0.3">
      <c r="A1059" s="85" t="s">
        <v>1891</v>
      </c>
      <c r="B1059" s="85" t="s">
        <v>1194</v>
      </c>
      <c r="C1059" s="65">
        <f>VLOOKUP(B1059,Площадь!$D$2:$E$713,2,0)</f>
        <v>86.8</v>
      </c>
      <c r="D1059" s="79"/>
      <c r="E1059">
        <v>31</v>
      </c>
      <c r="F1059">
        <v>29</v>
      </c>
      <c r="G1059">
        <v>31</v>
      </c>
      <c r="Q1059">
        <f t="shared" si="513"/>
        <v>91</v>
      </c>
      <c r="R1059" s="100">
        <f>VLOOKUP(B1059,'Общие показания'!A:H,8,0)</f>
        <v>3.3107974061122976</v>
      </c>
      <c r="S1059" s="41"/>
      <c r="T1059" s="100">
        <f t="shared" si="514"/>
        <v>1.2648692985716024</v>
      </c>
      <c r="U1059" s="100">
        <f t="shared" si="515"/>
        <v>1.0273559581173597</v>
      </c>
      <c r="V1059" s="41">
        <f t="shared" si="511"/>
        <v>1.0185721494233357</v>
      </c>
      <c r="W1059" s="41">
        <f t="shared" si="535"/>
        <v>0</v>
      </c>
      <c r="X1059" s="100">
        <f t="shared" si="516"/>
        <v>0</v>
      </c>
      <c r="Y1059" s="41"/>
      <c r="Z1059" s="41"/>
      <c r="AA1059" s="41"/>
      <c r="AB1059" s="41"/>
      <c r="AC1059" s="41"/>
      <c r="AD1059" s="41"/>
      <c r="AE1059" s="41"/>
      <c r="AF1059" s="41"/>
      <c r="AG1059" s="41"/>
      <c r="AI1059" s="100">
        <f t="shared" si="517"/>
        <v>1.7339283259064364</v>
      </c>
      <c r="AJ1059" s="100">
        <f t="shared" si="518"/>
        <v>0.8369645235691604</v>
      </c>
      <c r="AK1059" s="41">
        <f t="shared" si="512"/>
        <v>1.3126999930819008</v>
      </c>
      <c r="AL1059" s="41">
        <f t="shared" si="519"/>
        <v>0</v>
      </c>
      <c r="AR1059" s="41">
        <f t="shared" si="520"/>
        <v>0</v>
      </c>
      <c r="AS1059" s="41">
        <f t="shared" si="521"/>
        <v>0</v>
      </c>
      <c r="AT1059" s="41">
        <f t="shared" si="522"/>
        <v>0</v>
      </c>
      <c r="AV1059" s="40">
        <f t="shared" si="523"/>
        <v>8049.8523912438686</v>
      </c>
      <c r="AW1059" s="40">
        <f t="shared" si="524"/>
        <v>5004.5073282200274</v>
      </c>
      <c r="AX1059" s="40">
        <f t="shared" si="525"/>
        <v>6257.9736884553568</v>
      </c>
      <c r="AY1059" s="40">
        <f t="shared" si="526"/>
        <v>0</v>
      </c>
      <c r="AZ1059" s="40">
        <f t="shared" si="527"/>
        <v>0</v>
      </c>
      <c r="BA1059" s="40">
        <f t="shared" si="528"/>
        <v>0</v>
      </c>
      <c r="BB1059" s="40">
        <f t="shared" si="529"/>
        <v>0</v>
      </c>
      <c r="BC1059" s="40">
        <f t="shared" si="530"/>
        <v>0</v>
      </c>
      <c r="BD1059" s="40">
        <f t="shared" si="531"/>
        <v>0</v>
      </c>
      <c r="BE1059" s="40"/>
      <c r="BF1059" s="40"/>
      <c r="BG1059" s="40"/>
      <c r="BH1059" s="62">
        <f t="shared" si="532"/>
        <v>19312.333407919254</v>
      </c>
      <c r="BI1059" s="128">
        <f>VLOOKUP(A1059,'1112 '!$B$499:$G$1229,6,0)</f>
        <v>11184.12</v>
      </c>
      <c r="BJ1059" s="63">
        <f t="shared" si="533"/>
        <v>8128.2134079192529</v>
      </c>
      <c r="BK1059" s="41">
        <f t="shared" si="534"/>
        <v>6.9070566903511868E-3</v>
      </c>
    </row>
    <row r="1060" spans="1:63" x14ac:dyDescent="0.3">
      <c r="A1060" s="85" t="s">
        <v>2299</v>
      </c>
      <c r="B1060" s="85" t="s">
        <v>1139</v>
      </c>
      <c r="C1060" s="65">
        <f>VLOOKUP(B1060,Площадь!$D$2:$E$713,2,0)</f>
        <v>46.4</v>
      </c>
      <c r="D1060" s="79"/>
      <c r="E1060">
        <v>31</v>
      </c>
      <c r="F1060">
        <v>29</v>
      </c>
      <c r="G1060">
        <v>31</v>
      </c>
      <c r="Q1060">
        <f t="shared" si="513"/>
        <v>91</v>
      </c>
      <c r="R1060" s="100">
        <f>VLOOKUP(B1060,'Общие показания'!A:H,8,0)</f>
        <v>3.9619999999999997</v>
      </c>
      <c r="S1060" s="41"/>
      <c r="T1060" s="100">
        <f t="shared" si="514"/>
        <v>1.51365714848295</v>
      </c>
      <c r="U1060" s="100">
        <f t="shared" si="515"/>
        <v>1.2294271762284077</v>
      </c>
      <c r="V1060" s="41">
        <f t="shared" si="511"/>
        <v>1.2189156752886423</v>
      </c>
      <c r="W1060" s="41">
        <f t="shared" si="535"/>
        <v>0</v>
      </c>
      <c r="X1060" s="100">
        <f t="shared" si="516"/>
        <v>0</v>
      </c>
      <c r="Y1060" s="41"/>
      <c r="Z1060" s="41"/>
      <c r="AA1060" s="41"/>
      <c r="AB1060" s="41"/>
      <c r="AC1060" s="41"/>
      <c r="AD1060" s="41"/>
      <c r="AE1060" s="41"/>
      <c r="AF1060" s="41"/>
      <c r="AG1060" s="41"/>
      <c r="AI1060" s="100">
        <f t="shared" si="517"/>
        <v>0.92689256131403974</v>
      </c>
      <c r="AJ1060" s="100">
        <f t="shared" si="518"/>
        <v>0.44740960706922861</v>
      </c>
      <c r="AK1060" s="41">
        <f t="shared" si="512"/>
        <v>0.70171981197004829</v>
      </c>
      <c r="AL1060" s="41">
        <f t="shared" si="519"/>
        <v>0</v>
      </c>
      <c r="AR1060" s="41">
        <f t="shared" si="520"/>
        <v>0</v>
      </c>
      <c r="AS1060" s="41">
        <f t="shared" si="521"/>
        <v>0</v>
      </c>
      <c r="AT1060" s="41">
        <f t="shared" si="522"/>
        <v>0</v>
      </c>
      <c r="AV1060" s="40">
        <f t="shared" si="523"/>
        <v>6551.314018990648</v>
      </c>
      <c r="AW1060" s="40">
        <f t="shared" si="524"/>
        <v>4501.2335876128436</v>
      </c>
      <c r="AX1060" s="40">
        <f t="shared" si="525"/>
        <v>5155.6770765777392</v>
      </c>
      <c r="AY1060" s="40">
        <f t="shared" si="526"/>
        <v>0</v>
      </c>
      <c r="AZ1060" s="40">
        <f t="shared" si="527"/>
        <v>0</v>
      </c>
      <c r="BA1060" s="40">
        <f t="shared" si="528"/>
        <v>0</v>
      </c>
      <c r="BB1060" s="40">
        <f t="shared" si="529"/>
        <v>0</v>
      </c>
      <c r="BC1060" s="40">
        <f t="shared" si="530"/>
        <v>0</v>
      </c>
      <c r="BD1060" s="40">
        <f t="shared" si="531"/>
        <v>0</v>
      </c>
      <c r="BE1060" s="40"/>
      <c r="BF1060" s="40"/>
      <c r="BG1060" s="40"/>
      <c r="BH1060" s="62">
        <f t="shared" si="532"/>
        <v>16208.22468318123</v>
      </c>
      <c r="BI1060" s="128">
        <f>VLOOKUP(A1060,'1112 '!$B$499:$G$1229,6,0)</f>
        <v>5978.61</v>
      </c>
      <c r="BJ1060" s="63">
        <f t="shared" si="533"/>
        <v>10229.614683181229</v>
      </c>
      <c r="BK1060" s="41">
        <f t="shared" si="534"/>
        <v>1.0844148671611561E-2</v>
      </c>
    </row>
    <row r="1061" spans="1:63" x14ac:dyDescent="0.3">
      <c r="A1061" s="85" t="s">
        <v>1358</v>
      </c>
      <c r="B1061" s="85" t="s">
        <v>671</v>
      </c>
      <c r="C1061" s="65">
        <f>VLOOKUP(B1061,Площадь!$D$2:$E$713,2,0)</f>
        <v>34.799999999999997</v>
      </c>
      <c r="D1061" s="79"/>
      <c r="E1061">
        <v>31</v>
      </c>
      <c r="F1061">
        <v>29</v>
      </c>
      <c r="G1061">
        <v>31</v>
      </c>
      <c r="Q1061">
        <f t="shared" si="513"/>
        <v>91</v>
      </c>
      <c r="R1061" s="100">
        <f>VLOOKUP(B1061,'Общие показания'!A:H,8,0)</f>
        <v>1.3273703886256676</v>
      </c>
      <c r="S1061" s="41"/>
      <c r="T1061" s="100">
        <f t="shared" si="514"/>
        <v>0.50711349758400637</v>
      </c>
      <c r="U1061" s="100">
        <f t="shared" si="515"/>
        <v>0.41188925509774327</v>
      </c>
      <c r="V1061" s="41">
        <f t="shared" si="511"/>
        <v>0.40836763594391801</v>
      </c>
      <c r="W1061" s="41">
        <f t="shared" si="535"/>
        <v>0</v>
      </c>
      <c r="X1061" s="100">
        <f t="shared" si="516"/>
        <v>0</v>
      </c>
      <c r="Y1061" s="41"/>
      <c r="Z1061" s="41"/>
      <c r="AA1061" s="41"/>
      <c r="AB1061" s="41"/>
      <c r="AC1061" s="41"/>
      <c r="AD1061" s="41">
        <f>(S1061*$AD$1)/31*N1061</f>
        <v>0</v>
      </c>
      <c r="AE1061" s="41">
        <f>(S1061*$AE$1)/30*O1061</f>
        <v>0</v>
      </c>
      <c r="AF1061" s="41">
        <f>(S1061*$AF$1)/31*P1061</f>
        <v>0</v>
      </c>
      <c r="AG1061" s="41">
        <f>S1061-AD1061-AE1061-AF1061</f>
        <v>0</v>
      </c>
      <c r="AI1061" s="100">
        <f t="shared" si="517"/>
        <v>0.69516942098552981</v>
      </c>
      <c r="AJ1061" s="100">
        <f t="shared" si="518"/>
        <v>0.33555720530192146</v>
      </c>
      <c r="AK1061" s="41">
        <f t="shared" si="512"/>
        <v>0.52628985897753622</v>
      </c>
      <c r="AL1061" s="41">
        <f t="shared" si="519"/>
        <v>0</v>
      </c>
      <c r="AR1061" s="41">
        <f t="shared" si="520"/>
        <v>0</v>
      </c>
      <c r="AS1061" s="41">
        <f t="shared" si="521"/>
        <v>0</v>
      </c>
      <c r="AT1061" s="41">
        <f t="shared" si="522"/>
        <v>0</v>
      </c>
      <c r="AV1061" s="40">
        <f t="shared" si="523"/>
        <v>3227.3601752913205</v>
      </c>
      <c r="AW1061" s="40">
        <f t="shared" si="524"/>
        <v>2006.4153804384439</v>
      </c>
      <c r="AX1061" s="40">
        <f t="shared" si="525"/>
        <v>2508.9571930673551</v>
      </c>
      <c r="AY1061" s="40">
        <f t="shared" si="526"/>
        <v>0</v>
      </c>
      <c r="AZ1061" s="40">
        <f t="shared" si="527"/>
        <v>0</v>
      </c>
      <c r="BA1061" s="40">
        <f t="shared" si="528"/>
        <v>0</v>
      </c>
      <c r="BB1061" s="40">
        <f t="shared" si="529"/>
        <v>0</v>
      </c>
      <c r="BC1061" s="40">
        <f t="shared" si="530"/>
        <v>0</v>
      </c>
      <c r="BD1061" s="40">
        <f t="shared" si="531"/>
        <v>0</v>
      </c>
      <c r="BE1061" s="40">
        <f>(AD1061+AR1061)*$BE$1</f>
        <v>0</v>
      </c>
      <c r="BF1061" s="40">
        <f>(AE1061+AS1061)*$BF$1</f>
        <v>0</v>
      </c>
      <c r="BG1061" s="40">
        <f>(AF1061+AT1061)*$BG$1</f>
        <v>0</v>
      </c>
      <c r="BH1061" s="62">
        <f t="shared" si="532"/>
        <v>7742.7327487971197</v>
      </c>
      <c r="BI1061" s="128">
        <f>VLOOKUP(A1061,'1112 '!$B$499:$G$1229,6,0)</f>
        <v>4483.95</v>
      </c>
      <c r="BJ1061" s="63">
        <f t="shared" si="533"/>
        <v>3258.7827487971199</v>
      </c>
      <c r="BK1061" s="41">
        <f t="shared" si="534"/>
        <v>6.9070566903511859E-3</v>
      </c>
    </row>
    <row r="1062" spans="1:63" x14ac:dyDescent="0.3">
      <c r="A1062" s="85" t="s">
        <v>1884</v>
      </c>
      <c r="B1062" s="85" t="s">
        <v>913</v>
      </c>
      <c r="C1062" s="65">
        <f>VLOOKUP(B1062,Площадь!$D$2:$E$713,2,0)</f>
        <v>61.7</v>
      </c>
      <c r="D1062" s="79"/>
      <c r="E1062">
        <v>31</v>
      </c>
      <c r="F1062">
        <v>29</v>
      </c>
      <c r="G1062">
        <v>31</v>
      </c>
      <c r="Q1062">
        <f t="shared" si="513"/>
        <v>91</v>
      </c>
      <c r="R1062" s="100">
        <f>VLOOKUP(B1062,'Общие показания'!A:H,8,0)</f>
        <v>0</v>
      </c>
      <c r="S1062" s="41"/>
      <c r="T1062" s="100">
        <f t="shared" si="514"/>
        <v>0</v>
      </c>
      <c r="U1062" s="100">
        <f t="shared" si="515"/>
        <v>0</v>
      </c>
      <c r="V1062" s="41">
        <f t="shared" si="511"/>
        <v>0</v>
      </c>
      <c r="W1062" s="41">
        <f t="shared" si="535"/>
        <v>0</v>
      </c>
      <c r="X1062" s="100">
        <f t="shared" si="516"/>
        <v>0</v>
      </c>
      <c r="Y1062" s="41"/>
      <c r="Z1062" s="41"/>
      <c r="AA1062" s="41"/>
      <c r="AB1062" s="41"/>
      <c r="AC1062" s="41"/>
      <c r="AD1062" s="41"/>
      <c r="AE1062" s="41"/>
      <c r="AF1062" s="41"/>
      <c r="AG1062" s="41"/>
      <c r="AI1062" s="100">
        <f t="shared" si="517"/>
        <v>1.2325273929542298</v>
      </c>
      <c r="AJ1062" s="100">
        <f t="shared" si="518"/>
        <v>0.59493906802093555</v>
      </c>
      <c r="AK1062" s="41">
        <f t="shared" si="512"/>
        <v>0.93310587065844786</v>
      </c>
      <c r="AL1062" s="41">
        <f t="shared" si="519"/>
        <v>0</v>
      </c>
      <c r="AR1062" s="41">
        <f t="shared" si="520"/>
        <v>0</v>
      </c>
      <c r="AS1062" s="41">
        <f t="shared" si="521"/>
        <v>0</v>
      </c>
      <c r="AT1062" s="41">
        <f t="shared" si="522"/>
        <v>0</v>
      </c>
      <c r="AV1062" s="40">
        <f t="shared" si="523"/>
        <v>3308.5472325506162</v>
      </c>
      <c r="AW1062" s="40">
        <f t="shared" si="524"/>
        <v>1597.0306366326786</v>
      </c>
      <c r="AX1062" s="40">
        <f t="shared" si="525"/>
        <v>2504.792074960711</v>
      </c>
      <c r="AY1062" s="40">
        <f t="shared" si="526"/>
        <v>0</v>
      </c>
      <c r="AZ1062" s="40">
        <f t="shared" si="527"/>
        <v>0</v>
      </c>
      <c r="BA1062" s="40">
        <f t="shared" si="528"/>
        <v>0</v>
      </c>
      <c r="BB1062" s="40">
        <f t="shared" si="529"/>
        <v>0</v>
      </c>
      <c r="BC1062" s="40">
        <f t="shared" si="530"/>
        <v>0</v>
      </c>
      <c r="BD1062" s="40">
        <f t="shared" si="531"/>
        <v>0</v>
      </c>
      <c r="BE1062" s="40"/>
      <c r="BF1062" s="40"/>
      <c r="BG1062" s="40"/>
      <c r="BH1062" s="62">
        <f t="shared" si="532"/>
        <v>7410.3699441440058</v>
      </c>
      <c r="BI1062" s="128">
        <f>VLOOKUP(A1062,'1112 '!$B$499:$G$1229,6,0)</f>
        <v>7950</v>
      </c>
      <c r="BJ1062" s="63">
        <f t="shared" si="533"/>
        <v>-539.63005585599421</v>
      </c>
      <c r="BK1062" s="41">
        <f t="shared" si="534"/>
        <v>3.7284877520713305E-3</v>
      </c>
    </row>
    <row r="1063" spans="1:63" x14ac:dyDescent="0.3">
      <c r="A1063" s="85" t="s">
        <v>1739</v>
      </c>
      <c r="B1063" s="85" t="s">
        <v>870</v>
      </c>
      <c r="C1063" s="65">
        <f>VLOOKUP(B1063,Площадь!$D$2:$E$713,2,0)</f>
        <v>41</v>
      </c>
      <c r="D1063" s="79"/>
      <c r="E1063">
        <v>31</v>
      </c>
      <c r="F1063">
        <v>29</v>
      </c>
      <c r="G1063">
        <v>31</v>
      </c>
      <c r="Q1063">
        <f t="shared" si="513"/>
        <v>91</v>
      </c>
      <c r="R1063" s="100">
        <f>VLOOKUP(B1063,'Общие показания'!A:H,8,0)</f>
        <v>0</v>
      </c>
      <c r="S1063" s="41"/>
      <c r="T1063" s="100">
        <f t="shared" si="514"/>
        <v>0</v>
      </c>
      <c r="U1063" s="100">
        <f t="shared" si="515"/>
        <v>0</v>
      </c>
      <c r="V1063" s="41">
        <f t="shared" si="511"/>
        <v>0</v>
      </c>
      <c r="W1063" s="41">
        <f t="shared" si="535"/>
        <v>0</v>
      </c>
      <c r="X1063" s="100">
        <f t="shared" si="516"/>
        <v>0</v>
      </c>
      <c r="Y1063" s="41"/>
      <c r="Z1063" s="41"/>
      <c r="AA1063" s="41"/>
      <c r="AB1063" s="41"/>
      <c r="AC1063" s="41"/>
      <c r="AD1063" s="41"/>
      <c r="AE1063" s="41"/>
      <c r="AF1063" s="41"/>
      <c r="AG1063" s="41"/>
      <c r="AI1063" s="100">
        <f t="shared" si="517"/>
        <v>0.81902144426456103</v>
      </c>
      <c r="AJ1063" s="100">
        <f t="shared" si="518"/>
        <v>0.39534038555686152</v>
      </c>
      <c r="AK1063" s="41">
        <f t="shared" si="512"/>
        <v>0.62005414419767202</v>
      </c>
      <c r="AL1063" s="41">
        <f t="shared" si="519"/>
        <v>0</v>
      </c>
      <c r="AR1063" s="41">
        <f t="shared" si="520"/>
        <v>0</v>
      </c>
      <c r="AS1063" s="41">
        <f t="shared" si="521"/>
        <v>0</v>
      </c>
      <c r="AT1063" s="41">
        <f t="shared" si="522"/>
        <v>0</v>
      </c>
      <c r="AV1063" s="40">
        <f t="shared" si="523"/>
        <v>2198.548404126017</v>
      </c>
      <c r="AW1063" s="40">
        <f t="shared" si="524"/>
        <v>1061.2359173734169</v>
      </c>
      <c r="AX1063" s="40">
        <f t="shared" si="525"/>
        <v>1664.448542518463</v>
      </c>
      <c r="AY1063" s="40">
        <f t="shared" si="526"/>
        <v>0</v>
      </c>
      <c r="AZ1063" s="40">
        <f t="shared" si="527"/>
        <v>0</v>
      </c>
      <c r="BA1063" s="40">
        <f t="shared" si="528"/>
        <v>0</v>
      </c>
      <c r="BB1063" s="40">
        <f t="shared" si="529"/>
        <v>0</v>
      </c>
      <c r="BC1063" s="40">
        <f t="shared" si="530"/>
        <v>0</v>
      </c>
      <c r="BD1063" s="40">
        <f t="shared" si="531"/>
        <v>0</v>
      </c>
      <c r="BE1063" s="40"/>
      <c r="BF1063" s="40"/>
      <c r="BG1063" s="40"/>
      <c r="BH1063" s="62">
        <f t="shared" si="532"/>
        <v>4924.2328640178966</v>
      </c>
      <c r="BI1063" s="128">
        <f>VLOOKUP(A1063,'1112 '!$B$499:$G$1229,6,0)</f>
        <v>5282.82</v>
      </c>
      <c r="BJ1063" s="63">
        <f t="shared" si="533"/>
        <v>-358.58713598210306</v>
      </c>
      <c r="BK1063" s="41">
        <f t="shared" si="534"/>
        <v>3.7284877520713305E-3</v>
      </c>
    </row>
    <row r="1064" spans="1:63" x14ac:dyDescent="0.3">
      <c r="A1064" s="85" t="s">
        <v>1892</v>
      </c>
      <c r="B1064" s="85" t="s">
        <v>823</v>
      </c>
      <c r="C1064" s="65">
        <f>VLOOKUP(B1064,Площадь!$D$2:$E$713,2,0)</f>
        <v>33.4</v>
      </c>
      <c r="D1064" s="79"/>
      <c r="E1064">
        <v>31</v>
      </c>
      <c r="F1064">
        <v>29</v>
      </c>
      <c r="G1064">
        <v>31</v>
      </c>
      <c r="Q1064">
        <f t="shared" si="513"/>
        <v>91</v>
      </c>
      <c r="R1064" s="100">
        <f>VLOOKUP(B1064,'Общие показания'!A:H,8,0)</f>
        <v>0</v>
      </c>
      <c r="S1064" s="41"/>
      <c r="T1064" s="100">
        <f t="shared" si="514"/>
        <v>0</v>
      </c>
      <c r="U1064" s="100">
        <f t="shared" si="515"/>
        <v>0</v>
      </c>
      <c r="V1064" s="41">
        <f t="shared" si="511"/>
        <v>0</v>
      </c>
      <c r="W1064" s="41">
        <f t="shared" si="535"/>
        <v>0</v>
      </c>
      <c r="X1064" s="100">
        <f t="shared" si="516"/>
        <v>0</v>
      </c>
      <c r="Y1064" s="41"/>
      <c r="Z1064" s="41"/>
      <c r="AA1064" s="41"/>
      <c r="AB1064" s="41"/>
      <c r="AC1064" s="41"/>
      <c r="AD1064" s="41"/>
      <c r="AE1064" s="41"/>
      <c r="AF1064" s="41"/>
      <c r="AG1064" s="41"/>
      <c r="AI1064" s="100">
        <f t="shared" si="517"/>
        <v>0.66720283508381317</v>
      </c>
      <c r="AJ1064" s="100">
        <f t="shared" si="518"/>
        <v>0.32205777750241887</v>
      </c>
      <c r="AK1064" s="41">
        <f t="shared" si="512"/>
        <v>0.50511727844395715</v>
      </c>
      <c r="AL1064" s="41">
        <f t="shared" si="519"/>
        <v>0</v>
      </c>
      <c r="AR1064" s="41">
        <f t="shared" si="520"/>
        <v>0</v>
      </c>
      <c r="AS1064" s="41">
        <f t="shared" si="521"/>
        <v>0</v>
      </c>
      <c r="AT1064" s="41">
        <f t="shared" si="522"/>
        <v>0</v>
      </c>
      <c r="AV1064" s="40">
        <f t="shared" si="523"/>
        <v>1791.0126023855848</v>
      </c>
      <c r="AW1064" s="40">
        <f t="shared" si="524"/>
        <v>864.51901561639318</v>
      </c>
      <c r="AX1064" s="40">
        <f t="shared" si="525"/>
        <v>1355.9166175638209</v>
      </c>
      <c r="AY1064" s="40">
        <f t="shared" si="526"/>
        <v>0</v>
      </c>
      <c r="AZ1064" s="40">
        <f t="shared" si="527"/>
        <v>0</v>
      </c>
      <c r="BA1064" s="40">
        <f t="shared" si="528"/>
        <v>0</v>
      </c>
      <c r="BB1064" s="40">
        <f t="shared" si="529"/>
        <v>0</v>
      </c>
      <c r="BC1064" s="40">
        <f t="shared" si="530"/>
        <v>0</v>
      </c>
      <c r="BD1064" s="40">
        <f t="shared" si="531"/>
        <v>0</v>
      </c>
      <c r="BE1064" s="40"/>
      <c r="BF1064" s="40"/>
      <c r="BG1064" s="40"/>
      <c r="BH1064" s="62">
        <f t="shared" si="532"/>
        <v>4011.4482355657992</v>
      </c>
      <c r="BI1064" s="128">
        <f>VLOOKUP(A1064,'1112 '!$B$499:$G$1229,6,0)</f>
        <v>4303.5600000000004</v>
      </c>
      <c r="BJ1064" s="63">
        <f t="shared" si="533"/>
        <v>-292.11176443420118</v>
      </c>
      <c r="BK1064" s="41">
        <f t="shared" si="534"/>
        <v>3.7284877520713305E-3</v>
      </c>
    </row>
    <row r="1065" spans="1:63" x14ac:dyDescent="0.3">
      <c r="A1065" s="85" t="s">
        <v>2333</v>
      </c>
      <c r="B1065" s="85" t="s">
        <v>911</v>
      </c>
      <c r="C1065" s="65">
        <f>VLOOKUP(B1065,Площадь!$D$2:$E$713,2,0)</f>
        <v>33.1</v>
      </c>
      <c r="D1065" s="79"/>
      <c r="E1065">
        <v>31</v>
      </c>
      <c r="F1065">
        <v>29</v>
      </c>
      <c r="G1065">
        <v>31</v>
      </c>
      <c r="Q1065">
        <f t="shared" si="513"/>
        <v>91</v>
      </c>
      <c r="R1065" s="100">
        <f>VLOOKUP(B1065,'Общие показания'!A:H,8,0)</f>
        <v>1.2625275822847588</v>
      </c>
      <c r="S1065" s="41"/>
      <c r="T1065" s="100">
        <f t="shared" si="514"/>
        <v>0.48234071178248894</v>
      </c>
      <c r="U1065" s="100">
        <f t="shared" si="515"/>
        <v>0.39176822826825586</v>
      </c>
      <c r="V1065" s="41">
        <f t="shared" si="511"/>
        <v>0.38841864223401407</v>
      </c>
      <c r="W1065" s="41">
        <f t="shared" si="535"/>
        <v>0</v>
      </c>
      <c r="X1065" s="100">
        <f t="shared" si="516"/>
        <v>0</v>
      </c>
      <c r="Y1065" s="41"/>
      <c r="Z1065" s="41"/>
      <c r="AA1065" s="41"/>
      <c r="AB1065" s="41"/>
      <c r="AC1065" s="41"/>
      <c r="AD1065" s="41">
        <f>(S1065*$AD$1)/31*N1065</f>
        <v>0</v>
      </c>
      <c r="AE1065" s="41">
        <f>(S1065*$AE$1)/30*O1065</f>
        <v>0</v>
      </c>
      <c r="AF1065" s="41">
        <f>(S1065*$AF$1)/31*P1065</f>
        <v>0</v>
      </c>
      <c r="AG1065" s="41">
        <f>S1065-AD1065-AE1065-AF1065</f>
        <v>0</v>
      </c>
      <c r="AI1065" s="100">
        <f t="shared" si="517"/>
        <v>0.66120999524773105</v>
      </c>
      <c r="AJ1065" s="100">
        <f t="shared" si="518"/>
        <v>0.31916504297395404</v>
      </c>
      <c r="AK1065" s="41">
        <f t="shared" si="512"/>
        <v>0.50058029690104744</v>
      </c>
      <c r="AL1065" s="41">
        <f t="shared" si="519"/>
        <v>0</v>
      </c>
      <c r="AR1065" s="41">
        <f t="shared" si="520"/>
        <v>0</v>
      </c>
      <c r="AS1065" s="41">
        <f t="shared" si="521"/>
        <v>0</v>
      </c>
      <c r="AT1065" s="41">
        <f t="shared" si="522"/>
        <v>0</v>
      </c>
      <c r="AV1065" s="40">
        <f t="shared" si="523"/>
        <v>3069.7017759236414</v>
      </c>
      <c r="AW1065" s="40">
        <f t="shared" si="524"/>
        <v>1908.4008359917384</v>
      </c>
      <c r="AX1065" s="40">
        <f t="shared" si="525"/>
        <v>2386.3931922565935</v>
      </c>
      <c r="AY1065" s="40">
        <f t="shared" si="526"/>
        <v>0</v>
      </c>
      <c r="AZ1065" s="40">
        <f t="shared" si="527"/>
        <v>0</v>
      </c>
      <c r="BA1065" s="40">
        <f t="shared" si="528"/>
        <v>0</v>
      </c>
      <c r="BB1065" s="40">
        <f t="shared" si="529"/>
        <v>0</v>
      </c>
      <c r="BC1065" s="40">
        <f t="shared" si="530"/>
        <v>0</v>
      </c>
      <c r="BD1065" s="40">
        <f t="shared" si="531"/>
        <v>0</v>
      </c>
      <c r="BE1065" s="40">
        <f>(AD1065+AR1065)*$BE$1</f>
        <v>0</v>
      </c>
      <c r="BF1065" s="40">
        <f>(AE1065+AS1065)*$BF$1</f>
        <v>0</v>
      </c>
      <c r="BG1065" s="40">
        <f>(AF1065+AT1065)*$BG$1</f>
        <v>0</v>
      </c>
      <c r="BH1065" s="62">
        <f t="shared" si="532"/>
        <v>7364.4958041719728</v>
      </c>
      <c r="BI1065" s="128">
        <f>VLOOKUP(A1065,'1112 '!$B$499:$G$1229,6,0)</f>
        <v>4264.91</v>
      </c>
      <c r="BJ1065" s="63">
        <f t="shared" si="533"/>
        <v>3099.585804171973</v>
      </c>
      <c r="BK1065" s="41">
        <f t="shared" si="534"/>
        <v>6.9070566903511868E-3</v>
      </c>
    </row>
    <row r="1066" spans="1:63" x14ac:dyDescent="0.3">
      <c r="A1066" s="85" t="s">
        <v>1868</v>
      </c>
      <c r="B1066" s="85" t="s">
        <v>919</v>
      </c>
      <c r="C1066" s="65">
        <f>VLOOKUP(B1066,Площадь!$D$2:$E$713,2,0)</f>
        <v>40.799999999999997</v>
      </c>
      <c r="D1066" s="79"/>
      <c r="E1066">
        <v>31</v>
      </c>
      <c r="F1066">
        <v>29</v>
      </c>
      <c r="G1066">
        <v>31</v>
      </c>
      <c r="Q1066">
        <f t="shared" si="513"/>
        <v>91</v>
      </c>
      <c r="R1066" s="100">
        <f>VLOOKUP(B1066,'Общие показания'!A:H,8,0)</f>
        <v>1.5562273521818173</v>
      </c>
      <c r="S1066" s="41"/>
      <c r="T1066" s="100">
        <f t="shared" si="514"/>
        <v>0.59454685923642137</v>
      </c>
      <c r="U1066" s="100">
        <f t="shared" si="515"/>
        <v>0.48290464390769905</v>
      </c>
      <c r="V1066" s="41">
        <f t="shared" si="511"/>
        <v>0.47877584903769704</v>
      </c>
      <c r="W1066" s="41">
        <f>R1065*W$1/30*H1066</f>
        <v>0</v>
      </c>
      <c r="X1066" s="100">
        <f t="shared" si="516"/>
        <v>0</v>
      </c>
      <c r="Y1066" s="41"/>
      <c r="Z1066" s="41"/>
      <c r="AA1066" s="41"/>
      <c r="AB1066" s="41"/>
      <c r="AC1066" s="41"/>
      <c r="AD1066" s="41"/>
      <c r="AE1066" s="41"/>
      <c r="AF1066" s="41"/>
      <c r="AG1066" s="41"/>
      <c r="AI1066" s="100">
        <f t="shared" si="517"/>
        <v>0.81502621770717287</v>
      </c>
      <c r="AJ1066" s="100">
        <f t="shared" si="518"/>
        <v>0.39341189587121822</v>
      </c>
      <c r="AK1066" s="41">
        <f t="shared" si="512"/>
        <v>0.61702948983573214</v>
      </c>
      <c r="AL1066" s="41">
        <f t="shared" si="519"/>
        <v>0</v>
      </c>
      <c r="AR1066" s="41">
        <f t="shared" si="520"/>
        <v>0</v>
      </c>
      <c r="AS1066" s="41">
        <f t="shared" si="521"/>
        <v>0</v>
      </c>
      <c r="AT1066" s="41">
        <f t="shared" si="522"/>
        <v>0</v>
      </c>
      <c r="AV1066" s="40">
        <f t="shared" si="523"/>
        <v>3783.8015848243067</v>
      </c>
      <c r="AW1066" s="40">
        <f t="shared" si="524"/>
        <v>2352.3490667209344</v>
      </c>
      <c r="AX1066" s="40">
        <f t="shared" si="525"/>
        <v>2941.5360194582786</v>
      </c>
      <c r="AY1066" s="40">
        <f t="shared" si="526"/>
        <v>0</v>
      </c>
      <c r="AZ1066" s="40">
        <f t="shared" si="527"/>
        <v>0</v>
      </c>
      <c r="BA1066" s="40">
        <f t="shared" si="528"/>
        <v>0</v>
      </c>
      <c r="BB1066" s="40">
        <f t="shared" si="529"/>
        <v>0</v>
      </c>
      <c r="BC1066" s="40">
        <f t="shared" si="530"/>
        <v>0</v>
      </c>
      <c r="BD1066" s="40">
        <f t="shared" si="531"/>
        <v>0</v>
      </c>
      <c r="BE1066" s="40"/>
      <c r="BF1066" s="40"/>
      <c r="BG1066" s="40"/>
      <c r="BH1066" s="62">
        <f t="shared" si="532"/>
        <v>9077.6866710035192</v>
      </c>
      <c r="BI1066" s="128">
        <f>VLOOKUP(A1066,'1112 '!$B$499:$G$1229,6,0)</f>
        <v>5257.05</v>
      </c>
      <c r="BJ1066" s="63">
        <f t="shared" si="533"/>
        <v>3820.636671003519</v>
      </c>
      <c r="BK1066" s="41">
        <f t="shared" si="534"/>
        <v>6.9070566903511868E-3</v>
      </c>
    </row>
    <row r="1067" spans="1:63" x14ac:dyDescent="0.3">
      <c r="A1067" s="85" t="s">
        <v>1705</v>
      </c>
      <c r="B1067" s="85" t="s">
        <v>920</v>
      </c>
      <c r="C1067" s="65">
        <f>VLOOKUP(B1067,Площадь!$D$2:$E$713,2,0)</f>
        <v>61</v>
      </c>
      <c r="D1067" s="79"/>
      <c r="E1067">
        <v>31</v>
      </c>
      <c r="F1067">
        <v>29</v>
      </c>
      <c r="G1067">
        <v>31</v>
      </c>
      <c r="Q1067">
        <f t="shared" si="513"/>
        <v>91</v>
      </c>
      <c r="R1067" s="100">
        <f>VLOOKUP(B1067,'Общие показания'!A:H,8,0)</f>
        <v>0</v>
      </c>
      <c r="S1067" s="41"/>
      <c r="T1067" s="100">
        <f t="shared" si="514"/>
        <v>0</v>
      </c>
      <c r="U1067" s="100">
        <f t="shared" si="515"/>
        <v>0</v>
      </c>
      <c r="V1067" s="41">
        <f t="shared" si="511"/>
        <v>0</v>
      </c>
      <c r="W1067" s="41">
        <f t="shared" ref="W1067:W1088" si="536">R1067*W$1/30*H1067</f>
        <v>0</v>
      </c>
      <c r="X1067" s="100">
        <f t="shared" si="516"/>
        <v>0</v>
      </c>
      <c r="Y1067" s="41"/>
      <c r="Z1067" s="41"/>
      <c r="AA1067" s="41"/>
      <c r="AB1067" s="41"/>
      <c r="AC1067" s="41"/>
      <c r="AD1067" s="41"/>
      <c r="AE1067" s="41"/>
      <c r="AF1067" s="41"/>
      <c r="AG1067" s="41"/>
      <c r="AI1067" s="100">
        <f t="shared" si="517"/>
        <v>1.2185441000033712</v>
      </c>
      <c r="AJ1067" s="100">
        <f t="shared" si="518"/>
        <v>0.58818935412118423</v>
      </c>
      <c r="AK1067" s="41">
        <f t="shared" si="512"/>
        <v>0.92251958039165838</v>
      </c>
      <c r="AL1067" s="41">
        <f t="shared" si="519"/>
        <v>0</v>
      </c>
      <c r="AR1067" s="41">
        <f t="shared" si="520"/>
        <v>0</v>
      </c>
      <c r="AS1067" s="41">
        <f t="shared" si="521"/>
        <v>0</v>
      </c>
      <c r="AT1067" s="41">
        <f t="shared" si="522"/>
        <v>0</v>
      </c>
      <c r="AV1067" s="40">
        <f t="shared" si="523"/>
        <v>3271.0110402850496</v>
      </c>
      <c r="AW1067" s="40">
        <f t="shared" si="524"/>
        <v>1578.9119746287422</v>
      </c>
      <c r="AX1067" s="40">
        <f t="shared" si="525"/>
        <v>2476.3746608201523</v>
      </c>
      <c r="AY1067" s="40">
        <f t="shared" si="526"/>
        <v>0</v>
      </c>
      <c r="AZ1067" s="40">
        <f t="shared" si="527"/>
        <v>0</v>
      </c>
      <c r="BA1067" s="40">
        <f t="shared" si="528"/>
        <v>0</v>
      </c>
      <c r="BB1067" s="40">
        <f t="shared" si="529"/>
        <v>0</v>
      </c>
      <c r="BC1067" s="40">
        <f t="shared" si="530"/>
        <v>0</v>
      </c>
      <c r="BD1067" s="40">
        <f t="shared" si="531"/>
        <v>0</v>
      </c>
      <c r="BE1067" s="40"/>
      <c r="BF1067" s="40"/>
      <c r="BG1067" s="40"/>
      <c r="BH1067" s="62">
        <f t="shared" si="532"/>
        <v>7326.2976757339438</v>
      </c>
      <c r="BI1067" s="128">
        <f>VLOOKUP(A1067,'1112 '!$B$499:$G$1229,6,0)</f>
        <v>7859.82</v>
      </c>
      <c r="BJ1067" s="63">
        <f t="shared" si="533"/>
        <v>-533.52232426605588</v>
      </c>
      <c r="BK1067" s="41">
        <f t="shared" si="534"/>
        <v>3.7284877520713305E-3</v>
      </c>
    </row>
    <row r="1068" spans="1:63" x14ac:dyDescent="0.3">
      <c r="A1068" s="85" t="s">
        <v>1757</v>
      </c>
      <c r="B1068" s="85" t="s">
        <v>862</v>
      </c>
      <c r="C1068" s="65">
        <f>VLOOKUP(B1068,Площадь!$D$2:$E$713,2,0)</f>
        <v>33.700000000000003</v>
      </c>
      <c r="D1068" s="79"/>
      <c r="E1068">
        <v>31</v>
      </c>
      <c r="F1068">
        <v>29</v>
      </c>
      <c r="G1068">
        <v>31</v>
      </c>
      <c r="Q1068">
        <f t="shared" si="513"/>
        <v>91</v>
      </c>
      <c r="R1068" s="100">
        <f>VLOOKUP(B1068,'Общие показания'!A:H,8,0)</f>
        <v>1.2854132786403738</v>
      </c>
      <c r="S1068" s="41"/>
      <c r="T1068" s="100">
        <f t="shared" si="514"/>
        <v>0.49108404794773047</v>
      </c>
      <c r="U1068" s="100">
        <f t="shared" si="515"/>
        <v>0.39886976714925149</v>
      </c>
      <c r="V1068" s="41">
        <f t="shared" si="511"/>
        <v>0.39545946354339195</v>
      </c>
      <c r="W1068" s="41">
        <f t="shared" si="536"/>
        <v>0</v>
      </c>
      <c r="X1068" s="100">
        <f t="shared" si="516"/>
        <v>0</v>
      </c>
      <c r="Y1068" s="41"/>
      <c r="Z1068" s="41"/>
      <c r="AA1068" s="41"/>
      <c r="AB1068" s="41"/>
      <c r="AC1068" s="41"/>
      <c r="AD1068" s="41"/>
      <c r="AE1068" s="41"/>
      <c r="AF1068" s="41"/>
      <c r="AG1068" s="41"/>
      <c r="AI1068" s="100">
        <f t="shared" si="517"/>
        <v>0.6731956749198954</v>
      </c>
      <c r="AJ1068" s="100">
        <f t="shared" si="518"/>
        <v>0.32495051203088376</v>
      </c>
      <c r="AK1068" s="41">
        <f t="shared" si="512"/>
        <v>0.50965425998686698</v>
      </c>
      <c r="AL1068" s="41">
        <f t="shared" si="519"/>
        <v>0</v>
      </c>
      <c r="AR1068" s="41">
        <f t="shared" si="520"/>
        <v>0</v>
      </c>
      <c r="AS1068" s="41">
        <f t="shared" si="521"/>
        <v>0</v>
      </c>
      <c r="AT1068" s="41">
        <f t="shared" si="522"/>
        <v>0</v>
      </c>
      <c r="AV1068" s="40">
        <f t="shared" si="523"/>
        <v>3125.34591687694</v>
      </c>
      <c r="AW1068" s="40">
        <f t="shared" si="524"/>
        <v>1942.9942046199881</v>
      </c>
      <c r="AX1068" s="40">
        <f t="shared" si="525"/>
        <v>2429.6510748956857</v>
      </c>
      <c r="AY1068" s="40">
        <f t="shared" si="526"/>
        <v>0</v>
      </c>
      <c r="AZ1068" s="40">
        <f t="shared" si="527"/>
        <v>0</v>
      </c>
      <c r="BA1068" s="40">
        <f t="shared" si="528"/>
        <v>0</v>
      </c>
      <c r="BB1068" s="40">
        <f t="shared" si="529"/>
        <v>0</v>
      </c>
      <c r="BC1068" s="40">
        <f t="shared" si="530"/>
        <v>0</v>
      </c>
      <c r="BD1068" s="40">
        <f t="shared" si="531"/>
        <v>0</v>
      </c>
      <c r="BE1068" s="40"/>
      <c r="BF1068" s="40"/>
      <c r="BG1068" s="40"/>
      <c r="BH1068" s="62">
        <f t="shared" si="532"/>
        <v>7497.9911963926133</v>
      </c>
      <c r="BI1068" s="128">
        <f>VLOOKUP(A1068,'1112 '!$B$499:$G$1229,6,0)</f>
        <v>4342.2299999999996</v>
      </c>
      <c r="BJ1068" s="63">
        <f t="shared" si="533"/>
        <v>3155.7611963926138</v>
      </c>
      <c r="BK1068" s="41">
        <f t="shared" si="534"/>
        <v>6.907056690351185E-3</v>
      </c>
    </row>
    <row r="1069" spans="1:63" x14ac:dyDescent="0.3">
      <c r="A1069" s="85" t="s">
        <v>1818</v>
      </c>
      <c r="B1069" s="85" t="s">
        <v>876</v>
      </c>
      <c r="C1069" s="65">
        <f>VLOOKUP(B1069,Площадь!$D$2:$E$713,2,0)</f>
        <v>33.700000000000003</v>
      </c>
      <c r="D1069" s="79"/>
      <c r="E1069">
        <v>31</v>
      </c>
      <c r="F1069">
        <v>29</v>
      </c>
      <c r="G1069">
        <v>31</v>
      </c>
      <c r="Q1069">
        <f t="shared" si="513"/>
        <v>91</v>
      </c>
      <c r="R1069" s="100">
        <f>VLOOKUP(B1069,'Общие показания'!A:H,8,0)</f>
        <v>1.2854132786403738</v>
      </c>
      <c r="S1069" s="41"/>
      <c r="T1069" s="100">
        <f t="shared" si="514"/>
        <v>0.49108404794773047</v>
      </c>
      <c r="U1069" s="100">
        <f t="shared" si="515"/>
        <v>0.39886976714925149</v>
      </c>
      <c r="V1069" s="41">
        <f t="shared" si="511"/>
        <v>0.39545946354339195</v>
      </c>
      <c r="W1069" s="41">
        <f t="shared" si="536"/>
        <v>0</v>
      </c>
      <c r="X1069" s="100">
        <f t="shared" si="516"/>
        <v>0</v>
      </c>
      <c r="Y1069" s="41"/>
      <c r="Z1069" s="41"/>
      <c r="AA1069" s="41"/>
      <c r="AB1069" s="41"/>
      <c r="AC1069" s="41"/>
      <c r="AD1069" s="41"/>
      <c r="AE1069" s="41"/>
      <c r="AF1069" s="41"/>
      <c r="AG1069" s="41"/>
      <c r="AI1069" s="100">
        <f t="shared" si="517"/>
        <v>0.6731956749198954</v>
      </c>
      <c r="AJ1069" s="100">
        <f t="shared" si="518"/>
        <v>0.32495051203088376</v>
      </c>
      <c r="AK1069" s="41">
        <f t="shared" si="512"/>
        <v>0.50965425998686698</v>
      </c>
      <c r="AL1069" s="41">
        <f t="shared" si="519"/>
        <v>0</v>
      </c>
      <c r="AR1069" s="41">
        <f t="shared" si="520"/>
        <v>0</v>
      </c>
      <c r="AS1069" s="41">
        <f t="shared" si="521"/>
        <v>0</v>
      </c>
      <c r="AT1069" s="41">
        <f t="shared" si="522"/>
        <v>0</v>
      </c>
      <c r="AV1069" s="40">
        <f t="shared" si="523"/>
        <v>3125.34591687694</v>
      </c>
      <c r="AW1069" s="40">
        <f t="shared" si="524"/>
        <v>1942.9942046199881</v>
      </c>
      <c r="AX1069" s="40">
        <f t="shared" si="525"/>
        <v>2429.6510748956857</v>
      </c>
      <c r="AY1069" s="40">
        <f t="shared" si="526"/>
        <v>0</v>
      </c>
      <c r="AZ1069" s="40">
        <f t="shared" si="527"/>
        <v>0</v>
      </c>
      <c r="BA1069" s="40">
        <f t="shared" si="528"/>
        <v>0</v>
      </c>
      <c r="BB1069" s="40">
        <f t="shared" si="529"/>
        <v>0</v>
      </c>
      <c r="BC1069" s="40">
        <f t="shared" si="530"/>
        <v>0</v>
      </c>
      <c r="BD1069" s="40">
        <f t="shared" si="531"/>
        <v>0</v>
      </c>
      <c r="BE1069" s="40"/>
      <c r="BF1069" s="40"/>
      <c r="BG1069" s="40"/>
      <c r="BH1069" s="62">
        <f t="shared" si="532"/>
        <v>7497.9911963926133</v>
      </c>
      <c r="BI1069" s="128">
        <f>VLOOKUP(A1069,'1112 '!$B$499:$G$1229,6,0)</f>
        <v>4342.2299999999996</v>
      </c>
      <c r="BJ1069" s="63">
        <f t="shared" si="533"/>
        <v>3155.7611963926138</v>
      </c>
      <c r="BK1069" s="41">
        <f t="shared" si="534"/>
        <v>6.907056690351185E-3</v>
      </c>
    </row>
    <row r="1070" spans="1:63" x14ac:dyDescent="0.3">
      <c r="A1070" s="85" t="s">
        <v>2281</v>
      </c>
      <c r="B1070" s="85" t="s">
        <v>1153</v>
      </c>
      <c r="C1070" s="65">
        <f>VLOOKUP(B1070,Площадь!$D$2:$E$713,2,0)</f>
        <v>39.299999999999997</v>
      </c>
      <c r="D1070" s="79"/>
      <c r="E1070">
        <v>31</v>
      </c>
      <c r="F1070">
        <v>29</v>
      </c>
      <c r="G1070">
        <v>31</v>
      </c>
      <c r="Q1070">
        <f t="shared" si="513"/>
        <v>91</v>
      </c>
      <c r="R1070" s="100">
        <f>VLOOKUP(B1070,'Общие показания'!A:H,8,0)</f>
        <v>1.4990131112927798</v>
      </c>
      <c r="S1070" s="41"/>
      <c r="T1070" s="100">
        <f t="shared" si="514"/>
        <v>0.57268851882331762</v>
      </c>
      <c r="U1070" s="100">
        <f t="shared" si="515"/>
        <v>0.46515079670520998</v>
      </c>
      <c r="V1070" s="41">
        <f t="shared" si="511"/>
        <v>0.46117379576425227</v>
      </c>
      <c r="W1070" s="41">
        <f t="shared" si="536"/>
        <v>0</v>
      </c>
      <c r="X1070" s="100">
        <f t="shared" si="516"/>
        <v>0</v>
      </c>
      <c r="Y1070" s="41"/>
      <c r="Z1070" s="41"/>
      <c r="AA1070" s="41"/>
      <c r="AB1070" s="41"/>
      <c r="AC1070" s="41"/>
      <c r="AD1070" s="41"/>
      <c r="AE1070" s="41"/>
      <c r="AF1070" s="41"/>
      <c r="AG1070" s="41"/>
      <c r="AI1070" s="100">
        <f t="shared" si="517"/>
        <v>0.78506201852676216</v>
      </c>
      <c r="AJ1070" s="100">
        <f t="shared" si="518"/>
        <v>0.37894822322889404</v>
      </c>
      <c r="AK1070" s="41">
        <f t="shared" si="512"/>
        <v>0.59434458212118313</v>
      </c>
      <c r="AL1070" s="41">
        <f t="shared" si="519"/>
        <v>0</v>
      </c>
      <c r="AR1070" s="41">
        <f t="shared" si="520"/>
        <v>0</v>
      </c>
      <c r="AS1070" s="41">
        <f t="shared" si="521"/>
        <v>0</v>
      </c>
      <c r="AT1070" s="41">
        <f t="shared" si="522"/>
        <v>0</v>
      </c>
      <c r="AV1070" s="40">
        <f t="shared" si="523"/>
        <v>3644.6912324410605</v>
      </c>
      <c r="AW1070" s="40">
        <f t="shared" si="524"/>
        <v>2265.8656451503116</v>
      </c>
      <c r="AX1070" s="40">
        <f t="shared" si="525"/>
        <v>2833.3913128605473</v>
      </c>
      <c r="AY1070" s="40">
        <f t="shared" si="526"/>
        <v>0</v>
      </c>
      <c r="AZ1070" s="40">
        <f t="shared" si="527"/>
        <v>0</v>
      </c>
      <c r="BA1070" s="40">
        <f t="shared" si="528"/>
        <v>0</v>
      </c>
      <c r="BB1070" s="40">
        <f t="shared" si="529"/>
        <v>0</v>
      </c>
      <c r="BC1070" s="40">
        <f t="shared" si="530"/>
        <v>0</v>
      </c>
      <c r="BD1070" s="40">
        <f t="shared" si="531"/>
        <v>0</v>
      </c>
      <c r="BE1070" s="40"/>
      <c r="BF1070" s="40"/>
      <c r="BG1070" s="40"/>
      <c r="BH1070" s="62">
        <f t="shared" si="532"/>
        <v>8743.9481904519198</v>
      </c>
      <c r="BI1070" s="128">
        <f>VLOOKUP(A1070,'1112 '!$B$499:$G$1229,6,0)</f>
        <v>5063.78</v>
      </c>
      <c r="BJ1070" s="63">
        <f t="shared" si="533"/>
        <v>3680.1681904519201</v>
      </c>
      <c r="BK1070" s="41">
        <f t="shared" si="534"/>
        <v>6.9070566903511868E-3</v>
      </c>
    </row>
    <row r="1071" spans="1:63" x14ac:dyDescent="0.3">
      <c r="A1071" s="85" t="s">
        <v>1676</v>
      </c>
      <c r="B1071" s="85" t="s">
        <v>879</v>
      </c>
      <c r="C1071" s="65">
        <f>VLOOKUP(B1071,Площадь!$D$2:$E$713,2,0)</f>
        <v>60.9</v>
      </c>
      <c r="D1071" s="79"/>
      <c r="E1071">
        <v>31</v>
      </c>
      <c r="F1071">
        <v>29</v>
      </c>
      <c r="G1071">
        <v>31</v>
      </c>
      <c r="Q1071">
        <f t="shared" si="513"/>
        <v>91</v>
      </c>
      <c r="R1071" s="100">
        <f>VLOOKUP(B1071,'Общие показания'!A:H,8,0)</f>
        <v>2.3228981800949184</v>
      </c>
      <c r="S1071" s="41"/>
      <c r="T1071" s="100">
        <f t="shared" si="514"/>
        <v>0.88744862077201125</v>
      </c>
      <c r="U1071" s="100">
        <f t="shared" si="515"/>
        <v>0.7208061964210507</v>
      </c>
      <c r="V1071" s="41">
        <f t="shared" si="511"/>
        <v>0.71464336290185659</v>
      </c>
      <c r="W1071" s="41">
        <f t="shared" si="536"/>
        <v>0</v>
      </c>
      <c r="X1071" s="100">
        <f t="shared" si="516"/>
        <v>0</v>
      </c>
      <c r="Y1071" s="41"/>
      <c r="Z1071" s="41"/>
      <c r="AA1071" s="41"/>
      <c r="AB1071" s="41"/>
      <c r="AC1071" s="41"/>
      <c r="AD1071" s="41"/>
      <c r="AE1071" s="41"/>
      <c r="AF1071" s="41"/>
      <c r="AG1071" s="41"/>
      <c r="AI1071" s="100">
        <f t="shared" si="517"/>
        <v>1.2165464867246771</v>
      </c>
      <c r="AJ1071" s="100">
        <f t="shared" si="518"/>
        <v>0.58722510927836258</v>
      </c>
      <c r="AK1071" s="41">
        <f t="shared" si="512"/>
        <v>0.92100725321068833</v>
      </c>
      <c r="AL1071" s="41">
        <f t="shared" si="519"/>
        <v>0</v>
      </c>
      <c r="AR1071" s="41">
        <f t="shared" si="520"/>
        <v>0</v>
      </c>
      <c r="AS1071" s="41">
        <f t="shared" si="521"/>
        <v>0</v>
      </c>
      <c r="AT1071" s="41">
        <f t="shared" si="522"/>
        <v>0</v>
      </c>
      <c r="AV1071" s="40">
        <f t="shared" si="523"/>
        <v>5647.8803067598101</v>
      </c>
      <c r="AW1071" s="40">
        <f t="shared" si="524"/>
        <v>3511.2269157672772</v>
      </c>
      <c r="AX1071" s="40">
        <f t="shared" si="525"/>
        <v>4390.6750878678713</v>
      </c>
      <c r="AY1071" s="40">
        <f t="shared" si="526"/>
        <v>0</v>
      </c>
      <c r="AZ1071" s="40">
        <f t="shared" si="527"/>
        <v>0</v>
      </c>
      <c r="BA1071" s="40">
        <f t="shared" si="528"/>
        <v>0</v>
      </c>
      <c r="BB1071" s="40">
        <f t="shared" si="529"/>
        <v>0</v>
      </c>
      <c r="BC1071" s="40">
        <f t="shared" si="530"/>
        <v>0</v>
      </c>
      <c r="BD1071" s="40">
        <f t="shared" si="531"/>
        <v>0</v>
      </c>
      <c r="BE1071" s="40"/>
      <c r="BF1071" s="40"/>
      <c r="BG1071" s="40"/>
      <c r="BH1071" s="62">
        <f t="shared" si="532"/>
        <v>13549.782310394959</v>
      </c>
      <c r="BI1071" s="128">
        <f>VLOOKUP(A1071,'1112 '!$B$499:$G$1229,6,0)</f>
        <v>7846.92</v>
      </c>
      <c r="BJ1071" s="63">
        <f t="shared" si="533"/>
        <v>5702.8623103949594</v>
      </c>
      <c r="BK1071" s="41">
        <f t="shared" si="534"/>
        <v>6.9070566903511859E-3</v>
      </c>
    </row>
    <row r="1072" spans="1:63" x14ac:dyDescent="0.3">
      <c r="A1072" s="85" t="s">
        <v>1683</v>
      </c>
      <c r="B1072" s="85" t="s">
        <v>626</v>
      </c>
      <c r="C1072" s="65">
        <f>VLOOKUP(B1072,Площадь!$D$2:$E$713,2,0)</f>
        <v>32.1</v>
      </c>
      <c r="D1072" s="79"/>
      <c r="E1072">
        <v>31</v>
      </c>
      <c r="F1072">
        <v>29</v>
      </c>
      <c r="G1072">
        <v>31</v>
      </c>
      <c r="Q1072">
        <f t="shared" si="513"/>
        <v>91</v>
      </c>
      <c r="R1072" s="100">
        <f>VLOOKUP(B1072,'Общие показания'!A:H,8,0)</f>
        <v>1.2243847550254006</v>
      </c>
      <c r="S1072" s="41"/>
      <c r="T1072" s="100">
        <f t="shared" si="514"/>
        <v>0.46776848484041983</v>
      </c>
      <c r="U1072" s="100">
        <f t="shared" si="515"/>
        <v>0.37993233013326327</v>
      </c>
      <c r="V1072" s="41">
        <f t="shared" si="511"/>
        <v>0.37668394005171757</v>
      </c>
      <c r="W1072" s="41">
        <f t="shared" si="536"/>
        <v>0</v>
      </c>
      <c r="X1072" s="100">
        <f t="shared" si="516"/>
        <v>0</v>
      </c>
      <c r="Y1072" s="41"/>
      <c r="Z1072" s="41"/>
      <c r="AA1072" s="41"/>
      <c r="AB1072" s="41"/>
      <c r="AC1072" s="41"/>
      <c r="AD1072" s="41">
        <f>(S1072*$AD$1)/31*N1072</f>
        <v>0</v>
      </c>
      <c r="AE1072" s="41">
        <f>(S1072*$AE$1)/30*O1072</f>
        <v>0</v>
      </c>
      <c r="AF1072" s="41">
        <f>(S1072*$AF$1)/31*P1072</f>
        <v>0</v>
      </c>
      <c r="AG1072" s="41">
        <f>S1072-AD1072-AE1072-AF1072</f>
        <v>0</v>
      </c>
      <c r="AI1072" s="100">
        <f t="shared" si="517"/>
        <v>0.6412338624607905</v>
      </c>
      <c r="AJ1072" s="100">
        <f t="shared" si="518"/>
        <v>0.30952259454573794</v>
      </c>
      <c r="AK1072" s="41">
        <f t="shared" si="512"/>
        <v>0.48545702509134803</v>
      </c>
      <c r="AL1072" s="41">
        <f t="shared" si="519"/>
        <v>0</v>
      </c>
      <c r="AR1072" s="41">
        <f t="shared" si="520"/>
        <v>0</v>
      </c>
      <c r="AS1072" s="41">
        <f t="shared" si="521"/>
        <v>0</v>
      </c>
      <c r="AT1072" s="41">
        <f t="shared" si="522"/>
        <v>0</v>
      </c>
      <c r="AV1072" s="40">
        <f t="shared" si="523"/>
        <v>2976.9615410014771</v>
      </c>
      <c r="AW1072" s="40">
        <f t="shared" si="524"/>
        <v>1850.7452216113236</v>
      </c>
      <c r="AX1072" s="40">
        <f t="shared" si="525"/>
        <v>2314.2967211914397</v>
      </c>
      <c r="AY1072" s="40">
        <f t="shared" si="526"/>
        <v>0</v>
      </c>
      <c r="AZ1072" s="40">
        <f t="shared" si="527"/>
        <v>0</v>
      </c>
      <c r="BA1072" s="40">
        <f t="shared" si="528"/>
        <v>0</v>
      </c>
      <c r="BB1072" s="40">
        <f t="shared" si="529"/>
        <v>0</v>
      </c>
      <c r="BC1072" s="40">
        <f t="shared" si="530"/>
        <v>0</v>
      </c>
      <c r="BD1072" s="40">
        <f t="shared" si="531"/>
        <v>0</v>
      </c>
      <c r="BE1072" s="40">
        <f>(AD1072+AR1072)*$BE$1</f>
        <v>0</v>
      </c>
      <c r="BF1072" s="40">
        <f>(AE1072+AS1072)*$BF$1</f>
        <v>0</v>
      </c>
      <c r="BG1072" s="40">
        <f>(AF1072+AT1072)*$BG$1</f>
        <v>0</v>
      </c>
      <c r="BH1072" s="62">
        <f t="shared" si="532"/>
        <v>7142.0034838042411</v>
      </c>
      <c r="BI1072" s="128">
        <f>VLOOKUP(A1072,'1112 '!$B$499:$G$1229,6,0)</f>
        <v>4136.07</v>
      </c>
      <c r="BJ1072" s="63">
        <f t="shared" si="533"/>
        <v>3005.9334838042414</v>
      </c>
      <c r="BK1072" s="41">
        <f t="shared" si="534"/>
        <v>6.9070566903511859E-3</v>
      </c>
    </row>
    <row r="1073" spans="1:63" x14ac:dyDescent="0.3">
      <c r="A1073" s="85" t="s">
        <v>2306</v>
      </c>
      <c r="B1073" s="85" t="s">
        <v>819</v>
      </c>
      <c r="C1073" s="65">
        <f>VLOOKUP(B1073,Площадь!$D$2:$E$713,2,0)</f>
        <v>39.1</v>
      </c>
      <c r="D1073" s="79"/>
      <c r="E1073">
        <v>31</v>
      </c>
      <c r="F1073">
        <v>29</v>
      </c>
      <c r="G1073">
        <v>31</v>
      </c>
      <c r="Q1073">
        <f t="shared" si="513"/>
        <v>91</v>
      </c>
      <c r="R1073" s="100">
        <f>VLOOKUP(B1073,'Общие показания'!A:H,8,0)</f>
        <v>2.6389999999999993</v>
      </c>
      <c r="S1073" s="41"/>
      <c r="T1073" s="100">
        <f t="shared" si="514"/>
        <v>1.0082133303499505</v>
      </c>
      <c r="U1073" s="100">
        <f t="shared" si="515"/>
        <v>0.81889407321220786</v>
      </c>
      <c r="V1073" s="41">
        <f t="shared" si="511"/>
        <v>0.81189259643784106</v>
      </c>
      <c r="W1073" s="41">
        <f t="shared" si="536"/>
        <v>0</v>
      </c>
      <c r="X1073" s="100">
        <f t="shared" si="516"/>
        <v>0</v>
      </c>
      <c r="Y1073" s="41"/>
      <c r="Z1073" s="41"/>
      <c r="AA1073" s="41"/>
      <c r="AB1073" s="41"/>
      <c r="AC1073" s="41"/>
      <c r="AD1073" s="41"/>
      <c r="AE1073" s="41"/>
      <c r="AF1073" s="41"/>
      <c r="AG1073" s="41"/>
      <c r="AI1073" s="100">
        <f t="shared" si="517"/>
        <v>0.78106679196937412</v>
      </c>
      <c r="AJ1073" s="100">
        <f t="shared" si="518"/>
        <v>0.37701973354325086</v>
      </c>
      <c r="AK1073" s="41">
        <f t="shared" si="512"/>
        <v>0.59131992775924336</v>
      </c>
      <c r="AL1073" s="41">
        <f t="shared" si="519"/>
        <v>0</v>
      </c>
      <c r="AR1073" s="41">
        <f t="shared" si="520"/>
        <v>0</v>
      </c>
      <c r="AS1073" s="41">
        <f t="shared" si="521"/>
        <v>0</v>
      </c>
      <c r="AT1073" s="41">
        <f t="shared" si="522"/>
        <v>0</v>
      </c>
      <c r="AV1073" s="40">
        <f t="shared" si="523"/>
        <v>4803.0719891491026</v>
      </c>
      <c r="AW1073" s="40">
        <f t="shared" si="524"/>
        <v>3210.2631863020833</v>
      </c>
      <c r="AX1073" s="40">
        <f t="shared" si="525"/>
        <v>3766.7275714536854</v>
      </c>
      <c r="AY1073" s="40">
        <f t="shared" si="526"/>
        <v>0</v>
      </c>
      <c r="AZ1073" s="40">
        <f t="shared" si="527"/>
        <v>0</v>
      </c>
      <c r="BA1073" s="40">
        <f t="shared" si="528"/>
        <v>0</v>
      </c>
      <c r="BB1073" s="40">
        <f t="shared" si="529"/>
        <v>0</v>
      </c>
      <c r="BC1073" s="40">
        <f t="shared" si="530"/>
        <v>0</v>
      </c>
      <c r="BD1073" s="40">
        <f t="shared" si="531"/>
        <v>0</v>
      </c>
      <c r="BE1073" s="40"/>
      <c r="BF1073" s="40"/>
      <c r="BG1073" s="40"/>
      <c r="BH1073" s="62">
        <f t="shared" si="532"/>
        <v>11780.06274690487</v>
      </c>
      <c r="BI1073" s="128">
        <f>VLOOKUP(A1073,'1112 '!$B$499:$G$1229,6,0)</f>
        <v>5038.01</v>
      </c>
      <c r="BJ1073" s="63">
        <f t="shared" si="533"/>
        <v>6742.0527469048702</v>
      </c>
      <c r="BK1073" s="41">
        <f t="shared" si="534"/>
        <v>9.3529549302469473E-3</v>
      </c>
    </row>
    <row r="1074" spans="1:63" x14ac:dyDescent="0.3">
      <c r="A1074" s="85" t="s">
        <v>1746</v>
      </c>
      <c r="B1074" s="85" t="s">
        <v>1004</v>
      </c>
      <c r="C1074" s="65">
        <f>VLOOKUP(B1074,Площадь!$D$2:$E$713,2,0)</f>
        <v>60.1</v>
      </c>
      <c r="D1074" s="79"/>
      <c r="E1074">
        <v>31</v>
      </c>
      <c r="F1074">
        <v>29</v>
      </c>
      <c r="G1074">
        <v>31</v>
      </c>
      <c r="Q1074">
        <f t="shared" si="513"/>
        <v>91</v>
      </c>
      <c r="R1074" s="100">
        <f>VLOOKUP(B1074,'Общие показания'!A:H,8,0)</f>
        <v>2.2923839182874319</v>
      </c>
      <c r="S1074" s="41"/>
      <c r="T1074" s="100">
        <f t="shared" si="514"/>
        <v>0.87579083921835599</v>
      </c>
      <c r="U1074" s="100">
        <f t="shared" si="515"/>
        <v>0.71133747791305668</v>
      </c>
      <c r="V1074" s="41">
        <f t="shared" si="511"/>
        <v>0.70525560115601937</v>
      </c>
      <c r="W1074" s="41">
        <f t="shared" si="536"/>
        <v>0</v>
      </c>
      <c r="X1074" s="100">
        <f t="shared" si="516"/>
        <v>0</v>
      </c>
      <c r="Y1074" s="41"/>
      <c r="Z1074" s="41"/>
      <c r="AA1074" s="41"/>
      <c r="AB1074" s="41"/>
      <c r="AC1074" s="41"/>
      <c r="AD1074" s="41"/>
      <c r="AE1074" s="41"/>
      <c r="AF1074" s="41"/>
      <c r="AG1074" s="41"/>
      <c r="AI1074" s="100">
        <f t="shared" si="517"/>
        <v>1.200565580495125</v>
      </c>
      <c r="AJ1074" s="100">
        <f t="shared" si="518"/>
        <v>0.57951115053578972</v>
      </c>
      <c r="AK1074" s="41">
        <f t="shared" si="512"/>
        <v>0.90890863576292902</v>
      </c>
      <c r="AL1074" s="41">
        <f t="shared" si="519"/>
        <v>0</v>
      </c>
      <c r="AR1074" s="41">
        <f t="shared" si="520"/>
        <v>0</v>
      </c>
      <c r="AS1074" s="41">
        <f t="shared" si="521"/>
        <v>0</v>
      </c>
      <c r="AT1074" s="41">
        <f t="shared" si="522"/>
        <v>0</v>
      </c>
      <c r="AV1074" s="40">
        <f t="shared" si="523"/>
        <v>5573.6881188220796</v>
      </c>
      <c r="AW1074" s="40">
        <f t="shared" si="524"/>
        <v>3465.1024242629451</v>
      </c>
      <c r="AX1074" s="40">
        <f t="shared" si="525"/>
        <v>4332.9979110157483</v>
      </c>
      <c r="AY1074" s="40">
        <f t="shared" si="526"/>
        <v>0</v>
      </c>
      <c r="AZ1074" s="40">
        <f t="shared" si="527"/>
        <v>0</v>
      </c>
      <c r="BA1074" s="40">
        <f t="shared" si="528"/>
        <v>0</v>
      </c>
      <c r="BB1074" s="40">
        <f t="shared" si="529"/>
        <v>0</v>
      </c>
      <c r="BC1074" s="40">
        <f t="shared" si="530"/>
        <v>0</v>
      </c>
      <c r="BD1074" s="40">
        <f t="shared" si="531"/>
        <v>0</v>
      </c>
      <c r="BE1074" s="40"/>
      <c r="BF1074" s="40"/>
      <c r="BG1074" s="40"/>
      <c r="BH1074" s="62">
        <f t="shared" si="532"/>
        <v>13371.788454100773</v>
      </c>
      <c r="BI1074" s="128">
        <f>VLOOKUP(A1074,'1112 '!$B$499:$G$1229,6,0)</f>
        <v>7743.85</v>
      </c>
      <c r="BJ1074" s="63">
        <f t="shared" si="533"/>
        <v>5627.938454100773</v>
      </c>
      <c r="BK1074" s="41">
        <f t="shared" si="534"/>
        <v>6.9070566903511868E-3</v>
      </c>
    </row>
    <row r="1075" spans="1:63" x14ac:dyDescent="0.3">
      <c r="A1075" s="85" t="s">
        <v>1740</v>
      </c>
      <c r="B1075" s="85" t="s">
        <v>847</v>
      </c>
      <c r="C1075" s="65">
        <f>VLOOKUP(B1075,Площадь!$D$2:$E$713,2,0)</f>
        <v>32.5</v>
      </c>
      <c r="D1075" s="79"/>
      <c r="E1075">
        <v>31</v>
      </c>
      <c r="F1075">
        <v>29</v>
      </c>
      <c r="G1075">
        <v>31</v>
      </c>
      <c r="Q1075">
        <f t="shared" si="513"/>
        <v>91</v>
      </c>
      <c r="R1075" s="100">
        <f>VLOOKUP(B1075,'Общие показания'!A:H,8,0)</f>
        <v>1.2396418859291438</v>
      </c>
      <c r="S1075" s="41"/>
      <c r="T1075" s="100">
        <f t="shared" si="514"/>
        <v>0.47359737561724746</v>
      </c>
      <c r="U1075" s="100">
        <f t="shared" si="515"/>
        <v>0.38466668938726029</v>
      </c>
      <c r="V1075" s="41">
        <f t="shared" si="511"/>
        <v>0.38137782092463612</v>
      </c>
      <c r="W1075" s="41">
        <f t="shared" si="536"/>
        <v>0</v>
      </c>
      <c r="X1075" s="100">
        <f t="shared" si="516"/>
        <v>0</v>
      </c>
      <c r="Y1075" s="41"/>
      <c r="Z1075" s="41"/>
      <c r="AA1075" s="41"/>
      <c r="AB1075" s="41"/>
      <c r="AC1075" s="41"/>
      <c r="AD1075" s="41"/>
      <c r="AE1075" s="41"/>
      <c r="AF1075" s="41"/>
      <c r="AG1075" s="41"/>
      <c r="AI1075" s="100">
        <f t="shared" si="517"/>
        <v>0.6492243155755667</v>
      </c>
      <c r="AJ1075" s="100">
        <f t="shared" si="518"/>
        <v>0.31337957391702437</v>
      </c>
      <c r="AK1075" s="41">
        <f t="shared" si="512"/>
        <v>0.49150633381522779</v>
      </c>
      <c r="AL1075" s="41">
        <f t="shared" si="519"/>
        <v>0</v>
      </c>
      <c r="AR1075" s="41">
        <f t="shared" si="520"/>
        <v>0</v>
      </c>
      <c r="AS1075" s="41">
        <f t="shared" si="521"/>
        <v>0</v>
      </c>
      <c r="AT1075" s="41">
        <f t="shared" si="522"/>
        <v>0</v>
      </c>
      <c r="AV1075" s="40">
        <f t="shared" si="523"/>
        <v>3014.0576349703429</v>
      </c>
      <c r="AW1075" s="40">
        <f t="shared" si="524"/>
        <v>1873.8074673634896</v>
      </c>
      <c r="AX1075" s="40">
        <f t="shared" si="525"/>
        <v>2343.1353096175012</v>
      </c>
      <c r="AY1075" s="40">
        <f t="shared" si="526"/>
        <v>0</v>
      </c>
      <c r="AZ1075" s="40">
        <f t="shared" si="527"/>
        <v>0</v>
      </c>
      <c r="BA1075" s="40">
        <f t="shared" si="528"/>
        <v>0</v>
      </c>
      <c r="BB1075" s="40">
        <f t="shared" si="529"/>
        <v>0</v>
      </c>
      <c r="BC1075" s="40">
        <f t="shared" si="530"/>
        <v>0</v>
      </c>
      <c r="BD1075" s="40">
        <f t="shared" si="531"/>
        <v>0</v>
      </c>
      <c r="BE1075" s="40"/>
      <c r="BF1075" s="40"/>
      <c r="BG1075" s="40"/>
      <c r="BH1075" s="62">
        <f t="shared" si="532"/>
        <v>7231.0004119513342</v>
      </c>
      <c r="BI1075" s="128">
        <f>VLOOKUP(A1075,'1112 '!$B$499:$G$1229,6,0)</f>
        <v>4187.6099999999997</v>
      </c>
      <c r="BJ1075" s="63">
        <f t="shared" si="533"/>
        <v>3043.3904119513345</v>
      </c>
      <c r="BK1075" s="41">
        <f t="shared" si="534"/>
        <v>6.9070566903511859E-3</v>
      </c>
    </row>
    <row r="1076" spans="1:63" x14ac:dyDescent="0.3">
      <c r="A1076" s="85" t="s">
        <v>2351</v>
      </c>
      <c r="B1076" s="85" t="s">
        <v>834</v>
      </c>
      <c r="C1076" s="65">
        <f>VLOOKUP(B1076,Площадь!$D$2:$E$713,2,0)</f>
        <v>33.700000000000003</v>
      </c>
      <c r="D1076" s="79"/>
      <c r="E1076">
        <v>31</v>
      </c>
      <c r="F1076">
        <v>29</v>
      </c>
      <c r="G1076">
        <v>31</v>
      </c>
      <c r="Q1076">
        <f t="shared" si="513"/>
        <v>91</v>
      </c>
      <c r="R1076" s="100">
        <f>VLOOKUP(B1076,'Общие показания'!A:H,8,0)</f>
        <v>1.6999999999999993</v>
      </c>
      <c r="S1076" s="41"/>
      <c r="T1076" s="100">
        <f t="shared" si="514"/>
        <v>0.64947429389727773</v>
      </c>
      <c r="U1076" s="100">
        <f t="shared" si="515"/>
        <v>0.52751797061794359</v>
      </c>
      <c r="V1076" s="41">
        <f t="shared" si="511"/>
        <v>0.52300773548477819</v>
      </c>
      <c r="W1076" s="41">
        <f t="shared" si="536"/>
        <v>0</v>
      </c>
      <c r="X1076" s="100">
        <f t="shared" si="516"/>
        <v>0</v>
      </c>
      <c r="Y1076" s="41"/>
      <c r="Z1076" s="41"/>
      <c r="AA1076" s="41"/>
      <c r="AB1076" s="41"/>
      <c r="AC1076" s="41"/>
      <c r="AD1076" s="41"/>
      <c r="AE1076" s="41"/>
      <c r="AF1076" s="41"/>
      <c r="AG1076" s="41"/>
      <c r="AI1076" s="100">
        <f t="shared" si="517"/>
        <v>0.6731956749198954</v>
      </c>
      <c r="AJ1076" s="100">
        <f t="shared" si="518"/>
        <v>0.32495051203088376</v>
      </c>
      <c r="AK1076" s="41">
        <f t="shared" si="512"/>
        <v>0.50965425998686698</v>
      </c>
      <c r="AL1076" s="41">
        <f t="shared" si="519"/>
        <v>0</v>
      </c>
      <c r="AR1076" s="41">
        <f t="shared" si="520"/>
        <v>0</v>
      </c>
      <c r="AS1076" s="41">
        <f t="shared" si="521"/>
        <v>0</v>
      </c>
      <c r="AT1076" s="41">
        <f t="shared" si="522"/>
        <v>0</v>
      </c>
      <c r="AV1076" s="40">
        <f t="shared" si="523"/>
        <v>3550.5223574940669</v>
      </c>
      <c r="AW1076" s="40">
        <f t="shared" si="524"/>
        <v>2288.3322960832061</v>
      </c>
      <c r="AX1076" s="40">
        <f t="shared" si="525"/>
        <v>2772.0365541642655</v>
      </c>
      <c r="AY1076" s="40">
        <f t="shared" si="526"/>
        <v>0</v>
      </c>
      <c r="AZ1076" s="40">
        <f t="shared" si="527"/>
        <v>0</v>
      </c>
      <c r="BA1076" s="40">
        <f t="shared" si="528"/>
        <v>0</v>
      </c>
      <c r="BB1076" s="40">
        <f t="shared" si="529"/>
        <v>0</v>
      </c>
      <c r="BC1076" s="40">
        <f t="shared" si="530"/>
        <v>0</v>
      </c>
      <c r="BD1076" s="40">
        <f t="shared" si="531"/>
        <v>0</v>
      </c>
      <c r="BE1076" s="40"/>
      <c r="BF1076" s="40"/>
      <c r="BG1076" s="40"/>
      <c r="BH1076" s="62">
        <f t="shared" si="532"/>
        <v>8610.8912077415389</v>
      </c>
      <c r="BI1076" s="128">
        <f>VLOOKUP(A1076,'1112 '!$B$499:$G$1229,6,0)</f>
        <v>4342.2299999999996</v>
      </c>
      <c r="BJ1076" s="63">
        <f t="shared" si="533"/>
        <v>4268.6612077415393</v>
      </c>
      <c r="BK1076" s="41">
        <f t="shared" si="534"/>
        <v>7.9322464068685601E-3</v>
      </c>
    </row>
    <row r="1077" spans="1:63" x14ac:dyDescent="0.3">
      <c r="A1077" s="85" t="s">
        <v>1820</v>
      </c>
      <c r="B1077" s="85" t="s">
        <v>838</v>
      </c>
      <c r="C1077" s="65">
        <f>VLOOKUP(B1077,Площадь!$D$2:$E$713,2,0)</f>
        <v>60.9</v>
      </c>
      <c r="D1077" s="79"/>
      <c r="E1077">
        <v>31</v>
      </c>
      <c r="F1077">
        <v>29</v>
      </c>
      <c r="G1077">
        <v>31</v>
      </c>
      <c r="Q1077">
        <f t="shared" si="513"/>
        <v>91</v>
      </c>
      <c r="R1077" s="100">
        <f>VLOOKUP(B1077,'Общие показания'!A:H,8,0)</f>
        <v>3.08</v>
      </c>
      <c r="S1077" s="41"/>
      <c r="T1077" s="100">
        <f t="shared" si="514"/>
        <v>1.1766946030609506</v>
      </c>
      <c r="U1077" s="100">
        <f t="shared" si="515"/>
        <v>0.95573844088427473</v>
      </c>
      <c r="V1077" s="41">
        <f t="shared" si="511"/>
        <v>0.94756695605477492</v>
      </c>
      <c r="W1077" s="41">
        <f t="shared" si="536"/>
        <v>0</v>
      </c>
      <c r="X1077" s="100">
        <f t="shared" si="516"/>
        <v>0</v>
      </c>
      <c r="Y1077" s="41"/>
      <c r="Z1077" s="41"/>
      <c r="AA1077" s="41"/>
      <c r="AB1077" s="41"/>
      <c r="AC1077" s="41"/>
      <c r="AD1077" s="41">
        <f>(S1077*$AD$1)/31*N1077</f>
        <v>0</v>
      </c>
      <c r="AE1077" s="41">
        <f>(S1077*$AE$1)/30*O1077</f>
        <v>0</v>
      </c>
      <c r="AF1077" s="41">
        <f>(S1077*$AF$1)/31*P1077</f>
        <v>0</v>
      </c>
      <c r="AG1077" s="41">
        <f>S1077-AD1077-AE1077-AF1077</f>
        <v>0</v>
      </c>
      <c r="AI1077" s="100">
        <f t="shared" si="517"/>
        <v>1.2165464867246771</v>
      </c>
      <c r="AJ1077" s="100">
        <f t="shared" si="518"/>
        <v>0.58722510927836258</v>
      </c>
      <c r="AK1077" s="41">
        <f t="shared" si="512"/>
        <v>0.92100725321068833</v>
      </c>
      <c r="AL1077" s="41">
        <f t="shared" si="519"/>
        <v>0</v>
      </c>
      <c r="AR1077" s="41">
        <f t="shared" si="520"/>
        <v>0</v>
      </c>
      <c r="AS1077" s="41">
        <f t="shared" si="521"/>
        <v>0</v>
      </c>
      <c r="AT1077" s="41">
        <f t="shared" si="522"/>
        <v>0</v>
      </c>
      <c r="AV1077" s="40">
        <f t="shared" si="523"/>
        <v>6424.3206517769477</v>
      </c>
      <c r="AW1077" s="40">
        <f t="shared" si="524"/>
        <v>4141.8696355145776</v>
      </c>
      <c r="AX1077" s="40">
        <f t="shared" si="525"/>
        <v>5015.9258643838393</v>
      </c>
      <c r="AY1077" s="40">
        <f t="shared" si="526"/>
        <v>0</v>
      </c>
      <c r="AZ1077" s="40">
        <f t="shared" si="527"/>
        <v>0</v>
      </c>
      <c r="BA1077" s="40">
        <f t="shared" si="528"/>
        <v>0</v>
      </c>
      <c r="BB1077" s="40">
        <f t="shared" si="529"/>
        <v>0</v>
      </c>
      <c r="BC1077" s="40">
        <f t="shared" si="530"/>
        <v>0</v>
      </c>
      <c r="BD1077" s="40">
        <f t="shared" si="531"/>
        <v>0</v>
      </c>
      <c r="BE1077" s="40">
        <f>(AD1077+AR1077)*$BE$1</f>
        <v>0</v>
      </c>
      <c r="BF1077" s="40">
        <f>(AE1077+AS1077)*$BF$1</f>
        <v>0</v>
      </c>
      <c r="BG1077" s="40">
        <f>(AF1077+AT1077)*$BG$1</f>
        <v>0</v>
      </c>
      <c r="BH1077" s="62">
        <f t="shared" si="532"/>
        <v>15582.116151675364</v>
      </c>
      <c r="BI1077" s="128">
        <f>VLOOKUP(A1077,'1112 '!$B$499:$G$1229,6,0)</f>
        <v>7846.92</v>
      </c>
      <c r="BJ1077" s="63">
        <f t="shared" si="533"/>
        <v>7735.1961516753636</v>
      </c>
      <c r="BK1077" s="41">
        <f t="shared" si="534"/>
        <v>7.9430471390445102E-3</v>
      </c>
    </row>
    <row r="1078" spans="1:63" x14ac:dyDescent="0.3">
      <c r="A1078" s="85" t="s">
        <v>2075</v>
      </c>
      <c r="B1078" s="85" t="s">
        <v>1186</v>
      </c>
      <c r="C1078" s="65">
        <f>VLOOKUP(B1078,Площадь!$D$2:$E$713,2,0)</f>
        <v>39.299999999999997</v>
      </c>
      <c r="D1078" s="79"/>
      <c r="E1078">
        <v>31</v>
      </c>
      <c r="F1078">
        <v>29</v>
      </c>
      <c r="G1078">
        <v>31</v>
      </c>
      <c r="Q1078">
        <f t="shared" si="513"/>
        <v>91</v>
      </c>
      <c r="R1078" s="100">
        <f>VLOOKUP(B1078,'Общие показания'!A:H,8,0)</f>
        <v>1.4990131112927798</v>
      </c>
      <c r="S1078" s="41"/>
      <c r="T1078" s="100">
        <f t="shared" si="514"/>
        <v>0.57268851882331762</v>
      </c>
      <c r="U1078" s="100">
        <f t="shared" si="515"/>
        <v>0.46515079670520998</v>
      </c>
      <c r="V1078" s="41">
        <f t="shared" si="511"/>
        <v>0.46117379576425227</v>
      </c>
      <c r="W1078" s="41">
        <f t="shared" si="536"/>
        <v>0</v>
      </c>
      <c r="X1078" s="100">
        <f t="shared" si="516"/>
        <v>0</v>
      </c>
      <c r="Y1078" s="41"/>
      <c r="Z1078" s="41"/>
      <c r="AA1078" s="41"/>
      <c r="AB1078" s="41"/>
      <c r="AC1078" s="41"/>
      <c r="AD1078" s="41"/>
      <c r="AE1078" s="41"/>
      <c r="AF1078" s="41"/>
      <c r="AG1078" s="41"/>
      <c r="AI1078" s="100">
        <f t="shared" si="517"/>
        <v>0.78506201852676216</v>
      </c>
      <c r="AJ1078" s="100">
        <f t="shared" si="518"/>
        <v>0.37894822322889404</v>
      </c>
      <c r="AK1078" s="41">
        <f t="shared" si="512"/>
        <v>0.59434458212118313</v>
      </c>
      <c r="AL1078" s="41">
        <f t="shared" si="519"/>
        <v>0</v>
      </c>
      <c r="AR1078" s="41">
        <f t="shared" si="520"/>
        <v>0</v>
      </c>
      <c r="AS1078" s="41">
        <f t="shared" si="521"/>
        <v>0</v>
      </c>
      <c r="AT1078" s="41">
        <f t="shared" si="522"/>
        <v>0</v>
      </c>
      <c r="AV1078" s="40">
        <f t="shared" si="523"/>
        <v>3644.6912324410605</v>
      </c>
      <c r="AW1078" s="40">
        <f t="shared" si="524"/>
        <v>2265.8656451503116</v>
      </c>
      <c r="AX1078" s="40">
        <f t="shared" si="525"/>
        <v>2833.3913128605473</v>
      </c>
      <c r="AY1078" s="40">
        <f t="shared" si="526"/>
        <v>0</v>
      </c>
      <c r="AZ1078" s="40">
        <f t="shared" si="527"/>
        <v>0</v>
      </c>
      <c r="BA1078" s="40">
        <f t="shared" si="528"/>
        <v>0</v>
      </c>
      <c r="BB1078" s="40">
        <f t="shared" si="529"/>
        <v>0</v>
      </c>
      <c r="BC1078" s="40">
        <f t="shared" si="530"/>
        <v>0</v>
      </c>
      <c r="BD1078" s="40">
        <f t="shared" si="531"/>
        <v>0</v>
      </c>
      <c r="BE1078" s="40"/>
      <c r="BF1078" s="40"/>
      <c r="BG1078" s="40"/>
      <c r="BH1078" s="62">
        <f t="shared" si="532"/>
        <v>8743.9481904519198</v>
      </c>
      <c r="BI1078" s="128">
        <f>VLOOKUP(A1078,'1112 '!$B$499:$G$1229,6,0)</f>
        <v>5063.78</v>
      </c>
      <c r="BJ1078" s="63">
        <f t="shared" si="533"/>
        <v>3680.1681904519201</v>
      </c>
      <c r="BK1078" s="41">
        <f t="shared" si="534"/>
        <v>6.9070566903511868E-3</v>
      </c>
    </row>
    <row r="1079" spans="1:63" x14ac:dyDescent="0.3">
      <c r="A1079" s="85" t="s">
        <v>1896</v>
      </c>
      <c r="B1079" s="85" t="s">
        <v>850</v>
      </c>
      <c r="C1079" s="65">
        <f>VLOOKUP(B1079,Площадь!$D$2:$E$713,2,0)</f>
        <v>32.1</v>
      </c>
      <c r="D1079" s="79"/>
      <c r="E1079">
        <v>31</v>
      </c>
      <c r="F1079">
        <v>29</v>
      </c>
      <c r="G1079">
        <v>31</v>
      </c>
      <c r="Q1079">
        <f t="shared" si="513"/>
        <v>91</v>
      </c>
      <c r="R1079" s="100">
        <f>VLOOKUP(B1079,'Общие показания'!A:H,8,0)</f>
        <v>1.2243847550254006</v>
      </c>
      <c r="S1079" s="41"/>
      <c r="T1079" s="100">
        <f t="shared" si="514"/>
        <v>0.46776848484041983</v>
      </c>
      <c r="U1079" s="100">
        <f t="shared" si="515"/>
        <v>0.37993233013326327</v>
      </c>
      <c r="V1079" s="41">
        <f t="shared" si="511"/>
        <v>0.37668394005171757</v>
      </c>
      <c r="W1079" s="41">
        <f t="shared" si="536"/>
        <v>0</v>
      </c>
      <c r="X1079" s="100">
        <f t="shared" si="516"/>
        <v>0</v>
      </c>
      <c r="Y1079" s="41"/>
      <c r="Z1079" s="41"/>
      <c r="AA1079" s="41"/>
      <c r="AB1079" s="41"/>
      <c r="AC1079" s="41"/>
      <c r="AD1079" s="41"/>
      <c r="AE1079" s="41"/>
      <c r="AF1079" s="41"/>
      <c r="AG1079" s="41"/>
      <c r="AI1079" s="100">
        <f t="shared" si="517"/>
        <v>0.6412338624607905</v>
      </c>
      <c r="AJ1079" s="100">
        <f t="shared" si="518"/>
        <v>0.30952259454573794</v>
      </c>
      <c r="AK1079" s="41">
        <f t="shared" si="512"/>
        <v>0.48545702509134803</v>
      </c>
      <c r="AL1079" s="41">
        <f t="shared" si="519"/>
        <v>0</v>
      </c>
      <c r="AR1079" s="41">
        <f t="shared" si="520"/>
        <v>0</v>
      </c>
      <c r="AS1079" s="41">
        <f t="shared" si="521"/>
        <v>0</v>
      </c>
      <c r="AT1079" s="41">
        <f t="shared" si="522"/>
        <v>0</v>
      </c>
      <c r="AV1079" s="40">
        <f t="shared" si="523"/>
        <v>2976.9615410014771</v>
      </c>
      <c r="AW1079" s="40">
        <f t="shared" si="524"/>
        <v>1850.7452216113236</v>
      </c>
      <c r="AX1079" s="40">
        <f t="shared" si="525"/>
        <v>2314.2967211914397</v>
      </c>
      <c r="AY1079" s="40">
        <f t="shared" si="526"/>
        <v>0</v>
      </c>
      <c r="AZ1079" s="40">
        <f t="shared" si="527"/>
        <v>0</v>
      </c>
      <c r="BA1079" s="40">
        <f t="shared" si="528"/>
        <v>0</v>
      </c>
      <c r="BB1079" s="40">
        <f t="shared" si="529"/>
        <v>0</v>
      </c>
      <c r="BC1079" s="40">
        <f t="shared" si="530"/>
        <v>0</v>
      </c>
      <c r="BD1079" s="40">
        <f t="shared" si="531"/>
        <v>0</v>
      </c>
      <c r="BE1079" s="40"/>
      <c r="BF1079" s="40"/>
      <c r="BG1079" s="40"/>
      <c r="BH1079" s="62">
        <f t="shared" si="532"/>
        <v>7142.0034838042411</v>
      </c>
      <c r="BI1079" s="128">
        <f>VLOOKUP(A1079,'1112 '!$B$499:$G$1229,6,0)</f>
        <v>4136.07</v>
      </c>
      <c r="BJ1079" s="63">
        <f t="shared" si="533"/>
        <v>3005.9334838042414</v>
      </c>
      <c r="BK1079" s="41">
        <f t="shared" si="534"/>
        <v>6.9070566903511859E-3</v>
      </c>
    </row>
    <row r="1080" spans="1:63" x14ac:dyDescent="0.3">
      <c r="A1080" s="85" t="s">
        <v>1747</v>
      </c>
      <c r="B1080" s="85" t="s">
        <v>1135</v>
      </c>
      <c r="C1080" s="65">
        <f>VLOOKUP(B1080,Площадь!$D$2:$E$713,2,0)</f>
        <v>31.8</v>
      </c>
      <c r="D1080" s="79"/>
      <c r="E1080">
        <v>31</v>
      </c>
      <c r="F1080">
        <v>29</v>
      </c>
      <c r="G1080">
        <v>31</v>
      </c>
      <c r="Q1080">
        <f t="shared" si="513"/>
        <v>91</v>
      </c>
      <c r="R1080" s="100">
        <f>VLOOKUP(B1080,'Общие показания'!A:H,8,0)</f>
        <v>3.1479999999999997</v>
      </c>
      <c r="S1080" s="41"/>
      <c r="T1080" s="100">
        <f t="shared" si="514"/>
        <v>1.2026735748168416</v>
      </c>
      <c r="U1080" s="100">
        <f t="shared" si="515"/>
        <v>0.97683915970899216</v>
      </c>
      <c r="V1080" s="41">
        <f t="shared" si="511"/>
        <v>0.96848726547416597</v>
      </c>
      <c r="W1080" s="41">
        <f t="shared" si="536"/>
        <v>0</v>
      </c>
      <c r="X1080" s="100">
        <f t="shared" si="516"/>
        <v>0</v>
      </c>
      <c r="Y1080" s="41"/>
      <c r="Z1080" s="41"/>
      <c r="AA1080" s="41"/>
      <c r="AB1080" s="41"/>
      <c r="AC1080" s="41"/>
      <c r="AD1080" s="41"/>
      <c r="AE1080" s="41"/>
      <c r="AF1080" s="41"/>
      <c r="AG1080" s="41"/>
      <c r="AI1080" s="100">
        <f t="shared" si="517"/>
        <v>0.63524102262470838</v>
      </c>
      <c r="AJ1080" s="100">
        <f t="shared" si="518"/>
        <v>0.30662986001727305</v>
      </c>
      <c r="AK1080" s="41">
        <f t="shared" si="512"/>
        <v>0.48092004354843831</v>
      </c>
      <c r="AL1080" s="41">
        <f t="shared" si="519"/>
        <v>0</v>
      </c>
      <c r="AR1080" s="41">
        <f t="shared" si="520"/>
        <v>0</v>
      </c>
      <c r="AS1080" s="41">
        <f t="shared" si="521"/>
        <v>0</v>
      </c>
      <c r="AT1080" s="41">
        <f t="shared" si="522"/>
        <v>0</v>
      </c>
      <c r="AV1080" s="40">
        <f t="shared" si="523"/>
        <v>4933.6244287881991</v>
      </c>
      <c r="AW1080" s="40">
        <f t="shared" si="524"/>
        <v>3445.2928977923975</v>
      </c>
      <c r="AX1080" s="40">
        <f t="shared" si="525"/>
        <v>3890.7310040479183</v>
      </c>
      <c r="AY1080" s="40">
        <f t="shared" si="526"/>
        <v>0</v>
      </c>
      <c r="AZ1080" s="40">
        <f t="shared" si="527"/>
        <v>0</v>
      </c>
      <c r="BA1080" s="40">
        <f t="shared" si="528"/>
        <v>0</v>
      </c>
      <c r="BB1080" s="40">
        <f t="shared" si="529"/>
        <v>0</v>
      </c>
      <c r="BC1080" s="40">
        <f t="shared" si="530"/>
        <v>0</v>
      </c>
      <c r="BD1080" s="40">
        <f t="shared" si="531"/>
        <v>0</v>
      </c>
      <c r="BE1080" s="40"/>
      <c r="BF1080" s="40"/>
      <c r="BG1080" s="40"/>
      <c r="BH1080" s="62">
        <f t="shared" si="532"/>
        <v>12269.648330628515</v>
      </c>
      <c r="BI1080" s="128">
        <f>VLOOKUP(A1080,'1112 '!$B$499:$G$1229,6,0)</f>
        <v>4097.3999999999996</v>
      </c>
      <c r="BJ1080" s="63">
        <f t="shared" si="533"/>
        <v>8172.2483306285158</v>
      </c>
      <c r="BK1080" s="41">
        <f t="shared" si="534"/>
        <v>1.1977963643056654E-2</v>
      </c>
    </row>
    <row r="1081" spans="1:63" x14ac:dyDescent="0.3">
      <c r="A1081" s="85" t="s">
        <v>1906</v>
      </c>
      <c r="B1081" s="85" t="s">
        <v>1128</v>
      </c>
      <c r="C1081" s="65">
        <f>VLOOKUP(B1081,Площадь!$D$2:$E$713,2,0)</f>
        <v>39.1</v>
      </c>
      <c r="D1081" s="79"/>
      <c r="E1081">
        <v>31</v>
      </c>
      <c r="F1081">
        <v>29</v>
      </c>
      <c r="G1081">
        <v>31</v>
      </c>
      <c r="Q1081">
        <f t="shared" si="513"/>
        <v>91</v>
      </c>
      <c r="R1081" s="100">
        <f>VLOOKUP(B1081,'Общие показания'!A:H,8,0)</f>
        <v>1.1390000000000002</v>
      </c>
      <c r="S1081" s="41"/>
      <c r="T1081" s="100">
        <f t="shared" si="514"/>
        <v>0.43514777691117634</v>
      </c>
      <c r="U1081" s="100">
        <f t="shared" si="515"/>
        <v>0.3534370403140224</v>
      </c>
      <c r="V1081" s="41">
        <f t="shared" si="511"/>
        <v>0.3504151827748016</v>
      </c>
      <c r="W1081" s="41">
        <f t="shared" si="536"/>
        <v>0</v>
      </c>
      <c r="X1081" s="100">
        <f t="shared" si="516"/>
        <v>0</v>
      </c>
      <c r="Y1081" s="41"/>
      <c r="Z1081" s="41"/>
      <c r="AA1081" s="41"/>
      <c r="AB1081" s="41"/>
      <c r="AC1081" s="41"/>
      <c r="AD1081" s="41"/>
      <c r="AE1081" s="41"/>
      <c r="AF1081" s="41"/>
      <c r="AG1081" s="41"/>
      <c r="AI1081" s="100">
        <f t="shared" si="517"/>
        <v>0.78106679196937412</v>
      </c>
      <c r="AJ1081" s="100">
        <f t="shared" si="518"/>
        <v>0.37701973354325086</v>
      </c>
      <c r="AK1081" s="41">
        <f t="shared" si="512"/>
        <v>0.59131992775924336</v>
      </c>
      <c r="AL1081" s="41">
        <f t="shared" si="519"/>
        <v>0</v>
      </c>
      <c r="AR1081" s="41">
        <f t="shared" si="520"/>
        <v>0</v>
      </c>
      <c r="AS1081" s="41">
        <f t="shared" si="521"/>
        <v>0</v>
      </c>
      <c r="AT1081" s="41">
        <f t="shared" si="522"/>
        <v>0</v>
      </c>
      <c r="AV1081" s="40">
        <f t="shared" si="523"/>
        <v>3264.7577401201947</v>
      </c>
      <c r="AW1081" s="40">
        <f t="shared" si="524"/>
        <v>1960.8089454715102</v>
      </c>
      <c r="AX1081" s="40">
        <f t="shared" si="525"/>
        <v>2527.9560613131694</v>
      </c>
      <c r="AY1081" s="40">
        <f t="shared" si="526"/>
        <v>0</v>
      </c>
      <c r="AZ1081" s="40">
        <f t="shared" si="527"/>
        <v>0</v>
      </c>
      <c r="BA1081" s="40">
        <f t="shared" si="528"/>
        <v>0</v>
      </c>
      <c r="BB1081" s="40">
        <f t="shared" si="529"/>
        <v>0</v>
      </c>
      <c r="BC1081" s="40">
        <f t="shared" si="530"/>
        <v>0</v>
      </c>
      <c r="BD1081" s="40">
        <f t="shared" si="531"/>
        <v>0</v>
      </c>
      <c r="BE1081" s="40"/>
      <c r="BF1081" s="40"/>
      <c r="BG1081" s="40"/>
      <c r="BH1081" s="62">
        <f t="shared" si="532"/>
        <v>7753.522746904875</v>
      </c>
      <c r="BI1081" s="128">
        <f>VLOOKUP(A1081,'1112 '!$B$499:$G$1229,6,0)</f>
        <v>5038.01</v>
      </c>
      <c r="BJ1081" s="63">
        <f t="shared" si="533"/>
        <v>2715.5127469048748</v>
      </c>
      <c r="BK1081" s="41">
        <f t="shared" si="534"/>
        <v>6.1560239839553894E-3</v>
      </c>
    </row>
    <row r="1082" spans="1:63" x14ac:dyDescent="0.3">
      <c r="A1082" s="85" t="s">
        <v>1878</v>
      </c>
      <c r="B1082" s="85" t="s">
        <v>871</v>
      </c>
      <c r="C1082" s="65">
        <f>VLOOKUP(B1082,Площадь!$D$2:$E$713,2,0)</f>
        <v>32.5</v>
      </c>
      <c r="D1082" s="79"/>
      <c r="E1082">
        <v>31</v>
      </c>
      <c r="F1082">
        <v>29</v>
      </c>
      <c r="G1082">
        <v>31</v>
      </c>
      <c r="Q1082">
        <f t="shared" si="513"/>
        <v>91</v>
      </c>
      <c r="R1082" s="100">
        <f>VLOOKUP(B1082,'Общие показания'!A:H,8,0)</f>
        <v>1.2396418859291438</v>
      </c>
      <c r="S1082" s="41"/>
      <c r="T1082" s="100">
        <f t="shared" si="514"/>
        <v>0.47359737561724746</v>
      </c>
      <c r="U1082" s="100">
        <f t="shared" si="515"/>
        <v>0.38466668938726029</v>
      </c>
      <c r="V1082" s="41">
        <f t="shared" si="511"/>
        <v>0.38137782092463612</v>
      </c>
      <c r="W1082" s="41">
        <f t="shared" si="536"/>
        <v>0</v>
      </c>
      <c r="X1082" s="100">
        <f t="shared" si="516"/>
        <v>0</v>
      </c>
      <c r="Y1082" s="41"/>
      <c r="Z1082" s="41"/>
      <c r="AA1082" s="41"/>
      <c r="AB1082" s="41"/>
      <c r="AC1082" s="41"/>
      <c r="AD1082" s="41">
        <f>(S1082*$AD$1)/31*N1082</f>
        <v>0</v>
      </c>
      <c r="AE1082" s="41">
        <f>(S1082*$AE$1)/30*O1082</f>
        <v>0</v>
      </c>
      <c r="AF1082" s="41">
        <f>(S1082*$AF$1)/31*P1082</f>
        <v>0</v>
      </c>
      <c r="AG1082" s="41">
        <f>S1082-AD1082-AE1082-AF1082</f>
        <v>0</v>
      </c>
      <c r="AI1082" s="100">
        <f t="shared" si="517"/>
        <v>0.6492243155755667</v>
      </c>
      <c r="AJ1082" s="100">
        <f t="shared" si="518"/>
        <v>0.31337957391702437</v>
      </c>
      <c r="AK1082" s="41">
        <f t="shared" si="512"/>
        <v>0.49150633381522779</v>
      </c>
      <c r="AL1082" s="41">
        <f t="shared" si="519"/>
        <v>0</v>
      </c>
      <c r="AR1082" s="41">
        <f t="shared" si="520"/>
        <v>0</v>
      </c>
      <c r="AS1082" s="41">
        <f t="shared" si="521"/>
        <v>0</v>
      </c>
      <c r="AT1082" s="41">
        <f t="shared" si="522"/>
        <v>0</v>
      </c>
      <c r="AV1082" s="40">
        <f t="shared" si="523"/>
        <v>3014.0576349703429</v>
      </c>
      <c r="AW1082" s="40">
        <f t="shared" si="524"/>
        <v>1873.8074673634896</v>
      </c>
      <c r="AX1082" s="40">
        <f t="shared" si="525"/>
        <v>2343.1353096175012</v>
      </c>
      <c r="AY1082" s="40">
        <f t="shared" si="526"/>
        <v>0</v>
      </c>
      <c r="AZ1082" s="40">
        <f t="shared" si="527"/>
        <v>0</v>
      </c>
      <c r="BA1082" s="40">
        <f t="shared" si="528"/>
        <v>0</v>
      </c>
      <c r="BB1082" s="40">
        <f t="shared" si="529"/>
        <v>0</v>
      </c>
      <c r="BC1082" s="40">
        <f t="shared" si="530"/>
        <v>0</v>
      </c>
      <c r="BD1082" s="40">
        <f t="shared" si="531"/>
        <v>0</v>
      </c>
      <c r="BE1082" s="40">
        <f>(AD1082+AR1082)*$BE$1</f>
        <v>0</v>
      </c>
      <c r="BF1082" s="40">
        <f>(AE1082+AS1082)*$BF$1</f>
        <v>0</v>
      </c>
      <c r="BG1082" s="40">
        <f>(AF1082+AT1082)*$BG$1</f>
        <v>0</v>
      </c>
      <c r="BH1082" s="62">
        <f t="shared" si="532"/>
        <v>7231.0004119513342</v>
      </c>
      <c r="BI1082" s="128">
        <f>VLOOKUP(A1082,'1112 '!$B$499:$G$1229,6,0)</f>
        <v>4187.6099999999997</v>
      </c>
      <c r="BJ1082" s="63">
        <f t="shared" si="533"/>
        <v>3043.3904119513345</v>
      </c>
      <c r="BK1082" s="41">
        <f t="shared" si="534"/>
        <v>6.9070566903511859E-3</v>
      </c>
    </row>
    <row r="1083" spans="1:63" x14ac:dyDescent="0.3">
      <c r="A1083" s="85" t="s">
        <v>1690</v>
      </c>
      <c r="B1083" s="85" t="s">
        <v>1187</v>
      </c>
      <c r="C1083" s="65">
        <f>VLOOKUP(B1083,Площадь!$D$2:$E$713,2,0)</f>
        <v>33.700000000000003</v>
      </c>
      <c r="D1083" s="79"/>
      <c r="E1083">
        <v>31</v>
      </c>
      <c r="F1083">
        <v>29</v>
      </c>
      <c r="G1083">
        <v>31</v>
      </c>
      <c r="Q1083">
        <f t="shared" si="513"/>
        <v>91</v>
      </c>
      <c r="R1083" s="100">
        <f>VLOOKUP(B1083,'Общие показания'!A:H,8,0)</f>
        <v>1.2854132786403738</v>
      </c>
      <c r="S1083" s="41"/>
      <c r="T1083" s="100">
        <f t="shared" si="514"/>
        <v>0.49108404794773047</v>
      </c>
      <c r="U1083" s="100">
        <f t="shared" si="515"/>
        <v>0.39886976714925149</v>
      </c>
      <c r="V1083" s="41">
        <f t="shared" si="511"/>
        <v>0.39545946354339195</v>
      </c>
      <c r="W1083" s="41">
        <f t="shared" si="536"/>
        <v>0</v>
      </c>
      <c r="X1083" s="100">
        <f t="shared" si="516"/>
        <v>0</v>
      </c>
      <c r="Y1083" s="41"/>
      <c r="Z1083" s="41"/>
      <c r="AA1083" s="41"/>
      <c r="AB1083" s="41"/>
      <c r="AC1083" s="41"/>
      <c r="AD1083" s="41"/>
      <c r="AE1083" s="41"/>
      <c r="AF1083" s="41"/>
      <c r="AG1083" s="41"/>
      <c r="AI1083" s="100">
        <f t="shared" si="517"/>
        <v>0.6731956749198954</v>
      </c>
      <c r="AJ1083" s="100">
        <f t="shared" si="518"/>
        <v>0.32495051203088376</v>
      </c>
      <c r="AK1083" s="41">
        <f t="shared" si="512"/>
        <v>0.50965425998686698</v>
      </c>
      <c r="AL1083" s="41">
        <f t="shared" si="519"/>
        <v>0</v>
      </c>
      <c r="AR1083" s="41">
        <f t="shared" si="520"/>
        <v>0</v>
      </c>
      <c r="AS1083" s="41">
        <f t="shared" si="521"/>
        <v>0</v>
      </c>
      <c r="AT1083" s="41">
        <f t="shared" si="522"/>
        <v>0</v>
      </c>
      <c r="AV1083" s="40">
        <f t="shared" si="523"/>
        <v>3125.34591687694</v>
      </c>
      <c r="AW1083" s="40">
        <f t="shared" si="524"/>
        <v>1942.9942046199881</v>
      </c>
      <c r="AX1083" s="40">
        <f t="shared" si="525"/>
        <v>2429.6510748956857</v>
      </c>
      <c r="AY1083" s="40">
        <f t="shared" si="526"/>
        <v>0</v>
      </c>
      <c r="AZ1083" s="40">
        <f t="shared" si="527"/>
        <v>0</v>
      </c>
      <c r="BA1083" s="40">
        <f t="shared" si="528"/>
        <v>0</v>
      </c>
      <c r="BB1083" s="40">
        <f t="shared" si="529"/>
        <v>0</v>
      </c>
      <c r="BC1083" s="40">
        <f t="shared" si="530"/>
        <v>0</v>
      </c>
      <c r="BD1083" s="40">
        <f t="shared" si="531"/>
        <v>0</v>
      </c>
      <c r="BE1083" s="40"/>
      <c r="BF1083" s="40"/>
      <c r="BG1083" s="40"/>
      <c r="BH1083" s="62">
        <f t="shared" si="532"/>
        <v>7497.9911963926133</v>
      </c>
      <c r="BI1083" s="128">
        <f>VLOOKUP(A1083,'1112 '!$B$499:$G$1229,6,0)</f>
        <v>4342.2299999999996</v>
      </c>
      <c r="BJ1083" s="63">
        <f t="shared" si="533"/>
        <v>3155.7611963926138</v>
      </c>
      <c r="BK1083" s="41">
        <f t="shared" si="534"/>
        <v>6.907056690351185E-3</v>
      </c>
    </row>
    <row r="1084" spans="1:63" x14ac:dyDescent="0.3">
      <c r="A1084" s="85" t="s">
        <v>2031</v>
      </c>
      <c r="B1084" s="85" t="s">
        <v>1183</v>
      </c>
      <c r="C1084" s="65">
        <f>VLOOKUP(B1084,Площадь!$D$2:$E$713,2,0)</f>
        <v>60.9</v>
      </c>
      <c r="D1084" s="79"/>
      <c r="E1084">
        <v>31</v>
      </c>
      <c r="F1084">
        <v>29</v>
      </c>
      <c r="G1084">
        <v>31</v>
      </c>
      <c r="Q1084">
        <f t="shared" si="513"/>
        <v>91</v>
      </c>
      <c r="R1084" s="100">
        <f>VLOOKUP(B1084,'Общие показания'!A:H,8,0)</f>
        <v>3.16</v>
      </c>
      <c r="S1084" s="41"/>
      <c r="T1084" s="100">
        <f t="shared" si="514"/>
        <v>1.207258099244352</v>
      </c>
      <c r="U1084" s="100">
        <f t="shared" si="515"/>
        <v>0.98056281597217787</v>
      </c>
      <c r="V1084" s="41">
        <f t="shared" si="511"/>
        <v>0.97217908478347037</v>
      </c>
      <c r="W1084" s="41">
        <f t="shared" si="536"/>
        <v>0</v>
      </c>
      <c r="X1084" s="100">
        <f t="shared" si="516"/>
        <v>0</v>
      </c>
      <c r="Y1084" s="41"/>
      <c r="Z1084" s="41"/>
      <c r="AA1084" s="41"/>
      <c r="AB1084" s="41"/>
      <c r="AC1084" s="41"/>
      <c r="AD1084" s="41"/>
      <c r="AE1084" s="41"/>
      <c r="AF1084" s="41"/>
      <c r="AG1084" s="41"/>
      <c r="AI1084" s="100">
        <f t="shared" si="517"/>
        <v>1.2165464867246771</v>
      </c>
      <c r="AJ1084" s="100">
        <f t="shared" si="518"/>
        <v>0.58722510927836258</v>
      </c>
      <c r="AK1084" s="41">
        <f t="shared" si="512"/>
        <v>0.92100725321068833</v>
      </c>
      <c r="AL1084" s="41">
        <f t="shared" si="519"/>
        <v>0</v>
      </c>
      <c r="AR1084" s="41">
        <f t="shared" si="520"/>
        <v>0</v>
      </c>
      <c r="AS1084" s="41">
        <f t="shared" si="521"/>
        <v>0</v>
      </c>
      <c r="AT1084" s="41">
        <f t="shared" si="522"/>
        <v>0</v>
      </c>
      <c r="AV1084" s="40">
        <f t="shared" si="523"/>
        <v>6506.3640783918236</v>
      </c>
      <c r="AW1084" s="40">
        <f t="shared" si="524"/>
        <v>4208.5071950255406</v>
      </c>
      <c r="AX1084" s="40">
        <f t="shared" si="525"/>
        <v>5081.9936782579998</v>
      </c>
      <c r="AY1084" s="40">
        <f t="shared" si="526"/>
        <v>0</v>
      </c>
      <c r="AZ1084" s="40">
        <f t="shared" si="527"/>
        <v>0</v>
      </c>
      <c r="BA1084" s="40">
        <f t="shared" si="528"/>
        <v>0</v>
      </c>
      <c r="BB1084" s="40">
        <f t="shared" si="529"/>
        <v>0</v>
      </c>
      <c r="BC1084" s="40">
        <f t="shared" si="530"/>
        <v>0</v>
      </c>
      <c r="BD1084" s="40">
        <f t="shared" si="531"/>
        <v>0</v>
      </c>
      <c r="BE1084" s="40"/>
      <c r="BF1084" s="40"/>
      <c r="BG1084" s="40"/>
      <c r="BH1084" s="62">
        <f t="shared" si="532"/>
        <v>15796.864951675365</v>
      </c>
      <c r="BI1084" s="128">
        <f>VLOOKUP(A1084,'1112 '!$B$499:$G$1229,6,0)</f>
        <v>7846.92</v>
      </c>
      <c r="BJ1084" s="63">
        <f t="shared" si="533"/>
        <v>7949.9449516753648</v>
      </c>
      <c r="BK1084" s="41">
        <f t="shared" si="534"/>
        <v>8.0525162140308269E-3</v>
      </c>
    </row>
    <row r="1085" spans="1:63" x14ac:dyDescent="0.3">
      <c r="A1085" s="85" t="s">
        <v>1686</v>
      </c>
      <c r="B1085" s="85" t="s">
        <v>1154</v>
      </c>
      <c r="C1085" s="65">
        <f>VLOOKUP(B1085,Площадь!$D$2:$E$713,2,0)</f>
        <v>60.1</v>
      </c>
      <c r="D1085" s="79"/>
      <c r="E1085">
        <v>31</v>
      </c>
      <c r="F1085">
        <v>29</v>
      </c>
      <c r="G1085">
        <v>31</v>
      </c>
      <c r="Q1085">
        <f t="shared" si="513"/>
        <v>91</v>
      </c>
      <c r="R1085" s="100">
        <f>VLOOKUP(B1085,'Общие показания'!A:H,8,0)</f>
        <v>2.2923839182874319</v>
      </c>
      <c r="S1085" s="41"/>
      <c r="T1085" s="100">
        <f t="shared" si="514"/>
        <v>0.87579083921835599</v>
      </c>
      <c r="U1085" s="100">
        <f t="shared" si="515"/>
        <v>0.71133747791305668</v>
      </c>
      <c r="V1085" s="41">
        <f t="shared" si="511"/>
        <v>0.70525560115601937</v>
      </c>
      <c r="W1085" s="41">
        <f t="shared" si="536"/>
        <v>0</v>
      </c>
      <c r="X1085" s="100">
        <f t="shared" si="516"/>
        <v>0</v>
      </c>
      <c r="Y1085" s="41"/>
      <c r="Z1085" s="41"/>
      <c r="AA1085" s="41"/>
      <c r="AB1085" s="41"/>
      <c r="AC1085" s="41"/>
      <c r="AD1085" s="41"/>
      <c r="AE1085" s="41"/>
      <c r="AF1085" s="41"/>
      <c r="AG1085" s="41"/>
      <c r="AI1085" s="100">
        <f t="shared" si="517"/>
        <v>1.200565580495125</v>
      </c>
      <c r="AJ1085" s="100">
        <f t="shared" si="518"/>
        <v>0.57951115053578972</v>
      </c>
      <c r="AK1085" s="41">
        <f t="shared" si="512"/>
        <v>0.90890863576292902</v>
      </c>
      <c r="AL1085" s="41">
        <f t="shared" si="519"/>
        <v>0</v>
      </c>
      <c r="AR1085" s="41">
        <f t="shared" si="520"/>
        <v>0</v>
      </c>
      <c r="AS1085" s="41">
        <f t="shared" si="521"/>
        <v>0</v>
      </c>
      <c r="AT1085" s="41">
        <f t="shared" si="522"/>
        <v>0</v>
      </c>
      <c r="AV1085" s="40">
        <f t="shared" si="523"/>
        <v>5573.6881188220796</v>
      </c>
      <c r="AW1085" s="40">
        <f t="shared" si="524"/>
        <v>3465.1024242629451</v>
      </c>
      <c r="AX1085" s="40">
        <f t="shared" si="525"/>
        <v>4332.9979110157483</v>
      </c>
      <c r="AY1085" s="40">
        <f t="shared" si="526"/>
        <v>0</v>
      </c>
      <c r="AZ1085" s="40">
        <f t="shared" si="527"/>
        <v>0</v>
      </c>
      <c r="BA1085" s="40">
        <f t="shared" si="528"/>
        <v>0</v>
      </c>
      <c r="BB1085" s="40">
        <f t="shared" si="529"/>
        <v>0</v>
      </c>
      <c r="BC1085" s="40">
        <f t="shared" si="530"/>
        <v>0</v>
      </c>
      <c r="BD1085" s="40">
        <f t="shared" si="531"/>
        <v>0</v>
      </c>
      <c r="BE1085" s="40"/>
      <c r="BF1085" s="40"/>
      <c r="BG1085" s="40"/>
      <c r="BH1085" s="62">
        <f t="shared" si="532"/>
        <v>13371.788454100773</v>
      </c>
      <c r="BI1085" s="128">
        <f>VLOOKUP(A1085,'1112 '!$B$499:$G$1229,6,0)</f>
        <v>7743.85</v>
      </c>
      <c r="BJ1085" s="63">
        <f t="shared" si="533"/>
        <v>5627.938454100773</v>
      </c>
      <c r="BK1085" s="41">
        <f t="shared" si="534"/>
        <v>6.9070566903511868E-3</v>
      </c>
    </row>
    <row r="1086" spans="1:63" x14ac:dyDescent="0.3">
      <c r="A1086" s="85" t="s">
        <v>2344</v>
      </c>
      <c r="B1086" s="85" t="s">
        <v>1195</v>
      </c>
      <c r="C1086" s="65">
        <f>VLOOKUP(B1086,Площадь!$D$2:$E$713,2,0)</f>
        <v>39.299999999999997</v>
      </c>
      <c r="D1086" s="80"/>
      <c r="E1086">
        <v>31</v>
      </c>
      <c r="F1086">
        <v>29</v>
      </c>
      <c r="G1086">
        <v>31</v>
      </c>
      <c r="Q1086">
        <f t="shared" si="513"/>
        <v>91</v>
      </c>
      <c r="R1086" s="100">
        <f>VLOOKUP(B1086,'Общие показания'!A:H,8,0)</f>
        <v>1.4990131112927798</v>
      </c>
      <c r="S1086" s="41"/>
      <c r="T1086" s="100">
        <f t="shared" si="514"/>
        <v>0.57268851882331762</v>
      </c>
      <c r="U1086" s="100">
        <f t="shared" si="515"/>
        <v>0.46515079670520998</v>
      </c>
      <c r="V1086" s="41">
        <f t="shared" si="511"/>
        <v>0.46117379576425227</v>
      </c>
      <c r="W1086" s="41">
        <f t="shared" si="536"/>
        <v>0</v>
      </c>
      <c r="X1086" s="100">
        <f t="shared" si="516"/>
        <v>0</v>
      </c>
      <c r="Y1086" s="41"/>
      <c r="Z1086" s="41"/>
      <c r="AA1086" s="41"/>
      <c r="AB1086" s="41"/>
      <c r="AC1086" s="41"/>
      <c r="AD1086" s="41"/>
      <c r="AE1086" s="41"/>
      <c r="AF1086" s="41"/>
      <c r="AG1086" s="41"/>
      <c r="AI1086" s="100">
        <f t="shared" si="517"/>
        <v>0.78506201852676216</v>
      </c>
      <c r="AJ1086" s="100">
        <f t="shared" si="518"/>
        <v>0.37894822322889404</v>
      </c>
      <c r="AK1086" s="41">
        <f t="shared" si="512"/>
        <v>0.59434458212118313</v>
      </c>
      <c r="AL1086" s="41">
        <f t="shared" si="519"/>
        <v>0</v>
      </c>
      <c r="AR1086" s="41">
        <f t="shared" si="520"/>
        <v>0</v>
      </c>
      <c r="AS1086" s="41">
        <f t="shared" si="521"/>
        <v>0</v>
      </c>
      <c r="AT1086" s="41">
        <f t="shared" si="522"/>
        <v>0</v>
      </c>
      <c r="AV1086" s="40">
        <f t="shared" si="523"/>
        <v>3644.6912324410605</v>
      </c>
      <c r="AW1086" s="40">
        <f t="shared" si="524"/>
        <v>2265.8656451503116</v>
      </c>
      <c r="AX1086" s="40">
        <f t="shared" si="525"/>
        <v>2833.3913128605473</v>
      </c>
      <c r="AY1086" s="40">
        <f t="shared" si="526"/>
        <v>0</v>
      </c>
      <c r="AZ1086" s="40">
        <f t="shared" si="527"/>
        <v>0</v>
      </c>
      <c r="BA1086" s="40">
        <f t="shared" si="528"/>
        <v>0</v>
      </c>
      <c r="BB1086" s="40">
        <f t="shared" si="529"/>
        <v>0</v>
      </c>
      <c r="BC1086" s="40">
        <f t="shared" si="530"/>
        <v>0</v>
      </c>
      <c r="BD1086" s="40">
        <f t="shared" si="531"/>
        <v>0</v>
      </c>
      <c r="BE1086" s="40"/>
      <c r="BF1086" s="40"/>
      <c r="BG1086" s="40"/>
      <c r="BH1086" s="62">
        <f t="shared" si="532"/>
        <v>8743.9481904519198</v>
      </c>
      <c r="BI1086" s="128">
        <f>VLOOKUP(A1086,'1112 '!$B$499:$G$1229,6,0)</f>
        <v>5063.78</v>
      </c>
      <c r="BJ1086" s="63">
        <f t="shared" si="533"/>
        <v>3680.1681904519201</v>
      </c>
      <c r="BK1086" s="41">
        <f t="shared" si="534"/>
        <v>6.9070566903511868E-3</v>
      </c>
    </row>
    <row r="1087" spans="1:63" x14ac:dyDescent="0.3">
      <c r="A1087" s="85" t="s">
        <v>1372</v>
      </c>
      <c r="B1087" s="85" t="s">
        <v>874</v>
      </c>
      <c r="C1087" s="65">
        <f>VLOOKUP(B1087,Площадь!$D$2:$E$713,2,0)</f>
        <v>32.1</v>
      </c>
      <c r="D1087" s="79"/>
      <c r="E1087">
        <v>31</v>
      </c>
      <c r="F1087">
        <v>29</v>
      </c>
      <c r="G1087">
        <v>31</v>
      </c>
      <c r="Q1087">
        <f t="shared" si="513"/>
        <v>91</v>
      </c>
      <c r="R1087" s="100">
        <f>VLOOKUP(B1087,'Общие показания'!A:H,8,0)</f>
        <v>0</v>
      </c>
      <c r="S1087" s="41"/>
      <c r="T1087" s="100">
        <f t="shared" si="514"/>
        <v>0</v>
      </c>
      <c r="U1087" s="100">
        <f t="shared" si="515"/>
        <v>0</v>
      </c>
      <c r="V1087" s="41">
        <f t="shared" si="511"/>
        <v>0</v>
      </c>
      <c r="W1087" s="41">
        <f t="shared" si="536"/>
        <v>0</v>
      </c>
      <c r="X1087" s="100">
        <f t="shared" si="516"/>
        <v>0</v>
      </c>
      <c r="Y1087" s="41"/>
      <c r="Z1087" s="41"/>
      <c r="AA1087" s="41"/>
      <c r="AB1087" s="41"/>
      <c r="AC1087" s="41"/>
      <c r="AD1087" s="41"/>
      <c r="AE1087" s="41"/>
      <c r="AF1087" s="41"/>
      <c r="AG1087" s="41"/>
      <c r="AI1087" s="100">
        <f t="shared" si="517"/>
        <v>0.6412338624607905</v>
      </c>
      <c r="AJ1087" s="100">
        <f t="shared" si="518"/>
        <v>0.30952259454573794</v>
      </c>
      <c r="AK1087" s="41">
        <f t="shared" si="512"/>
        <v>0.48545702509134803</v>
      </c>
      <c r="AL1087" s="41">
        <f t="shared" si="519"/>
        <v>0</v>
      </c>
      <c r="AR1087" s="41">
        <f t="shared" si="520"/>
        <v>0</v>
      </c>
      <c r="AS1087" s="41">
        <f t="shared" si="521"/>
        <v>0</v>
      </c>
      <c r="AT1087" s="41">
        <f t="shared" si="522"/>
        <v>0</v>
      </c>
      <c r="AV1087" s="40">
        <f t="shared" si="523"/>
        <v>1721.3025310352477</v>
      </c>
      <c r="AW1087" s="40">
        <f t="shared" si="524"/>
        <v>830.87007189479709</v>
      </c>
      <c r="AX1087" s="40">
        <f t="shared" si="525"/>
        <v>1303.1414198742111</v>
      </c>
      <c r="AY1087" s="40">
        <f t="shared" si="526"/>
        <v>0</v>
      </c>
      <c r="AZ1087" s="40">
        <f t="shared" si="527"/>
        <v>0</v>
      </c>
      <c r="BA1087" s="40">
        <f t="shared" si="528"/>
        <v>0</v>
      </c>
      <c r="BB1087" s="40">
        <f t="shared" si="529"/>
        <v>0</v>
      </c>
      <c r="BC1087" s="40">
        <f t="shared" si="530"/>
        <v>0</v>
      </c>
      <c r="BD1087" s="40">
        <f t="shared" si="531"/>
        <v>0</v>
      </c>
      <c r="BE1087" s="40"/>
      <c r="BF1087" s="40"/>
      <c r="BG1087" s="40"/>
      <c r="BH1087" s="62">
        <f t="shared" si="532"/>
        <v>3855.3140228042557</v>
      </c>
      <c r="BI1087" s="128">
        <f>VLOOKUP(A1087,'1112 '!$B$499:$G$1229,6,0)</f>
        <v>4136.07</v>
      </c>
      <c r="BJ1087" s="63">
        <f t="shared" si="533"/>
        <v>-280.75597719574398</v>
      </c>
      <c r="BK1087" s="41">
        <f t="shared" si="534"/>
        <v>3.7284877520713301E-3</v>
      </c>
    </row>
    <row r="1088" spans="1:63" x14ac:dyDescent="0.3">
      <c r="A1088" s="85" t="s">
        <v>2356</v>
      </c>
      <c r="B1088" s="85" t="s">
        <v>1136</v>
      </c>
      <c r="C1088" s="65">
        <f>VLOOKUP(B1088,Площадь!$D$2:$E$713,2,0)</f>
        <v>31.8</v>
      </c>
      <c r="D1088" s="79"/>
      <c r="E1088">
        <v>31</v>
      </c>
      <c r="F1088">
        <v>29</v>
      </c>
      <c r="G1088">
        <v>31</v>
      </c>
      <c r="Q1088">
        <f t="shared" si="513"/>
        <v>91</v>
      </c>
      <c r="R1088" s="100">
        <f>VLOOKUP(B1088,'Общие показания'!A:H,8,0)</f>
        <v>1.2129419068475931</v>
      </c>
      <c r="S1088" s="41"/>
      <c r="T1088" s="100">
        <f t="shared" si="514"/>
        <v>0.46339681675779903</v>
      </c>
      <c r="U1088" s="100">
        <f t="shared" si="515"/>
        <v>0.37638156069276546</v>
      </c>
      <c r="V1088" s="41">
        <f t="shared" si="511"/>
        <v>0.37316352939702863</v>
      </c>
      <c r="W1088" s="41">
        <f t="shared" si="536"/>
        <v>0</v>
      </c>
      <c r="X1088" s="100">
        <f t="shared" si="516"/>
        <v>0</v>
      </c>
      <c r="Y1088" s="41"/>
      <c r="Z1088" s="41"/>
      <c r="AA1088" s="41"/>
      <c r="AB1088" s="41"/>
      <c r="AC1088" s="41"/>
      <c r="AD1088" s="41">
        <f>(S1088*$AD$1)/31*N1088</f>
        <v>0</v>
      </c>
      <c r="AE1088" s="41">
        <f>(S1088*$AE$1)/30*O1088</f>
        <v>0</v>
      </c>
      <c r="AF1088" s="41">
        <f>(S1088*$AF$1)/31*P1088</f>
        <v>0</v>
      </c>
      <c r="AG1088" s="41">
        <f>S1088-AD1088-AE1088-AF1088</f>
        <v>0</v>
      </c>
      <c r="AI1088" s="100">
        <f t="shared" si="517"/>
        <v>0.63524102262470838</v>
      </c>
      <c r="AJ1088" s="100">
        <f t="shared" si="518"/>
        <v>0.30662986001727305</v>
      </c>
      <c r="AK1088" s="41">
        <f t="shared" si="512"/>
        <v>0.48092004354843831</v>
      </c>
      <c r="AL1088" s="41">
        <f t="shared" si="519"/>
        <v>0</v>
      </c>
      <c r="AR1088" s="41">
        <f t="shared" si="520"/>
        <v>0</v>
      </c>
      <c r="AS1088" s="41">
        <f t="shared" si="521"/>
        <v>0</v>
      </c>
      <c r="AT1088" s="41">
        <f t="shared" si="522"/>
        <v>0</v>
      </c>
      <c r="AV1088" s="40">
        <f t="shared" si="523"/>
        <v>2949.1394705248276</v>
      </c>
      <c r="AW1088" s="40">
        <f t="shared" si="524"/>
        <v>1833.448537297199</v>
      </c>
      <c r="AX1088" s="40">
        <f t="shared" si="525"/>
        <v>2292.6677798718938</v>
      </c>
      <c r="AY1088" s="40">
        <f t="shared" si="526"/>
        <v>0</v>
      </c>
      <c r="AZ1088" s="40">
        <f t="shared" si="527"/>
        <v>0</v>
      </c>
      <c r="BA1088" s="40">
        <f t="shared" si="528"/>
        <v>0</v>
      </c>
      <c r="BB1088" s="40">
        <f t="shared" si="529"/>
        <v>0</v>
      </c>
      <c r="BC1088" s="40">
        <f t="shared" si="530"/>
        <v>0</v>
      </c>
      <c r="BD1088" s="40">
        <f t="shared" si="531"/>
        <v>0</v>
      </c>
      <c r="BE1088" s="40">
        <f>(AD1088+AR1088)*$BE$1</f>
        <v>0</v>
      </c>
      <c r="BF1088" s="40">
        <f>(AE1088+AS1088)*$BF$1</f>
        <v>0</v>
      </c>
      <c r="BG1088" s="40">
        <f>(AF1088+AT1088)*$BG$1</f>
        <v>0</v>
      </c>
      <c r="BH1088" s="62">
        <f t="shared" si="532"/>
        <v>7075.2557876939209</v>
      </c>
      <c r="BI1088" s="128">
        <f>VLOOKUP(A1088,'1112 '!$B$499:$G$1229,6,0)</f>
        <v>4097.3999999999996</v>
      </c>
      <c r="BJ1088" s="63">
        <f t="shared" si="533"/>
        <v>2977.8557876939212</v>
      </c>
      <c r="BK1088" s="41">
        <f t="shared" si="534"/>
        <v>6.9070566903511868E-3</v>
      </c>
    </row>
    <row r="1089" spans="1:63" x14ac:dyDescent="0.3">
      <c r="A1089" s="85" t="s">
        <v>1723</v>
      </c>
      <c r="B1089" s="85" t="s">
        <v>940</v>
      </c>
      <c r="C1089" s="65">
        <f>VLOOKUP(B1089,Площадь!$D$2:$E$713,2,0)</f>
        <v>39.1</v>
      </c>
      <c r="D1089" s="79"/>
      <c r="E1089">
        <v>31</v>
      </c>
      <c r="F1089">
        <v>29</v>
      </c>
      <c r="G1089">
        <v>31</v>
      </c>
      <c r="Q1089">
        <f t="shared" si="513"/>
        <v>91</v>
      </c>
      <c r="R1089" s="100">
        <f>VLOOKUP(B1089,'Общие показания'!A:H,8,0)</f>
        <v>1.4913845458409083</v>
      </c>
      <c r="S1089" s="41"/>
      <c r="T1089" s="100">
        <f t="shared" si="514"/>
        <v>0.56977407343490383</v>
      </c>
      <c r="U1089" s="100">
        <f t="shared" si="515"/>
        <v>0.46278361707821153</v>
      </c>
      <c r="V1089" s="41">
        <f t="shared" si="511"/>
        <v>0.45882685532779299</v>
      </c>
      <c r="W1089" s="41">
        <f>R1088*W$1/30*H1089</f>
        <v>0</v>
      </c>
      <c r="X1089" s="100">
        <f t="shared" si="516"/>
        <v>0</v>
      </c>
      <c r="Y1089" s="41"/>
      <c r="Z1089" s="41"/>
      <c r="AA1089" s="41"/>
      <c r="AB1089" s="41"/>
      <c r="AC1089" s="41"/>
      <c r="AD1089" s="41"/>
      <c r="AE1089" s="41"/>
      <c r="AF1089" s="41"/>
      <c r="AG1089" s="41"/>
      <c r="AI1089" s="100">
        <f t="shared" si="517"/>
        <v>0.78106679196937412</v>
      </c>
      <c r="AJ1089" s="100">
        <f t="shared" si="518"/>
        <v>0.37701973354325086</v>
      </c>
      <c r="AK1089" s="41">
        <f t="shared" si="512"/>
        <v>0.59131992775924336</v>
      </c>
      <c r="AL1089" s="41">
        <f t="shared" si="519"/>
        <v>0</v>
      </c>
      <c r="AR1089" s="41">
        <f t="shared" si="520"/>
        <v>0</v>
      </c>
      <c r="AS1089" s="41">
        <f t="shared" si="521"/>
        <v>0</v>
      </c>
      <c r="AT1089" s="41">
        <f t="shared" si="522"/>
        <v>0</v>
      </c>
      <c r="AV1089" s="40">
        <f t="shared" si="523"/>
        <v>3626.1431854566276</v>
      </c>
      <c r="AW1089" s="40">
        <f t="shared" si="524"/>
        <v>2254.3345222742287</v>
      </c>
      <c r="AX1089" s="40">
        <f t="shared" si="525"/>
        <v>2818.972018647517</v>
      </c>
      <c r="AY1089" s="40">
        <f t="shared" si="526"/>
        <v>0</v>
      </c>
      <c r="AZ1089" s="40">
        <f t="shared" si="527"/>
        <v>0</v>
      </c>
      <c r="BA1089" s="40">
        <f t="shared" si="528"/>
        <v>0</v>
      </c>
      <c r="BB1089" s="40">
        <f t="shared" si="529"/>
        <v>0</v>
      </c>
      <c r="BC1089" s="40">
        <f t="shared" si="530"/>
        <v>0</v>
      </c>
      <c r="BD1089" s="40">
        <f t="shared" si="531"/>
        <v>0</v>
      </c>
      <c r="BE1089" s="40"/>
      <c r="BF1089" s="40"/>
      <c r="BG1089" s="40"/>
      <c r="BH1089" s="62">
        <f t="shared" si="532"/>
        <v>8699.4497263783742</v>
      </c>
      <c r="BI1089" s="128">
        <f>VLOOKUP(A1089,'1112 '!$B$499:$G$1229,6,0)</f>
        <v>5038.01</v>
      </c>
      <c r="BJ1089" s="63">
        <f t="shared" si="533"/>
        <v>3661.439726378374</v>
      </c>
      <c r="BK1089" s="41">
        <f t="shared" si="534"/>
        <v>6.9070566903511859E-3</v>
      </c>
    </row>
    <row r="1090" spans="1:63" x14ac:dyDescent="0.3">
      <c r="A1090" s="85" t="s">
        <v>2297</v>
      </c>
      <c r="B1090" s="85" t="s">
        <v>812</v>
      </c>
      <c r="C1090" s="65">
        <f>VLOOKUP(B1090,Площадь!$D$2:$E$713,2,0)</f>
        <v>60.1</v>
      </c>
      <c r="D1090" s="79"/>
      <c r="E1090">
        <v>31</v>
      </c>
      <c r="F1090">
        <v>29</v>
      </c>
      <c r="G1090">
        <v>31</v>
      </c>
      <c r="Q1090">
        <f t="shared" si="513"/>
        <v>91</v>
      </c>
      <c r="R1090" s="100">
        <f>VLOOKUP(B1090,'Общие показания'!A:H,8,0)</f>
        <v>0</v>
      </c>
      <c r="S1090" s="41"/>
      <c r="T1090" s="100">
        <f t="shared" si="514"/>
        <v>0</v>
      </c>
      <c r="U1090" s="100">
        <f t="shared" si="515"/>
        <v>0</v>
      </c>
      <c r="V1090" s="41">
        <f t="shared" si="511"/>
        <v>0</v>
      </c>
      <c r="W1090" s="41">
        <f>R1090*W$1/30*H1090</f>
        <v>0</v>
      </c>
      <c r="X1090" s="100">
        <f t="shared" si="516"/>
        <v>0</v>
      </c>
      <c r="Y1090" s="41"/>
      <c r="Z1090" s="41"/>
      <c r="AA1090" s="41"/>
      <c r="AB1090" s="41"/>
      <c r="AC1090" s="41"/>
      <c r="AD1090" s="41"/>
      <c r="AE1090" s="41"/>
      <c r="AF1090" s="41"/>
      <c r="AG1090" s="41"/>
      <c r="AI1090" s="100">
        <f t="shared" si="517"/>
        <v>1.200565580495125</v>
      </c>
      <c r="AJ1090" s="100">
        <f t="shared" si="518"/>
        <v>0.57951115053578972</v>
      </c>
      <c r="AK1090" s="41">
        <f t="shared" si="512"/>
        <v>0.90890863576292902</v>
      </c>
      <c r="AL1090" s="41">
        <f t="shared" si="519"/>
        <v>0</v>
      </c>
      <c r="AR1090" s="41">
        <f t="shared" si="520"/>
        <v>0</v>
      </c>
      <c r="AS1090" s="41">
        <f t="shared" si="521"/>
        <v>0</v>
      </c>
      <c r="AT1090" s="41">
        <f t="shared" si="522"/>
        <v>0</v>
      </c>
      <c r="AV1090" s="40">
        <f t="shared" si="523"/>
        <v>3222.7502216578937</v>
      </c>
      <c r="AW1090" s="40">
        <f t="shared" si="524"/>
        <v>1555.6165520522525</v>
      </c>
      <c r="AX1090" s="40">
        <f t="shared" si="525"/>
        <v>2439.837985496576</v>
      </c>
      <c r="AY1090" s="40">
        <f t="shared" si="526"/>
        <v>0</v>
      </c>
      <c r="AZ1090" s="40">
        <f t="shared" si="527"/>
        <v>0</v>
      </c>
      <c r="BA1090" s="40">
        <f t="shared" si="528"/>
        <v>0</v>
      </c>
      <c r="BB1090" s="40">
        <f t="shared" si="529"/>
        <v>0</v>
      </c>
      <c r="BC1090" s="40">
        <f t="shared" si="530"/>
        <v>0</v>
      </c>
      <c r="BD1090" s="40">
        <f t="shared" si="531"/>
        <v>0</v>
      </c>
      <c r="BE1090" s="40"/>
      <c r="BF1090" s="40"/>
      <c r="BG1090" s="40"/>
      <c r="BH1090" s="62">
        <f t="shared" si="532"/>
        <v>7218.204759206722</v>
      </c>
      <c r="BI1090" s="128">
        <f>VLOOKUP(A1090,'1112 '!$B$499:$G$1229,6,0)</f>
        <v>7743.85</v>
      </c>
      <c r="BJ1090" s="63">
        <f t="shared" si="533"/>
        <v>-525.64524079327839</v>
      </c>
      <c r="BK1090" s="41">
        <f t="shared" si="534"/>
        <v>3.7284877520713309E-3</v>
      </c>
    </row>
    <row r="1091" spans="1:63" x14ac:dyDescent="0.3">
      <c r="A1091" s="85" t="s">
        <v>1754</v>
      </c>
      <c r="B1091" s="85" t="s">
        <v>927</v>
      </c>
      <c r="C1091" s="65">
        <f>VLOOKUP(B1091,Площадь!$D$2:$E$713,2,0)</f>
        <v>33.700000000000003</v>
      </c>
      <c r="D1091" s="79"/>
      <c r="E1091">
        <v>31</v>
      </c>
      <c r="F1091">
        <v>29</v>
      </c>
      <c r="G1091">
        <v>31</v>
      </c>
      <c r="Q1091">
        <f t="shared" si="513"/>
        <v>91</v>
      </c>
      <c r="R1091" s="100">
        <f>VLOOKUP(B1091,'Общие показания'!A:H,8,0)</f>
        <v>1.6009999999999991</v>
      </c>
      <c r="S1091" s="41"/>
      <c r="T1091" s="100">
        <f t="shared" si="514"/>
        <v>0.61165196737031846</v>
      </c>
      <c r="U1091" s="100">
        <f t="shared" si="515"/>
        <v>0.49679780644666316</v>
      </c>
      <c r="V1091" s="41">
        <f t="shared" si="511"/>
        <v>0.49255022618301741</v>
      </c>
      <c r="W1091" s="41">
        <f>R1091*W$1/30*H1091</f>
        <v>0</v>
      </c>
      <c r="X1091" s="100">
        <f t="shared" si="516"/>
        <v>0</v>
      </c>
      <c r="Y1091" s="41"/>
      <c r="Z1091" s="41"/>
      <c r="AA1091" s="41"/>
      <c r="AB1091" s="41"/>
      <c r="AC1091" s="41"/>
      <c r="AD1091" s="41"/>
      <c r="AE1091" s="41"/>
      <c r="AF1091" s="41"/>
      <c r="AG1091" s="41"/>
      <c r="AI1091" s="100">
        <f t="shared" si="517"/>
        <v>0.6731956749198954</v>
      </c>
      <c r="AJ1091" s="100">
        <f t="shared" si="518"/>
        <v>0.32495051203088376</v>
      </c>
      <c r="AK1091" s="41">
        <f t="shared" si="512"/>
        <v>0.50965425998686698</v>
      </c>
      <c r="AL1091" s="41">
        <f t="shared" si="519"/>
        <v>0</v>
      </c>
      <c r="AR1091" s="41">
        <f t="shared" si="520"/>
        <v>0</v>
      </c>
      <c r="AS1091" s="41">
        <f t="shared" si="521"/>
        <v>0</v>
      </c>
      <c r="AT1091" s="41">
        <f t="shared" si="522"/>
        <v>0</v>
      </c>
      <c r="AV1091" s="40">
        <f t="shared" si="523"/>
        <v>3448.9936170581591</v>
      </c>
      <c r="AW1091" s="40">
        <f t="shared" si="524"/>
        <v>2205.8683161883878</v>
      </c>
      <c r="AX1091" s="40">
        <f t="shared" si="525"/>
        <v>2690.2776344949912</v>
      </c>
      <c r="AY1091" s="40">
        <f t="shared" si="526"/>
        <v>0</v>
      </c>
      <c r="AZ1091" s="40">
        <f t="shared" si="527"/>
        <v>0</v>
      </c>
      <c r="BA1091" s="40">
        <f t="shared" si="528"/>
        <v>0</v>
      </c>
      <c r="BB1091" s="40">
        <f t="shared" si="529"/>
        <v>0</v>
      </c>
      <c r="BC1091" s="40">
        <f t="shared" si="530"/>
        <v>0</v>
      </c>
      <c r="BD1091" s="40">
        <f t="shared" si="531"/>
        <v>0</v>
      </c>
      <c r="BE1091" s="40"/>
      <c r="BF1091" s="40"/>
      <c r="BG1091" s="40"/>
      <c r="BH1091" s="62">
        <f t="shared" si="532"/>
        <v>8345.1395677415385</v>
      </c>
      <c r="BI1091" s="128">
        <f>VLOOKUP(A1091,'1112 '!$B$499:$G$1229,6,0)</f>
        <v>4342.2299999999996</v>
      </c>
      <c r="BJ1091" s="63">
        <f t="shared" si="533"/>
        <v>4002.9095677415389</v>
      </c>
      <c r="BK1091" s="41">
        <f t="shared" si="534"/>
        <v>7.6874392852068364E-3</v>
      </c>
    </row>
    <row r="1092" spans="1:63" x14ac:dyDescent="0.3">
      <c r="A1092" s="85" t="s">
        <v>1687</v>
      </c>
      <c r="B1092" s="85" t="s">
        <v>852</v>
      </c>
      <c r="C1092" s="65">
        <f>VLOOKUP(B1092,Площадь!$D$2:$E$713,2,0)</f>
        <v>32.5</v>
      </c>
      <c r="D1092" s="79"/>
      <c r="E1092">
        <v>31</v>
      </c>
      <c r="F1092">
        <v>29</v>
      </c>
      <c r="G1092">
        <v>31</v>
      </c>
      <c r="Q1092">
        <f t="shared" si="513"/>
        <v>91</v>
      </c>
      <c r="R1092" s="100">
        <f>VLOOKUP(B1092,'Общие показания'!A:H,8,0)</f>
        <v>1.2396418859291438</v>
      </c>
      <c r="S1092" s="41"/>
      <c r="T1092" s="100">
        <f t="shared" si="514"/>
        <v>0.47359737561724746</v>
      </c>
      <c r="U1092" s="100">
        <f t="shared" si="515"/>
        <v>0.38466668938726029</v>
      </c>
      <c r="V1092" s="41">
        <f t="shared" ref="V1092:V1155" si="537">R1092*$V$1/31*G1092</f>
        <v>0.38137782092463612</v>
      </c>
      <c r="W1092" s="41">
        <f>R1092*W$1/30*H1092</f>
        <v>0</v>
      </c>
      <c r="X1092" s="100">
        <f t="shared" si="516"/>
        <v>0</v>
      </c>
      <c r="Y1092" s="41"/>
      <c r="Z1092" s="41"/>
      <c r="AA1092" s="41"/>
      <c r="AB1092" s="41"/>
      <c r="AC1092" s="41"/>
      <c r="AD1092" s="41"/>
      <c r="AE1092" s="41"/>
      <c r="AF1092" s="41"/>
      <c r="AG1092" s="41"/>
      <c r="AI1092" s="100">
        <f t="shared" si="517"/>
        <v>0.6492243155755667</v>
      </c>
      <c r="AJ1092" s="100">
        <f t="shared" si="518"/>
        <v>0.31337957391702437</v>
      </c>
      <c r="AK1092" s="41">
        <f t="shared" si="512"/>
        <v>0.49150633381522779</v>
      </c>
      <c r="AL1092" s="41">
        <f t="shared" si="519"/>
        <v>0</v>
      </c>
      <c r="AR1092" s="41">
        <f t="shared" si="520"/>
        <v>0</v>
      </c>
      <c r="AS1092" s="41">
        <f t="shared" si="521"/>
        <v>0</v>
      </c>
      <c r="AT1092" s="41">
        <f t="shared" si="522"/>
        <v>0</v>
      </c>
      <c r="AV1092" s="40">
        <f t="shared" si="523"/>
        <v>3014.0576349703429</v>
      </c>
      <c r="AW1092" s="40">
        <f t="shared" si="524"/>
        <v>1873.8074673634896</v>
      </c>
      <c r="AX1092" s="40">
        <f t="shared" si="525"/>
        <v>2343.1353096175012</v>
      </c>
      <c r="AY1092" s="40">
        <f t="shared" si="526"/>
        <v>0</v>
      </c>
      <c r="AZ1092" s="40">
        <f t="shared" si="527"/>
        <v>0</v>
      </c>
      <c r="BA1092" s="40">
        <f t="shared" si="528"/>
        <v>0</v>
      </c>
      <c r="BB1092" s="40">
        <f t="shared" si="529"/>
        <v>0</v>
      </c>
      <c r="BC1092" s="40">
        <f t="shared" si="530"/>
        <v>0</v>
      </c>
      <c r="BD1092" s="40">
        <f t="shared" si="531"/>
        <v>0</v>
      </c>
      <c r="BE1092" s="40"/>
      <c r="BF1092" s="40"/>
      <c r="BG1092" s="40"/>
      <c r="BH1092" s="62">
        <f t="shared" si="532"/>
        <v>7231.0004119513342</v>
      </c>
      <c r="BI1092" s="128">
        <f>VLOOKUP(A1092,'1112 '!$B$499:$G$1229,6,0)</f>
        <v>4187.6099999999997</v>
      </c>
      <c r="BJ1092" s="63">
        <f t="shared" si="533"/>
        <v>3043.3904119513345</v>
      </c>
      <c r="BK1092" s="41">
        <f t="shared" si="534"/>
        <v>6.9070566903511859E-3</v>
      </c>
    </row>
    <row r="1093" spans="1:63" x14ac:dyDescent="0.3">
      <c r="A1093" s="85" t="s">
        <v>1816</v>
      </c>
      <c r="B1093" s="85" t="s">
        <v>835</v>
      </c>
      <c r="C1093" s="65">
        <f>VLOOKUP(B1093,Площадь!$D$2:$E$713,2,0)</f>
        <v>60.9</v>
      </c>
      <c r="D1093" s="79"/>
      <c r="E1093">
        <v>31</v>
      </c>
      <c r="F1093">
        <v>29</v>
      </c>
      <c r="G1093">
        <v>31</v>
      </c>
      <c r="Q1093">
        <f t="shared" si="513"/>
        <v>91</v>
      </c>
      <c r="R1093" s="100">
        <f>VLOOKUP(B1093,'Общие показания'!A:H,8,0)</f>
        <v>2.359</v>
      </c>
      <c r="S1093" s="41"/>
      <c r="T1093" s="100">
        <f t="shared" si="514"/>
        <v>0.90124109370804628</v>
      </c>
      <c r="U1093" s="100">
        <f t="shared" si="515"/>
        <v>0.73200876040454665</v>
      </c>
      <c r="V1093" s="41">
        <f t="shared" si="537"/>
        <v>0.72575014588740716</v>
      </c>
      <c r="W1093" s="41">
        <f>R1093*W$1/30*H1093</f>
        <v>0</v>
      </c>
      <c r="X1093" s="100">
        <f t="shared" si="516"/>
        <v>0</v>
      </c>
      <c r="Y1093" s="41"/>
      <c r="Z1093" s="41"/>
      <c r="AA1093" s="41"/>
      <c r="AB1093" s="41"/>
      <c r="AC1093" s="41"/>
      <c r="AD1093" s="41">
        <f>(S1093*$AD$1)/31*N1093</f>
        <v>0</v>
      </c>
      <c r="AE1093" s="41">
        <f>(S1093*$AE$1)/30*O1093</f>
        <v>0</v>
      </c>
      <c r="AF1093" s="41">
        <f>(S1093*$AF$1)/31*P1093</f>
        <v>0</v>
      </c>
      <c r="AG1093" s="41">
        <f>S1093-AD1093-AE1093-AF1093</f>
        <v>0</v>
      </c>
      <c r="AI1093" s="100">
        <f t="shared" si="517"/>
        <v>1.2165464867246771</v>
      </c>
      <c r="AJ1093" s="100">
        <f t="shared" si="518"/>
        <v>0.58722510927836258</v>
      </c>
      <c r="AK1093" s="41">
        <f t="shared" ref="AK1093:AK1156" si="538">(C1093*$AK$1)/31*G1093</f>
        <v>0.92100725321068833</v>
      </c>
      <c r="AL1093" s="41">
        <f t="shared" si="519"/>
        <v>0</v>
      </c>
      <c r="AR1093" s="41">
        <f t="shared" si="520"/>
        <v>0</v>
      </c>
      <c r="AS1093" s="41">
        <f t="shared" si="521"/>
        <v>0</v>
      </c>
      <c r="AT1093" s="41">
        <f t="shared" si="522"/>
        <v>0</v>
      </c>
      <c r="AV1093" s="40">
        <f t="shared" si="523"/>
        <v>5684.9042694103864</v>
      </c>
      <c r="AW1093" s="40">
        <f t="shared" si="524"/>
        <v>3541.2986304220149</v>
      </c>
      <c r="AX1093" s="40">
        <f t="shared" si="525"/>
        <v>4420.489691842964</v>
      </c>
      <c r="AY1093" s="40">
        <f t="shared" si="526"/>
        <v>0</v>
      </c>
      <c r="AZ1093" s="40">
        <f t="shared" si="527"/>
        <v>0</v>
      </c>
      <c r="BA1093" s="40">
        <f t="shared" si="528"/>
        <v>0</v>
      </c>
      <c r="BB1093" s="40">
        <f t="shared" si="529"/>
        <v>0</v>
      </c>
      <c r="BC1093" s="40">
        <f t="shared" si="530"/>
        <v>0</v>
      </c>
      <c r="BD1093" s="40">
        <f t="shared" si="531"/>
        <v>0</v>
      </c>
      <c r="BE1093" s="40">
        <f>(AD1093+AR1093)*$BE$1</f>
        <v>0</v>
      </c>
      <c r="BF1093" s="40">
        <f>(AE1093+AS1093)*$BF$1</f>
        <v>0</v>
      </c>
      <c r="BG1093" s="40">
        <f>(AF1093+AT1093)*$BG$1</f>
        <v>0</v>
      </c>
      <c r="BH1093" s="62">
        <f t="shared" si="532"/>
        <v>13646.692591675366</v>
      </c>
      <c r="BI1093" s="128">
        <f>VLOOKUP(A1093,'1112 '!$B$499:$G$1229,6,0)</f>
        <v>7846.92</v>
      </c>
      <c r="BJ1093" s="63">
        <f t="shared" si="533"/>
        <v>5799.7725916753661</v>
      </c>
      <c r="BK1093" s="41">
        <f t="shared" si="534"/>
        <v>6.956457100730333E-3</v>
      </c>
    </row>
    <row r="1094" spans="1:63" x14ac:dyDescent="0.3">
      <c r="A1094" s="85" t="s">
        <v>1877</v>
      </c>
      <c r="B1094" s="85" t="s">
        <v>856</v>
      </c>
      <c r="C1094" s="65">
        <f>VLOOKUP(B1094,Площадь!$D$2:$E$713,2,0)</f>
        <v>39.299999999999997</v>
      </c>
      <c r="D1094" s="79"/>
      <c r="E1094">
        <v>31</v>
      </c>
      <c r="F1094">
        <v>29</v>
      </c>
      <c r="G1094">
        <v>31</v>
      </c>
      <c r="Q1094">
        <f t="shared" si="513"/>
        <v>91</v>
      </c>
      <c r="R1094" s="100">
        <f>VLOOKUP(B1094,'Общие показания'!A:H,8,0)</f>
        <v>1.4990131112927798</v>
      </c>
      <c r="S1094" s="41"/>
      <c r="T1094" s="100">
        <f t="shared" si="514"/>
        <v>0.57268851882331762</v>
      </c>
      <c r="U1094" s="100">
        <f t="shared" si="515"/>
        <v>0.46515079670520998</v>
      </c>
      <c r="V1094" s="41">
        <f t="shared" si="537"/>
        <v>0.46117379576425227</v>
      </c>
      <c r="W1094" s="41">
        <f>R1093*W$1/30*H1094</f>
        <v>0</v>
      </c>
      <c r="X1094" s="100">
        <f t="shared" si="516"/>
        <v>0</v>
      </c>
      <c r="Y1094" s="41"/>
      <c r="Z1094" s="41"/>
      <c r="AA1094" s="41"/>
      <c r="AB1094" s="41"/>
      <c r="AC1094" s="41"/>
      <c r="AD1094" s="41"/>
      <c r="AE1094" s="41"/>
      <c r="AF1094" s="41"/>
      <c r="AG1094" s="41"/>
      <c r="AI1094" s="100">
        <f t="shared" si="517"/>
        <v>0.78506201852676216</v>
      </c>
      <c r="AJ1094" s="100">
        <f t="shared" si="518"/>
        <v>0.37894822322889404</v>
      </c>
      <c r="AK1094" s="41">
        <f t="shared" si="538"/>
        <v>0.59434458212118313</v>
      </c>
      <c r="AL1094" s="41">
        <f t="shared" si="519"/>
        <v>0</v>
      </c>
      <c r="AR1094" s="41">
        <f t="shared" si="520"/>
        <v>0</v>
      </c>
      <c r="AS1094" s="41">
        <f t="shared" si="521"/>
        <v>0</v>
      </c>
      <c r="AT1094" s="41">
        <f t="shared" si="522"/>
        <v>0</v>
      </c>
      <c r="AV1094" s="40">
        <f t="shared" si="523"/>
        <v>3644.6912324410605</v>
      </c>
      <c r="AW1094" s="40">
        <f t="shared" si="524"/>
        <v>2265.8656451503116</v>
      </c>
      <c r="AX1094" s="40">
        <f t="shared" si="525"/>
        <v>2833.3913128605473</v>
      </c>
      <c r="AY1094" s="40">
        <f t="shared" si="526"/>
        <v>0</v>
      </c>
      <c r="AZ1094" s="40">
        <f t="shared" si="527"/>
        <v>0</v>
      </c>
      <c r="BA1094" s="40">
        <f t="shared" si="528"/>
        <v>0</v>
      </c>
      <c r="BB1094" s="40">
        <f t="shared" si="529"/>
        <v>0</v>
      </c>
      <c r="BC1094" s="40">
        <f t="shared" si="530"/>
        <v>0</v>
      </c>
      <c r="BD1094" s="40">
        <f t="shared" si="531"/>
        <v>0</v>
      </c>
      <c r="BE1094" s="40"/>
      <c r="BF1094" s="40"/>
      <c r="BG1094" s="40"/>
      <c r="BH1094" s="62">
        <f t="shared" si="532"/>
        <v>8743.9481904519198</v>
      </c>
      <c r="BI1094" s="128">
        <f>VLOOKUP(A1094,'1112 '!$B$499:$G$1229,6,0)</f>
        <v>5063.78</v>
      </c>
      <c r="BJ1094" s="63">
        <f t="shared" si="533"/>
        <v>3680.1681904519201</v>
      </c>
      <c r="BK1094" s="41">
        <f t="shared" si="534"/>
        <v>6.9070566903511868E-3</v>
      </c>
    </row>
    <row r="1095" spans="1:63" x14ac:dyDescent="0.3">
      <c r="A1095" s="85" t="s">
        <v>2048</v>
      </c>
      <c r="B1095" s="85" t="s">
        <v>1138</v>
      </c>
      <c r="C1095" s="65">
        <f>VLOOKUP(B1095,Площадь!$D$2:$E$713,2,0)</f>
        <v>31.8</v>
      </c>
      <c r="D1095" s="79"/>
      <c r="E1095">
        <v>31</v>
      </c>
      <c r="F1095">
        <v>29</v>
      </c>
      <c r="G1095">
        <v>31</v>
      </c>
      <c r="Q1095">
        <f t="shared" si="513"/>
        <v>91</v>
      </c>
      <c r="R1095" s="100">
        <f>VLOOKUP(B1095,'Общие показания'!A:H,8,0)</f>
        <v>1.9269999999999996</v>
      </c>
      <c r="S1095" s="41"/>
      <c r="T1095" s="100">
        <f t="shared" si="514"/>
        <v>0.73619821431767907</v>
      </c>
      <c r="U1095" s="100">
        <f t="shared" si="515"/>
        <v>0.59795713492986913</v>
      </c>
      <c r="V1095" s="41">
        <f t="shared" si="537"/>
        <v>0.59284465075245163</v>
      </c>
      <c r="W1095" s="41">
        <f t="shared" ref="W1095:W1126" si="539">R1095*W$1/30*H1095</f>
        <v>0</v>
      </c>
      <c r="X1095" s="100">
        <f t="shared" si="516"/>
        <v>0</v>
      </c>
      <c r="Y1095" s="41"/>
      <c r="Z1095" s="41"/>
      <c r="AA1095" s="41"/>
      <c r="AB1095" s="41"/>
      <c r="AC1095" s="41"/>
      <c r="AD1095" s="41"/>
      <c r="AE1095" s="41"/>
      <c r="AF1095" s="41"/>
      <c r="AG1095" s="41"/>
      <c r="AI1095" s="100">
        <f t="shared" si="517"/>
        <v>0.63524102262470838</v>
      </c>
      <c r="AJ1095" s="100">
        <f t="shared" si="518"/>
        <v>0.30662986001727305</v>
      </c>
      <c r="AK1095" s="41">
        <f t="shared" si="538"/>
        <v>0.48092004354843831</v>
      </c>
      <c r="AL1095" s="41">
        <f t="shared" si="519"/>
        <v>0</v>
      </c>
      <c r="AR1095" s="41">
        <f t="shared" si="520"/>
        <v>0</v>
      </c>
      <c r="AS1095" s="41">
        <f t="shared" si="521"/>
        <v>0</v>
      </c>
      <c r="AT1095" s="41">
        <f t="shared" si="522"/>
        <v>0</v>
      </c>
      <c r="AV1095" s="40">
        <f t="shared" si="523"/>
        <v>3681.4366300786678</v>
      </c>
      <c r="AW1095" s="40">
        <f t="shared" si="524"/>
        <v>2428.2371457563104</v>
      </c>
      <c r="AX1095" s="40">
        <f t="shared" si="525"/>
        <v>2882.3709947935367</v>
      </c>
      <c r="AY1095" s="40">
        <f t="shared" si="526"/>
        <v>0</v>
      </c>
      <c r="AZ1095" s="40">
        <f t="shared" si="527"/>
        <v>0</v>
      </c>
      <c r="BA1095" s="40">
        <f t="shared" si="528"/>
        <v>0</v>
      </c>
      <c r="BB1095" s="40">
        <f t="shared" si="529"/>
        <v>0</v>
      </c>
      <c r="BC1095" s="40">
        <f t="shared" si="530"/>
        <v>0</v>
      </c>
      <c r="BD1095" s="40">
        <f t="shared" si="531"/>
        <v>0</v>
      </c>
      <c r="BE1095" s="40"/>
      <c r="BF1095" s="40"/>
      <c r="BG1095" s="40"/>
      <c r="BH1095" s="62">
        <f t="shared" si="532"/>
        <v>8992.0447706285158</v>
      </c>
      <c r="BI1095" s="128">
        <f>VLOOKUP(A1095,'1112 '!$B$499:$G$1229,6,0)</f>
        <v>4097.3999999999996</v>
      </c>
      <c r="BJ1095" s="63">
        <f t="shared" si="533"/>
        <v>4894.6447706285162</v>
      </c>
      <c r="BK1095" s="41">
        <f t="shared" si="534"/>
        <v>8.778278108465461E-3</v>
      </c>
    </row>
    <row r="1096" spans="1:63" x14ac:dyDescent="0.3">
      <c r="A1096" s="85" t="s">
        <v>1769</v>
      </c>
      <c r="B1096" s="85" t="s">
        <v>607</v>
      </c>
      <c r="C1096" s="65">
        <f>VLOOKUP(B1096,Площадь!$D$2:$E$713,2,0)</f>
        <v>39.1</v>
      </c>
      <c r="D1096" s="79"/>
      <c r="E1096">
        <v>31</v>
      </c>
      <c r="F1096">
        <v>29</v>
      </c>
      <c r="G1096">
        <v>31</v>
      </c>
      <c r="Q1096">
        <f t="shared" si="513"/>
        <v>91</v>
      </c>
      <c r="R1096" s="100">
        <f>VLOOKUP(B1096,'Общие показания'!A:H,8,0)</f>
        <v>1.4913845458409083</v>
      </c>
      <c r="S1096" s="41"/>
      <c r="T1096" s="100">
        <f t="shared" si="514"/>
        <v>0.56977407343490383</v>
      </c>
      <c r="U1096" s="100">
        <f t="shared" si="515"/>
        <v>0.46278361707821153</v>
      </c>
      <c r="V1096" s="41">
        <f t="shared" si="537"/>
        <v>0.45882685532779299</v>
      </c>
      <c r="W1096" s="41">
        <f t="shared" si="539"/>
        <v>0</v>
      </c>
      <c r="X1096" s="100">
        <f t="shared" si="516"/>
        <v>0</v>
      </c>
      <c r="Y1096" s="41"/>
      <c r="Z1096" s="41"/>
      <c r="AA1096" s="41"/>
      <c r="AB1096" s="41"/>
      <c r="AC1096" s="41"/>
      <c r="AD1096" s="41"/>
      <c r="AE1096" s="41"/>
      <c r="AF1096" s="41"/>
      <c r="AG1096" s="41"/>
      <c r="AI1096" s="100">
        <f t="shared" si="517"/>
        <v>0.78106679196937412</v>
      </c>
      <c r="AJ1096" s="100">
        <f t="shared" si="518"/>
        <v>0.37701973354325086</v>
      </c>
      <c r="AK1096" s="41">
        <f t="shared" si="538"/>
        <v>0.59131992775924336</v>
      </c>
      <c r="AL1096" s="41">
        <f t="shared" si="519"/>
        <v>0</v>
      </c>
      <c r="AR1096" s="41">
        <f t="shared" si="520"/>
        <v>0</v>
      </c>
      <c r="AS1096" s="41">
        <f t="shared" si="521"/>
        <v>0</v>
      </c>
      <c r="AT1096" s="41">
        <f t="shared" si="522"/>
        <v>0</v>
      </c>
      <c r="AV1096" s="40">
        <f t="shared" si="523"/>
        <v>3626.1431854566276</v>
      </c>
      <c r="AW1096" s="40">
        <f t="shared" si="524"/>
        <v>2254.3345222742287</v>
      </c>
      <c r="AX1096" s="40">
        <f t="shared" si="525"/>
        <v>2818.972018647517</v>
      </c>
      <c r="AY1096" s="40">
        <f t="shared" si="526"/>
        <v>0</v>
      </c>
      <c r="AZ1096" s="40">
        <f t="shared" si="527"/>
        <v>0</v>
      </c>
      <c r="BA1096" s="40">
        <f t="shared" si="528"/>
        <v>0</v>
      </c>
      <c r="BB1096" s="40">
        <f t="shared" si="529"/>
        <v>0</v>
      </c>
      <c r="BC1096" s="40">
        <f t="shared" si="530"/>
        <v>0</v>
      </c>
      <c r="BD1096" s="40">
        <f t="shared" si="531"/>
        <v>0</v>
      </c>
      <c r="BE1096" s="40"/>
      <c r="BF1096" s="40"/>
      <c r="BG1096" s="40"/>
      <c r="BH1096" s="62">
        <f t="shared" si="532"/>
        <v>8699.4497263783742</v>
      </c>
      <c r="BI1096" s="128">
        <f>VLOOKUP(A1096,'1112 '!$B$499:$G$1229,6,0)</f>
        <v>5038.01</v>
      </c>
      <c r="BJ1096" s="63">
        <f t="shared" si="533"/>
        <v>3661.439726378374</v>
      </c>
      <c r="BK1096" s="41">
        <f t="shared" si="534"/>
        <v>6.9070566903511859E-3</v>
      </c>
    </row>
    <row r="1097" spans="1:63" x14ac:dyDescent="0.3">
      <c r="A1097" s="85" t="s">
        <v>1897</v>
      </c>
      <c r="B1097" s="85" t="s">
        <v>622</v>
      </c>
      <c r="C1097" s="65">
        <f>VLOOKUP(B1097,Площадь!$D$2:$E$713,2,0)</f>
        <v>60.1</v>
      </c>
      <c r="D1097" s="79"/>
      <c r="E1097">
        <v>31</v>
      </c>
      <c r="F1097">
        <v>29</v>
      </c>
      <c r="G1097">
        <v>31</v>
      </c>
      <c r="Q1097">
        <f t="shared" si="513"/>
        <v>91</v>
      </c>
      <c r="R1097" s="100">
        <f>VLOOKUP(B1097,'Общие показания'!A:H,8,0)</f>
        <v>2.2923839182874319</v>
      </c>
      <c r="S1097" s="41"/>
      <c r="T1097" s="100">
        <f t="shared" si="514"/>
        <v>0.87579083921835599</v>
      </c>
      <c r="U1097" s="100">
        <f t="shared" si="515"/>
        <v>0.71133747791305668</v>
      </c>
      <c r="V1097" s="41">
        <f t="shared" si="537"/>
        <v>0.70525560115601937</v>
      </c>
      <c r="W1097" s="41">
        <f t="shared" si="539"/>
        <v>0</v>
      </c>
      <c r="X1097" s="100">
        <f t="shared" si="516"/>
        <v>0</v>
      </c>
      <c r="Y1097" s="41"/>
      <c r="Z1097" s="41"/>
      <c r="AA1097" s="41"/>
      <c r="AB1097" s="41"/>
      <c r="AC1097" s="41"/>
      <c r="AD1097" s="41"/>
      <c r="AE1097" s="41"/>
      <c r="AF1097" s="41"/>
      <c r="AG1097" s="41"/>
      <c r="AI1097" s="100">
        <f t="shared" si="517"/>
        <v>1.200565580495125</v>
      </c>
      <c r="AJ1097" s="100">
        <f t="shared" si="518"/>
        <v>0.57951115053578972</v>
      </c>
      <c r="AK1097" s="41">
        <f t="shared" si="538"/>
        <v>0.90890863576292902</v>
      </c>
      <c r="AL1097" s="41">
        <f t="shared" si="519"/>
        <v>0</v>
      </c>
      <c r="AR1097" s="41">
        <f t="shared" si="520"/>
        <v>0</v>
      </c>
      <c r="AS1097" s="41">
        <f t="shared" si="521"/>
        <v>0</v>
      </c>
      <c r="AT1097" s="41">
        <f t="shared" si="522"/>
        <v>0</v>
      </c>
      <c r="AV1097" s="40">
        <f t="shared" si="523"/>
        <v>5573.6881188220796</v>
      </c>
      <c r="AW1097" s="40">
        <f t="shared" si="524"/>
        <v>3465.1024242629451</v>
      </c>
      <c r="AX1097" s="40">
        <f t="shared" si="525"/>
        <v>4332.9979110157483</v>
      </c>
      <c r="AY1097" s="40">
        <f t="shared" si="526"/>
        <v>0</v>
      </c>
      <c r="AZ1097" s="40">
        <f t="shared" si="527"/>
        <v>0</v>
      </c>
      <c r="BA1097" s="40">
        <f t="shared" si="528"/>
        <v>0</v>
      </c>
      <c r="BB1097" s="40">
        <f t="shared" si="529"/>
        <v>0</v>
      </c>
      <c r="BC1097" s="40">
        <f t="shared" si="530"/>
        <v>0</v>
      </c>
      <c r="BD1097" s="40">
        <f t="shared" si="531"/>
        <v>0</v>
      </c>
      <c r="BE1097" s="40"/>
      <c r="BF1097" s="40"/>
      <c r="BG1097" s="40"/>
      <c r="BH1097" s="62">
        <f t="shared" si="532"/>
        <v>13371.788454100773</v>
      </c>
      <c r="BI1097" s="128">
        <f>VLOOKUP(A1097,'1112 '!$B$499:$G$1229,6,0)</f>
        <v>7743.85</v>
      </c>
      <c r="BJ1097" s="63">
        <f t="shared" si="533"/>
        <v>5627.938454100773</v>
      </c>
      <c r="BK1097" s="41">
        <f t="shared" si="534"/>
        <v>6.9070566903511868E-3</v>
      </c>
    </row>
    <row r="1098" spans="1:63" x14ac:dyDescent="0.3">
      <c r="A1098" s="85" t="s">
        <v>2357</v>
      </c>
      <c r="B1098" s="85" t="s">
        <v>829</v>
      </c>
      <c r="C1098" s="65">
        <f>VLOOKUP(B1098,Площадь!$D$2:$E$713,2,0)</f>
        <v>32.1</v>
      </c>
      <c r="D1098" s="79"/>
      <c r="E1098">
        <v>31</v>
      </c>
      <c r="F1098">
        <v>29</v>
      </c>
      <c r="G1098">
        <v>31</v>
      </c>
      <c r="Q1098">
        <f t="shared" si="513"/>
        <v>91</v>
      </c>
      <c r="R1098" s="100">
        <f>VLOOKUP(B1098,'Общие показания'!A:H,8,0)</f>
        <v>1.2243847550254006</v>
      </c>
      <c r="S1098" s="41"/>
      <c r="T1098" s="100">
        <f t="shared" si="514"/>
        <v>0.46776848484041983</v>
      </c>
      <c r="U1098" s="100">
        <f t="shared" si="515"/>
        <v>0.37993233013326327</v>
      </c>
      <c r="V1098" s="41">
        <f t="shared" si="537"/>
        <v>0.37668394005171757</v>
      </c>
      <c r="W1098" s="41">
        <f t="shared" si="539"/>
        <v>0</v>
      </c>
      <c r="X1098" s="100">
        <f t="shared" si="516"/>
        <v>0</v>
      </c>
      <c r="Y1098" s="41"/>
      <c r="Z1098" s="41"/>
      <c r="AA1098" s="41"/>
      <c r="AB1098" s="41"/>
      <c r="AC1098" s="41"/>
      <c r="AD1098" s="41">
        <f>(S1098*$AD$1)/31*N1098</f>
        <v>0</v>
      </c>
      <c r="AE1098" s="41">
        <f>(S1098*$AE$1)/30*O1098</f>
        <v>0</v>
      </c>
      <c r="AF1098" s="41">
        <f>(S1098*$AF$1)/31*P1098</f>
        <v>0</v>
      </c>
      <c r="AG1098" s="41">
        <f>S1098-AD1098-AE1098-AF1098</f>
        <v>0</v>
      </c>
      <c r="AI1098" s="100">
        <f t="shared" si="517"/>
        <v>0.6412338624607905</v>
      </c>
      <c r="AJ1098" s="100">
        <f t="shared" si="518"/>
        <v>0.30952259454573794</v>
      </c>
      <c r="AK1098" s="41">
        <f t="shared" si="538"/>
        <v>0.48545702509134803</v>
      </c>
      <c r="AL1098" s="41">
        <f t="shared" si="519"/>
        <v>0</v>
      </c>
      <c r="AR1098" s="41">
        <f t="shared" si="520"/>
        <v>0</v>
      </c>
      <c r="AS1098" s="41">
        <f t="shared" si="521"/>
        <v>0</v>
      </c>
      <c r="AT1098" s="41">
        <f t="shared" si="522"/>
        <v>0</v>
      </c>
      <c r="AV1098" s="40">
        <f t="shared" si="523"/>
        <v>2976.9615410014771</v>
      </c>
      <c r="AW1098" s="40">
        <f t="shared" si="524"/>
        <v>1850.7452216113236</v>
      </c>
      <c r="AX1098" s="40">
        <f t="shared" si="525"/>
        <v>2314.2967211914397</v>
      </c>
      <c r="AY1098" s="40">
        <f t="shared" si="526"/>
        <v>0</v>
      </c>
      <c r="AZ1098" s="40">
        <f t="shared" si="527"/>
        <v>0</v>
      </c>
      <c r="BA1098" s="40">
        <f t="shared" si="528"/>
        <v>0</v>
      </c>
      <c r="BB1098" s="40">
        <f t="shared" si="529"/>
        <v>0</v>
      </c>
      <c r="BC1098" s="40">
        <f t="shared" si="530"/>
        <v>0</v>
      </c>
      <c r="BD1098" s="40">
        <f t="shared" si="531"/>
        <v>0</v>
      </c>
      <c r="BE1098" s="40">
        <f>(AD1098+AR1098)*$BE$1</f>
        <v>0</v>
      </c>
      <c r="BF1098" s="40">
        <f>(AE1098+AS1098)*$BF$1</f>
        <v>0</v>
      </c>
      <c r="BG1098" s="40">
        <f>(AF1098+AT1098)*$BG$1</f>
        <v>0</v>
      </c>
      <c r="BH1098" s="62">
        <f t="shared" si="532"/>
        <v>7142.0034838042411</v>
      </c>
      <c r="BI1098" s="128">
        <f>VLOOKUP(A1098,'1112 '!$B$499:$G$1229,6,0)</f>
        <v>4136.07</v>
      </c>
      <c r="BJ1098" s="63">
        <f t="shared" si="533"/>
        <v>3005.9334838042414</v>
      </c>
      <c r="BK1098" s="41">
        <f t="shared" si="534"/>
        <v>6.9070566903511859E-3</v>
      </c>
    </row>
    <row r="1099" spans="1:63" x14ac:dyDescent="0.3">
      <c r="A1099" s="85" t="s">
        <v>1732</v>
      </c>
      <c r="B1099" s="85" t="s">
        <v>880</v>
      </c>
      <c r="C1099" s="65">
        <f>VLOOKUP(B1099,Площадь!$D$2:$E$713,2,0)</f>
        <v>32.5</v>
      </c>
      <c r="D1099" s="79"/>
      <c r="E1099">
        <v>31</v>
      </c>
      <c r="F1099">
        <v>29</v>
      </c>
      <c r="G1099">
        <v>31</v>
      </c>
      <c r="Q1099">
        <f t="shared" si="513"/>
        <v>91</v>
      </c>
      <c r="R1099" s="100">
        <f>VLOOKUP(B1099,'Общие показания'!A:H,8,0)</f>
        <v>2.3940000000000001</v>
      </c>
      <c r="S1099" s="41"/>
      <c r="T1099" s="100">
        <f t="shared" si="514"/>
        <v>0.91461262328828441</v>
      </c>
      <c r="U1099" s="100">
        <f t="shared" si="515"/>
        <v>0.74286942450550442</v>
      </c>
      <c r="V1099" s="41">
        <f t="shared" si="537"/>
        <v>0.73651795220621141</v>
      </c>
      <c r="W1099" s="41">
        <f t="shared" si="539"/>
        <v>0</v>
      </c>
      <c r="X1099" s="100">
        <f t="shared" si="516"/>
        <v>0</v>
      </c>
      <c r="Y1099" s="41"/>
      <c r="Z1099" s="41"/>
      <c r="AA1099" s="41"/>
      <c r="AB1099" s="41"/>
      <c r="AC1099" s="41"/>
      <c r="AD1099" s="41"/>
      <c r="AE1099" s="41"/>
      <c r="AF1099" s="41"/>
      <c r="AG1099" s="41"/>
      <c r="AI1099" s="100">
        <f t="shared" si="517"/>
        <v>0.6492243155755667</v>
      </c>
      <c r="AJ1099" s="100">
        <f t="shared" si="518"/>
        <v>0.31337957391702437</v>
      </c>
      <c r="AK1099" s="41">
        <f t="shared" si="538"/>
        <v>0.49150633381522779</v>
      </c>
      <c r="AL1099" s="41">
        <f t="shared" si="519"/>
        <v>0</v>
      </c>
      <c r="AR1099" s="41">
        <f t="shared" si="520"/>
        <v>0</v>
      </c>
      <c r="AS1099" s="41">
        <f t="shared" si="521"/>
        <v>0</v>
      </c>
      <c r="AT1099" s="41">
        <f t="shared" si="522"/>
        <v>0</v>
      </c>
      <c r="AV1099" s="40">
        <f t="shared" si="523"/>
        <v>4197.9013252085679</v>
      </c>
      <c r="AW1099" s="40">
        <f t="shared" si="524"/>
        <v>2835.3525614054993</v>
      </c>
      <c r="AX1099" s="40">
        <f t="shared" si="525"/>
        <v>3296.4592724245108</v>
      </c>
      <c r="AY1099" s="40">
        <f t="shared" si="526"/>
        <v>0</v>
      </c>
      <c r="AZ1099" s="40">
        <f t="shared" si="527"/>
        <v>0</v>
      </c>
      <c r="BA1099" s="40">
        <f t="shared" si="528"/>
        <v>0</v>
      </c>
      <c r="BB1099" s="40">
        <f t="shared" si="529"/>
        <v>0</v>
      </c>
      <c r="BC1099" s="40">
        <f t="shared" si="530"/>
        <v>0</v>
      </c>
      <c r="BD1099" s="40">
        <f t="shared" si="531"/>
        <v>0</v>
      </c>
      <c r="BE1099" s="40"/>
      <c r="BF1099" s="40"/>
      <c r="BG1099" s="40"/>
      <c r="BH1099" s="62">
        <f t="shared" si="532"/>
        <v>10329.713159038578</v>
      </c>
      <c r="BI1099" s="128">
        <f>VLOOKUP(A1099,'1112 '!$B$499:$G$1229,6,0)</f>
        <v>4187.6099999999997</v>
      </c>
      <c r="BJ1099" s="63">
        <f t="shared" si="533"/>
        <v>6142.1031590385783</v>
      </c>
      <c r="BK1099" s="41">
        <f t="shared" si="534"/>
        <v>9.8669492905328685E-3</v>
      </c>
    </row>
    <row r="1100" spans="1:63" x14ac:dyDescent="0.3">
      <c r="A1100" s="85" t="s">
        <v>1689</v>
      </c>
      <c r="B1100" s="85" t="s">
        <v>1130</v>
      </c>
      <c r="C1100" s="65">
        <f>VLOOKUP(B1100,Площадь!$D$2:$E$713,2,0)</f>
        <v>33.700000000000003</v>
      </c>
      <c r="D1100" s="79"/>
      <c r="E1100">
        <v>31</v>
      </c>
      <c r="F1100">
        <v>29</v>
      </c>
      <c r="G1100">
        <v>31</v>
      </c>
      <c r="Q1100">
        <f t="shared" si="513"/>
        <v>91</v>
      </c>
      <c r="R1100" s="100">
        <f>VLOOKUP(B1100,'Общие показания'!A:H,8,0)</f>
        <v>0.71700000000000053</v>
      </c>
      <c r="S1100" s="41"/>
      <c r="T1100" s="100">
        <f t="shared" si="514"/>
        <v>0.27392533454373447</v>
      </c>
      <c r="U1100" s="100">
        <f t="shared" si="515"/>
        <v>0.22248846172533293</v>
      </c>
      <c r="V1100" s="41">
        <f t="shared" si="537"/>
        <v>0.22058620373093316</v>
      </c>
      <c r="W1100" s="41">
        <f t="shared" si="539"/>
        <v>0</v>
      </c>
      <c r="X1100" s="100">
        <f t="shared" si="516"/>
        <v>0</v>
      </c>
      <c r="Y1100" s="41"/>
      <c r="Z1100" s="41"/>
      <c r="AA1100" s="41"/>
      <c r="AB1100" s="41"/>
      <c r="AC1100" s="41"/>
      <c r="AD1100" s="41">
        <f>(S1100*$AD$1)/31*N1100</f>
        <v>0</v>
      </c>
      <c r="AE1100" s="41">
        <f>(S1100*$AE$1)/30*O1100</f>
        <v>0</v>
      </c>
      <c r="AF1100" s="41">
        <f>(S1100*$AF$1)/31*P1100</f>
        <v>0</v>
      </c>
      <c r="AG1100" s="41">
        <f>S1100-AD1100-AE1100-AF1100</f>
        <v>0</v>
      </c>
      <c r="AI1100" s="100">
        <f t="shared" si="517"/>
        <v>0.6731956749198954</v>
      </c>
      <c r="AJ1100" s="100">
        <f t="shared" si="518"/>
        <v>0.32495051203088376</v>
      </c>
      <c r="AK1100" s="41">
        <f t="shared" si="538"/>
        <v>0.50965425998686698</v>
      </c>
      <c r="AL1100" s="41">
        <f t="shared" si="519"/>
        <v>0</v>
      </c>
      <c r="AR1100" s="41">
        <f t="shared" si="520"/>
        <v>0</v>
      </c>
      <c r="AS1100" s="41">
        <f t="shared" si="521"/>
        <v>0</v>
      </c>
      <c r="AT1100" s="41">
        <f t="shared" si="522"/>
        <v>0</v>
      </c>
      <c r="AV1100" s="40">
        <f t="shared" si="523"/>
        <v>2542.4137529637896</v>
      </c>
      <c r="AW1100" s="40">
        <f t="shared" si="524"/>
        <v>1469.5232835922377</v>
      </c>
      <c r="AX1100" s="40">
        <f t="shared" si="525"/>
        <v>1960.2282911855141</v>
      </c>
      <c r="AY1100" s="40">
        <f t="shared" si="526"/>
        <v>0</v>
      </c>
      <c r="AZ1100" s="40">
        <f t="shared" si="527"/>
        <v>0</v>
      </c>
      <c r="BA1100" s="40">
        <f t="shared" si="528"/>
        <v>0</v>
      </c>
      <c r="BB1100" s="40">
        <f t="shared" si="529"/>
        <v>0</v>
      </c>
      <c r="BC1100" s="40">
        <f t="shared" si="530"/>
        <v>0</v>
      </c>
      <c r="BD1100" s="40">
        <f t="shared" si="531"/>
        <v>0</v>
      </c>
      <c r="BE1100" s="40">
        <f>(AD1100+AR1100)*$BE$1</f>
        <v>0</v>
      </c>
      <c r="BF1100" s="40">
        <f>(AE1100+AS1100)*$BF$1</f>
        <v>0</v>
      </c>
      <c r="BG1100" s="40">
        <f>(AF1100+AT1100)*$BG$1</f>
        <v>0</v>
      </c>
      <c r="BH1100" s="62">
        <f t="shared" si="532"/>
        <v>5972.1653277415408</v>
      </c>
      <c r="BI1100" s="128">
        <f>VLOOKUP(A1100,'1112 '!$B$499:$G$1229,6,0)</f>
        <v>4342.2299999999996</v>
      </c>
      <c r="BJ1100" s="63">
        <f t="shared" si="533"/>
        <v>1629.9353277415412</v>
      </c>
      <c r="BK1100" s="41">
        <f t="shared" si="534"/>
        <v>5.5014847847122813E-3</v>
      </c>
    </row>
    <row r="1101" spans="1:63" x14ac:dyDescent="0.3">
      <c r="A1101" s="85" t="s">
        <v>1677</v>
      </c>
      <c r="B1101" s="85" t="s">
        <v>832</v>
      </c>
      <c r="C1101" s="65">
        <f>VLOOKUP(B1101,Площадь!$D$2:$E$713,2,0)</f>
        <v>60.9</v>
      </c>
      <c r="D1101" s="79"/>
      <c r="E1101">
        <v>31</v>
      </c>
      <c r="F1101">
        <v>29</v>
      </c>
      <c r="G1101">
        <v>31</v>
      </c>
      <c r="Q1101">
        <f t="shared" si="513"/>
        <v>91</v>
      </c>
      <c r="R1101" s="100">
        <f>VLOOKUP(B1101,'Общие показания'!A:H,8,0)</f>
        <v>0</v>
      </c>
      <c r="S1101" s="41"/>
      <c r="T1101" s="100">
        <f t="shared" si="514"/>
        <v>0</v>
      </c>
      <c r="U1101" s="100">
        <f t="shared" si="515"/>
        <v>0</v>
      </c>
      <c r="V1101" s="41">
        <f t="shared" si="537"/>
        <v>0</v>
      </c>
      <c r="W1101" s="41">
        <f t="shared" si="539"/>
        <v>0</v>
      </c>
      <c r="X1101" s="100">
        <f t="shared" si="516"/>
        <v>0</v>
      </c>
      <c r="Y1101" s="41"/>
      <c r="Z1101" s="41"/>
      <c r="AA1101" s="41"/>
      <c r="AB1101" s="41"/>
      <c r="AC1101" s="41"/>
      <c r="AD1101" s="41"/>
      <c r="AE1101" s="41"/>
      <c r="AF1101" s="41"/>
      <c r="AG1101" s="41"/>
      <c r="AI1101" s="100">
        <f t="shared" si="517"/>
        <v>1.2165464867246771</v>
      </c>
      <c r="AJ1101" s="100">
        <f t="shared" si="518"/>
        <v>0.58722510927836258</v>
      </c>
      <c r="AK1101" s="41">
        <f t="shared" si="538"/>
        <v>0.92100725321068833</v>
      </c>
      <c r="AL1101" s="41">
        <f t="shared" si="519"/>
        <v>0</v>
      </c>
      <c r="AR1101" s="41">
        <f t="shared" si="520"/>
        <v>0</v>
      </c>
      <c r="AS1101" s="41">
        <f t="shared" si="521"/>
        <v>0</v>
      </c>
      <c r="AT1101" s="41">
        <f t="shared" si="522"/>
        <v>0</v>
      </c>
      <c r="AV1101" s="40">
        <f t="shared" si="523"/>
        <v>3265.6487271042542</v>
      </c>
      <c r="AW1101" s="40">
        <f t="shared" si="524"/>
        <v>1576.3235943424654</v>
      </c>
      <c r="AX1101" s="40">
        <f t="shared" si="525"/>
        <v>2472.3150302286435</v>
      </c>
      <c r="AY1101" s="40">
        <f t="shared" si="526"/>
        <v>0</v>
      </c>
      <c r="AZ1101" s="40">
        <f t="shared" si="527"/>
        <v>0</v>
      </c>
      <c r="BA1101" s="40">
        <f t="shared" si="528"/>
        <v>0</v>
      </c>
      <c r="BB1101" s="40">
        <f t="shared" si="529"/>
        <v>0</v>
      </c>
      <c r="BC1101" s="40">
        <f t="shared" si="530"/>
        <v>0</v>
      </c>
      <c r="BD1101" s="40">
        <f t="shared" si="531"/>
        <v>0</v>
      </c>
      <c r="BE1101" s="40"/>
      <c r="BF1101" s="40"/>
      <c r="BG1101" s="40"/>
      <c r="BH1101" s="62">
        <f t="shared" si="532"/>
        <v>7314.2873516753625</v>
      </c>
      <c r="BI1101" s="128">
        <f>VLOOKUP(A1101,'1112 '!$B$499:$G$1229,6,0)</f>
        <v>7846.92</v>
      </c>
      <c r="BJ1101" s="63">
        <f t="shared" si="533"/>
        <v>-532.63264832463756</v>
      </c>
      <c r="BK1101" s="41">
        <f t="shared" si="534"/>
        <v>3.7284877520713301E-3</v>
      </c>
    </row>
    <row r="1102" spans="1:63" x14ac:dyDescent="0.3">
      <c r="A1102" s="85" t="s">
        <v>1880</v>
      </c>
      <c r="B1102" s="85" t="s">
        <v>679</v>
      </c>
      <c r="C1102" s="65">
        <f>VLOOKUP(B1102,Площадь!$D$2:$E$713,2,0)</f>
        <v>39.299999999999997</v>
      </c>
      <c r="D1102" s="79"/>
      <c r="E1102">
        <v>31</v>
      </c>
      <c r="F1102">
        <v>29</v>
      </c>
      <c r="G1102">
        <v>31</v>
      </c>
      <c r="Q1102">
        <f t="shared" ref="Q1102:Q1165" si="540">SUM(E1102:P1102)</f>
        <v>91</v>
      </c>
      <c r="R1102" s="100">
        <f>VLOOKUP(B1102,'Общие показания'!A:H,8,0)</f>
        <v>1.1980000000000004</v>
      </c>
      <c r="S1102" s="41"/>
      <c r="T1102" s="100">
        <f t="shared" ref="T1102:T1165" si="541">R1102*$T$1/31*E1102</f>
        <v>0.45768835534643487</v>
      </c>
      <c r="U1102" s="100">
        <f t="shared" ref="U1102:U1165" si="542">R1102*$U$1/29*F1102</f>
        <v>0.37174501694135109</v>
      </c>
      <c r="V1102" s="41">
        <f t="shared" si="537"/>
        <v>0.36856662771221455</v>
      </c>
      <c r="W1102" s="41">
        <f t="shared" si="539"/>
        <v>0</v>
      </c>
      <c r="X1102" s="100">
        <f t="shared" ref="X1102:X1165" si="543">SUM(T1102:W1102)-R1102</f>
        <v>0</v>
      </c>
      <c r="Y1102" s="41"/>
      <c r="Z1102" s="41"/>
      <c r="AA1102" s="41"/>
      <c r="AB1102" s="41"/>
      <c r="AC1102" s="41"/>
      <c r="AD1102" s="41"/>
      <c r="AE1102" s="41"/>
      <c r="AF1102" s="41"/>
      <c r="AG1102" s="41"/>
      <c r="AI1102" s="100">
        <f t="shared" ref="AI1102:AI1165" si="544">(C1102*$AI$1)/31*E1102</f>
        <v>0.78506201852676216</v>
      </c>
      <c r="AJ1102" s="100">
        <f t="shared" ref="AJ1102:AJ1165" si="545">(C1102*$AJ$1)/29*F1102</f>
        <v>0.37894822322889404</v>
      </c>
      <c r="AK1102" s="41">
        <f t="shared" si="538"/>
        <v>0.59434458212118313</v>
      </c>
      <c r="AL1102" s="41">
        <f t="shared" ref="AL1102:AL1165" si="546">(C1102*$AL$1)/30*H1102</f>
        <v>0</v>
      </c>
      <c r="AR1102" s="41">
        <f t="shared" ref="AR1102:AR1165" si="547">(C1102*$AR$1)/31*N1102</f>
        <v>0</v>
      </c>
      <c r="AS1102" s="41">
        <f t="shared" ref="AS1102:AS1165" si="548">(C1102*$AS$1)/30*O1102</f>
        <v>0</v>
      </c>
      <c r="AT1102" s="41">
        <f t="shared" ref="AT1102:AT1165" si="549">(C1102*$AT$1)/31*P1102</f>
        <v>0</v>
      </c>
      <c r="AV1102" s="40">
        <f t="shared" ref="AV1102:AV1165" si="550">(T1102+AI1102)*$AV$1</f>
        <v>3335.9893936102553</v>
      </c>
      <c r="AW1102" s="40">
        <f t="shared" ref="AW1102:AW1165" si="551">(U1102+AJ1102)*$AW$1</f>
        <v>2015.1309061833992</v>
      </c>
      <c r="AX1102" s="40">
        <f t="shared" ref="AX1102:AX1165" si="552">(V1102+AK1102)*$AX$1</f>
        <v>2584.8003352283795</v>
      </c>
      <c r="AY1102" s="40">
        <f t="shared" ref="AY1102:AY1165" si="553">(W1102+AL1102)*$AY$1</f>
        <v>0</v>
      </c>
      <c r="AZ1102" s="40">
        <f t="shared" ref="AZ1102:AZ1165" si="554">(Y1102+AM1102)*$AZ$1</f>
        <v>0</v>
      </c>
      <c r="BA1102" s="40">
        <f t="shared" ref="BA1102:BA1165" si="555">(Z1102+AN1102)*$BA$1</f>
        <v>0</v>
      </c>
      <c r="BB1102" s="40">
        <f t="shared" ref="BB1102:BB1165" si="556">(AA1102+AO1102)*$BB$1</f>
        <v>0</v>
      </c>
      <c r="BC1102" s="40">
        <f t="shared" ref="BC1102:BC1165" si="557">(AB1102+AP1102)*$BC$1</f>
        <v>0</v>
      </c>
      <c r="BD1102" s="40">
        <f t="shared" ref="BD1102:BD1165" si="558">(AC1102+AQ1102)*$BD$1</f>
        <v>0</v>
      </c>
      <c r="BE1102" s="40"/>
      <c r="BF1102" s="40"/>
      <c r="BG1102" s="40"/>
      <c r="BH1102" s="62">
        <f t="shared" ref="BH1102:BH1165" si="559">SUM(AV1102:BG1102)</f>
        <v>7935.9206350220338</v>
      </c>
      <c r="BI1102" s="128">
        <f>VLOOKUP(A1102,'1112 '!$B$499:$G$1229,6,0)</f>
        <v>5063.78</v>
      </c>
      <c r="BJ1102" s="63">
        <f t="shared" ref="BJ1102:BJ1165" si="560">BH1102-BI1102</f>
        <v>2872.1406350220341</v>
      </c>
      <c r="BK1102" s="41">
        <f t="shared" si="534"/>
        <v>6.2687761320543685E-3</v>
      </c>
    </row>
    <row r="1103" spans="1:63" x14ac:dyDescent="0.3">
      <c r="A1103" s="85" t="s">
        <v>1696</v>
      </c>
      <c r="B1103" s="85" t="s">
        <v>956</v>
      </c>
      <c r="C1103" s="65">
        <f>VLOOKUP(B1103,Площадь!$D$2:$E$713,2,0)</f>
        <v>32.1</v>
      </c>
      <c r="D1103" s="79"/>
      <c r="E1103">
        <v>31</v>
      </c>
      <c r="F1103">
        <v>29</v>
      </c>
      <c r="G1103">
        <v>31</v>
      </c>
      <c r="Q1103">
        <f t="shared" si="540"/>
        <v>91</v>
      </c>
      <c r="R1103" s="100">
        <f>VLOOKUP(B1103,'Общие показания'!A:H,8,0)</f>
        <v>1.2243847550254006</v>
      </c>
      <c r="S1103" s="41"/>
      <c r="T1103" s="100">
        <f t="shared" si="541"/>
        <v>0.46776848484041983</v>
      </c>
      <c r="U1103" s="100">
        <f t="shared" si="542"/>
        <v>0.37993233013326327</v>
      </c>
      <c r="V1103" s="41">
        <f t="shared" si="537"/>
        <v>0.37668394005171757</v>
      </c>
      <c r="W1103" s="41">
        <f t="shared" si="539"/>
        <v>0</v>
      </c>
      <c r="X1103" s="100">
        <f t="shared" si="543"/>
        <v>0</v>
      </c>
      <c r="Y1103" s="41"/>
      <c r="Z1103" s="41"/>
      <c r="AA1103" s="41"/>
      <c r="AB1103" s="41"/>
      <c r="AC1103" s="41"/>
      <c r="AD1103" s="41"/>
      <c r="AE1103" s="41"/>
      <c r="AF1103" s="41"/>
      <c r="AG1103" s="41"/>
      <c r="AI1103" s="100">
        <f t="shared" si="544"/>
        <v>0.6412338624607905</v>
      </c>
      <c r="AJ1103" s="100">
        <f t="shared" si="545"/>
        <v>0.30952259454573794</v>
      </c>
      <c r="AK1103" s="41">
        <f t="shared" si="538"/>
        <v>0.48545702509134803</v>
      </c>
      <c r="AL1103" s="41">
        <f t="shared" si="546"/>
        <v>0</v>
      </c>
      <c r="AR1103" s="41">
        <f t="shared" si="547"/>
        <v>0</v>
      </c>
      <c r="AS1103" s="41">
        <f t="shared" si="548"/>
        <v>0</v>
      </c>
      <c r="AT1103" s="41">
        <f t="shared" si="549"/>
        <v>0</v>
      </c>
      <c r="AV1103" s="40">
        <f t="shared" si="550"/>
        <v>2976.9615410014771</v>
      </c>
      <c r="AW1103" s="40">
        <f t="shared" si="551"/>
        <v>1850.7452216113236</v>
      </c>
      <c r="AX1103" s="40">
        <f t="shared" si="552"/>
        <v>2314.2967211914397</v>
      </c>
      <c r="AY1103" s="40">
        <f t="shared" si="553"/>
        <v>0</v>
      </c>
      <c r="AZ1103" s="40">
        <f t="shared" si="554"/>
        <v>0</v>
      </c>
      <c r="BA1103" s="40">
        <f t="shared" si="555"/>
        <v>0</v>
      </c>
      <c r="BB1103" s="40">
        <f t="shared" si="556"/>
        <v>0</v>
      </c>
      <c r="BC1103" s="40">
        <f t="shared" si="557"/>
        <v>0</v>
      </c>
      <c r="BD1103" s="40">
        <f t="shared" si="558"/>
        <v>0</v>
      </c>
      <c r="BE1103" s="40"/>
      <c r="BF1103" s="40"/>
      <c r="BG1103" s="40"/>
      <c r="BH1103" s="62">
        <f t="shared" si="559"/>
        <v>7142.0034838042411</v>
      </c>
      <c r="BI1103" s="128">
        <f>VLOOKUP(A1103,'1112 '!$B$499:$G$1229,6,0)</f>
        <v>4136.07</v>
      </c>
      <c r="BJ1103" s="63">
        <f t="shared" si="560"/>
        <v>3005.9334838042414</v>
      </c>
      <c r="BK1103" s="41">
        <f t="shared" ref="BK1103:BK1166" si="561">(SUM(T1103:W1103)+SUM(AD1103:AF1103)+SUM(AI1103:AL1103)+SUM(AR1103:AT1103))/12/C1103</f>
        <v>6.9070566903511859E-3</v>
      </c>
    </row>
    <row r="1104" spans="1:63" x14ac:dyDescent="0.3">
      <c r="A1104" s="85" t="s">
        <v>1364</v>
      </c>
      <c r="B1104" s="85" t="s">
        <v>928</v>
      </c>
      <c r="C1104" s="65">
        <f>VLOOKUP(B1104,Площадь!$D$2:$E$713,2,0)</f>
        <v>31.8</v>
      </c>
      <c r="D1104" s="79"/>
      <c r="E1104">
        <v>31</v>
      </c>
      <c r="F1104">
        <v>29</v>
      </c>
      <c r="G1104">
        <v>31</v>
      </c>
      <c r="Q1104">
        <f t="shared" si="540"/>
        <v>91</v>
      </c>
      <c r="R1104" s="100">
        <f>VLOOKUP(B1104,'Общие показания'!A:H,8,0)</f>
        <v>1.2129419068475931</v>
      </c>
      <c r="S1104" s="41"/>
      <c r="T1104" s="100">
        <f t="shared" si="541"/>
        <v>0.46339681675779903</v>
      </c>
      <c r="U1104" s="100">
        <f t="shared" si="542"/>
        <v>0.37638156069276546</v>
      </c>
      <c r="V1104" s="41">
        <f t="shared" si="537"/>
        <v>0.37316352939702863</v>
      </c>
      <c r="W1104" s="41">
        <f t="shared" si="539"/>
        <v>0</v>
      </c>
      <c r="X1104" s="100">
        <f t="shared" si="543"/>
        <v>0</v>
      </c>
      <c r="Y1104" s="41"/>
      <c r="Z1104" s="41"/>
      <c r="AA1104" s="41"/>
      <c r="AB1104" s="41"/>
      <c r="AC1104" s="41"/>
      <c r="AD1104" s="41"/>
      <c r="AE1104" s="41"/>
      <c r="AF1104" s="41"/>
      <c r="AG1104" s="41"/>
      <c r="AI1104" s="100">
        <f t="shared" si="544"/>
        <v>0.63524102262470838</v>
      </c>
      <c r="AJ1104" s="100">
        <f t="shared" si="545"/>
        <v>0.30662986001727305</v>
      </c>
      <c r="AK1104" s="41">
        <f t="shared" si="538"/>
        <v>0.48092004354843831</v>
      </c>
      <c r="AL1104" s="41">
        <f t="shared" si="546"/>
        <v>0</v>
      </c>
      <c r="AR1104" s="41">
        <f t="shared" si="547"/>
        <v>0</v>
      </c>
      <c r="AS1104" s="41">
        <f t="shared" si="548"/>
        <v>0</v>
      </c>
      <c r="AT1104" s="41">
        <f t="shared" si="549"/>
        <v>0</v>
      </c>
      <c r="AV1104" s="40">
        <f t="shared" si="550"/>
        <v>2949.1394705248276</v>
      </c>
      <c r="AW1104" s="40">
        <f t="shared" si="551"/>
        <v>1833.448537297199</v>
      </c>
      <c r="AX1104" s="40">
        <f t="shared" si="552"/>
        <v>2292.6677798718938</v>
      </c>
      <c r="AY1104" s="40">
        <f t="shared" si="553"/>
        <v>0</v>
      </c>
      <c r="AZ1104" s="40">
        <f t="shared" si="554"/>
        <v>0</v>
      </c>
      <c r="BA1104" s="40">
        <f t="shared" si="555"/>
        <v>0</v>
      </c>
      <c r="BB1104" s="40">
        <f t="shared" si="556"/>
        <v>0</v>
      </c>
      <c r="BC1104" s="40">
        <f t="shared" si="557"/>
        <v>0</v>
      </c>
      <c r="BD1104" s="40">
        <f t="shared" si="558"/>
        <v>0</v>
      </c>
      <c r="BE1104" s="40"/>
      <c r="BF1104" s="40"/>
      <c r="BG1104" s="40"/>
      <c r="BH1104" s="62">
        <f t="shared" si="559"/>
        <v>7075.2557876939209</v>
      </c>
      <c r="BI1104" s="128">
        <f>VLOOKUP(A1104,'1112 '!$B$499:$G$1229,6,0)</f>
        <v>4097.3999999999996</v>
      </c>
      <c r="BJ1104" s="63">
        <f t="shared" si="560"/>
        <v>2977.8557876939212</v>
      </c>
      <c r="BK1104" s="41">
        <f t="shared" si="561"/>
        <v>6.9070566903511868E-3</v>
      </c>
    </row>
    <row r="1105" spans="1:63" x14ac:dyDescent="0.3">
      <c r="A1105" s="85" t="s">
        <v>1729</v>
      </c>
      <c r="B1105" s="85" t="s">
        <v>813</v>
      </c>
      <c r="C1105" s="65">
        <f>VLOOKUP(B1105,Площадь!$D$2:$E$713,2,0)</f>
        <v>39.1</v>
      </c>
      <c r="D1105" s="79"/>
      <c r="E1105">
        <v>31</v>
      </c>
      <c r="F1105">
        <v>29</v>
      </c>
      <c r="G1105">
        <v>31</v>
      </c>
      <c r="Q1105">
        <f t="shared" si="540"/>
        <v>91</v>
      </c>
      <c r="R1105" s="100">
        <f>VLOOKUP(B1105,'Общие показания'!A:H,8,0)</f>
        <v>1.4913845458409083</v>
      </c>
      <c r="S1105" s="41"/>
      <c r="T1105" s="100">
        <f t="shared" si="541"/>
        <v>0.56977407343490383</v>
      </c>
      <c r="U1105" s="100">
        <f t="shared" si="542"/>
        <v>0.46278361707821153</v>
      </c>
      <c r="V1105" s="41">
        <f t="shared" si="537"/>
        <v>0.45882685532779299</v>
      </c>
      <c r="W1105" s="41">
        <f t="shared" si="539"/>
        <v>0</v>
      </c>
      <c r="X1105" s="100">
        <f t="shared" si="543"/>
        <v>0</v>
      </c>
      <c r="Y1105" s="41"/>
      <c r="Z1105" s="41"/>
      <c r="AA1105" s="41"/>
      <c r="AB1105" s="41"/>
      <c r="AC1105" s="41"/>
      <c r="AD1105" s="41"/>
      <c r="AE1105" s="41"/>
      <c r="AF1105" s="41"/>
      <c r="AG1105" s="41"/>
      <c r="AI1105" s="100">
        <f t="shared" si="544"/>
        <v>0.78106679196937412</v>
      </c>
      <c r="AJ1105" s="100">
        <f t="shared" si="545"/>
        <v>0.37701973354325086</v>
      </c>
      <c r="AK1105" s="41">
        <f t="shared" si="538"/>
        <v>0.59131992775924336</v>
      </c>
      <c r="AL1105" s="41">
        <f t="shared" si="546"/>
        <v>0</v>
      </c>
      <c r="AR1105" s="41">
        <f t="shared" si="547"/>
        <v>0</v>
      </c>
      <c r="AS1105" s="41">
        <f t="shared" si="548"/>
        <v>0</v>
      </c>
      <c r="AT1105" s="41">
        <f t="shared" si="549"/>
        <v>0</v>
      </c>
      <c r="AV1105" s="40">
        <f t="shared" si="550"/>
        <v>3626.1431854566276</v>
      </c>
      <c r="AW1105" s="40">
        <f t="shared" si="551"/>
        <v>2254.3345222742287</v>
      </c>
      <c r="AX1105" s="40">
        <f t="shared" si="552"/>
        <v>2818.972018647517</v>
      </c>
      <c r="AY1105" s="40">
        <f t="shared" si="553"/>
        <v>0</v>
      </c>
      <c r="AZ1105" s="40">
        <f t="shared" si="554"/>
        <v>0</v>
      </c>
      <c r="BA1105" s="40">
        <f t="shared" si="555"/>
        <v>0</v>
      </c>
      <c r="BB1105" s="40">
        <f t="shared" si="556"/>
        <v>0</v>
      </c>
      <c r="BC1105" s="40">
        <f t="shared" si="557"/>
        <v>0</v>
      </c>
      <c r="BD1105" s="40">
        <f t="shared" si="558"/>
        <v>0</v>
      </c>
      <c r="BE1105" s="40"/>
      <c r="BF1105" s="40"/>
      <c r="BG1105" s="40"/>
      <c r="BH1105" s="62">
        <f t="shared" si="559"/>
        <v>8699.4497263783742</v>
      </c>
      <c r="BI1105" s="128">
        <f>VLOOKUP(A1105,'1112 '!$B$499:$G$1229,6,0)</f>
        <v>5038.01</v>
      </c>
      <c r="BJ1105" s="63">
        <f t="shared" si="560"/>
        <v>3661.439726378374</v>
      </c>
      <c r="BK1105" s="41">
        <f t="shared" si="561"/>
        <v>6.9070566903511859E-3</v>
      </c>
    </row>
    <row r="1106" spans="1:63" x14ac:dyDescent="0.3">
      <c r="A1106" s="85" t="s">
        <v>1770</v>
      </c>
      <c r="B1106" s="85" t="s">
        <v>672</v>
      </c>
      <c r="C1106" s="65">
        <f>VLOOKUP(B1106,Площадь!$D$2:$E$713,2,0)</f>
        <v>32.5</v>
      </c>
      <c r="D1106" s="79"/>
      <c r="E1106">
        <v>31</v>
      </c>
      <c r="F1106">
        <v>29</v>
      </c>
      <c r="G1106">
        <v>31</v>
      </c>
      <c r="Q1106">
        <f t="shared" si="540"/>
        <v>91</v>
      </c>
      <c r="R1106" s="100">
        <f>VLOOKUP(B1106,'Общие показания'!A:H,8,0)</f>
        <v>1.2396418859291438</v>
      </c>
      <c r="S1106" s="41"/>
      <c r="T1106" s="100">
        <f t="shared" si="541"/>
        <v>0.47359737561724746</v>
      </c>
      <c r="U1106" s="100">
        <f t="shared" si="542"/>
        <v>0.38466668938726029</v>
      </c>
      <c r="V1106" s="41">
        <f t="shared" si="537"/>
        <v>0.38137782092463612</v>
      </c>
      <c r="W1106" s="41">
        <f t="shared" si="539"/>
        <v>0</v>
      </c>
      <c r="X1106" s="100">
        <f t="shared" si="543"/>
        <v>0</v>
      </c>
      <c r="Y1106" s="41"/>
      <c r="Z1106" s="41"/>
      <c r="AA1106" s="41"/>
      <c r="AB1106" s="41"/>
      <c r="AC1106" s="41"/>
      <c r="AD1106" s="41">
        <f>(S1106*$AD$1)/31*N1106</f>
        <v>0</v>
      </c>
      <c r="AE1106" s="41">
        <f>(S1106*$AE$1)/30*O1106</f>
        <v>0</v>
      </c>
      <c r="AF1106" s="41">
        <f>(S1106*$AF$1)/31*P1106</f>
        <v>0</v>
      </c>
      <c r="AG1106" s="41">
        <f>S1106-AD1106-AE1106-AF1106</f>
        <v>0</v>
      </c>
      <c r="AI1106" s="100">
        <f t="shared" si="544"/>
        <v>0.6492243155755667</v>
      </c>
      <c r="AJ1106" s="100">
        <f t="shared" si="545"/>
        <v>0.31337957391702437</v>
      </c>
      <c r="AK1106" s="41">
        <f t="shared" si="538"/>
        <v>0.49150633381522779</v>
      </c>
      <c r="AL1106" s="41">
        <f t="shared" si="546"/>
        <v>0</v>
      </c>
      <c r="AR1106" s="41">
        <f t="shared" si="547"/>
        <v>0</v>
      </c>
      <c r="AS1106" s="41">
        <f t="shared" si="548"/>
        <v>0</v>
      </c>
      <c r="AT1106" s="41">
        <f t="shared" si="549"/>
        <v>0</v>
      </c>
      <c r="AV1106" s="40">
        <f t="shared" si="550"/>
        <v>3014.0576349703429</v>
      </c>
      <c r="AW1106" s="40">
        <f t="shared" si="551"/>
        <v>1873.8074673634896</v>
      </c>
      <c r="AX1106" s="40">
        <f t="shared" si="552"/>
        <v>2343.1353096175012</v>
      </c>
      <c r="AY1106" s="40">
        <f t="shared" si="553"/>
        <v>0</v>
      </c>
      <c r="AZ1106" s="40">
        <f t="shared" si="554"/>
        <v>0</v>
      </c>
      <c r="BA1106" s="40">
        <f t="shared" si="555"/>
        <v>0</v>
      </c>
      <c r="BB1106" s="40">
        <f t="shared" si="556"/>
        <v>0</v>
      </c>
      <c r="BC1106" s="40">
        <f t="shared" si="557"/>
        <v>0</v>
      </c>
      <c r="BD1106" s="40">
        <f t="shared" si="558"/>
        <v>0</v>
      </c>
      <c r="BE1106" s="40">
        <f>(AD1106+AR1106)*$BE$1</f>
        <v>0</v>
      </c>
      <c r="BF1106" s="40">
        <f>(AE1106+AS1106)*$BF$1</f>
        <v>0</v>
      </c>
      <c r="BG1106" s="40">
        <f>(AF1106+AT1106)*$BG$1</f>
        <v>0</v>
      </c>
      <c r="BH1106" s="62">
        <f t="shared" si="559"/>
        <v>7231.0004119513342</v>
      </c>
      <c r="BI1106" s="128">
        <f>VLOOKUP(A1106,'1112 '!$B$499:$G$1229,6,0)</f>
        <v>4187.6099999999997</v>
      </c>
      <c r="BJ1106" s="63">
        <f t="shared" si="560"/>
        <v>3043.3904119513345</v>
      </c>
      <c r="BK1106" s="41">
        <f t="shared" si="561"/>
        <v>6.9070566903511859E-3</v>
      </c>
    </row>
    <row r="1107" spans="1:63" x14ac:dyDescent="0.3">
      <c r="A1107" s="85" t="s">
        <v>1765</v>
      </c>
      <c r="B1107" s="85" t="s">
        <v>891</v>
      </c>
      <c r="C1107" s="65">
        <f>VLOOKUP(B1107,Площадь!$D$2:$E$713,2,0)</f>
        <v>60.1</v>
      </c>
      <c r="D1107" s="79"/>
      <c r="E1107">
        <v>31</v>
      </c>
      <c r="F1107">
        <v>29</v>
      </c>
      <c r="G1107">
        <v>31</v>
      </c>
      <c r="Q1107">
        <f t="shared" si="540"/>
        <v>91</v>
      </c>
      <c r="R1107" s="100">
        <f>VLOOKUP(B1107,'Общие показания'!A:H,8,0)</f>
        <v>2.2923839182874319</v>
      </c>
      <c r="S1107" s="41"/>
      <c r="T1107" s="100">
        <f t="shared" si="541"/>
        <v>0.87579083921835599</v>
      </c>
      <c r="U1107" s="100">
        <f t="shared" si="542"/>
        <v>0.71133747791305668</v>
      </c>
      <c r="V1107" s="41">
        <f t="shared" si="537"/>
        <v>0.70525560115601937</v>
      </c>
      <c r="W1107" s="41">
        <f t="shared" si="539"/>
        <v>0</v>
      </c>
      <c r="X1107" s="100">
        <f t="shared" si="543"/>
        <v>0</v>
      </c>
      <c r="Y1107" s="41"/>
      <c r="Z1107" s="41"/>
      <c r="AA1107" s="41"/>
      <c r="AB1107" s="41"/>
      <c r="AC1107" s="41"/>
      <c r="AD1107" s="41"/>
      <c r="AE1107" s="41"/>
      <c r="AF1107" s="41"/>
      <c r="AG1107" s="41"/>
      <c r="AI1107" s="100">
        <f t="shared" si="544"/>
        <v>1.200565580495125</v>
      </c>
      <c r="AJ1107" s="100">
        <f t="shared" si="545"/>
        <v>0.57951115053578972</v>
      </c>
      <c r="AK1107" s="41">
        <f t="shared" si="538"/>
        <v>0.90890863576292902</v>
      </c>
      <c r="AL1107" s="41">
        <f t="shared" si="546"/>
        <v>0</v>
      </c>
      <c r="AR1107" s="41">
        <f t="shared" si="547"/>
        <v>0</v>
      </c>
      <c r="AS1107" s="41">
        <f t="shared" si="548"/>
        <v>0</v>
      </c>
      <c r="AT1107" s="41">
        <f t="shared" si="549"/>
        <v>0</v>
      </c>
      <c r="AV1107" s="40">
        <f t="shared" si="550"/>
        <v>5573.6881188220796</v>
      </c>
      <c r="AW1107" s="40">
        <f t="shared" si="551"/>
        <v>3465.1024242629451</v>
      </c>
      <c r="AX1107" s="40">
        <f t="shared" si="552"/>
        <v>4332.9979110157483</v>
      </c>
      <c r="AY1107" s="40">
        <f t="shared" si="553"/>
        <v>0</v>
      </c>
      <c r="AZ1107" s="40">
        <f t="shared" si="554"/>
        <v>0</v>
      </c>
      <c r="BA1107" s="40">
        <f t="shared" si="555"/>
        <v>0</v>
      </c>
      <c r="BB1107" s="40">
        <f t="shared" si="556"/>
        <v>0</v>
      </c>
      <c r="BC1107" s="40">
        <f t="shared" si="557"/>
        <v>0</v>
      </c>
      <c r="BD1107" s="40">
        <f t="shared" si="558"/>
        <v>0</v>
      </c>
      <c r="BE1107" s="40"/>
      <c r="BF1107" s="40"/>
      <c r="BG1107" s="40"/>
      <c r="BH1107" s="62">
        <f t="shared" si="559"/>
        <v>13371.788454100773</v>
      </c>
      <c r="BI1107" s="128">
        <f>VLOOKUP(A1107,'1112 '!$B$499:$G$1229,6,0)</f>
        <v>7743.85</v>
      </c>
      <c r="BJ1107" s="63">
        <f t="shared" si="560"/>
        <v>5627.938454100773</v>
      </c>
      <c r="BK1107" s="41">
        <f t="shared" si="561"/>
        <v>6.9070566903511868E-3</v>
      </c>
    </row>
    <row r="1108" spans="1:63" x14ac:dyDescent="0.3">
      <c r="A1108" s="85" t="s">
        <v>1722</v>
      </c>
      <c r="B1108" s="85" t="s">
        <v>830</v>
      </c>
      <c r="C1108" s="65">
        <f>VLOOKUP(B1108,Площадь!$D$2:$E$713,2,0)</f>
        <v>33.700000000000003</v>
      </c>
      <c r="D1108" s="79"/>
      <c r="E1108">
        <v>31</v>
      </c>
      <c r="F1108">
        <v>29</v>
      </c>
      <c r="G1108">
        <v>31</v>
      </c>
      <c r="Q1108">
        <f t="shared" si="540"/>
        <v>91</v>
      </c>
      <c r="R1108" s="100">
        <f>VLOOKUP(B1108,'Общие показания'!A:H,8,0)</f>
        <v>1.2854132786403738</v>
      </c>
      <c r="S1108" s="41"/>
      <c r="T1108" s="100">
        <f t="shared" si="541"/>
        <v>0.49108404794773047</v>
      </c>
      <c r="U1108" s="100">
        <f t="shared" si="542"/>
        <v>0.39886976714925149</v>
      </c>
      <c r="V1108" s="41">
        <f t="shared" si="537"/>
        <v>0.39545946354339195</v>
      </c>
      <c r="W1108" s="41">
        <f t="shared" si="539"/>
        <v>0</v>
      </c>
      <c r="X1108" s="100">
        <f t="shared" si="543"/>
        <v>0</v>
      </c>
      <c r="Y1108" s="41"/>
      <c r="Z1108" s="41"/>
      <c r="AA1108" s="41"/>
      <c r="AB1108" s="41"/>
      <c r="AC1108" s="41"/>
      <c r="AD1108" s="41"/>
      <c r="AE1108" s="41"/>
      <c r="AF1108" s="41"/>
      <c r="AG1108" s="41"/>
      <c r="AI1108" s="100">
        <f t="shared" si="544"/>
        <v>0.6731956749198954</v>
      </c>
      <c r="AJ1108" s="100">
        <f t="shared" si="545"/>
        <v>0.32495051203088376</v>
      </c>
      <c r="AK1108" s="41">
        <f t="shared" si="538"/>
        <v>0.50965425998686698</v>
      </c>
      <c r="AL1108" s="41">
        <f t="shared" si="546"/>
        <v>0</v>
      </c>
      <c r="AR1108" s="41">
        <f t="shared" si="547"/>
        <v>0</v>
      </c>
      <c r="AS1108" s="41">
        <f t="shared" si="548"/>
        <v>0</v>
      </c>
      <c r="AT1108" s="41">
        <f t="shared" si="549"/>
        <v>0</v>
      </c>
      <c r="AV1108" s="40">
        <f t="shared" si="550"/>
        <v>3125.34591687694</v>
      </c>
      <c r="AW1108" s="40">
        <f t="shared" si="551"/>
        <v>1942.9942046199881</v>
      </c>
      <c r="AX1108" s="40">
        <f t="shared" si="552"/>
        <v>2429.6510748956857</v>
      </c>
      <c r="AY1108" s="40">
        <f t="shared" si="553"/>
        <v>0</v>
      </c>
      <c r="AZ1108" s="40">
        <f t="shared" si="554"/>
        <v>0</v>
      </c>
      <c r="BA1108" s="40">
        <f t="shared" si="555"/>
        <v>0</v>
      </c>
      <c r="BB1108" s="40">
        <f t="shared" si="556"/>
        <v>0</v>
      </c>
      <c r="BC1108" s="40">
        <f t="shared" si="557"/>
        <v>0</v>
      </c>
      <c r="BD1108" s="40">
        <f t="shared" si="558"/>
        <v>0</v>
      </c>
      <c r="BE1108" s="40"/>
      <c r="BF1108" s="40"/>
      <c r="BG1108" s="40"/>
      <c r="BH1108" s="62">
        <f t="shared" si="559"/>
        <v>7497.9911963926133</v>
      </c>
      <c r="BI1108" s="128">
        <f>VLOOKUP(A1108,'1112 '!$B$499:$G$1229,6,0)</f>
        <v>4342.2299999999996</v>
      </c>
      <c r="BJ1108" s="63">
        <f t="shared" si="560"/>
        <v>3155.7611963926138</v>
      </c>
      <c r="BK1108" s="41">
        <f t="shared" si="561"/>
        <v>6.907056690351185E-3</v>
      </c>
    </row>
    <row r="1109" spans="1:63" x14ac:dyDescent="0.3">
      <c r="A1109" s="85" t="s">
        <v>1743</v>
      </c>
      <c r="B1109" s="85" t="s">
        <v>941</v>
      </c>
      <c r="C1109" s="65">
        <f>VLOOKUP(B1109,Площадь!$D$2:$E$713,2,0)</f>
        <v>60.9</v>
      </c>
      <c r="D1109" s="79"/>
      <c r="E1109">
        <v>31</v>
      </c>
      <c r="F1109">
        <v>29</v>
      </c>
      <c r="G1109">
        <v>31</v>
      </c>
      <c r="Q1109">
        <f t="shared" si="540"/>
        <v>91</v>
      </c>
      <c r="R1109" s="100">
        <f>VLOOKUP(B1109,'Общие показания'!A:H,8,0)</f>
        <v>2.3228981800949184</v>
      </c>
      <c r="S1109" s="41"/>
      <c r="T1109" s="100">
        <f t="shared" si="541"/>
        <v>0.88744862077201125</v>
      </c>
      <c r="U1109" s="100">
        <f t="shared" si="542"/>
        <v>0.7208061964210507</v>
      </c>
      <c r="V1109" s="41">
        <f t="shared" si="537"/>
        <v>0.71464336290185659</v>
      </c>
      <c r="W1109" s="41">
        <f t="shared" si="539"/>
        <v>0</v>
      </c>
      <c r="X1109" s="100">
        <f t="shared" si="543"/>
        <v>0</v>
      </c>
      <c r="Y1109" s="41"/>
      <c r="Z1109" s="41"/>
      <c r="AA1109" s="41"/>
      <c r="AB1109" s="41"/>
      <c r="AC1109" s="41"/>
      <c r="AD1109" s="41"/>
      <c r="AE1109" s="41"/>
      <c r="AF1109" s="41"/>
      <c r="AG1109" s="41"/>
      <c r="AI1109" s="100">
        <f t="shared" si="544"/>
        <v>1.2165464867246771</v>
      </c>
      <c r="AJ1109" s="100">
        <f t="shared" si="545"/>
        <v>0.58722510927836258</v>
      </c>
      <c r="AK1109" s="41">
        <f t="shared" si="538"/>
        <v>0.92100725321068833</v>
      </c>
      <c r="AL1109" s="41">
        <f t="shared" si="546"/>
        <v>0</v>
      </c>
      <c r="AR1109" s="41">
        <f t="shared" si="547"/>
        <v>0</v>
      </c>
      <c r="AS1109" s="41">
        <f t="shared" si="548"/>
        <v>0</v>
      </c>
      <c r="AT1109" s="41">
        <f t="shared" si="549"/>
        <v>0</v>
      </c>
      <c r="AV1109" s="40">
        <f t="shared" si="550"/>
        <v>5647.8803067598101</v>
      </c>
      <c r="AW1109" s="40">
        <f t="shared" si="551"/>
        <v>3511.2269157672772</v>
      </c>
      <c r="AX1109" s="40">
        <f t="shared" si="552"/>
        <v>4390.6750878678713</v>
      </c>
      <c r="AY1109" s="40">
        <f t="shared" si="553"/>
        <v>0</v>
      </c>
      <c r="AZ1109" s="40">
        <f t="shared" si="554"/>
        <v>0</v>
      </c>
      <c r="BA1109" s="40">
        <f t="shared" si="555"/>
        <v>0</v>
      </c>
      <c r="BB1109" s="40">
        <f t="shared" si="556"/>
        <v>0</v>
      </c>
      <c r="BC1109" s="40">
        <f t="shared" si="557"/>
        <v>0</v>
      </c>
      <c r="BD1109" s="40">
        <f t="shared" si="558"/>
        <v>0</v>
      </c>
      <c r="BE1109" s="40"/>
      <c r="BF1109" s="40"/>
      <c r="BG1109" s="40"/>
      <c r="BH1109" s="62">
        <f t="shared" si="559"/>
        <v>13549.782310394959</v>
      </c>
      <c r="BI1109" s="128">
        <f>VLOOKUP(A1109,'1112 '!$B$499:$G$1229,6,0)</f>
        <v>7846.92</v>
      </c>
      <c r="BJ1109" s="63">
        <f t="shared" si="560"/>
        <v>5702.8623103949594</v>
      </c>
      <c r="BK1109" s="41">
        <f t="shared" si="561"/>
        <v>6.9070566903511859E-3</v>
      </c>
    </row>
    <row r="1110" spans="1:63" x14ac:dyDescent="0.3">
      <c r="A1110" s="85" t="s">
        <v>1881</v>
      </c>
      <c r="B1110" s="85" t="s">
        <v>963</v>
      </c>
      <c r="C1110" s="65">
        <f>VLOOKUP(B1110,Площадь!$D$2:$E$713,2,0)</f>
        <v>39.299999999999997</v>
      </c>
      <c r="D1110" s="79"/>
      <c r="E1110">
        <v>31</v>
      </c>
      <c r="F1110">
        <v>29</v>
      </c>
      <c r="G1110">
        <v>31</v>
      </c>
      <c r="Q1110">
        <f t="shared" si="540"/>
        <v>91</v>
      </c>
      <c r="R1110" s="100">
        <f>VLOOKUP(B1110,'Общие показания'!A:H,8,0)</f>
        <v>1.4990131112927798</v>
      </c>
      <c r="S1110" s="41"/>
      <c r="T1110" s="100">
        <f t="shared" si="541"/>
        <v>0.57268851882331762</v>
      </c>
      <c r="U1110" s="100">
        <f t="shared" si="542"/>
        <v>0.46515079670520998</v>
      </c>
      <c r="V1110" s="41">
        <f t="shared" si="537"/>
        <v>0.46117379576425227</v>
      </c>
      <c r="W1110" s="41">
        <f t="shared" si="539"/>
        <v>0</v>
      </c>
      <c r="X1110" s="100">
        <f t="shared" si="543"/>
        <v>0</v>
      </c>
      <c r="Y1110" s="41"/>
      <c r="Z1110" s="41"/>
      <c r="AA1110" s="41"/>
      <c r="AB1110" s="41"/>
      <c r="AC1110" s="41"/>
      <c r="AD1110" s="41"/>
      <c r="AE1110" s="41"/>
      <c r="AF1110" s="41"/>
      <c r="AG1110" s="41"/>
      <c r="AI1110" s="100">
        <f t="shared" si="544"/>
        <v>0.78506201852676216</v>
      </c>
      <c r="AJ1110" s="100">
        <f t="shared" si="545"/>
        <v>0.37894822322889404</v>
      </c>
      <c r="AK1110" s="41">
        <f t="shared" si="538"/>
        <v>0.59434458212118313</v>
      </c>
      <c r="AL1110" s="41">
        <f t="shared" si="546"/>
        <v>0</v>
      </c>
      <c r="AR1110" s="41">
        <f t="shared" si="547"/>
        <v>0</v>
      </c>
      <c r="AS1110" s="41">
        <f t="shared" si="548"/>
        <v>0</v>
      </c>
      <c r="AT1110" s="41">
        <f t="shared" si="549"/>
        <v>0</v>
      </c>
      <c r="AV1110" s="40">
        <f t="shared" si="550"/>
        <v>3644.6912324410605</v>
      </c>
      <c r="AW1110" s="40">
        <f t="shared" si="551"/>
        <v>2265.8656451503116</v>
      </c>
      <c r="AX1110" s="40">
        <f t="shared" si="552"/>
        <v>2833.3913128605473</v>
      </c>
      <c r="AY1110" s="40">
        <f t="shared" si="553"/>
        <v>0</v>
      </c>
      <c r="AZ1110" s="40">
        <f t="shared" si="554"/>
        <v>0</v>
      </c>
      <c r="BA1110" s="40">
        <f t="shared" si="555"/>
        <v>0</v>
      </c>
      <c r="BB1110" s="40">
        <f t="shared" si="556"/>
        <v>0</v>
      </c>
      <c r="BC1110" s="40">
        <f t="shared" si="557"/>
        <v>0</v>
      </c>
      <c r="BD1110" s="40">
        <f t="shared" si="558"/>
        <v>0</v>
      </c>
      <c r="BE1110" s="40"/>
      <c r="BF1110" s="40"/>
      <c r="BG1110" s="40"/>
      <c r="BH1110" s="62">
        <f t="shared" si="559"/>
        <v>8743.9481904519198</v>
      </c>
      <c r="BI1110" s="128">
        <f>VLOOKUP(A1110,'1112 '!$B$499:$G$1229,6,0)</f>
        <v>5063.78</v>
      </c>
      <c r="BJ1110" s="63">
        <f t="shared" si="560"/>
        <v>3680.1681904519201</v>
      </c>
      <c r="BK1110" s="41">
        <f t="shared" si="561"/>
        <v>6.9070566903511868E-3</v>
      </c>
    </row>
    <row r="1111" spans="1:63" x14ac:dyDescent="0.3">
      <c r="A1111" s="85" t="s">
        <v>1791</v>
      </c>
      <c r="B1111" s="85" t="s">
        <v>696</v>
      </c>
      <c r="C1111" s="65">
        <f>VLOOKUP(B1111,Площадь!$D$2:$E$713,2,0)</f>
        <v>32.1</v>
      </c>
      <c r="D1111" s="79"/>
      <c r="E1111">
        <v>31</v>
      </c>
      <c r="F1111">
        <v>29</v>
      </c>
      <c r="G1111">
        <v>31</v>
      </c>
      <c r="Q1111">
        <f t="shared" si="540"/>
        <v>91</v>
      </c>
      <c r="R1111" s="100">
        <f>VLOOKUP(B1111,'Общие показания'!A:H,8,0)</f>
        <v>1.2243847550254006</v>
      </c>
      <c r="S1111" s="41"/>
      <c r="T1111" s="100">
        <f t="shared" si="541"/>
        <v>0.46776848484041983</v>
      </c>
      <c r="U1111" s="100">
        <f t="shared" si="542"/>
        <v>0.37993233013326327</v>
      </c>
      <c r="V1111" s="41">
        <f t="shared" si="537"/>
        <v>0.37668394005171757</v>
      </c>
      <c r="W1111" s="41">
        <f t="shared" si="539"/>
        <v>0</v>
      </c>
      <c r="X1111" s="100">
        <f t="shared" si="543"/>
        <v>0</v>
      </c>
      <c r="Y1111" s="41"/>
      <c r="Z1111" s="41"/>
      <c r="AA1111" s="41"/>
      <c r="AB1111" s="41"/>
      <c r="AC1111" s="41"/>
      <c r="AD1111" s="41"/>
      <c r="AE1111" s="41"/>
      <c r="AF1111" s="41"/>
      <c r="AG1111" s="41"/>
      <c r="AI1111" s="100">
        <f t="shared" si="544"/>
        <v>0.6412338624607905</v>
      </c>
      <c r="AJ1111" s="100">
        <f t="shared" si="545"/>
        <v>0.30952259454573794</v>
      </c>
      <c r="AK1111" s="41">
        <f t="shared" si="538"/>
        <v>0.48545702509134803</v>
      </c>
      <c r="AL1111" s="41">
        <f t="shared" si="546"/>
        <v>0</v>
      </c>
      <c r="AR1111" s="41">
        <f t="shared" si="547"/>
        <v>0</v>
      </c>
      <c r="AS1111" s="41">
        <f t="shared" si="548"/>
        <v>0</v>
      </c>
      <c r="AT1111" s="41">
        <f t="shared" si="549"/>
        <v>0</v>
      </c>
      <c r="AV1111" s="40">
        <f t="shared" si="550"/>
        <v>2976.9615410014771</v>
      </c>
      <c r="AW1111" s="40">
        <f t="shared" si="551"/>
        <v>1850.7452216113236</v>
      </c>
      <c r="AX1111" s="40">
        <f t="shared" si="552"/>
        <v>2314.2967211914397</v>
      </c>
      <c r="AY1111" s="40">
        <f t="shared" si="553"/>
        <v>0</v>
      </c>
      <c r="AZ1111" s="40">
        <f t="shared" si="554"/>
        <v>0</v>
      </c>
      <c r="BA1111" s="40">
        <f t="shared" si="555"/>
        <v>0</v>
      </c>
      <c r="BB1111" s="40">
        <f t="shared" si="556"/>
        <v>0</v>
      </c>
      <c r="BC1111" s="40">
        <f t="shared" si="557"/>
        <v>0</v>
      </c>
      <c r="BD1111" s="40">
        <f t="shared" si="558"/>
        <v>0</v>
      </c>
      <c r="BE1111" s="40"/>
      <c r="BF1111" s="40"/>
      <c r="BG1111" s="40"/>
      <c r="BH1111" s="62">
        <f t="shared" si="559"/>
        <v>7142.0034838042411</v>
      </c>
      <c r="BI1111" s="128">
        <f>VLOOKUP(A1111,'1112 '!$B$499:$G$1229,6,0)</f>
        <v>4136.07</v>
      </c>
      <c r="BJ1111" s="63">
        <f t="shared" si="560"/>
        <v>3005.9334838042414</v>
      </c>
      <c r="BK1111" s="41">
        <f t="shared" si="561"/>
        <v>6.9070566903511859E-3</v>
      </c>
    </row>
    <row r="1112" spans="1:63" x14ac:dyDescent="0.3">
      <c r="A1112" s="85" t="s">
        <v>1867</v>
      </c>
      <c r="B1112" s="85" t="s">
        <v>842</v>
      </c>
      <c r="C1112" s="65">
        <f>VLOOKUP(B1112,Площадь!$D$2:$E$713,2,0)</f>
        <v>31.8</v>
      </c>
      <c r="D1112" s="79"/>
      <c r="E1112">
        <v>31</v>
      </c>
      <c r="F1112">
        <v>29</v>
      </c>
      <c r="G1112">
        <v>31</v>
      </c>
      <c r="Q1112">
        <f t="shared" si="540"/>
        <v>91</v>
      </c>
      <c r="R1112" s="100">
        <f>VLOOKUP(B1112,'Общие показания'!A:H,8,0)</f>
        <v>0</v>
      </c>
      <c r="S1112" s="41"/>
      <c r="T1112" s="100">
        <f t="shared" si="541"/>
        <v>0</v>
      </c>
      <c r="U1112" s="100">
        <f t="shared" si="542"/>
        <v>0</v>
      </c>
      <c r="V1112" s="41">
        <f t="shared" si="537"/>
        <v>0</v>
      </c>
      <c r="W1112" s="41">
        <f t="shared" si="539"/>
        <v>0</v>
      </c>
      <c r="X1112" s="100">
        <f t="shared" si="543"/>
        <v>0</v>
      </c>
      <c r="Y1112" s="41"/>
      <c r="Z1112" s="41"/>
      <c r="AA1112" s="41"/>
      <c r="AB1112" s="41"/>
      <c r="AC1112" s="41"/>
      <c r="AD1112" s="41"/>
      <c r="AE1112" s="41"/>
      <c r="AF1112" s="41"/>
      <c r="AG1112" s="41"/>
      <c r="AI1112" s="100">
        <f t="shared" si="544"/>
        <v>0.63524102262470838</v>
      </c>
      <c r="AJ1112" s="100">
        <f t="shared" si="545"/>
        <v>0.30662986001727305</v>
      </c>
      <c r="AK1112" s="41">
        <f t="shared" si="538"/>
        <v>0.48092004354843831</v>
      </c>
      <c r="AL1112" s="41">
        <f t="shared" si="546"/>
        <v>0</v>
      </c>
      <c r="AR1112" s="41">
        <f t="shared" si="547"/>
        <v>0</v>
      </c>
      <c r="AS1112" s="41">
        <f t="shared" si="548"/>
        <v>0</v>
      </c>
      <c r="AT1112" s="41">
        <f t="shared" si="549"/>
        <v>0</v>
      </c>
      <c r="AV1112" s="40">
        <f t="shared" si="550"/>
        <v>1705.2155914928624</v>
      </c>
      <c r="AW1112" s="40">
        <f t="shared" si="551"/>
        <v>823.10493103596707</v>
      </c>
      <c r="AX1112" s="40">
        <f t="shared" si="552"/>
        <v>1290.9625280996859</v>
      </c>
      <c r="AY1112" s="40">
        <f t="shared" si="553"/>
        <v>0</v>
      </c>
      <c r="AZ1112" s="40">
        <f t="shared" si="554"/>
        <v>0</v>
      </c>
      <c r="BA1112" s="40">
        <f t="shared" si="555"/>
        <v>0</v>
      </c>
      <c r="BB1112" s="40">
        <f t="shared" si="556"/>
        <v>0</v>
      </c>
      <c r="BC1112" s="40">
        <f t="shared" si="557"/>
        <v>0</v>
      </c>
      <c r="BD1112" s="40">
        <f t="shared" si="558"/>
        <v>0</v>
      </c>
      <c r="BE1112" s="40"/>
      <c r="BF1112" s="40"/>
      <c r="BG1112" s="40"/>
      <c r="BH1112" s="62">
        <f t="shared" si="559"/>
        <v>3819.2830506285154</v>
      </c>
      <c r="BI1112" s="128">
        <f>VLOOKUP(A1112,'1112 '!$B$499:$G$1229,6,0)</f>
        <v>4097.3999999999996</v>
      </c>
      <c r="BJ1112" s="63">
        <f t="shared" si="560"/>
        <v>-278.11694937148422</v>
      </c>
      <c r="BK1112" s="41">
        <f t="shared" si="561"/>
        <v>3.7284877520713309E-3</v>
      </c>
    </row>
    <row r="1113" spans="1:63" x14ac:dyDescent="0.3">
      <c r="A1113" s="85" t="s">
        <v>1786</v>
      </c>
      <c r="B1113" s="85" t="s">
        <v>625</v>
      </c>
      <c r="C1113" s="65">
        <f>VLOOKUP(B1113,Площадь!$D$2:$E$713,2,0)</f>
        <v>39.1</v>
      </c>
      <c r="D1113" s="79"/>
      <c r="E1113">
        <v>31</v>
      </c>
      <c r="F1113">
        <v>29</v>
      </c>
      <c r="G1113">
        <v>31</v>
      </c>
      <c r="Q1113">
        <f t="shared" si="540"/>
        <v>91</v>
      </c>
      <c r="R1113" s="100">
        <f>VLOOKUP(B1113,'Общие показания'!A:H,8,0)</f>
        <v>0.79699999999999882</v>
      </c>
      <c r="S1113" s="41"/>
      <c r="T1113" s="100">
        <f t="shared" si="541"/>
        <v>0.30448883072713517</v>
      </c>
      <c r="U1113" s="100">
        <f t="shared" si="542"/>
        <v>0.24731283681323563</v>
      </c>
      <c r="V1113" s="41">
        <f t="shared" si="537"/>
        <v>0.2451983324596281</v>
      </c>
      <c r="W1113" s="41">
        <f t="shared" si="539"/>
        <v>0</v>
      </c>
      <c r="X1113" s="100">
        <f t="shared" si="543"/>
        <v>0</v>
      </c>
      <c r="Y1113" s="41"/>
      <c r="Z1113" s="41"/>
      <c r="AA1113" s="41"/>
      <c r="AB1113" s="41"/>
      <c r="AC1113" s="41"/>
      <c r="AD1113" s="41"/>
      <c r="AE1113" s="41"/>
      <c r="AF1113" s="41"/>
      <c r="AG1113" s="41"/>
      <c r="AI1113" s="100">
        <f t="shared" si="544"/>
        <v>0.78106679196937412</v>
      </c>
      <c r="AJ1113" s="100">
        <f t="shared" si="545"/>
        <v>0.37701973354325086</v>
      </c>
      <c r="AK1113" s="41">
        <f t="shared" si="538"/>
        <v>0.59131992775924336</v>
      </c>
      <c r="AL1113" s="41">
        <f t="shared" si="546"/>
        <v>0</v>
      </c>
      <c r="AR1113" s="41">
        <f t="shared" si="547"/>
        <v>0</v>
      </c>
      <c r="AS1113" s="41">
        <f t="shared" si="548"/>
        <v>0</v>
      </c>
      <c r="AT1113" s="41">
        <f t="shared" si="549"/>
        <v>0</v>
      </c>
      <c r="AV1113" s="40">
        <f t="shared" si="550"/>
        <v>2914.0220913416019</v>
      </c>
      <c r="AW1113" s="40">
        <f t="shared" si="551"/>
        <v>1675.9333785621382</v>
      </c>
      <c r="AX1113" s="40">
        <f t="shared" si="552"/>
        <v>2245.5161570011296</v>
      </c>
      <c r="AY1113" s="40">
        <f t="shared" si="553"/>
        <v>0</v>
      </c>
      <c r="AZ1113" s="40">
        <f t="shared" si="554"/>
        <v>0</v>
      </c>
      <c r="BA1113" s="40">
        <f t="shared" si="555"/>
        <v>0</v>
      </c>
      <c r="BB1113" s="40">
        <f t="shared" si="556"/>
        <v>0</v>
      </c>
      <c r="BC1113" s="40">
        <f t="shared" si="557"/>
        <v>0</v>
      </c>
      <c r="BD1113" s="40">
        <f t="shared" si="558"/>
        <v>0</v>
      </c>
      <c r="BE1113" s="40"/>
      <c r="BF1113" s="40"/>
      <c r="BG1113" s="40"/>
      <c r="BH1113" s="62">
        <f t="shared" si="559"/>
        <v>6835.4716269048695</v>
      </c>
      <c r="BI1113" s="128">
        <f>VLOOKUP(A1113,'1112 '!$B$499:$G$1229,6,0)</f>
        <v>5038.01</v>
      </c>
      <c r="BJ1113" s="63">
        <f t="shared" si="560"/>
        <v>1797.4616269048693</v>
      </c>
      <c r="BK1113" s="41">
        <f t="shared" si="561"/>
        <v>5.42712372820091E-3</v>
      </c>
    </row>
    <row r="1114" spans="1:63" x14ac:dyDescent="0.3">
      <c r="A1114" s="85" t="s">
        <v>2278</v>
      </c>
      <c r="B1114" s="85" t="s">
        <v>1123</v>
      </c>
      <c r="C1114" s="65">
        <f>VLOOKUP(B1114,Площадь!$D$2:$E$713,2,0)</f>
        <v>60.1</v>
      </c>
      <c r="D1114" s="79"/>
      <c r="E1114">
        <v>31</v>
      </c>
      <c r="F1114">
        <v>29</v>
      </c>
      <c r="G1114">
        <v>31</v>
      </c>
      <c r="Q1114">
        <f t="shared" si="540"/>
        <v>91</v>
      </c>
      <c r="R1114" s="100">
        <f>VLOOKUP(B1114,'Общие показания'!A:H,8,0)</f>
        <v>2.3769999999999989</v>
      </c>
      <c r="S1114" s="41"/>
      <c r="T1114" s="100">
        <f t="shared" si="541"/>
        <v>0.90811788034931118</v>
      </c>
      <c r="U1114" s="100">
        <f t="shared" si="542"/>
        <v>0.73759424479932456</v>
      </c>
      <c r="V1114" s="41">
        <f t="shared" si="537"/>
        <v>0.73128787485136326</v>
      </c>
      <c r="W1114" s="41">
        <f t="shared" si="539"/>
        <v>0</v>
      </c>
      <c r="X1114" s="100">
        <f t="shared" si="543"/>
        <v>0</v>
      </c>
      <c r="Y1114" s="41"/>
      <c r="Z1114" s="41"/>
      <c r="AA1114" s="41"/>
      <c r="AB1114" s="41"/>
      <c r="AC1114" s="41"/>
      <c r="AD1114" s="41"/>
      <c r="AE1114" s="41"/>
      <c r="AF1114" s="41"/>
      <c r="AG1114" s="41"/>
      <c r="AI1114" s="100">
        <f t="shared" si="544"/>
        <v>1.200565580495125</v>
      </c>
      <c r="AJ1114" s="100">
        <f t="shared" si="545"/>
        <v>0.57951115053578972</v>
      </c>
      <c r="AK1114" s="41">
        <f t="shared" si="538"/>
        <v>0.90890863576292902</v>
      </c>
      <c r="AL1114" s="41">
        <f t="shared" si="546"/>
        <v>0</v>
      </c>
      <c r="AR1114" s="41">
        <f t="shared" si="547"/>
        <v>0</v>
      </c>
      <c r="AS1114" s="41">
        <f t="shared" si="548"/>
        <v>0</v>
      </c>
      <c r="AT1114" s="41">
        <f t="shared" si="549"/>
        <v>0</v>
      </c>
      <c r="AV1114" s="40">
        <f t="shared" si="550"/>
        <v>5660.4655349523709</v>
      </c>
      <c r="AW1114" s="40">
        <f t="shared" si="551"/>
        <v>3535.5850390217674</v>
      </c>
      <c r="AX1114" s="40">
        <f t="shared" si="552"/>
        <v>4402.8779052325817</v>
      </c>
      <c r="AY1114" s="40">
        <f t="shared" si="553"/>
        <v>0</v>
      </c>
      <c r="AZ1114" s="40">
        <f t="shared" si="554"/>
        <v>0</v>
      </c>
      <c r="BA1114" s="40">
        <f t="shared" si="555"/>
        <v>0</v>
      </c>
      <c r="BB1114" s="40">
        <f t="shared" si="556"/>
        <v>0</v>
      </c>
      <c r="BC1114" s="40">
        <f t="shared" si="557"/>
        <v>0</v>
      </c>
      <c r="BD1114" s="40">
        <f t="shared" si="558"/>
        <v>0</v>
      </c>
      <c r="BE1114" s="40"/>
      <c r="BF1114" s="40"/>
      <c r="BG1114" s="40"/>
      <c r="BH1114" s="62">
        <f t="shared" si="559"/>
        <v>13598.928479206719</v>
      </c>
      <c r="BI1114" s="128">
        <f>VLOOKUP(A1114,'1112 '!$B$499:$G$1229,6,0)</f>
        <v>7743.85</v>
      </c>
      <c r="BJ1114" s="63">
        <f t="shared" si="560"/>
        <v>5855.0784792067188</v>
      </c>
      <c r="BK1114" s="41">
        <f t="shared" si="561"/>
        <v>7.0243834814113183E-3</v>
      </c>
    </row>
    <row r="1115" spans="1:63" x14ac:dyDescent="0.3">
      <c r="A1115" s="85" t="s">
        <v>1890</v>
      </c>
      <c r="B1115" s="85" t="s">
        <v>909</v>
      </c>
      <c r="C1115" s="65">
        <f>VLOOKUP(B1115,Площадь!$D$2:$E$713,2,0)</f>
        <v>32.5</v>
      </c>
      <c r="D1115" s="79"/>
      <c r="E1115">
        <v>31</v>
      </c>
      <c r="F1115">
        <v>29</v>
      </c>
      <c r="G1115">
        <v>31</v>
      </c>
      <c r="Q1115">
        <f t="shared" si="540"/>
        <v>91</v>
      </c>
      <c r="R1115" s="100">
        <f>VLOOKUP(B1115,'Общие показания'!A:H,8,0)</f>
        <v>1.2396418859291438</v>
      </c>
      <c r="S1115" s="41"/>
      <c r="T1115" s="100">
        <f t="shared" si="541"/>
        <v>0.47359737561724746</v>
      </c>
      <c r="U1115" s="100">
        <f t="shared" si="542"/>
        <v>0.38466668938726029</v>
      </c>
      <c r="V1115" s="41">
        <f t="shared" si="537"/>
        <v>0.38137782092463612</v>
      </c>
      <c r="W1115" s="41">
        <f t="shared" si="539"/>
        <v>0</v>
      </c>
      <c r="X1115" s="100">
        <f t="shared" si="543"/>
        <v>0</v>
      </c>
      <c r="Y1115" s="41"/>
      <c r="Z1115" s="41"/>
      <c r="AA1115" s="41"/>
      <c r="AB1115" s="41"/>
      <c r="AC1115" s="41"/>
      <c r="AD1115" s="41">
        <f>(S1115*$AD$1)/31*N1115</f>
        <v>0</v>
      </c>
      <c r="AE1115" s="41">
        <f>(S1115*$AE$1)/30*O1115</f>
        <v>0</v>
      </c>
      <c r="AF1115" s="41">
        <f>(S1115*$AF$1)/31*P1115</f>
        <v>0</v>
      </c>
      <c r="AG1115" s="41">
        <f>S1115-AD1115-AE1115-AF1115</f>
        <v>0</v>
      </c>
      <c r="AI1115" s="100">
        <f t="shared" si="544"/>
        <v>0.6492243155755667</v>
      </c>
      <c r="AJ1115" s="100">
        <f t="shared" si="545"/>
        <v>0.31337957391702437</v>
      </c>
      <c r="AK1115" s="41">
        <f t="shared" si="538"/>
        <v>0.49150633381522779</v>
      </c>
      <c r="AL1115" s="41">
        <f t="shared" si="546"/>
        <v>0</v>
      </c>
      <c r="AR1115" s="41">
        <f t="shared" si="547"/>
        <v>0</v>
      </c>
      <c r="AS1115" s="41">
        <f t="shared" si="548"/>
        <v>0</v>
      </c>
      <c r="AT1115" s="41">
        <f t="shared" si="549"/>
        <v>0</v>
      </c>
      <c r="AV1115" s="40">
        <f t="shared" si="550"/>
        <v>3014.0576349703429</v>
      </c>
      <c r="AW1115" s="40">
        <f t="shared" si="551"/>
        <v>1873.8074673634896</v>
      </c>
      <c r="AX1115" s="40">
        <f t="shared" si="552"/>
        <v>2343.1353096175012</v>
      </c>
      <c r="AY1115" s="40">
        <f t="shared" si="553"/>
        <v>0</v>
      </c>
      <c r="AZ1115" s="40">
        <f t="shared" si="554"/>
        <v>0</v>
      </c>
      <c r="BA1115" s="40">
        <f t="shared" si="555"/>
        <v>0</v>
      </c>
      <c r="BB1115" s="40">
        <f t="shared" si="556"/>
        <v>0</v>
      </c>
      <c r="BC1115" s="40">
        <f t="shared" si="557"/>
        <v>0</v>
      </c>
      <c r="BD1115" s="40">
        <f t="shared" si="558"/>
        <v>0</v>
      </c>
      <c r="BE1115" s="40">
        <f>(AD1115+AR1115)*$BE$1</f>
        <v>0</v>
      </c>
      <c r="BF1115" s="40">
        <f>(AE1115+AS1115)*$BF$1</f>
        <v>0</v>
      </c>
      <c r="BG1115" s="40">
        <f>(AF1115+AT1115)*$BG$1</f>
        <v>0</v>
      </c>
      <c r="BH1115" s="62">
        <f t="shared" si="559"/>
        <v>7231.0004119513342</v>
      </c>
      <c r="BI1115" s="128">
        <f>VLOOKUP(A1115,'1112 '!$B$499:$G$1229,6,0)</f>
        <v>4187.6099999999997</v>
      </c>
      <c r="BJ1115" s="63">
        <f t="shared" si="560"/>
        <v>3043.3904119513345</v>
      </c>
      <c r="BK1115" s="41">
        <f t="shared" si="561"/>
        <v>6.9070566903511859E-3</v>
      </c>
    </row>
    <row r="1116" spans="1:63" x14ac:dyDescent="0.3">
      <c r="A1116" s="85" t="s">
        <v>1882</v>
      </c>
      <c r="B1116" s="85" t="s">
        <v>884</v>
      </c>
      <c r="C1116" s="65">
        <f>VLOOKUP(B1116,Площадь!$D$2:$E$713,2,0)</f>
        <v>33.700000000000003</v>
      </c>
      <c r="D1116" s="79"/>
      <c r="E1116">
        <v>31</v>
      </c>
      <c r="F1116">
        <v>29</v>
      </c>
      <c r="G1116">
        <v>31</v>
      </c>
      <c r="Q1116">
        <f t="shared" si="540"/>
        <v>91</v>
      </c>
      <c r="R1116" s="100">
        <f>VLOOKUP(B1116,'Общие показания'!A:H,8,0)</f>
        <v>1.9900000000000002</v>
      </c>
      <c r="S1116" s="41"/>
      <c r="T1116" s="100">
        <f t="shared" si="541"/>
        <v>0.76026696756210776</v>
      </c>
      <c r="U1116" s="100">
        <f t="shared" si="542"/>
        <v>0.61750633031159308</v>
      </c>
      <c r="V1116" s="41">
        <f t="shared" si="537"/>
        <v>0.61222670212629948</v>
      </c>
      <c r="W1116" s="41">
        <f t="shared" si="539"/>
        <v>0</v>
      </c>
      <c r="X1116" s="100">
        <f t="shared" si="543"/>
        <v>0</v>
      </c>
      <c r="Y1116" s="41"/>
      <c r="Z1116" s="41"/>
      <c r="AA1116" s="41"/>
      <c r="AB1116" s="41"/>
      <c r="AC1116" s="41"/>
      <c r="AD1116" s="41"/>
      <c r="AE1116" s="41"/>
      <c r="AF1116" s="41"/>
      <c r="AG1116" s="41"/>
      <c r="AI1116" s="100">
        <f t="shared" si="544"/>
        <v>0.6731956749198954</v>
      </c>
      <c r="AJ1116" s="100">
        <f t="shared" si="545"/>
        <v>0.32495051203088376</v>
      </c>
      <c r="AK1116" s="41">
        <f t="shared" si="538"/>
        <v>0.50965425998686698</v>
      </c>
      <c r="AL1116" s="41">
        <f t="shared" si="546"/>
        <v>0</v>
      </c>
      <c r="AR1116" s="41">
        <f t="shared" si="547"/>
        <v>0</v>
      </c>
      <c r="AS1116" s="41">
        <f t="shared" si="548"/>
        <v>0</v>
      </c>
      <c r="AT1116" s="41">
        <f t="shared" si="549"/>
        <v>0</v>
      </c>
      <c r="AV1116" s="40">
        <f t="shared" si="550"/>
        <v>3847.9297789729903</v>
      </c>
      <c r="AW1116" s="40">
        <f t="shared" si="551"/>
        <v>2529.8934493104512</v>
      </c>
      <c r="AX1116" s="40">
        <f t="shared" si="552"/>
        <v>3011.5323794580995</v>
      </c>
      <c r="AY1116" s="40">
        <f t="shared" si="553"/>
        <v>0</v>
      </c>
      <c r="AZ1116" s="40">
        <f t="shared" si="554"/>
        <v>0</v>
      </c>
      <c r="BA1116" s="40">
        <f t="shared" si="555"/>
        <v>0</v>
      </c>
      <c r="BB1116" s="40">
        <f t="shared" si="556"/>
        <v>0</v>
      </c>
      <c r="BC1116" s="40">
        <f t="shared" si="557"/>
        <v>0</v>
      </c>
      <c r="BD1116" s="40">
        <f t="shared" si="558"/>
        <v>0</v>
      </c>
      <c r="BE1116" s="40"/>
      <c r="BF1116" s="40"/>
      <c r="BG1116" s="40"/>
      <c r="BH1116" s="62">
        <f t="shared" si="559"/>
        <v>9389.3556077415415</v>
      </c>
      <c r="BI1116" s="128">
        <f>VLOOKUP(A1116,'1112 '!$B$499:$G$1229,6,0)</f>
        <v>4342.2299999999996</v>
      </c>
      <c r="BJ1116" s="63">
        <f t="shared" si="560"/>
        <v>5047.1256077415419</v>
      </c>
      <c r="BK1116" s="41">
        <f t="shared" si="561"/>
        <v>8.6493581773927943E-3</v>
      </c>
    </row>
    <row r="1117" spans="1:63" x14ac:dyDescent="0.3">
      <c r="A1117" s="85" t="s">
        <v>2266</v>
      </c>
      <c r="B1117" s="85" t="s">
        <v>645</v>
      </c>
      <c r="C1117" s="65">
        <f>VLOOKUP(B1117,Площадь!$D$2:$E$713,2,0)</f>
        <v>60.9</v>
      </c>
      <c r="D1117" s="79"/>
      <c r="E1117">
        <v>31</v>
      </c>
      <c r="F1117">
        <v>29</v>
      </c>
      <c r="G1117">
        <v>31</v>
      </c>
      <c r="Q1117">
        <f t="shared" si="540"/>
        <v>91</v>
      </c>
      <c r="R1117" s="100">
        <f>VLOOKUP(B1117,'Общие показания'!A:H,8,0)</f>
        <v>5.548</v>
      </c>
      <c r="S1117" s="41"/>
      <c r="T1117" s="100">
        <f t="shared" si="541"/>
        <v>2.1195784603188814</v>
      </c>
      <c r="U1117" s="100">
        <f t="shared" si="542"/>
        <v>1.7215704123460895</v>
      </c>
      <c r="V1117" s="41">
        <f t="shared" si="537"/>
        <v>1.7068511273350297</v>
      </c>
      <c r="W1117" s="41">
        <f t="shared" si="539"/>
        <v>0</v>
      </c>
      <c r="X1117" s="100">
        <f t="shared" si="543"/>
        <v>0</v>
      </c>
      <c r="Y1117" s="41"/>
      <c r="Z1117" s="41"/>
      <c r="AA1117" s="41"/>
      <c r="AB1117" s="41"/>
      <c r="AC1117" s="41"/>
      <c r="AD1117" s="41"/>
      <c r="AE1117" s="41"/>
      <c r="AF1117" s="41"/>
      <c r="AG1117" s="41"/>
      <c r="AI1117" s="100">
        <f t="shared" si="544"/>
        <v>1.2165464867246771</v>
      </c>
      <c r="AJ1117" s="100">
        <f t="shared" si="545"/>
        <v>0.58722510927836258</v>
      </c>
      <c r="AK1117" s="41">
        <f t="shared" si="538"/>
        <v>0.92100725321068833</v>
      </c>
      <c r="AL1117" s="41">
        <f t="shared" si="546"/>
        <v>0</v>
      </c>
      <c r="AR1117" s="41">
        <f t="shared" si="547"/>
        <v>0</v>
      </c>
      <c r="AS1117" s="41">
        <f t="shared" si="548"/>
        <v>0</v>
      </c>
      <c r="AT1117" s="41">
        <f t="shared" si="549"/>
        <v>0</v>
      </c>
      <c r="AV1117" s="40">
        <f t="shared" si="550"/>
        <v>8955.3603628458477</v>
      </c>
      <c r="AW1117" s="40">
        <f t="shared" si="551"/>
        <v>6197.6383464278142</v>
      </c>
      <c r="AX1117" s="40">
        <f t="shared" si="552"/>
        <v>7054.1179224017051</v>
      </c>
      <c r="AY1117" s="40">
        <f t="shared" si="553"/>
        <v>0</v>
      </c>
      <c r="AZ1117" s="40">
        <f t="shared" si="554"/>
        <v>0</v>
      </c>
      <c r="BA1117" s="40">
        <f t="shared" si="555"/>
        <v>0</v>
      </c>
      <c r="BB1117" s="40">
        <f t="shared" si="556"/>
        <v>0</v>
      </c>
      <c r="BC1117" s="40">
        <f t="shared" si="557"/>
        <v>0</v>
      </c>
      <c r="BD1117" s="40">
        <f t="shared" si="558"/>
        <v>0</v>
      </c>
      <c r="BE1117" s="40"/>
      <c r="BF1117" s="40"/>
      <c r="BG1117" s="40"/>
      <c r="BH1117" s="62">
        <f t="shared" si="559"/>
        <v>22207.116631675366</v>
      </c>
      <c r="BI1117" s="128">
        <f>VLOOKUP(A1117,'1112 '!$B$499:$G$1229,6,0)</f>
        <v>7846.92</v>
      </c>
      <c r="BJ1117" s="63">
        <f t="shared" si="560"/>
        <v>14360.196631675366</v>
      </c>
      <c r="BK1117" s="41">
        <f t="shared" si="561"/>
        <v>1.1320168102372373E-2</v>
      </c>
    </row>
    <row r="1118" spans="1:63" x14ac:dyDescent="0.3">
      <c r="A1118" s="85" t="s">
        <v>2302</v>
      </c>
      <c r="B1118" s="85" t="s">
        <v>912</v>
      </c>
      <c r="C1118" s="65">
        <f>VLOOKUP(B1118,Площадь!$D$2:$E$713,2,0)</f>
        <v>39.299999999999997</v>
      </c>
      <c r="D1118" s="79"/>
      <c r="E1118">
        <v>31</v>
      </c>
      <c r="F1118">
        <v>29</v>
      </c>
      <c r="G1118">
        <v>31</v>
      </c>
      <c r="Q1118">
        <f t="shared" si="540"/>
        <v>91</v>
      </c>
      <c r="R1118" s="100">
        <f>VLOOKUP(B1118,'Общие показания'!A:H,8,0)</f>
        <v>1.87</v>
      </c>
      <c r="S1118" s="41"/>
      <c r="T1118" s="100">
        <f t="shared" si="541"/>
        <v>0.71442172328700582</v>
      </c>
      <c r="U1118" s="100">
        <f t="shared" si="542"/>
        <v>0.58026976767973815</v>
      </c>
      <c r="V1118" s="41">
        <f t="shared" si="537"/>
        <v>0.57530850903325625</v>
      </c>
      <c r="W1118" s="41">
        <f t="shared" si="539"/>
        <v>0</v>
      </c>
      <c r="X1118" s="100">
        <f t="shared" si="543"/>
        <v>0</v>
      </c>
      <c r="Y1118" s="41"/>
      <c r="Z1118" s="41"/>
      <c r="AA1118" s="41"/>
      <c r="AB1118" s="41"/>
      <c r="AC1118" s="41"/>
      <c r="AD1118" s="41"/>
      <c r="AE1118" s="41"/>
      <c r="AF1118" s="41"/>
      <c r="AG1118" s="41"/>
      <c r="AI1118" s="100">
        <f t="shared" si="544"/>
        <v>0.78506201852676216</v>
      </c>
      <c r="AJ1118" s="100">
        <f t="shared" si="545"/>
        <v>0.37894822322889404</v>
      </c>
      <c r="AK1118" s="41">
        <f t="shared" si="538"/>
        <v>0.59434458212118313</v>
      </c>
      <c r="AL1118" s="41">
        <f t="shared" si="546"/>
        <v>0</v>
      </c>
      <c r="AR1118" s="41">
        <f t="shared" si="547"/>
        <v>0</v>
      </c>
      <c r="AS1118" s="41">
        <f t="shared" si="548"/>
        <v>0</v>
      </c>
      <c r="AT1118" s="41">
        <f t="shared" si="549"/>
        <v>0</v>
      </c>
      <c r="AV1118" s="40">
        <f t="shared" si="550"/>
        <v>4025.1541771752063</v>
      </c>
      <c r="AW1118" s="40">
        <f t="shared" si="551"/>
        <v>2574.8864060754963</v>
      </c>
      <c r="AX1118" s="40">
        <f t="shared" si="552"/>
        <v>3139.7699717713313</v>
      </c>
      <c r="AY1118" s="40">
        <f t="shared" si="553"/>
        <v>0</v>
      </c>
      <c r="AZ1118" s="40">
        <f t="shared" si="554"/>
        <v>0</v>
      </c>
      <c r="BA1118" s="40">
        <f t="shared" si="555"/>
        <v>0</v>
      </c>
      <c r="BB1118" s="40">
        <f t="shared" si="556"/>
        <v>0</v>
      </c>
      <c r="BC1118" s="40">
        <f t="shared" si="557"/>
        <v>0</v>
      </c>
      <c r="BD1118" s="40">
        <f t="shared" si="558"/>
        <v>0</v>
      </c>
      <c r="BE1118" s="40"/>
      <c r="BF1118" s="40"/>
      <c r="BG1118" s="40"/>
      <c r="BH1118" s="62">
        <f t="shared" si="559"/>
        <v>9739.8105550220334</v>
      </c>
      <c r="BI1118" s="128">
        <f>VLOOKUP(A1118,'1112 '!$B$499:$G$1229,6,0)</f>
        <v>5063.78</v>
      </c>
      <c r="BJ1118" s="63">
        <f t="shared" si="560"/>
        <v>4676.0305550220337</v>
      </c>
      <c r="BK1118" s="41">
        <f t="shared" si="561"/>
        <v>7.6937125188228156E-3</v>
      </c>
    </row>
    <row r="1119" spans="1:63" x14ac:dyDescent="0.3">
      <c r="A1119" s="85" t="s">
        <v>2309</v>
      </c>
      <c r="B1119" s="85" t="s">
        <v>1117</v>
      </c>
      <c r="C1119" s="65">
        <f>VLOOKUP(B1119,Площадь!$D$2:$E$713,2,0)</f>
        <v>32.1</v>
      </c>
      <c r="D1119" s="79"/>
      <c r="E1119">
        <v>31</v>
      </c>
      <c r="F1119">
        <v>29</v>
      </c>
      <c r="G1119">
        <v>31</v>
      </c>
      <c r="Q1119">
        <f t="shared" si="540"/>
        <v>91</v>
      </c>
      <c r="R1119" s="100">
        <f>VLOOKUP(B1119,'Общие показания'!A:H,8,0)</f>
        <v>1.2243847550254006</v>
      </c>
      <c r="S1119" s="41"/>
      <c r="T1119" s="100">
        <f t="shared" si="541"/>
        <v>0.46776848484041983</v>
      </c>
      <c r="U1119" s="100">
        <f t="shared" si="542"/>
        <v>0.37993233013326327</v>
      </c>
      <c r="V1119" s="41">
        <f t="shared" si="537"/>
        <v>0.37668394005171757</v>
      </c>
      <c r="W1119" s="41">
        <f t="shared" si="539"/>
        <v>0</v>
      </c>
      <c r="X1119" s="100">
        <f t="shared" si="543"/>
        <v>0</v>
      </c>
      <c r="Y1119" s="41"/>
      <c r="Z1119" s="41"/>
      <c r="AA1119" s="41"/>
      <c r="AB1119" s="41"/>
      <c r="AC1119" s="41"/>
      <c r="AD1119" s="41"/>
      <c r="AE1119" s="41"/>
      <c r="AF1119" s="41"/>
      <c r="AG1119" s="41"/>
      <c r="AI1119" s="100">
        <f t="shared" si="544"/>
        <v>0.6412338624607905</v>
      </c>
      <c r="AJ1119" s="100">
        <f t="shared" si="545"/>
        <v>0.30952259454573794</v>
      </c>
      <c r="AK1119" s="41">
        <f t="shared" si="538"/>
        <v>0.48545702509134803</v>
      </c>
      <c r="AL1119" s="41">
        <f t="shared" si="546"/>
        <v>0</v>
      </c>
      <c r="AR1119" s="41">
        <f t="shared" si="547"/>
        <v>0</v>
      </c>
      <c r="AS1119" s="41">
        <f t="shared" si="548"/>
        <v>0</v>
      </c>
      <c r="AT1119" s="41">
        <f t="shared" si="549"/>
        <v>0</v>
      </c>
      <c r="AV1119" s="40">
        <f t="shared" si="550"/>
        <v>2976.9615410014771</v>
      </c>
      <c r="AW1119" s="40">
        <f t="shared" si="551"/>
        <v>1850.7452216113236</v>
      </c>
      <c r="AX1119" s="40">
        <f t="shared" si="552"/>
        <v>2314.2967211914397</v>
      </c>
      <c r="AY1119" s="40">
        <f t="shared" si="553"/>
        <v>0</v>
      </c>
      <c r="AZ1119" s="40">
        <f t="shared" si="554"/>
        <v>0</v>
      </c>
      <c r="BA1119" s="40">
        <f t="shared" si="555"/>
        <v>0</v>
      </c>
      <c r="BB1119" s="40">
        <f t="shared" si="556"/>
        <v>0</v>
      </c>
      <c r="BC1119" s="40">
        <f t="shared" si="557"/>
        <v>0</v>
      </c>
      <c r="BD1119" s="40">
        <f t="shared" si="558"/>
        <v>0</v>
      </c>
      <c r="BE1119" s="40"/>
      <c r="BF1119" s="40"/>
      <c r="BG1119" s="40"/>
      <c r="BH1119" s="62">
        <f t="shared" si="559"/>
        <v>7142.0034838042411</v>
      </c>
      <c r="BI1119" s="128">
        <f>VLOOKUP(A1119,'1112 '!$B$499:$G$1229,6,0)</f>
        <v>4136.07</v>
      </c>
      <c r="BJ1119" s="63">
        <f t="shared" si="560"/>
        <v>3005.9334838042414</v>
      </c>
      <c r="BK1119" s="41">
        <f t="shared" si="561"/>
        <v>6.9070566903511859E-3</v>
      </c>
    </row>
    <row r="1120" spans="1:63" x14ac:dyDescent="0.3">
      <c r="A1120" s="85" t="s">
        <v>1681</v>
      </c>
      <c r="B1120" s="85" t="s">
        <v>527</v>
      </c>
      <c r="C1120" s="65">
        <f>VLOOKUP(B1120,Площадь!$D$2:$E$713,2,0)</f>
        <v>31.8</v>
      </c>
      <c r="D1120" s="79"/>
      <c r="E1120">
        <v>31</v>
      </c>
      <c r="F1120">
        <v>29</v>
      </c>
      <c r="G1120">
        <v>31</v>
      </c>
      <c r="Q1120">
        <f t="shared" si="540"/>
        <v>91</v>
      </c>
      <c r="R1120" s="100">
        <f>VLOOKUP(B1120,'Общие показания'!A:H,8,0)</f>
        <v>1.2129419068475931</v>
      </c>
      <c r="S1120" s="41"/>
      <c r="T1120" s="100">
        <f t="shared" si="541"/>
        <v>0.46339681675779903</v>
      </c>
      <c r="U1120" s="100">
        <f t="shared" si="542"/>
        <v>0.37638156069276546</v>
      </c>
      <c r="V1120" s="41">
        <f t="shared" si="537"/>
        <v>0.37316352939702863</v>
      </c>
      <c r="W1120" s="41">
        <f t="shared" si="539"/>
        <v>0</v>
      </c>
      <c r="X1120" s="100">
        <f t="shared" si="543"/>
        <v>0</v>
      </c>
      <c r="Y1120" s="41"/>
      <c r="Z1120" s="41"/>
      <c r="AA1120" s="41"/>
      <c r="AB1120" s="41"/>
      <c r="AC1120" s="41"/>
      <c r="AD1120" s="41"/>
      <c r="AE1120" s="41"/>
      <c r="AF1120" s="41"/>
      <c r="AG1120" s="41"/>
      <c r="AI1120" s="100">
        <f t="shared" si="544"/>
        <v>0.63524102262470838</v>
      </c>
      <c r="AJ1120" s="100">
        <f t="shared" si="545"/>
        <v>0.30662986001727305</v>
      </c>
      <c r="AK1120" s="41">
        <f t="shared" si="538"/>
        <v>0.48092004354843831</v>
      </c>
      <c r="AL1120" s="41">
        <f t="shared" si="546"/>
        <v>0</v>
      </c>
      <c r="AR1120" s="41">
        <f t="shared" si="547"/>
        <v>0</v>
      </c>
      <c r="AS1120" s="41">
        <f t="shared" si="548"/>
        <v>0</v>
      </c>
      <c r="AT1120" s="41">
        <f t="shared" si="549"/>
        <v>0</v>
      </c>
      <c r="AV1120" s="40">
        <f t="shared" si="550"/>
        <v>2949.1394705248276</v>
      </c>
      <c r="AW1120" s="40">
        <f t="shared" si="551"/>
        <v>1833.448537297199</v>
      </c>
      <c r="AX1120" s="40">
        <f t="shared" si="552"/>
        <v>2292.6677798718938</v>
      </c>
      <c r="AY1120" s="40">
        <f t="shared" si="553"/>
        <v>0</v>
      </c>
      <c r="AZ1120" s="40">
        <f t="shared" si="554"/>
        <v>0</v>
      </c>
      <c r="BA1120" s="40">
        <f t="shared" si="555"/>
        <v>0</v>
      </c>
      <c r="BB1120" s="40">
        <f t="shared" si="556"/>
        <v>0</v>
      </c>
      <c r="BC1120" s="40">
        <f t="shared" si="557"/>
        <v>0</v>
      </c>
      <c r="BD1120" s="40">
        <f t="shared" si="558"/>
        <v>0</v>
      </c>
      <c r="BE1120" s="40"/>
      <c r="BF1120" s="40"/>
      <c r="BG1120" s="40"/>
      <c r="BH1120" s="62">
        <f t="shared" si="559"/>
        <v>7075.2557876939209</v>
      </c>
      <c r="BI1120" s="128">
        <f>VLOOKUP(A1120,'1112 '!$B$499:$G$1229,6,0)</f>
        <v>4097.3999999999996</v>
      </c>
      <c r="BJ1120" s="63">
        <f t="shared" si="560"/>
        <v>2977.8557876939212</v>
      </c>
      <c r="BK1120" s="41">
        <f t="shared" si="561"/>
        <v>6.9070566903511868E-3</v>
      </c>
    </row>
    <row r="1121" spans="1:63" x14ac:dyDescent="0.3">
      <c r="A1121" s="85" t="s">
        <v>1870</v>
      </c>
      <c r="B1121" s="85" t="s">
        <v>1140</v>
      </c>
      <c r="C1121" s="65">
        <f>VLOOKUP(B1121,Площадь!$D$2:$E$713,2,0)</f>
        <v>39.1</v>
      </c>
      <c r="D1121" s="79"/>
      <c r="E1121">
        <v>31</v>
      </c>
      <c r="F1121">
        <v>29</v>
      </c>
      <c r="G1121">
        <v>31</v>
      </c>
      <c r="Q1121">
        <f t="shared" si="540"/>
        <v>91</v>
      </c>
      <c r="R1121" s="100">
        <f>VLOOKUP(B1121,'Общие показания'!A:H,8,0)</f>
        <v>1.4913845458409083</v>
      </c>
      <c r="S1121" s="41"/>
      <c r="T1121" s="100">
        <f t="shared" si="541"/>
        <v>0.56977407343490383</v>
      </c>
      <c r="U1121" s="100">
        <f t="shared" si="542"/>
        <v>0.46278361707821153</v>
      </c>
      <c r="V1121" s="41">
        <f t="shared" si="537"/>
        <v>0.45882685532779299</v>
      </c>
      <c r="W1121" s="41">
        <f t="shared" si="539"/>
        <v>0</v>
      </c>
      <c r="X1121" s="100">
        <f t="shared" si="543"/>
        <v>0</v>
      </c>
      <c r="Y1121" s="41"/>
      <c r="Z1121" s="41"/>
      <c r="AA1121" s="41"/>
      <c r="AB1121" s="41"/>
      <c r="AC1121" s="41"/>
      <c r="AD1121" s="41"/>
      <c r="AE1121" s="41"/>
      <c r="AF1121" s="41"/>
      <c r="AG1121" s="41"/>
      <c r="AI1121" s="100">
        <f t="shared" si="544"/>
        <v>0.78106679196937412</v>
      </c>
      <c r="AJ1121" s="100">
        <f t="shared" si="545"/>
        <v>0.37701973354325086</v>
      </c>
      <c r="AK1121" s="41">
        <f t="shared" si="538"/>
        <v>0.59131992775924336</v>
      </c>
      <c r="AL1121" s="41">
        <f t="shared" si="546"/>
        <v>0</v>
      </c>
      <c r="AR1121" s="41">
        <f t="shared" si="547"/>
        <v>0</v>
      </c>
      <c r="AS1121" s="41">
        <f t="shared" si="548"/>
        <v>0</v>
      </c>
      <c r="AT1121" s="41">
        <f t="shared" si="549"/>
        <v>0</v>
      </c>
      <c r="AV1121" s="40">
        <f t="shared" si="550"/>
        <v>3626.1431854566276</v>
      </c>
      <c r="AW1121" s="40">
        <f t="shared" si="551"/>
        <v>2254.3345222742287</v>
      </c>
      <c r="AX1121" s="40">
        <f t="shared" si="552"/>
        <v>2818.972018647517</v>
      </c>
      <c r="AY1121" s="40">
        <f t="shared" si="553"/>
        <v>0</v>
      </c>
      <c r="AZ1121" s="40">
        <f t="shared" si="554"/>
        <v>0</v>
      </c>
      <c r="BA1121" s="40">
        <f t="shared" si="555"/>
        <v>0</v>
      </c>
      <c r="BB1121" s="40">
        <f t="shared" si="556"/>
        <v>0</v>
      </c>
      <c r="BC1121" s="40">
        <f t="shared" si="557"/>
        <v>0</v>
      </c>
      <c r="BD1121" s="40">
        <f t="shared" si="558"/>
        <v>0</v>
      </c>
      <c r="BE1121" s="40"/>
      <c r="BF1121" s="40"/>
      <c r="BG1121" s="40"/>
      <c r="BH1121" s="62">
        <f t="shared" si="559"/>
        <v>8699.4497263783742</v>
      </c>
      <c r="BI1121" s="128">
        <f>VLOOKUP(A1121,'1112 '!$B$499:$G$1229,6,0)</f>
        <v>5038.01</v>
      </c>
      <c r="BJ1121" s="63">
        <f t="shared" si="560"/>
        <v>3661.439726378374</v>
      </c>
      <c r="BK1121" s="41">
        <f t="shared" si="561"/>
        <v>6.9070566903511859E-3</v>
      </c>
    </row>
    <row r="1122" spans="1:63" x14ac:dyDescent="0.3">
      <c r="A1122" s="85" t="s">
        <v>1730</v>
      </c>
      <c r="B1122" s="85" t="s">
        <v>1113</v>
      </c>
      <c r="C1122" s="65">
        <f>VLOOKUP(B1122,Площадь!$D$2:$E$713,2,0)</f>
        <v>60.1</v>
      </c>
      <c r="D1122" s="79"/>
      <c r="E1122">
        <v>31</v>
      </c>
      <c r="F1122">
        <v>29</v>
      </c>
      <c r="G1122">
        <v>31</v>
      </c>
      <c r="Q1122">
        <f t="shared" si="540"/>
        <v>91</v>
      </c>
      <c r="R1122" s="100">
        <f>VLOOKUP(B1122,'Общие показания'!A:H,8,0)</f>
        <v>3.770999999999999</v>
      </c>
      <c r="S1122" s="41"/>
      <c r="T1122" s="100">
        <f t="shared" si="541"/>
        <v>1.4406868013450791</v>
      </c>
      <c r="U1122" s="100">
        <f t="shared" si="542"/>
        <v>1.1701589807060384</v>
      </c>
      <c r="V1122" s="41">
        <f t="shared" si="537"/>
        <v>1.1601542179488815</v>
      </c>
      <c r="W1122" s="41">
        <f t="shared" si="539"/>
        <v>0</v>
      </c>
      <c r="X1122" s="100">
        <f t="shared" si="543"/>
        <v>0</v>
      </c>
      <c r="Y1122" s="41"/>
      <c r="Z1122" s="41"/>
      <c r="AA1122" s="41"/>
      <c r="AB1122" s="41"/>
      <c r="AC1122" s="41"/>
      <c r="AD1122" s="41"/>
      <c r="AE1122" s="41"/>
      <c r="AF1122" s="41"/>
      <c r="AG1122" s="41"/>
      <c r="AI1122" s="100">
        <f t="shared" si="544"/>
        <v>1.200565580495125</v>
      </c>
      <c r="AJ1122" s="100">
        <f t="shared" si="545"/>
        <v>0.57951115053578972</v>
      </c>
      <c r="AK1122" s="41">
        <f t="shared" si="538"/>
        <v>0.90890863576292902</v>
      </c>
      <c r="AL1122" s="41">
        <f t="shared" si="546"/>
        <v>0</v>
      </c>
      <c r="AR1122" s="41">
        <f t="shared" si="547"/>
        <v>0</v>
      </c>
      <c r="AS1122" s="41">
        <f t="shared" si="548"/>
        <v>0</v>
      </c>
      <c r="AT1122" s="41">
        <f t="shared" si="549"/>
        <v>0</v>
      </c>
      <c r="AV1122" s="40">
        <f t="shared" si="550"/>
        <v>7090.0722437165705</v>
      </c>
      <c r="AW1122" s="40">
        <f t="shared" si="551"/>
        <v>4696.7445135003136</v>
      </c>
      <c r="AX1122" s="40">
        <f t="shared" si="552"/>
        <v>5554.1095619898351</v>
      </c>
      <c r="AY1122" s="40">
        <f t="shared" si="553"/>
        <v>0</v>
      </c>
      <c r="AZ1122" s="40">
        <f t="shared" si="554"/>
        <v>0</v>
      </c>
      <c r="BA1122" s="40">
        <f t="shared" si="555"/>
        <v>0</v>
      </c>
      <c r="BB1122" s="40">
        <f t="shared" si="556"/>
        <v>0</v>
      </c>
      <c r="BC1122" s="40">
        <f t="shared" si="557"/>
        <v>0</v>
      </c>
      <c r="BD1122" s="40">
        <f t="shared" si="558"/>
        <v>0</v>
      </c>
      <c r="BE1122" s="40"/>
      <c r="BF1122" s="40"/>
      <c r="BG1122" s="40"/>
      <c r="BH1122" s="62">
        <f t="shared" si="559"/>
        <v>17340.926319206719</v>
      </c>
      <c r="BI1122" s="128">
        <f>VLOOKUP(A1122,'1112 '!$B$499:$G$1229,6,0)</f>
        <v>7743.85</v>
      </c>
      <c r="BJ1122" s="63">
        <f t="shared" si="560"/>
        <v>9597.0763192067188</v>
      </c>
      <c r="BK1122" s="41">
        <f t="shared" si="561"/>
        <v>8.9572731098084332E-3</v>
      </c>
    </row>
    <row r="1123" spans="1:63" x14ac:dyDescent="0.3">
      <c r="A1123" s="85" t="s">
        <v>1356</v>
      </c>
      <c r="B1123" s="85" t="s">
        <v>1124</v>
      </c>
      <c r="C1123" s="65">
        <f>VLOOKUP(B1123,Площадь!$D$2:$E$713,2,0)</f>
        <v>32.5</v>
      </c>
      <c r="D1123" s="79"/>
      <c r="E1123">
        <v>31</v>
      </c>
      <c r="F1123">
        <v>29</v>
      </c>
      <c r="G1123">
        <v>31</v>
      </c>
      <c r="Q1123">
        <f t="shared" si="540"/>
        <v>91</v>
      </c>
      <c r="R1123" s="100">
        <f>VLOOKUP(B1123,'Общие показания'!A:H,8,0)</f>
        <v>1.2396418859291438</v>
      </c>
      <c r="S1123" s="41"/>
      <c r="T1123" s="100">
        <f t="shared" si="541"/>
        <v>0.47359737561724746</v>
      </c>
      <c r="U1123" s="100">
        <f t="shared" si="542"/>
        <v>0.38466668938726029</v>
      </c>
      <c r="V1123" s="41">
        <f t="shared" si="537"/>
        <v>0.38137782092463612</v>
      </c>
      <c r="W1123" s="41">
        <f t="shared" si="539"/>
        <v>0</v>
      </c>
      <c r="X1123" s="100">
        <f t="shared" si="543"/>
        <v>0</v>
      </c>
      <c r="Y1123" s="41"/>
      <c r="Z1123" s="41"/>
      <c r="AA1123" s="41"/>
      <c r="AB1123" s="41"/>
      <c r="AC1123" s="41"/>
      <c r="AD1123" s="41"/>
      <c r="AE1123" s="41"/>
      <c r="AF1123" s="41"/>
      <c r="AG1123" s="41"/>
      <c r="AI1123" s="100">
        <f t="shared" si="544"/>
        <v>0.6492243155755667</v>
      </c>
      <c r="AJ1123" s="100">
        <f t="shared" si="545"/>
        <v>0.31337957391702437</v>
      </c>
      <c r="AK1123" s="41">
        <f t="shared" si="538"/>
        <v>0.49150633381522779</v>
      </c>
      <c r="AL1123" s="41">
        <f t="shared" si="546"/>
        <v>0</v>
      </c>
      <c r="AR1123" s="41">
        <f t="shared" si="547"/>
        <v>0</v>
      </c>
      <c r="AS1123" s="41">
        <f t="shared" si="548"/>
        <v>0</v>
      </c>
      <c r="AT1123" s="41">
        <f t="shared" si="549"/>
        <v>0</v>
      </c>
      <c r="AV1123" s="40">
        <f t="shared" si="550"/>
        <v>3014.0576349703429</v>
      </c>
      <c r="AW1123" s="40">
        <f t="shared" si="551"/>
        <v>1873.8074673634896</v>
      </c>
      <c r="AX1123" s="40">
        <f t="shared" si="552"/>
        <v>2343.1353096175012</v>
      </c>
      <c r="AY1123" s="40">
        <f t="shared" si="553"/>
        <v>0</v>
      </c>
      <c r="AZ1123" s="40">
        <f t="shared" si="554"/>
        <v>0</v>
      </c>
      <c r="BA1123" s="40">
        <f t="shared" si="555"/>
        <v>0</v>
      </c>
      <c r="BB1123" s="40">
        <f t="shared" si="556"/>
        <v>0</v>
      </c>
      <c r="BC1123" s="40">
        <f t="shared" si="557"/>
        <v>0</v>
      </c>
      <c r="BD1123" s="40">
        <f t="shared" si="558"/>
        <v>0</v>
      </c>
      <c r="BE1123" s="40"/>
      <c r="BF1123" s="40"/>
      <c r="BG1123" s="40"/>
      <c r="BH1123" s="62">
        <f t="shared" si="559"/>
        <v>7231.0004119513342</v>
      </c>
      <c r="BI1123" s="128">
        <f>VLOOKUP(A1123,'1112 '!$B$499:$G$1229,6,0)</f>
        <v>4187.6099999999997</v>
      </c>
      <c r="BJ1123" s="63">
        <f t="shared" si="560"/>
        <v>3043.3904119513345</v>
      </c>
      <c r="BK1123" s="41">
        <f t="shared" si="561"/>
        <v>6.9070566903511859E-3</v>
      </c>
    </row>
    <row r="1124" spans="1:63" x14ac:dyDescent="0.3">
      <c r="A1124" s="85" t="s">
        <v>2360</v>
      </c>
      <c r="B1124" s="85" t="s">
        <v>843</v>
      </c>
      <c r="C1124" s="65">
        <f>VLOOKUP(B1124,Площадь!$D$2:$E$713,2,0)</f>
        <v>33.700000000000003</v>
      </c>
      <c r="D1124" s="79"/>
      <c r="E1124">
        <v>31</v>
      </c>
      <c r="F1124">
        <v>29</v>
      </c>
      <c r="G1124">
        <v>31</v>
      </c>
      <c r="Q1124">
        <f t="shared" si="540"/>
        <v>91</v>
      </c>
      <c r="R1124" s="100">
        <f>VLOOKUP(B1124,'Общие показания'!A:H,8,0)</f>
        <v>1.2854132786403738</v>
      </c>
      <c r="S1124" s="41"/>
      <c r="T1124" s="100">
        <f t="shared" si="541"/>
        <v>0.49108404794773047</v>
      </c>
      <c r="U1124" s="100">
        <f t="shared" si="542"/>
        <v>0.39886976714925149</v>
      </c>
      <c r="V1124" s="41">
        <f t="shared" si="537"/>
        <v>0.39545946354339195</v>
      </c>
      <c r="W1124" s="41">
        <f t="shared" si="539"/>
        <v>0</v>
      </c>
      <c r="X1124" s="100">
        <f t="shared" si="543"/>
        <v>0</v>
      </c>
      <c r="Y1124" s="41"/>
      <c r="Z1124" s="41"/>
      <c r="AA1124" s="41"/>
      <c r="AB1124" s="41"/>
      <c r="AC1124" s="41"/>
      <c r="AD1124" s="41"/>
      <c r="AE1124" s="41"/>
      <c r="AF1124" s="41"/>
      <c r="AG1124" s="41"/>
      <c r="AI1124" s="100">
        <f t="shared" si="544"/>
        <v>0.6731956749198954</v>
      </c>
      <c r="AJ1124" s="100">
        <f t="shared" si="545"/>
        <v>0.32495051203088376</v>
      </c>
      <c r="AK1124" s="41">
        <f t="shared" si="538"/>
        <v>0.50965425998686698</v>
      </c>
      <c r="AL1124" s="41">
        <f t="shared" si="546"/>
        <v>0</v>
      </c>
      <c r="AR1124" s="41">
        <f t="shared" si="547"/>
        <v>0</v>
      </c>
      <c r="AS1124" s="41">
        <f t="shared" si="548"/>
        <v>0</v>
      </c>
      <c r="AT1124" s="41">
        <f t="shared" si="549"/>
        <v>0</v>
      </c>
      <c r="AV1124" s="40">
        <f t="shared" si="550"/>
        <v>3125.34591687694</v>
      </c>
      <c r="AW1124" s="40">
        <f t="shared" si="551"/>
        <v>1942.9942046199881</v>
      </c>
      <c r="AX1124" s="40">
        <f t="shared" si="552"/>
        <v>2429.6510748956857</v>
      </c>
      <c r="AY1124" s="40">
        <f t="shared" si="553"/>
        <v>0</v>
      </c>
      <c r="AZ1124" s="40">
        <f t="shared" si="554"/>
        <v>0</v>
      </c>
      <c r="BA1124" s="40">
        <f t="shared" si="555"/>
        <v>0</v>
      </c>
      <c r="BB1124" s="40">
        <f t="shared" si="556"/>
        <v>0</v>
      </c>
      <c r="BC1124" s="40">
        <f t="shared" si="557"/>
        <v>0</v>
      </c>
      <c r="BD1124" s="40">
        <f t="shared" si="558"/>
        <v>0</v>
      </c>
      <c r="BE1124" s="40"/>
      <c r="BF1124" s="40"/>
      <c r="BG1124" s="40"/>
      <c r="BH1124" s="62">
        <f t="shared" si="559"/>
        <v>7497.9911963926133</v>
      </c>
      <c r="BI1124" s="128">
        <f>VLOOKUP(A1124,'1112 '!$B$499:$G$1229,6,0)</f>
        <v>4342.2299999999996</v>
      </c>
      <c r="BJ1124" s="63">
        <f t="shared" si="560"/>
        <v>3155.7611963926138</v>
      </c>
      <c r="BK1124" s="41">
        <f t="shared" si="561"/>
        <v>6.907056690351185E-3</v>
      </c>
    </row>
    <row r="1125" spans="1:63" x14ac:dyDescent="0.3">
      <c r="A1125" s="85" t="s">
        <v>2324</v>
      </c>
      <c r="B1125" s="85" t="s">
        <v>1116</v>
      </c>
      <c r="C1125" s="65">
        <f>VLOOKUP(B1125,Площадь!$D$2:$E$713,2,0)</f>
        <v>60.9</v>
      </c>
      <c r="D1125" s="79"/>
      <c r="E1125">
        <v>31</v>
      </c>
      <c r="F1125">
        <v>29</v>
      </c>
      <c r="G1125">
        <v>31</v>
      </c>
      <c r="Q1125">
        <f t="shared" si="540"/>
        <v>91</v>
      </c>
      <c r="R1125" s="100">
        <f>VLOOKUP(B1125,'Общие показания'!A:H,8,0)</f>
        <v>2.3228981800949184</v>
      </c>
      <c r="S1125" s="41"/>
      <c r="T1125" s="100">
        <f t="shared" si="541"/>
        <v>0.88744862077201125</v>
      </c>
      <c r="U1125" s="100">
        <f t="shared" si="542"/>
        <v>0.7208061964210507</v>
      </c>
      <c r="V1125" s="41">
        <f t="shared" si="537"/>
        <v>0.71464336290185659</v>
      </c>
      <c r="W1125" s="41">
        <f t="shared" si="539"/>
        <v>0</v>
      </c>
      <c r="X1125" s="100">
        <f t="shared" si="543"/>
        <v>0</v>
      </c>
      <c r="Y1125" s="41"/>
      <c r="Z1125" s="41"/>
      <c r="AA1125" s="41"/>
      <c r="AB1125" s="41"/>
      <c r="AC1125" s="41"/>
      <c r="AD1125" s="41"/>
      <c r="AE1125" s="41"/>
      <c r="AF1125" s="41"/>
      <c r="AG1125" s="41"/>
      <c r="AI1125" s="100">
        <f t="shared" si="544"/>
        <v>1.2165464867246771</v>
      </c>
      <c r="AJ1125" s="100">
        <f t="shared" si="545"/>
        <v>0.58722510927836258</v>
      </c>
      <c r="AK1125" s="41">
        <f t="shared" si="538"/>
        <v>0.92100725321068833</v>
      </c>
      <c r="AL1125" s="41">
        <f t="shared" si="546"/>
        <v>0</v>
      </c>
      <c r="AR1125" s="41">
        <f t="shared" si="547"/>
        <v>0</v>
      </c>
      <c r="AS1125" s="41">
        <f t="shared" si="548"/>
        <v>0</v>
      </c>
      <c r="AT1125" s="41">
        <f t="shared" si="549"/>
        <v>0</v>
      </c>
      <c r="AV1125" s="40">
        <f t="shared" si="550"/>
        <v>5647.8803067598101</v>
      </c>
      <c r="AW1125" s="40">
        <f t="shared" si="551"/>
        <v>3511.2269157672772</v>
      </c>
      <c r="AX1125" s="40">
        <f t="shared" si="552"/>
        <v>4390.6750878678713</v>
      </c>
      <c r="AY1125" s="40">
        <f t="shared" si="553"/>
        <v>0</v>
      </c>
      <c r="AZ1125" s="40">
        <f t="shared" si="554"/>
        <v>0</v>
      </c>
      <c r="BA1125" s="40">
        <f t="shared" si="555"/>
        <v>0</v>
      </c>
      <c r="BB1125" s="40">
        <f t="shared" si="556"/>
        <v>0</v>
      </c>
      <c r="BC1125" s="40">
        <f t="shared" si="557"/>
        <v>0</v>
      </c>
      <c r="BD1125" s="40">
        <f t="shared" si="558"/>
        <v>0</v>
      </c>
      <c r="BE1125" s="40"/>
      <c r="BF1125" s="40"/>
      <c r="BG1125" s="40"/>
      <c r="BH1125" s="62">
        <f t="shared" si="559"/>
        <v>13549.782310394959</v>
      </c>
      <c r="BI1125" s="128">
        <f>VLOOKUP(A1125,'1112 '!$B$499:$G$1229,6,0)</f>
        <v>7846.92</v>
      </c>
      <c r="BJ1125" s="63">
        <f t="shared" si="560"/>
        <v>5702.8623103949594</v>
      </c>
      <c r="BK1125" s="41">
        <f t="shared" si="561"/>
        <v>6.9070566903511859E-3</v>
      </c>
    </row>
    <row r="1126" spans="1:63" x14ac:dyDescent="0.3">
      <c r="A1126" s="85" t="s">
        <v>1856</v>
      </c>
      <c r="B1126" s="85" t="s">
        <v>846</v>
      </c>
      <c r="C1126" s="65">
        <f>VLOOKUP(B1126,Площадь!$D$2:$E$713,2,0)</f>
        <v>39.299999999999997</v>
      </c>
      <c r="D1126" s="79"/>
      <c r="E1126">
        <v>31</v>
      </c>
      <c r="F1126">
        <v>29</v>
      </c>
      <c r="G1126">
        <v>31</v>
      </c>
      <c r="Q1126">
        <f t="shared" si="540"/>
        <v>91</v>
      </c>
      <c r="R1126" s="100">
        <f>VLOOKUP(B1126,'Общие показания'!A:H,8,0)</f>
        <v>2.3019999999999996</v>
      </c>
      <c r="S1126" s="41"/>
      <c r="T1126" s="100">
        <f t="shared" si="541"/>
        <v>0.8794646026773727</v>
      </c>
      <c r="U1126" s="100">
        <f t="shared" si="542"/>
        <v>0.71432139315441556</v>
      </c>
      <c r="V1126" s="41">
        <f t="shared" si="537"/>
        <v>0.70821400416821156</v>
      </c>
      <c r="W1126" s="41">
        <f t="shared" si="539"/>
        <v>0</v>
      </c>
      <c r="X1126" s="100">
        <f t="shared" si="543"/>
        <v>0</v>
      </c>
      <c r="Y1126" s="41"/>
      <c r="Z1126" s="41"/>
      <c r="AA1126" s="41"/>
      <c r="AB1126" s="41"/>
      <c r="AC1126" s="41"/>
      <c r="AD1126" s="41"/>
      <c r="AE1126" s="41"/>
      <c r="AF1126" s="41"/>
      <c r="AG1126" s="41"/>
      <c r="AI1126" s="100">
        <f t="shared" si="544"/>
        <v>0.78506201852676216</v>
      </c>
      <c r="AJ1126" s="100">
        <f t="shared" si="545"/>
        <v>0.37894822322889404</v>
      </c>
      <c r="AK1126" s="41">
        <f t="shared" si="538"/>
        <v>0.59434458212118313</v>
      </c>
      <c r="AL1126" s="41">
        <f t="shared" si="546"/>
        <v>0</v>
      </c>
      <c r="AR1126" s="41">
        <f t="shared" si="547"/>
        <v>0</v>
      </c>
      <c r="AS1126" s="41">
        <f t="shared" si="548"/>
        <v>0</v>
      </c>
      <c r="AT1126" s="41">
        <f t="shared" si="549"/>
        <v>0</v>
      </c>
      <c r="AV1126" s="40">
        <f t="shared" si="550"/>
        <v>4468.1886808955314</v>
      </c>
      <c r="AW1126" s="40">
        <f t="shared" si="551"/>
        <v>2934.729227434701</v>
      </c>
      <c r="AX1126" s="40">
        <f t="shared" si="552"/>
        <v>3496.5361666917997</v>
      </c>
      <c r="AY1126" s="40">
        <f t="shared" si="553"/>
        <v>0</v>
      </c>
      <c r="AZ1126" s="40">
        <f t="shared" si="554"/>
        <v>0</v>
      </c>
      <c r="BA1126" s="40">
        <f t="shared" si="555"/>
        <v>0</v>
      </c>
      <c r="BB1126" s="40">
        <f t="shared" si="556"/>
        <v>0</v>
      </c>
      <c r="BC1126" s="40">
        <f t="shared" si="557"/>
        <v>0</v>
      </c>
      <c r="BD1126" s="40">
        <f t="shared" si="558"/>
        <v>0</v>
      </c>
      <c r="BE1126" s="40"/>
      <c r="BF1126" s="40"/>
      <c r="BG1126" s="40"/>
      <c r="BH1126" s="62">
        <f t="shared" si="559"/>
        <v>10899.454075022033</v>
      </c>
      <c r="BI1126" s="128">
        <f>VLOOKUP(A1126,'1112 '!$B$499:$G$1229,6,0)</f>
        <v>5063.78</v>
      </c>
      <c r="BJ1126" s="63">
        <f t="shared" si="560"/>
        <v>5835.6740750220333</v>
      </c>
      <c r="BK1126" s="41">
        <f t="shared" si="561"/>
        <v>8.6097430531739596E-3</v>
      </c>
    </row>
    <row r="1127" spans="1:63" x14ac:dyDescent="0.3">
      <c r="A1127" s="85" t="s">
        <v>1685</v>
      </c>
      <c r="B1127" s="85" t="s">
        <v>820</v>
      </c>
      <c r="C1127" s="65">
        <f>VLOOKUP(B1127,Площадь!$D$2:$E$713,2,0)</f>
        <v>31.8</v>
      </c>
      <c r="D1127" s="79"/>
      <c r="E1127">
        <v>31</v>
      </c>
      <c r="F1127">
        <v>29</v>
      </c>
      <c r="G1127">
        <v>31</v>
      </c>
      <c r="Q1127">
        <f t="shared" si="540"/>
        <v>91</v>
      </c>
      <c r="R1127" s="100">
        <f>VLOOKUP(B1127,'Общие показания'!A:H,8,0)</f>
        <v>3.5869999999999997</v>
      </c>
      <c r="S1127" s="41"/>
      <c r="T1127" s="100">
        <f t="shared" si="541"/>
        <v>1.3703907601232563</v>
      </c>
      <c r="U1127" s="100">
        <f t="shared" si="542"/>
        <v>1.1130629180038614</v>
      </c>
      <c r="V1127" s="41">
        <f t="shared" si="537"/>
        <v>1.1035463218728823</v>
      </c>
      <c r="W1127" s="41">
        <f t="shared" ref="W1127:W1158" si="562">R1127*W$1/30*H1127</f>
        <v>0</v>
      </c>
      <c r="X1127" s="100">
        <f t="shared" si="543"/>
        <v>0</v>
      </c>
      <c r="Y1127" s="41"/>
      <c r="Z1127" s="41"/>
      <c r="AA1127" s="41"/>
      <c r="AB1127" s="41"/>
      <c r="AC1127" s="41"/>
      <c r="AD1127" s="41"/>
      <c r="AE1127" s="41"/>
      <c r="AF1127" s="41"/>
      <c r="AG1127" s="41"/>
      <c r="AI1127" s="100">
        <f t="shared" si="544"/>
        <v>0.63524102262470838</v>
      </c>
      <c r="AJ1127" s="100">
        <f t="shared" si="545"/>
        <v>0.30662986001727305</v>
      </c>
      <c r="AK1127" s="41">
        <f t="shared" si="538"/>
        <v>0.48092004354843831</v>
      </c>
      <c r="AL1127" s="41">
        <f t="shared" si="546"/>
        <v>0</v>
      </c>
      <c r="AR1127" s="41">
        <f t="shared" si="547"/>
        <v>0</v>
      </c>
      <c r="AS1127" s="41">
        <f t="shared" si="548"/>
        <v>0</v>
      </c>
      <c r="AT1127" s="41">
        <f t="shared" si="549"/>
        <v>0</v>
      </c>
      <c r="AV1127" s="40">
        <f t="shared" si="550"/>
        <v>5383.837732337327</v>
      </c>
      <c r="AW1127" s="40">
        <f t="shared" si="551"/>
        <v>3810.9665056088124</v>
      </c>
      <c r="AX1127" s="40">
        <f t="shared" si="552"/>
        <v>4253.278132682377</v>
      </c>
      <c r="AY1127" s="40">
        <f t="shared" si="553"/>
        <v>0</v>
      </c>
      <c r="AZ1127" s="40">
        <f t="shared" si="554"/>
        <v>0</v>
      </c>
      <c r="BA1127" s="40">
        <f t="shared" si="555"/>
        <v>0</v>
      </c>
      <c r="BB1127" s="40">
        <f t="shared" si="556"/>
        <v>0</v>
      </c>
      <c r="BC1127" s="40">
        <f t="shared" si="557"/>
        <v>0</v>
      </c>
      <c r="BD1127" s="40">
        <f t="shared" si="558"/>
        <v>0</v>
      </c>
      <c r="BE1127" s="40"/>
      <c r="BF1127" s="40"/>
      <c r="BG1127" s="40"/>
      <c r="BH1127" s="62">
        <f t="shared" si="559"/>
        <v>13448.082370628517</v>
      </c>
      <c r="BI1127" s="128">
        <f>VLOOKUP(A1127,'1112 '!$B$499:$G$1229,6,0)</f>
        <v>4097.3999999999996</v>
      </c>
      <c r="BJ1127" s="63">
        <f t="shared" si="560"/>
        <v>9350.6823706285177</v>
      </c>
      <c r="BK1127" s="41">
        <f t="shared" si="561"/>
        <v>1.3128382930268396E-2</v>
      </c>
    </row>
    <row r="1128" spans="1:63" x14ac:dyDescent="0.3">
      <c r="A1128" s="85" t="s">
        <v>1779</v>
      </c>
      <c r="B1128" s="85" t="s">
        <v>978</v>
      </c>
      <c r="C1128" s="65">
        <f>VLOOKUP(B1128,Площадь!$D$2:$E$713,2,0)</f>
        <v>39.1</v>
      </c>
      <c r="D1128" s="79"/>
      <c r="E1128">
        <v>31</v>
      </c>
      <c r="F1128">
        <v>29</v>
      </c>
      <c r="G1128">
        <v>31</v>
      </c>
      <c r="Q1128">
        <f t="shared" si="540"/>
        <v>91</v>
      </c>
      <c r="R1128" s="100">
        <f>VLOOKUP(B1128,'Общие показания'!A:H,8,0)</f>
        <v>0.95700000000000074</v>
      </c>
      <c r="S1128" s="41"/>
      <c r="T1128" s="100">
        <f t="shared" si="541"/>
        <v>0.36561582309393853</v>
      </c>
      <c r="U1128" s="100">
        <f t="shared" si="542"/>
        <v>0.29696158698904268</v>
      </c>
      <c r="V1128" s="41">
        <f t="shared" si="537"/>
        <v>0.29442258991701958</v>
      </c>
      <c r="W1128" s="41">
        <f t="shared" si="562"/>
        <v>0</v>
      </c>
      <c r="X1128" s="100">
        <f t="shared" si="543"/>
        <v>0</v>
      </c>
      <c r="Y1128" s="41"/>
      <c r="Z1128" s="41"/>
      <c r="AA1128" s="41"/>
      <c r="AB1128" s="41"/>
      <c r="AC1128" s="41"/>
      <c r="AD1128" s="41"/>
      <c r="AE1128" s="41"/>
      <c r="AF1128" s="41"/>
      <c r="AG1128" s="41"/>
      <c r="AI1128" s="100">
        <f t="shared" si="544"/>
        <v>0.78106679196937412</v>
      </c>
      <c r="AJ1128" s="100">
        <f t="shared" si="545"/>
        <v>0.37701973354325086</v>
      </c>
      <c r="AK1128" s="41">
        <f t="shared" si="538"/>
        <v>0.59131992775924336</v>
      </c>
      <c r="AL1128" s="41">
        <f t="shared" si="546"/>
        <v>0</v>
      </c>
      <c r="AR1128" s="41">
        <f t="shared" si="547"/>
        <v>0</v>
      </c>
      <c r="AS1128" s="41">
        <f t="shared" si="548"/>
        <v>0</v>
      </c>
      <c r="AT1128" s="41">
        <f t="shared" si="549"/>
        <v>0</v>
      </c>
      <c r="AV1128" s="40">
        <f t="shared" si="550"/>
        <v>3078.1089445713542</v>
      </c>
      <c r="AW1128" s="40">
        <f t="shared" si="551"/>
        <v>1809.2084975840676</v>
      </c>
      <c r="AX1128" s="40">
        <f t="shared" si="552"/>
        <v>2377.6517847494533</v>
      </c>
      <c r="AY1128" s="40">
        <f t="shared" si="553"/>
        <v>0</v>
      </c>
      <c r="AZ1128" s="40">
        <f t="shared" si="554"/>
        <v>0</v>
      </c>
      <c r="BA1128" s="40">
        <f t="shared" si="555"/>
        <v>0</v>
      </c>
      <c r="BB1128" s="40">
        <f t="shared" si="556"/>
        <v>0</v>
      </c>
      <c r="BC1128" s="40">
        <f t="shared" si="557"/>
        <v>0</v>
      </c>
      <c r="BD1128" s="40">
        <f t="shared" si="558"/>
        <v>0</v>
      </c>
      <c r="BE1128" s="40"/>
      <c r="BF1128" s="40"/>
      <c r="BG1128" s="40"/>
      <c r="BH1128" s="62">
        <f t="shared" si="559"/>
        <v>7264.9692269048746</v>
      </c>
      <c r="BI1128" s="128">
        <f>VLOOKUP(A1128,'1112 '!$B$499:$G$1229,6,0)</f>
        <v>5038.01</v>
      </c>
      <c r="BJ1128" s="63">
        <f t="shared" si="560"/>
        <v>2226.9592269048744</v>
      </c>
      <c r="BK1128" s="41">
        <f t="shared" si="561"/>
        <v>5.7681296958053477E-3</v>
      </c>
    </row>
    <row r="1129" spans="1:63" x14ac:dyDescent="0.3">
      <c r="A1129" s="85" t="s">
        <v>1759</v>
      </c>
      <c r="B1129" s="85" t="s">
        <v>674</v>
      </c>
      <c r="C1129" s="65">
        <f>VLOOKUP(B1129,Площадь!$D$2:$E$713,2,0)</f>
        <v>60.1</v>
      </c>
      <c r="D1129" s="79"/>
      <c r="E1129">
        <v>31</v>
      </c>
      <c r="F1129">
        <v>29</v>
      </c>
      <c r="G1129">
        <v>31</v>
      </c>
      <c r="Q1129">
        <f t="shared" si="540"/>
        <v>91</v>
      </c>
      <c r="R1129" s="100">
        <f>VLOOKUP(B1129,'Общие показания'!A:H,8,0)</f>
        <v>1.6349999999999998</v>
      </c>
      <c r="S1129" s="41"/>
      <c r="T1129" s="100">
        <f t="shared" si="541"/>
        <v>0.62464145324826426</v>
      </c>
      <c r="U1129" s="100">
        <f t="shared" si="542"/>
        <v>0.50734816585902232</v>
      </c>
      <c r="V1129" s="41">
        <f t="shared" si="537"/>
        <v>0.50301038089271322</v>
      </c>
      <c r="W1129" s="41">
        <f t="shared" si="562"/>
        <v>0</v>
      </c>
      <c r="X1129" s="100">
        <f t="shared" si="543"/>
        <v>0</v>
      </c>
      <c r="Y1129" s="41"/>
      <c r="Z1129" s="41"/>
      <c r="AA1129" s="41"/>
      <c r="AB1129" s="41"/>
      <c r="AC1129" s="41"/>
      <c r="AD1129" s="41"/>
      <c r="AE1129" s="41"/>
      <c r="AF1129" s="41"/>
      <c r="AG1129" s="41"/>
      <c r="AI1129" s="100">
        <f t="shared" si="544"/>
        <v>1.200565580495125</v>
      </c>
      <c r="AJ1129" s="100">
        <f t="shared" si="545"/>
        <v>0.57951115053578972</v>
      </c>
      <c r="AK1129" s="41">
        <f t="shared" si="538"/>
        <v>0.90890863576292902</v>
      </c>
      <c r="AL1129" s="41">
        <f t="shared" si="546"/>
        <v>0</v>
      </c>
      <c r="AR1129" s="41">
        <f t="shared" si="547"/>
        <v>0</v>
      </c>
      <c r="AS1129" s="41">
        <f t="shared" si="548"/>
        <v>0</v>
      </c>
      <c r="AT1129" s="41">
        <f t="shared" si="549"/>
        <v>0</v>
      </c>
      <c r="AV1129" s="40">
        <f t="shared" si="550"/>
        <v>4899.5127530994041</v>
      </c>
      <c r="AW1129" s="40">
        <f t="shared" si="551"/>
        <v>2917.5216745575781</v>
      </c>
      <c r="AX1129" s="40">
        <f t="shared" si="552"/>
        <v>3790.0989315497404</v>
      </c>
      <c r="AY1129" s="40">
        <f t="shared" si="553"/>
        <v>0</v>
      </c>
      <c r="AZ1129" s="40">
        <f t="shared" si="554"/>
        <v>0</v>
      </c>
      <c r="BA1129" s="40">
        <f t="shared" si="555"/>
        <v>0</v>
      </c>
      <c r="BB1129" s="40">
        <f t="shared" si="556"/>
        <v>0</v>
      </c>
      <c r="BC1129" s="40">
        <f t="shared" si="557"/>
        <v>0</v>
      </c>
      <c r="BD1129" s="40">
        <f t="shared" si="558"/>
        <v>0</v>
      </c>
      <c r="BE1129" s="40"/>
      <c r="BF1129" s="40"/>
      <c r="BG1129" s="40"/>
      <c r="BH1129" s="62">
        <f t="shared" si="559"/>
        <v>11607.133359206722</v>
      </c>
      <c r="BI1129" s="128">
        <f>VLOOKUP(A1129,'1112 '!$B$499:$G$1229,6,0)</f>
        <v>7743.85</v>
      </c>
      <c r="BJ1129" s="63">
        <f t="shared" si="560"/>
        <v>3863.2833592067218</v>
      </c>
      <c r="BK1129" s="41">
        <f t="shared" si="561"/>
        <v>5.9955426605571875E-3</v>
      </c>
    </row>
    <row r="1130" spans="1:63" x14ac:dyDescent="0.3">
      <c r="A1130" s="85" t="s">
        <v>1872</v>
      </c>
      <c r="B1130" s="85" t="s">
        <v>1188</v>
      </c>
      <c r="C1130" s="65">
        <f>VLOOKUP(B1130,Площадь!$D$2:$E$713,2,0)</f>
        <v>32.5</v>
      </c>
      <c r="D1130" s="79"/>
      <c r="E1130">
        <v>31</v>
      </c>
      <c r="F1130">
        <v>29</v>
      </c>
      <c r="G1130">
        <v>31</v>
      </c>
      <c r="Q1130">
        <f t="shared" si="540"/>
        <v>91</v>
      </c>
      <c r="R1130" s="100">
        <f>VLOOKUP(B1130,'Общие показания'!A:H,8,0)</f>
        <v>0</v>
      </c>
      <c r="S1130" s="41"/>
      <c r="T1130" s="100">
        <f t="shared" si="541"/>
        <v>0</v>
      </c>
      <c r="U1130" s="100">
        <f t="shared" si="542"/>
        <v>0</v>
      </c>
      <c r="V1130" s="41">
        <f t="shared" si="537"/>
        <v>0</v>
      </c>
      <c r="W1130" s="41">
        <f t="shared" si="562"/>
        <v>0</v>
      </c>
      <c r="X1130" s="100">
        <f t="shared" si="543"/>
        <v>0</v>
      </c>
      <c r="Y1130" s="41"/>
      <c r="Z1130" s="41"/>
      <c r="AA1130" s="41"/>
      <c r="AB1130" s="41"/>
      <c r="AC1130" s="41"/>
      <c r="AD1130" s="41"/>
      <c r="AE1130" s="41"/>
      <c r="AF1130" s="41"/>
      <c r="AG1130" s="41"/>
      <c r="AI1130" s="100">
        <f t="shared" si="544"/>
        <v>0.6492243155755667</v>
      </c>
      <c r="AJ1130" s="100">
        <f t="shared" si="545"/>
        <v>0.31337957391702437</v>
      </c>
      <c r="AK1130" s="41">
        <f t="shared" si="538"/>
        <v>0.49150633381522779</v>
      </c>
      <c r="AL1130" s="41">
        <f t="shared" si="546"/>
        <v>0</v>
      </c>
      <c r="AR1130" s="41">
        <f t="shared" si="547"/>
        <v>0</v>
      </c>
      <c r="AS1130" s="41">
        <f t="shared" si="548"/>
        <v>0</v>
      </c>
      <c r="AT1130" s="41">
        <f t="shared" si="549"/>
        <v>0</v>
      </c>
      <c r="AV1130" s="40">
        <f t="shared" si="550"/>
        <v>1742.7517837584282</v>
      </c>
      <c r="AW1130" s="40">
        <f t="shared" si="551"/>
        <v>841.22359303990356</v>
      </c>
      <c r="AX1130" s="40">
        <f t="shared" si="552"/>
        <v>1319.3799422402449</v>
      </c>
      <c r="AY1130" s="40">
        <f t="shared" si="553"/>
        <v>0</v>
      </c>
      <c r="AZ1130" s="40">
        <f t="shared" si="554"/>
        <v>0</v>
      </c>
      <c r="BA1130" s="40">
        <f t="shared" si="555"/>
        <v>0</v>
      </c>
      <c r="BB1130" s="40">
        <f t="shared" si="556"/>
        <v>0</v>
      </c>
      <c r="BC1130" s="40">
        <f t="shared" si="557"/>
        <v>0</v>
      </c>
      <c r="BD1130" s="40">
        <f t="shared" si="558"/>
        <v>0</v>
      </c>
      <c r="BE1130" s="40"/>
      <c r="BF1130" s="40"/>
      <c r="BG1130" s="40"/>
      <c r="BH1130" s="62">
        <f t="shared" si="559"/>
        <v>3903.3553190385769</v>
      </c>
      <c r="BI1130" s="128">
        <f>VLOOKUP(A1130,'1112 '!$B$499:$G$1229,6,0)</f>
        <v>4187.6099999999997</v>
      </c>
      <c r="BJ1130" s="63">
        <f t="shared" si="560"/>
        <v>-284.25468096142276</v>
      </c>
      <c r="BK1130" s="41">
        <f t="shared" si="561"/>
        <v>3.7284877520713305E-3</v>
      </c>
    </row>
    <row r="1131" spans="1:63" x14ac:dyDescent="0.3">
      <c r="A1131" s="85" t="s">
        <v>1766</v>
      </c>
      <c r="B1131" s="85" t="s">
        <v>1184</v>
      </c>
      <c r="C1131" s="65">
        <f>VLOOKUP(B1131,Площадь!$D$2:$E$713,2,0)</f>
        <v>33.700000000000003</v>
      </c>
      <c r="D1131" s="79"/>
      <c r="E1131">
        <v>31</v>
      </c>
      <c r="F1131">
        <v>29</v>
      </c>
      <c r="G1131">
        <v>31</v>
      </c>
      <c r="Q1131">
        <f t="shared" si="540"/>
        <v>91</v>
      </c>
      <c r="R1131" s="100">
        <f>VLOOKUP(B1131,'Общие показания'!A:H,8,0)</f>
        <v>1.2854132786403738</v>
      </c>
      <c r="S1131" s="41"/>
      <c r="T1131" s="100">
        <f t="shared" si="541"/>
        <v>0.49108404794773047</v>
      </c>
      <c r="U1131" s="100">
        <f t="shared" si="542"/>
        <v>0.39886976714925149</v>
      </c>
      <c r="V1131" s="41">
        <f t="shared" si="537"/>
        <v>0.39545946354339195</v>
      </c>
      <c r="W1131" s="41">
        <f t="shared" si="562"/>
        <v>0</v>
      </c>
      <c r="X1131" s="100">
        <f t="shared" si="543"/>
        <v>0</v>
      </c>
      <c r="Y1131" s="41"/>
      <c r="Z1131" s="41"/>
      <c r="AA1131" s="41"/>
      <c r="AB1131" s="41"/>
      <c r="AC1131" s="41"/>
      <c r="AD1131" s="41"/>
      <c r="AE1131" s="41"/>
      <c r="AF1131" s="41"/>
      <c r="AG1131" s="41"/>
      <c r="AI1131" s="100">
        <f t="shared" si="544"/>
        <v>0.6731956749198954</v>
      </c>
      <c r="AJ1131" s="100">
        <f t="shared" si="545"/>
        <v>0.32495051203088376</v>
      </c>
      <c r="AK1131" s="41">
        <f t="shared" si="538"/>
        <v>0.50965425998686698</v>
      </c>
      <c r="AL1131" s="41">
        <f t="shared" si="546"/>
        <v>0</v>
      </c>
      <c r="AR1131" s="41">
        <f t="shared" si="547"/>
        <v>0</v>
      </c>
      <c r="AS1131" s="41">
        <f t="shared" si="548"/>
        <v>0</v>
      </c>
      <c r="AT1131" s="41">
        <f t="shared" si="549"/>
        <v>0</v>
      </c>
      <c r="AV1131" s="40">
        <f t="shared" si="550"/>
        <v>3125.34591687694</v>
      </c>
      <c r="AW1131" s="40">
        <f t="shared" si="551"/>
        <v>1942.9942046199881</v>
      </c>
      <c r="AX1131" s="40">
        <f t="shared" si="552"/>
        <v>2429.6510748956857</v>
      </c>
      <c r="AY1131" s="40">
        <f t="shared" si="553"/>
        <v>0</v>
      </c>
      <c r="AZ1131" s="40">
        <f t="shared" si="554"/>
        <v>0</v>
      </c>
      <c r="BA1131" s="40">
        <f t="shared" si="555"/>
        <v>0</v>
      </c>
      <c r="BB1131" s="40">
        <f t="shared" si="556"/>
        <v>0</v>
      </c>
      <c r="BC1131" s="40">
        <f t="shared" si="557"/>
        <v>0</v>
      </c>
      <c r="BD1131" s="40">
        <f t="shared" si="558"/>
        <v>0</v>
      </c>
      <c r="BE1131" s="40"/>
      <c r="BF1131" s="40"/>
      <c r="BG1131" s="40"/>
      <c r="BH1131" s="62">
        <f t="shared" si="559"/>
        <v>7497.9911963926133</v>
      </c>
      <c r="BI1131" s="128">
        <f>VLOOKUP(A1131,'1112 '!$B$499:$G$1229,6,0)</f>
        <v>4342.2299999999996</v>
      </c>
      <c r="BJ1131" s="63">
        <f t="shared" si="560"/>
        <v>3155.7611963926138</v>
      </c>
      <c r="BK1131" s="41">
        <f t="shared" si="561"/>
        <v>6.907056690351185E-3</v>
      </c>
    </row>
    <row r="1132" spans="1:63" x14ac:dyDescent="0.3">
      <c r="A1132" s="85" t="s">
        <v>2322</v>
      </c>
      <c r="B1132" s="85" t="s">
        <v>680</v>
      </c>
      <c r="C1132" s="65">
        <f>VLOOKUP(B1132,Площадь!$D$2:$E$713,2,0)</f>
        <v>60.9</v>
      </c>
      <c r="D1132" s="79"/>
      <c r="E1132">
        <v>31</v>
      </c>
      <c r="F1132">
        <v>29</v>
      </c>
      <c r="G1132">
        <v>31</v>
      </c>
      <c r="Q1132">
        <f t="shared" si="540"/>
        <v>91</v>
      </c>
      <c r="R1132" s="100">
        <f>VLOOKUP(B1132,'Общие показания'!A:H,8,0)</f>
        <v>2.3228981800949184</v>
      </c>
      <c r="S1132" s="41"/>
      <c r="T1132" s="100">
        <f t="shared" si="541"/>
        <v>0.88744862077201125</v>
      </c>
      <c r="U1132" s="100">
        <f t="shared" si="542"/>
        <v>0.7208061964210507</v>
      </c>
      <c r="V1132" s="41">
        <f t="shared" si="537"/>
        <v>0.71464336290185659</v>
      </c>
      <c r="W1132" s="41">
        <f t="shared" si="562"/>
        <v>0</v>
      </c>
      <c r="X1132" s="100">
        <f t="shared" si="543"/>
        <v>0</v>
      </c>
      <c r="Y1132" s="41"/>
      <c r="Z1132" s="41"/>
      <c r="AA1132" s="41"/>
      <c r="AB1132" s="41"/>
      <c r="AC1132" s="41"/>
      <c r="AD1132" s="41"/>
      <c r="AE1132" s="41"/>
      <c r="AF1132" s="41"/>
      <c r="AG1132" s="41"/>
      <c r="AI1132" s="100">
        <f t="shared" si="544"/>
        <v>1.2165464867246771</v>
      </c>
      <c r="AJ1132" s="100">
        <f t="shared" si="545"/>
        <v>0.58722510927836258</v>
      </c>
      <c r="AK1132" s="41">
        <f t="shared" si="538"/>
        <v>0.92100725321068833</v>
      </c>
      <c r="AL1132" s="41">
        <f t="shared" si="546"/>
        <v>0</v>
      </c>
      <c r="AR1132" s="41">
        <f t="shared" si="547"/>
        <v>0</v>
      </c>
      <c r="AS1132" s="41">
        <f t="shared" si="548"/>
        <v>0</v>
      </c>
      <c r="AT1132" s="41">
        <f t="shared" si="549"/>
        <v>0</v>
      </c>
      <c r="AV1132" s="40">
        <f t="shared" si="550"/>
        <v>5647.8803067598101</v>
      </c>
      <c r="AW1132" s="40">
        <f t="shared" si="551"/>
        <v>3511.2269157672772</v>
      </c>
      <c r="AX1132" s="40">
        <f t="shared" si="552"/>
        <v>4390.6750878678713</v>
      </c>
      <c r="AY1132" s="40">
        <f t="shared" si="553"/>
        <v>0</v>
      </c>
      <c r="AZ1132" s="40">
        <f t="shared" si="554"/>
        <v>0</v>
      </c>
      <c r="BA1132" s="40">
        <f t="shared" si="555"/>
        <v>0</v>
      </c>
      <c r="BB1132" s="40">
        <f t="shared" si="556"/>
        <v>0</v>
      </c>
      <c r="BC1132" s="40">
        <f t="shared" si="557"/>
        <v>0</v>
      </c>
      <c r="BD1132" s="40">
        <f t="shared" si="558"/>
        <v>0</v>
      </c>
      <c r="BE1132" s="40"/>
      <c r="BF1132" s="40"/>
      <c r="BG1132" s="40"/>
      <c r="BH1132" s="62">
        <f t="shared" si="559"/>
        <v>13549.782310394959</v>
      </c>
      <c r="BI1132" s="128">
        <f>VLOOKUP(A1132,'1112 '!$B$499:$G$1229,6,0)</f>
        <v>7846.92</v>
      </c>
      <c r="BJ1132" s="63">
        <f t="shared" si="560"/>
        <v>5702.8623103949594</v>
      </c>
      <c r="BK1132" s="41">
        <f t="shared" si="561"/>
        <v>6.9070566903511859E-3</v>
      </c>
    </row>
    <row r="1133" spans="1:63" x14ac:dyDescent="0.3">
      <c r="A1133" s="85" t="s">
        <v>1772</v>
      </c>
      <c r="B1133" s="85" t="s">
        <v>848</v>
      </c>
      <c r="C1133" s="65">
        <f>VLOOKUP(B1133,Площадь!$D$2:$E$713,2,0)</f>
        <v>32.1</v>
      </c>
      <c r="D1133" s="79"/>
      <c r="E1133">
        <v>31</v>
      </c>
      <c r="F1133">
        <v>29</v>
      </c>
      <c r="G1133">
        <v>31</v>
      </c>
      <c r="Q1133">
        <f t="shared" si="540"/>
        <v>91</v>
      </c>
      <c r="R1133" s="100">
        <f>VLOOKUP(B1133,'Общие показания'!A:H,8,0)</f>
        <v>1.2243847550254006</v>
      </c>
      <c r="S1133" s="41"/>
      <c r="T1133" s="100">
        <f t="shared" si="541"/>
        <v>0.46776848484041983</v>
      </c>
      <c r="U1133" s="100">
        <f t="shared" si="542"/>
        <v>0.37993233013326327</v>
      </c>
      <c r="V1133" s="41">
        <f t="shared" si="537"/>
        <v>0.37668394005171757</v>
      </c>
      <c r="W1133" s="41">
        <f t="shared" si="562"/>
        <v>0</v>
      </c>
      <c r="X1133" s="100">
        <f t="shared" si="543"/>
        <v>0</v>
      </c>
      <c r="Y1133" s="41"/>
      <c r="Z1133" s="41"/>
      <c r="AA1133" s="41"/>
      <c r="AB1133" s="41"/>
      <c r="AC1133" s="41"/>
      <c r="AD1133" s="41"/>
      <c r="AE1133" s="41"/>
      <c r="AF1133" s="41"/>
      <c r="AG1133" s="41"/>
      <c r="AI1133" s="100">
        <f t="shared" si="544"/>
        <v>0.6412338624607905</v>
      </c>
      <c r="AJ1133" s="100">
        <f t="shared" si="545"/>
        <v>0.30952259454573794</v>
      </c>
      <c r="AK1133" s="41">
        <f t="shared" si="538"/>
        <v>0.48545702509134803</v>
      </c>
      <c r="AL1133" s="41">
        <f t="shared" si="546"/>
        <v>0</v>
      </c>
      <c r="AR1133" s="41">
        <f t="shared" si="547"/>
        <v>0</v>
      </c>
      <c r="AS1133" s="41">
        <f t="shared" si="548"/>
        <v>0</v>
      </c>
      <c r="AT1133" s="41">
        <f t="shared" si="549"/>
        <v>0</v>
      </c>
      <c r="AV1133" s="40">
        <f t="shared" si="550"/>
        <v>2976.9615410014771</v>
      </c>
      <c r="AW1133" s="40">
        <f t="shared" si="551"/>
        <v>1850.7452216113236</v>
      </c>
      <c r="AX1133" s="40">
        <f t="shared" si="552"/>
        <v>2314.2967211914397</v>
      </c>
      <c r="AY1133" s="40">
        <f t="shared" si="553"/>
        <v>0</v>
      </c>
      <c r="AZ1133" s="40">
        <f t="shared" si="554"/>
        <v>0</v>
      </c>
      <c r="BA1133" s="40">
        <f t="shared" si="555"/>
        <v>0</v>
      </c>
      <c r="BB1133" s="40">
        <f t="shared" si="556"/>
        <v>0</v>
      </c>
      <c r="BC1133" s="40">
        <f t="shared" si="557"/>
        <v>0</v>
      </c>
      <c r="BD1133" s="40">
        <f t="shared" si="558"/>
        <v>0</v>
      </c>
      <c r="BE1133" s="40"/>
      <c r="BF1133" s="40"/>
      <c r="BG1133" s="40"/>
      <c r="BH1133" s="62">
        <f t="shared" si="559"/>
        <v>7142.0034838042411</v>
      </c>
      <c r="BI1133" s="128">
        <f>VLOOKUP(A1133,'1112 '!$B$499:$G$1229,6,0)</f>
        <v>4136.07</v>
      </c>
      <c r="BJ1133" s="63">
        <f t="shared" si="560"/>
        <v>3005.9334838042414</v>
      </c>
      <c r="BK1133" s="41">
        <f t="shared" si="561"/>
        <v>6.9070566903511859E-3</v>
      </c>
    </row>
    <row r="1134" spans="1:63" x14ac:dyDescent="0.3">
      <c r="A1134" s="85" t="s">
        <v>2325</v>
      </c>
      <c r="B1134" s="85" t="s">
        <v>1190</v>
      </c>
      <c r="C1134" s="65">
        <f>VLOOKUP(B1134,Площадь!$D$2:$E$713,2,0)</f>
        <v>39.299999999999997</v>
      </c>
      <c r="D1134" s="79"/>
      <c r="E1134">
        <v>31</v>
      </c>
      <c r="F1134">
        <v>29</v>
      </c>
      <c r="G1134">
        <v>31</v>
      </c>
      <c r="Q1134">
        <f t="shared" si="540"/>
        <v>91</v>
      </c>
      <c r="R1134" s="100">
        <f>VLOOKUP(B1134,'Общие показания'!A:H,8,0)</f>
        <v>1.4990131112927798</v>
      </c>
      <c r="S1134" s="41"/>
      <c r="T1134" s="100">
        <f t="shared" si="541"/>
        <v>0.57268851882331762</v>
      </c>
      <c r="U1134" s="100">
        <f t="shared" si="542"/>
        <v>0.46515079670520998</v>
      </c>
      <c r="V1134" s="41">
        <f t="shared" si="537"/>
        <v>0.46117379576425227</v>
      </c>
      <c r="W1134" s="41">
        <f t="shared" si="562"/>
        <v>0</v>
      </c>
      <c r="X1134" s="100">
        <f t="shared" si="543"/>
        <v>0</v>
      </c>
      <c r="Y1134" s="41"/>
      <c r="Z1134" s="41"/>
      <c r="AA1134" s="41"/>
      <c r="AB1134" s="41"/>
      <c r="AC1134" s="41"/>
      <c r="AD1134" s="41"/>
      <c r="AE1134" s="41"/>
      <c r="AF1134" s="41"/>
      <c r="AG1134" s="41"/>
      <c r="AI1134" s="100">
        <f t="shared" si="544"/>
        <v>0.78506201852676216</v>
      </c>
      <c r="AJ1134" s="100">
        <f t="shared" si="545"/>
        <v>0.37894822322889404</v>
      </c>
      <c r="AK1134" s="41">
        <f t="shared" si="538"/>
        <v>0.59434458212118313</v>
      </c>
      <c r="AL1134" s="41">
        <f t="shared" si="546"/>
        <v>0</v>
      </c>
      <c r="AR1134" s="41">
        <f t="shared" si="547"/>
        <v>0</v>
      </c>
      <c r="AS1134" s="41">
        <f t="shared" si="548"/>
        <v>0</v>
      </c>
      <c r="AT1134" s="41">
        <f t="shared" si="549"/>
        <v>0</v>
      </c>
      <c r="AV1134" s="40">
        <f t="shared" si="550"/>
        <v>3644.6912324410605</v>
      </c>
      <c r="AW1134" s="40">
        <f t="shared" si="551"/>
        <v>2265.8656451503116</v>
      </c>
      <c r="AX1134" s="40">
        <f t="shared" si="552"/>
        <v>2833.3913128605473</v>
      </c>
      <c r="AY1134" s="40">
        <f t="shared" si="553"/>
        <v>0</v>
      </c>
      <c r="AZ1134" s="40">
        <f t="shared" si="554"/>
        <v>0</v>
      </c>
      <c r="BA1134" s="40">
        <f t="shared" si="555"/>
        <v>0</v>
      </c>
      <c r="BB1134" s="40">
        <f t="shared" si="556"/>
        <v>0</v>
      </c>
      <c r="BC1134" s="40">
        <f t="shared" si="557"/>
        <v>0</v>
      </c>
      <c r="BD1134" s="40">
        <f t="shared" si="558"/>
        <v>0</v>
      </c>
      <c r="BE1134" s="40"/>
      <c r="BF1134" s="40"/>
      <c r="BG1134" s="40"/>
      <c r="BH1134" s="62">
        <f t="shared" si="559"/>
        <v>8743.9481904519198</v>
      </c>
      <c r="BI1134" s="128">
        <f>VLOOKUP(A1134,'1112 '!$B$499:$G$1229,6,0)</f>
        <v>5063.78</v>
      </c>
      <c r="BJ1134" s="63">
        <f t="shared" si="560"/>
        <v>3680.1681904519201</v>
      </c>
      <c r="BK1134" s="41">
        <f t="shared" si="561"/>
        <v>6.9070566903511868E-3</v>
      </c>
    </row>
    <row r="1135" spans="1:63" x14ac:dyDescent="0.3">
      <c r="A1135" s="85" t="s">
        <v>1824</v>
      </c>
      <c r="B1135" s="85" t="s">
        <v>1158</v>
      </c>
      <c r="C1135" s="65">
        <f>VLOOKUP(B1135,Площадь!$D$2:$E$713,2,0)</f>
        <v>31.8</v>
      </c>
      <c r="D1135" s="79"/>
      <c r="E1135">
        <v>31</v>
      </c>
      <c r="F1135">
        <v>29</v>
      </c>
      <c r="G1135">
        <v>31</v>
      </c>
      <c r="Q1135">
        <f t="shared" si="540"/>
        <v>91</v>
      </c>
      <c r="R1135" s="100">
        <f>VLOOKUP(B1135,'Общие показания'!A:H,8,0)</f>
        <v>3.2700000000000005</v>
      </c>
      <c r="S1135" s="41"/>
      <c r="T1135" s="100">
        <f t="shared" si="541"/>
        <v>1.249282906496529</v>
      </c>
      <c r="U1135" s="100">
        <f t="shared" si="542"/>
        <v>1.0146963317180449</v>
      </c>
      <c r="V1135" s="41">
        <f t="shared" si="537"/>
        <v>1.0060207617854269</v>
      </c>
      <c r="W1135" s="41">
        <f t="shared" si="562"/>
        <v>0</v>
      </c>
      <c r="X1135" s="100">
        <f t="shared" si="543"/>
        <v>0</v>
      </c>
      <c r="Y1135" s="41"/>
      <c r="Z1135" s="41"/>
      <c r="AA1135" s="41"/>
      <c r="AB1135" s="41"/>
      <c r="AC1135" s="41"/>
      <c r="AD1135" s="41">
        <f>(S1135*$AD$1)/31*N1135</f>
        <v>0</v>
      </c>
      <c r="AE1135" s="41">
        <f>(S1135*$AE$1)/30*O1135</f>
        <v>0</v>
      </c>
      <c r="AF1135" s="41">
        <f>(S1135*$AF$1)/31*P1135</f>
        <v>0</v>
      </c>
      <c r="AG1135" s="41">
        <f>S1135-AD1135-AE1135-AF1135</f>
        <v>0</v>
      </c>
      <c r="AI1135" s="100">
        <f t="shared" si="544"/>
        <v>0.63524102262470838</v>
      </c>
      <c r="AJ1135" s="100">
        <f t="shared" si="545"/>
        <v>0.30662986001727305</v>
      </c>
      <c r="AK1135" s="41">
        <f t="shared" si="538"/>
        <v>0.48092004354843831</v>
      </c>
      <c r="AL1135" s="41">
        <f t="shared" si="546"/>
        <v>0</v>
      </c>
      <c r="AR1135" s="41">
        <f t="shared" si="547"/>
        <v>0</v>
      </c>
      <c r="AS1135" s="41">
        <f t="shared" si="548"/>
        <v>0</v>
      </c>
      <c r="AT1135" s="41">
        <f t="shared" si="549"/>
        <v>0</v>
      </c>
      <c r="AV1135" s="40">
        <f t="shared" si="550"/>
        <v>5058.7406543758852</v>
      </c>
      <c r="AW1135" s="40">
        <f t="shared" si="551"/>
        <v>3546.9151760466179</v>
      </c>
      <c r="AX1135" s="40">
        <f t="shared" si="552"/>
        <v>3991.4844202060144</v>
      </c>
      <c r="AY1135" s="40">
        <f t="shared" si="553"/>
        <v>0</v>
      </c>
      <c r="AZ1135" s="40">
        <f t="shared" si="554"/>
        <v>0</v>
      </c>
      <c r="BA1135" s="40">
        <f t="shared" si="555"/>
        <v>0</v>
      </c>
      <c r="BB1135" s="40">
        <f t="shared" si="556"/>
        <v>0</v>
      </c>
      <c r="BC1135" s="40">
        <f t="shared" si="557"/>
        <v>0</v>
      </c>
      <c r="BD1135" s="40">
        <f t="shared" si="558"/>
        <v>0</v>
      </c>
      <c r="BE1135" s="40">
        <f>(AD1135+AR1135)*$BE$1</f>
        <v>0</v>
      </c>
      <c r="BF1135" s="40">
        <f>(AE1135+AS1135)*$BF$1</f>
        <v>0</v>
      </c>
      <c r="BG1135" s="40">
        <f>(AF1135+AT1135)*$BG$1</f>
        <v>0</v>
      </c>
      <c r="BH1135" s="62">
        <f t="shared" si="559"/>
        <v>12597.140250628518</v>
      </c>
      <c r="BI1135" s="128">
        <f>VLOOKUP(A1135,'1112 '!$B$499:$G$1229,6,0)</f>
        <v>4097.3999999999996</v>
      </c>
      <c r="BJ1135" s="63">
        <f t="shared" si="560"/>
        <v>8499.740250628518</v>
      </c>
      <c r="BK1135" s="41">
        <f t="shared" si="561"/>
        <v>1.229767014200844E-2</v>
      </c>
    </row>
    <row r="1136" spans="1:63" x14ac:dyDescent="0.3">
      <c r="A1136" s="85" t="s">
        <v>1692</v>
      </c>
      <c r="B1136" s="85" t="s">
        <v>1143</v>
      </c>
      <c r="C1136" s="65">
        <f>VLOOKUP(B1136,Площадь!$D$2:$E$713,2,0)</f>
        <v>39.1</v>
      </c>
      <c r="D1136" s="79"/>
      <c r="E1136">
        <v>31</v>
      </c>
      <c r="F1136">
        <v>29</v>
      </c>
      <c r="G1136">
        <v>31</v>
      </c>
      <c r="Q1136">
        <f t="shared" si="540"/>
        <v>91</v>
      </c>
      <c r="R1136" s="100">
        <f>VLOOKUP(B1136,'Общие показания'!A:H,8,0)</f>
        <v>2.7439999999999998</v>
      </c>
      <c r="S1136" s="41"/>
      <c r="T1136" s="100">
        <f t="shared" si="541"/>
        <v>1.0483279190906649</v>
      </c>
      <c r="U1136" s="100">
        <f t="shared" si="542"/>
        <v>0.85147606551508093</v>
      </c>
      <c r="V1136" s="41">
        <f t="shared" si="537"/>
        <v>0.84419601539425393</v>
      </c>
      <c r="W1136" s="41">
        <f t="shared" si="562"/>
        <v>0</v>
      </c>
      <c r="X1136" s="100">
        <f t="shared" si="543"/>
        <v>0</v>
      </c>
      <c r="Y1136" s="41"/>
      <c r="Z1136" s="41"/>
      <c r="AA1136" s="41"/>
      <c r="AB1136" s="41"/>
      <c r="AC1136" s="41"/>
      <c r="AD1136" s="41"/>
      <c r="AE1136" s="41"/>
      <c r="AF1136" s="41"/>
      <c r="AG1136" s="41"/>
      <c r="AI1136" s="100">
        <f t="shared" si="544"/>
        <v>0.78106679196937412</v>
      </c>
      <c r="AJ1136" s="100">
        <f t="shared" si="545"/>
        <v>0.37701973354325086</v>
      </c>
      <c r="AK1136" s="41">
        <f t="shared" si="538"/>
        <v>0.59131992775924336</v>
      </c>
      <c r="AL1136" s="41">
        <f t="shared" si="546"/>
        <v>0</v>
      </c>
      <c r="AR1136" s="41">
        <f t="shared" si="547"/>
        <v>0</v>
      </c>
      <c r="AS1136" s="41">
        <f t="shared" si="548"/>
        <v>0</v>
      </c>
      <c r="AT1136" s="41">
        <f t="shared" si="549"/>
        <v>0</v>
      </c>
      <c r="AV1136" s="40">
        <f t="shared" si="550"/>
        <v>4910.7539865811268</v>
      </c>
      <c r="AW1136" s="40">
        <f t="shared" si="551"/>
        <v>3297.7249831602239</v>
      </c>
      <c r="AX1136" s="40">
        <f t="shared" si="552"/>
        <v>3853.4415771635217</v>
      </c>
      <c r="AY1136" s="40">
        <f t="shared" si="553"/>
        <v>0</v>
      </c>
      <c r="AZ1136" s="40">
        <f t="shared" si="554"/>
        <v>0</v>
      </c>
      <c r="BA1136" s="40">
        <f t="shared" si="555"/>
        <v>0</v>
      </c>
      <c r="BB1136" s="40">
        <f t="shared" si="556"/>
        <v>0</v>
      </c>
      <c r="BC1136" s="40">
        <f t="shared" si="557"/>
        <v>0</v>
      </c>
      <c r="BD1136" s="40">
        <f t="shared" si="558"/>
        <v>0</v>
      </c>
      <c r="BE1136" s="40"/>
      <c r="BF1136" s="40"/>
      <c r="BG1136" s="40"/>
      <c r="BH1136" s="62">
        <f t="shared" si="559"/>
        <v>12061.920546904872</v>
      </c>
      <c r="BI1136" s="128">
        <f>VLOOKUP(A1136,'1112 '!$B$499:$G$1229,6,0)</f>
        <v>5038.01</v>
      </c>
      <c r="BJ1136" s="63">
        <f t="shared" si="560"/>
        <v>7023.9105469048718</v>
      </c>
      <c r="BK1136" s="41">
        <f t="shared" si="561"/>
        <v>9.5767400964873583E-3</v>
      </c>
    </row>
    <row r="1137" spans="1:63" x14ac:dyDescent="0.3">
      <c r="A1137" s="85" t="s">
        <v>1762</v>
      </c>
      <c r="B1137" s="85" t="s">
        <v>1192</v>
      </c>
      <c r="C1137" s="65">
        <f>VLOOKUP(B1137,Площадь!$D$2:$E$713,2,0)</f>
        <v>60.1</v>
      </c>
      <c r="D1137" s="79"/>
      <c r="E1137">
        <v>31</v>
      </c>
      <c r="F1137">
        <v>29</v>
      </c>
      <c r="G1137">
        <v>31</v>
      </c>
      <c r="Q1137">
        <f t="shared" si="540"/>
        <v>91</v>
      </c>
      <c r="R1137" s="100">
        <f>VLOOKUP(B1137,'Общие показания'!A:H,8,0)</f>
        <v>2.2923839182874319</v>
      </c>
      <c r="S1137" s="41"/>
      <c r="T1137" s="100">
        <f t="shared" si="541"/>
        <v>0.87579083921835599</v>
      </c>
      <c r="U1137" s="100">
        <f t="shared" si="542"/>
        <v>0.71133747791305668</v>
      </c>
      <c r="V1137" s="41">
        <f t="shared" si="537"/>
        <v>0.70525560115601937</v>
      </c>
      <c r="W1137" s="41">
        <f t="shared" si="562"/>
        <v>0</v>
      </c>
      <c r="X1137" s="100">
        <f t="shared" si="543"/>
        <v>0</v>
      </c>
      <c r="Y1137" s="41"/>
      <c r="Z1137" s="41"/>
      <c r="AA1137" s="41"/>
      <c r="AB1137" s="41"/>
      <c r="AC1137" s="41"/>
      <c r="AD1137" s="41"/>
      <c r="AE1137" s="41"/>
      <c r="AF1137" s="41"/>
      <c r="AG1137" s="41"/>
      <c r="AI1137" s="100">
        <f t="shared" si="544"/>
        <v>1.200565580495125</v>
      </c>
      <c r="AJ1137" s="100">
        <f t="shared" si="545"/>
        <v>0.57951115053578972</v>
      </c>
      <c r="AK1137" s="41">
        <f t="shared" si="538"/>
        <v>0.90890863576292902</v>
      </c>
      <c r="AL1137" s="41">
        <f t="shared" si="546"/>
        <v>0</v>
      </c>
      <c r="AR1137" s="41">
        <f t="shared" si="547"/>
        <v>0</v>
      </c>
      <c r="AS1137" s="41">
        <f t="shared" si="548"/>
        <v>0</v>
      </c>
      <c r="AT1137" s="41">
        <f t="shared" si="549"/>
        <v>0</v>
      </c>
      <c r="AV1137" s="40">
        <f t="shared" si="550"/>
        <v>5573.6881188220796</v>
      </c>
      <c r="AW1137" s="40">
        <f t="shared" si="551"/>
        <v>3465.1024242629451</v>
      </c>
      <c r="AX1137" s="40">
        <f t="shared" si="552"/>
        <v>4332.9979110157483</v>
      </c>
      <c r="AY1137" s="40">
        <f t="shared" si="553"/>
        <v>0</v>
      </c>
      <c r="AZ1137" s="40">
        <f t="shared" si="554"/>
        <v>0</v>
      </c>
      <c r="BA1137" s="40">
        <f t="shared" si="555"/>
        <v>0</v>
      </c>
      <c r="BB1137" s="40">
        <f t="shared" si="556"/>
        <v>0</v>
      </c>
      <c r="BC1137" s="40">
        <f t="shared" si="557"/>
        <v>0</v>
      </c>
      <c r="BD1137" s="40">
        <f t="shared" si="558"/>
        <v>0</v>
      </c>
      <c r="BE1137" s="40"/>
      <c r="BF1137" s="40"/>
      <c r="BG1137" s="40"/>
      <c r="BH1137" s="62">
        <f t="shared" si="559"/>
        <v>13371.788454100773</v>
      </c>
      <c r="BI1137" s="128">
        <f>VLOOKUP(A1137,'1112 '!$B$499:$G$1229,6,0)</f>
        <v>7743.85</v>
      </c>
      <c r="BJ1137" s="63">
        <f t="shared" si="560"/>
        <v>5627.938454100773</v>
      </c>
      <c r="BK1137" s="41">
        <f t="shared" si="561"/>
        <v>6.9070566903511868E-3</v>
      </c>
    </row>
    <row r="1138" spans="1:63" x14ac:dyDescent="0.3">
      <c r="A1138" s="85" t="s">
        <v>1768</v>
      </c>
      <c r="B1138" s="85" t="s">
        <v>857</v>
      </c>
      <c r="C1138" s="65">
        <f>VLOOKUP(B1138,Площадь!$D$2:$E$713,2,0)</f>
        <v>47.7</v>
      </c>
      <c r="D1138" s="79"/>
      <c r="E1138">
        <v>31</v>
      </c>
      <c r="F1138">
        <v>29</v>
      </c>
      <c r="G1138">
        <v>31</v>
      </c>
      <c r="Q1138">
        <f t="shared" si="540"/>
        <v>91</v>
      </c>
      <c r="R1138" s="100">
        <f>VLOOKUP(B1138,'Общие показания'!A:H,8,0)</f>
        <v>1.8194128602713895</v>
      </c>
      <c r="S1138" s="41"/>
      <c r="T1138" s="100">
        <f t="shared" si="541"/>
        <v>0.69509522513669852</v>
      </c>
      <c r="U1138" s="100">
        <f t="shared" si="542"/>
        <v>0.56457234103914822</v>
      </c>
      <c r="V1138" s="41">
        <f t="shared" si="537"/>
        <v>0.55974529409554286</v>
      </c>
      <c r="W1138" s="41">
        <f t="shared" si="562"/>
        <v>0</v>
      </c>
      <c r="X1138" s="100">
        <f t="shared" si="543"/>
        <v>0</v>
      </c>
      <c r="Y1138" s="41"/>
      <c r="Z1138" s="41"/>
      <c r="AA1138" s="41"/>
      <c r="AB1138" s="41"/>
      <c r="AC1138" s="41"/>
      <c r="AD1138" s="41"/>
      <c r="AE1138" s="41"/>
      <c r="AF1138" s="41"/>
      <c r="AG1138" s="41"/>
      <c r="AI1138" s="100">
        <f t="shared" si="544"/>
        <v>0.95286153393706252</v>
      </c>
      <c r="AJ1138" s="100">
        <f t="shared" si="545"/>
        <v>0.45994479002590966</v>
      </c>
      <c r="AK1138" s="41">
        <f t="shared" si="538"/>
        <v>0.72138006532265742</v>
      </c>
      <c r="AL1138" s="41">
        <f t="shared" si="546"/>
        <v>0</v>
      </c>
      <c r="AR1138" s="41">
        <f t="shared" si="547"/>
        <v>0</v>
      </c>
      <c r="AS1138" s="41">
        <f t="shared" si="548"/>
        <v>0</v>
      </c>
      <c r="AT1138" s="41">
        <f t="shared" si="549"/>
        <v>0</v>
      </c>
      <c r="AV1138" s="40">
        <f t="shared" si="550"/>
        <v>4423.7092057872414</v>
      </c>
      <c r="AW1138" s="40">
        <f t="shared" si="551"/>
        <v>2750.1728059457987</v>
      </c>
      <c r="AX1138" s="40">
        <f t="shared" si="552"/>
        <v>3439.0016698078407</v>
      </c>
      <c r="AY1138" s="40">
        <f t="shared" si="553"/>
        <v>0</v>
      </c>
      <c r="AZ1138" s="40">
        <f t="shared" si="554"/>
        <v>0</v>
      </c>
      <c r="BA1138" s="40">
        <f t="shared" si="555"/>
        <v>0</v>
      </c>
      <c r="BB1138" s="40">
        <f t="shared" si="556"/>
        <v>0</v>
      </c>
      <c r="BC1138" s="40">
        <f t="shared" si="557"/>
        <v>0</v>
      </c>
      <c r="BD1138" s="40">
        <f t="shared" si="558"/>
        <v>0</v>
      </c>
      <c r="BE1138" s="40"/>
      <c r="BF1138" s="40"/>
      <c r="BG1138" s="40"/>
      <c r="BH1138" s="62">
        <f t="shared" si="559"/>
        <v>10612.883681540879</v>
      </c>
      <c r="BI1138" s="128">
        <f>VLOOKUP(A1138,'1112 '!$B$499:$G$1229,6,0)</f>
        <v>6146.11</v>
      </c>
      <c r="BJ1138" s="63">
        <f t="shared" si="560"/>
        <v>4466.7736815408798</v>
      </c>
      <c r="BK1138" s="41">
        <f t="shared" si="561"/>
        <v>6.9070566903511859E-3</v>
      </c>
    </row>
    <row r="1139" spans="1:63" x14ac:dyDescent="0.3">
      <c r="A1139" s="85" t="s">
        <v>2226</v>
      </c>
      <c r="B1139" s="85" t="s">
        <v>1191</v>
      </c>
      <c r="C1139" s="65">
        <f>VLOOKUP(B1139,Площадь!$D$2:$E$713,2,0)</f>
        <v>85.7</v>
      </c>
      <c r="D1139" s="79"/>
      <c r="E1139">
        <v>31</v>
      </c>
      <c r="F1139">
        <v>29</v>
      </c>
      <c r="G1139">
        <v>31</v>
      </c>
      <c r="Q1139">
        <f t="shared" si="540"/>
        <v>91</v>
      </c>
      <c r="R1139" s="100">
        <f>VLOOKUP(B1139,'Общие показания'!A:H,8,0)</f>
        <v>3.2688402961270038</v>
      </c>
      <c r="S1139" s="41"/>
      <c r="T1139" s="100">
        <f t="shared" si="541"/>
        <v>1.2488398489353263</v>
      </c>
      <c r="U1139" s="100">
        <f t="shared" si="542"/>
        <v>1.014336470168868</v>
      </c>
      <c r="V1139" s="41">
        <f t="shared" si="537"/>
        <v>1.0056639770228097</v>
      </c>
      <c r="W1139" s="41">
        <f t="shared" si="562"/>
        <v>0</v>
      </c>
      <c r="X1139" s="100">
        <f t="shared" si="543"/>
        <v>0</v>
      </c>
      <c r="Y1139" s="41"/>
      <c r="Z1139" s="41"/>
      <c r="AA1139" s="41"/>
      <c r="AB1139" s="41"/>
      <c r="AC1139" s="41"/>
      <c r="AD1139" s="41">
        <f>(S1139*$AD$1)/31*N1139</f>
        <v>0</v>
      </c>
      <c r="AE1139" s="41">
        <f>(S1139*$AE$1)/30*O1139</f>
        <v>0</v>
      </c>
      <c r="AF1139" s="41">
        <f>(S1139*$AF$1)/31*P1139</f>
        <v>0</v>
      </c>
      <c r="AG1139" s="41">
        <f>S1139-AD1139-AE1139-AF1139</f>
        <v>0</v>
      </c>
      <c r="AI1139" s="100">
        <f t="shared" si="544"/>
        <v>1.711954579840802</v>
      </c>
      <c r="AJ1139" s="100">
        <f t="shared" si="545"/>
        <v>0.82635783029812271</v>
      </c>
      <c r="AK1139" s="41">
        <f t="shared" si="538"/>
        <v>1.2960643940912315</v>
      </c>
      <c r="AL1139" s="41">
        <f t="shared" si="546"/>
        <v>0</v>
      </c>
      <c r="AR1139" s="41">
        <f t="shared" si="547"/>
        <v>0</v>
      </c>
      <c r="AS1139" s="41">
        <f t="shared" si="548"/>
        <v>0</v>
      </c>
      <c r="AT1139" s="41">
        <f t="shared" si="549"/>
        <v>0</v>
      </c>
      <c r="AV1139" s="40">
        <f t="shared" si="550"/>
        <v>7947.8381328294881</v>
      </c>
      <c r="AW1139" s="40">
        <f t="shared" si="551"/>
        <v>4941.0861524015709</v>
      </c>
      <c r="AX1139" s="40">
        <f t="shared" si="552"/>
        <v>6178.6675702836883</v>
      </c>
      <c r="AY1139" s="40">
        <f t="shared" si="553"/>
        <v>0</v>
      </c>
      <c r="AZ1139" s="40">
        <f t="shared" si="554"/>
        <v>0</v>
      </c>
      <c r="BA1139" s="40">
        <f t="shared" si="555"/>
        <v>0</v>
      </c>
      <c r="BB1139" s="40">
        <f t="shared" si="556"/>
        <v>0</v>
      </c>
      <c r="BC1139" s="40">
        <f t="shared" si="557"/>
        <v>0</v>
      </c>
      <c r="BD1139" s="40">
        <f t="shared" si="558"/>
        <v>0</v>
      </c>
      <c r="BE1139" s="40">
        <f>(AD1139+AR1139)*$BE$1</f>
        <v>0</v>
      </c>
      <c r="BF1139" s="40">
        <f>(AE1139+AS1139)*$BF$1</f>
        <v>0</v>
      </c>
      <c r="BG1139" s="40">
        <f>(AF1139+AT1139)*$BG$1</f>
        <v>0</v>
      </c>
      <c r="BH1139" s="62">
        <f t="shared" si="559"/>
        <v>19067.591855514747</v>
      </c>
      <c r="BI1139" s="128">
        <f>VLOOKUP(A1139,'1112 '!$B$499:$G$1229,6,0)</f>
        <v>11042.38</v>
      </c>
      <c r="BJ1139" s="63">
        <f t="shared" si="560"/>
        <v>8025.2118555147481</v>
      </c>
      <c r="BK1139" s="41">
        <f t="shared" si="561"/>
        <v>6.907056690351185E-3</v>
      </c>
    </row>
    <row r="1140" spans="1:63" x14ac:dyDescent="0.3">
      <c r="A1140" s="85" t="s">
        <v>2358</v>
      </c>
      <c r="B1140" s="85" t="s">
        <v>921</v>
      </c>
      <c r="C1140" s="65">
        <f>VLOOKUP(B1140,Площадь!$D$2:$E$713,2,0)</f>
        <v>55.8</v>
      </c>
      <c r="D1140" s="79"/>
      <c r="E1140">
        <v>31</v>
      </c>
      <c r="F1140">
        <v>29</v>
      </c>
      <c r="G1140">
        <v>31</v>
      </c>
      <c r="Q1140">
        <f t="shared" si="540"/>
        <v>91</v>
      </c>
      <c r="R1140" s="100">
        <f>VLOOKUP(B1140,'Общие показания'!A:H,8,0)</f>
        <v>0</v>
      </c>
      <c r="S1140" s="41"/>
      <c r="T1140" s="100">
        <f t="shared" si="541"/>
        <v>0</v>
      </c>
      <c r="U1140" s="100">
        <f t="shared" si="542"/>
        <v>0</v>
      </c>
      <c r="V1140" s="41">
        <f t="shared" si="537"/>
        <v>0</v>
      </c>
      <c r="W1140" s="41">
        <f t="shared" si="562"/>
        <v>0</v>
      </c>
      <c r="X1140" s="100">
        <f t="shared" si="543"/>
        <v>0</v>
      </c>
      <c r="Y1140" s="41"/>
      <c r="Z1140" s="41"/>
      <c r="AA1140" s="41"/>
      <c r="AB1140" s="41"/>
      <c r="AC1140" s="41"/>
      <c r="AD1140" s="41"/>
      <c r="AE1140" s="41"/>
      <c r="AF1140" s="41"/>
      <c r="AG1140" s="41"/>
      <c r="AI1140" s="100">
        <f t="shared" si="544"/>
        <v>1.1146682095112805</v>
      </c>
      <c r="AJ1140" s="100">
        <f t="shared" si="545"/>
        <v>0.53804862229446027</v>
      </c>
      <c r="AK1140" s="41">
        <f t="shared" si="538"/>
        <v>0.84387856698122188</v>
      </c>
      <c r="AL1140" s="41">
        <f t="shared" si="546"/>
        <v>0</v>
      </c>
      <c r="AR1140" s="41">
        <f t="shared" si="547"/>
        <v>0</v>
      </c>
      <c r="AS1140" s="41">
        <f t="shared" si="548"/>
        <v>0</v>
      </c>
      <c r="AT1140" s="41">
        <f t="shared" si="549"/>
        <v>0</v>
      </c>
      <c r="AV1140" s="40">
        <f t="shared" si="550"/>
        <v>2992.1707548837012</v>
      </c>
      <c r="AW1140" s="40">
        <f t="shared" si="551"/>
        <v>1444.3161997423574</v>
      </c>
      <c r="AX1140" s="40">
        <f t="shared" si="552"/>
        <v>2265.2738700617128</v>
      </c>
      <c r="AY1140" s="40">
        <f t="shared" si="553"/>
        <v>0</v>
      </c>
      <c r="AZ1140" s="40">
        <f t="shared" si="554"/>
        <v>0</v>
      </c>
      <c r="BA1140" s="40">
        <f t="shared" si="555"/>
        <v>0</v>
      </c>
      <c r="BB1140" s="40">
        <f t="shared" si="556"/>
        <v>0</v>
      </c>
      <c r="BC1140" s="40">
        <f t="shared" si="557"/>
        <v>0</v>
      </c>
      <c r="BD1140" s="40">
        <f t="shared" si="558"/>
        <v>0</v>
      </c>
      <c r="BE1140" s="40"/>
      <c r="BF1140" s="40"/>
      <c r="BG1140" s="40"/>
      <c r="BH1140" s="62">
        <f t="shared" si="559"/>
        <v>6701.7608246877717</v>
      </c>
      <c r="BI1140" s="128">
        <f>VLOOKUP(A1140,'1112 '!$B$499:$G$1229,6,0)</f>
        <v>7189.8</v>
      </c>
      <c r="BJ1140" s="63">
        <f t="shared" si="560"/>
        <v>-488.03917531222851</v>
      </c>
      <c r="BK1140" s="41">
        <f t="shared" si="561"/>
        <v>3.7284877520713301E-3</v>
      </c>
    </row>
    <row r="1141" spans="1:63" x14ac:dyDescent="0.3">
      <c r="A1141" s="85" t="s">
        <v>1682</v>
      </c>
      <c r="B1141" s="85" t="s">
        <v>854</v>
      </c>
      <c r="C1141" s="65">
        <f>VLOOKUP(B1141,Площадь!$D$2:$E$713,2,0)</f>
        <v>32.5</v>
      </c>
      <c r="D1141" s="79"/>
      <c r="E1141">
        <v>31</v>
      </c>
      <c r="F1141">
        <v>29</v>
      </c>
      <c r="G1141">
        <v>31</v>
      </c>
      <c r="Q1141">
        <f t="shared" si="540"/>
        <v>91</v>
      </c>
      <c r="R1141" s="100">
        <f>VLOOKUP(B1141,'Общие показания'!A:H,8,0)</f>
        <v>1.2396418859291438</v>
      </c>
      <c r="S1141" s="41"/>
      <c r="T1141" s="100">
        <f t="shared" si="541"/>
        <v>0.47359737561724746</v>
      </c>
      <c r="U1141" s="100">
        <f t="shared" si="542"/>
        <v>0.38466668938726029</v>
      </c>
      <c r="V1141" s="41">
        <f t="shared" si="537"/>
        <v>0.38137782092463612</v>
      </c>
      <c r="W1141" s="41">
        <f t="shared" si="562"/>
        <v>0</v>
      </c>
      <c r="X1141" s="100">
        <f t="shared" si="543"/>
        <v>0</v>
      </c>
      <c r="Y1141" s="41"/>
      <c r="Z1141" s="41"/>
      <c r="AA1141" s="41"/>
      <c r="AB1141" s="41"/>
      <c r="AC1141" s="41"/>
      <c r="AD1141" s="41">
        <f>(S1141*$AD$1)/31*N1141</f>
        <v>0</v>
      </c>
      <c r="AE1141" s="41">
        <f>(S1141*$AE$1)/30*O1141</f>
        <v>0</v>
      </c>
      <c r="AF1141" s="41">
        <f>(S1141*$AF$1)/31*P1141</f>
        <v>0</v>
      </c>
      <c r="AG1141" s="41">
        <f>S1141-AD1141-AE1141-AF1141</f>
        <v>0</v>
      </c>
      <c r="AI1141" s="100">
        <f t="shared" si="544"/>
        <v>0.6492243155755667</v>
      </c>
      <c r="AJ1141" s="100">
        <f t="shared" si="545"/>
        <v>0.31337957391702437</v>
      </c>
      <c r="AK1141" s="41">
        <f t="shared" si="538"/>
        <v>0.49150633381522779</v>
      </c>
      <c r="AL1141" s="41">
        <f t="shared" si="546"/>
        <v>0</v>
      </c>
      <c r="AR1141" s="41">
        <f t="shared" si="547"/>
        <v>0</v>
      </c>
      <c r="AS1141" s="41">
        <f t="shared" si="548"/>
        <v>0</v>
      </c>
      <c r="AT1141" s="41">
        <f t="shared" si="549"/>
        <v>0</v>
      </c>
      <c r="AV1141" s="40">
        <f t="shared" si="550"/>
        <v>3014.0576349703429</v>
      </c>
      <c r="AW1141" s="40">
        <f t="shared" si="551"/>
        <v>1873.8074673634896</v>
      </c>
      <c r="AX1141" s="40">
        <f t="shared" si="552"/>
        <v>2343.1353096175012</v>
      </c>
      <c r="AY1141" s="40">
        <f t="shared" si="553"/>
        <v>0</v>
      </c>
      <c r="AZ1141" s="40">
        <f t="shared" si="554"/>
        <v>0</v>
      </c>
      <c r="BA1141" s="40">
        <f t="shared" si="555"/>
        <v>0</v>
      </c>
      <c r="BB1141" s="40">
        <f t="shared" si="556"/>
        <v>0</v>
      </c>
      <c r="BC1141" s="40">
        <f t="shared" si="557"/>
        <v>0</v>
      </c>
      <c r="BD1141" s="40">
        <f t="shared" si="558"/>
        <v>0</v>
      </c>
      <c r="BE1141" s="40">
        <f>(AD1141+AR1141)*$BE$1</f>
        <v>0</v>
      </c>
      <c r="BF1141" s="40">
        <f>(AE1141+AS1141)*$BF$1</f>
        <v>0</v>
      </c>
      <c r="BG1141" s="40">
        <f>(AF1141+AT1141)*$BG$1</f>
        <v>0</v>
      </c>
      <c r="BH1141" s="62">
        <f t="shared" si="559"/>
        <v>7231.0004119513342</v>
      </c>
      <c r="BI1141" s="128">
        <f>VLOOKUP(A1141,'1112 '!$B$499:$G$1229,6,0)</f>
        <v>4187.6099999999997</v>
      </c>
      <c r="BJ1141" s="63">
        <f t="shared" si="560"/>
        <v>3043.3904119513345</v>
      </c>
      <c r="BK1141" s="41">
        <f t="shared" si="561"/>
        <v>6.9070566903511859E-3</v>
      </c>
    </row>
    <row r="1142" spans="1:63" x14ac:dyDescent="0.3">
      <c r="A1142" s="85" t="s">
        <v>1834</v>
      </c>
      <c r="B1142" s="85" t="s">
        <v>894</v>
      </c>
      <c r="C1142" s="65">
        <f>VLOOKUP(B1142,Площадь!$D$2:$E$713,2,0)</f>
        <v>45.5</v>
      </c>
      <c r="D1142" s="79"/>
      <c r="E1142">
        <v>31</v>
      </c>
      <c r="F1142">
        <v>29</v>
      </c>
      <c r="G1142">
        <v>31</v>
      </c>
      <c r="Q1142">
        <f t="shared" si="540"/>
        <v>91</v>
      </c>
      <c r="R1142" s="100">
        <f>VLOOKUP(B1142,'Общие показания'!A:H,8,0)</f>
        <v>1.7354986403008013</v>
      </c>
      <c r="S1142" s="41"/>
      <c r="T1142" s="100">
        <f t="shared" si="541"/>
        <v>0.6630363258641464</v>
      </c>
      <c r="U1142" s="100">
        <f t="shared" si="542"/>
        <v>0.53853336514216443</v>
      </c>
      <c r="V1142" s="41">
        <f t="shared" si="537"/>
        <v>0.53392894929449053</v>
      </c>
      <c r="W1142" s="41">
        <f t="shared" si="562"/>
        <v>0</v>
      </c>
      <c r="X1142" s="100">
        <f t="shared" si="543"/>
        <v>0</v>
      </c>
      <c r="Y1142" s="41"/>
      <c r="Z1142" s="41"/>
      <c r="AA1142" s="41"/>
      <c r="AB1142" s="41"/>
      <c r="AC1142" s="41"/>
      <c r="AD1142" s="41"/>
      <c r="AE1142" s="41"/>
      <c r="AF1142" s="41"/>
      <c r="AG1142" s="41"/>
      <c r="AI1142" s="100">
        <f t="shared" si="544"/>
        <v>0.90891404180579338</v>
      </c>
      <c r="AJ1142" s="100">
        <f t="shared" si="545"/>
        <v>0.4387314034838341</v>
      </c>
      <c r="AK1142" s="41">
        <f t="shared" si="538"/>
        <v>0.68810886734131893</v>
      </c>
      <c r="AL1142" s="41">
        <f t="shared" si="546"/>
        <v>0</v>
      </c>
      <c r="AR1142" s="41">
        <f t="shared" si="547"/>
        <v>0</v>
      </c>
      <c r="AS1142" s="41">
        <f t="shared" si="548"/>
        <v>0</v>
      </c>
      <c r="AT1142" s="41">
        <f t="shared" si="549"/>
        <v>0</v>
      </c>
      <c r="AV1142" s="40">
        <f t="shared" si="550"/>
        <v>4219.6806889584795</v>
      </c>
      <c r="AW1142" s="40">
        <f t="shared" si="551"/>
        <v>2623.3304543088857</v>
      </c>
      <c r="AX1142" s="40">
        <f t="shared" si="552"/>
        <v>3280.3894334645015</v>
      </c>
      <c r="AY1142" s="40">
        <f t="shared" si="553"/>
        <v>0</v>
      </c>
      <c r="AZ1142" s="40">
        <f t="shared" si="554"/>
        <v>0</v>
      </c>
      <c r="BA1142" s="40">
        <f t="shared" si="555"/>
        <v>0</v>
      </c>
      <c r="BB1142" s="40">
        <f t="shared" si="556"/>
        <v>0</v>
      </c>
      <c r="BC1142" s="40">
        <f t="shared" si="557"/>
        <v>0</v>
      </c>
      <c r="BD1142" s="40">
        <f t="shared" si="558"/>
        <v>0</v>
      </c>
      <c r="BE1142" s="40"/>
      <c r="BF1142" s="40"/>
      <c r="BG1142" s="40"/>
      <c r="BH1142" s="62">
        <f t="shared" si="559"/>
        <v>10123.400576731867</v>
      </c>
      <c r="BI1142" s="128">
        <f>VLOOKUP(A1142,'1112 '!$B$499:$G$1229,6,0)</f>
        <v>5862.63</v>
      </c>
      <c r="BJ1142" s="63">
        <f t="shared" si="560"/>
        <v>4260.7705767318666</v>
      </c>
      <c r="BK1142" s="41">
        <f t="shared" si="561"/>
        <v>6.9070566903511868E-3</v>
      </c>
    </row>
    <row r="1143" spans="1:63" x14ac:dyDescent="0.3">
      <c r="A1143" s="85" t="s">
        <v>1801</v>
      </c>
      <c r="B1143" s="85" t="s">
        <v>1176</v>
      </c>
      <c r="C1143" s="65">
        <f>VLOOKUP(B1143,Площадь!$D$2:$E$713,2,0)</f>
        <v>56.2</v>
      </c>
      <c r="D1143" s="79"/>
      <c r="E1143">
        <v>31</v>
      </c>
      <c r="F1143">
        <v>29</v>
      </c>
      <c r="G1143">
        <v>31</v>
      </c>
      <c r="Q1143">
        <f t="shared" si="540"/>
        <v>91</v>
      </c>
      <c r="R1143" s="100">
        <f>VLOOKUP(B1143,'Общие показания'!A:H,8,0)</f>
        <v>2.1436268919759347</v>
      </c>
      <c r="S1143" s="41"/>
      <c r="T1143" s="100">
        <f t="shared" si="541"/>
        <v>0.81895915414428633</v>
      </c>
      <c r="U1143" s="100">
        <f t="shared" si="542"/>
        <v>0.66517747518658543</v>
      </c>
      <c r="V1143" s="41">
        <f t="shared" si="537"/>
        <v>0.65949026264506305</v>
      </c>
      <c r="W1143" s="41">
        <f t="shared" si="562"/>
        <v>0</v>
      </c>
      <c r="X1143" s="100">
        <f t="shared" si="543"/>
        <v>0</v>
      </c>
      <c r="Y1143" s="41"/>
      <c r="Z1143" s="41"/>
      <c r="AA1143" s="41"/>
      <c r="AB1143" s="41"/>
      <c r="AC1143" s="41"/>
      <c r="AD1143" s="41">
        <f>(S1143*$AD$1)/31*N1143</f>
        <v>0</v>
      </c>
      <c r="AE1143" s="41">
        <f>(S1143*$AE$1)/30*O1143</f>
        <v>0</v>
      </c>
      <c r="AF1143" s="41">
        <f>(S1143*$AF$1)/31*P1143</f>
        <v>0</v>
      </c>
      <c r="AG1143" s="41">
        <f>S1143-AD1143-AE1143-AF1143</f>
        <v>0</v>
      </c>
      <c r="AI1143" s="100">
        <f t="shared" si="544"/>
        <v>1.1226586626260568</v>
      </c>
      <c r="AJ1143" s="100">
        <f t="shared" si="545"/>
        <v>0.54190560166574675</v>
      </c>
      <c r="AK1143" s="41">
        <f t="shared" si="538"/>
        <v>0.84992787570510164</v>
      </c>
      <c r="AL1143" s="41">
        <f t="shared" si="546"/>
        <v>0</v>
      </c>
      <c r="AR1143" s="41">
        <f t="shared" si="547"/>
        <v>0</v>
      </c>
      <c r="AS1143" s="41">
        <f t="shared" si="548"/>
        <v>0</v>
      </c>
      <c r="AT1143" s="41">
        <f t="shared" si="549"/>
        <v>0</v>
      </c>
      <c r="AV1143" s="40">
        <f t="shared" si="550"/>
        <v>5212.0012026256391</v>
      </c>
      <c r="AW1143" s="40">
        <f t="shared" si="551"/>
        <v>3240.2455281793264</v>
      </c>
      <c r="AX1143" s="40">
        <f t="shared" si="552"/>
        <v>4051.8216738616484</v>
      </c>
      <c r="AY1143" s="40">
        <f t="shared" si="553"/>
        <v>0</v>
      </c>
      <c r="AZ1143" s="40">
        <f t="shared" si="554"/>
        <v>0</v>
      </c>
      <c r="BA1143" s="40">
        <f t="shared" si="555"/>
        <v>0</v>
      </c>
      <c r="BB1143" s="40">
        <f t="shared" si="556"/>
        <v>0</v>
      </c>
      <c r="BC1143" s="40">
        <f t="shared" si="557"/>
        <v>0</v>
      </c>
      <c r="BD1143" s="40">
        <f t="shared" si="558"/>
        <v>0</v>
      </c>
      <c r="BE1143" s="40">
        <f>(AD1143+AR1143)*$BE$1</f>
        <v>0</v>
      </c>
      <c r="BF1143" s="40">
        <f>(AE1143+AS1143)*$BF$1</f>
        <v>0</v>
      </c>
      <c r="BG1143" s="40">
        <f>(AF1143+AT1143)*$BG$1</f>
        <v>0</v>
      </c>
      <c r="BH1143" s="62">
        <f t="shared" si="559"/>
        <v>12504.068404666614</v>
      </c>
      <c r="BI1143" s="128">
        <f>VLOOKUP(A1143,'1112 '!$B$499:$G$1229,6,0)</f>
        <v>7241.34</v>
      </c>
      <c r="BJ1143" s="63">
        <f t="shared" si="560"/>
        <v>5262.7284046666136</v>
      </c>
      <c r="BK1143" s="41">
        <f t="shared" si="561"/>
        <v>6.907056690351185E-3</v>
      </c>
    </row>
    <row r="1144" spans="1:63" x14ac:dyDescent="0.3">
      <c r="A1144" s="85" t="s">
        <v>1812</v>
      </c>
      <c r="B1144" s="85" t="s">
        <v>902</v>
      </c>
      <c r="C1144" s="65">
        <f>VLOOKUP(B1144,Площадь!$D$2:$E$713,2,0)</f>
        <v>45</v>
      </c>
      <c r="D1144" s="79"/>
      <c r="E1144">
        <v>31</v>
      </c>
      <c r="F1144">
        <v>29</v>
      </c>
      <c r="G1144">
        <v>31</v>
      </c>
      <c r="Q1144">
        <f t="shared" si="540"/>
        <v>91</v>
      </c>
      <c r="R1144" s="100">
        <f>VLOOKUP(B1144,'Общие показания'!A:H,8,0)</f>
        <v>0</v>
      </c>
      <c r="S1144" s="41"/>
      <c r="T1144" s="100">
        <f t="shared" si="541"/>
        <v>0</v>
      </c>
      <c r="U1144" s="100">
        <f t="shared" si="542"/>
        <v>0</v>
      </c>
      <c r="V1144" s="41">
        <f t="shared" si="537"/>
        <v>0</v>
      </c>
      <c r="W1144" s="41">
        <f t="shared" si="562"/>
        <v>0</v>
      </c>
      <c r="X1144" s="100">
        <f t="shared" si="543"/>
        <v>0</v>
      </c>
      <c r="Y1144" s="41"/>
      <c r="Z1144" s="41"/>
      <c r="AA1144" s="41"/>
      <c r="AB1144" s="41"/>
      <c r="AC1144" s="41"/>
      <c r="AD1144" s="41"/>
      <c r="AE1144" s="41"/>
      <c r="AF1144" s="41"/>
      <c r="AG1144" s="41"/>
      <c r="AI1144" s="100">
        <f t="shared" si="544"/>
        <v>0.89892597541232311</v>
      </c>
      <c r="AJ1144" s="100">
        <f t="shared" si="545"/>
        <v>0.43391017926972603</v>
      </c>
      <c r="AK1144" s="41">
        <f t="shared" si="538"/>
        <v>0.68054723143646922</v>
      </c>
      <c r="AL1144" s="41">
        <f t="shared" si="546"/>
        <v>0</v>
      </c>
      <c r="AR1144" s="41">
        <f t="shared" si="547"/>
        <v>0</v>
      </c>
      <c r="AS1144" s="41">
        <f t="shared" si="548"/>
        <v>0</v>
      </c>
      <c r="AT1144" s="41">
        <f t="shared" si="549"/>
        <v>0</v>
      </c>
      <c r="AV1144" s="40">
        <f t="shared" si="550"/>
        <v>2413.0409313578239</v>
      </c>
      <c r="AW1144" s="40">
        <f t="shared" si="551"/>
        <v>1164.7711288244818</v>
      </c>
      <c r="AX1144" s="40">
        <f t="shared" si="552"/>
        <v>1826.8337661788007</v>
      </c>
      <c r="AY1144" s="40">
        <f t="shared" si="553"/>
        <v>0</v>
      </c>
      <c r="AZ1144" s="40">
        <f t="shared" si="554"/>
        <v>0</v>
      </c>
      <c r="BA1144" s="40">
        <f t="shared" si="555"/>
        <v>0</v>
      </c>
      <c r="BB1144" s="40">
        <f t="shared" si="556"/>
        <v>0</v>
      </c>
      <c r="BC1144" s="40">
        <f t="shared" si="557"/>
        <v>0</v>
      </c>
      <c r="BD1144" s="40">
        <f t="shared" si="558"/>
        <v>0</v>
      </c>
      <c r="BE1144" s="40"/>
      <c r="BF1144" s="40"/>
      <c r="BG1144" s="40"/>
      <c r="BH1144" s="62">
        <f t="shared" si="559"/>
        <v>5404.6458263611066</v>
      </c>
      <c r="BI1144" s="128">
        <f>VLOOKUP(A1144,'1112 '!$B$499:$G$1229,6,0)</f>
        <v>5798.22</v>
      </c>
      <c r="BJ1144" s="63">
        <f t="shared" si="560"/>
        <v>-393.57417363889363</v>
      </c>
      <c r="BK1144" s="41">
        <f t="shared" si="561"/>
        <v>3.7284877520713301E-3</v>
      </c>
    </row>
    <row r="1145" spans="1:63" x14ac:dyDescent="0.3">
      <c r="A1145" s="85" t="s">
        <v>1871</v>
      </c>
      <c r="B1145" s="85" t="s">
        <v>979</v>
      </c>
      <c r="C1145" s="65">
        <f>VLOOKUP(B1145,Площадь!$D$2:$E$713,2,0)</f>
        <v>84.5</v>
      </c>
      <c r="D1145" s="79"/>
      <c r="E1145">
        <v>31</v>
      </c>
      <c r="F1145">
        <v>29</v>
      </c>
      <c r="G1145">
        <v>31</v>
      </c>
      <c r="Q1145">
        <f t="shared" si="540"/>
        <v>91</v>
      </c>
      <c r="R1145" s="100">
        <f>VLOOKUP(B1145,'Общие показания'!A:H,8,0)</f>
        <v>3.2230689034157738</v>
      </c>
      <c r="S1145" s="41"/>
      <c r="T1145" s="100">
        <f t="shared" si="541"/>
        <v>1.2313531766048433</v>
      </c>
      <c r="U1145" s="100">
        <f t="shared" si="542"/>
        <v>1.0001333924068767</v>
      </c>
      <c r="V1145" s="41">
        <f t="shared" si="537"/>
        <v>0.99158233440405397</v>
      </c>
      <c r="W1145" s="41">
        <f t="shared" si="562"/>
        <v>0</v>
      </c>
      <c r="X1145" s="100">
        <f t="shared" si="543"/>
        <v>0</v>
      </c>
      <c r="Y1145" s="41"/>
      <c r="Z1145" s="41"/>
      <c r="AA1145" s="41"/>
      <c r="AB1145" s="41"/>
      <c r="AC1145" s="41"/>
      <c r="AD1145" s="41"/>
      <c r="AE1145" s="41"/>
      <c r="AF1145" s="41"/>
      <c r="AG1145" s="41"/>
      <c r="AI1145" s="100">
        <f t="shared" si="544"/>
        <v>1.6879832204964733</v>
      </c>
      <c r="AJ1145" s="100">
        <f t="shared" si="545"/>
        <v>0.81478689218426337</v>
      </c>
      <c r="AK1145" s="41">
        <f t="shared" si="538"/>
        <v>1.2779164679195922</v>
      </c>
      <c r="AL1145" s="41">
        <f t="shared" si="546"/>
        <v>0</v>
      </c>
      <c r="AR1145" s="41">
        <f t="shared" si="547"/>
        <v>0</v>
      </c>
      <c r="AS1145" s="41">
        <f t="shared" si="548"/>
        <v>0</v>
      </c>
      <c r="AT1145" s="41">
        <f t="shared" si="549"/>
        <v>0</v>
      </c>
      <c r="AV1145" s="40">
        <f t="shared" si="550"/>
        <v>7836.549850922891</v>
      </c>
      <c r="AW1145" s="40">
        <f t="shared" si="551"/>
        <v>4871.8994151450734</v>
      </c>
      <c r="AX1145" s="40">
        <f t="shared" si="552"/>
        <v>6092.1518050055029</v>
      </c>
      <c r="AY1145" s="40">
        <f t="shared" si="553"/>
        <v>0</v>
      </c>
      <c r="AZ1145" s="40">
        <f t="shared" si="554"/>
        <v>0</v>
      </c>
      <c r="BA1145" s="40">
        <f t="shared" si="555"/>
        <v>0</v>
      </c>
      <c r="BB1145" s="40">
        <f t="shared" si="556"/>
        <v>0</v>
      </c>
      <c r="BC1145" s="40">
        <f t="shared" si="557"/>
        <v>0</v>
      </c>
      <c r="BD1145" s="40">
        <f t="shared" si="558"/>
        <v>0</v>
      </c>
      <c r="BE1145" s="40"/>
      <c r="BF1145" s="40"/>
      <c r="BG1145" s="40"/>
      <c r="BH1145" s="62">
        <f t="shared" si="559"/>
        <v>18800.601071073466</v>
      </c>
      <c r="BI1145" s="128">
        <f>VLOOKUP(A1145,'1112 '!$B$499:$G$1229,6,0)</f>
        <v>10887.76</v>
      </c>
      <c r="BJ1145" s="63">
        <f t="shared" si="560"/>
        <v>7912.8410710734661</v>
      </c>
      <c r="BK1145" s="41">
        <f t="shared" si="561"/>
        <v>6.9070566903511859E-3</v>
      </c>
    </row>
    <row r="1146" spans="1:63" x14ac:dyDescent="0.3">
      <c r="A1146" s="85" t="s">
        <v>1839</v>
      </c>
      <c r="B1146" s="85" t="s">
        <v>684</v>
      </c>
      <c r="C1146" s="65">
        <f>VLOOKUP(B1146,Площадь!$D$2:$E$713,2,0)</f>
        <v>46.4</v>
      </c>
      <c r="D1146" s="79"/>
      <c r="E1146">
        <v>31</v>
      </c>
      <c r="F1146">
        <v>29</v>
      </c>
      <c r="G1146">
        <v>31</v>
      </c>
      <c r="Q1146">
        <f t="shared" si="540"/>
        <v>91</v>
      </c>
      <c r="R1146" s="100">
        <f>VLOOKUP(B1146,'Общие показания'!A:H,8,0)</f>
        <v>4.3360000000000003</v>
      </c>
      <c r="S1146" s="41"/>
      <c r="T1146" s="100">
        <f t="shared" si="541"/>
        <v>1.6565414931403515</v>
      </c>
      <c r="U1146" s="100">
        <f t="shared" si="542"/>
        <v>1.3454811297643554</v>
      </c>
      <c r="V1146" s="41">
        <f t="shared" si="537"/>
        <v>1.3339773770952936</v>
      </c>
      <c r="W1146" s="41">
        <f t="shared" si="562"/>
        <v>0</v>
      </c>
      <c r="X1146" s="100">
        <f t="shared" si="543"/>
        <v>0</v>
      </c>
      <c r="Y1146" s="41"/>
      <c r="Z1146" s="41"/>
      <c r="AA1146" s="41"/>
      <c r="AB1146" s="41"/>
      <c r="AC1146" s="41"/>
      <c r="AD1146" s="41"/>
      <c r="AE1146" s="41"/>
      <c r="AF1146" s="41"/>
      <c r="AG1146" s="41"/>
      <c r="AI1146" s="100">
        <f t="shared" si="544"/>
        <v>0.92689256131403974</v>
      </c>
      <c r="AJ1146" s="100">
        <f t="shared" si="545"/>
        <v>0.44740960706922861</v>
      </c>
      <c r="AK1146" s="41">
        <f t="shared" si="538"/>
        <v>0.70171981197004829</v>
      </c>
      <c r="AL1146" s="41">
        <f t="shared" si="546"/>
        <v>0</v>
      </c>
      <c r="AR1146" s="41">
        <f t="shared" si="547"/>
        <v>0</v>
      </c>
      <c r="AS1146" s="41">
        <f t="shared" si="548"/>
        <v>0</v>
      </c>
      <c r="AT1146" s="41">
        <f t="shared" si="549"/>
        <v>0</v>
      </c>
      <c r="AV1146" s="40">
        <f t="shared" si="550"/>
        <v>6934.8670384151901</v>
      </c>
      <c r="AW1146" s="40">
        <f t="shared" si="551"/>
        <v>4812.7641783265999</v>
      </c>
      <c r="AX1146" s="40">
        <f t="shared" si="552"/>
        <v>5464.5441064394417</v>
      </c>
      <c r="AY1146" s="40">
        <f t="shared" si="553"/>
        <v>0</v>
      </c>
      <c r="AZ1146" s="40">
        <f t="shared" si="554"/>
        <v>0</v>
      </c>
      <c r="BA1146" s="40">
        <f t="shared" si="555"/>
        <v>0</v>
      </c>
      <c r="BB1146" s="40">
        <f t="shared" si="556"/>
        <v>0</v>
      </c>
      <c r="BC1146" s="40">
        <f t="shared" si="557"/>
        <v>0</v>
      </c>
      <c r="BD1146" s="40">
        <f t="shared" si="558"/>
        <v>0</v>
      </c>
      <c r="BE1146" s="40"/>
      <c r="BF1146" s="40"/>
      <c r="BG1146" s="40"/>
      <c r="BH1146" s="62">
        <f t="shared" si="559"/>
        <v>17212.175323181233</v>
      </c>
      <c r="BI1146" s="128">
        <f>VLOOKUP(A1146,'1112 '!$B$499:$G$1229,6,0)</f>
        <v>5978.61</v>
      </c>
      <c r="BJ1146" s="63">
        <f t="shared" si="560"/>
        <v>11233.565323181232</v>
      </c>
      <c r="BK1146" s="41">
        <f t="shared" si="561"/>
        <v>1.1515844073910412E-2</v>
      </c>
    </row>
    <row r="1147" spans="1:63" x14ac:dyDescent="0.3">
      <c r="A1147" s="85" t="s">
        <v>1893</v>
      </c>
      <c r="B1147" s="85" t="s">
        <v>1177</v>
      </c>
      <c r="C1147" s="65">
        <f>VLOOKUP(B1147,Площадь!$D$2:$E$713,2,0)</f>
        <v>41.4</v>
      </c>
      <c r="D1147" s="79"/>
      <c r="E1147">
        <v>31</v>
      </c>
      <c r="F1147">
        <v>29</v>
      </c>
      <c r="G1147">
        <v>31</v>
      </c>
      <c r="Q1147">
        <f t="shared" si="540"/>
        <v>91</v>
      </c>
      <c r="R1147" s="100">
        <f>VLOOKUP(B1147,'Общие показания'!A:H,8,0)</f>
        <v>3.5070000000000014</v>
      </c>
      <c r="S1147" s="41"/>
      <c r="T1147" s="100">
        <f t="shared" si="541"/>
        <v>1.3398272639398556</v>
      </c>
      <c r="U1147" s="100">
        <f t="shared" si="542"/>
        <v>1.0882385429159587</v>
      </c>
      <c r="V1147" s="41">
        <f t="shared" si="537"/>
        <v>1.0789341931441874</v>
      </c>
      <c r="W1147" s="41">
        <f t="shared" si="562"/>
        <v>0</v>
      </c>
      <c r="X1147" s="100">
        <f t="shared" si="543"/>
        <v>0</v>
      </c>
      <c r="Y1147" s="41"/>
      <c r="Z1147" s="41"/>
      <c r="AA1147" s="41"/>
      <c r="AB1147" s="41"/>
      <c r="AC1147" s="41"/>
      <c r="AD1147" s="41"/>
      <c r="AE1147" s="41"/>
      <c r="AF1147" s="41"/>
      <c r="AG1147" s="41"/>
      <c r="AI1147" s="100">
        <f t="shared" si="544"/>
        <v>0.82701189737933722</v>
      </c>
      <c r="AJ1147" s="100">
        <f t="shared" si="545"/>
        <v>0.39919736492814795</v>
      </c>
      <c r="AK1147" s="41">
        <f t="shared" si="538"/>
        <v>0.62610345292155167</v>
      </c>
      <c r="AL1147" s="41">
        <f t="shared" si="546"/>
        <v>0</v>
      </c>
      <c r="AR1147" s="41">
        <f t="shared" si="547"/>
        <v>0</v>
      </c>
      <c r="AS1147" s="41">
        <f t="shared" si="548"/>
        <v>0</v>
      </c>
      <c r="AT1147" s="41">
        <f t="shared" si="549"/>
        <v>0</v>
      </c>
      <c r="AV1147" s="40">
        <f t="shared" si="550"/>
        <v>5816.5763710787896</v>
      </c>
      <c r="AW1147" s="40">
        <f t="shared" si="551"/>
        <v>3992.8134535804061</v>
      </c>
      <c r="AX1147" s="40">
        <f t="shared" si="552"/>
        <v>4576.9348555930274</v>
      </c>
      <c r="AY1147" s="40">
        <f t="shared" si="553"/>
        <v>0</v>
      </c>
      <c r="AZ1147" s="40">
        <f t="shared" si="554"/>
        <v>0</v>
      </c>
      <c r="BA1147" s="40">
        <f t="shared" si="555"/>
        <v>0</v>
      </c>
      <c r="BB1147" s="40">
        <f t="shared" si="556"/>
        <v>0</v>
      </c>
      <c r="BC1147" s="40">
        <f t="shared" si="557"/>
        <v>0</v>
      </c>
      <c r="BD1147" s="40">
        <f t="shared" si="558"/>
        <v>0</v>
      </c>
      <c r="BE1147" s="40"/>
      <c r="BF1147" s="40"/>
      <c r="BG1147" s="40"/>
      <c r="BH1147" s="62">
        <f t="shared" si="559"/>
        <v>14386.324680252223</v>
      </c>
      <c r="BI1147" s="128">
        <f>VLOOKUP(A1147,'1112 '!$B$499:$G$1229,6,0)</f>
        <v>5334.36</v>
      </c>
      <c r="BJ1147" s="63">
        <f t="shared" si="560"/>
        <v>9051.964680252222</v>
      </c>
      <c r="BK1147" s="41">
        <f t="shared" si="561"/>
        <v>1.0787666496032685E-2</v>
      </c>
    </row>
    <row r="1148" spans="1:63" x14ac:dyDescent="0.3">
      <c r="A1148" s="85" t="s">
        <v>2340</v>
      </c>
      <c r="B1148" s="85" t="s">
        <v>629</v>
      </c>
      <c r="C1148" s="65">
        <f>VLOOKUP(B1148,Площадь!$D$2:$E$713,2,0)</f>
        <v>59.1</v>
      </c>
      <c r="D1148" s="79"/>
      <c r="E1148">
        <v>31</v>
      </c>
      <c r="F1148">
        <v>29</v>
      </c>
      <c r="G1148">
        <v>31</v>
      </c>
      <c r="Q1148">
        <f t="shared" si="540"/>
        <v>91</v>
      </c>
      <c r="R1148" s="100">
        <f>VLOOKUP(B1148,'Общие показания'!A:H,8,0)</f>
        <v>2.2542410910280739</v>
      </c>
      <c r="S1148" s="41"/>
      <c r="T1148" s="100">
        <f t="shared" si="541"/>
        <v>0.86121861227628693</v>
      </c>
      <c r="U1148" s="100">
        <f t="shared" si="542"/>
        <v>0.69950157977806415</v>
      </c>
      <c r="V1148" s="41">
        <f t="shared" si="537"/>
        <v>0.69352089897372293</v>
      </c>
      <c r="W1148" s="41">
        <f t="shared" si="562"/>
        <v>0</v>
      </c>
      <c r="X1148" s="100">
        <f t="shared" si="543"/>
        <v>0</v>
      </c>
      <c r="Y1148" s="41"/>
      <c r="Z1148" s="41"/>
      <c r="AA1148" s="41"/>
      <c r="AB1148" s="41"/>
      <c r="AC1148" s="41"/>
      <c r="AD1148" s="41"/>
      <c r="AE1148" s="41"/>
      <c r="AF1148" s="41"/>
      <c r="AG1148" s="41"/>
      <c r="AI1148" s="100">
        <f t="shared" si="544"/>
        <v>1.1805894477081844</v>
      </c>
      <c r="AJ1148" s="100">
        <f t="shared" si="545"/>
        <v>0.56986870210757357</v>
      </c>
      <c r="AK1148" s="41">
        <f t="shared" si="538"/>
        <v>0.89378536395322961</v>
      </c>
      <c r="AL1148" s="41">
        <f t="shared" si="546"/>
        <v>0</v>
      </c>
      <c r="AR1148" s="41">
        <f t="shared" si="547"/>
        <v>0</v>
      </c>
      <c r="AS1148" s="41">
        <f t="shared" si="548"/>
        <v>0</v>
      </c>
      <c r="AT1148" s="41">
        <f t="shared" si="549"/>
        <v>0</v>
      </c>
      <c r="AV1148" s="40">
        <f t="shared" si="550"/>
        <v>5480.9478838999157</v>
      </c>
      <c r="AW1148" s="40">
        <f t="shared" si="551"/>
        <v>3407.4468098825309</v>
      </c>
      <c r="AX1148" s="40">
        <f t="shared" si="552"/>
        <v>4260.9014399505941</v>
      </c>
      <c r="AY1148" s="40">
        <f t="shared" si="553"/>
        <v>0</v>
      </c>
      <c r="AZ1148" s="40">
        <f t="shared" si="554"/>
        <v>0</v>
      </c>
      <c r="BA1148" s="40">
        <f t="shared" si="555"/>
        <v>0</v>
      </c>
      <c r="BB1148" s="40">
        <f t="shared" si="556"/>
        <v>0</v>
      </c>
      <c r="BC1148" s="40">
        <f t="shared" si="557"/>
        <v>0</v>
      </c>
      <c r="BD1148" s="40">
        <f t="shared" si="558"/>
        <v>0</v>
      </c>
      <c r="BE1148" s="40"/>
      <c r="BF1148" s="40"/>
      <c r="BG1148" s="40"/>
      <c r="BH1148" s="62">
        <f t="shared" si="559"/>
        <v>13149.296133733042</v>
      </c>
      <c r="BI1148" s="128">
        <f>VLOOKUP(A1148,'1112 '!$B$499:$G$1229,6,0)</f>
        <v>7614.99</v>
      </c>
      <c r="BJ1148" s="63">
        <f t="shared" si="560"/>
        <v>5534.3061337330419</v>
      </c>
      <c r="BK1148" s="41">
        <f t="shared" si="561"/>
        <v>6.9070566903511876E-3</v>
      </c>
    </row>
    <row r="1149" spans="1:63" x14ac:dyDescent="0.3">
      <c r="A1149" s="85" t="s">
        <v>1852</v>
      </c>
      <c r="B1149" s="85" t="s">
        <v>952</v>
      </c>
      <c r="C1149" s="65">
        <f>VLOOKUP(B1149,Площадь!$D$2:$E$713,2,0)</f>
        <v>66.2</v>
      </c>
      <c r="D1149" s="79"/>
      <c r="E1149">
        <v>31</v>
      </c>
      <c r="F1149">
        <v>29</v>
      </c>
      <c r="G1149">
        <v>31</v>
      </c>
      <c r="Q1149">
        <f t="shared" si="540"/>
        <v>91</v>
      </c>
      <c r="R1149" s="100">
        <f>VLOOKUP(B1149,'Общие показания'!A:H,8,0)</f>
        <v>2.5250551645695176</v>
      </c>
      <c r="S1149" s="41"/>
      <c r="T1149" s="100">
        <f t="shared" si="541"/>
        <v>0.96468142356497788</v>
      </c>
      <c r="U1149" s="100">
        <f t="shared" si="542"/>
        <v>0.78353645653651172</v>
      </c>
      <c r="V1149" s="41">
        <f t="shared" si="537"/>
        <v>0.77683728446802813</v>
      </c>
      <c r="W1149" s="41">
        <f t="shared" si="562"/>
        <v>0</v>
      </c>
      <c r="X1149" s="100">
        <f t="shared" si="543"/>
        <v>0</v>
      </c>
      <c r="Y1149" s="41"/>
      <c r="Z1149" s="41"/>
      <c r="AA1149" s="41"/>
      <c r="AB1149" s="41"/>
      <c r="AC1149" s="41"/>
      <c r="AD1149" s="41"/>
      <c r="AE1149" s="41"/>
      <c r="AF1149" s="41"/>
      <c r="AG1149" s="41"/>
      <c r="AI1149" s="100">
        <f t="shared" si="544"/>
        <v>1.3224199904954621</v>
      </c>
      <c r="AJ1149" s="100">
        <f t="shared" si="545"/>
        <v>0.63833008594790808</v>
      </c>
      <c r="AK1149" s="41">
        <f t="shared" si="538"/>
        <v>1.0011605938020949</v>
      </c>
      <c r="AL1149" s="41">
        <f t="shared" si="546"/>
        <v>0</v>
      </c>
      <c r="AR1149" s="41">
        <f t="shared" si="547"/>
        <v>0</v>
      </c>
      <c r="AS1149" s="41">
        <f t="shared" si="548"/>
        <v>0</v>
      </c>
      <c r="AT1149" s="41">
        <f t="shared" si="549"/>
        <v>0</v>
      </c>
      <c r="AV1149" s="40">
        <f t="shared" si="550"/>
        <v>6139.4035518472829</v>
      </c>
      <c r="AW1149" s="40">
        <f t="shared" si="551"/>
        <v>3816.8016719834768</v>
      </c>
      <c r="AX1149" s="40">
        <f t="shared" si="552"/>
        <v>4772.7863845131869</v>
      </c>
      <c r="AY1149" s="40">
        <f t="shared" si="553"/>
        <v>0</v>
      </c>
      <c r="AZ1149" s="40">
        <f t="shared" si="554"/>
        <v>0</v>
      </c>
      <c r="BA1149" s="40">
        <f t="shared" si="555"/>
        <v>0</v>
      </c>
      <c r="BB1149" s="40">
        <f t="shared" si="556"/>
        <v>0</v>
      </c>
      <c r="BC1149" s="40">
        <f t="shared" si="557"/>
        <v>0</v>
      </c>
      <c r="BD1149" s="40">
        <f t="shared" si="558"/>
        <v>0</v>
      </c>
      <c r="BE1149" s="40"/>
      <c r="BF1149" s="40"/>
      <c r="BG1149" s="40"/>
      <c r="BH1149" s="62">
        <f t="shared" si="559"/>
        <v>14728.991608343946</v>
      </c>
      <c r="BI1149" s="128">
        <f>VLOOKUP(A1149,'1112 '!$B$499:$G$1229,6,0)</f>
        <v>8529.82</v>
      </c>
      <c r="BJ1149" s="63">
        <f t="shared" si="560"/>
        <v>6199.171608343946</v>
      </c>
      <c r="BK1149" s="41">
        <f t="shared" si="561"/>
        <v>6.9070566903511868E-3</v>
      </c>
    </row>
    <row r="1150" spans="1:63" x14ac:dyDescent="0.3">
      <c r="A1150" s="85" t="s">
        <v>2047</v>
      </c>
      <c r="B1150" s="85" t="s">
        <v>705</v>
      </c>
      <c r="C1150" s="65">
        <f>VLOOKUP(B1150,Площадь!$D$2:$E$713,2,0)</f>
        <v>75.8</v>
      </c>
      <c r="D1150" s="79"/>
      <c r="E1150">
        <v>31</v>
      </c>
      <c r="F1150">
        <v>29</v>
      </c>
      <c r="G1150">
        <v>31</v>
      </c>
      <c r="Q1150">
        <f t="shared" si="540"/>
        <v>91</v>
      </c>
      <c r="R1150" s="100">
        <f>VLOOKUP(B1150,'Общие показания'!A:H,8,0)</f>
        <v>2.8912263062593566</v>
      </c>
      <c r="S1150" s="41"/>
      <c r="T1150" s="100">
        <f t="shared" si="541"/>
        <v>1.1045748022088415</v>
      </c>
      <c r="U1150" s="100">
        <f t="shared" si="542"/>
        <v>0.89716107863244077</v>
      </c>
      <c r="V1150" s="41">
        <f t="shared" si="537"/>
        <v>0.88949042541807433</v>
      </c>
      <c r="W1150" s="41">
        <f t="shared" si="562"/>
        <v>0</v>
      </c>
      <c r="X1150" s="100">
        <f t="shared" si="543"/>
        <v>0</v>
      </c>
      <c r="Y1150" s="41"/>
      <c r="Z1150" s="41"/>
      <c r="AA1150" s="41"/>
      <c r="AB1150" s="41"/>
      <c r="AC1150" s="41"/>
      <c r="AD1150" s="41"/>
      <c r="AE1150" s="41"/>
      <c r="AF1150" s="41"/>
      <c r="AG1150" s="41"/>
      <c r="AI1150" s="100">
        <f t="shared" si="544"/>
        <v>1.5141908652500908</v>
      </c>
      <c r="AJ1150" s="100">
        <f t="shared" si="545"/>
        <v>0.73089759085878292</v>
      </c>
      <c r="AK1150" s="41">
        <f t="shared" si="538"/>
        <v>1.1463440031752081</v>
      </c>
      <c r="AL1150" s="41">
        <f t="shared" si="546"/>
        <v>0</v>
      </c>
      <c r="AR1150" s="41">
        <f t="shared" si="547"/>
        <v>0</v>
      </c>
      <c r="AS1150" s="41">
        <f t="shared" si="548"/>
        <v>0</v>
      </c>
      <c r="AT1150" s="41">
        <f t="shared" si="549"/>
        <v>0</v>
      </c>
      <c r="AV1150" s="40">
        <f t="shared" si="550"/>
        <v>7029.7098071000601</v>
      </c>
      <c r="AW1150" s="40">
        <f t="shared" si="551"/>
        <v>4370.2955700354614</v>
      </c>
      <c r="AX1150" s="40">
        <f t="shared" si="552"/>
        <v>5464.912506738664</v>
      </c>
      <c r="AY1150" s="40">
        <f t="shared" si="553"/>
        <v>0</v>
      </c>
      <c r="AZ1150" s="40">
        <f t="shared" si="554"/>
        <v>0</v>
      </c>
      <c r="BA1150" s="40">
        <f t="shared" si="555"/>
        <v>0</v>
      </c>
      <c r="BB1150" s="40">
        <f t="shared" si="556"/>
        <v>0</v>
      </c>
      <c r="BC1150" s="40">
        <f t="shared" si="557"/>
        <v>0</v>
      </c>
      <c r="BD1150" s="40">
        <f t="shared" si="558"/>
        <v>0</v>
      </c>
      <c r="BE1150" s="40"/>
      <c r="BF1150" s="40"/>
      <c r="BG1150" s="40"/>
      <c r="BH1150" s="62">
        <f t="shared" si="559"/>
        <v>16864.917883874186</v>
      </c>
      <c r="BI1150" s="128">
        <f>VLOOKUP(A1150,'1112 '!$B$499:$G$1229,6,0)</f>
        <v>9766.77</v>
      </c>
      <c r="BJ1150" s="63">
        <f t="shared" si="560"/>
        <v>7098.1478838741859</v>
      </c>
      <c r="BK1150" s="41">
        <f t="shared" si="561"/>
        <v>6.907056690351185E-3</v>
      </c>
    </row>
    <row r="1151" spans="1:63" x14ac:dyDescent="0.3">
      <c r="A1151" s="85" t="s">
        <v>1915</v>
      </c>
      <c r="B1151" s="85" t="s">
        <v>528</v>
      </c>
      <c r="C1151" s="65">
        <f>VLOOKUP(B1151,Площадь!$D$2:$E$713,2,0)</f>
        <v>40.200000000000003</v>
      </c>
      <c r="D1151" s="79"/>
      <c r="E1151">
        <v>31</v>
      </c>
      <c r="F1151">
        <v>29</v>
      </c>
      <c r="G1151">
        <v>31</v>
      </c>
      <c r="Q1151">
        <f t="shared" si="540"/>
        <v>91</v>
      </c>
      <c r="R1151" s="100">
        <f>VLOOKUP(B1151,'Общие показания'!A:H,8,0)</f>
        <v>1.5333416558262025</v>
      </c>
      <c r="S1151" s="41"/>
      <c r="T1151" s="100">
        <f t="shared" si="541"/>
        <v>0.58580352307117989</v>
      </c>
      <c r="U1151" s="100">
        <f t="shared" si="542"/>
        <v>0.47580310502670359</v>
      </c>
      <c r="V1151" s="41">
        <f t="shared" si="537"/>
        <v>0.47173502772831916</v>
      </c>
      <c r="W1151" s="41">
        <f t="shared" si="562"/>
        <v>0</v>
      </c>
      <c r="X1151" s="100">
        <f t="shared" si="543"/>
        <v>0</v>
      </c>
      <c r="Y1151" s="41"/>
      <c r="Z1151" s="41"/>
      <c r="AA1151" s="41"/>
      <c r="AB1151" s="41"/>
      <c r="AC1151" s="41"/>
      <c r="AD1151" s="41"/>
      <c r="AE1151" s="41"/>
      <c r="AF1151" s="41"/>
      <c r="AG1151" s="41"/>
      <c r="AI1151" s="100">
        <f t="shared" si="544"/>
        <v>0.80304053803500874</v>
      </c>
      <c r="AJ1151" s="100">
        <f t="shared" si="545"/>
        <v>0.3876264268142886</v>
      </c>
      <c r="AK1151" s="41">
        <f t="shared" si="538"/>
        <v>0.6079555267499126</v>
      </c>
      <c r="AL1151" s="41">
        <f t="shared" si="546"/>
        <v>0</v>
      </c>
      <c r="AR1151" s="41">
        <f t="shared" si="547"/>
        <v>0</v>
      </c>
      <c r="AS1151" s="41">
        <f t="shared" si="548"/>
        <v>0</v>
      </c>
      <c r="AT1151" s="41">
        <f t="shared" si="549"/>
        <v>0</v>
      </c>
      <c r="AV1151" s="40">
        <f t="shared" si="550"/>
        <v>3728.157443871009</v>
      </c>
      <c r="AW1151" s="40">
        <f t="shared" si="551"/>
        <v>2317.7556980926856</v>
      </c>
      <c r="AX1151" s="40">
        <f t="shared" si="552"/>
        <v>2898.2781368191863</v>
      </c>
      <c r="AY1151" s="40">
        <f t="shared" si="553"/>
        <v>0</v>
      </c>
      <c r="AZ1151" s="40">
        <f t="shared" si="554"/>
        <v>0</v>
      </c>
      <c r="BA1151" s="40">
        <f t="shared" si="555"/>
        <v>0</v>
      </c>
      <c r="BB1151" s="40">
        <f t="shared" si="556"/>
        <v>0</v>
      </c>
      <c r="BC1151" s="40">
        <f t="shared" si="557"/>
        <v>0</v>
      </c>
      <c r="BD1151" s="40">
        <f t="shared" si="558"/>
        <v>0</v>
      </c>
      <c r="BE1151" s="40"/>
      <c r="BF1151" s="40"/>
      <c r="BG1151" s="40"/>
      <c r="BH1151" s="62">
        <f t="shared" si="559"/>
        <v>8944.1912787828805</v>
      </c>
      <c r="BI1151" s="128">
        <f>VLOOKUP(A1151,'1112 '!$B$499:$G$1229,6,0)</f>
        <v>5179.74</v>
      </c>
      <c r="BJ1151" s="63">
        <f t="shared" si="560"/>
        <v>3764.4512787828808</v>
      </c>
      <c r="BK1151" s="41">
        <f t="shared" si="561"/>
        <v>6.9070566903511859E-3</v>
      </c>
    </row>
    <row r="1152" spans="1:63" x14ac:dyDescent="0.3">
      <c r="A1152" s="85" t="s">
        <v>2370</v>
      </c>
      <c r="B1152" s="85" t="s">
        <v>642</v>
      </c>
      <c r="C1152" s="65">
        <f>VLOOKUP(B1152,Площадь!$D$2:$E$713,2,0)</f>
        <v>57.9</v>
      </c>
      <c r="D1152" s="79"/>
      <c r="E1152">
        <v>31</v>
      </c>
      <c r="F1152">
        <v>29</v>
      </c>
      <c r="G1152">
        <v>31</v>
      </c>
      <c r="Q1152">
        <f t="shared" si="540"/>
        <v>91</v>
      </c>
      <c r="R1152" s="100">
        <f>VLOOKUP(B1152,'Общие показания'!A:H,8,0)</f>
        <v>2.2084696983168435</v>
      </c>
      <c r="S1152" s="41"/>
      <c r="T1152" s="100">
        <f t="shared" si="541"/>
        <v>0.84373193994580375</v>
      </c>
      <c r="U1152" s="100">
        <f t="shared" si="542"/>
        <v>0.68529850201607279</v>
      </c>
      <c r="V1152" s="41">
        <f t="shared" si="537"/>
        <v>0.67943925635496705</v>
      </c>
      <c r="W1152" s="41">
        <f t="shared" si="562"/>
        <v>0</v>
      </c>
      <c r="X1152" s="100">
        <f t="shared" si="543"/>
        <v>0</v>
      </c>
      <c r="Y1152" s="41"/>
      <c r="Z1152" s="41"/>
      <c r="AA1152" s="41"/>
      <c r="AB1152" s="41"/>
      <c r="AC1152" s="41"/>
      <c r="AD1152" s="41"/>
      <c r="AE1152" s="41"/>
      <c r="AF1152" s="41"/>
      <c r="AG1152" s="41"/>
      <c r="AI1152" s="100">
        <f t="shared" si="544"/>
        <v>1.1566180883638557</v>
      </c>
      <c r="AJ1152" s="100">
        <f t="shared" si="545"/>
        <v>0.55829776399371411</v>
      </c>
      <c r="AK1152" s="41">
        <f t="shared" si="538"/>
        <v>0.87563743778159042</v>
      </c>
      <c r="AL1152" s="41">
        <f t="shared" si="546"/>
        <v>0</v>
      </c>
      <c r="AR1152" s="41">
        <f t="shared" si="547"/>
        <v>0</v>
      </c>
      <c r="AS1152" s="41">
        <f t="shared" si="548"/>
        <v>0</v>
      </c>
      <c r="AT1152" s="41">
        <f t="shared" si="549"/>
        <v>0</v>
      </c>
      <c r="AV1152" s="40">
        <f t="shared" si="550"/>
        <v>5369.6596019933177</v>
      </c>
      <c r="AW1152" s="40">
        <f t="shared" si="551"/>
        <v>3338.2600726260316</v>
      </c>
      <c r="AX1152" s="40">
        <f t="shared" si="552"/>
        <v>4174.3856746724096</v>
      </c>
      <c r="AY1152" s="40">
        <f t="shared" si="553"/>
        <v>0</v>
      </c>
      <c r="AZ1152" s="40">
        <f t="shared" si="554"/>
        <v>0</v>
      </c>
      <c r="BA1152" s="40">
        <f t="shared" si="555"/>
        <v>0</v>
      </c>
      <c r="BB1152" s="40">
        <f t="shared" si="556"/>
        <v>0</v>
      </c>
      <c r="BC1152" s="40">
        <f t="shared" si="557"/>
        <v>0</v>
      </c>
      <c r="BD1152" s="40">
        <f t="shared" si="558"/>
        <v>0</v>
      </c>
      <c r="BE1152" s="40"/>
      <c r="BF1152" s="40"/>
      <c r="BG1152" s="40"/>
      <c r="BH1152" s="62">
        <f t="shared" si="559"/>
        <v>12882.305349291757</v>
      </c>
      <c r="BI1152" s="128">
        <f>VLOOKUP(A1152,'1112 '!$B$499:$G$1229,6,0)</f>
        <v>7460.37</v>
      </c>
      <c r="BJ1152" s="63">
        <f t="shared" si="560"/>
        <v>5421.9353492917571</v>
      </c>
      <c r="BK1152" s="41">
        <f t="shared" si="561"/>
        <v>6.9070566903511859E-3</v>
      </c>
    </row>
    <row r="1153" spans="1:63" x14ac:dyDescent="0.3">
      <c r="A1153" s="85" t="s">
        <v>1899</v>
      </c>
      <c r="B1153" s="85" t="s">
        <v>673</v>
      </c>
      <c r="C1153" s="65">
        <f>VLOOKUP(B1153,Площадь!$D$2:$E$713,2,0)</f>
        <v>65.099999999999994</v>
      </c>
      <c r="D1153" s="79"/>
      <c r="E1153">
        <v>31</v>
      </c>
      <c r="F1153">
        <v>29</v>
      </c>
      <c r="G1153">
        <v>31</v>
      </c>
      <c r="Q1153">
        <f t="shared" si="540"/>
        <v>91</v>
      </c>
      <c r="R1153" s="100">
        <f>VLOOKUP(B1153,'Общие показания'!A:H,8,0)</f>
        <v>2.4830980545842229</v>
      </c>
      <c r="S1153" s="41"/>
      <c r="T1153" s="100">
        <f t="shared" si="541"/>
        <v>0.9486519739287016</v>
      </c>
      <c r="U1153" s="100">
        <f t="shared" si="542"/>
        <v>0.77051696858801966</v>
      </c>
      <c r="V1153" s="41">
        <f t="shared" si="537"/>
        <v>0.7639291120675018</v>
      </c>
      <c r="W1153" s="41">
        <f t="shared" si="562"/>
        <v>0</v>
      </c>
      <c r="X1153" s="100">
        <f t="shared" si="543"/>
        <v>0</v>
      </c>
      <c r="Y1153" s="41"/>
      <c r="Z1153" s="41"/>
      <c r="AA1153" s="41"/>
      <c r="AB1153" s="41"/>
      <c r="AC1153" s="41"/>
      <c r="AD1153" s="41"/>
      <c r="AE1153" s="41"/>
      <c r="AF1153" s="41"/>
      <c r="AG1153" s="41"/>
      <c r="AI1153" s="100">
        <f t="shared" si="544"/>
        <v>1.3004462444298273</v>
      </c>
      <c r="AJ1153" s="100">
        <f t="shared" si="545"/>
        <v>0.62772339267687027</v>
      </c>
      <c r="AK1153" s="41">
        <f t="shared" si="538"/>
        <v>0.98452499481142552</v>
      </c>
      <c r="AL1153" s="41">
        <f t="shared" si="546"/>
        <v>0</v>
      </c>
      <c r="AR1153" s="41">
        <f t="shared" si="547"/>
        <v>0</v>
      </c>
      <c r="AS1153" s="41">
        <f t="shared" si="548"/>
        <v>0</v>
      </c>
      <c r="AT1153" s="41">
        <f t="shared" si="549"/>
        <v>0</v>
      </c>
      <c r="AV1153" s="40">
        <f t="shared" si="550"/>
        <v>6037.3892934329006</v>
      </c>
      <c r="AW1153" s="40">
        <f t="shared" si="551"/>
        <v>3753.3804961650203</v>
      </c>
      <c r="AX1153" s="40">
        <f t="shared" si="552"/>
        <v>4693.4802663415176</v>
      </c>
      <c r="AY1153" s="40">
        <f t="shared" si="553"/>
        <v>0</v>
      </c>
      <c r="AZ1153" s="40">
        <f t="shared" si="554"/>
        <v>0</v>
      </c>
      <c r="BA1153" s="40">
        <f t="shared" si="555"/>
        <v>0</v>
      </c>
      <c r="BB1153" s="40">
        <f t="shared" si="556"/>
        <v>0</v>
      </c>
      <c r="BC1153" s="40">
        <f t="shared" si="557"/>
        <v>0</v>
      </c>
      <c r="BD1153" s="40">
        <f t="shared" si="558"/>
        <v>0</v>
      </c>
      <c r="BE1153" s="40"/>
      <c r="BF1153" s="40"/>
      <c r="BG1153" s="40"/>
      <c r="BH1153" s="62">
        <f t="shared" si="559"/>
        <v>14484.250055939439</v>
      </c>
      <c r="BI1153" s="128">
        <f>VLOOKUP(A1153,'1112 '!$B$499:$G$1229,6,0)</f>
        <v>8388.08</v>
      </c>
      <c r="BJ1153" s="63">
        <f t="shared" si="560"/>
        <v>6096.1700559394394</v>
      </c>
      <c r="BK1153" s="41">
        <f t="shared" si="561"/>
        <v>6.9070566903511868E-3</v>
      </c>
    </row>
    <row r="1154" spans="1:63" x14ac:dyDescent="0.3">
      <c r="A1154" s="85" t="s">
        <v>1831</v>
      </c>
      <c r="B1154" s="85" t="s">
        <v>1165</v>
      </c>
      <c r="C1154" s="65">
        <f>VLOOKUP(B1154,Площадь!$D$2:$E$713,2,0)</f>
        <v>74.900000000000006</v>
      </c>
      <c r="D1154" s="79"/>
      <c r="E1154">
        <v>31</v>
      </c>
      <c r="F1154">
        <v>29</v>
      </c>
      <c r="G1154">
        <v>31</v>
      </c>
      <c r="Q1154">
        <f t="shared" si="540"/>
        <v>91</v>
      </c>
      <c r="R1154" s="100">
        <f>VLOOKUP(B1154,'Общие показания'!A:H,8,0)</f>
        <v>2.8568977617259343</v>
      </c>
      <c r="S1154" s="41"/>
      <c r="T1154" s="100">
        <f t="shared" si="541"/>
        <v>1.0914597979609795</v>
      </c>
      <c r="U1154" s="100">
        <f t="shared" si="542"/>
        <v>0.88650877031094755</v>
      </c>
      <c r="V1154" s="41">
        <f t="shared" si="537"/>
        <v>0.87892919345400755</v>
      </c>
      <c r="W1154" s="41">
        <f t="shared" si="562"/>
        <v>0</v>
      </c>
      <c r="X1154" s="100">
        <f t="shared" si="543"/>
        <v>0</v>
      </c>
      <c r="Y1154" s="41"/>
      <c r="Z1154" s="41"/>
      <c r="AA1154" s="41"/>
      <c r="AB1154" s="41"/>
      <c r="AC1154" s="41"/>
      <c r="AD1154" s="41"/>
      <c r="AE1154" s="41"/>
      <c r="AF1154" s="41"/>
      <c r="AG1154" s="41"/>
      <c r="AI1154" s="100">
        <f t="shared" si="544"/>
        <v>1.4962123457418446</v>
      </c>
      <c r="AJ1154" s="100">
        <f t="shared" si="545"/>
        <v>0.72221938727338852</v>
      </c>
      <c r="AK1154" s="41">
        <f t="shared" si="538"/>
        <v>1.132733058546479</v>
      </c>
      <c r="AL1154" s="41">
        <f t="shared" si="546"/>
        <v>0</v>
      </c>
      <c r="AR1154" s="41">
        <f t="shared" si="547"/>
        <v>0</v>
      </c>
      <c r="AS1154" s="41">
        <f t="shared" si="548"/>
        <v>0</v>
      </c>
      <c r="AT1154" s="41">
        <f t="shared" si="549"/>
        <v>0</v>
      </c>
      <c r="AV1154" s="40">
        <f t="shared" si="550"/>
        <v>6946.2435956701138</v>
      </c>
      <c r="AW1154" s="40">
        <f t="shared" si="551"/>
        <v>4318.4055170930878</v>
      </c>
      <c r="AX1154" s="40">
        <f t="shared" si="552"/>
        <v>5400.0256827800267</v>
      </c>
      <c r="AY1154" s="40">
        <f t="shared" si="553"/>
        <v>0</v>
      </c>
      <c r="AZ1154" s="40">
        <f t="shared" si="554"/>
        <v>0</v>
      </c>
      <c r="BA1154" s="40">
        <f t="shared" si="555"/>
        <v>0</v>
      </c>
      <c r="BB1154" s="40">
        <f t="shared" si="556"/>
        <v>0</v>
      </c>
      <c r="BC1154" s="40">
        <f t="shared" si="557"/>
        <v>0</v>
      </c>
      <c r="BD1154" s="40">
        <f t="shared" si="558"/>
        <v>0</v>
      </c>
      <c r="BE1154" s="40"/>
      <c r="BF1154" s="40"/>
      <c r="BG1154" s="40"/>
      <c r="BH1154" s="62">
        <f t="shared" si="559"/>
        <v>16664.674795543229</v>
      </c>
      <c r="BI1154" s="128">
        <f>VLOOKUP(A1154,'1112 '!$B$499:$G$1229,6,0)</f>
        <v>9650.81</v>
      </c>
      <c r="BJ1154" s="63">
        <f t="shared" si="560"/>
        <v>7013.8647955432298</v>
      </c>
      <c r="BK1154" s="41">
        <f t="shared" si="561"/>
        <v>6.9070566903511868E-3</v>
      </c>
    </row>
    <row r="1155" spans="1:63" x14ac:dyDescent="0.3">
      <c r="A1155" s="85" t="s">
        <v>2305</v>
      </c>
      <c r="B1155" s="85" t="s">
        <v>922</v>
      </c>
      <c r="C1155" s="65">
        <f>VLOOKUP(B1155,Площадь!$D$2:$E$713,2,0)</f>
        <v>40.200000000000003</v>
      </c>
      <c r="D1155" s="79"/>
      <c r="E1155">
        <v>31</v>
      </c>
      <c r="F1155">
        <v>29</v>
      </c>
      <c r="G1155">
        <v>31</v>
      </c>
      <c r="Q1155">
        <f t="shared" si="540"/>
        <v>91</v>
      </c>
      <c r="R1155" s="100">
        <f>VLOOKUP(B1155,'Общие показания'!A:H,8,0)</f>
        <v>2.5960000000000001</v>
      </c>
      <c r="S1155" s="41"/>
      <c r="T1155" s="100">
        <f t="shared" si="541"/>
        <v>0.99178545115137273</v>
      </c>
      <c r="U1155" s="100">
        <f t="shared" si="542"/>
        <v>0.80555097160246003</v>
      </c>
      <c r="V1155" s="41">
        <f t="shared" si="537"/>
        <v>0.79866357724616743</v>
      </c>
      <c r="W1155" s="41">
        <f t="shared" si="562"/>
        <v>0</v>
      </c>
      <c r="X1155" s="100">
        <f t="shared" si="543"/>
        <v>0</v>
      </c>
      <c r="Y1155" s="41"/>
      <c r="Z1155" s="41"/>
      <c r="AA1155" s="41"/>
      <c r="AB1155" s="41"/>
      <c r="AC1155" s="41"/>
      <c r="AD1155" s="41"/>
      <c r="AE1155" s="41"/>
      <c r="AF1155" s="41"/>
      <c r="AG1155" s="41"/>
      <c r="AI1155" s="100">
        <f t="shared" si="544"/>
        <v>0.80304053803500874</v>
      </c>
      <c r="AJ1155" s="100">
        <f t="shared" si="545"/>
        <v>0.3876264268142886</v>
      </c>
      <c r="AK1155" s="41">
        <f t="shared" si="538"/>
        <v>0.6079555267499126</v>
      </c>
      <c r="AL1155" s="41">
        <f t="shared" si="546"/>
        <v>0</v>
      </c>
      <c r="AR1155" s="41">
        <f t="shared" si="547"/>
        <v>0</v>
      </c>
      <c r="AS1155" s="41">
        <f t="shared" si="548"/>
        <v>0</v>
      </c>
      <c r="AT1155" s="41">
        <f t="shared" si="549"/>
        <v>0</v>
      </c>
      <c r="AV1155" s="40">
        <f t="shared" si="550"/>
        <v>4817.9590923323558</v>
      </c>
      <c r="AW1155" s="40">
        <f t="shared" si="551"/>
        <v>3202.9176812139835</v>
      </c>
      <c r="AX1155" s="40">
        <f t="shared" si="552"/>
        <v>3775.8720580029176</v>
      </c>
      <c r="AY1155" s="40">
        <f t="shared" si="553"/>
        <v>0</v>
      </c>
      <c r="AZ1155" s="40">
        <f t="shared" si="554"/>
        <v>0</v>
      </c>
      <c r="BA1155" s="40">
        <f t="shared" si="555"/>
        <v>0</v>
      </c>
      <c r="BB1155" s="40">
        <f t="shared" si="556"/>
        <v>0</v>
      </c>
      <c r="BC1155" s="40">
        <f t="shared" si="557"/>
        <v>0</v>
      </c>
      <c r="BD1155" s="40">
        <f t="shared" si="558"/>
        <v>0</v>
      </c>
      <c r="BE1155" s="40"/>
      <c r="BF1155" s="40"/>
      <c r="BG1155" s="40"/>
      <c r="BH1155" s="62">
        <f t="shared" si="559"/>
        <v>11796.748831549256</v>
      </c>
      <c r="BI1155" s="128">
        <f>VLOOKUP(A1155,'1112 '!$B$499:$G$1229,6,0)</f>
        <v>5179.74</v>
      </c>
      <c r="BJ1155" s="63">
        <f t="shared" si="560"/>
        <v>6617.0088315492558</v>
      </c>
      <c r="BK1155" s="41">
        <f t="shared" si="561"/>
        <v>9.1099139543930549E-3</v>
      </c>
    </row>
    <row r="1156" spans="1:63" x14ac:dyDescent="0.3">
      <c r="A1156" s="85" t="s">
        <v>1780</v>
      </c>
      <c r="B1156" s="85" t="s">
        <v>923</v>
      </c>
      <c r="C1156" s="65">
        <f>VLOOKUP(B1156,Площадь!$D$2:$E$713,2,0)</f>
        <v>57.9</v>
      </c>
      <c r="D1156" s="79"/>
      <c r="E1156">
        <v>31</v>
      </c>
      <c r="F1156">
        <v>29</v>
      </c>
      <c r="G1156">
        <v>31</v>
      </c>
      <c r="Q1156">
        <f t="shared" si="540"/>
        <v>91</v>
      </c>
      <c r="R1156" s="100">
        <f>VLOOKUP(B1156,'Общие показания'!A:H,8,0)</f>
        <v>2.2084696983168435</v>
      </c>
      <c r="S1156" s="41"/>
      <c r="T1156" s="100">
        <f t="shared" si="541"/>
        <v>0.84373193994580375</v>
      </c>
      <c r="U1156" s="100">
        <f t="shared" si="542"/>
        <v>0.68529850201607279</v>
      </c>
      <c r="V1156" s="41">
        <f t="shared" ref="V1156:V1219" si="563">R1156*$V$1/31*G1156</f>
        <v>0.67943925635496705</v>
      </c>
      <c r="W1156" s="41">
        <f t="shared" si="562"/>
        <v>0</v>
      </c>
      <c r="X1156" s="100">
        <f t="shared" si="543"/>
        <v>0</v>
      </c>
      <c r="Y1156" s="41"/>
      <c r="Z1156" s="41"/>
      <c r="AA1156" s="41"/>
      <c r="AB1156" s="41"/>
      <c r="AC1156" s="41"/>
      <c r="AD1156" s="41"/>
      <c r="AE1156" s="41"/>
      <c r="AF1156" s="41"/>
      <c r="AG1156" s="41"/>
      <c r="AI1156" s="100">
        <f t="shared" si="544"/>
        <v>1.1566180883638557</v>
      </c>
      <c r="AJ1156" s="100">
        <f t="shared" si="545"/>
        <v>0.55829776399371411</v>
      </c>
      <c r="AK1156" s="41">
        <f t="shared" si="538"/>
        <v>0.87563743778159042</v>
      </c>
      <c r="AL1156" s="41">
        <f t="shared" si="546"/>
        <v>0</v>
      </c>
      <c r="AR1156" s="41">
        <f t="shared" si="547"/>
        <v>0</v>
      </c>
      <c r="AS1156" s="41">
        <f t="shared" si="548"/>
        <v>0</v>
      </c>
      <c r="AT1156" s="41">
        <f t="shared" si="549"/>
        <v>0</v>
      </c>
      <c r="AV1156" s="40">
        <f t="shared" si="550"/>
        <v>5369.6596019933177</v>
      </c>
      <c r="AW1156" s="40">
        <f t="shared" si="551"/>
        <v>3338.2600726260316</v>
      </c>
      <c r="AX1156" s="40">
        <f t="shared" si="552"/>
        <v>4174.3856746724096</v>
      </c>
      <c r="AY1156" s="40">
        <f t="shared" si="553"/>
        <v>0</v>
      </c>
      <c r="AZ1156" s="40">
        <f t="shared" si="554"/>
        <v>0</v>
      </c>
      <c r="BA1156" s="40">
        <f t="shared" si="555"/>
        <v>0</v>
      </c>
      <c r="BB1156" s="40">
        <f t="shared" si="556"/>
        <v>0</v>
      </c>
      <c r="BC1156" s="40">
        <f t="shared" si="557"/>
        <v>0</v>
      </c>
      <c r="BD1156" s="40">
        <f t="shared" si="558"/>
        <v>0</v>
      </c>
      <c r="BE1156" s="40"/>
      <c r="BF1156" s="40"/>
      <c r="BG1156" s="40"/>
      <c r="BH1156" s="62">
        <f t="shared" si="559"/>
        <v>12882.305349291757</v>
      </c>
      <c r="BI1156" s="128">
        <f>VLOOKUP(A1156,'1112 '!$B$499:$G$1229,6,0)</f>
        <v>7460.37</v>
      </c>
      <c r="BJ1156" s="63">
        <f t="shared" si="560"/>
        <v>5421.9353492917571</v>
      </c>
      <c r="BK1156" s="41">
        <f t="shared" si="561"/>
        <v>6.9070566903511859E-3</v>
      </c>
    </row>
    <row r="1157" spans="1:63" x14ac:dyDescent="0.3">
      <c r="A1157" s="85" t="s">
        <v>1345</v>
      </c>
      <c r="B1157" s="85" t="s">
        <v>608</v>
      </c>
      <c r="C1157" s="65">
        <f>VLOOKUP(B1157,Площадь!$D$2:$E$713,2,0)</f>
        <v>65.099999999999994</v>
      </c>
      <c r="D1157" s="79"/>
      <c r="E1157">
        <v>31</v>
      </c>
      <c r="F1157">
        <v>29</v>
      </c>
      <c r="G1157">
        <v>31</v>
      </c>
      <c r="Q1157">
        <f t="shared" si="540"/>
        <v>91</v>
      </c>
      <c r="R1157" s="100">
        <f>VLOOKUP(B1157,'Общие показания'!A:H,8,0)</f>
        <v>0</v>
      </c>
      <c r="S1157" s="41"/>
      <c r="T1157" s="100">
        <f t="shared" si="541"/>
        <v>0</v>
      </c>
      <c r="U1157" s="100">
        <f t="shared" si="542"/>
        <v>0</v>
      </c>
      <c r="V1157" s="41">
        <f t="shared" si="563"/>
        <v>0</v>
      </c>
      <c r="W1157" s="41">
        <f t="shared" si="562"/>
        <v>0</v>
      </c>
      <c r="X1157" s="100">
        <f t="shared" si="543"/>
        <v>0</v>
      </c>
      <c r="Y1157" s="41"/>
      <c r="Z1157" s="41"/>
      <c r="AA1157" s="41"/>
      <c r="AB1157" s="41"/>
      <c r="AC1157" s="41"/>
      <c r="AD1157" s="41"/>
      <c r="AE1157" s="41"/>
      <c r="AF1157" s="41"/>
      <c r="AG1157" s="41"/>
      <c r="AI1157" s="100">
        <f t="shared" si="544"/>
        <v>1.3004462444298273</v>
      </c>
      <c r="AJ1157" s="100">
        <f t="shared" si="545"/>
        <v>0.62772339267687027</v>
      </c>
      <c r="AK1157" s="41">
        <f t="shared" ref="AK1157:AK1220" si="564">(C1157*$AK$1)/31*G1157</f>
        <v>0.98452499481142552</v>
      </c>
      <c r="AL1157" s="41">
        <f t="shared" si="546"/>
        <v>0</v>
      </c>
      <c r="AR1157" s="41">
        <f t="shared" si="547"/>
        <v>0</v>
      </c>
      <c r="AS1157" s="41">
        <f t="shared" si="548"/>
        <v>0</v>
      </c>
      <c r="AT1157" s="41">
        <f t="shared" si="549"/>
        <v>0</v>
      </c>
      <c r="AV1157" s="40">
        <f t="shared" si="550"/>
        <v>3490.8658806976514</v>
      </c>
      <c r="AW1157" s="40">
        <f t="shared" si="551"/>
        <v>1685.0355663660835</v>
      </c>
      <c r="AX1157" s="40">
        <f t="shared" si="552"/>
        <v>2642.8195150719985</v>
      </c>
      <c r="AY1157" s="40">
        <f t="shared" si="553"/>
        <v>0</v>
      </c>
      <c r="AZ1157" s="40">
        <f t="shared" si="554"/>
        <v>0</v>
      </c>
      <c r="BA1157" s="40">
        <f t="shared" si="555"/>
        <v>0</v>
      </c>
      <c r="BB1157" s="40">
        <f t="shared" si="556"/>
        <v>0</v>
      </c>
      <c r="BC1157" s="40">
        <f t="shared" si="557"/>
        <v>0</v>
      </c>
      <c r="BD1157" s="40">
        <f t="shared" si="558"/>
        <v>0</v>
      </c>
      <c r="BE1157" s="40"/>
      <c r="BF1157" s="40"/>
      <c r="BG1157" s="40"/>
      <c r="BH1157" s="62">
        <f t="shared" si="559"/>
        <v>7818.7209621357333</v>
      </c>
      <c r="BI1157" s="128">
        <f>VLOOKUP(A1157,'1112 '!$B$499:$G$1229,6,0)</f>
        <v>8388.08</v>
      </c>
      <c r="BJ1157" s="63">
        <f t="shared" si="560"/>
        <v>-569.35903786426661</v>
      </c>
      <c r="BK1157" s="41">
        <f t="shared" si="561"/>
        <v>3.7284877520713305E-3</v>
      </c>
    </row>
    <row r="1158" spans="1:63" x14ac:dyDescent="0.3">
      <c r="A1158" s="85" t="s">
        <v>1821</v>
      </c>
      <c r="B1158" s="85" t="s">
        <v>1008</v>
      </c>
      <c r="C1158" s="65">
        <f>VLOOKUP(B1158,Площадь!$D$2:$E$713,2,0)</f>
        <v>74.900000000000006</v>
      </c>
      <c r="D1158" s="79"/>
      <c r="E1158">
        <v>31</v>
      </c>
      <c r="F1158">
        <v>29</v>
      </c>
      <c r="G1158">
        <v>31</v>
      </c>
      <c r="Q1158">
        <f t="shared" si="540"/>
        <v>91</v>
      </c>
      <c r="R1158" s="100">
        <f>VLOOKUP(B1158,'Общие показания'!A:H,8,0)</f>
        <v>0</v>
      </c>
      <c r="S1158" s="41"/>
      <c r="T1158" s="100">
        <f t="shared" si="541"/>
        <v>0</v>
      </c>
      <c r="U1158" s="100">
        <f t="shared" si="542"/>
        <v>0</v>
      </c>
      <c r="V1158" s="41">
        <f t="shared" si="563"/>
        <v>0</v>
      </c>
      <c r="W1158" s="41">
        <f t="shared" si="562"/>
        <v>0</v>
      </c>
      <c r="X1158" s="100">
        <f t="shared" si="543"/>
        <v>0</v>
      </c>
      <c r="Y1158" s="41"/>
      <c r="Z1158" s="41"/>
      <c r="AA1158" s="41"/>
      <c r="AB1158" s="41"/>
      <c r="AC1158" s="41"/>
      <c r="AD1158" s="41"/>
      <c r="AE1158" s="41"/>
      <c r="AF1158" s="41"/>
      <c r="AG1158" s="41"/>
      <c r="AI1158" s="100">
        <f t="shared" si="544"/>
        <v>1.4962123457418446</v>
      </c>
      <c r="AJ1158" s="100">
        <f t="shared" si="545"/>
        <v>0.72221938727338852</v>
      </c>
      <c r="AK1158" s="41">
        <f t="shared" si="564"/>
        <v>1.132733058546479</v>
      </c>
      <c r="AL1158" s="41">
        <f t="shared" si="546"/>
        <v>0</v>
      </c>
      <c r="AR1158" s="41">
        <f t="shared" si="547"/>
        <v>0</v>
      </c>
      <c r="AS1158" s="41">
        <f t="shared" si="548"/>
        <v>0</v>
      </c>
      <c r="AT1158" s="41">
        <f t="shared" si="549"/>
        <v>0</v>
      </c>
      <c r="AV1158" s="40">
        <f t="shared" si="550"/>
        <v>4016.3725724155779</v>
      </c>
      <c r="AW1158" s="40">
        <f t="shared" si="551"/>
        <v>1938.6968344211932</v>
      </c>
      <c r="AX1158" s="40">
        <f t="shared" si="552"/>
        <v>3040.6633130398263</v>
      </c>
      <c r="AY1158" s="40">
        <f t="shared" si="553"/>
        <v>0</v>
      </c>
      <c r="AZ1158" s="40">
        <f t="shared" si="554"/>
        <v>0</v>
      </c>
      <c r="BA1158" s="40">
        <f t="shared" si="555"/>
        <v>0</v>
      </c>
      <c r="BB1158" s="40">
        <f t="shared" si="556"/>
        <v>0</v>
      </c>
      <c r="BC1158" s="40">
        <f t="shared" si="557"/>
        <v>0</v>
      </c>
      <c r="BD1158" s="40">
        <f t="shared" si="558"/>
        <v>0</v>
      </c>
      <c r="BE1158" s="40"/>
      <c r="BF1158" s="40"/>
      <c r="BG1158" s="40"/>
      <c r="BH1158" s="62">
        <f t="shared" si="559"/>
        <v>8995.7327198765979</v>
      </c>
      <c r="BI1158" s="128">
        <f>VLOOKUP(A1158,'1112 '!$B$499:$G$1229,6,0)</f>
        <v>9650.81</v>
      </c>
      <c r="BJ1158" s="63">
        <f t="shared" si="560"/>
        <v>-655.07728012340158</v>
      </c>
      <c r="BK1158" s="41">
        <f t="shared" si="561"/>
        <v>3.7284877520713301E-3</v>
      </c>
    </row>
    <row r="1159" spans="1:63" x14ac:dyDescent="0.3">
      <c r="A1159" s="85" t="s">
        <v>1755</v>
      </c>
      <c r="B1159" s="85" t="s">
        <v>675</v>
      </c>
      <c r="C1159" s="65">
        <f>VLOOKUP(B1159,Площадь!$D$2:$E$713,2,0)</f>
        <v>40.200000000000003</v>
      </c>
      <c r="D1159" s="79"/>
      <c r="E1159">
        <v>31</v>
      </c>
      <c r="F1159">
        <v>29</v>
      </c>
      <c r="G1159">
        <v>31</v>
      </c>
      <c r="Q1159">
        <f t="shared" si="540"/>
        <v>91</v>
      </c>
      <c r="R1159" s="100">
        <f>VLOOKUP(B1159,'Общие показания'!A:H,8,0)</f>
        <v>1.5333416558262025</v>
      </c>
      <c r="S1159" s="41"/>
      <c r="T1159" s="100">
        <f t="shared" si="541"/>
        <v>0.58580352307117989</v>
      </c>
      <c r="U1159" s="100">
        <f t="shared" si="542"/>
        <v>0.47580310502670359</v>
      </c>
      <c r="V1159" s="41">
        <f t="shared" si="563"/>
        <v>0.47173502772831916</v>
      </c>
      <c r="W1159" s="41">
        <f t="shared" ref="W1159:W1188" si="565">R1159*W$1/30*H1159</f>
        <v>0</v>
      </c>
      <c r="X1159" s="100">
        <f t="shared" si="543"/>
        <v>0</v>
      </c>
      <c r="Y1159" s="41"/>
      <c r="Z1159" s="41"/>
      <c r="AA1159" s="41"/>
      <c r="AB1159" s="41"/>
      <c r="AC1159" s="41"/>
      <c r="AD1159" s="41"/>
      <c r="AE1159" s="41"/>
      <c r="AF1159" s="41"/>
      <c r="AG1159" s="41"/>
      <c r="AI1159" s="100">
        <f t="shared" si="544"/>
        <v>0.80304053803500874</v>
      </c>
      <c r="AJ1159" s="100">
        <f t="shared" si="545"/>
        <v>0.3876264268142886</v>
      </c>
      <c r="AK1159" s="41">
        <f t="shared" si="564"/>
        <v>0.6079555267499126</v>
      </c>
      <c r="AL1159" s="41">
        <f t="shared" si="546"/>
        <v>0</v>
      </c>
      <c r="AR1159" s="41">
        <f t="shared" si="547"/>
        <v>0</v>
      </c>
      <c r="AS1159" s="41">
        <f t="shared" si="548"/>
        <v>0</v>
      </c>
      <c r="AT1159" s="41">
        <f t="shared" si="549"/>
        <v>0</v>
      </c>
      <c r="AV1159" s="40">
        <f t="shared" si="550"/>
        <v>3728.157443871009</v>
      </c>
      <c r="AW1159" s="40">
        <f t="shared" si="551"/>
        <v>2317.7556980926856</v>
      </c>
      <c r="AX1159" s="40">
        <f t="shared" si="552"/>
        <v>2898.2781368191863</v>
      </c>
      <c r="AY1159" s="40">
        <f t="shared" si="553"/>
        <v>0</v>
      </c>
      <c r="AZ1159" s="40">
        <f t="shared" si="554"/>
        <v>0</v>
      </c>
      <c r="BA1159" s="40">
        <f t="shared" si="555"/>
        <v>0</v>
      </c>
      <c r="BB1159" s="40">
        <f t="shared" si="556"/>
        <v>0</v>
      </c>
      <c r="BC1159" s="40">
        <f t="shared" si="557"/>
        <v>0</v>
      </c>
      <c r="BD1159" s="40">
        <f t="shared" si="558"/>
        <v>0</v>
      </c>
      <c r="BE1159" s="40"/>
      <c r="BF1159" s="40"/>
      <c r="BG1159" s="40"/>
      <c r="BH1159" s="62">
        <f t="shared" si="559"/>
        <v>8944.1912787828805</v>
      </c>
      <c r="BI1159" s="128">
        <f>VLOOKUP(A1159,'1112 '!$B$499:$G$1229,6,0)</f>
        <v>5179.74</v>
      </c>
      <c r="BJ1159" s="63">
        <f t="shared" si="560"/>
        <v>3764.4512787828808</v>
      </c>
      <c r="BK1159" s="41">
        <f t="shared" si="561"/>
        <v>6.9070566903511859E-3</v>
      </c>
    </row>
    <row r="1160" spans="1:63" x14ac:dyDescent="0.3">
      <c r="A1160" s="85" t="s">
        <v>2350</v>
      </c>
      <c r="B1160" s="85" t="s">
        <v>688</v>
      </c>
      <c r="C1160" s="65">
        <f>VLOOKUP(B1160,Площадь!$D$2:$E$713,2,0)</f>
        <v>57.9</v>
      </c>
      <c r="D1160" s="79"/>
      <c r="E1160">
        <v>31</v>
      </c>
      <c r="F1160">
        <v>29</v>
      </c>
      <c r="G1160">
        <v>31</v>
      </c>
      <c r="Q1160">
        <f t="shared" si="540"/>
        <v>91</v>
      </c>
      <c r="R1160" s="100">
        <f>VLOOKUP(B1160,'Общие показания'!A:H,8,0)</f>
        <v>2.2084696983168435</v>
      </c>
      <c r="S1160" s="41"/>
      <c r="T1160" s="100">
        <f t="shared" si="541"/>
        <v>0.84373193994580375</v>
      </c>
      <c r="U1160" s="100">
        <f t="shared" si="542"/>
        <v>0.68529850201607279</v>
      </c>
      <c r="V1160" s="41">
        <f t="shared" si="563"/>
        <v>0.67943925635496705</v>
      </c>
      <c r="W1160" s="41">
        <f t="shared" si="565"/>
        <v>0</v>
      </c>
      <c r="X1160" s="100">
        <f t="shared" si="543"/>
        <v>0</v>
      </c>
      <c r="Y1160" s="41"/>
      <c r="Z1160" s="41"/>
      <c r="AA1160" s="41"/>
      <c r="AB1160" s="41"/>
      <c r="AC1160" s="41"/>
      <c r="AD1160" s="41"/>
      <c r="AE1160" s="41"/>
      <c r="AF1160" s="41"/>
      <c r="AG1160" s="41"/>
      <c r="AI1160" s="100">
        <f t="shared" si="544"/>
        <v>1.1566180883638557</v>
      </c>
      <c r="AJ1160" s="100">
        <f t="shared" si="545"/>
        <v>0.55829776399371411</v>
      </c>
      <c r="AK1160" s="41">
        <f t="shared" si="564"/>
        <v>0.87563743778159042</v>
      </c>
      <c r="AL1160" s="41">
        <f t="shared" si="546"/>
        <v>0</v>
      </c>
      <c r="AR1160" s="41">
        <f t="shared" si="547"/>
        <v>0</v>
      </c>
      <c r="AS1160" s="41">
        <f t="shared" si="548"/>
        <v>0</v>
      </c>
      <c r="AT1160" s="41">
        <f t="shared" si="549"/>
        <v>0</v>
      </c>
      <c r="AV1160" s="40">
        <f t="shared" si="550"/>
        <v>5369.6596019933177</v>
      </c>
      <c r="AW1160" s="40">
        <f t="shared" si="551"/>
        <v>3338.2600726260316</v>
      </c>
      <c r="AX1160" s="40">
        <f t="shared" si="552"/>
        <v>4174.3856746724096</v>
      </c>
      <c r="AY1160" s="40">
        <f t="shared" si="553"/>
        <v>0</v>
      </c>
      <c r="AZ1160" s="40">
        <f t="shared" si="554"/>
        <v>0</v>
      </c>
      <c r="BA1160" s="40">
        <f t="shared" si="555"/>
        <v>0</v>
      </c>
      <c r="BB1160" s="40">
        <f t="shared" si="556"/>
        <v>0</v>
      </c>
      <c r="BC1160" s="40">
        <f t="shared" si="557"/>
        <v>0</v>
      </c>
      <c r="BD1160" s="40">
        <f t="shared" si="558"/>
        <v>0</v>
      </c>
      <c r="BE1160" s="40"/>
      <c r="BF1160" s="40"/>
      <c r="BG1160" s="40"/>
      <c r="BH1160" s="62">
        <f t="shared" si="559"/>
        <v>12882.305349291757</v>
      </c>
      <c r="BI1160" s="128">
        <f>VLOOKUP(A1160,'1112 '!$B$499:$G$1229,6,0)</f>
        <v>7460.37</v>
      </c>
      <c r="BJ1160" s="63">
        <f t="shared" si="560"/>
        <v>5421.9353492917571</v>
      </c>
      <c r="BK1160" s="41">
        <f t="shared" si="561"/>
        <v>6.9070566903511859E-3</v>
      </c>
    </row>
    <row r="1161" spans="1:63" x14ac:dyDescent="0.3">
      <c r="A1161" s="85" t="s">
        <v>1840</v>
      </c>
      <c r="B1161" s="85" t="s">
        <v>1185</v>
      </c>
      <c r="C1161" s="65">
        <f>VLOOKUP(B1161,Площадь!$D$2:$E$713,2,0)</f>
        <v>65.099999999999994</v>
      </c>
      <c r="D1161" s="79"/>
      <c r="E1161">
        <v>31</v>
      </c>
      <c r="F1161">
        <v>29</v>
      </c>
      <c r="G1161">
        <v>31</v>
      </c>
      <c r="Q1161">
        <f t="shared" si="540"/>
        <v>91</v>
      </c>
      <c r="R1161" s="100">
        <f>VLOOKUP(B1161,'Общие показания'!A:H,8,0)</f>
        <v>2.4830980545842229</v>
      </c>
      <c r="S1161" s="41"/>
      <c r="T1161" s="100">
        <f t="shared" si="541"/>
        <v>0.9486519739287016</v>
      </c>
      <c r="U1161" s="100">
        <f t="shared" si="542"/>
        <v>0.77051696858801966</v>
      </c>
      <c r="V1161" s="41">
        <f t="shared" si="563"/>
        <v>0.7639291120675018</v>
      </c>
      <c r="W1161" s="41">
        <f t="shared" si="565"/>
        <v>0</v>
      </c>
      <c r="X1161" s="100">
        <f t="shared" si="543"/>
        <v>0</v>
      </c>
      <c r="Y1161" s="41"/>
      <c r="Z1161" s="41"/>
      <c r="AA1161" s="41"/>
      <c r="AB1161" s="41"/>
      <c r="AC1161" s="41"/>
      <c r="AD1161" s="41"/>
      <c r="AE1161" s="41"/>
      <c r="AF1161" s="41"/>
      <c r="AG1161" s="41"/>
      <c r="AI1161" s="100">
        <f t="shared" si="544"/>
        <v>1.3004462444298273</v>
      </c>
      <c r="AJ1161" s="100">
        <f t="shared" si="545"/>
        <v>0.62772339267687027</v>
      </c>
      <c r="AK1161" s="41">
        <f t="shared" si="564"/>
        <v>0.98452499481142552</v>
      </c>
      <c r="AL1161" s="41">
        <f t="shared" si="546"/>
        <v>0</v>
      </c>
      <c r="AR1161" s="41">
        <f t="shared" si="547"/>
        <v>0</v>
      </c>
      <c r="AS1161" s="41">
        <f t="shared" si="548"/>
        <v>0</v>
      </c>
      <c r="AT1161" s="41">
        <f t="shared" si="549"/>
        <v>0</v>
      </c>
      <c r="AV1161" s="40">
        <f t="shared" si="550"/>
        <v>6037.3892934329006</v>
      </c>
      <c r="AW1161" s="40">
        <f t="shared" si="551"/>
        <v>3753.3804961650203</v>
      </c>
      <c r="AX1161" s="40">
        <f t="shared" si="552"/>
        <v>4693.4802663415176</v>
      </c>
      <c r="AY1161" s="40">
        <f t="shared" si="553"/>
        <v>0</v>
      </c>
      <c r="AZ1161" s="40">
        <f t="shared" si="554"/>
        <v>0</v>
      </c>
      <c r="BA1161" s="40">
        <f t="shared" si="555"/>
        <v>0</v>
      </c>
      <c r="BB1161" s="40">
        <f t="shared" si="556"/>
        <v>0</v>
      </c>
      <c r="BC1161" s="40">
        <f t="shared" si="557"/>
        <v>0</v>
      </c>
      <c r="BD1161" s="40">
        <f t="shared" si="558"/>
        <v>0</v>
      </c>
      <c r="BE1161" s="40"/>
      <c r="BF1161" s="40"/>
      <c r="BG1161" s="40"/>
      <c r="BH1161" s="62">
        <f t="shared" si="559"/>
        <v>14484.250055939439</v>
      </c>
      <c r="BI1161" s="128">
        <f>VLOOKUP(A1161,'1112 '!$B$499:$G$1229,6,0)</f>
        <v>8388.08</v>
      </c>
      <c r="BJ1161" s="63">
        <f t="shared" si="560"/>
        <v>6096.1700559394394</v>
      </c>
      <c r="BK1161" s="41">
        <f t="shared" si="561"/>
        <v>6.9070566903511868E-3</v>
      </c>
    </row>
    <row r="1162" spans="1:63" x14ac:dyDescent="0.3">
      <c r="A1162" s="85" t="s">
        <v>1781</v>
      </c>
      <c r="B1162" s="85" t="s">
        <v>824</v>
      </c>
      <c r="C1162" s="65">
        <f>VLOOKUP(B1162,Площадь!$D$2:$E$713,2,0)</f>
        <v>74.900000000000006</v>
      </c>
      <c r="D1162" s="79"/>
      <c r="E1162">
        <v>31</v>
      </c>
      <c r="F1162">
        <v>29</v>
      </c>
      <c r="G1162">
        <v>31</v>
      </c>
      <c r="Q1162">
        <f t="shared" si="540"/>
        <v>91</v>
      </c>
      <c r="R1162" s="100">
        <f>VLOOKUP(B1162,'Общие показания'!A:H,8,0)</f>
        <v>1.827</v>
      </c>
      <c r="S1162" s="41"/>
      <c r="T1162" s="100">
        <f t="shared" si="541"/>
        <v>0.69799384408842757</v>
      </c>
      <c r="U1162" s="100">
        <f t="shared" si="542"/>
        <v>0.5669266660699902</v>
      </c>
      <c r="V1162" s="41">
        <f t="shared" si="563"/>
        <v>0.5620794898415824</v>
      </c>
      <c r="W1162" s="41">
        <f t="shared" si="565"/>
        <v>0</v>
      </c>
      <c r="X1162" s="100">
        <f t="shared" si="543"/>
        <v>0</v>
      </c>
      <c r="Y1162" s="41"/>
      <c r="Z1162" s="41"/>
      <c r="AA1162" s="41"/>
      <c r="AB1162" s="41"/>
      <c r="AC1162" s="41"/>
      <c r="AD1162" s="41">
        <f>(S1162*$AD$1)/31*N1162</f>
        <v>0</v>
      </c>
      <c r="AE1162" s="41">
        <f>(S1162*$AE$1)/30*O1162</f>
        <v>0</v>
      </c>
      <c r="AF1162" s="41">
        <f>(S1162*$AF$1)/31*P1162</f>
        <v>0</v>
      </c>
      <c r="AG1162" s="41">
        <f>S1162-AD1162-AE1162-AF1162</f>
        <v>0</v>
      </c>
      <c r="AI1162" s="100">
        <f t="shared" si="544"/>
        <v>1.4962123457418446</v>
      </c>
      <c r="AJ1162" s="100">
        <f t="shared" si="545"/>
        <v>0.72221938727338852</v>
      </c>
      <c r="AK1162" s="41">
        <f t="shared" si="564"/>
        <v>1.132733058546479</v>
      </c>
      <c r="AL1162" s="41">
        <f t="shared" si="546"/>
        <v>0</v>
      </c>
      <c r="AR1162" s="41">
        <f t="shared" si="547"/>
        <v>0</v>
      </c>
      <c r="AS1162" s="41">
        <f t="shared" si="548"/>
        <v>0</v>
      </c>
      <c r="AT1162" s="41">
        <f t="shared" si="549"/>
        <v>0</v>
      </c>
      <c r="AV1162" s="40">
        <f t="shared" si="550"/>
        <v>5890.0393277327903</v>
      </c>
      <c r="AW1162" s="40">
        <f t="shared" si="551"/>
        <v>3460.5320997528324</v>
      </c>
      <c r="AX1162" s="40">
        <f t="shared" si="552"/>
        <v>4549.4870123909768</v>
      </c>
      <c r="AY1162" s="40">
        <f t="shared" si="553"/>
        <v>0</v>
      </c>
      <c r="AZ1162" s="40">
        <f t="shared" si="554"/>
        <v>0</v>
      </c>
      <c r="BA1162" s="40">
        <f t="shared" si="555"/>
        <v>0</v>
      </c>
      <c r="BB1162" s="40">
        <f t="shared" si="556"/>
        <v>0</v>
      </c>
      <c r="BC1162" s="40">
        <f t="shared" si="557"/>
        <v>0</v>
      </c>
      <c r="BD1162" s="40">
        <f t="shared" si="558"/>
        <v>0</v>
      </c>
      <c r="BE1162" s="40">
        <f>(AD1162+AR1162)*$BE$1</f>
        <v>0</v>
      </c>
      <c r="BF1162" s="40">
        <f>(AE1162+AS1162)*$BF$1</f>
        <v>0</v>
      </c>
      <c r="BG1162" s="40">
        <f>(AF1162+AT1162)*$BG$1</f>
        <v>0</v>
      </c>
      <c r="BH1162" s="62">
        <f t="shared" si="559"/>
        <v>13900.058439876599</v>
      </c>
      <c r="BI1162" s="128">
        <f>VLOOKUP(A1162,'1112 '!$B$499:$G$1229,6,0)</f>
        <v>9650.81</v>
      </c>
      <c r="BJ1162" s="63">
        <f t="shared" si="560"/>
        <v>4249.2484398765992</v>
      </c>
      <c r="BK1162" s="41">
        <f t="shared" si="561"/>
        <v>5.7611980324451615E-3</v>
      </c>
    </row>
    <row r="1163" spans="1:63" x14ac:dyDescent="0.3">
      <c r="A1163" s="85" t="s">
        <v>1733</v>
      </c>
      <c r="B1163" s="85" t="s">
        <v>1055</v>
      </c>
      <c r="C1163" s="65">
        <f>VLOOKUP(B1163,Площадь!$D$2:$E$713,2,0)</f>
        <v>40.200000000000003</v>
      </c>
      <c r="D1163" s="79"/>
      <c r="E1163">
        <v>31</v>
      </c>
      <c r="F1163">
        <v>29</v>
      </c>
      <c r="G1163">
        <v>31</v>
      </c>
      <c r="Q1163">
        <f t="shared" si="540"/>
        <v>91</v>
      </c>
      <c r="R1163" s="100">
        <f>VLOOKUP(B1163,'Общие показания'!A:H,8,0)</f>
        <v>1.5333416558262025</v>
      </c>
      <c r="S1163" s="41"/>
      <c r="T1163" s="100">
        <f t="shared" si="541"/>
        <v>0.58580352307117989</v>
      </c>
      <c r="U1163" s="100">
        <f t="shared" si="542"/>
        <v>0.47580310502670359</v>
      </c>
      <c r="V1163" s="41">
        <f t="shared" si="563"/>
        <v>0.47173502772831916</v>
      </c>
      <c r="W1163" s="41">
        <f t="shared" si="565"/>
        <v>0</v>
      </c>
      <c r="X1163" s="100">
        <f t="shared" si="543"/>
        <v>0</v>
      </c>
      <c r="Y1163" s="41"/>
      <c r="Z1163" s="41"/>
      <c r="AA1163" s="41"/>
      <c r="AB1163" s="41"/>
      <c r="AC1163" s="41"/>
      <c r="AD1163" s="41"/>
      <c r="AE1163" s="41"/>
      <c r="AF1163" s="41"/>
      <c r="AG1163" s="41"/>
      <c r="AI1163" s="100">
        <f t="shared" si="544"/>
        <v>0.80304053803500874</v>
      </c>
      <c r="AJ1163" s="100">
        <f t="shared" si="545"/>
        <v>0.3876264268142886</v>
      </c>
      <c r="AK1163" s="41">
        <f t="shared" si="564"/>
        <v>0.6079555267499126</v>
      </c>
      <c r="AL1163" s="41">
        <f t="shared" si="546"/>
        <v>0</v>
      </c>
      <c r="AR1163" s="41">
        <f t="shared" si="547"/>
        <v>0</v>
      </c>
      <c r="AS1163" s="41">
        <f t="shared" si="548"/>
        <v>0</v>
      </c>
      <c r="AT1163" s="41">
        <f t="shared" si="549"/>
        <v>0</v>
      </c>
      <c r="AV1163" s="40">
        <f t="shared" si="550"/>
        <v>3728.157443871009</v>
      </c>
      <c r="AW1163" s="40">
        <f t="shared" si="551"/>
        <v>2317.7556980926856</v>
      </c>
      <c r="AX1163" s="40">
        <f t="shared" si="552"/>
        <v>2898.2781368191863</v>
      </c>
      <c r="AY1163" s="40">
        <f t="shared" si="553"/>
        <v>0</v>
      </c>
      <c r="AZ1163" s="40">
        <f t="shared" si="554"/>
        <v>0</v>
      </c>
      <c r="BA1163" s="40">
        <f t="shared" si="555"/>
        <v>0</v>
      </c>
      <c r="BB1163" s="40">
        <f t="shared" si="556"/>
        <v>0</v>
      </c>
      <c r="BC1163" s="40">
        <f t="shared" si="557"/>
        <v>0</v>
      </c>
      <c r="BD1163" s="40">
        <f t="shared" si="558"/>
        <v>0</v>
      </c>
      <c r="BE1163" s="40"/>
      <c r="BF1163" s="40"/>
      <c r="BG1163" s="40"/>
      <c r="BH1163" s="62">
        <f t="shared" si="559"/>
        <v>8944.1912787828805</v>
      </c>
      <c r="BI1163" s="128">
        <f>VLOOKUP(A1163,'1112 '!$B$499:$G$1229,6,0)</f>
        <v>5179.74</v>
      </c>
      <c r="BJ1163" s="63">
        <f t="shared" si="560"/>
        <v>3764.4512787828808</v>
      </c>
      <c r="BK1163" s="41">
        <f t="shared" si="561"/>
        <v>6.9070566903511859E-3</v>
      </c>
    </row>
    <row r="1164" spans="1:63" x14ac:dyDescent="0.3">
      <c r="A1164" s="85" t="s">
        <v>2072</v>
      </c>
      <c r="B1164" s="85" t="s">
        <v>706</v>
      </c>
      <c r="C1164" s="65">
        <f>VLOOKUP(B1164,Площадь!$D$2:$E$713,2,0)</f>
        <v>57.9</v>
      </c>
      <c r="D1164" s="79"/>
      <c r="E1164">
        <v>31</v>
      </c>
      <c r="F1164">
        <v>29</v>
      </c>
      <c r="G1164">
        <v>31</v>
      </c>
      <c r="Q1164">
        <f t="shared" si="540"/>
        <v>91</v>
      </c>
      <c r="R1164" s="100">
        <f>VLOOKUP(B1164,'Общие показания'!A:H,8,0)</f>
        <v>0</v>
      </c>
      <c r="S1164" s="41"/>
      <c r="T1164" s="100">
        <f t="shared" si="541"/>
        <v>0</v>
      </c>
      <c r="U1164" s="100">
        <f t="shared" si="542"/>
        <v>0</v>
      </c>
      <c r="V1164" s="41">
        <f t="shared" si="563"/>
        <v>0</v>
      </c>
      <c r="W1164" s="41">
        <f t="shared" si="565"/>
        <v>0</v>
      </c>
      <c r="X1164" s="100">
        <f t="shared" si="543"/>
        <v>0</v>
      </c>
      <c r="Y1164" s="41"/>
      <c r="Z1164" s="41"/>
      <c r="AA1164" s="41"/>
      <c r="AB1164" s="41"/>
      <c r="AC1164" s="41"/>
      <c r="AD1164" s="41">
        <f>(S1164*$AD$1)/31*N1164</f>
        <v>0</v>
      </c>
      <c r="AE1164" s="41">
        <f>(S1164*$AE$1)/30*O1164</f>
        <v>0</v>
      </c>
      <c r="AF1164" s="41">
        <f>(S1164*$AF$1)/31*P1164</f>
        <v>0</v>
      </c>
      <c r="AG1164" s="41">
        <f>S1164-AD1164-AE1164-AF1164</f>
        <v>0</v>
      </c>
      <c r="AI1164" s="100">
        <f t="shared" si="544"/>
        <v>1.1566180883638557</v>
      </c>
      <c r="AJ1164" s="100">
        <f t="shared" si="545"/>
        <v>0.55829776399371411</v>
      </c>
      <c r="AK1164" s="41">
        <f t="shared" si="564"/>
        <v>0.87563743778159042</v>
      </c>
      <c r="AL1164" s="41">
        <f t="shared" si="546"/>
        <v>0</v>
      </c>
      <c r="AR1164" s="41">
        <f t="shared" si="547"/>
        <v>0</v>
      </c>
      <c r="AS1164" s="41">
        <f t="shared" si="548"/>
        <v>0</v>
      </c>
      <c r="AT1164" s="41">
        <f t="shared" si="549"/>
        <v>0</v>
      </c>
      <c r="AV1164" s="40">
        <f t="shared" si="550"/>
        <v>3104.7793316804</v>
      </c>
      <c r="AW1164" s="40">
        <f t="shared" si="551"/>
        <v>1498.6721857541665</v>
      </c>
      <c r="AX1164" s="40">
        <f t="shared" si="552"/>
        <v>2350.5261124833901</v>
      </c>
      <c r="AY1164" s="40">
        <f t="shared" si="553"/>
        <v>0</v>
      </c>
      <c r="AZ1164" s="40">
        <f t="shared" si="554"/>
        <v>0</v>
      </c>
      <c r="BA1164" s="40">
        <f t="shared" si="555"/>
        <v>0</v>
      </c>
      <c r="BB1164" s="40">
        <f t="shared" si="556"/>
        <v>0</v>
      </c>
      <c r="BC1164" s="40">
        <f t="shared" si="557"/>
        <v>0</v>
      </c>
      <c r="BD1164" s="40">
        <f t="shared" si="558"/>
        <v>0</v>
      </c>
      <c r="BE1164" s="40">
        <f>(AD1164+AR1164)*$BE$1</f>
        <v>0</v>
      </c>
      <c r="BF1164" s="40">
        <f>(AE1164+AS1164)*$BF$1</f>
        <v>0</v>
      </c>
      <c r="BG1164" s="40">
        <f>(AF1164+AT1164)*$BG$1</f>
        <v>0</v>
      </c>
      <c r="BH1164" s="62">
        <f t="shared" si="559"/>
        <v>6953.9776299179575</v>
      </c>
      <c r="BI1164" s="128">
        <f>VLOOKUP(A1164,'1112 '!$B$499:$G$1229,6,0)</f>
        <v>7460.37</v>
      </c>
      <c r="BJ1164" s="63">
        <f t="shared" si="560"/>
        <v>-506.39237008204236</v>
      </c>
      <c r="BK1164" s="41">
        <f t="shared" si="561"/>
        <v>3.7284877520713305E-3</v>
      </c>
    </row>
    <row r="1165" spans="1:63" x14ac:dyDescent="0.3">
      <c r="A1165" s="85" t="s">
        <v>1778</v>
      </c>
      <c r="B1165" s="85" t="s">
        <v>1198</v>
      </c>
      <c r="C1165" s="65">
        <f>VLOOKUP(B1165,Площадь!$D$2:$E$713,2,0)</f>
        <v>65.099999999999994</v>
      </c>
      <c r="D1165" s="79"/>
      <c r="E1165">
        <v>31</v>
      </c>
      <c r="F1165">
        <v>29</v>
      </c>
      <c r="G1165">
        <v>31</v>
      </c>
      <c r="Q1165">
        <f t="shared" si="540"/>
        <v>91</v>
      </c>
      <c r="R1165" s="100">
        <f>VLOOKUP(B1165,'Общие показания'!A:H,8,0)</f>
        <v>4.6349999999999998</v>
      </c>
      <c r="S1165" s="41"/>
      <c r="T1165" s="100">
        <f t="shared" si="541"/>
        <v>1.7707725601258135</v>
      </c>
      <c r="U1165" s="100">
        <f t="shared" si="542"/>
        <v>1.4382622316553937</v>
      </c>
      <c r="V1165" s="41">
        <f t="shared" si="563"/>
        <v>1.4259652082187928</v>
      </c>
      <c r="W1165" s="41">
        <f t="shared" si="565"/>
        <v>0</v>
      </c>
      <c r="X1165" s="100">
        <f t="shared" si="543"/>
        <v>0</v>
      </c>
      <c r="Y1165" s="41"/>
      <c r="Z1165" s="41"/>
      <c r="AA1165" s="41"/>
      <c r="AB1165" s="41"/>
      <c r="AC1165" s="41"/>
      <c r="AD1165" s="41"/>
      <c r="AE1165" s="41"/>
      <c r="AF1165" s="41"/>
      <c r="AG1165" s="41"/>
      <c r="AI1165" s="100">
        <f t="shared" si="544"/>
        <v>1.3004462444298273</v>
      </c>
      <c r="AJ1165" s="100">
        <f t="shared" si="545"/>
        <v>0.62772339267687027</v>
      </c>
      <c r="AK1165" s="41">
        <f t="shared" si="564"/>
        <v>0.98452499481142552</v>
      </c>
      <c r="AL1165" s="41">
        <f t="shared" si="546"/>
        <v>0</v>
      </c>
      <c r="AR1165" s="41">
        <f t="shared" si="547"/>
        <v>0</v>
      </c>
      <c r="AS1165" s="41">
        <f t="shared" si="548"/>
        <v>0</v>
      </c>
      <c r="AT1165" s="41">
        <f t="shared" si="549"/>
        <v>0</v>
      </c>
      <c r="AV1165" s="40">
        <f t="shared" si="550"/>
        <v>8244.2569101969802</v>
      </c>
      <c r="AW1165" s="40">
        <f t="shared" si="551"/>
        <v>5545.8491705325569</v>
      </c>
      <c r="AX1165" s="40">
        <f t="shared" si="552"/>
        <v>6470.6234814061972</v>
      </c>
      <c r="AY1165" s="40">
        <f t="shared" si="553"/>
        <v>0</v>
      </c>
      <c r="AZ1165" s="40">
        <f t="shared" si="554"/>
        <v>0</v>
      </c>
      <c r="BA1165" s="40">
        <f t="shared" si="555"/>
        <v>0</v>
      </c>
      <c r="BB1165" s="40">
        <f t="shared" si="556"/>
        <v>0</v>
      </c>
      <c r="BC1165" s="40">
        <f t="shared" si="557"/>
        <v>0</v>
      </c>
      <c r="BD1165" s="40">
        <f t="shared" si="558"/>
        <v>0</v>
      </c>
      <c r="BE1165" s="40"/>
      <c r="BF1165" s="40"/>
      <c r="BG1165" s="40"/>
      <c r="BH1165" s="62">
        <f t="shared" si="559"/>
        <v>20260.729562135733</v>
      </c>
      <c r="BI1165" s="128">
        <f>VLOOKUP(A1165,'1112 '!$B$499:$G$1229,6,0)</f>
        <v>8388.08</v>
      </c>
      <c r="BJ1165" s="63">
        <f t="shared" si="560"/>
        <v>11872.649562135734</v>
      </c>
      <c r="BK1165" s="41">
        <f t="shared" si="561"/>
        <v>9.6616674755736348E-3</v>
      </c>
    </row>
    <row r="1166" spans="1:63" x14ac:dyDescent="0.3">
      <c r="A1166" s="85" t="s">
        <v>1848</v>
      </c>
      <c r="B1166" s="85" t="s">
        <v>839</v>
      </c>
      <c r="C1166" s="65">
        <f>VLOOKUP(B1166,Площадь!$D$2:$E$713,2,0)</f>
        <v>74.900000000000006</v>
      </c>
      <c r="D1166" s="79"/>
      <c r="E1166">
        <v>31</v>
      </c>
      <c r="F1166">
        <v>29</v>
      </c>
      <c r="G1166">
        <v>31</v>
      </c>
      <c r="Q1166">
        <f t="shared" ref="Q1166:Q1220" si="566">SUM(E1166:P1166)</f>
        <v>91</v>
      </c>
      <c r="R1166" s="100">
        <f>VLOOKUP(B1166,'Общие показания'!A:H,8,0)</f>
        <v>2.8529999999999998</v>
      </c>
      <c r="S1166" s="41"/>
      <c r="T1166" s="100">
        <f t="shared" ref="T1166:T1220" si="567">R1166*$T$1/31*E1166</f>
        <v>1.0899706826405493</v>
      </c>
      <c r="U1166" s="100">
        <f t="shared" ref="U1166:U1220" si="568">R1166*$U$1/29*F1166</f>
        <v>0.88529927657234908</v>
      </c>
      <c r="V1166" s="41">
        <f t="shared" si="563"/>
        <v>0.87773004078710148</v>
      </c>
      <c r="W1166" s="41">
        <f t="shared" si="565"/>
        <v>0</v>
      </c>
      <c r="X1166" s="100">
        <f t="shared" ref="X1166:X1220" si="569">SUM(T1166:W1166)-R1166</f>
        <v>0</v>
      </c>
      <c r="Y1166" s="41"/>
      <c r="Z1166" s="41"/>
      <c r="AA1166" s="41"/>
      <c r="AB1166" s="41"/>
      <c r="AC1166" s="41"/>
      <c r="AD1166" s="41"/>
      <c r="AE1166" s="41"/>
      <c r="AF1166" s="41"/>
      <c r="AG1166" s="41"/>
      <c r="AI1166" s="100">
        <f t="shared" ref="AI1166:AI1220" si="570">(C1166*$AI$1)/31*E1166</f>
        <v>1.4962123457418446</v>
      </c>
      <c r="AJ1166" s="100">
        <f t="shared" ref="AJ1166:AJ1221" si="571">(C1166*$AJ$1)/29*F1166</f>
        <v>0.72221938727338852</v>
      </c>
      <c r="AK1166" s="41">
        <f t="shared" si="564"/>
        <v>1.132733058546479</v>
      </c>
      <c r="AL1166" s="41">
        <f t="shared" ref="AL1166:AL1220" si="572">(C1166*$AL$1)/30*H1166</f>
        <v>0</v>
      </c>
      <c r="AR1166" s="41">
        <f t="shared" ref="AR1166:AR1220" si="573">(C1166*$AR$1)/31*N1166</f>
        <v>0</v>
      </c>
      <c r="AS1166" s="41">
        <f t="shared" ref="AS1166:AS1220" si="574">(C1166*$AS$1)/30*O1166</f>
        <v>0</v>
      </c>
      <c r="AT1166" s="41">
        <f t="shared" ref="AT1166:AT1220" si="575">(C1166*$AT$1)/31*P1166</f>
        <v>0</v>
      </c>
      <c r="AV1166" s="40">
        <f t="shared" ref="AV1166:AV1221" si="576">(T1166+AI1166)*$AV$1</f>
        <v>6942.2462740685633</v>
      </c>
      <c r="AW1166" s="40">
        <f t="shared" ref="AW1166:AW1220" si="577">(U1166+AJ1166)*$AW$1</f>
        <v>4315.1588004809446</v>
      </c>
      <c r="AX1166" s="40">
        <f t="shared" ref="AX1166:AX1220" si="578">(V1166+AK1166)*$AX$1</f>
        <v>5396.806725327091</v>
      </c>
      <c r="AY1166" s="40">
        <f t="shared" ref="AY1166:AY1220" si="579">(W1166+AL1166)*$AY$1</f>
        <v>0</v>
      </c>
      <c r="AZ1166" s="40">
        <f t="shared" ref="AZ1166:AZ1220" si="580">(Y1166+AM1166)*$AZ$1</f>
        <v>0</v>
      </c>
      <c r="BA1166" s="40">
        <f t="shared" ref="BA1166:BA1220" si="581">(Z1166+AN1166)*$BA$1</f>
        <v>0</v>
      </c>
      <c r="BB1166" s="40">
        <f t="shared" ref="BB1166:BB1220" si="582">(AA1166+AO1166)*$BB$1</f>
        <v>0</v>
      </c>
      <c r="BC1166" s="40">
        <f t="shared" ref="BC1166:BC1220" si="583">(AB1166+AP1166)*$BC$1</f>
        <v>0</v>
      </c>
      <c r="BD1166" s="40">
        <f t="shared" ref="BD1166:BD1220" si="584">(AC1166+AQ1166)*$BD$1</f>
        <v>0</v>
      </c>
      <c r="BE1166" s="40"/>
      <c r="BF1166" s="40"/>
      <c r="BG1166" s="40"/>
      <c r="BH1166" s="62">
        <f t="shared" ref="BH1166:BH1220" si="585">SUM(AV1166:BG1166)</f>
        <v>16654.211799876597</v>
      </c>
      <c r="BI1166" s="128">
        <f>VLOOKUP(A1166,'1112 '!$B$499:$G$1229,6,0)</f>
        <v>9650.81</v>
      </c>
      <c r="BJ1166" s="63">
        <f t="shared" ref="BJ1166:BJ1220" si="586">BH1166-BI1166</f>
        <v>7003.4017998765976</v>
      </c>
      <c r="BK1166" s="41">
        <f t="shared" si="561"/>
        <v>6.902720061817658E-3</v>
      </c>
    </row>
    <row r="1167" spans="1:63" x14ac:dyDescent="0.3">
      <c r="A1167" s="85" t="s">
        <v>1701</v>
      </c>
      <c r="B1167" s="85" t="s">
        <v>682</v>
      </c>
      <c r="C1167" s="65">
        <f>VLOOKUP(B1167,Площадь!$D$2:$E$713,2,0)</f>
        <v>40.200000000000003</v>
      </c>
      <c r="D1167" s="79"/>
      <c r="E1167">
        <v>31</v>
      </c>
      <c r="F1167">
        <v>29</v>
      </c>
      <c r="G1167">
        <v>31</v>
      </c>
      <c r="Q1167">
        <f t="shared" si="566"/>
        <v>91</v>
      </c>
      <c r="R1167" s="100">
        <f>VLOOKUP(B1167,'Общие показания'!A:H,8,0)</f>
        <v>1.5333416558262025</v>
      </c>
      <c r="S1167" s="41"/>
      <c r="T1167" s="100">
        <f t="shared" si="567"/>
        <v>0.58580352307117989</v>
      </c>
      <c r="U1167" s="100">
        <f t="shared" si="568"/>
        <v>0.47580310502670359</v>
      </c>
      <c r="V1167" s="41">
        <f t="shared" si="563"/>
        <v>0.47173502772831916</v>
      </c>
      <c r="W1167" s="41">
        <f t="shared" si="565"/>
        <v>0</v>
      </c>
      <c r="X1167" s="100">
        <f t="shared" si="569"/>
        <v>0</v>
      </c>
      <c r="Y1167" s="41"/>
      <c r="Z1167" s="41"/>
      <c r="AA1167" s="41"/>
      <c r="AB1167" s="41"/>
      <c r="AC1167" s="41"/>
      <c r="AD1167" s="41"/>
      <c r="AE1167" s="41"/>
      <c r="AF1167" s="41"/>
      <c r="AG1167" s="41"/>
      <c r="AI1167" s="100">
        <f t="shared" si="570"/>
        <v>0.80304053803500874</v>
      </c>
      <c r="AJ1167" s="100">
        <f t="shared" si="571"/>
        <v>0.3876264268142886</v>
      </c>
      <c r="AK1167" s="41">
        <f t="shared" si="564"/>
        <v>0.6079555267499126</v>
      </c>
      <c r="AL1167" s="41">
        <f t="shared" si="572"/>
        <v>0</v>
      </c>
      <c r="AR1167" s="41">
        <f t="shared" si="573"/>
        <v>0</v>
      </c>
      <c r="AS1167" s="41">
        <f t="shared" si="574"/>
        <v>0</v>
      </c>
      <c r="AT1167" s="41">
        <f t="shared" si="575"/>
        <v>0</v>
      </c>
      <c r="AV1167" s="40">
        <f t="shared" si="576"/>
        <v>3728.157443871009</v>
      </c>
      <c r="AW1167" s="40">
        <f t="shared" si="577"/>
        <v>2317.7556980926856</v>
      </c>
      <c r="AX1167" s="40">
        <f t="shared" si="578"/>
        <v>2898.2781368191863</v>
      </c>
      <c r="AY1167" s="40">
        <f t="shared" si="579"/>
        <v>0</v>
      </c>
      <c r="AZ1167" s="40">
        <f t="shared" si="580"/>
        <v>0</v>
      </c>
      <c r="BA1167" s="40">
        <f t="shared" si="581"/>
        <v>0</v>
      </c>
      <c r="BB1167" s="40">
        <f t="shared" si="582"/>
        <v>0</v>
      </c>
      <c r="BC1167" s="40">
        <f t="shared" si="583"/>
        <v>0</v>
      </c>
      <c r="BD1167" s="40">
        <f t="shared" si="584"/>
        <v>0</v>
      </c>
      <c r="BE1167" s="40"/>
      <c r="BF1167" s="40"/>
      <c r="BG1167" s="40"/>
      <c r="BH1167" s="62">
        <f t="shared" si="585"/>
        <v>8944.1912787828805</v>
      </c>
      <c r="BI1167" s="128">
        <f>VLOOKUP(A1167,'1112 '!$B$499:$G$1229,6,0)</f>
        <v>5179.74</v>
      </c>
      <c r="BJ1167" s="63">
        <f t="shared" si="586"/>
        <v>3764.4512787828808</v>
      </c>
      <c r="BK1167" s="41">
        <f t="shared" ref="BK1167:BK1220" si="587">(SUM(T1167:W1167)+SUM(AD1167:AF1167)+SUM(AI1167:AL1167)+SUM(AR1167:AT1167))/12/C1167</f>
        <v>6.9070566903511859E-3</v>
      </c>
    </row>
    <row r="1168" spans="1:63" x14ac:dyDescent="0.3">
      <c r="A1168" s="85" t="s">
        <v>1860</v>
      </c>
      <c r="B1168" s="85" t="s">
        <v>992</v>
      </c>
      <c r="C1168" s="65">
        <f>VLOOKUP(B1168,Площадь!$D$2:$E$713,2,0)</f>
        <v>57.9</v>
      </c>
      <c r="D1168" s="79"/>
      <c r="E1168">
        <v>31</v>
      </c>
      <c r="F1168">
        <v>29</v>
      </c>
      <c r="G1168">
        <v>31</v>
      </c>
      <c r="Q1168">
        <f t="shared" si="566"/>
        <v>91</v>
      </c>
      <c r="R1168" s="100">
        <f>VLOOKUP(B1168,'Общие показания'!A:H,8,0)</f>
        <v>2.2084696983168435</v>
      </c>
      <c r="S1168" s="41"/>
      <c r="T1168" s="100">
        <f t="shared" si="567"/>
        <v>0.84373193994580375</v>
      </c>
      <c r="U1168" s="100">
        <f t="shared" si="568"/>
        <v>0.68529850201607279</v>
      </c>
      <c r="V1168" s="41">
        <f t="shared" si="563"/>
        <v>0.67943925635496705</v>
      </c>
      <c r="W1168" s="41">
        <f t="shared" si="565"/>
        <v>0</v>
      </c>
      <c r="X1168" s="100">
        <f t="shared" si="569"/>
        <v>0</v>
      </c>
      <c r="Y1168" s="41"/>
      <c r="Z1168" s="41"/>
      <c r="AA1168" s="41"/>
      <c r="AB1168" s="41"/>
      <c r="AC1168" s="41"/>
      <c r="AD1168" s="41"/>
      <c r="AE1168" s="41"/>
      <c r="AF1168" s="41"/>
      <c r="AG1168" s="41"/>
      <c r="AI1168" s="100">
        <f t="shared" si="570"/>
        <v>1.1566180883638557</v>
      </c>
      <c r="AJ1168" s="100">
        <f t="shared" si="571"/>
        <v>0.55829776399371411</v>
      </c>
      <c r="AK1168" s="41">
        <f t="shared" si="564"/>
        <v>0.87563743778159042</v>
      </c>
      <c r="AL1168" s="41">
        <f t="shared" si="572"/>
        <v>0</v>
      </c>
      <c r="AR1168" s="41">
        <f t="shared" si="573"/>
        <v>0</v>
      </c>
      <c r="AS1168" s="41">
        <f t="shared" si="574"/>
        <v>0</v>
      </c>
      <c r="AT1168" s="41">
        <f t="shared" si="575"/>
        <v>0</v>
      </c>
      <c r="AV1168" s="40">
        <f t="shared" si="576"/>
        <v>5369.6596019933177</v>
      </c>
      <c r="AW1168" s="40">
        <f t="shared" si="577"/>
        <v>3338.2600726260316</v>
      </c>
      <c r="AX1168" s="40">
        <f t="shared" si="578"/>
        <v>4174.3856746724096</v>
      </c>
      <c r="AY1168" s="40">
        <f t="shared" si="579"/>
        <v>0</v>
      </c>
      <c r="AZ1168" s="40">
        <f t="shared" si="580"/>
        <v>0</v>
      </c>
      <c r="BA1168" s="40">
        <f t="shared" si="581"/>
        <v>0</v>
      </c>
      <c r="BB1168" s="40">
        <f t="shared" si="582"/>
        <v>0</v>
      </c>
      <c r="BC1168" s="40">
        <f t="shared" si="583"/>
        <v>0</v>
      </c>
      <c r="BD1168" s="40">
        <f t="shared" si="584"/>
        <v>0</v>
      </c>
      <c r="BE1168" s="40"/>
      <c r="BF1168" s="40"/>
      <c r="BG1168" s="40"/>
      <c r="BH1168" s="62">
        <f t="shared" si="585"/>
        <v>12882.305349291757</v>
      </c>
      <c r="BI1168" s="128">
        <f>VLOOKUP(A1168,'1112 '!$B$499:$G$1229,6,0)</f>
        <v>7460.37</v>
      </c>
      <c r="BJ1168" s="63">
        <f t="shared" si="586"/>
        <v>5421.9353492917571</v>
      </c>
      <c r="BK1168" s="41">
        <f t="shared" si="587"/>
        <v>6.9070566903511859E-3</v>
      </c>
    </row>
    <row r="1169" spans="1:63" x14ac:dyDescent="0.3">
      <c r="A1169" s="85" t="s">
        <v>1849</v>
      </c>
      <c r="B1169" s="85" t="s">
        <v>615</v>
      </c>
      <c r="C1169" s="65">
        <f>VLOOKUP(B1169,Площадь!$D$2:$E$713,2,0)</f>
        <v>65.099999999999994</v>
      </c>
      <c r="D1169" s="79"/>
      <c r="E1169">
        <v>31</v>
      </c>
      <c r="F1169">
        <v>29</v>
      </c>
      <c r="G1169">
        <v>31</v>
      </c>
      <c r="Q1169">
        <f t="shared" si="566"/>
        <v>91</v>
      </c>
      <c r="R1169" s="100">
        <f>VLOOKUP(B1169,'Общие показания'!A:H,8,0)</f>
        <v>1.5660000000000007</v>
      </c>
      <c r="S1169" s="41"/>
      <c r="T1169" s="100">
        <f t="shared" si="567"/>
        <v>0.598280437790081</v>
      </c>
      <c r="U1169" s="100">
        <f t="shared" si="568"/>
        <v>0.48593714234570606</v>
      </c>
      <c r="V1169" s="41">
        <f t="shared" si="563"/>
        <v>0.48178241986421372</v>
      </c>
      <c r="W1169" s="41">
        <f t="shared" si="565"/>
        <v>0</v>
      </c>
      <c r="X1169" s="100">
        <f t="shared" si="569"/>
        <v>0</v>
      </c>
      <c r="Y1169" s="41"/>
      <c r="Z1169" s="41"/>
      <c r="AA1169" s="41"/>
      <c r="AB1169" s="41"/>
      <c r="AC1169" s="41"/>
      <c r="AD1169" s="41"/>
      <c r="AE1169" s="41"/>
      <c r="AF1169" s="41"/>
      <c r="AG1169" s="41"/>
      <c r="AI1169" s="100">
        <f t="shared" si="570"/>
        <v>1.3004462444298273</v>
      </c>
      <c r="AJ1169" s="100">
        <f t="shared" si="571"/>
        <v>0.62772339267687027</v>
      </c>
      <c r="AK1169" s="41">
        <f t="shared" si="564"/>
        <v>0.98452499481142552</v>
      </c>
      <c r="AL1169" s="41">
        <f t="shared" si="572"/>
        <v>0</v>
      </c>
      <c r="AR1169" s="41">
        <f t="shared" si="573"/>
        <v>0</v>
      </c>
      <c r="AS1169" s="41">
        <f t="shared" si="574"/>
        <v>0</v>
      </c>
      <c r="AT1169" s="41">
        <f t="shared" si="575"/>
        <v>0</v>
      </c>
      <c r="AV1169" s="40">
        <f t="shared" si="576"/>
        <v>5096.8659566838332</v>
      </c>
      <c r="AW1169" s="40">
        <f t="shared" si="577"/>
        <v>2989.4657937932034</v>
      </c>
      <c r="AX1169" s="40">
        <f t="shared" si="578"/>
        <v>3936.0969716586992</v>
      </c>
      <c r="AY1169" s="40">
        <f t="shared" si="579"/>
        <v>0</v>
      </c>
      <c r="AZ1169" s="40">
        <f t="shared" si="580"/>
        <v>0</v>
      </c>
      <c r="BA1169" s="40">
        <f t="shared" si="581"/>
        <v>0</v>
      </c>
      <c r="BB1169" s="40">
        <f t="shared" si="582"/>
        <v>0</v>
      </c>
      <c r="BC1169" s="40">
        <f t="shared" si="583"/>
        <v>0</v>
      </c>
      <c r="BD1169" s="40">
        <f t="shared" si="584"/>
        <v>0</v>
      </c>
      <c r="BE1169" s="40"/>
      <c r="BF1169" s="40"/>
      <c r="BG1169" s="40"/>
      <c r="BH1169" s="62">
        <f t="shared" si="585"/>
        <v>12022.428722135735</v>
      </c>
      <c r="BI1169" s="128">
        <f>VLOOKUP(A1169,'1112 '!$B$499:$G$1229,6,0)</f>
        <v>8388.08</v>
      </c>
      <c r="BJ1169" s="63">
        <f t="shared" si="586"/>
        <v>3634.3487221357354</v>
      </c>
      <c r="BK1169" s="41">
        <f t="shared" si="587"/>
        <v>5.7330960470022077E-3</v>
      </c>
    </row>
    <row r="1170" spans="1:63" x14ac:dyDescent="0.3">
      <c r="A1170" s="85" t="s">
        <v>1846</v>
      </c>
      <c r="B1170" s="85" t="s">
        <v>1159</v>
      </c>
      <c r="C1170" s="65">
        <f>VLOOKUP(B1170,Площадь!$D$2:$E$713,2,0)</f>
        <v>74.900000000000006</v>
      </c>
      <c r="D1170" s="79"/>
      <c r="E1170">
        <v>31</v>
      </c>
      <c r="F1170">
        <v>29</v>
      </c>
      <c r="G1170">
        <v>31</v>
      </c>
      <c r="Q1170">
        <f t="shared" si="566"/>
        <v>91</v>
      </c>
      <c r="R1170" s="100">
        <f>VLOOKUP(B1170,'Общие показания'!A:H,8,0)</f>
        <v>1.7929999999999993</v>
      </c>
      <c r="S1170" s="41"/>
      <c r="T1170" s="100">
        <f t="shared" si="567"/>
        <v>0.68500435821048167</v>
      </c>
      <c r="U1170" s="100">
        <f t="shared" si="568"/>
        <v>0.55637630665763105</v>
      </c>
      <c r="V1170" s="41">
        <f t="shared" si="563"/>
        <v>0.55161933513188666</v>
      </c>
      <c r="W1170" s="41">
        <f t="shared" si="565"/>
        <v>0</v>
      </c>
      <c r="X1170" s="100">
        <f t="shared" si="569"/>
        <v>0</v>
      </c>
      <c r="Y1170" s="41"/>
      <c r="Z1170" s="41"/>
      <c r="AA1170" s="41"/>
      <c r="AB1170" s="41"/>
      <c r="AC1170" s="41"/>
      <c r="AD1170" s="41"/>
      <c r="AE1170" s="41"/>
      <c r="AF1170" s="41"/>
      <c r="AG1170" s="41"/>
      <c r="AI1170" s="100">
        <f t="shared" si="570"/>
        <v>1.4962123457418446</v>
      </c>
      <c r="AJ1170" s="100">
        <f t="shared" si="571"/>
        <v>0.72221938727338852</v>
      </c>
      <c r="AK1170" s="41">
        <f t="shared" si="564"/>
        <v>1.132733058546479</v>
      </c>
      <c r="AL1170" s="41">
        <f t="shared" si="572"/>
        <v>0</v>
      </c>
      <c r="AR1170" s="41">
        <f t="shared" si="573"/>
        <v>0</v>
      </c>
      <c r="AS1170" s="41">
        <f t="shared" si="574"/>
        <v>0</v>
      </c>
      <c r="AT1170" s="41">
        <f t="shared" si="575"/>
        <v>0</v>
      </c>
      <c r="AV1170" s="40">
        <f t="shared" si="576"/>
        <v>5855.1708714214665</v>
      </c>
      <c r="AW1170" s="40">
        <f t="shared" si="577"/>
        <v>3432.2111369606714</v>
      </c>
      <c r="AX1170" s="40">
        <f t="shared" si="578"/>
        <v>4521.4081914944572</v>
      </c>
      <c r="AY1170" s="40">
        <f t="shared" si="579"/>
        <v>0</v>
      </c>
      <c r="AZ1170" s="40">
        <f t="shared" si="580"/>
        <v>0</v>
      </c>
      <c r="BA1170" s="40">
        <f t="shared" si="581"/>
        <v>0</v>
      </c>
      <c r="BB1170" s="40">
        <f t="shared" si="582"/>
        <v>0</v>
      </c>
      <c r="BC1170" s="40">
        <f t="shared" si="583"/>
        <v>0</v>
      </c>
      <c r="BD1170" s="40">
        <f t="shared" si="584"/>
        <v>0</v>
      </c>
      <c r="BE1170" s="40"/>
      <c r="BF1170" s="40"/>
      <c r="BG1170" s="40"/>
      <c r="BH1170" s="62">
        <f t="shared" si="585"/>
        <v>13808.790199876596</v>
      </c>
      <c r="BI1170" s="128">
        <f>VLOOKUP(A1170,'1112 '!$B$499:$G$1229,6,0)</f>
        <v>9650.81</v>
      </c>
      <c r="BJ1170" s="63">
        <f t="shared" si="586"/>
        <v>4157.9801998765961</v>
      </c>
      <c r="BK1170" s="41">
        <f t="shared" si="587"/>
        <v>5.7233698170468528E-3</v>
      </c>
    </row>
    <row r="1171" spans="1:63" x14ac:dyDescent="0.3">
      <c r="A1171" s="85" t="s">
        <v>2343</v>
      </c>
      <c r="B1171" s="85" t="s">
        <v>700</v>
      </c>
      <c r="C1171" s="65">
        <f>VLOOKUP(B1171,Площадь!$D$2:$E$713,2,0)</f>
        <v>40.200000000000003</v>
      </c>
      <c r="D1171" s="79"/>
      <c r="E1171">
        <v>31</v>
      </c>
      <c r="F1171">
        <v>29</v>
      </c>
      <c r="G1171">
        <v>31</v>
      </c>
      <c r="Q1171">
        <f t="shared" si="566"/>
        <v>91</v>
      </c>
      <c r="R1171" s="100">
        <f>VLOOKUP(B1171,'Общие показания'!A:H,8,0)</f>
        <v>1.5333416558262025</v>
      </c>
      <c r="S1171" s="41"/>
      <c r="T1171" s="100">
        <f t="shared" si="567"/>
        <v>0.58580352307117989</v>
      </c>
      <c r="U1171" s="100">
        <f t="shared" si="568"/>
        <v>0.47580310502670359</v>
      </c>
      <c r="V1171" s="41">
        <f t="shared" si="563"/>
        <v>0.47173502772831916</v>
      </c>
      <c r="W1171" s="41">
        <f t="shared" si="565"/>
        <v>0</v>
      </c>
      <c r="X1171" s="100">
        <f t="shared" si="569"/>
        <v>0</v>
      </c>
      <c r="Y1171" s="41"/>
      <c r="Z1171" s="41"/>
      <c r="AA1171" s="41"/>
      <c r="AB1171" s="41"/>
      <c r="AC1171" s="41"/>
      <c r="AD1171" s="41"/>
      <c r="AE1171" s="41"/>
      <c r="AF1171" s="41"/>
      <c r="AG1171" s="41"/>
      <c r="AI1171" s="100">
        <f t="shared" si="570"/>
        <v>0.80304053803500874</v>
      </c>
      <c r="AJ1171" s="100">
        <f t="shared" si="571"/>
        <v>0.3876264268142886</v>
      </c>
      <c r="AK1171" s="41">
        <f t="shared" si="564"/>
        <v>0.6079555267499126</v>
      </c>
      <c r="AL1171" s="41">
        <f t="shared" si="572"/>
        <v>0</v>
      </c>
      <c r="AR1171" s="41">
        <f t="shared" si="573"/>
        <v>0</v>
      </c>
      <c r="AS1171" s="41">
        <f t="shared" si="574"/>
        <v>0</v>
      </c>
      <c r="AT1171" s="41">
        <f t="shared" si="575"/>
        <v>0</v>
      </c>
      <c r="AV1171" s="40">
        <f t="shared" si="576"/>
        <v>3728.157443871009</v>
      </c>
      <c r="AW1171" s="40">
        <f t="shared" si="577"/>
        <v>2317.7556980926856</v>
      </c>
      <c r="AX1171" s="40">
        <f t="shared" si="578"/>
        <v>2898.2781368191863</v>
      </c>
      <c r="AY1171" s="40">
        <f t="shared" si="579"/>
        <v>0</v>
      </c>
      <c r="AZ1171" s="40">
        <f t="shared" si="580"/>
        <v>0</v>
      </c>
      <c r="BA1171" s="40">
        <f t="shared" si="581"/>
        <v>0</v>
      </c>
      <c r="BB1171" s="40">
        <f t="shared" si="582"/>
        <v>0</v>
      </c>
      <c r="BC1171" s="40">
        <f t="shared" si="583"/>
        <v>0</v>
      </c>
      <c r="BD1171" s="40">
        <f t="shared" si="584"/>
        <v>0</v>
      </c>
      <c r="BE1171" s="40"/>
      <c r="BF1171" s="40"/>
      <c r="BG1171" s="40"/>
      <c r="BH1171" s="62">
        <f t="shared" si="585"/>
        <v>8944.1912787828805</v>
      </c>
      <c r="BI1171" s="128">
        <f>VLOOKUP(A1171,'1112 '!$B$499:$G$1229,6,0)</f>
        <v>5179.74</v>
      </c>
      <c r="BJ1171" s="63">
        <f t="shared" si="586"/>
        <v>3764.4512787828808</v>
      </c>
      <c r="BK1171" s="41">
        <f t="shared" si="587"/>
        <v>6.9070566903511859E-3</v>
      </c>
    </row>
    <row r="1172" spans="1:63" x14ac:dyDescent="0.3">
      <c r="A1172" s="85" t="s">
        <v>1829</v>
      </c>
      <c r="B1172" s="85" t="s">
        <v>689</v>
      </c>
      <c r="C1172" s="65">
        <f>VLOOKUP(B1172,Площадь!$D$2:$E$713,2,0)</f>
        <v>57.9</v>
      </c>
      <c r="D1172" s="79"/>
      <c r="E1172">
        <v>31</v>
      </c>
      <c r="F1172">
        <v>29</v>
      </c>
      <c r="G1172">
        <v>31</v>
      </c>
      <c r="Q1172">
        <f t="shared" si="566"/>
        <v>91</v>
      </c>
      <c r="R1172" s="100">
        <f>VLOOKUP(B1172,'Общие показания'!A:H,8,0)</f>
        <v>2.2084696983168435</v>
      </c>
      <c r="S1172" s="41"/>
      <c r="T1172" s="100">
        <f t="shared" si="567"/>
        <v>0.84373193994580375</v>
      </c>
      <c r="U1172" s="100">
        <f t="shared" si="568"/>
        <v>0.68529850201607279</v>
      </c>
      <c r="V1172" s="41">
        <f t="shared" si="563"/>
        <v>0.67943925635496705</v>
      </c>
      <c r="W1172" s="41">
        <f t="shared" si="565"/>
        <v>0</v>
      </c>
      <c r="X1172" s="100">
        <f t="shared" si="569"/>
        <v>0</v>
      </c>
      <c r="Y1172" s="41"/>
      <c r="Z1172" s="41"/>
      <c r="AA1172" s="41"/>
      <c r="AB1172" s="41"/>
      <c r="AC1172" s="41"/>
      <c r="AD1172" s="41">
        <f>(S1172*$AD$1)/31*N1172</f>
        <v>0</v>
      </c>
      <c r="AE1172" s="41">
        <f>(S1172*$AE$1)/30*O1172</f>
        <v>0</v>
      </c>
      <c r="AF1172" s="41">
        <f>(S1172*$AF$1)/31*P1172</f>
        <v>0</v>
      </c>
      <c r="AG1172" s="41">
        <f>S1172-AD1172-AE1172-AF1172</f>
        <v>0</v>
      </c>
      <c r="AI1172" s="100">
        <f t="shared" si="570"/>
        <v>1.1566180883638557</v>
      </c>
      <c r="AJ1172" s="100">
        <f t="shared" si="571"/>
        <v>0.55829776399371411</v>
      </c>
      <c r="AK1172" s="41">
        <f t="shared" si="564"/>
        <v>0.87563743778159042</v>
      </c>
      <c r="AL1172" s="41">
        <f t="shared" si="572"/>
        <v>0</v>
      </c>
      <c r="AR1172" s="41">
        <f t="shared" si="573"/>
        <v>0</v>
      </c>
      <c r="AS1172" s="41">
        <f t="shared" si="574"/>
        <v>0</v>
      </c>
      <c r="AT1172" s="41">
        <f t="shared" si="575"/>
        <v>0</v>
      </c>
      <c r="AV1172" s="40">
        <f t="shared" si="576"/>
        <v>5369.6596019933177</v>
      </c>
      <c r="AW1172" s="40">
        <f t="shared" si="577"/>
        <v>3338.2600726260316</v>
      </c>
      <c r="AX1172" s="40">
        <f t="shared" si="578"/>
        <v>4174.3856746724096</v>
      </c>
      <c r="AY1172" s="40">
        <f t="shared" si="579"/>
        <v>0</v>
      </c>
      <c r="AZ1172" s="40">
        <f t="shared" si="580"/>
        <v>0</v>
      </c>
      <c r="BA1172" s="40">
        <f t="shared" si="581"/>
        <v>0</v>
      </c>
      <c r="BB1172" s="40">
        <f t="shared" si="582"/>
        <v>0</v>
      </c>
      <c r="BC1172" s="40">
        <f t="shared" si="583"/>
        <v>0</v>
      </c>
      <c r="BD1172" s="40">
        <f t="shared" si="584"/>
        <v>0</v>
      </c>
      <c r="BE1172" s="40">
        <f>(AD1172+AR1172)*$BE$1</f>
        <v>0</v>
      </c>
      <c r="BF1172" s="40">
        <f>(AE1172+AS1172)*$BF$1</f>
        <v>0</v>
      </c>
      <c r="BG1172" s="40">
        <f>(AF1172+AT1172)*$BG$1</f>
        <v>0</v>
      </c>
      <c r="BH1172" s="62">
        <f t="shared" si="585"/>
        <v>12882.305349291757</v>
      </c>
      <c r="BI1172" s="128">
        <f>VLOOKUP(A1172,'1112 '!$B$499:$G$1229,6,0)</f>
        <v>7460.37</v>
      </c>
      <c r="BJ1172" s="63">
        <f t="shared" si="586"/>
        <v>5421.9353492917571</v>
      </c>
      <c r="BK1172" s="41">
        <f t="shared" si="587"/>
        <v>6.9070566903511859E-3</v>
      </c>
    </row>
    <row r="1173" spans="1:63" x14ac:dyDescent="0.3">
      <c r="A1173" s="85" t="s">
        <v>1844</v>
      </c>
      <c r="B1173" s="85" t="s">
        <v>1108</v>
      </c>
      <c r="C1173" s="65">
        <f>VLOOKUP(B1173,Площадь!$D$2:$E$713,2,0)</f>
        <v>65.099999999999994</v>
      </c>
      <c r="D1173" s="79"/>
      <c r="E1173">
        <v>31</v>
      </c>
      <c r="F1173">
        <v>29</v>
      </c>
      <c r="G1173">
        <v>31</v>
      </c>
      <c r="Q1173">
        <f t="shared" si="566"/>
        <v>91</v>
      </c>
      <c r="R1173" s="100">
        <f>VLOOKUP(B1173,'Общие показания'!A:H,8,0)</f>
        <v>2.4830980545842229</v>
      </c>
      <c r="S1173" s="41"/>
      <c r="T1173" s="100">
        <f t="shared" si="567"/>
        <v>0.9486519739287016</v>
      </c>
      <c r="U1173" s="100">
        <f t="shared" si="568"/>
        <v>0.77051696858801966</v>
      </c>
      <c r="V1173" s="41">
        <f t="shared" si="563"/>
        <v>0.7639291120675018</v>
      </c>
      <c r="W1173" s="41">
        <f t="shared" si="565"/>
        <v>0</v>
      </c>
      <c r="X1173" s="100">
        <f t="shared" si="569"/>
        <v>0</v>
      </c>
      <c r="Y1173" s="41"/>
      <c r="Z1173" s="41"/>
      <c r="AA1173" s="41"/>
      <c r="AB1173" s="41"/>
      <c r="AC1173" s="41"/>
      <c r="AD1173" s="41"/>
      <c r="AE1173" s="41"/>
      <c r="AF1173" s="41"/>
      <c r="AG1173" s="41"/>
      <c r="AI1173" s="100">
        <f t="shared" si="570"/>
        <v>1.3004462444298273</v>
      </c>
      <c r="AJ1173" s="100">
        <f t="shared" si="571"/>
        <v>0.62772339267687027</v>
      </c>
      <c r="AK1173" s="41">
        <f t="shared" si="564"/>
        <v>0.98452499481142552</v>
      </c>
      <c r="AL1173" s="41">
        <f t="shared" si="572"/>
        <v>0</v>
      </c>
      <c r="AR1173" s="41">
        <f t="shared" si="573"/>
        <v>0</v>
      </c>
      <c r="AS1173" s="41">
        <f t="shared" si="574"/>
        <v>0</v>
      </c>
      <c r="AT1173" s="41">
        <f t="shared" si="575"/>
        <v>0</v>
      </c>
      <c r="AV1173" s="40">
        <f t="shared" si="576"/>
        <v>6037.3892934329006</v>
      </c>
      <c r="AW1173" s="40">
        <f t="shared" si="577"/>
        <v>3753.3804961650203</v>
      </c>
      <c r="AX1173" s="40">
        <f t="shared" si="578"/>
        <v>4693.4802663415176</v>
      </c>
      <c r="AY1173" s="40">
        <f t="shared" si="579"/>
        <v>0</v>
      </c>
      <c r="AZ1173" s="40">
        <f t="shared" si="580"/>
        <v>0</v>
      </c>
      <c r="BA1173" s="40">
        <f t="shared" si="581"/>
        <v>0</v>
      </c>
      <c r="BB1173" s="40">
        <f t="shared" si="582"/>
        <v>0</v>
      </c>
      <c r="BC1173" s="40">
        <f t="shared" si="583"/>
        <v>0</v>
      </c>
      <c r="BD1173" s="40">
        <f t="shared" si="584"/>
        <v>0</v>
      </c>
      <c r="BE1173" s="40"/>
      <c r="BF1173" s="40"/>
      <c r="BG1173" s="40"/>
      <c r="BH1173" s="62">
        <f t="shared" si="585"/>
        <v>14484.250055939439</v>
      </c>
      <c r="BI1173" s="128">
        <f>VLOOKUP(A1173,'1112 '!$B$499:$G$1229,6,0)</f>
        <v>8388.08</v>
      </c>
      <c r="BJ1173" s="63">
        <f t="shared" si="586"/>
        <v>6096.1700559394394</v>
      </c>
      <c r="BK1173" s="41">
        <f t="shared" si="587"/>
        <v>6.9070566903511868E-3</v>
      </c>
    </row>
    <row r="1174" spans="1:63" x14ac:dyDescent="0.3">
      <c r="A1174" s="85" t="s">
        <v>1861</v>
      </c>
      <c r="B1174" s="85" t="s">
        <v>573</v>
      </c>
      <c r="C1174" s="65">
        <f>VLOOKUP(B1174,Площадь!$D$2:$E$713,2,0)</f>
        <v>74.900000000000006</v>
      </c>
      <c r="D1174" s="79"/>
      <c r="E1174">
        <v>31</v>
      </c>
      <c r="F1174">
        <v>29</v>
      </c>
      <c r="G1174">
        <v>31</v>
      </c>
      <c r="Q1174">
        <f t="shared" si="566"/>
        <v>91</v>
      </c>
      <c r="R1174" s="100">
        <f>VLOOKUP(B1174,'Общие показания'!A:H,8,0)</f>
        <v>1.0670000000000002</v>
      </c>
      <c r="S1174" s="41"/>
      <c r="T1174" s="100">
        <f t="shared" si="567"/>
        <v>0.40764063034611508</v>
      </c>
      <c r="U1174" s="100">
        <f t="shared" si="568"/>
        <v>0.3310951027349095</v>
      </c>
      <c r="V1174" s="41">
        <f t="shared" si="563"/>
        <v>0.32826426691897564</v>
      </c>
      <c r="W1174" s="41">
        <f t="shared" si="565"/>
        <v>0</v>
      </c>
      <c r="X1174" s="100">
        <f t="shared" si="569"/>
        <v>0</v>
      </c>
      <c r="Y1174" s="41"/>
      <c r="Z1174" s="41"/>
      <c r="AA1174" s="41"/>
      <c r="AB1174" s="41"/>
      <c r="AC1174" s="41"/>
      <c r="AD1174" s="41"/>
      <c r="AE1174" s="41"/>
      <c r="AF1174" s="41"/>
      <c r="AG1174" s="41"/>
      <c r="AI1174" s="100">
        <f t="shared" si="570"/>
        <v>1.4962123457418446</v>
      </c>
      <c r="AJ1174" s="100">
        <f t="shared" si="571"/>
        <v>0.72221938727338852</v>
      </c>
      <c r="AK1174" s="41">
        <f t="shared" si="564"/>
        <v>1.132733058546479</v>
      </c>
      <c r="AL1174" s="41">
        <f t="shared" si="572"/>
        <v>0</v>
      </c>
      <c r="AR1174" s="41">
        <f t="shared" si="573"/>
        <v>0</v>
      </c>
      <c r="AS1174" s="41">
        <f t="shared" si="574"/>
        <v>0</v>
      </c>
      <c r="AT1174" s="41">
        <f t="shared" si="575"/>
        <v>0</v>
      </c>
      <c r="AV1174" s="40">
        <f t="shared" si="576"/>
        <v>5110.6267748914761</v>
      </c>
      <c r="AW1174" s="40">
        <f t="shared" si="577"/>
        <v>2827.4752843986748</v>
      </c>
      <c r="AX1174" s="40">
        <f t="shared" si="578"/>
        <v>3921.842780586448</v>
      </c>
      <c r="AY1174" s="40">
        <f t="shared" si="579"/>
        <v>0</v>
      </c>
      <c r="AZ1174" s="40">
        <f t="shared" si="580"/>
        <v>0</v>
      </c>
      <c r="BA1174" s="40">
        <f t="shared" si="581"/>
        <v>0</v>
      </c>
      <c r="BB1174" s="40">
        <f t="shared" si="582"/>
        <v>0</v>
      </c>
      <c r="BC1174" s="40">
        <f t="shared" si="583"/>
        <v>0</v>
      </c>
      <c r="BD1174" s="40">
        <f t="shared" si="584"/>
        <v>0</v>
      </c>
      <c r="BE1174" s="40"/>
      <c r="BF1174" s="40"/>
      <c r="BG1174" s="40"/>
      <c r="BH1174" s="62">
        <f t="shared" si="585"/>
        <v>11859.9448398766</v>
      </c>
      <c r="BI1174" s="128">
        <f>VLOOKUP(A1174,'1112 '!$B$499:$G$1229,6,0)</f>
        <v>9650.81</v>
      </c>
      <c r="BJ1174" s="63">
        <f t="shared" si="586"/>
        <v>2209.1348398766004</v>
      </c>
      <c r="BK1174" s="41">
        <f t="shared" si="587"/>
        <v>4.9156261588359056E-3</v>
      </c>
    </row>
    <row r="1175" spans="1:63" x14ac:dyDescent="0.3">
      <c r="A1175" s="85" t="s">
        <v>1804</v>
      </c>
      <c r="B1175" s="85" t="s">
        <v>1131</v>
      </c>
      <c r="C1175" s="65">
        <f>VLOOKUP(B1175,Площадь!$D$2:$E$713,2,0)</f>
        <v>84</v>
      </c>
      <c r="D1175" s="79"/>
      <c r="E1175">
        <v>31</v>
      </c>
      <c r="F1175">
        <v>29</v>
      </c>
      <c r="G1175">
        <v>31</v>
      </c>
      <c r="Q1175">
        <f t="shared" si="566"/>
        <v>91</v>
      </c>
      <c r="R1175" s="100">
        <f>VLOOKUP(B1175,'Общие показания'!A:H,8,0)</f>
        <v>3.2039974897860946</v>
      </c>
      <c r="S1175" s="41"/>
      <c r="T1175" s="100">
        <f t="shared" si="567"/>
        <v>1.2240670631338086</v>
      </c>
      <c r="U1175" s="100">
        <f t="shared" si="568"/>
        <v>0.99421544333938039</v>
      </c>
      <c r="V1175" s="41">
        <f t="shared" si="563"/>
        <v>0.98571498331290563</v>
      </c>
      <c r="W1175" s="41">
        <f t="shared" si="565"/>
        <v>0</v>
      </c>
      <c r="X1175" s="100">
        <f t="shared" si="569"/>
        <v>0</v>
      </c>
      <c r="Y1175" s="41"/>
      <c r="Z1175" s="41"/>
      <c r="AA1175" s="41"/>
      <c r="AB1175" s="41"/>
      <c r="AC1175" s="41"/>
      <c r="AD1175" s="41"/>
      <c r="AE1175" s="41"/>
      <c r="AF1175" s="41"/>
      <c r="AG1175" s="41"/>
      <c r="AI1175" s="100">
        <f t="shared" si="570"/>
        <v>1.6779951541030032</v>
      </c>
      <c r="AJ1175" s="100">
        <f t="shared" si="571"/>
        <v>0.80996566797015523</v>
      </c>
      <c r="AK1175" s="41">
        <f t="shared" si="564"/>
        <v>1.2703548320147426</v>
      </c>
      <c r="AL1175" s="41">
        <f t="shared" si="572"/>
        <v>0</v>
      </c>
      <c r="AR1175" s="41">
        <f t="shared" si="573"/>
        <v>0</v>
      </c>
      <c r="AS1175" s="41">
        <f t="shared" si="574"/>
        <v>0</v>
      </c>
      <c r="AT1175" s="41">
        <f t="shared" si="575"/>
        <v>0</v>
      </c>
      <c r="AV1175" s="40">
        <f t="shared" si="576"/>
        <v>7790.1797334618077</v>
      </c>
      <c r="AW1175" s="40">
        <f t="shared" si="577"/>
        <v>4843.0716079548656</v>
      </c>
      <c r="AX1175" s="40">
        <f t="shared" si="578"/>
        <v>6056.1035694729262</v>
      </c>
      <c r="AY1175" s="40">
        <f t="shared" si="579"/>
        <v>0</v>
      </c>
      <c r="AZ1175" s="40">
        <f t="shared" si="580"/>
        <v>0</v>
      </c>
      <c r="BA1175" s="40">
        <f t="shared" si="581"/>
        <v>0</v>
      </c>
      <c r="BB1175" s="40">
        <f t="shared" si="582"/>
        <v>0</v>
      </c>
      <c r="BC1175" s="40">
        <f t="shared" si="583"/>
        <v>0</v>
      </c>
      <c r="BD1175" s="40">
        <f t="shared" si="584"/>
        <v>0</v>
      </c>
      <c r="BE1175" s="40"/>
      <c r="BF1175" s="40"/>
      <c r="BG1175" s="40"/>
      <c r="BH1175" s="62">
        <f t="shared" si="585"/>
        <v>18689.3549108896</v>
      </c>
      <c r="BI1175" s="128">
        <f>VLOOKUP(A1175,'1112 '!$B$499:$G$1229,6,0)</f>
        <v>10823.34</v>
      </c>
      <c r="BJ1175" s="63">
        <f t="shared" si="586"/>
        <v>7866.0149108896003</v>
      </c>
      <c r="BK1175" s="41">
        <f t="shared" si="587"/>
        <v>6.9070566903511859E-3</v>
      </c>
    </row>
    <row r="1176" spans="1:63" x14ac:dyDescent="0.3">
      <c r="A1176" s="85" t="s">
        <v>1367</v>
      </c>
      <c r="B1176" s="85" t="s">
        <v>1181</v>
      </c>
      <c r="C1176" s="65">
        <f>VLOOKUP(B1176,Площадь!$D$2:$E$713,2,0)</f>
        <v>51.2</v>
      </c>
      <c r="D1176" s="79"/>
      <c r="E1176">
        <v>31</v>
      </c>
      <c r="F1176">
        <v>29</v>
      </c>
      <c r="G1176">
        <v>31</v>
      </c>
      <c r="Q1176">
        <f t="shared" si="566"/>
        <v>91</v>
      </c>
      <c r="R1176" s="100">
        <f>VLOOKUP(B1176,'Общие показания'!A:H,8,0)</f>
        <v>1.9529127556791435</v>
      </c>
      <c r="S1176" s="41"/>
      <c r="T1176" s="100">
        <f t="shared" si="567"/>
        <v>0.74609801943394061</v>
      </c>
      <c r="U1176" s="100">
        <f t="shared" si="568"/>
        <v>0.60599798451162235</v>
      </c>
      <c r="V1176" s="41">
        <f t="shared" si="563"/>
        <v>0.60081675173358062</v>
      </c>
      <c r="W1176" s="41">
        <f t="shared" si="565"/>
        <v>0</v>
      </c>
      <c r="X1176" s="100">
        <f t="shared" si="569"/>
        <v>0</v>
      </c>
      <c r="Y1176" s="41"/>
      <c r="Z1176" s="41"/>
      <c r="AA1176" s="41"/>
      <c r="AB1176" s="41"/>
      <c r="AC1176" s="41"/>
      <c r="AD1176" s="41"/>
      <c r="AE1176" s="41"/>
      <c r="AF1176" s="41"/>
      <c r="AG1176" s="41"/>
      <c r="AI1176" s="100">
        <f t="shared" si="570"/>
        <v>1.0227779986913543</v>
      </c>
      <c r="AJ1176" s="100">
        <f t="shared" si="571"/>
        <v>0.49369335952466609</v>
      </c>
      <c r="AK1176" s="41">
        <f t="shared" si="564"/>
        <v>0.77431151665660503</v>
      </c>
      <c r="AL1176" s="41">
        <f t="shared" si="572"/>
        <v>0</v>
      </c>
      <c r="AR1176" s="41">
        <f t="shared" si="573"/>
        <v>0</v>
      </c>
      <c r="AS1176" s="41">
        <f t="shared" si="574"/>
        <v>0</v>
      </c>
      <c r="AT1176" s="41">
        <f t="shared" si="575"/>
        <v>0</v>
      </c>
      <c r="AV1176" s="40">
        <f t="shared" si="576"/>
        <v>4748.3000280148171</v>
      </c>
      <c r="AW1176" s="40">
        <f t="shared" si="577"/>
        <v>2951.9674562772511</v>
      </c>
      <c r="AX1176" s="40">
        <f t="shared" si="578"/>
        <v>3691.3393185358791</v>
      </c>
      <c r="AY1176" s="40">
        <f t="shared" si="579"/>
        <v>0</v>
      </c>
      <c r="AZ1176" s="40">
        <f t="shared" si="580"/>
        <v>0</v>
      </c>
      <c r="BA1176" s="40">
        <f t="shared" si="581"/>
        <v>0</v>
      </c>
      <c r="BB1176" s="40">
        <f t="shared" si="582"/>
        <v>0</v>
      </c>
      <c r="BC1176" s="40">
        <f t="shared" si="583"/>
        <v>0</v>
      </c>
      <c r="BD1176" s="40">
        <f t="shared" si="584"/>
        <v>0</v>
      </c>
      <c r="BE1176" s="40"/>
      <c r="BF1176" s="40"/>
      <c r="BG1176" s="40"/>
      <c r="BH1176" s="62">
        <f t="shared" si="585"/>
        <v>11391.606802827948</v>
      </c>
      <c r="BI1176" s="128">
        <f>VLOOKUP(A1176,'1112 '!$B$499:$G$1229,6,0)</f>
        <v>6597.09</v>
      </c>
      <c r="BJ1176" s="63">
        <f t="shared" si="586"/>
        <v>4794.5168028279477</v>
      </c>
      <c r="BK1176" s="41">
        <f t="shared" si="587"/>
        <v>6.9070566903511876E-3</v>
      </c>
    </row>
    <row r="1177" spans="1:63" x14ac:dyDescent="0.3">
      <c r="A1177" s="85" t="s">
        <v>1885</v>
      </c>
      <c r="B1177" s="85" t="s">
        <v>849</v>
      </c>
      <c r="C1177" s="65">
        <f>VLOOKUP(B1177,Площадь!$D$2:$E$713,2,0)</f>
        <v>71.599999999999994</v>
      </c>
      <c r="D1177" s="79"/>
      <c r="E1177">
        <v>31</v>
      </c>
      <c r="F1177">
        <v>29</v>
      </c>
      <c r="G1177">
        <v>31</v>
      </c>
      <c r="Q1177">
        <f t="shared" si="566"/>
        <v>91</v>
      </c>
      <c r="R1177" s="100">
        <f>VLOOKUP(B1177,'Общие показания'!A:H,8,0)</f>
        <v>2.7310264317700517</v>
      </c>
      <c r="S1177" s="41"/>
      <c r="T1177" s="100">
        <f t="shared" si="567"/>
        <v>1.0433714490521511</v>
      </c>
      <c r="U1177" s="100">
        <f t="shared" si="568"/>
        <v>0.8474503064654717</v>
      </c>
      <c r="V1177" s="41">
        <f t="shared" si="563"/>
        <v>0.84020467625242901</v>
      </c>
      <c r="W1177" s="41">
        <f t="shared" si="565"/>
        <v>0</v>
      </c>
      <c r="X1177" s="100">
        <f t="shared" si="569"/>
        <v>0</v>
      </c>
      <c r="Y1177" s="41"/>
      <c r="Z1177" s="41"/>
      <c r="AA1177" s="41"/>
      <c r="AB1177" s="41"/>
      <c r="AC1177" s="41"/>
      <c r="AD1177" s="41"/>
      <c r="AE1177" s="41"/>
      <c r="AF1177" s="41"/>
      <c r="AG1177" s="41"/>
      <c r="AI1177" s="100">
        <f t="shared" si="570"/>
        <v>1.4302911075449407</v>
      </c>
      <c r="AJ1177" s="100">
        <f t="shared" si="571"/>
        <v>0.69039930746027511</v>
      </c>
      <c r="AK1177" s="41">
        <f t="shared" si="564"/>
        <v>1.082826261574471</v>
      </c>
      <c r="AL1177" s="41">
        <f t="shared" si="572"/>
        <v>0</v>
      </c>
      <c r="AR1177" s="41">
        <f t="shared" si="573"/>
        <v>0</v>
      </c>
      <c r="AS1177" s="41">
        <f t="shared" si="574"/>
        <v>0</v>
      </c>
      <c r="AT1177" s="41">
        <f t="shared" si="575"/>
        <v>0</v>
      </c>
      <c r="AV1177" s="40">
        <f t="shared" si="576"/>
        <v>6640.2008204269705</v>
      </c>
      <c r="AW1177" s="40">
        <f t="shared" si="577"/>
        <v>4128.1419896377174</v>
      </c>
      <c r="AX1177" s="40">
        <f t="shared" si="578"/>
        <v>5162.1073282650177</v>
      </c>
      <c r="AY1177" s="40">
        <f t="shared" si="579"/>
        <v>0</v>
      </c>
      <c r="AZ1177" s="40">
        <f t="shared" si="580"/>
        <v>0</v>
      </c>
      <c r="BA1177" s="40">
        <f t="shared" si="581"/>
        <v>0</v>
      </c>
      <c r="BB1177" s="40">
        <f t="shared" si="582"/>
        <v>0</v>
      </c>
      <c r="BC1177" s="40">
        <f t="shared" si="583"/>
        <v>0</v>
      </c>
      <c r="BD1177" s="40">
        <f t="shared" si="584"/>
        <v>0</v>
      </c>
      <c r="BE1177" s="40"/>
      <c r="BF1177" s="40"/>
      <c r="BG1177" s="40"/>
      <c r="BH1177" s="62">
        <f t="shared" si="585"/>
        <v>15930.450138329707</v>
      </c>
      <c r="BI1177" s="128">
        <f>VLOOKUP(A1177,'1112 '!$B$499:$G$1229,6,0)</f>
        <v>9225.6</v>
      </c>
      <c r="BJ1177" s="63">
        <f t="shared" si="586"/>
        <v>6704.8501383297062</v>
      </c>
      <c r="BK1177" s="41">
        <f t="shared" si="587"/>
        <v>6.9070566903511859E-3</v>
      </c>
    </row>
    <row r="1178" spans="1:63" x14ac:dyDescent="0.3">
      <c r="A1178" s="85" t="s">
        <v>1879</v>
      </c>
      <c r="B1178" s="85" t="s">
        <v>895</v>
      </c>
      <c r="C1178" s="65">
        <f>VLOOKUP(B1178,Площадь!$D$2:$E$713,2,0)</f>
        <v>82.6</v>
      </c>
      <c r="D1178" s="79"/>
      <c r="E1178">
        <v>31</v>
      </c>
      <c r="F1178">
        <v>29</v>
      </c>
      <c r="G1178">
        <v>31</v>
      </c>
      <c r="Q1178">
        <f t="shared" si="566"/>
        <v>91</v>
      </c>
      <c r="R1178" s="100">
        <f>VLOOKUP(B1178,'Общие показания'!A:H,8,0)</f>
        <v>4.0359999999999978</v>
      </c>
      <c r="S1178" s="41"/>
      <c r="T1178" s="100">
        <f t="shared" si="567"/>
        <v>1.5419283824525956</v>
      </c>
      <c r="U1178" s="100">
        <f t="shared" si="568"/>
        <v>1.2523897231847176</v>
      </c>
      <c r="V1178" s="41">
        <f t="shared" si="563"/>
        <v>1.2416818943626848</v>
      </c>
      <c r="W1178" s="41">
        <f t="shared" si="565"/>
        <v>0</v>
      </c>
      <c r="X1178" s="100">
        <f t="shared" si="569"/>
        <v>0</v>
      </c>
      <c r="Y1178" s="41"/>
      <c r="Z1178" s="41"/>
      <c r="AA1178" s="41"/>
      <c r="AB1178" s="41"/>
      <c r="AC1178" s="41"/>
      <c r="AD1178" s="41"/>
      <c r="AE1178" s="41"/>
      <c r="AF1178" s="41"/>
      <c r="AG1178" s="41"/>
      <c r="AI1178" s="100">
        <f t="shared" si="570"/>
        <v>1.6500285682012863</v>
      </c>
      <c r="AJ1178" s="100">
        <f t="shared" si="571"/>
        <v>0.7964662401706526</v>
      </c>
      <c r="AK1178" s="41">
        <f t="shared" si="564"/>
        <v>1.2491822514811635</v>
      </c>
      <c r="AL1178" s="41">
        <f t="shared" si="572"/>
        <v>0</v>
      </c>
      <c r="AR1178" s="41">
        <f t="shared" si="573"/>
        <v>0</v>
      </c>
      <c r="AS1178" s="41">
        <f t="shared" si="574"/>
        <v>0</v>
      </c>
      <c r="AT1178" s="41">
        <f t="shared" si="575"/>
        <v>0</v>
      </c>
      <c r="AV1178" s="40">
        <f t="shared" si="576"/>
        <v>8568.3615600572557</v>
      </c>
      <c r="AW1178" s="40">
        <f t="shared" si="577"/>
        <v>5499.8669937926215</v>
      </c>
      <c r="AX1178" s="40">
        <f t="shared" si="578"/>
        <v>6686.3760785373934</v>
      </c>
      <c r="AY1178" s="40">
        <f t="shared" si="579"/>
        <v>0</v>
      </c>
      <c r="AZ1178" s="40">
        <f t="shared" si="580"/>
        <v>0</v>
      </c>
      <c r="BA1178" s="40">
        <f t="shared" si="581"/>
        <v>0</v>
      </c>
      <c r="BB1178" s="40">
        <f t="shared" si="582"/>
        <v>0</v>
      </c>
      <c r="BC1178" s="40">
        <f t="shared" si="583"/>
        <v>0</v>
      </c>
      <c r="BD1178" s="40">
        <f t="shared" si="584"/>
        <v>0</v>
      </c>
      <c r="BE1178" s="40"/>
      <c r="BF1178" s="40"/>
      <c r="BG1178" s="40"/>
      <c r="BH1178" s="62">
        <f t="shared" si="585"/>
        <v>20754.604632387269</v>
      </c>
      <c r="BI1178" s="128">
        <f>VLOOKUP(A1178,'1112 '!$B$499:$G$1229,6,0)</f>
        <v>10642.95</v>
      </c>
      <c r="BJ1178" s="63">
        <f t="shared" si="586"/>
        <v>10111.654632387268</v>
      </c>
      <c r="BK1178" s="41">
        <f t="shared" si="587"/>
        <v>7.800319874750908E-3</v>
      </c>
    </row>
    <row r="1179" spans="1:63" x14ac:dyDescent="0.3">
      <c r="A1179" s="85" t="s">
        <v>1792</v>
      </c>
      <c r="B1179" s="85" t="s">
        <v>576</v>
      </c>
      <c r="C1179" s="65">
        <f>VLOOKUP(B1179,Площадь!$D$2:$E$713,2,0)</f>
        <v>50.2</v>
      </c>
      <c r="D1179" s="79"/>
      <c r="E1179">
        <v>31</v>
      </c>
      <c r="F1179">
        <v>29</v>
      </c>
      <c r="G1179">
        <v>31</v>
      </c>
      <c r="Q1179">
        <f t="shared" si="566"/>
        <v>91</v>
      </c>
      <c r="R1179" s="100">
        <f>VLOOKUP(B1179,'Общие показания'!A:H,8,0)</f>
        <v>1.9147699284197852</v>
      </c>
      <c r="S1179" s="41"/>
      <c r="T1179" s="100">
        <f t="shared" si="567"/>
        <v>0.73152579249187144</v>
      </c>
      <c r="U1179" s="100">
        <f t="shared" si="568"/>
        <v>0.59416208637662971</v>
      </c>
      <c r="V1179" s="41">
        <f t="shared" si="563"/>
        <v>0.58908204955128418</v>
      </c>
      <c r="W1179" s="41">
        <f t="shared" si="565"/>
        <v>0</v>
      </c>
      <c r="X1179" s="100">
        <f t="shared" si="569"/>
        <v>0</v>
      </c>
      <c r="Y1179" s="41"/>
      <c r="Z1179" s="41"/>
      <c r="AA1179" s="41"/>
      <c r="AB1179" s="41"/>
      <c r="AC1179" s="41"/>
      <c r="AD1179" s="41"/>
      <c r="AE1179" s="41"/>
      <c r="AF1179" s="41"/>
      <c r="AG1179" s="41"/>
      <c r="AI1179" s="100">
        <f t="shared" si="570"/>
        <v>1.0028018659044138</v>
      </c>
      <c r="AJ1179" s="100">
        <f t="shared" si="571"/>
        <v>0.48405091109644993</v>
      </c>
      <c r="AK1179" s="41">
        <f t="shared" si="564"/>
        <v>0.75918824484690572</v>
      </c>
      <c r="AL1179" s="41">
        <f t="shared" si="572"/>
        <v>0</v>
      </c>
      <c r="AR1179" s="41">
        <f t="shared" si="573"/>
        <v>0</v>
      </c>
      <c r="AS1179" s="41">
        <f t="shared" si="574"/>
        <v>0</v>
      </c>
      <c r="AT1179" s="41">
        <f t="shared" si="575"/>
        <v>0</v>
      </c>
      <c r="AV1179" s="40">
        <f t="shared" si="576"/>
        <v>4655.5597930926524</v>
      </c>
      <c r="AW1179" s="40">
        <f t="shared" si="577"/>
        <v>2894.3118418968361</v>
      </c>
      <c r="AX1179" s="40">
        <f t="shared" si="578"/>
        <v>3619.2428474707253</v>
      </c>
      <c r="AY1179" s="40">
        <f t="shared" si="579"/>
        <v>0</v>
      </c>
      <c r="AZ1179" s="40">
        <f t="shared" si="580"/>
        <v>0</v>
      </c>
      <c r="BA1179" s="40">
        <f t="shared" si="581"/>
        <v>0</v>
      </c>
      <c r="BB1179" s="40">
        <f t="shared" si="582"/>
        <v>0</v>
      </c>
      <c r="BC1179" s="40">
        <f t="shared" si="583"/>
        <v>0</v>
      </c>
      <c r="BD1179" s="40">
        <f t="shared" si="584"/>
        <v>0</v>
      </c>
      <c r="BE1179" s="40"/>
      <c r="BF1179" s="40"/>
      <c r="BG1179" s="40"/>
      <c r="BH1179" s="62">
        <f t="shared" si="585"/>
        <v>11169.114482460214</v>
      </c>
      <c r="BI1179" s="128">
        <f>VLOOKUP(A1179,'1112 '!$B$499:$G$1229,6,0)</f>
        <v>6468.23</v>
      </c>
      <c r="BJ1179" s="63">
        <f t="shared" si="586"/>
        <v>4700.8844824602147</v>
      </c>
      <c r="BK1179" s="41">
        <f t="shared" si="587"/>
        <v>6.9070566903511859E-3</v>
      </c>
    </row>
    <row r="1180" spans="1:63" x14ac:dyDescent="0.3">
      <c r="A1180" s="85" t="s">
        <v>1855</v>
      </c>
      <c r="B1180" s="85" t="s">
        <v>757</v>
      </c>
      <c r="C1180" s="65">
        <f>VLOOKUP(B1180,Площадь!$D$2:$E$713,2,0)</f>
        <v>50.9</v>
      </c>
      <c r="D1180" s="79"/>
      <c r="E1180">
        <v>31</v>
      </c>
      <c r="F1180">
        <v>29</v>
      </c>
      <c r="G1180">
        <v>31</v>
      </c>
      <c r="Q1180">
        <f t="shared" si="566"/>
        <v>91</v>
      </c>
      <c r="R1180" s="100">
        <f>VLOOKUP(B1180,'Общие показания'!A:H,8,0)</f>
        <v>1.9414699075013357</v>
      </c>
      <c r="S1180" s="41"/>
      <c r="T1180" s="100">
        <f t="shared" si="567"/>
        <v>0.7417263513513197</v>
      </c>
      <c r="U1180" s="100">
        <f t="shared" si="568"/>
        <v>0.60244721507112453</v>
      </c>
      <c r="V1180" s="41">
        <f t="shared" si="563"/>
        <v>0.59729634107889162</v>
      </c>
      <c r="W1180" s="41">
        <f t="shared" si="565"/>
        <v>0</v>
      </c>
      <c r="X1180" s="100">
        <f t="shared" si="569"/>
        <v>0</v>
      </c>
      <c r="Y1180" s="41"/>
      <c r="Z1180" s="41"/>
      <c r="AA1180" s="41"/>
      <c r="AB1180" s="41"/>
      <c r="AC1180" s="41"/>
      <c r="AD1180" s="41"/>
      <c r="AE1180" s="41"/>
      <c r="AF1180" s="41"/>
      <c r="AG1180" s="41"/>
      <c r="AI1180" s="100">
        <f t="shared" si="570"/>
        <v>1.0167851588552721</v>
      </c>
      <c r="AJ1180" s="100">
        <f t="shared" si="571"/>
        <v>0.49080062499620114</v>
      </c>
      <c r="AK1180" s="41">
        <f t="shared" si="564"/>
        <v>0.7697745351136952</v>
      </c>
      <c r="AL1180" s="41">
        <f t="shared" si="572"/>
        <v>0</v>
      </c>
      <c r="AR1180" s="41">
        <f t="shared" si="573"/>
        <v>0</v>
      </c>
      <c r="AS1180" s="41">
        <f t="shared" si="574"/>
        <v>0</v>
      </c>
      <c r="AT1180" s="41">
        <f t="shared" si="575"/>
        <v>0</v>
      </c>
      <c r="AV1180" s="40">
        <f t="shared" si="576"/>
        <v>4720.4779575381672</v>
      </c>
      <c r="AW1180" s="40">
        <f t="shared" si="577"/>
        <v>2934.6707719631268</v>
      </c>
      <c r="AX1180" s="40">
        <f t="shared" si="578"/>
        <v>3669.7103772163327</v>
      </c>
      <c r="AY1180" s="40">
        <f t="shared" si="579"/>
        <v>0</v>
      </c>
      <c r="AZ1180" s="40">
        <f t="shared" si="580"/>
        <v>0</v>
      </c>
      <c r="BA1180" s="40">
        <f t="shared" si="581"/>
        <v>0</v>
      </c>
      <c r="BB1180" s="40">
        <f t="shared" si="582"/>
        <v>0</v>
      </c>
      <c r="BC1180" s="40">
        <f t="shared" si="583"/>
        <v>0</v>
      </c>
      <c r="BD1180" s="40">
        <f t="shared" si="584"/>
        <v>0</v>
      </c>
      <c r="BE1180" s="40"/>
      <c r="BF1180" s="40"/>
      <c r="BG1180" s="40"/>
      <c r="BH1180" s="62">
        <f t="shared" si="585"/>
        <v>11324.859106717628</v>
      </c>
      <c r="BI1180" s="128">
        <f>VLOOKUP(A1180,'1112 '!$B$499:$G$1229,6,0)</f>
        <v>6558.42</v>
      </c>
      <c r="BJ1180" s="63">
        <f t="shared" si="586"/>
        <v>4766.4391067176275</v>
      </c>
      <c r="BK1180" s="41">
        <f t="shared" si="587"/>
        <v>6.9070566903511859E-3</v>
      </c>
    </row>
    <row r="1181" spans="1:63" x14ac:dyDescent="0.3">
      <c r="A1181" s="85" t="s">
        <v>1803</v>
      </c>
      <c r="B1181" s="85" t="s">
        <v>697</v>
      </c>
      <c r="C1181" s="65">
        <f>VLOOKUP(B1181,Площадь!$D$2:$E$713,2,0)</f>
        <v>49.8</v>
      </c>
      <c r="D1181" s="79"/>
      <c r="E1181">
        <v>31</v>
      </c>
      <c r="F1181">
        <v>29</v>
      </c>
      <c r="G1181">
        <v>31</v>
      </c>
      <c r="Q1181">
        <f t="shared" si="566"/>
        <v>91</v>
      </c>
      <c r="R1181" s="100">
        <f>VLOOKUP(B1181,'Общие показания'!A:H,8,0)</f>
        <v>1.8995127975160417</v>
      </c>
      <c r="S1181" s="41"/>
      <c r="T1181" s="100">
        <f t="shared" si="567"/>
        <v>0.72569690171504375</v>
      </c>
      <c r="U1181" s="100">
        <f t="shared" si="568"/>
        <v>0.58942772712263269</v>
      </c>
      <c r="V1181" s="41">
        <f t="shared" si="563"/>
        <v>0.58438816867836552</v>
      </c>
      <c r="W1181" s="41">
        <f t="shared" si="565"/>
        <v>0</v>
      </c>
      <c r="X1181" s="100">
        <f t="shared" si="569"/>
        <v>0</v>
      </c>
      <c r="Y1181" s="41"/>
      <c r="Z1181" s="41"/>
      <c r="AA1181" s="41"/>
      <c r="AB1181" s="41"/>
      <c r="AC1181" s="41"/>
      <c r="AD1181" s="41"/>
      <c r="AE1181" s="41"/>
      <c r="AF1181" s="41"/>
      <c r="AG1181" s="41"/>
      <c r="AI1181" s="100">
        <f t="shared" si="570"/>
        <v>0.99481141278963758</v>
      </c>
      <c r="AJ1181" s="100">
        <f t="shared" si="571"/>
        <v>0.48019393172516345</v>
      </c>
      <c r="AK1181" s="41">
        <f t="shared" si="564"/>
        <v>0.75313893612302596</v>
      </c>
      <c r="AL1181" s="41">
        <f t="shared" si="572"/>
        <v>0</v>
      </c>
      <c r="AR1181" s="41">
        <f t="shared" si="573"/>
        <v>0</v>
      </c>
      <c r="AS1181" s="41">
        <f t="shared" si="574"/>
        <v>0</v>
      </c>
      <c r="AT1181" s="41">
        <f t="shared" si="575"/>
        <v>0</v>
      </c>
      <c r="AV1181" s="40">
        <f t="shared" si="576"/>
        <v>4618.4636991237867</v>
      </c>
      <c r="AW1181" s="40">
        <f t="shared" si="577"/>
        <v>2871.2495961446698</v>
      </c>
      <c r="AX1181" s="40">
        <f t="shared" si="578"/>
        <v>3590.4042590446634</v>
      </c>
      <c r="AY1181" s="40">
        <f t="shared" si="579"/>
        <v>0</v>
      </c>
      <c r="AZ1181" s="40">
        <f t="shared" si="580"/>
        <v>0</v>
      </c>
      <c r="BA1181" s="40">
        <f t="shared" si="581"/>
        <v>0</v>
      </c>
      <c r="BB1181" s="40">
        <f t="shared" si="582"/>
        <v>0</v>
      </c>
      <c r="BC1181" s="40">
        <f t="shared" si="583"/>
        <v>0</v>
      </c>
      <c r="BD1181" s="40">
        <f t="shared" si="584"/>
        <v>0</v>
      </c>
      <c r="BE1181" s="40"/>
      <c r="BF1181" s="40"/>
      <c r="BG1181" s="40"/>
      <c r="BH1181" s="62">
        <f t="shared" si="585"/>
        <v>11080.117554313121</v>
      </c>
      <c r="BI1181" s="128">
        <f>VLOOKUP(A1181,'1112 '!$B$499:$G$1229,6,0)</f>
        <v>6416.7</v>
      </c>
      <c r="BJ1181" s="63">
        <f t="shared" si="586"/>
        <v>4663.4175543131214</v>
      </c>
      <c r="BK1181" s="41">
        <f t="shared" si="587"/>
        <v>6.9070566903511868E-3</v>
      </c>
    </row>
    <row r="1182" spans="1:63" x14ac:dyDescent="0.3">
      <c r="A1182" s="85" t="s">
        <v>1832</v>
      </c>
      <c r="B1182" s="85" t="s">
        <v>531</v>
      </c>
      <c r="C1182" s="65">
        <f>VLOOKUP(B1182,Площадь!$D$2:$E$713,2,0)</f>
        <v>72.5</v>
      </c>
      <c r="D1182" s="79"/>
      <c r="E1182">
        <v>31</v>
      </c>
      <c r="F1182">
        <v>29</v>
      </c>
      <c r="G1182">
        <v>31</v>
      </c>
      <c r="Q1182">
        <f t="shared" si="566"/>
        <v>91</v>
      </c>
      <c r="R1182" s="100">
        <f>VLOOKUP(B1182,'Общие показания'!A:H,8,0)</f>
        <v>2.8009999999999984</v>
      </c>
      <c r="S1182" s="41"/>
      <c r="T1182" s="100">
        <f t="shared" si="567"/>
        <v>1.0701044101213379</v>
      </c>
      <c r="U1182" s="100">
        <f t="shared" si="568"/>
        <v>0.86916343276521157</v>
      </c>
      <c r="V1182" s="41">
        <f t="shared" si="563"/>
        <v>0.86173215711344908</v>
      </c>
      <c r="W1182" s="41">
        <f t="shared" si="565"/>
        <v>0</v>
      </c>
      <c r="X1182" s="100">
        <f t="shared" si="569"/>
        <v>0</v>
      </c>
      <c r="Y1182" s="41"/>
      <c r="Z1182" s="41"/>
      <c r="AA1182" s="41"/>
      <c r="AB1182" s="41"/>
      <c r="AC1182" s="41"/>
      <c r="AD1182" s="41"/>
      <c r="AE1182" s="41"/>
      <c r="AF1182" s="41"/>
      <c r="AG1182" s="41"/>
      <c r="AI1182" s="100">
        <f t="shared" si="570"/>
        <v>1.4482696270531872</v>
      </c>
      <c r="AJ1182" s="100">
        <f t="shared" si="571"/>
        <v>0.69907751104566973</v>
      </c>
      <c r="AK1182" s="41">
        <f t="shared" si="564"/>
        <v>1.0964372062032004</v>
      </c>
      <c r="AL1182" s="41">
        <f t="shared" si="572"/>
        <v>0</v>
      </c>
      <c r="AR1182" s="41">
        <f t="shared" si="573"/>
        <v>0</v>
      </c>
      <c r="AS1182" s="41">
        <f t="shared" si="574"/>
        <v>0</v>
      </c>
      <c r="AT1182" s="41">
        <f t="shared" si="575"/>
        <v>0</v>
      </c>
      <c r="AV1182" s="40">
        <f t="shared" si="576"/>
        <v>6760.222530429809</v>
      </c>
      <c r="AW1182" s="40">
        <f t="shared" si="577"/>
        <v>4209.7232599281779</v>
      </c>
      <c r="AX1182" s="40">
        <f t="shared" si="578"/>
        <v>5256.431512112681</v>
      </c>
      <c r="AY1182" s="40">
        <f t="shared" si="579"/>
        <v>0</v>
      </c>
      <c r="AZ1182" s="40">
        <f t="shared" si="580"/>
        <v>0</v>
      </c>
      <c r="BA1182" s="40">
        <f t="shared" si="581"/>
        <v>0</v>
      </c>
      <c r="BB1182" s="40">
        <f t="shared" si="582"/>
        <v>0</v>
      </c>
      <c r="BC1182" s="40">
        <f t="shared" si="583"/>
        <v>0</v>
      </c>
      <c r="BD1182" s="40">
        <f t="shared" si="584"/>
        <v>0</v>
      </c>
      <c r="BE1182" s="40"/>
      <c r="BF1182" s="40"/>
      <c r="BG1182" s="40"/>
      <c r="BH1182" s="62">
        <f t="shared" si="585"/>
        <v>16226.377302470668</v>
      </c>
      <c r="BI1182" s="128">
        <f>VLOOKUP(A1182,'1112 '!$B$499:$G$1229,6,0)</f>
        <v>9341.58</v>
      </c>
      <c r="BJ1182" s="63">
        <f t="shared" si="586"/>
        <v>6884.797302470668</v>
      </c>
      <c r="BK1182" s="41">
        <f t="shared" si="587"/>
        <v>6.9480279819563858E-3</v>
      </c>
    </row>
    <row r="1183" spans="1:63" x14ac:dyDescent="0.3">
      <c r="A1183" s="85" t="s">
        <v>1888</v>
      </c>
      <c r="B1183" s="85" t="s">
        <v>758</v>
      </c>
      <c r="C1183" s="65">
        <f>VLOOKUP(B1183,Площадь!$D$2:$E$713,2,0)</f>
        <v>82.6</v>
      </c>
      <c r="D1183" s="79"/>
      <c r="E1183">
        <v>31</v>
      </c>
      <c r="F1183">
        <v>29</v>
      </c>
      <c r="G1183">
        <v>31</v>
      </c>
      <c r="Q1183">
        <f t="shared" si="566"/>
        <v>91</v>
      </c>
      <c r="R1183" s="100">
        <f>VLOOKUP(B1183,'Общие показания'!A:H,8,0)</f>
        <v>3.1505975316229926</v>
      </c>
      <c r="S1183" s="41"/>
      <c r="T1183" s="100">
        <f t="shared" si="567"/>
        <v>1.2036659454149117</v>
      </c>
      <c r="U1183" s="100">
        <f t="shared" si="568"/>
        <v>0.97764518595039052</v>
      </c>
      <c r="V1183" s="41">
        <f t="shared" si="563"/>
        <v>0.96928640025769042</v>
      </c>
      <c r="W1183" s="41">
        <f t="shared" si="565"/>
        <v>0</v>
      </c>
      <c r="X1183" s="100">
        <f t="shared" si="569"/>
        <v>0</v>
      </c>
      <c r="Y1183" s="41"/>
      <c r="Z1183" s="41"/>
      <c r="AA1183" s="41"/>
      <c r="AB1183" s="41"/>
      <c r="AC1183" s="41"/>
      <c r="AD1183" s="41"/>
      <c r="AE1183" s="41"/>
      <c r="AF1183" s="41"/>
      <c r="AG1183" s="41"/>
      <c r="AI1183" s="100">
        <f t="shared" si="570"/>
        <v>1.6500285682012863</v>
      </c>
      <c r="AJ1183" s="100">
        <f t="shared" si="571"/>
        <v>0.7964662401706526</v>
      </c>
      <c r="AK1183" s="41">
        <f t="shared" si="564"/>
        <v>1.2491822514811635</v>
      </c>
      <c r="AL1183" s="41">
        <f t="shared" si="572"/>
        <v>0</v>
      </c>
      <c r="AR1183" s="41">
        <f t="shared" si="573"/>
        <v>0</v>
      </c>
      <c r="AS1183" s="41">
        <f t="shared" si="574"/>
        <v>0</v>
      </c>
      <c r="AT1183" s="41">
        <f t="shared" si="575"/>
        <v>0</v>
      </c>
      <c r="AV1183" s="40">
        <f t="shared" si="576"/>
        <v>7660.3434045707772</v>
      </c>
      <c r="AW1183" s="40">
        <f t="shared" si="577"/>
        <v>4762.3537478222834</v>
      </c>
      <c r="AX1183" s="40">
        <f t="shared" si="578"/>
        <v>5955.1685099817096</v>
      </c>
      <c r="AY1183" s="40">
        <f t="shared" si="579"/>
        <v>0</v>
      </c>
      <c r="AZ1183" s="40">
        <f t="shared" si="580"/>
        <v>0</v>
      </c>
      <c r="BA1183" s="40">
        <f t="shared" si="581"/>
        <v>0</v>
      </c>
      <c r="BB1183" s="40">
        <f t="shared" si="582"/>
        <v>0</v>
      </c>
      <c r="BC1183" s="40">
        <f t="shared" si="583"/>
        <v>0</v>
      </c>
      <c r="BD1183" s="40">
        <f t="shared" si="584"/>
        <v>0</v>
      </c>
      <c r="BE1183" s="40"/>
      <c r="BF1183" s="40"/>
      <c r="BG1183" s="40"/>
      <c r="BH1183" s="62">
        <f t="shared" si="585"/>
        <v>18377.86566237477</v>
      </c>
      <c r="BI1183" s="128">
        <f>VLOOKUP(A1183,'1112 '!$B$499:$G$1229,6,0)</f>
        <v>10642.95</v>
      </c>
      <c r="BJ1183" s="63">
        <f t="shared" si="586"/>
        <v>7734.9156623747695</v>
      </c>
      <c r="BK1183" s="41">
        <f t="shared" si="587"/>
        <v>6.907056690351185E-3</v>
      </c>
    </row>
    <row r="1184" spans="1:63" x14ac:dyDescent="0.3">
      <c r="A1184" s="85" t="s">
        <v>1763</v>
      </c>
      <c r="B1184" s="85" t="s">
        <v>577</v>
      </c>
      <c r="C1184" s="65">
        <f>VLOOKUP(B1184,Площадь!$D$2:$E$713,2,0)</f>
        <v>50.2</v>
      </c>
      <c r="D1184" s="79"/>
      <c r="E1184">
        <v>31</v>
      </c>
      <c r="F1184">
        <v>29</v>
      </c>
      <c r="G1184">
        <v>31</v>
      </c>
      <c r="Q1184">
        <f t="shared" si="566"/>
        <v>91</v>
      </c>
      <c r="R1184" s="100">
        <f>VLOOKUP(B1184,'Общие показания'!A:H,8,0)</f>
        <v>2.5220000000000002</v>
      </c>
      <c r="S1184" s="41"/>
      <c r="T1184" s="100">
        <f t="shared" si="567"/>
        <v>0.96351421718172658</v>
      </c>
      <c r="U1184" s="100">
        <f t="shared" si="568"/>
        <v>0.78258842464614964</v>
      </c>
      <c r="V1184" s="41">
        <f t="shared" si="563"/>
        <v>0.77589735817212424</v>
      </c>
      <c r="W1184" s="41">
        <f t="shared" si="565"/>
        <v>0</v>
      </c>
      <c r="X1184" s="100">
        <f t="shared" si="569"/>
        <v>0</v>
      </c>
      <c r="Y1184" s="41"/>
      <c r="Z1184" s="41"/>
      <c r="AA1184" s="41"/>
      <c r="AB1184" s="41"/>
      <c r="AC1184" s="41"/>
      <c r="AD1184" s="41">
        <f>(S1184*$AD$1)/31*N1184</f>
        <v>0</v>
      </c>
      <c r="AE1184" s="41">
        <f>(S1184*$AE$1)/30*O1184</f>
        <v>0</v>
      </c>
      <c r="AF1184" s="41">
        <f>(S1184*$AF$1)/31*P1184</f>
        <v>0</v>
      </c>
      <c r="AG1184" s="41">
        <f>S1184-AD1184-AE1184-AF1184</f>
        <v>0</v>
      </c>
      <c r="AI1184" s="100">
        <f t="shared" si="570"/>
        <v>1.0028018659044138</v>
      </c>
      <c r="AJ1184" s="100">
        <f t="shared" si="571"/>
        <v>0.48405091109644993</v>
      </c>
      <c r="AK1184" s="41">
        <f t="shared" si="564"/>
        <v>0.75918824484690572</v>
      </c>
      <c r="AL1184" s="41">
        <f t="shared" si="572"/>
        <v>0</v>
      </c>
      <c r="AR1184" s="41">
        <f t="shared" si="573"/>
        <v>0</v>
      </c>
      <c r="AS1184" s="41">
        <f t="shared" si="574"/>
        <v>0</v>
      </c>
      <c r="AT1184" s="41">
        <f t="shared" si="575"/>
        <v>0</v>
      </c>
      <c r="AV1184" s="40">
        <f t="shared" si="576"/>
        <v>5278.3002407931117</v>
      </c>
      <c r="AW1184" s="40">
        <f t="shared" si="577"/>
        <v>3400.1159672940048</v>
      </c>
      <c r="AX1184" s="40">
        <f t="shared" si="578"/>
        <v>4120.7223893201635</v>
      </c>
      <c r="AY1184" s="40">
        <f t="shared" si="579"/>
        <v>0</v>
      </c>
      <c r="AZ1184" s="40">
        <f t="shared" si="580"/>
        <v>0</v>
      </c>
      <c r="BA1184" s="40">
        <f t="shared" si="581"/>
        <v>0</v>
      </c>
      <c r="BB1184" s="40">
        <f t="shared" si="582"/>
        <v>0</v>
      </c>
      <c r="BC1184" s="40">
        <f t="shared" si="583"/>
        <v>0</v>
      </c>
      <c r="BD1184" s="40">
        <f t="shared" si="584"/>
        <v>0</v>
      </c>
      <c r="BE1184" s="40">
        <f>(AD1184+AR1184)*$BE$1</f>
        <v>0</v>
      </c>
      <c r="BF1184" s="40">
        <f>(AE1184+AS1184)*$BF$1</f>
        <v>0</v>
      </c>
      <c r="BG1184" s="40">
        <f>(AF1184+AT1184)*$BG$1</f>
        <v>0</v>
      </c>
      <c r="BH1184" s="62">
        <f t="shared" si="585"/>
        <v>12799.13859740728</v>
      </c>
      <c r="BI1184" s="128">
        <f>VLOOKUP(A1184,'1112 '!$B$499:$G$1229,6,0)</f>
        <v>6468.23</v>
      </c>
      <c r="BJ1184" s="63">
        <f t="shared" si="586"/>
        <v>6330.9085974072805</v>
      </c>
      <c r="BK1184" s="41">
        <f t="shared" si="587"/>
        <v>7.9150747374630969E-3</v>
      </c>
    </row>
    <row r="1185" spans="1:63" x14ac:dyDescent="0.3">
      <c r="A1185" s="85" t="s">
        <v>1748</v>
      </c>
      <c r="B1185" s="85" t="s">
        <v>743</v>
      </c>
      <c r="C1185" s="65">
        <f>VLOOKUP(B1185,Площадь!$D$2:$E$713,2,0)</f>
        <v>49.8</v>
      </c>
      <c r="D1185" s="79"/>
      <c r="E1185">
        <v>31</v>
      </c>
      <c r="F1185">
        <v>29</v>
      </c>
      <c r="G1185">
        <v>31</v>
      </c>
      <c r="Q1185">
        <f t="shared" si="566"/>
        <v>91</v>
      </c>
      <c r="R1185" s="100">
        <f>VLOOKUP(B1185,'Общие показания'!A:H,8,0)</f>
        <v>0</v>
      </c>
      <c r="S1185" s="41"/>
      <c r="T1185" s="100">
        <f t="shared" si="567"/>
        <v>0</v>
      </c>
      <c r="U1185" s="100">
        <f t="shared" si="568"/>
        <v>0</v>
      </c>
      <c r="V1185" s="41">
        <f t="shared" si="563"/>
        <v>0</v>
      </c>
      <c r="W1185" s="41">
        <f t="shared" si="565"/>
        <v>0</v>
      </c>
      <c r="X1185" s="100">
        <f t="shared" si="569"/>
        <v>0</v>
      </c>
      <c r="Y1185" s="41"/>
      <c r="Z1185" s="41"/>
      <c r="AA1185" s="41"/>
      <c r="AB1185" s="41"/>
      <c r="AC1185" s="41"/>
      <c r="AD1185" s="41"/>
      <c r="AE1185" s="41"/>
      <c r="AF1185" s="41"/>
      <c r="AG1185" s="41"/>
      <c r="AI1185" s="100">
        <f t="shared" si="570"/>
        <v>0.99481141278963758</v>
      </c>
      <c r="AJ1185" s="100">
        <f t="shared" si="571"/>
        <v>0.48019393172516345</v>
      </c>
      <c r="AK1185" s="41">
        <f t="shared" si="564"/>
        <v>0.75313893612302596</v>
      </c>
      <c r="AL1185" s="41">
        <f t="shared" si="572"/>
        <v>0</v>
      </c>
      <c r="AR1185" s="41">
        <f t="shared" si="573"/>
        <v>0</v>
      </c>
      <c r="AS1185" s="41">
        <f t="shared" si="574"/>
        <v>0</v>
      </c>
      <c r="AT1185" s="41">
        <f t="shared" si="575"/>
        <v>0</v>
      </c>
      <c r="AV1185" s="40">
        <f t="shared" si="576"/>
        <v>2670.4319640359918</v>
      </c>
      <c r="AW1185" s="40">
        <f t="shared" si="577"/>
        <v>1289.0133825657599</v>
      </c>
      <c r="AX1185" s="40">
        <f t="shared" si="578"/>
        <v>2021.6960345712062</v>
      </c>
      <c r="AY1185" s="40">
        <f t="shared" si="579"/>
        <v>0</v>
      </c>
      <c r="AZ1185" s="40">
        <f t="shared" si="580"/>
        <v>0</v>
      </c>
      <c r="BA1185" s="40">
        <f t="shared" si="581"/>
        <v>0</v>
      </c>
      <c r="BB1185" s="40">
        <f t="shared" si="582"/>
        <v>0</v>
      </c>
      <c r="BC1185" s="40">
        <f t="shared" si="583"/>
        <v>0</v>
      </c>
      <c r="BD1185" s="40">
        <f t="shared" si="584"/>
        <v>0</v>
      </c>
      <c r="BE1185" s="40"/>
      <c r="BF1185" s="40"/>
      <c r="BG1185" s="40"/>
      <c r="BH1185" s="62">
        <f t="shared" si="585"/>
        <v>5981.1413811729581</v>
      </c>
      <c r="BI1185" s="128">
        <f>VLOOKUP(A1185,'1112 '!$B$499:$G$1229,6,0)</f>
        <v>6416.7</v>
      </c>
      <c r="BJ1185" s="63">
        <f t="shared" si="586"/>
        <v>-435.55861882704176</v>
      </c>
      <c r="BK1185" s="41">
        <f t="shared" si="587"/>
        <v>3.7284877520713309E-3</v>
      </c>
    </row>
    <row r="1186" spans="1:63" x14ac:dyDescent="0.3">
      <c r="A1186" s="85" t="s">
        <v>1847</v>
      </c>
      <c r="B1186" s="85" t="s">
        <v>519</v>
      </c>
      <c r="C1186" s="65">
        <f>VLOOKUP(B1186,Площадь!$D$2:$E$713,2,0)</f>
        <v>72.5</v>
      </c>
      <c r="D1186" s="79"/>
      <c r="E1186">
        <v>31</v>
      </c>
      <c r="F1186">
        <v>29</v>
      </c>
      <c r="G1186">
        <v>31</v>
      </c>
      <c r="Q1186">
        <f t="shared" si="566"/>
        <v>91</v>
      </c>
      <c r="R1186" s="100">
        <f>VLOOKUP(B1186,'Общие показания'!A:H,8,0)</f>
        <v>2.7653549763034744</v>
      </c>
      <c r="S1186" s="41"/>
      <c r="T1186" s="100">
        <f t="shared" si="567"/>
        <v>1.0564864533000133</v>
      </c>
      <c r="U1186" s="100">
        <f t="shared" si="568"/>
        <v>0.85810261478696515</v>
      </c>
      <c r="V1186" s="41">
        <f t="shared" si="563"/>
        <v>0.85076590821649589</v>
      </c>
      <c r="W1186" s="41">
        <f t="shared" si="565"/>
        <v>0</v>
      </c>
      <c r="X1186" s="100">
        <f t="shared" si="569"/>
        <v>0</v>
      </c>
      <c r="Y1186" s="41"/>
      <c r="Z1186" s="41"/>
      <c r="AA1186" s="41"/>
      <c r="AB1186" s="41"/>
      <c r="AC1186" s="41"/>
      <c r="AD1186" s="41"/>
      <c r="AE1186" s="41"/>
      <c r="AF1186" s="41"/>
      <c r="AG1186" s="41"/>
      <c r="AI1186" s="100">
        <f t="shared" si="570"/>
        <v>1.4482696270531872</v>
      </c>
      <c r="AJ1186" s="100">
        <f t="shared" si="571"/>
        <v>0.69907751104566973</v>
      </c>
      <c r="AK1186" s="41">
        <f t="shared" si="564"/>
        <v>1.0964372062032004</v>
      </c>
      <c r="AL1186" s="41">
        <f t="shared" si="572"/>
        <v>0</v>
      </c>
      <c r="AR1186" s="41">
        <f t="shared" si="573"/>
        <v>0</v>
      </c>
      <c r="AS1186" s="41">
        <f t="shared" si="574"/>
        <v>0</v>
      </c>
      <c r="AT1186" s="41">
        <f t="shared" si="575"/>
        <v>0</v>
      </c>
      <c r="AV1186" s="40">
        <f t="shared" si="576"/>
        <v>6723.6670318569177</v>
      </c>
      <c r="AW1186" s="40">
        <f t="shared" si="577"/>
        <v>4180.0320425800919</v>
      </c>
      <c r="AX1186" s="40">
        <f t="shared" si="578"/>
        <v>5226.9941522236568</v>
      </c>
      <c r="AY1186" s="40">
        <f t="shared" si="579"/>
        <v>0</v>
      </c>
      <c r="AZ1186" s="40">
        <f t="shared" si="580"/>
        <v>0</v>
      </c>
      <c r="BA1186" s="40">
        <f t="shared" si="581"/>
        <v>0</v>
      </c>
      <c r="BB1186" s="40">
        <f t="shared" si="582"/>
        <v>0</v>
      </c>
      <c r="BC1186" s="40">
        <f t="shared" si="583"/>
        <v>0</v>
      </c>
      <c r="BD1186" s="40">
        <f t="shared" si="584"/>
        <v>0</v>
      </c>
      <c r="BE1186" s="40"/>
      <c r="BF1186" s="40"/>
      <c r="BG1186" s="40"/>
      <c r="BH1186" s="62">
        <f t="shared" si="585"/>
        <v>16130.693226660665</v>
      </c>
      <c r="BI1186" s="128">
        <f>VLOOKUP(A1186,'1112 '!$B$499:$G$1229,6,0)</f>
        <v>9341.58</v>
      </c>
      <c r="BJ1186" s="63">
        <f t="shared" si="586"/>
        <v>6789.1132266606655</v>
      </c>
      <c r="BK1186" s="41">
        <f t="shared" si="587"/>
        <v>6.907056690351185E-3</v>
      </c>
    </row>
    <row r="1187" spans="1:63" x14ac:dyDescent="0.3">
      <c r="A1187" s="85" t="s">
        <v>1841</v>
      </c>
      <c r="B1187" s="85" t="s">
        <v>707</v>
      </c>
      <c r="C1187" s="65">
        <f>VLOOKUP(B1187,Площадь!$D$2:$E$713,2,0)</f>
        <v>82.6</v>
      </c>
      <c r="D1187" s="79"/>
      <c r="E1187">
        <v>31</v>
      </c>
      <c r="F1187">
        <v>29</v>
      </c>
      <c r="G1187">
        <v>31</v>
      </c>
      <c r="Q1187">
        <f t="shared" si="566"/>
        <v>91</v>
      </c>
      <c r="R1187" s="100">
        <f>VLOOKUP(B1187,'Общие показания'!A:H,8,0)</f>
        <v>3.4570000000000007</v>
      </c>
      <c r="S1187" s="41"/>
      <c r="T1187" s="100">
        <f t="shared" si="567"/>
        <v>1.3207250788252296</v>
      </c>
      <c r="U1187" s="100">
        <f t="shared" si="568"/>
        <v>1.0727233084860188</v>
      </c>
      <c r="V1187" s="41">
        <f t="shared" si="563"/>
        <v>1.0635516126887525</v>
      </c>
      <c r="W1187" s="41">
        <f t="shared" si="565"/>
        <v>0</v>
      </c>
      <c r="X1187" s="100">
        <f t="shared" si="569"/>
        <v>0</v>
      </c>
      <c r="Y1187" s="41"/>
      <c r="Z1187" s="41"/>
      <c r="AA1187" s="41"/>
      <c r="AB1187" s="41"/>
      <c r="AC1187" s="41"/>
      <c r="AD1187" s="41"/>
      <c r="AE1187" s="41"/>
      <c r="AF1187" s="41"/>
      <c r="AG1187" s="41"/>
      <c r="AI1187" s="100">
        <f t="shared" si="570"/>
        <v>1.6500285682012863</v>
      </c>
      <c r="AJ1187" s="100">
        <f t="shared" si="571"/>
        <v>0.7964662401706526</v>
      </c>
      <c r="AK1187" s="41">
        <f t="shared" si="564"/>
        <v>1.2491822514811635</v>
      </c>
      <c r="AL1187" s="41">
        <f t="shared" si="572"/>
        <v>0</v>
      </c>
      <c r="AR1187" s="41">
        <f t="shared" si="573"/>
        <v>0</v>
      </c>
      <c r="AS1187" s="41">
        <f t="shared" si="574"/>
        <v>0</v>
      </c>
      <c r="AT1187" s="41">
        <f t="shared" si="575"/>
        <v>0</v>
      </c>
      <c r="AV1187" s="40">
        <f t="shared" si="576"/>
        <v>7974.5722599320989</v>
      </c>
      <c r="AW1187" s="40">
        <f t="shared" si="577"/>
        <v>5017.5776568320225</v>
      </c>
      <c r="AX1187" s="40">
        <f t="shared" si="578"/>
        <v>6208.2102756231552</v>
      </c>
      <c r="AY1187" s="40">
        <f t="shared" si="579"/>
        <v>0</v>
      </c>
      <c r="AZ1187" s="40">
        <f t="shared" si="580"/>
        <v>0</v>
      </c>
      <c r="BA1187" s="40">
        <f t="shared" si="581"/>
        <v>0</v>
      </c>
      <c r="BB1187" s="40">
        <f t="shared" si="582"/>
        <v>0</v>
      </c>
      <c r="BC1187" s="40">
        <f t="shared" si="583"/>
        <v>0</v>
      </c>
      <c r="BD1187" s="40">
        <f t="shared" si="584"/>
        <v>0</v>
      </c>
      <c r="BE1187" s="40"/>
      <c r="BF1187" s="40"/>
      <c r="BG1187" s="40"/>
      <c r="BH1187" s="62">
        <f t="shared" si="585"/>
        <v>19200.360192387277</v>
      </c>
      <c r="BI1187" s="128">
        <f>VLOOKUP(A1187,'1112 '!$B$499:$G$1229,6,0)</f>
        <v>10642.95</v>
      </c>
      <c r="BJ1187" s="63">
        <f t="shared" si="586"/>
        <v>8557.4101923872768</v>
      </c>
      <c r="BK1187" s="41">
        <f t="shared" si="587"/>
        <v>7.2161794389155598E-3</v>
      </c>
    </row>
    <row r="1188" spans="1:63" x14ac:dyDescent="0.3">
      <c r="A1188" s="85" t="s">
        <v>1817</v>
      </c>
      <c r="B1188" s="85" t="s">
        <v>1127</v>
      </c>
      <c r="C1188" s="65">
        <f>VLOOKUP(B1188,Площадь!$D$2:$E$713,2,0)</f>
        <v>50.2</v>
      </c>
      <c r="D1188" s="79"/>
      <c r="E1188">
        <v>31</v>
      </c>
      <c r="F1188">
        <v>29</v>
      </c>
      <c r="G1188">
        <v>31</v>
      </c>
      <c r="Q1188">
        <f t="shared" si="566"/>
        <v>91</v>
      </c>
      <c r="R1188" s="100">
        <f>VLOOKUP(B1188,'Общие показания'!A:H,8,0)</f>
        <v>1.9147699284197852</v>
      </c>
      <c r="S1188" s="41"/>
      <c r="T1188" s="100">
        <f t="shared" si="567"/>
        <v>0.73152579249187144</v>
      </c>
      <c r="U1188" s="100">
        <f t="shared" si="568"/>
        <v>0.59416208637662971</v>
      </c>
      <c r="V1188" s="41">
        <f t="shared" si="563"/>
        <v>0.58908204955128418</v>
      </c>
      <c r="W1188" s="41">
        <f t="shared" si="565"/>
        <v>0</v>
      </c>
      <c r="X1188" s="100">
        <f t="shared" si="569"/>
        <v>0</v>
      </c>
      <c r="Y1188" s="41"/>
      <c r="Z1188" s="41"/>
      <c r="AA1188" s="41"/>
      <c r="AB1188" s="41"/>
      <c r="AC1188" s="41"/>
      <c r="AD1188" s="41">
        <f>(S1188*$AD$1)/31*N1188</f>
        <v>0</v>
      </c>
      <c r="AE1188" s="41">
        <f>(S1188*$AE$1)/30*O1188</f>
        <v>0</v>
      </c>
      <c r="AF1188" s="41">
        <f>(S1188*$AF$1)/31*P1188</f>
        <v>0</v>
      </c>
      <c r="AG1188" s="41">
        <f>S1188-AD1188-AE1188-AF1188</f>
        <v>0</v>
      </c>
      <c r="AI1188" s="100">
        <f t="shared" si="570"/>
        <v>1.0028018659044138</v>
      </c>
      <c r="AJ1188" s="100">
        <f t="shared" si="571"/>
        <v>0.48405091109644993</v>
      </c>
      <c r="AK1188" s="41">
        <f t="shared" si="564"/>
        <v>0.75918824484690572</v>
      </c>
      <c r="AL1188" s="41">
        <f t="shared" si="572"/>
        <v>0</v>
      </c>
      <c r="AR1188" s="41">
        <f t="shared" si="573"/>
        <v>0</v>
      </c>
      <c r="AS1188" s="41">
        <f t="shared" si="574"/>
        <v>0</v>
      </c>
      <c r="AT1188" s="41">
        <f t="shared" si="575"/>
        <v>0</v>
      </c>
      <c r="AV1188" s="40">
        <f t="shared" si="576"/>
        <v>4655.5597930926524</v>
      </c>
      <c r="AW1188" s="40">
        <f t="shared" si="577"/>
        <v>2894.3118418968361</v>
      </c>
      <c r="AX1188" s="40">
        <f t="shared" si="578"/>
        <v>3619.2428474707253</v>
      </c>
      <c r="AY1188" s="40">
        <f t="shared" si="579"/>
        <v>0</v>
      </c>
      <c r="AZ1188" s="40">
        <f t="shared" si="580"/>
        <v>0</v>
      </c>
      <c r="BA1188" s="40">
        <f t="shared" si="581"/>
        <v>0</v>
      </c>
      <c r="BB1188" s="40">
        <f t="shared" si="582"/>
        <v>0</v>
      </c>
      <c r="BC1188" s="40">
        <f t="shared" si="583"/>
        <v>0</v>
      </c>
      <c r="BD1188" s="40">
        <f t="shared" si="584"/>
        <v>0</v>
      </c>
      <c r="BE1188" s="40">
        <f>(AD1188+AR1188)*$BE$1</f>
        <v>0</v>
      </c>
      <c r="BF1188" s="40">
        <f>(AE1188+AS1188)*$BF$1</f>
        <v>0</v>
      </c>
      <c r="BG1188" s="40">
        <f>(AF1188+AT1188)*$BG$1</f>
        <v>0</v>
      </c>
      <c r="BH1188" s="62">
        <f t="shared" si="585"/>
        <v>11169.114482460214</v>
      </c>
      <c r="BI1188" s="128">
        <f>VLOOKUP(A1188,'1112 '!$B$499:$G$1229,6,0)</f>
        <v>6468.23</v>
      </c>
      <c r="BJ1188" s="63">
        <f t="shared" si="586"/>
        <v>4700.8844824602147</v>
      </c>
      <c r="BK1188" s="41">
        <f t="shared" si="587"/>
        <v>6.9070566903511859E-3</v>
      </c>
    </row>
    <row r="1189" spans="1:63" x14ac:dyDescent="0.3">
      <c r="A1189" s="85" t="s">
        <v>1811</v>
      </c>
      <c r="B1189" s="85" t="s">
        <v>618</v>
      </c>
      <c r="C1189" s="65">
        <f>VLOOKUP(B1189,Площадь!$D$2:$E$713,2,0)</f>
        <v>49.8</v>
      </c>
      <c r="D1189" s="79"/>
      <c r="E1189">
        <v>31</v>
      </c>
      <c r="F1189">
        <v>29</v>
      </c>
      <c r="G1189">
        <v>31</v>
      </c>
      <c r="Q1189">
        <f t="shared" si="566"/>
        <v>91</v>
      </c>
      <c r="R1189" s="100">
        <f>VLOOKUP(B1189,'Общие показания'!A:H,8,0)</f>
        <v>4.302999999999999</v>
      </c>
      <c r="S1189" s="41"/>
      <c r="T1189" s="100">
        <f t="shared" si="567"/>
        <v>1.6439340509646978</v>
      </c>
      <c r="U1189" s="100">
        <f t="shared" si="568"/>
        <v>1.335241075040595</v>
      </c>
      <c r="V1189" s="41">
        <f t="shared" si="563"/>
        <v>1.3238248739947063</v>
      </c>
      <c r="W1189" s="41">
        <f>R1188*W$1/30*H1189</f>
        <v>0</v>
      </c>
      <c r="X1189" s="100">
        <f t="shared" si="569"/>
        <v>0</v>
      </c>
      <c r="Y1189" s="41"/>
      <c r="Z1189" s="41"/>
      <c r="AA1189" s="41"/>
      <c r="AB1189" s="41"/>
      <c r="AC1189" s="41"/>
      <c r="AD1189" s="41"/>
      <c r="AE1189" s="41"/>
      <c r="AF1189" s="41"/>
      <c r="AG1189" s="41"/>
      <c r="AI1189" s="100">
        <f t="shared" si="570"/>
        <v>0.99481141278963758</v>
      </c>
      <c r="AJ1189" s="100">
        <f t="shared" si="571"/>
        <v>0.48019393172516345</v>
      </c>
      <c r="AK1189" s="41">
        <f t="shared" si="564"/>
        <v>0.75313893612302596</v>
      </c>
      <c r="AL1189" s="41">
        <f t="shared" si="572"/>
        <v>0</v>
      </c>
      <c r="AR1189" s="41">
        <f t="shared" si="573"/>
        <v>0</v>
      </c>
      <c r="AS1189" s="41">
        <f t="shared" si="574"/>
        <v>0</v>
      </c>
      <c r="AT1189" s="41">
        <f t="shared" si="575"/>
        <v>0</v>
      </c>
      <c r="AV1189" s="40">
        <f t="shared" si="576"/>
        <v>7083.3427730835883</v>
      </c>
      <c r="AW1189" s="40">
        <f t="shared" si="577"/>
        <v>4873.2811147617322</v>
      </c>
      <c r="AX1189" s="40">
        <f t="shared" si="578"/>
        <v>5575.3185733276359</v>
      </c>
      <c r="AY1189" s="40">
        <f t="shared" si="579"/>
        <v>0</v>
      </c>
      <c r="AZ1189" s="40">
        <f t="shared" si="580"/>
        <v>0</v>
      </c>
      <c r="BA1189" s="40">
        <f t="shared" si="581"/>
        <v>0</v>
      </c>
      <c r="BB1189" s="40">
        <f t="shared" si="582"/>
        <v>0</v>
      </c>
      <c r="BC1189" s="40">
        <f t="shared" si="583"/>
        <v>0</v>
      </c>
      <c r="BD1189" s="40">
        <f t="shared" si="584"/>
        <v>0</v>
      </c>
      <c r="BE1189" s="40"/>
      <c r="BF1189" s="40"/>
      <c r="BG1189" s="40"/>
      <c r="BH1189" s="62">
        <f t="shared" si="585"/>
        <v>17531.942461172956</v>
      </c>
      <c r="BI1189" s="128">
        <f>VLOOKUP(A1189,'1112 '!$B$499:$G$1229,6,0)</f>
        <v>6416.7</v>
      </c>
      <c r="BJ1189" s="63">
        <f t="shared" si="586"/>
        <v>11115.242461172955</v>
      </c>
      <c r="BK1189" s="41">
        <f t="shared" si="587"/>
        <v>1.0928956292901316E-2</v>
      </c>
    </row>
    <row r="1190" spans="1:63" x14ac:dyDescent="0.3">
      <c r="A1190" s="85" t="s">
        <v>1874</v>
      </c>
      <c r="B1190" s="85" t="s">
        <v>744</v>
      </c>
      <c r="C1190" s="65">
        <f>VLOOKUP(B1190,Площадь!$D$2:$E$713,2,0)</f>
        <v>72.5</v>
      </c>
      <c r="D1190" s="79"/>
      <c r="E1190">
        <v>31</v>
      </c>
      <c r="F1190">
        <v>29</v>
      </c>
      <c r="G1190">
        <v>31</v>
      </c>
      <c r="Q1190">
        <f t="shared" si="566"/>
        <v>91</v>
      </c>
      <c r="R1190" s="100">
        <f>VLOOKUP(B1190,'Общие показания'!A:H,8,0)</f>
        <v>2.7653549763034744</v>
      </c>
      <c r="S1190" s="41"/>
      <c r="T1190" s="100">
        <f t="shared" si="567"/>
        <v>1.0564864533000133</v>
      </c>
      <c r="U1190" s="100">
        <f t="shared" si="568"/>
        <v>0.85810261478696515</v>
      </c>
      <c r="V1190" s="41">
        <f t="shared" si="563"/>
        <v>0.85076590821649589</v>
      </c>
      <c r="W1190" s="41">
        <f>R1190*W$1/30*H1190</f>
        <v>0</v>
      </c>
      <c r="X1190" s="100">
        <f t="shared" si="569"/>
        <v>0</v>
      </c>
      <c r="Y1190" s="41"/>
      <c r="Z1190" s="41"/>
      <c r="AA1190" s="41"/>
      <c r="AB1190" s="41"/>
      <c r="AC1190" s="41"/>
      <c r="AD1190" s="41">
        <f>(S1190*$AD$1)/31*N1190</f>
        <v>0</v>
      </c>
      <c r="AE1190" s="41">
        <f>(S1190*$AE$1)/30*O1190</f>
        <v>0</v>
      </c>
      <c r="AF1190" s="41">
        <f>(S1190*$AF$1)/31*P1190</f>
        <v>0</v>
      </c>
      <c r="AG1190" s="41">
        <f>S1190-AD1190-AE1190-AF1190</f>
        <v>0</v>
      </c>
      <c r="AI1190" s="100">
        <f t="shared" si="570"/>
        <v>1.4482696270531872</v>
      </c>
      <c r="AJ1190" s="100">
        <f t="shared" si="571"/>
        <v>0.69907751104566973</v>
      </c>
      <c r="AK1190" s="41">
        <f t="shared" si="564"/>
        <v>1.0964372062032004</v>
      </c>
      <c r="AL1190" s="41">
        <f t="shared" si="572"/>
        <v>0</v>
      </c>
      <c r="AR1190" s="41">
        <f t="shared" si="573"/>
        <v>0</v>
      </c>
      <c r="AS1190" s="41">
        <f t="shared" si="574"/>
        <v>0</v>
      </c>
      <c r="AT1190" s="41">
        <f t="shared" si="575"/>
        <v>0</v>
      </c>
      <c r="AV1190" s="40">
        <f t="shared" si="576"/>
        <v>6723.6670318569177</v>
      </c>
      <c r="AW1190" s="40">
        <f t="shared" si="577"/>
        <v>4180.0320425800919</v>
      </c>
      <c r="AX1190" s="40">
        <f t="shared" si="578"/>
        <v>5226.9941522236568</v>
      </c>
      <c r="AY1190" s="40">
        <f t="shared" si="579"/>
        <v>0</v>
      </c>
      <c r="AZ1190" s="40">
        <f t="shared" si="580"/>
        <v>0</v>
      </c>
      <c r="BA1190" s="40">
        <f t="shared" si="581"/>
        <v>0</v>
      </c>
      <c r="BB1190" s="40">
        <f t="shared" si="582"/>
        <v>0</v>
      </c>
      <c r="BC1190" s="40">
        <f t="shared" si="583"/>
        <v>0</v>
      </c>
      <c r="BD1190" s="40">
        <f t="shared" si="584"/>
        <v>0</v>
      </c>
      <c r="BE1190" s="40">
        <f>(AD1190+AR1190)*$BE$1</f>
        <v>0</v>
      </c>
      <c r="BF1190" s="40">
        <f>(AE1190+AS1190)*$BF$1</f>
        <v>0</v>
      </c>
      <c r="BG1190" s="40">
        <f>(AF1190+AT1190)*$BG$1</f>
        <v>0</v>
      </c>
      <c r="BH1190" s="62">
        <f t="shared" si="585"/>
        <v>16130.693226660665</v>
      </c>
      <c r="BI1190" s="128">
        <f>VLOOKUP(A1190,'1112 '!$B$499:$G$1229,6,0)</f>
        <v>9341.58</v>
      </c>
      <c r="BJ1190" s="63">
        <f t="shared" si="586"/>
        <v>6789.1132266606655</v>
      </c>
      <c r="BK1190" s="41">
        <f t="shared" si="587"/>
        <v>6.907056690351185E-3</v>
      </c>
    </row>
    <row r="1191" spans="1:63" x14ac:dyDescent="0.3">
      <c r="A1191" s="85" t="s">
        <v>1850</v>
      </c>
      <c r="B1191" s="85" t="s">
        <v>686</v>
      </c>
      <c r="C1191" s="65">
        <f>VLOOKUP(B1191,Площадь!$D$2:$E$713,2,0)</f>
        <v>82.6</v>
      </c>
      <c r="D1191" s="79"/>
      <c r="E1191">
        <v>31</v>
      </c>
      <c r="F1191">
        <v>29</v>
      </c>
      <c r="G1191">
        <v>31</v>
      </c>
      <c r="Q1191">
        <f t="shared" si="566"/>
        <v>91</v>
      </c>
      <c r="R1191" s="100">
        <f>VLOOKUP(B1191,'Общие показания'!A:H,8,0)</f>
        <v>2.1280000000000001</v>
      </c>
      <c r="S1191" s="41"/>
      <c r="T1191" s="100">
        <f t="shared" si="567"/>
        <v>0.81298899847847506</v>
      </c>
      <c r="U1191" s="100">
        <f t="shared" si="568"/>
        <v>0.66032837733822614</v>
      </c>
      <c r="V1191" s="41">
        <f t="shared" si="563"/>
        <v>0.65468262418329903</v>
      </c>
      <c r="W1191" s="41">
        <f>R1190*W$1/30*H1191</f>
        <v>0</v>
      </c>
      <c r="X1191" s="100">
        <f t="shared" si="569"/>
        <v>0</v>
      </c>
      <c r="Y1191" s="41"/>
      <c r="Z1191" s="41"/>
      <c r="AA1191" s="41"/>
      <c r="AB1191" s="41"/>
      <c r="AC1191" s="41"/>
      <c r="AD1191" s="41"/>
      <c r="AE1191" s="41"/>
      <c r="AF1191" s="41"/>
      <c r="AG1191" s="41"/>
      <c r="AI1191" s="100">
        <f t="shared" si="570"/>
        <v>1.6500285682012863</v>
      </c>
      <c r="AJ1191" s="100">
        <f t="shared" si="571"/>
        <v>0.7964662401706526</v>
      </c>
      <c r="AK1191" s="41">
        <f t="shared" si="564"/>
        <v>1.2491822514811635</v>
      </c>
      <c r="AL1191" s="41">
        <f t="shared" si="572"/>
        <v>0</v>
      </c>
      <c r="AR1191" s="41">
        <f t="shared" si="573"/>
        <v>0</v>
      </c>
      <c r="AS1191" s="41">
        <f t="shared" si="574"/>
        <v>0</v>
      </c>
      <c r="AT1191" s="41">
        <f t="shared" si="575"/>
        <v>0</v>
      </c>
      <c r="AV1191" s="40">
        <f t="shared" si="576"/>
        <v>6611.6258352924851</v>
      </c>
      <c r="AW1191" s="40">
        <f t="shared" si="577"/>
        <v>3910.5611994561336</v>
      </c>
      <c r="AX1191" s="40">
        <f t="shared" si="578"/>
        <v>5110.6587176386565</v>
      </c>
      <c r="AY1191" s="40">
        <f t="shared" si="579"/>
        <v>0</v>
      </c>
      <c r="AZ1191" s="40">
        <f t="shared" si="580"/>
        <v>0</v>
      </c>
      <c r="BA1191" s="40">
        <f t="shared" si="581"/>
        <v>0</v>
      </c>
      <c r="BB1191" s="40">
        <f t="shared" si="582"/>
        <v>0</v>
      </c>
      <c r="BC1191" s="40">
        <f t="shared" si="583"/>
        <v>0</v>
      </c>
      <c r="BD1191" s="40">
        <f t="shared" si="584"/>
        <v>0</v>
      </c>
      <c r="BE1191" s="40"/>
      <c r="BF1191" s="40"/>
      <c r="BG1191" s="40"/>
      <c r="BH1191" s="62">
        <f t="shared" si="585"/>
        <v>15632.845752387275</v>
      </c>
      <c r="BI1191" s="128">
        <f>VLOOKUP(A1191,'1112 '!$B$499:$G$1229,6,0)</f>
        <v>10642.95</v>
      </c>
      <c r="BJ1191" s="63">
        <f t="shared" si="586"/>
        <v>4989.8957523872741</v>
      </c>
      <c r="BK1191" s="41">
        <f t="shared" si="587"/>
        <v>5.8753804074385615E-3</v>
      </c>
    </row>
    <row r="1192" spans="1:63" x14ac:dyDescent="0.3">
      <c r="A1192" s="85" t="s">
        <v>1760</v>
      </c>
      <c r="B1192" s="85" t="s">
        <v>967</v>
      </c>
      <c r="C1192" s="65">
        <f>VLOOKUP(B1192,Площадь!$D$2:$E$713,2,0)</f>
        <v>50.2</v>
      </c>
      <c r="D1192" s="79"/>
      <c r="E1192">
        <v>31</v>
      </c>
      <c r="F1192">
        <v>29</v>
      </c>
      <c r="G1192">
        <v>31</v>
      </c>
      <c r="Q1192">
        <f t="shared" si="566"/>
        <v>91</v>
      </c>
      <c r="R1192" s="100">
        <f>VLOOKUP(B1192,'Общие показания'!A:H,8,0)</f>
        <v>4.9999999999998934E-2</v>
      </c>
      <c r="S1192" s="41"/>
      <c r="T1192" s="100">
        <f t="shared" si="567"/>
        <v>1.9102185114625414E-2</v>
      </c>
      <c r="U1192" s="100">
        <f t="shared" si="568"/>
        <v>1.5515234429939195E-2</v>
      </c>
      <c r="V1192" s="41">
        <f t="shared" si="563"/>
        <v>1.5382580455434332E-2</v>
      </c>
      <c r="W1192" s="41">
        <f t="shared" ref="W1192:W1220" si="588">R1192*W$1/30*H1192</f>
        <v>0</v>
      </c>
      <c r="X1192" s="100">
        <f t="shared" si="569"/>
        <v>0</v>
      </c>
      <c r="Y1192" s="41"/>
      <c r="Z1192" s="41"/>
      <c r="AA1192" s="41"/>
      <c r="AB1192" s="41"/>
      <c r="AC1192" s="41"/>
      <c r="AD1192" s="41"/>
      <c r="AE1192" s="41"/>
      <c r="AF1192" s="41"/>
      <c r="AG1192" s="41"/>
      <c r="AI1192" s="100">
        <f t="shared" si="570"/>
        <v>1.0028018659044138</v>
      </c>
      <c r="AJ1192" s="100">
        <f t="shared" si="571"/>
        <v>0.48405091109644993</v>
      </c>
      <c r="AK1192" s="41">
        <f t="shared" si="564"/>
        <v>0.75918824484690572</v>
      </c>
      <c r="AL1192" s="41">
        <f t="shared" si="572"/>
        <v>0</v>
      </c>
      <c r="AR1192" s="41">
        <f t="shared" si="573"/>
        <v>0</v>
      </c>
      <c r="AS1192" s="41">
        <f t="shared" si="574"/>
        <v>0</v>
      </c>
      <c r="AT1192" s="41">
        <f t="shared" si="575"/>
        <v>0</v>
      </c>
      <c r="AV1192" s="40">
        <f t="shared" si="576"/>
        <v>2743.158358393468</v>
      </c>
      <c r="AW1192" s="40">
        <f t="shared" si="577"/>
        <v>1341.0153784052179</v>
      </c>
      <c r="AX1192" s="40">
        <f t="shared" si="578"/>
        <v>2079.2269406085893</v>
      </c>
      <c r="AY1192" s="40">
        <f t="shared" si="579"/>
        <v>0</v>
      </c>
      <c r="AZ1192" s="40">
        <f t="shared" si="580"/>
        <v>0</v>
      </c>
      <c r="BA1192" s="40">
        <f t="shared" si="581"/>
        <v>0</v>
      </c>
      <c r="BB1192" s="40">
        <f t="shared" si="582"/>
        <v>0</v>
      </c>
      <c r="BC1192" s="40">
        <f t="shared" si="583"/>
        <v>0</v>
      </c>
      <c r="BD1192" s="40">
        <f t="shared" si="584"/>
        <v>0</v>
      </c>
      <c r="BE1192" s="40"/>
      <c r="BF1192" s="40"/>
      <c r="BG1192" s="40"/>
      <c r="BH1192" s="62">
        <f t="shared" si="585"/>
        <v>6163.400677407275</v>
      </c>
      <c r="BI1192" s="128">
        <f>VLOOKUP(A1192,'1112 '!$B$499:$G$1229,6,0)</f>
        <v>6468.23</v>
      </c>
      <c r="BJ1192" s="63">
        <f t="shared" si="586"/>
        <v>-304.82932259272457</v>
      </c>
      <c r="BK1192" s="41">
        <f t="shared" si="587"/>
        <v>3.8114890800925766E-3</v>
      </c>
    </row>
    <row r="1193" spans="1:63" x14ac:dyDescent="0.3">
      <c r="A1193" s="85" t="s">
        <v>1886</v>
      </c>
      <c r="B1193" s="85" t="s">
        <v>646</v>
      </c>
      <c r="C1193" s="65">
        <f>VLOOKUP(B1193,Площадь!$D$2:$E$713,2,0)</f>
        <v>72.5</v>
      </c>
      <c r="D1193" s="79"/>
      <c r="E1193">
        <v>31</v>
      </c>
      <c r="F1193">
        <v>29</v>
      </c>
      <c r="G1193">
        <v>31</v>
      </c>
      <c r="Q1193">
        <f t="shared" si="566"/>
        <v>91</v>
      </c>
      <c r="R1193" s="100">
        <f>VLOOKUP(B1193,'Общие показания'!A:H,8,0)</f>
        <v>4.7469999999999999</v>
      </c>
      <c r="S1193" s="41"/>
      <c r="T1193" s="100">
        <f t="shared" si="567"/>
        <v>1.8135614547825756</v>
      </c>
      <c r="U1193" s="100">
        <f t="shared" si="568"/>
        <v>1.4730163567784582</v>
      </c>
      <c r="V1193" s="41">
        <f t="shared" si="563"/>
        <v>1.4604221884389663</v>
      </c>
      <c r="W1193" s="41">
        <f t="shared" si="588"/>
        <v>0</v>
      </c>
      <c r="X1193" s="100">
        <f t="shared" si="569"/>
        <v>0</v>
      </c>
      <c r="Y1193" s="41"/>
      <c r="Z1193" s="41"/>
      <c r="AA1193" s="41"/>
      <c r="AB1193" s="41"/>
      <c r="AC1193" s="41"/>
      <c r="AD1193" s="41"/>
      <c r="AE1193" s="41"/>
      <c r="AF1193" s="41"/>
      <c r="AG1193" s="41"/>
      <c r="AI1193" s="100">
        <f t="shared" si="570"/>
        <v>1.4482696270531872</v>
      </c>
      <c r="AJ1193" s="100">
        <f t="shared" si="571"/>
        <v>0.69907751104566973</v>
      </c>
      <c r="AK1193" s="41">
        <f t="shared" si="564"/>
        <v>1.0964372062032004</v>
      </c>
      <c r="AL1193" s="41">
        <f t="shared" si="572"/>
        <v>0</v>
      </c>
      <c r="AR1193" s="41">
        <f t="shared" si="573"/>
        <v>0</v>
      </c>
      <c r="AS1193" s="41">
        <f t="shared" si="574"/>
        <v>0</v>
      </c>
      <c r="AT1193" s="41">
        <f t="shared" si="575"/>
        <v>0</v>
      </c>
      <c r="AV1193" s="40">
        <f t="shared" si="576"/>
        <v>8755.9288828366498</v>
      </c>
      <c r="AW1193" s="40">
        <f t="shared" si="577"/>
        <v>5830.6818950323768</v>
      </c>
      <c r="AX1193" s="40">
        <f t="shared" si="578"/>
        <v>6863.5310846016473</v>
      </c>
      <c r="AY1193" s="40">
        <f t="shared" si="579"/>
        <v>0</v>
      </c>
      <c r="AZ1193" s="40">
        <f t="shared" si="580"/>
        <v>0</v>
      </c>
      <c r="BA1193" s="40">
        <f t="shared" si="581"/>
        <v>0</v>
      </c>
      <c r="BB1193" s="40">
        <f t="shared" si="582"/>
        <v>0</v>
      </c>
      <c r="BC1193" s="40">
        <f t="shared" si="583"/>
        <v>0</v>
      </c>
      <c r="BD1193" s="40">
        <f t="shared" si="584"/>
        <v>0</v>
      </c>
      <c r="BE1193" s="40"/>
      <c r="BF1193" s="40"/>
      <c r="BG1193" s="40"/>
      <c r="BH1193" s="62">
        <f t="shared" si="585"/>
        <v>21450.141862470675</v>
      </c>
      <c r="BI1193" s="128">
        <f>VLOOKUP(A1193,'1112 '!$B$499:$G$1229,6,0)</f>
        <v>9341.58</v>
      </c>
      <c r="BJ1193" s="63">
        <f t="shared" si="586"/>
        <v>12108.561862470675</v>
      </c>
      <c r="BK1193" s="41">
        <f t="shared" si="587"/>
        <v>9.1848095911517894E-3</v>
      </c>
    </row>
    <row r="1194" spans="1:63" x14ac:dyDescent="0.3">
      <c r="A1194" s="85" t="s">
        <v>1807</v>
      </c>
      <c r="B1194" s="85" t="s">
        <v>983</v>
      </c>
      <c r="C1194" s="65">
        <f>VLOOKUP(B1194,Площадь!$D$2:$E$713,2,0)</f>
        <v>82.6</v>
      </c>
      <c r="D1194" s="79"/>
      <c r="E1194">
        <v>31</v>
      </c>
      <c r="F1194">
        <v>29</v>
      </c>
      <c r="G1194">
        <v>31</v>
      </c>
      <c r="Q1194">
        <f t="shared" si="566"/>
        <v>91</v>
      </c>
      <c r="R1194" s="100">
        <f>VLOOKUP(B1194,'Общие показания'!A:H,8,0)</f>
        <v>3.1505975316229926</v>
      </c>
      <c r="S1194" s="41"/>
      <c r="T1194" s="100">
        <f t="shared" si="567"/>
        <v>1.2036659454149117</v>
      </c>
      <c r="U1194" s="100">
        <f t="shared" si="568"/>
        <v>0.97764518595039052</v>
      </c>
      <c r="V1194" s="41">
        <f t="shared" si="563"/>
        <v>0.96928640025769042</v>
      </c>
      <c r="W1194" s="41">
        <f t="shared" si="588"/>
        <v>0</v>
      </c>
      <c r="X1194" s="100">
        <f t="shared" si="569"/>
        <v>0</v>
      </c>
      <c r="Y1194" s="41"/>
      <c r="Z1194" s="41"/>
      <c r="AA1194" s="41"/>
      <c r="AB1194" s="41"/>
      <c r="AC1194" s="41"/>
      <c r="AD1194" s="41">
        <f>(S1194*$AD$1)/31*N1194</f>
        <v>0</v>
      </c>
      <c r="AE1194" s="41">
        <f>(S1194*$AE$1)/30*O1194</f>
        <v>0</v>
      </c>
      <c r="AF1194" s="41">
        <f>(S1194*$AF$1)/31*P1194</f>
        <v>0</v>
      </c>
      <c r="AG1194" s="41">
        <f>S1194-AD1194-AE1194-AF1194</f>
        <v>0</v>
      </c>
      <c r="AI1194" s="100">
        <f t="shared" si="570"/>
        <v>1.6500285682012863</v>
      </c>
      <c r="AJ1194" s="100">
        <f t="shared" si="571"/>
        <v>0.7964662401706526</v>
      </c>
      <c r="AK1194" s="41">
        <f t="shared" si="564"/>
        <v>1.2491822514811635</v>
      </c>
      <c r="AL1194" s="41">
        <f t="shared" si="572"/>
        <v>0</v>
      </c>
      <c r="AR1194" s="41">
        <f t="shared" si="573"/>
        <v>0</v>
      </c>
      <c r="AS1194" s="41">
        <f t="shared" si="574"/>
        <v>0</v>
      </c>
      <c r="AT1194" s="41">
        <f t="shared" si="575"/>
        <v>0</v>
      </c>
      <c r="AV1194" s="40">
        <f t="shared" si="576"/>
        <v>7660.3434045707772</v>
      </c>
      <c r="AW1194" s="40">
        <f t="shared" si="577"/>
        <v>4762.3537478222834</v>
      </c>
      <c r="AX1194" s="40">
        <f t="shared" si="578"/>
        <v>5955.1685099817096</v>
      </c>
      <c r="AY1194" s="40">
        <f t="shared" si="579"/>
        <v>0</v>
      </c>
      <c r="AZ1194" s="40">
        <f t="shared" si="580"/>
        <v>0</v>
      </c>
      <c r="BA1194" s="40">
        <f t="shared" si="581"/>
        <v>0</v>
      </c>
      <c r="BB1194" s="40">
        <f t="shared" si="582"/>
        <v>0</v>
      </c>
      <c r="BC1194" s="40">
        <f t="shared" si="583"/>
        <v>0</v>
      </c>
      <c r="BD1194" s="40">
        <f t="shared" si="584"/>
        <v>0</v>
      </c>
      <c r="BE1194" s="40">
        <f>(AD1194+AR1194)*$BE$1</f>
        <v>0</v>
      </c>
      <c r="BF1194" s="40">
        <f>(AE1194+AS1194)*$BF$1</f>
        <v>0</v>
      </c>
      <c r="BG1194" s="40">
        <f>(AF1194+AT1194)*$BG$1</f>
        <v>0</v>
      </c>
      <c r="BH1194" s="62">
        <f t="shared" si="585"/>
        <v>18377.86566237477</v>
      </c>
      <c r="BI1194" s="128">
        <f>VLOOKUP(A1194,'1112 '!$B$499:$G$1229,6,0)</f>
        <v>10642.95</v>
      </c>
      <c r="BJ1194" s="63">
        <f t="shared" si="586"/>
        <v>7734.9156623747695</v>
      </c>
      <c r="BK1194" s="41">
        <f t="shared" si="587"/>
        <v>6.907056690351185E-3</v>
      </c>
    </row>
    <row r="1195" spans="1:63" x14ac:dyDescent="0.3">
      <c r="A1195" s="85" t="s">
        <v>1813</v>
      </c>
      <c r="B1195" s="85" t="s">
        <v>1193</v>
      </c>
      <c r="C1195" s="65">
        <f>VLOOKUP(B1195,Площадь!$D$2:$E$713,2,0)</f>
        <v>49.8</v>
      </c>
      <c r="D1195" s="79"/>
      <c r="E1195">
        <v>31</v>
      </c>
      <c r="F1195">
        <v>29</v>
      </c>
      <c r="G1195">
        <v>31</v>
      </c>
      <c r="Q1195">
        <f t="shared" si="566"/>
        <v>91</v>
      </c>
      <c r="R1195" s="100">
        <f>VLOOKUP(B1195,'Общие показания'!A:H,8,0)</f>
        <v>1.8995127975160417</v>
      </c>
      <c r="S1195" s="41"/>
      <c r="T1195" s="100">
        <f t="shared" si="567"/>
        <v>0.72569690171504375</v>
      </c>
      <c r="U1195" s="100">
        <f t="shared" si="568"/>
        <v>0.58942772712263269</v>
      </c>
      <c r="V1195" s="41">
        <f t="shared" si="563"/>
        <v>0.58438816867836552</v>
      </c>
      <c r="W1195" s="41">
        <f t="shared" si="588"/>
        <v>0</v>
      </c>
      <c r="X1195" s="100">
        <f t="shared" si="569"/>
        <v>0</v>
      </c>
      <c r="Y1195" s="41"/>
      <c r="Z1195" s="41"/>
      <c r="AA1195" s="41"/>
      <c r="AB1195" s="41"/>
      <c r="AC1195" s="41"/>
      <c r="AD1195" s="41"/>
      <c r="AE1195" s="41"/>
      <c r="AF1195" s="41"/>
      <c r="AG1195" s="41"/>
      <c r="AI1195" s="100">
        <f t="shared" si="570"/>
        <v>0.99481141278963758</v>
      </c>
      <c r="AJ1195" s="100">
        <f t="shared" si="571"/>
        <v>0.48019393172516345</v>
      </c>
      <c r="AK1195" s="41">
        <f t="shared" si="564"/>
        <v>0.75313893612302596</v>
      </c>
      <c r="AL1195" s="41">
        <f t="shared" si="572"/>
        <v>0</v>
      </c>
      <c r="AR1195" s="41">
        <f t="shared" si="573"/>
        <v>0</v>
      </c>
      <c r="AS1195" s="41">
        <f t="shared" si="574"/>
        <v>0</v>
      </c>
      <c r="AT1195" s="41">
        <f t="shared" si="575"/>
        <v>0</v>
      </c>
      <c r="AV1195" s="40">
        <f t="shared" si="576"/>
        <v>4618.4636991237867</v>
      </c>
      <c r="AW1195" s="40">
        <f t="shared" si="577"/>
        <v>2871.2495961446698</v>
      </c>
      <c r="AX1195" s="40">
        <f t="shared" si="578"/>
        <v>3590.4042590446634</v>
      </c>
      <c r="AY1195" s="40">
        <f t="shared" si="579"/>
        <v>0</v>
      </c>
      <c r="AZ1195" s="40">
        <f t="shared" si="580"/>
        <v>0</v>
      </c>
      <c r="BA1195" s="40">
        <f t="shared" si="581"/>
        <v>0</v>
      </c>
      <c r="BB1195" s="40">
        <f t="shared" si="582"/>
        <v>0</v>
      </c>
      <c r="BC1195" s="40">
        <f t="shared" si="583"/>
        <v>0</v>
      </c>
      <c r="BD1195" s="40">
        <f t="shared" si="584"/>
        <v>0</v>
      </c>
      <c r="BE1195" s="40"/>
      <c r="BF1195" s="40"/>
      <c r="BG1195" s="40"/>
      <c r="BH1195" s="62">
        <f t="shared" si="585"/>
        <v>11080.117554313121</v>
      </c>
      <c r="BI1195" s="128">
        <f>VLOOKUP(A1195,'1112 '!$B$499:$G$1229,6,0)</f>
        <v>6416.7</v>
      </c>
      <c r="BJ1195" s="63">
        <f t="shared" si="586"/>
        <v>4663.4175543131214</v>
      </c>
      <c r="BK1195" s="41">
        <f t="shared" si="587"/>
        <v>6.9070566903511868E-3</v>
      </c>
    </row>
    <row r="1196" spans="1:63" x14ac:dyDescent="0.3">
      <c r="A1196" s="85" t="s">
        <v>1751</v>
      </c>
      <c r="B1196" s="85" t="s">
        <v>681</v>
      </c>
      <c r="C1196" s="65">
        <f>VLOOKUP(B1196,Площадь!$D$2:$E$713,2,0)</f>
        <v>72.5</v>
      </c>
      <c r="D1196" s="79"/>
      <c r="E1196">
        <v>31</v>
      </c>
      <c r="F1196">
        <v>29</v>
      </c>
      <c r="G1196">
        <v>31</v>
      </c>
      <c r="Q1196">
        <f t="shared" si="566"/>
        <v>91</v>
      </c>
      <c r="R1196" s="100">
        <f>VLOOKUP(B1196,'Общие показания'!A:H,8,0)</f>
        <v>2.6449999999999996</v>
      </c>
      <c r="S1196" s="41"/>
      <c r="T1196" s="100">
        <f t="shared" si="567"/>
        <v>1.0105055925637059</v>
      </c>
      <c r="U1196" s="100">
        <f t="shared" si="568"/>
        <v>0.82075590134380061</v>
      </c>
      <c r="V1196" s="41">
        <f t="shared" si="563"/>
        <v>0.81373850609249332</v>
      </c>
      <c r="W1196" s="41">
        <f t="shared" si="588"/>
        <v>0</v>
      </c>
      <c r="X1196" s="100">
        <f t="shared" si="569"/>
        <v>0</v>
      </c>
      <c r="Y1196" s="41"/>
      <c r="Z1196" s="41"/>
      <c r="AA1196" s="41"/>
      <c r="AB1196" s="41"/>
      <c r="AC1196" s="41"/>
      <c r="AD1196" s="41"/>
      <c r="AE1196" s="41"/>
      <c r="AF1196" s="41"/>
      <c r="AG1196" s="41"/>
      <c r="AI1196" s="100">
        <f t="shared" si="570"/>
        <v>1.4482696270531872</v>
      </c>
      <c r="AJ1196" s="100">
        <f t="shared" si="571"/>
        <v>0.69907751104566973</v>
      </c>
      <c r="AK1196" s="41">
        <f t="shared" si="564"/>
        <v>1.0964372062032004</v>
      </c>
      <c r="AL1196" s="41">
        <f t="shared" si="572"/>
        <v>0</v>
      </c>
      <c r="AR1196" s="41">
        <f t="shared" si="573"/>
        <v>0</v>
      </c>
      <c r="AS1196" s="41">
        <f t="shared" si="574"/>
        <v>0</v>
      </c>
      <c r="AT1196" s="41">
        <f t="shared" si="575"/>
        <v>0</v>
      </c>
      <c r="AV1196" s="40">
        <f t="shared" si="576"/>
        <v>6600.2378485308027</v>
      </c>
      <c r="AW1196" s="40">
        <f t="shared" si="577"/>
        <v>4079.7800188817987</v>
      </c>
      <c r="AX1196" s="40">
        <f t="shared" si="578"/>
        <v>5127.599275058069</v>
      </c>
      <c r="AY1196" s="40">
        <f t="shared" si="579"/>
        <v>0</v>
      </c>
      <c r="AZ1196" s="40">
        <f t="shared" si="580"/>
        <v>0</v>
      </c>
      <c r="BA1196" s="40">
        <f t="shared" si="581"/>
        <v>0</v>
      </c>
      <c r="BB1196" s="40">
        <f t="shared" si="582"/>
        <v>0</v>
      </c>
      <c r="BC1196" s="40">
        <f t="shared" si="583"/>
        <v>0</v>
      </c>
      <c r="BD1196" s="40">
        <f t="shared" si="584"/>
        <v>0</v>
      </c>
      <c r="BE1196" s="40"/>
      <c r="BF1196" s="40"/>
      <c r="BG1196" s="40"/>
      <c r="BH1196" s="62">
        <f t="shared" si="585"/>
        <v>15807.61714247067</v>
      </c>
      <c r="BI1196" s="128">
        <f>VLOOKUP(A1196,'1112 '!$B$499:$G$1229,6,0)</f>
        <v>9341.58</v>
      </c>
      <c r="BJ1196" s="63">
        <f t="shared" si="586"/>
        <v>6466.03714247067</v>
      </c>
      <c r="BK1196" s="41">
        <f t="shared" si="587"/>
        <v>6.7687176371287999E-3</v>
      </c>
    </row>
    <row r="1197" spans="1:63" x14ac:dyDescent="0.3">
      <c r="A1197" s="85" t="s">
        <v>1854</v>
      </c>
      <c r="B1197" s="85" t="s">
        <v>683</v>
      </c>
      <c r="C1197" s="65">
        <f>VLOOKUP(B1197,Площадь!$D$2:$E$713,2,0)</f>
        <v>82.6</v>
      </c>
      <c r="D1197" s="79"/>
      <c r="E1197">
        <v>31</v>
      </c>
      <c r="F1197">
        <v>29</v>
      </c>
      <c r="G1197">
        <v>31</v>
      </c>
      <c r="Q1197">
        <f t="shared" si="566"/>
        <v>91</v>
      </c>
      <c r="R1197" s="100">
        <f>VLOOKUP(B1197,'Общие показания'!A:H,8,0)</f>
        <v>0</v>
      </c>
      <c r="S1197" s="41"/>
      <c r="T1197" s="100">
        <f t="shared" si="567"/>
        <v>0</v>
      </c>
      <c r="U1197" s="100">
        <f t="shared" si="568"/>
        <v>0</v>
      </c>
      <c r="V1197" s="41">
        <f t="shared" si="563"/>
        <v>0</v>
      </c>
      <c r="W1197" s="41">
        <f t="shared" si="588"/>
        <v>0</v>
      </c>
      <c r="X1197" s="100">
        <f t="shared" si="569"/>
        <v>0</v>
      </c>
      <c r="Y1197" s="41"/>
      <c r="Z1197" s="41"/>
      <c r="AA1197" s="41"/>
      <c r="AB1197" s="41"/>
      <c r="AC1197" s="41"/>
      <c r="AD1197" s="41"/>
      <c r="AE1197" s="41"/>
      <c r="AF1197" s="41"/>
      <c r="AG1197" s="41"/>
      <c r="AI1197" s="100">
        <f t="shared" si="570"/>
        <v>1.6500285682012863</v>
      </c>
      <c r="AJ1197" s="100">
        <f t="shared" si="571"/>
        <v>0.7964662401706526</v>
      </c>
      <c r="AK1197" s="41">
        <f t="shared" si="564"/>
        <v>1.2491822514811635</v>
      </c>
      <c r="AL1197" s="41">
        <f t="shared" si="572"/>
        <v>0</v>
      </c>
      <c r="AR1197" s="41">
        <f t="shared" si="573"/>
        <v>0</v>
      </c>
      <c r="AS1197" s="41">
        <f t="shared" si="574"/>
        <v>0</v>
      </c>
      <c r="AT1197" s="41">
        <f t="shared" si="575"/>
        <v>0</v>
      </c>
      <c r="AV1197" s="40">
        <f t="shared" si="576"/>
        <v>4429.2706873368052</v>
      </c>
      <c r="AW1197" s="40">
        <f t="shared" si="577"/>
        <v>2138.0021164644932</v>
      </c>
      <c r="AX1197" s="40">
        <f t="shared" si="578"/>
        <v>3353.2548685859761</v>
      </c>
      <c r="AY1197" s="40">
        <f t="shared" si="579"/>
        <v>0</v>
      </c>
      <c r="AZ1197" s="40">
        <f t="shared" si="580"/>
        <v>0</v>
      </c>
      <c r="BA1197" s="40">
        <f t="shared" si="581"/>
        <v>0</v>
      </c>
      <c r="BB1197" s="40">
        <f t="shared" si="582"/>
        <v>0</v>
      </c>
      <c r="BC1197" s="40">
        <f t="shared" si="583"/>
        <v>0</v>
      </c>
      <c r="BD1197" s="40">
        <f t="shared" si="584"/>
        <v>0</v>
      </c>
      <c r="BE1197" s="40"/>
      <c r="BF1197" s="40"/>
      <c r="BG1197" s="40"/>
      <c r="BH1197" s="62">
        <f t="shared" si="585"/>
        <v>9920.5276723872739</v>
      </c>
      <c r="BI1197" s="128">
        <f>VLOOKUP(A1197,'1112 '!$B$499:$G$1229,6,0)</f>
        <v>10642.95</v>
      </c>
      <c r="BJ1197" s="63">
        <f t="shared" si="586"/>
        <v>-722.4223276127268</v>
      </c>
      <c r="BK1197" s="41">
        <f t="shared" si="587"/>
        <v>3.7284877520713301E-3</v>
      </c>
    </row>
    <row r="1198" spans="1:63" x14ac:dyDescent="0.3">
      <c r="A1198" s="85" t="s">
        <v>1843</v>
      </c>
      <c r="B1198" s="85" t="s">
        <v>637</v>
      </c>
      <c r="C1198" s="65">
        <f>VLOOKUP(B1198,Площадь!$D$2:$E$713,2,0)</f>
        <v>50.2</v>
      </c>
      <c r="D1198" s="79"/>
      <c r="E1198">
        <v>31</v>
      </c>
      <c r="F1198">
        <v>29</v>
      </c>
      <c r="G1198">
        <v>31</v>
      </c>
      <c r="Q1198">
        <f t="shared" si="566"/>
        <v>91</v>
      </c>
      <c r="R1198" s="100">
        <f>VLOOKUP(B1198,'Общие показания'!A:H,8,0)</f>
        <v>1.9147699284197852</v>
      </c>
      <c r="S1198" s="41"/>
      <c r="T1198" s="100">
        <f t="shared" si="567"/>
        <v>0.73152579249187144</v>
      </c>
      <c r="U1198" s="100">
        <f t="shared" si="568"/>
        <v>0.59416208637662971</v>
      </c>
      <c r="V1198" s="41">
        <f t="shared" si="563"/>
        <v>0.58908204955128418</v>
      </c>
      <c r="W1198" s="41">
        <f t="shared" si="588"/>
        <v>0</v>
      </c>
      <c r="X1198" s="100">
        <f t="shared" si="569"/>
        <v>0</v>
      </c>
      <c r="Y1198" s="41"/>
      <c r="Z1198" s="41"/>
      <c r="AA1198" s="41"/>
      <c r="AB1198" s="41"/>
      <c r="AC1198" s="41"/>
      <c r="AD1198" s="41"/>
      <c r="AE1198" s="41"/>
      <c r="AF1198" s="41"/>
      <c r="AG1198" s="41"/>
      <c r="AI1198" s="100">
        <f t="shared" si="570"/>
        <v>1.0028018659044138</v>
      </c>
      <c r="AJ1198" s="100">
        <f t="shared" si="571"/>
        <v>0.48405091109644993</v>
      </c>
      <c r="AK1198" s="41">
        <f t="shared" si="564"/>
        <v>0.75918824484690572</v>
      </c>
      <c r="AL1198" s="41">
        <f t="shared" si="572"/>
        <v>0</v>
      </c>
      <c r="AR1198" s="41">
        <f t="shared" si="573"/>
        <v>0</v>
      </c>
      <c r="AS1198" s="41">
        <f t="shared" si="574"/>
        <v>0</v>
      </c>
      <c r="AT1198" s="41">
        <f t="shared" si="575"/>
        <v>0</v>
      </c>
      <c r="AV1198" s="40">
        <f t="shared" si="576"/>
        <v>4655.5597930926524</v>
      </c>
      <c r="AW1198" s="40">
        <f t="shared" si="577"/>
        <v>2894.3118418968361</v>
      </c>
      <c r="AX1198" s="40">
        <f t="shared" si="578"/>
        <v>3619.2428474707253</v>
      </c>
      <c r="AY1198" s="40">
        <f t="shared" si="579"/>
        <v>0</v>
      </c>
      <c r="AZ1198" s="40">
        <f t="shared" si="580"/>
        <v>0</v>
      </c>
      <c r="BA1198" s="40">
        <f t="shared" si="581"/>
        <v>0</v>
      </c>
      <c r="BB1198" s="40">
        <f t="shared" si="582"/>
        <v>0</v>
      </c>
      <c r="BC1198" s="40">
        <f t="shared" si="583"/>
        <v>0</v>
      </c>
      <c r="BD1198" s="40">
        <f t="shared" si="584"/>
        <v>0</v>
      </c>
      <c r="BE1198" s="40"/>
      <c r="BF1198" s="40"/>
      <c r="BG1198" s="40"/>
      <c r="BH1198" s="62">
        <f t="shared" si="585"/>
        <v>11169.114482460214</v>
      </c>
      <c r="BI1198" s="128">
        <f>VLOOKUP(A1198,'1112 '!$B$499:$G$1229,6,0)</f>
        <v>6468.23</v>
      </c>
      <c r="BJ1198" s="63">
        <f t="shared" si="586"/>
        <v>4700.8844824602147</v>
      </c>
      <c r="BK1198" s="41">
        <f t="shared" si="587"/>
        <v>6.9070566903511859E-3</v>
      </c>
    </row>
    <row r="1199" spans="1:63" x14ac:dyDescent="0.3">
      <c r="A1199" s="85" t="s">
        <v>1901</v>
      </c>
      <c r="B1199" s="85" t="s">
        <v>701</v>
      </c>
      <c r="C1199" s="65">
        <f>VLOOKUP(B1199,Площадь!$D$2:$E$713,2,0)</f>
        <v>72.5</v>
      </c>
      <c r="D1199" s="79"/>
      <c r="E1199">
        <v>31</v>
      </c>
      <c r="F1199">
        <v>29</v>
      </c>
      <c r="G1199">
        <v>31</v>
      </c>
      <c r="Q1199">
        <f t="shared" si="566"/>
        <v>91</v>
      </c>
      <c r="R1199" s="100">
        <f>VLOOKUP(B1199,'Общие показания'!A:H,8,0)</f>
        <v>2.7653549763034744</v>
      </c>
      <c r="S1199" s="41"/>
      <c r="T1199" s="100">
        <f t="shared" si="567"/>
        <v>1.0564864533000133</v>
      </c>
      <c r="U1199" s="100">
        <f t="shared" si="568"/>
        <v>0.85810261478696515</v>
      </c>
      <c r="V1199" s="41">
        <f t="shared" si="563"/>
        <v>0.85076590821649589</v>
      </c>
      <c r="W1199" s="41">
        <f t="shared" si="588"/>
        <v>0</v>
      </c>
      <c r="X1199" s="100">
        <f t="shared" si="569"/>
        <v>0</v>
      </c>
      <c r="Y1199" s="41"/>
      <c r="Z1199" s="41"/>
      <c r="AA1199" s="41"/>
      <c r="AB1199" s="41"/>
      <c r="AC1199" s="41"/>
      <c r="AD1199" s="41">
        <f>(S1199*$AD$1)/31*N1199</f>
        <v>0</v>
      </c>
      <c r="AE1199" s="41">
        <f>(S1199*$AE$1)/30*O1199</f>
        <v>0</v>
      </c>
      <c r="AF1199" s="41">
        <f>(S1199*$AF$1)/31*P1199</f>
        <v>0</v>
      </c>
      <c r="AG1199" s="41">
        <f>S1199-AD1199-AE1199-AF1199</f>
        <v>0</v>
      </c>
      <c r="AI1199" s="100">
        <f t="shared" si="570"/>
        <v>1.4482696270531872</v>
      </c>
      <c r="AJ1199" s="100">
        <f t="shared" si="571"/>
        <v>0.69907751104566973</v>
      </c>
      <c r="AK1199" s="41">
        <f t="shared" si="564"/>
        <v>1.0964372062032004</v>
      </c>
      <c r="AL1199" s="41">
        <f t="shared" si="572"/>
        <v>0</v>
      </c>
      <c r="AR1199" s="41">
        <f t="shared" si="573"/>
        <v>0</v>
      </c>
      <c r="AS1199" s="41">
        <f t="shared" si="574"/>
        <v>0</v>
      </c>
      <c r="AT1199" s="41">
        <f t="shared" si="575"/>
        <v>0</v>
      </c>
      <c r="AV1199" s="40">
        <f t="shared" si="576"/>
        <v>6723.6670318569177</v>
      </c>
      <c r="AW1199" s="40">
        <f t="shared" si="577"/>
        <v>4180.0320425800919</v>
      </c>
      <c r="AX1199" s="40">
        <f t="shared" si="578"/>
        <v>5226.9941522236568</v>
      </c>
      <c r="AY1199" s="40">
        <f t="shared" si="579"/>
        <v>0</v>
      </c>
      <c r="AZ1199" s="40">
        <f t="shared" si="580"/>
        <v>0</v>
      </c>
      <c r="BA1199" s="40">
        <f t="shared" si="581"/>
        <v>0</v>
      </c>
      <c r="BB1199" s="40">
        <f t="shared" si="582"/>
        <v>0</v>
      </c>
      <c r="BC1199" s="40">
        <f t="shared" si="583"/>
        <v>0</v>
      </c>
      <c r="BD1199" s="40">
        <f t="shared" si="584"/>
        <v>0</v>
      </c>
      <c r="BE1199" s="40">
        <f>(AD1199+AR1199)*$BE$1</f>
        <v>0</v>
      </c>
      <c r="BF1199" s="40">
        <f>(AE1199+AS1199)*$BF$1</f>
        <v>0</v>
      </c>
      <c r="BG1199" s="40">
        <f>(AF1199+AT1199)*$BG$1</f>
        <v>0</v>
      </c>
      <c r="BH1199" s="62">
        <f t="shared" si="585"/>
        <v>16130.693226660665</v>
      </c>
      <c r="BI1199" s="128">
        <f>VLOOKUP(A1199,'1112 '!$B$499:$G$1229,6,0)</f>
        <v>9341.58</v>
      </c>
      <c r="BJ1199" s="63">
        <f t="shared" si="586"/>
        <v>6789.1132266606655</v>
      </c>
      <c r="BK1199" s="41">
        <f t="shared" si="587"/>
        <v>6.907056690351185E-3</v>
      </c>
    </row>
    <row r="1200" spans="1:63" x14ac:dyDescent="0.3">
      <c r="A1200" s="85" t="s">
        <v>2222</v>
      </c>
      <c r="B1200" s="85" t="s">
        <v>1189</v>
      </c>
      <c r="C1200" s="65">
        <f>VLOOKUP(B1200,Площадь!$D$2:$E$713,2,0)</f>
        <v>136.6</v>
      </c>
      <c r="D1200" s="79"/>
      <c r="E1200">
        <v>31</v>
      </c>
      <c r="F1200">
        <v>29</v>
      </c>
      <c r="G1200">
        <v>31</v>
      </c>
      <c r="Q1200">
        <f t="shared" si="566"/>
        <v>91</v>
      </c>
      <c r="R1200" s="100">
        <f>VLOOKUP(B1200,'Общие показания'!A:H,8,0)</f>
        <v>5.2103102036283389</v>
      </c>
      <c r="S1200" s="41"/>
      <c r="T1200" s="100">
        <f t="shared" si="567"/>
        <v>1.9905662002866455</v>
      </c>
      <c r="U1200" s="100">
        <f t="shared" si="568"/>
        <v>1.6167836852399922</v>
      </c>
      <c r="V1200" s="41">
        <f t="shared" si="563"/>
        <v>1.6029603181017011</v>
      </c>
      <c r="W1200" s="41">
        <f t="shared" si="588"/>
        <v>0</v>
      </c>
      <c r="X1200" s="100">
        <f t="shared" si="569"/>
        <v>0</v>
      </c>
      <c r="Y1200" s="41"/>
      <c r="Z1200" s="41"/>
      <c r="AA1200" s="41"/>
      <c r="AB1200" s="41"/>
      <c r="AC1200" s="41"/>
      <c r="AD1200" s="41"/>
      <c r="AE1200" s="41"/>
      <c r="AF1200" s="41"/>
      <c r="AG1200" s="41"/>
      <c r="AI1200" s="100">
        <f t="shared" si="570"/>
        <v>2.7287397386960741</v>
      </c>
      <c r="AJ1200" s="100">
        <f t="shared" si="571"/>
        <v>1.3171584552943238</v>
      </c>
      <c r="AK1200" s="41">
        <f t="shared" si="564"/>
        <v>2.0658389292049266</v>
      </c>
      <c r="AL1200" s="41">
        <f t="shared" si="572"/>
        <v>0</v>
      </c>
      <c r="AR1200" s="41">
        <f t="shared" si="573"/>
        <v>0</v>
      </c>
      <c r="AS1200" s="41">
        <f t="shared" si="574"/>
        <v>0</v>
      </c>
      <c r="AT1200" s="41">
        <f t="shared" si="575"/>
        <v>0</v>
      </c>
      <c r="AV1200" s="40">
        <f t="shared" si="576"/>
        <v>12668.316090367653</v>
      </c>
      <c r="AW1200" s="40">
        <f t="shared" si="577"/>
        <v>7875.7569243646967</v>
      </c>
      <c r="AX1200" s="40">
        <f t="shared" si="578"/>
        <v>9848.3779475000192</v>
      </c>
      <c r="AY1200" s="40">
        <f t="shared" si="579"/>
        <v>0</v>
      </c>
      <c r="AZ1200" s="40">
        <f t="shared" si="580"/>
        <v>0</v>
      </c>
      <c r="BA1200" s="40">
        <f t="shared" si="581"/>
        <v>0</v>
      </c>
      <c r="BB1200" s="40">
        <f t="shared" si="582"/>
        <v>0</v>
      </c>
      <c r="BC1200" s="40">
        <f t="shared" si="583"/>
        <v>0</v>
      </c>
      <c r="BD1200" s="40">
        <f t="shared" si="584"/>
        <v>0</v>
      </c>
      <c r="BE1200" s="40"/>
      <c r="BF1200" s="40"/>
      <c r="BG1200" s="40"/>
      <c r="BH1200" s="62">
        <f t="shared" si="585"/>
        <v>30392.450962232368</v>
      </c>
      <c r="BI1200" s="128">
        <f>VLOOKUP(A1200,'1112 '!$B$499:$G$1229,6,0)</f>
        <v>17600.82</v>
      </c>
      <c r="BJ1200" s="63">
        <f t="shared" si="586"/>
        <v>12791.630962232368</v>
      </c>
      <c r="BK1200" s="41">
        <f t="shared" si="587"/>
        <v>6.9070566903511859E-3</v>
      </c>
    </row>
    <row r="1201" spans="1:63" x14ac:dyDescent="0.3">
      <c r="A1201" s="85" t="s">
        <v>1742</v>
      </c>
      <c r="B1201" s="85" t="s">
        <v>866</v>
      </c>
      <c r="C1201" s="65">
        <f>VLOOKUP(B1201,Площадь!$D$2:$E$713,2,0)</f>
        <v>190.4</v>
      </c>
      <c r="D1201" s="79"/>
      <c r="E1201">
        <v>31</v>
      </c>
      <c r="F1201">
        <v>29</v>
      </c>
      <c r="G1201">
        <v>31</v>
      </c>
      <c r="Q1201">
        <f t="shared" si="566"/>
        <v>91</v>
      </c>
      <c r="R1201" s="100">
        <f>VLOOKUP(B1201,'Общие показания'!A:H,8,0)</f>
        <v>7.2623943101818149</v>
      </c>
      <c r="S1201" s="41"/>
      <c r="T1201" s="100">
        <f t="shared" si="567"/>
        <v>2.7745520097699665</v>
      </c>
      <c r="U1201" s="100">
        <f t="shared" si="568"/>
        <v>2.2535550049025956</v>
      </c>
      <c r="V1201" s="41">
        <f t="shared" si="563"/>
        <v>2.2342872955092532</v>
      </c>
      <c r="W1201" s="41">
        <f t="shared" si="588"/>
        <v>0</v>
      </c>
      <c r="X1201" s="100">
        <f t="shared" si="569"/>
        <v>0</v>
      </c>
      <c r="Y1201" s="41"/>
      <c r="Z1201" s="41"/>
      <c r="AA1201" s="41"/>
      <c r="AB1201" s="41"/>
      <c r="AC1201" s="41"/>
      <c r="AD1201" s="41"/>
      <c r="AE1201" s="41"/>
      <c r="AF1201" s="41"/>
      <c r="AG1201" s="41"/>
      <c r="AI1201" s="100">
        <f t="shared" si="570"/>
        <v>3.8034556826334738</v>
      </c>
      <c r="AJ1201" s="100">
        <f t="shared" si="571"/>
        <v>1.8359221807323522</v>
      </c>
      <c r="AK1201" s="41">
        <f t="shared" si="564"/>
        <v>2.8794709525667499</v>
      </c>
      <c r="AL1201" s="41">
        <f t="shared" si="572"/>
        <v>0</v>
      </c>
      <c r="AR1201" s="41">
        <f t="shared" si="573"/>
        <v>0</v>
      </c>
      <c r="AS1201" s="41">
        <f t="shared" si="574"/>
        <v>0</v>
      </c>
      <c r="AT1201" s="41">
        <f t="shared" si="575"/>
        <v>0</v>
      </c>
      <c r="AV1201" s="40">
        <f t="shared" si="576"/>
        <v>17657.740729180103</v>
      </c>
      <c r="AW1201" s="40">
        <f t="shared" si="577"/>
        <v>10977.628978031029</v>
      </c>
      <c r="AX1201" s="40">
        <f t="shared" si="578"/>
        <v>13727.1680908053</v>
      </c>
      <c r="AY1201" s="40">
        <f t="shared" si="579"/>
        <v>0</v>
      </c>
      <c r="AZ1201" s="40">
        <f t="shared" si="580"/>
        <v>0</v>
      </c>
      <c r="BA1201" s="40">
        <f t="shared" si="581"/>
        <v>0</v>
      </c>
      <c r="BB1201" s="40">
        <f t="shared" si="582"/>
        <v>0</v>
      </c>
      <c r="BC1201" s="40">
        <f t="shared" si="583"/>
        <v>0</v>
      </c>
      <c r="BD1201" s="40">
        <f t="shared" si="584"/>
        <v>0</v>
      </c>
      <c r="BE1201" s="40"/>
      <c r="BF1201" s="40"/>
      <c r="BG1201" s="40"/>
      <c r="BH1201" s="62">
        <f t="shared" si="585"/>
        <v>42362.537798016434</v>
      </c>
      <c r="BI1201" s="128">
        <f>VLOOKUP(A1201,'1112 '!$B$499:$G$1229,6,0)</f>
        <v>24532.89</v>
      </c>
      <c r="BJ1201" s="63">
        <f t="shared" si="586"/>
        <v>17829.647798016435</v>
      </c>
      <c r="BK1201" s="41">
        <f t="shared" si="587"/>
        <v>6.9070566903511859E-3</v>
      </c>
    </row>
    <row r="1202" spans="1:63" x14ac:dyDescent="0.3">
      <c r="A1202" s="85" t="s">
        <v>1833</v>
      </c>
      <c r="B1202" s="85" t="s">
        <v>490</v>
      </c>
      <c r="C1202" s="65">
        <f>VLOOKUP(B1202,Площадь!$D$2:$E$713,2,0)</f>
        <v>49.8</v>
      </c>
      <c r="D1202" s="79"/>
      <c r="E1202">
        <v>31</v>
      </c>
      <c r="F1202">
        <v>29</v>
      </c>
      <c r="G1202">
        <v>31</v>
      </c>
      <c r="Q1202">
        <f t="shared" si="566"/>
        <v>91</v>
      </c>
      <c r="R1202" s="100">
        <f>VLOOKUP(B1202,'Общие показания'!A:H,8,0)</f>
        <v>2.2059999999999995</v>
      </c>
      <c r="S1202" s="41"/>
      <c r="T1202" s="100">
        <f t="shared" si="567"/>
        <v>0.84278840725729109</v>
      </c>
      <c r="U1202" s="100">
        <f t="shared" si="568"/>
        <v>0.68453214304893162</v>
      </c>
      <c r="V1202" s="41">
        <f t="shared" si="563"/>
        <v>0.67867944969377691</v>
      </c>
      <c r="W1202" s="41">
        <f t="shared" si="588"/>
        <v>0</v>
      </c>
      <c r="X1202" s="100">
        <f t="shared" si="569"/>
        <v>0</v>
      </c>
      <c r="Y1202" s="41"/>
      <c r="Z1202" s="41"/>
      <c r="AA1202" s="41"/>
      <c r="AB1202" s="41"/>
      <c r="AC1202" s="41"/>
      <c r="AD1202" s="41"/>
      <c r="AE1202" s="41"/>
      <c r="AF1202" s="41"/>
      <c r="AG1202" s="41"/>
      <c r="AI1202" s="100">
        <f t="shared" si="570"/>
        <v>0.99481141278963758</v>
      </c>
      <c r="AJ1202" s="100">
        <f t="shared" si="571"/>
        <v>0.48019393172516345</v>
      </c>
      <c r="AK1202" s="41">
        <f t="shared" si="564"/>
        <v>0.75313893612302596</v>
      </c>
      <c r="AL1202" s="41">
        <f t="shared" si="572"/>
        <v>0</v>
      </c>
      <c r="AR1202" s="41">
        <f t="shared" si="573"/>
        <v>0</v>
      </c>
      <c r="AS1202" s="41">
        <f t="shared" si="574"/>
        <v>0</v>
      </c>
      <c r="AT1202" s="41">
        <f t="shared" si="575"/>
        <v>0</v>
      </c>
      <c r="AV1202" s="40">
        <f t="shared" si="576"/>
        <v>4932.7794529411731</v>
      </c>
      <c r="AW1202" s="40">
        <f t="shared" si="577"/>
        <v>3126.5440860805902</v>
      </c>
      <c r="AX1202" s="40">
        <f t="shared" si="578"/>
        <v>3843.5160021511929</v>
      </c>
      <c r="AY1202" s="40">
        <f t="shared" si="579"/>
        <v>0</v>
      </c>
      <c r="AZ1202" s="40">
        <f t="shared" si="580"/>
        <v>0</v>
      </c>
      <c r="BA1202" s="40">
        <f t="shared" si="581"/>
        <v>0</v>
      </c>
      <c r="BB1202" s="40">
        <f t="shared" si="582"/>
        <v>0</v>
      </c>
      <c r="BC1202" s="40">
        <f t="shared" si="583"/>
        <v>0</v>
      </c>
      <c r="BD1202" s="40">
        <f t="shared" si="584"/>
        <v>0</v>
      </c>
      <c r="BE1202" s="40"/>
      <c r="BF1202" s="40"/>
      <c r="BG1202" s="40"/>
      <c r="BH1202" s="62">
        <f t="shared" si="585"/>
        <v>11902.839541172956</v>
      </c>
      <c r="BI1202" s="128">
        <f>VLOOKUP(A1202,'1112 '!$B$499:$G$1229,6,0)</f>
        <v>6416.7</v>
      </c>
      <c r="BJ1202" s="63">
        <f t="shared" si="586"/>
        <v>5486.1395411729563</v>
      </c>
      <c r="BK1202" s="41">
        <f t="shared" si="587"/>
        <v>7.4199201483230032E-3</v>
      </c>
    </row>
    <row r="1203" spans="1:63" x14ac:dyDescent="0.3">
      <c r="A1203" s="85" t="s">
        <v>1296</v>
      </c>
      <c r="B1203" s="85" t="s">
        <v>865</v>
      </c>
      <c r="C1203" s="65">
        <f>VLOOKUP(B1203,Площадь!$D$2:$E$713,2,0)</f>
        <v>79.8</v>
      </c>
      <c r="D1203" s="79"/>
      <c r="E1203">
        <v>31</v>
      </c>
      <c r="F1203">
        <v>29</v>
      </c>
      <c r="G1203">
        <v>31</v>
      </c>
      <c r="Q1203">
        <f t="shared" si="566"/>
        <v>91</v>
      </c>
      <c r="R1203" s="100">
        <f>VLOOKUP(B1203,'Общие показания'!A:H,8,0)</f>
        <v>3.0437976152967896</v>
      </c>
      <c r="S1203" s="41"/>
      <c r="T1203" s="100">
        <f t="shared" si="567"/>
        <v>1.1628637099771182</v>
      </c>
      <c r="U1203" s="100">
        <f t="shared" si="568"/>
        <v>0.94450467117241133</v>
      </c>
      <c r="V1203" s="41">
        <f t="shared" si="563"/>
        <v>0.93642923414726031</v>
      </c>
      <c r="W1203" s="41">
        <f t="shared" si="588"/>
        <v>0</v>
      </c>
      <c r="X1203" s="100">
        <f t="shared" si="569"/>
        <v>0</v>
      </c>
      <c r="Y1203" s="41"/>
      <c r="Z1203" s="41"/>
      <c r="AA1203" s="41"/>
      <c r="AB1203" s="41"/>
      <c r="AC1203" s="41"/>
      <c r="AD1203" s="41"/>
      <c r="AE1203" s="41"/>
      <c r="AF1203" s="41"/>
      <c r="AG1203" s="41"/>
      <c r="AI1203" s="100">
        <f t="shared" si="570"/>
        <v>1.5940953963978528</v>
      </c>
      <c r="AJ1203" s="100">
        <f t="shared" si="571"/>
        <v>0.76946738457164743</v>
      </c>
      <c r="AK1203" s="41">
        <f t="shared" si="564"/>
        <v>1.2068370904140056</v>
      </c>
      <c r="AL1203" s="41">
        <f t="shared" si="572"/>
        <v>0</v>
      </c>
      <c r="AR1203" s="41">
        <f t="shared" si="573"/>
        <v>0</v>
      </c>
      <c r="AS1203" s="41">
        <f t="shared" si="574"/>
        <v>0</v>
      </c>
      <c r="AT1203" s="41">
        <f t="shared" si="575"/>
        <v>0</v>
      </c>
      <c r="AV1203" s="40">
        <f t="shared" si="576"/>
        <v>7400.6707467887181</v>
      </c>
      <c r="AW1203" s="40">
        <f t="shared" si="577"/>
        <v>4600.9180275571216</v>
      </c>
      <c r="AX1203" s="40">
        <f t="shared" si="578"/>
        <v>5753.2983909992799</v>
      </c>
      <c r="AY1203" s="40">
        <f t="shared" si="579"/>
        <v>0</v>
      </c>
      <c r="AZ1203" s="40">
        <f t="shared" si="580"/>
        <v>0</v>
      </c>
      <c r="BA1203" s="40">
        <f t="shared" si="581"/>
        <v>0</v>
      </c>
      <c r="BB1203" s="40">
        <f t="shared" si="582"/>
        <v>0</v>
      </c>
      <c r="BC1203" s="40">
        <f t="shared" si="583"/>
        <v>0</v>
      </c>
      <c r="BD1203" s="40">
        <f t="shared" si="584"/>
        <v>0</v>
      </c>
      <c r="BE1203" s="40"/>
      <c r="BF1203" s="40"/>
      <c r="BG1203" s="40"/>
      <c r="BH1203" s="62">
        <f t="shared" si="585"/>
        <v>17754.887165345121</v>
      </c>
      <c r="BI1203" s="128">
        <f>VLOOKUP(A1203,'1112 '!$B$499:$G$1229,6,0)</f>
        <v>10282.18</v>
      </c>
      <c r="BJ1203" s="63">
        <f t="shared" si="586"/>
        <v>7472.7071653451203</v>
      </c>
      <c r="BK1203" s="41">
        <f t="shared" si="587"/>
        <v>6.907056690351185E-3</v>
      </c>
    </row>
    <row r="1204" spans="1:63" x14ac:dyDescent="0.3">
      <c r="A1204" s="85" t="s">
        <v>1353</v>
      </c>
      <c r="B1204" s="85" t="s">
        <v>833</v>
      </c>
      <c r="C1204" s="65">
        <f>VLOOKUP(B1204,Площадь!$D$2:$E$713,2,0)</f>
        <v>67.2</v>
      </c>
      <c r="D1204" s="79"/>
      <c r="E1204">
        <v>31</v>
      </c>
      <c r="F1204">
        <v>29</v>
      </c>
      <c r="G1204">
        <v>31</v>
      </c>
      <c r="Q1204">
        <f t="shared" si="566"/>
        <v>91</v>
      </c>
      <c r="R1204" s="100">
        <f>VLOOKUP(B1204,'Общие показания'!A:H,8,0)</f>
        <v>2.5631979918288756</v>
      </c>
      <c r="S1204" s="41"/>
      <c r="T1204" s="100">
        <f t="shared" si="567"/>
        <v>0.97925365050704682</v>
      </c>
      <c r="U1204" s="100">
        <f t="shared" si="568"/>
        <v>0.79537235467150436</v>
      </c>
      <c r="V1204" s="41">
        <f t="shared" si="563"/>
        <v>0.78857198665032457</v>
      </c>
      <c r="W1204" s="41">
        <f t="shared" si="588"/>
        <v>0</v>
      </c>
      <c r="X1204" s="100">
        <f t="shared" si="569"/>
        <v>0</v>
      </c>
      <c r="Y1204" s="41"/>
      <c r="Z1204" s="41"/>
      <c r="AA1204" s="41"/>
      <c r="AB1204" s="41"/>
      <c r="AC1204" s="41"/>
      <c r="AD1204" s="41"/>
      <c r="AE1204" s="41"/>
      <c r="AF1204" s="41"/>
      <c r="AG1204" s="41"/>
      <c r="AI1204" s="100">
        <f t="shared" si="570"/>
        <v>1.3423961232824027</v>
      </c>
      <c r="AJ1204" s="100">
        <f t="shared" si="571"/>
        <v>0.64797253437612423</v>
      </c>
      <c r="AK1204" s="41">
        <f t="shared" si="564"/>
        <v>1.0162838656117941</v>
      </c>
      <c r="AL1204" s="41">
        <f t="shared" si="572"/>
        <v>0</v>
      </c>
      <c r="AR1204" s="41">
        <f t="shared" si="573"/>
        <v>0</v>
      </c>
      <c r="AS1204" s="41">
        <f t="shared" si="574"/>
        <v>0</v>
      </c>
      <c r="AT1204" s="41">
        <f t="shared" si="575"/>
        <v>0</v>
      </c>
      <c r="AV1204" s="40">
        <f t="shared" si="576"/>
        <v>6232.1437867694467</v>
      </c>
      <c r="AW1204" s="40">
        <f t="shared" si="577"/>
        <v>3874.4572863638923</v>
      </c>
      <c r="AX1204" s="40">
        <f t="shared" si="578"/>
        <v>4844.8828555783412</v>
      </c>
      <c r="AY1204" s="40">
        <f t="shared" si="579"/>
        <v>0</v>
      </c>
      <c r="AZ1204" s="40">
        <f t="shared" si="580"/>
        <v>0</v>
      </c>
      <c r="BA1204" s="40">
        <f t="shared" si="581"/>
        <v>0</v>
      </c>
      <c r="BB1204" s="40">
        <f t="shared" si="582"/>
        <v>0</v>
      </c>
      <c r="BC1204" s="40">
        <f t="shared" si="583"/>
        <v>0</v>
      </c>
      <c r="BD1204" s="40">
        <f t="shared" si="584"/>
        <v>0</v>
      </c>
      <c r="BE1204" s="40"/>
      <c r="BF1204" s="40"/>
      <c r="BG1204" s="40"/>
      <c r="BH1204" s="62">
        <f t="shared" si="585"/>
        <v>14951.483928711681</v>
      </c>
      <c r="BI1204" s="128">
        <f>VLOOKUP(A1204,'1112 '!$B$499:$G$1229,6,0)</f>
        <v>8658.67</v>
      </c>
      <c r="BJ1204" s="63">
        <f t="shared" si="586"/>
        <v>6292.813928711681</v>
      </c>
      <c r="BK1204" s="41">
        <f t="shared" si="587"/>
        <v>6.9070566903511868E-3</v>
      </c>
    </row>
    <row r="1205" spans="1:63" x14ac:dyDescent="0.3">
      <c r="A1205" s="85" t="s">
        <v>1342</v>
      </c>
      <c r="B1205" s="85" t="s">
        <v>1052</v>
      </c>
      <c r="C1205" s="65">
        <f>VLOOKUP(B1205,Площадь!$D$2:$E$713,2,0)</f>
        <v>101.8</v>
      </c>
      <c r="D1205" s="79"/>
      <c r="E1205">
        <v>31</v>
      </c>
      <c r="F1205">
        <v>29</v>
      </c>
      <c r="G1205">
        <v>31</v>
      </c>
      <c r="Q1205">
        <f t="shared" si="566"/>
        <v>91</v>
      </c>
      <c r="R1205" s="100">
        <f>VLOOKUP(B1205,'Общие показания'!A:H,8,0)</f>
        <v>3.8829398150026715</v>
      </c>
      <c r="S1205" s="41"/>
      <c r="T1205" s="100">
        <f t="shared" si="567"/>
        <v>1.4834527027026394</v>
      </c>
      <c r="U1205" s="100">
        <f t="shared" si="568"/>
        <v>1.2048944301422491</v>
      </c>
      <c r="V1205" s="41">
        <f t="shared" si="563"/>
        <v>1.1945926821577832</v>
      </c>
      <c r="W1205" s="41">
        <f t="shared" si="588"/>
        <v>0</v>
      </c>
      <c r="X1205" s="100">
        <f t="shared" si="569"/>
        <v>0</v>
      </c>
      <c r="Y1205" s="41"/>
      <c r="Z1205" s="41"/>
      <c r="AA1205" s="41"/>
      <c r="AB1205" s="41"/>
      <c r="AC1205" s="41"/>
      <c r="AD1205" s="41"/>
      <c r="AE1205" s="41"/>
      <c r="AF1205" s="41"/>
      <c r="AG1205" s="41"/>
      <c r="AI1205" s="100">
        <f t="shared" si="570"/>
        <v>2.0335703177105442</v>
      </c>
      <c r="AJ1205" s="100">
        <f t="shared" si="571"/>
        <v>0.98160124999240228</v>
      </c>
      <c r="AK1205" s="41">
        <f t="shared" si="564"/>
        <v>1.5395490702273904</v>
      </c>
      <c r="AL1205" s="41">
        <f t="shared" si="572"/>
        <v>0</v>
      </c>
      <c r="AR1205" s="41">
        <f t="shared" si="573"/>
        <v>0</v>
      </c>
      <c r="AS1205" s="41">
        <f t="shared" si="574"/>
        <v>0</v>
      </c>
      <c r="AT1205" s="41">
        <f t="shared" si="575"/>
        <v>0</v>
      </c>
      <c r="AV1205" s="40">
        <f t="shared" si="576"/>
        <v>9440.9559150763343</v>
      </c>
      <c r="AW1205" s="40">
        <f t="shared" si="577"/>
        <v>5869.3415439262535</v>
      </c>
      <c r="AX1205" s="40">
        <f t="shared" si="578"/>
        <v>7339.4207544326655</v>
      </c>
      <c r="AY1205" s="40">
        <f t="shared" si="579"/>
        <v>0</v>
      </c>
      <c r="AZ1205" s="40">
        <f t="shared" si="580"/>
        <v>0</v>
      </c>
      <c r="BA1205" s="40">
        <f t="shared" si="581"/>
        <v>0</v>
      </c>
      <c r="BB1205" s="40">
        <f t="shared" si="582"/>
        <v>0</v>
      </c>
      <c r="BC1205" s="40">
        <f t="shared" si="583"/>
        <v>0</v>
      </c>
      <c r="BD1205" s="40">
        <f t="shared" si="584"/>
        <v>0</v>
      </c>
      <c r="BE1205" s="40"/>
      <c r="BF1205" s="40"/>
      <c r="BG1205" s="40"/>
      <c r="BH1205" s="62">
        <f t="shared" si="585"/>
        <v>22649.718213435255</v>
      </c>
      <c r="BI1205" s="128">
        <f>VLOOKUP(A1205,'1112 '!$B$499:$G$1229,6,0)</f>
        <v>13116.87</v>
      </c>
      <c r="BJ1205" s="63">
        <f t="shared" si="586"/>
        <v>9532.8482134352544</v>
      </c>
      <c r="BK1205" s="41">
        <f t="shared" si="587"/>
        <v>6.9070566903511859E-3</v>
      </c>
    </row>
    <row r="1206" spans="1:63" x14ac:dyDescent="0.3">
      <c r="A1206" s="85" t="s">
        <v>1744</v>
      </c>
      <c r="B1206" s="85" t="s">
        <v>949</v>
      </c>
      <c r="C1206" s="65">
        <f>VLOOKUP(B1206,Площадь!$D$2:$E$713,2,0)</f>
        <v>99.7</v>
      </c>
      <c r="D1206" s="79"/>
      <c r="E1206">
        <v>31</v>
      </c>
      <c r="F1206">
        <v>29</v>
      </c>
      <c r="G1206">
        <v>31</v>
      </c>
      <c r="Q1206">
        <f t="shared" si="566"/>
        <v>91</v>
      </c>
      <c r="R1206" s="100">
        <f>VLOOKUP(B1206,'Общие показания'!A:H,8,0)</f>
        <v>3.8028398777580192</v>
      </c>
      <c r="S1206" s="41"/>
      <c r="T1206" s="100">
        <f t="shared" si="567"/>
        <v>1.4528510261242944</v>
      </c>
      <c r="U1206" s="100">
        <f t="shared" si="568"/>
        <v>1.1800390440587645</v>
      </c>
      <c r="V1206" s="41">
        <f t="shared" si="563"/>
        <v>1.1699498075749606</v>
      </c>
      <c r="W1206" s="41">
        <f t="shared" si="588"/>
        <v>0</v>
      </c>
      <c r="X1206" s="100">
        <f t="shared" si="569"/>
        <v>0</v>
      </c>
      <c r="Y1206" s="41"/>
      <c r="Z1206" s="41"/>
      <c r="AA1206" s="41"/>
      <c r="AB1206" s="41"/>
      <c r="AC1206" s="41"/>
      <c r="AD1206" s="41"/>
      <c r="AE1206" s="41"/>
      <c r="AF1206" s="41"/>
      <c r="AG1206" s="41"/>
      <c r="AI1206" s="100">
        <f t="shared" si="570"/>
        <v>1.991620438857969</v>
      </c>
      <c r="AJ1206" s="100">
        <f t="shared" si="571"/>
        <v>0.96135210829314854</v>
      </c>
      <c r="AK1206" s="41">
        <f t="shared" si="564"/>
        <v>1.507790199427022</v>
      </c>
      <c r="AL1206" s="41">
        <f t="shared" si="572"/>
        <v>0</v>
      </c>
      <c r="AR1206" s="41">
        <f t="shared" si="573"/>
        <v>0</v>
      </c>
      <c r="AS1206" s="41">
        <f t="shared" si="574"/>
        <v>0</v>
      </c>
      <c r="AT1206" s="41">
        <f t="shared" si="575"/>
        <v>0</v>
      </c>
      <c r="AV1206" s="40">
        <f t="shared" si="576"/>
        <v>9246.2014217397882</v>
      </c>
      <c r="AW1206" s="40">
        <f t="shared" si="577"/>
        <v>5748.2647537273815</v>
      </c>
      <c r="AX1206" s="40">
        <f t="shared" si="578"/>
        <v>7188.0181651958419</v>
      </c>
      <c r="AY1206" s="40">
        <f t="shared" si="579"/>
        <v>0</v>
      </c>
      <c r="AZ1206" s="40">
        <f t="shared" si="580"/>
        <v>0</v>
      </c>
      <c r="BA1206" s="40">
        <f t="shared" si="581"/>
        <v>0</v>
      </c>
      <c r="BB1206" s="40">
        <f t="shared" si="582"/>
        <v>0</v>
      </c>
      <c r="BC1206" s="40">
        <f t="shared" si="583"/>
        <v>0</v>
      </c>
      <c r="BD1206" s="40">
        <f t="shared" si="584"/>
        <v>0</v>
      </c>
      <c r="BE1206" s="40"/>
      <c r="BF1206" s="40"/>
      <c r="BG1206" s="40"/>
      <c r="BH1206" s="62">
        <f t="shared" si="585"/>
        <v>22182.48434066301</v>
      </c>
      <c r="BI1206" s="128">
        <f>VLOOKUP(A1206,'1112 '!$B$499:$G$1229,6,0)</f>
        <v>12846.27</v>
      </c>
      <c r="BJ1206" s="63">
        <f t="shared" si="586"/>
        <v>9336.2143406630094</v>
      </c>
      <c r="BK1206" s="41">
        <f t="shared" si="587"/>
        <v>6.9070566903511859E-3</v>
      </c>
    </row>
    <row r="1207" spans="1:63" x14ac:dyDescent="0.3">
      <c r="A1207" s="85" t="s">
        <v>1304</v>
      </c>
      <c r="B1207" s="85" t="s">
        <v>814</v>
      </c>
      <c r="C1207" s="65">
        <f>VLOOKUP(B1207,Площадь!$D$2:$E$713,2,0)</f>
        <v>78.2</v>
      </c>
      <c r="D1207" s="79"/>
      <c r="E1207">
        <v>31</v>
      </c>
      <c r="F1207">
        <v>29</v>
      </c>
      <c r="G1207">
        <v>31</v>
      </c>
      <c r="Q1207">
        <f t="shared" si="566"/>
        <v>91</v>
      </c>
      <c r="R1207" s="100">
        <f>VLOOKUP(B1207,'Общие показания'!A:H,8,0)</f>
        <v>2.9827690916818166</v>
      </c>
      <c r="S1207" s="41"/>
      <c r="T1207" s="100">
        <f t="shared" si="567"/>
        <v>1.1395481468698077</v>
      </c>
      <c r="U1207" s="100">
        <f t="shared" si="568"/>
        <v>0.92556723415642306</v>
      </c>
      <c r="V1207" s="41">
        <f t="shared" si="563"/>
        <v>0.91765371065558599</v>
      </c>
      <c r="W1207" s="41">
        <f t="shared" si="588"/>
        <v>0</v>
      </c>
      <c r="X1207" s="100">
        <f t="shared" si="569"/>
        <v>0</v>
      </c>
      <c r="Y1207" s="41"/>
      <c r="Z1207" s="41"/>
      <c r="AA1207" s="41"/>
      <c r="AB1207" s="41"/>
      <c r="AC1207" s="41"/>
      <c r="AD1207" s="41"/>
      <c r="AE1207" s="41"/>
      <c r="AF1207" s="41"/>
      <c r="AG1207" s="41"/>
      <c r="AI1207" s="100">
        <f t="shared" si="570"/>
        <v>1.5621335839387482</v>
      </c>
      <c r="AJ1207" s="100">
        <f t="shared" si="571"/>
        <v>0.75403946708650171</v>
      </c>
      <c r="AK1207" s="41">
        <f t="shared" si="564"/>
        <v>1.1826398555184867</v>
      </c>
      <c r="AL1207" s="41">
        <f t="shared" si="572"/>
        <v>0</v>
      </c>
      <c r="AR1207" s="41">
        <f t="shared" si="573"/>
        <v>0</v>
      </c>
      <c r="AS1207" s="41">
        <f t="shared" si="574"/>
        <v>0</v>
      </c>
      <c r="AT1207" s="41">
        <f t="shared" si="575"/>
        <v>0</v>
      </c>
      <c r="AV1207" s="40">
        <f t="shared" si="576"/>
        <v>7252.2863709132553</v>
      </c>
      <c r="AW1207" s="40">
        <f t="shared" si="577"/>
        <v>4508.6690445484574</v>
      </c>
      <c r="AX1207" s="40">
        <f t="shared" si="578"/>
        <v>5637.9440372950339</v>
      </c>
      <c r="AY1207" s="40">
        <f t="shared" si="579"/>
        <v>0</v>
      </c>
      <c r="AZ1207" s="40">
        <f t="shared" si="580"/>
        <v>0</v>
      </c>
      <c r="BA1207" s="40">
        <f t="shared" si="581"/>
        <v>0</v>
      </c>
      <c r="BB1207" s="40">
        <f t="shared" si="582"/>
        <v>0</v>
      </c>
      <c r="BC1207" s="40">
        <f t="shared" si="583"/>
        <v>0</v>
      </c>
      <c r="BD1207" s="40">
        <f t="shared" si="584"/>
        <v>0</v>
      </c>
      <c r="BE1207" s="40"/>
      <c r="BF1207" s="40"/>
      <c r="BG1207" s="40"/>
      <c r="BH1207" s="62">
        <f t="shared" si="585"/>
        <v>17398.899452756748</v>
      </c>
      <c r="BI1207" s="128">
        <f>VLOOKUP(A1207,'1112 '!$B$499:$G$1229,6,0)</f>
        <v>10076.01</v>
      </c>
      <c r="BJ1207" s="63">
        <f t="shared" si="586"/>
        <v>7322.8894527567481</v>
      </c>
      <c r="BK1207" s="41">
        <f t="shared" si="587"/>
        <v>6.9070566903511859E-3</v>
      </c>
    </row>
    <row r="1208" spans="1:63" x14ac:dyDescent="0.3">
      <c r="A1208" s="85" t="s">
        <v>1369</v>
      </c>
      <c r="B1208" s="85" t="s">
        <v>875</v>
      </c>
      <c r="C1208" s="65">
        <f>VLOOKUP(B1208,Площадь!$D$2:$E$713,2,0)</f>
        <v>98.6</v>
      </c>
      <c r="D1208" s="79"/>
      <c r="E1208">
        <v>31</v>
      </c>
      <c r="F1208">
        <v>29</v>
      </c>
      <c r="G1208">
        <v>31</v>
      </c>
      <c r="Q1208">
        <f t="shared" si="566"/>
        <v>91</v>
      </c>
      <c r="R1208" s="100">
        <f>VLOOKUP(B1208,'Общие показания'!A:H,8,0)</f>
        <v>3.760882767772725</v>
      </c>
      <c r="S1208" s="41"/>
      <c r="T1208" s="100">
        <f t="shared" si="567"/>
        <v>1.4368215764880181</v>
      </c>
      <c r="U1208" s="100">
        <f t="shared" si="568"/>
        <v>1.1670195561102725</v>
      </c>
      <c r="V1208" s="41">
        <f t="shared" si="563"/>
        <v>1.1570416351744344</v>
      </c>
      <c r="W1208" s="41">
        <f t="shared" si="588"/>
        <v>0</v>
      </c>
      <c r="X1208" s="100">
        <f t="shared" si="569"/>
        <v>0</v>
      </c>
      <c r="Y1208" s="41"/>
      <c r="Z1208" s="41"/>
      <c r="AA1208" s="41"/>
      <c r="AB1208" s="41"/>
      <c r="AC1208" s="41"/>
      <c r="AD1208" s="41"/>
      <c r="AE1208" s="41"/>
      <c r="AF1208" s="41"/>
      <c r="AG1208" s="41"/>
      <c r="AI1208" s="100">
        <f t="shared" si="570"/>
        <v>1.9696466927923346</v>
      </c>
      <c r="AJ1208" s="100">
        <f t="shared" si="571"/>
        <v>0.95074541502211074</v>
      </c>
      <c r="AK1208" s="41">
        <f t="shared" si="564"/>
        <v>1.4911546004363525</v>
      </c>
      <c r="AL1208" s="41">
        <f t="shared" si="572"/>
        <v>0</v>
      </c>
      <c r="AR1208" s="41">
        <f t="shared" si="573"/>
        <v>0</v>
      </c>
      <c r="AS1208" s="41">
        <f t="shared" si="574"/>
        <v>0</v>
      </c>
      <c r="AT1208" s="41">
        <f t="shared" si="575"/>
        <v>0</v>
      </c>
      <c r="AV1208" s="40">
        <f t="shared" si="576"/>
        <v>9144.1871633254086</v>
      </c>
      <c r="AW1208" s="40">
        <f t="shared" si="577"/>
        <v>5684.8435779089241</v>
      </c>
      <c r="AX1208" s="40">
        <f t="shared" si="578"/>
        <v>7108.7120470241725</v>
      </c>
      <c r="AY1208" s="40">
        <f t="shared" si="579"/>
        <v>0</v>
      </c>
      <c r="AZ1208" s="40">
        <f t="shared" si="580"/>
        <v>0</v>
      </c>
      <c r="BA1208" s="40">
        <f t="shared" si="581"/>
        <v>0</v>
      </c>
      <c r="BB1208" s="40">
        <f t="shared" si="582"/>
        <v>0</v>
      </c>
      <c r="BC1208" s="40">
        <f t="shared" si="583"/>
        <v>0</v>
      </c>
      <c r="BD1208" s="40">
        <f t="shared" si="584"/>
        <v>0</v>
      </c>
      <c r="BE1208" s="40"/>
      <c r="BF1208" s="40"/>
      <c r="BG1208" s="40"/>
      <c r="BH1208" s="62">
        <f t="shared" si="585"/>
        <v>21937.742788258503</v>
      </c>
      <c r="BI1208" s="128">
        <f>VLOOKUP(A1208,'1112 '!$B$499:$G$1229,6,0)</f>
        <v>12704.54</v>
      </c>
      <c r="BJ1208" s="63">
        <f t="shared" si="586"/>
        <v>9233.2027882585026</v>
      </c>
      <c r="BK1208" s="41">
        <f t="shared" si="587"/>
        <v>6.9070566903511868E-3</v>
      </c>
    </row>
    <row r="1209" spans="1:63" x14ac:dyDescent="0.3">
      <c r="A1209" s="85" t="s">
        <v>1702</v>
      </c>
      <c r="B1209" s="85" t="s">
        <v>1703</v>
      </c>
      <c r="C1209" s="65">
        <f>VLOOKUP(B1209,Площадь!$D$2:$E$713,2,0)</f>
        <v>44.4</v>
      </c>
      <c r="D1209" s="79"/>
      <c r="E1209">
        <v>31</v>
      </c>
      <c r="F1209">
        <v>29</v>
      </c>
      <c r="G1209">
        <v>31</v>
      </c>
      <c r="Q1209">
        <f t="shared" si="566"/>
        <v>91</v>
      </c>
      <c r="R1209" s="100">
        <f>VLOOKUP(B1209,'Общие показания'!A:H,8,0)</f>
        <v>1.693541530315507</v>
      </c>
      <c r="S1209" s="41"/>
      <c r="T1209" s="100">
        <f t="shared" si="567"/>
        <v>0.64700687622787023</v>
      </c>
      <c r="U1209" s="100">
        <f t="shared" si="568"/>
        <v>0.52551387719367249</v>
      </c>
      <c r="V1209" s="41">
        <f t="shared" si="563"/>
        <v>0.52102077689396442</v>
      </c>
      <c r="W1209" s="41">
        <f t="shared" si="588"/>
        <v>0</v>
      </c>
      <c r="X1209" s="100">
        <f t="shared" si="569"/>
        <v>0</v>
      </c>
      <c r="Y1209" s="41"/>
      <c r="Z1209" s="41"/>
      <c r="AA1209" s="41"/>
      <c r="AB1209" s="41"/>
      <c r="AC1209" s="41"/>
      <c r="AD1209" s="41"/>
      <c r="AE1209" s="41"/>
      <c r="AF1209" s="41"/>
      <c r="AG1209" s="41"/>
      <c r="AI1209" s="100">
        <f t="shared" si="570"/>
        <v>0.88694029574015876</v>
      </c>
      <c r="AJ1209" s="100">
        <f t="shared" si="571"/>
        <v>0.42812471021279636</v>
      </c>
      <c r="AK1209" s="41">
        <f t="shared" si="564"/>
        <v>0.67147326835064969</v>
      </c>
      <c r="AL1209" s="41">
        <f t="shared" si="572"/>
        <v>0</v>
      </c>
      <c r="AR1209" s="41">
        <f t="shared" si="573"/>
        <v>0</v>
      </c>
      <c r="AS1209" s="41">
        <f t="shared" si="574"/>
        <v>0</v>
      </c>
      <c r="AT1209" s="41">
        <f t="shared" si="575"/>
        <v>0</v>
      </c>
      <c r="AV1209" s="40">
        <f t="shared" si="576"/>
        <v>4117.6664305440991</v>
      </c>
      <c r="AW1209" s="40">
        <f t="shared" si="577"/>
        <v>2559.9092784904287</v>
      </c>
      <c r="AX1209" s="40">
        <f t="shared" si="578"/>
        <v>3201.0833152928326</v>
      </c>
      <c r="AY1209" s="40">
        <f t="shared" si="579"/>
        <v>0</v>
      </c>
      <c r="AZ1209" s="40">
        <f t="shared" si="580"/>
        <v>0</v>
      </c>
      <c r="BA1209" s="40">
        <f t="shared" si="581"/>
        <v>0</v>
      </c>
      <c r="BB1209" s="40">
        <f t="shared" si="582"/>
        <v>0</v>
      </c>
      <c r="BC1209" s="40">
        <f t="shared" si="583"/>
        <v>0</v>
      </c>
      <c r="BD1209" s="40">
        <f t="shared" si="584"/>
        <v>0</v>
      </c>
      <c r="BE1209" s="40"/>
      <c r="BF1209" s="40"/>
      <c r="BG1209" s="40"/>
      <c r="BH1209" s="62">
        <f t="shared" si="585"/>
        <v>9878.6590243273604</v>
      </c>
      <c r="BI1209" s="128">
        <f>VLOOKUP(A1209,'1112 '!$B$499:$G$1229,6,0)</f>
        <v>5720.91</v>
      </c>
      <c r="BJ1209" s="63">
        <f t="shared" si="586"/>
        <v>4157.7490243273605</v>
      </c>
      <c r="BK1209" s="41">
        <f t="shared" si="587"/>
        <v>6.9070566903511868E-3</v>
      </c>
    </row>
    <row r="1210" spans="1:63" x14ac:dyDescent="0.3">
      <c r="A1210" s="85" t="s">
        <v>1347</v>
      </c>
      <c r="B1210" s="85" t="s">
        <v>910</v>
      </c>
      <c r="C1210" s="65">
        <f>VLOOKUP(B1210,Площадь!$D$2:$E$713,2,0)</f>
        <v>26.4</v>
      </c>
      <c r="D1210" s="79"/>
      <c r="E1210">
        <v>31</v>
      </c>
      <c r="F1210">
        <v>29</v>
      </c>
      <c r="G1210">
        <v>31</v>
      </c>
      <c r="Q1210">
        <f t="shared" si="566"/>
        <v>91</v>
      </c>
      <c r="R1210" s="100">
        <f>VLOOKUP(B1210,'Общие показания'!A:H,8,0)</f>
        <v>1.0069706396470581</v>
      </c>
      <c r="S1210" s="41"/>
      <c r="T1210" s="100">
        <f t="shared" si="567"/>
        <v>0.38470679127062551</v>
      </c>
      <c r="U1210" s="100">
        <f t="shared" si="568"/>
        <v>0.3124677107638052</v>
      </c>
      <c r="V1210" s="41">
        <f t="shared" si="563"/>
        <v>0.30979613761262742</v>
      </c>
      <c r="W1210" s="41">
        <f t="shared" si="588"/>
        <v>0</v>
      </c>
      <c r="X1210" s="100">
        <f t="shared" si="569"/>
        <v>0</v>
      </c>
      <c r="Y1210" s="41"/>
      <c r="Z1210" s="41"/>
      <c r="AA1210" s="41"/>
      <c r="AB1210" s="41"/>
      <c r="AC1210" s="41"/>
      <c r="AD1210" s="41"/>
      <c r="AE1210" s="41"/>
      <c r="AF1210" s="41"/>
      <c r="AG1210" s="41"/>
      <c r="AI1210" s="100">
        <f t="shared" si="570"/>
        <v>0.52736990557522956</v>
      </c>
      <c r="AJ1210" s="100">
        <f t="shared" si="571"/>
        <v>0.2545606385049059</v>
      </c>
      <c r="AK1210" s="41">
        <f t="shared" si="564"/>
        <v>0.39925437577606193</v>
      </c>
      <c r="AL1210" s="41">
        <f t="shared" si="572"/>
        <v>0</v>
      </c>
      <c r="AR1210" s="41">
        <f t="shared" si="573"/>
        <v>0</v>
      </c>
      <c r="AS1210" s="41">
        <f t="shared" si="574"/>
        <v>0</v>
      </c>
      <c r="AT1210" s="41">
        <f t="shared" si="575"/>
        <v>0</v>
      </c>
      <c r="AV1210" s="40">
        <f t="shared" si="576"/>
        <v>2448.34220194514</v>
      </c>
      <c r="AW1210" s="40">
        <f t="shared" si="577"/>
        <v>1522.1082196429575</v>
      </c>
      <c r="AX1210" s="40">
        <f t="shared" si="578"/>
        <v>1903.3468361200621</v>
      </c>
      <c r="AY1210" s="40">
        <f t="shared" si="579"/>
        <v>0</v>
      </c>
      <c r="AZ1210" s="40">
        <f t="shared" si="580"/>
        <v>0</v>
      </c>
      <c r="BA1210" s="40">
        <f t="shared" si="581"/>
        <v>0</v>
      </c>
      <c r="BB1210" s="40">
        <f t="shared" si="582"/>
        <v>0</v>
      </c>
      <c r="BC1210" s="40">
        <f t="shared" si="583"/>
        <v>0</v>
      </c>
      <c r="BD1210" s="40">
        <f t="shared" si="584"/>
        <v>0</v>
      </c>
      <c r="BE1210" s="40"/>
      <c r="BF1210" s="40"/>
      <c r="BG1210" s="40"/>
      <c r="BH1210" s="62">
        <f t="shared" si="585"/>
        <v>5873.79725770816</v>
      </c>
      <c r="BI1210" s="128">
        <f>VLOOKUP(A1210,'1112 '!$B$499:$G$1229,6,0)</f>
        <v>3401.62</v>
      </c>
      <c r="BJ1210" s="63">
        <f t="shared" si="586"/>
        <v>2472.1772577081601</v>
      </c>
      <c r="BK1210" s="41">
        <f t="shared" si="587"/>
        <v>6.907056690351185E-3</v>
      </c>
    </row>
    <row r="1211" spans="1:63" x14ac:dyDescent="0.3">
      <c r="A1211" s="85" t="s">
        <v>1716</v>
      </c>
      <c r="B1211" s="85" t="s">
        <v>906</v>
      </c>
      <c r="C1211" s="65">
        <f>VLOOKUP(B1211,Площадь!$D$2:$E$713,2,0)</f>
        <v>63.8</v>
      </c>
      <c r="D1211" s="79"/>
      <c r="E1211">
        <v>31</v>
      </c>
      <c r="F1211">
        <v>29</v>
      </c>
      <c r="G1211">
        <v>31</v>
      </c>
      <c r="Q1211">
        <f t="shared" si="566"/>
        <v>91</v>
      </c>
      <c r="R1211" s="100">
        <f>VLOOKUP(B1211,'Общие показания'!A:H,8,0)</f>
        <v>2.4335123791470572</v>
      </c>
      <c r="S1211" s="41"/>
      <c r="T1211" s="100">
        <f t="shared" si="567"/>
        <v>0.92970807890401175</v>
      </c>
      <c r="U1211" s="100">
        <f t="shared" si="568"/>
        <v>0.75513030101252931</v>
      </c>
      <c r="V1211" s="41">
        <f t="shared" si="563"/>
        <v>0.74867399923051636</v>
      </c>
      <c r="W1211" s="41">
        <f t="shared" si="588"/>
        <v>0</v>
      </c>
      <c r="X1211" s="100">
        <f t="shared" si="569"/>
        <v>0</v>
      </c>
      <c r="Y1211" s="41"/>
      <c r="Z1211" s="41"/>
      <c r="AA1211" s="41"/>
      <c r="AB1211" s="41"/>
      <c r="AC1211" s="41"/>
      <c r="AD1211" s="41"/>
      <c r="AE1211" s="41"/>
      <c r="AF1211" s="41"/>
      <c r="AG1211" s="41"/>
      <c r="AI1211" s="100">
        <f t="shared" si="570"/>
        <v>1.2744772718068047</v>
      </c>
      <c r="AJ1211" s="100">
        <f t="shared" si="571"/>
        <v>0.61518820972018928</v>
      </c>
      <c r="AK1211" s="41">
        <f t="shared" si="564"/>
        <v>0.9648647414588164</v>
      </c>
      <c r="AL1211" s="41">
        <f t="shared" si="572"/>
        <v>0</v>
      </c>
      <c r="AR1211" s="41">
        <f t="shared" si="573"/>
        <v>0</v>
      </c>
      <c r="AS1211" s="41">
        <f t="shared" si="574"/>
        <v>0</v>
      </c>
      <c r="AT1211" s="41">
        <f t="shared" si="575"/>
        <v>0</v>
      </c>
      <c r="AV1211" s="40">
        <f t="shared" si="576"/>
        <v>5916.8269880340886</v>
      </c>
      <c r="AW1211" s="40">
        <f t="shared" si="577"/>
        <v>3678.4281974704804</v>
      </c>
      <c r="AX1211" s="40">
        <f t="shared" si="578"/>
        <v>4599.7548539568179</v>
      </c>
      <c r="AY1211" s="40">
        <f t="shared" si="579"/>
        <v>0</v>
      </c>
      <c r="AZ1211" s="40">
        <f t="shared" si="580"/>
        <v>0</v>
      </c>
      <c r="BA1211" s="40">
        <f t="shared" si="581"/>
        <v>0</v>
      </c>
      <c r="BB1211" s="40">
        <f t="shared" si="582"/>
        <v>0</v>
      </c>
      <c r="BC1211" s="40">
        <f t="shared" si="583"/>
        <v>0</v>
      </c>
      <c r="BD1211" s="40">
        <f t="shared" si="584"/>
        <v>0</v>
      </c>
      <c r="BE1211" s="40"/>
      <c r="BF1211" s="40"/>
      <c r="BG1211" s="40"/>
      <c r="BH1211" s="62">
        <f t="shared" si="585"/>
        <v>14195.010039461387</v>
      </c>
      <c r="BI1211" s="128">
        <f>VLOOKUP(A1211,'1112 '!$B$499:$G$1229,6,0)</f>
        <v>8220.58</v>
      </c>
      <c r="BJ1211" s="63">
        <f t="shared" si="586"/>
        <v>5974.4300394613874</v>
      </c>
      <c r="BK1211" s="41">
        <f t="shared" si="587"/>
        <v>6.907056690351185E-3</v>
      </c>
    </row>
    <row r="1212" spans="1:63" x14ac:dyDescent="0.3">
      <c r="A1212" s="85" t="s">
        <v>1756</v>
      </c>
      <c r="B1212" s="85" t="s">
        <v>604</v>
      </c>
      <c r="C1212" s="65">
        <f>VLOOKUP(B1212,Площадь!$D$2:$E$713,2,0)</f>
        <v>33</v>
      </c>
      <c r="D1212" s="79"/>
      <c r="E1212">
        <v>31</v>
      </c>
      <c r="F1212">
        <v>29</v>
      </c>
      <c r="G1212">
        <v>31</v>
      </c>
      <c r="Q1212">
        <f t="shared" si="566"/>
        <v>91</v>
      </c>
      <c r="R1212" s="100">
        <f>VLOOKUP(B1212,'Общие показания'!A:H,8,0)</f>
        <v>0.52500000000000036</v>
      </c>
      <c r="S1212" s="41"/>
      <c r="T1212" s="100">
        <f t="shared" si="567"/>
        <v>0.20057294370357126</v>
      </c>
      <c r="U1212" s="100">
        <f t="shared" si="568"/>
        <v>0.1629099615143651</v>
      </c>
      <c r="V1212" s="41">
        <f t="shared" si="563"/>
        <v>0.16151709478206402</v>
      </c>
      <c r="W1212" s="41">
        <f t="shared" si="588"/>
        <v>0</v>
      </c>
      <c r="X1212" s="100">
        <f t="shared" si="569"/>
        <v>0</v>
      </c>
      <c r="Y1212" s="41"/>
      <c r="Z1212" s="41"/>
      <c r="AA1212" s="41"/>
      <c r="AB1212" s="41"/>
      <c r="AC1212" s="41"/>
      <c r="AD1212" s="41"/>
      <c r="AE1212" s="41"/>
      <c r="AF1212" s="41"/>
      <c r="AG1212" s="41"/>
      <c r="AI1212" s="100">
        <f t="shared" si="570"/>
        <v>0.65921238196903698</v>
      </c>
      <c r="AJ1212" s="100">
        <f t="shared" si="571"/>
        <v>0.31820079813113245</v>
      </c>
      <c r="AK1212" s="41">
        <f t="shared" si="564"/>
        <v>0.49906796972007744</v>
      </c>
      <c r="AL1212" s="41">
        <f t="shared" si="572"/>
        <v>0</v>
      </c>
      <c r="AR1212" s="41">
        <f t="shared" si="573"/>
        <v>0</v>
      </c>
      <c r="AS1212" s="41">
        <f t="shared" si="574"/>
        <v>0</v>
      </c>
      <c r="AT1212" s="41">
        <f t="shared" si="575"/>
        <v>0</v>
      </c>
      <c r="AV1212" s="40">
        <f t="shared" si="576"/>
        <v>2307.9733368225229</v>
      </c>
      <c r="AW1212" s="40">
        <f t="shared" si="577"/>
        <v>1291.4744787619879</v>
      </c>
      <c r="AX1212" s="40">
        <f t="shared" si="578"/>
        <v>1773.2481237469685</v>
      </c>
      <c r="AY1212" s="40">
        <f t="shared" si="579"/>
        <v>0</v>
      </c>
      <c r="AZ1212" s="40">
        <f t="shared" si="580"/>
        <v>0</v>
      </c>
      <c r="BA1212" s="40">
        <f t="shared" si="581"/>
        <v>0</v>
      </c>
      <c r="BB1212" s="40">
        <f t="shared" si="582"/>
        <v>0</v>
      </c>
      <c r="BC1212" s="40">
        <f t="shared" si="583"/>
        <v>0</v>
      </c>
      <c r="BD1212" s="40">
        <f t="shared" si="584"/>
        <v>0</v>
      </c>
      <c r="BE1212" s="40"/>
      <c r="BF1212" s="40"/>
      <c r="BG1212" s="40"/>
      <c r="BH1212" s="62">
        <f t="shared" si="585"/>
        <v>5372.6959393314792</v>
      </c>
      <c r="BI1212" s="128">
        <f>VLOOKUP(A1212,'1112 '!$B$499:$G$1229,6,0)</f>
        <v>4252.0200000000004</v>
      </c>
      <c r="BJ1212" s="63">
        <f t="shared" si="586"/>
        <v>1120.6759393314787</v>
      </c>
      <c r="BK1212" s="41">
        <f t="shared" si="587"/>
        <v>5.0542453278289061E-3</v>
      </c>
    </row>
    <row r="1213" spans="1:63" x14ac:dyDescent="0.3">
      <c r="A1213" s="85" t="s">
        <v>1287</v>
      </c>
      <c r="B1213" s="85" t="s">
        <v>924</v>
      </c>
      <c r="C1213" s="65">
        <f>VLOOKUP(B1213,Площадь!$D$2:$E$713,2,0)</f>
        <v>69.7</v>
      </c>
      <c r="D1213" s="79"/>
      <c r="E1213">
        <v>31</v>
      </c>
      <c r="F1213">
        <v>29</v>
      </c>
      <c r="G1213">
        <v>31</v>
      </c>
      <c r="Q1213">
        <f t="shared" si="566"/>
        <v>91</v>
      </c>
      <c r="R1213" s="100">
        <f>VLOOKUP(B1213,'Общие показания'!A:H,8,0)</f>
        <v>2.6585550599772714</v>
      </c>
      <c r="S1213" s="41"/>
      <c r="T1213" s="100">
        <f t="shared" si="567"/>
        <v>1.0156842178622199</v>
      </c>
      <c r="U1213" s="100">
        <f t="shared" si="568"/>
        <v>0.82496210000898584</v>
      </c>
      <c r="V1213" s="41">
        <f t="shared" si="563"/>
        <v>0.81790874210606579</v>
      </c>
      <c r="W1213" s="41">
        <f t="shared" si="588"/>
        <v>0</v>
      </c>
      <c r="X1213" s="100">
        <f t="shared" si="569"/>
        <v>0</v>
      </c>
      <c r="Y1213" s="41"/>
      <c r="Z1213" s="41"/>
      <c r="AA1213" s="41"/>
      <c r="AB1213" s="41"/>
      <c r="AC1213" s="41"/>
      <c r="AD1213" s="41">
        <f>(S1213*$AD$1)/31*N1213</f>
        <v>0</v>
      </c>
      <c r="AE1213" s="41">
        <f>(S1213*$AE$1)/30*O1213</f>
        <v>0</v>
      </c>
      <c r="AF1213" s="41">
        <f>(S1213*$AF$1)/31*P1213</f>
        <v>0</v>
      </c>
      <c r="AG1213" s="41">
        <f>S1213-AD1213-AE1213-AF1213</f>
        <v>0</v>
      </c>
      <c r="AI1213" s="100">
        <f t="shared" si="570"/>
        <v>1.3923364552497539</v>
      </c>
      <c r="AJ1213" s="100">
        <f t="shared" si="571"/>
        <v>0.67207865544666456</v>
      </c>
      <c r="AK1213" s="41">
        <f t="shared" si="564"/>
        <v>1.0540920451360425</v>
      </c>
      <c r="AL1213" s="41">
        <f t="shared" si="572"/>
        <v>0</v>
      </c>
      <c r="AR1213" s="41">
        <f t="shared" si="573"/>
        <v>0</v>
      </c>
      <c r="AS1213" s="41">
        <f t="shared" si="574"/>
        <v>0</v>
      </c>
      <c r="AT1213" s="41">
        <f t="shared" si="575"/>
        <v>0</v>
      </c>
      <c r="AV1213" s="40">
        <f t="shared" si="576"/>
        <v>6463.9943740748586</v>
      </c>
      <c r="AW1213" s="40">
        <f t="shared" si="577"/>
        <v>4018.5963223149297</v>
      </c>
      <c r="AX1213" s="40">
        <f t="shared" si="578"/>
        <v>5025.1240332412262</v>
      </c>
      <c r="AY1213" s="40">
        <f t="shared" si="579"/>
        <v>0</v>
      </c>
      <c r="AZ1213" s="40">
        <f t="shared" si="580"/>
        <v>0</v>
      </c>
      <c r="BA1213" s="40">
        <f t="shared" si="581"/>
        <v>0</v>
      </c>
      <c r="BB1213" s="40">
        <f t="shared" si="582"/>
        <v>0</v>
      </c>
      <c r="BC1213" s="40">
        <f t="shared" si="583"/>
        <v>0</v>
      </c>
      <c r="BD1213" s="40">
        <f t="shared" si="584"/>
        <v>0</v>
      </c>
      <c r="BE1213" s="40">
        <f>(AD1213+AR1213)*$BE$1</f>
        <v>0</v>
      </c>
      <c r="BF1213" s="40">
        <f>(AE1213+AS1213)*$BF$1</f>
        <v>0</v>
      </c>
      <c r="BG1213" s="40">
        <f>(AF1213+AT1213)*$BG$1</f>
        <v>0</v>
      </c>
      <c r="BH1213" s="62">
        <f t="shared" si="585"/>
        <v>15507.714729631014</v>
      </c>
      <c r="BI1213" s="128">
        <f>VLOOKUP(A1213,'1112 '!$B$499:$G$1229,6,0)</f>
        <v>8980.7999999999993</v>
      </c>
      <c r="BJ1213" s="63">
        <f t="shared" si="586"/>
        <v>6526.9147296310148</v>
      </c>
      <c r="BK1213" s="41">
        <f t="shared" si="587"/>
        <v>6.9070566903511868E-3</v>
      </c>
    </row>
    <row r="1214" spans="1:63" x14ac:dyDescent="0.3">
      <c r="A1214" s="85" t="s">
        <v>1745</v>
      </c>
      <c r="B1214" s="85" t="s">
        <v>811</v>
      </c>
      <c r="C1214" s="65">
        <f>VLOOKUP(B1214,Площадь!$D$2:$E$713,2,0)</f>
        <v>57.7</v>
      </c>
      <c r="D1214" s="79"/>
      <c r="E1214">
        <v>31</v>
      </c>
      <c r="F1214">
        <v>29</v>
      </c>
      <c r="G1214">
        <v>31</v>
      </c>
      <c r="Q1214">
        <f t="shared" si="566"/>
        <v>91</v>
      </c>
      <c r="R1214" s="100">
        <f>VLOOKUP(B1214,'Общие показания'!A:H,8,0)</f>
        <v>2.200841132864972</v>
      </c>
      <c r="S1214" s="41"/>
      <c r="T1214" s="100">
        <f t="shared" si="567"/>
        <v>0.84081749455738997</v>
      </c>
      <c r="U1214" s="100">
        <f t="shared" si="568"/>
        <v>0.68293132238907439</v>
      </c>
      <c r="V1214" s="41">
        <f t="shared" si="563"/>
        <v>0.67709231591850783</v>
      </c>
      <c r="W1214" s="41">
        <f t="shared" si="588"/>
        <v>0</v>
      </c>
      <c r="X1214" s="100">
        <f t="shared" si="569"/>
        <v>0</v>
      </c>
      <c r="Y1214" s="41"/>
      <c r="Z1214" s="41"/>
      <c r="AA1214" s="41"/>
      <c r="AB1214" s="41"/>
      <c r="AC1214" s="41"/>
      <c r="AD1214" s="41"/>
      <c r="AE1214" s="41"/>
      <c r="AF1214" s="41"/>
      <c r="AG1214" s="41"/>
      <c r="AI1214" s="100">
        <f t="shared" si="570"/>
        <v>1.1526228618064678</v>
      </c>
      <c r="AJ1214" s="100">
        <f t="shared" si="571"/>
        <v>0.55636927430807093</v>
      </c>
      <c r="AK1214" s="41">
        <f t="shared" si="564"/>
        <v>0.87261278341965065</v>
      </c>
      <c r="AL1214" s="41">
        <f t="shared" si="572"/>
        <v>0</v>
      </c>
      <c r="AR1214" s="41">
        <f t="shared" si="573"/>
        <v>0</v>
      </c>
      <c r="AS1214" s="41">
        <f t="shared" si="574"/>
        <v>0</v>
      </c>
      <c r="AT1214" s="41">
        <f t="shared" si="575"/>
        <v>0</v>
      </c>
      <c r="AV1214" s="40">
        <f t="shared" si="576"/>
        <v>5351.1115550088853</v>
      </c>
      <c r="AW1214" s="40">
        <f t="shared" si="577"/>
        <v>3326.7289497499492</v>
      </c>
      <c r="AX1214" s="40">
        <f t="shared" si="578"/>
        <v>4159.9663804593793</v>
      </c>
      <c r="AY1214" s="40">
        <f t="shared" si="579"/>
        <v>0</v>
      </c>
      <c r="AZ1214" s="40">
        <f t="shared" si="580"/>
        <v>0</v>
      </c>
      <c r="BA1214" s="40">
        <f t="shared" si="581"/>
        <v>0</v>
      </c>
      <c r="BB1214" s="40">
        <f t="shared" si="582"/>
        <v>0</v>
      </c>
      <c r="BC1214" s="40">
        <f t="shared" si="583"/>
        <v>0</v>
      </c>
      <c r="BD1214" s="40">
        <f t="shared" si="584"/>
        <v>0</v>
      </c>
      <c r="BE1214" s="40"/>
      <c r="BF1214" s="40"/>
      <c r="BG1214" s="40"/>
      <c r="BH1214" s="62">
        <f t="shared" si="585"/>
        <v>12837.806885218215</v>
      </c>
      <c r="BI1214" s="128">
        <f>VLOOKUP(A1214,'1112 '!$B$499:$G$1229,6,0)</f>
        <v>7434.6</v>
      </c>
      <c r="BJ1214" s="63">
        <f t="shared" si="586"/>
        <v>5403.2068852182147</v>
      </c>
      <c r="BK1214" s="41">
        <f t="shared" si="587"/>
        <v>6.907056690351185E-3</v>
      </c>
    </row>
    <row r="1215" spans="1:63" x14ac:dyDescent="0.3">
      <c r="A1215" s="85" t="s">
        <v>1741</v>
      </c>
      <c r="B1215" s="85" t="s">
        <v>836</v>
      </c>
      <c r="C1215" s="65">
        <f>VLOOKUP(B1215,Площадь!$D$2:$E$713,2,0)</f>
        <v>46.9</v>
      </c>
      <c r="D1215" s="79"/>
      <c r="E1215">
        <v>31</v>
      </c>
      <c r="F1215">
        <v>29</v>
      </c>
      <c r="G1215">
        <v>31</v>
      </c>
      <c r="Q1215">
        <f t="shared" si="566"/>
        <v>91</v>
      </c>
      <c r="R1215" s="100">
        <f>VLOOKUP(B1215,'Общие показания'!A:H,8,0)</f>
        <v>1.7888985984639028</v>
      </c>
      <c r="S1215" s="41"/>
      <c r="T1215" s="100">
        <f t="shared" si="567"/>
        <v>0.68343744358304315</v>
      </c>
      <c r="U1215" s="100">
        <f t="shared" si="568"/>
        <v>0.55510362253115408</v>
      </c>
      <c r="V1215" s="41">
        <f t="shared" si="563"/>
        <v>0.55035753234970564</v>
      </c>
      <c r="W1215" s="41">
        <f t="shared" si="588"/>
        <v>0</v>
      </c>
      <c r="X1215" s="100">
        <f t="shared" si="569"/>
        <v>0</v>
      </c>
      <c r="Y1215" s="41"/>
      <c r="Z1215" s="41"/>
      <c r="AA1215" s="41"/>
      <c r="AB1215" s="41"/>
      <c r="AC1215" s="41"/>
      <c r="AD1215" s="41"/>
      <c r="AE1215" s="41"/>
      <c r="AF1215" s="41"/>
      <c r="AG1215" s="41"/>
      <c r="AI1215" s="100">
        <f t="shared" si="570"/>
        <v>0.93688062770751002</v>
      </c>
      <c r="AJ1215" s="100">
        <f t="shared" si="571"/>
        <v>0.45223083128333669</v>
      </c>
      <c r="AK1215" s="41">
        <f t="shared" si="564"/>
        <v>0.709281447874898</v>
      </c>
      <c r="AL1215" s="41">
        <f t="shared" si="572"/>
        <v>0</v>
      </c>
      <c r="AR1215" s="41">
        <f t="shared" si="573"/>
        <v>0</v>
      </c>
      <c r="AS1215" s="41">
        <f t="shared" si="574"/>
        <v>0</v>
      </c>
      <c r="AT1215" s="41">
        <f t="shared" si="575"/>
        <v>0</v>
      </c>
      <c r="AV1215" s="40">
        <f t="shared" si="576"/>
        <v>4349.5170178495091</v>
      </c>
      <c r="AW1215" s="40">
        <f t="shared" si="577"/>
        <v>2704.0483144414666</v>
      </c>
      <c r="AX1215" s="40">
        <f t="shared" si="578"/>
        <v>3381.3244929557168</v>
      </c>
      <c r="AY1215" s="40">
        <f t="shared" si="579"/>
        <v>0</v>
      </c>
      <c r="AZ1215" s="40">
        <f t="shared" si="580"/>
        <v>0</v>
      </c>
      <c r="BA1215" s="40">
        <f t="shared" si="581"/>
        <v>0</v>
      </c>
      <c r="BB1215" s="40">
        <f t="shared" si="582"/>
        <v>0</v>
      </c>
      <c r="BC1215" s="40">
        <f t="shared" si="583"/>
        <v>0</v>
      </c>
      <c r="BD1215" s="40">
        <f t="shared" si="584"/>
        <v>0</v>
      </c>
      <c r="BE1215" s="40"/>
      <c r="BF1215" s="40"/>
      <c r="BG1215" s="40"/>
      <c r="BH1215" s="62">
        <f t="shared" si="585"/>
        <v>10434.889825246693</v>
      </c>
      <c r="BI1215" s="128">
        <f>VLOOKUP(A1215,'1112 '!$B$499:$G$1229,6,0)</f>
        <v>6043.02</v>
      </c>
      <c r="BJ1215" s="63">
        <f t="shared" si="586"/>
        <v>4391.8698252466929</v>
      </c>
      <c r="BK1215" s="41">
        <f t="shared" si="587"/>
        <v>6.9070566903511868E-3</v>
      </c>
    </row>
    <row r="1216" spans="1:63" x14ac:dyDescent="0.3">
      <c r="A1216" s="85" t="s">
        <v>1866</v>
      </c>
      <c r="B1216" s="85" t="s">
        <v>898</v>
      </c>
      <c r="C1216" s="65">
        <f>VLOOKUP(B1216,Площадь!$D$2:$E$713,2,0)</f>
        <v>80.900000000000006</v>
      </c>
      <c r="D1216" s="79"/>
      <c r="E1216">
        <v>31</v>
      </c>
      <c r="F1216">
        <v>29</v>
      </c>
      <c r="G1216">
        <v>31</v>
      </c>
      <c r="Q1216">
        <f t="shared" si="566"/>
        <v>91</v>
      </c>
      <c r="R1216" s="100">
        <f>VLOOKUP(B1216,'Общие показания'!A:H,8,0)</f>
        <v>3.0857547252820843</v>
      </c>
      <c r="S1216" s="41"/>
      <c r="T1216" s="100">
        <f t="shared" si="567"/>
        <v>1.1788931596133945</v>
      </c>
      <c r="U1216" s="100">
        <f t="shared" si="568"/>
        <v>0.95752415912090338</v>
      </c>
      <c r="V1216" s="41">
        <f t="shared" si="563"/>
        <v>0.94933740654778664</v>
      </c>
      <c r="W1216" s="41">
        <f t="shared" si="588"/>
        <v>0</v>
      </c>
      <c r="X1216" s="100">
        <f t="shared" si="569"/>
        <v>0</v>
      </c>
      <c r="Y1216" s="41"/>
      <c r="Z1216" s="41"/>
      <c r="AA1216" s="41"/>
      <c r="AB1216" s="41"/>
      <c r="AC1216" s="41"/>
      <c r="AD1216" s="41"/>
      <c r="AE1216" s="41"/>
      <c r="AF1216" s="41"/>
      <c r="AG1216" s="41"/>
      <c r="AI1216" s="100">
        <f t="shared" si="570"/>
        <v>1.6160691424634877</v>
      </c>
      <c r="AJ1216" s="100">
        <f t="shared" si="571"/>
        <v>0.78007407784268534</v>
      </c>
      <c r="AK1216" s="41">
        <f t="shared" si="564"/>
        <v>1.2234726894046748</v>
      </c>
      <c r="AL1216" s="41">
        <f t="shared" si="572"/>
        <v>0</v>
      </c>
      <c r="AR1216" s="41">
        <f t="shared" si="573"/>
        <v>0</v>
      </c>
      <c r="AS1216" s="41">
        <f t="shared" si="574"/>
        <v>0</v>
      </c>
      <c r="AT1216" s="41">
        <f t="shared" si="575"/>
        <v>0</v>
      </c>
      <c r="AV1216" s="40">
        <f t="shared" si="576"/>
        <v>7502.6850052030995</v>
      </c>
      <c r="AW1216" s="40">
        <f t="shared" si="577"/>
        <v>4664.339203375579</v>
      </c>
      <c r="AX1216" s="40">
        <f t="shared" si="578"/>
        <v>5832.6045091709493</v>
      </c>
      <c r="AY1216" s="40">
        <f t="shared" si="579"/>
        <v>0</v>
      </c>
      <c r="AZ1216" s="40">
        <f t="shared" si="580"/>
        <v>0</v>
      </c>
      <c r="BA1216" s="40">
        <f t="shared" si="581"/>
        <v>0</v>
      </c>
      <c r="BB1216" s="40">
        <f t="shared" si="582"/>
        <v>0</v>
      </c>
      <c r="BC1216" s="40">
        <f t="shared" si="583"/>
        <v>0</v>
      </c>
      <c r="BD1216" s="40">
        <f t="shared" si="584"/>
        <v>0</v>
      </c>
      <c r="BE1216" s="40"/>
      <c r="BF1216" s="40"/>
      <c r="BG1216" s="40"/>
      <c r="BH1216" s="62">
        <f t="shared" si="585"/>
        <v>17999.628717749627</v>
      </c>
      <c r="BI1216" s="128">
        <f>VLOOKUP(A1216,'1112 '!$B$499:$G$1229,6,0)</f>
        <v>10423.92</v>
      </c>
      <c r="BJ1216" s="63">
        <f t="shared" si="586"/>
        <v>7575.7087177496269</v>
      </c>
      <c r="BK1216" s="41">
        <f t="shared" si="587"/>
        <v>6.9070566903511868E-3</v>
      </c>
    </row>
    <row r="1217" spans="1:63" x14ac:dyDescent="0.3">
      <c r="A1217" s="85" t="s">
        <v>1289</v>
      </c>
      <c r="B1217" s="85" t="s">
        <v>905</v>
      </c>
      <c r="C1217" s="65">
        <f>VLOOKUP(B1217,Площадь!$D$2:$E$713,2,0)</f>
        <v>101.9</v>
      </c>
      <c r="D1217" s="79"/>
      <c r="E1217">
        <v>31</v>
      </c>
      <c r="F1217">
        <v>29</v>
      </c>
      <c r="G1217">
        <v>31</v>
      </c>
      <c r="Q1217">
        <f t="shared" si="566"/>
        <v>91</v>
      </c>
      <c r="R1217" s="100">
        <f>VLOOKUP(B1217,'Общие показания'!A:H,8,0)</f>
        <v>3.8867540977286077</v>
      </c>
      <c r="S1217" s="41"/>
      <c r="T1217" s="100">
        <f t="shared" si="567"/>
        <v>1.4849099253968465</v>
      </c>
      <c r="U1217" s="100">
        <f t="shared" si="568"/>
        <v>1.2060780199557484</v>
      </c>
      <c r="V1217" s="41">
        <f t="shared" si="563"/>
        <v>1.195766152376013</v>
      </c>
      <c r="W1217" s="41">
        <f t="shared" si="588"/>
        <v>0</v>
      </c>
      <c r="X1217" s="100">
        <f t="shared" si="569"/>
        <v>0</v>
      </c>
      <c r="Y1217" s="41"/>
      <c r="Z1217" s="41"/>
      <c r="AA1217" s="41"/>
      <c r="AB1217" s="41"/>
      <c r="AC1217" s="41"/>
      <c r="AD1217" s="41"/>
      <c r="AE1217" s="41"/>
      <c r="AF1217" s="41"/>
      <c r="AG1217" s="41"/>
      <c r="AI1217" s="100">
        <f t="shared" si="570"/>
        <v>2.0355679309892385</v>
      </c>
      <c r="AJ1217" s="100">
        <f t="shared" si="571"/>
        <v>0.98256549483522426</v>
      </c>
      <c r="AK1217" s="41">
        <f t="shared" si="564"/>
        <v>1.5410613974083605</v>
      </c>
      <c r="AL1217" s="41">
        <f t="shared" si="572"/>
        <v>0</v>
      </c>
      <c r="AR1217" s="41">
        <f t="shared" si="573"/>
        <v>0</v>
      </c>
      <c r="AS1217" s="41">
        <f t="shared" si="574"/>
        <v>0</v>
      </c>
      <c r="AT1217" s="41">
        <f t="shared" si="575"/>
        <v>0</v>
      </c>
      <c r="AV1217" s="40">
        <f t="shared" si="576"/>
        <v>9450.2299385685528</v>
      </c>
      <c r="AW1217" s="40">
        <f t="shared" si="577"/>
        <v>5875.1071053642954</v>
      </c>
      <c r="AX1217" s="40">
        <f t="shared" si="578"/>
        <v>7346.6304015391815</v>
      </c>
      <c r="AY1217" s="40">
        <f t="shared" si="579"/>
        <v>0</v>
      </c>
      <c r="AZ1217" s="40">
        <f t="shared" si="580"/>
        <v>0</v>
      </c>
      <c r="BA1217" s="40">
        <f t="shared" si="581"/>
        <v>0</v>
      </c>
      <c r="BB1217" s="40">
        <f t="shared" si="582"/>
        <v>0</v>
      </c>
      <c r="BC1217" s="40">
        <f t="shared" si="583"/>
        <v>0</v>
      </c>
      <c r="BD1217" s="40">
        <f t="shared" si="584"/>
        <v>0</v>
      </c>
      <c r="BE1217" s="40"/>
      <c r="BF1217" s="40"/>
      <c r="BG1217" s="40"/>
      <c r="BH1217" s="62">
        <f t="shared" si="585"/>
        <v>22671.96744547203</v>
      </c>
      <c r="BI1217" s="128">
        <f>VLOOKUP(A1217,'1112 '!$B$499:$G$1229,6,0)</f>
        <v>13129.74</v>
      </c>
      <c r="BJ1217" s="63">
        <f t="shared" si="586"/>
        <v>9542.22744547203</v>
      </c>
      <c r="BK1217" s="41">
        <f t="shared" si="587"/>
        <v>6.9070566903511868E-3</v>
      </c>
    </row>
    <row r="1218" spans="1:63" x14ac:dyDescent="0.3">
      <c r="A1218" s="85" t="s">
        <v>1902</v>
      </c>
      <c r="B1218" s="85" t="s">
        <v>1903</v>
      </c>
      <c r="C1218" s="65">
        <f>VLOOKUP(B1218,Площадь!$D$2:$E$713,2,0)</f>
        <v>76.400000000000006</v>
      </c>
      <c r="D1218" s="79"/>
      <c r="E1218">
        <v>31</v>
      </c>
      <c r="F1218">
        <v>29</v>
      </c>
      <c r="G1218">
        <v>31</v>
      </c>
      <c r="Q1218">
        <f t="shared" si="566"/>
        <v>91</v>
      </c>
      <c r="R1218" s="100">
        <f>VLOOKUP(B1218,'Общие показания'!A:H,8,0)</f>
        <v>2.9141120026149721</v>
      </c>
      <c r="S1218" s="41"/>
      <c r="T1218" s="100">
        <f t="shared" si="567"/>
        <v>1.1133181383740833</v>
      </c>
      <c r="U1218" s="100">
        <f t="shared" si="568"/>
        <v>0.90426261751343651</v>
      </c>
      <c r="V1218" s="41">
        <f t="shared" si="563"/>
        <v>0.89653124672745244</v>
      </c>
      <c r="W1218" s="41">
        <f t="shared" si="588"/>
        <v>0</v>
      </c>
      <c r="X1218" s="100">
        <f t="shared" si="569"/>
        <v>0</v>
      </c>
      <c r="Y1218" s="41"/>
      <c r="Z1218" s="41"/>
      <c r="AA1218" s="41"/>
      <c r="AB1218" s="41"/>
      <c r="AC1218" s="41"/>
      <c r="AD1218" s="41"/>
      <c r="AE1218" s="41"/>
      <c r="AF1218" s="41"/>
      <c r="AG1218" s="41"/>
      <c r="AI1218" s="100">
        <f t="shared" si="570"/>
        <v>1.5261765449222553</v>
      </c>
      <c r="AJ1218" s="100">
        <f t="shared" si="571"/>
        <v>0.7366830599157127</v>
      </c>
      <c r="AK1218" s="41">
        <f t="shared" si="564"/>
        <v>1.155417966261028</v>
      </c>
      <c r="AL1218" s="41">
        <f t="shared" si="572"/>
        <v>0</v>
      </c>
      <c r="AR1218" s="41">
        <f t="shared" si="573"/>
        <v>0</v>
      </c>
      <c r="AS1218" s="41">
        <f t="shared" si="574"/>
        <v>0</v>
      </c>
      <c r="AT1218" s="41">
        <f t="shared" si="575"/>
        <v>0</v>
      </c>
      <c r="AV1218" s="40">
        <f t="shared" si="576"/>
        <v>7085.35394805336</v>
      </c>
      <c r="AW1218" s="40">
        <f t="shared" si="577"/>
        <v>4404.8889386637111</v>
      </c>
      <c r="AX1218" s="40">
        <f t="shared" si="578"/>
        <v>5508.1703893777585</v>
      </c>
      <c r="AY1218" s="40">
        <f t="shared" si="579"/>
        <v>0</v>
      </c>
      <c r="AZ1218" s="40">
        <f t="shared" si="580"/>
        <v>0</v>
      </c>
      <c r="BA1218" s="40">
        <f t="shared" si="581"/>
        <v>0</v>
      </c>
      <c r="BB1218" s="40">
        <f t="shared" si="582"/>
        <v>0</v>
      </c>
      <c r="BC1218" s="40">
        <f t="shared" si="583"/>
        <v>0</v>
      </c>
      <c r="BD1218" s="40">
        <f t="shared" si="584"/>
        <v>0</v>
      </c>
      <c r="BE1218" s="40"/>
      <c r="BF1218" s="40"/>
      <c r="BG1218" s="40"/>
      <c r="BH1218" s="62">
        <f t="shared" si="585"/>
        <v>16998.413276094831</v>
      </c>
      <c r="BI1218" s="128">
        <f>VLOOKUP(A1218,'1112 '!$B$499:$G$1229,6,0)</f>
        <v>9844.08</v>
      </c>
      <c r="BJ1218" s="63">
        <f t="shared" si="586"/>
        <v>7154.3332760948306</v>
      </c>
      <c r="BK1218" s="41">
        <f t="shared" si="587"/>
        <v>6.9070566903511859E-3</v>
      </c>
    </row>
    <row r="1219" spans="1:63" x14ac:dyDescent="0.3">
      <c r="A1219" s="85" t="s">
        <v>1292</v>
      </c>
      <c r="B1219" s="85" t="s">
        <v>1293</v>
      </c>
      <c r="C1219" s="65">
        <f>VLOOKUP(B1219,Площадь!$D$2:$E$713,2,0)</f>
        <v>120</v>
      </c>
      <c r="D1219" s="79"/>
      <c r="E1219">
        <v>31</v>
      </c>
      <c r="F1219">
        <v>29</v>
      </c>
      <c r="G1219">
        <v>31</v>
      </c>
      <c r="Q1219">
        <f t="shared" si="566"/>
        <v>91</v>
      </c>
      <c r="R1219" s="100">
        <f>VLOOKUP(B1219,'Общие показания'!A:H,8,0)</f>
        <v>4.5771392711229923</v>
      </c>
      <c r="S1219" s="41"/>
      <c r="T1219" s="100">
        <f t="shared" si="567"/>
        <v>1.7486672330482982</v>
      </c>
      <c r="U1219" s="100">
        <f t="shared" si="568"/>
        <v>1.420307776199115</v>
      </c>
      <c r="V1219" s="41">
        <f t="shared" si="563"/>
        <v>1.4081642618755796</v>
      </c>
      <c r="W1219" s="41">
        <f t="shared" si="588"/>
        <v>0</v>
      </c>
      <c r="X1219" s="100">
        <f t="shared" si="569"/>
        <v>0</v>
      </c>
      <c r="Y1219" s="41"/>
      <c r="Z1219" s="41"/>
      <c r="AA1219" s="41"/>
      <c r="AB1219" s="41"/>
      <c r="AC1219" s="41"/>
      <c r="AD1219" s="41"/>
      <c r="AE1219" s="41"/>
      <c r="AF1219" s="41"/>
      <c r="AG1219" s="41"/>
      <c r="AI1219" s="100">
        <f t="shared" si="570"/>
        <v>2.3971359344328618</v>
      </c>
      <c r="AJ1219" s="100">
        <f t="shared" si="571"/>
        <v>1.1570938113859361</v>
      </c>
      <c r="AK1219" s="41">
        <f t="shared" si="564"/>
        <v>1.8147926171639179</v>
      </c>
      <c r="AL1219" s="41">
        <f t="shared" si="572"/>
        <v>0</v>
      </c>
      <c r="AR1219" s="41">
        <f t="shared" si="573"/>
        <v>0</v>
      </c>
      <c r="AS1219" s="41">
        <f t="shared" si="574"/>
        <v>0</v>
      </c>
      <c r="AT1219" s="41">
        <f t="shared" si="575"/>
        <v>0</v>
      </c>
      <c r="AV1219" s="40">
        <f t="shared" si="576"/>
        <v>11128.828190659728</v>
      </c>
      <c r="AW1219" s="40">
        <f t="shared" si="577"/>
        <v>6918.6737256498072</v>
      </c>
      <c r="AX1219" s="40">
        <f t="shared" si="578"/>
        <v>8651.5765278184663</v>
      </c>
      <c r="AY1219" s="40">
        <f t="shared" si="579"/>
        <v>0</v>
      </c>
      <c r="AZ1219" s="40">
        <f t="shared" si="580"/>
        <v>0</v>
      </c>
      <c r="BA1219" s="40">
        <f t="shared" si="581"/>
        <v>0</v>
      </c>
      <c r="BB1219" s="40">
        <f t="shared" si="582"/>
        <v>0</v>
      </c>
      <c r="BC1219" s="40">
        <f t="shared" si="583"/>
        <v>0</v>
      </c>
      <c r="BD1219" s="40">
        <f t="shared" si="584"/>
        <v>0</v>
      </c>
      <c r="BE1219" s="40"/>
      <c r="BF1219" s="40"/>
      <c r="BG1219" s="40"/>
      <c r="BH1219" s="62">
        <f t="shared" si="585"/>
        <v>26699.078444128001</v>
      </c>
      <c r="BI1219" s="128">
        <f>VLOOKUP(A1219,'1112 '!$B$499:$G$1229,6,0)</f>
        <v>15461.91</v>
      </c>
      <c r="BJ1219" s="63">
        <f t="shared" si="586"/>
        <v>11237.168444128001</v>
      </c>
      <c r="BK1219" s="41">
        <f t="shared" si="587"/>
        <v>6.9070566903511876E-3</v>
      </c>
    </row>
    <row r="1220" spans="1:63" x14ac:dyDescent="0.3">
      <c r="A1220" s="85" t="s">
        <v>1790</v>
      </c>
      <c r="B1220" s="85" t="s">
        <v>643</v>
      </c>
      <c r="C1220" s="65">
        <f>VLOOKUP(B1220,Площадь!$D$2:$E$713,2,0)</f>
        <v>77.900000000000006</v>
      </c>
      <c r="D1220" s="79"/>
      <c r="E1220">
        <v>31</v>
      </c>
      <c r="F1220">
        <v>29</v>
      </c>
      <c r="G1220">
        <v>31</v>
      </c>
      <c r="Q1220">
        <f t="shared" si="566"/>
        <v>91</v>
      </c>
      <c r="R1220" s="100">
        <f>VLOOKUP(B1220,'Общие показания'!A:H,8,0)</f>
        <v>2.9713262435040093</v>
      </c>
      <c r="S1220" s="41"/>
      <c r="T1220" s="100">
        <f t="shared" si="567"/>
        <v>1.135176478787187</v>
      </c>
      <c r="U1220" s="100">
        <f t="shared" si="568"/>
        <v>0.92201646471592547</v>
      </c>
      <c r="V1220" s="41">
        <f t="shared" ref="V1220" si="589">R1220*$V$1/31*G1220</f>
        <v>0.9141333000008971</v>
      </c>
      <c r="W1220" s="41">
        <f t="shared" si="588"/>
        <v>0</v>
      </c>
      <c r="X1220" s="100">
        <f t="shared" si="569"/>
        <v>0</v>
      </c>
      <c r="Y1220" s="41"/>
      <c r="Z1220" s="41"/>
      <c r="AA1220" s="41"/>
      <c r="AB1220" s="41"/>
      <c r="AC1220" s="41"/>
      <c r="AD1220" s="41"/>
      <c r="AE1220" s="41"/>
      <c r="AF1220" s="41"/>
      <c r="AG1220" s="41"/>
      <c r="AI1220" s="100">
        <f t="shared" si="570"/>
        <v>1.556140744102666</v>
      </c>
      <c r="AJ1220" s="100">
        <f t="shared" si="571"/>
        <v>0.75114673255803688</v>
      </c>
      <c r="AK1220" s="41">
        <f t="shared" si="564"/>
        <v>1.1781028739755768</v>
      </c>
      <c r="AL1220" s="41">
        <f t="shared" si="572"/>
        <v>0</v>
      </c>
      <c r="AR1220" s="41">
        <f t="shared" si="573"/>
        <v>0</v>
      </c>
      <c r="AS1220" s="41">
        <f t="shared" si="574"/>
        <v>0</v>
      </c>
      <c r="AT1220" s="41">
        <f t="shared" si="575"/>
        <v>0</v>
      </c>
      <c r="AV1220" s="40">
        <f t="shared" si="576"/>
        <v>7224.4643004366062</v>
      </c>
      <c r="AW1220" s="40">
        <f t="shared" si="577"/>
        <v>4491.3723602343334</v>
      </c>
      <c r="AX1220" s="40">
        <f t="shared" si="578"/>
        <v>5616.3150959754876</v>
      </c>
      <c r="AY1220" s="40">
        <f t="shared" si="579"/>
        <v>0</v>
      </c>
      <c r="AZ1220" s="40">
        <f t="shared" si="580"/>
        <v>0</v>
      </c>
      <c r="BA1220" s="40">
        <f t="shared" si="581"/>
        <v>0</v>
      </c>
      <c r="BB1220" s="40">
        <f t="shared" si="582"/>
        <v>0</v>
      </c>
      <c r="BC1220" s="40">
        <f t="shared" si="583"/>
        <v>0</v>
      </c>
      <c r="BD1220" s="40">
        <f t="shared" si="584"/>
        <v>0</v>
      </c>
      <c r="BE1220" s="40"/>
      <c r="BF1220" s="40"/>
      <c r="BG1220" s="40"/>
      <c r="BH1220" s="62">
        <f t="shared" si="585"/>
        <v>17332.151756646424</v>
      </c>
      <c r="BI1220" s="128">
        <f>VLOOKUP(A1220,'1112 '!$B$499:$G$1229,6,0)</f>
        <v>10037.370000000001</v>
      </c>
      <c r="BJ1220" s="63">
        <f t="shared" si="586"/>
        <v>7294.7817566464237</v>
      </c>
      <c r="BK1220" s="41">
        <f t="shared" si="587"/>
        <v>6.9070566903511868E-3</v>
      </c>
    </row>
    <row r="1221" spans="1:63" x14ac:dyDescent="0.3">
      <c r="A1221" s="83"/>
      <c r="B1221" s="83"/>
      <c r="C1221" s="83"/>
      <c r="D1221" s="84"/>
      <c r="R1221" s="101">
        <f>SUM(R526:R1220)</f>
        <v>1423.4132068972842</v>
      </c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41"/>
      <c r="AG1221" s="41"/>
      <c r="AI1221" s="109"/>
      <c r="AJ1221" s="100">
        <f t="shared" si="571"/>
        <v>0</v>
      </c>
      <c r="AK1221" s="41">
        <f t="shared" ref="AK1221" si="590">(C1221*$AK$1)/31*G1221</f>
        <v>0</v>
      </c>
      <c r="AV1221" s="40">
        <f t="shared" si="576"/>
        <v>0</v>
      </c>
    </row>
    <row r="1222" spans="1:63" x14ac:dyDescent="0.3">
      <c r="T1222" s="81">
        <f t="shared" ref="T1222:AG1222" si="591">SUM(T3:T1220)</f>
        <v>554.45574847340276</v>
      </c>
      <c r="U1222" s="81">
        <f t="shared" si="591"/>
        <v>450.34172095870764</v>
      </c>
      <c r="V1222" s="81">
        <f t="shared" si="591"/>
        <v>446.49133639376157</v>
      </c>
      <c r="W1222" s="81">
        <f t="shared" si="591"/>
        <v>0</v>
      </c>
      <c r="X1222" s="112">
        <f t="shared" si="591"/>
        <v>-27.875598928584214</v>
      </c>
      <c r="Y1222" s="81">
        <f t="shared" si="591"/>
        <v>0</v>
      </c>
      <c r="Z1222" s="81">
        <f t="shared" si="591"/>
        <v>0</v>
      </c>
      <c r="AA1222" s="81">
        <f t="shared" si="591"/>
        <v>0</v>
      </c>
      <c r="AB1222" s="81">
        <f t="shared" si="591"/>
        <v>0</v>
      </c>
      <c r="AC1222" s="81">
        <f t="shared" si="591"/>
        <v>0</v>
      </c>
      <c r="AD1222" s="81">
        <f t="shared" si="591"/>
        <v>0</v>
      </c>
      <c r="AE1222" s="81">
        <f t="shared" si="591"/>
        <v>0</v>
      </c>
      <c r="AF1222" s="81">
        <f t="shared" si="591"/>
        <v>0</v>
      </c>
      <c r="AG1222" s="81">
        <f t="shared" si="591"/>
        <v>0</v>
      </c>
      <c r="AI1222" s="112">
        <f t="shared" ref="AI1222:AT1222" si="592">SUM(AI3:AI1220)</f>
        <v>856.10114194367964</v>
      </c>
      <c r="AJ1222" s="112">
        <f t="shared" si="592"/>
        <v>413.23869832931712</v>
      </c>
      <c r="AK1222" s="112">
        <f t="shared" si="592"/>
        <v>648.12596133083582</v>
      </c>
      <c r="AL1222" s="81">
        <f t="shared" si="592"/>
        <v>0</v>
      </c>
      <c r="AM1222" s="81">
        <f t="shared" si="592"/>
        <v>0</v>
      </c>
      <c r="AN1222" s="81">
        <f t="shared" si="592"/>
        <v>0</v>
      </c>
      <c r="AO1222" s="81">
        <f t="shared" si="592"/>
        <v>0</v>
      </c>
      <c r="AP1222" s="81">
        <f t="shared" si="592"/>
        <v>0</v>
      </c>
      <c r="AQ1222" s="81">
        <f t="shared" si="592"/>
        <v>0</v>
      </c>
      <c r="AR1222" s="81">
        <f t="shared" si="592"/>
        <v>0</v>
      </c>
      <c r="AS1222" s="81">
        <f t="shared" si="592"/>
        <v>0</v>
      </c>
      <c r="AT1222" s="81">
        <f t="shared" si="592"/>
        <v>0</v>
      </c>
      <c r="AV1222" s="81">
        <f t="shared" ref="AV1222:BJ1222" si="593">SUM(AV3:AV1220)</f>
        <v>3786442.4943599962</v>
      </c>
      <c r="AW1222" s="81">
        <f t="shared" si="593"/>
        <v>2318160.7343200026</v>
      </c>
      <c r="AX1222" s="81">
        <f>SUM(AX3:AX1220)</f>
        <v>2938346.8893199982</v>
      </c>
      <c r="AY1222" s="81">
        <f t="shared" si="593"/>
        <v>0</v>
      </c>
      <c r="AZ1222" s="81">
        <f t="shared" si="593"/>
        <v>0</v>
      </c>
      <c r="BA1222" s="81">
        <f t="shared" si="593"/>
        <v>0</v>
      </c>
      <c r="BB1222" s="81">
        <f t="shared" si="593"/>
        <v>0</v>
      </c>
      <c r="BC1222" s="81">
        <f t="shared" si="593"/>
        <v>0</v>
      </c>
      <c r="BD1222" s="81">
        <f t="shared" si="593"/>
        <v>0</v>
      </c>
      <c r="BE1222" s="81">
        <f t="shared" si="593"/>
        <v>0</v>
      </c>
      <c r="BF1222" s="81">
        <f t="shared" si="593"/>
        <v>0</v>
      </c>
      <c r="BG1222" s="81">
        <f t="shared" si="593"/>
        <v>0</v>
      </c>
      <c r="BH1222" s="81">
        <f t="shared" si="593"/>
        <v>9042950.1180000044</v>
      </c>
      <c r="BI1222" s="81">
        <f t="shared" si="593"/>
        <v>5511890.5800000066</v>
      </c>
      <c r="BJ1222" s="81">
        <f t="shared" si="593"/>
        <v>3531059.5379999876</v>
      </c>
    </row>
    <row r="1223" spans="1:63" x14ac:dyDescent="0.3">
      <c r="S1223" s="130">
        <f>R1221-T1223</f>
        <v>-27.875598928585532</v>
      </c>
      <c r="T1223" s="129">
        <v>1451.2888058258698</v>
      </c>
      <c r="W1223" s="82"/>
      <c r="AF1223" s="82">
        <f>AD1222+AE1222+AF1222</f>
        <v>0</v>
      </c>
      <c r="AL1223" s="82"/>
      <c r="AR1223" s="82">
        <f>AR1222-расш!L12</f>
        <v>0</v>
      </c>
      <c r="AS1223" s="82">
        <f>AS1222-расш!L13</f>
        <v>0</v>
      </c>
      <c r="AT1223" s="82">
        <f>AT1222-расш!L14</f>
        <v>0</v>
      </c>
      <c r="AV1223" s="64">
        <f>расш!H3</f>
        <v>3786442.4943600004</v>
      </c>
      <c r="AW1223" s="64">
        <f>расш!H4</f>
        <v>2318160.7343199998</v>
      </c>
      <c r="AX1223" s="64">
        <f>расш!H5</f>
        <v>2938346.8893200005</v>
      </c>
    </row>
    <row r="1224" spans="1:63" x14ac:dyDescent="0.3">
      <c r="T1224" s="82"/>
      <c r="AF1224" s="82"/>
      <c r="AI1224" s="132">
        <f>SUM(AI1222:AK1222)</f>
        <v>1917.4658016038325</v>
      </c>
      <c r="AV1224" s="82">
        <f>AV1222-AV1223</f>
        <v>-4.1909515857696533E-9</v>
      </c>
      <c r="AW1224" s="82">
        <f>AW1222-AW1223</f>
        <v>0</v>
      </c>
      <c r="AX1224" s="82">
        <f>AX1222-AX1223</f>
        <v>0</v>
      </c>
      <c r="BG1224" s="63">
        <f>(расш!K6+расш!L6)*РАСЧЕТ!AV1</f>
        <v>9042950.1180000007</v>
      </c>
      <c r="BH1224" s="82">
        <f>BG1224-BH1222</f>
        <v>0</v>
      </c>
    </row>
    <row r="1225" spans="1:63" x14ac:dyDescent="0.3">
      <c r="AI1225" s="130">
        <f>AI1224-расш!L6</f>
        <v>0</v>
      </c>
    </row>
    <row r="1226" spans="1:63" x14ac:dyDescent="0.3">
      <c r="AV1226" s="173">
        <v>3786443.16</v>
      </c>
      <c r="AW1226" s="173">
        <v>2318160.84</v>
      </c>
      <c r="AX1226" s="173">
        <v>2938346.66</v>
      </c>
    </row>
    <row r="1227" spans="1:63" x14ac:dyDescent="0.3">
      <c r="AA1227" s="82">
        <f>R1221+AI1224</f>
        <v>3340.8790085011169</v>
      </c>
      <c r="AV1227" s="82">
        <f>AV1222-AV1226</f>
        <v>-0.66564000397920609</v>
      </c>
      <c r="AW1227" s="82">
        <f>AW1222-AW1226</f>
        <v>-0.10567999724298716</v>
      </c>
      <c r="AX1227" s="82">
        <f>AX1222-AX1226</f>
        <v>0.22931999806314707</v>
      </c>
    </row>
    <row r="1228" spans="1:63" x14ac:dyDescent="0.3">
      <c r="AA1228" s="64">
        <f>расш!F16</f>
        <v>3368.7546074297038</v>
      </c>
    </row>
    <row r="1229" spans="1:63" x14ac:dyDescent="0.3">
      <c r="AA1229" s="82">
        <f>AA1228-AA1227</f>
        <v>27.875598928586896</v>
      </c>
      <c r="AX1229" s="82"/>
    </row>
    <row r="1230" spans="1:63" x14ac:dyDescent="0.3">
      <c r="AA1230">
        <f>AA1229*AV1</f>
        <v>74828.142739941526</v>
      </c>
    </row>
  </sheetData>
  <autoFilter ref="A2:BK1224">
    <sortState ref="A3:BK1223">
      <sortCondition sortBy="cellColor" ref="B2:B1223" dxfId="3"/>
    </sortState>
  </autoFilter>
  <conditionalFormatting sqref="B1221:B1048576 B1:B2">
    <cfRule type="duplicateValues" dxfId="2" priority="2"/>
  </conditionalFormatting>
  <conditionalFormatting sqref="B1:B1048576">
    <cfRule type="duplicateValues" dxfId="1" priority="1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336"/>
  <sheetViews>
    <sheetView topLeftCell="A145" workbookViewId="0">
      <selection activeCell="B153" sqref="B153:K154"/>
    </sheetView>
  </sheetViews>
  <sheetFormatPr defaultRowHeight="14.4" x14ac:dyDescent="0.3"/>
  <cols>
    <col min="3" max="3" width="13.77734375" customWidth="1"/>
    <col min="4" max="4" width="12.6640625" customWidth="1"/>
  </cols>
  <sheetData>
    <row r="1" spans="1:10" x14ac:dyDescent="0.3">
      <c r="A1" s="88"/>
      <c r="B1" s="88"/>
      <c r="C1" s="88"/>
      <c r="D1" s="88"/>
      <c r="E1" s="88"/>
      <c r="F1" s="88"/>
      <c r="G1" s="88"/>
      <c r="H1" s="88"/>
      <c r="I1" s="88"/>
      <c r="J1" s="88"/>
    </row>
    <row r="2" spans="1:10" x14ac:dyDescent="0.3">
      <c r="A2" s="88"/>
      <c r="B2" s="88"/>
      <c r="C2" s="89" t="s">
        <v>3594</v>
      </c>
      <c r="D2" s="88"/>
      <c r="E2" s="88"/>
      <c r="F2" s="88"/>
      <c r="G2" s="88"/>
      <c r="H2" s="88"/>
      <c r="I2" s="88"/>
      <c r="J2" s="88"/>
    </row>
    <row r="3" spans="1:10" x14ac:dyDescent="0.3">
      <c r="A3" s="88"/>
      <c r="B3" s="88"/>
      <c r="C3" s="89" t="s">
        <v>3595</v>
      </c>
      <c r="D3" s="88"/>
      <c r="E3" s="88"/>
      <c r="F3" s="88"/>
      <c r="G3" s="88"/>
      <c r="H3" s="88"/>
      <c r="I3" s="88"/>
      <c r="J3" s="88"/>
    </row>
    <row r="4" spans="1:10" x14ac:dyDescent="0.3">
      <c r="A4" s="88"/>
      <c r="B4" s="88"/>
      <c r="C4" s="88"/>
      <c r="D4" s="88"/>
      <c r="E4" s="88"/>
      <c r="F4" s="88"/>
      <c r="G4" s="88"/>
      <c r="H4" s="88"/>
      <c r="I4" s="88"/>
      <c r="J4" s="88"/>
    </row>
    <row r="5" spans="1:10" x14ac:dyDescent="0.3">
      <c r="A5" s="88"/>
      <c r="B5" s="88"/>
      <c r="C5" s="90" t="s">
        <v>3596</v>
      </c>
      <c r="D5" s="88"/>
      <c r="E5" s="88"/>
      <c r="F5" s="88"/>
      <c r="G5" s="88"/>
      <c r="H5" s="88"/>
      <c r="I5" s="88"/>
      <c r="J5" s="88"/>
    </row>
    <row r="6" spans="1:10" ht="15" thickBot="1" x14ac:dyDescent="0.35">
      <c r="A6" s="88"/>
      <c r="B6" s="88"/>
      <c r="C6" s="88"/>
      <c r="D6" s="88"/>
      <c r="E6" s="88"/>
      <c r="F6" s="88"/>
      <c r="G6" s="88"/>
      <c r="H6" s="88"/>
      <c r="I6" s="88"/>
      <c r="J6" s="88"/>
    </row>
    <row r="7" spans="1:10" ht="15" thickBot="1" x14ac:dyDescent="0.35">
      <c r="A7" s="88"/>
      <c r="B7" s="209" t="s">
        <v>376</v>
      </c>
      <c r="C7" s="212" t="s">
        <v>3597</v>
      </c>
      <c r="D7" s="212" t="s">
        <v>3598</v>
      </c>
      <c r="E7" s="215" t="s">
        <v>3599</v>
      </c>
      <c r="F7" s="215"/>
      <c r="G7" s="215" t="s">
        <v>3600</v>
      </c>
      <c r="H7" s="215"/>
      <c r="I7" s="215" t="s">
        <v>3601</v>
      </c>
      <c r="J7" s="215"/>
    </row>
    <row r="8" spans="1:10" ht="15" thickBot="1" x14ac:dyDescent="0.35">
      <c r="A8" s="88"/>
      <c r="B8" s="210"/>
      <c r="C8" s="213"/>
      <c r="D8" s="213"/>
      <c r="E8" s="216" t="s">
        <v>3602</v>
      </c>
      <c r="F8" s="216"/>
      <c r="G8" s="216" t="s">
        <v>3602</v>
      </c>
      <c r="H8" s="216"/>
      <c r="I8" s="216" t="s">
        <v>3602</v>
      </c>
      <c r="J8" s="216"/>
    </row>
    <row r="9" spans="1:10" x14ac:dyDescent="0.3">
      <c r="A9" s="88"/>
      <c r="B9" s="210"/>
      <c r="C9" s="213"/>
      <c r="D9" s="213"/>
      <c r="E9" s="208" t="s">
        <v>3603</v>
      </c>
      <c r="F9" s="206" t="s">
        <v>377</v>
      </c>
      <c r="G9" s="208" t="s">
        <v>3603</v>
      </c>
      <c r="H9" s="206" t="s">
        <v>377</v>
      </c>
      <c r="I9" s="208" t="s">
        <v>3603</v>
      </c>
      <c r="J9" s="206" t="s">
        <v>377</v>
      </c>
    </row>
    <row r="10" spans="1:10" ht="15" thickBot="1" x14ac:dyDescent="0.35">
      <c r="A10" s="88"/>
      <c r="B10" s="211"/>
      <c r="C10" s="214"/>
      <c r="D10" s="214"/>
      <c r="E10" s="207"/>
      <c r="F10" s="207"/>
      <c r="G10" s="207"/>
      <c r="H10" s="207"/>
      <c r="I10" s="207"/>
      <c r="J10" s="207"/>
    </row>
    <row r="11" spans="1:10" x14ac:dyDescent="0.3">
      <c r="A11" s="91"/>
      <c r="B11" s="202" t="s">
        <v>2375</v>
      </c>
      <c r="C11" s="204" t="s">
        <v>3604</v>
      </c>
      <c r="D11" s="201"/>
      <c r="E11" s="199"/>
      <c r="F11" s="201"/>
      <c r="G11" s="199"/>
      <c r="H11" s="201" t="s">
        <v>3605</v>
      </c>
      <c r="I11" s="199"/>
      <c r="J11" s="201" t="s">
        <v>3605</v>
      </c>
    </row>
    <row r="12" spans="1:10" ht="15" thickBot="1" x14ac:dyDescent="0.35">
      <c r="A12" s="91"/>
      <c r="B12" s="203"/>
      <c r="C12" s="205"/>
      <c r="D12" s="200"/>
      <c r="E12" s="200"/>
      <c r="F12" s="200"/>
      <c r="G12" s="200"/>
      <c r="H12" s="200"/>
      <c r="I12" s="200"/>
      <c r="J12" s="200"/>
    </row>
    <row r="13" spans="1:10" x14ac:dyDescent="0.3">
      <c r="A13" s="91"/>
      <c r="B13" s="202" t="s">
        <v>2375</v>
      </c>
      <c r="C13" s="204" t="s">
        <v>3606</v>
      </c>
      <c r="D13" s="201"/>
      <c r="E13" s="199"/>
      <c r="F13" s="201" t="s">
        <v>3605</v>
      </c>
      <c r="G13" s="199"/>
      <c r="H13" s="201" t="s">
        <v>3605</v>
      </c>
      <c r="I13" s="199"/>
      <c r="J13" s="201" t="s">
        <v>3605</v>
      </c>
    </row>
    <row r="14" spans="1:10" ht="15" thickBot="1" x14ac:dyDescent="0.35">
      <c r="A14" s="91"/>
      <c r="B14" s="203"/>
      <c r="C14" s="205"/>
      <c r="D14" s="200"/>
      <c r="E14" s="200"/>
      <c r="F14" s="200"/>
      <c r="G14" s="200"/>
      <c r="H14" s="200"/>
      <c r="I14" s="200"/>
      <c r="J14" s="200"/>
    </row>
    <row r="15" spans="1:10" x14ac:dyDescent="0.3">
      <c r="A15" s="92"/>
      <c r="B15" s="220" t="s">
        <v>865</v>
      </c>
      <c r="C15" s="222" t="s">
        <v>3606</v>
      </c>
      <c r="D15" s="224">
        <v>70011210</v>
      </c>
      <c r="E15" s="217" t="s">
        <v>3607</v>
      </c>
      <c r="F15" s="226">
        <v>130</v>
      </c>
      <c r="G15" s="217" t="s">
        <v>3608</v>
      </c>
      <c r="H15" s="226">
        <v>140</v>
      </c>
      <c r="I15" s="217"/>
      <c r="J15" s="219" t="s">
        <v>3605</v>
      </c>
    </row>
    <row r="16" spans="1:10" ht="15" thickBot="1" x14ac:dyDescent="0.35">
      <c r="A16" s="88"/>
      <c r="B16" s="221"/>
      <c r="C16" s="223"/>
      <c r="D16" s="225"/>
      <c r="E16" s="218"/>
      <c r="F16" s="218"/>
      <c r="G16" s="218"/>
      <c r="H16" s="218"/>
      <c r="I16" s="218"/>
      <c r="J16" s="218"/>
    </row>
    <row r="17" spans="1:10" x14ac:dyDescent="0.3">
      <c r="A17" s="92"/>
      <c r="B17" s="220" t="s">
        <v>833</v>
      </c>
      <c r="C17" s="222" t="s">
        <v>3606</v>
      </c>
      <c r="D17" s="224">
        <v>70012338</v>
      </c>
      <c r="E17" s="217" t="s">
        <v>3609</v>
      </c>
      <c r="F17" s="219" t="s">
        <v>3605</v>
      </c>
      <c r="G17" s="217"/>
      <c r="H17" s="219" t="s">
        <v>3605</v>
      </c>
      <c r="I17" s="217"/>
      <c r="J17" s="219" t="s">
        <v>3605</v>
      </c>
    </row>
    <row r="18" spans="1:10" ht="15" thickBot="1" x14ac:dyDescent="0.35">
      <c r="A18" s="88"/>
      <c r="B18" s="221"/>
      <c r="C18" s="223"/>
      <c r="D18" s="225"/>
      <c r="E18" s="218"/>
      <c r="F18" s="218"/>
      <c r="G18" s="218"/>
      <c r="H18" s="218"/>
      <c r="I18" s="218"/>
      <c r="J18" s="218"/>
    </row>
    <row r="19" spans="1:10" x14ac:dyDescent="0.3">
      <c r="A19" s="92"/>
      <c r="B19" s="220" t="s">
        <v>1189</v>
      </c>
      <c r="C19" s="222" t="s">
        <v>3606</v>
      </c>
      <c r="D19" s="224">
        <v>70011203</v>
      </c>
      <c r="E19" s="217" t="s">
        <v>3610</v>
      </c>
      <c r="F19" s="219" t="s">
        <v>3605</v>
      </c>
      <c r="G19" s="217"/>
      <c r="H19" s="219" t="s">
        <v>3605</v>
      </c>
      <c r="I19" s="217"/>
      <c r="J19" s="219" t="s">
        <v>3605</v>
      </c>
    </row>
    <row r="20" spans="1:10" ht="15" thickBot="1" x14ac:dyDescent="0.35">
      <c r="A20" s="88"/>
      <c r="B20" s="221"/>
      <c r="C20" s="223"/>
      <c r="D20" s="225"/>
      <c r="E20" s="218"/>
      <c r="F20" s="218"/>
      <c r="G20" s="218"/>
      <c r="H20" s="218"/>
      <c r="I20" s="218"/>
      <c r="J20" s="218"/>
    </row>
    <row r="21" spans="1:10" x14ac:dyDescent="0.3">
      <c r="A21" s="92"/>
      <c r="B21" s="220" t="s">
        <v>866</v>
      </c>
      <c r="C21" s="222" t="s">
        <v>3606</v>
      </c>
      <c r="D21" s="224">
        <v>70011204</v>
      </c>
      <c r="E21" s="217" t="s">
        <v>3611</v>
      </c>
      <c r="F21" s="219" t="s">
        <v>3605</v>
      </c>
      <c r="G21" s="217"/>
      <c r="H21" s="219" t="s">
        <v>3605</v>
      </c>
      <c r="I21" s="217"/>
      <c r="J21" s="219" t="s">
        <v>3605</v>
      </c>
    </row>
    <row r="22" spans="1:10" ht="15" thickBot="1" x14ac:dyDescent="0.35">
      <c r="A22" s="88"/>
      <c r="B22" s="221"/>
      <c r="C22" s="223"/>
      <c r="D22" s="225"/>
      <c r="E22" s="218"/>
      <c r="F22" s="218"/>
      <c r="G22" s="218"/>
      <c r="H22" s="218"/>
      <c r="I22" s="218"/>
      <c r="J22" s="218"/>
    </row>
    <row r="23" spans="1:10" x14ac:dyDescent="0.3">
      <c r="A23" s="92"/>
      <c r="B23" s="220" t="s">
        <v>906</v>
      </c>
      <c r="C23" s="222" t="s">
        <v>3606</v>
      </c>
      <c r="D23" s="224">
        <v>70009068</v>
      </c>
      <c r="E23" s="217" t="s">
        <v>3612</v>
      </c>
      <c r="F23" s="219" t="s">
        <v>3605</v>
      </c>
      <c r="G23" s="217"/>
      <c r="H23" s="219" t="s">
        <v>3605</v>
      </c>
      <c r="I23" s="217"/>
      <c r="J23" s="219" t="s">
        <v>3605</v>
      </c>
    </row>
    <row r="24" spans="1:10" ht="15" thickBot="1" x14ac:dyDescent="0.35">
      <c r="A24" s="88"/>
      <c r="B24" s="221"/>
      <c r="C24" s="223"/>
      <c r="D24" s="225"/>
      <c r="E24" s="218"/>
      <c r="F24" s="218"/>
      <c r="G24" s="218"/>
      <c r="H24" s="218"/>
      <c r="I24" s="218"/>
      <c r="J24" s="218"/>
    </row>
    <row r="25" spans="1:10" x14ac:dyDescent="0.3">
      <c r="A25" s="92"/>
      <c r="B25" s="220" t="s">
        <v>604</v>
      </c>
      <c r="C25" s="222" t="s">
        <v>3606</v>
      </c>
      <c r="D25" s="224">
        <v>70010876</v>
      </c>
      <c r="E25" s="217" t="s">
        <v>3613</v>
      </c>
      <c r="F25" s="227">
        <v>3.54</v>
      </c>
      <c r="G25" s="217" t="s">
        <v>3614</v>
      </c>
      <c r="H25" s="227">
        <v>3.64</v>
      </c>
      <c r="I25" s="217" t="s">
        <v>3615</v>
      </c>
      <c r="J25" s="227">
        <v>3.74</v>
      </c>
    </row>
    <row r="26" spans="1:10" ht="15" thickBot="1" x14ac:dyDescent="0.35">
      <c r="A26" s="88"/>
      <c r="B26" s="221"/>
      <c r="C26" s="223"/>
      <c r="D26" s="225"/>
      <c r="E26" s="218"/>
      <c r="F26" s="218"/>
      <c r="G26" s="218"/>
      <c r="H26" s="218"/>
      <c r="I26" s="218"/>
      <c r="J26" s="218"/>
    </row>
    <row r="27" spans="1:10" x14ac:dyDescent="0.3">
      <c r="A27" s="92"/>
      <c r="B27" s="220" t="s">
        <v>924</v>
      </c>
      <c r="C27" s="222" t="s">
        <v>3606</v>
      </c>
      <c r="D27" s="224">
        <v>70011201</v>
      </c>
      <c r="E27" s="217" t="s">
        <v>3616</v>
      </c>
      <c r="F27" s="219" t="s">
        <v>3605</v>
      </c>
      <c r="G27" s="217"/>
      <c r="H27" s="219" t="s">
        <v>3605</v>
      </c>
      <c r="I27" s="217"/>
      <c r="J27" s="219" t="s">
        <v>3605</v>
      </c>
    </row>
    <row r="28" spans="1:10" ht="15" thickBot="1" x14ac:dyDescent="0.35">
      <c r="A28" s="88"/>
      <c r="B28" s="221"/>
      <c r="C28" s="223"/>
      <c r="D28" s="225"/>
      <c r="E28" s="218"/>
      <c r="F28" s="218"/>
      <c r="G28" s="218"/>
      <c r="H28" s="218"/>
      <c r="I28" s="218"/>
      <c r="J28" s="218"/>
    </row>
    <row r="29" spans="1:10" x14ac:dyDescent="0.3">
      <c r="A29" s="92"/>
      <c r="B29" s="220" t="s">
        <v>811</v>
      </c>
      <c r="C29" s="222" t="s">
        <v>3606</v>
      </c>
      <c r="D29" s="224">
        <v>70008438</v>
      </c>
      <c r="E29" s="217" t="s">
        <v>3617</v>
      </c>
      <c r="F29" s="219" t="s">
        <v>3605</v>
      </c>
      <c r="G29" s="217"/>
      <c r="H29" s="219" t="s">
        <v>3605</v>
      </c>
      <c r="I29" s="217"/>
      <c r="J29" s="219" t="s">
        <v>3605</v>
      </c>
    </row>
    <row r="30" spans="1:10" ht="15" thickBot="1" x14ac:dyDescent="0.35">
      <c r="A30" s="88"/>
      <c r="B30" s="221"/>
      <c r="C30" s="223"/>
      <c r="D30" s="225"/>
      <c r="E30" s="218"/>
      <c r="F30" s="218"/>
      <c r="G30" s="218"/>
      <c r="H30" s="218"/>
      <c r="I30" s="218"/>
      <c r="J30" s="218"/>
    </row>
    <row r="31" spans="1:10" x14ac:dyDescent="0.3">
      <c r="A31" s="92"/>
      <c r="B31" s="220" t="s">
        <v>898</v>
      </c>
      <c r="C31" s="222" t="s">
        <v>3606</v>
      </c>
      <c r="D31" s="224">
        <v>70011207</v>
      </c>
      <c r="E31" s="217" t="s">
        <v>3618</v>
      </c>
      <c r="F31" s="219" t="s">
        <v>3605</v>
      </c>
      <c r="G31" s="217"/>
      <c r="H31" s="219" t="s">
        <v>3605</v>
      </c>
      <c r="I31" s="217"/>
      <c r="J31" s="219" t="s">
        <v>3605</v>
      </c>
    </row>
    <row r="32" spans="1:10" ht="15" thickBot="1" x14ac:dyDescent="0.35">
      <c r="A32" s="88"/>
      <c r="B32" s="221"/>
      <c r="C32" s="223"/>
      <c r="D32" s="225"/>
      <c r="E32" s="218"/>
      <c r="F32" s="218"/>
      <c r="G32" s="218"/>
      <c r="H32" s="218"/>
      <c r="I32" s="218"/>
      <c r="J32" s="218"/>
    </row>
    <row r="33" spans="1:10" x14ac:dyDescent="0.3">
      <c r="A33" s="92"/>
      <c r="B33" s="220" t="s">
        <v>643</v>
      </c>
      <c r="C33" s="222" t="s">
        <v>3606</v>
      </c>
      <c r="D33" s="224">
        <v>70009075</v>
      </c>
      <c r="E33" s="217" t="s">
        <v>3619</v>
      </c>
      <c r="F33" s="219" t="s">
        <v>3605</v>
      </c>
      <c r="G33" s="217"/>
      <c r="H33" s="219" t="s">
        <v>3605</v>
      </c>
      <c r="I33" s="217"/>
      <c r="J33" s="219" t="s">
        <v>3605</v>
      </c>
    </row>
    <row r="34" spans="1:10" ht="15" thickBot="1" x14ac:dyDescent="0.35">
      <c r="A34" s="88"/>
      <c r="B34" s="221"/>
      <c r="C34" s="223"/>
      <c r="D34" s="225"/>
      <c r="E34" s="218"/>
      <c r="F34" s="218"/>
      <c r="G34" s="218"/>
      <c r="H34" s="218"/>
      <c r="I34" s="218"/>
      <c r="J34" s="218"/>
    </row>
    <row r="35" spans="1:10" x14ac:dyDescent="0.3">
      <c r="A35" s="92"/>
      <c r="B35" s="220" t="s">
        <v>1903</v>
      </c>
      <c r="C35" s="222" t="s">
        <v>3606</v>
      </c>
      <c r="D35" s="224">
        <v>70011202</v>
      </c>
      <c r="E35" s="217" t="s">
        <v>3618</v>
      </c>
      <c r="F35" s="219" t="s">
        <v>3605</v>
      </c>
      <c r="G35" s="217"/>
      <c r="H35" s="219" t="s">
        <v>3605</v>
      </c>
      <c r="I35" s="217"/>
      <c r="J35" s="219" t="s">
        <v>3605</v>
      </c>
    </row>
    <row r="36" spans="1:10" ht="15" thickBot="1" x14ac:dyDescent="0.35">
      <c r="A36" s="88"/>
      <c r="B36" s="221"/>
      <c r="C36" s="223"/>
      <c r="D36" s="225"/>
      <c r="E36" s="218"/>
      <c r="F36" s="218"/>
      <c r="G36" s="218"/>
      <c r="H36" s="218"/>
      <c r="I36" s="218"/>
      <c r="J36" s="218"/>
    </row>
    <row r="37" spans="1:10" x14ac:dyDescent="0.3">
      <c r="A37" s="92"/>
      <c r="B37" s="220" t="s">
        <v>1703</v>
      </c>
      <c r="C37" s="222" t="s">
        <v>3606</v>
      </c>
      <c r="D37" s="224">
        <v>70011208</v>
      </c>
      <c r="E37" s="217" t="s">
        <v>3620</v>
      </c>
      <c r="F37" s="219" t="s">
        <v>3605</v>
      </c>
      <c r="G37" s="217"/>
      <c r="H37" s="219" t="s">
        <v>3605</v>
      </c>
      <c r="I37" s="217"/>
      <c r="J37" s="219" t="s">
        <v>3605</v>
      </c>
    </row>
    <row r="38" spans="1:10" ht="15" thickBot="1" x14ac:dyDescent="0.35">
      <c r="A38" s="88"/>
      <c r="B38" s="221"/>
      <c r="C38" s="223"/>
      <c r="D38" s="225"/>
      <c r="E38" s="218"/>
      <c r="F38" s="218"/>
      <c r="G38" s="218"/>
      <c r="H38" s="218"/>
      <c r="I38" s="218"/>
      <c r="J38" s="218"/>
    </row>
    <row r="39" spans="1:10" x14ac:dyDescent="0.3">
      <c r="A39" s="92"/>
      <c r="B39" s="220" t="s">
        <v>150</v>
      </c>
      <c r="C39" s="222" t="s">
        <v>3606</v>
      </c>
      <c r="D39" s="224">
        <v>70012866</v>
      </c>
      <c r="E39" s="217" t="s">
        <v>3621</v>
      </c>
      <c r="F39" s="219" t="s">
        <v>3605</v>
      </c>
      <c r="G39" s="217"/>
      <c r="H39" s="219" t="s">
        <v>3605</v>
      </c>
      <c r="I39" s="217"/>
      <c r="J39" s="219" t="s">
        <v>3605</v>
      </c>
    </row>
    <row r="40" spans="1:10" ht="15" thickBot="1" x14ac:dyDescent="0.35">
      <c r="A40" s="88"/>
      <c r="B40" s="221"/>
      <c r="C40" s="223"/>
      <c r="D40" s="225"/>
      <c r="E40" s="218"/>
      <c r="F40" s="218"/>
      <c r="G40" s="218"/>
      <c r="H40" s="218"/>
      <c r="I40" s="218"/>
      <c r="J40" s="218"/>
    </row>
    <row r="41" spans="1:10" x14ac:dyDescent="0.3">
      <c r="A41" s="92"/>
      <c r="B41" s="220" t="s">
        <v>53</v>
      </c>
      <c r="C41" s="222" t="s">
        <v>3606</v>
      </c>
      <c r="D41" s="224">
        <v>70012862</v>
      </c>
      <c r="E41" s="217" t="s">
        <v>3622</v>
      </c>
      <c r="F41" s="219" t="s">
        <v>3605</v>
      </c>
      <c r="G41" s="217"/>
      <c r="H41" s="219" t="s">
        <v>3605</v>
      </c>
      <c r="I41" s="217"/>
      <c r="J41" s="219" t="s">
        <v>3605</v>
      </c>
    </row>
    <row r="42" spans="1:10" ht="15" thickBot="1" x14ac:dyDescent="0.35">
      <c r="A42" s="88"/>
      <c r="B42" s="221"/>
      <c r="C42" s="223"/>
      <c r="D42" s="225"/>
      <c r="E42" s="218"/>
      <c r="F42" s="218"/>
      <c r="G42" s="218"/>
      <c r="H42" s="218"/>
      <c r="I42" s="218"/>
      <c r="J42" s="218"/>
    </row>
    <row r="43" spans="1:10" x14ac:dyDescent="0.3">
      <c r="A43" s="92"/>
      <c r="B43" s="220" t="s">
        <v>307</v>
      </c>
      <c r="C43" s="222" t="s">
        <v>3606</v>
      </c>
      <c r="D43" s="224">
        <v>70008257</v>
      </c>
      <c r="E43" s="217" t="s">
        <v>3623</v>
      </c>
      <c r="F43" s="219" t="s">
        <v>3605</v>
      </c>
      <c r="G43" s="217"/>
      <c r="H43" s="219" t="s">
        <v>3605</v>
      </c>
      <c r="I43" s="217"/>
      <c r="J43" s="219" t="s">
        <v>3605</v>
      </c>
    </row>
    <row r="44" spans="1:10" ht="15" thickBot="1" x14ac:dyDescent="0.35">
      <c r="A44" s="88"/>
      <c r="B44" s="221"/>
      <c r="C44" s="223"/>
      <c r="D44" s="225"/>
      <c r="E44" s="218"/>
      <c r="F44" s="218"/>
      <c r="G44" s="218"/>
      <c r="H44" s="218"/>
      <c r="I44" s="218"/>
      <c r="J44" s="218"/>
    </row>
    <row r="45" spans="1:10" x14ac:dyDescent="0.3">
      <c r="A45" s="92"/>
      <c r="B45" s="220" t="s">
        <v>232</v>
      </c>
      <c r="C45" s="222" t="s">
        <v>3606</v>
      </c>
      <c r="D45" s="224">
        <v>70008253</v>
      </c>
      <c r="E45" s="217" t="s">
        <v>3624</v>
      </c>
      <c r="F45" s="228">
        <v>14.564</v>
      </c>
      <c r="G45" s="217" t="s">
        <v>3625</v>
      </c>
      <c r="H45" s="228">
        <v>15.048999999999999</v>
      </c>
      <c r="I45" s="217" t="s">
        <v>3626</v>
      </c>
      <c r="J45" s="228">
        <v>15.295999999999999</v>
      </c>
    </row>
    <row r="46" spans="1:10" ht="15" thickBot="1" x14ac:dyDescent="0.35">
      <c r="A46" s="88"/>
      <c r="B46" s="221"/>
      <c r="C46" s="223"/>
      <c r="D46" s="225"/>
      <c r="E46" s="218"/>
      <c r="F46" s="218"/>
      <c r="G46" s="218"/>
      <c r="H46" s="218"/>
      <c r="I46" s="218"/>
      <c r="J46" s="218"/>
    </row>
    <row r="47" spans="1:10" x14ac:dyDescent="0.3">
      <c r="A47" s="92"/>
      <c r="B47" s="220" t="s">
        <v>241</v>
      </c>
      <c r="C47" s="222" t="s">
        <v>3606</v>
      </c>
      <c r="D47" s="224">
        <v>70008255</v>
      </c>
      <c r="E47" s="217" t="s">
        <v>3627</v>
      </c>
      <c r="F47" s="226">
        <v>17</v>
      </c>
      <c r="G47" s="217"/>
      <c r="H47" s="219" t="s">
        <v>3605</v>
      </c>
      <c r="I47" s="217"/>
      <c r="J47" s="219" t="s">
        <v>3605</v>
      </c>
    </row>
    <row r="48" spans="1:10" ht="15" thickBot="1" x14ac:dyDescent="0.35">
      <c r="A48" s="88"/>
      <c r="B48" s="221"/>
      <c r="C48" s="223"/>
      <c r="D48" s="225"/>
      <c r="E48" s="218"/>
      <c r="F48" s="218"/>
      <c r="G48" s="218"/>
      <c r="H48" s="218"/>
      <c r="I48" s="218"/>
      <c r="J48" s="218"/>
    </row>
    <row r="49" spans="1:10" x14ac:dyDescent="0.3">
      <c r="A49" s="92"/>
      <c r="B49" s="220" t="s">
        <v>319</v>
      </c>
      <c r="C49" s="222" t="s">
        <v>3606</v>
      </c>
      <c r="D49" s="224">
        <v>70008254</v>
      </c>
      <c r="E49" s="217" t="s">
        <v>3618</v>
      </c>
      <c r="F49" s="219" t="s">
        <v>3605</v>
      </c>
      <c r="G49" s="217"/>
      <c r="H49" s="219" t="s">
        <v>3605</v>
      </c>
      <c r="I49" s="217"/>
      <c r="J49" s="219" t="s">
        <v>3605</v>
      </c>
    </row>
    <row r="50" spans="1:10" ht="15" thickBot="1" x14ac:dyDescent="0.35">
      <c r="A50" s="88"/>
      <c r="B50" s="221"/>
      <c r="C50" s="223"/>
      <c r="D50" s="225"/>
      <c r="E50" s="218"/>
      <c r="F50" s="218"/>
      <c r="G50" s="218"/>
      <c r="H50" s="218"/>
      <c r="I50" s="218"/>
      <c r="J50" s="218"/>
    </row>
    <row r="51" spans="1:10" x14ac:dyDescent="0.3">
      <c r="A51" s="92"/>
      <c r="B51" s="220" t="s">
        <v>333</v>
      </c>
      <c r="C51" s="222" t="s">
        <v>3606</v>
      </c>
      <c r="D51" s="224">
        <v>70008250</v>
      </c>
      <c r="E51" s="217" t="s">
        <v>3628</v>
      </c>
      <c r="F51" s="219" t="s">
        <v>3605</v>
      </c>
      <c r="G51" s="217"/>
      <c r="H51" s="219" t="s">
        <v>3605</v>
      </c>
      <c r="I51" s="217"/>
      <c r="J51" s="219" t="s">
        <v>3605</v>
      </c>
    </row>
    <row r="52" spans="1:10" ht="15" thickBot="1" x14ac:dyDescent="0.35">
      <c r="A52" s="88"/>
      <c r="B52" s="221"/>
      <c r="C52" s="223"/>
      <c r="D52" s="225"/>
      <c r="E52" s="218"/>
      <c r="F52" s="218"/>
      <c r="G52" s="218"/>
      <c r="H52" s="218"/>
      <c r="I52" s="218"/>
      <c r="J52" s="218"/>
    </row>
    <row r="53" spans="1:10" x14ac:dyDescent="0.3">
      <c r="A53" s="92"/>
      <c r="B53" s="220" t="s">
        <v>133</v>
      </c>
      <c r="C53" s="222" t="s">
        <v>3606</v>
      </c>
      <c r="D53" s="224">
        <v>70008256</v>
      </c>
      <c r="E53" s="217" t="s">
        <v>3629</v>
      </c>
      <c r="F53" s="219" t="s">
        <v>3605</v>
      </c>
      <c r="G53" s="217"/>
      <c r="H53" s="219" t="s">
        <v>3605</v>
      </c>
      <c r="I53" s="217"/>
      <c r="J53" s="219" t="s">
        <v>3605</v>
      </c>
    </row>
    <row r="54" spans="1:10" ht="15" thickBot="1" x14ac:dyDescent="0.35">
      <c r="A54" s="88"/>
      <c r="B54" s="221"/>
      <c r="C54" s="223"/>
      <c r="D54" s="225"/>
      <c r="E54" s="218"/>
      <c r="F54" s="218"/>
      <c r="G54" s="218"/>
      <c r="H54" s="218"/>
      <c r="I54" s="218"/>
      <c r="J54" s="218"/>
    </row>
    <row r="55" spans="1:10" x14ac:dyDescent="0.3">
      <c r="A55" s="92"/>
      <c r="B55" s="220" t="s">
        <v>63</v>
      </c>
      <c r="C55" s="222" t="s">
        <v>3606</v>
      </c>
      <c r="D55" s="224">
        <v>70008259</v>
      </c>
      <c r="E55" s="217" t="s">
        <v>3630</v>
      </c>
      <c r="F55" s="219" t="s">
        <v>3605</v>
      </c>
      <c r="G55" s="217"/>
      <c r="H55" s="219" t="s">
        <v>3605</v>
      </c>
      <c r="I55" s="217"/>
      <c r="J55" s="219" t="s">
        <v>3605</v>
      </c>
    </row>
    <row r="56" spans="1:10" ht="15" thickBot="1" x14ac:dyDescent="0.35">
      <c r="A56" s="88"/>
      <c r="B56" s="221"/>
      <c r="C56" s="223"/>
      <c r="D56" s="225"/>
      <c r="E56" s="218"/>
      <c r="F56" s="218"/>
      <c r="G56" s="218"/>
      <c r="H56" s="218"/>
      <c r="I56" s="218"/>
      <c r="J56" s="218"/>
    </row>
    <row r="57" spans="1:10" x14ac:dyDescent="0.3">
      <c r="A57" s="92"/>
      <c r="B57" s="220" t="s">
        <v>148</v>
      </c>
      <c r="C57" s="222" t="s">
        <v>3606</v>
      </c>
      <c r="D57" s="224">
        <v>70008251</v>
      </c>
      <c r="E57" s="217" t="s">
        <v>3631</v>
      </c>
      <c r="F57" s="219" t="s">
        <v>3605</v>
      </c>
      <c r="G57" s="217"/>
      <c r="H57" s="219" t="s">
        <v>3605</v>
      </c>
      <c r="I57" s="217"/>
      <c r="J57" s="219" t="s">
        <v>3605</v>
      </c>
    </row>
    <row r="58" spans="1:10" ht="15" thickBot="1" x14ac:dyDescent="0.35">
      <c r="A58" s="88"/>
      <c r="B58" s="221"/>
      <c r="C58" s="223"/>
      <c r="D58" s="225"/>
      <c r="E58" s="218"/>
      <c r="F58" s="218"/>
      <c r="G58" s="218"/>
      <c r="H58" s="218"/>
      <c r="I58" s="218"/>
      <c r="J58" s="218"/>
    </row>
    <row r="59" spans="1:10" x14ac:dyDescent="0.3">
      <c r="A59" s="92"/>
      <c r="B59" s="220" t="s">
        <v>71</v>
      </c>
      <c r="C59" s="222" t="s">
        <v>3606</v>
      </c>
      <c r="D59" s="224">
        <v>70008252</v>
      </c>
      <c r="E59" s="217" t="s">
        <v>3632</v>
      </c>
      <c r="F59" s="219" t="s">
        <v>3605</v>
      </c>
      <c r="G59" s="217"/>
      <c r="H59" s="219" t="s">
        <v>3605</v>
      </c>
      <c r="I59" s="217"/>
      <c r="J59" s="219" t="s">
        <v>3605</v>
      </c>
    </row>
    <row r="60" spans="1:10" ht="15" thickBot="1" x14ac:dyDescent="0.35">
      <c r="A60" s="88"/>
      <c r="B60" s="221"/>
      <c r="C60" s="223"/>
      <c r="D60" s="225"/>
      <c r="E60" s="218"/>
      <c r="F60" s="218"/>
      <c r="G60" s="218"/>
      <c r="H60" s="218"/>
      <c r="I60" s="218"/>
      <c r="J60" s="218"/>
    </row>
    <row r="61" spans="1:10" x14ac:dyDescent="0.3">
      <c r="A61" s="92"/>
      <c r="B61" s="220" t="s">
        <v>75</v>
      </c>
      <c r="C61" s="222" t="s">
        <v>3606</v>
      </c>
      <c r="D61" s="224">
        <v>70008258</v>
      </c>
      <c r="E61" s="217" t="s">
        <v>3633</v>
      </c>
      <c r="F61" s="219" t="s">
        <v>3605</v>
      </c>
      <c r="G61" s="217"/>
      <c r="H61" s="219" t="s">
        <v>3605</v>
      </c>
      <c r="I61" s="217"/>
      <c r="J61" s="219" t="s">
        <v>3605</v>
      </c>
    </row>
    <row r="62" spans="1:10" ht="15" thickBot="1" x14ac:dyDescent="0.35">
      <c r="A62" s="88"/>
      <c r="B62" s="221"/>
      <c r="C62" s="223"/>
      <c r="D62" s="225"/>
      <c r="E62" s="218"/>
      <c r="F62" s="218"/>
      <c r="G62" s="218"/>
      <c r="H62" s="218"/>
      <c r="I62" s="218"/>
      <c r="J62" s="218"/>
    </row>
    <row r="63" spans="1:10" x14ac:dyDescent="0.3">
      <c r="A63" s="92"/>
      <c r="B63" s="220" t="s">
        <v>187</v>
      </c>
      <c r="C63" s="222" t="s">
        <v>3606</v>
      </c>
      <c r="D63" s="224">
        <v>70008260</v>
      </c>
      <c r="E63" s="217" t="s">
        <v>3634</v>
      </c>
      <c r="F63" s="219" t="s">
        <v>3605</v>
      </c>
      <c r="G63" s="217"/>
      <c r="H63" s="219" t="s">
        <v>3605</v>
      </c>
      <c r="I63" s="217"/>
      <c r="J63" s="219" t="s">
        <v>3605</v>
      </c>
    </row>
    <row r="64" spans="1:10" ht="15" thickBot="1" x14ac:dyDescent="0.35">
      <c r="A64" s="88"/>
      <c r="B64" s="221"/>
      <c r="C64" s="223"/>
      <c r="D64" s="225"/>
      <c r="E64" s="218"/>
      <c r="F64" s="218"/>
      <c r="G64" s="218"/>
      <c r="H64" s="218"/>
      <c r="I64" s="218"/>
      <c r="J64" s="218"/>
    </row>
    <row r="65" spans="1:10" x14ac:dyDescent="0.3">
      <c r="A65" s="92"/>
      <c r="B65" s="220" t="s">
        <v>192</v>
      </c>
      <c r="C65" s="222" t="s">
        <v>3606</v>
      </c>
      <c r="D65" s="224">
        <v>70008480</v>
      </c>
      <c r="E65" s="217" t="s">
        <v>3635</v>
      </c>
      <c r="F65" s="219" t="s">
        <v>3605</v>
      </c>
      <c r="G65" s="217" t="s">
        <v>3608</v>
      </c>
      <c r="H65" s="228">
        <v>22.795000000000002</v>
      </c>
      <c r="I65" s="217" t="s">
        <v>3615</v>
      </c>
      <c r="J65" s="228">
        <v>23.751000000000001</v>
      </c>
    </row>
    <row r="66" spans="1:10" ht="15" thickBot="1" x14ac:dyDescent="0.35">
      <c r="A66" s="88"/>
      <c r="B66" s="221"/>
      <c r="C66" s="223"/>
      <c r="D66" s="225"/>
      <c r="E66" s="218"/>
      <c r="F66" s="218"/>
      <c r="G66" s="218"/>
      <c r="H66" s="218"/>
      <c r="I66" s="218"/>
      <c r="J66" s="218"/>
    </row>
    <row r="67" spans="1:10" x14ac:dyDescent="0.3">
      <c r="A67" s="92"/>
      <c r="B67" s="220" t="s">
        <v>258</v>
      </c>
      <c r="C67" s="222" t="s">
        <v>3606</v>
      </c>
      <c r="D67" s="224">
        <v>70008486</v>
      </c>
      <c r="E67" s="217" t="s">
        <v>3636</v>
      </c>
      <c r="F67" s="226">
        <v>17</v>
      </c>
      <c r="G67" s="217" t="s">
        <v>3614</v>
      </c>
      <c r="H67" s="226">
        <v>18</v>
      </c>
      <c r="I67" s="217"/>
      <c r="J67" s="219" t="s">
        <v>3605</v>
      </c>
    </row>
    <row r="68" spans="1:10" ht="15" thickBot="1" x14ac:dyDescent="0.35">
      <c r="A68" s="88"/>
      <c r="B68" s="221"/>
      <c r="C68" s="223"/>
      <c r="D68" s="225"/>
      <c r="E68" s="218"/>
      <c r="F68" s="218"/>
      <c r="G68" s="218"/>
      <c r="H68" s="218"/>
      <c r="I68" s="218"/>
      <c r="J68" s="218"/>
    </row>
    <row r="69" spans="1:10" x14ac:dyDescent="0.3">
      <c r="A69" s="92"/>
      <c r="B69" s="220" t="s">
        <v>266</v>
      </c>
      <c r="C69" s="222" t="s">
        <v>3606</v>
      </c>
      <c r="D69" s="224">
        <v>70008481</v>
      </c>
      <c r="E69" s="217" t="s">
        <v>3637</v>
      </c>
      <c r="F69" s="219" t="s">
        <v>3605</v>
      </c>
      <c r="G69" s="217"/>
      <c r="H69" s="219" t="s">
        <v>3605</v>
      </c>
      <c r="I69" s="217"/>
      <c r="J69" s="219" t="s">
        <v>3605</v>
      </c>
    </row>
    <row r="70" spans="1:10" ht="15" thickBot="1" x14ac:dyDescent="0.35">
      <c r="A70" s="88"/>
      <c r="B70" s="221"/>
      <c r="C70" s="223"/>
      <c r="D70" s="225"/>
      <c r="E70" s="218"/>
      <c r="F70" s="218"/>
      <c r="G70" s="218"/>
      <c r="H70" s="218"/>
      <c r="I70" s="218"/>
      <c r="J70" s="218"/>
    </row>
    <row r="71" spans="1:10" x14ac:dyDescent="0.3">
      <c r="A71" s="92"/>
      <c r="B71" s="220" t="s">
        <v>164</v>
      </c>
      <c r="C71" s="222" t="s">
        <v>3606</v>
      </c>
      <c r="D71" s="224">
        <v>70008482</v>
      </c>
      <c r="E71" s="217" t="s">
        <v>3616</v>
      </c>
      <c r="F71" s="219" t="s">
        <v>3605</v>
      </c>
      <c r="G71" s="217"/>
      <c r="H71" s="219" t="s">
        <v>3605</v>
      </c>
      <c r="I71" s="217"/>
      <c r="J71" s="219" t="s">
        <v>3605</v>
      </c>
    </row>
    <row r="72" spans="1:10" ht="15" thickBot="1" x14ac:dyDescent="0.35">
      <c r="A72" s="88"/>
      <c r="B72" s="221"/>
      <c r="C72" s="223"/>
      <c r="D72" s="225"/>
      <c r="E72" s="218"/>
      <c r="F72" s="218"/>
      <c r="G72" s="218"/>
      <c r="H72" s="218"/>
      <c r="I72" s="218"/>
      <c r="J72" s="218"/>
    </row>
    <row r="73" spans="1:10" x14ac:dyDescent="0.3">
      <c r="A73" s="92"/>
      <c r="B73" s="220" t="s">
        <v>59</v>
      </c>
      <c r="C73" s="222" t="s">
        <v>3606</v>
      </c>
      <c r="D73" s="224">
        <v>70008487</v>
      </c>
      <c r="E73" s="217" t="s">
        <v>3638</v>
      </c>
      <c r="F73" s="219" t="s">
        <v>3605</v>
      </c>
      <c r="G73" s="217"/>
      <c r="H73" s="219" t="s">
        <v>3605</v>
      </c>
      <c r="I73" s="217"/>
      <c r="J73" s="219" t="s">
        <v>3605</v>
      </c>
    </row>
    <row r="74" spans="1:10" ht="15" thickBot="1" x14ac:dyDescent="0.35">
      <c r="A74" s="88"/>
      <c r="B74" s="221"/>
      <c r="C74" s="223"/>
      <c r="D74" s="225"/>
      <c r="E74" s="218"/>
      <c r="F74" s="218"/>
      <c r="G74" s="218"/>
      <c r="H74" s="218"/>
      <c r="I74" s="218"/>
      <c r="J74" s="218"/>
    </row>
    <row r="75" spans="1:10" x14ac:dyDescent="0.3">
      <c r="A75" s="92"/>
      <c r="B75" s="220" t="s">
        <v>255</v>
      </c>
      <c r="C75" s="222" t="s">
        <v>3606</v>
      </c>
      <c r="D75" s="224">
        <v>70008477</v>
      </c>
      <c r="E75" s="217" t="s">
        <v>3639</v>
      </c>
      <c r="F75" s="219" t="s">
        <v>3605</v>
      </c>
      <c r="G75" s="217"/>
      <c r="H75" s="219" t="s">
        <v>3605</v>
      </c>
      <c r="I75" s="217"/>
      <c r="J75" s="219" t="s">
        <v>3605</v>
      </c>
    </row>
    <row r="76" spans="1:10" ht="15" thickBot="1" x14ac:dyDescent="0.35">
      <c r="A76" s="88"/>
      <c r="B76" s="221"/>
      <c r="C76" s="223"/>
      <c r="D76" s="225"/>
      <c r="E76" s="218"/>
      <c r="F76" s="218"/>
      <c r="G76" s="218"/>
      <c r="H76" s="218"/>
      <c r="I76" s="218"/>
      <c r="J76" s="218"/>
    </row>
    <row r="77" spans="1:10" x14ac:dyDescent="0.3">
      <c r="A77" s="92"/>
      <c r="B77" s="220" t="s">
        <v>182</v>
      </c>
      <c r="C77" s="222" t="s">
        <v>3606</v>
      </c>
      <c r="D77" s="224">
        <v>70008479</v>
      </c>
      <c r="E77" s="217" t="s">
        <v>3640</v>
      </c>
      <c r="F77" s="219" t="s">
        <v>3605</v>
      </c>
      <c r="G77" s="217"/>
      <c r="H77" s="219" t="s">
        <v>3605</v>
      </c>
      <c r="I77" s="217"/>
      <c r="J77" s="219" t="s">
        <v>3605</v>
      </c>
    </row>
    <row r="78" spans="1:10" ht="15" thickBot="1" x14ac:dyDescent="0.35">
      <c r="A78" s="88"/>
      <c r="B78" s="221"/>
      <c r="C78" s="223"/>
      <c r="D78" s="225"/>
      <c r="E78" s="218"/>
      <c r="F78" s="218"/>
      <c r="G78" s="218"/>
      <c r="H78" s="218"/>
      <c r="I78" s="218"/>
      <c r="J78" s="218"/>
    </row>
    <row r="79" spans="1:10" x14ac:dyDescent="0.3">
      <c r="A79" s="92"/>
      <c r="B79" s="220" t="s">
        <v>173</v>
      </c>
      <c r="C79" s="222" t="s">
        <v>3606</v>
      </c>
      <c r="D79" s="224">
        <v>70008488</v>
      </c>
      <c r="E79" s="217" t="s">
        <v>3641</v>
      </c>
      <c r="F79" s="227">
        <v>8.84</v>
      </c>
      <c r="G79" s="217" t="s">
        <v>3642</v>
      </c>
      <c r="H79" s="227">
        <v>8.85</v>
      </c>
      <c r="I79" s="217" t="s">
        <v>3643</v>
      </c>
      <c r="J79" s="227">
        <v>8.85</v>
      </c>
    </row>
    <row r="80" spans="1:10" ht="15" thickBot="1" x14ac:dyDescent="0.35">
      <c r="A80" s="88"/>
      <c r="B80" s="221"/>
      <c r="C80" s="223"/>
      <c r="D80" s="225"/>
      <c r="E80" s="218"/>
      <c r="F80" s="218"/>
      <c r="G80" s="218"/>
      <c r="H80" s="218"/>
      <c r="I80" s="218"/>
      <c r="J80" s="218"/>
    </row>
    <row r="81" spans="1:10" x14ac:dyDescent="0.3">
      <c r="A81" s="92"/>
      <c r="B81" s="220" t="s">
        <v>127</v>
      </c>
      <c r="C81" s="222" t="s">
        <v>3606</v>
      </c>
      <c r="D81" s="224">
        <v>70008478</v>
      </c>
      <c r="E81" s="217" t="s">
        <v>3644</v>
      </c>
      <c r="F81" s="219" t="s">
        <v>3605</v>
      </c>
      <c r="G81" s="217"/>
      <c r="H81" s="219" t="s">
        <v>3605</v>
      </c>
      <c r="I81" s="217"/>
      <c r="J81" s="219" t="s">
        <v>3605</v>
      </c>
    </row>
    <row r="82" spans="1:10" ht="15" thickBot="1" x14ac:dyDescent="0.35">
      <c r="A82" s="88"/>
      <c r="B82" s="221"/>
      <c r="C82" s="223"/>
      <c r="D82" s="225"/>
      <c r="E82" s="218"/>
      <c r="F82" s="218"/>
      <c r="G82" s="218"/>
      <c r="H82" s="218"/>
      <c r="I82" s="218"/>
      <c r="J82" s="218"/>
    </row>
    <row r="83" spans="1:10" x14ac:dyDescent="0.3">
      <c r="A83" s="92"/>
      <c r="B83" s="220" t="s">
        <v>224</v>
      </c>
      <c r="C83" s="222" t="s">
        <v>3606</v>
      </c>
      <c r="D83" s="224">
        <v>70008485</v>
      </c>
      <c r="E83" s="217" t="s">
        <v>3645</v>
      </c>
      <c r="F83" s="226">
        <v>15</v>
      </c>
      <c r="G83" s="217" t="s">
        <v>3646</v>
      </c>
      <c r="H83" s="226">
        <v>15</v>
      </c>
      <c r="I83" s="217" t="s">
        <v>3626</v>
      </c>
      <c r="J83" s="226">
        <v>15</v>
      </c>
    </row>
    <row r="84" spans="1:10" ht="15" thickBot="1" x14ac:dyDescent="0.35">
      <c r="A84" s="88"/>
      <c r="B84" s="221"/>
      <c r="C84" s="223"/>
      <c r="D84" s="225"/>
      <c r="E84" s="218"/>
      <c r="F84" s="218"/>
      <c r="G84" s="218"/>
      <c r="H84" s="218"/>
      <c r="I84" s="218"/>
      <c r="J84" s="218"/>
    </row>
    <row r="85" spans="1:10" x14ac:dyDescent="0.3">
      <c r="A85" s="92"/>
      <c r="B85" s="220" t="s">
        <v>320</v>
      </c>
      <c r="C85" s="222" t="s">
        <v>3606</v>
      </c>
      <c r="D85" s="224">
        <v>70008484</v>
      </c>
      <c r="E85" s="217" t="s">
        <v>3607</v>
      </c>
      <c r="F85" s="229">
        <v>5388</v>
      </c>
      <c r="G85" s="217" t="s">
        <v>3608</v>
      </c>
      <c r="H85" s="229">
        <v>5388</v>
      </c>
      <c r="I85" s="217" t="s">
        <v>3626</v>
      </c>
      <c r="J85" s="229">
        <v>5388</v>
      </c>
    </row>
    <row r="86" spans="1:10" ht="15" thickBot="1" x14ac:dyDescent="0.35">
      <c r="A86" s="88"/>
      <c r="B86" s="221"/>
      <c r="C86" s="223"/>
      <c r="D86" s="225"/>
      <c r="E86" s="218"/>
      <c r="F86" s="218"/>
      <c r="G86" s="218"/>
      <c r="H86" s="218"/>
      <c r="I86" s="218"/>
      <c r="J86" s="218"/>
    </row>
    <row r="87" spans="1:10" x14ac:dyDescent="0.3">
      <c r="A87" s="92"/>
      <c r="B87" s="220" t="s">
        <v>340</v>
      </c>
      <c r="C87" s="222" t="s">
        <v>3606</v>
      </c>
      <c r="D87" s="224">
        <v>70008483</v>
      </c>
      <c r="E87" s="217" t="s">
        <v>3647</v>
      </c>
      <c r="F87" s="228">
        <v>1.415</v>
      </c>
      <c r="G87" s="217" t="s">
        <v>3648</v>
      </c>
      <c r="H87" s="228">
        <v>1.415</v>
      </c>
      <c r="I87" s="217" t="s">
        <v>3643</v>
      </c>
      <c r="J87" s="228">
        <v>1.415</v>
      </c>
    </row>
    <row r="88" spans="1:10" ht="15" thickBot="1" x14ac:dyDescent="0.35">
      <c r="A88" s="88"/>
      <c r="B88" s="221"/>
      <c r="C88" s="223"/>
      <c r="D88" s="225"/>
      <c r="E88" s="218"/>
      <c r="F88" s="218"/>
      <c r="G88" s="218"/>
      <c r="H88" s="218"/>
      <c r="I88" s="218"/>
      <c r="J88" s="218"/>
    </row>
    <row r="89" spans="1:10" x14ac:dyDescent="0.3">
      <c r="A89" s="92"/>
      <c r="B89" s="220" t="s">
        <v>288</v>
      </c>
      <c r="C89" s="222" t="s">
        <v>3606</v>
      </c>
      <c r="D89" s="224">
        <v>70009012</v>
      </c>
      <c r="E89" s="217" t="s">
        <v>3649</v>
      </c>
      <c r="F89" s="219" t="s">
        <v>3605</v>
      </c>
      <c r="G89" s="217"/>
      <c r="H89" s="219" t="s">
        <v>3605</v>
      </c>
      <c r="I89" s="217"/>
      <c r="J89" s="219" t="s">
        <v>3605</v>
      </c>
    </row>
    <row r="90" spans="1:10" ht="15" thickBot="1" x14ac:dyDescent="0.35">
      <c r="A90" s="88"/>
      <c r="B90" s="221"/>
      <c r="C90" s="223"/>
      <c r="D90" s="225"/>
      <c r="E90" s="218"/>
      <c r="F90" s="218"/>
      <c r="G90" s="218"/>
      <c r="H90" s="218"/>
      <c r="I90" s="218"/>
      <c r="J90" s="218"/>
    </row>
    <row r="91" spans="1:10" x14ac:dyDescent="0.3">
      <c r="A91" s="92"/>
      <c r="B91" s="220" t="s">
        <v>343</v>
      </c>
      <c r="C91" s="222" t="s">
        <v>3606</v>
      </c>
      <c r="D91" s="224">
        <v>70009011</v>
      </c>
      <c r="E91" s="217" t="s">
        <v>3650</v>
      </c>
      <c r="F91" s="219" t="s">
        <v>3605</v>
      </c>
      <c r="G91" s="217"/>
      <c r="H91" s="219" t="s">
        <v>3605</v>
      </c>
      <c r="I91" s="217"/>
      <c r="J91" s="219" t="s">
        <v>3605</v>
      </c>
    </row>
    <row r="92" spans="1:10" ht="15" thickBot="1" x14ac:dyDescent="0.35">
      <c r="A92" s="88"/>
      <c r="B92" s="221"/>
      <c r="C92" s="223"/>
      <c r="D92" s="225"/>
      <c r="E92" s="218"/>
      <c r="F92" s="218"/>
      <c r="G92" s="218"/>
      <c r="H92" s="218"/>
      <c r="I92" s="218"/>
      <c r="J92" s="218"/>
    </row>
    <row r="93" spans="1:10" x14ac:dyDescent="0.3">
      <c r="A93" s="92"/>
      <c r="B93" s="220" t="s">
        <v>215</v>
      </c>
      <c r="C93" s="222" t="s">
        <v>3606</v>
      </c>
      <c r="D93" s="224">
        <v>70009013</v>
      </c>
      <c r="E93" s="217" t="s">
        <v>3650</v>
      </c>
      <c r="F93" s="219" t="s">
        <v>3605</v>
      </c>
      <c r="G93" s="217"/>
      <c r="H93" s="219" t="s">
        <v>3605</v>
      </c>
      <c r="I93" s="217"/>
      <c r="J93" s="219" t="s">
        <v>3605</v>
      </c>
    </row>
    <row r="94" spans="1:10" ht="15" thickBot="1" x14ac:dyDescent="0.35">
      <c r="A94" s="88"/>
      <c r="B94" s="221"/>
      <c r="C94" s="223"/>
      <c r="D94" s="225"/>
      <c r="E94" s="218"/>
      <c r="F94" s="218"/>
      <c r="G94" s="218"/>
      <c r="H94" s="218"/>
      <c r="I94" s="218"/>
      <c r="J94" s="218"/>
    </row>
    <row r="95" spans="1:10" x14ac:dyDescent="0.3">
      <c r="A95" s="92"/>
      <c r="B95" s="220" t="s">
        <v>120</v>
      </c>
      <c r="C95" s="222" t="s">
        <v>3606</v>
      </c>
      <c r="D95" s="224">
        <v>70009014</v>
      </c>
      <c r="E95" s="217" t="s">
        <v>3651</v>
      </c>
      <c r="F95" s="228">
        <v>19.135999999999999</v>
      </c>
      <c r="G95" s="217" t="s">
        <v>3652</v>
      </c>
      <c r="H95" s="228">
        <v>23.795999999999999</v>
      </c>
      <c r="I95" s="217" t="s">
        <v>3615</v>
      </c>
      <c r="J95" s="226">
        <v>25</v>
      </c>
    </row>
    <row r="96" spans="1:10" ht="15" thickBot="1" x14ac:dyDescent="0.35">
      <c r="A96" s="88"/>
      <c r="B96" s="221"/>
      <c r="C96" s="223"/>
      <c r="D96" s="225"/>
      <c r="E96" s="218"/>
      <c r="F96" s="218"/>
      <c r="G96" s="218"/>
      <c r="H96" s="218"/>
      <c r="I96" s="218"/>
      <c r="J96" s="218"/>
    </row>
    <row r="97" spans="1:10" x14ac:dyDescent="0.3">
      <c r="A97" s="92"/>
      <c r="B97" s="220" t="s">
        <v>111</v>
      </c>
      <c r="C97" s="222" t="s">
        <v>3606</v>
      </c>
      <c r="D97" s="224">
        <v>70009005</v>
      </c>
      <c r="E97" s="217" t="s">
        <v>3634</v>
      </c>
      <c r="F97" s="219" t="s">
        <v>3605</v>
      </c>
      <c r="G97" s="217"/>
      <c r="H97" s="219" t="s">
        <v>3605</v>
      </c>
      <c r="I97" s="217"/>
      <c r="J97" s="219" t="s">
        <v>3605</v>
      </c>
    </row>
    <row r="98" spans="1:10" ht="15" thickBot="1" x14ac:dyDescent="0.35">
      <c r="A98" s="88"/>
      <c r="B98" s="221"/>
      <c r="C98" s="223"/>
      <c r="D98" s="225"/>
      <c r="E98" s="218"/>
      <c r="F98" s="218"/>
      <c r="G98" s="218"/>
      <c r="H98" s="218"/>
      <c r="I98" s="218"/>
      <c r="J98" s="218"/>
    </row>
    <row r="99" spans="1:10" x14ac:dyDescent="0.3">
      <c r="A99" s="92"/>
      <c r="B99" s="220" t="s">
        <v>231</v>
      </c>
      <c r="C99" s="222" t="s">
        <v>3606</v>
      </c>
      <c r="D99" s="224">
        <v>70009015</v>
      </c>
      <c r="E99" s="217" t="s">
        <v>3653</v>
      </c>
      <c r="F99" s="219" t="s">
        <v>3605</v>
      </c>
      <c r="G99" s="217"/>
      <c r="H99" s="219" t="s">
        <v>3605</v>
      </c>
      <c r="I99" s="217"/>
      <c r="J99" s="219" t="s">
        <v>3605</v>
      </c>
    </row>
    <row r="100" spans="1:10" ht="15" thickBot="1" x14ac:dyDescent="0.35">
      <c r="A100" s="88"/>
      <c r="B100" s="221"/>
      <c r="C100" s="223"/>
      <c r="D100" s="225"/>
      <c r="E100" s="218"/>
      <c r="F100" s="218"/>
      <c r="G100" s="218"/>
      <c r="H100" s="218"/>
      <c r="I100" s="218"/>
      <c r="J100" s="218"/>
    </row>
    <row r="101" spans="1:10" x14ac:dyDescent="0.3">
      <c r="A101" s="92"/>
      <c r="B101" s="220" t="s">
        <v>248</v>
      </c>
      <c r="C101" s="222" t="s">
        <v>3606</v>
      </c>
      <c r="D101" s="224">
        <v>70009010</v>
      </c>
      <c r="E101" s="217" t="s">
        <v>3624</v>
      </c>
      <c r="F101" s="228">
        <v>8.2420000000000009</v>
      </c>
      <c r="G101" s="217"/>
      <c r="H101" s="219" t="s">
        <v>3605</v>
      </c>
      <c r="I101" s="217" t="s">
        <v>3654</v>
      </c>
      <c r="J101" s="228">
        <v>8.2420000000000009</v>
      </c>
    </row>
    <row r="102" spans="1:10" ht="15" thickBot="1" x14ac:dyDescent="0.35">
      <c r="A102" s="88"/>
      <c r="B102" s="221"/>
      <c r="C102" s="223"/>
      <c r="D102" s="225"/>
      <c r="E102" s="218"/>
      <c r="F102" s="218"/>
      <c r="G102" s="218"/>
      <c r="H102" s="218"/>
      <c r="I102" s="218"/>
      <c r="J102" s="218"/>
    </row>
    <row r="103" spans="1:10" x14ac:dyDescent="0.3">
      <c r="A103" s="92"/>
      <c r="B103" s="220" t="s">
        <v>245</v>
      </c>
      <c r="C103" s="222" t="s">
        <v>3606</v>
      </c>
      <c r="D103" s="224">
        <v>70009009</v>
      </c>
      <c r="E103" s="217" t="s">
        <v>3655</v>
      </c>
      <c r="F103" s="219" t="s">
        <v>3605</v>
      </c>
      <c r="G103" s="217"/>
      <c r="H103" s="219" t="s">
        <v>3605</v>
      </c>
      <c r="I103" s="217"/>
      <c r="J103" s="219" t="s">
        <v>3605</v>
      </c>
    </row>
    <row r="104" spans="1:10" ht="15" thickBot="1" x14ac:dyDescent="0.35">
      <c r="A104" s="88"/>
      <c r="B104" s="221"/>
      <c r="C104" s="223"/>
      <c r="D104" s="225"/>
      <c r="E104" s="218"/>
      <c r="F104" s="218"/>
      <c r="G104" s="218"/>
      <c r="H104" s="218"/>
      <c r="I104" s="218"/>
      <c r="J104" s="218"/>
    </row>
    <row r="105" spans="1:10" x14ac:dyDescent="0.3">
      <c r="A105" s="92"/>
      <c r="B105" s="220" t="s">
        <v>315</v>
      </c>
      <c r="C105" s="222" t="s">
        <v>3606</v>
      </c>
      <c r="D105" s="224">
        <v>70009008</v>
      </c>
      <c r="E105" s="217" t="s">
        <v>3656</v>
      </c>
      <c r="F105" s="219" t="s">
        <v>3605</v>
      </c>
      <c r="G105" s="217"/>
      <c r="H105" s="219" t="s">
        <v>3605</v>
      </c>
      <c r="I105" s="217"/>
      <c r="J105" s="219" t="s">
        <v>3605</v>
      </c>
    </row>
    <row r="106" spans="1:10" ht="15" thickBot="1" x14ac:dyDescent="0.35">
      <c r="A106" s="88"/>
      <c r="B106" s="221"/>
      <c r="C106" s="223"/>
      <c r="D106" s="225"/>
      <c r="E106" s="218"/>
      <c r="F106" s="218"/>
      <c r="G106" s="218"/>
      <c r="H106" s="218"/>
      <c r="I106" s="218"/>
      <c r="J106" s="218"/>
    </row>
    <row r="107" spans="1:10" x14ac:dyDescent="0.3">
      <c r="A107" s="92"/>
      <c r="B107" s="220" t="s">
        <v>121</v>
      </c>
      <c r="C107" s="222" t="s">
        <v>3606</v>
      </c>
      <c r="D107" s="224">
        <v>70009007</v>
      </c>
      <c r="E107" s="217" t="s">
        <v>3657</v>
      </c>
      <c r="F107" s="219" t="s">
        <v>3605</v>
      </c>
      <c r="G107" s="217"/>
      <c r="H107" s="219" t="s">
        <v>3605</v>
      </c>
      <c r="I107" s="217"/>
      <c r="J107" s="219" t="s">
        <v>3605</v>
      </c>
    </row>
    <row r="108" spans="1:10" ht="15" thickBot="1" x14ac:dyDescent="0.35">
      <c r="A108" s="88"/>
      <c r="B108" s="221"/>
      <c r="C108" s="223"/>
      <c r="D108" s="225"/>
      <c r="E108" s="218"/>
      <c r="F108" s="218"/>
      <c r="G108" s="218"/>
      <c r="H108" s="218"/>
      <c r="I108" s="218"/>
      <c r="J108" s="218"/>
    </row>
    <row r="109" spans="1:10" x14ac:dyDescent="0.3">
      <c r="A109" s="92"/>
      <c r="B109" s="220" t="s">
        <v>316</v>
      </c>
      <c r="C109" s="222" t="s">
        <v>3606</v>
      </c>
      <c r="D109" s="224">
        <v>70012813</v>
      </c>
      <c r="E109" s="217" t="s">
        <v>3623</v>
      </c>
      <c r="F109" s="219" t="s">
        <v>3605</v>
      </c>
      <c r="G109" s="217"/>
      <c r="H109" s="219" t="s">
        <v>3605</v>
      </c>
      <c r="I109" s="217"/>
      <c r="J109" s="219" t="s">
        <v>3605</v>
      </c>
    </row>
    <row r="110" spans="1:10" ht="15" thickBot="1" x14ac:dyDescent="0.35">
      <c r="A110" s="88"/>
      <c r="B110" s="221"/>
      <c r="C110" s="223"/>
      <c r="D110" s="225"/>
      <c r="E110" s="218"/>
      <c r="F110" s="218"/>
      <c r="G110" s="218"/>
      <c r="H110" s="218"/>
      <c r="I110" s="218"/>
      <c r="J110" s="218"/>
    </row>
    <row r="111" spans="1:10" x14ac:dyDescent="0.3">
      <c r="A111" s="92"/>
      <c r="B111" s="220" t="s">
        <v>177</v>
      </c>
      <c r="C111" s="222" t="s">
        <v>3606</v>
      </c>
      <c r="D111" s="224">
        <v>70012814</v>
      </c>
      <c r="E111" s="217" t="s">
        <v>3658</v>
      </c>
      <c r="F111" s="219" t="s">
        <v>3605</v>
      </c>
      <c r="G111" s="217" t="s">
        <v>3642</v>
      </c>
      <c r="H111" s="230">
        <v>6.2</v>
      </c>
      <c r="I111" s="217" t="s">
        <v>3659</v>
      </c>
      <c r="J111" s="230">
        <v>6.2</v>
      </c>
    </row>
    <row r="112" spans="1:10" ht="15" thickBot="1" x14ac:dyDescent="0.35">
      <c r="A112" s="88"/>
      <c r="B112" s="221"/>
      <c r="C112" s="223"/>
      <c r="D112" s="225"/>
      <c r="E112" s="218"/>
      <c r="F112" s="218"/>
      <c r="G112" s="218"/>
      <c r="H112" s="218"/>
      <c r="I112" s="218"/>
      <c r="J112" s="218"/>
    </row>
    <row r="113" spans="1:10" x14ac:dyDescent="0.3">
      <c r="A113" s="92"/>
      <c r="B113" s="220" t="s">
        <v>317</v>
      </c>
      <c r="C113" s="222" t="s">
        <v>3606</v>
      </c>
      <c r="D113" s="224">
        <v>70012818</v>
      </c>
      <c r="E113" s="217" t="s">
        <v>3634</v>
      </c>
      <c r="F113" s="219" t="s">
        <v>3605</v>
      </c>
      <c r="G113" s="217"/>
      <c r="H113" s="219" t="s">
        <v>3605</v>
      </c>
      <c r="I113" s="217"/>
      <c r="J113" s="219" t="s">
        <v>3605</v>
      </c>
    </row>
    <row r="114" spans="1:10" ht="15" thickBot="1" x14ac:dyDescent="0.35">
      <c r="A114" s="88"/>
      <c r="B114" s="221"/>
      <c r="C114" s="223"/>
      <c r="D114" s="225"/>
      <c r="E114" s="218"/>
      <c r="F114" s="218"/>
      <c r="G114" s="218"/>
      <c r="H114" s="218"/>
      <c r="I114" s="218"/>
      <c r="J114" s="218"/>
    </row>
    <row r="115" spans="1:10" x14ac:dyDescent="0.3">
      <c r="A115" s="92"/>
      <c r="B115" s="220" t="s">
        <v>209</v>
      </c>
      <c r="C115" s="222" t="s">
        <v>3606</v>
      </c>
      <c r="D115" s="224">
        <v>70012817</v>
      </c>
      <c r="E115" s="217" t="s">
        <v>3660</v>
      </c>
      <c r="F115" s="219" t="s">
        <v>3605</v>
      </c>
      <c r="G115" s="217"/>
      <c r="H115" s="219" t="s">
        <v>3605</v>
      </c>
      <c r="I115" s="217"/>
      <c r="J115" s="219" t="s">
        <v>3605</v>
      </c>
    </row>
    <row r="116" spans="1:10" ht="15" thickBot="1" x14ac:dyDescent="0.35">
      <c r="A116" s="88"/>
      <c r="B116" s="221"/>
      <c r="C116" s="223"/>
      <c r="D116" s="225"/>
      <c r="E116" s="218"/>
      <c r="F116" s="218"/>
      <c r="G116" s="218"/>
      <c r="H116" s="218"/>
      <c r="I116" s="218"/>
      <c r="J116" s="218"/>
    </row>
    <row r="117" spans="1:10" x14ac:dyDescent="0.3">
      <c r="A117" s="92"/>
      <c r="B117" s="220" t="s">
        <v>278</v>
      </c>
      <c r="C117" s="222" t="s">
        <v>3606</v>
      </c>
      <c r="D117" s="224">
        <v>70012809</v>
      </c>
      <c r="E117" s="217" t="s">
        <v>3661</v>
      </c>
      <c r="F117" s="228">
        <v>25.146000000000001</v>
      </c>
      <c r="G117" s="217" t="s">
        <v>3625</v>
      </c>
      <c r="H117" s="228">
        <v>26.276</v>
      </c>
      <c r="I117" s="217" t="s">
        <v>3643</v>
      </c>
      <c r="J117" s="228">
        <v>26.832999999999998</v>
      </c>
    </row>
    <row r="118" spans="1:10" ht="15" thickBot="1" x14ac:dyDescent="0.35">
      <c r="A118" s="88"/>
      <c r="B118" s="221"/>
      <c r="C118" s="223"/>
      <c r="D118" s="225"/>
      <c r="E118" s="218"/>
      <c r="F118" s="218"/>
      <c r="G118" s="218"/>
      <c r="H118" s="218"/>
      <c r="I118" s="218"/>
      <c r="J118" s="218"/>
    </row>
    <row r="119" spans="1:10" x14ac:dyDescent="0.3">
      <c r="A119" s="92"/>
      <c r="B119" s="220" t="s">
        <v>77</v>
      </c>
      <c r="C119" s="222" t="s">
        <v>3606</v>
      </c>
      <c r="D119" s="224">
        <v>70012810</v>
      </c>
      <c r="E119" s="217" t="s">
        <v>3661</v>
      </c>
      <c r="F119" s="226">
        <v>13</v>
      </c>
      <c r="G119" s="217" t="s">
        <v>3662</v>
      </c>
      <c r="H119" s="230">
        <v>13.5</v>
      </c>
      <c r="I119" s="217" t="s">
        <v>3663</v>
      </c>
      <c r="J119" s="228">
        <v>13.976000000000001</v>
      </c>
    </row>
    <row r="120" spans="1:10" ht="15" thickBot="1" x14ac:dyDescent="0.35">
      <c r="A120" s="88"/>
      <c r="B120" s="221"/>
      <c r="C120" s="223"/>
      <c r="D120" s="225"/>
      <c r="E120" s="218"/>
      <c r="F120" s="218"/>
      <c r="G120" s="218"/>
      <c r="H120" s="218"/>
      <c r="I120" s="218"/>
      <c r="J120" s="218"/>
    </row>
    <row r="121" spans="1:10" x14ac:dyDescent="0.3">
      <c r="A121" s="92"/>
      <c r="B121" s="220" t="s">
        <v>244</v>
      </c>
      <c r="C121" s="222" t="s">
        <v>3606</v>
      </c>
      <c r="D121" s="224">
        <v>70012820</v>
      </c>
      <c r="E121" s="217" t="s">
        <v>3629</v>
      </c>
      <c r="F121" s="219" t="s">
        <v>3605</v>
      </c>
      <c r="G121" s="217"/>
      <c r="H121" s="219" t="s">
        <v>3605</v>
      </c>
      <c r="I121" s="217"/>
      <c r="J121" s="219" t="s">
        <v>3605</v>
      </c>
    </row>
    <row r="122" spans="1:10" ht="15" thickBot="1" x14ac:dyDescent="0.35">
      <c r="A122" s="88"/>
      <c r="B122" s="221"/>
      <c r="C122" s="223"/>
      <c r="D122" s="225"/>
      <c r="E122" s="218"/>
      <c r="F122" s="218"/>
      <c r="G122" s="218"/>
      <c r="H122" s="218"/>
      <c r="I122" s="218"/>
      <c r="J122" s="218"/>
    </row>
    <row r="123" spans="1:10" x14ac:dyDescent="0.3">
      <c r="A123" s="92"/>
      <c r="B123" s="220" t="s">
        <v>119</v>
      </c>
      <c r="C123" s="222" t="s">
        <v>3606</v>
      </c>
      <c r="D123" s="224">
        <v>70012819</v>
      </c>
      <c r="E123" s="217" t="s">
        <v>3664</v>
      </c>
      <c r="F123" s="219" t="s">
        <v>3605</v>
      </c>
      <c r="G123" s="217"/>
      <c r="H123" s="219" t="s">
        <v>3605</v>
      </c>
      <c r="I123" s="217"/>
      <c r="J123" s="219" t="s">
        <v>3605</v>
      </c>
    </row>
    <row r="124" spans="1:10" ht="15" thickBot="1" x14ac:dyDescent="0.35">
      <c r="A124" s="88"/>
      <c r="B124" s="221"/>
      <c r="C124" s="223"/>
      <c r="D124" s="225"/>
      <c r="E124" s="218"/>
      <c r="F124" s="218"/>
      <c r="G124" s="218"/>
      <c r="H124" s="218"/>
      <c r="I124" s="218"/>
      <c r="J124" s="218"/>
    </row>
    <row r="125" spans="1:10" x14ac:dyDescent="0.3">
      <c r="A125" s="92"/>
      <c r="B125" s="220" t="s">
        <v>189</v>
      </c>
      <c r="C125" s="222" t="s">
        <v>3606</v>
      </c>
      <c r="D125" s="224">
        <v>70012815</v>
      </c>
      <c r="E125" s="217" t="s">
        <v>3665</v>
      </c>
      <c r="F125" s="219" t="s">
        <v>3605</v>
      </c>
      <c r="G125" s="217"/>
      <c r="H125" s="219" t="s">
        <v>3605</v>
      </c>
      <c r="I125" s="217"/>
      <c r="J125" s="219" t="s">
        <v>3605</v>
      </c>
    </row>
    <row r="126" spans="1:10" ht="15" thickBot="1" x14ac:dyDescent="0.35">
      <c r="A126" s="88"/>
      <c r="B126" s="221"/>
      <c r="C126" s="223"/>
      <c r="D126" s="225"/>
      <c r="E126" s="218"/>
      <c r="F126" s="218"/>
      <c r="G126" s="218"/>
      <c r="H126" s="218"/>
      <c r="I126" s="218"/>
      <c r="J126" s="218"/>
    </row>
    <row r="127" spans="1:10" x14ac:dyDescent="0.3">
      <c r="A127" s="92"/>
      <c r="B127" s="220" t="s">
        <v>271</v>
      </c>
      <c r="C127" s="222" t="s">
        <v>3606</v>
      </c>
      <c r="D127" s="224">
        <v>70012812</v>
      </c>
      <c r="E127" s="217" t="s">
        <v>3647</v>
      </c>
      <c r="F127" s="228">
        <v>10.305999999999999</v>
      </c>
      <c r="G127" s="217" t="s">
        <v>3642</v>
      </c>
      <c r="H127" s="228">
        <v>10.307</v>
      </c>
      <c r="I127" s="217" t="s">
        <v>3626</v>
      </c>
      <c r="J127" s="228">
        <v>10.308</v>
      </c>
    </row>
    <row r="128" spans="1:10" ht="15" thickBot="1" x14ac:dyDescent="0.35">
      <c r="A128" s="88"/>
      <c r="B128" s="221"/>
      <c r="C128" s="223"/>
      <c r="D128" s="225"/>
      <c r="E128" s="218"/>
      <c r="F128" s="218"/>
      <c r="G128" s="218"/>
      <c r="H128" s="218"/>
      <c r="I128" s="218"/>
      <c r="J128" s="218"/>
    </row>
    <row r="129" spans="1:10" x14ac:dyDescent="0.3">
      <c r="A129" s="92"/>
      <c r="B129" s="220" t="s">
        <v>201</v>
      </c>
      <c r="C129" s="222" t="s">
        <v>3606</v>
      </c>
      <c r="D129" s="224">
        <v>70012811</v>
      </c>
      <c r="E129" s="217" t="s">
        <v>3666</v>
      </c>
      <c r="F129" s="219" t="s">
        <v>3605</v>
      </c>
      <c r="G129" s="217"/>
      <c r="H129" s="219" t="s">
        <v>3605</v>
      </c>
      <c r="I129" s="217"/>
      <c r="J129" s="219" t="s">
        <v>3605</v>
      </c>
    </row>
    <row r="130" spans="1:10" ht="15" thickBot="1" x14ac:dyDescent="0.35">
      <c r="A130" s="88"/>
      <c r="B130" s="221"/>
      <c r="C130" s="223"/>
      <c r="D130" s="225"/>
      <c r="E130" s="218"/>
      <c r="F130" s="218"/>
      <c r="G130" s="218"/>
      <c r="H130" s="218"/>
      <c r="I130" s="218"/>
      <c r="J130" s="218"/>
    </row>
    <row r="131" spans="1:10" x14ac:dyDescent="0.3">
      <c r="A131" s="92"/>
      <c r="B131" s="220" t="s">
        <v>116</v>
      </c>
      <c r="C131" s="222" t="s">
        <v>3606</v>
      </c>
      <c r="D131" s="224">
        <v>70010871</v>
      </c>
      <c r="E131" s="217" t="s">
        <v>3656</v>
      </c>
      <c r="F131" s="219" t="s">
        <v>3605</v>
      </c>
      <c r="G131" s="217"/>
      <c r="H131" s="219" t="s">
        <v>3605</v>
      </c>
      <c r="I131" s="217"/>
      <c r="J131" s="219" t="s">
        <v>3605</v>
      </c>
    </row>
    <row r="132" spans="1:10" ht="15" thickBot="1" x14ac:dyDescent="0.35">
      <c r="A132" s="88"/>
      <c r="B132" s="221"/>
      <c r="C132" s="223"/>
      <c r="D132" s="225"/>
      <c r="E132" s="218"/>
      <c r="F132" s="218"/>
      <c r="G132" s="218"/>
      <c r="H132" s="218"/>
      <c r="I132" s="218"/>
      <c r="J132" s="218"/>
    </row>
    <row r="133" spans="1:10" x14ac:dyDescent="0.3">
      <c r="A133" s="92"/>
      <c r="B133" s="220" t="s">
        <v>205</v>
      </c>
      <c r="C133" s="222" t="s">
        <v>3606</v>
      </c>
      <c r="D133" s="224">
        <v>70010875</v>
      </c>
      <c r="E133" s="217" t="s">
        <v>3645</v>
      </c>
      <c r="F133" s="230">
        <v>13.7</v>
      </c>
      <c r="G133" s="217" t="s">
        <v>3667</v>
      </c>
      <c r="H133" s="230">
        <v>13.7</v>
      </c>
      <c r="I133" s="217" t="s">
        <v>3659</v>
      </c>
      <c r="J133" s="230">
        <v>13.7</v>
      </c>
    </row>
    <row r="134" spans="1:10" ht="15" thickBot="1" x14ac:dyDescent="0.35">
      <c r="A134" s="88"/>
      <c r="B134" s="221"/>
      <c r="C134" s="223"/>
      <c r="D134" s="225"/>
      <c r="E134" s="218"/>
      <c r="F134" s="218"/>
      <c r="G134" s="218"/>
      <c r="H134" s="218"/>
      <c r="I134" s="218"/>
      <c r="J134" s="218"/>
    </row>
    <row r="135" spans="1:10" x14ac:dyDescent="0.3">
      <c r="A135" s="92"/>
      <c r="B135" s="220" t="s">
        <v>323</v>
      </c>
      <c r="C135" s="222" t="s">
        <v>3606</v>
      </c>
      <c r="D135" s="224">
        <v>70010872</v>
      </c>
      <c r="E135" s="217" t="s">
        <v>3668</v>
      </c>
      <c r="F135" s="219" t="s">
        <v>3605</v>
      </c>
      <c r="G135" s="217"/>
      <c r="H135" s="219" t="s">
        <v>3605</v>
      </c>
      <c r="I135" s="217"/>
      <c r="J135" s="219" t="s">
        <v>3605</v>
      </c>
    </row>
    <row r="136" spans="1:10" ht="15" thickBot="1" x14ac:dyDescent="0.35">
      <c r="A136" s="88"/>
      <c r="B136" s="221"/>
      <c r="C136" s="223"/>
      <c r="D136" s="225"/>
      <c r="E136" s="218"/>
      <c r="F136" s="218"/>
      <c r="G136" s="218"/>
      <c r="H136" s="218"/>
      <c r="I136" s="218"/>
      <c r="J136" s="218"/>
    </row>
    <row r="137" spans="1:10" x14ac:dyDescent="0.3">
      <c r="A137" s="92"/>
      <c r="B137" s="220" t="s">
        <v>344</v>
      </c>
      <c r="C137" s="222" t="s">
        <v>3606</v>
      </c>
      <c r="D137" s="224">
        <v>70010873</v>
      </c>
      <c r="E137" s="217" t="s">
        <v>3634</v>
      </c>
      <c r="F137" s="219" t="s">
        <v>3605</v>
      </c>
      <c r="G137" s="217"/>
      <c r="H137" s="219" t="s">
        <v>3605</v>
      </c>
      <c r="I137" s="217"/>
      <c r="J137" s="219" t="s">
        <v>3605</v>
      </c>
    </row>
    <row r="138" spans="1:10" ht="15" thickBot="1" x14ac:dyDescent="0.35">
      <c r="A138" s="88"/>
      <c r="B138" s="221"/>
      <c r="C138" s="223"/>
      <c r="D138" s="225"/>
      <c r="E138" s="218"/>
      <c r="F138" s="218"/>
      <c r="G138" s="218"/>
      <c r="H138" s="218"/>
      <c r="I138" s="218"/>
      <c r="J138" s="218"/>
    </row>
    <row r="139" spans="1:10" x14ac:dyDescent="0.3">
      <c r="A139" s="92"/>
      <c r="B139" s="220" t="s">
        <v>268</v>
      </c>
      <c r="C139" s="222" t="s">
        <v>3606</v>
      </c>
      <c r="D139" s="224">
        <v>70010874</v>
      </c>
      <c r="E139" s="217" t="s">
        <v>3669</v>
      </c>
      <c r="F139" s="219" t="s">
        <v>3605</v>
      </c>
      <c r="G139" s="217"/>
      <c r="H139" s="219" t="s">
        <v>3605</v>
      </c>
      <c r="I139" s="217"/>
      <c r="J139" s="219" t="s">
        <v>3605</v>
      </c>
    </row>
    <row r="140" spans="1:10" ht="15" thickBot="1" x14ac:dyDescent="0.35">
      <c r="A140" s="88"/>
      <c r="B140" s="221"/>
      <c r="C140" s="223"/>
      <c r="D140" s="225"/>
      <c r="E140" s="218"/>
      <c r="F140" s="218"/>
      <c r="G140" s="218"/>
      <c r="H140" s="218"/>
      <c r="I140" s="218"/>
      <c r="J140" s="218"/>
    </row>
    <row r="141" spans="1:10" x14ac:dyDescent="0.3">
      <c r="A141" s="92"/>
      <c r="B141" s="220" t="s">
        <v>318</v>
      </c>
      <c r="C141" s="222" t="s">
        <v>3606</v>
      </c>
      <c r="D141" s="224">
        <v>70010865</v>
      </c>
      <c r="E141" s="217" t="s">
        <v>3670</v>
      </c>
      <c r="F141" s="219" t="s">
        <v>3605</v>
      </c>
      <c r="G141" s="217"/>
      <c r="H141" s="219" t="s">
        <v>3605</v>
      </c>
      <c r="I141" s="217"/>
      <c r="J141" s="219" t="s">
        <v>3605</v>
      </c>
    </row>
    <row r="142" spans="1:10" ht="15" thickBot="1" x14ac:dyDescent="0.35">
      <c r="A142" s="88"/>
      <c r="B142" s="221"/>
      <c r="C142" s="223"/>
      <c r="D142" s="225"/>
      <c r="E142" s="218"/>
      <c r="F142" s="218"/>
      <c r="G142" s="218"/>
      <c r="H142" s="218"/>
      <c r="I142" s="218"/>
      <c r="J142" s="218"/>
    </row>
    <row r="143" spans="1:10" x14ac:dyDescent="0.3">
      <c r="A143" s="92"/>
      <c r="B143" s="220" t="s">
        <v>345</v>
      </c>
      <c r="C143" s="222" t="s">
        <v>3606</v>
      </c>
      <c r="D143" s="224">
        <v>70010867</v>
      </c>
      <c r="E143" s="217" t="s">
        <v>3633</v>
      </c>
      <c r="F143" s="219" t="s">
        <v>3605</v>
      </c>
      <c r="G143" s="217"/>
      <c r="H143" s="219" t="s">
        <v>3605</v>
      </c>
      <c r="I143" s="217"/>
      <c r="J143" s="219" t="s">
        <v>3605</v>
      </c>
    </row>
    <row r="144" spans="1:10" ht="15" thickBot="1" x14ac:dyDescent="0.35">
      <c r="A144" s="88"/>
      <c r="B144" s="221"/>
      <c r="C144" s="223"/>
      <c r="D144" s="225"/>
      <c r="E144" s="218"/>
      <c r="F144" s="218"/>
      <c r="G144" s="218"/>
      <c r="H144" s="218"/>
      <c r="I144" s="218"/>
      <c r="J144" s="218"/>
    </row>
    <row r="145" spans="1:10" x14ac:dyDescent="0.3">
      <c r="A145" s="92"/>
      <c r="B145" s="220" t="s">
        <v>329</v>
      </c>
      <c r="C145" s="222" t="s">
        <v>3606</v>
      </c>
      <c r="D145" s="224">
        <v>70010868</v>
      </c>
      <c r="E145" s="217" t="s">
        <v>3671</v>
      </c>
      <c r="F145" s="219" t="s">
        <v>3605</v>
      </c>
      <c r="G145" s="217"/>
      <c r="H145" s="219" t="s">
        <v>3605</v>
      </c>
      <c r="I145" s="217"/>
      <c r="J145" s="219" t="s">
        <v>3605</v>
      </c>
    </row>
    <row r="146" spans="1:10" ht="15" thickBot="1" x14ac:dyDescent="0.35">
      <c r="A146" s="88"/>
      <c r="B146" s="221"/>
      <c r="C146" s="223"/>
      <c r="D146" s="225"/>
      <c r="E146" s="218"/>
      <c r="F146" s="218"/>
      <c r="G146" s="218"/>
      <c r="H146" s="218"/>
      <c r="I146" s="218"/>
      <c r="J146" s="218"/>
    </row>
    <row r="147" spans="1:10" x14ac:dyDescent="0.3">
      <c r="A147" s="92"/>
      <c r="B147" s="220" t="s">
        <v>331</v>
      </c>
      <c r="C147" s="222" t="s">
        <v>3606</v>
      </c>
      <c r="D147" s="224">
        <v>70010869</v>
      </c>
      <c r="E147" s="217" t="s">
        <v>3672</v>
      </c>
      <c r="F147" s="227">
        <v>16.46</v>
      </c>
      <c r="G147" s="217" t="s">
        <v>3642</v>
      </c>
      <c r="H147" s="230">
        <v>17.399999999999999</v>
      </c>
      <c r="I147" s="217" t="s">
        <v>3673</v>
      </c>
      <c r="J147" s="227">
        <v>17.850000000000001</v>
      </c>
    </row>
    <row r="148" spans="1:10" ht="15" thickBot="1" x14ac:dyDescent="0.35">
      <c r="A148" s="88"/>
      <c r="B148" s="221"/>
      <c r="C148" s="223"/>
      <c r="D148" s="225"/>
      <c r="E148" s="218"/>
      <c r="F148" s="218"/>
      <c r="G148" s="218"/>
      <c r="H148" s="218"/>
      <c r="I148" s="218"/>
      <c r="J148" s="218"/>
    </row>
    <row r="149" spans="1:10" x14ac:dyDescent="0.3">
      <c r="A149" s="92"/>
      <c r="B149" s="220" t="s">
        <v>281</v>
      </c>
      <c r="C149" s="222" t="s">
        <v>3606</v>
      </c>
      <c r="D149" s="224">
        <v>70010870</v>
      </c>
      <c r="E149" s="217" t="s">
        <v>3658</v>
      </c>
      <c r="F149" s="219" t="s">
        <v>3605</v>
      </c>
      <c r="G149" s="217" t="s">
        <v>3642</v>
      </c>
      <c r="H149" s="228">
        <v>16.408999999999999</v>
      </c>
      <c r="I149" s="217" t="s">
        <v>3659</v>
      </c>
      <c r="J149" s="228">
        <v>20.042000000000002</v>
      </c>
    </row>
    <row r="150" spans="1:10" ht="15" thickBot="1" x14ac:dyDescent="0.35">
      <c r="A150" s="88"/>
      <c r="B150" s="221"/>
      <c r="C150" s="223"/>
      <c r="D150" s="225"/>
      <c r="E150" s="218"/>
      <c r="F150" s="218"/>
      <c r="G150" s="218"/>
      <c r="H150" s="218"/>
      <c r="I150" s="218"/>
      <c r="J150" s="218"/>
    </row>
    <row r="151" spans="1:10" x14ac:dyDescent="0.3">
      <c r="A151" s="92"/>
      <c r="B151" s="220" t="s">
        <v>246</v>
      </c>
      <c r="C151" s="222" t="s">
        <v>3606</v>
      </c>
      <c r="D151" s="224">
        <v>70010866</v>
      </c>
      <c r="E151" s="217" t="s">
        <v>3674</v>
      </c>
      <c r="F151" s="219" t="s">
        <v>3605</v>
      </c>
      <c r="G151" s="217"/>
      <c r="H151" s="219" t="s">
        <v>3605</v>
      </c>
      <c r="I151" s="217"/>
      <c r="J151" s="219" t="s">
        <v>3605</v>
      </c>
    </row>
    <row r="152" spans="1:10" ht="15" thickBot="1" x14ac:dyDescent="0.35">
      <c r="A152" s="88"/>
      <c r="B152" s="221"/>
      <c r="C152" s="223"/>
      <c r="D152" s="225"/>
      <c r="E152" s="218"/>
      <c r="F152" s="218"/>
      <c r="G152" s="218"/>
      <c r="H152" s="218"/>
      <c r="I152" s="218"/>
      <c r="J152" s="218"/>
    </row>
    <row r="153" spans="1:10" x14ac:dyDescent="0.3">
      <c r="A153" s="92"/>
      <c r="B153" s="220" t="s">
        <v>207</v>
      </c>
      <c r="C153" s="222" t="s">
        <v>3606</v>
      </c>
      <c r="D153" s="224">
        <v>70010759</v>
      </c>
      <c r="E153" s="217" t="s">
        <v>3634</v>
      </c>
      <c r="F153" s="219" t="s">
        <v>3605</v>
      </c>
      <c r="G153" s="217"/>
      <c r="H153" s="219" t="s">
        <v>3605</v>
      </c>
      <c r="I153" s="217" t="s">
        <v>3675</v>
      </c>
      <c r="J153" s="228">
        <v>9.7240000000000002</v>
      </c>
    </row>
    <row r="154" spans="1:10" ht="15" thickBot="1" x14ac:dyDescent="0.35">
      <c r="A154" s="88"/>
      <c r="B154" s="221"/>
      <c r="C154" s="223"/>
      <c r="D154" s="225"/>
      <c r="E154" s="218"/>
      <c r="F154" s="218"/>
      <c r="G154" s="218"/>
      <c r="H154" s="218"/>
      <c r="I154" s="218"/>
      <c r="J154" s="218"/>
    </row>
    <row r="155" spans="1:10" x14ac:dyDescent="0.3">
      <c r="A155" s="92"/>
      <c r="B155" s="220" t="s">
        <v>335</v>
      </c>
      <c r="C155" s="222" t="s">
        <v>3606</v>
      </c>
      <c r="D155" s="224">
        <v>70010758</v>
      </c>
      <c r="E155" s="217" t="s">
        <v>3676</v>
      </c>
      <c r="F155" s="219" t="s">
        <v>3605</v>
      </c>
      <c r="G155" s="217"/>
      <c r="H155" s="219" t="s">
        <v>3605</v>
      </c>
      <c r="I155" s="217"/>
      <c r="J155" s="219" t="s">
        <v>3605</v>
      </c>
    </row>
    <row r="156" spans="1:10" ht="15" thickBot="1" x14ac:dyDescent="0.35">
      <c r="A156" s="88"/>
      <c r="B156" s="221"/>
      <c r="C156" s="223"/>
      <c r="D156" s="225"/>
      <c r="E156" s="218"/>
      <c r="F156" s="218"/>
      <c r="G156" s="218"/>
      <c r="H156" s="218"/>
      <c r="I156" s="218"/>
      <c r="J156" s="218"/>
    </row>
    <row r="157" spans="1:10" x14ac:dyDescent="0.3">
      <c r="A157" s="92"/>
      <c r="B157" s="220" t="s">
        <v>198</v>
      </c>
      <c r="C157" s="222" t="s">
        <v>3606</v>
      </c>
      <c r="D157" s="224">
        <v>70010757</v>
      </c>
      <c r="E157" s="217" t="s">
        <v>3677</v>
      </c>
      <c r="F157" s="219" t="s">
        <v>3605</v>
      </c>
      <c r="G157" s="217"/>
      <c r="H157" s="219" t="s">
        <v>3605</v>
      </c>
      <c r="I157" s="217" t="s">
        <v>3678</v>
      </c>
      <c r="J157" s="227">
        <v>20.95</v>
      </c>
    </row>
    <row r="158" spans="1:10" ht="15" thickBot="1" x14ac:dyDescent="0.35">
      <c r="A158" s="88"/>
      <c r="B158" s="221"/>
      <c r="C158" s="223"/>
      <c r="D158" s="225"/>
      <c r="E158" s="218"/>
      <c r="F158" s="218"/>
      <c r="G158" s="218"/>
      <c r="H158" s="218"/>
      <c r="I158" s="218"/>
      <c r="J158" s="218"/>
    </row>
    <row r="159" spans="1:10" x14ac:dyDescent="0.3">
      <c r="A159" s="92"/>
      <c r="B159" s="220" t="s">
        <v>240</v>
      </c>
      <c r="C159" s="222" t="s">
        <v>3606</v>
      </c>
      <c r="D159" s="224">
        <v>70010760</v>
      </c>
      <c r="E159" s="217" t="s">
        <v>3658</v>
      </c>
      <c r="F159" s="219" t="s">
        <v>3605</v>
      </c>
      <c r="G159" s="217" t="s">
        <v>3642</v>
      </c>
      <c r="H159" s="228">
        <v>9.6679999999999993</v>
      </c>
      <c r="I159" s="217" t="s">
        <v>3659</v>
      </c>
      <c r="J159" s="228">
        <v>9.6679999999999993</v>
      </c>
    </row>
    <row r="160" spans="1:10" ht="15" thickBot="1" x14ac:dyDescent="0.35">
      <c r="A160" s="88"/>
      <c r="B160" s="221"/>
      <c r="C160" s="223"/>
      <c r="D160" s="225"/>
      <c r="E160" s="218"/>
      <c r="F160" s="218"/>
      <c r="G160" s="218"/>
      <c r="H160" s="218"/>
      <c r="I160" s="218"/>
      <c r="J160" s="218"/>
    </row>
    <row r="161" spans="1:10" x14ac:dyDescent="0.3">
      <c r="A161" s="92"/>
      <c r="B161" s="220" t="s">
        <v>305</v>
      </c>
      <c r="C161" s="222" t="s">
        <v>3606</v>
      </c>
      <c r="D161" s="224">
        <v>70010761</v>
      </c>
      <c r="E161" s="217" t="s">
        <v>3679</v>
      </c>
      <c r="F161" s="230">
        <v>22.6</v>
      </c>
      <c r="G161" s="217"/>
      <c r="H161" s="219" t="s">
        <v>3605</v>
      </c>
      <c r="I161" s="217" t="s">
        <v>3680</v>
      </c>
      <c r="J161" s="230">
        <v>23.4</v>
      </c>
    </row>
    <row r="162" spans="1:10" ht="15" thickBot="1" x14ac:dyDescent="0.35">
      <c r="A162" s="88"/>
      <c r="B162" s="221"/>
      <c r="C162" s="223"/>
      <c r="D162" s="225"/>
      <c r="E162" s="218"/>
      <c r="F162" s="218"/>
      <c r="G162" s="218"/>
      <c r="H162" s="218"/>
      <c r="I162" s="218"/>
      <c r="J162" s="218"/>
    </row>
    <row r="163" spans="1:10" x14ac:dyDescent="0.3">
      <c r="A163" s="92"/>
      <c r="B163" s="220" t="s">
        <v>347</v>
      </c>
      <c r="C163" s="222" t="s">
        <v>3606</v>
      </c>
      <c r="D163" s="224">
        <v>70010762</v>
      </c>
      <c r="E163" s="217" t="s">
        <v>3681</v>
      </c>
      <c r="F163" s="219" t="s">
        <v>3605</v>
      </c>
      <c r="G163" s="217"/>
      <c r="H163" s="219" t="s">
        <v>3605</v>
      </c>
      <c r="I163" s="217"/>
      <c r="J163" s="219" t="s">
        <v>3605</v>
      </c>
    </row>
    <row r="164" spans="1:10" ht="15" thickBot="1" x14ac:dyDescent="0.35">
      <c r="A164" s="88"/>
      <c r="B164" s="221"/>
      <c r="C164" s="223"/>
      <c r="D164" s="225"/>
      <c r="E164" s="218"/>
      <c r="F164" s="218"/>
      <c r="G164" s="218"/>
      <c r="H164" s="218"/>
      <c r="I164" s="218"/>
      <c r="J164" s="218"/>
    </row>
    <row r="165" spans="1:10" x14ac:dyDescent="0.3">
      <c r="A165" s="92"/>
      <c r="B165" s="220" t="s">
        <v>306</v>
      </c>
      <c r="C165" s="222" t="s">
        <v>3606</v>
      </c>
      <c r="D165" s="224">
        <v>70010764</v>
      </c>
      <c r="E165" s="217" t="s">
        <v>3645</v>
      </c>
      <c r="F165" s="228">
        <v>14.867000000000001</v>
      </c>
      <c r="G165" s="217"/>
      <c r="H165" s="219" t="s">
        <v>3605</v>
      </c>
      <c r="I165" s="217"/>
      <c r="J165" s="219" t="s">
        <v>3605</v>
      </c>
    </row>
    <row r="166" spans="1:10" ht="15" thickBot="1" x14ac:dyDescent="0.35">
      <c r="A166" s="88"/>
      <c r="B166" s="221"/>
      <c r="C166" s="223"/>
      <c r="D166" s="225"/>
      <c r="E166" s="218"/>
      <c r="F166" s="218"/>
      <c r="G166" s="218"/>
      <c r="H166" s="218"/>
      <c r="I166" s="218"/>
      <c r="J166" s="218"/>
    </row>
    <row r="167" spans="1:10" x14ac:dyDescent="0.3">
      <c r="A167" s="92"/>
      <c r="B167" s="220" t="s">
        <v>221</v>
      </c>
      <c r="C167" s="222" t="s">
        <v>3606</v>
      </c>
      <c r="D167" s="224">
        <v>70010765</v>
      </c>
      <c r="E167" s="217" t="s">
        <v>3682</v>
      </c>
      <c r="F167" s="219" t="s">
        <v>3605</v>
      </c>
      <c r="G167" s="217"/>
      <c r="H167" s="219" t="s">
        <v>3605</v>
      </c>
      <c r="I167" s="217"/>
      <c r="J167" s="219" t="s">
        <v>3605</v>
      </c>
    </row>
    <row r="168" spans="1:10" ht="15" thickBot="1" x14ac:dyDescent="0.35">
      <c r="A168" s="88"/>
      <c r="B168" s="221"/>
      <c r="C168" s="223"/>
      <c r="D168" s="225"/>
      <c r="E168" s="218"/>
      <c r="F168" s="218"/>
      <c r="G168" s="218"/>
      <c r="H168" s="218"/>
      <c r="I168" s="218"/>
      <c r="J168" s="218"/>
    </row>
    <row r="169" spans="1:10" x14ac:dyDescent="0.3">
      <c r="A169" s="92"/>
      <c r="B169" s="220" t="s">
        <v>293</v>
      </c>
      <c r="C169" s="222" t="s">
        <v>3606</v>
      </c>
      <c r="D169" s="224">
        <v>70009438</v>
      </c>
      <c r="E169" s="217" t="s">
        <v>3683</v>
      </c>
      <c r="F169" s="219" t="s">
        <v>3605</v>
      </c>
      <c r="G169" s="217"/>
      <c r="H169" s="219" t="s">
        <v>3605</v>
      </c>
      <c r="I169" s="217"/>
      <c r="J169" s="219" t="s">
        <v>3605</v>
      </c>
    </row>
    <row r="170" spans="1:10" ht="15" thickBot="1" x14ac:dyDescent="0.35">
      <c r="A170" s="88"/>
      <c r="B170" s="221"/>
      <c r="C170" s="223"/>
      <c r="D170" s="225"/>
      <c r="E170" s="218"/>
      <c r="F170" s="218"/>
      <c r="G170" s="218"/>
      <c r="H170" s="218"/>
      <c r="I170" s="218"/>
      <c r="J170" s="218"/>
    </row>
    <row r="171" spans="1:10" x14ac:dyDescent="0.3">
      <c r="A171" s="92"/>
      <c r="B171" s="220" t="s">
        <v>348</v>
      </c>
      <c r="C171" s="222" t="s">
        <v>3606</v>
      </c>
      <c r="D171" s="224">
        <v>70010766</v>
      </c>
      <c r="E171" s="217" t="s">
        <v>3684</v>
      </c>
      <c r="F171" s="219" t="s">
        <v>3605</v>
      </c>
      <c r="G171" s="217"/>
      <c r="H171" s="219" t="s">
        <v>3605</v>
      </c>
      <c r="I171" s="217"/>
      <c r="J171" s="219" t="s">
        <v>3605</v>
      </c>
    </row>
    <row r="172" spans="1:10" ht="15" thickBot="1" x14ac:dyDescent="0.35">
      <c r="A172" s="88"/>
      <c r="B172" s="221"/>
      <c r="C172" s="223"/>
      <c r="D172" s="225"/>
      <c r="E172" s="218"/>
      <c r="F172" s="218"/>
      <c r="G172" s="218"/>
      <c r="H172" s="218"/>
      <c r="I172" s="218"/>
      <c r="J172" s="218"/>
    </row>
    <row r="173" spans="1:10" x14ac:dyDescent="0.3">
      <c r="A173" s="92"/>
      <c r="B173" s="220" t="s">
        <v>168</v>
      </c>
      <c r="C173" s="222" t="s">
        <v>3606</v>
      </c>
      <c r="D173" s="224">
        <v>70010768</v>
      </c>
      <c r="E173" s="217" t="s">
        <v>3634</v>
      </c>
      <c r="F173" s="219" t="s">
        <v>3605</v>
      </c>
      <c r="G173" s="217"/>
      <c r="H173" s="219" t="s">
        <v>3605</v>
      </c>
      <c r="I173" s="217"/>
      <c r="J173" s="219" t="s">
        <v>3605</v>
      </c>
    </row>
    <row r="174" spans="1:10" ht="15" thickBot="1" x14ac:dyDescent="0.35">
      <c r="A174" s="88"/>
      <c r="B174" s="221"/>
      <c r="C174" s="223"/>
      <c r="D174" s="225"/>
      <c r="E174" s="218"/>
      <c r="F174" s="218"/>
      <c r="G174" s="218"/>
      <c r="H174" s="218"/>
      <c r="I174" s="218"/>
      <c r="J174" s="218"/>
    </row>
    <row r="175" spans="1:10" x14ac:dyDescent="0.3">
      <c r="A175" s="92"/>
      <c r="B175" s="220" t="s">
        <v>298</v>
      </c>
      <c r="C175" s="222" t="s">
        <v>3606</v>
      </c>
      <c r="D175" s="224">
        <v>70010763</v>
      </c>
      <c r="E175" s="217" t="s">
        <v>3607</v>
      </c>
      <c r="F175" s="228">
        <v>17.832999999999998</v>
      </c>
      <c r="G175" s="217" t="s">
        <v>3685</v>
      </c>
      <c r="H175" s="228">
        <v>18.565000000000001</v>
      </c>
      <c r="I175" s="217" t="s">
        <v>3678</v>
      </c>
      <c r="J175" s="227">
        <v>18.88</v>
      </c>
    </row>
    <row r="176" spans="1:10" ht="15" thickBot="1" x14ac:dyDescent="0.35">
      <c r="A176" s="88"/>
      <c r="B176" s="221"/>
      <c r="C176" s="223"/>
      <c r="D176" s="225"/>
      <c r="E176" s="218"/>
      <c r="F176" s="218"/>
      <c r="G176" s="218"/>
      <c r="H176" s="218"/>
      <c r="I176" s="218"/>
      <c r="J176" s="218"/>
    </row>
    <row r="177" spans="1:10" x14ac:dyDescent="0.3">
      <c r="A177" s="92"/>
      <c r="B177" s="220" t="s">
        <v>267</v>
      </c>
      <c r="C177" s="222" t="s">
        <v>3606</v>
      </c>
      <c r="D177" s="224">
        <v>70009439</v>
      </c>
      <c r="E177" s="217" t="s">
        <v>3686</v>
      </c>
      <c r="F177" s="219" t="s">
        <v>3605</v>
      </c>
      <c r="G177" s="217" t="s">
        <v>3687</v>
      </c>
      <c r="H177" s="227">
        <v>31.11</v>
      </c>
      <c r="I177" s="217" t="s">
        <v>3678</v>
      </c>
      <c r="J177" s="228">
        <v>33.731000000000002</v>
      </c>
    </row>
    <row r="178" spans="1:10" ht="15" thickBot="1" x14ac:dyDescent="0.35">
      <c r="A178" s="88"/>
      <c r="B178" s="221"/>
      <c r="C178" s="223"/>
      <c r="D178" s="225"/>
      <c r="E178" s="218"/>
      <c r="F178" s="218"/>
      <c r="G178" s="218"/>
      <c r="H178" s="218"/>
      <c r="I178" s="218"/>
      <c r="J178" s="218"/>
    </row>
    <row r="179" spans="1:10" x14ac:dyDescent="0.3">
      <c r="A179" s="92"/>
      <c r="B179" s="220" t="s">
        <v>282</v>
      </c>
      <c r="C179" s="222" t="s">
        <v>3606</v>
      </c>
      <c r="D179" s="224">
        <v>70009437</v>
      </c>
      <c r="E179" s="217" t="s">
        <v>3658</v>
      </c>
      <c r="F179" s="219" t="s">
        <v>3605</v>
      </c>
      <c r="G179" s="217" t="s">
        <v>3688</v>
      </c>
      <c r="H179" s="228">
        <v>11.023</v>
      </c>
      <c r="I179" s="217" t="s">
        <v>3626</v>
      </c>
      <c r="J179" s="228">
        <v>11.023</v>
      </c>
    </row>
    <row r="180" spans="1:10" ht="15" thickBot="1" x14ac:dyDescent="0.35">
      <c r="A180" s="88"/>
      <c r="B180" s="221"/>
      <c r="C180" s="223"/>
      <c r="D180" s="225"/>
      <c r="E180" s="218"/>
      <c r="F180" s="218"/>
      <c r="G180" s="218"/>
      <c r="H180" s="218"/>
      <c r="I180" s="218"/>
      <c r="J180" s="218"/>
    </row>
    <row r="181" spans="1:10" x14ac:dyDescent="0.3">
      <c r="A181" s="92"/>
      <c r="B181" s="220" t="s">
        <v>325</v>
      </c>
      <c r="C181" s="222" t="s">
        <v>3606</v>
      </c>
      <c r="D181" s="224">
        <v>70009442</v>
      </c>
      <c r="E181" s="217" t="s">
        <v>3689</v>
      </c>
      <c r="F181" s="219" t="s">
        <v>3605</v>
      </c>
      <c r="G181" s="217"/>
      <c r="H181" s="219" t="s">
        <v>3605</v>
      </c>
      <c r="I181" s="217"/>
      <c r="J181" s="219" t="s">
        <v>3605</v>
      </c>
    </row>
    <row r="182" spans="1:10" ht="15" thickBot="1" x14ac:dyDescent="0.35">
      <c r="A182" s="88"/>
      <c r="B182" s="221"/>
      <c r="C182" s="223"/>
      <c r="D182" s="225"/>
      <c r="E182" s="218"/>
      <c r="F182" s="218"/>
      <c r="G182" s="218"/>
      <c r="H182" s="218"/>
      <c r="I182" s="218"/>
      <c r="J182" s="218"/>
    </row>
    <row r="183" spans="1:10" x14ac:dyDescent="0.3">
      <c r="A183" s="92"/>
      <c r="B183" s="220" t="s">
        <v>196</v>
      </c>
      <c r="C183" s="222" t="s">
        <v>3606</v>
      </c>
      <c r="D183" s="224">
        <v>70009441</v>
      </c>
      <c r="E183" s="217" t="s">
        <v>3690</v>
      </c>
      <c r="F183" s="219" t="s">
        <v>3605</v>
      </c>
      <c r="G183" s="217"/>
      <c r="H183" s="219" t="s">
        <v>3605</v>
      </c>
      <c r="I183" s="217"/>
      <c r="J183" s="219" t="s">
        <v>3605</v>
      </c>
    </row>
    <row r="184" spans="1:10" ht="15" thickBot="1" x14ac:dyDescent="0.35">
      <c r="A184" s="88"/>
      <c r="B184" s="221"/>
      <c r="C184" s="223"/>
      <c r="D184" s="225"/>
      <c r="E184" s="218"/>
      <c r="F184" s="218"/>
      <c r="G184" s="218"/>
      <c r="H184" s="218"/>
      <c r="I184" s="218"/>
      <c r="J184" s="218"/>
    </row>
    <row r="185" spans="1:10" x14ac:dyDescent="0.3">
      <c r="A185" s="92"/>
      <c r="B185" s="220" t="s">
        <v>338</v>
      </c>
      <c r="C185" s="222" t="s">
        <v>3606</v>
      </c>
      <c r="D185" s="224">
        <v>70009440</v>
      </c>
      <c r="E185" s="217" t="s">
        <v>3691</v>
      </c>
      <c r="F185" s="219" t="s">
        <v>3605</v>
      </c>
      <c r="G185" s="217"/>
      <c r="H185" s="219" t="s">
        <v>3605</v>
      </c>
      <c r="I185" s="217"/>
      <c r="J185" s="219" t="s">
        <v>3605</v>
      </c>
    </row>
    <row r="186" spans="1:10" ht="15" thickBot="1" x14ac:dyDescent="0.35">
      <c r="A186" s="88"/>
      <c r="B186" s="221"/>
      <c r="C186" s="223"/>
      <c r="D186" s="225"/>
      <c r="E186" s="218"/>
      <c r="F186" s="218"/>
      <c r="G186" s="218"/>
      <c r="H186" s="218"/>
      <c r="I186" s="218"/>
      <c r="J186" s="218"/>
    </row>
    <row r="187" spans="1:10" x14ac:dyDescent="0.3">
      <c r="A187" s="92"/>
      <c r="B187" s="220" t="s">
        <v>218</v>
      </c>
      <c r="C187" s="222" t="s">
        <v>3606</v>
      </c>
      <c r="D187" s="224">
        <v>70009446</v>
      </c>
      <c r="E187" s="217" t="s">
        <v>3692</v>
      </c>
      <c r="F187" s="230">
        <v>26.7</v>
      </c>
      <c r="G187" s="217"/>
      <c r="H187" s="219" t="s">
        <v>3605</v>
      </c>
      <c r="I187" s="217" t="s">
        <v>3615</v>
      </c>
      <c r="J187" s="230">
        <v>31.4</v>
      </c>
    </row>
    <row r="188" spans="1:10" ht="15" thickBot="1" x14ac:dyDescent="0.35">
      <c r="A188" s="88"/>
      <c r="B188" s="221"/>
      <c r="C188" s="223"/>
      <c r="D188" s="225"/>
      <c r="E188" s="218"/>
      <c r="F188" s="218"/>
      <c r="G188" s="218"/>
      <c r="H188" s="218"/>
      <c r="I188" s="218"/>
      <c r="J188" s="218"/>
    </row>
    <row r="189" spans="1:10" x14ac:dyDescent="0.3">
      <c r="A189" s="92"/>
      <c r="B189" s="220" t="s">
        <v>327</v>
      </c>
      <c r="C189" s="222" t="s">
        <v>3606</v>
      </c>
      <c r="D189" s="224">
        <v>70009447</v>
      </c>
      <c r="E189" s="217" t="s">
        <v>3693</v>
      </c>
      <c r="F189" s="219" t="s">
        <v>3605</v>
      </c>
      <c r="G189" s="217"/>
      <c r="H189" s="219" t="s">
        <v>3605</v>
      </c>
      <c r="I189" s="217"/>
      <c r="J189" s="219" t="s">
        <v>3605</v>
      </c>
    </row>
    <row r="190" spans="1:10" ht="15" thickBot="1" x14ac:dyDescent="0.35">
      <c r="A190" s="88"/>
      <c r="B190" s="221"/>
      <c r="C190" s="223"/>
      <c r="D190" s="225"/>
      <c r="E190" s="218"/>
      <c r="F190" s="218"/>
      <c r="G190" s="218"/>
      <c r="H190" s="218"/>
      <c r="I190" s="218"/>
      <c r="J190" s="218"/>
    </row>
    <row r="191" spans="1:10" x14ac:dyDescent="0.3">
      <c r="A191" s="92"/>
      <c r="B191" s="220" t="s">
        <v>216</v>
      </c>
      <c r="C191" s="222" t="s">
        <v>3606</v>
      </c>
      <c r="D191" s="224">
        <v>70009444</v>
      </c>
      <c r="E191" s="217" t="s">
        <v>3694</v>
      </c>
      <c r="F191" s="219" t="s">
        <v>3605</v>
      </c>
      <c r="G191" s="217" t="s">
        <v>3642</v>
      </c>
      <c r="H191" s="228">
        <v>26.997</v>
      </c>
      <c r="I191" s="217" t="s">
        <v>3695</v>
      </c>
      <c r="J191" s="228">
        <v>27.521000000000001</v>
      </c>
    </row>
    <row r="192" spans="1:10" ht="15" thickBot="1" x14ac:dyDescent="0.35">
      <c r="A192" s="88"/>
      <c r="B192" s="221"/>
      <c r="C192" s="223"/>
      <c r="D192" s="225"/>
      <c r="E192" s="218"/>
      <c r="F192" s="218"/>
      <c r="G192" s="218"/>
      <c r="H192" s="218"/>
      <c r="I192" s="218"/>
      <c r="J192" s="218"/>
    </row>
    <row r="193" spans="1:10" x14ac:dyDescent="0.3">
      <c r="A193" s="92"/>
      <c r="B193" s="220" t="s">
        <v>197</v>
      </c>
      <c r="C193" s="222" t="s">
        <v>3606</v>
      </c>
      <c r="D193" s="224">
        <v>70007293</v>
      </c>
      <c r="E193" s="217" t="s">
        <v>3651</v>
      </c>
      <c r="F193" s="227">
        <v>1.64</v>
      </c>
      <c r="G193" s="217" t="s">
        <v>3652</v>
      </c>
      <c r="H193" s="230">
        <v>1.7</v>
      </c>
      <c r="I193" s="217" t="s">
        <v>3696</v>
      </c>
      <c r="J193" s="227">
        <v>1.85</v>
      </c>
    </row>
    <row r="194" spans="1:10" ht="15" thickBot="1" x14ac:dyDescent="0.35">
      <c r="A194" s="88"/>
      <c r="B194" s="221"/>
      <c r="C194" s="223"/>
      <c r="D194" s="225"/>
      <c r="E194" s="218"/>
      <c r="F194" s="218"/>
      <c r="G194" s="218"/>
      <c r="H194" s="218"/>
      <c r="I194" s="218"/>
      <c r="J194" s="218"/>
    </row>
    <row r="195" spans="1:10" x14ac:dyDescent="0.3">
      <c r="A195" s="92"/>
      <c r="B195" s="220" t="s">
        <v>326</v>
      </c>
      <c r="C195" s="222" t="s">
        <v>3606</v>
      </c>
      <c r="D195" s="231" t="s">
        <v>3697</v>
      </c>
      <c r="E195" s="217" t="s">
        <v>3624</v>
      </c>
      <c r="F195" s="228">
        <v>15.409000000000001</v>
      </c>
      <c r="G195" s="217" t="s">
        <v>3662</v>
      </c>
      <c r="H195" s="228">
        <v>16.212</v>
      </c>
      <c r="I195" s="217" t="s">
        <v>3643</v>
      </c>
      <c r="J195" s="228">
        <v>16.966999999999999</v>
      </c>
    </row>
    <row r="196" spans="1:10" ht="15" thickBot="1" x14ac:dyDescent="0.35">
      <c r="A196" s="88"/>
      <c r="B196" s="221"/>
      <c r="C196" s="223"/>
      <c r="D196" s="225"/>
      <c r="E196" s="218"/>
      <c r="F196" s="218"/>
      <c r="G196" s="218"/>
      <c r="H196" s="218"/>
      <c r="I196" s="218"/>
      <c r="J196" s="218"/>
    </row>
    <row r="197" spans="1:10" x14ac:dyDescent="0.3">
      <c r="A197" s="92"/>
      <c r="B197" s="220" t="s">
        <v>324</v>
      </c>
      <c r="C197" s="222" t="s">
        <v>3606</v>
      </c>
      <c r="D197" s="224">
        <v>70007295</v>
      </c>
      <c r="E197" s="217" t="s">
        <v>3698</v>
      </c>
      <c r="F197" s="219" t="s">
        <v>3605</v>
      </c>
      <c r="G197" s="217"/>
      <c r="H197" s="219" t="s">
        <v>3605</v>
      </c>
      <c r="I197" s="217"/>
      <c r="J197" s="219" t="s">
        <v>3605</v>
      </c>
    </row>
    <row r="198" spans="1:10" ht="15" thickBot="1" x14ac:dyDescent="0.35">
      <c r="A198" s="88"/>
      <c r="B198" s="221"/>
      <c r="C198" s="223"/>
      <c r="D198" s="225"/>
      <c r="E198" s="218"/>
      <c r="F198" s="218"/>
      <c r="G198" s="218"/>
      <c r="H198" s="218"/>
      <c r="I198" s="218"/>
      <c r="J198" s="218"/>
    </row>
    <row r="199" spans="1:10" x14ac:dyDescent="0.3">
      <c r="A199" s="92"/>
      <c r="B199" s="220" t="s">
        <v>349</v>
      </c>
      <c r="C199" s="222" t="s">
        <v>3606</v>
      </c>
      <c r="D199" s="224">
        <v>70007289</v>
      </c>
      <c r="E199" s="217" t="s">
        <v>3699</v>
      </c>
      <c r="F199" s="219" t="s">
        <v>3605</v>
      </c>
      <c r="G199" s="217"/>
      <c r="H199" s="219" t="s">
        <v>3605</v>
      </c>
      <c r="I199" s="217" t="s">
        <v>3695</v>
      </c>
      <c r="J199" s="227">
        <v>8.24</v>
      </c>
    </row>
    <row r="200" spans="1:10" ht="15" thickBot="1" x14ac:dyDescent="0.35">
      <c r="A200" s="88"/>
      <c r="B200" s="221"/>
      <c r="C200" s="223"/>
      <c r="D200" s="225"/>
      <c r="E200" s="218"/>
      <c r="F200" s="218"/>
      <c r="G200" s="218"/>
      <c r="H200" s="218"/>
      <c r="I200" s="218"/>
      <c r="J200" s="218"/>
    </row>
    <row r="201" spans="1:10" x14ac:dyDescent="0.3">
      <c r="A201" s="92"/>
      <c r="B201" s="220" t="s">
        <v>237</v>
      </c>
      <c r="C201" s="222" t="s">
        <v>3606</v>
      </c>
      <c r="D201" s="224">
        <v>70007290</v>
      </c>
      <c r="E201" s="217" t="s">
        <v>3651</v>
      </c>
      <c r="F201" s="228">
        <v>8.1240000000000006</v>
      </c>
      <c r="G201" s="217" t="s">
        <v>3648</v>
      </c>
      <c r="H201" s="230">
        <v>8.5</v>
      </c>
      <c r="I201" s="217" t="s">
        <v>3675</v>
      </c>
      <c r="J201" s="227">
        <v>8.9499999999999993</v>
      </c>
    </row>
    <row r="202" spans="1:10" ht="15" thickBot="1" x14ac:dyDescent="0.35">
      <c r="A202" s="88"/>
      <c r="B202" s="221"/>
      <c r="C202" s="223"/>
      <c r="D202" s="225"/>
      <c r="E202" s="218"/>
      <c r="F202" s="218"/>
      <c r="G202" s="218"/>
      <c r="H202" s="218"/>
      <c r="I202" s="218"/>
      <c r="J202" s="218"/>
    </row>
    <row r="203" spans="1:10" x14ac:dyDescent="0.3">
      <c r="A203" s="92"/>
      <c r="B203" s="220" t="s">
        <v>233</v>
      </c>
      <c r="C203" s="222" t="s">
        <v>3606</v>
      </c>
      <c r="D203" s="224">
        <v>70007296</v>
      </c>
      <c r="E203" s="217" t="s">
        <v>3700</v>
      </c>
      <c r="F203" s="219" t="s">
        <v>3605</v>
      </c>
      <c r="G203" s="217"/>
      <c r="H203" s="219" t="s">
        <v>3605</v>
      </c>
      <c r="I203" s="217"/>
      <c r="J203" s="219" t="s">
        <v>3605</v>
      </c>
    </row>
    <row r="204" spans="1:10" ht="15" thickBot="1" x14ac:dyDescent="0.35">
      <c r="A204" s="88"/>
      <c r="B204" s="221"/>
      <c r="C204" s="223"/>
      <c r="D204" s="225"/>
      <c r="E204" s="218"/>
      <c r="F204" s="218"/>
      <c r="G204" s="218"/>
      <c r="H204" s="218"/>
      <c r="I204" s="218"/>
      <c r="J204" s="218"/>
    </row>
    <row r="205" spans="1:10" x14ac:dyDescent="0.3">
      <c r="A205" s="92"/>
      <c r="B205" s="220" t="s">
        <v>174</v>
      </c>
      <c r="C205" s="222" t="s">
        <v>3606</v>
      </c>
      <c r="D205" s="224">
        <v>70007291</v>
      </c>
      <c r="E205" s="217" t="s">
        <v>3701</v>
      </c>
      <c r="F205" s="219" t="s">
        <v>3605</v>
      </c>
      <c r="G205" s="217"/>
      <c r="H205" s="219" t="s">
        <v>3605</v>
      </c>
      <c r="I205" s="217"/>
      <c r="J205" s="219" t="s">
        <v>3605</v>
      </c>
    </row>
    <row r="206" spans="1:10" ht="15" thickBot="1" x14ac:dyDescent="0.35">
      <c r="A206" s="88"/>
      <c r="B206" s="221"/>
      <c r="C206" s="223"/>
      <c r="D206" s="225"/>
      <c r="E206" s="218"/>
      <c r="F206" s="218"/>
      <c r="G206" s="218"/>
      <c r="H206" s="218"/>
      <c r="I206" s="218"/>
      <c r="J206" s="218"/>
    </row>
    <row r="207" spans="1:10" x14ac:dyDescent="0.3">
      <c r="A207" s="92"/>
      <c r="B207" s="220" t="s">
        <v>292</v>
      </c>
      <c r="C207" s="222" t="s">
        <v>3606</v>
      </c>
      <c r="D207" s="224">
        <v>70007300</v>
      </c>
      <c r="E207" s="217" t="s">
        <v>3702</v>
      </c>
      <c r="F207" s="219" t="s">
        <v>3605</v>
      </c>
      <c r="G207" s="217"/>
      <c r="H207" s="219" t="s">
        <v>3605</v>
      </c>
      <c r="I207" s="217"/>
      <c r="J207" s="219" t="s">
        <v>3605</v>
      </c>
    </row>
    <row r="208" spans="1:10" ht="15" thickBot="1" x14ac:dyDescent="0.35">
      <c r="A208" s="88"/>
      <c r="B208" s="221"/>
      <c r="C208" s="223"/>
      <c r="D208" s="225"/>
      <c r="E208" s="218"/>
      <c r="F208" s="218"/>
      <c r="G208" s="218"/>
      <c r="H208" s="218"/>
      <c r="I208" s="218"/>
      <c r="J208" s="218"/>
    </row>
    <row r="209" spans="1:10" x14ac:dyDescent="0.3">
      <c r="A209" s="92"/>
      <c r="B209" s="220" t="s">
        <v>199</v>
      </c>
      <c r="C209" s="222" t="s">
        <v>3606</v>
      </c>
      <c r="D209" s="224">
        <v>70007292</v>
      </c>
      <c r="E209" s="217" t="s">
        <v>3703</v>
      </c>
      <c r="F209" s="219" t="s">
        <v>3605</v>
      </c>
      <c r="G209" s="217"/>
      <c r="H209" s="219" t="s">
        <v>3605</v>
      </c>
      <c r="I209" s="217"/>
      <c r="J209" s="219" t="s">
        <v>3605</v>
      </c>
    </row>
    <row r="210" spans="1:10" ht="15" thickBot="1" x14ac:dyDescent="0.35">
      <c r="A210" s="88"/>
      <c r="B210" s="221"/>
      <c r="C210" s="223"/>
      <c r="D210" s="225"/>
      <c r="E210" s="218"/>
      <c r="F210" s="218"/>
      <c r="G210" s="218"/>
      <c r="H210" s="218"/>
      <c r="I210" s="218"/>
      <c r="J210" s="218"/>
    </row>
    <row r="211" spans="1:10" x14ac:dyDescent="0.3">
      <c r="A211" s="92"/>
      <c r="B211" s="220" t="s">
        <v>260</v>
      </c>
      <c r="C211" s="222" t="s">
        <v>3606</v>
      </c>
      <c r="D211" s="224">
        <v>70013028</v>
      </c>
      <c r="E211" s="217" t="s">
        <v>3651</v>
      </c>
      <c r="F211" s="228">
        <v>7.5730000000000004</v>
      </c>
      <c r="G211" s="217" t="s">
        <v>3652</v>
      </c>
      <c r="H211" s="228">
        <v>8.0180000000000007</v>
      </c>
      <c r="I211" s="217" t="s">
        <v>3663</v>
      </c>
      <c r="J211" s="228">
        <v>8.4809999999999999</v>
      </c>
    </row>
    <row r="212" spans="1:10" ht="15" thickBot="1" x14ac:dyDescent="0.35">
      <c r="A212" s="88"/>
      <c r="B212" s="221"/>
      <c r="C212" s="223"/>
      <c r="D212" s="225"/>
      <c r="E212" s="218"/>
      <c r="F212" s="218"/>
      <c r="G212" s="218"/>
      <c r="H212" s="218"/>
      <c r="I212" s="218"/>
      <c r="J212" s="218"/>
    </row>
    <row r="213" spans="1:10" x14ac:dyDescent="0.3">
      <c r="A213" s="92"/>
      <c r="B213" s="220" t="s">
        <v>341</v>
      </c>
      <c r="C213" s="222" t="s">
        <v>3606</v>
      </c>
      <c r="D213" s="224">
        <v>70013035</v>
      </c>
      <c r="E213" s="217" t="s">
        <v>3704</v>
      </c>
      <c r="F213" s="219" t="s">
        <v>3605</v>
      </c>
      <c r="G213" s="217"/>
      <c r="H213" s="219" t="s">
        <v>3605</v>
      </c>
      <c r="I213" s="217"/>
      <c r="J213" s="219" t="s">
        <v>3605</v>
      </c>
    </row>
    <row r="214" spans="1:10" ht="15" thickBot="1" x14ac:dyDescent="0.35">
      <c r="A214" s="88"/>
      <c r="B214" s="221"/>
      <c r="C214" s="223"/>
      <c r="D214" s="225"/>
      <c r="E214" s="218"/>
      <c r="F214" s="218"/>
      <c r="G214" s="218"/>
      <c r="H214" s="218"/>
      <c r="I214" s="218"/>
      <c r="J214" s="218"/>
    </row>
    <row r="215" spans="1:10" x14ac:dyDescent="0.3">
      <c r="A215" s="92"/>
      <c r="B215" s="220" t="s">
        <v>332</v>
      </c>
      <c r="C215" s="222" t="s">
        <v>3606</v>
      </c>
      <c r="D215" s="224">
        <v>70007298</v>
      </c>
      <c r="E215" s="217" t="s">
        <v>3651</v>
      </c>
      <c r="F215" s="228">
        <v>7.774</v>
      </c>
      <c r="G215" s="217" t="s">
        <v>3608</v>
      </c>
      <c r="H215" s="230">
        <v>8.1999999999999993</v>
      </c>
      <c r="I215" s="217" t="s">
        <v>3663</v>
      </c>
      <c r="J215" s="228">
        <v>8.5739999999999998</v>
      </c>
    </row>
    <row r="216" spans="1:10" ht="15" thickBot="1" x14ac:dyDescent="0.35">
      <c r="A216" s="88"/>
      <c r="B216" s="221"/>
      <c r="C216" s="223"/>
      <c r="D216" s="225"/>
      <c r="E216" s="218"/>
      <c r="F216" s="218"/>
      <c r="G216" s="218"/>
      <c r="H216" s="218"/>
      <c r="I216" s="218"/>
      <c r="J216" s="218"/>
    </row>
    <row r="217" spans="1:10" x14ac:dyDescent="0.3">
      <c r="A217" s="92"/>
      <c r="B217" s="220" t="s">
        <v>339</v>
      </c>
      <c r="C217" s="222" t="s">
        <v>3606</v>
      </c>
      <c r="D217" s="224">
        <v>70007294</v>
      </c>
      <c r="E217" s="217" t="s">
        <v>3705</v>
      </c>
      <c r="F217" s="219" t="s">
        <v>3605</v>
      </c>
      <c r="G217" s="217"/>
      <c r="H217" s="219" t="s">
        <v>3605</v>
      </c>
      <c r="I217" s="217"/>
      <c r="J217" s="219" t="s">
        <v>3605</v>
      </c>
    </row>
    <row r="218" spans="1:10" ht="15" thickBot="1" x14ac:dyDescent="0.35">
      <c r="A218" s="88"/>
      <c r="B218" s="221"/>
      <c r="C218" s="223"/>
      <c r="D218" s="225"/>
      <c r="E218" s="218"/>
      <c r="F218" s="218"/>
      <c r="G218" s="218"/>
      <c r="H218" s="218"/>
      <c r="I218" s="218"/>
      <c r="J218" s="218"/>
    </row>
    <row r="219" spans="1:10" x14ac:dyDescent="0.3">
      <c r="A219" s="92"/>
      <c r="B219" s="220" t="s">
        <v>346</v>
      </c>
      <c r="C219" s="222" t="s">
        <v>3606</v>
      </c>
      <c r="D219" s="224">
        <v>70007299</v>
      </c>
      <c r="E219" s="217" t="s">
        <v>3706</v>
      </c>
      <c r="F219" s="228">
        <v>2.008</v>
      </c>
      <c r="G219" s="217" t="s">
        <v>3707</v>
      </c>
      <c r="H219" s="228">
        <v>2.008</v>
      </c>
      <c r="I219" s="217" t="s">
        <v>3708</v>
      </c>
      <c r="J219" s="228">
        <v>2.008</v>
      </c>
    </row>
    <row r="220" spans="1:10" ht="15" thickBot="1" x14ac:dyDescent="0.35">
      <c r="A220" s="88"/>
      <c r="B220" s="221"/>
      <c r="C220" s="223"/>
      <c r="D220" s="225"/>
      <c r="E220" s="218"/>
      <c r="F220" s="218"/>
      <c r="G220" s="218"/>
      <c r="H220" s="218"/>
      <c r="I220" s="218"/>
      <c r="J220" s="218"/>
    </row>
    <row r="221" spans="1:10" x14ac:dyDescent="0.3">
      <c r="A221" s="92"/>
      <c r="B221" s="220" t="s">
        <v>141</v>
      </c>
      <c r="C221" s="222" t="s">
        <v>3606</v>
      </c>
      <c r="D221" s="224">
        <v>70013034</v>
      </c>
      <c r="E221" s="217" t="s">
        <v>3709</v>
      </c>
      <c r="F221" s="219" t="s">
        <v>3605</v>
      </c>
      <c r="G221" s="217"/>
      <c r="H221" s="219" t="s">
        <v>3605</v>
      </c>
      <c r="I221" s="217"/>
      <c r="J221" s="219" t="s">
        <v>3605</v>
      </c>
    </row>
    <row r="222" spans="1:10" ht="15" thickBot="1" x14ac:dyDescent="0.35">
      <c r="A222" s="88"/>
      <c r="B222" s="221"/>
      <c r="C222" s="223"/>
      <c r="D222" s="225"/>
      <c r="E222" s="218"/>
      <c r="F222" s="218"/>
      <c r="G222" s="218"/>
      <c r="H222" s="218"/>
      <c r="I222" s="218"/>
      <c r="J222" s="218"/>
    </row>
    <row r="223" spans="1:10" x14ac:dyDescent="0.3">
      <c r="A223" s="92"/>
      <c r="B223" s="220" t="s">
        <v>69</v>
      </c>
      <c r="C223" s="222" t="s">
        <v>3606</v>
      </c>
      <c r="D223" s="224">
        <v>70013030</v>
      </c>
      <c r="E223" s="217" t="s">
        <v>3710</v>
      </c>
      <c r="F223" s="219" t="s">
        <v>3605</v>
      </c>
      <c r="G223" s="217"/>
      <c r="H223" s="219" t="s">
        <v>3605</v>
      </c>
      <c r="I223" s="217"/>
      <c r="J223" s="219" t="s">
        <v>3605</v>
      </c>
    </row>
    <row r="224" spans="1:10" ht="15" thickBot="1" x14ac:dyDescent="0.35">
      <c r="A224" s="88"/>
      <c r="B224" s="221"/>
      <c r="C224" s="223"/>
      <c r="D224" s="225"/>
      <c r="E224" s="218"/>
      <c r="F224" s="218"/>
      <c r="G224" s="218"/>
      <c r="H224" s="218"/>
      <c r="I224" s="218"/>
      <c r="J224" s="218"/>
    </row>
    <row r="225" spans="1:10" x14ac:dyDescent="0.3">
      <c r="A225" s="92"/>
      <c r="B225" s="220" t="s">
        <v>142</v>
      </c>
      <c r="C225" s="222" t="s">
        <v>3606</v>
      </c>
      <c r="D225" s="224">
        <v>70013031</v>
      </c>
      <c r="E225" s="217" t="s">
        <v>3711</v>
      </c>
      <c r="F225" s="219" t="s">
        <v>3605</v>
      </c>
      <c r="G225" s="217"/>
      <c r="H225" s="219" t="s">
        <v>3605</v>
      </c>
      <c r="I225" s="217"/>
      <c r="J225" s="219" t="s">
        <v>3605</v>
      </c>
    </row>
    <row r="226" spans="1:10" ht="15" thickBot="1" x14ac:dyDescent="0.35">
      <c r="A226" s="88"/>
      <c r="B226" s="221"/>
      <c r="C226" s="223"/>
      <c r="D226" s="225"/>
      <c r="E226" s="218"/>
      <c r="F226" s="218"/>
      <c r="G226" s="218"/>
      <c r="H226" s="218"/>
      <c r="I226" s="218"/>
      <c r="J226" s="218"/>
    </row>
    <row r="227" spans="1:10" x14ac:dyDescent="0.3">
      <c r="A227" s="92"/>
      <c r="B227" s="220" t="s">
        <v>155</v>
      </c>
      <c r="C227" s="222" t="s">
        <v>3606</v>
      </c>
      <c r="D227" s="224">
        <v>70013026</v>
      </c>
      <c r="E227" s="217" t="s">
        <v>3712</v>
      </c>
      <c r="F227" s="219" t="s">
        <v>3605</v>
      </c>
      <c r="G227" s="217"/>
      <c r="H227" s="219" t="s">
        <v>3605</v>
      </c>
      <c r="I227" s="217"/>
      <c r="J227" s="219" t="s">
        <v>3605</v>
      </c>
    </row>
    <row r="228" spans="1:10" ht="15" thickBot="1" x14ac:dyDescent="0.35">
      <c r="A228" s="88"/>
      <c r="B228" s="221"/>
      <c r="C228" s="223"/>
      <c r="D228" s="225"/>
      <c r="E228" s="218"/>
      <c r="F228" s="218"/>
      <c r="G228" s="218"/>
      <c r="H228" s="218"/>
      <c r="I228" s="218"/>
      <c r="J228" s="218"/>
    </row>
    <row r="229" spans="1:10" x14ac:dyDescent="0.3">
      <c r="A229" s="92"/>
      <c r="B229" s="220" t="s">
        <v>84</v>
      </c>
      <c r="C229" s="222" t="s">
        <v>3606</v>
      </c>
      <c r="D229" s="224">
        <v>70013027</v>
      </c>
      <c r="E229" s="217" t="s">
        <v>3657</v>
      </c>
      <c r="F229" s="219" t="s">
        <v>3605</v>
      </c>
      <c r="G229" s="217" t="s">
        <v>3713</v>
      </c>
      <c r="H229" s="226">
        <v>75</v>
      </c>
      <c r="I229" s="217"/>
      <c r="J229" s="219" t="s">
        <v>3605</v>
      </c>
    </row>
    <row r="230" spans="1:10" ht="15" thickBot="1" x14ac:dyDescent="0.35">
      <c r="A230" s="88"/>
      <c r="B230" s="221"/>
      <c r="C230" s="223"/>
      <c r="D230" s="225"/>
      <c r="E230" s="218"/>
      <c r="F230" s="218"/>
      <c r="G230" s="218"/>
      <c r="H230" s="218"/>
      <c r="I230" s="218"/>
      <c r="J230" s="218"/>
    </row>
    <row r="231" spans="1:10" x14ac:dyDescent="0.3">
      <c r="A231" s="92"/>
      <c r="B231" s="220" t="s">
        <v>108</v>
      </c>
      <c r="C231" s="222" t="s">
        <v>3606</v>
      </c>
      <c r="D231" s="224">
        <v>70013025</v>
      </c>
      <c r="E231" s="217" t="s">
        <v>3714</v>
      </c>
      <c r="F231" s="219" t="s">
        <v>3605</v>
      </c>
      <c r="G231" s="217"/>
      <c r="H231" s="219" t="s">
        <v>3605</v>
      </c>
      <c r="I231" s="217"/>
      <c r="J231" s="219" t="s">
        <v>3605</v>
      </c>
    </row>
    <row r="232" spans="1:10" ht="15" thickBot="1" x14ac:dyDescent="0.35">
      <c r="A232" s="88"/>
      <c r="B232" s="221"/>
      <c r="C232" s="223"/>
      <c r="D232" s="225"/>
      <c r="E232" s="218"/>
      <c r="F232" s="218"/>
      <c r="G232" s="218"/>
      <c r="H232" s="218"/>
      <c r="I232" s="218"/>
      <c r="J232" s="218"/>
    </row>
    <row r="233" spans="1:10" x14ac:dyDescent="0.3">
      <c r="A233" s="92"/>
      <c r="B233" s="220" t="s">
        <v>140</v>
      </c>
      <c r="C233" s="222" t="s">
        <v>3606</v>
      </c>
      <c r="D233" s="224">
        <v>70013036</v>
      </c>
      <c r="E233" s="217" t="s">
        <v>3715</v>
      </c>
      <c r="F233" s="228">
        <v>6.8730000000000002</v>
      </c>
      <c r="G233" s="217" t="s">
        <v>3687</v>
      </c>
      <c r="H233" s="228">
        <v>6.8730000000000002</v>
      </c>
      <c r="I233" s="217" t="s">
        <v>3696</v>
      </c>
      <c r="J233" s="228">
        <v>6.8730000000000002</v>
      </c>
    </row>
    <row r="234" spans="1:10" ht="15" thickBot="1" x14ac:dyDescent="0.35">
      <c r="A234" s="88"/>
      <c r="B234" s="221"/>
      <c r="C234" s="223"/>
      <c r="D234" s="225"/>
      <c r="E234" s="218"/>
      <c r="F234" s="218"/>
      <c r="G234" s="218"/>
      <c r="H234" s="218"/>
      <c r="I234" s="218"/>
      <c r="J234" s="218"/>
    </row>
    <row r="235" spans="1:10" x14ac:dyDescent="0.3">
      <c r="A235" s="92"/>
      <c r="B235" s="220" t="s">
        <v>54</v>
      </c>
      <c r="C235" s="222" t="s">
        <v>3606</v>
      </c>
      <c r="D235" s="224">
        <v>70013033</v>
      </c>
      <c r="E235" s="217" t="s">
        <v>3613</v>
      </c>
      <c r="F235" s="228">
        <v>12.066000000000001</v>
      </c>
      <c r="G235" s="217" t="s">
        <v>3648</v>
      </c>
      <c r="H235" s="228">
        <v>13.079000000000001</v>
      </c>
      <c r="I235" s="217" t="s">
        <v>3716</v>
      </c>
      <c r="J235" s="227">
        <v>14.16</v>
      </c>
    </row>
    <row r="236" spans="1:10" ht="15" thickBot="1" x14ac:dyDescent="0.35">
      <c r="A236" s="88"/>
      <c r="B236" s="221"/>
      <c r="C236" s="223"/>
      <c r="D236" s="225"/>
      <c r="E236" s="218"/>
      <c r="F236" s="218"/>
      <c r="G236" s="218"/>
      <c r="H236" s="218"/>
      <c r="I236" s="218"/>
      <c r="J236" s="218"/>
    </row>
    <row r="237" spans="1:10" x14ac:dyDescent="0.3">
      <c r="A237" s="92"/>
      <c r="B237" s="220" t="s">
        <v>43</v>
      </c>
      <c r="C237" s="222" t="s">
        <v>3606</v>
      </c>
      <c r="D237" s="224">
        <v>70012681</v>
      </c>
      <c r="E237" s="217" t="s">
        <v>3717</v>
      </c>
      <c r="F237" s="230">
        <v>8.1999999999999993</v>
      </c>
      <c r="G237" s="217" t="s">
        <v>3718</v>
      </c>
      <c r="H237" s="230">
        <v>10.199999999999999</v>
      </c>
      <c r="I237" s="217"/>
      <c r="J237" s="219" t="s">
        <v>3605</v>
      </c>
    </row>
    <row r="238" spans="1:10" ht="15" thickBot="1" x14ac:dyDescent="0.35">
      <c r="A238" s="88"/>
      <c r="B238" s="221"/>
      <c r="C238" s="223"/>
      <c r="D238" s="225"/>
      <c r="E238" s="218"/>
      <c r="F238" s="218"/>
      <c r="G238" s="218"/>
      <c r="H238" s="218"/>
      <c r="I238" s="218"/>
      <c r="J238" s="218"/>
    </row>
    <row r="239" spans="1:10" x14ac:dyDescent="0.3">
      <c r="A239" s="92"/>
      <c r="B239" s="220" t="s">
        <v>136</v>
      </c>
      <c r="C239" s="222" t="s">
        <v>3606</v>
      </c>
      <c r="D239" s="224">
        <v>70012684</v>
      </c>
      <c r="E239" s="217" t="s">
        <v>3641</v>
      </c>
      <c r="F239" s="228">
        <v>14.711</v>
      </c>
      <c r="G239" s="217" t="s">
        <v>3662</v>
      </c>
      <c r="H239" s="228">
        <v>15.367000000000001</v>
      </c>
      <c r="I239" s="217" t="s">
        <v>3678</v>
      </c>
      <c r="J239" s="228">
        <v>15.438000000000001</v>
      </c>
    </row>
    <row r="240" spans="1:10" ht="15" thickBot="1" x14ac:dyDescent="0.35">
      <c r="A240" s="88"/>
      <c r="B240" s="221"/>
      <c r="C240" s="223"/>
      <c r="D240" s="225"/>
      <c r="E240" s="218"/>
      <c r="F240" s="218"/>
      <c r="G240" s="218"/>
      <c r="H240" s="218"/>
      <c r="I240" s="218"/>
      <c r="J240" s="218"/>
    </row>
    <row r="241" spans="1:10" x14ac:dyDescent="0.3">
      <c r="A241" s="92"/>
      <c r="B241" s="220" t="s">
        <v>42</v>
      </c>
      <c r="C241" s="222" t="s">
        <v>3606</v>
      </c>
      <c r="D241" s="224">
        <v>70012683</v>
      </c>
      <c r="E241" s="217" t="s">
        <v>3624</v>
      </c>
      <c r="F241" s="226">
        <v>9</v>
      </c>
      <c r="G241" s="217" t="s">
        <v>3713</v>
      </c>
      <c r="H241" s="226">
        <v>13</v>
      </c>
      <c r="I241" s="217" t="s">
        <v>3719</v>
      </c>
      <c r="J241" s="226">
        <v>13</v>
      </c>
    </row>
    <row r="242" spans="1:10" ht="15" thickBot="1" x14ac:dyDescent="0.35">
      <c r="A242" s="88"/>
      <c r="B242" s="221"/>
      <c r="C242" s="223"/>
      <c r="D242" s="225"/>
      <c r="E242" s="218"/>
      <c r="F242" s="218"/>
      <c r="G242" s="218"/>
      <c r="H242" s="218"/>
      <c r="I242" s="218"/>
      <c r="J242" s="218"/>
    </row>
    <row r="243" spans="1:10" x14ac:dyDescent="0.3">
      <c r="A243" s="92"/>
      <c r="B243" s="220" t="s">
        <v>55</v>
      </c>
      <c r="C243" s="222" t="s">
        <v>3606</v>
      </c>
      <c r="D243" s="224">
        <v>70012685</v>
      </c>
      <c r="E243" s="217" t="s">
        <v>3610</v>
      </c>
      <c r="F243" s="219" t="s">
        <v>3605</v>
      </c>
      <c r="G243" s="217"/>
      <c r="H243" s="219" t="s">
        <v>3605</v>
      </c>
      <c r="I243" s="217"/>
      <c r="J243" s="219" t="s">
        <v>3605</v>
      </c>
    </row>
    <row r="244" spans="1:10" ht="15" thickBot="1" x14ac:dyDescent="0.35">
      <c r="A244" s="88"/>
      <c r="B244" s="221"/>
      <c r="C244" s="223"/>
      <c r="D244" s="225"/>
      <c r="E244" s="218"/>
      <c r="F244" s="218"/>
      <c r="G244" s="218"/>
      <c r="H244" s="218"/>
      <c r="I244" s="218"/>
      <c r="J244" s="218"/>
    </row>
    <row r="245" spans="1:10" x14ac:dyDescent="0.3">
      <c r="A245" s="92"/>
      <c r="B245" s="220" t="s">
        <v>36</v>
      </c>
      <c r="C245" s="222" t="s">
        <v>3606</v>
      </c>
      <c r="D245" s="224">
        <v>70012678</v>
      </c>
      <c r="E245" s="217" t="s">
        <v>3720</v>
      </c>
      <c r="F245" s="228">
        <v>5.0069999999999997</v>
      </c>
      <c r="G245" s="217" t="s">
        <v>3721</v>
      </c>
      <c r="H245" s="228">
        <v>5.0069999999999997</v>
      </c>
      <c r="I245" s="217" t="s">
        <v>3654</v>
      </c>
      <c r="J245" s="228">
        <v>5.0069999999999997</v>
      </c>
    </row>
    <row r="246" spans="1:10" ht="15" thickBot="1" x14ac:dyDescent="0.35">
      <c r="A246" s="88"/>
      <c r="B246" s="221"/>
      <c r="C246" s="223"/>
      <c r="D246" s="225"/>
      <c r="E246" s="218"/>
      <c r="F246" s="218"/>
      <c r="G246" s="218"/>
      <c r="H246" s="218"/>
      <c r="I246" s="218"/>
      <c r="J246" s="218"/>
    </row>
    <row r="247" spans="1:10" x14ac:dyDescent="0.3">
      <c r="A247" s="92"/>
      <c r="B247" s="220" t="s">
        <v>130</v>
      </c>
      <c r="C247" s="222" t="s">
        <v>3606</v>
      </c>
      <c r="D247" s="224">
        <v>70012679</v>
      </c>
      <c r="E247" s="217" t="s">
        <v>3647</v>
      </c>
      <c r="F247" s="230">
        <v>9.8000000000000007</v>
      </c>
      <c r="G247" s="217" t="s">
        <v>3687</v>
      </c>
      <c r="H247" s="230">
        <v>9.9</v>
      </c>
      <c r="I247" s="217" t="s">
        <v>3696</v>
      </c>
      <c r="J247" s="226">
        <v>10</v>
      </c>
    </row>
    <row r="248" spans="1:10" ht="15" thickBot="1" x14ac:dyDescent="0.35">
      <c r="A248" s="88"/>
      <c r="B248" s="221"/>
      <c r="C248" s="223"/>
      <c r="D248" s="225"/>
      <c r="E248" s="218"/>
      <c r="F248" s="218"/>
      <c r="G248" s="218"/>
      <c r="H248" s="218"/>
      <c r="I248" s="218"/>
      <c r="J248" s="218"/>
    </row>
    <row r="249" spans="1:10" x14ac:dyDescent="0.3">
      <c r="A249" s="92"/>
      <c r="B249" s="220" t="s">
        <v>47</v>
      </c>
      <c r="C249" s="222" t="s">
        <v>3606</v>
      </c>
      <c r="D249" s="224">
        <v>70012680</v>
      </c>
      <c r="E249" s="217" t="s">
        <v>3722</v>
      </c>
      <c r="F249" s="219" t="s">
        <v>3605</v>
      </c>
      <c r="G249" s="217"/>
      <c r="H249" s="219" t="s">
        <v>3605</v>
      </c>
      <c r="I249" s="217"/>
      <c r="J249" s="219" t="s">
        <v>3605</v>
      </c>
    </row>
    <row r="250" spans="1:10" ht="15" thickBot="1" x14ac:dyDescent="0.35">
      <c r="A250" s="88"/>
      <c r="B250" s="221"/>
      <c r="C250" s="223"/>
      <c r="D250" s="225"/>
      <c r="E250" s="218"/>
      <c r="F250" s="218"/>
      <c r="G250" s="218"/>
      <c r="H250" s="218"/>
      <c r="I250" s="218"/>
      <c r="J250" s="218"/>
    </row>
    <row r="251" spans="1:10" x14ac:dyDescent="0.3">
      <c r="A251" s="92"/>
      <c r="B251" s="220" t="s">
        <v>31</v>
      </c>
      <c r="C251" s="222" t="s">
        <v>3606</v>
      </c>
      <c r="D251" s="224">
        <v>70008986</v>
      </c>
      <c r="E251" s="217" t="s">
        <v>3723</v>
      </c>
      <c r="F251" s="219" t="s">
        <v>3605</v>
      </c>
      <c r="G251" s="217"/>
      <c r="H251" s="219" t="s">
        <v>3605</v>
      </c>
      <c r="I251" s="217"/>
      <c r="J251" s="219" t="s">
        <v>3605</v>
      </c>
    </row>
    <row r="252" spans="1:10" ht="15" thickBot="1" x14ac:dyDescent="0.35">
      <c r="A252" s="88"/>
      <c r="B252" s="221"/>
      <c r="C252" s="223"/>
      <c r="D252" s="225"/>
      <c r="E252" s="218"/>
      <c r="F252" s="218"/>
      <c r="G252" s="218"/>
      <c r="H252" s="218"/>
      <c r="I252" s="218"/>
      <c r="J252" s="218"/>
    </row>
    <row r="253" spans="1:10" x14ac:dyDescent="0.3">
      <c r="A253" s="92"/>
      <c r="B253" s="220" t="s">
        <v>151</v>
      </c>
      <c r="C253" s="222" t="s">
        <v>3606</v>
      </c>
      <c r="D253" s="224">
        <v>70008982</v>
      </c>
      <c r="E253" s="217" t="s">
        <v>3724</v>
      </c>
      <c r="F253" s="219" t="s">
        <v>3605</v>
      </c>
      <c r="G253" s="217"/>
      <c r="H253" s="219" t="s">
        <v>3605</v>
      </c>
      <c r="I253" s="217"/>
      <c r="J253" s="219" t="s">
        <v>3605</v>
      </c>
    </row>
    <row r="254" spans="1:10" ht="15" thickBot="1" x14ac:dyDescent="0.35">
      <c r="A254" s="88"/>
      <c r="B254" s="221"/>
      <c r="C254" s="223"/>
      <c r="D254" s="225"/>
      <c r="E254" s="218"/>
      <c r="F254" s="218"/>
      <c r="G254" s="218"/>
      <c r="H254" s="218"/>
      <c r="I254" s="218"/>
      <c r="J254" s="218"/>
    </row>
    <row r="255" spans="1:10" x14ac:dyDescent="0.3">
      <c r="A255" s="92"/>
      <c r="B255" s="220" t="s">
        <v>33</v>
      </c>
      <c r="C255" s="222" t="s">
        <v>3606</v>
      </c>
      <c r="D255" s="224">
        <v>70008983</v>
      </c>
      <c r="E255" s="217" t="s">
        <v>3725</v>
      </c>
      <c r="F255" s="228">
        <v>7.968</v>
      </c>
      <c r="G255" s="217"/>
      <c r="H255" s="219" t="s">
        <v>3605</v>
      </c>
      <c r="I255" s="217" t="s">
        <v>3726</v>
      </c>
      <c r="J255" s="228">
        <v>8.3710000000000004</v>
      </c>
    </row>
    <row r="256" spans="1:10" ht="15" thickBot="1" x14ac:dyDescent="0.35">
      <c r="A256" s="88"/>
      <c r="B256" s="221"/>
      <c r="C256" s="223"/>
      <c r="D256" s="225"/>
      <c r="E256" s="218"/>
      <c r="F256" s="218"/>
      <c r="G256" s="218"/>
      <c r="H256" s="218"/>
      <c r="I256" s="218"/>
      <c r="J256" s="218"/>
    </row>
    <row r="257" spans="1:10" x14ac:dyDescent="0.3">
      <c r="A257" s="92"/>
      <c r="B257" s="220" t="s">
        <v>38</v>
      </c>
      <c r="C257" s="222" t="s">
        <v>3606</v>
      </c>
      <c r="D257" s="224">
        <v>70012686</v>
      </c>
      <c r="E257" s="217" t="s">
        <v>3661</v>
      </c>
      <c r="F257" s="228">
        <v>9.6739999999999995</v>
      </c>
      <c r="G257" s="217" t="s">
        <v>3608</v>
      </c>
      <c r="H257" s="227">
        <v>10.76</v>
      </c>
      <c r="I257" s="217" t="s">
        <v>3695</v>
      </c>
      <c r="J257" s="228">
        <v>11.217000000000001</v>
      </c>
    </row>
    <row r="258" spans="1:10" ht="15" thickBot="1" x14ac:dyDescent="0.35">
      <c r="A258" s="88"/>
      <c r="B258" s="221"/>
      <c r="C258" s="223"/>
      <c r="D258" s="225"/>
      <c r="E258" s="218"/>
      <c r="F258" s="218"/>
      <c r="G258" s="218"/>
      <c r="H258" s="218"/>
      <c r="I258" s="218"/>
      <c r="J258" s="218"/>
    </row>
    <row r="259" spans="1:10" x14ac:dyDescent="0.3">
      <c r="A259" s="92"/>
      <c r="B259" s="220" t="s">
        <v>129</v>
      </c>
      <c r="C259" s="222" t="s">
        <v>3606</v>
      </c>
      <c r="D259" s="224">
        <v>700126087</v>
      </c>
      <c r="E259" s="217" t="s">
        <v>3672</v>
      </c>
      <c r="F259" s="228">
        <v>18.806000000000001</v>
      </c>
      <c r="G259" s="217" t="s">
        <v>3642</v>
      </c>
      <c r="H259" s="228">
        <v>19.802</v>
      </c>
      <c r="I259" s="217" t="s">
        <v>3695</v>
      </c>
      <c r="J259" s="228">
        <v>20.474</v>
      </c>
    </row>
    <row r="260" spans="1:10" ht="15" thickBot="1" x14ac:dyDescent="0.35">
      <c r="A260" s="88"/>
      <c r="B260" s="221"/>
      <c r="C260" s="223"/>
      <c r="D260" s="225"/>
      <c r="E260" s="218"/>
      <c r="F260" s="218"/>
      <c r="G260" s="218"/>
      <c r="H260" s="218"/>
      <c r="I260" s="218"/>
      <c r="J260" s="218"/>
    </row>
    <row r="261" spans="1:10" x14ac:dyDescent="0.3">
      <c r="A261" s="92"/>
      <c r="B261" s="220" t="s">
        <v>85</v>
      </c>
      <c r="C261" s="222" t="s">
        <v>3606</v>
      </c>
      <c r="D261" s="224">
        <v>70008981</v>
      </c>
      <c r="E261" s="217" t="s">
        <v>3657</v>
      </c>
      <c r="F261" s="219" t="s">
        <v>3605</v>
      </c>
      <c r="G261" s="217"/>
      <c r="H261" s="219" t="s">
        <v>3605</v>
      </c>
      <c r="I261" s="217"/>
      <c r="J261" s="219" t="s">
        <v>3605</v>
      </c>
    </row>
    <row r="262" spans="1:10" ht="15" thickBot="1" x14ac:dyDescent="0.35">
      <c r="A262" s="88"/>
      <c r="B262" s="221"/>
      <c r="C262" s="223"/>
      <c r="D262" s="225"/>
      <c r="E262" s="218"/>
      <c r="F262" s="218"/>
      <c r="G262" s="218"/>
      <c r="H262" s="218"/>
      <c r="I262" s="218"/>
      <c r="J262" s="218"/>
    </row>
    <row r="263" spans="1:10" x14ac:dyDescent="0.3">
      <c r="A263" s="92"/>
      <c r="B263" s="220" t="s">
        <v>40</v>
      </c>
      <c r="C263" s="222" t="s">
        <v>3606</v>
      </c>
      <c r="D263" s="224">
        <v>70008991</v>
      </c>
      <c r="E263" s="217" t="s">
        <v>3634</v>
      </c>
      <c r="F263" s="219" t="s">
        <v>3605</v>
      </c>
      <c r="G263" s="217"/>
      <c r="H263" s="219" t="s">
        <v>3605</v>
      </c>
      <c r="I263" s="217"/>
      <c r="J263" s="219" t="s">
        <v>3605</v>
      </c>
    </row>
    <row r="264" spans="1:10" ht="15" thickBot="1" x14ac:dyDescent="0.35">
      <c r="A264" s="88"/>
      <c r="B264" s="221"/>
      <c r="C264" s="223"/>
      <c r="D264" s="225"/>
      <c r="E264" s="218"/>
      <c r="F264" s="218"/>
      <c r="G264" s="218"/>
      <c r="H264" s="218"/>
      <c r="I264" s="218"/>
      <c r="J264" s="218"/>
    </row>
    <row r="265" spans="1:10" x14ac:dyDescent="0.3">
      <c r="A265" s="92"/>
      <c r="B265" s="220" t="s">
        <v>48</v>
      </c>
      <c r="C265" s="222" t="s">
        <v>3606</v>
      </c>
      <c r="D265" s="224">
        <v>70008992</v>
      </c>
      <c r="E265" s="217" t="s">
        <v>3723</v>
      </c>
      <c r="F265" s="219" t="s">
        <v>3605</v>
      </c>
      <c r="G265" s="217"/>
      <c r="H265" s="219" t="s">
        <v>3605</v>
      </c>
      <c r="I265" s="217"/>
      <c r="J265" s="219" t="s">
        <v>3605</v>
      </c>
    </row>
    <row r="266" spans="1:10" ht="15" thickBot="1" x14ac:dyDescent="0.35">
      <c r="A266" s="88"/>
      <c r="B266" s="221"/>
      <c r="C266" s="223"/>
      <c r="D266" s="225"/>
      <c r="E266" s="218"/>
      <c r="F266" s="218"/>
      <c r="G266" s="218"/>
      <c r="H266" s="218"/>
      <c r="I266" s="218"/>
      <c r="J266" s="218"/>
    </row>
    <row r="267" spans="1:10" x14ac:dyDescent="0.3">
      <c r="A267" s="92"/>
      <c r="B267" s="220" t="s">
        <v>134</v>
      </c>
      <c r="C267" s="222" t="s">
        <v>3606</v>
      </c>
      <c r="D267" s="224">
        <v>70008990</v>
      </c>
      <c r="E267" s="217" t="s">
        <v>3661</v>
      </c>
      <c r="F267" s="230">
        <v>11.8</v>
      </c>
      <c r="G267" s="217" t="s">
        <v>3662</v>
      </c>
      <c r="H267" s="230">
        <v>11.9</v>
      </c>
      <c r="I267" s="217" t="s">
        <v>3615</v>
      </c>
      <c r="J267" s="228">
        <v>12.164999999999999</v>
      </c>
    </row>
    <row r="268" spans="1:10" ht="15" thickBot="1" x14ac:dyDescent="0.35">
      <c r="A268" s="88"/>
      <c r="B268" s="221"/>
      <c r="C268" s="223"/>
      <c r="D268" s="225"/>
      <c r="E268" s="218"/>
      <c r="F268" s="218"/>
      <c r="G268" s="218"/>
      <c r="H268" s="218"/>
      <c r="I268" s="218"/>
      <c r="J268" s="218"/>
    </row>
    <row r="269" spans="1:10" x14ac:dyDescent="0.3">
      <c r="A269" s="92"/>
      <c r="B269" s="220" t="s">
        <v>144</v>
      </c>
      <c r="C269" s="222" t="s">
        <v>3606</v>
      </c>
      <c r="D269" s="224">
        <v>70008989</v>
      </c>
      <c r="E269" s="217" t="s">
        <v>3634</v>
      </c>
      <c r="F269" s="219" t="s">
        <v>3605</v>
      </c>
      <c r="G269" s="217"/>
      <c r="H269" s="219" t="s">
        <v>3605</v>
      </c>
      <c r="I269" s="217"/>
      <c r="J269" s="219" t="s">
        <v>3605</v>
      </c>
    </row>
    <row r="270" spans="1:10" ht="15" thickBot="1" x14ac:dyDescent="0.35">
      <c r="A270" s="88"/>
      <c r="B270" s="221"/>
      <c r="C270" s="223"/>
      <c r="D270" s="225"/>
      <c r="E270" s="218"/>
      <c r="F270" s="218"/>
      <c r="G270" s="218"/>
      <c r="H270" s="218"/>
      <c r="I270" s="218"/>
      <c r="J270" s="218"/>
    </row>
    <row r="271" spans="1:10" x14ac:dyDescent="0.3">
      <c r="A271" s="92"/>
      <c r="B271" s="220" t="s">
        <v>137</v>
      </c>
      <c r="C271" s="222" t="s">
        <v>3606</v>
      </c>
      <c r="D271" s="224">
        <v>7008988</v>
      </c>
      <c r="E271" s="217" t="s">
        <v>3639</v>
      </c>
      <c r="F271" s="219" t="s">
        <v>3605</v>
      </c>
      <c r="G271" s="217"/>
      <c r="H271" s="219" t="s">
        <v>3605</v>
      </c>
      <c r="I271" s="217"/>
      <c r="J271" s="219" t="s">
        <v>3605</v>
      </c>
    </row>
    <row r="272" spans="1:10" ht="15" thickBot="1" x14ac:dyDescent="0.35">
      <c r="A272" s="88"/>
      <c r="B272" s="221"/>
      <c r="C272" s="223"/>
      <c r="D272" s="225"/>
      <c r="E272" s="218"/>
      <c r="F272" s="218"/>
      <c r="G272" s="218"/>
      <c r="H272" s="218"/>
      <c r="I272" s="218"/>
      <c r="J272" s="218"/>
    </row>
    <row r="273" spans="1:10" x14ac:dyDescent="0.3">
      <c r="A273" s="92"/>
      <c r="B273" s="220" t="s">
        <v>131</v>
      </c>
      <c r="C273" s="222" t="s">
        <v>3606</v>
      </c>
      <c r="D273" s="224">
        <v>70008984</v>
      </c>
      <c r="E273" s="217" t="s">
        <v>3665</v>
      </c>
      <c r="F273" s="219" t="s">
        <v>3605</v>
      </c>
      <c r="G273" s="217"/>
      <c r="H273" s="219" t="s">
        <v>3605</v>
      </c>
      <c r="I273" s="217"/>
      <c r="J273" s="219" t="s">
        <v>3605</v>
      </c>
    </row>
    <row r="274" spans="1:10" ht="15" thickBot="1" x14ac:dyDescent="0.35">
      <c r="A274" s="88"/>
      <c r="B274" s="221"/>
      <c r="C274" s="223"/>
      <c r="D274" s="225"/>
      <c r="E274" s="218"/>
      <c r="F274" s="218"/>
      <c r="G274" s="218"/>
      <c r="H274" s="218"/>
      <c r="I274" s="218"/>
      <c r="J274" s="218"/>
    </row>
    <row r="275" spans="1:10" x14ac:dyDescent="0.3">
      <c r="A275" s="92"/>
      <c r="B275" s="220" t="s">
        <v>124</v>
      </c>
      <c r="C275" s="222" t="s">
        <v>3606</v>
      </c>
      <c r="D275" s="224">
        <v>70008985</v>
      </c>
      <c r="E275" s="217" t="s">
        <v>3727</v>
      </c>
      <c r="F275" s="219" t="s">
        <v>3605</v>
      </c>
      <c r="G275" s="217"/>
      <c r="H275" s="219" t="s">
        <v>3605</v>
      </c>
      <c r="I275" s="217"/>
      <c r="J275" s="219" t="s">
        <v>3605</v>
      </c>
    </row>
    <row r="276" spans="1:10" ht="15" thickBot="1" x14ac:dyDescent="0.35">
      <c r="A276" s="88"/>
      <c r="B276" s="221"/>
      <c r="C276" s="223"/>
      <c r="D276" s="225"/>
      <c r="E276" s="218"/>
      <c r="F276" s="218"/>
      <c r="G276" s="218"/>
      <c r="H276" s="218"/>
      <c r="I276" s="218"/>
      <c r="J276" s="218"/>
    </row>
    <row r="277" spans="1:10" x14ac:dyDescent="0.3">
      <c r="A277" s="92"/>
      <c r="B277" s="220" t="s">
        <v>272</v>
      </c>
      <c r="C277" s="222" t="s">
        <v>3606</v>
      </c>
      <c r="D277" s="224">
        <v>70008292</v>
      </c>
      <c r="E277" s="217" t="s">
        <v>3647</v>
      </c>
      <c r="F277" s="228">
        <v>2.9119999999999999</v>
      </c>
      <c r="G277" s="217" t="s">
        <v>3608</v>
      </c>
      <c r="H277" s="228">
        <v>3.4009999999999998</v>
      </c>
      <c r="I277" s="217" t="s">
        <v>3719</v>
      </c>
      <c r="J277" s="228">
        <v>3.7040000000000002</v>
      </c>
    </row>
    <row r="278" spans="1:10" ht="15" thickBot="1" x14ac:dyDescent="0.35">
      <c r="A278" s="88"/>
      <c r="B278" s="221"/>
      <c r="C278" s="223"/>
      <c r="D278" s="225"/>
      <c r="E278" s="218"/>
      <c r="F278" s="218"/>
      <c r="G278" s="218"/>
      <c r="H278" s="218"/>
      <c r="I278" s="218"/>
      <c r="J278" s="218"/>
    </row>
    <row r="279" spans="1:10" x14ac:dyDescent="0.3">
      <c r="A279" s="92"/>
      <c r="B279" s="220" t="s">
        <v>52</v>
      </c>
      <c r="C279" s="222" t="s">
        <v>3606</v>
      </c>
      <c r="D279" s="224">
        <v>70008293</v>
      </c>
      <c r="E279" s="217" t="s">
        <v>3657</v>
      </c>
      <c r="F279" s="219" t="s">
        <v>3605</v>
      </c>
      <c r="G279" s="217"/>
      <c r="H279" s="219" t="s">
        <v>3605</v>
      </c>
      <c r="I279" s="217"/>
      <c r="J279" s="219" t="s">
        <v>3605</v>
      </c>
    </row>
    <row r="280" spans="1:10" ht="15" thickBot="1" x14ac:dyDescent="0.35">
      <c r="A280" s="88"/>
      <c r="B280" s="221"/>
      <c r="C280" s="223"/>
      <c r="D280" s="225"/>
      <c r="E280" s="218"/>
      <c r="F280" s="218"/>
      <c r="G280" s="218"/>
      <c r="H280" s="218"/>
      <c r="I280" s="218"/>
      <c r="J280" s="218"/>
    </row>
    <row r="281" spans="1:10" x14ac:dyDescent="0.3">
      <c r="A281" s="92"/>
      <c r="B281" s="220" t="s">
        <v>72</v>
      </c>
      <c r="C281" s="222" t="s">
        <v>3606</v>
      </c>
      <c r="D281" s="224">
        <v>70008290</v>
      </c>
      <c r="E281" s="217" t="s">
        <v>3728</v>
      </c>
      <c r="F281" s="219" t="s">
        <v>3605</v>
      </c>
      <c r="G281" s="217"/>
      <c r="H281" s="219" t="s">
        <v>3605</v>
      </c>
      <c r="I281" s="217"/>
      <c r="J281" s="219" t="s">
        <v>3605</v>
      </c>
    </row>
    <row r="282" spans="1:10" ht="15" thickBot="1" x14ac:dyDescent="0.35">
      <c r="A282" s="88"/>
      <c r="B282" s="221"/>
      <c r="C282" s="223"/>
      <c r="D282" s="225"/>
      <c r="E282" s="218"/>
      <c r="F282" s="218"/>
      <c r="G282" s="218"/>
      <c r="H282" s="218"/>
      <c r="I282" s="218"/>
      <c r="J282" s="218"/>
    </row>
    <row r="283" spans="1:10" x14ac:dyDescent="0.3">
      <c r="A283" s="92"/>
      <c r="B283" s="220" t="s">
        <v>109</v>
      </c>
      <c r="C283" s="222" t="s">
        <v>3606</v>
      </c>
      <c r="D283" s="224">
        <v>70008295</v>
      </c>
      <c r="E283" s="217" t="s">
        <v>3729</v>
      </c>
      <c r="F283" s="219" t="s">
        <v>3605</v>
      </c>
      <c r="G283" s="217" t="s">
        <v>3718</v>
      </c>
      <c r="H283" s="232">
        <v>1130.56</v>
      </c>
      <c r="I283" s="217" t="s">
        <v>3615</v>
      </c>
      <c r="J283" s="232">
        <v>1185.3900000000001</v>
      </c>
    </row>
    <row r="284" spans="1:10" ht="15" thickBot="1" x14ac:dyDescent="0.35">
      <c r="A284" s="88"/>
      <c r="B284" s="221"/>
      <c r="C284" s="223"/>
      <c r="D284" s="225"/>
      <c r="E284" s="218"/>
      <c r="F284" s="218"/>
      <c r="G284" s="218"/>
      <c r="H284" s="218"/>
      <c r="I284" s="218"/>
      <c r="J284" s="218"/>
    </row>
    <row r="285" spans="1:10" x14ac:dyDescent="0.3">
      <c r="A285" s="92"/>
      <c r="B285" s="220" t="s">
        <v>126</v>
      </c>
      <c r="C285" s="222" t="s">
        <v>3606</v>
      </c>
      <c r="D285" s="224">
        <v>70008294</v>
      </c>
      <c r="E285" s="217" t="s">
        <v>3730</v>
      </c>
      <c r="F285" s="228">
        <v>10.593999999999999</v>
      </c>
      <c r="G285" s="217" t="s">
        <v>3662</v>
      </c>
      <c r="H285" s="228">
        <v>12.016</v>
      </c>
      <c r="I285" s="217" t="s">
        <v>3695</v>
      </c>
      <c r="J285" s="228">
        <v>12.307</v>
      </c>
    </row>
    <row r="286" spans="1:10" ht="15" thickBot="1" x14ac:dyDescent="0.35">
      <c r="A286" s="88"/>
      <c r="B286" s="221"/>
      <c r="C286" s="223"/>
      <c r="D286" s="225"/>
      <c r="E286" s="218"/>
      <c r="F286" s="218"/>
      <c r="G286" s="218"/>
      <c r="H286" s="218"/>
      <c r="I286" s="218"/>
      <c r="J286" s="218"/>
    </row>
    <row r="287" spans="1:10" x14ac:dyDescent="0.3">
      <c r="A287" s="92"/>
      <c r="B287" s="220" t="s">
        <v>156</v>
      </c>
      <c r="C287" s="222" t="s">
        <v>3606</v>
      </c>
      <c r="D287" s="224">
        <v>70008286</v>
      </c>
      <c r="E287" s="217" t="s">
        <v>3731</v>
      </c>
      <c r="F287" s="219" t="s">
        <v>3605</v>
      </c>
      <c r="G287" s="217"/>
      <c r="H287" s="219" t="s">
        <v>3605</v>
      </c>
      <c r="I287" s="217"/>
      <c r="J287" s="219" t="s">
        <v>3605</v>
      </c>
    </row>
    <row r="288" spans="1:10" ht="15" thickBot="1" x14ac:dyDescent="0.35">
      <c r="A288" s="88"/>
      <c r="B288" s="221"/>
      <c r="C288" s="223"/>
      <c r="D288" s="225"/>
      <c r="E288" s="218"/>
      <c r="F288" s="218"/>
      <c r="G288" s="218"/>
      <c r="H288" s="218"/>
      <c r="I288" s="218"/>
      <c r="J288" s="218"/>
    </row>
    <row r="289" spans="1:10" x14ac:dyDescent="0.3">
      <c r="A289" s="92"/>
      <c r="B289" s="220" t="s">
        <v>146</v>
      </c>
      <c r="C289" s="222" t="s">
        <v>3606</v>
      </c>
      <c r="D289" s="224">
        <v>70008296</v>
      </c>
      <c r="E289" s="217" t="s">
        <v>3672</v>
      </c>
      <c r="F289" s="228">
        <v>15.590999999999999</v>
      </c>
      <c r="G289" s="217"/>
      <c r="H289" s="219" t="s">
        <v>3605</v>
      </c>
      <c r="I289" s="217" t="s">
        <v>3626</v>
      </c>
      <c r="J289" s="228">
        <v>17.379000000000001</v>
      </c>
    </row>
    <row r="290" spans="1:10" ht="15" thickBot="1" x14ac:dyDescent="0.35">
      <c r="A290" s="88"/>
      <c r="B290" s="221"/>
      <c r="C290" s="223"/>
      <c r="D290" s="225"/>
      <c r="E290" s="218"/>
      <c r="F290" s="218"/>
      <c r="G290" s="218"/>
      <c r="H290" s="218"/>
      <c r="I290" s="218"/>
      <c r="J290" s="218"/>
    </row>
    <row r="291" spans="1:10" x14ac:dyDescent="0.3">
      <c r="A291" s="92"/>
      <c r="B291" s="220" t="s">
        <v>123</v>
      </c>
      <c r="C291" s="222" t="s">
        <v>3606</v>
      </c>
      <c r="D291" s="224">
        <v>70008289</v>
      </c>
      <c r="E291" s="217" t="s">
        <v>3732</v>
      </c>
      <c r="F291" s="219" t="s">
        <v>3605</v>
      </c>
      <c r="G291" s="217"/>
      <c r="H291" s="219" t="s">
        <v>3605</v>
      </c>
      <c r="I291" s="217"/>
      <c r="J291" s="219" t="s">
        <v>3605</v>
      </c>
    </row>
    <row r="292" spans="1:10" ht="15" thickBot="1" x14ac:dyDescent="0.35">
      <c r="A292" s="88"/>
      <c r="B292" s="221"/>
      <c r="C292" s="223"/>
      <c r="D292" s="225"/>
      <c r="E292" s="218"/>
      <c r="F292" s="218"/>
      <c r="G292" s="218"/>
      <c r="H292" s="218"/>
      <c r="I292" s="218"/>
      <c r="J292" s="218"/>
    </row>
    <row r="293" spans="1:10" x14ac:dyDescent="0.3">
      <c r="A293" s="92"/>
      <c r="B293" s="220" t="s">
        <v>257</v>
      </c>
      <c r="C293" s="222" t="s">
        <v>3606</v>
      </c>
      <c r="D293" s="224">
        <v>70009857</v>
      </c>
      <c r="E293" s="217" t="s">
        <v>3679</v>
      </c>
      <c r="F293" s="227">
        <v>11.06</v>
      </c>
      <c r="G293" s="217" t="s">
        <v>3648</v>
      </c>
      <c r="H293" s="230">
        <v>11.9</v>
      </c>
      <c r="I293" s="217" t="s">
        <v>3615</v>
      </c>
      <c r="J293" s="226">
        <v>13</v>
      </c>
    </row>
    <row r="294" spans="1:10" ht="15" thickBot="1" x14ac:dyDescent="0.35">
      <c r="A294" s="88"/>
      <c r="B294" s="221"/>
      <c r="C294" s="223"/>
      <c r="D294" s="225"/>
      <c r="E294" s="218"/>
      <c r="F294" s="218"/>
      <c r="G294" s="218"/>
      <c r="H294" s="218"/>
      <c r="I294" s="218"/>
      <c r="J294" s="218"/>
    </row>
    <row r="295" spans="1:10" x14ac:dyDescent="0.3">
      <c r="A295" s="92"/>
      <c r="B295" s="220" t="s">
        <v>73</v>
      </c>
      <c r="C295" s="222" t="s">
        <v>3606</v>
      </c>
      <c r="D295" s="224">
        <v>70008288</v>
      </c>
      <c r="E295" s="217" t="s">
        <v>3613</v>
      </c>
      <c r="F295" s="228">
        <v>9.8659999999999997</v>
      </c>
      <c r="G295" s="217"/>
      <c r="H295" s="219" t="s">
        <v>3605</v>
      </c>
      <c r="I295" s="217" t="s">
        <v>3696</v>
      </c>
      <c r="J295" s="228">
        <v>10.866</v>
      </c>
    </row>
    <row r="296" spans="1:10" ht="15" thickBot="1" x14ac:dyDescent="0.35">
      <c r="A296" s="88"/>
      <c r="B296" s="221"/>
      <c r="C296" s="223"/>
      <c r="D296" s="225"/>
      <c r="E296" s="218"/>
      <c r="F296" s="218"/>
      <c r="G296" s="218"/>
      <c r="H296" s="218"/>
      <c r="I296" s="218"/>
      <c r="J296" s="218"/>
    </row>
    <row r="297" spans="1:10" x14ac:dyDescent="0.3">
      <c r="A297" s="92"/>
      <c r="B297" s="220" t="s">
        <v>139</v>
      </c>
      <c r="C297" s="222" t="s">
        <v>3606</v>
      </c>
      <c r="D297" s="224">
        <v>70009863</v>
      </c>
      <c r="E297" s="217"/>
      <c r="F297" s="219" t="s">
        <v>3605</v>
      </c>
      <c r="G297" s="217"/>
      <c r="H297" s="219" t="s">
        <v>3605</v>
      </c>
      <c r="I297" s="217" t="s">
        <v>3675</v>
      </c>
      <c r="J297" s="228">
        <v>16.021999999999998</v>
      </c>
    </row>
    <row r="298" spans="1:10" ht="15" thickBot="1" x14ac:dyDescent="0.35">
      <c r="A298" s="88"/>
      <c r="B298" s="221"/>
      <c r="C298" s="223"/>
      <c r="D298" s="225"/>
      <c r="E298" s="218"/>
      <c r="F298" s="218"/>
      <c r="G298" s="218"/>
      <c r="H298" s="218"/>
      <c r="I298" s="218"/>
      <c r="J298" s="218"/>
    </row>
    <row r="299" spans="1:10" x14ac:dyDescent="0.3">
      <c r="A299" s="92"/>
      <c r="B299" s="220" t="s">
        <v>229</v>
      </c>
      <c r="C299" s="222" t="s">
        <v>3606</v>
      </c>
      <c r="D299" s="224">
        <v>70009859</v>
      </c>
      <c r="E299" s="217" t="s">
        <v>3679</v>
      </c>
      <c r="F299" s="226">
        <v>8</v>
      </c>
      <c r="G299" s="217"/>
      <c r="H299" s="219" t="s">
        <v>3605</v>
      </c>
      <c r="I299" s="217"/>
      <c r="J299" s="219" t="s">
        <v>3605</v>
      </c>
    </row>
    <row r="300" spans="1:10" ht="15" thickBot="1" x14ac:dyDescent="0.35">
      <c r="A300" s="88"/>
      <c r="B300" s="221"/>
      <c r="C300" s="223"/>
      <c r="D300" s="225"/>
      <c r="E300" s="218"/>
      <c r="F300" s="218"/>
      <c r="G300" s="218"/>
      <c r="H300" s="218"/>
      <c r="I300" s="218"/>
      <c r="J300" s="218"/>
    </row>
    <row r="301" spans="1:10" x14ac:dyDescent="0.3">
      <c r="A301" s="92"/>
      <c r="B301" s="220" t="s">
        <v>44</v>
      </c>
      <c r="C301" s="222" t="s">
        <v>3606</v>
      </c>
      <c r="D301" s="224">
        <v>70008291</v>
      </c>
      <c r="E301" s="217" t="s">
        <v>3733</v>
      </c>
      <c r="F301" s="219" t="s">
        <v>3605</v>
      </c>
      <c r="G301" s="217"/>
      <c r="H301" s="219" t="s">
        <v>3605</v>
      </c>
      <c r="I301" s="217"/>
      <c r="J301" s="219" t="s">
        <v>3605</v>
      </c>
    </row>
    <row r="302" spans="1:10" ht="15" thickBot="1" x14ac:dyDescent="0.35">
      <c r="A302" s="88"/>
      <c r="B302" s="221"/>
      <c r="C302" s="223"/>
      <c r="D302" s="225"/>
      <c r="E302" s="218"/>
      <c r="F302" s="218"/>
      <c r="G302" s="218"/>
      <c r="H302" s="218"/>
      <c r="I302" s="218"/>
      <c r="J302" s="218"/>
    </row>
    <row r="303" spans="1:10" x14ac:dyDescent="0.3">
      <c r="A303" s="92"/>
      <c r="B303" s="220" t="s">
        <v>32</v>
      </c>
      <c r="C303" s="222" t="s">
        <v>3606</v>
      </c>
      <c r="D303" s="224">
        <v>70008287</v>
      </c>
      <c r="E303" s="217" t="s">
        <v>3734</v>
      </c>
      <c r="F303" s="219" t="s">
        <v>3605</v>
      </c>
      <c r="G303" s="217"/>
      <c r="H303" s="219" t="s">
        <v>3605</v>
      </c>
      <c r="I303" s="217"/>
      <c r="J303" s="219" t="s">
        <v>3605</v>
      </c>
    </row>
    <row r="304" spans="1:10" ht="15" thickBot="1" x14ac:dyDescent="0.35">
      <c r="A304" s="88"/>
      <c r="B304" s="221"/>
      <c r="C304" s="223"/>
      <c r="D304" s="225"/>
      <c r="E304" s="218"/>
      <c r="F304" s="218"/>
      <c r="G304" s="218"/>
      <c r="H304" s="218"/>
      <c r="I304" s="218"/>
      <c r="J304" s="218"/>
    </row>
    <row r="305" spans="1:10" x14ac:dyDescent="0.3">
      <c r="A305" s="92"/>
      <c r="B305" s="220" t="s">
        <v>184</v>
      </c>
      <c r="C305" s="222" t="s">
        <v>3606</v>
      </c>
      <c r="D305" s="224">
        <v>70009864</v>
      </c>
      <c r="E305" s="217" t="s">
        <v>3661</v>
      </c>
      <c r="F305" s="226">
        <v>18</v>
      </c>
      <c r="G305" s="217" t="s">
        <v>3652</v>
      </c>
      <c r="H305" s="226">
        <v>19</v>
      </c>
      <c r="I305" s="217" t="s">
        <v>3680</v>
      </c>
      <c r="J305" s="226">
        <v>20</v>
      </c>
    </row>
    <row r="306" spans="1:10" ht="15" thickBot="1" x14ac:dyDescent="0.35">
      <c r="A306" s="88"/>
      <c r="B306" s="221"/>
      <c r="C306" s="223"/>
      <c r="D306" s="225"/>
      <c r="E306" s="218"/>
      <c r="F306" s="218"/>
      <c r="G306" s="218"/>
      <c r="H306" s="218"/>
      <c r="I306" s="218"/>
      <c r="J306" s="218"/>
    </row>
    <row r="307" spans="1:10" x14ac:dyDescent="0.3">
      <c r="A307" s="92"/>
      <c r="B307" s="220" t="s">
        <v>160</v>
      </c>
      <c r="C307" s="222" t="s">
        <v>3606</v>
      </c>
      <c r="D307" s="224">
        <v>70008285</v>
      </c>
      <c r="E307" s="217" t="s">
        <v>3633</v>
      </c>
      <c r="F307" s="219" t="s">
        <v>3605</v>
      </c>
      <c r="G307" s="217" t="s">
        <v>3735</v>
      </c>
      <c r="H307" s="228">
        <v>11.387</v>
      </c>
      <c r="I307" s="217" t="s">
        <v>3696</v>
      </c>
      <c r="J307" s="228">
        <v>13.387</v>
      </c>
    </row>
    <row r="308" spans="1:10" ht="15" thickBot="1" x14ac:dyDescent="0.35">
      <c r="A308" s="88"/>
      <c r="B308" s="221"/>
      <c r="C308" s="223"/>
      <c r="D308" s="225"/>
      <c r="E308" s="218"/>
      <c r="F308" s="218"/>
      <c r="G308" s="218"/>
      <c r="H308" s="218"/>
      <c r="I308" s="218"/>
      <c r="J308" s="218"/>
    </row>
    <row r="309" spans="1:10" x14ac:dyDescent="0.3">
      <c r="A309" s="92"/>
      <c r="B309" s="220" t="s">
        <v>330</v>
      </c>
      <c r="C309" s="222" t="s">
        <v>3606</v>
      </c>
      <c r="D309" s="224">
        <v>70009860</v>
      </c>
      <c r="E309" s="217" t="s">
        <v>3672</v>
      </c>
      <c r="F309" s="226">
        <v>9</v>
      </c>
      <c r="G309" s="217"/>
      <c r="H309" s="219" t="s">
        <v>3605</v>
      </c>
      <c r="I309" s="217" t="s">
        <v>3659</v>
      </c>
      <c r="J309" s="226">
        <v>11</v>
      </c>
    </row>
    <row r="310" spans="1:10" ht="15" thickBot="1" x14ac:dyDescent="0.35">
      <c r="A310" s="88"/>
      <c r="B310" s="221"/>
      <c r="C310" s="223"/>
      <c r="D310" s="225"/>
      <c r="E310" s="218"/>
      <c r="F310" s="218"/>
      <c r="G310" s="218"/>
      <c r="H310" s="218"/>
      <c r="I310" s="218"/>
      <c r="J310" s="218"/>
    </row>
    <row r="311" spans="1:10" x14ac:dyDescent="0.3">
      <c r="A311" s="92"/>
      <c r="B311" s="220" t="s">
        <v>135</v>
      </c>
      <c r="C311" s="222" t="s">
        <v>3604</v>
      </c>
      <c r="D311" s="224">
        <v>70009862</v>
      </c>
      <c r="E311" s="217" t="s">
        <v>3613</v>
      </c>
      <c r="F311" s="228">
        <v>6.0339999999999998</v>
      </c>
      <c r="G311" s="217" t="s">
        <v>3625</v>
      </c>
      <c r="H311" s="228">
        <v>6.0350000000000001</v>
      </c>
      <c r="I311" s="217" t="s">
        <v>3663</v>
      </c>
      <c r="J311" s="228">
        <v>6.0359999999999996</v>
      </c>
    </row>
    <row r="312" spans="1:10" ht="15" thickBot="1" x14ac:dyDescent="0.35">
      <c r="A312" s="88"/>
      <c r="B312" s="221"/>
      <c r="C312" s="223"/>
      <c r="D312" s="225"/>
      <c r="E312" s="218"/>
      <c r="F312" s="218"/>
      <c r="G312" s="218"/>
      <c r="H312" s="218"/>
      <c r="I312" s="218"/>
      <c r="J312" s="218"/>
    </row>
    <row r="313" spans="1:10" x14ac:dyDescent="0.3">
      <c r="A313" s="92"/>
      <c r="B313" s="220" t="s">
        <v>284</v>
      </c>
      <c r="C313" s="222" t="s">
        <v>3606</v>
      </c>
      <c r="D313" s="224">
        <v>70009865</v>
      </c>
      <c r="E313" s="217" t="s">
        <v>3651</v>
      </c>
      <c r="F313" s="228">
        <v>4.9130000000000003</v>
      </c>
      <c r="G313" s="217" t="s">
        <v>3736</v>
      </c>
      <c r="H313" s="228">
        <v>4.9130000000000003</v>
      </c>
      <c r="I313" s="217" t="s">
        <v>3737</v>
      </c>
      <c r="J313" s="228">
        <v>4.9130000000000003</v>
      </c>
    </row>
    <row r="314" spans="1:10" ht="15" thickBot="1" x14ac:dyDescent="0.35">
      <c r="A314" s="88"/>
      <c r="B314" s="221"/>
      <c r="C314" s="223"/>
      <c r="D314" s="225"/>
      <c r="E314" s="218"/>
      <c r="F314" s="218"/>
      <c r="G314" s="218"/>
      <c r="H314" s="218"/>
      <c r="I314" s="218"/>
      <c r="J314" s="218"/>
    </row>
    <row r="315" spans="1:10" x14ac:dyDescent="0.3">
      <c r="A315" s="92"/>
      <c r="B315" s="220" t="s">
        <v>35</v>
      </c>
      <c r="C315" s="222" t="s">
        <v>3606</v>
      </c>
      <c r="D315" s="224">
        <v>70009866</v>
      </c>
      <c r="E315" s="217" t="s">
        <v>3634</v>
      </c>
      <c r="F315" s="219" t="s">
        <v>3605</v>
      </c>
      <c r="G315" s="217"/>
      <c r="H315" s="219" t="s">
        <v>3605</v>
      </c>
      <c r="I315" s="217"/>
      <c r="J315" s="219" t="s">
        <v>3605</v>
      </c>
    </row>
    <row r="316" spans="1:10" ht="15" thickBot="1" x14ac:dyDescent="0.35">
      <c r="A316" s="88"/>
      <c r="B316" s="221"/>
      <c r="C316" s="223"/>
      <c r="D316" s="225"/>
      <c r="E316" s="218"/>
      <c r="F316" s="218"/>
      <c r="G316" s="218"/>
      <c r="H316" s="218"/>
      <c r="I316" s="218"/>
      <c r="J316" s="218"/>
    </row>
    <row r="317" spans="1:10" x14ac:dyDescent="0.3">
      <c r="A317" s="92"/>
      <c r="B317" s="220" t="s">
        <v>273</v>
      </c>
      <c r="C317" s="222" t="s">
        <v>3606</v>
      </c>
      <c r="D317" s="224">
        <v>70009861</v>
      </c>
      <c r="E317" s="217" t="s">
        <v>3634</v>
      </c>
      <c r="F317" s="219" t="s">
        <v>3605</v>
      </c>
      <c r="G317" s="217"/>
      <c r="H317" s="219" t="s">
        <v>3605</v>
      </c>
      <c r="I317" s="217"/>
      <c r="J317" s="219" t="s">
        <v>3605</v>
      </c>
    </row>
    <row r="318" spans="1:10" ht="15" thickBot="1" x14ac:dyDescent="0.35">
      <c r="A318" s="88"/>
      <c r="B318" s="221"/>
      <c r="C318" s="223"/>
      <c r="D318" s="225"/>
      <c r="E318" s="218"/>
      <c r="F318" s="218"/>
      <c r="G318" s="218"/>
      <c r="H318" s="218"/>
      <c r="I318" s="218"/>
      <c r="J318" s="218"/>
    </row>
    <row r="319" spans="1:10" x14ac:dyDescent="0.3">
      <c r="A319" s="92"/>
      <c r="B319" s="220" t="s">
        <v>37</v>
      </c>
      <c r="C319" s="222" t="s">
        <v>3606</v>
      </c>
      <c r="D319" s="224">
        <v>70009867</v>
      </c>
      <c r="E319" s="217" t="s">
        <v>3634</v>
      </c>
      <c r="F319" s="219" t="s">
        <v>3605</v>
      </c>
      <c r="G319" s="217"/>
      <c r="H319" s="219" t="s">
        <v>3605</v>
      </c>
      <c r="I319" s="217"/>
      <c r="J319" s="219" t="s">
        <v>3605</v>
      </c>
    </row>
    <row r="320" spans="1:10" ht="15" thickBot="1" x14ac:dyDescent="0.35">
      <c r="A320" s="88"/>
      <c r="B320" s="221"/>
      <c r="C320" s="223"/>
      <c r="D320" s="225"/>
      <c r="E320" s="218"/>
      <c r="F320" s="218"/>
      <c r="G320" s="218"/>
      <c r="H320" s="218"/>
      <c r="I320" s="218"/>
      <c r="J320" s="218"/>
    </row>
    <row r="321" spans="1:10" x14ac:dyDescent="0.3">
      <c r="A321" s="92"/>
      <c r="B321" s="220" t="s">
        <v>58</v>
      </c>
      <c r="C321" s="222" t="s">
        <v>3606</v>
      </c>
      <c r="D321" s="224">
        <v>70009858</v>
      </c>
      <c r="E321" s="217" t="s">
        <v>3611</v>
      </c>
      <c r="F321" s="219" t="s">
        <v>3605</v>
      </c>
      <c r="G321" s="217"/>
      <c r="H321" s="219" t="s">
        <v>3605</v>
      </c>
      <c r="I321" s="217"/>
      <c r="J321" s="219" t="s">
        <v>3605</v>
      </c>
    </row>
    <row r="322" spans="1:10" ht="15" thickBot="1" x14ac:dyDescent="0.35">
      <c r="A322" s="88"/>
      <c r="B322" s="221"/>
      <c r="C322" s="223"/>
      <c r="D322" s="225"/>
      <c r="E322" s="218"/>
      <c r="F322" s="218"/>
      <c r="G322" s="218"/>
      <c r="H322" s="218"/>
      <c r="I322" s="218"/>
      <c r="J322" s="218"/>
    </row>
    <row r="323" spans="1:10" x14ac:dyDescent="0.3">
      <c r="A323" s="92"/>
      <c r="B323" s="220" t="s">
        <v>64</v>
      </c>
      <c r="C323" s="222" t="s">
        <v>3606</v>
      </c>
      <c r="D323" s="224">
        <v>70009868</v>
      </c>
      <c r="E323" s="217" t="s">
        <v>3738</v>
      </c>
      <c r="F323" s="219" t="s">
        <v>3605</v>
      </c>
      <c r="G323" s="217"/>
      <c r="H323" s="219" t="s">
        <v>3605</v>
      </c>
      <c r="I323" s="217"/>
      <c r="J323" s="219" t="s">
        <v>3605</v>
      </c>
    </row>
    <row r="324" spans="1:10" ht="15" thickBot="1" x14ac:dyDescent="0.35">
      <c r="A324" s="88"/>
      <c r="B324" s="221"/>
      <c r="C324" s="223"/>
      <c r="D324" s="225"/>
      <c r="E324" s="218"/>
      <c r="F324" s="218"/>
      <c r="G324" s="218"/>
      <c r="H324" s="218"/>
      <c r="I324" s="218"/>
      <c r="J324" s="218"/>
    </row>
    <row r="325" spans="1:10" x14ac:dyDescent="0.3">
      <c r="A325" s="92"/>
      <c r="B325" s="220" t="s">
        <v>143</v>
      </c>
      <c r="C325" s="222" t="s">
        <v>3606</v>
      </c>
      <c r="D325" s="224">
        <v>70010712</v>
      </c>
      <c r="E325" s="217" t="s">
        <v>3715</v>
      </c>
      <c r="F325" s="228">
        <v>5.3040000000000003</v>
      </c>
      <c r="G325" s="217" t="s">
        <v>3739</v>
      </c>
      <c r="H325" s="228">
        <v>5.4420000000000002</v>
      </c>
      <c r="I325" s="217" t="s">
        <v>3740</v>
      </c>
      <c r="J325" s="228">
        <v>5.8879999999999999</v>
      </c>
    </row>
    <row r="326" spans="1:10" ht="15" thickBot="1" x14ac:dyDescent="0.35">
      <c r="A326" s="88"/>
      <c r="B326" s="221"/>
      <c r="C326" s="223"/>
      <c r="D326" s="225"/>
      <c r="E326" s="218"/>
      <c r="F326" s="218"/>
      <c r="G326" s="218"/>
      <c r="H326" s="218"/>
      <c r="I326" s="218"/>
      <c r="J326" s="218"/>
    </row>
    <row r="327" spans="1:10" x14ac:dyDescent="0.3">
      <c r="A327" s="92"/>
      <c r="B327" s="220" t="s">
        <v>161</v>
      </c>
      <c r="C327" s="222" t="s">
        <v>3606</v>
      </c>
      <c r="D327" s="224">
        <v>70010720</v>
      </c>
      <c r="E327" s="217" t="s">
        <v>3741</v>
      </c>
      <c r="F327" s="219" t="s">
        <v>3605</v>
      </c>
      <c r="G327" s="217"/>
      <c r="H327" s="219" t="s">
        <v>3605</v>
      </c>
      <c r="I327" s="217"/>
      <c r="J327" s="219" t="s">
        <v>3605</v>
      </c>
    </row>
    <row r="328" spans="1:10" ht="15" thickBot="1" x14ac:dyDescent="0.35">
      <c r="A328" s="88"/>
      <c r="B328" s="221"/>
      <c r="C328" s="223"/>
      <c r="D328" s="225"/>
      <c r="E328" s="218"/>
      <c r="F328" s="218"/>
      <c r="G328" s="218"/>
      <c r="H328" s="218"/>
      <c r="I328" s="218"/>
      <c r="J328" s="218"/>
    </row>
    <row r="329" spans="1:10" x14ac:dyDescent="0.3">
      <c r="A329" s="92"/>
      <c r="B329" s="220" t="s">
        <v>250</v>
      </c>
      <c r="C329" s="222" t="s">
        <v>3606</v>
      </c>
      <c r="D329" s="224">
        <v>70010710</v>
      </c>
      <c r="E329" s="217" t="s">
        <v>3679</v>
      </c>
      <c r="F329" s="230">
        <v>8.6</v>
      </c>
      <c r="G329" s="217" t="s">
        <v>3646</v>
      </c>
      <c r="H329" s="230">
        <v>9.1999999999999993</v>
      </c>
      <c r="I329" s="217" t="s">
        <v>3696</v>
      </c>
      <c r="J329" s="227">
        <v>9.59</v>
      </c>
    </row>
    <row r="330" spans="1:10" ht="15" thickBot="1" x14ac:dyDescent="0.35">
      <c r="A330" s="88"/>
      <c r="B330" s="221"/>
      <c r="C330" s="223"/>
      <c r="D330" s="225"/>
      <c r="E330" s="218"/>
      <c r="F330" s="218"/>
      <c r="G330" s="218"/>
      <c r="H330" s="218"/>
      <c r="I330" s="218"/>
      <c r="J330" s="218"/>
    </row>
    <row r="331" spans="1:10" x14ac:dyDescent="0.3">
      <c r="A331" s="92"/>
      <c r="B331" s="220" t="s">
        <v>145</v>
      </c>
      <c r="C331" s="222" t="s">
        <v>3606</v>
      </c>
      <c r="D331" s="224">
        <v>70010718</v>
      </c>
      <c r="E331" s="217" t="s">
        <v>3653</v>
      </c>
      <c r="F331" s="219" t="s">
        <v>3605</v>
      </c>
      <c r="G331" s="217"/>
      <c r="H331" s="219" t="s">
        <v>3605</v>
      </c>
      <c r="I331" s="217"/>
      <c r="J331" s="219" t="s">
        <v>3605</v>
      </c>
    </row>
    <row r="332" spans="1:10" ht="15" thickBot="1" x14ac:dyDescent="0.35">
      <c r="A332" s="88"/>
      <c r="B332" s="221"/>
      <c r="C332" s="223"/>
      <c r="D332" s="225"/>
      <c r="E332" s="218"/>
      <c r="F332" s="218"/>
      <c r="G332" s="218"/>
      <c r="H332" s="218"/>
      <c r="I332" s="218"/>
      <c r="J332" s="218"/>
    </row>
    <row r="333" spans="1:10" x14ac:dyDescent="0.3">
      <c r="A333" s="92"/>
      <c r="B333" s="220" t="s">
        <v>230</v>
      </c>
      <c r="C333" s="222" t="s">
        <v>3606</v>
      </c>
      <c r="D333" s="224">
        <v>70010711</v>
      </c>
      <c r="E333" s="217" t="s">
        <v>3634</v>
      </c>
      <c r="F333" s="219" t="s">
        <v>3605</v>
      </c>
      <c r="G333" s="217"/>
      <c r="H333" s="219" t="s">
        <v>3605</v>
      </c>
      <c r="I333" s="217"/>
      <c r="J333" s="219" t="s">
        <v>3605</v>
      </c>
    </row>
    <row r="334" spans="1:10" ht="15" thickBot="1" x14ac:dyDescent="0.35">
      <c r="A334" s="88"/>
      <c r="B334" s="221"/>
      <c r="C334" s="223"/>
      <c r="D334" s="225"/>
      <c r="E334" s="218"/>
      <c r="F334" s="218"/>
      <c r="G334" s="218"/>
      <c r="H334" s="218"/>
      <c r="I334" s="218"/>
      <c r="J334" s="218"/>
    </row>
    <row r="335" spans="1:10" x14ac:dyDescent="0.3">
      <c r="A335" s="92"/>
      <c r="B335" s="220" t="s">
        <v>152</v>
      </c>
      <c r="C335" s="222" t="s">
        <v>3606</v>
      </c>
      <c r="D335" s="224">
        <v>70010714</v>
      </c>
      <c r="E335" s="217" t="s">
        <v>3742</v>
      </c>
      <c r="F335" s="219" t="s">
        <v>3605</v>
      </c>
      <c r="G335" s="217"/>
      <c r="H335" s="219" t="s">
        <v>3605</v>
      </c>
      <c r="I335" s="217" t="s">
        <v>3737</v>
      </c>
      <c r="J335" s="227">
        <v>10.41</v>
      </c>
    </row>
    <row r="336" spans="1:10" ht="15" thickBot="1" x14ac:dyDescent="0.35">
      <c r="A336" s="88"/>
      <c r="B336" s="221"/>
      <c r="C336" s="223"/>
      <c r="D336" s="225"/>
      <c r="E336" s="218"/>
      <c r="F336" s="218"/>
      <c r="G336" s="218"/>
      <c r="H336" s="218"/>
      <c r="I336" s="218"/>
      <c r="J336" s="218"/>
    </row>
    <row r="337" spans="1:10" x14ac:dyDescent="0.3">
      <c r="A337" s="92"/>
      <c r="B337" s="220" t="s">
        <v>28</v>
      </c>
      <c r="C337" s="222" t="s">
        <v>3606</v>
      </c>
      <c r="D337" s="224">
        <v>70010716</v>
      </c>
      <c r="E337" s="217" t="s">
        <v>3613</v>
      </c>
      <c r="F337" s="228">
        <v>16.015000000000001</v>
      </c>
      <c r="G337" s="217" t="s">
        <v>3614</v>
      </c>
      <c r="H337" s="228">
        <v>17.946000000000002</v>
      </c>
      <c r="I337" s="217" t="s">
        <v>3626</v>
      </c>
      <c r="J337" s="228">
        <v>18.707999999999998</v>
      </c>
    </row>
    <row r="338" spans="1:10" ht="15" thickBot="1" x14ac:dyDescent="0.35">
      <c r="A338" s="88"/>
      <c r="B338" s="221"/>
      <c r="C338" s="223"/>
      <c r="D338" s="225"/>
      <c r="E338" s="218"/>
      <c r="F338" s="218"/>
      <c r="G338" s="218"/>
      <c r="H338" s="218"/>
      <c r="I338" s="218"/>
      <c r="J338" s="218"/>
    </row>
    <row r="339" spans="1:10" x14ac:dyDescent="0.3">
      <c r="A339" s="92"/>
      <c r="B339" s="220" t="s">
        <v>128</v>
      </c>
      <c r="C339" s="222" t="s">
        <v>3606</v>
      </c>
      <c r="D339" s="224">
        <v>70010719</v>
      </c>
      <c r="E339" s="217" t="s">
        <v>3666</v>
      </c>
      <c r="F339" s="219" t="s">
        <v>3605</v>
      </c>
      <c r="G339" s="217"/>
      <c r="H339" s="219" t="s">
        <v>3605</v>
      </c>
      <c r="I339" s="217"/>
      <c r="J339" s="219" t="s">
        <v>3605</v>
      </c>
    </row>
    <row r="340" spans="1:10" ht="15" thickBot="1" x14ac:dyDescent="0.35">
      <c r="A340" s="88"/>
      <c r="B340" s="221"/>
      <c r="C340" s="223"/>
      <c r="D340" s="225"/>
      <c r="E340" s="218"/>
      <c r="F340" s="218"/>
      <c r="G340" s="218"/>
      <c r="H340" s="218"/>
      <c r="I340" s="218"/>
      <c r="J340" s="218"/>
    </row>
    <row r="341" spans="1:10" x14ac:dyDescent="0.3">
      <c r="A341" s="92"/>
      <c r="B341" s="220" t="s">
        <v>212</v>
      </c>
      <c r="C341" s="222" t="s">
        <v>3606</v>
      </c>
      <c r="D341" s="224">
        <v>70007391</v>
      </c>
      <c r="E341" s="217" t="s">
        <v>3743</v>
      </c>
      <c r="F341" s="228">
        <v>9.9139999999999997</v>
      </c>
      <c r="G341" s="217" t="s">
        <v>3718</v>
      </c>
      <c r="H341" s="228">
        <v>10.215</v>
      </c>
      <c r="I341" s="217" t="s">
        <v>3673</v>
      </c>
      <c r="J341" s="227">
        <v>10.55</v>
      </c>
    </row>
    <row r="342" spans="1:10" ht="15" thickBot="1" x14ac:dyDescent="0.35">
      <c r="A342" s="88"/>
      <c r="B342" s="221"/>
      <c r="C342" s="223"/>
      <c r="D342" s="225"/>
      <c r="E342" s="218"/>
      <c r="F342" s="218"/>
      <c r="G342" s="218"/>
      <c r="H342" s="218"/>
      <c r="I342" s="218"/>
      <c r="J342" s="218"/>
    </row>
    <row r="343" spans="1:10" x14ac:dyDescent="0.3">
      <c r="A343" s="92"/>
      <c r="B343" s="220" t="s">
        <v>92</v>
      </c>
      <c r="C343" s="222" t="s">
        <v>3606</v>
      </c>
      <c r="D343" s="224">
        <v>70007394</v>
      </c>
      <c r="E343" s="217" t="s">
        <v>3744</v>
      </c>
      <c r="F343" s="219" t="s">
        <v>3605</v>
      </c>
      <c r="G343" s="217"/>
      <c r="H343" s="219" t="s">
        <v>3605</v>
      </c>
      <c r="I343" s="217"/>
      <c r="J343" s="219" t="s">
        <v>3605</v>
      </c>
    </row>
    <row r="344" spans="1:10" ht="15" thickBot="1" x14ac:dyDescent="0.35">
      <c r="A344" s="88"/>
      <c r="B344" s="221"/>
      <c r="C344" s="223"/>
      <c r="D344" s="225"/>
      <c r="E344" s="218"/>
      <c r="F344" s="218"/>
      <c r="G344" s="218"/>
      <c r="H344" s="218"/>
      <c r="I344" s="218"/>
      <c r="J344" s="218"/>
    </row>
    <row r="345" spans="1:10" x14ac:dyDescent="0.3">
      <c r="A345" s="92"/>
      <c r="B345" s="220" t="s">
        <v>190</v>
      </c>
      <c r="C345" s="222" t="s">
        <v>3606</v>
      </c>
      <c r="D345" s="224">
        <v>70007388</v>
      </c>
      <c r="E345" s="217" t="s">
        <v>3745</v>
      </c>
      <c r="F345" s="219" t="s">
        <v>3605</v>
      </c>
      <c r="G345" s="217"/>
      <c r="H345" s="219" t="s">
        <v>3605</v>
      </c>
      <c r="I345" s="217"/>
      <c r="J345" s="219" t="s">
        <v>3605</v>
      </c>
    </row>
    <row r="346" spans="1:10" ht="15" thickBot="1" x14ac:dyDescent="0.35">
      <c r="A346" s="88"/>
      <c r="B346" s="221"/>
      <c r="C346" s="223"/>
      <c r="D346" s="225"/>
      <c r="E346" s="218"/>
      <c r="F346" s="218"/>
      <c r="G346" s="218"/>
      <c r="H346" s="218"/>
      <c r="I346" s="218"/>
      <c r="J346" s="218"/>
    </row>
    <row r="347" spans="1:10" x14ac:dyDescent="0.3">
      <c r="A347" s="92"/>
      <c r="B347" s="220" t="s">
        <v>321</v>
      </c>
      <c r="C347" s="222" t="s">
        <v>3606</v>
      </c>
      <c r="D347" s="224">
        <v>70007390</v>
      </c>
      <c r="E347" s="217" t="s">
        <v>3658</v>
      </c>
      <c r="F347" s="219" t="s">
        <v>3605</v>
      </c>
      <c r="G347" s="217"/>
      <c r="H347" s="219" t="s">
        <v>3605</v>
      </c>
      <c r="I347" s="217" t="s">
        <v>3626</v>
      </c>
      <c r="J347" s="227">
        <v>5.89</v>
      </c>
    </row>
    <row r="348" spans="1:10" ht="15" thickBot="1" x14ac:dyDescent="0.35">
      <c r="A348" s="88"/>
      <c r="B348" s="221"/>
      <c r="C348" s="223"/>
      <c r="D348" s="225"/>
      <c r="E348" s="218"/>
      <c r="F348" s="218"/>
      <c r="G348" s="218"/>
      <c r="H348" s="218"/>
      <c r="I348" s="218"/>
      <c r="J348" s="218"/>
    </row>
    <row r="349" spans="1:10" x14ac:dyDescent="0.3">
      <c r="A349" s="92"/>
      <c r="B349" s="220" t="s">
        <v>45</v>
      </c>
      <c r="C349" s="222" t="s">
        <v>3606</v>
      </c>
      <c r="D349" s="224">
        <v>70007396</v>
      </c>
      <c r="E349" s="217" t="s">
        <v>3679</v>
      </c>
      <c r="F349" s="228">
        <v>2.3050000000000002</v>
      </c>
      <c r="G349" s="217"/>
      <c r="H349" s="219" t="s">
        <v>3605</v>
      </c>
      <c r="I349" s="217"/>
      <c r="J349" s="219" t="s">
        <v>3605</v>
      </c>
    </row>
    <row r="350" spans="1:10" ht="15" thickBot="1" x14ac:dyDescent="0.35">
      <c r="A350" s="88"/>
      <c r="B350" s="221"/>
      <c r="C350" s="223"/>
      <c r="D350" s="225"/>
      <c r="E350" s="218"/>
      <c r="F350" s="218"/>
      <c r="G350" s="218"/>
      <c r="H350" s="218"/>
      <c r="I350" s="218"/>
      <c r="J350" s="218"/>
    </row>
    <row r="351" spans="1:10" x14ac:dyDescent="0.3">
      <c r="A351" s="92"/>
      <c r="B351" s="220" t="s">
        <v>185</v>
      </c>
      <c r="C351" s="222" t="s">
        <v>3606</v>
      </c>
      <c r="D351" s="224">
        <v>70007389</v>
      </c>
      <c r="E351" s="217" t="s">
        <v>3746</v>
      </c>
      <c r="F351" s="219" t="s">
        <v>3605</v>
      </c>
      <c r="G351" s="217"/>
      <c r="H351" s="219" t="s">
        <v>3605</v>
      </c>
      <c r="I351" s="217"/>
      <c r="J351" s="219" t="s">
        <v>3605</v>
      </c>
    </row>
    <row r="352" spans="1:10" ht="15" thickBot="1" x14ac:dyDescent="0.35">
      <c r="A352" s="88"/>
      <c r="B352" s="221"/>
      <c r="C352" s="223"/>
      <c r="D352" s="225"/>
      <c r="E352" s="218"/>
      <c r="F352" s="218"/>
      <c r="G352" s="218"/>
      <c r="H352" s="218"/>
      <c r="I352" s="218"/>
      <c r="J352" s="218"/>
    </row>
    <row r="353" spans="1:10" x14ac:dyDescent="0.3">
      <c r="A353" s="92"/>
      <c r="B353" s="220" t="s">
        <v>34</v>
      </c>
      <c r="C353" s="222" t="s">
        <v>3606</v>
      </c>
      <c r="D353" s="224">
        <v>70007392</v>
      </c>
      <c r="E353" s="217" t="s">
        <v>3720</v>
      </c>
      <c r="F353" s="228">
        <v>16.048999999999999</v>
      </c>
      <c r="G353" s="217" t="s">
        <v>3648</v>
      </c>
      <c r="H353" s="228">
        <v>18.751000000000001</v>
      </c>
      <c r="I353" s="217" t="s">
        <v>3626</v>
      </c>
      <c r="J353" s="228">
        <v>20.009</v>
      </c>
    </row>
    <row r="354" spans="1:10" ht="15" thickBot="1" x14ac:dyDescent="0.35">
      <c r="A354" s="88"/>
      <c r="B354" s="221"/>
      <c r="C354" s="223"/>
      <c r="D354" s="225"/>
      <c r="E354" s="218"/>
      <c r="F354" s="218"/>
      <c r="G354" s="218"/>
      <c r="H354" s="218"/>
      <c r="I354" s="218"/>
      <c r="J354" s="218"/>
    </row>
    <row r="355" spans="1:10" x14ac:dyDescent="0.3">
      <c r="A355" s="92"/>
      <c r="B355" s="220" t="s">
        <v>191</v>
      </c>
      <c r="C355" s="222" t="s">
        <v>3606</v>
      </c>
      <c r="D355" s="224">
        <v>70011589</v>
      </c>
      <c r="E355" s="217" t="s">
        <v>3747</v>
      </c>
      <c r="F355" s="219" t="s">
        <v>3605</v>
      </c>
      <c r="G355" s="217"/>
      <c r="H355" s="219" t="s">
        <v>3605</v>
      </c>
      <c r="I355" s="217"/>
      <c r="J355" s="219" t="s">
        <v>3605</v>
      </c>
    </row>
    <row r="356" spans="1:10" ht="15" thickBot="1" x14ac:dyDescent="0.35">
      <c r="A356" s="88"/>
      <c r="B356" s="221"/>
      <c r="C356" s="223"/>
      <c r="D356" s="225"/>
      <c r="E356" s="218"/>
      <c r="F356" s="218"/>
      <c r="G356" s="218"/>
      <c r="H356" s="218"/>
      <c r="I356" s="218"/>
      <c r="J356" s="218"/>
    </row>
    <row r="357" spans="1:10" x14ac:dyDescent="0.3">
      <c r="A357" s="92"/>
      <c r="B357" s="220" t="s">
        <v>188</v>
      </c>
      <c r="C357" s="222" t="s">
        <v>3606</v>
      </c>
      <c r="D357" s="224">
        <v>70011587</v>
      </c>
      <c r="E357" s="217" t="s">
        <v>3706</v>
      </c>
      <c r="F357" s="228">
        <v>17.831</v>
      </c>
      <c r="G357" s="217" t="s">
        <v>3608</v>
      </c>
      <c r="H357" s="228">
        <v>17.831</v>
      </c>
      <c r="I357" s="217"/>
      <c r="J357" s="219" t="s">
        <v>3605</v>
      </c>
    </row>
    <row r="358" spans="1:10" ht="15" thickBot="1" x14ac:dyDescent="0.35">
      <c r="A358" s="88"/>
      <c r="B358" s="221"/>
      <c r="C358" s="223"/>
      <c r="D358" s="225"/>
      <c r="E358" s="218"/>
      <c r="F358" s="218"/>
      <c r="G358" s="218"/>
      <c r="H358" s="218"/>
      <c r="I358" s="218"/>
      <c r="J358" s="218"/>
    </row>
    <row r="359" spans="1:10" x14ac:dyDescent="0.3">
      <c r="A359" s="92"/>
      <c r="B359" s="220" t="s">
        <v>83</v>
      </c>
      <c r="C359" s="222" t="s">
        <v>3606</v>
      </c>
      <c r="D359" s="224">
        <v>70011588</v>
      </c>
      <c r="E359" s="217" t="s">
        <v>3635</v>
      </c>
      <c r="F359" s="219" t="s">
        <v>3605</v>
      </c>
      <c r="G359" s="217" t="s">
        <v>3625</v>
      </c>
      <c r="H359" s="230">
        <v>6.8</v>
      </c>
      <c r="I359" s="217"/>
      <c r="J359" s="219" t="s">
        <v>3605</v>
      </c>
    </row>
    <row r="360" spans="1:10" ht="15" thickBot="1" x14ac:dyDescent="0.35">
      <c r="A360" s="88"/>
      <c r="B360" s="221"/>
      <c r="C360" s="223"/>
      <c r="D360" s="225"/>
      <c r="E360" s="218"/>
      <c r="F360" s="218"/>
      <c r="G360" s="218"/>
      <c r="H360" s="218"/>
      <c r="I360" s="218"/>
      <c r="J360" s="218"/>
    </row>
    <row r="361" spans="1:10" x14ac:dyDescent="0.3">
      <c r="A361" s="92"/>
      <c r="B361" s="220" t="s">
        <v>147</v>
      </c>
      <c r="C361" s="222" t="s">
        <v>3606</v>
      </c>
      <c r="D361" s="224">
        <v>70010713</v>
      </c>
      <c r="E361" s="217" t="s">
        <v>3748</v>
      </c>
      <c r="F361" s="219" t="s">
        <v>3605</v>
      </c>
      <c r="G361" s="217"/>
      <c r="H361" s="219" t="s">
        <v>3605</v>
      </c>
      <c r="I361" s="217"/>
      <c r="J361" s="219" t="s">
        <v>3605</v>
      </c>
    </row>
    <row r="362" spans="1:10" ht="15" thickBot="1" x14ac:dyDescent="0.35">
      <c r="A362" s="88"/>
      <c r="B362" s="221"/>
      <c r="C362" s="223"/>
      <c r="D362" s="225"/>
      <c r="E362" s="218"/>
      <c r="F362" s="218"/>
      <c r="G362" s="218"/>
      <c r="H362" s="218"/>
      <c r="I362" s="218"/>
      <c r="J362" s="218"/>
    </row>
    <row r="363" spans="1:10" x14ac:dyDescent="0.3">
      <c r="A363" s="92"/>
      <c r="B363" s="220" t="s">
        <v>74</v>
      </c>
      <c r="C363" s="222" t="s">
        <v>3606</v>
      </c>
      <c r="D363" s="224">
        <v>70010717</v>
      </c>
      <c r="E363" s="217" t="s">
        <v>3749</v>
      </c>
      <c r="F363" s="219" t="s">
        <v>3605</v>
      </c>
      <c r="G363" s="217"/>
      <c r="H363" s="219" t="s">
        <v>3605</v>
      </c>
      <c r="I363" s="217"/>
      <c r="J363" s="219" t="s">
        <v>3605</v>
      </c>
    </row>
    <row r="364" spans="1:10" ht="15" thickBot="1" x14ac:dyDescent="0.35">
      <c r="A364" s="88"/>
      <c r="B364" s="221"/>
      <c r="C364" s="223"/>
      <c r="D364" s="225"/>
      <c r="E364" s="218"/>
      <c r="F364" s="218"/>
      <c r="G364" s="218"/>
      <c r="H364" s="218"/>
      <c r="I364" s="218"/>
      <c r="J364" s="218"/>
    </row>
    <row r="365" spans="1:10" x14ac:dyDescent="0.3">
      <c r="A365" s="92"/>
      <c r="B365" s="220" t="s">
        <v>118</v>
      </c>
      <c r="C365" s="222" t="s">
        <v>3606</v>
      </c>
      <c r="D365" s="224">
        <v>70010709</v>
      </c>
      <c r="E365" s="217" t="s">
        <v>3711</v>
      </c>
      <c r="F365" s="219" t="s">
        <v>3605</v>
      </c>
      <c r="G365" s="217"/>
      <c r="H365" s="219" t="s">
        <v>3605</v>
      </c>
      <c r="I365" s="217"/>
      <c r="J365" s="219" t="s">
        <v>3605</v>
      </c>
    </row>
    <row r="366" spans="1:10" ht="15" thickBot="1" x14ac:dyDescent="0.35">
      <c r="A366" s="88"/>
      <c r="B366" s="221"/>
      <c r="C366" s="223"/>
      <c r="D366" s="225"/>
      <c r="E366" s="218"/>
      <c r="F366" s="218"/>
      <c r="G366" s="218"/>
      <c r="H366" s="218"/>
      <c r="I366" s="218"/>
      <c r="J366" s="218"/>
    </row>
    <row r="367" spans="1:10" x14ac:dyDescent="0.3">
      <c r="A367" s="92"/>
      <c r="B367" s="220" t="s">
        <v>41</v>
      </c>
      <c r="C367" s="222" t="s">
        <v>3606</v>
      </c>
      <c r="D367" s="224">
        <v>70010715</v>
      </c>
      <c r="E367" s="217" t="s">
        <v>3750</v>
      </c>
      <c r="F367" s="219" t="s">
        <v>3605</v>
      </c>
      <c r="G367" s="217"/>
      <c r="H367" s="219" t="s">
        <v>3605</v>
      </c>
      <c r="I367" s="217"/>
      <c r="J367" s="219" t="s">
        <v>3605</v>
      </c>
    </row>
    <row r="368" spans="1:10" ht="15" thickBot="1" x14ac:dyDescent="0.35">
      <c r="A368" s="88"/>
      <c r="B368" s="221"/>
      <c r="C368" s="223"/>
      <c r="D368" s="225"/>
      <c r="E368" s="218"/>
      <c r="F368" s="218"/>
      <c r="G368" s="218"/>
      <c r="H368" s="218"/>
      <c r="I368" s="218"/>
      <c r="J368" s="218"/>
    </row>
    <row r="369" spans="1:10" x14ac:dyDescent="0.3">
      <c r="A369" s="92"/>
      <c r="B369" s="220" t="s">
        <v>78</v>
      </c>
      <c r="C369" s="222" t="s">
        <v>3606</v>
      </c>
      <c r="D369" s="224">
        <v>70010399</v>
      </c>
      <c r="E369" s="217" t="s">
        <v>3715</v>
      </c>
      <c r="F369" s="227">
        <v>4.1100000000000003</v>
      </c>
      <c r="G369" s="217" t="s">
        <v>3735</v>
      </c>
      <c r="H369" s="227">
        <v>4.1100000000000003</v>
      </c>
      <c r="I369" s="217" t="s">
        <v>3751</v>
      </c>
      <c r="J369" s="227">
        <v>4.1100000000000003</v>
      </c>
    </row>
    <row r="370" spans="1:10" ht="15" thickBot="1" x14ac:dyDescent="0.35">
      <c r="A370" s="88"/>
      <c r="B370" s="221"/>
      <c r="C370" s="223"/>
      <c r="D370" s="225"/>
      <c r="E370" s="218"/>
      <c r="F370" s="218"/>
      <c r="G370" s="218"/>
      <c r="H370" s="218"/>
      <c r="I370" s="218"/>
      <c r="J370" s="218"/>
    </row>
    <row r="371" spans="1:10" x14ac:dyDescent="0.3">
      <c r="A371" s="92"/>
      <c r="B371" s="220" t="s">
        <v>265</v>
      </c>
      <c r="C371" s="222" t="s">
        <v>3606</v>
      </c>
      <c r="D371" s="224">
        <v>70010400</v>
      </c>
      <c r="E371" s="217" t="s">
        <v>3661</v>
      </c>
      <c r="F371" s="230">
        <v>22.1</v>
      </c>
      <c r="G371" s="217"/>
      <c r="H371" s="219" t="s">
        <v>3605</v>
      </c>
      <c r="I371" s="217"/>
      <c r="J371" s="219" t="s">
        <v>3605</v>
      </c>
    </row>
    <row r="372" spans="1:10" ht="15" thickBot="1" x14ac:dyDescent="0.35">
      <c r="A372" s="88"/>
      <c r="B372" s="221"/>
      <c r="C372" s="223"/>
      <c r="D372" s="225"/>
      <c r="E372" s="218"/>
      <c r="F372" s="218"/>
      <c r="G372" s="218"/>
      <c r="H372" s="218"/>
      <c r="I372" s="218"/>
      <c r="J372" s="218"/>
    </row>
    <row r="373" spans="1:10" x14ac:dyDescent="0.3">
      <c r="A373" s="92"/>
      <c r="B373" s="220" t="s">
        <v>234</v>
      </c>
      <c r="C373" s="222" t="s">
        <v>3606</v>
      </c>
      <c r="D373" s="224">
        <v>70010397</v>
      </c>
      <c r="E373" s="217" t="s">
        <v>3634</v>
      </c>
      <c r="F373" s="219" t="s">
        <v>3605</v>
      </c>
      <c r="G373" s="217"/>
      <c r="H373" s="219" t="s">
        <v>3605</v>
      </c>
      <c r="I373" s="217"/>
      <c r="J373" s="219" t="s">
        <v>3605</v>
      </c>
    </row>
    <row r="374" spans="1:10" ht="15" thickBot="1" x14ac:dyDescent="0.35">
      <c r="A374" s="88"/>
      <c r="B374" s="221"/>
      <c r="C374" s="223"/>
      <c r="D374" s="225"/>
      <c r="E374" s="218"/>
      <c r="F374" s="218"/>
      <c r="G374" s="218"/>
      <c r="H374" s="218"/>
      <c r="I374" s="218"/>
      <c r="J374" s="218"/>
    </row>
    <row r="375" spans="1:10" x14ac:dyDescent="0.3">
      <c r="A375" s="92"/>
      <c r="B375" s="220" t="s">
        <v>158</v>
      </c>
      <c r="C375" s="222" t="s">
        <v>3606</v>
      </c>
      <c r="D375" s="224">
        <v>70010398</v>
      </c>
      <c r="E375" s="217" t="s">
        <v>3658</v>
      </c>
      <c r="F375" s="219" t="s">
        <v>3605</v>
      </c>
      <c r="G375" s="217" t="s">
        <v>3642</v>
      </c>
      <c r="H375" s="227">
        <v>6.91</v>
      </c>
      <c r="I375" s="217"/>
      <c r="J375" s="219" t="s">
        <v>3605</v>
      </c>
    </row>
    <row r="376" spans="1:10" ht="15" thickBot="1" x14ac:dyDescent="0.35">
      <c r="A376" s="88"/>
      <c r="B376" s="221"/>
      <c r="C376" s="223"/>
      <c r="D376" s="225"/>
      <c r="E376" s="218"/>
      <c r="F376" s="218"/>
      <c r="G376" s="218"/>
      <c r="H376" s="218"/>
      <c r="I376" s="218"/>
      <c r="J376" s="218"/>
    </row>
    <row r="377" spans="1:10" x14ac:dyDescent="0.3">
      <c r="A377" s="92"/>
      <c r="B377" s="220" t="s">
        <v>51</v>
      </c>
      <c r="C377" s="222" t="s">
        <v>3606</v>
      </c>
      <c r="D377" s="224">
        <v>70007385</v>
      </c>
      <c r="E377" s="217" t="s">
        <v>3712</v>
      </c>
      <c r="F377" s="219" t="s">
        <v>3605</v>
      </c>
      <c r="G377" s="217"/>
      <c r="H377" s="219" t="s">
        <v>3605</v>
      </c>
      <c r="I377" s="217"/>
      <c r="J377" s="219" t="s">
        <v>3605</v>
      </c>
    </row>
    <row r="378" spans="1:10" ht="15" thickBot="1" x14ac:dyDescent="0.35">
      <c r="A378" s="88"/>
      <c r="B378" s="221"/>
      <c r="C378" s="223"/>
      <c r="D378" s="225"/>
      <c r="E378" s="218"/>
      <c r="F378" s="218"/>
      <c r="G378" s="218"/>
      <c r="H378" s="218"/>
      <c r="I378" s="218"/>
      <c r="J378" s="218"/>
    </row>
    <row r="379" spans="1:10" x14ac:dyDescent="0.3">
      <c r="A379" s="92"/>
      <c r="B379" s="220" t="s">
        <v>227</v>
      </c>
      <c r="C379" s="222" t="s">
        <v>3606</v>
      </c>
      <c r="D379" s="224">
        <v>70007387</v>
      </c>
      <c r="E379" s="217" t="s">
        <v>3749</v>
      </c>
      <c r="F379" s="219" t="s">
        <v>3605</v>
      </c>
      <c r="G379" s="217"/>
      <c r="H379" s="219" t="s">
        <v>3605</v>
      </c>
      <c r="I379" s="217"/>
      <c r="J379" s="219" t="s">
        <v>3605</v>
      </c>
    </row>
    <row r="380" spans="1:10" ht="15" thickBot="1" x14ac:dyDescent="0.35">
      <c r="A380" s="88"/>
      <c r="B380" s="221"/>
      <c r="C380" s="223"/>
      <c r="D380" s="225"/>
      <c r="E380" s="218"/>
      <c r="F380" s="218"/>
      <c r="G380" s="218"/>
      <c r="H380" s="218"/>
      <c r="I380" s="218"/>
      <c r="J380" s="218"/>
    </row>
    <row r="381" spans="1:10" x14ac:dyDescent="0.3">
      <c r="A381" s="92"/>
      <c r="B381" s="220" t="s">
        <v>235</v>
      </c>
      <c r="C381" s="222" t="s">
        <v>3606</v>
      </c>
      <c r="D381" s="224">
        <v>70007386</v>
      </c>
      <c r="E381" s="217" t="s">
        <v>3647</v>
      </c>
      <c r="F381" s="227">
        <v>24.42</v>
      </c>
      <c r="G381" s="217" t="s">
        <v>3642</v>
      </c>
      <c r="H381" s="228">
        <v>26.192</v>
      </c>
      <c r="I381" s="217" t="s">
        <v>3626</v>
      </c>
      <c r="J381" s="228">
        <v>28.021999999999998</v>
      </c>
    </row>
    <row r="382" spans="1:10" ht="15" thickBot="1" x14ac:dyDescent="0.35">
      <c r="A382" s="88"/>
      <c r="B382" s="221"/>
      <c r="C382" s="223"/>
      <c r="D382" s="225"/>
      <c r="E382" s="218"/>
      <c r="F382" s="218"/>
      <c r="G382" s="218"/>
      <c r="H382" s="218"/>
      <c r="I382" s="218"/>
      <c r="J382" s="218"/>
    </row>
    <row r="383" spans="1:10" x14ac:dyDescent="0.3">
      <c r="A383" s="92"/>
      <c r="B383" s="220" t="s">
        <v>172</v>
      </c>
      <c r="C383" s="222" t="s">
        <v>3606</v>
      </c>
      <c r="D383" s="224">
        <v>70007393</v>
      </c>
      <c r="E383" s="217" t="s">
        <v>3661</v>
      </c>
      <c r="F383" s="228">
        <v>7.375</v>
      </c>
      <c r="G383" s="217" t="s">
        <v>3608</v>
      </c>
      <c r="H383" s="228">
        <v>7.6879999999999997</v>
      </c>
      <c r="I383" s="217" t="s">
        <v>3680</v>
      </c>
      <c r="J383" s="228">
        <v>7.806</v>
      </c>
    </row>
    <row r="384" spans="1:10" ht="15" thickBot="1" x14ac:dyDescent="0.35">
      <c r="A384" s="88"/>
      <c r="B384" s="221"/>
      <c r="C384" s="223"/>
      <c r="D384" s="225"/>
      <c r="E384" s="218"/>
      <c r="F384" s="218"/>
      <c r="G384" s="218"/>
      <c r="H384" s="218"/>
      <c r="I384" s="218"/>
      <c r="J384" s="218"/>
    </row>
    <row r="385" spans="1:10" x14ac:dyDescent="0.3">
      <c r="A385" s="92"/>
      <c r="B385" s="220" t="s">
        <v>202</v>
      </c>
      <c r="C385" s="222" t="s">
        <v>3606</v>
      </c>
      <c r="D385" s="224">
        <v>70010403</v>
      </c>
      <c r="E385" s="217" t="s">
        <v>3641</v>
      </c>
      <c r="F385" s="228">
        <v>10.112</v>
      </c>
      <c r="G385" s="217"/>
      <c r="H385" s="219" t="s">
        <v>3605</v>
      </c>
      <c r="I385" s="217"/>
      <c r="J385" s="219" t="s">
        <v>3605</v>
      </c>
    </row>
    <row r="386" spans="1:10" ht="15" thickBot="1" x14ac:dyDescent="0.35">
      <c r="A386" s="88"/>
      <c r="B386" s="221"/>
      <c r="C386" s="223"/>
      <c r="D386" s="225"/>
      <c r="E386" s="218"/>
      <c r="F386" s="218"/>
      <c r="G386" s="218"/>
      <c r="H386" s="218"/>
      <c r="I386" s="218"/>
      <c r="J386" s="218"/>
    </row>
    <row r="387" spans="1:10" x14ac:dyDescent="0.3">
      <c r="A387" s="92"/>
      <c r="B387" s="220" t="s">
        <v>336</v>
      </c>
      <c r="C387" s="222" t="s">
        <v>3606</v>
      </c>
      <c r="D387" s="224">
        <v>70010404</v>
      </c>
      <c r="E387" s="217" t="s">
        <v>3722</v>
      </c>
      <c r="F387" s="219" t="s">
        <v>3605</v>
      </c>
      <c r="G387" s="217"/>
      <c r="H387" s="219" t="s">
        <v>3605</v>
      </c>
      <c r="I387" s="217"/>
      <c r="J387" s="219" t="s">
        <v>3605</v>
      </c>
    </row>
    <row r="388" spans="1:10" ht="15" thickBot="1" x14ac:dyDescent="0.35">
      <c r="A388" s="88"/>
      <c r="B388" s="221"/>
      <c r="C388" s="223"/>
      <c r="D388" s="225"/>
      <c r="E388" s="218"/>
      <c r="F388" s="218"/>
      <c r="G388" s="218"/>
      <c r="H388" s="218"/>
      <c r="I388" s="218"/>
      <c r="J388" s="218"/>
    </row>
    <row r="389" spans="1:10" x14ac:dyDescent="0.3">
      <c r="A389" s="92"/>
      <c r="B389" s="220" t="s">
        <v>70</v>
      </c>
      <c r="C389" s="222" t="s">
        <v>3606</v>
      </c>
      <c r="D389" s="224">
        <v>70010405</v>
      </c>
      <c r="E389" s="217" t="s">
        <v>3651</v>
      </c>
      <c r="F389" s="227">
        <v>8.42</v>
      </c>
      <c r="G389" s="217" t="s">
        <v>3707</v>
      </c>
      <c r="H389" s="228">
        <v>10.750999999999999</v>
      </c>
      <c r="I389" s="217" t="s">
        <v>3695</v>
      </c>
      <c r="J389" s="228">
        <v>11.631</v>
      </c>
    </row>
    <row r="390" spans="1:10" ht="15" thickBot="1" x14ac:dyDescent="0.35">
      <c r="A390" s="88"/>
      <c r="B390" s="221"/>
      <c r="C390" s="223"/>
      <c r="D390" s="225"/>
      <c r="E390" s="218"/>
      <c r="F390" s="218"/>
      <c r="G390" s="218"/>
      <c r="H390" s="218"/>
      <c r="I390" s="218"/>
      <c r="J390" s="218"/>
    </row>
    <row r="391" spans="1:10" x14ac:dyDescent="0.3">
      <c r="A391" s="92"/>
      <c r="B391" s="220" t="s">
        <v>76</v>
      </c>
      <c r="C391" s="222" t="s">
        <v>3606</v>
      </c>
      <c r="D391" s="224">
        <v>70010406</v>
      </c>
      <c r="E391" s="217" t="s">
        <v>3752</v>
      </c>
      <c r="F391" s="219" t="s">
        <v>3605</v>
      </c>
      <c r="G391" s="217" t="s">
        <v>3707</v>
      </c>
      <c r="H391" s="228">
        <v>8.891</v>
      </c>
      <c r="I391" s="217" t="s">
        <v>3675</v>
      </c>
      <c r="J391" s="228">
        <v>9.3710000000000004</v>
      </c>
    </row>
    <row r="392" spans="1:10" ht="15" thickBot="1" x14ac:dyDescent="0.35">
      <c r="A392" s="88"/>
      <c r="B392" s="221"/>
      <c r="C392" s="223"/>
      <c r="D392" s="225"/>
      <c r="E392" s="218"/>
      <c r="F392" s="218"/>
      <c r="G392" s="218"/>
      <c r="H392" s="218"/>
      <c r="I392" s="218"/>
      <c r="J392" s="218"/>
    </row>
    <row r="393" spans="1:10" x14ac:dyDescent="0.3">
      <c r="A393" s="92"/>
      <c r="B393" s="220" t="s">
        <v>56</v>
      </c>
      <c r="C393" s="222" t="s">
        <v>3606</v>
      </c>
      <c r="D393" s="224">
        <v>70010407</v>
      </c>
      <c r="E393" s="217" t="s">
        <v>3634</v>
      </c>
      <c r="F393" s="219" t="s">
        <v>3605</v>
      </c>
      <c r="G393" s="217"/>
      <c r="H393" s="219" t="s">
        <v>3605</v>
      </c>
      <c r="I393" s="217"/>
      <c r="J393" s="219" t="s">
        <v>3605</v>
      </c>
    </row>
    <row r="394" spans="1:10" ht="15" thickBot="1" x14ac:dyDescent="0.35">
      <c r="A394" s="88"/>
      <c r="B394" s="221"/>
      <c r="C394" s="223"/>
      <c r="D394" s="225"/>
      <c r="E394" s="218"/>
      <c r="F394" s="218"/>
      <c r="G394" s="218"/>
      <c r="H394" s="218"/>
      <c r="I394" s="218"/>
      <c r="J394" s="218"/>
    </row>
    <row r="395" spans="1:10" x14ac:dyDescent="0.3">
      <c r="A395" s="92"/>
      <c r="B395" s="220" t="s">
        <v>311</v>
      </c>
      <c r="C395" s="222" t="s">
        <v>3606</v>
      </c>
      <c r="D395" s="224">
        <v>70010408</v>
      </c>
      <c r="E395" s="217" t="s">
        <v>3630</v>
      </c>
      <c r="F395" s="219" t="s">
        <v>3605</v>
      </c>
      <c r="G395" s="217"/>
      <c r="H395" s="219" t="s">
        <v>3605</v>
      </c>
      <c r="I395" s="217"/>
      <c r="J395" s="219" t="s">
        <v>3605</v>
      </c>
    </row>
    <row r="396" spans="1:10" ht="15" thickBot="1" x14ac:dyDescent="0.35">
      <c r="A396" s="88"/>
      <c r="B396" s="221"/>
      <c r="C396" s="223"/>
      <c r="D396" s="225"/>
      <c r="E396" s="218"/>
      <c r="F396" s="218"/>
      <c r="G396" s="218"/>
      <c r="H396" s="218"/>
      <c r="I396" s="218"/>
      <c r="J396" s="218"/>
    </row>
    <row r="397" spans="1:10" x14ac:dyDescent="0.3">
      <c r="A397" s="92"/>
      <c r="B397" s="220" t="s">
        <v>200</v>
      </c>
      <c r="C397" s="222" t="s">
        <v>3606</v>
      </c>
      <c r="D397" s="224">
        <v>70010401</v>
      </c>
      <c r="E397" s="217" t="s">
        <v>3633</v>
      </c>
      <c r="F397" s="219" t="s">
        <v>3605</v>
      </c>
      <c r="G397" s="217"/>
      <c r="H397" s="219" t="s">
        <v>3605</v>
      </c>
      <c r="I397" s="217"/>
      <c r="J397" s="219" t="s">
        <v>3605</v>
      </c>
    </row>
    <row r="398" spans="1:10" ht="15" thickBot="1" x14ac:dyDescent="0.35">
      <c r="A398" s="88"/>
      <c r="B398" s="221"/>
      <c r="C398" s="223"/>
      <c r="D398" s="225"/>
      <c r="E398" s="218"/>
      <c r="F398" s="218"/>
      <c r="G398" s="218"/>
      <c r="H398" s="218"/>
      <c r="I398" s="218"/>
      <c r="J398" s="218"/>
    </row>
    <row r="399" spans="1:10" x14ac:dyDescent="0.3">
      <c r="A399" s="92"/>
      <c r="B399" s="220" t="s">
        <v>93</v>
      </c>
      <c r="C399" s="222" t="s">
        <v>3606</v>
      </c>
      <c r="D399" s="224">
        <v>70010402</v>
      </c>
      <c r="E399" s="217" t="s">
        <v>3658</v>
      </c>
      <c r="F399" s="219" t="s">
        <v>3605</v>
      </c>
      <c r="G399" s="217" t="s">
        <v>3642</v>
      </c>
      <c r="H399" s="228">
        <v>6.3479999999999999</v>
      </c>
      <c r="I399" s="217" t="s">
        <v>3659</v>
      </c>
      <c r="J399" s="228">
        <v>6.3479999999999999</v>
      </c>
    </row>
    <row r="400" spans="1:10" ht="15" thickBot="1" x14ac:dyDescent="0.35">
      <c r="A400" s="88"/>
      <c r="B400" s="221"/>
      <c r="C400" s="223"/>
      <c r="D400" s="225"/>
      <c r="E400" s="218"/>
      <c r="F400" s="218"/>
      <c r="G400" s="218"/>
      <c r="H400" s="218"/>
      <c r="I400" s="218"/>
      <c r="J400" s="218"/>
    </row>
    <row r="401" spans="1:10" x14ac:dyDescent="0.3">
      <c r="A401" s="92"/>
      <c r="B401" s="220" t="s">
        <v>166</v>
      </c>
      <c r="C401" s="222" t="s">
        <v>3606</v>
      </c>
      <c r="D401" s="224">
        <v>70011232</v>
      </c>
      <c r="E401" s="217" t="s">
        <v>3679</v>
      </c>
      <c r="F401" s="228">
        <v>17.672000000000001</v>
      </c>
      <c r="G401" s="217" t="s">
        <v>3646</v>
      </c>
      <c r="H401" s="228">
        <v>18.251999999999999</v>
      </c>
      <c r="I401" s="217" t="s">
        <v>3696</v>
      </c>
      <c r="J401" s="228">
        <v>18.617000000000001</v>
      </c>
    </row>
    <row r="402" spans="1:10" ht="15" thickBot="1" x14ac:dyDescent="0.35">
      <c r="A402" s="88"/>
      <c r="B402" s="221"/>
      <c r="C402" s="223"/>
      <c r="D402" s="225"/>
      <c r="E402" s="218"/>
      <c r="F402" s="218"/>
      <c r="G402" s="218"/>
      <c r="H402" s="218"/>
      <c r="I402" s="218"/>
      <c r="J402" s="218"/>
    </row>
    <row r="403" spans="1:10" x14ac:dyDescent="0.3">
      <c r="A403" s="92"/>
      <c r="B403" s="220" t="s">
        <v>253</v>
      </c>
      <c r="C403" s="222" t="s">
        <v>3606</v>
      </c>
      <c r="D403" s="224">
        <v>70011234</v>
      </c>
      <c r="E403" s="217" t="s">
        <v>3753</v>
      </c>
      <c r="F403" s="219" t="s">
        <v>3605</v>
      </c>
      <c r="G403" s="217"/>
      <c r="H403" s="219" t="s">
        <v>3605</v>
      </c>
      <c r="I403" s="217"/>
      <c r="J403" s="219" t="s">
        <v>3605</v>
      </c>
    </row>
    <row r="404" spans="1:10" ht="15" thickBot="1" x14ac:dyDescent="0.35">
      <c r="A404" s="88"/>
      <c r="B404" s="221"/>
      <c r="C404" s="223"/>
      <c r="D404" s="225"/>
      <c r="E404" s="218"/>
      <c r="F404" s="218"/>
      <c r="G404" s="218"/>
      <c r="H404" s="218"/>
      <c r="I404" s="218"/>
      <c r="J404" s="218"/>
    </row>
    <row r="405" spans="1:10" x14ac:dyDescent="0.3">
      <c r="A405" s="92"/>
      <c r="B405" s="220" t="s">
        <v>49</v>
      </c>
      <c r="C405" s="222" t="s">
        <v>3606</v>
      </c>
      <c r="D405" s="224">
        <v>70011228</v>
      </c>
      <c r="E405" s="217" t="s">
        <v>3753</v>
      </c>
      <c r="F405" s="219" t="s">
        <v>3605</v>
      </c>
      <c r="G405" s="217"/>
      <c r="H405" s="219" t="s">
        <v>3605</v>
      </c>
      <c r="I405" s="217"/>
      <c r="J405" s="219" t="s">
        <v>3605</v>
      </c>
    </row>
    <row r="406" spans="1:10" ht="15" thickBot="1" x14ac:dyDescent="0.35">
      <c r="A406" s="88"/>
      <c r="B406" s="221"/>
      <c r="C406" s="223"/>
      <c r="D406" s="225"/>
      <c r="E406" s="218"/>
      <c r="F406" s="218"/>
      <c r="G406" s="218"/>
      <c r="H406" s="218"/>
      <c r="I406" s="218"/>
      <c r="J406" s="218"/>
    </row>
    <row r="407" spans="1:10" x14ac:dyDescent="0.3">
      <c r="A407" s="92"/>
      <c r="B407" s="220" t="s">
        <v>285</v>
      </c>
      <c r="C407" s="222" t="s">
        <v>3606</v>
      </c>
      <c r="D407" s="224">
        <v>70011229</v>
      </c>
      <c r="E407" s="217" t="s">
        <v>3672</v>
      </c>
      <c r="F407" s="228">
        <v>8.8439999999999994</v>
      </c>
      <c r="G407" s="217" t="s">
        <v>3713</v>
      </c>
      <c r="H407" s="228">
        <v>9.0869999999999997</v>
      </c>
      <c r="I407" s="217" t="s">
        <v>3643</v>
      </c>
      <c r="J407" s="228">
        <v>9.1630000000000003</v>
      </c>
    </row>
    <row r="408" spans="1:10" ht="15" thickBot="1" x14ac:dyDescent="0.35">
      <c r="A408" s="88"/>
      <c r="B408" s="221"/>
      <c r="C408" s="223"/>
      <c r="D408" s="225"/>
      <c r="E408" s="218"/>
      <c r="F408" s="218"/>
      <c r="G408" s="218"/>
      <c r="H408" s="218"/>
      <c r="I408" s="218"/>
      <c r="J408" s="218"/>
    </row>
    <row r="409" spans="1:10" x14ac:dyDescent="0.3">
      <c r="A409" s="92"/>
      <c r="B409" s="220" t="s">
        <v>66</v>
      </c>
      <c r="C409" s="222" t="s">
        <v>3606</v>
      </c>
      <c r="D409" s="224">
        <v>70011235</v>
      </c>
      <c r="E409" s="217" t="s">
        <v>3627</v>
      </c>
      <c r="F409" s="228">
        <v>14.605</v>
      </c>
      <c r="G409" s="217" t="s">
        <v>3625</v>
      </c>
      <c r="H409" s="228">
        <v>15.596</v>
      </c>
      <c r="I409" s="217"/>
      <c r="J409" s="219" t="s">
        <v>3605</v>
      </c>
    </row>
    <row r="410" spans="1:10" ht="15" thickBot="1" x14ac:dyDescent="0.35">
      <c r="A410" s="88"/>
      <c r="B410" s="221"/>
      <c r="C410" s="223"/>
      <c r="D410" s="225"/>
      <c r="E410" s="218"/>
      <c r="F410" s="218"/>
      <c r="G410" s="218"/>
      <c r="H410" s="218"/>
      <c r="I410" s="218"/>
      <c r="J410" s="218"/>
    </row>
    <row r="411" spans="1:10" x14ac:dyDescent="0.3">
      <c r="A411" s="92"/>
      <c r="B411" s="220" t="s">
        <v>103</v>
      </c>
      <c r="C411" s="222" t="s">
        <v>3606</v>
      </c>
      <c r="D411" s="224">
        <v>70011230</v>
      </c>
      <c r="E411" s="217" t="s">
        <v>3754</v>
      </c>
      <c r="F411" s="219" t="s">
        <v>3605</v>
      </c>
      <c r="G411" s="217"/>
      <c r="H411" s="219" t="s">
        <v>3605</v>
      </c>
      <c r="I411" s="217" t="s">
        <v>3663</v>
      </c>
      <c r="J411" s="230">
        <v>26.5</v>
      </c>
    </row>
    <row r="412" spans="1:10" ht="15" thickBot="1" x14ac:dyDescent="0.35">
      <c r="A412" s="88"/>
      <c r="B412" s="221"/>
      <c r="C412" s="223"/>
      <c r="D412" s="225"/>
      <c r="E412" s="218"/>
      <c r="F412" s="218"/>
      <c r="G412" s="218"/>
      <c r="H412" s="218"/>
      <c r="I412" s="218"/>
      <c r="J412" s="218"/>
    </row>
    <row r="413" spans="1:10" x14ac:dyDescent="0.3">
      <c r="A413" s="92"/>
      <c r="B413" s="220" t="s">
        <v>104</v>
      </c>
      <c r="C413" s="222" t="s">
        <v>3606</v>
      </c>
      <c r="D413" s="224">
        <v>70011236</v>
      </c>
      <c r="E413" s="217" t="s">
        <v>3679</v>
      </c>
      <c r="F413" s="228">
        <v>7.6109999999999998</v>
      </c>
      <c r="G413" s="217" t="s">
        <v>3662</v>
      </c>
      <c r="H413" s="228">
        <v>8.2639999999999993</v>
      </c>
      <c r="I413" s="217" t="s">
        <v>3615</v>
      </c>
      <c r="J413" s="227">
        <v>9.4499999999999993</v>
      </c>
    </row>
    <row r="414" spans="1:10" ht="15" thickBot="1" x14ac:dyDescent="0.35">
      <c r="A414" s="88"/>
      <c r="B414" s="221"/>
      <c r="C414" s="223"/>
      <c r="D414" s="225"/>
      <c r="E414" s="218"/>
      <c r="F414" s="218"/>
      <c r="G414" s="218"/>
      <c r="H414" s="218"/>
      <c r="I414" s="218"/>
      <c r="J414" s="218"/>
    </row>
    <row r="415" spans="1:10" x14ac:dyDescent="0.3">
      <c r="A415" s="92"/>
      <c r="B415" s="220" t="s">
        <v>65</v>
      </c>
      <c r="C415" s="222" t="s">
        <v>3606</v>
      </c>
      <c r="D415" s="224">
        <v>70008799</v>
      </c>
      <c r="E415" s="217" t="s">
        <v>3755</v>
      </c>
      <c r="F415" s="219" t="s">
        <v>3605</v>
      </c>
      <c r="G415" s="217"/>
      <c r="H415" s="219" t="s">
        <v>3605</v>
      </c>
      <c r="I415" s="217"/>
      <c r="J415" s="219" t="s">
        <v>3605</v>
      </c>
    </row>
    <row r="416" spans="1:10" ht="15" thickBot="1" x14ac:dyDescent="0.35">
      <c r="A416" s="88"/>
      <c r="B416" s="221"/>
      <c r="C416" s="223"/>
      <c r="D416" s="225"/>
      <c r="E416" s="218"/>
      <c r="F416" s="218"/>
      <c r="G416" s="218"/>
      <c r="H416" s="218"/>
      <c r="I416" s="218"/>
      <c r="J416" s="218"/>
    </row>
    <row r="417" spans="1:10" x14ac:dyDescent="0.3">
      <c r="A417" s="92"/>
      <c r="B417" s="220" t="s">
        <v>106</v>
      </c>
      <c r="C417" s="222" t="s">
        <v>3606</v>
      </c>
      <c r="D417" s="224">
        <v>70008789</v>
      </c>
      <c r="E417" s="217" t="s">
        <v>3756</v>
      </c>
      <c r="F417" s="219" t="s">
        <v>3605</v>
      </c>
      <c r="G417" s="217"/>
      <c r="H417" s="219" t="s">
        <v>3605</v>
      </c>
      <c r="I417" s="217" t="s">
        <v>3757</v>
      </c>
      <c r="J417" s="228">
        <v>26.831</v>
      </c>
    </row>
    <row r="418" spans="1:10" ht="15" thickBot="1" x14ac:dyDescent="0.35">
      <c r="A418" s="88"/>
      <c r="B418" s="221"/>
      <c r="C418" s="223"/>
      <c r="D418" s="225"/>
      <c r="E418" s="218"/>
      <c r="F418" s="218"/>
      <c r="G418" s="218"/>
      <c r="H418" s="218"/>
      <c r="I418" s="218"/>
      <c r="J418" s="218"/>
    </row>
    <row r="419" spans="1:10" x14ac:dyDescent="0.3">
      <c r="A419" s="92"/>
      <c r="B419" s="220" t="s">
        <v>91</v>
      </c>
      <c r="C419" s="222" t="s">
        <v>3606</v>
      </c>
      <c r="D419" s="224">
        <v>70008790</v>
      </c>
      <c r="E419" s="217" t="s">
        <v>3634</v>
      </c>
      <c r="F419" s="219" t="s">
        <v>3605</v>
      </c>
      <c r="G419" s="217"/>
      <c r="H419" s="219" t="s">
        <v>3605</v>
      </c>
      <c r="I419" s="217"/>
      <c r="J419" s="219" t="s">
        <v>3605</v>
      </c>
    </row>
    <row r="420" spans="1:10" ht="15" thickBot="1" x14ac:dyDescent="0.35">
      <c r="A420" s="88"/>
      <c r="B420" s="221"/>
      <c r="C420" s="223"/>
      <c r="D420" s="225"/>
      <c r="E420" s="218"/>
      <c r="F420" s="218"/>
      <c r="G420" s="218"/>
      <c r="H420" s="218"/>
      <c r="I420" s="218"/>
      <c r="J420" s="218"/>
    </row>
    <row r="421" spans="1:10" x14ac:dyDescent="0.3">
      <c r="A421" s="92"/>
      <c r="B421" s="220" t="s">
        <v>67</v>
      </c>
      <c r="C421" s="222" t="s">
        <v>3606</v>
      </c>
      <c r="D421" s="224">
        <v>70008794</v>
      </c>
      <c r="E421" s="217" t="s">
        <v>3758</v>
      </c>
      <c r="F421" s="219" t="s">
        <v>3605</v>
      </c>
      <c r="G421" s="217"/>
      <c r="H421" s="219" t="s">
        <v>3605</v>
      </c>
      <c r="I421" s="217"/>
      <c r="J421" s="219" t="s">
        <v>3605</v>
      </c>
    </row>
    <row r="422" spans="1:10" ht="15" thickBot="1" x14ac:dyDescent="0.35">
      <c r="A422" s="88"/>
      <c r="B422" s="221"/>
      <c r="C422" s="223"/>
      <c r="D422" s="225"/>
      <c r="E422" s="218"/>
      <c r="F422" s="218"/>
      <c r="G422" s="218"/>
      <c r="H422" s="218"/>
      <c r="I422" s="218"/>
      <c r="J422" s="218"/>
    </row>
    <row r="423" spans="1:10" x14ac:dyDescent="0.3">
      <c r="A423" s="92"/>
      <c r="B423" s="220" t="s">
        <v>228</v>
      </c>
      <c r="C423" s="222" t="s">
        <v>3606</v>
      </c>
      <c r="D423" s="224">
        <v>70011225</v>
      </c>
      <c r="E423" s="217" t="s">
        <v>3759</v>
      </c>
      <c r="F423" s="219" t="s">
        <v>3605</v>
      </c>
      <c r="G423" s="217" t="s">
        <v>3667</v>
      </c>
      <c r="H423" s="227">
        <v>11.98</v>
      </c>
      <c r="I423" s="217" t="s">
        <v>3760</v>
      </c>
      <c r="J423" s="228">
        <v>12.164</v>
      </c>
    </row>
    <row r="424" spans="1:10" ht="15" thickBot="1" x14ac:dyDescent="0.35">
      <c r="A424" s="88"/>
      <c r="B424" s="221"/>
      <c r="C424" s="223"/>
      <c r="D424" s="225"/>
      <c r="E424" s="218"/>
      <c r="F424" s="218"/>
      <c r="G424" s="218"/>
      <c r="H424" s="218"/>
      <c r="I424" s="218"/>
      <c r="J424" s="218"/>
    </row>
    <row r="425" spans="1:10" x14ac:dyDescent="0.3">
      <c r="A425" s="92"/>
      <c r="B425" s="220" t="s">
        <v>312</v>
      </c>
      <c r="C425" s="222" t="s">
        <v>3606</v>
      </c>
      <c r="D425" s="224">
        <v>70011227</v>
      </c>
      <c r="E425" s="217" t="s">
        <v>3656</v>
      </c>
      <c r="F425" s="219" t="s">
        <v>3605</v>
      </c>
      <c r="G425" s="217"/>
      <c r="H425" s="219" t="s">
        <v>3605</v>
      </c>
      <c r="I425" s="217"/>
      <c r="J425" s="219" t="s">
        <v>3605</v>
      </c>
    </row>
    <row r="426" spans="1:10" ht="15" thickBot="1" x14ac:dyDescent="0.35">
      <c r="A426" s="88"/>
      <c r="B426" s="221"/>
      <c r="C426" s="223"/>
      <c r="D426" s="225"/>
      <c r="E426" s="218"/>
      <c r="F426" s="218"/>
      <c r="G426" s="218"/>
      <c r="H426" s="218"/>
      <c r="I426" s="218"/>
      <c r="J426" s="218"/>
    </row>
    <row r="427" spans="1:10" x14ac:dyDescent="0.3">
      <c r="A427" s="92"/>
      <c r="B427" s="220" t="s">
        <v>163</v>
      </c>
      <c r="C427" s="222" t="s">
        <v>3606</v>
      </c>
      <c r="D427" s="224">
        <v>70011233</v>
      </c>
      <c r="E427" s="217" t="s">
        <v>3761</v>
      </c>
      <c r="F427" s="219" t="s">
        <v>3605</v>
      </c>
      <c r="G427" s="217"/>
      <c r="H427" s="219" t="s">
        <v>3605</v>
      </c>
      <c r="I427" s="217"/>
      <c r="J427" s="219" t="s">
        <v>3605</v>
      </c>
    </row>
    <row r="428" spans="1:10" ht="15" thickBot="1" x14ac:dyDescent="0.35">
      <c r="A428" s="88"/>
      <c r="B428" s="221"/>
      <c r="C428" s="223"/>
      <c r="D428" s="225"/>
      <c r="E428" s="218"/>
      <c r="F428" s="218"/>
      <c r="G428" s="218"/>
      <c r="H428" s="218"/>
      <c r="I428" s="218"/>
      <c r="J428" s="218"/>
    </row>
    <row r="429" spans="1:10" x14ac:dyDescent="0.3">
      <c r="A429" s="92"/>
      <c r="B429" s="220" t="s">
        <v>210</v>
      </c>
      <c r="C429" s="222" t="s">
        <v>3606</v>
      </c>
      <c r="D429" s="224">
        <v>70008795</v>
      </c>
      <c r="E429" s="217" t="s">
        <v>3762</v>
      </c>
      <c r="F429" s="219" t="s">
        <v>3605</v>
      </c>
      <c r="G429" s="217"/>
      <c r="H429" s="219" t="s">
        <v>3605</v>
      </c>
      <c r="I429" s="217"/>
      <c r="J429" s="219" t="s">
        <v>3605</v>
      </c>
    </row>
    <row r="430" spans="1:10" ht="15" thickBot="1" x14ac:dyDescent="0.35">
      <c r="A430" s="88"/>
      <c r="B430" s="221"/>
      <c r="C430" s="223"/>
      <c r="D430" s="225"/>
      <c r="E430" s="218"/>
      <c r="F430" s="218"/>
      <c r="G430" s="218"/>
      <c r="H430" s="218"/>
      <c r="I430" s="218"/>
      <c r="J430" s="218"/>
    </row>
    <row r="431" spans="1:10" x14ac:dyDescent="0.3">
      <c r="A431" s="92"/>
      <c r="B431" s="220" t="s">
        <v>167</v>
      </c>
      <c r="C431" s="222" t="s">
        <v>3606</v>
      </c>
      <c r="D431" s="224">
        <v>70008792</v>
      </c>
      <c r="E431" s="217" t="s">
        <v>3763</v>
      </c>
      <c r="F431" s="219" t="s">
        <v>3605</v>
      </c>
      <c r="G431" s="217"/>
      <c r="H431" s="219" t="s">
        <v>3605</v>
      </c>
      <c r="I431" s="217"/>
      <c r="J431" s="219" t="s">
        <v>3605</v>
      </c>
    </row>
    <row r="432" spans="1:10" ht="15" thickBot="1" x14ac:dyDescent="0.35">
      <c r="A432" s="88"/>
      <c r="B432" s="221"/>
      <c r="C432" s="223"/>
      <c r="D432" s="225"/>
      <c r="E432" s="218"/>
      <c r="F432" s="218"/>
      <c r="G432" s="218"/>
      <c r="H432" s="218"/>
      <c r="I432" s="218"/>
      <c r="J432" s="218"/>
    </row>
    <row r="433" spans="1:10" x14ac:dyDescent="0.3">
      <c r="A433" s="92"/>
      <c r="B433" s="220" t="s">
        <v>29</v>
      </c>
      <c r="C433" s="222" t="s">
        <v>3606</v>
      </c>
      <c r="D433" s="224">
        <v>70008796</v>
      </c>
      <c r="E433" s="217" t="s">
        <v>3692</v>
      </c>
      <c r="F433" s="228">
        <v>12.052</v>
      </c>
      <c r="G433" s="217"/>
      <c r="H433" s="219" t="s">
        <v>3605</v>
      </c>
      <c r="I433" s="217" t="s">
        <v>3719</v>
      </c>
      <c r="J433" s="230">
        <v>12.7</v>
      </c>
    </row>
    <row r="434" spans="1:10" ht="15" thickBot="1" x14ac:dyDescent="0.35">
      <c r="A434" s="88"/>
      <c r="B434" s="221"/>
      <c r="C434" s="223"/>
      <c r="D434" s="225"/>
      <c r="E434" s="218"/>
      <c r="F434" s="218"/>
      <c r="G434" s="218"/>
      <c r="H434" s="218"/>
      <c r="I434" s="218"/>
      <c r="J434" s="218"/>
    </row>
    <row r="435" spans="1:10" x14ac:dyDescent="0.3">
      <c r="A435" s="92"/>
      <c r="B435" s="220" t="s">
        <v>98</v>
      </c>
      <c r="C435" s="222" t="s">
        <v>3606</v>
      </c>
      <c r="D435" s="224">
        <v>70008791</v>
      </c>
      <c r="E435" s="217" t="s">
        <v>3634</v>
      </c>
      <c r="F435" s="219" t="s">
        <v>3605</v>
      </c>
      <c r="G435" s="217"/>
      <c r="H435" s="219" t="s">
        <v>3605</v>
      </c>
      <c r="I435" s="217"/>
      <c r="J435" s="219" t="s">
        <v>3605</v>
      </c>
    </row>
    <row r="436" spans="1:10" ht="15" thickBot="1" x14ac:dyDescent="0.35">
      <c r="A436" s="88"/>
      <c r="B436" s="221"/>
      <c r="C436" s="223"/>
      <c r="D436" s="225"/>
      <c r="E436" s="218"/>
      <c r="F436" s="218"/>
      <c r="G436" s="218"/>
      <c r="H436" s="218"/>
      <c r="I436" s="218"/>
      <c r="J436" s="218"/>
    </row>
    <row r="437" spans="1:10" x14ac:dyDescent="0.3">
      <c r="A437" s="92"/>
      <c r="B437" s="220" t="s">
        <v>95</v>
      </c>
      <c r="C437" s="222" t="s">
        <v>3606</v>
      </c>
      <c r="D437" s="224">
        <v>70008797</v>
      </c>
      <c r="E437" s="217" t="s">
        <v>3627</v>
      </c>
      <c r="F437" s="228">
        <v>15.715999999999999</v>
      </c>
      <c r="G437" s="217" t="s">
        <v>3764</v>
      </c>
      <c r="H437" s="228">
        <v>17.806999999999999</v>
      </c>
      <c r="I437" s="217" t="s">
        <v>3765</v>
      </c>
      <c r="J437" s="228">
        <v>18.690999999999999</v>
      </c>
    </row>
    <row r="438" spans="1:10" ht="15" thickBot="1" x14ac:dyDescent="0.35">
      <c r="A438" s="88"/>
      <c r="B438" s="221"/>
      <c r="C438" s="223"/>
      <c r="D438" s="225"/>
      <c r="E438" s="218"/>
      <c r="F438" s="218"/>
      <c r="G438" s="218"/>
      <c r="H438" s="218"/>
      <c r="I438" s="218"/>
      <c r="J438" s="218"/>
    </row>
    <row r="439" spans="1:10" x14ac:dyDescent="0.3">
      <c r="A439" s="92"/>
      <c r="B439" s="220" t="s">
        <v>294</v>
      </c>
      <c r="C439" s="222" t="s">
        <v>3606</v>
      </c>
      <c r="D439" s="224">
        <v>70008798</v>
      </c>
      <c r="E439" s="217" t="s">
        <v>3756</v>
      </c>
      <c r="F439" s="219" t="s">
        <v>3605</v>
      </c>
      <c r="G439" s="217" t="s">
        <v>3764</v>
      </c>
      <c r="H439" s="227">
        <v>14.54</v>
      </c>
      <c r="I439" s="217" t="s">
        <v>3663</v>
      </c>
      <c r="J439" s="228">
        <v>15.680999999999999</v>
      </c>
    </row>
    <row r="440" spans="1:10" ht="15" thickBot="1" x14ac:dyDescent="0.35">
      <c r="A440" s="88"/>
      <c r="B440" s="221"/>
      <c r="C440" s="223"/>
      <c r="D440" s="225"/>
      <c r="E440" s="218"/>
      <c r="F440" s="218"/>
      <c r="G440" s="218"/>
      <c r="H440" s="218"/>
      <c r="I440" s="218"/>
      <c r="J440" s="218"/>
    </row>
    <row r="441" spans="1:10" x14ac:dyDescent="0.3">
      <c r="A441" s="92"/>
      <c r="B441" s="220" t="s">
        <v>175</v>
      </c>
      <c r="C441" s="222" t="s">
        <v>3606</v>
      </c>
      <c r="D441" s="224">
        <v>70009788</v>
      </c>
      <c r="E441" s="217" t="s">
        <v>3672</v>
      </c>
      <c r="F441" s="226">
        <v>9</v>
      </c>
      <c r="G441" s="217" t="s">
        <v>3688</v>
      </c>
      <c r="H441" s="226">
        <v>9</v>
      </c>
      <c r="I441" s="217" t="s">
        <v>3659</v>
      </c>
      <c r="J441" s="226">
        <v>9</v>
      </c>
    </row>
    <row r="442" spans="1:10" ht="15" thickBot="1" x14ac:dyDescent="0.35">
      <c r="A442" s="88"/>
      <c r="B442" s="221"/>
      <c r="C442" s="223"/>
      <c r="D442" s="225"/>
      <c r="E442" s="218"/>
      <c r="F442" s="218"/>
      <c r="G442" s="218"/>
      <c r="H442" s="218"/>
      <c r="I442" s="218"/>
      <c r="J442" s="218"/>
    </row>
    <row r="443" spans="1:10" x14ac:dyDescent="0.3">
      <c r="A443" s="92"/>
      <c r="B443" s="220" t="s">
        <v>138</v>
      </c>
      <c r="C443" s="222" t="s">
        <v>3606</v>
      </c>
      <c r="D443" s="224">
        <v>70009787</v>
      </c>
      <c r="E443" s="217" t="s">
        <v>3766</v>
      </c>
      <c r="F443" s="219" t="s">
        <v>3605</v>
      </c>
      <c r="G443" s="217"/>
      <c r="H443" s="219" t="s">
        <v>3605</v>
      </c>
      <c r="I443" s="217"/>
      <c r="J443" s="219" t="s">
        <v>3605</v>
      </c>
    </row>
    <row r="444" spans="1:10" ht="15" thickBot="1" x14ac:dyDescent="0.35">
      <c r="A444" s="88"/>
      <c r="B444" s="221"/>
      <c r="C444" s="223"/>
      <c r="D444" s="225"/>
      <c r="E444" s="218"/>
      <c r="F444" s="218"/>
      <c r="G444" s="218"/>
      <c r="H444" s="218"/>
      <c r="I444" s="218"/>
      <c r="J444" s="218"/>
    </row>
    <row r="445" spans="1:10" x14ac:dyDescent="0.3">
      <c r="A445" s="92"/>
      <c r="B445" s="220" t="s">
        <v>101</v>
      </c>
      <c r="C445" s="222" t="s">
        <v>3606</v>
      </c>
      <c r="D445" s="224">
        <v>70009786</v>
      </c>
      <c r="E445" s="217" t="s">
        <v>3767</v>
      </c>
      <c r="F445" s="219" t="s">
        <v>3605</v>
      </c>
      <c r="G445" s="217"/>
      <c r="H445" s="219" t="s">
        <v>3605</v>
      </c>
      <c r="I445" s="217"/>
      <c r="J445" s="219" t="s">
        <v>3605</v>
      </c>
    </row>
    <row r="446" spans="1:10" ht="15" thickBot="1" x14ac:dyDescent="0.35">
      <c r="A446" s="88"/>
      <c r="B446" s="221"/>
      <c r="C446" s="223"/>
      <c r="D446" s="225"/>
      <c r="E446" s="218"/>
      <c r="F446" s="218"/>
      <c r="G446" s="218"/>
      <c r="H446" s="218"/>
      <c r="I446" s="218"/>
      <c r="J446" s="218"/>
    </row>
    <row r="447" spans="1:10" x14ac:dyDescent="0.3">
      <c r="A447" s="92"/>
      <c r="B447" s="220" t="s">
        <v>269</v>
      </c>
      <c r="C447" s="222" t="s">
        <v>3606</v>
      </c>
      <c r="D447" s="224">
        <v>70009789</v>
      </c>
      <c r="E447" s="217" t="s">
        <v>3634</v>
      </c>
      <c r="F447" s="219" t="s">
        <v>3605</v>
      </c>
      <c r="G447" s="217"/>
      <c r="H447" s="219" t="s">
        <v>3605</v>
      </c>
      <c r="I447" s="217"/>
      <c r="J447" s="219" t="s">
        <v>3605</v>
      </c>
    </row>
    <row r="448" spans="1:10" ht="15" thickBot="1" x14ac:dyDescent="0.35">
      <c r="A448" s="88"/>
      <c r="B448" s="221"/>
      <c r="C448" s="223"/>
      <c r="D448" s="225"/>
      <c r="E448" s="218"/>
      <c r="F448" s="218"/>
      <c r="G448" s="218"/>
      <c r="H448" s="218"/>
      <c r="I448" s="218"/>
      <c r="J448" s="218"/>
    </row>
    <row r="449" spans="1:10" x14ac:dyDescent="0.3">
      <c r="A449" s="92"/>
      <c r="B449" s="220" t="s">
        <v>295</v>
      </c>
      <c r="C449" s="222" t="s">
        <v>3606</v>
      </c>
      <c r="D449" s="224">
        <v>70009790</v>
      </c>
      <c r="E449" s="217" t="s">
        <v>3768</v>
      </c>
      <c r="F449" s="219" t="s">
        <v>3605</v>
      </c>
      <c r="G449" s="217" t="s">
        <v>3608</v>
      </c>
      <c r="H449" s="228">
        <v>9.6539999999999999</v>
      </c>
      <c r="I449" s="217"/>
      <c r="J449" s="219" t="s">
        <v>3605</v>
      </c>
    </row>
    <row r="450" spans="1:10" ht="15" thickBot="1" x14ac:dyDescent="0.35">
      <c r="A450" s="88"/>
      <c r="B450" s="221"/>
      <c r="C450" s="223"/>
      <c r="D450" s="225"/>
      <c r="E450" s="218"/>
      <c r="F450" s="218"/>
      <c r="G450" s="218"/>
      <c r="H450" s="218"/>
      <c r="I450" s="218"/>
      <c r="J450" s="218"/>
    </row>
    <row r="451" spans="1:10" x14ac:dyDescent="0.3">
      <c r="A451" s="92"/>
      <c r="B451" s="220" t="s">
        <v>222</v>
      </c>
      <c r="C451" s="222" t="s">
        <v>3606</v>
      </c>
      <c r="D451" s="224">
        <v>70009792</v>
      </c>
      <c r="E451" s="217" t="s">
        <v>3769</v>
      </c>
      <c r="F451" s="219" t="s">
        <v>3605</v>
      </c>
      <c r="G451" s="217"/>
      <c r="H451" s="219" t="s">
        <v>3605</v>
      </c>
      <c r="I451" s="217"/>
      <c r="J451" s="219" t="s">
        <v>3605</v>
      </c>
    </row>
    <row r="452" spans="1:10" ht="15" thickBot="1" x14ac:dyDescent="0.35">
      <c r="A452" s="88"/>
      <c r="B452" s="221"/>
      <c r="C452" s="223"/>
      <c r="D452" s="225"/>
      <c r="E452" s="218"/>
      <c r="F452" s="218"/>
      <c r="G452" s="218"/>
      <c r="H452" s="218"/>
      <c r="I452" s="218"/>
      <c r="J452" s="218"/>
    </row>
    <row r="453" spans="1:10" x14ac:dyDescent="0.3">
      <c r="A453" s="92"/>
      <c r="B453" s="220" t="s">
        <v>80</v>
      </c>
      <c r="C453" s="222" t="s">
        <v>3606</v>
      </c>
      <c r="D453" s="224">
        <v>70009785</v>
      </c>
      <c r="E453" s="217" t="s">
        <v>3683</v>
      </c>
      <c r="F453" s="219" t="s">
        <v>3605</v>
      </c>
      <c r="G453" s="217"/>
      <c r="H453" s="219" t="s">
        <v>3605</v>
      </c>
      <c r="I453" s="217"/>
      <c r="J453" s="219" t="s">
        <v>3605</v>
      </c>
    </row>
    <row r="454" spans="1:10" ht="15" thickBot="1" x14ac:dyDescent="0.35">
      <c r="A454" s="88"/>
      <c r="B454" s="221"/>
      <c r="C454" s="223"/>
      <c r="D454" s="225"/>
      <c r="E454" s="218"/>
      <c r="F454" s="218"/>
      <c r="G454" s="218"/>
      <c r="H454" s="218"/>
      <c r="I454" s="218"/>
      <c r="J454" s="218"/>
    </row>
    <row r="455" spans="1:10" x14ac:dyDescent="0.3">
      <c r="A455" s="92"/>
      <c r="B455" s="220" t="s">
        <v>86</v>
      </c>
      <c r="C455" s="222" t="s">
        <v>3606</v>
      </c>
      <c r="D455" s="224">
        <v>70011591</v>
      </c>
      <c r="E455" s="217" t="s">
        <v>3661</v>
      </c>
      <c r="F455" s="228">
        <v>11.773999999999999</v>
      </c>
      <c r="G455" s="217" t="s">
        <v>3642</v>
      </c>
      <c r="H455" s="228">
        <v>12.326000000000001</v>
      </c>
      <c r="I455" s="217" t="s">
        <v>3659</v>
      </c>
      <c r="J455" s="228">
        <v>12.787000000000001</v>
      </c>
    </row>
    <row r="456" spans="1:10" ht="15" thickBot="1" x14ac:dyDescent="0.35">
      <c r="A456" s="88"/>
      <c r="B456" s="221"/>
      <c r="C456" s="223"/>
      <c r="D456" s="225"/>
      <c r="E456" s="218"/>
      <c r="F456" s="218"/>
      <c r="G456" s="218"/>
      <c r="H456" s="218"/>
      <c r="I456" s="218"/>
      <c r="J456" s="218"/>
    </row>
    <row r="457" spans="1:10" x14ac:dyDescent="0.3">
      <c r="A457" s="92"/>
      <c r="B457" s="220" t="s">
        <v>275</v>
      </c>
      <c r="C457" s="222" t="s">
        <v>3606</v>
      </c>
      <c r="D457" s="224">
        <v>70011595</v>
      </c>
      <c r="E457" s="217" t="s">
        <v>3706</v>
      </c>
      <c r="F457" s="226">
        <v>9</v>
      </c>
      <c r="G457" s="217"/>
      <c r="H457" s="219" t="s">
        <v>3605</v>
      </c>
      <c r="I457" s="217"/>
      <c r="J457" s="219" t="s">
        <v>3605</v>
      </c>
    </row>
    <row r="458" spans="1:10" ht="15" thickBot="1" x14ac:dyDescent="0.35">
      <c r="A458" s="88"/>
      <c r="B458" s="221"/>
      <c r="C458" s="223"/>
      <c r="D458" s="225"/>
      <c r="E458" s="218"/>
      <c r="F458" s="218"/>
      <c r="G458" s="218"/>
      <c r="H458" s="218"/>
      <c r="I458" s="218"/>
      <c r="J458" s="218"/>
    </row>
    <row r="459" spans="1:10" x14ac:dyDescent="0.3">
      <c r="A459" s="92"/>
      <c r="B459" s="220" t="s">
        <v>102</v>
      </c>
      <c r="C459" s="222" t="s">
        <v>3606</v>
      </c>
      <c r="D459" s="224">
        <v>70011596</v>
      </c>
      <c r="E459" s="217" t="s">
        <v>3770</v>
      </c>
      <c r="F459" s="219" t="s">
        <v>3605</v>
      </c>
      <c r="G459" s="217"/>
      <c r="H459" s="219" t="s">
        <v>3605</v>
      </c>
      <c r="I459" s="217"/>
      <c r="J459" s="219" t="s">
        <v>3605</v>
      </c>
    </row>
    <row r="460" spans="1:10" ht="15" thickBot="1" x14ac:dyDescent="0.35">
      <c r="A460" s="88"/>
      <c r="B460" s="221"/>
      <c r="C460" s="223"/>
      <c r="D460" s="225"/>
      <c r="E460" s="218"/>
      <c r="F460" s="218"/>
      <c r="G460" s="218"/>
      <c r="H460" s="218"/>
      <c r="I460" s="218"/>
      <c r="J460" s="218"/>
    </row>
    <row r="461" spans="1:10" x14ac:dyDescent="0.3">
      <c r="A461" s="92"/>
      <c r="B461" s="220" t="s">
        <v>193</v>
      </c>
      <c r="C461" s="222" t="s">
        <v>3606</v>
      </c>
      <c r="D461" s="224">
        <v>70011549</v>
      </c>
      <c r="E461" s="217" t="s">
        <v>3771</v>
      </c>
      <c r="F461" s="219" t="s">
        <v>3605</v>
      </c>
      <c r="G461" s="217"/>
      <c r="H461" s="219" t="s">
        <v>3605</v>
      </c>
      <c r="I461" s="217"/>
      <c r="J461" s="219" t="s">
        <v>3605</v>
      </c>
    </row>
    <row r="462" spans="1:10" ht="15" thickBot="1" x14ac:dyDescent="0.35">
      <c r="A462" s="88"/>
      <c r="B462" s="221"/>
      <c r="C462" s="223"/>
      <c r="D462" s="225"/>
      <c r="E462" s="218"/>
      <c r="F462" s="218"/>
      <c r="G462" s="218"/>
      <c r="H462" s="218"/>
      <c r="I462" s="218"/>
      <c r="J462" s="218"/>
    </row>
    <row r="463" spans="1:10" x14ac:dyDescent="0.3">
      <c r="A463" s="92"/>
      <c r="B463" s="220" t="s">
        <v>171</v>
      </c>
      <c r="C463" s="222" t="s">
        <v>3606</v>
      </c>
      <c r="D463" s="224">
        <v>70011593</v>
      </c>
      <c r="E463" s="217" t="s">
        <v>3629</v>
      </c>
      <c r="F463" s="219" t="s">
        <v>3605</v>
      </c>
      <c r="G463" s="217"/>
      <c r="H463" s="219" t="s">
        <v>3605</v>
      </c>
      <c r="I463" s="217"/>
      <c r="J463" s="219" t="s">
        <v>3605</v>
      </c>
    </row>
    <row r="464" spans="1:10" ht="15" thickBot="1" x14ac:dyDescent="0.35">
      <c r="A464" s="88"/>
      <c r="B464" s="221"/>
      <c r="C464" s="223"/>
      <c r="D464" s="225"/>
      <c r="E464" s="218"/>
      <c r="F464" s="218"/>
      <c r="G464" s="218"/>
      <c r="H464" s="218"/>
      <c r="I464" s="218"/>
      <c r="J464" s="218"/>
    </row>
    <row r="465" spans="1:10" x14ac:dyDescent="0.3">
      <c r="A465" s="92"/>
      <c r="B465" s="220" t="s">
        <v>279</v>
      </c>
      <c r="C465" s="222" t="s">
        <v>3606</v>
      </c>
      <c r="D465" s="224">
        <v>70011592</v>
      </c>
      <c r="E465" s="217" t="s">
        <v>3772</v>
      </c>
      <c r="F465" s="219" t="s">
        <v>3605</v>
      </c>
      <c r="G465" s="217" t="s">
        <v>3688</v>
      </c>
      <c r="H465" s="227">
        <v>12.63</v>
      </c>
      <c r="I465" s="217" t="s">
        <v>3678</v>
      </c>
      <c r="J465" s="228">
        <v>12.997999999999999</v>
      </c>
    </row>
    <row r="466" spans="1:10" ht="15" thickBot="1" x14ac:dyDescent="0.35">
      <c r="A466" s="88"/>
      <c r="B466" s="221"/>
      <c r="C466" s="223"/>
      <c r="D466" s="225"/>
      <c r="E466" s="218"/>
      <c r="F466" s="218"/>
      <c r="G466" s="218"/>
      <c r="H466" s="218"/>
      <c r="I466" s="218"/>
      <c r="J466" s="218"/>
    </row>
    <row r="467" spans="1:10" x14ac:dyDescent="0.3">
      <c r="A467" s="92"/>
      <c r="B467" s="220" t="s">
        <v>337</v>
      </c>
      <c r="C467" s="222" t="s">
        <v>3606</v>
      </c>
      <c r="D467" s="224">
        <v>70011590</v>
      </c>
      <c r="E467" s="217" t="s">
        <v>3666</v>
      </c>
      <c r="F467" s="219" t="s">
        <v>3605</v>
      </c>
      <c r="G467" s="217"/>
      <c r="H467" s="219" t="s">
        <v>3605</v>
      </c>
      <c r="I467" s="217" t="s">
        <v>3615</v>
      </c>
      <c r="J467" s="226">
        <v>12</v>
      </c>
    </row>
    <row r="468" spans="1:10" ht="15" thickBot="1" x14ac:dyDescent="0.35">
      <c r="A468" s="88"/>
      <c r="B468" s="221"/>
      <c r="C468" s="223"/>
      <c r="D468" s="225"/>
      <c r="E468" s="218"/>
      <c r="F468" s="218"/>
      <c r="G468" s="218"/>
      <c r="H468" s="218"/>
      <c r="I468" s="218"/>
      <c r="J468" s="218"/>
    </row>
    <row r="469" spans="1:10" x14ac:dyDescent="0.3">
      <c r="A469" s="92"/>
      <c r="B469" s="220" t="s">
        <v>46</v>
      </c>
      <c r="C469" s="222" t="s">
        <v>3606</v>
      </c>
      <c r="D469" s="224">
        <v>70011586</v>
      </c>
      <c r="E469" s="217" t="s">
        <v>3658</v>
      </c>
      <c r="F469" s="219" t="s">
        <v>3605</v>
      </c>
      <c r="G469" s="217" t="s">
        <v>3642</v>
      </c>
      <c r="H469" s="228">
        <v>6.8010000000000002</v>
      </c>
      <c r="I469" s="217" t="s">
        <v>3659</v>
      </c>
      <c r="J469" s="228">
        <v>6.8010000000000002</v>
      </c>
    </row>
    <row r="470" spans="1:10" ht="15" thickBot="1" x14ac:dyDescent="0.35">
      <c r="A470" s="88"/>
      <c r="B470" s="221"/>
      <c r="C470" s="223"/>
      <c r="D470" s="225"/>
      <c r="E470" s="218"/>
      <c r="F470" s="218"/>
      <c r="G470" s="218"/>
      <c r="H470" s="218"/>
      <c r="I470" s="218"/>
      <c r="J470" s="218"/>
    </row>
    <row r="471" spans="1:10" x14ac:dyDescent="0.3">
      <c r="A471" s="92"/>
      <c r="B471" s="220" t="s">
        <v>194</v>
      </c>
      <c r="C471" s="222" t="s">
        <v>3606</v>
      </c>
      <c r="D471" s="224">
        <v>70010542</v>
      </c>
      <c r="E471" s="217" t="s">
        <v>3773</v>
      </c>
      <c r="F471" s="219" t="s">
        <v>3605</v>
      </c>
      <c r="G471" s="217"/>
      <c r="H471" s="219" t="s">
        <v>3605</v>
      </c>
      <c r="I471" s="217"/>
      <c r="J471" s="219" t="s">
        <v>3605</v>
      </c>
    </row>
    <row r="472" spans="1:10" ht="15" thickBot="1" x14ac:dyDescent="0.35">
      <c r="A472" s="88"/>
      <c r="B472" s="221"/>
      <c r="C472" s="223"/>
      <c r="D472" s="225"/>
      <c r="E472" s="218"/>
      <c r="F472" s="218"/>
      <c r="G472" s="218"/>
      <c r="H472" s="218"/>
      <c r="I472" s="218"/>
      <c r="J472" s="218"/>
    </row>
    <row r="473" spans="1:10" x14ac:dyDescent="0.3">
      <c r="A473" s="92"/>
      <c r="B473" s="220" t="s">
        <v>100</v>
      </c>
      <c r="C473" s="222" t="s">
        <v>3606</v>
      </c>
      <c r="D473" s="224">
        <v>70010541</v>
      </c>
      <c r="E473" s="217" t="s">
        <v>3774</v>
      </c>
      <c r="F473" s="219" t="s">
        <v>3605</v>
      </c>
      <c r="G473" s="217"/>
      <c r="H473" s="219" t="s">
        <v>3605</v>
      </c>
      <c r="I473" s="217"/>
      <c r="J473" s="219" t="s">
        <v>3605</v>
      </c>
    </row>
    <row r="474" spans="1:10" ht="15" thickBot="1" x14ac:dyDescent="0.35">
      <c r="A474" s="88"/>
      <c r="B474" s="221"/>
      <c r="C474" s="223"/>
      <c r="D474" s="225"/>
      <c r="E474" s="218"/>
      <c r="F474" s="218"/>
      <c r="G474" s="218"/>
      <c r="H474" s="218"/>
      <c r="I474" s="218"/>
      <c r="J474" s="218"/>
    </row>
    <row r="475" spans="1:10" x14ac:dyDescent="0.3">
      <c r="A475" s="92"/>
      <c r="B475" s="220" t="s">
        <v>159</v>
      </c>
      <c r="C475" s="222" t="s">
        <v>3606</v>
      </c>
      <c r="D475" s="224">
        <v>70010547</v>
      </c>
      <c r="E475" s="217" t="s">
        <v>3624</v>
      </c>
      <c r="F475" s="227">
        <v>12.97</v>
      </c>
      <c r="G475" s="217" t="s">
        <v>3775</v>
      </c>
      <c r="H475" s="230">
        <v>13.9</v>
      </c>
      <c r="I475" s="217"/>
      <c r="J475" s="219" t="s">
        <v>3605</v>
      </c>
    </row>
    <row r="476" spans="1:10" ht="15" thickBot="1" x14ac:dyDescent="0.35">
      <c r="A476" s="88"/>
      <c r="B476" s="221"/>
      <c r="C476" s="223"/>
      <c r="D476" s="225"/>
      <c r="E476" s="218"/>
      <c r="F476" s="218"/>
      <c r="G476" s="218"/>
      <c r="H476" s="218"/>
      <c r="I476" s="218"/>
      <c r="J476" s="218"/>
    </row>
    <row r="477" spans="1:10" x14ac:dyDescent="0.3">
      <c r="A477" s="92"/>
      <c r="B477" s="220" t="s">
        <v>117</v>
      </c>
      <c r="C477" s="222" t="s">
        <v>3606</v>
      </c>
      <c r="D477" s="224">
        <v>70010543</v>
      </c>
      <c r="E477" s="217" t="s">
        <v>3634</v>
      </c>
      <c r="F477" s="219" t="s">
        <v>3605</v>
      </c>
      <c r="G477" s="217"/>
      <c r="H477" s="219" t="s">
        <v>3605</v>
      </c>
      <c r="I477" s="217"/>
      <c r="J477" s="219" t="s">
        <v>3605</v>
      </c>
    </row>
    <row r="478" spans="1:10" ht="15" thickBot="1" x14ac:dyDescent="0.35">
      <c r="A478" s="88"/>
      <c r="B478" s="221"/>
      <c r="C478" s="223"/>
      <c r="D478" s="225"/>
      <c r="E478" s="218"/>
      <c r="F478" s="218"/>
      <c r="G478" s="218"/>
      <c r="H478" s="218"/>
      <c r="I478" s="218"/>
      <c r="J478" s="218"/>
    </row>
    <row r="479" spans="1:10" x14ac:dyDescent="0.3">
      <c r="A479" s="92"/>
      <c r="B479" s="220" t="s">
        <v>203</v>
      </c>
      <c r="C479" s="222" t="s">
        <v>3606</v>
      </c>
      <c r="D479" s="224">
        <v>70009794</v>
      </c>
      <c r="E479" s="217" t="s">
        <v>3725</v>
      </c>
      <c r="F479" s="228">
        <v>9.2710000000000008</v>
      </c>
      <c r="G479" s="217" t="s">
        <v>3662</v>
      </c>
      <c r="H479" s="228">
        <v>9.5939999999999994</v>
      </c>
      <c r="I479" s="217" t="s">
        <v>3696</v>
      </c>
      <c r="J479" s="227">
        <v>9.6199999999999992</v>
      </c>
    </row>
    <row r="480" spans="1:10" ht="15" thickBot="1" x14ac:dyDescent="0.35">
      <c r="A480" s="88"/>
      <c r="B480" s="221"/>
      <c r="C480" s="223"/>
      <c r="D480" s="225"/>
      <c r="E480" s="218"/>
      <c r="F480" s="218"/>
      <c r="G480" s="218"/>
      <c r="H480" s="218"/>
      <c r="I480" s="218"/>
      <c r="J480" s="218"/>
    </row>
    <row r="481" spans="1:10" x14ac:dyDescent="0.3">
      <c r="A481" s="92"/>
      <c r="B481" s="220" t="s">
        <v>50</v>
      </c>
      <c r="C481" s="222" t="s">
        <v>3606</v>
      </c>
      <c r="D481" s="233">
        <v>70009791</v>
      </c>
      <c r="E481" s="217" t="s">
        <v>3776</v>
      </c>
      <c r="F481" s="219" t="s">
        <v>3605</v>
      </c>
      <c r="G481" s="217"/>
      <c r="H481" s="219" t="s">
        <v>3605</v>
      </c>
      <c r="I481" s="217"/>
      <c r="J481" s="219" t="s">
        <v>3605</v>
      </c>
    </row>
    <row r="482" spans="1:10" ht="15" thickBot="1" x14ac:dyDescent="0.35">
      <c r="A482" s="88"/>
      <c r="B482" s="221"/>
      <c r="C482" s="223"/>
      <c r="D482" s="225"/>
      <c r="E482" s="218"/>
      <c r="F482" s="218"/>
      <c r="G482" s="218"/>
      <c r="H482" s="218"/>
      <c r="I482" s="218"/>
      <c r="J482" s="218"/>
    </row>
    <row r="483" spans="1:10" x14ac:dyDescent="0.3">
      <c r="A483" s="92"/>
      <c r="B483" s="220" t="s">
        <v>276</v>
      </c>
      <c r="C483" s="222" t="s">
        <v>3606</v>
      </c>
      <c r="D483" s="224">
        <v>70009791</v>
      </c>
      <c r="E483" s="217" t="s">
        <v>3653</v>
      </c>
      <c r="F483" s="219" t="s">
        <v>3605</v>
      </c>
      <c r="G483" s="217"/>
      <c r="H483" s="219" t="s">
        <v>3605</v>
      </c>
      <c r="I483" s="217"/>
      <c r="J483" s="219" t="s">
        <v>3605</v>
      </c>
    </row>
    <row r="484" spans="1:10" ht="15" thickBot="1" x14ac:dyDescent="0.35">
      <c r="A484" s="88"/>
      <c r="B484" s="221"/>
      <c r="C484" s="223"/>
      <c r="D484" s="225"/>
      <c r="E484" s="218"/>
      <c r="F484" s="218"/>
      <c r="G484" s="218"/>
      <c r="H484" s="218"/>
      <c r="I484" s="218"/>
      <c r="J484" s="218"/>
    </row>
    <row r="485" spans="1:10" x14ac:dyDescent="0.3">
      <c r="A485" s="92"/>
      <c r="B485" s="220" t="s">
        <v>61</v>
      </c>
      <c r="C485" s="222" t="s">
        <v>3606</v>
      </c>
      <c r="D485" s="224">
        <v>70009796</v>
      </c>
      <c r="E485" s="217" t="s">
        <v>3633</v>
      </c>
      <c r="F485" s="219" t="s">
        <v>3605</v>
      </c>
      <c r="G485" s="217"/>
      <c r="H485" s="219" t="s">
        <v>3605</v>
      </c>
      <c r="I485" s="217"/>
      <c r="J485" s="219" t="s">
        <v>3605</v>
      </c>
    </row>
    <row r="486" spans="1:10" ht="15" thickBot="1" x14ac:dyDescent="0.35">
      <c r="A486" s="88"/>
      <c r="B486" s="221"/>
      <c r="C486" s="223"/>
      <c r="D486" s="225"/>
      <c r="E486" s="218"/>
      <c r="F486" s="218"/>
      <c r="G486" s="218"/>
      <c r="H486" s="218"/>
      <c r="I486" s="218"/>
      <c r="J486" s="218"/>
    </row>
    <row r="487" spans="1:10" x14ac:dyDescent="0.3">
      <c r="A487" s="92"/>
      <c r="B487" s="220" t="s">
        <v>256</v>
      </c>
      <c r="C487" s="222" t="s">
        <v>3606</v>
      </c>
      <c r="D487" s="224">
        <v>70010546</v>
      </c>
      <c r="E487" s="217" t="s">
        <v>3720</v>
      </c>
      <c r="F487" s="228">
        <v>9.8710000000000004</v>
      </c>
      <c r="G487" s="217" t="s">
        <v>3718</v>
      </c>
      <c r="H487" s="227">
        <v>11.88</v>
      </c>
      <c r="I487" s="217" t="s">
        <v>3673</v>
      </c>
      <c r="J487" s="228">
        <v>12.565</v>
      </c>
    </row>
    <row r="488" spans="1:10" ht="15" thickBot="1" x14ac:dyDescent="0.35">
      <c r="A488" s="88"/>
      <c r="B488" s="221"/>
      <c r="C488" s="223"/>
      <c r="D488" s="225"/>
      <c r="E488" s="218"/>
      <c r="F488" s="218"/>
      <c r="G488" s="218"/>
      <c r="H488" s="218"/>
      <c r="I488" s="218"/>
      <c r="J488" s="218"/>
    </row>
    <row r="489" spans="1:10" x14ac:dyDescent="0.3">
      <c r="A489" s="92"/>
      <c r="B489" s="220" t="s">
        <v>90</v>
      </c>
      <c r="C489" s="222" t="s">
        <v>3606</v>
      </c>
      <c r="D489" s="224">
        <v>70010544</v>
      </c>
      <c r="E489" s="217" t="s">
        <v>3777</v>
      </c>
      <c r="F489" s="219" t="s">
        <v>3605</v>
      </c>
      <c r="G489" s="217"/>
      <c r="H489" s="219" t="s">
        <v>3605</v>
      </c>
      <c r="I489" s="217"/>
      <c r="J489" s="219" t="s">
        <v>3605</v>
      </c>
    </row>
    <row r="490" spans="1:10" ht="15" thickBot="1" x14ac:dyDescent="0.35">
      <c r="A490" s="88"/>
      <c r="B490" s="221"/>
      <c r="C490" s="223"/>
      <c r="D490" s="225"/>
      <c r="E490" s="218"/>
      <c r="F490" s="218"/>
      <c r="G490" s="218"/>
      <c r="H490" s="218"/>
      <c r="I490" s="218"/>
      <c r="J490" s="218"/>
    </row>
    <row r="491" spans="1:10" x14ac:dyDescent="0.3">
      <c r="A491" s="92"/>
      <c r="B491" s="220" t="s">
        <v>213</v>
      </c>
      <c r="C491" s="222" t="s">
        <v>3606</v>
      </c>
      <c r="D491" s="224">
        <v>70010550</v>
      </c>
      <c r="E491" s="217" t="s">
        <v>3622</v>
      </c>
      <c r="F491" s="219" t="s">
        <v>3605</v>
      </c>
      <c r="G491" s="217"/>
      <c r="H491" s="219" t="s">
        <v>3605</v>
      </c>
      <c r="I491" s="217"/>
      <c r="J491" s="219" t="s">
        <v>3605</v>
      </c>
    </row>
    <row r="492" spans="1:10" ht="15" thickBot="1" x14ac:dyDescent="0.35">
      <c r="A492" s="88"/>
      <c r="B492" s="221"/>
      <c r="C492" s="223"/>
      <c r="D492" s="225"/>
      <c r="E492" s="218"/>
      <c r="F492" s="218"/>
      <c r="G492" s="218"/>
      <c r="H492" s="218"/>
      <c r="I492" s="218"/>
      <c r="J492" s="218"/>
    </row>
    <row r="493" spans="1:10" x14ac:dyDescent="0.3">
      <c r="A493" s="92"/>
      <c r="B493" s="220" t="s">
        <v>291</v>
      </c>
      <c r="C493" s="222" t="s">
        <v>3606</v>
      </c>
      <c r="D493" s="224">
        <v>70010545</v>
      </c>
      <c r="E493" s="217" t="s">
        <v>3689</v>
      </c>
      <c r="F493" s="219" t="s">
        <v>3605</v>
      </c>
      <c r="G493" s="217"/>
      <c r="H493" s="219" t="s">
        <v>3605</v>
      </c>
      <c r="I493" s="217"/>
      <c r="J493" s="219" t="s">
        <v>3605</v>
      </c>
    </row>
    <row r="494" spans="1:10" ht="15" thickBot="1" x14ac:dyDescent="0.35">
      <c r="A494" s="88"/>
      <c r="B494" s="221"/>
      <c r="C494" s="223"/>
      <c r="D494" s="225"/>
      <c r="E494" s="218"/>
      <c r="F494" s="218"/>
      <c r="G494" s="218"/>
      <c r="H494" s="218"/>
      <c r="I494" s="218"/>
      <c r="J494" s="218"/>
    </row>
    <row r="495" spans="1:10" x14ac:dyDescent="0.3">
      <c r="A495" s="92"/>
      <c r="B495" s="220" t="s">
        <v>299</v>
      </c>
      <c r="C495" s="222" t="s">
        <v>3606</v>
      </c>
      <c r="D495" s="224">
        <v>70010552</v>
      </c>
      <c r="E495" s="217" t="s">
        <v>3647</v>
      </c>
      <c r="F495" s="226">
        <v>7</v>
      </c>
      <c r="G495" s="217" t="s">
        <v>3718</v>
      </c>
      <c r="H495" s="226">
        <v>7</v>
      </c>
      <c r="I495" s="217"/>
      <c r="J495" s="219" t="s">
        <v>3605</v>
      </c>
    </row>
    <row r="496" spans="1:10" ht="15" thickBot="1" x14ac:dyDescent="0.35">
      <c r="A496" s="88"/>
      <c r="B496" s="221"/>
      <c r="C496" s="223"/>
      <c r="D496" s="225"/>
      <c r="E496" s="218"/>
      <c r="F496" s="218"/>
      <c r="G496" s="218"/>
      <c r="H496" s="218"/>
      <c r="I496" s="218"/>
      <c r="J496" s="218"/>
    </row>
    <row r="497" spans="1:10" x14ac:dyDescent="0.3">
      <c r="A497" s="92"/>
      <c r="B497" s="220" t="s">
        <v>186</v>
      </c>
      <c r="C497" s="222" t="s">
        <v>3606</v>
      </c>
      <c r="D497" s="224">
        <v>70010551</v>
      </c>
      <c r="E497" s="217" t="s">
        <v>3778</v>
      </c>
      <c r="F497" s="219" t="s">
        <v>3605</v>
      </c>
      <c r="G497" s="217"/>
      <c r="H497" s="219" t="s">
        <v>3605</v>
      </c>
      <c r="I497" s="217"/>
      <c r="J497" s="219" t="s">
        <v>3605</v>
      </c>
    </row>
    <row r="498" spans="1:10" ht="15" thickBot="1" x14ac:dyDescent="0.35">
      <c r="A498" s="88"/>
      <c r="B498" s="221"/>
      <c r="C498" s="223"/>
      <c r="D498" s="225"/>
      <c r="E498" s="218"/>
      <c r="F498" s="218"/>
      <c r="G498" s="218"/>
      <c r="H498" s="218"/>
      <c r="I498" s="218"/>
      <c r="J498" s="218"/>
    </row>
    <row r="499" spans="1:10" x14ac:dyDescent="0.3">
      <c r="A499" s="92"/>
      <c r="B499" s="220" t="s">
        <v>39</v>
      </c>
      <c r="C499" s="222" t="s">
        <v>3606</v>
      </c>
      <c r="D499" s="224">
        <v>70010548</v>
      </c>
      <c r="E499" s="217" t="s">
        <v>3779</v>
      </c>
      <c r="F499" s="219" t="s">
        <v>3605</v>
      </c>
      <c r="G499" s="217"/>
      <c r="H499" s="219" t="s">
        <v>3605</v>
      </c>
      <c r="I499" s="217"/>
      <c r="J499" s="219" t="s">
        <v>3605</v>
      </c>
    </row>
    <row r="500" spans="1:10" ht="15" thickBot="1" x14ac:dyDescent="0.35">
      <c r="A500" s="88"/>
      <c r="B500" s="221"/>
      <c r="C500" s="223"/>
      <c r="D500" s="225"/>
      <c r="E500" s="218"/>
      <c r="F500" s="218"/>
      <c r="G500" s="218"/>
      <c r="H500" s="218"/>
      <c r="I500" s="218"/>
      <c r="J500" s="218"/>
    </row>
    <row r="501" spans="1:10" x14ac:dyDescent="0.3">
      <c r="A501" s="92"/>
      <c r="B501" s="220" t="s">
        <v>99</v>
      </c>
      <c r="C501" s="222" t="s">
        <v>3606</v>
      </c>
      <c r="D501" s="224">
        <v>70010549</v>
      </c>
      <c r="E501" s="217" t="s">
        <v>3692</v>
      </c>
      <c r="F501" s="226">
        <v>14</v>
      </c>
      <c r="G501" s="217"/>
      <c r="H501" s="219" t="s">
        <v>3605</v>
      </c>
      <c r="I501" s="217"/>
      <c r="J501" s="219" t="s">
        <v>3605</v>
      </c>
    </row>
    <row r="502" spans="1:10" ht="15" thickBot="1" x14ac:dyDescent="0.35">
      <c r="A502" s="88"/>
      <c r="B502" s="221"/>
      <c r="C502" s="223"/>
      <c r="D502" s="225"/>
      <c r="E502" s="218"/>
      <c r="F502" s="218"/>
      <c r="G502" s="218"/>
      <c r="H502" s="218"/>
      <c r="I502" s="218"/>
      <c r="J502" s="218"/>
    </row>
    <row r="503" spans="1:10" x14ac:dyDescent="0.3">
      <c r="A503" s="92"/>
      <c r="B503" s="220" t="s">
        <v>322</v>
      </c>
      <c r="C503" s="222" t="s">
        <v>3606</v>
      </c>
      <c r="D503" s="224">
        <v>70009188</v>
      </c>
      <c r="E503" s="217" t="s">
        <v>3704</v>
      </c>
      <c r="F503" s="219" t="s">
        <v>3605</v>
      </c>
      <c r="G503" s="217"/>
      <c r="H503" s="219" t="s">
        <v>3605</v>
      </c>
      <c r="I503" s="217"/>
      <c r="J503" s="219" t="s">
        <v>3605</v>
      </c>
    </row>
    <row r="504" spans="1:10" ht="15" thickBot="1" x14ac:dyDescent="0.35">
      <c r="A504" s="88"/>
      <c r="B504" s="221"/>
      <c r="C504" s="223"/>
      <c r="D504" s="225"/>
      <c r="E504" s="218"/>
      <c r="F504" s="218"/>
      <c r="G504" s="218"/>
      <c r="H504" s="218"/>
      <c r="I504" s="218"/>
      <c r="J504" s="218"/>
    </row>
    <row r="505" spans="1:10" x14ac:dyDescent="0.3">
      <c r="A505" s="92"/>
      <c r="B505" s="220" t="s">
        <v>252</v>
      </c>
      <c r="C505" s="222" t="s">
        <v>3606</v>
      </c>
      <c r="D505" s="224">
        <v>70009189</v>
      </c>
      <c r="E505" s="217" t="s">
        <v>3780</v>
      </c>
      <c r="F505" s="219" t="s">
        <v>3605</v>
      </c>
      <c r="G505" s="217"/>
      <c r="H505" s="219" t="s">
        <v>3605</v>
      </c>
      <c r="I505" s="217"/>
      <c r="J505" s="219" t="s">
        <v>3605</v>
      </c>
    </row>
    <row r="506" spans="1:10" ht="15" thickBot="1" x14ac:dyDescent="0.35">
      <c r="A506" s="88"/>
      <c r="B506" s="221"/>
      <c r="C506" s="223"/>
      <c r="D506" s="225"/>
      <c r="E506" s="218"/>
      <c r="F506" s="218"/>
      <c r="G506" s="218"/>
      <c r="H506" s="218"/>
      <c r="I506" s="218"/>
      <c r="J506" s="218"/>
    </row>
    <row r="507" spans="1:10" x14ac:dyDescent="0.3">
      <c r="A507" s="92"/>
      <c r="B507" s="220" t="s">
        <v>60</v>
      </c>
      <c r="C507" s="222" t="s">
        <v>3606</v>
      </c>
      <c r="D507" s="224">
        <v>70009191</v>
      </c>
      <c r="E507" s="217" t="s">
        <v>3781</v>
      </c>
      <c r="F507" s="219" t="s">
        <v>3605</v>
      </c>
      <c r="G507" s="217"/>
      <c r="H507" s="219" t="s">
        <v>3605</v>
      </c>
      <c r="I507" s="217"/>
      <c r="J507" s="219" t="s">
        <v>3605</v>
      </c>
    </row>
    <row r="508" spans="1:10" ht="15" thickBot="1" x14ac:dyDescent="0.35">
      <c r="A508" s="88"/>
      <c r="B508" s="221"/>
      <c r="C508" s="223"/>
      <c r="D508" s="225"/>
      <c r="E508" s="218"/>
      <c r="F508" s="218"/>
      <c r="G508" s="218"/>
      <c r="H508" s="218"/>
      <c r="I508" s="218"/>
      <c r="J508" s="218"/>
    </row>
    <row r="509" spans="1:10" x14ac:dyDescent="0.3">
      <c r="A509" s="92"/>
      <c r="B509" s="220" t="s">
        <v>206</v>
      </c>
      <c r="C509" s="222" t="s">
        <v>3606</v>
      </c>
      <c r="D509" s="224">
        <v>70009193</v>
      </c>
      <c r="E509" s="217" t="s">
        <v>3782</v>
      </c>
      <c r="F509" s="219" t="s">
        <v>3605</v>
      </c>
      <c r="G509" s="217"/>
      <c r="H509" s="219" t="s">
        <v>3605</v>
      </c>
      <c r="I509" s="217"/>
      <c r="J509" s="219" t="s">
        <v>3605</v>
      </c>
    </row>
    <row r="510" spans="1:10" ht="15" thickBot="1" x14ac:dyDescent="0.35">
      <c r="A510" s="88"/>
      <c r="B510" s="221"/>
      <c r="C510" s="223"/>
      <c r="D510" s="225"/>
      <c r="E510" s="218"/>
      <c r="F510" s="218"/>
      <c r="G510" s="218"/>
      <c r="H510" s="218"/>
      <c r="I510" s="218"/>
      <c r="J510" s="218"/>
    </row>
    <row r="511" spans="1:10" x14ac:dyDescent="0.3">
      <c r="A511" s="92"/>
      <c r="B511" s="220" t="s">
        <v>301</v>
      </c>
      <c r="C511" s="222" t="s">
        <v>3606</v>
      </c>
      <c r="D511" s="224">
        <v>70009187</v>
      </c>
      <c r="E511" s="217" t="s">
        <v>3783</v>
      </c>
      <c r="F511" s="219" t="s">
        <v>3605</v>
      </c>
      <c r="G511" s="217"/>
      <c r="H511" s="219" t="s">
        <v>3605</v>
      </c>
      <c r="I511" s="217"/>
      <c r="J511" s="219" t="s">
        <v>3605</v>
      </c>
    </row>
    <row r="512" spans="1:10" ht="15" thickBot="1" x14ac:dyDescent="0.35">
      <c r="A512" s="88"/>
      <c r="B512" s="221"/>
      <c r="C512" s="223"/>
      <c r="D512" s="225"/>
      <c r="E512" s="218"/>
      <c r="F512" s="218"/>
      <c r="G512" s="218"/>
      <c r="H512" s="218"/>
      <c r="I512" s="218"/>
      <c r="J512" s="218"/>
    </row>
    <row r="513" spans="1:10" x14ac:dyDescent="0.3">
      <c r="A513" s="92"/>
      <c r="B513" s="220" t="s">
        <v>170</v>
      </c>
      <c r="C513" s="222" t="s">
        <v>3606</v>
      </c>
      <c r="D513" s="224">
        <v>70009192</v>
      </c>
      <c r="E513" s="217" t="s">
        <v>3784</v>
      </c>
      <c r="F513" s="219" t="s">
        <v>3605</v>
      </c>
      <c r="G513" s="217"/>
      <c r="H513" s="219" t="s">
        <v>3605</v>
      </c>
      <c r="I513" s="217"/>
      <c r="J513" s="219" t="s">
        <v>3605</v>
      </c>
    </row>
    <row r="514" spans="1:10" ht="15" thickBot="1" x14ac:dyDescent="0.35">
      <c r="A514" s="88"/>
      <c r="B514" s="221"/>
      <c r="C514" s="223"/>
      <c r="D514" s="225"/>
      <c r="E514" s="218"/>
      <c r="F514" s="218"/>
      <c r="G514" s="218"/>
      <c r="H514" s="218"/>
      <c r="I514" s="218"/>
      <c r="J514" s="218"/>
    </row>
    <row r="515" spans="1:10" x14ac:dyDescent="0.3">
      <c r="A515" s="92"/>
      <c r="B515" s="220" t="s">
        <v>97</v>
      </c>
      <c r="C515" s="222" t="s">
        <v>3606</v>
      </c>
      <c r="D515" s="224">
        <v>70009195</v>
      </c>
      <c r="E515" s="217" t="s">
        <v>3785</v>
      </c>
      <c r="F515" s="219" t="s">
        <v>3605</v>
      </c>
      <c r="G515" s="217"/>
      <c r="H515" s="219" t="s">
        <v>3605</v>
      </c>
      <c r="I515" s="217"/>
      <c r="J515" s="219" t="s">
        <v>3605</v>
      </c>
    </row>
    <row r="516" spans="1:10" ht="15" thickBot="1" x14ac:dyDescent="0.35">
      <c r="A516" s="88"/>
      <c r="B516" s="221"/>
      <c r="C516" s="223"/>
      <c r="D516" s="225"/>
      <c r="E516" s="218"/>
      <c r="F516" s="218"/>
      <c r="G516" s="218"/>
      <c r="H516" s="218"/>
      <c r="I516" s="218"/>
      <c r="J516" s="218"/>
    </row>
    <row r="517" spans="1:10" x14ac:dyDescent="0.3">
      <c r="A517" s="92"/>
      <c r="B517" s="220" t="s">
        <v>110</v>
      </c>
      <c r="C517" s="222" t="s">
        <v>3606</v>
      </c>
      <c r="D517" s="224">
        <v>70009194</v>
      </c>
      <c r="E517" s="217" t="s">
        <v>3786</v>
      </c>
      <c r="F517" s="219" t="s">
        <v>3605</v>
      </c>
      <c r="G517" s="217"/>
      <c r="H517" s="219" t="s">
        <v>3605</v>
      </c>
      <c r="I517" s="217"/>
      <c r="J517" s="219" t="s">
        <v>3605</v>
      </c>
    </row>
    <row r="518" spans="1:10" ht="15" thickBot="1" x14ac:dyDescent="0.35">
      <c r="A518" s="88"/>
      <c r="B518" s="221"/>
      <c r="C518" s="223"/>
      <c r="D518" s="225"/>
      <c r="E518" s="218"/>
      <c r="F518" s="218"/>
      <c r="G518" s="218"/>
      <c r="H518" s="218"/>
      <c r="I518" s="218"/>
      <c r="J518" s="218"/>
    </row>
    <row r="519" spans="1:10" x14ac:dyDescent="0.3">
      <c r="A519" s="92"/>
      <c r="B519" s="220" t="s">
        <v>107</v>
      </c>
      <c r="C519" s="222" t="s">
        <v>3606</v>
      </c>
      <c r="D519" s="224">
        <v>70009185</v>
      </c>
      <c r="E519" s="217" t="s">
        <v>3787</v>
      </c>
      <c r="F519" s="228">
        <v>12.052</v>
      </c>
      <c r="G519" s="217" t="s">
        <v>3662</v>
      </c>
      <c r="H519" s="228">
        <v>20.178000000000001</v>
      </c>
      <c r="I519" s="217" t="s">
        <v>3680</v>
      </c>
      <c r="J519" s="228">
        <v>21.163</v>
      </c>
    </row>
    <row r="520" spans="1:10" ht="15" thickBot="1" x14ac:dyDescent="0.35">
      <c r="A520" s="88"/>
      <c r="B520" s="221"/>
      <c r="C520" s="223"/>
      <c r="D520" s="225"/>
      <c r="E520" s="218"/>
      <c r="F520" s="218"/>
      <c r="G520" s="218"/>
      <c r="H520" s="218"/>
      <c r="I520" s="218"/>
      <c r="J520" s="218"/>
    </row>
    <row r="521" spans="1:10" x14ac:dyDescent="0.3">
      <c r="A521" s="92"/>
      <c r="B521" s="220" t="s">
        <v>169</v>
      </c>
      <c r="C521" s="222" t="s">
        <v>3606</v>
      </c>
      <c r="D521" s="224">
        <v>70009190</v>
      </c>
      <c r="E521" s="217" t="s">
        <v>3788</v>
      </c>
      <c r="F521" s="219" t="s">
        <v>3605</v>
      </c>
      <c r="G521" s="217"/>
      <c r="H521" s="219" t="s">
        <v>3605</v>
      </c>
      <c r="I521" s="217"/>
      <c r="J521" s="219" t="s">
        <v>3605</v>
      </c>
    </row>
    <row r="522" spans="1:10" ht="15" thickBot="1" x14ac:dyDescent="0.35">
      <c r="A522" s="88"/>
      <c r="B522" s="221"/>
      <c r="C522" s="223"/>
      <c r="D522" s="225"/>
      <c r="E522" s="218"/>
      <c r="F522" s="218"/>
      <c r="G522" s="218"/>
      <c r="H522" s="218"/>
      <c r="I522" s="218"/>
      <c r="J522" s="218"/>
    </row>
    <row r="523" spans="1:10" x14ac:dyDescent="0.3">
      <c r="A523" s="92"/>
      <c r="B523" s="220" t="s">
        <v>162</v>
      </c>
      <c r="C523" s="222" t="s">
        <v>3606</v>
      </c>
      <c r="D523" s="224">
        <v>70013733</v>
      </c>
      <c r="E523" s="217" t="s">
        <v>3624</v>
      </c>
      <c r="F523" s="228">
        <v>20.202999999999999</v>
      </c>
      <c r="G523" s="217" t="s">
        <v>3775</v>
      </c>
      <c r="H523" s="228">
        <v>21.814</v>
      </c>
      <c r="I523" s="217"/>
      <c r="J523" s="219" t="s">
        <v>3605</v>
      </c>
    </row>
    <row r="524" spans="1:10" ht="15" thickBot="1" x14ac:dyDescent="0.35">
      <c r="A524" s="88"/>
      <c r="B524" s="221"/>
      <c r="C524" s="223"/>
      <c r="D524" s="225"/>
      <c r="E524" s="218"/>
      <c r="F524" s="218"/>
      <c r="G524" s="218"/>
      <c r="H524" s="218"/>
      <c r="I524" s="218"/>
      <c r="J524" s="218"/>
    </row>
    <row r="525" spans="1:10" x14ac:dyDescent="0.3">
      <c r="A525" s="92"/>
      <c r="B525" s="220" t="s">
        <v>251</v>
      </c>
      <c r="C525" s="222" t="s">
        <v>3606</v>
      </c>
      <c r="D525" s="224">
        <v>70013740</v>
      </c>
      <c r="E525" s="217" t="s">
        <v>3789</v>
      </c>
      <c r="F525" s="219" t="s">
        <v>3605</v>
      </c>
      <c r="G525" s="217"/>
      <c r="H525" s="219" t="s">
        <v>3605</v>
      </c>
      <c r="I525" s="217"/>
      <c r="J525" s="219" t="s">
        <v>3605</v>
      </c>
    </row>
    <row r="526" spans="1:10" ht="15" thickBot="1" x14ac:dyDescent="0.35">
      <c r="A526" s="88"/>
      <c r="B526" s="221"/>
      <c r="C526" s="223"/>
      <c r="D526" s="225"/>
      <c r="E526" s="218"/>
      <c r="F526" s="218"/>
      <c r="G526" s="218"/>
      <c r="H526" s="218"/>
      <c r="I526" s="218"/>
      <c r="J526" s="218"/>
    </row>
    <row r="527" spans="1:10" x14ac:dyDescent="0.3">
      <c r="A527" s="92"/>
      <c r="B527" s="220" t="s">
        <v>217</v>
      </c>
      <c r="C527" s="222" t="s">
        <v>3606</v>
      </c>
      <c r="D527" s="224">
        <v>70013739</v>
      </c>
      <c r="E527" s="217" t="s">
        <v>3787</v>
      </c>
      <c r="F527" s="226">
        <v>16</v>
      </c>
      <c r="G527" s="217" t="s">
        <v>3646</v>
      </c>
      <c r="H527" s="226">
        <v>17</v>
      </c>
      <c r="I527" s="217" t="s">
        <v>3680</v>
      </c>
      <c r="J527" s="226">
        <v>18</v>
      </c>
    </row>
    <row r="528" spans="1:10" ht="15" thickBot="1" x14ac:dyDescent="0.35">
      <c r="A528" s="88"/>
      <c r="B528" s="221"/>
      <c r="C528" s="223"/>
      <c r="D528" s="225"/>
      <c r="E528" s="218"/>
      <c r="F528" s="218"/>
      <c r="G528" s="218"/>
      <c r="H528" s="218"/>
      <c r="I528" s="218"/>
      <c r="J528" s="218"/>
    </row>
    <row r="529" spans="1:10" x14ac:dyDescent="0.3">
      <c r="A529" s="92"/>
      <c r="B529" s="220" t="s">
        <v>239</v>
      </c>
      <c r="C529" s="222" t="s">
        <v>3606</v>
      </c>
      <c r="D529" s="224">
        <v>70013734</v>
      </c>
      <c r="E529" s="217" t="s">
        <v>3607</v>
      </c>
      <c r="F529" s="228">
        <v>11.563000000000001</v>
      </c>
      <c r="G529" s="217" t="s">
        <v>3625</v>
      </c>
      <c r="H529" s="228">
        <v>12.817</v>
      </c>
      <c r="I529" s="217" t="s">
        <v>3663</v>
      </c>
      <c r="J529" s="228">
        <v>13.657999999999999</v>
      </c>
    </row>
    <row r="530" spans="1:10" ht="15" thickBot="1" x14ac:dyDescent="0.35">
      <c r="A530" s="88"/>
      <c r="B530" s="221"/>
      <c r="C530" s="223"/>
      <c r="D530" s="225"/>
      <c r="E530" s="218"/>
      <c r="F530" s="218"/>
      <c r="G530" s="218"/>
      <c r="H530" s="218"/>
      <c r="I530" s="218"/>
      <c r="J530" s="218"/>
    </row>
    <row r="531" spans="1:10" x14ac:dyDescent="0.3">
      <c r="A531" s="92"/>
      <c r="B531" s="220" t="s">
        <v>313</v>
      </c>
      <c r="C531" s="222" t="s">
        <v>3606</v>
      </c>
      <c r="D531" s="224">
        <v>70013744</v>
      </c>
      <c r="E531" s="217" t="s">
        <v>3704</v>
      </c>
      <c r="F531" s="219" t="s">
        <v>3605</v>
      </c>
      <c r="G531" s="217"/>
      <c r="H531" s="219" t="s">
        <v>3605</v>
      </c>
      <c r="I531" s="217"/>
      <c r="J531" s="219" t="s">
        <v>3605</v>
      </c>
    </row>
    <row r="532" spans="1:10" ht="15" thickBot="1" x14ac:dyDescent="0.35">
      <c r="A532" s="88"/>
      <c r="B532" s="221"/>
      <c r="C532" s="223"/>
      <c r="D532" s="225"/>
      <c r="E532" s="218"/>
      <c r="F532" s="218"/>
      <c r="G532" s="218"/>
      <c r="H532" s="218"/>
      <c r="I532" s="218"/>
      <c r="J532" s="218"/>
    </row>
    <row r="533" spans="1:10" x14ac:dyDescent="0.3">
      <c r="A533" s="92"/>
      <c r="B533" s="220" t="s">
        <v>183</v>
      </c>
      <c r="C533" s="222" t="s">
        <v>3606</v>
      </c>
      <c r="D533" s="224">
        <v>70013741</v>
      </c>
      <c r="E533" s="217" t="s">
        <v>3730</v>
      </c>
      <c r="F533" s="228">
        <v>8.6010000000000009</v>
      </c>
      <c r="G533" s="217" t="s">
        <v>3775</v>
      </c>
      <c r="H533" s="228">
        <v>8.6010000000000009</v>
      </c>
      <c r="I533" s="217" t="s">
        <v>3719</v>
      </c>
      <c r="J533" s="228">
        <v>8.6010000000000009</v>
      </c>
    </row>
    <row r="534" spans="1:10" ht="15" thickBot="1" x14ac:dyDescent="0.35">
      <c r="A534" s="88"/>
      <c r="B534" s="221"/>
      <c r="C534" s="223"/>
      <c r="D534" s="225"/>
      <c r="E534" s="218"/>
      <c r="F534" s="218"/>
      <c r="G534" s="218"/>
      <c r="H534" s="218"/>
      <c r="I534" s="218"/>
      <c r="J534" s="218"/>
    </row>
    <row r="535" spans="1:10" x14ac:dyDescent="0.3">
      <c r="A535" s="92"/>
      <c r="B535" s="220" t="s">
        <v>89</v>
      </c>
      <c r="C535" s="222" t="s">
        <v>3606</v>
      </c>
      <c r="D535" s="224">
        <v>70013735</v>
      </c>
      <c r="E535" s="217" t="s">
        <v>3660</v>
      </c>
      <c r="F535" s="219" t="s">
        <v>3605</v>
      </c>
      <c r="G535" s="217"/>
      <c r="H535" s="219" t="s">
        <v>3605</v>
      </c>
      <c r="I535" s="217"/>
      <c r="J535" s="219" t="s">
        <v>3605</v>
      </c>
    </row>
    <row r="536" spans="1:10" ht="15" thickBot="1" x14ac:dyDescent="0.35">
      <c r="A536" s="88"/>
      <c r="B536" s="221"/>
      <c r="C536" s="223"/>
      <c r="D536" s="225"/>
      <c r="E536" s="218"/>
      <c r="F536" s="218"/>
      <c r="G536" s="218"/>
      <c r="H536" s="218"/>
      <c r="I536" s="218"/>
      <c r="J536" s="218"/>
    </row>
    <row r="537" spans="1:10" x14ac:dyDescent="0.3">
      <c r="A537" s="92"/>
      <c r="B537" s="220" t="s">
        <v>286</v>
      </c>
      <c r="C537" s="222" t="s">
        <v>3606</v>
      </c>
      <c r="D537" s="224">
        <v>70013737</v>
      </c>
      <c r="E537" s="217" t="s">
        <v>3790</v>
      </c>
      <c r="F537" s="228">
        <v>6.4829999999999997</v>
      </c>
      <c r="G537" s="217" t="s">
        <v>3791</v>
      </c>
      <c r="H537" s="228">
        <v>6.4829999999999997</v>
      </c>
      <c r="I537" s="217" t="s">
        <v>3792</v>
      </c>
      <c r="J537" s="228">
        <v>6.4829999999999997</v>
      </c>
    </row>
    <row r="538" spans="1:10" ht="15" thickBot="1" x14ac:dyDescent="0.35">
      <c r="A538" s="88"/>
      <c r="B538" s="221"/>
      <c r="C538" s="223"/>
      <c r="D538" s="225"/>
      <c r="E538" s="218"/>
      <c r="F538" s="218"/>
      <c r="G538" s="218"/>
      <c r="H538" s="218"/>
      <c r="I538" s="218"/>
      <c r="J538" s="218"/>
    </row>
    <row r="539" spans="1:10" x14ac:dyDescent="0.3">
      <c r="A539" s="92"/>
      <c r="B539" s="220" t="s">
        <v>165</v>
      </c>
      <c r="C539" s="222" t="s">
        <v>3606</v>
      </c>
      <c r="D539" s="224">
        <v>70013743</v>
      </c>
      <c r="E539" s="217" t="s">
        <v>3679</v>
      </c>
      <c r="F539" s="228">
        <v>7.0339999999999998</v>
      </c>
      <c r="G539" s="217"/>
      <c r="H539" s="219" t="s">
        <v>3605</v>
      </c>
      <c r="I539" s="217" t="s">
        <v>3675</v>
      </c>
      <c r="J539" s="228">
        <v>7.0339999999999998</v>
      </c>
    </row>
    <row r="540" spans="1:10" ht="15" thickBot="1" x14ac:dyDescent="0.35">
      <c r="A540" s="88"/>
      <c r="B540" s="221"/>
      <c r="C540" s="223"/>
      <c r="D540" s="225"/>
      <c r="E540" s="218"/>
      <c r="F540" s="218"/>
      <c r="G540" s="218"/>
      <c r="H540" s="218"/>
      <c r="I540" s="218"/>
      <c r="J540" s="218"/>
    </row>
    <row r="541" spans="1:10" x14ac:dyDescent="0.3">
      <c r="A541" s="92"/>
      <c r="B541" s="220" t="s">
        <v>226</v>
      </c>
      <c r="C541" s="222" t="s">
        <v>3606</v>
      </c>
      <c r="D541" s="224">
        <v>70013736</v>
      </c>
      <c r="E541" s="217" t="s">
        <v>3793</v>
      </c>
      <c r="F541" s="219" t="s">
        <v>3605</v>
      </c>
      <c r="G541" s="217"/>
      <c r="H541" s="219" t="s">
        <v>3605</v>
      </c>
      <c r="I541" s="217"/>
      <c r="J541" s="219" t="s">
        <v>3605</v>
      </c>
    </row>
    <row r="542" spans="1:10" ht="15" thickBot="1" x14ac:dyDescent="0.35">
      <c r="A542" s="88"/>
      <c r="B542" s="221"/>
      <c r="C542" s="223"/>
      <c r="D542" s="225"/>
      <c r="E542" s="218"/>
      <c r="F542" s="218"/>
      <c r="G542" s="218"/>
      <c r="H542" s="218"/>
      <c r="I542" s="218"/>
      <c r="J542" s="218"/>
    </row>
    <row r="543" spans="1:10" x14ac:dyDescent="0.3">
      <c r="A543" s="92"/>
      <c r="B543" s="220" t="s">
        <v>225</v>
      </c>
      <c r="C543" s="222" t="s">
        <v>3606</v>
      </c>
      <c r="D543" s="224">
        <v>70013742</v>
      </c>
      <c r="E543" s="217" t="s">
        <v>3658</v>
      </c>
      <c r="F543" s="219" t="s">
        <v>3605</v>
      </c>
      <c r="G543" s="217" t="s">
        <v>3642</v>
      </c>
      <c r="H543" s="228">
        <v>6.4710000000000001</v>
      </c>
      <c r="I543" s="217" t="s">
        <v>3659</v>
      </c>
      <c r="J543" s="228">
        <v>6.4710000000000001</v>
      </c>
    </row>
    <row r="544" spans="1:10" ht="15" thickBot="1" x14ac:dyDescent="0.35">
      <c r="A544" s="88"/>
      <c r="B544" s="221"/>
      <c r="C544" s="223"/>
      <c r="D544" s="225"/>
      <c r="E544" s="218"/>
      <c r="F544" s="218"/>
      <c r="G544" s="218"/>
      <c r="H544" s="218"/>
      <c r="I544" s="218"/>
      <c r="J544" s="218"/>
    </row>
    <row r="545" spans="1:10" x14ac:dyDescent="0.3">
      <c r="A545" s="92"/>
      <c r="B545" s="220" t="s">
        <v>302</v>
      </c>
      <c r="C545" s="222" t="s">
        <v>3606</v>
      </c>
      <c r="D545" s="224">
        <v>70009083</v>
      </c>
      <c r="E545" s="217" t="s">
        <v>3794</v>
      </c>
      <c r="F545" s="219" t="s">
        <v>3605</v>
      </c>
      <c r="G545" s="217"/>
      <c r="H545" s="219" t="s">
        <v>3605</v>
      </c>
      <c r="I545" s="217" t="s">
        <v>3615</v>
      </c>
      <c r="J545" s="228">
        <v>0.26900000000000002</v>
      </c>
    </row>
    <row r="546" spans="1:10" ht="15" thickBot="1" x14ac:dyDescent="0.35">
      <c r="A546" s="88"/>
      <c r="B546" s="221"/>
      <c r="C546" s="223"/>
      <c r="D546" s="225"/>
      <c r="E546" s="218"/>
      <c r="F546" s="218"/>
      <c r="G546" s="218"/>
      <c r="H546" s="218"/>
      <c r="I546" s="218"/>
      <c r="J546" s="218"/>
    </row>
    <row r="547" spans="1:10" x14ac:dyDescent="0.3">
      <c r="A547" s="92"/>
      <c r="B547" s="220" t="s">
        <v>112</v>
      </c>
      <c r="C547" s="222" t="s">
        <v>3606</v>
      </c>
      <c r="D547" s="224">
        <v>70009082</v>
      </c>
      <c r="E547" s="217" t="s">
        <v>3717</v>
      </c>
      <c r="F547" s="228">
        <v>20.725000000000001</v>
      </c>
      <c r="G547" s="217" t="s">
        <v>3707</v>
      </c>
      <c r="H547" s="228">
        <v>22.314</v>
      </c>
      <c r="I547" s="217" t="s">
        <v>3643</v>
      </c>
      <c r="J547" s="228">
        <v>23.780999999999999</v>
      </c>
    </row>
    <row r="548" spans="1:10" ht="15" thickBot="1" x14ac:dyDescent="0.35">
      <c r="A548" s="88"/>
      <c r="B548" s="221"/>
      <c r="C548" s="223"/>
      <c r="D548" s="225"/>
      <c r="E548" s="218"/>
      <c r="F548" s="218"/>
      <c r="G548" s="218"/>
      <c r="H548" s="218"/>
      <c r="I548" s="218"/>
      <c r="J548" s="218"/>
    </row>
    <row r="549" spans="1:10" x14ac:dyDescent="0.3">
      <c r="A549" s="92"/>
      <c r="B549" s="220" t="s">
        <v>113</v>
      </c>
      <c r="C549" s="222" t="s">
        <v>3606</v>
      </c>
      <c r="D549" s="224">
        <v>70009081</v>
      </c>
      <c r="E549" s="217" t="s">
        <v>3795</v>
      </c>
      <c r="F549" s="219" t="s">
        <v>3605</v>
      </c>
      <c r="G549" s="217"/>
      <c r="H549" s="219" t="s">
        <v>3605</v>
      </c>
      <c r="I549" s="217"/>
      <c r="J549" s="219" t="s">
        <v>3605</v>
      </c>
    </row>
    <row r="550" spans="1:10" ht="15" thickBot="1" x14ac:dyDescent="0.35">
      <c r="A550" s="88"/>
      <c r="B550" s="221"/>
      <c r="C550" s="223"/>
      <c r="D550" s="225"/>
      <c r="E550" s="218"/>
      <c r="F550" s="218"/>
      <c r="G550" s="218"/>
      <c r="H550" s="218"/>
      <c r="I550" s="218"/>
      <c r="J550" s="218"/>
    </row>
    <row r="551" spans="1:10" x14ac:dyDescent="0.3">
      <c r="A551" s="92"/>
      <c r="B551" s="220" t="s">
        <v>314</v>
      </c>
      <c r="C551" s="222" t="s">
        <v>3606</v>
      </c>
      <c r="D551" s="224">
        <v>70009078</v>
      </c>
      <c r="E551" s="217" t="s">
        <v>3796</v>
      </c>
      <c r="F551" s="219" t="s">
        <v>3605</v>
      </c>
      <c r="G551" s="217"/>
      <c r="H551" s="219" t="s">
        <v>3605</v>
      </c>
      <c r="I551" s="217"/>
      <c r="J551" s="219" t="s">
        <v>3605</v>
      </c>
    </row>
    <row r="552" spans="1:10" ht="15" thickBot="1" x14ac:dyDescent="0.35">
      <c r="A552" s="88"/>
      <c r="B552" s="221"/>
      <c r="C552" s="223"/>
      <c r="D552" s="225"/>
      <c r="E552" s="218"/>
      <c r="F552" s="218"/>
      <c r="G552" s="218"/>
      <c r="H552" s="218"/>
      <c r="I552" s="218"/>
      <c r="J552" s="218"/>
    </row>
    <row r="553" spans="1:10" x14ac:dyDescent="0.3">
      <c r="A553" s="92"/>
      <c r="B553" s="220" t="s">
        <v>287</v>
      </c>
      <c r="C553" s="222" t="s">
        <v>3606</v>
      </c>
      <c r="D553" s="224">
        <v>70009086</v>
      </c>
      <c r="E553" s="217" t="s">
        <v>3672</v>
      </c>
      <c r="F553" s="228">
        <v>13.103999999999999</v>
      </c>
      <c r="G553" s="217" t="s">
        <v>3718</v>
      </c>
      <c r="H553" s="228">
        <v>14.087999999999999</v>
      </c>
      <c r="I553" s="217" t="s">
        <v>3663</v>
      </c>
      <c r="J553" s="228">
        <v>15.016</v>
      </c>
    </row>
    <row r="554" spans="1:10" ht="15" thickBot="1" x14ac:dyDescent="0.35">
      <c r="A554" s="88"/>
      <c r="B554" s="221"/>
      <c r="C554" s="223"/>
      <c r="D554" s="225"/>
      <c r="E554" s="218"/>
      <c r="F554" s="218"/>
      <c r="G554" s="218"/>
      <c r="H554" s="218"/>
      <c r="I554" s="218"/>
      <c r="J554" s="218"/>
    </row>
    <row r="555" spans="1:10" x14ac:dyDescent="0.3">
      <c r="A555" s="92"/>
      <c r="B555" s="220" t="s">
        <v>96</v>
      </c>
      <c r="C555" s="222" t="s">
        <v>3606</v>
      </c>
      <c r="D555" s="224">
        <v>70009088</v>
      </c>
      <c r="E555" s="217" t="s">
        <v>3743</v>
      </c>
      <c r="F555" s="228">
        <v>12.664</v>
      </c>
      <c r="G555" s="217" t="s">
        <v>3625</v>
      </c>
      <c r="H555" s="228">
        <v>12.936999999999999</v>
      </c>
      <c r="I555" s="217" t="s">
        <v>3615</v>
      </c>
      <c r="J555" s="228">
        <v>13.228999999999999</v>
      </c>
    </row>
    <row r="556" spans="1:10" ht="15" thickBot="1" x14ac:dyDescent="0.35">
      <c r="A556" s="88"/>
      <c r="B556" s="221"/>
      <c r="C556" s="223"/>
      <c r="D556" s="225"/>
      <c r="E556" s="218"/>
      <c r="F556" s="218"/>
      <c r="G556" s="218"/>
      <c r="H556" s="218"/>
      <c r="I556" s="218"/>
      <c r="J556" s="218"/>
    </row>
    <row r="557" spans="1:10" x14ac:dyDescent="0.3">
      <c r="A557" s="92"/>
      <c r="B557" s="220" t="s">
        <v>153</v>
      </c>
      <c r="C557" s="222" t="s">
        <v>3606</v>
      </c>
      <c r="D557" s="224">
        <v>70009080</v>
      </c>
      <c r="E557" s="217" t="s">
        <v>3717</v>
      </c>
      <c r="F557" s="228">
        <v>10.593</v>
      </c>
      <c r="G557" s="217" t="s">
        <v>3625</v>
      </c>
      <c r="H557" s="228">
        <v>11.404999999999999</v>
      </c>
      <c r="I557" s="217" t="s">
        <v>3765</v>
      </c>
      <c r="J557" s="228">
        <v>11.930999999999999</v>
      </c>
    </row>
    <row r="558" spans="1:10" ht="15" thickBot="1" x14ac:dyDescent="0.35">
      <c r="A558" s="88"/>
      <c r="B558" s="221"/>
      <c r="C558" s="223"/>
      <c r="D558" s="225"/>
      <c r="E558" s="218"/>
      <c r="F558" s="218"/>
      <c r="G558" s="218"/>
      <c r="H558" s="218"/>
      <c r="I558" s="218"/>
      <c r="J558" s="218"/>
    </row>
    <row r="559" spans="1:10" x14ac:dyDescent="0.3">
      <c r="A559" s="92"/>
      <c r="B559" s="220" t="s">
        <v>114</v>
      </c>
      <c r="C559" s="222" t="s">
        <v>3606</v>
      </c>
      <c r="D559" s="224">
        <v>70009077</v>
      </c>
      <c r="E559" s="217" t="s">
        <v>3752</v>
      </c>
      <c r="F559" s="219" t="s">
        <v>3605</v>
      </c>
      <c r="G559" s="217"/>
      <c r="H559" s="219" t="s">
        <v>3605</v>
      </c>
      <c r="I559" s="217"/>
      <c r="J559" s="219" t="s">
        <v>3605</v>
      </c>
    </row>
    <row r="560" spans="1:10" ht="15" thickBot="1" x14ac:dyDescent="0.35">
      <c r="A560" s="88"/>
      <c r="B560" s="221"/>
      <c r="C560" s="223"/>
      <c r="D560" s="225"/>
      <c r="E560" s="218"/>
      <c r="F560" s="218"/>
      <c r="G560" s="218"/>
      <c r="H560" s="218"/>
      <c r="I560" s="218"/>
      <c r="J560" s="218"/>
    </row>
    <row r="561" spans="1:10" x14ac:dyDescent="0.3">
      <c r="A561" s="92"/>
      <c r="B561" s="220" t="s">
        <v>310</v>
      </c>
      <c r="C561" s="222" t="s">
        <v>3606</v>
      </c>
      <c r="D561" s="224">
        <v>70009085</v>
      </c>
      <c r="E561" s="217" t="s">
        <v>3797</v>
      </c>
      <c r="F561" s="219" t="s">
        <v>3605</v>
      </c>
      <c r="G561" s="217"/>
      <c r="H561" s="219" t="s">
        <v>3605</v>
      </c>
      <c r="I561" s="217"/>
      <c r="J561" s="219" t="s">
        <v>3605</v>
      </c>
    </row>
    <row r="562" spans="1:10" ht="15" thickBot="1" x14ac:dyDescent="0.35">
      <c r="A562" s="88"/>
      <c r="B562" s="221"/>
      <c r="C562" s="223"/>
      <c r="D562" s="225"/>
      <c r="E562" s="218"/>
      <c r="F562" s="218"/>
      <c r="G562" s="218"/>
      <c r="H562" s="218"/>
      <c r="I562" s="218"/>
      <c r="J562" s="218"/>
    </row>
    <row r="563" spans="1:10" x14ac:dyDescent="0.3">
      <c r="A563" s="92"/>
      <c r="B563" s="220" t="s">
        <v>204</v>
      </c>
      <c r="C563" s="222" t="s">
        <v>3606</v>
      </c>
      <c r="D563" s="224">
        <v>70009084</v>
      </c>
      <c r="E563" s="217" t="s">
        <v>3798</v>
      </c>
      <c r="F563" s="219" t="s">
        <v>3605</v>
      </c>
      <c r="G563" s="217"/>
      <c r="H563" s="219" t="s">
        <v>3605</v>
      </c>
      <c r="I563" s="217"/>
      <c r="J563" s="219" t="s">
        <v>3605</v>
      </c>
    </row>
    <row r="564" spans="1:10" ht="15" thickBot="1" x14ac:dyDescent="0.35">
      <c r="A564" s="88"/>
      <c r="B564" s="221"/>
      <c r="C564" s="223"/>
      <c r="D564" s="225"/>
      <c r="E564" s="218"/>
      <c r="F564" s="218"/>
      <c r="G564" s="218"/>
      <c r="H564" s="218"/>
      <c r="I564" s="218"/>
      <c r="J564" s="218"/>
    </row>
    <row r="565" spans="1:10" x14ac:dyDescent="0.3">
      <c r="A565" s="92"/>
      <c r="B565" s="220" t="s">
        <v>211</v>
      </c>
      <c r="C565" s="222" t="s">
        <v>3606</v>
      </c>
      <c r="D565" s="224">
        <v>70009079</v>
      </c>
      <c r="E565" s="217" t="s">
        <v>3725</v>
      </c>
      <c r="F565" s="228">
        <v>9.7910000000000004</v>
      </c>
      <c r="G565" s="217" t="s">
        <v>3614</v>
      </c>
      <c r="H565" s="228">
        <v>10.404</v>
      </c>
      <c r="I565" s="217" t="s">
        <v>3678</v>
      </c>
      <c r="J565" s="228">
        <v>10.925000000000001</v>
      </c>
    </row>
    <row r="566" spans="1:10" ht="15" thickBot="1" x14ac:dyDescent="0.35">
      <c r="A566" s="88"/>
      <c r="B566" s="221"/>
      <c r="C566" s="223"/>
      <c r="D566" s="225"/>
      <c r="E566" s="218"/>
      <c r="F566" s="218"/>
      <c r="G566" s="218"/>
      <c r="H566" s="218"/>
      <c r="I566" s="218"/>
      <c r="J566" s="218"/>
    </row>
    <row r="567" spans="1:10" x14ac:dyDescent="0.3">
      <c r="A567" s="92"/>
      <c r="B567" s="220" t="s">
        <v>280</v>
      </c>
      <c r="C567" s="222" t="s">
        <v>3606</v>
      </c>
      <c r="D567" s="224">
        <v>70013064</v>
      </c>
      <c r="E567" s="217" t="s">
        <v>3799</v>
      </c>
      <c r="F567" s="219" t="s">
        <v>3605</v>
      </c>
      <c r="G567" s="217" t="s">
        <v>3735</v>
      </c>
      <c r="H567" s="226">
        <v>13</v>
      </c>
      <c r="I567" s="217"/>
      <c r="J567" s="219" t="s">
        <v>3605</v>
      </c>
    </row>
    <row r="568" spans="1:10" ht="15" thickBot="1" x14ac:dyDescent="0.35">
      <c r="A568" s="88"/>
      <c r="B568" s="221"/>
      <c r="C568" s="223"/>
      <c r="D568" s="225"/>
      <c r="E568" s="218"/>
      <c r="F568" s="218"/>
      <c r="G568" s="218"/>
      <c r="H568" s="218"/>
      <c r="I568" s="218"/>
      <c r="J568" s="218"/>
    </row>
    <row r="569" spans="1:10" x14ac:dyDescent="0.3">
      <c r="A569" s="92"/>
      <c r="B569" s="220" t="s">
        <v>214</v>
      </c>
      <c r="C569" s="222" t="s">
        <v>3606</v>
      </c>
      <c r="D569" s="224">
        <v>70013065</v>
      </c>
      <c r="E569" s="217" t="s">
        <v>3613</v>
      </c>
      <c r="F569" s="227">
        <v>18.03</v>
      </c>
      <c r="G569" s="217"/>
      <c r="H569" s="219" t="s">
        <v>3605</v>
      </c>
      <c r="I569" s="217"/>
      <c r="J569" s="219" t="s">
        <v>3605</v>
      </c>
    </row>
    <row r="570" spans="1:10" ht="15" thickBot="1" x14ac:dyDescent="0.35">
      <c r="A570" s="88"/>
      <c r="B570" s="221"/>
      <c r="C570" s="223"/>
      <c r="D570" s="225"/>
      <c r="E570" s="218"/>
      <c r="F570" s="218"/>
      <c r="G570" s="218"/>
      <c r="H570" s="218"/>
      <c r="I570" s="218"/>
      <c r="J570" s="218"/>
    </row>
    <row r="571" spans="1:10" x14ac:dyDescent="0.3">
      <c r="A571" s="92"/>
      <c r="B571" s="220" t="s">
        <v>262</v>
      </c>
      <c r="C571" s="222" t="s">
        <v>3606</v>
      </c>
      <c r="D571" s="224">
        <v>70013063</v>
      </c>
      <c r="E571" s="217" t="s">
        <v>3759</v>
      </c>
      <c r="F571" s="219" t="s">
        <v>3605</v>
      </c>
      <c r="G571" s="217" t="s">
        <v>3685</v>
      </c>
      <c r="H571" s="230">
        <v>17.100000000000001</v>
      </c>
      <c r="I571" s="217" t="s">
        <v>3675</v>
      </c>
      <c r="J571" s="230">
        <v>17.899999999999999</v>
      </c>
    </row>
    <row r="572" spans="1:10" ht="15" thickBot="1" x14ac:dyDescent="0.35">
      <c r="A572" s="88"/>
      <c r="B572" s="221"/>
      <c r="C572" s="223"/>
      <c r="D572" s="225"/>
      <c r="E572" s="218"/>
      <c r="F572" s="218"/>
      <c r="G572" s="218"/>
      <c r="H572" s="218"/>
      <c r="I572" s="218"/>
      <c r="J572" s="218"/>
    </row>
    <row r="573" spans="1:10" x14ac:dyDescent="0.3">
      <c r="A573" s="92"/>
      <c r="B573" s="220" t="s">
        <v>297</v>
      </c>
      <c r="C573" s="222" t="s">
        <v>3606</v>
      </c>
      <c r="D573" s="224">
        <v>70013061</v>
      </c>
      <c r="E573" s="217" t="s">
        <v>3607</v>
      </c>
      <c r="F573" s="228">
        <v>9.0589999999999993</v>
      </c>
      <c r="G573" s="217" t="s">
        <v>3642</v>
      </c>
      <c r="H573" s="228">
        <v>9.5210000000000008</v>
      </c>
      <c r="I573" s="217" t="s">
        <v>3663</v>
      </c>
      <c r="J573" s="228">
        <v>10.004</v>
      </c>
    </row>
    <row r="574" spans="1:10" ht="15" thickBot="1" x14ac:dyDescent="0.35">
      <c r="A574" s="88"/>
      <c r="B574" s="221"/>
      <c r="C574" s="223"/>
      <c r="D574" s="225"/>
      <c r="E574" s="218"/>
      <c r="F574" s="218"/>
      <c r="G574" s="218"/>
      <c r="H574" s="218"/>
      <c r="I574" s="218"/>
      <c r="J574" s="218"/>
    </row>
    <row r="575" spans="1:10" x14ac:dyDescent="0.3">
      <c r="A575" s="92"/>
      <c r="B575" s="220" t="s">
        <v>94</v>
      </c>
      <c r="C575" s="222" t="s">
        <v>3606</v>
      </c>
      <c r="D575" s="224">
        <v>70013066</v>
      </c>
      <c r="E575" s="217" t="s">
        <v>3800</v>
      </c>
      <c r="F575" s="219" t="s">
        <v>3605</v>
      </c>
      <c r="G575" s="217"/>
      <c r="H575" s="219" t="s">
        <v>3605</v>
      </c>
      <c r="I575" s="217"/>
      <c r="J575" s="219" t="s">
        <v>3605</v>
      </c>
    </row>
    <row r="576" spans="1:10" ht="15" thickBot="1" x14ac:dyDescent="0.35">
      <c r="A576" s="88"/>
      <c r="B576" s="221"/>
      <c r="C576" s="223"/>
      <c r="D576" s="225"/>
      <c r="E576" s="218"/>
      <c r="F576" s="218"/>
      <c r="G576" s="218"/>
      <c r="H576" s="218"/>
      <c r="I576" s="218"/>
      <c r="J576" s="218"/>
    </row>
    <row r="577" spans="1:10" x14ac:dyDescent="0.3">
      <c r="A577" s="92"/>
      <c r="B577" s="220" t="s">
        <v>259</v>
      </c>
      <c r="C577" s="222" t="s">
        <v>3606</v>
      </c>
      <c r="D577" s="224">
        <v>70013072</v>
      </c>
      <c r="E577" s="217" t="s">
        <v>3720</v>
      </c>
      <c r="F577" s="230">
        <v>16.5</v>
      </c>
      <c r="G577" s="217" t="s">
        <v>3713</v>
      </c>
      <c r="H577" s="230">
        <v>16.600000000000001</v>
      </c>
      <c r="I577" s="217"/>
      <c r="J577" s="219" t="s">
        <v>3605</v>
      </c>
    </row>
    <row r="578" spans="1:10" ht="15" thickBot="1" x14ac:dyDescent="0.35">
      <c r="A578" s="88"/>
      <c r="B578" s="221"/>
      <c r="C578" s="223"/>
      <c r="D578" s="225"/>
      <c r="E578" s="218"/>
      <c r="F578" s="218"/>
      <c r="G578" s="218"/>
      <c r="H578" s="218"/>
      <c r="I578" s="218"/>
      <c r="J578" s="218"/>
    </row>
    <row r="579" spans="1:10" x14ac:dyDescent="0.3">
      <c r="A579" s="92"/>
      <c r="B579" s="220" t="s">
        <v>303</v>
      </c>
      <c r="C579" s="222" t="s">
        <v>3606</v>
      </c>
      <c r="D579" s="224">
        <v>70073068</v>
      </c>
      <c r="E579" s="217" t="s">
        <v>3801</v>
      </c>
      <c r="F579" s="219" t="s">
        <v>3605</v>
      </c>
      <c r="G579" s="217"/>
      <c r="H579" s="219" t="s">
        <v>3605</v>
      </c>
      <c r="I579" s="217"/>
      <c r="J579" s="219" t="s">
        <v>3605</v>
      </c>
    </row>
    <row r="580" spans="1:10" ht="15" thickBot="1" x14ac:dyDescent="0.35">
      <c r="A580" s="88"/>
      <c r="B580" s="221"/>
      <c r="C580" s="223"/>
      <c r="D580" s="225"/>
      <c r="E580" s="218"/>
      <c r="F580" s="218"/>
      <c r="G580" s="218"/>
      <c r="H580" s="218"/>
      <c r="I580" s="218"/>
      <c r="J580" s="218"/>
    </row>
    <row r="581" spans="1:10" x14ac:dyDescent="0.3">
      <c r="A581" s="92"/>
      <c r="B581" s="220" t="s">
        <v>219</v>
      </c>
      <c r="C581" s="222" t="s">
        <v>3606</v>
      </c>
      <c r="D581" s="224">
        <v>70013069</v>
      </c>
      <c r="E581" s="217" t="s">
        <v>3761</v>
      </c>
      <c r="F581" s="219" t="s">
        <v>3605</v>
      </c>
      <c r="G581" s="217" t="s">
        <v>3775</v>
      </c>
      <c r="H581" s="228">
        <v>4.7619999999999996</v>
      </c>
      <c r="I581" s="217" t="s">
        <v>3643</v>
      </c>
      <c r="J581" s="229">
        <v>4762</v>
      </c>
    </row>
    <row r="582" spans="1:10" ht="15" thickBot="1" x14ac:dyDescent="0.35">
      <c r="A582" s="88"/>
      <c r="B582" s="221"/>
      <c r="C582" s="223"/>
      <c r="D582" s="225"/>
      <c r="E582" s="218"/>
      <c r="F582" s="218"/>
      <c r="G582" s="218"/>
      <c r="H582" s="218"/>
      <c r="I582" s="218"/>
      <c r="J582" s="218"/>
    </row>
    <row r="583" spans="1:10" x14ac:dyDescent="0.3">
      <c r="A583" s="92"/>
      <c r="B583" s="220" t="s">
        <v>154</v>
      </c>
      <c r="C583" s="222" t="s">
        <v>3606</v>
      </c>
      <c r="D583" s="224">
        <v>70013070</v>
      </c>
      <c r="E583" s="217" t="s">
        <v>3661</v>
      </c>
      <c r="F583" s="228">
        <v>21.318000000000001</v>
      </c>
      <c r="G583" s="217" t="s">
        <v>3646</v>
      </c>
      <c r="H583" s="228">
        <v>22.777999999999999</v>
      </c>
      <c r="I583" s="217" t="s">
        <v>3678</v>
      </c>
      <c r="J583" s="226">
        <v>24</v>
      </c>
    </row>
    <row r="584" spans="1:10" ht="15" thickBot="1" x14ac:dyDescent="0.35">
      <c r="A584" s="88"/>
      <c r="B584" s="221"/>
      <c r="C584" s="223"/>
      <c r="D584" s="225"/>
      <c r="E584" s="218"/>
      <c r="F584" s="218"/>
      <c r="G584" s="218"/>
      <c r="H584" s="218"/>
      <c r="I584" s="218"/>
      <c r="J584" s="218"/>
    </row>
    <row r="585" spans="1:10" x14ac:dyDescent="0.3">
      <c r="A585" s="92"/>
      <c r="B585" s="220" t="s">
        <v>283</v>
      </c>
      <c r="C585" s="222" t="s">
        <v>3606</v>
      </c>
      <c r="D585" s="224">
        <v>70013062</v>
      </c>
      <c r="E585" s="217" t="s">
        <v>3802</v>
      </c>
      <c r="F585" s="219" t="s">
        <v>3605</v>
      </c>
      <c r="G585" s="217"/>
      <c r="H585" s="219" t="s">
        <v>3605</v>
      </c>
      <c r="I585" s="217"/>
      <c r="J585" s="219" t="s">
        <v>3605</v>
      </c>
    </row>
    <row r="586" spans="1:10" ht="15" thickBot="1" x14ac:dyDescent="0.35">
      <c r="A586" s="88"/>
      <c r="B586" s="221"/>
      <c r="C586" s="223"/>
      <c r="D586" s="225"/>
      <c r="E586" s="218"/>
      <c r="F586" s="218"/>
      <c r="G586" s="218"/>
      <c r="H586" s="218"/>
      <c r="I586" s="218"/>
      <c r="J586" s="218"/>
    </row>
    <row r="587" spans="1:10" x14ac:dyDescent="0.3">
      <c r="A587" s="92"/>
      <c r="B587" s="220" t="s">
        <v>289</v>
      </c>
      <c r="C587" s="222" t="s">
        <v>3606</v>
      </c>
      <c r="D587" s="224">
        <v>70013071</v>
      </c>
      <c r="E587" s="217" t="s">
        <v>3635</v>
      </c>
      <c r="F587" s="219" t="s">
        <v>3605</v>
      </c>
      <c r="G587" s="217" t="s">
        <v>3646</v>
      </c>
      <c r="H587" s="228">
        <v>34.529000000000003</v>
      </c>
      <c r="I587" s="217" t="s">
        <v>3680</v>
      </c>
      <c r="J587" s="227">
        <v>36.54</v>
      </c>
    </row>
    <row r="588" spans="1:10" ht="15" thickBot="1" x14ac:dyDescent="0.35">
      <c r="A588" s="88"/>
      <c r="B588" s="221"/>
      <c r="C588" s="223"/>
      <c r="D588" s="225"/>
      <c r="E588" s="218"/>
      <c r="F588" s="218"/>
      <c r="G588" s="218"/>
      <c r="H588" s="218"/>
      <c r="I588" s="218"/>
      <c r="J588" s="218"/>
    </row>
    <row r="589" spans="1:10" x14ac:dyDescent="0.3">
      <c r="A589" s="92"/>
      <c r="B589" s="220" t="s">
        <v>290</v>
      </c>
      <c r="C589" s="222" t="s">
        <v>3606</v>
      </c>
      <c r="D589" s="224">
        <v>70013067</v>
      </c>
      <c r="E589" s="217" t="s">
        <v>3658</v>
      </c>
      <c r="F589" s="219" t="s">
        <v>3605</v>
      </c>
      <c r="G589" s="217" t="s">
        <v>3642</v>
      </c>
      <c r="H589" s="228">
        <v>6.3449999999999998</v>
      </c>
      <c r="I589" s="217" t="s">
        <v>3659</v>
      </c>
      <c r="J589" s="228">
        <v>6.3449999999999998</v>
      </c>
    </row>
    <row r="590" spans="1:10" ht="15" thickBot="1" x14ac:dyDescent="0.35">
      <c r="A590" s="88"/>
      <c r="B590" s="221"/>
      <c r="C590" s="223"/>
      <c r="D590" s="225"/>
      <c r="E590" s="218"/>
      <c r="F590" s="218"/>
      <c r="G590" s="218"/>
      <c r="H590" s="218"/>
      <c r="I590" s="218"/>
      <c r="J590" s="218"/>
    </row>
    <row r="591" spans="1:10" x14ac:dyDescent="0.3">
      <c r="A591" s="92"/>
      <c r="B591" s="220" t="s">
        <v>274</v>
      </c>
      <c r="C591" s="222" t="s">
        <v>3606</v>
      </c>
      <c r="D591" s="224">
        <v>70013958</v>
      </c>
      <c r="E591" s="217" t="s">
        <v>3803</v>
      </c>
      <c r="F591" s="219" t="s">
        <v>3605</v>
      </c>
      <c r="G591" s="217"/>
      <c r="H591" s="219" t="s">
        <v>3605</v>
      </c>
      <c r="I591" s="217"/>
      <c r="J591" s="219" t="s">
        <v>3605</v>
      </c>
    </row>
    <row r="592" spans="1:10" ht="15" thickBot="1" x14ac:dyDescent="0.35">
      <c r="A592" s="88"/>
      <c r="B592" s="221"/>
      <c r="C592" s="223"/>
      <c r="D592" s="225"/>
      <c r="E592" s="218"/>
      <c r="F592" s="218"/>
      <c r="G592" s="218"/>
      <c r="H592" s="218"/>
      <c r="I592" s="218"/>
      <c r="J592" s="218"/>
    </row>
    <row r="593" spans="1:10" x14ac:dyDescent="0.3">
      <c r="A593" s="92"/>
      <c r="B593" s="220" t="s">
        <v>178</v>
      </c>
      <c r="C593" s="222" t="s">
        <v>3606</v>
      </c>
      <c r="D593" s="224">
        <v>70013952</v>
      </c>
      <c r="E593" s="217" t="s">
        <v>3730</v>
      </c>
      <c r="F593" s="228">
        <v>14.747999999999999</v>
      </c>
      <c r="G593" s="217" t="s">
        <v>3764</v>
      </c>
      <c r="H593" s="228">
        <v>14.747999999999999</v>
      </c>
      <c r="I593" s="217" t="s">
        <v>3751</v>
      </c>
      <c r="J593" s="228">
        <v>14.747999999999999</v>
      </c>
    </row>
    <row r="594" spans="1:10" ht="15" thickBot="1" x14ac:dyDescent="0.35">
      <c r="A594" s="88"/>
      <c r="B594" s="221"/>
      <c r="C594" s="223"/>
      <c r="D594" s="225"/>
      <c r="E594" s="218"/>
      <c r="F594" s="218"/>
      <c r="G594" s="218"/>
      <c r="H594" s="218"/>
      <c r="I594" s="218"/>
      <c r="J594" s="218"/>
    </row>
    <row r="595" spans="1:10" x14ac:dyDescent="0.3">
      <c r="A595" s="92"/>
      <c r="B595" s="220" t="s">
        <v>238</v>
      </c>
      <c r="C595" s="222" t="s">
        <v>3606</v>
      </c>
      <c r="D595" s="224">
        <v>70013949</v>
      </c>
      <c r="E595" s="217" t="s">
        <v>3661</v>
      </c>
      <c r="F595" s="228">
        <v>17.143000000000001</v>
      </c>
      <c r="G595" s="217" t="s">
        <v>3662</v>
      </c>
      <c r="H595" s="230">
        <v>17.8</v>
      </c>
      <c r="I595" s="217" t="s">
        <v>3695</v>
      </c>
      <c r="J595" s="230">
        <v>19.8</v>
      </c>
    </row>
    <row r="596" spans="1:10" ht="15" thickBot="1" x14ac:dyDescent="0.35">
      <c r="A596" s="88"/>
      <c r="B596" s="221"/>
      <c r="C596" s="223"/>
      <c r="D596" s="225"/>
      <c r="E596" s="218"/>
      <c r="F596" s="218"/>
      <c r="G596" s="218"/>
      <c r="H596" s="218"/>
      <c r="I596" s="218"/>
      <c r="J596" s="218"/>
    </row>
    <row r="597" spans="1:10" x14ac:dyDescent="0.3">
      <c r="A597" s="92"/>
      <c r="B597" s="220" t="s">
        <v>179</v>
      </c>
      <c r="C597" s="222" t="s">
        <v>3606</v>
      </c>
      <c r="D597" s="224">
        <v>70013950</v>
      </c>
      <c r="E597" s="217" t="s">
        <v>3672</v>
      </c>
      <c r="F597" s="227">
        <v>10.23</v>
      </c>
      <c r="G597" s="217" t="s">
        <v>3764</v>
      </c>
      <c r="H597" s="228">
        <v>11.891</v>
      </c>
      <c r="I597" s="217"/>
      <c r="J597" s="219" t="s">
        <v>3605</v>
      </c>
    </row>
    <row r="598" spans="1:10" ht="15" thickBot="1" x14ac:dyDescent="0.35">
      <c r="A598" s="88"/>
      <c r="B598" s="221"/>
      <c r="C598" s="223"/>
      <c r="D598" s="225"/>
      <c r="E598" s="218"/>
      <c r="F598" s="218"/>
      <c r="G598" s="218"/>
      <c r="H598" s="218"/>
      <c r="I598" s="218"/>
      <c r="J598" s="218"/>
    </row>
    <row r="599" spans="1:10" x14ac:dyDescent="0.3">
      <c r="A599" s="92"/>
      <c r="B599" s="220" t="s">
        <v>296</v>
      </c>
      <c r="C599" s="222" t="s">
        <v>3606</v>
      </c>
      <c r="D599" s="224">
        <v>70013953</v>
      </c>
      <c r="E599" s="217" t="s">
        <v>3638</v>
      </c>
      <c r="F599" s="219" t="s">
        <v>3605</v>
      </c>
      <c r="G599" s="217"/>
      <c r="H599" s="219" t="s">
        <v>3605</v>
      </c>
      <c r="I599" s="217"/>
      <c r="J599" s="219" t="s">
        <v>3605</v>
      </c>
    </row>
    <row r="600" spans="1:10" ht="15" thickBot="1" x14ac:dyDescent="0.35">
      <c r="A600" s="88"/>
      <c r="B600" s="221"/>
      <c r="C600" s="223"/>
      <c r="D600" s="225"/>
      <c r="E600" s="218"/>
      <c r="F600" s="218"/>
      <c r="G600" s="218"/>
      <c r="H600" s="218"/>
      <c r="I600" s="218"/>
      <c r="J600" s="218"/>
    </row>
    <row r="601" spans="1:10" x14ac:dyDescent="0.3">
      <c r="A601" s="92"/>
      <c r="B601" s="220" t="s">
        <v>254</v>
      </c>
      <c r="C601" s="222" t="s">
        <v>3606</v>
      </c>
      <c r="D601" s="224">
        <v>70013955</v>
      </c>
      <c r="E601" s="217" t="s">
        <v>3668</v>
      </c>
      <c r="F601" s="219" t="s">
        <v>3605</v>
      </c>
      <c r="G601" s="217"/>
      <c r="H601" s="219" t="s">
        <v>3605</v>
      </c>
      <c r="I601" s="217"/>
      <c r="J601" s="219" t="s">
        <v>3605</v>
      </c>
    </row>
    <row r="602" spans="1:10" ht="15" thickBot="1" x14ac:dyDescent="0.35">
      <c r="A602" s="88"/>
      <c r="B602" s="221"/>
      <c r="C602" s="223"/>
      <c r="D602" s="225"/>
      <c r="E602" s="218"/>
      <c r="F602" s="218"/>
      <c r="G602" s="218"/>
      <c r="H602" s="218"/>
      <c r="I602" s="218"/>
      <c r="J602" s="218"/>
    </row>
    <row r="603" spans="1:10" x14ac:dyDescent="0.3">
      <c r="A603" s="92"/>
      <c r="B603" s="220" t="s">
        <v>180</v>
      </c>
      <c r="C603" s="222" t="s">
        <v>3606</v>
      </c>
      <c r="D603" s="224">
        <v>70013959</v>
      </c>
      <c r="E603" s="217" t="s">
        <v>3804</v>
      </c>
      <c r="F603" s="219" t="s">
        <v>3605</v>
      </c>
      <c r="G603" s="217"/>
      <c r="H603" s="219" t="s">
        <v>3605</v>
      </c>
      <c r="I603" s="217"/>
      <c r="J603" s="219" t="s">
        <v>3605</v>
      </c>
    </row>
    <row r="604" spans="1:10" ht="15" thickBot="1" x14ac:dyDescent="0.35">
      <c r="A604" s="88"/>
      <c r="B604" s="221"/>
      <c r="C604" s="223"/>
      <c r="D604" s="225"/>
      <c r="E604" s="218"/>
      <c r="F604" s="218"/>
      <c r="G604" s="218"/>
      <c r="H604" s="218"/>
      <c r="I604" s="218"/>
      <c r="J604" s="218"/>
    </row>
    <row r="605" spans="1:10" x14ac:dyDescent="0.3">
      <c r="A605" s="92"/>
      <c r="B605" s="220" t="s">
        <v>328</v>
      </c>
      <c r="C605" s="222" t="s">
        <v>3606</v>
      </c>
      <c r="D605" s="224">
        <v>70013956</v>
      </c>
      <c r="E605" s="217" t="s">
        <v>3720</v>
      </c>
      <c r="F605" s="227">
        <v>5.09</v>
      </c>
      <c r="G605" s="217" t="s">
        <v>3667</v>
      </c>
      <c r="H605" s="228">
        <v>5.0910000000000002</v>
      </c>
      <c r="I605" s="217" t="s">
        <v>3626</v>
      </c>
      <c r="J605" s="228">
        <v>5.0910000000000002</v>
      </c>
    </row>
    <row r="606" spans="1:10" ht="15" thickBot="1" x14ac:dyDescent="0.35">
      <c r="A606" s="88"/>
      <c r="B606" s="221"/>
      <c r="C606" s="223"/>
      <c r="D606" s="225"/>
      <c r="E606" s="218"/>
      <c r="F606" s="218"/>
      <c r="G606" s="218"/>
      <c r="H606" s="218"/>
      <c r="I606" s="218"/>
      <c r="J606" s="218"/>
    </row>
    <row r="607" spans="1:10" x14ac:dyDescent="0.3">
      <c r="A607" s="92"/>
      <c r="B607" s="220" t="s">
        <v>88</v>
      </c>
      <c r="C607" s="222" t="s">
        <v>3606</v>
      </c>
      <c r="D607" s="224">
        <v>70013960</v>
      </c>
      <c r="E607" s="217" t="s">
        <v>3679</v>
      </c>
      <c r="F607" s="228">
        <v>17.129000000000001</v>
      </c>
      <c r="G607" s="217" t="s">
        <v>3646</v>
      </c>
      <c r="H607" s="228">
        <v>17.824000000000002</v>
      </c>
      <c r="I607" s="217" t="s">
        <v>3696</v>
      </c>
      <c r="J607" s="228">
        <v>18.193000000000001</v>
      </c>
    </row>
    <row r="608" spans="1:10" ht="15" thickBot="1" x14ac:dyDescent="0.35">
      <c r="A608" s="88"/>
      <c r="B608" s="221"/>
      <c r="C608" s="223"/>
      <c r="D608" s="225"/>
      <c r="E608" s="218"/>
      <c r="F608" s="218"/>
      <c r="G608" s="218"/>
      <c r="H608" s="218"/>
      <c r="I608" s="218"/>
      <c r="J608" s="218"/>
    </row>
    <row r="609" spans="1:10" x14ac:dyDescent="0.3">
      <c r="A609" s="92"/>
      <c r="B609" s="220" t="s">
        <v>195</v>
      </c>
      <c r="C609" s="222" t="s">
        <v>3606</v>
      </c>
      <c r="D609" s="224">
        <v>70013951</v>
      </c>
      <c r="E609" s="217" t="s">
        <v>3651</v>
      </c>
      <c r="F609" s="228">
        <v>25.327999999999999</v>
      </c>
      <c r="G609" s="217" t="s">
        <v>3646</v>
      </c>
      <c r="H609" s="228">
        <v>28.138999999999999</v>
      </c>
      <c r="I609" s="217" t="s">
        <v>3696</v>
      </c>
      <c r="J609" s="228">
        <v>29.311</v>
      </c>
    </row>
    <row r="610" spans="1:10" ht="15" thickBot="1" x14ac:dyDescent="0.35">
      <c r="A610" s="88"/>
      <c r="B610" s="221"/>
      <c r="C610" s="223"/>
      <c r="D610" s="225"/>
      <c r="E610" s="218"/>
      <c r="F610" s="218"/>
      <c r="G610" s="218"/>
      <c r="H610" s="218"/>
      <c r="I610" s="218"/>
      <c r="J610" s="218"/>
    </row>
    <row r="611" spans="1:10" x14ac:dyDescent="0.3">
      <c r="A611" s="92"/>
      <c r="B611" s="220" t="s">
        <v>300</v>
      </c>
      <c r="C611" s="222" t="s">
        <v>3606</v>
      </c>
      <c r="D611" s="224">
        <v>70013954</v>
      </c>
      <c r="E611" s="217" t="s">
        <v>3661</v>
      </c>
      <c r="F611" s="228">
        <v>18.765999999999998</v>
      </c>
      <c r="G611" s="217" t="s">
        <v>3608</v>
      </c>
      <c r="H611" s="227">
        <v>19.350000000000001</v>
      </c>
      <c r="I611" s="217" t="s">
        <v>3695</v>
      </c>
      <c r="J611" s="228">
        <v>19.747</v>
      </c>
    </row>
    <row r="612" spans="1:10" ht="15" thickBot="1" x14ac:dyDescent="0.35">
      <c r="A612" s="88"/>
      <c r="B612" s="221"/>
      <c r="C612" s="223"/>
      <c r="D612" s="225"/>
      <c r="E612" s="218"/>
      <c r="F612" s="218"/>
      <c r="G612" s="218"/>
      <c r="H612" s="218"/>
      <c r="I612" s="218"/>
      <c r="J612" s="218"/>
    </row>
    <row r="613" spans="1:10" x14ac:dyDescent="0.3">
      <c r="A613" s="92"/>
      <c r="B613" s="220" t="s">
        <v>264</v>
      </c>
      <c r="C613" s="222" t="s">
        <v>3606</v>
      </c>
      <c r="D613" s="224">
        <v>70013957</v>
      </c>
      <c r="E613" s="217" t="s">
        <v>3805</v>
      </c>
      <c r="F613" s="219" t="s">
        <v>3605</v>
      </c>
      <c r="G613" s="217"/>
      <c r="H613" s="219" t="s">
        <v>3605</v>
      </c>
      <c r="I613" s="217"/>
      <c r="J613" s="219" t="s">
        <v>3605</v>
      </c>
    </row>
    <row r="614" spans="1:10" ht="15" thickBot="1" x14ac:dyDescent="0.35">
      <c r="A614" s="88"/>
      <c r="B614" s="221"/>
      <c r="C614" s="223"/>
      <c r="D614" s="225"/>
      <c r="E614" s="218"/>
      <c r="F614" s="218"/>
      <c r="G614" s="218"/>
      <c r="H614" s="218"/>
      <c r="I614" s="218"/>
      <c r="J614" s="218"/>
    </row>
    <row r="615" spans="1:10" x14ac:dyDescent="0.3">
      <c r="A615" s="92"/>
      <c r="B615" s="220" t="s">
        <v>247</v>
      </c>
      <c r="C615" s="222" t="s">
        <v>3606</v>
      </c>
      <c r="D615" s="224">
        <v>70013564</v>
      </c>
      <c r="E615" s="217" t="s">
        <v>3806</v>
      </c>
      <c r="F615" s="219" t="s">
        <v>3605</v>
      </c>
      <c r="G615" s="217"/>
      <c r="H615" s="219" t="s">
        <v>3605</v>
      </c>
      <c r="I615" s="217"/>
      <c r="J615" s="219" t="s">
        <v>3605</v>
      </c>
    </row>
    <row r="616" spans="1:10" ht="15" thickBot="1" x14ac:dyDescent="0.35">
      <c r="A616" s="88"/>
      <c r="B616" s="221"/>
      <c r="C616" s="223"/>
      <c r="D616" s="225"/>
      <c r="E616" s="218"/>
      <c r="F616" s="218"/>
      <c r="G616" s="218"/>
      <c r="H616" s="218"/>
      <c r="I616" s="218"/>
      <c r="J616" s="218"/>
    </row>
    <row r="617" spans="1:10" x14ac:dyDescent="0.3">
      <c r="A617" s="92"/>
      <c r="B617" s="220" t="s">
        <v>115</v>
      </c>
      <c r="C617" s="222" t="s">
        <v>3606</v>
      </c>
      <c r="D617" s="224">
        <v>70013558</v>
      </c>
      <c r="E617" s="217" t="s">
        <v>3807</v>
      </c>
      <c r="F617" s="219" t="s">
        <v>3605</v>
      </c>
      <c r="G617" s="217"/>
      <c r="H617" s="219" t="s">
        <v>3605</v>
      </c>
      <c r="I617" s="217"/>
      <c r="J617" s="219" t="s">
        <v>3605</v>
      </c>
    </row>
    <row r="618" spans="1:10" ht="15" thickBot="1" x14ac:dyDescent="0.35">
      <c r="A618" s="88"/>
      <c r="B618" s="221"/>
      <c r="C618" s="223"/>
      <c r="D618" s="225"/>
      <c r="E618" s="218"/>
      <c r="F618" s="218"/>
      <c r="G618" s="218"/>
      <c r="H618" s="218"/>
      <c r="I618" s="218"/>
      <c r="J618" s="218"/>
    </row>
    <row r="619" spans="1:10" x14ac:dyDescent="0.3">
      <c r="A619" s="92"/>
      <c r="B619" s="220" t="s">
        <v>81</v>
      </c>
      <c r="C619" s="222" t="s">
        <v>3606</v>
      </c>
      <c r="D619" s="224">
        <v>70013560</v>
      </c>
      <c r="E619" s="217" t="s">
        <v>3692</v>
      </c>
      <c r="F619" s="227">
        <v>24.66</v>
      </c>
      <c r="G619" s="217"/>
      <c r="H619" s="219" t="s">
        <v>3605</v>
      </c>
      <c r="I619" s="217"/>
      <c r="J619" s="219" t="s">
        <v>3605</v>
      </c>
    </row>
    <row r="620" spans="1:10" ht="15" thickBot="1" x14ac:dyDescent="0.35">
      <c r="A620" s="88"/>
      <c r="B620" s="221"/>
      <c r="C620" s="223"/>
      <c r="D620" s="225"/>
      <c r="E620" s="218"/>
      <c r="F620" s="218"/>
      <c r="G620" s="218"/>
      <c r="H620" s="218"/>
      <c r="I620" s="218"/>
      <c r="J620" s="218"/>
    </row>
    <row r="621" spans="1:10" x14ac:dyDescent="0.3">
      <c r="A621" s="92"/>
      <c r="B621" s="220" t="s">
        <v>243</v>
      </c>
      <c r="C621" s="222" t="s">
        <v>3606</v>
      </c>
      <c r="D621" s="224">
        <v>70013561</v>
      </c>
      <c r="E621" s="217" t="s">
        <v>3808</v>
      </c>
      <c r="F621" s="219" t="s">
        <v>3605</v>
      </c>
      <c r="G621" s="217"/>
      <c r="H621" s="219" t="s">
        <v>3605</v>
      </c>
      <c r="I621" s="217"/>
      <c r="J621" s="219" t="s">
        <v>3605</v>
      </c>
    </row>
    <row r="622" spans="1:10" ht="15" thickBot="1" x14ac:dyDescent="0.35">
      <c r="A622" s="88"/>
      <c r="B622" s="221"/>
      <c r="C622" s="223"/>
      <c r="D622" s="225"/>
      <c r="E622" s="218"/>
      <c r="F622" s="218"/>
      <c r="G622" s="218"/>
      <c r="H622" s="218"/>
      <c r="I622" s="218"/>
      <c r="J622" s="218"/>
    </row>
    <row r="623" spans="1:10" x14ac:dyDescent="0.3">
      <c r="A623" s="92"/>
      <c r="B623" s="220" t="s">
        <v>270</v>
      </c>
      <c r="C623" s="222" t="s">
        <v>3606</v>
      </c>
      <c r="D623" s="224">
        <v>70013554</v>
      </c>
      <c r="E623" s="217" t="s">
        <v>3645</v>
      </c>
      <c r="F623" s="228">
        <v>15.196</v>
      </c>
      <c r="G623" s="217"/>
      <c r="H623" s="219" t="s">
        <v>3605</v>
      </c>
      <c r="I623" s="217"/>
      <c r="J623" s="219" t="s">
        <v>3605</v>
      </c>
    </row>
    <row r="624" spans="1:10" ht="15" thickBot="1" x14ac:dyDescent="0.35">
      <c r="A624" s="88"/>
      <c r="B624" s="221"/>
      <c r="C624" s="223"/>
      <c r="D624" s="225"/>
      <c r="E624" s="218"/>
      <c r="F624" s="218"/>
      <c r="G624" s="218"/>
      <c r="H624" s="218"/>
      <c r="I624" s="218"/>
      <c r="J624" s="218"/>
    </row>
    <row r="625" spans="1:10" x14ac:dyDescent="0.3">
      <c r="A625" s="92"/>
      <c r="B625" s="220" t="s">
        <v>181</v>
      </c>
      <c r="C625" s="222" t="s">
        <v>3606</v>
      </c>
      <c r="D625" s="224">
        <v>70013559</v>
      </c>
      <c r="E625" s="217" t="s">
        <v>3806</v>
      </c>
      <c r="F625" s="219" t="s">
        <v>3605</v>
      </c>
      <c r="G625" s="217" t="s">
        <v>3625</v>
      </c>
      <c r="H625" s="226">
        <v>9</v>
      </c>
      <c r="I625" s="217" t="s">
        <v>3695</v>
      </c>
      <c r="J625" s="226">
        <v>17</v>
      </c>
    </row>
    <row r="626" spans="1:10" ht="15" thickBot="1" x14ac:dyDescent="0.35">
      <c r="A626" s="88"/>
      <c r="B626" s="221"/>
      <c r="C626" s="223"/>
      <c r="D626" s="225"/>
      <c r="E626" s="218"/>
      <c r="F626" s="218"/>
      <c r="G626" s="218"/>
      <c r="H626" s="218"/>
      <c r="I626" s="218"/>
      <c r="J626" s="218"/>
    </row>
    <row r="627" spans="1:10" x14ac:dyDescent="0.3">
      <c r="A627" s="92"/>
      <c r="B627" s="220" t="s">
        <v>208</v>
      </c>
      <c r="C627" s="222" t="s">
        <v>3606</v>
      </c>
      <c r="D627" s="224">
        <v>70013557</v>
      </c>
      <c r="E627" s="217" t="s">
        <v>3809</v>
      </c>
      <c r="F627" s="219" t="s">
        <v>3605</v>
      </c>
      <c r="G627" s="217"/>
      <c r="H627" s="219" t="s">
        <v>3605</v>
      </c>
      <c r="I627" s="217"/>
      <c r="J627" s="219" t="s">
        <v>3605</v>
      </c>
    </row>
    <row r="628" spans="1:10" ht="15" thickBot="1" x14ac:dyDescent="0.35">
      <c r="A628" s="88"/>
      <c r="B628" s="221"/>
      <c r="C628" s="223"/>
      <c r="D628" s="225"/>
      <c r="E628" s="218"/>
      <c r="F628" s="218"/>
      <c r="G628" s="218"/>
      <c r="H628" s="218"/>
      <c r="I628" s="218"/>
      <c r="J628" s="218"/>
    </row>
    <row r="629" spans="1:10" x14ac:dyDescent="0.3">
      <c r="A629" s="92"/>
      <c r="B629" s="220" t="s">
        <v>277</v>
      </c>
      <c r="C629" s="222" t="s">
        <v>3606</v>
      </c>
      <c r="D629" s="224">
        <v>70013563</v>
      </c>
      <c r="E629" s="217" t="s">
        <v>3613</v>
      </c>
      <c r="F629" s="228">
        <v>12.528</v>
      </c>
      <c r="G629" s="217" t="s">
        <v>3608</v>
      </c>
      <c r="H629" s="228">
        <v>13.528</v>
      </c>
      <c r="I629" s="217" t="s">
        <v>3626</v>
      </c>
      <c r="J629" s="228">
        <v>14.528</v>
      </c>
    </row>
    <row r="630" spans="1:10" ht="15" thickBot="1" x14ac:dyDescent="0.35">
      <c r="A630" s="88"/>
      <c r="B630" s="221"/>
      <c r="C630" s="223"/>
      <c r="D630" s="225"/>
      <c r="E630" s="218"/>
      <c r="F630" s="218"/>
      <c r="G630" s="218"/>
      <c r="H630" s="218"/>
      <c r="I630" s="218"/>
      <c r="J630" s="218"/>
    </row>
    <row r="631" spans="1:10" x14ac:dyDescent="0.3">
      <c r="A631" s="92"/>
      <c r="B631" s="220" t="s">
        <v>176</v>
      </c>
      <c r="C631" s="222" t="s">
        <v>3606</v>
      </c>
      <c r="D631" s="224">
        <v>70013556</v>
      </c>
      <c r="E631" s="217" t="s">
        <v>3638</v>
      </c>
      <c r="F631" s="219" t="s">
        <v>3605</v>
      </c>
      <c r="G631" s="217"/>
      <c r="H631" s="219" t="s">
        <v>3605</v>
      </c>
      <c r="I631" s="217"/>
      <c r="J631" s="219" t="s">
        <v>3605</v>
      </c>
    </row>
    <row r="632" spans="1:10" ht="15" thickBot="1" x14ac:dyDescent="0.35">
      <c r="A632" s="88"/>
      <c r="B632" s="221"/>
      <c r="C632" s="223"/>
      <c r="D632" s="225"/>
      <c r="E632" s="218"/>
      <c r="F632" s="218"/>
      <c r="G632" s="218"/>
      <c r="H632" s="218"/>
      <c r="I632" s="218"/>
      <c r="J632" s="218"/>
    </row>
    <row r="633" spans="1:10" x14ac:dyDescent="0.3">
      <c r="A633" s="92"/>
      <c r="B633" s="220" t="s">
        <v>304</v>
      </c>
      <c r="C633" s="222" t="s">
        <v>3606</v>
      </c>
      <c r="D633" s="233">
        <v>70013555</v>
      </c>
      <c r="E633" s="217" t="s">
        <v>3725</v>
      </c>
      <c r="F633" s="230">
        <v>12.8</v>
      </c>
      <c r="G633" s="217" t="s">
        <v>3662</v>
      </c>
      <c r="H633" s="226">
        <v>13</v>
      </c>
      <c r="I633" s="217" t="s">
        <v>3696</v>
      </c>
      <c r="J633" s="230">
        <v>13.5</v>
      </c>
    </row>
    <row r="634" spans="1:10" ht="15" thickBot="1" x14ac:dyDescent="0.35">
      <c r="A634" s="88"/>
      <c r="B634" s="221"/>
      <c r="C634" s="223"/>
      <c r="D634" s="225"/>
      <c r="E634" s="218"/>
      <c r="F634" s="218"/>
      <c r="G634" s="218"/>
      <c r="H634" s="218"/>
      <c r="I634" s="218"/>
      <c r="J634" s="218"/>
    </row>
    <row r="635" spans="1:10" x14ac:dyDescent="0.3">
      <c r="A635" s="92"/>
      <c r="B635" s="220" t="s">
        <v>442</v>
      </c>
      <c r="C635" s="222" t="s">
        <v>3606</v>
      </c>
      <c r="D635" s="224">
        <v>70013555</v>
      </c>
      <c r="E635" s="217" t="s">
        <v>3787</v>
      </c>
      <c r="F635" s="226">
        <v>14</v>
      </c>
      <c r="G635" s="217"/>
      <c r="H635" s="219" t="s">
        <v>3605</v>
      </c>
      <c r="I635" s="217"/>
      <c r="J635" s="219" t="s">
        <v>3605</v>
      </c>
    </row>
    <row r="636" spans="1:10" ht="15" thickBot="1" x14ac:dyDescent="0.35">
      <c r="A636" s="88"/>
      <c r="B636" s="221"/>
      <c r="C636" s="223"/>
      <c r="D636" s="225"/>
      <c r="E636" s="218"/>
      <c r="F636" s="218"/>
      <c r="G636" s="218"/>
      <c r="H636" s="218"/>
      <c r="I636" s="218"/>
      <c r="J636" s="218"/>
    </row>
    <row r="637" spans="1:10" x14ac:dyDescent="0.3">
      <c r="A637" s="92"/>
      <c r="B637" s="220" t="s">
        <v>390</v>
      </c>
      <c r="C637" s="222" t="s">
        <v>3606</v>
      </c>
      <c r="D637" s="224">
        <v>70013562</v>
      </c>
      <c r="E637" s="217" t="s">
        <v>3810</v>
      </c>
      <c r="F637" s="219" t="s">
        <v>3605</v>
      </c>
      <c r="G637" s="217"/>
      <c r="H637" s="219" t="s">
        <v>3605</v>
      </c>
      <c r="I637" s="217"/>
      <c r="J637" s="219" t="s">
        <v>3605</v>
      </c>
    </row>
    <row r="638" spans="1:10" ht="15" thickBot="1" x14ac:dyDescent="0.35">
      <c r="A638" s="88"/>
      <c r="B638" s="221"/>
      <c r="C638" s="223"/>
      <c r="D638" s="225"/>
      <c r="E638" s="218"/>
      <c r="F638" s="218"/>
      <c r="G638" s="218"/>
      <c r="H638" s="218"/>
      <c r="I638" s="218"/>
      <c r="J638" s="218"/>
    </row>
    <row r="639" spans="1:10" x14ac:dyDescent="0.3">
      <c r="A639" s="92"/>
      <c r="B639" s="220" t="s">
        <v>455</v>
      </c>
      <c r="C639" s="222" t="s">
        <v>3606</v>
      </c>
      <c r="D639" s="224">
        <v>70012576</v>
      </c>
      <c r="E639" s="217" t="s">
        <v>3811</v>
      </c>
      <c r="F639" s="219" t="s">
        <v>3605</v>
      </c>
      <c r="G639" s="217"/>
      <c r="H639" s="219" t="s">
        <v>3605</v>
      </c>
      <c r="I639" s="217"/>
      <c r="J639" s="219" t="s">
        <v>3605</v>
      </c>
    </row>
    <row r="640" spans="1:10" ht="15" thickBot="1" x14ac:dyDescent="0.35">
      <c r="A640" s="88"/>
      <c r="B640" s="221"/>
      <c r="C640" s="223"/>
      <c r="D640" s="225"/>
      <c r="E640" s="218"/>
      <c r="F640" s="218"/>
      <c r="G640" s="218"/>
      <c r="H640" s="218"/>
      <c r="I640" s="218"/>
      <c r="J640" s="218"/>
    </row>
    <row r="641" spans="1:10" x14ac:dyDescent="0.3">
      <c r="A641" s="92"/>
      <c r="B641" s="220" t="s">
        <v>401</v>
      </c>
      <c r="C641" s="222" t="s">
        <v>3606</v>
      </c>
      <c r="D641" s="224">
        <v>70012577</v>
      </c>
      <c r="E641" s="217" t="s">
        <v>3787</v>
      </c>
      <c r="F641" s="226">
        <v>10</v>
      </c>
      <c r="G641" s="217" t="s">
        <v>3662</v>
      </c>
      <c r="H641" s="226">
        <v>11</v>
      </c>
      <c r="I641" s="217" t="s">
        <v>3678</v>
      </c>
      <c r="J641" s="226">
        <v>12</v>
      </c>
    </row>
    <row r="642" spans="1:10" ht="15" thickBot="1" x14ac:dyDescent="0.35">
      <c r="A642" s="88"/>
      <c r="B642" s="221"/>
      <c r="C642" s="223"/>
      <c r="D642" s="225"/>
      <c r="E642" s="218"/>
      <c r="F642" s="218"/>
      <c r="G642" s="218"/>
      <c r="H642" s="218"/>
      <c r="I642" s="218"/>
      <c r="J642" s="218"/>
    </row>
    <row r="643" spans="1:10" x14ac:dyDescent="0.3">
      <c r="A643" s="92"/>
      <c r="B643" s="220" t="s">
        <v>460</v>
      </c>
      <c r="C643" s="222" t="s">
        <v>3606</v>
      </c>
      <c r="D643" s="224">
        <v>70012575</v>
      </c>
      <c r="E643" s="217" t="s">
        <v>3638</v>
      </c>
      <c r="F643" s="219" t="s">
        <v>3605</v>
      </c>
      <c r="G643" s="217"/>
      <c r="H643" s="219" t="s">
        <v>3605</v>
      </c>
      <c r="I643" s="217"/>
      <c r="J643" s="219" t="s">
        <v>3605</v>
      </c>
    </row>
    <row r="644" spans="1:10" ht="15" thickBot="1" x14ac:dyDescent="0.35">
      <c r="A644" s="88"/>
      <c r="B644" s="221"/>
      <c r="C644" s="223"/>
      <c r="D644" s="225"/>
      <c r="E644" s="218"/>
      <c r="F644" s="218"/>
      <c r="G644" s="218"/>
      <c r="H644" s="218"/>
      <c r="I644" s="218"/>
      <c r="J644" s="218"/>
    </row>
    <row r="645" spans="1:10" x14ac:dyDescent="0.3">
      <c r="A645" s="92"/>
      <c r="B645" s="220" t="s">
        <v>440</v>
      </c>
      <c r="C645" s="222" t="s">
        <v>3606</v>
      </c>
      <c r="D645" s="224">
        <v>70012580</v>
      </c>
      <c r="E645" s="217" t="s">
        <v>3638</v>
      </c>
      <c r="F645" s="219" t="s">
        <v>3605</v>
      </c>
      <c r="G645" s="217"/>
      <c r="H645" s="219" t="s">
        <v>3605</v>
      </c>
      <c r="I645" s="217"/>
      <c r="J645" s="219" t="s">
        <v>3605</v>
      </c>
    </row>
    <row r="646" spans="1:10" ht="15" thickBot="1" x14ac:dyDescent="0.35">
      <c r="A646" s="88"/>
      <c r="B646" s="221"/>
      <c r="C646" s="223"/>
      <c r="D646" s="225"/>
      <c r="E646" s="218"/>
      <c r="F646" s="218"/>
      <c r="G646" s="218"/>
      <c r="H646" s="218"/>
      <c r="I646" s="218"/>
      <c r="J646" s="218"/>
    </row>
    <row r="647" spans="1:10" x14ac:dyDescent="0.3">
      <c r="A647" s="92"/>
      <c r="B647" s="220" t="s">
        <v>400</v>
      </c>
      <c r="C647" s="222" t="s">
        <v>3606</v>
      </c>
      <c r="D647" s="224">
        <v>70012569</v>
      </c>
      <c r="E647" s="217" t="s">
        <v>3763</v>
      </c>
      <c r="F647" s="219" t="s">
        <v>3605</v>
      </c>
      <c r="G647" s="217"/>
      <c r="H647" s="219" t="s">
        <v>3605</v>
      </c>
      <c r="I647" s="217"/>
      <c r="J647" s="219" t="s">
        <v>3605</v>
      </c>
    </row>
    <row r="648" spans="1:10" ht="15" thickBot="1" x14ac:dyDescent="0.35">
      <c r="A648" s="88"/>
      <c r="B648" s="221"/>
      <c r="C648" s="223"/>
      <c r="D648" s="225"/>
      <c r="E648" s="218"/>
      <c r="F648" s="218"/>
      <c r="G648" s="218"/>
      <c r="H648" s="218"/>
      <c r="I648" s="218"/>
      <c r="J648" s="218"/>
    </row>
    <row r="649" spans="1:10" x14ac:dyDescent="0.3">
      <c r="A649" s="92"/>
      <c r="B649" s="220" t="s">
        <v>428</v>
      </c>
      <c r="C649" s="222" t="s">
        <v>3606</v>
      </c>
      <c r="D649" s="224">
        <v>70012570</v>
      </c>
      <c r="E649" s="217" t="s">
        <v>3672</v>
      </c>
      <c r="F649" s="228">
        <v>18.132000000000001</v>
      </c>
      <c r="G649" s="217" t="s">
        <v>3739</v>
      </c>
      <c r="H649" s="228">
        <v>18.548999999999999</v>
      </c>
      <c r="I649" s="217" t="s">
        <v>3663</v>
      </c>
      <c r="J649" s="228">
        <v>18.919</v>
      </c>
    </row>
    <row r="650" spans="1:10" ht="15" thickBot="1" x14ac:dyDescent="0.35">
      <c r="A650" s="88"/>
      <c r="B650" s="221"/>
      <c r="C650" s="223"/>
      <c r="D650" s="225"/>
      <c r="E650" s="218"/>
      <c r="F650" s="218"/>
      <c r="G650" s="218"/>
      <c r="H650" s="218"/>
      <c r="I650" s="218"/>
      <c r="J650" s="218"/>
    </row>
    <row r="651" spans="1:10" x14ac:dyDescent="0.3">
      <c r="A651" s="92"/>
      <c r="B651" s="220" t="s">
        <v>470</v>
      </c>
      <c r="C651" s="222" t="s">
        <v>3604</v>
      </c>
      <c r="D651" s="224">
        <v>70012572</v>
      </c>
      <c r="E651" s="217" t="s">
        <v>3738</v>
      </c>
      <c r="F651" s="219" t="s">
        <v>3605</v>
      </c>
      <c r="G651" s="217"/>
      <c r="H651" s="219" t="s">
        <v>3605</v>
      </c>
      <c r="I651" s="217"/>
      <c r="J651" s="219" t="s">
        <v>3605</v>
      </c>
    </row>
    <row r="652" spans="1:10" ht="15" thickBot="1" x14ac:dyDescent="0.35">
      <c r="A652" s="88"/>
      <c r="B652" s="221"/>
      <c r="C652" s="223"/>
      <c r="D652" s="225"/>
      <c r="E652" s="218"/>
      <c r="F652" s="218"/>
      <c r="G652" s="218"/>
      <c r="H652" s="218"/>
      <c r="I652" s="218"/>
      <c r="J652" s="218"/>
    </row>
    <row r="653" spans="1:10" x14ac:dyDescent="0.3">
      <c r="A653" s="92"/>
      <c r="B653" s="220" t="s">
        <v>393</v>
      </c>
      <c r="C653" s="222" t="s">
        <v>3606</v>
      </c>
      <c r="D653" s="224">
        <v>70012573</v>
      </c>
      <c r="E653" s="217" t="s">
        <v>3692</v>
      </c>
      <c r="F653" s="228">
        <v>19.373999999999999</v>
      </c>
      <c r="G653" s="217" t="s">
        <v>3662</v>
      </c>
      <c r="H653" s="226">
        <v>20</v>
      </c>
      <c r="I653" s="217" t="s">
        <v>3680</v>
      </c>
      <c r="J653" s="230">
        <v>20.399999999999999</v>
      </c>
    </row>
    <row r="654" spans="1:10" ht="15" thickBot="1" x14ac:dyDescent="0.35">
      <c r="A654" s="88"/>
      <c r="B654" s="221"/>
      <c r="C654" s="223"/>
      <c r="D654" s="225"/>
      <c r="E654" s="218"/>
      <c r="F654" s="218"/>
      <c r="G654" s="218"/>
      <c r="H654" s="218"/>
      <c r="I654" s="218"/>
      <c r="J654" s="218"/>
    </row>
    <row r="655" spans="1:10" x14ac:dyDescent="0.3">
      <c r="A655" s="92"/>
      <c r="B655" s="220" t="s">
        <v>452</v>
      </c>
      <c r="C655" s="222" t="s">
        <v>3606</v>
      </c>
      <c r="D655" s="224">
        <v>70012578</v>
      </c>
      <c r="E655" s="217" t="s">
        <v>3787</v>
      </c>
      <c r="F655" s="228">
        <v>45.396000000000001</v>
      </c>
      <c r="G655" s="217" t="s">
        <v>3662</v>
      </c>
      <c r="H655" s="228">
        <v>47.381999999999998</v>
      </c>
      <c r="I655" s="217" t="s">
        <v>3812</v>
      </c>
      <c r="J655" s="228">
        <v>48.655000000000001</v>
      </c>
    </row>
    <row r="656" spans="1:10" ht="15" thickBot="1" x14ac:dyDescent="0.35">
      <c r="A656" s="88"/>
      <c r="B656" s="221"/>
      <c r="C656" s="223"/>
      <c r="D656" s="225"/>
      <c r="E656" s="218"/>
      <c r="F656" s="218"/>
      <c r="G656" s="218"/>
      <c r="H656" s="218"/>
      <c r="I656" s="218"/>
      <c r="J656" s="218"/>
    </row>
    <row r="657" spans="1:10" x14ac:dyDescent="0.3">
      <c r="A657" s="92"/>
      <c r="B657" s="220" t="s">
        <v>438</v>
      </c>
      <c r="C657" s="222" t="s">
        <v>3606</v>
      </c>
      <c r="D657" s="224">
        <v>70012574</v>
      </c>
      <c r="E657" s="217" t="s">
        <v>3813</v>
      </c>
      <c r="F657" s="219" t="s">
        <v>3605</v>
      </c>
      <c r="G657" s="217"/>
      <c r="H657" s="219" t="s">
        <v>3605</v>
      </c>
      <c r="I657" s="217"/>
      <c r="J657" s="219" t="s">
        <v>3605</v>
      </c>
    </row>
    <row r="658" spans="1:10" ht="15" thickBot="1" x14ac:dyDescent="0.35">
      <c r="A658" s="88"/>
      <c r="B658" s="221"/>
      <c r="C658" s="223"/>
      <c r="D658" s="225"/>
      <c r="E658" s="218"/>
      <c r="F658" s="218"/>
      <c r="G658" s="218"/>
      <c r="H658" s="218"/>
      <c r="I658" s="218"/>
      <c r="J658" s="218"/>
    </row>
    <row r="659" spans="1:10" x14ac:dyDescent="0.3">
      <c r="A659" s="92"/>
      <c r="B659" s="220" t="s">
        <v>402</v>
      </c>
      <c r="C659" s="222" t="s">
        <v>3606</v>
      </c>
      <c r="D659" s="224">
        <v>70012571</v>
      </c>
      <c r="E659" s="217" t="s">
        <v>3778</v>
      </c>
      <c r="F659" s="219" t="s">
        <v>3605</v>
      </c>
      <c r="G659" s="217"/>
      <c r="H659" s="219" t="s">
        <v>3605</v>
      </c>
      <c r="I659" s="217"/>
      <c r="J659" s="219" t="s">
        <v>3605</v>
      </c>
    </row>
    <row r="660" spans="1:10" ht="15" thickBot="1" x14ac:dyDescent="0.35">
      <c r="A660" s="88"/>
      <c r="B660" s="221"/>
      <c r="C660" s="223"/>
      <c r="D660" s="225"/>
      <c r="E660" s="218"/>
      <c r="F660" s="218"/>
      <c r="G660" s="218"/>
      <c r="H660" s="218"/>
      <c r="I660" s="218"/>
      <c r="J660" s="218"/>
    </row>
    <row r="661" spans="1:10" x14ac:dyDescent="0.3">
      <c r="A661" s="92"/>
      <c r="B661" s="220" t="s">
        <v>419</v>
      </c>
      <c r="C661" s="222" t="s">
        <v>3606</v>
      </c>
      <c r="D661" s="224">
        <v>70012579</v>
      </c>
      <c r="E661" s="217" t="s">
        <v>3689</v>
      </c>
      <c r="F661" s="219" t="s">
        <v>3605</v>
      </c>
      <c r="G661" s="217"/>
      <c r="H661" s="219" t="s">
        <v>3605</v>
      </c>
      <c r="I661" s="217"/>
      <c r="J661" s="219" t="s">
        <v>3605</v>
      </c>
    </row>
    <row r="662" spans="1:10" ht="15" thickBot="1" x14ac:dyDescent="0.35">
      <c r="A662" s="88"/>
      <c r="B662" s="221"/>
      <c r="C662" s="223"/>
      <c r="D662" s="225"/>
      <c r="E662" s="218"/>
      <c r="F662" s="218"/>
      <c r="G662" s="218"/>
      <c r="H662" s="218"/>
      <c r="I662" s="218"/>
      <c r="J662" s="218"/>
    </row>
    <row r="663" spans="1:10" x14ac:dyDescent="0.3">
      <c r="A663" s="92"/>
      <c r="B663" s="220" t="s">
        <v>468</v>
      </c>
      <c r="C663" s="222" t="s">
        <v>3606</v>
      </c>
      <c r="D663" s="224">
        <v>70010965</v>
      </c>
      <c r="E663" s="217" t="s">
        <v>3624</v>
      </c>
      <c r="F663" s="228">
        <v>33.713000000000001</v>
      </c>
      <c r="G663" s="217" t="s">
        <v>3662</v>
      </c>
      <c r="H663" s="228">
        <v>36.768000000000001</v>
      </c>
      <c r="I663" s="217" t="s">
        <v>3696</v>
      </c>
      <c r="J663" s="228">
        <v>37.911999999999999</v>
      </c>
    </row>
    <row r="664" spans="1:10" ht="15" thickBot="1" x14ac:dyDescent="0.35">
      <c r="A664" s="88"/>
      <c r="B664" s="221"/>
      <c r="C664" s="223"/>
      <c r="D664" s="225"/>
      <c r="E664" s="218"/>
      <c r="F664" s="218"/>
      <c r="G664" s="218"/>
      <c r="H664" s="218"/>
      <c r="I664" s="218"/>
      <c r="J664" s="218"/>
    </row>
    <row r="665" spans="1:10" x14ac:dyDescent="0.3">
      <c r="A665" s="92"/>
      <c r="B665" s="220" t="s">
        <v>456</v>
      </c>
      <c r="C665" s="222" t="s">
        <v>3606</v>
      </c>
      <c r="D665" s="224">
        <v>70010966</v>
      </c>
      <c r="E665" s="217" t="s">
        <v>3778</v>
      </c>
      <c r="F665" s="219" t="s">
        <v>3605</v>
      </c>
      <c r="G665" s="217"/>
      <c r="H665" s="219" t="s">
        <v>3605</v>
      </c>
      <c r="I665" s="217"/>
      <c r="J665" s="219" t="s">
        <v>3605</v>
      </c>
    </row>
    <row r="666" spans="1:10" ht="15" thickBot="1" x14ac:dyDescent="0.35">
      <c r="A666" s="88"/>
      <c r="B666" s="221"/>
      <c r="C666" s="223"/>
      <c r="D666" s="225"/>
      <c r="E666" s="218"/>
      <c r="F666" s="218"/>
      <c r="G666" s="218"/>
      <c r="H666" s="218"/>
      <c r="I666" s="218"/>
      <c r="J666" s="218"/>
    </row>
    <row r="667" spans="1:10" x14ac:dyDescent="0.3">
      <c r="A667" s="92"/>
      <c r="B667" s="220" t="s">
        <v>414</v>
      </c>
      <c r="C667" s="222" t="s">
        <v>3606</v>
      </c>
      <c r="D667" s="224">
        <v>70010972</v>
      </c>
      <c r="E667" s="217" t="s">
        <v>3814</v>
      </c>
      <c r="F667" s="219" t="s">
        <v>3605</v>
      </c>
      <c r="G667" s="217"/>
      <c r="H667" s="219" t="s">
        <v>3605</v>
      </c>
      <c r="I667" s="217" t="s">
        <v>3719</v>
      </c>
      <c r="J667" s="228">
        <v>25.382000000000001</v>
      </c>
    </row>
    <row r="668" spans="1:10" ht="15" thickBot="1" x14ac:dyDescent="0.35">
      <c r="A668" s="88"/>
      <c r="B668" s="221"/>
      <c r="C668" s="223"/>
      <c r="D668" s="225"/>
      <c r="E668" s="218"/>
      <c r="F668" s="218"/>
      <c r="G668" s="218"/>
      <c r="H668" s="218"/>
      <c r="I668" s="218"/>
      <c r="J668" s="218"/>
    </row>
    <row r="669" spans="1:10" x14ac:dyDescent="0.3">
      <c r="A669" s="92"/>
      <c r="B669" s="220" t="s">
        <v>403</v>
      </c>
      <c r="C669" s="222" t="s">
        <v>3606</v>
      </c>
      <c r="D669" s="224">
        <v>70010968</v>
      </c>
      <c r="E669" s="217" t="s">
        <v>3815</v>
      </c>
      <c r="F669" s="219" t="s">
        <v>3605</v>
      </c>
      <c r="G669" s="217"/>
      <c r="H669" s="219" t="s">
        <v>3605</v>
      </c>
      <c r="I669" s="217"/>
      <c r="J669" s="219" t="s">
        <v>3605</v>
      </c>
    </row>
    <row r="670" spans="1:10" ht="15" thickBot="1" x14ac:dyDescent="0.35">
      <c r="A670" s="88"/>
      <c r="B670" s="221"/>
      <c r="C670" s="223"/>
      <c r="D670" s="225"/>
      <c r="E670" s="218"/>
      <c r="F670" s="218"/>
      <c r="G670" s="218"/>
      <c r="H670" s="218"/>
      <c r="I670" s="218"/>
      <c r="J670" s="218"/>
    </row>
    <row r="671" spans="1:10" x14ac:dyDescent="0.3">
      <c r="A671" s="92"/>
      <c r="B671" s="220" t="s">
        <v>463</v>
      </c>
      <c r="C671" s="222" t="s">
        <v>3606</v>
      </c>
      <c r="D671" s="224">
        <v>70010967</v>
      </c>
      <c r="E671" s="217" t="s">
        <v>3816</v>
      </c>
      <c r="F671" s="219" t="s">
        <v>3605</v>
      </c>
      <c r="G671" s="217"/>
      <c r="H671" s="219" t="s">
        <v>3605</v>
      </c>
      <c r="I671" s="217"/>
      <c r="J671" s="219" t="s">
        <v>3605</v>
      </c>
    </row>
    <row r="672" spans="1:10" ht="15" thickBot="1" x14ac:dyDescent="0.35">
      <c r="A672" s="88"/>
      <c r="B672" s="221"/>
      <c r="C672" s="223"/>
      <c r="D672" s="225"/>
      <c r="E672" s="218"/>
      <c r="F672" s="218"/>
      <c r="G672" s="218"/>
      <c r="H672" s="218"/>
      <c r="I672" s="218"/>
      <c r="J672" s="218"/>
    </row>
    <row r="673" spans="1:10" x14ac:dyDescent="0.3">
      <c r="A673" s="92"/>
      <c r="B673" s="220" t="s">
        <v>398</v>
      </c>
      <c r="C673" s="222" t="s">
        <v>3606</v>
      </c>
      <c r="D673" s="224">
        <v>70010970</v>
      </c>
      <c r="E673" s="217" t="s">
        <v>3817</v>
      </c>
      <c r="F673" s="219" t="s">
        <v>3605</v>
      </c>
      <c r="G673" s="217"/>
      <c r="H673" s="219" t="s">
        <v>3605</v>
      </c>
      <c r="I673" s="217"/>
      <c r="J673" s="219" t="s">
        <v>3605</v>
      </c>
    </row>
    <row r="674" spans="1:10" ht="15" thickBot="1" x14ac:dyDescent="0.35">
      <c r="A674" s="88"/>
      <c r="B674" s="221"/>
      <c r="C674" s="223"/>
      <c r="D674" s="225"/>
      <c r="E674" s="218"/>
      <c r="F674" s="218"/>
      <c r="G674" s="218"/>
      <c r="H674" s="218"/>
      <c r="I674" s="218"/>
      <c r="J674" s="218"/>
    </row>
    <row r="675" spans="1:10" x14ac:dyDescent="0.3">
      <c r="A675" s="92"/>
      <c r="B675" s="220" t="s">
        <v>436</v>
      </c>
      <c r="C675" s="222" t="s">
        <v>3606</v>
      </c>
      <c r="D675" s="224">
        <v>70010964</v>
      </c>
      <c r="E675" s="217" t="s">
        <v>3661</v>
      </c>
      <c r="F675" s="226">
        <v>20</v>
      </c>
      <c r="G675" s="217" t="s">
        <v>3667</v>
      </c>
      <c r="H675" s="226">
        <v>22</v>
      </c>
      <c r="I675" s="217" t="s">
        <v>3740</v>
      </c>
      <c r="J675" s="226">
        <v>24</v>
      </c>
    </row>
    <row r="676" spans="1:10" ht="15" thickBot="1" x14ac:dyDescent="0.35">
      <c r="A676" s="88"/>
      <c r="B676" s="221"/>
      <c r="C676" s="223"/>
      <c r="D676" s="225"/>
      <c r="E676" s="218"/>
      <c r="F676" s="218"/>
      <c r="G676" s="218"/>
      <c r="H676" s="218"/>
      <c r="I676" s="218"/>
      <c r="J676" s="218"/>
    </row>
    <row r="677" spans="1:10" x14ac:dyDescent="0.3">
      <c r="A677" s="92"/>
      <c r="B677" s="220" t="s">
        <v>392</v>
      </c>
      <c r="C677" s="222" t="s">
        <v>3606</v>
      </c>
      <c r="D677" s="224">
        <v>70007210</v>
      </c>
      <c r="E677" s="217" t="s">
        <v>3818</v>
      </c>
      <c r="F677" s="219" t="s">
        <v>3605</v>
      </c>
      <c r="G677" s="217"/>
      <c r="H677" s="219" t="s">
        <v>3605</v>
      </c>
      <c r="I677" s="217"/>
      <c r="J677" s="219" t="s">
        <v>3605</v>
      </c>
    </row>
    <row r="678" spans="1:10" ht="15" thickBot="1" x14ac:dyDescent="0.35">
      <c r="A678" s="88"/>
      <c r="B678" s="221"/>
      <c r="C678" s="223"/>
      <c r="D678" s="225"/>
      <c r="E678" s="218"/>
      <c r="F678" s="218"/>
      <c r="G678" s="218"/>
      <c r="H678" s="218"/>
      <c r="I678" s="218"/>
      <c r="J678" s="218"/>
    </row>
    <row r="679" spans="1:10" x14ac:dyDescent="0.3">
      <c r="A679" s="92"/>
      <c r="B679" s="220" t="s">
        <v>423</v>
      </c>
      <c r="C679" s="222" t="s">
        <v>3606</v>
      </c>
      <c r="D679" s="224">
        <v>70010962</v>
      </c>
      <c r="E679" s="217" t="s">
        <v>3613</v>
      </c>
      <c r="F679" s="227">
        <v>11.25</v>
      </c>
      <c r="G679" s="217" t="s">
        <v>3608</v>
      </c>
      <c r="H679" s="230">
        <v>11.5</v>
      </c>
      <c r="I679" s="217" t="s">
        <v>3659</v>
      </c>
      <c r="J679" s="228">
        <v>11.738</v>
      </c>
    </row>
    <row r="680" spans="1:10" ht="15" thickBot="1" x14ac:dyDescent="0.35">
      <c r="A680" s="88"/>
      <c r="B680" s="221"/>
      <c r="C680" s="223"/>
      <c r="D680" s="225"/>
      <c r="E680" s="218"/>
      <c r="F680" s="218"/>
      <c r="G680" s="218"/>
      <c r="H680" s="218"/>
      <c r="I680" s="218"/>
      <c r="J680" s="218"/>
    </row>
    <row r="681" spans="1:10" x14ac:dyDescent="0.3">
      <c r="A681" s="92"/>
      <c r="B681" s="220" t="s">
        <v>424</v>
      </c>
      <c r="C681" s="222" t="s">
        <v>3606</v>
      </c>
      <c r="D681" s="224">
        <v>70010963</v>
      </c>
      <c r="E681" s="217" t="s">
        <v>3819</v>
      </c>
      <c r="F681" s="219" t="s">
        <v>3605</v>
      </c>
      <c r="G681" s="217"/>
      <c r="H681" s="219" t="s">
        <v>3605</v>
      </c>
      <c r="I681" s="217"/>
      <c r="J681" s="219" t="s">
        <v>3605</v>
      </c>
    </row>
    <row r="682" spans="1:10" ht="15" thickBot="1" x14ac:dyDescent="0.35">
      <c r="A682" s="88"/>
      <c r="B682" s="221"/>
      <c r="C682" s="223"/>
      <c r="D682" s="225"/>
      <c r="E682" s="218"/>
      <c r="F682" s="218"/>
      <c r="G682" s="218"/>
      <c r="H682" s="218"/>
      <c r="I682" s="218"/>
      <c r="J682" s="218"/>
    </row>
    <row r="683" spans="1:10" x14ac:dyDescent="0.3">
      <c r="A683" s="92"/>
      <c r="B683" s="220" t="s">
        <v>433</v>
      </c>
      <c r="C683" s="222" t="s">
        <v>3606</v>
      </c>
      <c r="D683" s="224">
        <v>70010961</v>
      </c>
      <c r="E683" s="217" t="s">
        <v>3725</v>
      </c>
      <c r="F683" s="228">
        <v>22.722000000000001</v>
      </c>
      <c r="G683" s="217" t="s">
        <v>3739</v>
      </c>
      <c r="H683" s="227">
        <v>23.54</v>
      </c>
      <c r="I683" s="217" t="s">
        <v>3760</v>
      </c>
      <c r="J683" s="228">
        <v>24.858000000000001</v>
      </c>
    </row>
    <row r="684" spans="1:10" ht="15" thickBot="1" x14ac:dyDescent="0.35">
      <c r="A684" s="88"/>
      <c r="B684" s="221"/>
      <c r="C684" s="223"/>
      <c r="D684" s="225"/>
      <c r="E684" s="218"/>
      <c r="F684" s="218"/>
      <c r="G684" s="218"/>
      <c r="H684" s="218"/>
      <c r="I684" s="218"/>
      <c r="J684" s="218"/>
    </row>
    <row r="685" spans="1:10" x14ac:dyDescent="0.3">
      <c r="A685" s="92"/>
      <c r="B685" s="220" t="s">
        <v>445</v>
      </c>
      <c r="C685" s="222" t="s">
        <v>3606</v>
      </c>
      <c r="D685" s="224">
        <v>70012479</v>
      </c>
      <c r="E685" s="217" t="s">
        <v>3820</v>
      </c>
      <c r="F685" s="219" t="s">
        <v>3605</v>
      </c>
      <c r="G685" s="217"/>
      <c r="H685" s="219" t="s">
        <v>3605</v>
      </c>
      <c r="I685" s="217"/>
      <c r="J685" s="219" t="s">
        <v>3605</v>
      </c>
    </row>
    <row r="686" spans="1:10" ht="15" thickBot="1" x14ac:dyDescent="0.35">
      <c r="A686" s="88"/>
      <c r="B686" s="221"/>
      <c r="C686" s="223"/>
      <c r="D686" s="225"/>
      <c r="E686" s="218"/>
      <c r="F686" s="218"/>
      <c r="G686" s="218"/>
      <c r="H686" s="218"/>
      <c r="I686" s="218"/>
      <c r="J686" s="218"/>
    </row>
    <row r="687" spans="1:10" x14ac:dyDescent="0.3">
      <c r="A687" s="92"/>
      <c r="B687" s="220" t="s">
        <v>472</v>
      </c>
      <c r="C687" s="222" t="s">
        <v>3606</v>
      </c>
      <c r="D687" s="224">
        <v>70012476</v>
      </c>
      <c r="E687" s="217" t="s">
        <v>3790</v>
      </c>
      <c r="F687" s="228">
        <v>19.137</v>
      </c>
      <c r="G687" s="217" t="s">
        <v>3735</v>
      </c>
      <c r="H687" s="228">
        <v>20.942</v>
      </c>
      <c r="I687" s="217" t="s">
        <v>3708</v>
      </c>
      <c r="J687" s="228">
        <v>22.282</v>
      </c>
    </row>
    <row r="688" spans="1:10" ht="15" thickBot="1" x14ac:dyDescent="0.35">
      <c r="A688" s="88"/>
      <c r="B688" s="221"/>
      <c r="C688" s="223"/>
      <c r="D688" s="225"/>
      <c r="E688" s="218"/>
      <c r="F688" s="218"/>
      <c r="G688" s="218"/>
      <c r="H688" s="218"/>
      <c r="I688" s="218"/>
      <c r="J688" s="218"/>
    </row>
    <row r="689" spans="1:10" x14ac:dyDescent="0.3">
      <c r="A689" s="92"/>
      <c r="B689" s="220" t="s">
        <v>421</v>
      </c>
      <c r="C689" s="222" t="s">
        <v>3604</v>
      </c>
      <c r="D689" s="224">
        <v>70012474</v>
      </c>
      <c r="E689" s="217" t="s">
        <v>3717</v>
      </c>
      <c r="F689" s="228">
        <v>7.4429999999999996</v>
      </c>
      <c r="G689" s="217" t="s">
        <v>3775</v>
      </c>
      <c r="H689" s="228">
        <v>7.444</v>
      </c>
      <c r="I689" s="217" t="s">
        <v>3719</v>
      </c>
      <c r="J689" s="228">
        <v>7.4450000000000003</v>
      </c>
    </row>
    <row r="690" spans="1:10" ht="15" thickBot="1" x14ac:dyDescent="0.35">
      <c r="A690" s="88"/>
      <c r="B690" s="221"/>
      <c r="C690" s="223"/>
      <c r="D690" s="225"/>
      <c r="E690" s="218"/>
      <c r="F690" s="218"/>
      <c r="G690" s="218"/>
      <c r="H690" s="218"/>
      <c r="I690" s="218"/>
      <c r="J690" s="218"/>
    </row>
    <row r="691" spans="1:10" x14ac:dyDescent="0.3">
      <c r="A691" s="92"/>
      <c r="B691" s="220" t="s">
        <v>394</v>
      </c>
      <c r="C691" s="222" t="s">
        <v>3606</v>
      </c>
      <c r="D691" s="224">
        <v>70012473</v>
      </c>
      <c r="E691" s="217" t="s">
        <v>3816</v>
      </c>
      <c r="F691" s="219" t="s">
        <v>3605</v>
      </c>
      <c r="G691" s="217"/>
      <c r="H691" s="219" t="s">
        <v>3605</v>
      </c>
      <c r="I691" s="217"/>
      <c r="J691" s="219" t="s">
        <v>3605</v>
      </c>
    </row>
    <row r="692" spans="1:10" ht="15" thickBot="1" x14ac:dyDescent="0.35">
      <c r="A692" s="88"/>
      <c r="B692" s="221"/>
      <c r="C692" s="223"/>
      <c r="D692" s="225"/>
      <c r="E692" s="218"/>
      <c r="F692" s="218"/>
      <c r="G692" s="218"/>
      <c r="H692" s="218"/>
      <c r="I692" s="218"/>
      <c r="J692" s="218"/>
    </row>
    <row r="693" spans="1:10" x14ac:dyDescent="0.3">
      <c r="A693" s="92"/>
      <c r="B693" s="220" t="s">
        <v>434</v>
      </c>
      <c r="C693" s="222" t="s">
        <v>3606</v>
      </c>
      <c r="D693" s="224">
        <v>70012475</v>
      </c>
      <c r="E693" s="217" t="s">
        <v>3672</v>
      </c>
      <c r="F693" s="228">
        <v>15.454000000000001</v>
      </c>
      <c r="G693" s="217" t="s">
        <v>3608</v>
      </c>
      <c r="H693" s="230">
        <v>17.5</v>
      </c>
      <c r="I693" s="217"/>
      <c r="J693" s="219" t="s">
        <v>3605</v>
      </c>
    </row>
    <row r="694" spans="1:10" ht="15" thickBot="1" x14ac:dyDescent="0.35">
      <c r="A694" s="88"/>
      <c r="B694" s="221"/>
      <c r="C694" s="223"/>
      <c r="D694" s="225"/>
      <c r="E694" s="218"/>
      <c r="F694" s="218"/>
      <c r="G694" s="218"/>
      <c r="H694" s="218"/>
      <c r="I694" s="218"/>
      <c r="J694" s="218"/>
    </row>
    <row r="695" spans="1:10" x14ac:dyDescent="0.3">
      <c r="A695" s="92"/>
      <c r="B695" s="220" t="s">
        <v>449</v>
      </c>
      <c r="C695" s="222" t="s">
        <v>3606</v>
      </c>
      <c r="D695" s="224">
        <v>70012482</v>
      </c>
      <c r="E695" s="217" t="s">
        <v>3661</v>
      </c>
      <c r="F695" s="228">
        <v>15.811</v>
      </c>
      <c r="G695" s="217"/>
      <c r="H695" s="219" t="s">
        <v>3605</v>
      </c>
      <c r="I695" s="217"/>
      <c r="J695" s="219" t="s">
        <v>3605</v>
      </c>
    </row>
    <row r="696" spans="1:10" ht="15" thickBot="1" x14ac:dyDescent="0.35">
      <c r="A696" s="88"/>
      <c r="B696" s="221"/>
      <c r="C696" s="223"/>
      <c r="D696" s="225"/>
      <c r="E696" s="218"/>
      <c r="F696" s="218"/>
      <c r="G696" s="218"/>
      <c r="H696" s="218"/>
      <c r="I696" s="218"/>
      <c r="J696" s="218"/>
    </row>
    <row r="697" spans="1:10" x14ac:dyDescent="0.3">
      <c r="A697" s="92"/>
      <c r="B697" s="220" t="s">
        <v>396</v>
      </c>
      <c r="C697" s="222" t="s">
        <v>3606</v>
      </c>
      <c r="D697" s="224">
        <v>70012478</v>
      </c>
      <c r="E697" s="217" t="s">
        <v>3821</v>
      </c>
      <c r="F697" s="219" t="s">
        <v>3605</v>
      </c>
      <c r="G697" s="217"/>
      <c r="H697" s="219" t="s">
        <v>3605</v>
      </c>
      <c r="I697" s="217" t="s">
        <v>3765</v>
      </c>
      <c r="J697" s="228">
        <v>7.5960000000000001</v>
      </c>
    </row>
    <row r="698" spans="1:10" ht="15" thickBot="1" x14ac:dyDescent="0.35">
      <c r="A698" s="88"/>
      <c r="B698" s="221"/>
      <c r="C698" s="223"/>
      <c r="D698" s="225"/>
      <c r="E698" s="218"/>
      <c r="F698" s="218"/>
      <c r="G698" s="218"/>
      <c r="H698" s="218"/>
      <c r="I698" s="218"/>
      <c r="J698" s="218"/>
    </row>
    <row r="699" spans="1:10" x14ac:dyDescent="0.3">
      <c r="A699" s="92"/>
      <c r="B699" s="220" t="s">
        <v>441</v>
      </c>
      <c r="C699" s="222" t="s">
        <v>3606</v>
      </c>
      <c r="D699" s="224">
        <v>70012477</v>
      </c>
      <c r="E699" s="217" t="s">
        <v>3725</v>
      </c>
      <c r="F699" s="228">
        <v>18.706</v>
      </c>
      <c r="G699" s="217" t="s">
        <v>3685</v>
      </c>
      <c r="H699" s="228">
        <v>20.344999999999999</v>
      </c>
      <c r="I699" s="217" t="s">
        <v>3678</v>
      </c>
      <c r="J699" s="228">
        <v>21.698</v>
      </c>
    </row>
    <row r="700" spans="1:10" ht="15" thickBot="1" x14ac:dyDescent="0.35">
      <c r="A700" s="88"/>
      <c r="B700" s="221"/>
      <c r="C700" s="223"/>
      <c r="D700" s="225"/>
      <c r="E700" s="218"/>
      <c r="F700" s="218"/>
      <c r="G700" s="218"/>
      <c r="H700" s="218"/>
      <c r="I700" s="218"/>
      <c r="J700" s="218"/>
    </row>
    <row r="701" spans="1:10" x14ac:dyDescent="0.3">
      <c r="A701" s="92"/>
      <c r="B701" s="220" t="s">
        <v>458</v>
      </c>
      <c r="C701" s="222" t="s">
        <v>3606</v>
      </c>
      <c r="D701" s="224">
        <v>70012483</v>
      </c>
      <c r="E701" s="217" t="s">
        <v>3768</v>
      </c>
      <c r="F701" s="219" t="s">
        <v>3605</v>
      </c>
      <c r="G701" s="217" t="s">
        <v>3822</v>
      </c>
      <c r="H701" s="227">
        <v>18.05</v>
      </c>
      <c r="I701" s="217"/>
      <c r="J701" s="219" t="s">
        <v>3605</v>
      </c>
    </row>
    <row r="702" spans="1:10" ht="15" thickBot="1" x14ac:dyDescent="0.35">
      <c r="A702" s="88"/>
      <c r="B702" s="221"/>
      <c r="C702" s="223"/>
      <c r="D702" s="225"/>
      <c r="E702" s="218"/>
      <c r="F702" s="218"/>
      <c r="G702" s="218"/>
      <c r="H702" s="218"/>
      <c r="I702" s="218"/>
      <c r="J702" s="218"/>
    </row>
    <row r="703" spans="1:10" x14ac:dyDescent="0.3">
      <c r="A703" s="92"/>
      <c r="B703" s="220" t="s">
        <v>446</v>
      </c>
      <c r="C703" s="222" t="s">
        <v>3606</v>
      </c>
      <c r="D703" s="224">
        <v>70012484</v>
      </c>
      <c r="E703" s="217" t="s">
        <v>3607</v>
      </c>
      <c r="F703" s="230">
        <v>19.5</v>
      </c>
      <c r="G703" s="217" t="s">
        <v>3614</v>
      </c>
      <c r="H703" s="230">
        <v>21.2</v>
      </c>
      <c r="I703" s="217" t="s">
        <v>3678</v>
      </c>
      <c r="J703" s="226">
        <v>23</v>
      </c>
    </row>
    <row r="704" spans="1:10" ht="15" thickBot="1" x14ac:dyDescent="0.35">
      <c r="A704" s="88"/>
      <c r="B704" s="221"/>
      <c r="C704" s="223"/>
      <c r="D704" s="225"/>
      <c r="E704" s="218"/>
      <c r="F704" s="218"/>
      <c r="G704" s="218"/>
      <c r="H704" s="218"/>
      <c r="I704" s="218"/>
      <c r="J704" s="218"/>
    </row>
    <row r="705" spans="1:10" x14ac:dyDescent="0.3">
      <c r="A705" s="92"/>
      <c r="B705" s="220" t="s">
        <v>450</v>
      </c>
      <c r="C705" s="222" t="s">
        <v>3606</v>
      </c>
      <c r="D705" s="224">
        <v>70011086</v>
      </c>
      <c r="E705" s="217" t="s">
        <v>3725</v>
      </c>
      <c r="F705" s="228">
        <v>14.012</v>
      </c>
      <c r="G705" s="217" t="s">
        <v>3662</v>
      </c>
      <c r="H705" s="228">
        <v>15.173999999999999</v>
      </c>
      <c r="I705" s="217"/>
      <c r="J705" s="219" t="s">
        <v>3605</v>
      </c>
    </row>
    <row r="706" spans="1:10" ht="15" thickBot="1" x14ac:dyDescent="0.35">
      <c r="A706" s="88"/>
      <c r="B706" s="221"/>
      <c r="C706" s="223"/>
      <c r="D706" s="225"/>
      <c r="E706" s="218"/>
      <c r="F706" s="218"/>
      <c r="G706" s="218"/>
      <c r="H706" s="218"/>
      <c r="I706" s="218"/>
      <c r="J706" s="218"/>
    </row>
    <row r="707" spans="1:10" x14ac:dyDescent="0.3">
      <c r="A707" s="92"/>
      <c r="B707" s="220" t="s">
        <v>462</v>
      </c>
      <c r="C707" s="222" t="s">
        <v>3606</v>
      </c>
      <c r="D707" s="224">
        <v>70011085</v>
      </c>
      <c r="E707" s="217" t="s">
        <v>3823</v>
      </c>
      <c r="F707" s="219" t="s">
        <v>3605</v>
      </c>
      <c r="G707" s="217"/>
      <c r="H707" s="219" t="s">
        <v>3605</v>
      </c>
      <c r="I707" s="217"/>
      <c r="J707" s="219" t="s">
        <v>3605</v>
      </c>
    </row>
    <row r="708" spans="1:10" ht="15" thickBot="1" x14ac:dyDescent="0.35">
      <c r="A708" s="88"/>
      <c r="B708" s="221"/>
      <c r="C708" s="223"/>
      <c r="D708" s="225"/>
      <c r="E708" s="218"/>
      <c r="F708" s="218"/>
      <c r="G708" s="218"/>
      <c r="H708" s="218"/>
      <c r="I708" s="218"/>
      <c r="J708" s="218"/>
    </row>
    <row r="709" spans="1:10" x14ac:dyDescent="0.3">
      <c r="A709" s="92"/>
      <c r="B709" s="220" t="s">
        <v>474</v>
      </c>
      <c r="C709" s="222" t="s">
        <v>3606</v>
      </c>
      <c r="D709" s="234">
        <v>70011092</v>
      </c>
      <c r="E709" s="217" t="s">
        <v>3824</v>
      </c>
      <c r="F709" s="219" t="s">
        <v>3605</v>
      </c>
      <c r="G709" s="217"/>
      <c r="H709" s="219" t="s">
        <v>3605</v>
      </c>
      <c r="I709" s="217"/>
      <c r="J709" s="219" t="s">
        <v>3605</v>
      </c>
    </row>
    <row r="710" spans="1:10" ht="15" thickBot="1" x14ac:dyDescent="0.35">
      <c r="A710" s="88"/>
      <c r="B710" s="221"/>
      <c r="C710" s="223"/>
      <c r="D710" s="225"/>
      <c r="E710" s="218"/>
      <c r="F710" s="218"/>
      <c r="G710" s="218"/>
      <c r="H710" s="218"/>
      <c r="I710" s="218"/>
      <c r="J710" s="218"/>
    </row>
    <row r="711" spans="1:10" x14ac:dyDescent="0.3">
      <c r="A711" s="92"/>
      <c r="B711" s="220" t="s">
        <v>467</v>
      </c>
      <c r="C711" s="222" t="s">
        <v>3606</v>
      </c>
      <c r="D711" s="224">
        <v>70011091</v>
      </c>
      <c r="E711" s="217" t="s">
        <v>3825</v>
      </c>
      <c r="F711" s="219" t="s">
        <v>3605</v>
      </c>
      <c r="G711" s="217" t="s">
        <v>3735</v>
      </c>
      <c r="H711" s="228">
        <v>18.292999999999999</v>
      </c>
      <c r="I711" s="217"/>
      <c r="J711" s="219" t="s">
        <v>3605</v>
      </c>
    </row>
    <row r="712" spans="1:10" ht="15" thickBot="1" x14ac:dyDescent="0.35">
      <c r="A712" s="88"/>
      <c r="B712" s="221"/>
      <c r="C712" s="223"/>
      <c r="D712" s="225"/>
      <c r="E712" s="218"/>
      <c r="F712" s="218"/>
      <c r="G712" s="218"/>
      <c r="H712" s="218"/>
      <c r="I712" s="218"/>
      <c r="J712" s="218"/>
    </row>
    <row r="713" spans="1:10" x14ac:dyDescent="0.3">
      <c r="A713" s="92"/>
      <c r="B713" s="220" t="s">
        <v>430</v>
      </c>
      <c r="C713" s="222" t="s">
        <v>3606</v>
      </c>
      <c r="D713" s="224">
        <v>70011083</v>
      </c>
      <c r="E713" s="217" t="s">
        <v>3826</v>
      </c>
      <c r="F713" s="219" t="s">
        <v>3605</v>
      </c>
      <c r="G713" s="217"/>
      <c r="H713" s="219" t="s">
        <v>3605</v>
      </c>
      <c r="I713" s="217"/>
      <c r="J713" s="219" t="s">
        <v>3605</v>
      </c>
    </row>
    <row r="714" spans="1:10" ht="15" thickBot="1" x14ac:dyDescent="0.35">
      <c r="A714" s="88"/>
      <c r="B714" s="221"/>
      <c r="C714" s="223"/>
      <c r="D714" s="225"/>
      <c r="E714" s="218"/>
      <c r="F714" s="218"/>
      <c r="G714" s="218"/>
      <c r="H714" s="218"/>
      <c r="I714" s="218"/>
      <c r="J714" s="218"/>
    </row>
    <row r="715" spans="1:10" x14ac:dyDescent="0.3">
      <c r="A715" s="92"/>
      <c r="B715" s="220" t="s">
        <v>420</v>
      </c>
      <c r="C715" s="222" t="s">
        <v>3606</v>
      </c>
      <c r="D715" s="224">
        <v>70011084</v>
      </c>
      <c r="E715" s="217" t="s">
        <v>3827</v>
      </c>
      <c r="F715" s="219" t="s">
        <v>3605</v>
      </c>
      <c r="G715" s="217"/>
      <c r="H715" s="219" t="s">
        <v>3605</v>
      </c>
      <c r="I715" s="217"/>
      <c r="J715" s="219" t="s">
        <v>3605</v>
      </c>
    </row>
    <row r="716" spans="1:10" ht="15" thickBot="1" x14ac:dyDescent="0.35">
      <c r="A716" s="88"/>
      <c r="B716" s="221"/>
      <c r="C716" s="223"/>
      <c r="D716" s="225"/>
      <c r="E716" s="218"/>
      <c r="F716" s="218"/>
      <c r="G716" s="218"/>
      <c r="H716" s="218"/>
      <c r="I716" s="218"/>
      <c r="J716" s="218"/>
    </row>
    <row r="717" spans="1:10" x14ac:dyDescent="0.3">
      <c r="A717" s="92"/>
      <c r="B717" s="220" t="s">
        <v>478</v>
      </c>
      <c r="C717" s="222" t="s">
        <v>3606</v>
      </c>
      <c r="D717" s="224">
        <v>70011088</v>
      </c>
      <c r="E717" s="217" t="s">
        <v>3725</v>
      </c>
      <c r="F717" s="228">
        <v>12.757</v>
      </c>
      <c r="G717" s="217" t="s">
        <v>3648</v>
      </c>
      <c r="H717" s="228">
        <v>13.275</v>
      </c>
      <c r="I717" s="217" t="s">
        <v>3716</v>
      </c>
      <c r="J717" s="227">
        <v>13.88</v>
      </c>
    </row>
    <row r="718" spans="1:10" ht="15" thickBot="1" x14ac:dyDescent="0.35">
      <c r="A718" s="88"/>
      <c r="B718" s="221"/>
      <c r="C718" s="223"/>
      <c r="D718" s="225"/>
      <c r="E718" s="218"/>
      <c r="F718" s="218"/>
      <c r="G718" s="218"/>
      <c r="H718" s="218"/>
      <c r="I718" s="218"/>
      <c r="J718" s="218"/>
    </row>
    <row r="719" spans="1:10" x14ac:dyDescent="0.3">
      <c r="A719" s="92"/>
      <c r="B719" s="220" t="s">
        <v>466</v>
      </c>
      <c r="C719" s="222" t="s">
        <v>3606</v>
      </c>
      <c r="D719" s="224">
        <v>70011082</v>
      </c>
      <c r="E719" s="217" t="s">
        <v>3658</v>
      </c>
      <c r="F719" s="219" t="s">
        <v>3605</v>
      </c>
      <c r="G719" s="217" t="s">
        <v>3642</v>
      </c>
      <c r="H719" s="228">
        <v>5.944</v>
      </c>
      <c r="I719" s="217" t="s">
        <v>3659</v>
      </c>
      <c r="J719" s="228">
        <v>5.944</v>
      </c>
    </row>
    <row r="720" spans="1:10" ht="15" thickBot="1" x14ac:dyDescent="0.35">
      <c r="A720" s="88"/>
      <c r="B720" s="221"/>
      <c r="C720" s="223"/>
      <c r="D720" s="225"/>
      <c r="E720" s="218"/>
      <c r="F720" s="218"/>
      <c r="G720" s="218"/>
      <c r="H720" s="218"/>
      <c r="I720" s="218"/>
      <c r="J720" s="218"/>
    </row>
    <row r="721" spans="1:10" x14ac:dyDescent="0.3">
      <c r="A721" s="92"/>
      <c r="B721" s="220" t="s">
        <v>406</v>
      </c>
      <c r="C721" s="222" t="s">
        <v>3606</v>
      </c>
      <c r="D721" s="224">
        <v>70011081</v>
      </c>
      <c r="E721" s="217" t="s">
        <v>3827</v>
      </c>
      <c r="F721" s="219" t="s">
        <v>3605</v>
      </c>
      <c r="G721" s="217"/>
      <c r="H721" s="219" t="s">
        <v>3605</v>
      </c>
      <c r="I721" s="217"/>
      <c r="J721" s="219" t="s">
        <v>3605</v>
      </c>
    </row>
    <row r="722" spans="1:10" ht="15" thickBot="1" x14ac:dyDescent="0.35">
      <c r="A722" s="88"/>
      <c r="B722" s="221"/>
      <c r="C722" s="223"/>
      <c r="D722" s="225"/>
      <c r="E722" s="218"/>
      <c r="F722" s="218"/>
      <c r="G722" s="218"/>
      <c r="H722" s="218"/>
      <c r="I722" s="218"/>
      <c r="J722" s="218"/>
    </row>
    <row r="723" spans="1:10" x14ac:dyDescent="0.3">
      <c r="A723" s="92"/>
      <c r="B723" s="220" t="s">
        <v>469</v>
      </c>
      <c r="C723" s="222" t="s">
        <v>3606</v>
      </c>
      <c r="D723" s="224">
        <v>70011089</v>
      </c>
      <c r="E723" s="217" t="s">
        <v>3828</v>
      </c>
      <c r="F723" s="219" t="s">
        <v>3605</v>
      </c>
      <c r="G723" s="217"/>
      <c r="H723" s="219" t="s">
        <v>3605</v>
      </c>
      <c r="I723" s="217"/>
      <c r="J723" s="219" t="s">
        <v>3605</v>
      </c>
    </row>
    <row r="724" spans="1:10" ht="15" thickBot="1" x14ac:dyDescent="0.35">
      <c r="A724" s="88"/>
      <c r="B724" s="221"/>
      <c r="C724" s="223"/>
      <c r="D724" s="225"/>
      <c r="E724" s="218"/>
      <c r="F724" s="218"/>
      <c r="G724" s="218"/>
      <c r="H724" s="218"/>
      <c r="I724" s="218"/>
      <c r="J724" s="218"/>
    </row>
    <row r="725" spans="1:10" x14ac:dyDescent="0.3">
      <c r="A725" s="92"/>
      <c r="B725" s="220" t="s">
        <v>404</v>
      </c>
      <c r="C725" s="222" t="s">
        <v>3606</v>
      </c>
      <c r="D725" s="224">
        <v>70011087</v>
      </c>
      <c r="E725" s="217" t="s">
        <v>3816</v>
      </c>
      <c r="F725" s="219" t="s">
        <v>3605</v>
      </c>
      <c r="G725" s="217"/>
      <c r="H725" s="219" t="s">
        <v>3605</v>
      </c>
      <c r="I725" s="217"/>
      <c r="J725" s="219" t="s">
        <v>3605</v>
      </c>
    </row>
    <row r="726" spans="1:10" ht="15" thickBot="1" x14ac:dyDescent="0.35">
      <c r="A726" s="88"/>
      <c r="B726" s="221"/>
      <c r="C726" s="223"/>
      <c r="D726" s="225"/>
      <c r="E726" s="218"/>
      <c r="F726" s="218"/>
      <c r="G726" s="218"/>
      <c r="H726" s="218"/>
      <c r="I726" s="218"/>
      <c r="J726" s="218"/>
    </row>
    <row r="727" spans="1:10" x14ac:dyDescent="0.3">
      <c r="A727" s="92"/>
      <c r="B727" s="220" t="s">
        <v>454</v>
      </c>
      <c r="C727" s="222" t="s">
        <v>3606</v>
      </c>
      <c r="D727" s="224">
        <v>70010879</v>
      </c>
      <c r="E727" s="217" t="s">
        <v>3717</v>
      </c>
      <c r="F727" s="228">
        <v>15.215999999999999</v>
      </c>
      <c r="G727" s="217"/>
      <c r="H727" s="219" t="s">
        <v>3605</v>
      </c>
      <c r="I727" s="217" t="s">
        <v>3726</v>
      </c>
      <c r="J727" s="228">
        <v>17.206</v>
      </c>
    </row>
    <row r="728" spans="1:10" ht="15" thickBot="1" x14ac:dyDescent="0.35">
      <c r="A728" s="88"/>
      <c r="B728" s="221"/>
      <c r="C728" s="223"/>
      <c r="D728" s="225"/>
      <c r="E728" s="218"/>
      <c r="F728" s="218"/>
      <c r="G728" s="218"/>
      <c r="H728" s="218"/>
      <c r="I728" s="218"/>
      <c r="J728" s="218"/>
    </row>
    <row r="729" spans="1:10" x14ac:dyDescent="0.3">
      <c r="A729" s="92"/>
      <c r="B729" s="220" t="s">
        <v>471</v>
      </c>
      <c r="C729" s="222" t="s">
        <v>3606</v>
      </c>
      <c r="D729" s="224">
        <v>70010884</v>
      </c>
      <c r="E729" s="217" t="s">
        <v>3829</v>
      </c>
      <c r="F729" s="219" t="s">
        <v>3605</v>
      </c>
      <c r="G729" s="217"/>
      <c r="H729" s="219" t="s">
        <v>3605</v>
      </c>
      <c r="I729" s="217"/>
      <c r="J729" s="219" t="s">
        <v>3605</v>
      </c>
    </row>
    <row r="730" spans="1:10" ht="15" thickBot="1" x14ac:dyDescent="0.35">
      <c r="A730" s="88"/>
      <c r="B730" s="221"/>
      <c r="C730" s="223"/>
      <c r="D730" s="225"/>
      <c r="E730" s="218"/>
      <c r="F730" s="218"/>
      <c r="G730" s="218"/>
      <c r="H730" s="218"/>
      <c r="I730" s="218"/>
      <c r="J730" s="218"/>
    </row>
    <row r="731" spans="1:10" x14ac:dyDescent="0.3">
      <c r="A731" s="92"/>
      <c r="B731" s="220" t="s">
        <v>427</v>
      </c>
      <c r="C731" s="222" t="s">
        <v>3606</v>
      </c>
      <c r="D731" s="224">
        <v>70010882</v>
      </c>
      <c r="E731" s="217" t="s">
        <v>3679</v>
      </c>
      <c r="F731" s="228">
        <v>23.152000000000001</v>
      </c>
      <c r="G731" s="217" t="s">
        <v>3642</v>
      </c>
      <c r="H731" s="228">
        <v>24.033999999999999</v>
      </c>
      <c r="I731" s="217" t="s">
        <v>3696</v>
      </c>
      <c r="J731" s="228">
        <v>25.448</v>
      </c>
    </row>
    <row r="732" spans="1:10" ht="15" thickBot="1" x14ac:dyDescent="0.35">
      <c r="A732" s="88"/>
      <c r="B732" s="221"/>
      <c r="C732" s="223"/>
      <c r="D732" s="225"/>
      <c r="E732" s="218"/>
      <c r="F732" s="218"/>
      <c r="G732" s="218"/>
      <c r="H732" s="218"/>
      <c r="I732" s="218"/>
      <c r="J732" s="218"/>
    </row>
    <row r="733" spans="1:10" x14ac:dyDescent="0.3">
      <c r="A733" s="92"/>
      <c r="B733" s="220" t="s">
        <v>473</v>
      </c>
      <c r="C733" s="222" t="s">
        <v>3606</v>
      </c>
      <c r="D733" s="224">
        <v>70010881</v>
      </c>
      <c r="E733" s="217" t="s">
        <v>3830</v>
      </c>
      <c r="F733" s="219" t="s">
        <v>3605</v>
      </c>
      <c r="G733" s="217"/>
      <c r="H733" s="219" t="s">
        <v>3605</v>
      </c>
      <c r="I733" s="217"/>
      <c r="J733" s="219" t="s">
        <v>3605</v>
      </c>
    </row>
    <row r="734" spans="1:10" ht="15" thickBot="1" x14ac:dyDescent="0.35">
      <c r="A734" s="88"/>
      <c r="B734" s="221"/>
      <c r="C734" s="223"/>
      <c r="D734" s="225"/>
      <c r="E734" s="218"/>
      <c r="F734" s="218"/>
      <c r="G734" s="218"/>
      <c r="H734" s="218"/>
      <c r="I734" s="218"/>
      <c r="J734" s="218"/>
    </row>
    <row r="735" spans="1:10" x14ac:dyDescent="0.3">
      <c r="A735" s="92"/>
      <c r="B735" s="220" t="s">
        <v>476</v>
      </c>
      <c r="C735" s="222" t="s">
        <v>3606</v>
      </c>
      <c r="D735" s="224">
        <v>70010885</v>
      </c>
      <c r="E735" s="217" t="s">
        <v>3831</v>
      </c>
      <c r="F735" s="219" t="s">
        <v>3605</v>
      </c>
      <c r="G735" s="217"/>
      <c r="H735" s="219" t="s">
        <v>3605</v>
      </c>
      <c r="I735" s="217"/>
      <c r="J735" s="219" t="s">
        <v>3605</v>
      </c>
    </row>
    <row r="736" spans="1:10" ht="15" thickBot="1" x14ac:dyDescent="0.35">
      <c r="A736" s="88"/>
      <c r="B736" s="221"/>
      <c r="C736" s="223"/>
      <c r="D736" s="225"/>
      <c r="E736" s="218"/>
      <c r="F736" s="218"/>
      <c r="G736" s="218"/>
      <c r="H736" s="218"/>
      <c r="I736" s="218"/>
      <c r="J736" s="218"/>
    </row>
    <row r="737" spans="1:10" x14ac:dyDescent="0.3">
      <c r="A737" s="92"/>
      <c r="B737" s="220" t="s">
        <v>408</v>
      </c>
      <c r="C737" s="222" t="s">
        <v>3606</v>
      </c>
      <c r="D737" s="224">
        <v>70010877</v>
      </c>
      <c r="E737" s="217" t="s">
        <v>3832</v>
      </c>
      <c r="F737" s="219" t="s">
        <v>3605</v>
      </c>
      <c r="G737" s="217"/>
      <c r="H737" s="219" t="s">
        <v>3605</v>
      </c>
      <c r="I737" s="217"/>
      <c r="J737" s="219" t="s">
        <v>3605</v>
      </c>
    </row>
    <row r="738" spans="1:10" ht="15" thickBot="1" x14ac:dyDescent="0.35">
      <c r="A738" s="88"/>
      <c r="B738" s="221"/>
      <c r="C738" s="223"/>
      <c r="D738" s="225"/>
      <c r="E738" s="218"/>
      <c r="F738" s="218"/>
      <c r="G738" s="218"/>
      <c r="H738" s="218"/>
      <c r="I738" s="218"/>
      <c r="J738" s="218"/>
    </row>
    <row r="739" spans="1:10" x14ac:dyDescent="0.3">
      <c r="A739" s="92"/>
      <c r="B739" s="220" t="s">
        <v>411</v>
      </c>
      <c r="C739" s="222" t="s">
        <v>3606</v>
      </c>
      <c r="D739" s="224">
        <v>70010878</v>
      </c>
      <c r="E739" s="217" t="s">
        <v>3661</v>
      </c>
      <c r="F739" s="230">
        <v>1.8</v>
      </c>
      <c r="G739" s="217" t="s">
        <v>3685</v>
      </c>
      <c r="H739" s="226">
        <v>3</v>
      </c>
      <c r="I739" s="217" t="s">
        <v>3680</v>
      </c>
      <c r="J739" s="230">
        <v>3.4</v>
      </c>
    </row>
    <row r="740" spans="1:10" ht="15" thickBot="1" x14ac:dyDescent="0.35">
      <c r="A740" s="88"/>
      <c r="B740" s="221"/>
      <c r="C740" s="223"/>
      <c r="D740" s="225"/>
      <c r="E740" s="218"/>
      <c r="F740" s="218"/>
      <c r="G740" s="218"/>
      <c r="H740" s="218"/>
      <c r="I740" s="218"/>
      <c r="J740" s="218"/>
    </row>
    <row r="741" spans="1:10" x14ac:dyDescent="0.3">
      <c r="A741" s="92"/>
      <c r="B741" s="220" t="s">
        <v>422</v>
      </c>
      <c r="C741" s="222" t="s">
        <v>3606</v>
      </c>
      <c r="D741" s="224">
        <v>70010888</v>
      </c>
      <c r="E741" s="217" t="s">
        <v>3787</v>
      </c>
      <c r="F741" s="228">
        <v>22.385999999999999</v>
      </c>
      <c r="G741" s="217" t="s">
        <v>3652</v>
      </c>
      <c r="H741" s="228">
        <v>23.573</v>
      </c>
      <c r="I741" s="217" t="s">
        <v>3696</v>
      </c>
      <c r="J741" s="228">
        <v>24.477</v>
      </c>
    </row>
    <row r="742" spans="1:10" ht="15" thickBot="1" x14ac:dyDescent="0.35">
      <c r="A742" s="88"/>
      <c r="B742" s="221"/>
      <c r="C742" s="223"/>
      <c r="D742" s="225"/>
      <c r="E742" s="218"/>
      <c r="F742" s="218"/>
      <c r="G742" s="218"/>
      <c r="H742" s="218"/>
      <c r="I742" s="218"/>
      <c r="J742" s="218"/>
    </row>
    <row r="743" spans="1:10" x14ac:dyDescent="0.3">
      <c r="A743" s="92"/>
      <c r="B743" s="220" t="s">
        <v>395</v>
      </c>
      <c r="C743" s="222" t="s">
        <v>3606</v>
      </c>
      <c r="D743" s="224">
        <v>70010883</v>
      </c>
      <c r="E743" s="217" t="s">
        <v>3669</v>
      </c>
      <c r="F743" s="219" t="s">
        <v>3605</v>
      </c>
      <c r="G743" s="217"/>
      <c r="H743" s="219" t="s">
        <v>3605</v>
      </c>
      <c r="I743" s="217"/>
      <c r="J743" s="219" t="s">
        <v>3605</v>
      </c>
    </row>
    <row r="744" spans="1:10" ht="15" thickBot="1" x14ac:dyDescent="0.35">
      <c r="A744" s="88"/>
      <c r="B744" s="221"/>
      <c r="C744" s="223"/>
      <c r="D744" s="225"/>
      <c r="E744" s="218"/>
      <c r="F744" s="218"/>
      <c r="G744" s="218"/>
      <c r="H744" s="218"/>
      <c r="I744" s="218"/>
      <c r="J744" s="218"/>
    </row>
    <row r="745" spans="1:10" x14ac:dyDescent="0.3">
      <c r="A745" s="92"/>
      <c r="B745" s="220" t="s">
        <v>415</v>
      </c>
      <c r="C745" s="222" t="s">
        <v>3606</v>
      </c>
      <c r="D745" s="224">
        <v>70010886</v>
      </c>
      <c r="E745" s="217" t="s">
        <v>3783</v>
      </c>
      <c r="F745" s="219" t="s">
        <v>3605</v>
      </c>
      <c r="G745" s="217"/>
      <c r="H745" s="219" t="s">
        <v>3605</v>
      </c>
      <c r="I745" s="217"/>
      <c r="J745" s="219" t="s">
        <v>3605</v>
      </c>
    </row>
    <row r="746" spans="1:10" ht="15" thickBot="1" x14ac:dyDescent="0.35">
      <c r="A746" s="88"/>
      <c r="B746" s="221"/>
      <c r="C746" s="223"/>
      <c r="D746" s="225"/>
      <c r="E746" s="218"/>
      <c r="F746" s="218"/>
      <c r="G746" s="218"/>
      <c r="H746" s="218"/>
      <c r="I746" s="218"/>
      <c r="J746" s="218"/>
    </row>
    <row r="747" spans="1:10" x14ac:dyDescent="0.3">
      <c r="A747" s="92"/>
      <c r="B747" s="220" t="s">
        <v>418</v>
      </c>
      <c r="C747" s="222" t="s">
        <v>3606</v>
      </c>
      <c r="D747" s="224">
        <v>70010880</v>
      </c>
      <c r="E747" s="217" t="s">
        <v>3833</v>
      </c>
      <c r="F747" s="219" t="s">
        <v>3605</v>
      </c>
      <c r="G747" s="217" t="s">
        <v>3685</v>
      </c>
      <c r="H747" s="228">
        <v>10.895</v>
      </c>
      <c r="I747" s="217" t="s">
        <v>3751</v>
      </c>
      <c r="J747" s="228">
        <v>10.895</v>
      </c>
    </row>
    <row r="748" spans="1:10" ht="15" thickBot="1" x14ac:dyDescent="0.35">
      <c r="A748" s="88"/>
      <c r="B748" s="221"/>
      <c r="C748" s="223"/>
      <c r="D748" s="225"/>
      <c r="E748" s="218"/>
      <c r="F748" s="218"/>
      <c r="G748" s="218"/>
      <c r="H748" s="218"/>
      <c r="I748" s="218"/>
      <c r="J748" s="218"/>
    </row>
    <row r="749" spans="1:10" x14ac:dyDescent="0.3">
      <c r="A749" s="92"/>
      <c r="B749" s="220" t="s">
        <v>475</v>
      </c>
      <c r="C749" s="222" t="s">
        <v>3606</v>
      </c>
      <c r="D749" s="224">
        <v>70010887</v>
      </c>
      <c r="E749" s="217" t="s">
        <v>3624</v>
      </c>
      <c r="F749" s="228">
        <v>12.173</v>
      </c>
      <c r="G749" s="217" t="s">
        <v>3718</v>
      </c>
      <c r="H749" s="228">
        <v>13.384</v>
      </c>
      <c r="I749" s="217" t="s">
        <v>3643</v>
      </c>
      <c r="J749" s="228">
        <v>14.737</v>
      </c>
    </row>
    <row r="750" spans="1:10" ht="15" thickBot="1" x14ac:dyDescent="0.35">
      <c r="A750" s="88"/>
      <c r="B750" s="221"/>
      <c r="C750" s="223"/>
      <c r="D750" s="225"/>
      <c r="E750" s="218"/>
      <c r="F750" s="218"/>
      <c r="G750" s="218"/>
      <c r="H750" s="218"/>
      <c r="I750" s="218"/>
      <c r="J750" s="218"/>
    </row>
    <row r="751" spans="1:10" x14ac:dyDescent="0.3">
      <c r="A751" s="92"/>
      <c r="B751" s="220" t="s">
        <v>397</v>
      </c>
      <c r="C751" s="222" t="s">
        <v>3606</v>
      </c>
      <c r="D751" s="224">
        <v>70013872</v>
      </c>
      <c r="E751" s="217" t="s">
        <v>3658</v>
      </c>
      <c r="F751" s="219" t="s">
        <v>3605</v>
      </c>
      <c r="G751" s="217" t="s">
        <v>3642</v>
      </c>
      <c r="H751" s="228">
        <v>8.0030000000000001</v>
      </c>
      <c r="I751" s="217" t="s">
        <v>3659</v>
      </c>
      <c r="J751" s="228">
        <v>8.0030000000000001</v>
      </c>
    </row>
    <row r="752" spans="1:10" ht="15" thickBot="1" x14ac:dyDescent="0.35">
      <c r="A752" s="88"/>
      <c r="B752" s="221"/>
      <c r="C752" s="223"/>
      <c r="D752" s="225"/>
      <c r="E752" s="218"/>
      <c r="F752" s="218"/>
      <c r="G752" s="218"/>
      <c r="H752" s="218"/>
      <c r="I752" s="218"/>
      <c r="J752" s="218"/>
    </row>
    <row r="753" spans="1:10" x14ac:dyDescent="0.3">
      <c r="A753" s="92"/>
      <c r="B753" s="220" t="s">
        <v>425</v>
      </c>
      <c r="C753" s="222" t="s">
        <v>3606</v>
      </c>
      <c r="D753" s="224">
        <v>70013873</v>
      </c>
      <c r="E753" s="217" t="s">
        <v>3834</v>
      </c>
      <c r="F753" s="219" t="s">
        <v>3605</v>
      </c>
      <c r="G753" s="217"/>
      <c r="H753" s="219" t="s">
        <v>3605</v>
      </c>
      <c r="I753" s="217"/>
      <c r="J753" s="219" t="s">
        <v>3605</v>
      </c>
    </row>
    <row r="754" spans="1:10" ht="15" thickBot="1" x14ac:dyDescent="0.35">
      <c r="A754" s="88"/>
      <c r="B754" s="221"/>
      <c r="C754" s="223"/>
      <c r="D754" s="225"/>
      <c r="E754" s="218"/>
      <c r="F754" s="218"/>
      <c r="G754" s="218"/>
      <c r="H754" s="218"/>
      <c r="I754" s="218"/>
      <c r="J754" s="218"/>
    </row>
    <row r="755" spans="1:10" x14ac:dyDescent="0.3">
      <c r="A755" s="92"/>
      <c r="B755" s="220" t="s">
        <v>437</v>
      </c>
      <c r="C755" s="222" t="s">
        <v>3606</v>
      </c>
      <c r="D755" s="224">
        <v>70013865</v>
      </c>
      <c r="E755" s="217" t="s">
        <v>3787</v>
      </c>
      <c r="F755" s="228">
        <v>30.021999999999998</v>
      </c>
      <c r="G755" s="217"/>
      <c r="H755" s="219" t="s">
        <v>3605</v>
      </c>
      <c r="I755" s="217" t="s">
        <v>3695</v>
      </c>
      <c r="J755" s="227">
        <v>33.17</v>
      </c>
    </row>
    <row r="756" spans="1:10" ht="15" thickBot="1" x14ac:dyDescent="0.35">
      <c r="A756" s="88"/>
      <c r="B756" s="221"/>
      <c r="C756" s="223"/>
      <c r="D756" s="225"/>
      <c r="E756" s="218"/>
      <c r="F756" s="218"/>
      <c r="G756" s="218"/>
      <c r="H756" s="218"/>
      <c r="I756" s="218"/>
      <c r="J756" s="218"/>
    </row>
    <row r="757" spans="1:10" x14ac:dyDescent="0.3">
      <c r="A757" s="92"/>
      <c r="B757" s="220" t="s">
        <v>448</v>
      </c>
      <c r="C757" s="222" t="s">
        <v>3606</v>
      </c>
      <c r="D757" s="224">
        <v>70013867</v>
      </c>
      <c r="E757" s="217" t="s">
        <v>3647</v>
      </c>
      <c r="F757" s="228">
        <v>1E-3</v>
      </c>
      <c r="G757" s="217" t="s">
        <v>3791</v>
      </c>
      <c r="H757" s="228">
        <v>31.417999999999999</v>
      </c>
      <c r="I757" s="217"/>
      <c r="J757" s="219" t="s">
        <v>3605</v>
      </c>
    </row>
    <row r="758" spans="1:10" ht="15" thickBot="1" x14ac:dyDescent="0.35">
      <c r="A758" s="88"/>
      <c r="B758" s="221"/>
      <c r="C758" s="223"/>
      <c r="D758" s="225"/>
      <c r="E758" s="218"/>
      <c r="F758" s="218"/>
      <c r="G758" s="218"/>
      <c r="H758" s="218"/>
      <c r="I758" s="218"/>
      <c r="J758" s="218"/>
    </row>
    <row r="759" spans="1:10" x14ac:dyDescent="0.3">
      <c r="A759" s="92"/>
      <c r="B759" s="220" t="s">
        <v>416</v>
      </c>
      <c r="C759" s="222" t="s">
        <v>3606</v>
      </c>
      <c r="D759" s="224">
        <v>70013866</v>
      </c>
      <c r="E759" s="217" t="s">
        <v>3835</v>
      </c>
      <c r="F759" s="219" t="s">
        <v>3605</v>
      </c>
      <c r="G759" s="217"/>
      <c r="H759" s="219" t="s">
        <v>3605</v>
      </c>
      <c r="I759" s="217"/>
      <c r="J759" s="219" t="s">
        <v>3605</v>
      </c>
    </row>
    <row r="760" spans="1:10" ht="15" thickBot="1" x14ac:dyDescent="0.35">
      <c r="A760" s="88"/>
      <c r="B760" s="221"/>
      <c r="C760" s="223"/>
      <c r="D760" s="225"/>
      <c r="E760" s="218"/>
      <c r="F760" s="218"/>
      <c r="G760" s="218"/>
      <c r="H760" s="218"/>
      <c r="I760" s="218"/>
      <c r="J760" s="218"/>
    </row>
    <row r="761" spans="1:10" x14ac:dyDescent="0.3">
      <c r="A761" s="92"/>
      <c r="B761" s="220" t="s">
        <v>444</v>
      </c>
      <c r="C761" s="222" t="s">
        <v>3606</v>
      </c>
      <c r="D761" s="224">
        <v>70013870</v>
      </c>
      <c r="E761" s="217" t="s">
        <v>3692</v>
      </c>
      <c r="F761" s="228">
        <v>22.667000000000002</v>
      </c>
      <c r="G761" s="217"/>
      <c r="H761" s="219" t="s">
        <v>3605</v>
      </c>
      <c r="I761" s="217" t="s">
        <v>3678</v>
      </c>
      <c r="J761" s="228">
        <v>24.044</v>
      </c>
    </row>
    <row r="762" spans="1:10" ht="15" thickBot="1" x14ac:dyDescent="0.35">
      <c r="A762" s="88"/>
      <c r="B762" s="221"/>
      <c r="C762" s="223"/>
      <c r="D762" s="225"/>
      <c r="E762" s="218"/>
      <c r="F762" s="218"/>
      <c r="G762" s="218"/>
      <c r="H762" s="218"/>
      <c r="I762" s="218"/>
      <c r="J762" s="218"/>
    </row>
    <row r="763" spans="1:10" x14ac:dyDescent="0.3">
      <c r="A763" s="92"/>
      <c r="B763" s="220" t="s">
        <v>413</v>
      </c>
      <c r="C763" s="222" t="s">
        <v>3606</v>
      </c>
      <c r="D763" s="224">
        <v>70013869</v>
      </c>
      <c r="E763" s="217" t="s">
        <v>3836</v>
      </c>
      <c r="F763" s="219" t="s">
        <v>3605</v>
      </c>
      <c r="G763" s="217" t="s">
        <v>3739</v>
      </c>
      <c r="H763" s="228">
        <v>25.323</v>
      </c>
      <c r="I763" s="217" t="s">
        <v>3615</v>
      </c>
      <c r="J763" s="228">
        <v>26.597000000000001</v>
      </c>
    </row>
    <row r="764" spans="1:10" ht="15" thickBot="1" x14ac:dyDescent="0.35">
      <c r="A764" s="88"/>
      <c r="B764" s="221"/>
      <c r="C764" s="223"/>
      <c r="D764" s="225"/>
      <c r="E764" s="218"/>
      <c r="F764" s="218"/>
      <c r="G764" s="218"/>
      <c r="H764" s="218"/>
      <c r="I764" s="218"/>
      <c r="J764" s="218"/>
    </row>
    <row r="765" spans="1:10" x14ac:dyDescent="0.3">
      <c r="A765" s="92"/>
      <c r="B765" s="220" t="s">
        <v>429</v>
      </c>
      <c r="C765" s="222" t="s">
        <v>3606</v>
      </c>
      <c r="D765" s="224">
        <v>70013876</v>
      </c>
      <c r="E765" s="217" t="s">
        <v>3607</v>
      </c>
      <c r="F765" s="227">
        <v>11.22</v>
      </c>
      <c r="G765" s="217" t="s">
        <v>3648</v>
      </c>
      <c r="H765" s="227">
        <v>11.73</v>
      </c>
      <c r="I765" s="217" t="s">
        <v>3615</v>
      </c>
      <c r="J765" s="227">
        <v>12.75</v>
      </c>
    </row>
    <row r="766" spans="1:10" ht="15" thickBot="1" x14ac:dyDescent="0.35">
      <c r="A766" s="88"/>
      <c r="B766" s="221"/>
      <c r="C766" s="223"/>
      <c r="D766" s="225"/>
      <c r="E766" s="218"/>
      <c r="F766" s="218"/>
      <c r="G766" s="218"/>
      <c r="H766" s="218"/>
      <c r="I766" s="218"/>
      <c r="J766" s="218"/>
    </row>
    <row r="767" spans="1:10" x14ac:dyDescent="0.3">
      <c r="A767" s="92"/>
      <c r="B767" s="220" t="s">
        <v>410</v>
      </c>
      <c r="C767" s="222" t="s">
        <v>3606</v>
      </c>
      <c r="D767" s="224">
        <v>70013874</v>
      </c>
      <c r="E767" s="217" t="s">
        <v>3837</v>
      </c>
      <c r="F767" s="219" t="s">
        <v>3605</v>
      </c>
      <c r="G767" s="217"/>
      <c r="H767" s="219" t="s">
        <v>3605</v>
      </c>
      <c r="I767" s="217"/>
      <c r="J767" s="219" t="s">
        <v>3605</v>
      </c>
    </row>
    <row r="768" spans="1:10" ht="15" thickBot="1" x14ac:dyDescent="0.35">
      <c r="A768" s="88"/>
      <c r="B768" s="221"/>
      <c r="C768" s="223"/>
      <c r="D768" s="225"/>
      <c r="E768" s="218"/>
      <c r="F768" s="218"/>
      <c r="G768" s="218"/>
      <c r="H768" s="218"/>
      <c r="I768" s="218"/>
      <c r="J768" s="218"/>
    </row>
    <row r="769" spans="1:10" x14ac:dyDescent="0.3">
      <c r="A769" s="92"/>
      <c r="B769" s="220" t="s">
        <v>409</v>
      </c>
      <c r="C769" s="222" t="s">
        <v>3606</v>
      </c>
      <c r="D769" s="224">
        <v>70013871</v>
      </c>
      <c r="E769" s="217" t="s">
        <v>3658</v>
      </c>
      <c r="F769" s="219" t="s">
        <v>3605</v>
      </c>
      <c r="G769" s="217"/>
      <c r="H769" s="219" t="s">
        <v>3605</v>
      </c>
      <c r="I769" s="217"/>
      <c r="J769" s="219" t="s">
        <v>3605</v>
      </c>
    </row>
    <row r="770" spans="1:10" ht="15" thickBot="1" x14ac:dyDescent="0.35">
      <c r="A770" s="88"/>
      <c r="B770" s="221"/>
      <c r="C770" s="223"/>
      <c r="D770" s="225"/>
      <c r="E770" s="218"/>
      <c r="F770" s="218"/>
      <c r="G770" s="218"/>
      <c r="H770" s="218"/>
      <c r="I770" s="218"/>
      <c r="J770" s="218"/>
    </row>
    <row r="771" spans="1:10" x14ac:dyDescent="0.3">
      <c r="A771" s="92"/>
      <c r="B771" s="220" t="s">
        <v>457</v>
      </c>
      <c r="C771" s="222" t="s">
        <v>3606</v>
      </c>
      <c r="D771" s="224">
        <v>70013875</v>
      </c>
      <c r="E771" s="217" t="s">
        <v>3613</v>
      </c>
      <c r="F771" s="230">
        <v>15.5</v>
      </c>
      <c r="G771" s="217" t="s">
        <v>3662</v>
      </c>
      <c r="H771" s="230">
        <v>15.5</v>
      </c>
      <c r="I771" s="217" t="s">
        <v>3663</v>
      </c>
      <c r="J771" s="230">
        <v>15.5</v>
      </c>
    </row>
    <row r="772" spans="1:10" ht="15" thickBot="1" x14ac:dyDescent="0.35">
      <c r="A772" s="88"/>
      <c r="B772" s="221"/>
      <c r="C772" s="223"/>
      <c r="D772" s="225"/>
      <c r="E772" s="218"/>
      <c r="F772" s="218"/>
      <c r="G772" s="218"/>
      <c r="H772" s="218"/>
      <c r="I772" s="218"/>
      <c r="J772" s="218"/>
    </row>
    <row r="773" spans="1:10" x14ac:dyDescent="0.3">
      <c r="A773" s="92"/>
      <c r="B773" s="220" t="s">
        <v>459</v>
      </c>
      <c r="C773" s="222" t="s">
        <v>3606</v>
      </c>
      <c r="D773" s="224">
        <v>70013868</v>
      </c>
      <c r="E773" s="217" t="s">
        <v>3730</v>
      </c>
      <c r="F773" s="228">
        <v>14.622999999999999</v>
      </c>
      <c r="G773" s="217" t="s">
        <v>3642</v>
      </c>
      <c r="H773" s="228">
        <v>15.679</v>
      </c>
      <c r="I773" s="217" t="s">
        <v>3626</v>
      </c>
      <c r="J773" s="228">
        <v>16.581</v>
      </c>
    </row>
    <row r="774" spans="1:10" ht="15" thickBot="1" x14ac:dyDescent="0.35">
      <c r="A774" s="88"/>
      <c r="B774" s="221"/>
      <c r="C774" s="223"/>
      <c r="D774" s="225"/>
      <c r="E774" s="218"/>
      <c r="F774" s="218"/>
      <c r="G774" s="218"/>
      <c r="H774" s="218"/>
      <c r="I774" s="218"/>
      <c r="J774" s="218"/>
    </row>
    <row r="775" spans="1:10" x14ac:dyDescent="0.3">
      <c r="A775" s="92"/>
      <c r="B775" s="220" t="s">
        <v>453</v>
      </c>
      <c r="C775" s="222" t="s">
        <v>3606</v>
      </c>
      <c r="D775" s="224">
        <v>70011143</v>
      </c>
      <c r="E775" s="217" t="s">
        <v>3658</v>
      </c>
      <c r="F775" s="219" t="s">
        <v>3605</v>
      </c>
      <c r="G775" s="217" t="s">
        <v>3642</v>
      </c>
      <c r="H775" s="228">
        <v>5.2370000000000001</v>
      </c>
      <c r="I775" s="217" t="s">
        <v>3659</v>
      </c>
      <c r="J775" s="228">
        <v>5.2370000000000001</v>
      </c>
    </row>
    <row r="776" spans="1:10" ht="15" thickBot="1" x14ac:dyDescent="0.35">
      <c r="A776" s="88"/>
      <c r="B776" s="221"/>
      <c r="C776" s="223"/>
      <c r="D776" s="225"/>
      <c r="E776" s="218"/>
      <c r="F776" s="218"/>
      <c r="G776" s="218"/>
      <c r="H776" s="218"/>
      <c r="I776" s="218"/>
      <c r="J776" s="218"/>
    </row>
    <row r="777" spans="1:10" x14ac:dyDescent="0.3">
      <c r="A777" s="92"/>
      <c r="B777" s="220" t="s">
        <v>399</v>
      </c>
      <c r="C777" s="222" t="s">
        <v>3606</v>
      </c>
      <c r="D777" s="224">
        <v>70011148</v>
      </c>
      <c r="E777" s="217" t="s">
        <v>3658</v>
      </c>
      <c r="F777" s="219" t="s">
        <v>3605</v>
      </c>
      <c r="G777" s="217" t="s">
        <v>3642</v>
      </c>
      <c r="H777" s="228">
        <v>5.3319999999999999</v>
      </c>
      <c r="I777" s="217"/>
      <c r="J777" s="219" t="s">
        <v>3605</v>
      </c>
    </row>
    <row r="778" spans="1:10" ht="15" thickBot="1" x14ac:dyDescent="0.35">
      <c r="A778" s="88"/>
      <c r="B778" s="221"/>
      <c r="C778" s="223"/>
      <c r="D778" s="225"/>
      <c r="E778" s="218"/>
      <c r="F778" s="218"/>
      <c r="G778" s="218"/>
      <c r="H778" s="218"/>
      <c r="I778" s="218"/>
      <c r="J778" s="218"/>
    </row>
    <row r="779" spans="1:10" x14ac:dyDescent="0.3">
      <c r="A779" s="92"/>
      <c r="B779" s="220" t="s">
        <v>417</v>
      </c>
      <c r="C779" s="222" t="s">
        <v>3606</v>
      </c>
      <c r="D779" s="224">
        <v>70011149</v>
      </c>
      <c r="E779" s="217" t="s">
        <v>3787</v>
      </c>
      <c r="F779" s="227">
        <v>12.58</v>
      </c>
      <c r="G779" s="217" t="s">
        <v>3662</v>
      </c>
      <c r="H779" s="228">
        <v>13.837</v>
      </c>
      <c r="I779" s="217" t="s">
        <v>3678</v>
      </c>
      <c r="J779" s="228">
        <v>14.747999999999999</v>
      </c>
    </row>
    <row r="780" spans="1:10" ht="15" thickBot="1" x14ac:dyDescent="0.35">
      <c r="A780" s="88"/>
      <c r="B780" s="221"/>
      <c r="C780" s="223"/>
      <c r="D780" s="225"/>
      <c r="E780" s="218"/>
      <c r="F780" s="218"/>
      <c r="G780" s="218"/>
      <c r="H780" s="218"/>
      <c r="I780" s="218"/>
      <c r="J780" s="218"/>
    </row>
    <row r="781" spans="1:10" x14ac:dyDescent="0.3">
      <c r="A781" s="92"/>
      <c r="B781" s="220" t="s">
        <v>477</v>
      </c>
      <c r="C781" s="222" t="s">
        <v>3606</v>
      </c>
      <c r="D781" s="224">
        <v>70011142</v>
      </c>
      <c r="E781" s="217" t="s">
        <v>3672</v>
      </c>
      <c r="F781" s="227">
        <v>15.48</v>
      </c>
      <c r="G781" s="217" t="s">
        <v>3707</v>
      </c>
      <c r="H781" s="227">
        <v>16.61</v>
      </c>
      <c r="I781" s="217" t="s">
        <v>3675</v>
      </c>
      <c r="J781" s="230">
        <v>17.7</v>
      </c>
    </row>
    <row r="782" spans="1:10" ht="15" thickBot="1" x14ac:dyDescent="0.35">
      <c r="A782" s="88"/>
      <c r="B782" s="221"/>
      <c r="C782" s="223"/>
      <c r="D782" s="225"/>
      <c r="E782" s="218"/>
      <c r="F782" s="218"/>
      <c r="G782" s="218"/>
      <c r="H782" s="218"/>
      <c r="I782" s="218"/>
      <c r="J782" s="218"/>
    </row>
    <row r="783" spans="1:10" x14ac:dyDescent="0.3">
      <c r="A783" s="92"/>
      <c r="B783" s="220" t="s">
        <v>432</v>
      </c>
      <c r="C783" s="222" t="s">
        <v>3606</v>
      </c>
      <c r="D783" s="224">
        <v>70011147</v>
      </c>
      <c r="E783" s="217" t="s">
        <v>3816</v>
      </c>
      <c r="F783" s="219" t="s">
        <v>3605</v>
      </c>
      <c r="G783" s="217"/>
      <c r="H783" s="219" t="s">
        <v>3605</v>
      </c>
      <c r="I783" s="217" t="s">
        <v>3751</v>
      </c>
      <c r="J783" s="228">
        <v>6.9619999999999997</v>
      </c>
    </row>
    <row r="784" spans="1:10" ht="15" thickBot="1" x14ac:dyDescent="0.35">
      <c r="A784" s="88"/>
      <c r="B784" s="221"/>
      <c r="C784" s="223"/>
      <c r="D784" s="225"/>
      <c r="E784" s="218"/>
      <c r="F784" s="218"/>
      <c r="G784" s="218"/>
      <c r="H784" s="218"/>
      <c r="I784" s="218"/>
      <c r="J784" s="218"/>
    </row>
    <row r="785" spans="1:10" x14ac:dyDescent="0.3">
      <c r="A785" s="92"/>
      <c r="B785" s="220" t="s">
        <v>431</v>
      </c>
      <c r="C785" s="222" t="s">
        <v>3606</v>
      </c>
      <c r="D785" s="224">
        <v>70011141</v>
      </c>
      <c r="E785" s="217" t="s">
        <v>3616</v>
      </c>
      <c r="F785" s="219" t="s">
        <v>3605</v>
      </c>
      <c r="G785" s="217"/>
      <c r="H785" s="219" t="s">
        <v>3605</v>
      </c>
      <c r="I785" s="217"/>
      <c r="J785" s="219" t="s">
        <v>3605</v>
      </c>
    </row>
    <row r="786" spans="1:10" ht="15" thickBot="1" x14ac:dyDescent="0.35">
      <c r="A786" s="88"/>
      <c r="B786" s="221"/>
      <c r="C786" s="223"/>
      <c r="D786" s="225"/>
      <c r="E786" s="218"/>
      <c r="F786" s="218"/>
      <c r="G786" s="218"/>
      <c r="H786" s="218"/>
      <c r="I786" s="218"/>
      <c r="J786" s="218"/>
    </row>
    <row r="787" spans="1:10" x14ac:dyDescent="0.3">
      <c r="A787" s="92"/>
      <c r="B787" s="220" t="s">
        <v>464</v>
      </c>
      <c r="C787" s="222" t="s">
        <v>3606</v>
      </c>
      <c r="D787" s="224">
        <v>70011144</v>
      </c>
      <c r="E787" s="217" t="s">
        <v>3661</v>
      </c>
      <c r="F787" s="228">
        <v>21.600999999999999</v>
      </c>
      <c r="G787" s="217"/>
      <c r="H787" s="219" t="s">
        <v>3605</v>
      </c>
      <c r="I787" s="217"/>
      <c r="J787" s="219" t="s">
        <v>3605</v>
      </c>
    </row>
    <row r="788" spans="1:10" ht="15" thickBot="1" x14ac:dyDescent="0.35">
      <c r="A788" s="88"/>
      <c r="B788" s="221"/>
      <c r="C788" s="223"/>
      <c r="D788" s="225"/>
      <c r="E788" s="218"/>
      <c r="F788" s="218"/>
      <c r="G788" s="218"/>
      <c r="H788" s="218"/>
      <c r="I788" s="218"/>
      <c r="J788" s="218"/>
    </row>
    <row r="789" spans="1:10" x14ac:dyDescent="0.3">
      <c r="A789" s="92"/>
      <c r="B789" s="220" t="s">
        <v>389</v>
      </c>
      <c r="C789" s="222" t="s">
        <v>3606</v>
      </c>
      <c r="D789" s="224">
        <v>70011146</v>
      </c>
      <c r="E789" s="217" t="s">
        <v>3838</v>
      </c>
      <c r="F789" s="219" t="s">
        <v>3605</v>
      </c>
      <c r="G789" s="217"/>
      <c r="H789" s="219" t="s">
        <v>3605</v>
      </c>
      <c r="I789" s="217"/>
      <c r="J789" s="219" t="s">
        <v>3605</v>
      </c>
    </row>
    <row r="790" spans="1:10" ht="15" thickBot="1" x14ac:dyDescent="0.35">
      <c r="A790" s="88"/>
      <c r="B790" s="221"/>
      <c r="C790" s="223"/>
      <c r="D790" s="225"/>
      <c r="E790" s="218"/>
      <c r="F790" s="218"/>
      <c r="G790" s="218"/>
      <c r="H790" s="218"/>
      <c r="I790" s="218"/>
      <c r="J790" s="218"/>
    </row>
    <row r="791" spans="1:10" x14ac:dyDescent="0.3">
      <c r="A791" s="92"/>
      <c r="B791" s="220" t="s">
        <v>443</v>
      </c>
      <c r="C791" s="222" t="s">
        <v>3606</v>
      </c>
      <c r="D791" s="224">
        <v>70011150</v>
      </c>
      <c r="E791" s="217" t="s">
        <v>3661</v>
      </c>
      <c r="F791" s="228">
        <v>13.496</v>
      </c>
      <c r="G791" s="217" t="s">
        <v>3648</v>
      </c>
      <c r="H791" s="228">
        <v>14.365</v>
      </c>
      <c r="I791" s="217" t="s">
        <v>3663</v>
      </c>
      <c r="J791" s="228">
        <v>14.632</v>
      </c>
    </row>
    <row r="792" spans="1:10" ht="15" thickBot="1" x14ac:dyDescent="0.35">
      <c r="A792" s="88"/>
      <c r="B792" s="221"/>
      <c r="C792" s="223"/>
      <c r="D792" s="225"/>
      <c r="E792" s="218"/>
      <c r="F792" s="218"/>
      <c r="G792" s="218"/>
      <c r="H792" s="218"/>
      <c r="I792" s="218"/>
      <c r="J792" s="218"/>
    </row>
    <row r="793" spans="1:10" x14ac:dyDescent="0.3">
      <c r="A793" s="92"/>
      <c r="B793" s="220" t="s">
        <v>451</v>
      </c>
      <c r="C793" s="222" t="s">
        <v>3606</v>
      </c>
      <c r="D793" s="224">
        <v>70011152</v>
      </c>
      <c r="E793" s="217" t="s">
        <v>3839</v>
      </c>
      <c r="F793" s="219" t="s">
        <v>3605</v>
      </c>
      <c r="G793" s="217"/>
      <c r="H793" s="219" t="s">
        <v>3605</v>
      </c>
      <c r="I793" s="217"/>
      <c r="J793" s="219" t="s">
        <v>3605</v>
      </c>
    </row>
    <row r="794" spans="1:10" ht="15" thickBot="1" x14ac:dyDescent="0.35">
      <c r="A794" s="88"/>
      <c r="B794" s="221"/>
      <c r="C794" s="223"/>
      <c r="D794" s="225"/>
      <c r="E794" s="218"/>
      <c r="F794" s="218"/>
      <c r="G794" s="218"/>
      <c r="H794" s="218"/>
      <c r="I794" s="218"/>
      <c r="J794" s="218"/>
    </row>
    <row r="795" spans="1:10" x14ac:dyDescent="0.3">
      <c r="A795" s="92"/>
      <c r="B795" s="220" t="s">
        <v>391</v>
      </c>
      <c r="C795" s="222" t="s">
        <v>3606</v>
      </c>
      <c r="D795" s="224">
        <v>70011151</v>
      </c>
      <c r="E795" s="217" t="s">
        <v>3787</v>
      </c>
      <c r="F795" s="226">
        <v>25</v>
      </c>
      <c r="G795" s="217"/>
      <c r="H795" s="219" t="s">
        <v>3605</v>
      </c>
      <c r="I795" s="217"/>
      <c r="J795" s="219" t="s">
        <v>3605</v>
      </c>
    </row>
    <row r="796" spans="1:10" ht="15" thickBot="1" x14ac:dyDescent="0.35">
      <c r="A796" s="88"/>
      <c r="B796" s="221"/>
      <c r="C796" s="223"/>
      <c r="D796" s="225"/>
      <c r="E796" s="218"/>
      <c r="F796" s="218"/>
      <c r="G796" s="218"/>
      <c r="H796" s="218"/>
      <c r="I796" s="218"/>
      <c r="J796" s="218"/>
    </row>
    <row r="797" spans="1:10" x14ac:dyDescent="0.3">
      <c r="A797" s="92"/>
      <c r="B797" s="220" t="s">
        <v>407</v>
      </c>
      <c r="C797" s="222" t="s">
        <v>3606</v>
      </c>
      <c r="D797" s="224">
        <v>70011145</v>
      </c>
      <c r="E797" s="217" t="s">
        <v>3839</v>
      </c>
      <c r="F797" s="219" t="s">
        <v>3605</v>
      </c>
      <c r="G797" s="217"/>
      <c r="H797" s="219" t="s">
        <v>3605</v>
      </c>
      <c r="I797" s="217"/>
      <c r="J797" s="219" t="s">
        <v>3605</v>
      </c>
    </row>
    <row r="798" spans="1:10" ht="15" thickBot="1" x14ac:dyDescent="0.35">
      <c r="A798" s="88"/>
      <c r="B798" s="221"/>
      <c r="C798" s="223"/>
      <c r="D798" s="225"/>
      <c r="E798" s="218"/>
      <c r="F798" s="218"/>
      <c r="G798" s="218"/>
      <c r="H798" s="218"/>
      <c r="I798" s="218"/>
      <c r="J798" s="218"/>
    </row>
    <row r="799" spans="1:10" x14ac:dyDescent="0.3">
      <c r="A799" s="92"/>
      <c r="B799" s="220" t="s">
        <v>447</v>
      </c>
      <c r="C799" s="222" t="s">
        <v>3606</v>
      </c>
      <c r="D799" s="224">
        <v>70007211</v>
      </c>
      <c r="E799" s="217" t="s">
        <v>3787</v>
      </c>
      <c r="F799" s="228">
        <v>7.1319999999999997</v>
      </c>
      <c r="G799" s="217" t="s">
        <v>3614</v>
      </c>
      <c r="H799" s="228">
        <v>7.133</v>
      </c>
      <c r="I799" s="217" t="s">
        <v>3673</v>
      </c>
      <c r="J799" s="228">
        <v>7.133</v>
      </c>
    </row>
    <row r="800" spans="1:10" ht="15" thickBot="1" x14ac:dyDescent="0.35">
      <c r="A800" s="88"/>
      <c r="B800" s="221"/>
      <c r="C800" s="223"/>
      <c r="D800" s="225"/>
      <c r="E800" s="218"/>
      <c r="F800" s="218"/>
      <c r="G800" s="218"/>
      <c r="H800" s="218"/>
      <c r="I800" s="218"/>
      <c r="J800" s="218"/>
    </row>
    <row r="801" spans="1:10" x14ac:dyDescent="0.3">
      <c r="A801" s="92"/>
      <c r="B801" s="220" t="s">
        <v>465</v>
      </c>
      <c r="C801" s="222" t="s">
        <v>3606</v>
      </c>
      <c r="D801" s="224">
        <v>7007216</v>
      </c>
      <c r="E801" s="217" t="s">
        <v>3840</v>
      </c>
      <c r="F801" s="219" t="s">
        <v>3605</v>
      </c>
      <c r="G801" s="217" t="s">
        <v>3646</v>
      </c>
      <c r="H801" s="228">
        <v>11.795999999999999</v>
      </c>
      <c r="I801" s="217"/>
      <c r="J801" s="219" t="s">
        <v>3605</v>
      </c>
    </row>
    <row r="802" spans="1:10" ht="15" thickBot="1" x14ac:dyDescent="0.35">
      <c r="A802" s="88"/>
      <c r="B802" s="221"/>
      <c r="C802" s="223"/>
      <c r="D802" s="225"/>
      <c r="E802" s="218"/>
      <c r="F802" s="218"/>
      <c r="G802" s="218"/>
      <c r="H802" s="218"/>
      <c r="I802" s="218"/>
      <c r="J802" s="218"/>
    </row>
    <row r="803" spans="1:10" x14ac:dyDescent="0.3">
      <c r="A803" s="92"/>
      <c r="B803" s="220" t="s">
        <v>439</v>
      </c>
      <c r="C803" s="222" t="s">
        <v>3606</v>
      </c>
      <c r="D803" s="224">
        <v>70007205</v>
      </c>
      <c r="E803" s="217" t="s">
        <v>3838</v>
      </c>
      <c r="F803" s="219" t="s">
        <v>3605</v>
      </c>
      <c r="G803" s="217"/>
      <c r="H803" s="219" t="s">
        <v>3605</v>
      </c>
      <c r="I803" s="217"/>
      <c r="J803" s="219" t="s">
        <v>3605</v>
      </c>
    </row>
    <row r="804" spans="1:10" ht="15" thickBot="1" x14ac:dyDescent="0.35">
      <c r="A804" s="88"/>
      <c r="B804" s="221"/>
      <c r="C804" s="223"/>
      <c r="D804" s="225"/>
      <c r="E804" s="218"/>
      <c r="F804" s="218"/>
      <c r="G804" s="218"/>
      <c r="H804" s="218"/>
      <c r="I804" s="218"/>
      <c r="J804" s="218"/>
    </row>
    <row r="805" spans="1:10" x14ac:dyDescent="0.3">
      <c r="A805" s="92"/>
      <c r="B805" s="220" t="s">
        <v>1199</v>
      </c>
      <c r="C805" s="222" t="s">
        <v>3606</v>
      </c>
      <c r="D805" s="224">
        <v>70007214</v>
      </c>
      <c r="E805" s="217" t="s">
        <v>3841</v>
      </c>
      <c r="F805" s="219" t="s">
        <v>3605</v>
      </c>
      <c r="G805" s="217"/>
      <c r="H805" s="219" t="s">
        <v>3605</v>
      </c>
      <c r="I805" s="217"/>
      <c r="J805" s="219" t="s">
        <v>3605</v>
      </c>
    </row>
    <row r="806" spans="1:10" ht="15" thickBot="1" x14ac:dyDescent="0.35">
      <c r="A806" s="88"/>
      <c r="B806" s="221"/>
      <c r="C806" s="223"/>
      <c r="D806" s="225"/>
      <c r="E806" s="218"/>
      <c r="F806" s="218"/>
      <c r="G806" s="218"/>
      <c r="H806" s="218"/>
      <c r="I806" s="218"/>
      <c r="J806" s="218"/>
    </row>
    <row r="807" spans="1:10" x14ac:dyDescent="0.3">
      <c r="A807" s="92"/>
      <c r="B807" s="220" t="s">
        <v>638</v>
      </c>
      <c r="C807" s="222" t="s">
        <v>3606</v>
      </c>
      <c r="D807" s="224">
        <v>70007208</v>
      </c>
      <c r="E807" s="217" t="s">
        <v>3842</v>
      </c>
      <c r="F807" s="228">
        <v>12.061999999999999</v>
      </c>
      <c r="G807" s="217"/>
      <c r="H807" s="219" t="s">
        <v>3605</v>
      </c>
      <c r="I807" s="217"/>
      <c r="J807" s="219" t="s">
        <v>3605</v>
      </c>
    </row>
    <row r="808" spans="1:10" ht="15" thickBot="1" x14ac:dyDescent="0.35">
      <c r="A808" s="88"/>
      <c r="B808" s="221"/>
      <c r="C808" s="223"/>
      <c r="D808" s="225"/>
      <c r="E808" s="218"/>
      <c r="F808" s="218"/>
      <c r="G808" s="218"/>
      <c r="H808" s="218"/>
      <c r="I808" s="218"/>
      <c r="J808" s="218"/>
    </row>
    <row r="809" spans="1:10" x14ac:dyDescent="0.3">
      <c r="A809" s="92"/>
      <c r="B809" s="220" t="s">
        <v>783</v>
      </c>
      <c r="C809" s="222" t="s">
        <v>3606</v>
      </c>
      <c r="D809" s="224">
        <v>70007209</v>
      </c>
      <c r="E809" s="217" t="s">
        <v>3843</v>
      </c>
      <c r="F809" s="219" t="s">
        <v>3605</v>
      </c>
      <c r="G809" s="217"/>
      <c r="H809" s="219" t="s">
        <v>3605</v>
      </c>
      <c r="I809" s="217"/>
      <c r="J809" s="219" t="s">
        <v>3605</v>
      </c>
    </row>
    <row r="810" spans="1:10" ht="15" thickBot="1" x14ac:dyDescent="0.35">
      <c r="A810" s="88"/>
      <c r="B810" s="221"/>
      <c r="C810" s="223"/>
      <c r="D810" s="225"/>
      <c r="E810" s="218"/>
      <c r="F810" s="218"/>
      <c r="G810" s="218"/>
      <c r="H810" s="218"/>
      <c r="I810" s="218"/>
      <c r="J810" s="218"/>
    </row>
    <row r="811" spans="1:10" x14ac:dyDescent="0.3">
      <c r="A811" s="92"/>
      <c r="B811" s="220" t="s">
        <v>982</v>
      </c>
      <c r="C811" s="222" t="s">
        <v>3606</v>
      </c>
      <c r="D811" s="224">
        <v>70007215</v>
      </c>
      <c r="E811" s="217" t="s">
        <v>3844</v>
      </c>
      <c r="F811" s="219" t="s">
        <v>3605</v>
      </c>
      <c r="G811" s="217" t="s">
        <v>3707</v>
      </c>
      <c r="H811" s="228">
        <v>7.8579999999999997</v>
      </c>
      <c r="I811" s="217"/>
      <c r="J811" s="219" t="s">
        <v>3605</v>
      </c>
    </row>
    <row r="812" spans="1:10" ht="15" thickBot="1" x14ac:dyDescent="0.35">
      <c r="A812" s="88"/>
      <c r="B812" s="221"/>
      <c r="C812" s="223"/>
      <c r="D812" s="225"/>
      <c r="E812" s="218"/>
      <c r="F812" s="218"/>
      <c r="G812" s="218"/>
      <c r="H812" s="218"/>
      <c r="I812" s="218"/>
      <c r="J812" s="218"/>
    </row>
    <row r="813" spans="1:10" x14ac:dyDescent="0.3">
      <c r="A813" s="92"/>
      <c r="B813" s="220" t="s">
        <v>690</v>
      </c>
      <c r="C813" s="222" t="s">
        <v>3606</v>
      </c>
      <c r="D813" s="224">
        <v>70007213</v>
      </c>
      <c r="E813" s="217" t="s">
        <v>3845</v>
      </c>
      <c r="F813" s="219" t="s">
        <v>3605</v>
      </c>
      <c r="G813" s="217"/>
      <c r="H813" s="219" t="s">
        <v>3605</v>
      </c>
      <c r="I813" s="217"/>
      <c r="J813" s="219" t="s">
        <v>3605</v>
      </c>
    </row>
    <row r="814" spans="1:10" ht="15" thickBot="1" x14ac:dyDescent="0.35">
      <c r="A814" s="88"/>
      <c r="B814" s="221"/>
      <c r="C814" s="223"/>
      <c r="D814" s="225"/>
      <c r="E814" s="218"/>
      <c r="F814" s="218"/>
      <c r="G814" s="218"/>
      <c r="H814" s="218"/>
      <c r="I814" s="218"/>
      <c r="J814" s="218"/>
    </row>
    <row r="815" spans="1:10" x14ac:dyDescent="0.3">
      <c r="A815" s="92"/>
      <c r="B815" s="220" t="s">
        <v>687</v>
      </c>
      <c r="C815" s="222" t="s">
        <v>3606</v>
      </c>
      <c r="D815" s="224">
        <v>70007207</v>
      </c>
      <c r="E815" s="217" t="s">
        <v>3846</v>
      </c>
      <c r="F815" s="219" t="s">
        <v>3605</v>
      </c>
      <c r="G815" s="217"/>
      <c r="H815" s="219" t="s">
        <v>3605</v>
      </c>
      <c r="I815" s="217"/>
      <c r="J815" s="219" t="s">
        <v>3605</v>
      </c>
    </row>
    <row r="816" spans="1:10" ht="15" thickBot="1" x14ac:dyDescent="0.35">
      <c r="A816" s="88"/>
      <c r="B816" s="221"/>
      <c r="C816" s="223"/>
      <c r="D816" s="225"/>
      <c r="E816" s="218"/>
      <c r="F816" s="218"/>
      <c r="G816" s="218"/>
      <c r="H816" s="218"/>
      <c r="I816" s="218"/>
      <c r="J816" s="218"/>
    </row>
    <row r="817" spans="1:10" x14ac:dyDescent="0.3">
      <c r="A817" s="92"/>
      <c r="B817" s="220" t="s">
        <v>666</v>
      </c>
      <c r="C817" s="222" t="s">
        <v>3606</v>
      </c>
      <c r="D817" s="224">
        <v>70007206</v>
      </c>
      <c r="E817" s="217" t="s">
        <v>3847</v>
      </c>
      <c r="F817" s="219" t="s">
        <v>3605</v>
      </c>
      <c r="G817" s="217"/>
      <c r="H817" s="219" t="s">
        <v>3605</v>
      </c>
      <c r="I817" s="217"/>
      <c r="J817" s="219" t="s">
        <v>3605</v>
      </c>
    </row>
    <row r="818" spans="1:10" ht="15" thickBot="1" x14ac:dyDescent="0.35">
      <c r="A818" s="88"/>
      <c r="B818" s="221"/>
      <c r="C818" s="223"/>
      <c r="D818" s="225"/>
      <c r="E818" s="218"/>
      <c r="F818" s="218"/>
      <c r="G818" s="218"/>
      <c r="H818" s="218"/>
      <c r="I818" s="218"/>
      <c r="J818" s="218"/>
    </row>
    <row r="819" spans="1:10" x14ac:dyDescent="0.3">
      <c r="A819" s="92"/>
      <c r="B819" s="220" t="s">
        <v>650</v>
      </c>
      <c r="C819" s="222" t="s">
        <v>3604</v>
      </c>
      <c r="D819" s="224">
        <v>70007212</v>
      </c>
      <c r="E819" s="217" t="s">
        <v>3848</v>
      </c>
      <c r="F819" s="219" t="s">
        <v>3605</v>
      </c>
      <c r="G819" s="217" t="s">
        <v>3713</v>
      </c>
      <c r="H819" s="227">
        <v>31.66</v>
      </c>
      <c r="I819" s="217"/>
      <c r="J819" s="219" t="s">
        <v>3605</v>
      </c>
    </row>
    <row r="820" spans="1:10" ht="15" thickBot="1" x14ac:dyDescent="0.35">
      <c r="A820" s="88"/>
      <c r="B820" s="221"/>
      <c r="C820" s="223"/>
      <c r="D820" s="225"/>
      <c r="E820" s="218"/>
      <c r="F820" s="218"/>
      <c r="G820" s="218"/>
      <c r="H820" s="218"/>
      <c r="I820" s="218"/>
      <c r="J820" s="218"/>
    </row>
    <row r="821" spans="1:10" x14ac:dyDescent="0.3">
      <c r="A821" s="92"/>
      <c r="B821" s="220" t="s">
        <v>1178</v>
      </c>
      <c r="C821" s="222" t="s">
        <v>3606</v>
      </c>
      <c r="D821" s="224">
        <v>70011167</v>
      </c>
      <c r="E821" s="217" t="s">
        <v>3717</v>
      </c>
      <c r="F821" s="227">
        <v>14.03</v>
      </c>
      <c r="G821" s="217" t="s">
        <v>3648</v>
      </c>
      <c r="H821" s="230">
        <v>15.8</v>
      </c>
      <c r="I821" s="217" t="s">
        <v>3719</v>
      </c>
      <c r="J821" s="230">
        <v>16.7</v>
      </c>
    </row>
    <row r="822" spans="1:10" ht="15" thickBot="1" x14ac:dyDescent="0.35">
      <c r="A822" s="88"/>
      <c r="B822" s="221"/>
      <c r="C822" s="223"/>
      <c r="D822" s="225"/>
      <c r="E822" s="218"/>
      <c r="F822" s="218"/>
      <c r="G822" s="218"/>
      <c r="H822" s="218"/>
      <c r="I822" s="218"/>
      <c r="J822" s="218"/>
    </row>
    <row r="823" spans="1:10" x14ac:dyDescent="0.3">
      <c r="A823" s="92"/>
      <c r="B823" s="220" t="s">
        <v>702</v>
      </c>
      <c r="C823" s="222" t="s">
        <v>3606</v>
      </c>
      <c r="D823" s="224">
        <v>70009838</v>
      </c>
      <c r="E823" s="217" t="s">
        <v>3679</v>
      </c>
      <c r="F823" s="227">
        <v>17.489999999999998</v>
      </c>
      <c r="G823" s="217" t="s">
        <v>3625</v>
      </c>
      <c r="H823" s="228">
        <v>19.042000000000002</v>
      </c>
      <c r="I823" s="217" t="s">
        <v>3737</v>
      </c>
      <c r="J823" s="228">
        <v>21.030999999999999</v>
      </c>
    </row>
    <row r="824" spans="1:10" ht="15" thickBot="1" x14ac:dyDescent="0.35">
      <c r="A824" s="88"/>
      <c r="B824" s="221"/>
      <c r="C824" s="223"/>
      <c r="D824" s="225"/>
      <c r="E824" s="218"/>
      <c r="F824" s="218"/>
      <c r="G824" s="218"/>
      <c r="H824" s="218"/>
      <c r="I824" s="218"/>
      <c r="J824" s="218"/>
    </row>
    <row r="825" spans="1:10" x14ac:dyDescent="0.3">
      <c r="A825" s="92"/>
      <c r="B825" s="220" t="s">
        <v>961</v>
      </c>
      <c r="C825" s="222" t="s">
        <v>3604</v>
      </c>
      <c r="D825" s="224">
        <v>70009834</v>
      </c>
      <c r="E825" s="217" t="s">
        <v>3607</v>
      </c>
      <c r="F825" s="228">
        <v>9.3580000000000005</v>
      </c>
      <c r="G825" s="217" t="s">
        <v>3648</v>
      </c>
      <c r="H825" s="228">
        <v>9.6280000000000001</v>
      </c>
      <c r="I825" s="217" t="s">
        <v>3663</v>
      </c>
      <c r="J825" s="228">
        <v>9.9339999999999993</v>
      </c>
    </row>
    <row r="826" spans="1:10" ht="15" thickBot="1" x14ac:dyDescent="0.35">
      <c r="A826" s="88"/>
      <c r="B826" s="221"/>
      <c r="C826" s="223"/>
      <c r="D826" s="225"/>
      <c r="E826" s="218"/>
      <c r="F826" s="218"/>
      <c r="G826" s="218"/>
      <c r="H826" s="218"/>
      <c r="I826" s="218"/>
      <c r="J826" s="218"/>
    </row>
    <row r="827" spans="1:10" x14ac:dyDescent="0.3">
      <c r="A827" s="92"/>
      <c r="B827" s="220" t="s">
        <v>962</v>
      </c>
      <c r="C827" s="222" t="s">
        <v>3606</v>
      </c>
      <c r="D827" s="224">
        <v>70009837</v>
      </c>
      <c r="E827" s="217" t="s">
        <v>3849</v>
      </c>
      <c r="F827" s="228">
        <v>10.847</v>
      </c>
      <c r="G827" s="217" t="s">
        <v>3736</v>
      </c>
      <c r="H827" s="228">
        <v>12.224</v>
      </c>
      <c r="I827" s="217" t="s">
        <v>3850</v>
      </c>
      <c r="J827" s="228">
        <v>13.145</v>
      </c>
    </row>
    <row r="828" spans="1:10" ht="15" thickBot="1" x14ac:dyDescent="0.35">
      <c r="A828" s="88"/>
      <c r="B828" s="221"/>
      <c r="C828" s="223"/>
      <c r="D828" s="225"/>
      <c r="E828" s="218"/>
      <c r="F828" s="218"/>
      <c r="G828" s="218"/>
      <c r="H828" s="218"/>
      <c r="I828" s="218"/>
      <c r="J828" s="218"/>
    </row>
    <row r="829" spans="1:10" x14ac:dyDescent="0.3">
      <c r="A829" s="92"/>
      <c r="B829" s="220" t="s">
        <v>994</v>
      </c>
      <c r="C829" s="222" t="s">
        <v>3606</v>
      </c>
      <c r="D829" s="224">
        <v>70009835</v>
      </c>
      <c r="E829" s="217" t="s">
        <v>3851</v>
      </c>
      <c r="F829" s="219" t="s">
        <v>3605</v>
      </c>
      <c r="G829" s="217"/>
      <c r="H829" s="219" t="s">
        <v>3605</v>
      </c>
      <c r="I829" s="217"/>
      <c r="J829" s="219" t="s">
        <v>3605</v>
      </c>
    </row>
    <row r="830" spans="1:10" ht="15" thickBot="1" x14ac:dyDescent="0.35">
      <c r="A830" s="88"/>
      <c r="B830" s="221"/>
      <c r="C830" s="223"/>
      <c r="D830" s="225"/>
      <c r="E830" s="218"/>
      <c r="F830" s="218"/>
      <c r="G830" s="218"/>
      <c r="H830" s="218"/>
      <c r="I830" s="218"/>
      <c r="J830" s="218"/>
    </row>
    <row r="831" spans="1:10" x14ac:dyDescent="0.3">
      <c r="A831" s="92"/>
      <c r="B831" s="220" t="s">
        <v>708</v>
      </c>
      <c r="C831" s="222" t="s">
        <v>3606</v>
      </c>
      <c r="D831" s="224">
        <v>70011169</v>
      </c>
      <c r="E831" s="217" t="s">
        <v>3686</v>
      </c>
      <c r="F831" s="219" t="s">
        <v>3605</v>
      </c>
      <c r="G831" s="217" t="s">
        <v>3718</v>
      </c>
      <c r="H831" s="226">
        <v>30</v>
      </c>
      <c r="I831" s="217"/>
      <c r="J831" s="219" t="s">
        <v>3605</v>
      </c>
    </row>
    <row r="832" spans="1:10" ht="15" thickBot="1" x14ac:dyDescent="0.35">
      <c r="A832" s="88"/>
      <c r="B832" s="221"/>
      <c r="C832" s="223"/>
      <c r="D832" s="225"/>
      <c r="E832" s="218"/>
      <c r="F832" s="218"/>
      <c r="G832" s="218"/>
      <c r="H832" s="218"/>
      <c r="I832" s="218"/>
      <c r="J832" s="218"/>
    </row>
    <row r="833" spans="1:10" x14ac:dyDescent="0.3">
      <c r="A833" s="92"/>
      <c r="B833" s="220" t="s">
        <v>491</v>
      </c>
      <c r="C833" s="222" t="s">
        <v>3606</v>
      </c>
      <c r="D833" s="224">
        <v>70011176</v>
      </c>
      <c r="E833" s="217" t="s">
        <v>3852</v>
      </c>
      <c r="F833" s="219" t="s">
        <v>3605</v>
      </c>
      <c r="G833" s="217"/>
      <c r="H833" s="219" t="s">
        <v>3605</v>
      </c>
      <c r="I833" s="217"/>
      <c r="J833" s="219" t="s">
        <v>3605</v>
      </c>
    </row>
    <row r="834" spans="1:10" ht="15" thickBot="1" x14ac:dyDescent="0.35">
      <c r="A834" s="88"/>
      <c r="B834" s="221"/>
      <c r="C834" s="223"/>
      <c r="D834" s="225"/>
      <c r="E834" s="218"/>
      <c r="F834" s="218"/>
      <c r="G834" s="218"/>
      <c r="H834" s="218"/>
      <c r="I834" s="218"/>
      <c r="J834" s="218"/>
    </row>
    <row r="835" spans="1:10" x14ac:dyDescent="0.3">
      <c r="A835" s="92"/>
      <c r="B835" s="220" t="s">
        <v>1161</v>
      </c>
      <c r="C835" s="222" t="s">
        <v>3606</v>
      </c>
      <c r="D835" s="224">
        <v>70011175</v>
      </c>
      <c r="E835" s="217" t="s">
        <v>3853</v>
      </c>
      <c r="F835" s="219" t="s">
        <v>3605</v>
      </c>
      <c r="G835" s="217"/>
      <c r="H835" s="219" t="s">
        <v>3605</v>
      </c>
      <c r="I835" s="217"/>
      <c r="J835" s="219" t="s">
        <v>3605</v>
      </c>
    </row>
    <row r="836" spans="1:10" ht="15" thickBot="1" x14ac:dyDescent="0.35">
      <c r="A836" s="88"/>
      <c r="B836" s="221"/>
      <c r="C836" s="223"/>
      <c r="D836" s="225"/>
      <c r="E836" s="218"/>
      <c r="F836" s="218"/>
      <c r="G836" s="218"/>
      <c r="H836" s="218"/>
      <c r="I836" s="218"/>
      <c r="J836" s="218"/>
    </row>
    <row r="837" spans="1:10" x14ac:dyDescent="0.3">
      <c r="A837" s="92"/>
      <c r="B837" s="220" t="s">
        <v>1009</v>
      </c>
      <c r="C837" s="222" t="s">
        <v>3606</v>
      </c>
      <c r="D837" s="224">
        <v>70011171</v>
      </c>
      <c r="E837" s="217" t="s">
        <v>3842</v>
      </c>
      <c r="F837" s="228">
        <v>10.715</v>
      </c>
      <c r="G837" s="217"/>
      <c r="H837" s="219" t="s">
        <v>3605</v>
      </c>
      <c r="I837" s="217"/>
      <c r="J837" s="219" t="s">
        <v>3605</v>
      </c>
    </row>
    <row r="838" spans="1:10" ht="15" thickBot="1" x14ac:dyDescent="0.35">
      <c r="A838" s="88"/>
      <c r="B838" s="221"/>
      <c r="C838" s="223"/>
      <c r="D838" s="225"/>
      <c r="E838" s="218"/>
      <c r="F838" s="218"/>
      <c r="G838" s="218"/>
      <c r="H838" s="218"/>
      <c r="I838" s="218"/>
      <c r="J838" s="218"/>
    </row>
    <row r="839" spans="1:10" x14ac:dyDescent="0.3">
      <c r="A839" s="92"/>
      <c r="B839" s="220" t="s">
        <v>713</v>
      </c>
      <c r="C839" s="222" t="s">
        <v>3606</v>
      </c>
      <c r="D839" s="224">
        <v>70011165</v>
      </c>
      <c r="E839" s="217" t="s">
        <v>3854</v>
      </c>
      <c r="F839" s="219" t="s">
        <v>3605</v>
      </c>
      <c r="G839" s="217"/>
      <c r="H839" s="219" t="s">
        <v>3605</v>
      </c>
      <c r="I839" s="217"/>
      <c r="J839" s="219" t="s">
        <v>3605</v>
      </c>
    </row>
    <row r="840" spans="1:10" ht="15" thickBot="1" x14ac:dyDescent="0.35">
      <c r="A840" s="88"/>
      <c r="B840" s="221"/>
      <c r="C840" s="223"/>
      <c r="D840" s="225"/>
      <c r="E840" s="218"/>
      <c r="F840" s="218"/>
      <c r="G840" s="218"/>
      <c r="H840" s="218"/>
      <c r="I840" s="218"/>
      <c r="J840" s="218"/>
    </row>
    <row r="841" spans="1:10" x14ac:dyDescent="0.3">
      <c r="A841" s="92"/>
      <c r="B841" s="220" t="s">
        <v>968</v>
      </c>
      <c r="C841" s="222" t="s">
        <v>3606</v>
      </c>
      <c r="D841" s="224">
        <v>70011166</v>
      </c>
      <c r="E841" s="217" t="s">
        <v>3855</v>
      </c>
      <c r="F841" s="219" t="s">
        <v>3605</v>
      </c>
      <c r="G841" s="217"/>
      <c r="H841" s="219" t="s">
        <v>3605</v>
      </c>
      <c r="I841" s="217"/>
      <c r="J841" s="219" t="s">
        <v>3605</v>
      </c>
    </row>
    <row r="842" spans="1:10" ht="15" thickBot="1" x14ac:dyDescent="0.35">
      <c r="A842" s="88"/>
      <c r="B842" s="221"/>
      <c r="C842" s="223"/>
      <c r="D842" s="225"/>
      <c r="E842" s="218"/>
      <c r="F842" s="218"/>
      <c r="G842" s="218"/>
      <c r="H842" s="218"/>
      <c r="I842" s="218"/>
      <c r="J842" s="218"/>
    </row>
    <row r="843" spans="1:10" x14ac:dyDescent="0.3">
      <c r="A843" s="92"/>
      <c r="B843" s="220" t="s">
        <v>1012</v>
      </c>
      <c r="C843" s="222" t="s">
        <v>3606</v>
      </c>
      <c r="D843" s="224">
        <v>70013075</v>
      </c>
      <c r="E843" s="217" t="s">
        <v>3856</v>
      </c>
      <c r="F843" s="219" t="s">
        <v>3605</v>
      </c>
      <c r="G843" s="217"/>
      <c r="H843" s="219" t="s">
        <v>3605</v>
      </c>
      <c r="I843" s="217"/>
      <c r="J843" s="219" t="s">
        <v>3605</v>
      </c>
    </row>
    <row r="844" spans="1:10" ht="15" thickBot="1" x14ac:dyDescent="0.35">
      <c r="A844" s="88"/>
      <c r="B844" s="221"/>
      <c r="C844" s="223"/>
      <c r="D844" s="225"/>
      <c r="E844" s="218"/>
      <c r="F844" s="218"/>
      <c r="G844" s="218"/>
      <c r="H844" s="218"/>
      <c r="I844" s="218"/>
      <c r="J844" s="218"/>
    </row>
    <row r="845" spans="1:10" x14ac:dyDescent="0.3">
      <c r="A845" s="92"/>
      <c r="B845" s="220" t="s">
        <v>887</v>
      </c>
      <c r="C845" s="222" t="s">
        <v>3606</v>
      </c>
      <c r="D845" s="224">
        <v>70011172</v>
      </c>
      <c r="E845" s="217" t="s">
        <v>3854</v>
      </c>
      <c r="F845" s="219" t="s">
        <v>3605</v>
      </c>
      <c r="G845" s="217"/>
      <c r="H845" s="219" t="s">
        <v>3605</v>
      </c>
      <c r="I845" s="217"/>
      <c r="J845" s="219" t="s">
        <v>3605</v>
      </c>
    </row>
    <row r="846" spans="1:10" ht="15" thickBot="1" x14ac:dyDescent="0.35">
      <c r="A846" s="88"/>
      <c r="B846" s="221"/>
      <c r="C846" s="223"/>
      <c r="D846" s="225"/>
      <c r="E846" s="218"/>
      <c r="F846" s="218"/>
      <c r="G846" s="218"/>
      <c r="H846" s="218"/>
      <c r="I846" s="218"/>
      <c r="J846" s="218"/>
    </row>
    <row r="847" spans="1:10" x14ac:dyDescent="0.3">
      <c r="A847" s="92"/>
      <c r="B847" s="220" t="s">
        <v>1109</v>
      </c>
      <c r="C847" s="222" t="s">
        <v>3606</v>
      </c>
      <c r="D847" s="224">
        <v>70013080</v>
      </c>
      <c r="E847" s="217" t="s">
        <v>3607</v>
      </c>
      <c r="F847" s="228">
        <v>6.4909999999999997</v>
      </c>
      <c r="G847" s="217"/>
      <c r="H847" s="219" t="s">
        <v>3605</v>
      </c>
      <c r="I847" s="217"/>
      <c r="J847" s="219" t="s">
        <v>3605</v>
      </c>
    </row>
    <row r="848" spans="1:10" ht="15" thickBot="1" x14ac:dyDescent="0.35">
      <c r="A848" s="88"/>
      <c r="B848" s="221"/>
      <c r="C848" s="223"/>
      <c r="D848" s="225"/>
      <c r="E848" s="218"/>
      <c r="F848" s="218"/>
      <c r="G848" s="218"/>
      <c r="H848" s="218"/>
      <c r="I848" s="218"/>
      <c r="J848" s="218"/>
    </row>
    <row r="849" spans="1:10" x14ac:dyDescent="0.3">
      <c r="A849" s="92"/>
      <c r="B849" s="220" t="s">
        <v>691</v>
      </c>
      <c r="C849" s="222" t="s">
        <v>3606</v>
      </c>
      <c r="D849" s="224">
        <v>70013079</v>
      </c>
      <c r="E849" s="217" t="s">
        <v>3854</v>
      </c>
      <c r="F849" s="219" t="s">
        <v>3605</v>
      </c>
      <c r="G849" s="217"/>
      <c r="H849" s="219" t="s">
        <v>3605</v>
      </c>
      <c r="I849" s="217"/>
      <c r="J849" s="219" t="s">
        <v>3605</v>
      </c>
    </row>
    <row r="850" spans="1:10" ht="15" thickBot="1" x14ac:dyDescent="0.35">
      <c r="A850" s="88"/>
      <c r="B850" s="221"/>
      <c r="C850" s="223"/>
      <c r="D850" s="225"/>
      <c r="E850" s="218"/>
      <c r="F850" s="218"/>
      <c r="G850" s="218"/>
      <c r="H850" s="218"/>
      <c r="I850" s="218"/>
      <c r="J850" s="218"/>
    </row>
    <row r="851" spans="1:10" x14ac:dyDescent="0.3">
      <c r="A851" s="92"/>
      <c r="B851" s="220" t="s">
        <v>953</v>
      </c>
      <c r="C851" s="222" t="s">
        <v>3606</v>
      </c>
      <c r="D851" s="224">
        <v>70013073</v>
      </c>
      <c r="E851" s="217" t="s">
        <v>3854</v>
      </c>
      <c r="F851" s="219" t="s">
        <v>3605</v>
      </c>
      <c r="G851" s="217"/>
      <c r="H851" s="219" t="s">
        <v>3605</v>
      </c>
      <c r="I851" s="217"/>
      <c r="J851" s="219" t="s">
        <v>3605</v>
      </c>
    </row>
    <row r="852" spans="1:10" ht="15" thickBot="1" x14ac:dyDescent="0.35">
      <c r="A852" s="88"/>
      <c r="B852" s="221"/>
      <c r="C852" s="223"/>
      <c r="D852" s="225"/>
      <c r="E852" s="218"/>
      <c r="F852" s="218"/>
      <c r="G852" s="218"/>
      <c r="H852" s="218"/>
      <c r="I852" s="218"/>
      <c r="J852" s="218"/>
    </row>
    <row r="853" spans="1:10" x14ac:dyDescent="0.3">
      <c r="A853" s="92"/>
      <c r="B853" s="220" t="s">
        <v>694</v>
      </c>
      <c r="C853" s="222" t="s">
        <v>3606</v>
      </c>
      <c r="D853" s="224">
        <v>70011174</v>
      </c>
      <c r="E853" s="217" t="s">
        <v>3854</v>
      </c>
      <c r="F853" s="219" t="s">
        <v>3605</v>
      </c>
      <c r="G853" s="217"/>
      <c r="H853" s="219" t="s">
        <v>3605</v>
      </c>
      <c r="I853" s="217"/>
      <c r="J853" s="219" t="s">
        <v>3605</v>
      </c>
    </row>
    <row r="854" spans="1:10" ht="15" thickBot="1" x14ac:dyDescent="0.35">
      <c r="A854" s="88"/>
      <c r="B854" s="221"/>
      <c r="C854" s="223"/>
      <c r="D854" s="225"/>
      <c r="E854" s="218"/>
      <c r="F854" s="218"/>
      <c r="G854" s="218"/>
      <c r="H854" s="218"/>
      <c r="I854" s="218"/>
      <c r="J854" s="218"/>
    </row>
    <row r="855" spans="1:10" x14ac:dyDescent="0.3">
      <c r="A855" s="92"/>
      <c r="B855" s="220" t="s">
        <v>655</v>
      </c>
      <c r="C855" s="222" t="s">
        <v>3606</v>
      </c>
      <c r="D855" s="224">
        <v>70011168</v>
      </c>
      <c r="E855" s="217" t="s">
        <v>3627</v>
      </c>
      <c r="F855" s="228">
        <v>13.279</v>
      </c>
      <c r="G855" s="217" t="s">
        <v>3646</v>
      </c>
      <c r="H855" s="228">
        <v>14.489000000000001</v>
      </c>
      <c r="I855" s="217"/>
      <c r="J855" s="219" t="s">
        <v>3605</v>
      </c>
    </row>
    <row r="856" spans="1:10" ht="15" thickBot="1" x14ac:dyDescent="0.35">
      <c r="A856" s="88"/>
      <c r="B856" s="221"/>
      <c r="C856" s="223"/>
      <c r="D856" s="225"/>
      <c r="E856" s="218"/>
      <c r="F856" s="218"/>
      <c r="G856" s="218"/>
      <c r="H856" s="218"/>
      <c r="I856" s="218"/>
      <c r="J856" s="218"/>
    </row>
    <row r="857" spans="1:10" x14ac:dyDescent="0.3">
      <c r="A857" s="92"/>
      <c r="B857" s="220" t="s">
        <v>703</v>
      </c>
      <c r="C857" s="222" t="s">
        <v>3606</v>
      </c>
      <c r="D857" s="224">
        <v>70011170</v>
      </c>
      <c r="E857" s="217" t="s">
        <v>3857</v>
      </c>
      <c r="F857" s="219" t="s">
        <v>3605</v>
      </c>
      <c r="G857" s="217"/>
      <c r="H857" s="219" t="s">
        <v>3605</v>
      </c>
      <c r="I857" s="217" t="s">
        <v>3695</v>
      </c>
      <c r="J857" s="230">
        <v>5.8</v>
      </c>
    </row>
    <row r="858" spans="1:10" ht="15" thickBot="1" x14ac:dyDescent="0.35">
      <c r="A858" s="88"/>
      <c r="B858" s="221"/>
      <c r="C858" s="223"/>
      <c r="D858" s="225"/>
      <c r="E858" s="218"/>
      <c r="F858" s="218"/>
      <c r="G858" s="218"/>
      <c r="H858" s="218"/>
      <c r="I858" s="218"/>
      <c r="J858" s="218"/>
    </row>
    <row r="859" spans="1:10" x14ac:dyDescent="0.3">
      <c r="A859" s="92"/>
      <c r="B859" s="220" t="s">
        <v>784</v>
      </c>
      <c r="C859" s="222" t="s">
        <v>3606</v>
      </c>
      <c r="D859" s="224">
        <v>70013405</v>
      </c>
      <c r="E859" s="217" t="s">
        <v>3706</v>
      </c>
      <c r="F859" s="228">
        <v>8.4649999999999999</v>
      </c>
      <c r="G859" s="217" t="s">
        <v>3667</v>
      </c>
      <c r="H859" s="228">
        <v>8.7390000000000008</v>
      </c>
      <c r="I859" s="217" t="s">
        <v>3858</v>
      </c>
      <c r="J859" s="228">
        <v>9.1259999999999994</v>
      </c>
    </row>
    <row r="860" spans="1:10" ht="15" thickBot="1" x14ac:dyDescent="0.35">
      <c r="A860" s="88"/>
      <c r="B860" s="221"/>
      <c r="C860" s="223"/>
      <c r="D860" s="225"/>
      <c r="E860" s="218"/>
      <c r="F860" s="218"/>
      <c r="G860" s="218"/>
      <c r="H860" s="218"/>
      <c r="I860" s="218"/>
      <c r="J860" s="218"/>
    </row>
    <row r="861" spans="1:10" x14ac:dyDescent="0.3">
      <c r="A861" s="92"/>
      <c r="B861" s="220" t="s">
        <v>768</v>
      </c>
      <c r="C861" s="222" t="s">
        <v>3606</v>
      </c>
      <c r="D861" s="224">
        <v>70013084</v>
      </c>
      <c r="E861" s="217" t="s">
        <v>3780</v>
      </c>
      <c r="F861" s="219" t="s">
        <v>3605</v>
      </c>
      <c r="G861" s="217"/>
      <c r="H861" s="219" t="s">
        <v>3605</v>
      </c>
      <c r="I861" s="217"/>
      <c r="J861" s="219" t="s">
        <v>3605</v>
      </c>
    </row>
    <row r="862" spans="1:10" ht="15" thickBot="1" x14ac:dyDescent="0.35">
      <c r="A862" s="88"/>
      <c r="B862" s="221"/>
      <c r="C862" s="223"/>
      <c r="D862" s="225"/>
      <c r="E862" s="218"/>
      <c r="F862" s="218"/>
      <c r="G862" s="218"/>
      <c r="H862" s="218"/>
      <c r="I862" s="218"/>
      <c r="J862" s="218"/>
    </row>
    <row r="863" spans="1:10" x14ac:dyDescent="0.3">
      <c r="A863" s="92"/>
      <c r="B863" s="220" t="s">
        <v>1152</v>
      </c>
      <c r="C863" s="222" t="s">
        <v>3606</v>
      </c>
      <c r="D863" s="224">
        <v>7001383</v>
      </c>
      <c r="E863" s="217" t="s">
        <v>3859</v>
      </c>
      <c r="F863" s="219" t="s">
        <v>3605</v>
      </c>
      <c r="G863" s="217" t="s">
        <v>3646</v>
      </c>
      <c r="H863" s="228">
        <v>7.4729999999999999</v>
      </c>
      <c r="I863" s="217" t="s">
        <v>3737</v>
      </c>
      <c r="J863" s="228">
        <v>8.1449999999999996</v>
      </c>
    </row>
    <row r="864" spans="1:10" ht="15" thickBot="1" x14ac:dyDescent="0.35">
      <c r="A864" s="88"/>
      <c r="B864" s="221"/>
      <c r="C864" s="223"/>
      <c r="D864" s="225"/>
      <c r="E864" s="218"/>
      <c r="F864" s="218"/>
      <c r="G864" s="218"/>
      <c r="H864" s="218"/>
      <c r="I864" s="218"/>
      <c r="J864" s="218"/>
    </row>
    <row r="865" spans="1:10" x14ac:dyDescent="0.3">
      <c r="A865" s="92"/>
      <c r="B865" s="220" t="s">
        <v>678</v>
      </c>
      <c r="C865" s="222" t="s">
        <v>3606</v>
      </c>
      <c r="D865" s="224">
        <v>70013076</v>
      </c>
      <c r="E865" s="217" t="s">
        <v>3854</v>
      </c>
      <c r="F865" s="219" t="s">
        <v>3605</v>
      </c>
      <c r="G865" s="217"/>
      <c r="H865" s="219" t="s">
        <v>3605</v>
      </c>
      <c r="I865" s="217"/>
      <c r="J865" s="219" t="s">
        <v>3605</v>
      </c>
    </row>
    <row r="866" spans="1:10" ht="15" thickBot="1" x14ac:dyDescent="0.35">
      <c r="A866" s="88"/>
      <c r="B866" s="221"/>
      <c r="C866" s="223"/>
      <c r="D866" s="225"/>
      <c r="E866" s="218"/>
      <c r="F866" s="218"/>
      <c r="G866" s="218"/>
      <c r="H866" s="218"/>
      <c r="I866" s="218"/>
      <c r="J866" s="218"/>
    </row>
    <row r="867" spans="1:10" x14ac:dyDescent="0.3">
      <c r="A867" s="92"/>
      <c r="B867" s="220" t="s">
        <v>603</v>
      </c>
      <c r="C867" s="222" t="s">
        <v>3606</v>
      </c>
      <c r="D867" s="224">
        <v>70013078</v>
      </c>
      <c r="E867" s="217" t="s">
        <v>3607</v>
      </c>
      <c r="F867" s="227">
        <v>5.58</v>
      </c>
      <c r="G867" s="217" t="s">
        <v>3685</v>
      </c>
      <c r="H867" s="227">
        <v>5.67</v>
      </c>
      <c r="I867" s="217" t="s">
        <v>3678</v>
      </c>
      <c r="J867" s="230">
        <v>5.7</v>
      </c>
    </row>
    <row r="868" spans="1:10" ht="15" thickBot="1" x14ac:dyDescent="0.35">
      <c r="A868" s="88"/>
      <c r="B868" s="221"/>
      <c r="C868" s="223"/>
      <c r="D868" s="225"/>
      <c r="E868" s="218"/>
      <c r="F868" s="218"/>
      <c r="G868" s="218"/>
      <c r="H868" s="218"/>
      <c r="I868" s="218"/>
      <c r="J868" s="218"/>
    </row>
    <row r="869" spans="1:10" x14ac:dyDescent="0.3">
      <c r="A869" s="92"/>
      <c r="B869" s="220" t="s">
        <v>695</v>
      </c>
      <c r="C869" s="222" t="s">
        <v>3606</v>
      </c>
      <c r="D869" s="224">
        <v>70013077</v>
      </c>
      <c r="E869" s="217" t="s">
        <v>3613</v>
      </c>
      <c r="F869" s="228">
        <v>8.2609999999999992</v>
      </c>
      <c r="G869" s="217" t="s">
        <v>3608</v>
      </c>
      <c r="H869" s="228">
        <v>8.8919999999999995</v>
      </c>
      <c r="I869" s="217" t="s">
        <v>3615</v>
      </c>
      <c r="J869" s="228">
        <v>9.375</v>
      </c>
    </row>
    <row r="870" spans="1:10" ht="15" thickBot="1" x14ac:dyDescent="0.35">
      <c r="A870" s="88"/>
      <c r="B870" s="221"/>
      <c r="C870" s="223"/>
      <c r="D870" s="225"/>
      <c r="E870" s="218"/>
      <c r="F870" s="218"/>
      <c r="G870" s="218"/>
      <c r="H870" s="218"/>
      <c r="I870" s="218"/>
      <c r="J870" s="218"/>
    </row>
    <row r="871" spans="1:10" x14ac:dyDescent="0.3">
      <c r="A871" s="92"/>
      <c r="B871" s="220" t="s">
        <v>559</v>
      </c>
      <c r="C871" s="222" t="s">
        <v>3606</v>
      </c>
      <c r="D871" s="224">
        <v>70013074</v>
      </c>
      <c r="E871" s="217" t="s">
        <v>3852</v>
      </c>
      <c r="F871" s="219" t="s">
        <v>3605</v>
      </c>
      <c r="G871" s="217"/>
      <c r="H871" s="219" t="s">
        <v>3605</v>
      </c>
      <c r="I871" s="217"/>
      <c r="J871" s="219" t="s">
        <v>3605</v>
      </c>
    </row>
    <row r="872" spans="1:10" ht="15" thickBot="1" x14ac:dyDescent="0.35">
      <c r="A872" s="88"/>
      <c r="B872" s="221"/>
      <c r="C872" s="223"/>
      <c r="D872" s="225"/>
      <c r="E872" s="218"/>
      <c r="F872" s="218"/>
      <c r="G872" s="218"/>
      <c r="H872" s="218"/>
      <c r="I872" s="218"/>
      <c r="J872" s="218"/>
    </row>
    <row r="873" spans="1:10" x14ac:dyDescent="0.3">
      <c r="A873" s="92"/>
      <c r="B873" s="220" t="s">
        <v>888</v>
      </c>
      <c r="C873" s="222" t="s">
        <v>3604</v>
      </c>
      <c r="D873" s="224">
        <v>70013408</v>
      </c>
      <c r="E873" s="217" t="s">
        <v>3860</v>
      </c>
      <c r="F873" s="219" t="s">
        <v>3605</v>
      </c>
      <c r="G873" s="217"/>
      <c r="H873" s="219" t="s">
        <v>3605</v>
      </c>
      <c r="I873" s="217"/>
      <c r="J873" s="219" t="s">
        <v>3605</v>
      </c>
    </row>
    <row r="874" spans="1:10" ht="15" thickBot="1" x14ac:dyDescent="0.35">
      <c r="A874" s="88"/>
      <c r="B874" s="221"/>
      <c r="C874" s="223"/>
      <c r="D874" s="225"/>
      <c r="E874" s="218"/>
      <c r="F874" s="218"/>
      <c r="G874" s="218"/>
      <c r="H874" s="218"/>
      <c r="I874" s="218"/>
      <c r="J874" s="218"/>
    </row>
    <row r="875" spans="1:10" x14ac:dyDescent="0.3">
      <c r="A875" s="92"/>
      <c r="B875" s="220" t="s">
        <v>582</v>
      </c>
      <c r="C875" s="222" t="s">
        <v>3606</v>
      </c>
      <c r="D875" s="224">
        <v>70013399</v>
      </c>
      <c r="E875" s="217" t="s">
        <v>3692</v>
      </c>
      <c r="F875" s="228">
        <v>2.7E-2</v>
      </c>
      <c r="G875" s="217" t="s">
        <v>3685</v>
      </c>
      <c r="H875" s="228">
        <v>2.7E-2</v>
      </c>
      <c r="I875" s="217" t="s">
        <v>3696</v>
      </c>
      <c r="J875" s="228">
        <v>2.7E-2</v>
      </c>
    </row>
    <row r="876" spans="1:10" ht="15" thickBot="1" x14ac:dyDescent="0.35">
      <c r="A876" s="88"/>
      <c r="B876" s="221"/>
      <c r="C876" s="223"/>
      <c r="D876" s="225"/>
      <c r="E876" s="218"/>
      <c r="F876" s="218"/>
      <c r="G876" s="218"/>
      <c r="H876" s="218"/>
      <c r="I876" s="218"/>
      <c r="J876" s="218"/>
    </row>
    <row r="877" spans="1:10" x14ac:dyDescent="0.3">
      <c r="A877" s="92"/>
      <c r="B877" s="220" t="s">
        <v>685</v>
      </c>
      <c r="C877" s="222" t="s">
        <v>3606</v>
      </c>
      <c r="D877" s="224">
        <v>70013403</v>
      </c>
      <c r="E877" s="217" t="s">
        <v>3815</v>
      </c>
      <c r="F877" s="219" t="s">
        <v>3605</v>
      </c>
      <c r="G877" s="217"/>
      <c r="H877" s="219" t="s">
        <v>3605</v>
      </c>
      <c r="I877" s="217"/>
      <c r="J877" s="219" t="s">
        <v>3605</v>
      </c>
    </row>
    <row r="878" spans="1:10" ht="15" thickBot="1" x14ac:dyDescent="0.35">
      <c r="A878" s="88"/>
      <c r="B878" s="221"/>
      <c r="C878" s="223"/>
      <c r="D878" s="225"/>
      <c r="E878" s="218"/>
      <c r="F878" s="218"/>
      <c r="G878" s="218"/>
      <c r="H878" s="218"/>
      <c r="I878" s="218"/>
      <c r="J878" s="218"/>
    </row>
    <row r="879" spans="1:10" x14ac:dyDescent="0.3">
      <c r="A879" s="92"/>
      <c r="B879" s="220" t="s">
        <v>1020</v>
      </c>
      <c r="C879" s="222" t="s">
        <v>3606</v>
      </c>
      <c r="D879" s="224">
        <v>70013397</v>
      </c>
      <c r="E879" s="217" t="s">
        <v>3624</v>
      </c>
      <c r="F879" s="228">
        <v>7.319</v>
      </c>
      <c r="G879" s="217" t="s">
        <v>3648</v>
      </c>
      <c r="H879" s="228">
        <v>8.2040000000000006</v>
      </c>
      <c r="I879" s="217" t="s">
        <v>3626</v>
      </c>
      <c r="J879" s="228">
        <v>8.6579999999999995</v>
      </c>
    </row>
    <row r="880" spans="1:10" ht="15" thickBot="1" x14ac:dyDescent="0.35">
      <c r="A880" s="88"/>
      <c r="B880" s="221"/>
      <c r="C880" s="223"/>
      <c r="D880" s="225"/>
      <c r="E880" s="218"/>
      <c r="F880" s="218"/>
      <c r="G880" s="218"/>
      <c r="H880" s="218"/>
      <c r="I880" s="218"/>
      <c r="J880" s="218"/>
    </row>
    <row r="881" spans="1:10" x14ac:dyDescent="0.3">
      <c r="A881" s="92"/>
      <c r="B881" s="220" t="s">
        <v>545</v>
      </c>
      <c r="C881" s="222" t="s">
        <v>3606</v>
      </c>
      <c r="D881" s="224">
        <v>70013398</v>
      </c>
      <c r="E881" s="217" t="s">
        <v>3627</v>
      </c>
      <c r="F881" s="228">
        <v>6.2930000000000001</v>
      </c>
      <c r="G881" s="217" t="s">
        <v>3775</v>
      </c>
      <c r="H881" s="228">
        <v>7.2850000000000001</v>
      </c>
      <c r="I881" s="217" t="s">
        <v>3740</v>
      </c>
      <c r="J881" s="227">
        <v>8.14</v>
      </c>
    </row>
    <row r="882" spans="1:10" ht="15" thickBot="1" x14ac:dyDescent="0.35">
      <c r="A882" s="88"/>
      <c r="B882" s="221"/>
      <c r="C882" s="223"/>
      <c r="D882" s="225"/>
      <c r="E882" s="218"/>
      <c r="F882" s="218"/>
      <c r="G882" s="218"/>
      <c r="H882" s="218"/>
      <c r="I882" s="218"/>
      <c r="J882" s="218"/>
    </row>
    <row r="883" spans="1:10" x14ac:dyDescent="0.3">
      <c r="A883" s="92"/>
      <c r="B883" s="220" t="s">
        <v>722</v>
      </c>
      <c r="C883" s="222" t="s">
        <v>3606</v>
      </c>
      <c r="D883" s="224">
        <v>70013401</v>
      </c>
      <c r="E883" s="217" t="s">
        <v>3727</v>
      </c>
      <c r="F883" s="219" t="s">
        <v>3605</v>
      </c>
      <c r="G883" s="217"/>
      <c r="H883" s="219" t="s">
        <v>3605</v>
      </c>
      <c r="I883" s="217" t="s">
        <v>3680</v>
      </c>
      <c r="J883" s="228">
        <v>10.923999999999999</v>
      </c>
    </row>
    <row r="884" spans="1:10" ht="15" thickBot="1" x14ac:dyDescent="0.35">
      <c r="A884" s="88"/>
      <c r="B884" s="221"/>
      <c r="C884" s="223"/>
      <c r="D884" s="225"/>
      <c r="E884" s="218"/>
      <c r="F884" s="218"/>
      <c r="G884" s="218"/>
      <c r="H884" s="218"/>
      <c r="I884" s="218"/>
      <c r="J884" s="218"/>
    </row>
    <row r="885" spans="1:10" x14ac:dyDescent="0.3">
      <c r="A885" s="92"/>
      <c r="B885" s="220" t="s">
        <v>654</v>
      </c>
      <c r="C885" s="222" t="s">
        <v>3606</v>
      </c>
      <c r="D885" s="224">
        <v>70013404</v>
      </c>
      <c r="E885" s="217" t="s">
        <v>3607</v>
      </c>
      <c r="F885" s="228">
        <v>16.584</v>
      </c>
      <c r="G885" s="217"/>
      <c r="H885" s="219" t="s">
        <v>3605</v>
      </c>
      <c r="I885" s="217"/>
      <c r="J885" s="219" t="s">
        <v>3605</v>
      </c>
    </row>
    <row r="886" spans="1:10" ht="15" thickBot="1" x14ac:dyDescent="0.35">
      <c r="A886" s="88"/>
      <c r="B886" s="221"/>
      <c r="C886" s="223"/>
      <c r="D886" s="225"/>
      <c r="E886" s="218"/>
      <c r="F886" s="218"/>
      <c r="G886" s="218"/>
      <c r="H886" s="218"/>
      <c r="I886" s="218"/>
      <c r="J886" s="218"/>
    </row>
    <row r="887" spans="1:10" x14ac:dyDescent="0.3">
      <c r="A887" s="92"/>
      <c r="B887" s="220" t="s">
        <v>957</v>
      </c>
      <c r="C887" s="222" t="s">
        <v>3606</v>
      </c>
      <c r="D887" s="224">
        <v>70013402</v>
      </c>
      <c r="E887" s="217" t="s">
        <v>3854</v>
      </c>
      <c r="F887" s="219" t="s">
        <v>3605</v>
      </c>
      <c r="G887" s="217"/>
      <c r="H887" s="219" t="s">
        <v>3605</v>
      </c>
      <c r="I887" s="217"/>
      <c r="J887" s="219" t="s">
        <v>3605</v>
      </c>
    </row>
    <row r="888" spans="1:10" ht="15" thickBot="1" x14ac:dyDescent="0.35">
      <c r="A888" s="88"/>
      <c r="B888" s="221"/>
      <c r="C888" s="223"/>
      <c r="D888" s="225"/>
      <c r="E888" s="218"/>
      <c r="F888" s="218"/>
      <c r="G888" s="218"/>
      <c r="H888" s="218"/>
      <c r="I888" s="218"/>
      <c r="J888" s="218"/>
    </row>
    <row r="889" spans="1:10" x14ac:dyDescent="0.3">
      <c r="A889" s="92"/>
      <c r="B889" s="220" t="s">
        <v>996</v>
      </c>
      <c r="C889" s="222" t="s">
        <v>3606</v>
      </c>
      <c r="D889" s="224">
        <v>70007230</v>
      </c>
      <c r="E889" s="217" t="s">
        <v>3645</v>
      </c>
      <c r="F889" s="226">
        <v>35</v>
      </c>
      <c r="G889" s="217" t="s">
        <v>3687</v>
      </c>
      <c r="H889" s="226">
        <v>37</v>
      </c>
      <c r="I889" s="217"/>
      <c r="J889" s="219" t="s">
        <v>3605</v>
      </c>
    </row>
    <row r="890" spans="1:10" ht="15" thickBot="1" x14ac:dyDescent="0.35">
      <c r="A890" s="88"/>
      <c r="B890" s="221"/>
      <c r="C890" s="223"/>
      <c r="D890" s="225"/>
      <c r="E890" s="218"/>
      <c r="F890" s="218"/>
      <c r="G890" s="218"/>
      <c r="H890" s="218"/>
      <c r="I890" s="218"/>
      <c r="J890" s="218"/>
    </row>
    <row r="891" spans="1:10" x14ac:dyDescent="0.3">
      <c r="A891" s="92"/>
      <c r="B891" s="220" t="s">
        <v>587</v>
      </c>
      <c r="C891" s="222" t="s">
        <v>3606</v>
      </c>
      <c r="D891" s="224">
        <v>70007229</v>
      </c>
      <c r="E891" s="217" t="s">
        <v>3861</v>
      </c>
      <c r="F891" s="219" t="s">
        <v>3605</v>
      </c>
      <c r="G891" s="217"/>
      <c r="H891" s="219" t="s">
        <v>3605</v>
      </c>
      <c r="I891" s="217"/>
      <c r="J891" s="219" t="s">
        <v>3605</v>
      </c>
    </row>
    <row r="892" spans="1:10" ht="15" thickBot="1" x14ac:dyDescent="0.35">
      <c r="A892" s="88"/>
      <c r="B892" s="221"/>
      <c r="C892" s="223"/>
      <c r="D892" s="225"/>
      <c r="E892" s="218"/>
      <c r="F892" s="218"/>
      <c r="G892" s="218"/>
      <c r="H892" s="218"/>
      <c r="I892" s="218"/>
      <c r="J892" s="218"/>
    </row>
    <row r="893" spans="1:10" x14ac:dyDescent="0.3">
      <c r="A893" s="92"/>
      <c r="B893" s="220" t="s">
        <v>987</v>
      </c>
      <c r="C893" s="222" t="s">
        <v>3606</v>
      </c>
      <c r="D893" s="224">
        <v>70007235</v>
      </c>
      <c r="E893" s="217" t="s">
        <v>3710</v>
      </c>
      <c r="F893" s="219" t="s">
        <v>3605</v>
      </c>
      <c r="G893" s="217"/>
      <c r="H893" s="219" t="s">
        <v>3605</v>
      </c>
      <c r="I893" s="217"/>
      <c r="J893" s="219" t="s">
        <v>3605</v>
      </c>
    </row>
    <row r="894" spans="1:10" ht="15" thickBot="1" x14ac:dyDescent="0.35">
      <c r="A894" s="88"/>
      <c r="B894" s="221"/>
      <c r="C894" s="223"/>
      <c r="D894" s="225"/>
      <c r="E894" s="218"/>
      <c r="F894" s="218"/>
      <c r="G894" s="218"/>
      <c r="H894" s="218"/>
      <c r="I894" s="218"/>
      <c r="J894" s="218"/>
    </row>
    <row r="895" spans="1:10" x14ac:dyDescent="0.3">
      <c r="A895" s="92"/>
      <c r="B895" s="220" t="s">
        <v>723</v>
      </c>
      <c r="C895" s="222" t="s">
        <v>3606</v>
      </c>
      <c r="D895" s="224">
        <v>70007236</v>
      </c>
      <c r="E895" s="217" t="s">
        <v>3862</v>
      </c>
      <c r="F895" s="219" t="s">
        <v>3605</v>
      </c>
      <c r="G895" s="217"/>
      <c r="H895" s="219" t="s">
        <v>3605</v>
      </c>
      <c r="I895" s="217"/>
      <c r="J895" s="219" t="s">
        <v>3605</v>
      </c>
    </row>
    <row r="896" spans="1:10" ht="15" thickBot="1" x14ac:dyDescent="0.35">
      <c r="A896" s="88"/>
      <c r="B896" s="221"/>
      <c r="C896" s="223"/>
      <c r="D896" s="225"/>
      <c r="E896" s="218"/>
      <c r="F896" s="218"/>
      <c r="G896" s="218"/>
      <c r="H896" s="218"/>
      <c r="I896" s="218"/>
      <c r="J896" s="218"/>
    </row>
    <row r="897" spans="1:10" x14ac:dyDescent="0.3">
      <c r="A897" s="92"/>
      <c r="B897" s="220" t="s">
        <v>480</v>
      </c>
      <c r="C897" s="222" t="s">
        <v>3606</v>
      </c>
      <c r="D897" s="224">
        <v>70007231</v>
      </c>
      <c r="E897" s="217" t="s">
        <v>3847</v>
      </c>
      <c r="F897" s="219" t="s">
        <v>3605</v>
      </c>
      <c r="G897" s="217"/>
      <c r="H897" s="219" t="s">
        <v>3605</v>
      </c>
      <c r="I897" s="217"/>
      <c r="J897" s="219" t="s">
        <v>3605</v>
      </c>
    </row>
    <row r="898" spans="1:10" ht="15" thickBot="1" x14ac:dyDescent="0.35">
      <c r="A898" s="88"/>
      <c r="B898" s="221"/>
      <c r="C898" s="223"/>
      <c r="D898" s="225"/>
      <c r="E898" s="218"/>
      <c r="F898" s="218"/>
      <c r="G898" s="218"/>
      <c r="H898" s="218"/>
      <c r="I898" s="218"/>
      <c r="J898" s="218"/>
    </row>
    <row r="899" spans="1:10" x14ac:dyDescent="0.3">
      <c r="A899" s="92"/>
      <c r="B899" s="220" t="s">
        <v>944</v>
      </c>
      <c r="C899" s="222" t="s">
        <v>3606</v>
      </c>
      <c r="D899" s="224">
        <v>70007237</v>
      </c>
      <c r="E899" s="217" t="s">
        <v>3692</v>
      </c>
      <c r="F899" s="228">
        <v>5.1340000000000003</v>
      </c>
      <c r="G899" s="217" t="s">
        <v>3652</v>
      </c>
      <c r="H899" s="228">
        <v>5.8639999999999999</v>
      </c>
      <c r="I899" s="217" t="s">
        <v>3678</v>
      </c>
      <c r="J899" s="228">
        <v>6.4269999999999996</v>
      </c>
    </row>
    <row r="900" spans="1:10" ht="15" thickBot="1" x14ac:dyDescent="0.35">
      <c r="A900" s="88"/>
      <c r="B900" s="221"/>
      <c r="C900" s="223"/>
      <c r="D900" s="225"/>
      <c r="E900" s="218"/>
      <c r="F900" s="218"/>
      <c r="G900" s="218"/>
      <c r="H900" s="218"/>
      <c r="I900" s="218"/>
      <c r="J900" s="218"/>
    </row>
    <row r="901" spans="1:10" x14ac:dyDescent="0.3">
      <c r="A901" s="92"/>
      <c r="B901" s="220" t="s">
        <v>520</v>
      </c>
      <c r="C901" s="222" t="s">
        <v>3606</v>
      </c>
      <c r="D901" s="224">
        <v>70013406</v>
      </c>
      <c r="E901" s="217" t="s">
        <v>3863</v>
      </c>
      <c r="F901" s="219" t="s">
        <v>3605</v>
      </c>
      <c r="G901" s="217"/>
      <c r="H901" s="219" t="s">
        <v>3605</v>
      </c>
      <c r="I901" s="217"/>
      <c r="J901" s="219" t="s">
        <v>3605</v>
      </c>
    </row>
    <row r="902" spans="1:10" ht="15" thickBot="1" x14ac:dyDescent="0.35">
      <c r="A902" s="88"/>
      <c r="B902" s="221"/>
      <c r="C902" s="223"/>
      <c r="D902" s="225"/>
      <c r="E902" s="218"/>
      <c r="F902" s="218"/>
      <c r="G902" s="218"/>
      <c r="H902" s="218"/>
      <c r="I902" s="218"/>
      <c r="J902" s="218"/>
    </row>
    <row r="903" spans="1:10" x14ac:dyDescent="0.3">
      <c r="A903" s="92"/>
      <c r="B903" s="220" t="s">
        <v>1058</v>
      </c>
      <c r="C903" s="222" t="s">
        <v>3606</v>
      </c>
      <c r="D903" s="224">
        <v>70013407</v>
      </c>
      <c r="E903" s="217" t="s">
        <v>3864</v>
      </c>
      <c r="F903" s="219" t="s">
        <v>3605</v>
      </c>
      <c r="G903" s="217"/>
      <c r="H903" s="219" t="s">
        <v>3605</v>
      </c>
      <c r="I903" s="217"/>
      <c r="J903" s="219" t="s">
        <v>3605</v>
      </c>
    </row>
    <row r="904" spans="1:10" ht="15" thickBot="1" x14ac:dyDescent="0.35">
      <c r="A904" s="88"/>
      <c r="B904" s="221"/>
      <c r="C904" s="223"/>
      <c r="D904" s="225"/>
      <c r="E904" s="218"/>
      <c r="F904" s="218"/>
      <c r="G904" s="218"/>
      <c r="H904" s="218"/>
      <c r="I904" s="218"/>
      <c r="J904" s="218"/>
    </row>
    <row r="905" spans="1:10" x14ac:dyDescent="0.3">
      <c r="A905" s="92"/>
      <c r="B905" s="220" t="s">
        <v>785</v>
      </c>
      <c r="C905" s="222" t="s">
        <v>3606</v>
      </c>
      <c r="D905" s="224">
        <v>70013534</v>
      </c>
      <c r="E905" s="217" t="s">
        <v>3607</v>
      </c>
      <c r="F905" s="228">
        <v>11.173999999999999</v>
      </c>
      <c r="G905" s="217" t="s">
        <v>3662</v>
      </c>
      <c r="H905" s="228">
        <v>11.718</v>
      </c>
      <c r="I905" s="217" t="s">
        <v>3626</v>
      </c>
      <c r="J905" s="228">
        <v>12.263999999999999</v>
      </c>
    </row>
    <row r="906" spans="1:10" ht="15" thickBot="1" x14ac:dyDescent="0.35">
      <c r="A906" s="88"/>
      <c r="B906" s="221"/>
      <c r="C906" s="223"/>
      <c r="D906" s="225"/>
      <c r="E906" s="218"/>
      <c r="F906" s="218"/>
      <c r="G906" s="218"/>
      <c r="H906" s="218"/>
      <c r="I906" s="218"/>
      <c r="J906" s="218"/>
    </row>
    <row r="907" spans="1:10" x14ac:dyDescent="0.3">
      <c r="A907" s="92"/>
      <c r="B907" s="220" t="s">
        <v>677</v>
      </c>
      <c r="C907" s="222" t="s">
        <v>3606</v>
      </c>
      <c r="D907" s="224">
        <v>70013532</v>
      </c>
      <c r="E907" s="217" t="s">
        <v>3725</v>
      </c>
      <c r="F907" s="227">
        <v>5.12</v>
      </c>
      <c r="G907" s="217" t="s">
        <v>3625</v>
      </c>
      <c r="H907" s="228">
        <v>5.556</v>
      </c>
      <c r="I907" s="217" t="s">
        <v>3675</v>
      </c>
      <c r="J907" s="228">
        <v>5.8739999999999997</v>
      </c>
    </row>
    <row r="908" spans="1:10" ht="15" thickBot="1" x14ac:dyDescent="0.35">
      <c r="A908" s="88"/>
      <c r="B908" s="221"/>
      <c r="C908" s="223"/>
      <c r="D908" s="225"/>
      <c r="E908" s="218"/>
      <c r="F908" s="218"/>
      <c r="G908" s="218"/>
      <c r="H908" s="218"/>
      <c r="I908" s="218"/>
      <c r="J908" s="218"/>
    </row>
    <row r="909" spans="1:10" x14ac:dyDescent="0.3">
      <c r="A909" s="92"/>
      <c r="B909" s="220" t="s">
        <v>727</v>
      </c>
      <c r="C909" s="222" t="s">
        <v>3606</v>
      </c>
      <c r="D909" s="224">
        <v>70007240</v>
      </c>
      <c r="E909" s="217" t="s">
        <v>3862</v>
      </c>
      <c r="F909" s="219" t="s">
        <v>3605</v>
      </c>
      <c r="G909" s="217"/>
      <c r="H909" s="219" t="s">
        <v>3605</v>
      </c>
      <c r="I909" s="217"/>
      <c r="J909" s="219" t="s">
        <v>3605</v>
      </c>
    </row>
    <row r="910" spans="1:10" ht="15" thickBot="1" x14ac:dyDescent="0.35">
      <c r="A910" s="88"/>
      <c r="B910" s="221"/>
      <c r="C910" s="223"/>
      <c r="D910" s="225"/>
      <c r="E910" s="218"/>
      <c r="F910" s="218"/>
      <c r="G910" s="218"/>
      <c r="H910" s="218"/>
      <c r="I910" s="218"/>
      <c r="J910" s="218"/>
    </row>
    <row r="911" spans="1:10" x14ac:dyDescent="0.3">
      <c r="A911" s="92"/>
      <c r="B911" s="220" t="s">
        <v>709</v>
      </c>
      <c r="C911" s="222" t="s">
        <v>3606</v>
      </c>
      <c r="D911" s="233">
        <v>70007239</v>
      </c>
      <c r="E911" s="217" t="s">
        <v>3647</v>
      </c>
      <c r="F911" s="228">
        <v>9.8230000000000004</v>
      </c>
      <c r="G911" s="217" t="s">
        <v>3648</v>
      </c>
      <c r="H911" s="228">
        <v>9.8230000000000004</v>
      </c>
      <c r="I911" s="217"/>
      <c r="J911" s="219" t="s">
        <v>3605</v>
      </c>
    </row>
    <row r="912" spans="1:10" ht="15" thickBot="1" x14ac:dyDescent="0.35">
      <c r="A912" s="88"/>
      <c r="B912" s="221"/>
      <c r="C912" s="223"/>
      <c r="D912" s="225"/>
      <c r="E912" s="218"/>
      <c r="F912" s="218"/>
      <c r="G912" s="218"/>
      <c r="H912" s="218"/>
      <c r="I912" s="218"/>
      <c r="J912" s="218"/>
    </row>
    <row r="913" spans="1:10" x14ac:dyDescent="0.3">
      <c r="A913" s="92"/>
      <c r="B913" s="220" t="s">
        <v>1182</v>
      </c>
      <c r="C913" s="222" t="s">
        <v>3606</v>
      </c>
      <c r="D913" s="224">
        <v>70007239</v>
      </c>
      <c r="E913" s="217" t="s">
        <v>3627</v>
      </c>
      <c r="F913" s="228">
        <v>10.425000000000001</v>
      </c>
      <c r="G913" s="217" t="s">
        <v>3648</v>
      </c>
      <c r="H913" s="226">
        <v>11</v>
      </c>
      <c r="I913" s="217" t="s">
        <v>3716</v>
      </c>
      <c r="J913" s="228">
        <v>12.007999999999999</v>
      </c>
    </row>
    <row r="914" spans="1:10" ht="15" thickBot="1" x14ac:dyDescent="0.35">
      <c r="A914" s="88"/>
      <c r="B914" s="221"/>
      <c r="C914" s="223"/>
      <c r="D914" s="225"/>
      <c r="E914" s="218"/>
      <c r="F914" s="218"/>
      <c r="G914" s="218"/>
      <c r="H914" s="218"/>
      <c r="I914" s="218"/>
      <c r="J914" s="218"/>
    </row>
    <row r="915" spans="1:10" x14ac:dyDescent="0.3">
      <c r="A915" s="92"/>
      <c r="B915" s="220" t="s">
        <v>1200</v>
      </c>
      <c r="C915" s="222" t="s">
        <v>3606</v>
      </c>
      <c r="D915" s="224">
        <v>70007234</v>
      </c>
      <c r="E915" s="217" t="s">
        <v>3862</v>
      </c>
      <c r="F915" s="219" t="s">
        <v>3605</v>
      </c>
      <c r="G915" s="217"/>
      <c r="H915" s="219" t="s">
        <v>3605</v>
      </c>
      <c r="I915" s="217"/>
      <c r="J915" s="219" t="s">
        <v>3605</v>
      </c>
    </row>
    <row r="916" spans="1:10" ht="15" thickBot="1" x14ac:dyDescent="0.35">
      <c r="A916" s="88"/>
      <c r="B916" s="221"/>
      <c r="C916" s="223"/>
      <c r="D916" s="225"/>
      <c r="E916" s="218"/>
      <c r="F916" s="218"/>
      <c r="G916" s="218"/>
      <c r="H916" s="218"/>
      <c r="I916" s="218"/>
      <c r="J916" s="218"/>
    </row>
    <row r="917" spans="1:10" x14ac:dyDescent="0.3">
      <c r="A917" s="92"/>
      <c r="B917" s="220" t="s">
        <v>1202</v>
      </c>
      <c r="C917" s="222" t="s">
        <v>3606</v>
      </c>
      <c r="D917" s="224">
        <v>70007238</v>
      </c>
      <c r="E917" s="217" t="s">
        <v>3863</v>
      </c>
      <c r="F917" s="219" t="s">
        <v>3605</v>
      </c>
      <c r="G917" s="217"/>
      <c r="H917" s="219" t="s">
        <v>3605</v>
      </c>
      <c r="I917" s="217"/>
      <c r="J917" s="219" t="s">
        <v>3605</v>
      </c>
    </row>
    <row r="918" spans="1:10" ht="15" thickBot="1" x14ac:dyDescent="0.35">
      <c r="A918" s="88"/>
      <c r="B918" s="221"/>
      <c r="C918" s="223"/>
      <c r="D918" s="225"/>
      <c r="E918" s="218"/>
      <c r="F918" s="218"/>
      <c r="G918" s="218"/>
      <c r="H918" s="218"/>
      <c r="I918" s="218"/>
      <c r="J918" s="218"/>
    </row>
    <row r="919" spans="1:10" x14ac:dyDescent="0.3">
      <c r="A919" s="92"/>
      <c r="B919" s="220" t="s">
        <v>692</v>
      </c>
      <c r="C919" s="222" t="s">
        <v>3606</v>
      </c>
      <c r="D919" s="224">
        <v>70007232</v>
      </c>
      <c r="E919" s="217" t="s">
        <v>3647</v>
      </c>
      <c r="F919" s="227">
        <v>2.21</v>
      </c>
      <c r="G919" s="217" t="s">
        <v>3718</v>
      </c>
      <c r="H919" s="227">
        <v>2.21</v>
      </c>
      <c r="I919" s="217" t="s">
        <v>3626</v>
      </c>
      <c r="J919" s="227">
        <v>2.21</v>
      </c>
    </row>
    <row r="920" spans="1:10" ht="15" thickBot="1" x14ac:dyDescent="0.35">
      <c r="A920" s="88"/>
      <c r="B920" s="221"/>
      <c r="C920" s="223"/>
      <c r="D920" s="225"/>
      <c r="E920" s="218"/>
      <c r="F920" s="218"/>
      <c r="G920" s="218"/>
      <c r="H920" s="218"/>
      <c r="I920" s="218"/>
      <c r="J920" s="218"/>
    </row>
    <row r="921" spans="1:10" x14ac:dyDescent="0.3">
      <c r="A921" s="92"/>
      <c r="B921" s="220" t="s">
        <v>562</v>
      </c>
      <c r="C921" s="222" t="s">
        <v>3606</v>
      </c>
      <c r="D921" s="224">
        <v>70013539</v>
      </c>
      <c r="E921" s="217" t="s">
        <v>3679</v>
      </c>
      <c r="F921" s="227">
        <v>5.1100000000000003</v>
      </c>
      <c r="G921" s="217" t="s">
        <v>3662</v>
      </c>
      <c r="H921" s="228">
        <v>5.5890000000000004</v>
      </c>
      <c r="I921" s="217"/>
      <c r="J921" s="219" t="s">
        <v>3605</v>
      </c>
    </row>
    <row r="922" spans="1:10" ht="15" thickBot="1" x14ac:dyDescent="0.35">
      <c r="A922" s="88"/>
      <c r="B922" s="221"/>
      <c r="C922" s="223"/>
      <c r="D922" s="225"/>
      <c r="E922" s="218"/>
      <c r="F922" s="218"/>
      <c r="G922" s="218"/>
      <c r="H922" s="218"/>
      <c r="I922" s="218"/>
      <c r="J922" s="218"/>
    </row>
    <row r="923" spans="1:10" x14ac:dyDescent="0.3">
      <c r="A923" s="92"/>
      <c r="B923" s="220" t="s">
        <v>960</v>
      </c>
      <c r="C923" s="222" t="s">
        <v>3606</v>
      </c>
      <c r="D923" s="224">
        <v>70013535</v>
      </c>
      <c r="E923" s="217" t="s">
        <v>3787</v>
      </c>
      <c r="F923" s="228">
        <v>13.875</v>
      </c>
      <c r="G923" s="217" t="s">
        <v>3662</v>
      </c>
      <c r="H923" s="228">
        <v>15.057</v>
      </c>
      <c r="I923" s="217" t="s">
        <v>3696</v>
      </c>
      <c r="J923" s="228">
        <v>15.861000000000001</v>
      </c>
    </row>
    <row r="924" spans="1:10" ht="15" thickBot="1" x14ac:dyDescent="0.35">
      <c r="A924" s="88"/>
      <c r="B924" s="221"/>
      <c r="C924" s="223"/>
      <c r="D924" s="225"/>
      <c r="E924" s="218"/>
      <c r="F924" s="218"/>
      <c r="G924" s="218"/>
      <c r="H924" s="218"/>
      <c r="I924" s="218"/>
      <c r="J924" s="218"/>
    </row>
    <row r="925" spans="1:10" x14ac:dyDescent="0.3">
      <c r="A925" s="92"/>
      <c r="B925" s="220" t="s">
        <v>765</v>
      </c>
      <c r="C925" s="222" t="s">
        <v>3606</v>
      </c>
      <c r="D925" s="224">
        <v>70013540</v>
      </c>
      <c r="E925" s="217" t="s">
        <v>3787</v>
      </c>
      <c r="F925" s="230">
        <v>5.6</v>
      </c>
      <c r="G925" s="217"/>
      <c r="H925" s="219" t="s">
        <v>3605</v>
      </c>
      <c r="I925" s="217" t="s">
        <v>3680</v>
      </c>
      <c r="J925" s="228">
        <v>7.3819999999999997</v>
      </c>
    </row>
    <row r="926" spans="1:10" ht="15" thickBot="1" x14ac:dyDescent="0.35">
      <c r="A926" s="88"/>
      <c r="B926" s="221"/>
      <c r="C926" s="223"/>
      <c r="D926" s="225"/>
      <c r="E926" s="218"/>
      <c r="F926" s="218"/>
      <c r="G926" s="218"/>
      <c r="H926" s="218"/>
      <c r="I926" s="218"/>
      <c r="J926" s="218"/>
    </row>
    <row r="927" spans="1:10" x14ac:dyDescent="0.3">
      <c r="A927" s="92"/>
      <c r="B927" s="220" t="s">
        <v>1016</v>
      </c>
      <c r="C927" s="222" t="s">
        <v>3606</v>
      </c>
      <c r="D927" s="224">
        <v>70013538</v>
      </c>
      <c r="E927" s="217" t="s">
        <v>3865</v>
      </c>
      <c r="F927" s="219" t="s">
        <v>3605</v>
      </c>
      <c r="G927" s="217"/>
      <c r="H927" s="219" t="s">
        <v>3605</v>
      </c>
      <c r="I927" s="217"/>
      <c r="J927" s="219" t="s">
        <v>3605</v>
      </c>
    </row>
    <row r="928" spans="1:10" ht="15" thickBot="1" x14ac:dyDescent="0.35">
      <c r="A928" s="88"/>
      <c r="B928" s="221"/>
      <c r="C928" s="223"/>
      <c r="D928" s="225"/>
      <c r="E928" s="218"/>
      <c r="F928" s="218"/>
      <c r="G928" s="218"/>
      <c r="H928" s="218"/>
      <c r="I928" s="218"/>
      <c r="J928" s="218"/>
    </row>
    <row r="929" spans="1:10" x14ac:dyDescent="0.3">
      <c r="A929" s="92"/>
      <c r="B929" s="220" t="s">
        <v>481</v>
      </c>
      <c r="C929" s="222" t="s">
        <v>3606</v>
      </c>
      <c r="D929" s="224">
        <v>70013530</v>
      </c>
      <c r="E929" s="217" t="s">
        <v>3647</v>
      </c>
      <c r="F929" s="227">
        <v>6.23</v>
      </c>
      <c r="G929" s="217" t="s">
        <v>3625</v>
      </c>
      <c r="H929" s="228">
        <v>6.6260000000000003</v>
      </c>
      <c r="I929" s="217" t="s">
        <v>3626</v>
      </c>
      <c r="J929" s="228">
        <v>6.891</v>
      </c>
    </row>
    <row r="930" spans="1:10" ht="15" thickBot="1" x14ac:dyDescent="0.35">
      <c r="A930" s="88"/>
      <c r="B930" s="221"/>
      <c r="C930" s="223"/>
      <c r="D930" s="225"/>
      <c r="E930" s="218"/>
      <c r="F930" s="218"/>
      <c r="G930" s="218"/>
      <c r="H930" s="218"/>
      <c r="I930" s="218"/>
      <c r="J930" s="218"/>
    </row>
    <row r="931" spans="1:10" x14ac:dyDescent="0.3">
      <c r="A931" s="92"/>
      <c r="B931" s="220" t="s">
        <v>769</v>
      </c>
      <c r="C931" s="222" t="s">
        <v>3606</v>
      </c>
      <c r="D931" s="224">
        <v>70013531</v>
      </c>
      <c r="E931" s="217" t="s">
        <v>3636</v>
      </c>
      <c r="F931" s="226">
        <v>8</v>
      </c>
      <c r="G931" s="217"/>
      <c r="H931" s="219" t="s">
        <v>3605</v>
      </c>
      <c r="I931" s="217" t="s">
        <v>3626</v>
      </c>
      <c r="J931" s="230">
        <v>9.1999999999999993</v>
      </c>
    </row>
    <row r="932" spans="1:10" ht="15" thickBot="1" x14ac:dyDescent="0.35">
      <c r="A932" s="88"/>
      <c r="B932" s="221"/>
      <c r="C932" s="223"/>
      <c r="D932" s="225"/>
      <c r="E932" s="218"/>
      <c r="F932" s="218"/>
      <c r="G932" s="218"/>
      <c r="H932" s="218"/>
      <c r="I932" s="218"/>
      <c r="J932" s="218"/>
    </row>
    <row r="933" spans="1:10" x14ac:dyDescent="0.3">
      <c r="A933" s="92"/>
      <c r="B933" s="220" t="s">
        <v>554</v>
      </c>
      <c r="C933" s="222" t="s">
        <v>3606</v>
      </c>
      <c r="D933" s="224">
        <v>70013529</v>
      </c>
      <c r="E933" s="217" t="s">
        <v>3866</v>
      </c>
      <c r="F933" s="219" t="s">
        <v>3605</v>
      </c>
      <c r="G933" s="217"/>
      <c r="H933" s="219" t="s">
        <v>3605</v>
      </c>
      <c r="I933" s="217"/>
      <c r="J933" s="219" t="s">
        <v>3605</v>
      </c>
    </row>
    <row r="934" spans="1:10" ht="15" thickBot="1" x14ac:dyDescent="0.35">
      <c r="A934" s="88"/>
      <c r="B934" s="221"/>
      <c r="C934" s="223"/>
      <c r="D934" s="225"/>
      <c r="E934" s="218"/>
      <c r="F934" s="218"/>
      <c r="G934" s="218"/>
      <c r="H934" s="218"/>
      <c r="I934" s="218"/>
      <c r="J934" s="218"/>
    </row>
    <row r="935" spans="1:10" x14ac:dyDescent="0.3">
      <c r="A935" s="92"/>
      <c r="B935" s="220" t="s">
        <v>588</v>
      </c>
      <c r="C935" s="222" t="s">
        <v>3606</v>
      </c>
      <c r="D935" s="224">
        <v>70013533</v>
      </c>
      <c r="E935" s="217" t="s">
        <v>3661</v>
      </c>
      <c r="F935" s="228">
        <v>3.133</v>
      </c>
      <c r="G935" s="217" t="s">
        <v>3608</v>
      </c>
      <c r="H935" s="228">
        <v>3.133</v>
      </c>
      <c r="I935" s="217" t="s">
        <v>3615</v>
      </c>
      <c r="J935" s="228">
        <v>3.133</v>
      </c>
    </row>
    <row r="936" spans="1:10" ht="15" thickBot="1" x14ac:dyDescent="0.35">
      <c r="A936" s="88"/>
      <c r="B936" s="221"/>
      <c r="C936" s="223"/>
      <c r="D936" s="225"/>
      <c r="E936" s="218"/>
      <c r="F936" s="218"/>
      <c r="G936" s="218"/>
      <c r="H936" s="218"/>
      <c r="I936" s="218"/>
      <c r="J936" s="218"/>
    </row>
    <row r="937" spans="1:10" x14ac:dyDescent="0.3">
      <c r="A937" s="92"/>
      <c r="B937" s="220" t="s">
        <v>1027</v>
      </c>
      <c r="C937" s="222" t="s">
        <v>3606</v>
      </c>
      <c r="D937" s="224">
        <v>70012444</v>
      </c>
      <c r="E937" s="217" t="s">
        <v>3692</v>
      </c>
      <c r="F937" s="228">
        <v>2.5830000000000002</v>
      </c>
      <c r="G937" s="217"/>
      <c r="H937" s="219" t="s">
        <v>3605</v>
      </c>
      <c r="I937" s="217"/>
      <c r="J937" s="219" t="s">
        <v>3605</v>
      </c>
    </row>
    <row r="938" spans="1:10" ht="15" thickBot="1" x14ac:dyDescent="0.35">
      <c r="A938" s="88"/>
      <c r="B938" s="221"/>
      <c r="C938" s="223"/>
      <c r="D938" s="225"/>
      <c r="E938" s="218"/>
      <c r="F938" s="218"/>
      <c r="G938" s="218"/>
      <c r="H938" s="218"/>
      <c r="I938" s="218"/>
      <c r="J938" s="218"/>
    </row>
    <row r="939" spans="1:10" x14ac:dyDescent="0.3">
      <c r="A939" s="92"/>
      <c r="B939" s="220" t="s">
        <v>611</v>
      </c>
      <c r="C939" s="222" t="s">
        <v>3606</v>
      </c>
      <c r="D939" s="224">
        <v>70012445</v>
      </c>
      <c r="E939" s="217" t="s">
        <v>3647</v>
      </c>
      <c r="F939" s="228">
        <v>10.481</v>
      </c>
      <c r="G939" s="217"/>
      <c r="H939" s="219" t="s">
        <v>3605</v>
      </c>
      <c r="I939" s="217"/>
      <c r="J939" s="219" t="s">
        <v>3605</v>
      </c>
    </row>
    <row r="940" spans="1:10" ht="15" thickBot="1" x14ac:dyDescent="0.35">
      <c r="A940" s="88"/>
      <c r="B940" s="221"/>
      <c r="C940" s="223"/>
      <c r="D940" s="225"/>
      <c r="E940" s="218"/>
      <c r="F940" s="218"/>
      <c r="G940" s="218"/>
      <c r="H940" s="218"/>
      <c r="I940" s="218"/>
      <c r="J940" s="218"/>
    </row>
    <row r="941" spans="1:10" x14ac:dyDescent="0.3">
      <c r="A941" s="92"/>
      <c r="B941" s="220" t="s">
        <v>698</v>
      </c>
      <c r="C941" s="222" t="s">
        <v>3606</v>
      </c>
      <c r="D941" s="224">
        <v>70012439</v>
      </c>
      <c r="E941" s="217" t="s">
        <v>3806</v>
      </c>
      <c r="F941" s="219" t="s">
        <v>3605</v>
      </c>
      <c r="G941" s="217"/>
      <c r="H941" s="219" t="s">
        <v>3605</v>
      </c>
      <c r="I941" s="217"/>
      <c r="J941" s="219" t="s">
        <v>3605</v>
      </c>
    </row>
    <row r="942" spans="1:10" ht="15" thickBot="1" x14ac:dyDescent="0.35">
      <c r="A942" s="88"/>
      <c r="B942" s="221"/>
      <c r="C942" s="223"/>
      <c r="D942" s="225"/>
      <c r="E942" s="218"/>
      <c r="F942" s="218"/>
      <c r="G942" s="218"/>
      <c r="H942" s="218"/>
      <c r="I942" s="218"/>
      <c r="J942" s="218"/>
    </row>
    <row r="943" spans="1:10" x14ac:dyDescent="0.3">
      <c r="A943" s="92"/>
      <c r="B943" s="220" t="s">
        <v>1013</v>
      </c>
      <c r="C943" s="222" t="s">
        <v>3606</v>
      </c>
      <c r="D943" s="224">
        <v>70012443</v>
      </c>
      <c r="E943" s="217" t="s">
        <v>3867</v>
      </c>
      <c r="F943" s="219" t="s">
        <v>3605</v>
      </c>
      <c r="G943" s="217" t="s">
        <v>3608</v>
      </c>
      <c r="H943" s="226">
        <v>6</v>
      </c>
      <c r="I943" s="217"/>
      <c r="J943" s="219" t="s">
        <v>3605</v>
      </c>
    </row>
    <row r="944" spans="1:10" ht="15" thickBot="1" x14ac:dyDescent="0.35">
      <c r="A944" s="88"/>
      <c r="B944" s="221"/>
      <c r="C944" s="223"/>
      <c r="D944" s="225"/>
      <c r="E944" s="218"/>
      <c r="F944" s="218"/>
      <c r="G944" s="218"/>
      <c r="H944" s="218"/>
      <c r="I944" s="218"/>
      <c r="J944" s="218"/>
    </row>
    <row r="945" spans="1:10" x14ac:dyDescent="0.3">
      <c r="A945" s="92"/>
      <c r="B945" s="220" t="s">
        <v>657</v>
      </c>
      <c r="C945" s="222" t="s">
        <v>3606</v>
      </c>
      <c r="D945" s="224">
        <v>70012437</v>
      </c>
      <c r="E945" s="217" t="s">
        <v>3645</v>
      </c>
      <c r="F945" s="228">
        <v>4.7130000000000001</v>
      </c>
      <c r="G945" s="217" t="s">
        <v>3713</v>
      </c>
      <c r="H945" s="228">
        <v>4.7130000000000001</v>
      </c>
      <c r="I945" s="217" t="s">
        <v>3765</v>
      </c>
      <c r="J945" s="228">
        <v>4.7130000000000001</v>
      </c>
    </row>
    <row r="946" spans="1:10" ht="15" thickBot="1" x14ac:dyDescent="0.35">
      <c r="A946" s="88"/>
      <c r="B946" s="221"/>
      <c r="C946" s="223"/>
      <c r="D946" s="225"/>
      <c r="E946" s="218"/>
      <c r="F946" s="218"/>
      <c r="G946" s="218"/>
      <c r="H946" s="218"/>
      <c r="I946" s="218"/>
      <c r="J946" s="218"/>
    </row>
    <row r="947" spans="1:10" x14ac:dyDescent="0.3">
      <c r="A947" s="92"/>
      <c r="B947" s="220" t="s">
        <v>1144</v>
      </c>
      <c r="C947" s="222" t="s">
        <v>3606</v>
      </c>
      <c r="D947" s="224">
        <v>70013536</v>
      </c>
      <c r="E947" s="217" t="s">
        <v>3651</v>
      </c>
      <c r="F947" s="227">
        <v>15.75</v>
      </c>
      <c r="G947" s="217" t="s">
        <v>3736</v>
      </c>
      <c r="H947" s="227">
        <v>16.940000000000001</v>
      </c>
      <c r="I947" s="217"/>
      <c r="J947" s="219" t="s">
        <v>3605</v>
      </c>
    </row>
    <row r="948" spans="1:10" ht="15" thickBot="1" x14ac:dyDescent="0.35">
      <c r="A948" s="88"/>
      <c r="B948" s="221"/>
      <c r="C948" s="223"/>
      <c r="D948" s="225"/>
      <c r="E948" s="218"/>
      <c r="F948" s="218"/>
      <c r="G948" s="218"/>
      <c r="H948" s="218"/>
      <c r="I948" s="218"/>
      <c r="J948" s="218"/>
    </row>
    <row r="949" spans="1:10" x14ac:dyDescent="0.3">
      <c r="A949" s="92"/>
      <c r="B949" s="220" t="s">
        <v>710</v>
      </c>
      <c r="C949" s="222" t="s">
        <v>3606</v>
      </c>
      <c r="D949" s="224">
        <v>70013537</v>
      </c>
      <c r="E949" s="217" t="s">
        <v>3742</v>
      </c>
      <c r="F949" s="219" t="s">
        <v>3605</v>
      </c>
      <c r="G949" s="217"/>
      <c r="H949" s="219" t="s">
        <v>3605</v>
      </c>
      <c r="I949" s="217"/>
      <c r="J949" s="219" t="s">
        <v>3605</v>
      </c>
    </row>
    <row r="950" spans="1:10" ht="15" thickBot="1" x14ac:dyDescent="0.35">
      <c r="A950" s="88"/>
      <c r="B950" s="221"/>
      <c r="C950" s="223"/>
      <c r="D950" s="225"/>
      <c r="E950" s="218"/>
      <c r="F950" s="218"/>
      <c r="G950" s="218"/>
      <c r="H950" s="218"/>
      <c r="I950" s="218"/>
      <c r="J950" s="218"/>
    </row>
    <row r="951" spans="1:10" x14ac:dyDescent="0.3">
      <c r="A951" s="92"/>
      <c r="B951" s="220" t="s">
        <v>1067</v>
      </c>
      <c r="C951" s="222" t="s">
        <v>3606</v>
      </c>
      <c r="D951" s="224">
        <v>70012332</v>
      </c>
      <c r="E951" s="217" t="s">
        <v>3868</v>
      </c>
      <c r="F951" s="219" t="s">
        <v>3605</v>
      </c>
      <c r="G951" s="217"/>
      <c r="H951" s="219" t="s">
        <v>3605</v>
      </c>
      <c r="I951" s="217"/>
      <c r="J951" s="219" t="s">
        <v>3605</v>
      </c>
    </row>
    <row r="952" spans="1:10" ht="15" thickBot="1" x14ac:dyDescent="0.35">
      <c r="A952" s="88"/>
      <c r="B952" s="221"/>
      <c r="C952" s="223"/>
      <c r="D952" s="225"/>
      <c r="E952" s="218"/>
      <c r="F952" s="218"/>
      <c r="G952" s="218"/>
      <c r="H952" s="218"/>
      <c r="I952" s="218"/>
      <c r="J952" s="218"/>
    </row>
    <row r="953" spans="1:10" x14ac:dyDescent="0.3">
      <c r="A953" s="92"/>
      <c r="B953" s="220" t="s">
        <v>563</v>
      </c>
      <c r="C953" s="222" t="s">
        <v>3606</v>
      </c>
      <c r="D953" s="224">
        <v>70012333</v>
      </c>
      <c r="E953" s="217" t="s">
        <v>3692</v>
      </c>
      <c r="F953" s="228">
        <v>15.882999999999999</v>
      </c>
      <c r="G953" s="217" t="s">
        <v>3625</v>
      </c>
      <c r="H953" s="228">
        <v>17.297999999999998</v>
      </c>
      <c r="I953" s="217" t="s">
        <v>3696</v>
      </c>
      <c r="J953" s="228">
        <v>18.870999999999999</v>
      </c>
    </row>
    <row r="954" spans="1:10" ht="15" thickBot="1" x14ac:dyDescent="0.35">
      <c r="A954" s="88"/>
      <c r="B954" s="221"/>
      <c r="C954" s="223"/>
      <c r="D954" s="225"/>
      <c r="E954" s="218"/>
      <c r="F954" s="218"/>
      <c r="G954" s="218"/>
      <c r="H954" s="218"/>
      <c r="I954" s="218"/>
      <c r="J954" s="218"/>
    </row>
    <row r="955" spans="1:10" x14ac:dyDescent="0.3">
      <c r="A955" s="92"/>
      <c r="B955" s="220" t="s">
        <v>1083</v>
      </c>
      <c r="C955" s="222" t="s">
        <v>3606</v>
      </c>
      <c r="D955" s="224">
        <v>70012440</v>
      </c>
      <c r="E955" s="217" t="s">
        <v>3686</v>
      </c>
      <c r="F955" s="219" t="s">
        <v>3605</v>
      </c>
      <c r="G955" s="217" t="s">
        <v>3646</v>
      </c>
      <c r="H955" s="228">
        <v>8.0760000000000005</v>
      </c>
      <c r="I955" s="217"/>
      <c r="J955" s="219" t="s">
        <v>3605</v>
      </c>
    </row>
    <row r="956" spans="1:10" ht="15" thickBot="1" x14ac:dyDescent="0.35">
      <c r="A956" s="88"/>
      <c r="B956" s="221"/>
      <c r="C956" s="223"/>
      <c r="D956" s="225"/>
      <c r="E956" s="218"/>
      <c r="F956" s="218"/>
      <c r="G956" s="218"/>
      <c r="H956" s="218"/>
      <c r="I956" s="218"/>
      <c r="J956" s="218"/>
    </row>
    <row r="957" spans="1:10" x14ac:dyDescent="0.3">
      <c r="A957" s="92"/>
      <c r="B957" s="220" t="s">
        <v>896</v>
      </c>
      <c r="C957" s="222" t="s">
        <v>3606</v>
      </c>
      <c r="D957" s="224">
        <v>70012441</v>
      </c>
      <c r="E957" s="217" t="s">
        <v>3844</v>
      </c>
      <c r="F957" s="219" t="s">
        <v>3605</v>
      </c>
      <c r="G957" s="217" t="s">
        <v>3791</v>
      </c>
      <c r="H957" s="226">
        <v>9</v>
      </c>
      <c r="I957" s="217" t="s">
        <v>3751</v>
      </c>
      <c r="J957" s="226">
        <v>10</v>
      </c>
    </row>
    <row r="958" spans="1:10" ht="15" thickBot="1" x14ac:dyDescent="0.35">
      <c r="A958" s="88"/>
      <c r="B958" s="221"/>
      <c r="C958" s="223"/>
      <c r="D958" s="225"/>
      <c r="E958" s="218"/>
      <c r="F958" s="218"/>
      <c r="G958" s="218"/>
      <c r="H958" s="218"/>
      <c r="I958" s="218"/>
      <c r="J958" s="218"/>
    </row>
    <row r="959" spans="1:10" x14ac:dyDescent="0.3">
      <c r="A959" s="92"/>
      <c r="B959" s="220" t="s">
        <v>1098</v>
      </c>
      <c r="C959" s="222" t="s">
        <v>3604</v>
      </c>
      <c r="D959" s="224">
        <v>70012447</v>
      </c>
      <c r="E959" s="217" t="s">
        <v>3860</v>
      </c>
      <c r="F959" s="219" t="s">
        <v>3605</v>
      </c>
      <c r="G959" s="217"/>
      <c r="H959" s="219" t="s">
        <v>3605</v>
      </c>
      <c r="I959" s="217"/>
      <c r="J959" s="219" t="s">
        <v>3605</v>
      </c>
    </row>
    <row r="960" spans="1:10" ht="15" thickBot="1" x14ac:dyDescent="0.35">
      <c r="A960" s="88"/>
      <c r="B960" s="221"/>
      <c r="C960" s="223"/>
      <c r="D960" s="225"/>
      <c r="E960" s="218"/>
      <c r="F960" s="218"/>
      <c r="G960" s="218"/>
      <c r="H960" s="218"/>
      <c r="I960" s="218"/>
      <c r="J960" s="218"/>
    </row>
    <row r="961" spans="1:10" x14ac:dyDescent="0.3">
      <c r="A961" s="92"/>
      <c r="B961" s="220" t="s">
        <v>492</v>
      </c>
      <c r="C961" s="222" t="s">
        <v>3606</v>
      </c>
      <c r="D961" s="224">
        <v>70012446</v>
      </c>
      <c r="E961" s="217" t="s">
        <v>3869</v>
      </c>
      <c r="F961" s="219" t="s">
        <v>3605</v>
      </c>
      <c r="G961" s="217"/>
      <c r="H961" s="219" t="s">
        <v>3605</v>
      </c>
      <c r="I961" s="217"/>
      <c r="J961" s="219" t="s">
        <v>3605</v>
      </c>
    </row>
    <row r="962" spans="1:10" ht="15" thickBot="1" x14ac:dyDescent="0.35">
      <c r="A962" s="88"/>
      <c r="B962" s="221"/>
      <c r="C962" s="223"/>
      <c r="D962" s="225"/>
      <c r="E962" s="218"/>
      <c r="F962" s="218"/>
      <c r="G962" s="218"/>
      <c r="H962" s="218"/>
      <c r="I962" s="218"/>
      <c r="J962" s="218"/>
    </row>
    <row r="963" spans="1:10" x14ac:dyDescent="0.3">
      <c r="A963" s="92"/>
      <c r="B963" s="220" t="s">
        <v>667</v>
      </c>
      <c r="C963" s="222" t="s">
        <v>3606</v>
      </c>
      <c r="D963" s="224">
        <v>70012442</v>
      </c>
      <c r="E963" s="217" t="s">
        <v>3852</v>
      </c>
      <c r="F963" s="219" t="s">
        <v>3605</v>
      </c>
      <c r="G963" s="217"/>
      <c r="H963" s="219" t="s">
        <v>3605</v>
      </c>
      <c r="I963" s="217"/>
      <c r="J963" s="219" t="s">
        <v>3605</v>
      </c>
    </row>
    <row r="964" spans="1:10" ht="15" thickBot="1" x14ac:dyDescent="0.35">
      <c r="A964" s="88"/>
      <c r="B964" s="221"/>
      <c r="C964" s="223"/>
      <c r="D964" s="225"/>
      <c r="E964" s="218"/>
      <c r="F964" s="218"/>
      <c r="G964" s="218"/>
      <c r="H964" s="218"/>
      <c r="I964" s="218"/>
      <c r="J964" s="218"/>
    </row>
    <row r="965" spans="1:10" x14ac:dyDescent="0.3">
      <c r="A965" s="92"/>
      <c r="B965" s="220" t="s">
        <v>897</v>
      </c>
      <c r="C965" s="222" t="s">
        <v>3606</v>
      </c>
      <c r="D965" s="224">
        <v>70012448</v>
      </c>
      <c r="E965" s="217" t="s">
        <v>3672</v>
      </c>
      <c r="F965" s="230">
        <v>5.3</v>
      </c>
      <c r="G965" s="217" t="s">
        <v>3662</v>
      </c>
      <c r="H965" s="230">
        <v>6.1</v>
      </c>
      <c r="I965" s="217" t="s">
        <v>3696</v>
      </c>
      <c r="J965" s="227">
        <v>6.22</v>
      </c>
    </row>
    <row r="966" spans="1:10" ht="15" thickBot="1" x14ac:dyDescent="0.35">
      <c r="A966" s="88"/>
      <c r="B966" s="221"/>
      <c r="C966" s="223"/>
      <c r="D966" s="225"/>
      <c r="E966" s="218"/>
      <c r="F966" s="218"/>
      <c r="G966" s="218"/>
      <c r="H966" s="218"/>
      <c r="I966" s="218"/>
      <c r="J966" s="218"/>
    </row>
    <row r="967" spans="1:10" x14ac:dyDescent="0.3">
      <c r="A967" s="92"/>
      <c r="B967" s="220" t="s">
        <v>1148</v>
      </c>
      <c r="C967" s="222" t="s">
        <v>3604</v>
      </c>
      <c r="D967" s="224">
        <v>70012335</v>
      </c>
      <c r="E967" s="217" t="s">
        <v>3710</v>
      </c>
      <c r="F967" s="219" t="s">
        <v>3605</v>
      </c>
      <c r="G967" s="217"/>
      <c r="H967" s="219" t="s">
        <v>3605</v>
      </c>
      <c r="I967" s="217"/>
      <c r="J967" s="219" t="s">
        <v>3605</v>
      </c>
    </row>
    <row r="968" spans="1:10" ht="15" thickBot="1" x14ac:dyDescent="0.35">
      <c r="A968" s="88"/>
      <c r="B968" s="221"/>
      <c r="C968" s="223"/>
      <c r="D968" s="225"/>
      <c r="E968" s="218"/>
      <c r="F968" s="218"/>
      <c r="G968" s="218"/>
      <c r="H968" s="218"/>
      <c r="I968" s="218"/>
      <c r="J968" s="218"/>
    </row>
    <row r="969" spans="1:10" x14ac:dyDescent="0.3">
      <c r="A969" s="92"/>
      <c r="B969" s="220" t="s">
        <v>1031</v>
      </c>
      <c r="C969" s="222" t="s">
        <v>3606</v>
      </c>
      <c r="D969" s="224">
        <v>70012339</v>
      </c>
      <c r="E969" s="217" t="s">
        <v>3628</v>
      </c>
      <c r="F969" s="219" t="s">
        <v>3605</v>
      </c>
      <c r="G969" s="217"/>
      <c r="H969" s="219" t="s">
        <v>3605</v>
      </c>
      <c r="I969" s="217"/>
      <c r="J969" s="219" t="s">
        <v>3605</v>
      </c>
    </row>
    <row r="970" spans="1:10" ht="15" thickBot="1" x14ac:dyDescent="0.35">
      <c r="A970" s="88"/>
      <c r="B970" s="221"/>
      <c r="C970" s="223"/>
      <c r="D970" s="225"/>
      <c r="E970" s="218"/>
      <c r="F970" s="218"/>
      <c r="G970" s="218"/>
      <c r="H970" s="218"/>
      <c r="I970" s="218"/>
      <c r="J970" s="218"/>
    </row>
    <row r="971" spans="1:10" x14ac:dyDescent="0.3">
      <c r="A971" s="92"/>
      <c r="B971" s="220" t="s">
        <v>1084</v>
      </c>
      <c r="C971" s="222" t="s">
        <v>3606</v>
      </c>
      <c r="D971" s="224">
        <v>70012336</v>
      </c>
      <c r="E971" s="217" t="s">
        <v>3870</v>
      </c>
      <c r="F971" s="219" t="s">
        <v>3605</v>
      </c>
      <c r="G971" s="217"/>
      <c r="H971" s="219" t="s">
        <v>3605</v>
      </c>
      <c r="I971" s="217" t="s">
        <v>3654</v>
      </c>
      <c r="J971" s="230">
        <v>7.4</v>
      </c>
    </row>
    <row r="972" spans="1:10" ht="15" thickBot="1" x14ac:dyDescent="0.35">
      <c r="A972" s="88"/>
      <c r="B972" s="221"/>
      <c r="C972" s="223"/>
      <c r="D972" s="225"/>
      <c r="E972" s="218"/>
      <c r="F972" s="218"/>
      <c r="G972" s="218"/>
      <c r="H972" s="218"/>
      <c r="I972" s="218"/>
      <c r="J972" s="218"/>
    </row>
    <row r="973" spans="1:10" x14ac:dyDescent="0.3">
      <c r="A973" s="92"/>
      <c r="B973" s="220" t="s">
        <v>1099</v>
      </c>
      <c r="C973" s="222" t="s">
        <v>3606</v>
      </c>
      <c r="D973" s="224">
        <v>70012337</v>
      </c>
      <c r="E973" s="217" t="s">
        <v>3773</v>
      </c>
      <c r="F973" s="219" t="s">
        <v>3605</v>
      </c>
      <c r="G973" s="217" t="s">
        <v>3687</v>
      </c>
      <c r="H973" s="228">
        <v>4.2489999999999997</v>
      </c>
      <c r="I973" s="217"/>
      <c r="J973" s="219" t="s">
        <v>3605</v>
      </c>
    </row>
    <row r="974" spans="1:10" ht="15" thickBot="1" x14ac:dyDescent="0.35">
      <c r="A974" s="88"/>
      <c r="B974" s="221"/>
      <c r="C974" s="223"/>
      <c r="D974" s="225"/>
      <c r="E974" s="218"/>
      <c r="F974" s="218"/>
      <c r="G974" s="218"/>
      <c r="H974" s="218"/>
      <c r="I974" s="218"/>
      <c r="J974" s="218"/>
    </row>
    <row r="975" spans="1:10" x14ac:dyDescent="0.3">
      <c r="A975" s="92"/>
      <c r="B975" s="220" t="s">
        <v>1021</v>
      </c>
      <c r="C975" s="222" t="s">
        <v>3606</v>
      </c>
      <c r="D975" s="224">
        <v>70012329</v>
      </c>
      <c r="E975" s="217" t="s">
        <v>3820</v>
      </c>
      <c r="F975" s="219" t="s">
        <v>3605</v>
      </c>
      <c r="G975" s="217" t="s">
        <v>3736</v>
      </c>
      <c r="H975" s="228">
        <v>10.472</v>
      </c>
      <c r="I975" s="217"/>
      <c r="J975" s="219" t="s">
        <v>3605</v>
      </c>
    </row>
    <row r="976" spans="1:10" ht="15" thickBot="1" x14ac:dyDescent="0.35">
      <c r="A976" s="88"/>
      <c r="B976" s="221"/>
      <c r="C976" s="223"/>
      <c r="D976" s="225"/>
      <c r="E976" s="218"/>
      <c r="F976" s="218"/>
      <c r="G976" s="218"/>
      <c r="H976" s="218"/>
      <c r="I976" s="218"/>
      <c r="J976" s="218"/>
    </row>
    <row r="977" spans="1:10" x14ac:dyDescent="0.3">
      <c r="A977" s="92"/>
      <c r="B977" s="220" t="s">
        <v>699</v>
      </c>
      <c r="C977" s="222" t="s">
        <v>3606</v>
      </c>
      <c r="D977" s="224">
        <v>70012331</v>
      </c>
      <c r="E977" s="217" t="s">
        <v>3787</v>
      </c>
      <c r="F977" s="228">
        <v>4.1849999999999996</v>
      </c>
      <c r="G977" s="217" t="s">
        <v>3646</v>
      </c>
      <c r="H977" s="228">
        <v>5.4939999999999998</v>
      </c>
      <c r="I977" s="217" t="s">
        <v>3680</v>
      </c>
      <c r="J977" s="228">
        <v>6.4790000000000001</v>
      </c>
    </row>
    <row r="978" spans="1:10" ht="15" thickBot="1" x14ac:dyDescent="0.35">
      <c r="A978" s="88"/>
      <c r="B978" s="221"/>
      <c r="C978" s="223"/>
      <c r="D978" s="225"/>
      <c r="E978" s="218"/>
      <c r="F978" s="218"/>
      <c r="G978" s="218"/>
      <c r="H978" s="218"/>
      <c r="I978" s="218"/>
      <c r="J978" s="218"/>
    </row>
    <row r="979" spans="1:10" x14ac:dyDescent="0.3">
      <c r="A979" s="92"/>
      <c r="B979" s="220" t="s">
        <v>704</v>
      </c>
      <c r="C979" s="222" t="s">
        <v>3606</v>
      </c>
      <c r="D979" s="224">
        <v>70012330</v>
      </c>
      <c r="E979" s="217" t="s">
        <v>3871</v>
      </c>
      <c r="F979" s="219" t="s">
        <v>3605</v>
      </c>
      <c r="G979" s="217"/>
      <c r="H979" s="219" t="s">
        <v>3605</v>
      </c>
      <c r="I979" s="217"/>
      <c r="J979" s="219" t="s">
        <v>3605</v>
      </c>
    </row>
    <row r="980" spans="1:10" ht="15" thickBot="1" x14ac:dyDescent="0.35">
      <c r="A980" s="88"/>
      <c r="B980" s="221"/>
      <c r="C980" s="223"/>
      <c r="D980" s="225"/>
      <c r="E980" s="218"/>
      <c r="F980" s="218"/>
      <c r="G980" s="218"/>
      <c r="H980" s="218"/>
      <c r="I980" s="218"/>
      <c r="J980" s="218"/>
    </row>
    <row r="981" spans="1:10" x14ac:dyDescent="0.3">
      <c r="A981" s="92"/>
      <c r="B981" s="220" t="s">
        <v>1196</v>
      </c>
      <c r="C981" s="222" t="s">
        <v>3606</v>
      </c>
      <c r="D981" s="224">
        <v>70012334</v>
      </c>
      <c r="E981" s="217" t="s">
        <v>3872</v>
      </c>
      <c r="F981" s="219" t="s">
        <v>3605</v>
      </c>
      <c r="G981" s="217"/>
      <c r="H981" s="219" t="s">
        <v>3605</v>
      </c>
      <c r="I981" s="217"/>
      <c r="J981" s="219" t="s">
        <v>3605</v>
      </c>
    </row>
    <row r="982" spans="1:10" ht="15" thickBot="1" x14ac:dyDescent="0.35">
      <c r="A982" s="88"/>
      <c r="B982" s="221"/>
      <c r="C982" s="223"/>
      <c r="D982" s="225"/>
      <c r="E982" s="218"/>
      <c r="F982" s="218"/>
      <c r="G982" s="218"/>
      <c r="H982" s="218"/>
      <c r="I982" s="218"/>
      <c r="J982" s="218"/>
    </row>
    <row r="983" spans="1:10" x14ac:dyDescent="0.3">
      <c r="A983" s="92"/>
      <c r="B983" s="220" t="s">
        <v>668</v>
      </c>
      <c r="C983" s="222" t="s">
        <v>3606</v>
      </c>
      <c r="D983" s="224">
        <v>70013310</v>
      </c>
      <c r="E983" s="217" t="s">
        <v>3630</v>
      </c>
      <c r="F983" s="219" t="s">
        <v>3605</v>
      </c>
      <c r="G983" s="217"/>
      <c r="H983" s="219" t="s">
        <v>3605</v>
      </c>
      <c r="I983" s="217"/>
      <c r="J983" s="219" t="s">
        <v>3605</v>
      </c>
    </row>
    <row r="984" spans="1:10" ht="15" thickBot="1" x14ac:dyDescent="0.35">
      <c r="A984" s="88"/>
      <c r="B984" s="221"/>
      <c r="C984" s="223"/>
      <c r="D984" s="225"/>
      <c r="E984" s="218"/>
      <c r="F984" s="218"/>
      <c r="G984" s="218"/>
      <c r="H984" s="218"/>
      <c r="I984" s="218"/>
      <c r="J984" s="218"/>
    </row>
    <row r="985" spans="1:10" x14ac:dyDescent="0.3">
      <c r="A985" s="92"/>
      <c r="B985" s="220" t="s">
        <v>711</v>
      </c>
      <c r="C985" s="222" t="s">
        <v>3606</v>
      </c>
      <c r="D985" s="224">
        <v>70013307</v>
      </c>
      <c r="E985" s="217" t="s">
        <v>3649</v>
      </c>
      <c r="F985" s="219" t="s">
        <v>3605</v>
      </c>
      <c r="G985" s="217"/>
      <c r="H985" s="219" t="s">
        <v>3605</v>
      </c>
      <c r="I985" s="217"/>
      <c r="J985" s="219" t="s">
        <v>3605</v>
      </c>
    </row>
    <row r="986" spans="1:10" ht="15" thickBot="1" x14ac:dyDescent="0.35">
      <c r="A986" s="88"/>
      <c r="B986" s="221"/>
      <c r="C986" s="223"/>
      <c r="D986" s="225"/>
      <c r="E986" s="218"/>
      <c r="F986" s="218"/>
      <c r="G986" s="218"/>
      <c r="H986" s="218"/>
      <c r="I986" s="218"/>
      <c r="J986" s="218"/>
    </row>
    <row r="987" spans="1:10" x14ac:dyDescent="0.3">
      <c r="A987" s="92"/>
      <c r="B987" s="220" t="s">
        <v>669</v>
      </c>
      <c r="C987" s="222" t="s">
        <v>3606</v>
      </c>
      <c r="D987" s="224">
        <v>70013308</v>
      </c>
      <c r="E987" s="217" t="s">
        <v>3725</v>
      </c>
      <c r="F987" s="228">
        <v>3.7309999999999999</v>
      </c>
      <c r="G987" s="217" t="s">
        <v>3652</v>
      </c>
      <c r="H987" s="228">
        <v>3.746</v>
      </c>
      <c r="I987" s="217" t="s">
        <v>3678</v>
      </c>
      <c r="J987" s="228">
        <v>3.7490000000000001</v>
      </c>
    </row>
    <row r="988" spans="1:10" ht="15" thickBot="1" x14ac:dyDescent="0.35">
      <c r="A988" s="88"/>
      <c r="B988" s="221"/>
      <c r="C988" s="223"/>
      <c r="D988" s="225"/>
      <c r="E988" s="218"/>
      <c r="F988" s="218"/>
      <c r="G988" s="218"/>
      <c r="H988" s="218"/>
      <c r="I988" s="218"/>
      <c r="J988" s="218"/>
    </row>
    <row r="989" spans="1:10" x14ac:dyDescent="0.3">
      <c r="A989" s="92"/>
      <c r="B989" s="220" t="s">
        <v>1162</v>
      </c>
      <c r="C989" s="222" t="s">
        <v>3604</v>
      </c>
      <c r="D989" s="224">
        <v>70013302</v>
      </c>
      <c r="E989" s="217" t="s">
        <v>3873</v>
      </c>
      <c r="F989" s="219" t="s">
        <v>3605</v>
      </c>
      <c r="G989" s="217"/>
      <c r="H989" s="219" t="s">
        <v>3605</v>
      </c>
      <c r="I989" s="217"/>
      <c r="J989" s="219" t="s">
        <v>3605</v>
      </c>
    </row>
    <row r="990" spans="1:10" ht="15" thickBot="1" x14ac:dyDescent="0.35">
      <c r="A990" s="88"/>
      <c r="B990" s="221"/>
      <c r="C990" s="223"/>
      <c r="D990" s="225"/>
      <c r="E990" s="218"/>
      <c r="F990" s="218"/>
      <c r="G990" s="218"/>
      <c r="H990" s="218"/>
      <c r="I990" s="218"/>
      <c r="J990" s="218"/>
    </row>
    <row r="991" spans="1:10" x14ac:dyDescent="0.3">
      <c r="A991" s="92"/>
      <c r="B991" s="220" t="s">
        <v>1059</v>
      </c>
      <c r="C991" s="222" t="s">
        <v>3606</v>
      </c>
      <c r="D991" s="224">
        <v>70013309</v>
      </c>
      <c r="E991" s="217" t="s">
        <v>3693</v>
      </c>
      <c r="F991" s="219" t="s">
        <v>3605</v>
      </c>
      <c r="G991" s="217"/>
      <c r="H991" s="219" t="s">
        <v>3605</v>
      </c>
      <c r="I991" s="217"/>
      <c r="J991" s="219" t="s">
        <v>3605</v>
      </c>
    </row>
    <row r="992" spans="1:10" ht="15" thickBot="1" x14ac:dyDescent="0.35">
      <c r="A992" s="88"/>
      <c r="B992" s="221"/>
      <c r="C992" s="223"/>
      <c r="D992" s="225"/>
      <c r="E992" s="218"/>
      <c r="F992" s="218"/>
      <c r="G992" s="218"/>
      <c r="H992" s="218"/>
      <c r="I992" s="218"/>
      <c r="J992" s="218"/>
    </row>
    <row r="993" spans="1:10" x14ac:dyDescent="0.3">
      <c r="A993" s="92"/>
      <c r="B993" s="220" t="s">
        <v>482</v>
      </c>
      <c r="C993" s="222" t="s">
        <v>3606</v>
      </c>
      <c r="D993" s="224">
        <v>70012340</v>
      </c>
      <c r="E993" s="217" t="s">
        <v>3864</v>
      </c>
      <c r="F993" s="219" t="s">
        <v>3605</v>
      </c>
      <c r="G993" s="217"/>
      <c r="H993" s="219" t="s">
        <v>3605</v>
      </c>
      <c r="I993" s="217"/>
      <c r="J993" s="219" t="s">
        <v>3605</v>
      </c>
    </row>
    <row r="994" spans="1:10" ht="15" thickBot="1" x14ac:dyDescent="0.35">
      <c r="A994" s="88"/>
      <c r="B994" s="221"/>
      <c r="C994" s="223"/>
      <c r="D994" s="225"/>
      <c r="E994" s="218"/>
      <c r="F994" s="218"/>
      <c r="G994" s="218"/>
      <c r="H994" s="218"/>
      <c r="I994" s="218"/>
      <c r="J994" s="218"/>
    </row>
    <row r="995" spans="1:10" x14ac:dyDescent="0.3">
      <c r="A995" s="92"/>
      <c r="B995" s="220" t="s">
        <v>1080</v>
      </c>
      <c r="C995" s="222" t="s">
        <v>3606</v>
      </c>
      <c r="D995" s="224">
        <v>70009163</v>
      </c>
      <c r="E995" s="217" t="s">
        <v>3743</v>
      </c>
      <c r="F995" s="227">
        <v>10.77</v>
      </c>
      <c r="G995" s="217" t="s">
        <v>3775</v>
      </c>
      <c r="H995" s="228">
        <v>11.164</v>
      </c>
      <c r="I995" s="217" t="s">
        <v>3643</v>
      </c>
      <c r="J995" s="228">
        <v>11.877000000000001</v>
      </c>
    </row>
    <row r="996" spans="1:10" ht="15" thickBot="1" x14ac:dyDescent="0.35">
      <c r="A996" s="88"/>
      <c r="B996" s="221"/>
      <c r="C996" s="223"/>
      <c r="D996" s="225"/>
      <c r="E996" s="218"/>
      <c r="F996" s="218"/>
      <c r="G996" s="218"/>
      <c r="H996" s="218"/>
      <c r="I996" s="218"/>
      <c r="J996" s="218"/>
    </row>
    <row r="997" spans="1:10" x14ac:dyDescent="0.3">
      <c r="A997" s="92"/>
      <c r="B997" s="220" t="s">
        <v>521</v>
      </c>
      <c r="C997" s="222" t="s">
        <v>3606</v>
      </c>
      <c r="D997" s="224">
        <v>70009169</v>
      </c>
      <c r="E997" s="217" t="s">
        <v>3692</v>
      </c>
      <c r="F997" s="228">
        <v>8.3379999999999992</v>
      </c>
      <c r="G997" s="217" t="s">
        <v>3646</v>
      </c>
      <c r="H997" s="228">
        <v>9.3889999999999993</v>
      </c>
      <c r="I997" s="217" t="s">
        <v>3680</v>
      </c>
      <c r="J997" s="228">
        <v>10.134</v>
      </c>
    </row>
    <row r="998" spans="1:10" ht="15" thickBot="1" x14ac:dyDescent="0.35">
      <c r="A998" s="88"/>
      <c r="B998" s="221"/>
      <c r="C998" s="223"/>
      <c r="D998" s="225"/>
      <c r="E998" s="218"/>
      <c r="F998" s="218"/>
      <c r="G998" s="218"/>
      <c r="H998" s="218"/>
      <c r="I998" s="218"/>
      <c r="J998" s="218"/>
    </row>
    <row r="999" spans="1:10" x14ac:dyDescent="0.3">
      <c r="A999" s="92"/>
      <c r="B999" s="220" t="s">
        <v>1102</v>
      </c>
      <c r="C999" s="222" t="s">
        <v>3606</v>
      </c>
      <c r="D999" s="224">
        <v>70009162</v>
      </c>
      <c r="E999" s="217" t="s">
        <v>3725</v>
      </c>
      <c r="F999" s="230">
        <v>6.6</v>
      </c>
      <c r="G999" s="217" t="s">
        <v>3625</v>
      </c>
      <c r="H999" s="230">
        <v>7.3</v>
      </c>
      <c r="I999" s="217" t="s">
        <v>3680</v>
      </c>
      <c r="J999" s="230">
        <v>7.9</v>
      </c>
    </row>
    <row r="1000" spans="1:10" ht="15" thickBot="1" x14ac:dyDescent="0.35">
      <c r="A1000" s="88"/>
      <c r="B1000" s="221"/>
      <c r="C1000" s="223"/>
      <c r="D1000" s="225"/>
      <c r="E1000" s="218"/>
      <c r="F1000" s="218"/>
      <c r="G1000" s="218"/>
      <c r="H1000" s="218"/>
      <c r="I1000" s="218"/>
      <c r="J1000" s="218"/>
    </row>
    <row r="1001" spans="1:10" x14ac:dyDescent="0.3">
      <c r="A1001" s="92"/>
      <c r="B1001" s="220" t="s">
        <v>1174</v>
      </c>
      <c r="C1001" s="222" t="s">
        <v>3606</v>
      </c>
      <c r="D1001" s="224">
        <v>70013304</v>
      </c>
      <c r="E1001" s="217" t="s">
        <v>3874</v>
      </c>
      <c r="F1001" s="219" t="s">
        <v>3605</v>
      </c>
      <c r="G1001" s="217"/>
      <c r="H1001" s="219" t="s">
        <v>3605</v>
      </c>
      <c r="I1001" s="217"/>
      <c r="J1001" s="219" t="s">
        <v>3605</v>
      </c>
    </row>
    <row r="1002" spans="1:10" ht="15" thickBot="1" x14ac:dyDescent="0.35">
      <c r="A1002" s="88"/>
      <c r="B1002" s="221"/>
      <c r="C1002" s="223"/>
      <c r="D1002" s="225"/>
      <c r="E1002" s="218"/>
      <c r="F1002" s="218"/>
      <c r="G1002" s="218"/>
      <c r="H1002" s="218"/>
      <c r="I1002" s="218"/>
      <c r="J1002" s="218"/>
    </row>
    <row r="1003" spans="1:10" x14ac:dyDescent="0.3">
      <c r="A1003" s="92"/>
      <c r="B1003" s="220" t="s">
        <v>1168</v>
      </c>
      <c r="C1003" s="222" t="s">
        <v>3606</v>
      </c>
      <c r="D1003" s="224">
        <v>70013306</v>
      </c>
      <c r="E1003" s="217" t="s">
        <v>3875</v>
      </c>
      <c r="F1003" s="219" t="s">
        <v>3605</v>
      </c>
      <c r="G1003" s="217"/>
      <c r="H1003" s="219" t="s">
        <v>3605</v>
      </c>
      <c r="I1003" s="217"/>
      <c r="J1003" s="219" t="s">
        <v>3605</v>
      </c>
    </row>
    <row r="1004" spans="1:10" ht="15" thickBot="1" x14ac:dyDescent="0.35">
      <c r="A1004" s="88"/>
      <c r="B1004" s="221"/>
      <c r="C1004" s="223"/>
      <c r="D1004" s="225"/>
      <c r="E1004" s="218"/>
      <c r="F1004" s="218"/>
      <c r="G1004" s="218"/>
      <c r="H1004" s="218"/>
      <c r="I1004" s="218"/>
      <c r="J1004" s="218"/>
    </row>
    <row r="1005" spans="1:10" x14ac:dyDescent="0.3">
      <c r="A1005" s="92"/>
      <c r="B1005" s="220" t="s">
        <v>548</v>
      </c>
      <c r="C1005" s="222" t="s">
        <v>3606</v>
      </c>
      <c r="D1005" s="224">
        <v>70013305</v>
      </c>
      <c r="E1005" s="217" t="s">
        <v>3820</v>
      </c>
      <c r="F1005" s="219" t="s">
        <v>3605</v>
      </c>
      <c r="G1005" s="217"/>
      <c r="H1005" s="219" t="s">
        <v>3605</v>
      </c>
      <c r="I1005" s="217"/>
      <c r="J1005" s="219" t="s">
        <v>3605</v>
      </c>
    </row>
    <row r="1006" spans="1:10" ht="15" thickBot="1" x14ac:dyDescent="0.35">
      <c r="A1006" s="88"/>
      <c r="B1006" s="221"/>
      <c r="C1006" s="223"/>
      <c r="D1006" s="225"/>
      <c r="E1006" s="218"/>
      <c r="F1006" s="218"/>
      <c r="G1006" s="218"/>
      <c r="H1006" s="218"/>
      <c r="I1006" s="218"/>
      <c r="J1006" s="218"/>
    </row>
    <row r="1007" spans="1:10" x14ac:dyDescent="0.3">
      <c r="A1007" s="92"/>
      <c r="B1007" s="220" t="s">
        <v>1201</v>
      </c>
      <c r="C1007" s="222" t="s">
        <v>3606</v>
      </c>
      <c r="D1007" s="224">
        <v>70013312</v>
      </c>
      <c r="E1007" s="217" t="s">
        <v>3661</v>
      </c>
      <c r="F1007" s="228">
        <v>21.254999999999999</v>
      </c>
      <c r="G1007" s="217" t="s">
        <v>3718</v>
      </c>
      <c r="H1007" s="228">
        <v>22.343</v>
      </c>
      <c r="I1007" s="217" t="s">
        <v>3615</v>
      </c>
      <c r="J1007" s="228">
        <v>23.163</v>
      </c>
    </row>
    <row r="1008" spans="1:10" ht="15" thickBot="1" x14ac:dyDescent="0.35">
      <c r="A1008" s="88"/>
      <c r="B1008" s="221"/>
      <c r="C1008" s="223"/>
      <c r="D1008" s="225"/>
      <c r="E1008" s="218"/>
      <c r="F1008" s="218"/>
      <c r="G1008" s="218"/>
      <c r="H1008" s="218"/>
      <c r="I1008" s="218"/>
      <c r="J1008" s="218"/>
    </row>
    <row r="1009" spans="1:10" x14ac:dyDescent="0.3">
      <c r="A1009" s="92"/>
      <c r="B1009" s="220" t="s">
        <v>1163</v>
      </c>
      <c r="C1009" s="222" t="s">
        <v>3606</v>
      </c>
      <c r="D1009" s="224">
        <v>70013311</v>
      </c>
      <c r="E1009" s="217" t="s">
        <v>3636</v>
      </c>
      <c r="F1009" s="228">
        <v>7.4119999999999999</v>
      </c>
      <c r="G1009" s="217"/>
      <c r="H1009" s="219" t="s">
        <v>3605</v>
      </c>
      <c r="I1009" s="217"/>
      <c r="J1009" s="219" t="s">
        <v>3605</v>
      </c>
    </row>
    <row r="1010" spans="1:10" ht="15" thickBot="1" x14ac:dyDescent="0.35">
      <c r="A1010" s="88"/>
      <c r="B1010" s="221"/>
      <c r="C1010" s="223"/>
      <c r="D1010" s="225"/>
      <c r="E1010" s="218"/>
      <c r="F1010" s="218"/>
      <c r="G1010" s="218"/>
      <c r="H1010" s="218"/>
      <c r="I1010" s="218"/>
      <c r="J1010" s="218"/>
    </row>
    <row r="1011" spans="1:10" x14ac:dyDescent="0.3">
      <c r="A1011" s="92"/>
      <c r="B1011" s="220" t="s">
        <v>747</v>
      </c>
      <c r="C1011" s="222" t="s">
        <v>3606</v>
      </c>
      <c r="D1011" s="224">
        <v>70009166</v>
      </c>
      <c r="E1011" s="217" t="s">
        <v>3864</v>
      </c>
      <c r="F1011" s="219" t="s">
        <v>3605</v>
      </c>
      <c r="G1011" s="217"/>
      <c r="H1011" s="219" t="s">
        <v>3605</v>
      </c>
      <c r="I1011" s="217"/>
      <c r="J1011" s="219" t="s">
        <v>3605</v>
      </c>
    </row>
    <row r="1012" spans="1:10" ht="15" thickBot="1" x14ac:dyDescent="0.35">
      <c r="A1012" s="88"/>
      <c r="B1012" s="221"/>
      <c r="C1012" s="223"/>
      <c r="D1012" s="225"/>
      <c r="E1012" s="218"/>
      <c r="F1012" s="218"/>
      <c r="G1012" s="218"/>
      <c r="H1012" s="218"/>
      <c r="I1012" s="218"/>
      <c r="J1012" s="218"/>
    </row>
    <row r="1013" spans="1:10" x14ac:dyDescent="0.3">
      <c r="A1013" s="92"/>
      <c r="B1013" s="220" t="s">
        <v>483</v>
      </c>
      <c r="C1013" s="222" t="s">
        <v>3606</v>
      </c>
      <c r="D1013" s="224">
        <v>70009170</v>
      </c>
      <c r="E1013" s="217" t="s">
        <v>3607</v>
      </c>
      <c r="F1013" s="227">
        <v>19.440000000000001</v>
      </c>
      <c r="G1013" s="217" t="s">
        <v>3775</v>
      </c>
      <c r="H1013" s="228">
        <v>20.856000000000002</v>
      </c>
      <c r="I1013" s="217" t="s">
        <v>3716</v>
      </c>
      <c r="J1013" s="226">
        <v>21</v>
      </c>
    </row>
    <row r="1014" spans="1:10" ht="15" thickBot="1" x14ac:dyDescent="0.35">
      <c r="A1014" s="88"/>
      <c r="B1014" s="221"/>
      <c r="C1014" s="223"/>
      <c r="D1014" s="225"/>
      <c r="E1014" s="218"/>
      <c r="F1014" s="218"/>
      <c r="G1014" s="218"/>
      <c r="H1014" s="218"/>
      <c r="I1014" s="218"/>
      <c r="J1014" s="218"/>
    </row>
    <row r="1015" spans="1:10" x14ac:dyDescent="0.3">
      <c r="A1015" s="92"/>
      <c r="B1015" s="220" t="s">
        <v>1173</v>
      </c>
      <c r="C1015" s="222" t="s">
        <v>3606</v>
      </c>
      <c r="D1015" s="224">
        <v>70009171</v>
      </c>
      <c r="E1015" s="217" t="s">
        <v>3876</v>
      </c>
      <c r="F1015" s="219" t="s">
        <v>3605</v>
      </c>
      <c r="G1015" s="217"/>
      <c r="H1015" s="219" t="s">
        <v>3605</v>
      </c>
      <c r="I1015" s="217"/>
      <c r="J1015" s="219" t="s">
        <v>3605</v>
      </c>
    </row>
    <row r="1016" spans="1:10" ht="15" thickBot="1" x14ac:dyDescent="0.35">
      <c r="A1016" s="88"/>
      <c r="B1016" s="221"/>
      <c r="C1016" s="223"/>
      <c r="D1016" s="225"/>
      <c r="E1016" s="218"/>
      <c r="F1016" s="218"/>
      <c r="G1016" s="218"/>
      <c r="H1016" s="218"/>
      <c r="I1016" s="218"/>
      <c r="J1016" s="218"/>
    </row>
    <row r="1017" spans="1:10" x14ac:dyDescent="0.3">
      <c r="A1017" s="92"/>
      <c r="B1017" s="220" t="s">
        <v>1044</v>
      </c>
      <c r="C1017" s="222" t="s">
        <v>3604</v>
      </c>
      <c r="D1017" s="224">
        <v>70009164</v>
      </c>
      <c r="E1017" s="217" t="s">
        <v>3645</v>
      </c>
      <c r="F1017" s="228">
        <v>3.0000000000000001E-3</v>
      </c>
      <c r="G1017" s="217" t="s">
        <v>3877</v>
      </c>
      <c r="H1017" s="228">
        <v>3.0000000000000001E-3</v>
      </c>
      <c r="I1017" s="217" t="s">
        <v>3765</v>
      </c>
      <c r="J1017" s="228">
        <v>3.0000000000000001E-3</v>
      </c>
    </row>
    <row r="1018" spans="1:10" ht="15" thickBot="1" x14ac:dyDescent="0.35">
      <c r="A1018" s="88"/>
      <c r="B1018" s="221"/>
      <c r="C1018" s="223"/>
      <c r="D1018" s="225"/>
      <c r="E1018" s="218"/>
      <c r="F1018" s="218"/>
      <c r="G1018" s="218"/>
      <c r="H1018" s="218"/>
      <c r="I1018" s="218"/>
      <c r="J1018" s="218"/>
    </row>
    <row r="1019" spans="1:10" x14ac:dyDescent="0.3">
      <c r="A1019" s="92"/>
      <c r="B1019" s="220" t="s">
        <v>807</v>
      </c>
      <c r="C1019" s="222" t="s">
        <v>3606</v>
      </c>
      <c r="D1019" s="224">
        <v>70009161</v>
      </c>
      <c r="E1019" s="217" t="s">
        <v>3842</v>
      </c>
      <c r="F1019" s="228">
        <v>9.7270000000000003</v>
      </c>
      <c r="G1019" s="217" t="s">
        <v>3878</v>
      </c>
      <c r="H1019" s="228">
        <v>9.7270000000000003</v>
      </c>
      <c r="I1019" s="217" t="s">
        <v>3678</v>
      </c>
      <c r="J1019" s="228">
        <v>10.231</v>
      </c>
    </row>
    <row r="1020" spans="1:10" ht="15" thickBot="1" x14ac:dyDescent="0.35">
      <c r="A1020" s="88"/>
      <c r="B1020" s="221"/>
      <c r="C1020" s="223"/>
      <c r="D1020" s="225"/>
      <c r="E1020" s="218"/>
      <c r="F1020" s="218"/>
      <c r="G1020" s="218"/>
      <c r="H1020" s="218"/>
      <c r="I1020" s="218"/>
      <c r="J1020" s="218"/>
    </row>
    <row r="1021" spans="1:10" x14ac:dyDescent="0.3">
      <c r="A1021" s="92"/>
      <c r="B1021" s="220" t="s">
        <v>591</v>
      </c>
      <c r="C1021" s="222" t="s">
        <v>3606</v>
      </c>
      <c r="D1021" s="224">
        <v>70009165</v>
      </c>
      <c r="E1021" s="217" t="s">
        <v>3879</v>
      </c>
      <c r="F1021" s="219" t="s">
        <v>3605</v>
      </c>
      <c r="G1021" s="217" t="s">
        <v>3667</v>
      </c>
      <c r="H1021" s="228">
        <v>6.431</v>
      </c>
      <c r="I1021" s="217"/>
      <c r="J1021" s="219" t="s">
        <v>3605</v>
      </c>
    </row>
    <row r="1022" spans="1:10" ht="15" thickBot="1" x14ac:dyDescent="0.35">
      <c r="A1022" s="88"/>
      <c r="B1022" s="221"/>
      <c r="C1022" s="223"/>
      <c r="D1022" s="225"/>
      <c r="E1022" s="218"/>
      <c r="F1022" s="218"/>
      <c r="G1022" s="218"/>
      <c r="H1022" s="218"/>
      <c r="I1022" s="218"/>
      <c r="J1022" s="218"/>
    </row>
    <row r="1023" spans="1:10" x14ac:dyDescent="0.3">
      <c r="A1023" s="92"/>
      <c r="B1023" s="220" t="s">
        <v>1032</v>
      </c>
      <c r="C1023" s="222" t="s">
        <v>3606</v>
      </c>
      <c r="D1023" s="224">
        <v>70009168</v>
      </c>
      <c r="E1023" s="217" t="s">
        <v>3876</v>
      </c>
      <c r="F1023" s="219" t="s">
        <v>3605</v>
      </c>
      <c r="G1023" s="217"/>
      <c r="H1023" s="219" t="s">
        <v>3605</v>
      </c>
      <c r="I1023" s="217"/>
      <c r="J1023" s="219" t="s">
        <v>3605</v>
      </c>
    </row>
    <row r="1024" spans="1:10" ht="15" thickBot="1" x14ac:dyDescent="0.35">
      <c r="A1024" s="88"/>
      <c r="B1024" s="221"/>
      <c r="C1024" s="223"/>
      <c r="D1024" s="225"/>
      <c r="E1024" s="218"/>
      <c r="F1024" s="218"/>
      <c r="G1024" s="218"/>
      <c r="H1024" s="218"/>
      <c r="I1024" s="218"/>
      <c r="J1024" s="218"/>
    </row>
    <row r="1025" spans="1:10" x14ac:dyDescent="0.3">
      <c r="A1025" s="92"/>
      <c r="B1025" s="220" t="s">
        <v>612</v>
      </c>
      <c r="C1025" s="222" t="s">
        <v>3606</v>
      </c>
      <c r="D1025" s="224">
        <v>70009167</v>
      </c>
      <c r="E1025" s="217" t="s">
        <v>3725</v>
      </c>
      <c r="F1025" s="228">
        <v>16.431999999999999</v>
      </c>
      <c r="G1025" s="217" t="s">
        <v>3652</v>
      </c>
      <c r="H1025" s="228">
        <v>17.527999999999999</v>
      </c>
      <c r="I1025" s="217" t="s">
        <v>3678</v>
      </c>
      <c r="J1025" s="228">
        <v>18.645</v>
      </c>
    </row>
    <row r="1026" spans="1:10" ht="15" thickBot="1" x14ac:dyDescent="0.35">
      <c r="A1026" s="88"/>
      <c r="B1026" s="221"/>
      <c r="C1026" s="223"/>
      <c r="D1026" s="225"/>
      <c r="E1026" s="218"/>
      <c r="F1026" s="218"/>
      <c r="G1026" s="218"/>
      <c r="H1026" s="218"/>
      <c r="I1026" s="218"/>
      <c r="J1026" s="218"/>
    </row>
    <row r="1027" spans="1:10" x14ac:dyDescent="0.3">
      <c r="A1027" s="92"/>
      <c r="B1027" s="220" t="s">
        <v>1033</v>
      </c>
      <c r="C1027" s="222" t="s">
        <v>3606</v>
      </c>
      <c r="D1027" s="224">
        <v>70007420</v>
      </c>
      <c r="E1027" s="217" t="s">
        <v>3627</v>
      </c>
      <c r="F1027" s="228">
        <v>3.6909999999999998</v>
      </c>
      <c r="G1027" s="217"/>
      <c r="H1027" s="219" t="s">
        <v>3605</v>
      </c>
      <c r="I1027" s="217"/>
      <c r="J1027" s="219" t="s">
        <v>3605</v>
      </c>
    </row>
    <row r="1028" spans="1:10" ht="15" thickBot="1" x14ac:dyDescent="0.35">
      <c r="A1028" s="88"/>
      <c r="B1028" s="221"/>
      <c r="C1028" s="223"/>
      <c r="D1028" s="225"/>
      <c r="E1028" s="218"/>
      <c r="F1028" s="218"/>
      <c r="G1028" s="218"/>
      <c r="H1028" s="218"/>
      <c r="I1028" s="218"/>
      <c r="J1028" s="218"/>
    </row>
    <row r="1029" spans="1:10" x14ac:dyDescent="0.3">
      <c r="A1029" s="92"/>
      <c r="B1029" s="220" t="s">
        <v>760</v>
      </c>
      <c r="C1029" s="222" t="s">
        <v>3606</v>
      </c>
      <c r="D1029" s="224">
        <v>70007415</v>
      </c>
      <c r="E1029" s="217" t="s">
        <v>3651</v>
      </c>
      <c r="F1029" s="230">
        <v>11.1</v>
      </c>
      <c r="G1029" s="217" t="s">
        <v>3625</v>
      </c>
      <c r="H1029" s="228">
        <v>11.419</v>
      </c>
      <c r="I1029" s="217" t="s">
        <v>3716</v>
      </c>
      <c r="J1029" s="228">
        <v>11.542999999999999</v>
      </c>
    </row>
    <row r="1030" spans="1:10" ht="15" thickBot="1" x14ac:dyDescent="0.35">
      <c r="A1030" s="88"/>
      <c r="B1030" s="221"/>
      <c r="C1030" s="223"/>
      <c r="D1030" s="225"/>
      <c r="E1030" s="218"/>
      <c r="F1030" s="218"/>
      <c r="G1030" s="218"/>
      <c r="H1030" s="218"/>
      <c r="I1030" s="218"/>
      <c r="J1030" s="218"/>
    </row>
    <row r="1031" spans="1:10" x14ac:dyDescent="0.3">
      <c r="A1031" s="92"/>
      <c r="B1031" s="220" t="s">
        <v>670</v>
      </c>
      <c r="C1031" s="222" t="s">
        <v>3606</v>
      </c>
      <c r="D1031" s="224">
        <v>70007409</v>
      </c>
      <c r="E1031" s="217" t="s">
        <v>3880</v>
      </c>
      <c r="F1031" s="219" t="s">
        <v>3605</v>
      </c>
      <c r="G1031" s="217"/>
      <c r="H1031" s="219" t="s">
        <v>3605</v>
      </c>
      <c r="I1031" s="217"/>
      <c r="J1031" s="219" t="s">
        <v>3605</v>
      </c>
    </row>
    <row r="1032" spans="1:10" ht="15" thickBot="1" x14ac:dyDescent="0.35">
      <c r="A1032" s="88"/>
      <c r="B1032" s="221"/>
      <c r="C1032" s="223"/>
      <c r="D1032" s="225"/>
      <c r="E1032" s="218"/>
      <c r="F1032" s="218"/>
      <c r="G1032" s="218"/>
      <c r="H1032" s="218"/>
      <c r="I1032" s="218"/>
      <c r="J1032" s="218"/>
    </row>
    <row r="1033" spans="1:10" x14ac:dyDescent="0.3">
      <c r="A1033" s="92"/>
      <c r="B1033" s="220" t="s">
        <v>761</v>
      </c>
      <c r="C1033" s="222" t="s">
        <v>3604</v>
      </c>
      <c r="D1033" s="224">
        <v>70007410</v>
      </c>
      <c r="E1033" s="217" t="s">
        <v>3651</v>
      </c>
      <c r="F1033" s="228">
        <v>7.859</v>
      </c>
      <c r="G1033" s="217" t="s">
        <v>3707</v>
      </c>
      <c r="H1033" s="228">
        <v>7.9589999999999996</v>
      </c>
      <c r="I1033" s="217" t="s">
        <v>3626</v>
      </c>
      <c r="J1033" s="228">
        <v>7.9589999999999996</v>
      </c>
    </row>
    <row r="1034" spans="1:10" ht="15" thickBot="1" x14ac:dyDescent="0.35">
      <c r="A1034" s="88"/>
      <c r="B1034" s="221"/>
      <c r="C1034" s="223"/>
      <c r="D1034" s="225"/>
      <c r="E1034" s="218"/>
      <c r="F1034" s="218"/>
      <c r="G1034" s="218"/>
      <c r="H1034" s="218"/>
      <c r="I1034" s="218"/>
      <c r="J1034" s="218"/>
    </row>
    <row r="1035" spans="1:10" x14ac:dyDescent="0.3">
      <c r="A1035" s="92"/>
      <c r="B1035" s="220" t="s">
        <v>634</v>
      </c>
      <c r="C1035" s="222" t="s">
        <v>3606</v>
      </c>
      <c r="D1035" s="224">
        <v>70007416</v>
      </c>
      <c r="E1035" s="217" t="s">
        <v>3631</v>
      </c>
      <c r="F1035" s="219" t="s">
        <v>3605</v>
      </c>
      <c r="G1035" s="217" t="s">
        <v>3608</v>
      </c>
      <c r="H1035" s="227">
        <v>5.09</v>
      </c>
      <c r="I1035" s="217" t="s">
        <v>3654</v>
      </c>
      <c r="J1035" s="228">
        <v>5.4329999999999998</v>
      </c>
    </row>
    <row r="1036" spans="1:10" ht="15" thickBot="1" x14ac:dyDescent="0.35">
      <c r="A1036" s="88"/>
      <c r="B1036" s="221"/>
      <c r="C1036" s="223"/>
      <c r="D1036" s="225"/>
      <c r="E1036" s="218"/>
      <c r="F1036" s="218"/>
      <c r="G1036" s="218"/>
      <c r="H1036" s="218"/>
      <c r="I1036" s="218"/>
      <c r="J1036" s="218"/>
    </row>
    <row r="1037" spans="1:10" x14ac:dyDescent="0.3">
      <c r="A1037" s="92"/>
      <c r="B1037" s="220" t="s">
        <v>1028</v>
      </c>
      <c r="C1037" s="222" t="s">
        <v>3606</v>
      </c>
      <c r="D1037" s="224">
        <v>70007417</v>
      </c>
      <c r="E1037" s="217" t="s">
        <v>3607</v>
      </c>
      <c r="F1037" s="228">
        <v>10.385</v>
      </c>
      <c r="G1037" s="217" t="s">
        <v>3652</v>
      </c>
      <c r="H1037" s="228">
        <v>10.782</v>
      </c>
      <c r="I1037" s="217" t="s">
        <v>3695</v>
      </c>
      <c r="J1037" s="228">
        <v>10.942</v>
      </c>
    </row>
    <row r="1038" spans="1:10" ht="15" thickBot="1" x14ac:dyDescent="0.35">
      <c r="A1038" s="88"/>
      <c r="B1038" s="221"/>
      <c r="C1038" s="223"/>
      <c r="D1038" s="225"/>
      <c r="E1038" s="218"/>
      <c r="F1038" s="218"/>
      <c r="G1038" s="218"/>
      <c r="H1038" s="218"/>
      <c r="I1038" s="218"/>
      <c r="J1038" s="218"/>
    </row>
    <row r="1039" spans="1:10" x14ac:dyDescent="0.3">
      <c r="A1039" s="92"/>
      <c r="B1039" s="220" t="s">
        <v>869</v>
      </c>
      <c r="C1039" s="222" t="s">
        <v>3606</v>
      </c>
      <c r="D1039" s="224">
        <v>70009172</v>
      </c>
      <c r="E1039" s="217" t="s">
        <v>3881</v>
      </c>
      <c r="F1039" s="219" t="s">
        <v>3605</v>
      </c>
      <c r="G1039" s="217"/>
      <c r="H1039" s="219" t="s">
        <v>3605</v>
      </c>
      <c r="I1039" s="217"/>
      <c r="J1039" s="219" t="s">
        <v>3605</v>
      </c>
    </row>
    <row r="1040" spans="1:10" ht="15" thickBot="1" x14ac:dyDescent="0.35">
      <c r="A1040" s="88"/>
      <c r="B1040" s="221"/>
      <c r="C1040" s="223"/>
      <c r="D1040" s="225"/>
      <c r="E1040" s="218"/>
      <c r="F1040" s="218"/>
      <c r="G1040" s="218"/>
      <c r="H1040" s="218"/>
      <c r="I1040" s="218"/>
      <c r="J1040" s="218"/>
    </row>
    <row r="1041" spans="1:10" x14ac:dyDescent="0.3">
      <c r="A1041" s="92"/>
      <c r="B1041" s="220" t="s">
        <v>825</v>
      </c>
      <c r="C1041" s="222" t="s">
        <v>3606</v>
      </c>
      <c r="D1041" s="224">
        <v>70013919</v>
      </c>
      <c r="E1041" s="217" t="s">
        <v>3875</v>
      </c>
      <c r="F1041" s="219" t="s">
        <v>3605</v>
      </c>
      <c r="G1041" s="217"/>
      <c r="H1041" s="219" t="s">
        <v>3605</v>
      </c>
      <c r="I1041" s="217"/>
      <c r="J1041" s="219" t="s">
        <v>3605</v>
      </c>
    </row>
    <row r="1042" spans="1:10" ht="15" thickBot="1" x14ac:dyDescent="0.35">
      <c r="A1042" s="88"/>
      <c r="B1042" s="221"/>
      <c r="C1042" s="223"/>
      <c r="D1042" s="225"/>
      <c r="E1042" s="218"/>
      <c r="F1042" s="218"/>
      <c r="G1042" s="218"/>
      <c r="H1042" s="218"/>
      <c r="I1042" s="218"/>
      <c r="J1042" s="218"/>
    </row>
    <row r="1043" spans="1:10" x14ac:dyDescent="0.3">
      <c r="A1043" s="92"/>
      <c r="B1043" s="220" t="s">
        <v>855</v>
      </c>
      <c r="C1043" s="222" t="s">
        <v>3606</v>
      </c>
      <c r="D1043" s="224">
        <v>70009501</v>
      </c>
      <c r="E1043" s="217" t="s">
        <v>3645</v>
      </c>
      <c r="F1043" s="226">
        <v>16</v>
      </c>
      <c r="G1043" s="217" t="s">
        <v>3791</v>
      </c>
      <c r="H1043" s="226">
        <v>18</v>
      </c>
      <c r="I1043" s="217"/>
      <c r="J1043" s="219" t="s">
        <v>3605</v>
      </c>
    </row>
    <row r="1044" spans="1:10" ht="15" thickBot="1" x14ac:dyDescent="0.35">
      <c r="A1044" s="88"/>
      <c r="B1044" s="221"/>
      <c r="C1044" s="223"/>
      <c r="D1044" s="225"/>
      <c r="E1044" s="218"/>
      <c r="F1044" s="218"/>
      <c r="G1044" s="218"/>
      <c r="H1044" s="218"/>
      <c r="I1044" s="218"/>
      <c r="J1044" s="218"/>
    </row>
    <row r="1045" spans="1:10" x14ac:dyDescent="0.3">
      <c r="A1045" s="92"/>
      <c r="B1045" s="220" t="s">
        <v>901</v>
      </c>
      <c r="C1045" s="222" t="s">
        <v>3606</v>
      </c>
      <c r="D1045" s="224">
        <v>70011016</v>
      </c>
      <c r="E1045" s="217" t="s">
        <v>3640</v>
      </c>
      <c r="F1045" s="219" t="s">
        <v>3605</v>
      </c>
      <c r="G1045" s="217" t="s">
        <v>3882</v>
      </c>
      <c r="H1045" s="227">
        <v>11.68</v>
      </c>
      <c r="I1045" s="217" t="s">
        <v>3626</v>
      </c>
      <c r="J1045" s="227">
        <v>12.43</v>
      </c>
    </row>
    <row r="1046" spans="1:10" ht="15" thickBot="1" x14ac:dyDescent="0.35">
      <c r="A1046" s="88"/>
      <c r="B1046" s="221"/>
      <c r="C1046" s="223"/>
      <c r="D1046" s="225"/>
      <c r="E1046" s="218"/>
      <c r="F1046" s="218"/>
      <c r="G1046" s="218"/>
      <c r="H1046" s="218"/>
      <c r="I1046" s="218"/>
      <c r="J1046" s="218"/>
    </row>
    <row r="1047" spans="1:10" x14ac:dyDescent="0.3">
      <c r="A1047" s="92"/>
      <c r="B1047" s="220" t="s">
        <v>641</v>
      </c>
      <c r="C1047" s="222" t="s">
        <v>3606</v>
      </c>
      <c r="D1047" s="224">
        <v>70007414</v>
      </c>
      <c r="E1047" s="217" t="s">
        <v>3777</v>
      </c>
      <c r="F1047" s="219" t="s">
        <v>3605</v>
      </c>
      <c r="G1047" s="217" t="s">
        <v>3822</v>
      </c>
      <c r="H1047" s="228">
        <v>16.437999999999999</v>
      </c>
      <c r="I1047" s="217"/>
      <c r="J1047" s="219" t="s">
        <v>3605</v>
      </c>
    </row>
    <row r="1048" spans="1:10" ht="15" thickBot="1" x14ac:dyDescent="0.35">
      <c r="A1048" s="88"/>
      <c r="B1048" s="221"/>
      <c r="C1048" s="223"/>
      <c r="D1048" s="225"/>
      <c r="E1048" s="218"/>
      <c r="F1048" s="218"/>
      <c r="G1048" s="218"/>
      <c r="H1048" s="218"/>
      <c r="I1048" s="218"/>
      <c r="J1048" s="218"/>
    </row>
    <row r="1049" spans="1:10" x14ac:dyDescent="0.3">
      <c r="A1049" s="92"/>
      <c r="B1049" s="220" t="s">
        <v>858</v>
      </c>
      <c r="C1049" s="222" t="s">
        <v>3606</v>
      </c>
      <c r="D1049" s="224">
        <v>70007412</v>
      </c>
      <c r="E1049" s="217" t="s">
        <v>3730</v>
      </c>
      <c r="F1049" s="230">
        <v>9.4</v>
      </c>
      <c r="G1049" s="217" t="s">
        <v>3652</v>
      </c>
      <c r="H1049" s="226">
        <v>11</v>
      </c>
      <c r="I1049" s="217" t="s">
        <v>3696</v>
      </c>
      <c r="J1049" s="226">
        <v>12</v>
      </c>
    </row>
    <row r="1050" spans="1:10" ht="15" thickBot="1" x14ac:dyDescent="0.35">
      <c r="A1050" s="88"/>
      <c r="B1050" s="221"/>
      <c r="C1050" s="223"/>
      <c r="D1050" s="225"/>
      <c r="E1050" s="218"/>
      <c r="F1050" s="218"/>
      <c r="G1050" s="218"/>
      <c r="H1050" s="218"/>
      <c r="I1050" s="218"/>
      <c r="J1050" s="218"/>
    </row>
    <row r="1051" spans="1:10" x14ac:dyDescent="0.3">
      <c r="A1051" s="92"/>
      <c r="B1051" s="220" t="s">
        <v>621</v>
      </c>
      <c r="C1051" s="222" t="s">
        <v>3606</v>
      </c>
      <c r="D1051" s="224">
        <v>70007413</v>
      </c>
      <c r="E1051" s="217" t="s">
        <v>3758</v>
      </c>
      <c r="F1051" s="219" t="s">
        <v>3605</v>
      </c>
      <c r="G1051" s="217" t="s">
        <v>3735</v>
      </c>
      <c r="H1051" s="228">
        <v>6.2220000000000004</v>
      </c>
      <c r="I1051" s="217" t="s">
        <v>3765</v>
      </c>
      <c r="J1051" s="228">
        <v>6.2220000000000004</v>
      </c>
    </row>
    <row r="1052" spans="1:10" ht="15" thickBot="1" x14ac:dyDescent="0.35">
      <c r="A1052" s="88"/>
      <c r="B1052" s="221"/>
      <c r="C1052" s="223"/>
      <c r="D1052" s="225"/>
      <c r="E1052" s="218"/>
      <c r="F1052" s="218"/>
      <c r="G1052" s="218"/>
      <c r="H1052" s="218"/>
      <c r="I1052" s="218"/>
      <c r="J1052" s="218"/>
    </row>
    <row r="1053" spans="1:10" x14ac:dyDescent="0.3">
      <c r="A1053" s="92"/>
      <c r="B1053" s="220" t="s">
        <v>1194</v>
      </c>
      <c r="C1053" s="222" t="s">
        <v>3606</v>
      </c>
      <c r="D1053" s="224">
        <v>70007418</v>
      </c>
      <c r="E1053" s="217" t="s">
        <v>3876</v>
      </c>
      <c r="F1053" s="219" t="s">
        <v>3605</v>
      </c>
      <c r="G1053" s="217"/>
      <c r="H1053" s="219" t="s">
        <v>3605</v>
      </c>
      <c r="I1053" s="217"/>
      <c r="J1053" s="219" t="s">
        <v>3605</v>
      </c>
    </row>
    <row r="1054" spans="1:10" ht="15" thickBot="1" x14ac:dyDescent="0.35">
      <c r="A1054" s="88"/>
      <c r="B1054" s="221"/>
      <c r="C1054" s="223"/>
      <c r="D1054" s="225"/>
      <c r="E1054" s="218"/>
      <c r="F1054" s="218"/>
      <c r="G1054" s="218"/>
      <c r="H1054" s="218"/>
      <c r="I1054" s="218"/>
      <c r="J1054" s="218"/>
    </row>
    <row r="1055" spans="1:10" x14ac:dyDescent="0.3">
      <c r="A1055" s="92"/>
      <c r="B1055" s="220" t="s">
        <v>1139</v>
      </c>
      <c r="C1055" s="222" t="s">
        <v>3606</v>
      </c>
      <c r="D1055" s="224">
        <v>70007419</v>
      </c>
      <c r="E1055" s="217" t="s">
        <v>3730</v>
      </c>
      <c r="F1055" s="230">
        <v>12.2</v>
      </c>
      <c r="G1055" s="217" t="s">
        <v>3718</v>
      </c>
      <c r="H1055" s="226">
        <v>14</v>
      </c>
      <c r="I1055" s="217" t="s">
        <v>3719</v>
      </c>
      <c r="J1055" s="230">
        <v>15.2</v>
      </c>
    </row>
    <row r="1056" spans="1:10" ht="15" thickBot="1" x14ac:dyDescent="0.35">
      <c r="A1056" s="88"/>
      <c r="B1056" s="221"/>
      <c r="C1056" s="223"/>
      <c r="D1056" s="225"/>
      <c r="E1056" s="218"/>
      <c r="F1056" s="218"/>
      <c r="G1056" s="218"/>
      <c r="H1056" s="218"/>
      <c r="I1056" s="218"/>
      <c r="J1056" s="218"/>
    </row>
    <row r="1057" spans="1:10" x14ac:dyDescent="0.3">
      <c r="A1057" s="92"/>
      <c r="B1057" s="220" t="s">
        <v>671</v>
      </c>
      <c r="C1057" s="222" t="s">
        <v>3606</v>
      </c>
      <c r="D1057" s="224">
        <v>70010890</v>
      </c>
      <c r="E1057" s="217" t="s">
        <v>3684</v>
      </c>
      <c r="F1057" s="219" t="s">
        <v>3605</v>
      </c>
      <c r="G1057" s="217"/>
      <c r="H1057" s="219" t="s">
        <v>3605</v>
      </c>
      <c r="I1057" s="217"/>
      <c r="J1057" s="219" t="s">
        <v>3605</v>
      </c>
    </row>
    <row r="1058" spans="1:10" ht="15" thickBot="1" x14ac:dyDescent="0.35">
      <c r="A1058" s="88"/>
      <c r="B1058" s="221"/>
      <c r="C1058" s="223"/>
      <c r="D1058" s="225"/>
      <c r="E1058" s="218"/>
      <c r="F1058" s="218"/>
      <c r="G1058" s="218"/>
      <c r="H1058" s="218"/>
      <c r="I1058" s="218"/>
      <c r="J1058" s="218"/>
    </row>
    <row r="1059" spans="1:10" x14ac:dyDescent="0.3">
      <c r="A1059" s="92"/>
      <c r="B1059" s="220" t="s">
        <v>913</v>
      </c>
      <c r="C1059" s="222" t="s">
        <v>3606</v>
      </c>
      <c r="D1059" s="224">
        <v>70010894</v>
      </c>
      <c r="E1059" s="217" t="s">
        <v>3607</v>
      </c>
      <c r="F1059" s="228">
        <v>4.7869999999999999</v>
      </c>
      <c r="G1059" s="217" t="s">
        <v>3707</v>
      </c>
      <c r="H1059" s="228">
        <v>4.7869999999999999</v>
      </c>
      <c r="I1059" s="217" t="s">
        <v>3663</v>
      </c>
      <c r="J1059" s="228">
        <v>4.7869999999999999</v>
      </c>
    </row>
    <row r="1060" spans="1:10" ht="15" thickBot="1" x14ac:dyDescent="0.35">
      <c r="A1060" s="88"/>
      <c r="B1060" s="221"/>
      <c r="C1060" s="223"/>
      <c r="D1060" s="225"/>
      <c r="E1060" s="218"/>
      <c r="F1060" s="218"/>
      <c r="G1060" s="218"/>
      <c r="H1060" s="218"/>
      <c r="I1060" s="218"/>
      <c r="J1060" s="218"/>
    </row>
    <row r="1061" spans="1:10" x14ac:dyDescent="0.3">
      <c r="A1061" s="92"/>
      <c r="B1061" s="220" t="s">
        <v>870</v>
      </c>
      <c r="C1061" s="222" t="s">
        <v>3606</v>
      </c>
      <c r="D1061" s="224">
        <v>70010889</v>
      </c>
      <c r="E1061" s="217" t="s">
        <v>3672</v>
      </c>
      <c r="F1061" s="228">
        <v>6.109</v>
      </c>
      <c r="G1061" s="217" t="s">
        <v>3707</v>
      </c>
      <c r="H1061" s="228">
        <v>6.109</v>
      </c>
      <c r="I1061" s="217" t="s">
        <v>3659</v>
      </c>
      <c r="J1061" s="228">
        <v>6.109</v>
      </c>
    </row>
    <row r="1062" spans="1:10" ht="15" thickBot="1" x14ac:dyDescent="0.35">
      <c r="A1062" s="88"/>
      <c r="B1062" s="221"/>
      <c r="C1062" s="223"/>
      <c r="D1062" s="225"/>
      <c r="E1062" s="218"/>
      <c r="F1062" s="218"/>
      <c r="G1062" s="218"/>
      <c r="H1062" s="218"/>
      <c r="I1062" s="218"/>
      <c r="J1062" s="218"/>
    </row>
    <row r="1063" spans="1:10" x14ac:dyDescent="0.3">
      <c r="A1063" s="92"/>
      <c r="B1063" s="220" t="s">
        <v>823</v>
      </c>
      <c r="C1063" s="222" t="s">
        <v>3606</v>
      </c>
      <c r="D1063" s="224">
        <v>70010892</v>
      </c>
      <c r="E1063" s="217" t="s">
        <v>3715</v>
      </c>
      <c r="F1063" s="228">
        <v>5.2690000000000001</v>
      </c>
      <c r="G1063" s="217" t="s">
        <v>3883</v>
      </c>
      <c r="H1063" s="228">
        <v>5.2690000000000001</v>
      </c>
      <c r="I1063" s="217" t="s">
        <v>3726</v>
      </c>
      <c r="J1063" s="228">
        <v>5.2690000000000001</v>
      </c>
    </row>
    <row r="1064" spans="1:10" ht="15" thickBot="1" x14ac:dyDescent="0.35">
      <c r="A1064" s="88"/>
      <c r="B1064" s="221"/>
      <c r="C1064" s="223"/>
      <c r="D1064" s="225"/>
      <c r="E1064" s="218"/>
      <c r="F1064" s="218"/>
      <c r="G1064" s="218"/>
      <c r="H1064" s="218"/>
      <c r="I1064" s="218"/>
      <c r="J1064" s="218"/>
    </row>
    <row r="1065" spans="1:10" x14ac:dyDescent="0.3">
      <c r="A1065" s="92"/>
      <c r="B1065" s="220" t="s">
        <v>919</v>
      </c>
      <c r="C1065" s="222" t="s">
        <v>3606</v>
      </c>
      <c r="D1065" s="224">
        <v>70009445</v>
      </c>
      <c r="E1065" s="217" t="s">
        <v>3841</v>
      </c>
      <c r="F1065" s="219" t="s">
        <v>3605</v>
      </c>
      <c r="G1065" s="217"/>
      <c r="H1065" s="219" t="s">
        <v>3605</v>
      </c>
      <c r="I1065" s="217"/>
      <c r="J1065" s="219" t="s">
        <v>3605</v>
      </c>
    </row>
    <row r="1066" spans="1:10" ht="15" thickBot="1" x14ac:dyDescent="0.35">
      <c r="A1066" s="88"/>
      <c r="B1066" s="221"/>
      <c r="C1066" s="223"/>
      <c r="D1066" s="225"/>
      <c r="E1066" s="218"/>
      <c r="F1066" s="218"/>
      <c r="G1066" s="218"/>
      <c r="H1066" s="218"/>
      <c r="I1066" s="218"/>
      <c r="J1066" s="218"/>
    </row>
    <row r="1067" spans="1:10" x14ac:dyDescent="0.3">
      <c r="A1067" s="92"/>
      <c r="B1067" s="220" t="s">
        <v>920</v>
      </c>
      <c r="C1067" s="222" t="s">
        <v>3606</v>
      </c>
      <c r="D1067" s="224">
        <v>70009443</v>
      </c>
      <c r="E1067" s="217" t="s">
        <v>3613</v>
      </c>
      <c r="F1067" s="226">
        <v>14</v>
      </c>
      <c r="G1067" s="217" t="s">
        <v>3775</v>
      </c>
      <c r="H1067" s="226">
        <v>14</v>
      </c>
      <c r="I1067" s="217" t="s">
        <v>3716</v>
      </c>
      <c r="J1067" s="226">
        <v>15</v>
      </c>
    </row>
    <row r="1068" spans="1:10" ht="15" thickBot="1" x14ac:dyDescent="0.35">
      <c r="A1068" s="88"/>
      <c r="B1068" s="221"/>
      <c r="C1068" s="223"/>
      <c r="D1068" s="225"/>
      <c r="E1068" s="218"/>
      <c r="F1068" s="218"/>
      <c r="G1068" s="218"/>
      <c r="H1068" s="218"/>
      <c r="I1068" s="218"/>
      <c r="J1068" s="218"/>
    </row>
    <row r="1069" spans="1:10" x14ac:dyDescent="0.3">
      <c r="A1069" s="92"/>
      <c r="B1069" s="220" t="s">
        <v>862</v>
      </c>
      <c r="C1069" s="222" t="s">
        <v>3606</v>
      </c>
      <c r="D1069" s="224">
        <v>70009448</v>
      </c>
      <c r="E1069" s="217" t="s">
        <v>3684</v>
      </c>
      <c r="F1069" s="219" t="s">
        <v>3605</v>
      </c>
      <c r="G1069" s="217"/>
      <c r="H1069" s="219" t="s">
        <v>3605</v>
      </c>
      <c r="I1069" s="217"/>
      <c r="J1069" s="219" t="s">
        <v>3605</v>
      </c>
    </row>
    <row r="1070" spans="1:10" ht="15" thickBot="1" x14ac:dyDescent="0.35">
      <c r="A1070" s="88"/>
      <c r="B1070" s="221"/>
      <c r="C1070" s="223"/>
      <c r="D1070" s="225"/>
      <c r="E1070" s="218"/>
      <c r="F1070" s="218"/>
      <c r="G1070" s="218"/>
      <c r="H1070" s="218"/>
      <c r="I1070" s="218"/>
      <c r="J1070" s="218"/>
    </row>
    <row r="1071" spans="1:10" x14ac:dyDescent="0.3">
      <c r="A1071" s="92"/>
      <c r="B1071" s="220" t="s">
        <v>879</v>
      </c>
      <c r="C1071" s="222" t="s">
        <v>3606</v>
      </c>
      <c r="D1071" s="224">
        <v>70010899</v>
      </c>
      <c r="E1071" s="217" t="s">
        <v>3778</v>
      </c>
      <c r="F1071" s="219" t="s">
        <v>3605</v>
      </c>
      <c r="G1071" s="217"/>
      <c r="H1071" s="219" t="s">
        <v>3605</v>
      </c>
      <c r="I1071" s="217"/>
      <c r="J1071" s="219" t="s">
        <v>3605</v>
      </c>
    </row>
    <row r="1072" spans="1:10" ht="15" thickBot="1" x14ac:dyDescent="0.35">
      <c r="A1072" s="88"/>
      <c r="B1072" s="221"/>
      <c r="C1072" s="223"/>
      <c r="D1072" s="225"/>
      <c r="E1072" s="218"/>
      <c r="F1072" s="218"/>
      <c r="G1072" s="218"/>
      <c r="H1072" s="218"/>
      <c r="I1072" s="218"/>
      <c r="J1072" s="218"/>
    </row>
    <row r="1073" spans="1:10" x14ac:dyDescent="0.3">
      <c r="A1073" s="92"/>
      <c r="B1073" s="220" t="s">
        <v>1153</v>
      </c>
      <c r="C1073" s="222" t="s">
        <v>3606</v>
      </c>
      <c r="D1073" s="224">
        <v>70010895</v>
      </c>
      <c r="E1073" s="217" t="s">
        <v>3884</v>
      </c>
      <c r="F1073" s="219" t="s">
        <v>3605</v>
      </c>
      <c r="G1073" s="217"/>
      <c r="H1073" s="219" t="s">
        <v>3605</v>
      </c>
      <c r="I1073" s="217"/>
      <c r="J1073" s="219" t="s">
        <v>3605</v>
      </c>
    </row>
    <row r="1074" spans="1:10" ht="15" thickBot="1" x14ac:dyDescent="0.35">
      <c r="A1074" s="88"/>
      <c r="B1074" s="221"/>
      <c r="C1074" s="223"/>
      <c r="D1074" s="225"/>
      <c r="E1074" s="218"/>
      <c r="F1074" s="218"/>
      <c r="G1074" s="218"/>
      <c r="H1074" s="218"/>
      <c r="I1074" s="218"/>
      <c r="J1074" s="218"/>
    </row>
    <row r="1075" spans="1:10" x14ac:dyDescent="0.3">
      <c r="A1075" s="92"/>
      <c r="B1075" s="220" t="s">
        <v>626</v>
      </c>
      <c r="C1075" s="222" t="s">
        <v>3606</v>
      </c>
      <c r="D1075" s="224">
        <v>70010897</v>
      </c>
      <c r="E1075" s="217" t="s">
        <v>3885</v>
      </c>
      <c r="F1075" s="219" t="s">
        <v>3605</v>
      </c>
      <c r="G1075" s="217"/>
      <c r="H1075" s="219" t="s">
        <v>3605</v>
      </c>
      <c r="I1075" s="217"/>
      <c r="J1075" s="219" t="s">
        <v>3605</v>
      </c>
    </row>
    <row r="1076" spans="1:10" ht="15" thickBot="1" x14ac:dyDescent="0.35">
      <c r="A1076" s="88"/>
      <c r="B1076" s="221"/>
      <c r="C1076" s="223"/>
      <c r="D1076" s="225"/>
      <c r="E1076" s="218"/>
      <c r="F1076" s="218"/>
      <c r="G1076" s="218"/>
      <c r="H1076" s="218"/>
      <c r="I1076" s="218"/>
      <c r="J1076" s="218"/>
    </row>
    <row r="1077" spans="1:10" x14ac:dyDescent="0.3">
      <c r="A1077" s="92"/>
      <c r="B1077" s="220" t="s">
        <v>1149</v>
      </c>
      <c r="C1077" s="222" t="s">
        <v>3606</v>
      </c>
      <c r="D1077" s="224">
        <v>70010896</v>
      </c>
      <c r="E1077" s="217" t="s">
        <v>3819</v>
      </c>
      <c r="F1077" s="219" t="s">
        <v>3605</v>
      </c>
      <c r="G1077" s="217"/>
      <c r="H1077" s="219" t="s">
        <v>3605</v>
      </c>
      <c r="I1077" s="217" t="s">
        <v>3626</v>
      </c>
      <c r="J1077" s="228">
        <v>3.2250000000000001</v>
      </c>
    </row>
    <row r="1078" spans="1:10" ht="15" thickBot="1" x14ac:dyDescent="0.35">
      <c r="A1078" s="88"/>
      <c r="B1078" s="221"/>
      <c r="C1078" s="223"/>
      <c r="D1078" s="225"/>
      <c r="E1078" s="218"/>
      <c r="F1078" s="218"/>
      <c r="G1078" s="218"/>
      <c r="H1078" s="218"/>
      <c r="I1078" s="218"/>
      <c r="J1078" s="218"/>
    </row>
    <row r="1079" spans="1:10" x14ac:dyDescent="0.3">
      <c r="A1079" s="92"/>
      <c r="B1079" s="220" t="s">
        <v>819</v>
      </c>
      <c r="C1079" s="222" t="s">
        <v>3606</v>
      </c>
      <c r="D1079" s="224">
        <v>70010900</v>
      </c>
      <c r="E1079" s="217" t="s">
        <v>3790</v>
      </c>
      <c r="F1079" s="228">
        <v>10.381</v>
      </c>
      <c r="G1079" s="217" t="s">
        <v>3614</v>
      </c>
      <c r="H1079" s="228">
        <v>12.058</v>
      </c>
      <c r="I1079" s="217" t="s">
        <v>3737</v>
      </c>
      <c r="J1079" s="228">
        <v>12.933999999999999</v>
      </c>
    </row>
    <row r="1080" spans="1:10" ht="15" thickBot="1" x14ac:dyDescent="0.35">
      <c r="A1080" s="88"/>
      <c r="B1080" s="221"/>
      <c r="C1080" s="223"/>
      <c r="D1080" s="225"/>
      <c r="E1080" s="218"/>
      <c r="F1080" s="218"/>
      <c r="G1080" s="218"/>
      <c r="H1080" s="218"/>
      <c r="I1080" s="218"/>
      <c r="J1080" s="218"/>
    </row>
    <row r="1081" spans="1:10" x14ac:dyDescent="0.3">
      <c r="A1081" s="92"/>
      <c r="B1081" s="220" t="s">
        <v>1004</v>
      </c>
      <c r="C1081" s="222" t="s">
        <v>3606</v>
      </c>
      <c r="D1081" s="224">
        <v>70010898</v>
      </c>
      <c r="E1081" s="217" t="s">
        <v>3819</v>
      </c>
      <c r="F1081" s="219" t="s">
        <v>3605</v>
      </c>
      <c r="G1081" s="217"/>
      <c r="H1081" s="219" t="s">
        <v>3605</v>
      </c>
      <c r="I1081" s="217"/>
      <c r="J1081" s="219" t="s">
        <v>3605</v>
      </c>
    </row>
    <row r="1082" spans="1:10" ht="15" thickBot="1" x14ac:dyDescent="0.35">
      <c r="A1082" s="88"/>
      <c r="B1082" s="221"/>
      <c r="C1082" s="223"/>
      <c r="D1082" s="225"/>
      <c r="E1082" s="218"/>
      <c r="F1082" s="218"/>
      <c r="G1082" s="218"/>
      <c r="H1082" s="218"/>
      <c r="I1082" s="218"/>
      <c r="J1082" s="218"/>
    </row>
    <row r="1083" spans="1:10" x14ac:dyDescent="0.3">
      <c r="A1083" s="92"/>
      <c r="B1083" s="220" t="s">
        <v>847</v>
      </c>
      <c r="C1083" s="222" t="s">
        <v>3606</v>
      </c>
      <c r="D1083" s="224">
        <v>70010891</v>
      </c>
      <c r="E1083" s="217" t="s">
        <v>3679</v>
      </c>
      <c r="F1083" s="230">
        <v>12.9</v>
      </c>
      <c r="G1083" s="217"/>
      <c r="H1083" s="219" t="s">
        <v>3605</v>
      </c>
      <c r="I1083" s="217"/>
      <c r="J1083" s="219" t="s">
        <v>3605</v>
      </c>
    </row>
    <row r="1084" spans="1:10" ht="15" thickBot="1" x14ac:dyDescent="0.35">
      <c r="A1084" s="88"/>
      <c r="B1084" s="221"/>
      <c r="C1084" s="223"/>
      <c r="D1084" s="225"/>
      <c r="E1084" s="218"/>
      <c r="F1084" s="218"/>
      <c r="G1084" s="218"/>
      <c r="H1084" s="218"/>
      <c r="I1084" s="218"/>
      <c r="J1084" s="218"/>
    </row>
    <row r="1085" spans="1:10" x14ac:dyDescent="0.3">
      <c r="A1085" s="92"/>
      <c r="B1085" s="220" t="s">
        <v>834</v>
      </c>
      <c r="C1085" s="222" t="s">
        <v>3606</v>
      </c>
      <c r="D1085" s="224">
        <v>70013599</v>
      </c>
      <c r="E1085" s="217" t="s">
        <v>3641</v>
      </c>
      <c r="F1085" s="228">
        <v>8.702</v>
      </c>
      <c r="G1085" s="217" t="s">
        <v>3648</v>
      </c>
      <c r="H1085" s="228">
        <v>9.5519999999999996</v>
      </c>
      <c r="I1085" s="217" t="s">
        <v>3716</v>
      </c>
      <c r="J1085" s="228">
        <v>10.705</v>
      </c>
    </row>
    <row r="1086" spans="1:10" ht="15" thickBot="1" x14ac:dyDescent="0.35">
      <c r="A1086" s="88"/>
      <c r="B1086" s="221"/>
      <c r="C1086" s="223"/>
      <c r="D1086" s="225"/>
      <c r="E1086" s="218"/>
      <c r="F1086" s="218"/>
      <c r="G1086" s="218"/>
      <c r="H1086" s="218"/>
      <c r="I1086" s="218"/>
      <c r="J1086" s="218"/>
    </row>
    <row r="1087" spans="1:10" x14ac:dyDescent="0.3">
      <c r="A1087" s="92"/>
      <c r="B1087" s="220" t="s">
        <v>838</v>
      </c>
      <c r="C1087" s="222" t="s">
        <v>3606</v>
      </c>
      <c r="D1087" s="224">
        <v>70013595</v>
      </c>
      <c r="E1087" s="217" t="s">
        <v>3787</v>
      </c>
      <c r="F1087" s="228">
        <v>12.446999999999999</v>
      </c>
      <c r="G1087" s="217" t="s">
        <v>3608</v>
      </c>
      <c r="H1087" s="228">
        <v>13.368</v>
      </c>
      <c r="I1087" s="217" t="s">
        <v>3675</v>
      </c>
      <c r="J1087" s="228">
        <v>14.423</v>
      </c>
    </row>
    <row r="1088" spans="1:10" ht="15" thickBot="1" x14ac:dyDescent="0.35">
      <c r="A1088" s="88"/>
      <c r="B1088" s="221"/>
      <c r="C1088" s="223"/>
      <c r="D1088" s="225"/>
      <c r="E1088" s="218"/>
      <c r="F1088" s="218"/>
      <c r="G1088" s="218"/>
      <c r="H1088" s="218"/>
      <c r="I1088" s="218"/>
      <c r="J1088" s="218"/>
    </row>
    <row r="1089" spans="1:10" x14ac:dyDescent="0.3">
      <c r="A1089" s="92"/>
      <c r="B1089" s="220" t="s">
        <v>1186</v>
      </c>
      <c r="C1089" s="222" t="s">
        <v>3606</v>
      </c>
      <c r="D1089" s="224">
        <v>70013597</v>
      </c>
      <c r="E1089" s="217" t="s">
        <v>3885</v>
      </c>
      <c r="F1089" s="219" t="s">
        <v>3605</v>
      </c>
      <c r="G1089" s="217"/>
      <c r="H1089" s="219" t="s">
        <v>3605</v>
      </c>
      <c r="I1089" s="217"/>
      <c r="J1089" s="219" t="s">
        <v>3605</v>
      </c>
    </row>
    <row r="1090" spans="1:10" ht="15" thickBot="1" x14ac:dyDescent="0.35">
      <c r="A1090" s="88"/>
      <c r="B1090" s="221"/>
      <c r="C1090" s="223"/>
      <c r="D1090" s="225"/>
      <c r="E1090" s="218"/>
      <c r="F1090" s="218"/>
      <c r="G1090" s="218"/>
      <c r="H1090" s="218"/>
      <c r="I1090" s="218"/>
      <c r="J1090" s="218"/>
    </row>
    <row r="1091" spans="1:10" x14ac:dyDescent="0.3">
      <c r="A1091" s="92"/>
      <c r="B1091" s="220" t="s">
        <v>850</v>
      </c>
      <c r="C1091" s="222" t="s">
        <v>3606</v>
      </c>
      <c r="D1091" s="224">
        <v>70013594</v>
      </c>
      <c r="E1091" s="217" t="s">
        <v>3886</v>
      </c>
      <c r="F1091" s="219" t="s">
        <v>3605</v>
      </c>
      <c r="G1091" s="217"/>
      <c r="H1091" s="219" t="s">
        <v>3605</v>
      </c>
      <c r="I1091" s="217"/>
      <c r="J1091" s="219" t="s">
        <v>3605</v>
      </c>
    </row>
    <row r="1092" spans="1:10" ht="15" thickBot="1" x14ac:dyDescent="0.35">
      <c r="A1092" s="88"/>
      <c r="B1092" s="221"/>
      <c r="C1092" s="223"/>
      <c r="D1092" s="225"/>
      <c r="E1092" s="218"/>
      <c r="F1092" s="218"/>
      <c r="G1092" s="218"/>
      <c r="H1092" s="218"/>
      <c r="I1092" s="218"/>
      <c r="J1092" s="218"/>
    </row>
    <row r="1093" spans="1:10" x14ac:dyDescent="0.3">
      <c r="A1093" s="92"/>
      <c r="B1093" s="220" t="s">
        <v>1135</v>
      </c>
      <c r="C1093" s="222" t="s">
        <v>3606</v>
      </c>
      <c r="D1093" s="224">
        <v>70013593</v>
      </c>
      <c r="E1093" s="217" t="s">
        <v>3887</v>
      </c>
      <c r="F1093" s="219" t="s">
        <v>3605</v>
      </c>
      <c r="G1093" s="217"/>
      <c r="H1093" s="219" t="s">
        <v>3605</v>
      </c>
      <c r="I1093" s="217" t="s">
        <v>3696</v>
      </c>
      <c r="J1093" s="228">
        <v>13.794</v>
      </c>
    </row>
    <row r="1094" spans="1:10" ht="15" thickBot="1" x14ac:dyDescent="0.35">
      <c r="A1094" s="88"/>
      <c r="B1094" s="221"/>
      <c r="C1094" s="223"/>
      <c r="D1094" s="225"/>
      <c r="E1094" s="218"/>
      <c r="F1094" s="218"/>
      <c r="G1094" s="218"/>
      <c r="H1094" s="218"/>
      <c r="I1094" s="218"/>
      <c r="J1094" s="218"/>
    </row>
    <row r="1095" spans="1:10" x14ac:dyDescent="0.3">
      <c r="A1095" s="92"/>
      <c r="B1095" s="220" t="s">
        <v>1128</v>
      </c>
      <c r="C1095" s="222" t="s">
        <v>3606</v>
      </c>
      <c r="D1095" s="224">
        <v>70013590</v>
      </c>
      <c r="E1095" s="217" t="s">
        <v>3651</v>
      </c>
      <c r="F1095" s="230">
        <v>5.0999999999999996</v>
      </c>
      <c r="G1095" s="217" t="s">
        <v>3625</v>
      </c>
      <c r="H1095" s="228">
        <v>6.1269999999999998</v>
      </c>
      <c r="I1095" s="217" t="s">
        <v>3675</v>
      </c>
      <c r="J1095" s="227">
        <v>6.28</v>
      </c>
    </row>
    <row r="1096" spans="1:10" ht="15" thickBot="1" x14ac:dyDescent="0.35">
      <c r="A1096" s="88"/>
      <c r="B1096" s="221"/>
      <c r="C1096" s="223"/>
      <c r="D1096" s="225"/>
      <c r="E1096" s="218"/>
      <c r="F1096" s="218"/>
      <c r="G1096" s="218"/>
      <c r="H1096" s="218"/>
      <c r="I1096" s="218"/>
      <c r="J1096" s="218"/>
    </row>
    <row r="1097" spans="1:10" x14ac:dyDescent="0.3">
      <c r="A1097" s="92"/>
      <c r="B1097" s="220" t="s">
        <v>1154</v>
      </c>
      <c r="C1097" s="222" t="s">
        <v>3606</v>
      </c>
      <c r="D1097" s="224">
        <v>70013592</v>
      </c>
      <c r="E1097" s="217" t="s">
        <v>3669</v>
      </c>
      <c r="F1097" s="219" t="s">
        <v>3605</v>
      </c>
      <c r="G1097" s="217"/>
      <c r="H1097" s="219" t="s">
        <v>3605</v>
      </c>
      <c r="I1097" s="217"/>
      <c r="J1097" s="219" t="s">
        <v>3605</v>
      </c>
    </row>
    <row r="1098" spans="1:10" ht="15" thickBot="1" x14ac:dyDescent="0.35">
      <c r="A1098" s="88"/>
      <c r="B1098" s="221"/>
      <c r="C1098" s="223"/>
      <c r="D1098" s="225"/>
      <c r="E1098" s="218"/>
      <c r="F1098" s="218"/>
      <c r="G1098" s="218"/>
      <c r="H1098" s="218"/>
      <c r="I1098" s="218"/>
      <c r="J1098" s="218"/>
    </row>
    <row r="1099" spans="1:10" x14ac:dyDescent="0.3">
      <c r="A1099" s="92"/>
      <c r="B1099" s="220" t="s">
        <v>871</v>
      </c>
      <c r="C1099" s="222" t="s">
        <v>3606</v>
      </c>
      <c r="D1099" s="224">
        <v>70013589</v>
      </c>
      <c r="E1099" s="217" t="s">
        <v>3885</v>
      </c>
      <c r="F1099" s="219" t="s">
        <v>3605</v>
      </c>
      <c r="G1099" s="217"/>
      <c r="H1099" s="219" t="s">
        <v>3605</v>
      </c>
      <c r="I1099" s="217"/>
      <c r="J1099" s="219" t="s">
        <v>3605</v>
      </c>
    </row>
    <row r="1100" spans="1:10" ht="15" thickBot="1" x14ac:dyDescent="0.35">
      <c r="A1100" s="88"/>
      <c r="B1100" s="221"/>
      <c r="C1100" s="223"/>
      <c r="D1100" s="225"/>
      <c r="E1100" s="218"/>
      <c r="F1100" s="218"/>
      <c r="G1100" s="218"/>
      <c r="H1100" s="218"/>
      <c r="I1100" s="218"/>
      <c r="J1100" s="218"/>
    </row>
    <row r="1101" spans="1:10" x14ac:dyDescent="0.3">
      <c r="A1101" s="92"/>
      <c r="B1101" s="220" t="s">
        <v>1187</v>
      </c>
      <c r="C1101" s="222" t="s">
        <v>3606</v>
      </c>
      <c r="D1101" s="224">
        <v>70011054</v>
      </c>
      <c r="E1101" s="217" t="s">
        <v>3702</v>
      </c>
      <c r="F1101" s="219" t="s">
        <v>3605</v>
      </c>
      <c r="G1101" s="217"/>
      <c r="H1101" s="219" t="s">
        <v>3605</v>
      </c>
      <c r="I1101" s="217"/>
      <c r="J1101" s="219" t="s">
        <v>3605</v>
      </c>
    </row>
    <row r="1102" spans="1:10" ht="15" thickBot="1" x14ac:dyDescent="0.35">
      <c r="A1102" s="88"/>
      <c r="B1102" s="221"/>
      <c r="C1102" s="223"/>
      <c r="D1102" s="225"/>
      <c r="E1102" s="218"/>
      <c r="F1102" s="218"/>
      <c r="G1102" s="218"/>
      <c r="H1102" s="218"/>
      <c r="I1102" s="218"/>
      <c r="J1102" s="218"/>
    </row>
    <row r="1103" spans="1:10" x14ac:dyDescent="0.3">
      <c r="A1103" s="92"/>
      <c r="B1103" s="220" t="s">
        <v>1183</v>
      </c>
      <c r="C1103" s="222" t="s">
        <v>3606</v>
      </c>
      <c r="D1103" s="224">
        <v>70011056</v>
      </c>
      <c r="E1103" s="217" t="s">
        <v>3715</v>
      </c>
      <c r="F1103" s="228">
        <v>13.087999999999999</v>
      </c>
      <c r="G1103" s="217"/>
      <c r="H1103" s="219" t="s">
        <v>3605</v>
      </c>
      <c r="I1103" s="217" t="s">
        <v>3708</v>
      </c>
      <c r="J1103" s="227">
        <v>16.43</v>
      </c>
    </row>
    <row r="1104" spans="1:10" ht="15" thickBot="1" x14ac:dyDescent="0.35">
      <c r="A1104" s="88"/>
      <c r="B1104" s="221"/>
      <c r="C1104" s="223"/>
      <c r="D1104" s="225"/>
      <c r="E1104" s="218"/>
      <c r="F1104" s="218"/>
      <c r="G1104" s="218"/>
      <c r="H1104" s="218"/>
      <c r="I1104" s="218"/>
      <c r="J1104" s="218"/>
    </row>
    <row r="1105" spans="1:10" x14ac:dyDescent="0.3">
      <c r="A1105" s="92"/>
      <c r="B1105" s="220" t="s">
        <v>1195</v>
      </c>
      <c r="C1105" s="222" t="s">
        <v>3606</v>
      </c>
      <c r="D1105" s="224">
        <v>70011049</v>
      </c>
      <c r="E1105" s="217" t="s">
        <v>3888</v>
      </c>
      <c r="F1105" s="219" t="s">
        <v>3605</v>
      </c>
      <c r="G1105" s="217"/>
      <c r="H1105" s="219" t="s">
        <v>3605</v>
      </c>
      <c r="I1105" s="217"/>
      <c r="J1105" s="219" t="s">
        <v>3605</v>
      </c>
    </row>
    <row r="1106" spans="1:10" ht="15" thickBot="1" x14ac:dyDescent="0.35">
      <c r="A1106" s="88"/>
      <c r="B1106" s="221"/>
      <c r="C1106" s="223"/>
      <c r="D1106" s="225"/>
      <c r="E1106" s="218"/>
      <c r="F1106" s="218"/>
      <c r="G1106" s="218"/>
      <c r="H1106" s="218"/>
      <c r="I1106" s="218"/>
      <c r="J1106" s="218"/>
    </row>
    <row r="1107" spans="1:10" x14ac:dyDescent="0.3">
      <c r="A1107" s="92"/>
      <c r="B1107" s="220" t="s">
        <v>874</v>
      </c>
      <c r="C1107" s="222" t="s">
        <v>3606</v>
      </c>
      <c r="D1107" s="224">
        <v>70011055</v>
      </c>
      <c r="E1107" s="217" t="s">
        <v>3694</v>
      </c>
      <c r="F1107" s="219" t="s">
        <v>3605</v>
      </c>
      <c r="G1107" s="217"/>
      <c r="H1107" s="219" t="s">
        <v>3605</v>
      </c>
      <c r="I1107" s="217"/>
      <c r="J1107" s="219" t="s">
        <v>3605</v>
      </c>
    </row>
    <row r="1108" spans="1:10" ht="15" thickBot="1" x14ac:dyDescent="0.35">
      <c r="A1108" s="88"/>
      <c r="B1108" s="221"/>
      <c r="C1108" s="223"/>
      <c r="D1108" s="225"/>
      <c r="E1108" s="218"/>
      <c r="F1108" s="218"/>
      <c r="G1108" s="218"/>
      <c r="H1108" s="218"/>
      <c r="I1108" s="218"/>
      <c r="J1108" s="218"/>
    </row>
    <row r="1109" spans="1:10" x14ac:dyDescent="0.3">
      <c r="A1109" s="92"/>
      <c r="B1109" s="220" t="s">
        <v>1136</v>
      </c>
      <c r="C1109" s="222" t="s">
        <v>3606</v>
      </c>
      <c r="D1109" s="224">
        <v>70011050</v>
      </c>
      <c r="E1109" s="217" t="s">
        <v>3819</v>
      </c>
      <c r="F1109" s="219" t="s">
        <v>3605</v>
      </c>
      <c r="G1109" s="217"/>
      <c r="H1109" s="219" t="s">
        <v>3605</v>
      </c>
      <c r="I1109" s="217"/>
      <c r="J1109" s="219" t="s">
        <v>3605</v>
      </c>
    </row>
    <row r="1110" spans="1:10" ht="15" thickBot="1" x14ac:dyDescent="0.35">
      <c r="A1110" s="88"/>
      <c r="B1110" s="221"/>
      <c r="C1110" s="223"/>
      <c r="D1110" s="225"/>
      <c r="E1110" s="218"/>
      <c r="F1110" s="218"/>
      <c r="G1110" s="218"/>
      <c r="H1110" s="218"/>
      <c r="I1110" s="218"/>
      <c r="J1110" s="218"/>
    </row>
    <row r="1111" spans="1:10" x14ac:dyDescent="0.3">
      <c r="A1111" s="92"/>
      <c r="B1111" s="220" t="s">
        <v>940</v>
      </c>
      <c r="C1111" s="222" t="s">
        <v>3606</v>
      </c>
      <c r="D1111" s="224">
        <v>70013600</v>
      </c>
      <c r="E1111" s="217" t="s">
        <v>3885</v>
      </c>
      <c r="F1111" s="219" t="s">
        <v>3605</v>
      </c>
      <c r="G1111" s="217"/>
      <c r="H1111" s="219" t="s">
        <v>3605</v>
      </c>
      <c r="I1111" s="217"/>
      <c r="J1111" s="219" t="s">
        <v>3605</v>
      </c>
    </row>
    <row r="1112" spans="1:10" ht="15" thickBot="1" x14ac:dyDescent="0.35">
      <c r="A1112" s="88"/>
      <c r="B1112" s="221"/>
      <c r="C1112" s="223"/>
      <c r="D1112" s="225"/>
      <c r="E1112" s="218"/>
      <c r="F1112" s="218"/>
      <c r="G1112" s="218"/>
      <c r="H1112" s="218"/>
      <c r="I1112" s="218"/>
      <c r="J1112" s="218"/>
    </row>
    <row r="1113" spans="1:10" x14ac:dyDescent="0.3">
      <c r="A1113" s="92"/>
      <c r="B1113" s="220" t="s">
        <v>812</v>
      </c>
      <c r="C1113" s="222" t="s">
        <v>3606</v>
      </c>
      <c r="D1113" s="224">
        <v>70013598</v>
      </c>
      <c r="E1113" s="217" t="s">
        <v>3679</v>
      </c>
      <c r="F1113" s="228">
        <v>12.646000000000001</v>
      </c>
      <c r="G1113" s="217" t="s">
        <v>3625</v>
      </c>
      <c r="H1113" s="228">
        <v>12.646000000000001</v>
      </c>
      <c r="I1113" s="217" t="s">
        <v>3680</v>
      </c>
      <c r="J1113" s="228">
        <v>12.646000000000001</v>
      </c>
    </row>
    <row r="1114" spans="1:10" ht="15" thickBot="1" x14ac:dyDescent="0.35">
      <c r="A1114" s="88"/>
      <c r="B1114" s="221"/>
      <c r="C1114" s="223"/>
      <c r="D1114" s="225"/>
      <c r="E1114" s="218"/>
      <c r="F1114" s="218"/>
      <c r="G1114" s="218"/>
      <c r="H1114" s="218"/>
      <c r="I1114" s="218"/>
      <c r="J1114" s="218"/>
    </row>
    <row r="1115" spans="1:10" x14ac:dyDescent="0.3">
      <c r="A1115" s="92"/>
      <c r="B1115" s="220" t="s">
        <v>852</v>
      </c>
      <c r="C1115" s="222" t="s">
        <v>3606</v>
      </c>
      <c r="D1115" s="224">
        <v>70013596</v>
      </c>
      <c r="E1115" s="217" t="s">
        <v>3889</v>
      </c>
      <c r="F1115" s="219" t="s">
        <v>3605</v>
      </c>
      <c r="G1115" s="217"/>
      <c r="H1115" s="219" t="s">
        <v>3605</v>
      </c>
      <c r="I1115" s="217"/>
      <c r="J1115" s="219" t="s">
        <v>3605</v>
      </c>
    </row>
    <row r="1116" spans="1:10" ht="15" thickBot="1" x14ac:dyDescent="0.35">
      <c r="A1116" s="88"/>
      <c r="B1116" s="221"/>
      <c r="C1116" s="223"/>
      <c r="D1116" s="225"/>
      <c r="E1116" s="218"/>
      <c r="F1116" s="218"/>
      <c r="G1116" s="218"/>
      <c r="H1116" s="218"/>
      <c r="I1116" s="218"/>
      <c r="J1116" s="218"/>
    </row>
    <row r="1117" spans="1:10" x14ac:dyDescent="0.3">
      <c r="A1117" s="92"/>
      <c r="B1117" s="220" t="s">
        <v>927</v>
      </c>
      <c r="C1117" s="222" t="s">
        <v>3606</v>
      </c>
      <c r="D1117" s="233">
        <v>70013913</v>
      </c>
      <c r="E1117" s="217" t="s">
        <v>3651</v>
      </c>
      <c r="F1117" s="228">
        <v>8.7260000000000009</v>
      </c>
      <c r="G1117" s="217" t="s">
        <v>3652</v>
      </c>
      <c r="H1117" s="228">
        <v>9.4169999999999998</v>
      </c>
      <c r="I1117" s="217" t="s">
        <v>3678</v>
      </c>
      <c r="J1117" s="228">
        <v>9.7769999999999992</v>
      </c>
    </row>
    <row r="1118" spans="1:10" ht="15" thickBot="1" x14ac:dyDescent="0.35">
      <c r="A1118" s="88"/>
      <c r="B1118" s="221"/>
      <c r="C1118" s="223"/>
      <c r="D1118" s="225"/>
      <c r="E1118" s="218"/>
      <c r="F1118" s="218"/>
      <c r="G1118" s="218"/>
      <c r="H1118" s="218"/>
      <c r="I1118" s="218"/>
      <c r="J1118" s="218"/>
    </row>
    <row r="1119" spans="1:10" x14ac:dyDescent="0.3">
      <c r="A1119" s="92"/>
      <c r="B1119" s="220" t="s">
        <v>835</v>
      </c>
      <c r="C1119" s="222" t="s">
        <v>3606</v>
      </c>
      <c r="D1119" s="224">
        <v>70011053</v>
      </c>
      <c r="E1119" s="217" t="s">
        <v>3624</v>
      </c>
      <c r="F1119" s="230">
        <v>12.6</v>
      </c>
      <c r="G1119" s="217" t="s">
        <v>3608</v>
      </c>
      <c r="H1119" s="230">
        <v>13.9</v>
      </c>
      <c r="I1119" s="217" t="s">
        <v>3659</v>
      </c>
      <c r="J1119" s="230">
        <v>14.5</v>
      </c>
    </row>
    <row r="1120" spans="1:10" ht="15" thickBot="1" x14ac:dyDescent="0.35">
      <c r="A1120" s="88"/>
      <c r="B1120" s="221"/>
      <c r="C1120" s="223"/>
      <c r="D1120" s="225"/>
      <c r="E1120" s="218"/>
      <c r="F1120" s="218"/>
      <c r="G1120" s="218"/>
      <c r="H1120" s="218"/>
      <c r="I1120" s="218"/>
      <c r="J1120" s="218"/>
    </row>
    <row r="1121" spans="1:10" x14ac:dyDescent="0.3">
      <c r="A1121" s="92"/>
      <c r="B1121" s="220" t="s">
        <v>856</v>
      </c>
      <c r="C1121" s="222" t="s">
        <v>3606</v>
      </c>
      <c r="D1121" s="224">
        <v>70011051</v>
      </c>
      <c r="E1121" s="217" t="s">
        <v>3890</v>
      </c>
      <c r="F1121" s="219" t="s">
        <v>3605</v>
      </c>
      <c r="G1121" s="217"/>
      <c r="H1121" s="219" t="s">
        <v>3605</v>
      </c>
      <c r="I1121" s="217"/>
      <c r="J1121" s="219" t="s">
        <v>3605</v>
      </c>
    </row>
    <row r="1122" spans="1:10" ht="15" thickBot="1" x14ac:dyDescent="0.35">
      <c r="A1122" s="88"/>
      <c r="B1122" s="221"/>
      <c r="C1122" s="223"/>
      <c r="D1122" s="225"/>
      <c r="E1122" s="218"/>
      <c r="F1122" s="218"/>
      <c r="G1122" s="218"/>
      <c r="H1122" s="218"/>
      <c r="I1122" s="218"/>
      <c r="J1122" s="218"/>
    </row>
    <row r="1123" spans="1:10" x14ac:dyDescent="0.3">
      <c r="A1123" s="92"/>
      <c r="B1123" s="220" t="s">
        <v>829</v>
      </c>
      <c r="C1123" s="222" t="s">
        <v>3606</v>
      </c>
      <c r="D1123" s="224">
        <v>70011052</v>
      </c>
      <c r="E1123" s="217" t="s">
        <v>3819</v>
      </c>
      <c r="F1123" s="219" t="s">
        <v>3605</v>
      </c>
      <c r="G1123" s="217" t="s">
        <v>3625</v>
      </c>
      <c r="H1123" s="228">
        <v>3.181</v>
      </c>
      <c r="I1123" s="217"/>
      <c r="J1123" s="219" t="s">
        <v>3605</v>
      </c>
    </row>
    <row r="1124" spans="1:10" ht="15" thickBot="1" x14ac:dyDescent="0.35">
      <c r="A1124" s="88"/>
      <c r="B1124" s="221"/>
      <c r="C1124" s="223"/>
      <c r="D1124" s="225"/>
      <c r="E1124" s="218"/>
      <c r="F1124" s="218"/>
      <c r="G1124" s="218"/>
      <c r="H1124" s="218"/>
      <c r="I1124" s="218"/>
      <c r="J1124" s="218"/>
    </row>
    <row r="1125" spans="1:10" x14ac:dyDescent="0.3">
      <c r="A1125" s="92"/>
      <c r="B1125" s="220" t="s">
        <v>1138</v>
      </c>
      <c r="C1125" s="222" t="s">
        <v>3606</v>
      </c>
      <c r="D1125" s="224">
        <v>70011045</v>
      </c>
      <c r="E1125" s="217" t="s">
        <v>3651</v>
      </c>
      <c r="F1125" s="228">
        <v>5.6609999999999996</v>
      </c>
      <c r="G1125" s="217" t="s">
        <v>3652</v>
      </c>
      <c r="H1125" s="228">
        <v>6.4450000000000003</v>
      </c>
      <c r="I1125" s="217" t="s">
        <v>3678</v>
      </c>
      <c r="J1125" s="228">
        <v>6.8479999999999999</v>
      </c>
    </row>
    <row r="1126" spans="1:10" ht="15" thickBot="1" x14ac:dyDescent="0.35">
      <c r="A1126" s="88"/>
      <c r="B1126" s="221"/>
      <c r="C1126" s="223"/>
      <c r="D1126" s="225"/>
      <c r="E1126" s="218"/>
      <c r="F1126" s="218"/>
      <c r="G1126" s="218"/>
      <c r="H1126" s="218"/>
      <c r="I1126" s="218"/>
      <c r="J1126" s="218"/>
    </row>
    <row r="1127" spans="1:10" x14ac:dyDescent="0.3">
      <c r="A1127" s="92"/>
      <c r="B1127" s="220" t="s">
        <v>607</v>
      </c>
      <c r="C1127" s="222" t="s">
        <v>3606</v>
      </c>
      <c r="D1127" s="224">
        <v>70011047</v>
      </c>
      <c r="E1127" s="217" t="s">
        <v>3891</v>
      </c>
      <c r="F1127" s="219" t="s">
        <v>3605</v>
      </c>
      <c r="G1127" s="217"/>
      <c r="H1127" s="219" t="s">
        <v>3605</v>
      </c>
      <c r="I1127" s="217"/>
      <c r="J1127" s="219" t="s">
        <v>3605</v>
      </c>
    </row>
    <row r="1128" spans="1:10" ht="15" thickBot="1" x14ac:dyDescent="0.35">
      <c r="A1128" s="88"/>
      <c r="B1128" s="221"/>
      <c r="C1128" s="223"/>
      <c r="D1128" s="225"/>
      <c r="E1128" s="218"/>
      <c r="F1128" s="218"/>
      <c r="G1128" s="218"/>
      <c r="H1128" s="218"/>
      <c r="I1128" s="218"/>
      <c r="J1128" s="218"/>
    </row>
    <row r="1129" spans="1:10" x14ac:dyDescent="0.3">
      <c r="A1129" s="92"/>
      <c r="B1129" s="220" t="s">
        <v>622</v>
      </c>
      <c r="C1129" s="222" t="s">
        <v>3606</v>
      </c>
      <c r="D1129" s="224">
        <v>70011046</v>
      </c>
      <c r="E1129" s="217" t="s">
        <v>3684</v>
      </c>
      <c r="F1129" s="219" t="s">
        <v>3605</v>
      </c>
      <c r="G1129" s="217" t="s">
        <v>3608</v>
      </c>
      <c r="H1129" s="228">
        <v>13.102</v>
      </c>
      <c r="I1129" s="217"/>
      <c r="J1129" s="219" t="s">
        <v>3605</v>
      </c>
    </row>
    <row r="1130" spans="1:10" ht="15" thickBot="1" x14ac:dyDescent="0.35">
      <c r="A1130" s="88"/>
      <c r="B1130" s="221"/>
      <c r="C1130" s="223"/>
      <c r="D1130" s="225"/>
      <c r="E1130" s="218"/>
      <c r="F1130" s="218"/>
      <c r="G1130" s="218"/>
      <c r="H1130" s="218"/>
      <c r="I1130" s="218"/>
      <c r="J1130" s="218"/>
    </row>
    <row r="1131" spans="1:10" x14ac:dyDescent="0.3">
      <c r="A1131" s="92"/>
      <c r="B1131" s="220" t="s">
        <v>880</v>
      </c>
      <c r="C1131" s="222" t="s">
        <v>3606</v>
      </c>
      <c r="D1131" s="224">
        <v>70011048</v>
      </c>
      <c r="E1131" s="217" t="s">
        <v>3892</v>
      </c>
      <c r="F1131" s="219" t="s">
        <v>3605</v>
      </c>
      <c r="G1131" s="217" t="s">
        <v>3614</v>
      </c>
      <c r="H1131" s="228">
        <v>10.709</v>
      </c>
      <c r="I1131" s="217" t="s">
        <v>3675</v>
      </c>
      <c r="J1131" s="228">
        <v>11.108000000000001</v>
      </c>
    </row>
    <row r="1132" spans="1:10" ht="15" thickBot="1" x14ac:dyDescent="0.35">
      <c r="A1132" s="88"/>
      <c r="B1132" s="221"/>
      <c r="C1132" s="223"/>
      <c r="D1132" s="225"/>
      <c r="E1132" s="218"/>
      <c r="F1132" s="218"/>
      <c r="G1132" s="218"/>
      <c r="H1132" s="218"/>
      <c r="I1132" s="218"/>
      <c r="J1132" s="218"/>
    </row>
    <row r="1133" spans="1:10" x14ac:dyDescent="0.3">
      <c r="A1133" s="92"/>
      <c r="B1133" s="220" t="s">
        <v>1130</v>
      </c>
      <c r="C1133" s="222" t="s">
        <v>3606</v>
      </c>
      <c r="D1133" s="224">
        <v>70013916</v>
      </c>
      <c r="E1133" s="217" t="s">
        <v>3672</v>
      </c>
      <c r="F1133" s="228">
        <v>6.9340000000000002</v>
      </c>
      <c r="G1133" s="217" t="s">
        <v>3646</v>
      </c>
      <c r="H1133" s="228">
        <v>7.4480000000000004</v>
      </c>
      <c r="I1133" s="217" t="s">
        <v>3680</v>
      </c>
      <c r="J1133" s="228">
        <v>7.5010000000000003</v>
      </c>
    </row>
    <row r="1134" spans="1:10" ht="15" thickBot="1" x14ac:dyDescent="0.35">
      <c r="A1134" s="88"/>
      <c r="B1134" s="221"/>
      <c r="C1134" s="223"/>
      <c r="D1134" s="225"/>
      <c r="E1134" s="218"/>
      <c r="F1134" s="218"/>
      <c r="G1134" s="218"/>
      <c r="H1134" s="218"/>
      <c r="I1134" s="218"/>
      <c r="J1134" s="218"/>
    </row>
    <row r="1135" spans="1:10" x14ac:dyDescent="0.3">
      <c r="A1135" s="92"/>
      <c r="B1135" s="220" t="s">
        <v>832</v>
      </c>
      <c r="C1135" s="222" t="s">
        <v>3606</v>
      </c>
      <c r="D1135" s="224">
        <v>70013923</v>
      </c>
      <c r="E1135" s="217" t="s">
        <v>3641</v>
      </c>
      <c r="F1135" s="228">
        <v>5.9029999999999996</v>
      </c>
      <c r="G1135" s="217"/>
      <c r="H1135" s="219" t="s">
        <v>3605</v>
      </c>
      <c r="I1135" s="217" t="s">
        <v>3726</v>
      </c>
      <c r="J1135" s="228">
        <v>5.9029999999999996</v>
      </c>
    </row>
    <row r="1136" spans="1:10" ht="15" thickBot="1" x14ac:dyDescent="0.35">
      <c r="A1136" s="88"/>
      <c r="B1136" s="221"/>
      <c r="C1136" s="223"/>
      <c r="D1136" s="225"/>
      <c r="E1136" s="218"/>
      <c r="F1136" s="218"/>
      <c r="G1136" s="218"/>
      <c r="H1136" s="218"/>
      <c r="I1136" s="218"/>
      <c r="J1136" s="218"/>
    </row>
    <row r="1137" spans="1:10" x14ac:dyDescent="0.3">
      <c r="A1137" s="92"/>
      <c r="B1137" s="220" t="s">
        <v>679</v>
      </c>
      <c r="C1137" s="222" t="s">
        <v>3606</v>
      </c>
      <c r="D1137" s="224">
        <v>70013924</v>
      </c>
      <c r="E1137" s="217" t="s">
        <v>3787</v>
      </c>
      <c r="F1137" s="228">
        <v>10.574</v>
      </c>
      <c r="G1137" s="217" t="s">
        <v>3662</v>
      </c>
      <c r="H1137" s="228">
        <v>11.054</v>
      </c>
      <c r="I1137" s="217" t="s">
        <v>3680</v>
      </c>
      <c r="J1137" s="228">
        <v>11.154</v>
      </c>
    </row>
    <row r="1138" spans="1:10" ht="15" thickBot="1" x14ac:dyDescent="0.35">
      <c r="A1138" s="88"/>
      <c r="B1138" s="221"/>
      <c r="C1138" s="223"/>
      <c r="D1138" s="225"/>
      <c r="E1138" s="218"/>
      <c r="F1138" s="218"/>
      <c r="G1138" s="218"/>
      <c r="H1138" s="218"/>
      <c r="I1138" s="218"/>
      <c r="J1138" s="218"/>
    </row>
    <row r="1139" spans="1:10" x14ac:dyDescent="0.3">
      <c r="A1139" s="92"/>
      <c r="B1139" s="220" t="s">
        <v>956</v>
      </c>
      <c r="C1139" s="222" t="s">
        <v>3606</v>
      </c>
      <c r="D1139" s="224">
        <v>70013915</v>
      </c>
      <c r="E1139" s="217" t="s">
        <v>3638</v>
      </c>
      <c r="F1139" s="219" t="s">
        <v>3605</v>
      </c>
      <c r="G1139" s="217"/>
      <c r="H1139" s="219" t="s">
        <v>3605</v>
      </c>
      <c r="I1139" s="217"/>
      <c r="J1139" s="219" t="s">
        <v>3605</v>
      </c>
    </row>
    <row r="1140" spans="1:10" ht="15" thickBot="1" x14ac:dyDescent="0.35">
      <c r="A1140" s="88"/>
      <c r="B1140" s="221"/>
      <c r="C1140" s="223"/>
      <c r="D1140" s="225"/>
      <c r="E1140" s="218"/>
      <c r="F1140" s="218"/>
      <c r="G1140" s="218"/>
      <c r="H1140" s="218"/>
      <c r="I1140" s="218"/>
      <c r="J1140" s="218"/>
    </row>
    <row r="1141" spans="1:10" x14ac:dyDescent="0.3">
      <c r="A1141" s="92"/>
      <c r="B1141" s="220" t="s">
        <v>928</v>
      </c>
      <c r="C1141" s="222" t="s">
        <v>3606</v>
      </c>
      <c r="D1141" s="224">
        <v>70013920</v>
      </c>
      <c r="E1141" s="217" t="s">
        <v>3819</v>
      </c>
      <c r="F1141" s="219" t="s">
        <v>3605</v>
      </c>
      <c r="G1141" s="217"/>
      <c r="H1141" s="219" t="s">
        <v>3605</v>
      </c>
      <c r="I1141" s="217"/>
      <c r="J1141" s="219" t="s">
        <v>3605</v>
      </c>
    </row>
    <row r="1142" spans="1:10" ht="15" thickBot="1" x14ac:dyDescent="0.35">
      <c r="A1142" s="88"/>
      <c r="B1142" s="221"/>
      <c r="C1142" s="223"/>
      <c r="D1142" s="225"/>
      <c r="E1142" s="218"/>
      <c r="F1142" s="218"/>
      <c r="G1142" s="218"/>
      <c r="H1142" s="218"/>
      <c r="I1142" s="218"/>
      <c r="J1142" s="218"/>
    </row>
    <row r="1143" spans="1:10" x14ac:dyDescent="0.3">
      <c r="A1143" s="92"/>
      <c r="B1143" s="220" t="s">
        <v>813</v>
      </c>
      <c r="C1143" s="222" t="s">
        <v>3606</v>
      </c>
      <c r="D1143" s="233">
        <v>70013920</v>
      </c>
      <c r="E1143" s="217" t="s">
        <v>3891</v>
      </c>
      <c r="F1143" s="219" t="s">
        <v>3605</v>
      </c>
      <c r="G1143" s="217"/>
      <c r="H1143" s="219" t="s">
        <v>3605</v>
      </c>
      <c r="I1143" s="217"/>
      <c r="J1143" s="219" t="s">
        <v>3605</v>
      </c>
    </row>
    <row r="1144" spans="1:10" ht="15" thickBot="1" x14ac:dyDescent="0.35">
      <c r="A1144" s="88"/>
      <c r="B1144" s="221"/>
      <c r="C1144" s="223"/>
      <c r="D1144" s="225"/>
      <c r="E1144" s="218"/>
      <c r="F1144" s="218"/>
      <c r="G1144" s="218"/>
      <c r="H1144" s="218"/>
      <c r="I1144" s="218"/>
      <c r="J1144" s="218"/>
    </row>
    <row r="1145" spans="1:10" x14ac:dyDescent="0.3">
      <c r="A1145" s="92"/>
      <c r="B1145" s="220" t="s">
        <v>891</v>
      </c>
      <c r="C1145" s="222" t="s">
        <v>3606</v>
      </c>
      <c r="D1145" s="224">
        <v>70013921</v>
      </c>
      <c r="E1145" s="217" t="s">
        <v>3669</v>
      </c>
      <c r="F1145" s="219" t="s">
        <v>3605</v>
      </c>
      <c r="G1145" s="217"/>
      <c r="H1145" s="219" t="s">
        <v>3605</v>
      </c>
      <c r="I1145" s="217"/>
      <c r="J1145" s="219" t="s">
        <v>3605</v>
      </c>
    </row>
    <row r="1146" spans="1:10" ht="15" thickBot="1" x14ac:dyDescent="0.35">
      <c r="A1146" s="88"/>
      <c r="B1146" s="221"/>
      <c r="C1146" s="223"/>
      <c r="D1146" s="225"/>
      <c r="E1146" s="218"/>
      <c r="F1146" s="218"/>
      <c r="G1146" s="218"/>
      <c r="H1146" s="218"/>
      <c r="I1146" s="218"/>
      <c r="J1146" s="218"/>
    </row>
    <row r="1147" spans="1:10" x14ac:dyDescent="0.3">
      <c r="A1147" s="92"/>
      <c r="B1147" s="220" t="s">
        <v>672</v>
      </c>
      <c r="C1147" s="222" t="s">
        <v>3606</v>
      </c>
      <c r="D1147" s="224">
        <v>70013914</v>
      </c>
      <c r="E1147" s="217" t="s">
        <v>3669</v>
      </c>
      <c r="F1147" s="219" t="s">
        <v>3605</v>
      </c>
      <c r="G1147" s="217"/>
      <c r="H1147" s="219" t="s">
        <v>3605</v>
      </c>
      <c r="I1147" s="217"/>
      <c r="J1147" s="219" t="s">
        <v>3605</v>
      </c>
    </row>
    <row r="1148" spans="1:10" ht="15" thickBot="1" x14ac:dyDescent="0.35">
      <c r="A1148" s="88"/>
      <c r="B1148" s="221"/>
      <c r="C1148" s="223"/>
      <c r="D1148" s="225"/>
      <c r="E1148" s="218"/>
      <c r="F1148" s="218"/>
      <c r="G1148" s="218"/>
      <c r="H1148" s="218"/>
      <c r="I1148" s="218"/>
      <c r="J1148" s="218"/>
    </row>
    <row r="1149" spans="1:10" x14ac:dyDescent="0.3">
      <c r="A1149" s="92"/>
      <c r="B1149" s="220" t="s">
        <v>830</v>
      </c>
      <c r="C1149" s="222" t="s">
        <v>3606</v>
      </c>
      <c r="D1149" s="224">
        <v>70007368</v>
      </c>
      <c r="E1149" s="217" t="s">
        <v>3661</v>
      </c>
      <c r="F1149" s="228">
        <v>3.7549999999999999</v>
      </c>
      <c r="G1149" s="217" t="s">
        <v>3646</v>
      </c>
      <c r="H1149" s="228">
        <v>3.7549999999999999</v>
      </c>
      <c r="I1149" s="217"/>
      <c r="J1149" s="219" t="s">
        <v>3605</v>
      </c>
    </row>
    <row r="1150" spans="1:10" ht="15" thickBot="1" x14ac:dyDescent="0.35">
      <c r="A1150" s="88"/>
      <c r="B1150" s="221"/>
      <c r="C1150" s="223"/>
      <c r="D1150" s="225"/>
      <c r="E1150" s="218"/>
      <c r="F1150" s="218"/>
      <c r="G1150" s="218"/>
      <c r="H1150" s="218"/>
      <c r="I1150" s="218"/>
      <c r="J1150" s="218"/>
    </row>
    <row r="1151" spans="1:10" x14ac:dyDescent="0.3">
      <c r="A1151" s="92"/>
      <c r="B1151" s="220" t="s">
        <v>941</v>
      </c>
      <c r="C1151" s="222" t="s">
        <v>3606</v>
      </c>
      <c r="D1151" s="224">
        <v>70007369</v>
      </c>
      <c r="E1151" s="217" t="s">
        <v>3893</v>
      </c>
      <c r="F1151" s="219" t="s">
        <v>3605</v>
      </c>
      <c r="G1151" s="217"/>
      <c r="H1151" s="219" t="s">
        <v>3605</v>
      </c>
      <c r="I1151" s="217"/>
      <c r="J1151" s="219" t="s">
        <v>3605</v>
      </c>
    </row>
    <row r="1152" spans="1:10" ht="15" thickBot="1" x14ac:dyDescent="0.35">
      <c r="A1152" s="88"/>
      <c r="B1152" s="221"/>
      <c r="C1152" s="223"/>
      <c r="D1152" s="225"/>
      <c r="E1152" s="218"/>
      <c r="F1152" s="218"/>
      <c r="G1152" s="218"/>
      <c r="H1152" s="218"/>
      <c r="I1152" s="218"/>
      <c r="J1152" s="218"/>
    </row>
    <row r="1153" spans="1:10" x14ac:dyDescent="0.3">
      <c r="A1153" s="92"/>
      <c r="B1153" s="220" t="s">
        <v>963</v>
      </c>
      <c r="C1153" s="222" t="s">
        <v>3606</v>
      </c>
      <c r="D1153" s="224">
        <v>70007364</v>
      </c>
      <c r="E1153" s="217" t="s">
        <v>3894</v>
      </c>
      <c r="F1153" s="219" t="s">
        <v>3605</v>
      </c>
      <c r="G1153" s="217"/>
      <c r="H1153" s="219" t="s">
        <v>3605</v>
      </c>
      <c r="I1153" s="217"/>
      <c r="J1153" s="219" t="s">
        <v>3605</v>
      </c>
    </row>
    <row r="1154" spans="1:10" ht="15" thickBot="1" x14ac:dyDescent="0.35">
      <c r="A1154" s="88"/>
      <c r="B1154" s="221"/>
      <c r="C1154" s="223"/>
      <c r="D1154" s="225"/>
      <c r="E1154" s="218"/>
      <c r="F1154" s="218"/>
      <c r="G1154" s="218"/>
      <c r="H1154" s="218"/>
      <c r="I1154" s="218"/>
      <c r="J1154" s="218"/>
    </row>
    <row r="1155" spans="1:10" x14ac:dyDescent="0.3">
      <c r="A1155" s="92"/>
      <c r="B1155" s="220" t="s">
        <v>696</v>
      </c>
      <c r="C1155" s="222" t="s">
        <v>3606</v>
      </c>
      <c r="D1155" s="224">
        <v>70007366</v>
      </c>
      <c r="E1155" s="217" t="s">
        <v>3661</v>
      </c>
      <c r="F1155" s="228">
        <v>7.6189999999999998</v>
      </c>
      <c r="G1155" s="217" t="s">
        <v>3614</v>
      </c>
      <c r="H1155" s="228">
        <v>9.3279999999999994</v>
      </c>
      <c r="I1155" s="217"/>
      <c r="J1155" s="219" t="s">
        <v>3605</v>
      </c>
    </row>
    <row r="1156" spans="1:10" ht="15" thickBot="1" x14ac:dyDescent="0.35">
      <c r="A1156" s="88"/>
      <c r="B1156" s="221"/>
      <c r="C1156" s="223"/>
      <c r="D1156" s="225"/>
      <c r="E1156" s="218"/>
      <c r="F1156" s="218"/>
      <c r="G1156" s="218"/>
      <c r="H1156" s="218"/>
      <c r="I1156" s="218"/>
      <c r="J1156" s="218"/>
    </row>
    <row r="1157" spans="1:10" x14ac:dyDescent="0.3">
      <c r="A1157" s="92"/>
      <c r="B1157" s="220" t="s">
        <v>842</v>
      </c>
      <c r="C1157" s="222" t="s">
        <v>3606</v>
      </c>
      <c r="D1157" s="224">
        <v>70007362</v>
      </c>
      <c r="E1157" s="217" t="s">
        <v>3658</v>
      </c>
      <c r="F1157" s="219" t="s">
        <v>3605</v>
      </c>
      <c r="G1157" s="217" t="s">
        <v>3642</v>
      </c>
      <c r="H1157" s="228">
        <v>6.5220000000000002</v>
      </c>
      <c r="I1157" s="217" t="s">
        <v>3659</v>
      </c>
      <c r="J1157" s="228">
        <v>6.5220000000000002</v>
      </c>
    </row>
    <row r="1158" spans="1:10" ht="15" thickBot="1" x14ac:dyDescent="0.35">
      <c r="A1158" s="88"/>
      <c r="B1158" s="221"/>
      <c r="C1158" s="223"/>
      <c r="D1158" s="225"/>
      <c r="E1158" s="218"/>
      <c r="F1158" s="218"/>
      <c r="G1158" s="218"/>
      <c r="H1158" s="218"/>
      <c r="I1158" s="218"/>
      <c r="J1158" s="218"/>
    </row>
    <row r="1159" spans="1:10" x14ac:dyDescent="0.3">
      <c r="A1159" s="92"/>
      <c r="B1159" s="220" t="s">
        <v>625</v>
      </c>
      <c r="C1159" s="222" t="s">
        <v>3606</v>
      </c>
      <c r="D1159" s="224">
        <v>70007365</v>
      </c>
      <c r="E1159" s="217" t="s">
        <v>3706</v>
      </c>
      <c r="F1159" s="228">
        <v>9.391</v>
      </c>
      <c r="G1159" s="217" t="s">
        <v>3648</v>
      </c>
      <c r="H1159" s="228">
        <v>9.4109999999999996</v>
      </c>
      <c r="I1159" s="217" t="s">
        <v>3615</v>
      </c>
      <c r="J1159" s="228">
        <v>9.5239999999999991</v>
      </c>
    </row>
    <row r="1160" spans="1:10" ht="15" thickBot="1" x14ac:dyDescent="0.35">
      <c r="A1160" s="88"/>
      <c r="B1160" s="221"/>
      <c r="C1160" s="223"/>
      <c r="D1160" s="225"/>
      <c r="E1160" s="218"/>
      <c r="F1160" s="218"/>
      <c r="G1160" s="218"/>
      <c r="H1160" s="218"/>
      <c r="I1160" s="218"/>
      <c r="J1160" s="218"/>
    </row>
    <row r="1161" spans="1:10" x14ac:dyDescent="0.3">
      <c r="A1161" s="92"/>
      <c r="B1161" s="220" t="s">
        <v>1123</v>
      </c>
      <c r="C1161" s="222" t="s">
        <v>3606</v>
      </c>
      <c r="D1161" s="224">
        <v>70007361</v>
      </c>
      <c r="E1161" s="217" t="s">
        <v>3725</v>
      </c>
      <c r="F1161" s="228">
        <v>15.826000000000001</v>
      </c>
      <c r="G1161" s="217" t="s">
        <v>3614</v>
      </c>
      <c r="H1161" s="228">
        <v>16.716000000000001</v>
      </c>
      <c r="I1161" s="217" t="s">
        <v>3675</v>
      </c>
      <c r="J1161" s="228">
        <v>17.312999999999999</v>
      </c>
    </row>
    <row r="1162" spans="1:10" ht="15" thickBot="1" x14ac:dyDescent="0.35">
      <c r="A1162" s="88"/>
      <c r="B1162" s="221"/>
      <c r="C1162" s="223"/>
      <c r="D1162" s="225"/>
      <c r="E1162" s="218"/>
      <c r="F1162" s="218"/>
      <c r="G1162" s="218"/>
      <c r="H1162" s="218"/>
      <c r="I1162" s="218"/>
      <c r="J1162" s="218"/>
    </row>
    <row r="1163" spans="1:10" x14ac:dyDescent="0.3">
      <c r="A1163" s="92"/>
      <c r="B1163" s="220" t="s">
        <v>909</v>
      </c>
      <c r="C1163" s="222" t="s">
        <v>3606</v>
      </c>
      <c r="D1163" s="224">
        <v>70007363</v>
      </c>
      <c r="E1163" s="217" t="s">
        <v>3885</v>
      </c>
      <c r="F1163" s="219" t="s">
        <v>3605</v>
      </c>
      <c r="G1163" s="217"/>
      <c r="H1163" s="219" t="s">
        <v>3605</v>
      </c>
      <c r="I1163" s="217"/>
      <c r="J1163" s="219" t="s">
        <v>3605</v>
      </c>
    </row>
    <row r="1164" spans="1:10" ht="15" thickBot="1" x14ac:dyDescent="0.35">
      <c r="A1164" s="88"/>
      <c r="B1164" s="221"/>
      <c r="C1164" s="223"/>
      <c r="D1164" s="225"/>
      <c r="E1164" s="218"/>
      <c r="F1164" s="218"/>
      <c r="G1164" s="218"/>
      <c r="H1164" s="218"/>
      <c r="I1164" s="218"/>
      <c r="J1164" s="218"/>
    </row>
    <row r="1165" spans="1:10" x14ac:dyDescent="0.3">
      <c r="A1165" s="92"/>
      <c r="B1165" s="220" t="s">
        <v>884</v>
      </c>
      <c r="C1165" s="222" t="s">
        <v>3606</v>
      </c>
      <c r="D1165" s="224">
        <v>70009067</v>
      </c>
      <c r="E1165" s="217" t="s">
        <v>3613</v>
      </c>
      <c r="F1165" s="228">
        <v>8.7390000000000008</v>
      </c>
      <c r="G1165" s="217" t="s">
        <v>3648</v>
      </c>
      <c r="H1165" s="227">
        <v>9.58</v>
      </c>
      <c r="I1165" s="217" t="s">
        <v>3643</v>
      </c>
      <c r="J1165" s="228">
        <v>9.9990000000000006</v>
      </c>
    </row>
    <row r="1166" spans="1:10" ht="15" thickBot="1" x14ac:dyDescent="0.35">
      <c r="A1166" s="88"/>
      <c r="B1166" s="221"/>
      <c r="C1166" s="223"/>
      <c r="D1166" s="225"/>
      <c r="E1166" s="218"/>
      <c r="F1166" s="218"/>
      <c r="G1166" s="218"/>
      <c r="H1166" s="218"/>
      <c r="I1166" s="218"/>
      <c r="J1166" s="218"/>
    </row>
    <row r="1167" spans="1:10" x14ac:dyDescent="0.3">
      <c r="A1167" s="92"/>
      <c r="B1167" s="220" t="s">
        <v>645</v>
      </c>
      <c r="C1167" s="222" t="s">
        <v>3606</v>
      </c>
      <c r="D1167" s="224">
        <v>70009065</v>
      </c>
      <c r="E1167" s="217" t="s">
        <v>3647</v>
      </c>
      <c r="F1167" s="228">
        <v>16.266999999999999</v>
      </c>
      <c r="G1167" s="217" t="s">
        <v>3662</v>
      </c>
      <c r="H1167" s="227">
        <v>17.72</v>
      </c>
      <c r="I1167" s="217" t="s">
        <v>3696</v>
      </c>
      <c r="J1167" s="228">
        <v>18.863</v>
      </c>
    </row>
    <row r="1168" spans="1:10" ht="15" thickBot="1" x14ac:dyDescent="0.35">
      <c r="A1168" s="88"/>
      <c r="B1168" s="221"/>
      <c r="C1168" s="223"/>
      <c r="D1168" s="225"/>
      <c r="E1168" s="218"/>
      <c r="F1168" s="218"/>
      <c r="G1168" s="218"/>
      <c r="H1168" s="218"/>
      <c r="I1168" s="218"/>
      <c r="J1168" s="218"/>
    </row>
    <row r="1169" spans="1:10" x14ac:dyDescent="0.3">
      <c r="A1169" s="92"/>
      <c r="B1169" s="220" t="s">
        <v>912</v>
      </c>
      <c r="C1169" s="222" t="s">
        <v>3606</v>
      </c>
      <c r="D1169" s="224">
        <v>70013917</v>
      </c>
      <c r="E1169" s="217" t="s">
        <v>3787</v>
      </c>
      <c r="F1169" s="227">
        <v>4.03</v>
      </c>
      <c r="G1169" s="217" t="s">
        <v>3685</v>
      </c>
      <c r="H1169" s="230">
        <v>4.9000000000000004</v>
      </c>
      <c r="I1169" s="217" t="s">
        <v>3678</v>
      </c>
      <c r="J1169" s="230">
        <v>5.9</v>
      </c>
    </row>
    <row r="1170" spans="1:10" ht="15" thickBot="1" x14ac:dyDescent="0.35">
      <c r="A1170" s="88"/>
      <c r="B1170" s="221"/>
      <c r="C1170" s="223"/>
      <c r="D1170" s="225"/>
      <c r="E1170" s="218"/>
      <c r="F1170" s="218"/>
      <c r="G1170" s="218"/>
      <c r="H1170" s="218"/>
      <c r="I1170" s="218"/>
      <c r="J1170" s="218"/>
    </row>
    <row r="1171" spans="1:10" x14ac:dyDescent="0.3">
      <c r="A1171" s="92"/>
      <c r="B1171" s="220" t="s">
        <v>1117</v>
      </c>
      <c r="C1171" s="222" t="s">
        <v>3606</v>
      </c>
      <c r="D1171" s="224">
        <v>70013922</v>
      </c>
      <c r="E1171" s="217" t="s">
        <v>3819</v>
      </c>
      <c r="F1171" s="219" t="s">
        <v>3605</v>
      </c>
      <c r="G1171" s="217"/>
      <c r="H1171" s="219" t="s">
        <v>3605</v>
      </c>
      <c r="I1171" s="217"/>
      <c r="J1171" s="219" t="s">
        <v>3605</v>
      </c>
    </row>
    <row r="1172" spans="1:10" ht="15" thickBot="1" x14ac:dyDescent="0.35">
      <c r="A1172" s="88"/>
      <c r="B1172" s="221"/>
      <c r="C1172" s="223"/>
      <c r="D1172" s="225"/>
      <c r="E1172" s="218"/>
      <c r="F1172" s="218"/>
      <c r="G1172" s="218"/>
      <c r="H1172" s="218"/>
      <c r="I1172" s="218"/>
      <c r="J1172" s="218"/>
    </row>
    <row r="1173" spans="1:10" x14ac:dyDescent="0.3">
      <c r="A1173" s="92"/>
      <c r="B1173" s="220" t="s">
        <v>527</v>
      </c>
      <c r="C1173" s="222" t="s">
        <v>3606</v>
      </c>
      <c r="D1173" s="224">
        <v>70007367</v>
      </c>
      <c r="E1173" s="217" t="s">
        <v>3819</v>
      </c>
      <c r="F1173" s="219" t="s">
        <v>3605</v>
      </c>
      <c r="G1173" s="217"/>
      <c r="H1173" s="219" t="s">
        <v>3605</v>
      </c>
      <c r="I1173" s="217"/>
      <c r="J1173" s="219" t="s">
        <v>3605</v>
      </c>
    </row>
    <row r="1174" spans="1:10" ht="15" thickBot="1" x14ac:dyDescent="0.35">
      <c r="A1174" s="88"/>
      <c r="B1174" s="221"/>
      <c r="C1174" s="223"/>
      <c r="D1174" s="225"/>
      <c r="E1174" s="218"/>
      <c r="F1174" s="218"/>
      <c r="G1174" s="218"/>
      <c r="H1174" s="218"/>
      <c r="I1174" s="218"/>
      <c r="J1174" s="218"/>
    </row>
    <row r="1175" spans="1:10" x14ac:dyDescent="0.3">
      <c r="A1175" s="92"/>
      <c r="B1175" s="220" t="s">
        <v>1140</v>
      </c>
      <c r="C1175" s="222" t="s">
        <v>3606</v>
      </c>
      <c r="D1175" s="224">
        <v>70007372</v>
      </c>
      <c r="E1175" s="217" t="s">
        <v>3895</v>
      </c>
      <c r="F1175" s="219" t="s">
        <v>3605</v>
      </c>
      <c r="G1175" s="217"/>
      <c r="H1175" s="219" t="s">
        <v>3605</v>
      </c>
      <c r="I1175" s="217"/>
      <c r="J1175" s="219" t="s">
        <v>3605</v>
      </c>
    </row>
    <row r="1176" spans="1:10" ht="15" thickBot="1" x14ac:dyDescent="0.35">
      <c r="A1176" s="88"/>
      <c r="B1176" s="221"/>
      <c r="C1176" s="223"/>
      <c r="D1176" s="225"/>
      <c r="E1176" s="218"/>
      <c r="F1176" s="218"/>
      <c r="G1176" s="218"/>
      <c r="H1176" s="218"/>
      <c r="I1176" s="218"/>
      <c r="J1176" s="218"/>
    </row>
    <row r="1177" spans="1:10" x14ac:dyDescent="0.3">
      <c r="A1177" s="92"/>
      <c r="B1177" s="220" t="s">
        <v>1113</v>
      </c>
      <c r="C1177" s="222" t="s">
        <v>3606</v>
      </c>
      <c r="D1177" s="224">
        <v>70007371</v>
      </c>
      <c r="E1177" s="217" t="s">
        <v>3607</v>
      </c>
      <c r="F1177" s="227">
        <v>12.49</v>
      </c>
      <c r="G1177" s="217" t="s">
        <v>3764</v>
      </c>
      <c r="H1177" s="228">
        <v>13.837</v>
      </c>
      <c r="I1177" s="217" t="s">
        <v>3765</v>
      </c>
      <c r="J1177" s="228">
        <v>15.183999999999999</v>
      </c>
    </row>
    <row r="1178" spans="1:10" ht="15" thickBot="1" x14ac:dyDescent="0.35">
      <c r="A1178" s="88"/>
      <c r="B1178" s="221"/>
      <c r="C1178" s="223"/>
      <c r="D1178" s="225"/>
      <c r="E1178" s="218"/>
      <c r="F1178" s="218"/>
      <c r="G1178" s="218"/>
      <c r="H1178" s="218"/>
      <c r="I1178" s="218"/>
      <c r="J1178" s="218"/>
    </row>
    <row r="1179" spans="1:10" x14ac:dyDescent="0.3">
      <c r="A1179" s="92"/>
      <c r="B1179" s="220" t="s">
        <v>1124</v>
      </c>
      <c r="C1179" s="222" t="s">
        <v>3606</v>
      </c>
      <c r="D1179" s="224">
        <v>70007370</v>
      </c>
      <c r="E1179" s="217" t="s">
        <v>3896</v>
      </c>
      <c r="F1179" s="219" t="s">
        <v>3605</v>
      </c>
      <c r="G1179" s="217"/>
      <c r="H1179" s="219" t="s">
        <v>3605</v>
      </c>
      <c r="I1179" s="217"/>
      <c r="J1179" s="219" t="s">
        <v>3605</v>
      </c>
    </row>
    <row r="1180" spans="1:10" ht="15" thickBot="1" x14ac:dyDescent="0.35">
      <c r="A1180" s="88"/>
      <c r="B1180" s="221"/>
      <c r="C1180" s="223"/>
      <c r="D1180" s="225"/>
      <c r="E1180" s="218"/>
      <c r="F1180" s="218"/>
      <c r="G1180" s="218"/>
      <c r="H1180" s="218"/>
      <c r="I1180" s="218"/>
      <c r="J1180" s="218"/>
    </row>
    <row r="1181" spans="1:10" x14ac:dyDescent="0.3">
      <c r="A1181" s="92"/>
      <c r="B1181" s="220" t="s">
        <v>843</v>
      </c>
      <c r="C1181" s="222" t="s">
        <v>3606</v>
      </c>
      <c r="D1181" s="224">
        <v>70009076</v>
      </c>
      <c r="E1181" s="217" t="s">
        <v>3684</v>
      </c>
      <c r="F1181" s="219" t="s">
        <v>3605</v>
      </c>
      <c r="G1181" s="217"/>
      <c r="H1181" s="219" t="s">
        <v>3605</v>
      </c>
      <c r="I1181" s="217"/>
      <c r="J1181" s="219" t="s">
        <v>3605</v>
      </c>
    </row>
    <row r="1182" spans="1:10" ht="15" thickBot="1" x14ac:dyDescent="0.35">
      <c r="A1182" s="88"/>
      <c r="B1182" s="221"/>
      <c r="C1182" s="223"/>
      <c r="D1182" s="225"/>
      <c r="E1182" s="218"/>
      <c r="F1182" s="218"/>
      <c r="G1182" s="218"/>
      <c r="H1182" s="218"/>
      <c r="I1182" s="218"/>
      <c r="J1182" s="218"/>
    </row>
    <row r="1183" spans="1:10" x14ac:dyDescent="0.3">
      <c r="A1183" s="92"/>
      <c r="B1183" s="220" t="s">
        <v>1116</v>
      </c>
      <c r="C1183" s="222" t="s">
        <v>3606</v>
      </c>
      <c r="D1183" s="224">
        <v>70009070</v>
      </c>
      <c r="E1183" s="217" t="s">
        <v>3819</v>
      </c>
      <c r="F1183" s="219" t="s">
        <v>3605</v>
      </c>
      <c r="G1183" s="217"/>
      <c r="H1183" s="219" t="s">
        <v>3605</v>
      </c>
      <c r="I1183" s="217"/>
      <c r="J1183" s="219" t="s">
        <v>3605</v>
      </c>
    </row>
    <row r="1184" spans="1:10" ht="15" thickBot="1" x14ac:dyDescent="0.35">
      <c r="A1184" s="88"/>
      <c r="B1184" s="221"/>
      <c r="C1184" s="223"/>
      <c r="D1184" s="225"/>
      <c r="E1184" s="218"/>
      <c r="F1184" s="218"/>
      <c r="G1184" s="218"/>
      <c r="H1184" s="218"/>
      <c r="I1184" s="218"/>
      <c r="J1184" s="218"/>
    </row>
    <row r="1185" spans="1:10" x14ac:dyDescent="0.3">
      <c r="A1185" s="92"/>
      <c r="B1185" s="220" t="s">
        <v>846</v>
      </c>
      <c r="C1185" s="222" t="s">
        <v>3606</v>
      </c>
      <c r="D1185" s="224">
        <v>70009069</v>
      </c>
      <c r="E1185" s="217" t="s">
        <v>3607</v>
      </c>
      <c r="F1185" s="228">
        <v>11.976000000000001</v>
      </c>
      <c r="G1185" s="217" t="s">
        <v>3735</v>
      </c>
      <c r="H1185" s="228">
        <v>12.541</v>
      </c>
      <c r="I1185" s="217" t="s">
        <v>3897</v>
      </c>
      <c r="J1185" s="228">
        <v>13.327999999999999</v>
      </c>
    </row>
    <row r="1186" spans="1:10" ht="15" thickBot="1" x14ac:dyDescent="0.35">
      <c r="A1186" s="88"/>
      <c r="B1186" s="221"/>
      <c r="C1186" s="223"/>
      <c r="D1186" s="225"/>
      <c r="E1186" s="218"/>
      <c r="F1186" s="218"/>
      <c r="G1186" s="218"/>
      <c r="H1186" s="218"/>
      <c r="I1186" s="218"/>
      <c r="J1186" s="218"/>
    </row>
    <row r="1187" spans="1:10" x14ac:dyDescent="0.3">
      <c r="A1187" s="92"/>
      <c r="B1187" s="220" t="s">
        <v>1054</v>
      </c>
      <c r="C1187" s="222" t="s">
        <v>3606</v>
      </c>
      <c r="D1187" s="224">
        <v>70009074</v>
      </c>
      <c r="E1187" s="217" t="s">
        <v>3819</v>
      </c>
      <c r="F1187" s="219" t="s">
        <v>3605</v>
      </c>
      <c r="G1187" s="217"/>
      <c r="H1187" s="219" t="s">
        <v>3605</v>
      </c>
      <c r="I1187" s="217"/>
      <c r="J1187" s="219" t="s">
        <v>3605</v>
      </c>
    </row>
    <row r="1188" spans="1:10" ht="15" thickBot="1" x14ac:dyDescent="0.35">
      <c r="A1188" s="88"/>
      <c r="B1188" s="221"/>
      <c r="C1188" s="223"/>
      <c r="D1188" s="225"/>
      <c r="E1188" s="218"/>
      <c r="F1188" s="218"/>
      <c r="G1188" s="218"/>
      <c r="H1188" s="218"/>
      <c r="I1188" s="218"/>
      <c r="J1188" s="218"/>
    </row>
    <row r="1189" spans="1:10" x14ac:dyDescent="0.3">
      <c r="A1189" s="92"/>
      <c r="B1189" s="220" t="s">
        <v>820</v>
      </c>
      <c r="C1189" s="222" t="s">
        <v>3606</v>
      </c>
      <c r="D1189" s="224">
        <v>70009073</v>
      </c>
      <c r="E1189" s="217" t="s">
        <v>3636</v>
      </c>
      <c r="F1189" s="228">
        <v>11.946999999999999</v>
      </c>
      <c r="G1189" s="217" t="s">
        <v>3882</v>
      </c>
      <c r="H1189" s="228">
        <v>13.037000000000001</v>
      </c>
      <c r="I1189" s="217" t="s">
        <v>3696</v>
      </c>
      <c r="J1189" s="228">
        <v>13.901999999999999</v>
      </c>
    </row>
    <row r="1190" spans="1:10" ht="15" thickBot="1" x14ac:dyDescent="0.35">
      <c r="A1190" s="88"/>
      <c r="B1190" s="221"/>
      <c r="C1190" s="223"/>
      <c r="D1190" s="225"/>
      <c r="E1190" s="218"/>
      <c r="F1190" s="218"/>
      <c r="G1190" s="218"/>
      <c r="H1190" s="218"/>
      <c r="I1190" s="218"/>
      <c r="J1190" s="218"/>
    </row>
    <row r="1191" spans="1:10" x14ac:dyDescent="0.3">
      <c r="A1191" s="92"/>
      <c r="B1191" s="220" t="s">
        <v>978</v>
      </c>
      <c r="C1191" s="222" t="s">
        <v>3606</v>
      </c>
      <c r="D1191" s="224">
        <v>70009072</v>
      </c>
      <c r="E1191" s="217" t="s">
        <v>3661</v>
      </c>
      <c r="F1191" s="227">
        <v>8.31</v>
      </c>
      <c r="G1191" s="217"/>
      <c r="H1191" s="219" t="s">
        <v>3605</v>
      </c>
      <c r="I1191" s="217" t="s">
        <v>3858</v>
      </c>
      <c r="J1191" s="227">
        <v>8.5500000000000007</v>
      </c>
    </row>
    <row r="1192" spans="1:10" ht="15" thickBot="1" x14ac:dyDescent="0.35">
      <c r="A1192" s="88"/>
      <c r="B1192" s="221"/>
      <c r="C1192" s="223"/>
      <c r="D1192" s="225"/>
      <c r="E1192" s="218"/>
      <c r="F1192" s="218"/>
      <c r="G1192" s="218"/>
      <c r="H1192" s="218"/>
      <c r="I1192" s="218"/>
      <c r="J1192" s="218"/>
    </row>
    <row r="1193" spans="1:10" x14ac:dyDescent="0.3">
      <c r="A1193" s="92"/>
      <c r="B1193" s="220" t="s">
        <v>674</v>
      </c>
      <c r="C1193" s="222" t="s">
        <v>3606</v>
      </c>
      <c r="D1193" s="224">
        <v>70009071</v>
      </c>
      <c r="E1193" s="217" t="s">
        <v>3645</v>
      </c>
      <c r="F1193" s="228">
        <v>12.515000000000001</v>
      </c>
      <c r="G1193" s="217" t="s">
        <v>3735</v>
      </c>
      <c r="H1193" s="228">
        <v>13.151</v>
      </c>
      <c r="I1193" s="217" t="s">
        <v>3858</v>
      </c>
      <c r="J1193" s="228">
        <v>13.815</v>
      </c>
    </row>
    <row r="1194" spans="1:10" ht="15" thickBot="1" x14ac:dyDescent="0.35">
      <c r="A1194" s="88"/>
      <c r="B1194" s="221"/>
      <c r="C1194" s="223"/>
      <c r="D1194" s="225"/>
      <c r="E1194" s="218"/>
      <c r="F1194" s="218"/>
      <c r="G1194" s="218"/>
      <c r="H1194" s="218"/>
      <c r="I1194" s="218"/>
      <c r="J1194" s="218"/>
    </row>
    <row r="1195" spans="1:10" x14ac:dyDescent="0.3">
      <c r="A1195" s="92"/>
      <c r="B1195" s="220" t="s">
        <v>1188</v>
      </c>
      <c r="C1195" s="222" t="s">
        <v>3606</v>
      </c>
      <c r="D1195" s="224">
        <v>70009066</v>
      </c>
      <c r="E1195" s="217" t="s">
        <v>3651</v>
      </c>
      <c r="F1195" s="228">
        <v>3.855</v>
      </c>
      <c r="G1195" s="217" t="s">
        <v>3707</v>
      </c>
      <c r="H1195" s="228">
        <v>3.855</v>
      </c>
      <c r="I1195" s="217" t="s">
        <v>3716</v>
      </c>
      <c r="J1195" s="228">
        <v>3.855</v>
      </c>
    </row>
    <row r="1196" spans="1:10" ht="15" thickBot="1" x14ac:dyDescent="0.35">
      <c r="A1196" s="88"/>
      <c r="B1196" s="221"/>
      <c r="C1196" s="223"/>
      <c r="D1196" s="225"/>
      <c r="E1196" s="218"/>
      <c r="F1196" s="218"/>
      <c r="G1196" s="218"/>
      <c r="H1196" s="218"/>
      <c r="I1196" s="218"/>
      <c r="J1196" s="218"/>
    </row>
    <row r="1197" spans="1:10" x14ac:dyDescent="0.3">
      <c r="A1197" s="92"/>
      <c r="B1197" s="220" t="s">
        <v>1184</v>
      </c>
      <c r="C1197" s="222" t="s">
        <v>3606</v>
      </c>
      <c r="D1197" s="224">
        <v>70013889</v>
      </c>
      <c r="E1197" s="217" t="s">
        <v>3898</v>
      </c>
      <c r="F1197" s="219" t="s">
        <v>3605</v>
      </c>
      <c r="G1197" s="217"/>
      <c r="H1197" s="219" t="s">
        <v>3605</v>
      </c>
      <c r="I1197" s="217"/>
      <c r="J1197" s="219" t="s">
        <v>3605</v>
      </c>
    </row>
    <row r="1198" spans="1:10" ht="15" thickBot="1" x14ac:dyDescent="0.35">
      <c r="A1198" s="88"/>
      <c r="B1198" s="221"/>
      <c r="C1198" s="223"/>
      <c r="D1198" s="225"/>
      <c r="E1198" s="218"/>
      <c r="F1198" s="218"/>
      <c r="G1198" s="218"/>
      <c r="H1198" s="218"/>
      <c r="I1198" s="218"/>
      <c r="J1198" s="218"/>
    </row>
    <row r="1199" spans="1:10" x14ac:dyDescent="0.3">
      <c r="A1199" s="92"/>
      <c r="B1199" s="220" t="s">
        <v>680</v>
      </c>
      <c r="C1199" s="222" t="s">
        <v>3606</v>
      </c>
      <c r="D1199" s="224">
        <v>70013900</v>
      </c>
      <c r="E1199" s="217" t="s">
        <v>3819</v>
      </c>
      <c r="F1199" s="219" t="s">
        <v>3605</v>
      </c>
      <c r="G1199" s="217"/>
      <c r="H1199" s="219" t="s">
        <v>3605</v>
      </c>
      <c r="I1199" s="217"/>
      <c r="J1199" s="219" t="s">
        <v>3605</v>
      </c>
    </row>
    <row r="1200" spans="1:10" ht="15" thickBot="1" x14ac:dyDescent="0.35">
      <c r="A1200" s="88"/>
      <c r="B1200" s="221"/>
      <c r="C1200" s="223"/>
      <c r="D1200" s="225"/>
      <c r="E1200" s="218"/>
      <c r="F1200" s="218"/>
      <c r="G1200" s="218"/>
      <c r="H1200" s="218"/>
      <c r="I1200" s="218"/>
      <c r="J1200" s="218"/>
    </row>
    <row r="1201" spans="1:10" x14ac:dyDescent="0.3">
      <c r="A1201" s="92"/>
      <c r="B1201" s="220" t="s">
        <v>1190</v>
      </c>
      <c r="C1201" s="222" t="s">
        <v>3606</v>
      </c>
      <c r="D1201" s="224">
        <v>70013891</v>
      </c>
      <c r="E1201" s="217" t="s">
        <v>3819</v>
      </c>
      <c r="F1201" s="219" t="s">
        <v>3605</v>
      </c>
      <c r="G1201" s="217"/>
      <c r="H1201" s="219" t="s">
        <v>3605</v>
      </c>
      <c r="I1201" s="217"/>
      <c r="J1201" s="219" t="s">
        <v>3605</v>
      </c>
    </row>
    <row r="1202" spans="1:10" ht="15" thickBot="1" x14ac:dyDescent="0.35">
      <c r="A1202" s="88"/>
      <c r="B1202" s="221"/>
      <c r="C1202" s="223"/>
      <c r="D1202" s="225"/>
      <c r="E1202" s="218"/>
      <c r="F1202" s="218"/>
      <c r="G1202" s="218"/>
      <c r="H1202" s="218"/>
      <c r="I1202" s="218"/>
      <c r="J1202" s="218"/>
    </row>
    <row r="1203" spans="1:10" x14ac:dyDescent="0.3">
      <c r="A1203" s="92"/>
      <c r="B1203" s="220" t="s">
        <v>848</v>
      </c>
      <c r="C1203" s="222" t="s">
        <v>3606</v>
      </c>
      <c r="D1203" s="233">
        <v>70013890</v>
      </c>
      <c r="E1203" s="217" t="s">
        <v>3899</v>
      </c>
      <c r="F1203" s="219" t="s">
        <v>3605</v>
      </c>
      <c r="G1203" s="217"/>
      <c r="H1203" s="219" t="s">
        <v>3605</v>
      </c>
      <c r="I1203" s="217"/>
      <c r="J1203" s="219" t="s">
        <v>3605</v>
      </c>
    </row>
    <row r="1204" spans="1:10" ht="15" thickBot="1" x14ac:dyDescent="0.35">
      <c r="A1204" s="88"/>
      <c r="B1204" s="221"/>
      <c r="C1204" s="223"/>
      <c r="D1204" s="225"/>
      <c r="E1204" s="218"/>
      <c r="F1204" s="218"/>
      <c r="G1204" s="218"/>
      <c r="H1204" s="218"/>
      <c r="I1204" s="218"/>
      <c r="J1204" s="218"/>
    </row>
    <row r="1205" spans="1:10" x14ac:dyDescent="0.3">
      <c r="A1205" s="92"/>
      <c r="B1205" s="220" t="s">
        <v>1158</v>
      </c>
      <c r="C1205" s="222" t="s">
        <v>3606</v>
      </c>
      <c r="D1205" s="224">
        <v>70013890</v>
      </c>
      <c r="E1205" s="217" t="s">
        <v>3613</v>
      </c>
      <c r="F1205" s="227">
        <v>5.34</v>
      </c>
      <c r="G1205" s="217" t="s">
        <v>3662</v>
      </c>
      <c r="H1205" s="228">
        <v>6.3570000000000002</v>
      </c>
      <c r="I1205" s="217" t="s">
        <v>3678</v>
      </c>
      <c r="J1205" s="228">
        <v>6.5570000000000004</v>
      </c>
    </row>
    <row r="1206" spans="1:10" ht="15" thickBot="1" x14ac:dyDescent="0.35">
      <c r="A1206" s="88"/>
      <c r="B1206" s="221"/>
      <c r="C1206" s="223"/>
      <c r="D1206" s="225"/>
      <c r="E1206" s="218"/>
      <c r="F1206" s="218"/>
      <c r="G1206" s="218"/>
      <c r="H1206" s="218"/>
      <c r="I1206" s="218"/>
      <c r="J1206" s="218"/>
    </row>
    <row r="1207" spans="1:10" x14ac:dyDescent="0.3">
      <c r="A1207" s="92"/>
      <c r="B1207" s="220" t="s">
        <v>1143</v>
      </c>
      <c r="C1207" s="222" t="s">
        <v>3606</v>
      </c>
      <c r="D1207" s="224">
        <v>70013897</v>
      </c>
      <c r="E1207" s="217" t="s">
        <v>3679</v>
      </c>
      <c r="F1207" s="228">
        <v>10.195</v>
      </c>
      <c r="G1207" s="217" t="s">
        <v>3608</v>
      </c>
      <c r="H1207" s="228">
        <v>10.957000000000001</v>
      </c>
      <c r="I1207" s="217" t="s">
        <v>3680</v>
      </c>
      <c r="J1207" s="228">
        <v>11.917</v>
      </c>
    </row>
    <row r="1208" spans="1:10" ht="15" thickBot="1" x14ac:dyDescent="0.35">
      <c r="A1208" s="88"/>
      <c r="B1208" s="221"/>
      <c r="C1208" s="223"/>
      <c r="D1208" s="225"/>
      <c r="E1208" s="218"/>
      <c r="F1208" s="218"/>
      <c r="G1208" s="218"/>
      <c r="H1208" s="218"/>
      <c r="I1208" s="218"/>
      <c r="J1208" s="218"/>
    </row>
    <row r="1209" spans="1:10" x14ac:dyDescent="0.3">
      <c r="A1209" s="92"/>
      <c r="B1209" s="220" t="s">
        <v>1192</v>
      </c>
      <c r="C1209" s="222" t="s">
        <v>3606</v>
      </c>
      <c r="D1209" s="224">
        <v>70013893</v>
      </c>
      <c r="E1209" s="217" t="s">
        <v>3900</v>
      </c>
      <c r="F1209" s="219" t="s">
        <v>3605</v>
      </c>
      <c r="G1209" s="217" t="s">
        <v>3877</v>
      </c>
      <c r="H1209" s="226">
        <v>13</v>
      </c>
      <c r="I1209" s="217"/>
      <c r="J1209" s="219" t="s">
        <v>3605</v>
      </c>
    </row>
    <row r="1210" spans="1:10" ht="15" thickBot="1" x14ac:dyDescent="0.35">
      <c r="A1210" s="88"/>
      <c r="B1210" s="221"/>
      <c r="C1210" s="223"/>
      <c r="D1210" s="225"/>
      <c r="E1210" s="218"/>
      <c r="F1210" s="218"/>
      <c r="G1210" s="218"/>
      <c r="H1210" s="218"/>
      <c r="I1210" s="218"/>
      <c r="J1210" s="218"/>
    </row>
    <row r="1211" spans="1:10" x14ac:dyDescent="0.3">
      <c r="A1211" s="92"/>
      <c r="B1211" s="220" t="s">
        <v>854</v>
      </c>
      <c r="C1211" s="222" t="s">
        <v>3606</v>
      </c>
      <c r="D1211" s="224">
        <v>70013896</v>
      </c>
      <c r="E1211" s="217" t="s">
        <v>3672</v>
      </c>
      <c r="F1211" s="229">
        <v>9893</v>
      </c>
      <c r="G1211" s="217"/>
      <c r="H1211" s="219" t="s">
        <v>3605</v>
      </c>
      <c r="I1211" s="217"/>
      <c r="J1211" s="219" t="s">
        <v>3605</v>
      </c>
    </row>
    <row r="1212" spans="1:10" ht="15" thickBot="1" x14ac:dyDescent="0.35">
      <c r="A1212" s="88"/>
      <c r="B1212" s="221"/>
      <c r="C1212" s="223"/>
      <c r="D1212" s="225"/>
      <c r="E1212" s="218"/>
      <c r="F1212" s="218"/>
      <c r="G1212" s="218"/>
      <c r="H1212" s="218"/>
      <c r="I1212" s="218"/>
      <c r="J1212" s="218"/>
    </row>
    <row r="1213" spans="1:10" x14ac:dyDescent="0.3">
      <c r="A1213" s="92"/>
      <c r="B1213" s="220" t="s">
        <v>857</v>
      </c>
      <c r="C1213" s="222" t="s">
        <v>3606</v>
      </c>
      <c r="D1213" s="224">
        <v>70009842</v>
      </c>
      <c r="E1213" s="217" t="s">
        <v>3672</v>
      </c>
      <c r="F1213" s="228">
        <v>7.556</v>
      </c>
      <c r="G1213" s="217" t="s">
        <v>3608</v>
      </c>
      <c r="H1213" s="228">
        <v>8.6690000000000005</v>
      </c>
      <c r="I1213" s="217"/>
      <c r="J1213" s="219" t="s">
        <v>3605</v>
      </c>
    </row>
    <row r="1214" spans="1:10" ht="15" thickBot="1" x14ac:dyDescent="0.35">
      <c r="A1214" s="88"/>
      <c r="B1214" s="221"/>
      <c r="C1214" s="223"/>
      <c r="D1214" s="225"/>
      <c r="E1214" s="218"/>
      <c r="F1214" s="218"/>
      <c r="G1214" s="218"/>
      <c r="H1214" s="218"/>
      <c r="I1214" s="218"/>
      <c r="J1214" s="218"/>
    </row>
    <row r="1215" spans="1:10" x14ac:dyDescent="0.3">
      <c r="A1215" s="92"/>
      <c r="B1215" s="220" t="s">
        <v>1191</v>
      </c>
      <c r="C1215" s="222" t="s">
        <v>3606</v>
      </c>
      <c r="D1215" s="224">
        <v>70009840</v>
      </c>
      <c r="E1215" s="217" t="s">
        <v>3819</v>
      </c>
      <c r="F1215" s="219" t="s">
        <v>3605</v>
      </c>
      <c r="G1215" s="217"/>
      <c r="H1215" s="219" t="s">
        <v>3605</v>
      </c>
      <c r="I1215" s="217"/>
      <c r="J1215" s="219" t="s">
        <v>3605</v>
      </c>
    </row>
    <row r="1216" spans="1:10" ht="15" thickBot="1" x14ac:dyDescent="0.35">
      <c r="A1216" s="88"/>
      <c r="B1216" s="221"/>
      <c r="C1216" s="223"/>
      <c r="D1216" s="225"/>
      <c r="E1216" s="218"/>
      <c r="F1216" s="218"/>
      <c r="G1216" s="218"/>
      <c r="H1216" s="218"/>
      <c r="I1216" s="218"/>
      <c r="J1216" s="218"/>
    </row>
    <row r="1217" spans="1:10" x14ac:dyDescent="0.3">
      <c r="A1217" s="92"/>
      <c r="B1217" s="220" t="s">
        <v>921</v>
      </c>
      <c r="C1217" s="222" t="s">
        <v>3606</v>
      </c>
      <c r="D1217" s="224">
        <v>70009836</v>
      </c>
      <c r="E1217" s="217" t="s">
        <v>3661</v>
      </c>
      <c r="F1217" s="228">
        <v>12.218999999999999</v>
      </c>
      <c r="G1217" s="217" t="s">
        <v>3878</v>
      </c>
      <c r="H1217" s="228">
        <v>12.218999999999999</v>
      </c>
      <c r="I1217" s="217" t="s">
        <v>3663</v>
      </c>
      <c r="J1217" s="228">
        <v>12.218999999999999</v>
      </c>
    </row>
    <row r="1218" spans="1:10" ht="15" thickBot="1" x14ac:dyDescent="0.35">
      <c r="A1218" s="88"/>
      <c r="B1218" s="221"/>
      <c r="C1218" s="223"/>
      <c r="D1218" s="225"/>
      <c r="E1218" s="218"/>
      <c r="F1218" s="218"/>
      <c r="G1218" s="218"/>
      <c r="H1218" s="218"/>
      <c r="I1218" s="218"/>
      <c r="J1218" s="218"/>
    </row>
    <row r="1219" spans="1:10" x14ac:dyDescent="0.3">
      <c r="A1219" s="92"/>
      <c r="B1219" s="220" t="s">
        <v>894</v>
      </c>
      <c r="C1219" s="222" t="s">
        <v>3606</v>
      </c>
      <c r="D1219" s="224">
        <v>70009833</v>
      </c>
      <c r="E1219" s="217" t="s">
        <v>3819</v>
      </c>
      <c r="F1219" s="219" t="s">
        <v>3605</v>
      </c>
      <c r="G1219" s="217"/>
      <c r="H1219" s="219" t="s">
        <v>3605</v>
      </c>
      <c r="I1219" s="217"/>
      <c r="J1219" s="219" t="s">
        <v>3605</v>
      </c>
    </row>
    <row r="1220" spans="1:10" ht="15" thickBot="1" x14ac:dyDescent="0.35">
      <c r="A1220" s="88"/>
      <c r="B1220" s="221"/>
      <c r="C1220" s="223"/>
      <c r="D1220" s="225"/>
      <c r="E1220" s="218"/>
      <c r="F1220" s="218"/>
      <c r="G1220" s="218"/>
      <c r="H1220" s="218"/>
      <c r="I1220" s="218"/>
      <c r="J1220" s="218"/>
    </row>
    <row r="1221" spans="1:10" x14ac:dyDescent="0.3">
      <c r="A1221" s="92"/>
      <c r="B1221" s="220" t="s">
        <v>902</v>
      </c>
      <c r="C1221" s="222" t="s">
        <v>3606</v>
      </c>
      <c r="D1221" s="224">
        <v>70013898</v>
      </c>
      <c r="E1221" s="217" t="s">
        <v>3706</v>
      </c>
      <c r="F1221" s="228">
        <v>3.0779999999999998</v>
      </c>
      <c r="G1221" s="217" t="s">
        <v>3662</v>
      </c>
      <c r="H1221" s="228">
        <v>3.0779999999999998</v>
      </c>
      <c r="I1221" s="217" t="s">
        <v>3659</v>
      </c>
      <c r="J1221" s="228">
        <v>3.0779999999999998</v>
      </c>
    </row>
    <row r="1222" spans="1:10" ht="15" thickBot="1" x14ac:dyDescent="0.35">
      <c r="A1222" s="88"/>
      <c r="B1222" s="221"/>
      <c r="C1222" s="223"/>
      <c r="D1222" s="225"/>
      <c r="E1222" s="218"/>
      <c r="F1222" s="218"/>
      <c r="G1222" s="218"/>
      <c r="H1222" s="218"/>
      <c r="I1222" s="218"/>
      <c r="J1222" s="218"/>
    </row>
    <row r="1223" spans="1:10" x14ac:dyDescent="0.3">
      <c r="A1223" s="92"/>
      <c r="B1223" s="220" t="s">
        <v>1176</v>
      </c>
      <c r="C1223" s="222" t="s">
        <v>3606</v>
      </c>
      <c r="D1223" s="224">
        <v>70013892</v>
      </c>
      <c r="E1223" s="217" t="s">
        <v>3819</v>
      </c>
      <c r="F1223" s="219" t="s">
        <v>3605</v>
      </c>
      <c r="G1223" s="217"/>
      <c r="H1223" s="219" t="s">
        <v>3605</v>
      </c>
      <c r="I1223" s="217"/>
      <c r="J1223" s="219" t="s">
        <v>3605</v>
      </c>
    </row>
    <row r="1224" spans="1:10" ht="15" thickBot="1" x14ac:dyDescent="0.35">
      <c r="A1224" s="88"/>
      <c r="B1224" s="221"/>
      <c r="C1224" s="223"/>
      <c r="D1224" s="225"/>
      <c r="E1224" s="218"/>
      <c r="F1224" s="218"/>
      <c r="G1224" s="218"/>
      <c r="H1224" s="218"/>
      <c r="I1224" s="218"/>
      <c r="J1224" s="218"/>
    </row>
    <row r="1225" spans="1:10" x14ac:dyDescent="0.3">
      <c r="A1225" s="92"/>
      <c r="B1225" s="220" t="s">
        <v>979</v>
      </c>
      <c r="C1225" s="222" t="s">
        <v>3606</v>
      </c>
      <c r="D1225" s="224">
        <v>70013895</v>
      </c>
      <c r="E1225" s="217" t="s">
        <v>3871</v>
      </c>
      <c r="F1225" s="219" t="s">
        <v>3605</v>
      </c>
      <c r="G1225" s="217"/>
      <c r="H1225" s="219" t="s">
        <v>3605</v>
      </c>
      <c r="I1225" s="217"/>
      <c r="J1225" s="219" t="s">
        <v>3605</v>
      </c>
    </row>
    <row r="1226" spans="1:10" ht="15" thickBot="1" x14ac:dyDescent="0.35">
      <c r="A1226" s="88"/>
      <c r="B1226" s="221"/>
      <c r="C1226" s="223"/>
      <c r="D1226" s="225"/>
      <c r="E1226" s="218"/>
      <c r="F1226" s="218"/>
      <c r="G1226" s="218"/>
      <c r="H1226" s="218"/>
      <c r="I1226" s="218"/>
      <c r="J1226" s="218"/>
    </row>
    <row r="1227" spans="1:10" x14ac:dyDescent="0.3">
      <c r="A1227" s="92"/>
      <c r="B1227" s="220" t="s">
        <v>684</v>
      </c>
      <c r="C1227" s="222" t="s">
        <v>3606</v>
      </c>
      <c r="D1227" s="224">
        <v>70013894</v>
      </c>
      <c r="E1227" s="217" t="s">
        <v>3730</v>
      </c>
      <c r="F1227" s="230">
        <v>16.7</v>
      </c>
      <c r="G1227" s="217" t="s">
        <v>3882</v>
      </c>
      <c r="H1227" s="230">
        <v>18.100000000000001</v>
      </c>
      <c r="I1227" s="217" t="s">
        <v>3757</v>
      </c>
      <c r="J1227" s="226">
        <v>20</v>
      </c>
    </row>
    <row r="1228" spans="1:10" ht="15" thickBot="1" x14ac:dyDescent="0.35">
      <c r="A1228" s="88"/>
      <c r="B1228" s="221"/>
      <c r="C1228" s="223"/>
      <c r="D1228" s="225"/>
      <c r="E1228" s="218"/>
      <c r="F1228" s="218"/>
      <c r="G1228" s="218"/>
      <c r="H1228" s="218"/>
      <c r="I1228" s="218"/>
      <c r="J1228" s="218"/>
    </row>
    <row r="1229" spans="1:10" x14ac:dyDescent="0.3">
      <c r="A1229" s="92"/>
      <c r="B1229" s="220" t="s">
        <v>1177</v>
      </c>
      <c r="C1229" s="222" t="s">
        <v>3606</v>
      </c>
      <c r="D1229" s="224">
        <v>70012928</v>
      </c>
      <c r="E1229" s="217" t="s">
        <v>3787</v>
      </c>
      <c r="F1229" s="228">
        <v>16.655000000000001</v>
      </c>
      <c r="G1229" s="217" t="s">
        <v>3685</v>
      </c>
      <c r="H1229" s="228">
        <v>17.765999999999998</v>
      </c>
      <c r="I1229" s="217" t="s">
        <v>3680</v>
      </c>
      <c r="J1229" s="228">
        <v>18.803000000000001</v>
      </c>
    </row>
    <row r="1230" spans="1:10" ht="15" thickBot="1" x14ac:dyDescent="0.35">
      <c r="A1230" s="88"/>
      <c r="B1230" s="221"/>
      <c r="C1230" s="223"/>
      <c r="D1230" s="225"/>
      <c r="E1230" s="218"/>
      <c r="F1230" s="218"/>
      <c r="G1230" s="218"/>
      <c r="H1230" s="218"/>
      <c r="I1230" s="218"/>
      <c r="J1230" s="218"/>
    </row>
    <row r="1231" spans="1:10" x14ac:dyDescent="0.3">
      <c r="A1231" s="92"/>
      <c r="B1231" s="220" t="s">
        <v>952</v>
      </c>
      <c r="C1231" s="222" t="s">
        <v>3606</v>
      </c>
      <c r="D1231" s="224">
        <v>70012924</v>
      </c>
      <c r="E1231" s="217" t="s">
        <v>3901</v>
      </c>
      <c r="F1231" s="219" t="s">
        <v>3605</v>
      </c>
      <c r="G1231" s="217"/>
      <c r="H1231" s="219" t="s">
        <v>3605</v>
      </c>
      <c r="I1231" s="217"/>
      <c r="J1231" s="219" t="s">
        <v>3605</v>
      </c>
    </row>
    <row r="1232" spans="1:10" ht="15" thickBot="1" x14ac:dyDescent="0.35">
      <c r="A1232" s="88"/>
      <c r="B1232" s="221"/>
      <c r="C1232" s="223"/>
      <c r="D1232" s="225"/>
      <c r="E1232" s="218"/>
      <c r="F1232" s="218"/>
      <c r="G1232" s="218"/>
      <c r="H1232" s="218"/>
      <c r="I1232" s="218"/>
      <c r="J1232" s="218"/>
    </row>
    <row r="1233" spans="1:10" x14ac:dyDescent="0.3">
      <c r="A1233" s="92"/>
      <c r="B1233" s="220" t="s">
        <v>705</v>
      </c>
      <c r="C1233" s="222" t="s">
        <v>3606</v>
      </c>
      <c r="D1233" s="224">
        <v>70012920</v>
      </c>
      <c r="E1233" s="217" t="s">
        <v>3613</v>
      </c>
      <c r="F1233" s="228">
        <v>21.956</v>
      </c>
      <c r="G1233" s="217" t="s">
        <v>3707</v>
      </c>
      <c r="H1233" s="228">
        <v>23.126999999999999</v>
      </c>
      <c r="I1233" s="217"/>
      <c r="J1233" s="219" t="s">
        <v>3605</v>
      </c>
    </row>
    <row r="1234" spans="1:10" ht="15" thickBot="1" x14ac:dyDescent="0.35">
      <c r="A1234" s="88"/>
      <c r="B1234" s="221"/>
      <c r="C1234" s="223"/>
      <c r="D1234" s="225"/>
      <c r="E1234" s="218"/>
      <c r="F1234" s="218"/>
      <c r="G1234" s="218"/>
      <c r="H1234" s="218"/>
      <c r="I1234" s="218"/>
      <c r="J1234" s="218"/>
    </row>
    <row r="1235" spans="1:10" x14ac:dyDescent="0.3">
      <c r="A1235" s="92"/>
      <c r="B1235" s="220" t="s">
        <v>642</v>
      </c>
      <c r="C1235" s="222" t="s">
        <v>3606</v>
      </c>
      <c r="D1235" s="224">
        <v>70012922</v>
      </c>
      <c r="E1235" s="217" t="s">
        <v>3902</v>
      </c>
      <c r="F1235" s="219" t="s">
        <v>3605</v>
      </c>
      <c r="G1235" s="217"/>
      <c r="H1235" s="219" t="s">
        <v>3605</v>
      </c>
      <c r="I1235" s="217"/>
      <c r="J1235" s="219" t="s">
        <v>3605</v>
      </c>
    </row>
    <row r="1236" spans="1:10" ht="15" thickBot="1" x14ac:dyDescent="0.35">
      <c r="A1236" s="88"/>
      <c r="B1236" s="221"/>
      <c r="C1236" s="223"/>
      <c r="D1236" s="225"/>
      <c r="E1236" s="218"/>
      <c r="F1236" s="218"/>
      <c r="G1236" s="218"/>
      <c r="H1236" s="218"/>
      <c r="I1236" s="218"/>
      <c r="J1236" s="218"/>
    </row>
    <row r="1237" spans="1:10" x14ac:dyDescent="0.3">
      <c r="A1237" s="92"/>
      <c r="B1237" s="220" t="s">
        <v>673</v>
      </c>
      <c r="C1237" s="222" t="s">
        <v>3606</v>
      </c>
      <c r="D1237" s="224">
        <v>70012927</v>
      </c>
      <c r="E1237" s="217" t="s">
        <v>3725</v>
      </c>
      <c r="F1237" s="226">
        <v>18</v>
      </c>
      <c r="G1237" s="217" t="s">
        <v>3652</v>
      </c>
      <c r="H1237" s="226">
        <v>19</v>
      </c>
      <c r="I1237" s="217"/>
      <c r="J1237" s="219" t="s">
        <v>3605</v>
      </c>
    </row>
    <row r="1238" spans="1:10" ht="15" thickBot="1" x14ac:dyDescent="0.35">
      <c r="A1238" s="88"/>
      <c r="B1238" s="221"/>
      <c r="C1238" s="223"/>
      <c r="D1238" s="225"/>
      <c r="E1238" s="218"/>
      <c r="F1238" s="218"/>
      <c r="G1238" s="218"/>
      <c r="H1238" s="218"/>
      <c r="I1238" s="218"/>
      <c r="J1238" s="218"/>
    </row>
    <row r="1239" spans="1:10" x14ac:dyDescent="0.3">
      <c r="A1239" s="92"/>
      <c r="B1239" s="220" t="s">
        <v>1165</v>
      </c>
      <c r="C1239" s="222" t="s">
        <v>3606</v>
      </c>
      <c r="D1239" s="224">
        <v>70012917</v>
      </c>
      <c r="E1239" s="217" t="s">
        <v>3613</v>
      </c>
      <c r="F1239" s="228">
        <v>15.449</v>
      </c>
      <c r="G1239" s="217"/>
      <c r="H1239" s="219" t="s">
        <v>3605</v>
      </c>
      <c r="I1239" s="217"/>
      <c r="J1239" s="219" t="s">
        <v>3605</v>
      </c>
    </row>
    <row r="1240" spans="1:10" ht="15" thickBot="1" x14ac:dyDescent="0.35">
      <c r="A1240" s="88"/>
      <c r="B1240" s="221"/>
      <c r="C1240" s="223"/>
      <c r="D1240" s="225"/>
      <c r="E1240" s="218"/>
      <c r="F1240" s="218"/>
      <c r="G1240" s="218"/>
      <c r="H1240" s="218"/>
      <c r="I1240" s="218"/>
      <c r="J1240" s="218"/>
    </row>
    <row r="1241" spans="1:10" x14ac:dyDescent="0.3">
      <c r="A1241" s="92"/>
      <c r="B1241" s="220" t="s">
        <v>922</v>
      </c>
      <c r="C1241" s="222" t="s">
        <v>3606</v>
      </c>
      <c r="D1241" s="224">
        <v>70012861</v>
      </c>
      <c r="E1241" s="217" t="s">
        <v>3638</v>
      </c>
      <c r="F1241" s="219" t="s">
        <v>3605</v>
      </c>
      <c r="G1241" s="217" t="s">
        <v>3685</v>
      </c>
      <c r="H1241" s="228">
        <v>11.637</v>
      </c>
      <c r="I1241" s="217" t="s">
        <v>3696</v>
      </c>
      <c r="J1241" s="228">
        <v>12.234999999999999</v>
      </c>
    </row>
    <row r="1242" spans="1:10" ht="15" thickBot="1" x14ac:dyDescent="0.35">
      <c r="A1242" s="88"/>
      <c r="B1242" s="221"/>
      <c r="C1242" s="223"/>
      <c r="D1242" s="225"/>
      <c r="E1242" s="218"/>
      <c r="F1242" s="218"/>
      <c r="G1242" s="218"/>
      <c r="H1242" s="218"/>
      <c r="I1242" s="218"/>
      <c r="J1242" s="218"/>
    </row>
    <row r="1243" spans="1:10" x14ac:dyDescent="0.3">
      <c r="A1243" s="92"/>
      <c r="B1243" s="220" t="s">
        <v>923</v>
      </c>
      <c r="C1243" s="222" t="s">
        <v>3606</v>
      </c>
      <c r="D1243" s="224">
        <v>70012863</v>
      </c>
      <c r="E1243" s="217" t="s">
        <v>3825</v>
      </c>
      <c r="F1243" s="219" t="s">
        <v>3605</v>
      </c>
      <c r="G1243" s="217" t="s">
        <v>3736</v>
      </c>
      <c r="H1243" s="228">
        <v>6.2350000000000003</v>
      </c>
      <c r="I1243" s="217"/>
      <c r="J1243" s="219" t="s">
        <v>3605</v>
      </c>
    </row>
    <row r="1244" spans="1:10" ht="15" thickBot="1" x14ac:dyDescent="0.35">
      <c r="A1244" s="88"/>
      <c r="B1244" s="221"/>
      <c r="C1244" s="223"/>
      <c r="D1244" s="225"/>
      <c r="E1244" s="218"/>
      <c r="F1244" s="218"/>
      <c r="G1244" s="218"/>
      <c r="H1244" s="218"/>
      <c r="I1244" s="218"/>
      <c r="J1244" s="218"/>
    </row>
    <row r="1245" spans="1:10" x14ac:dyDescent="0.3">
      <c r="A1245" s="92"/>
      <c r="B1245" s="220" t="s">
        <v>608</v>
      </c>
      <c r="C1245" s="222" t="s">
        <v>3606</v>
      </c>
      <c r="D1245" s="224">
        <v>70012857</v>
      </c>
      <c r="E1245" s="217" t="s">
        <v>3903</v>
      </c>
      <c r="F1245" s="219" t="s">
        <v>3605</v>
      </c>
      <c r="G1245" s="217" t="s">
        <v>3775</v>
      </c>
      <c r="H1245" s="228">
        <v>7.0720000000000001</v>
      </c>
      <c r="I1245" s="217" t="s">
        <v>3678</v>
      </c>
      <c r="J1245" s="228">
        <v>7.0720000000000001</v>
      </c>
    </row>
    <row r="1246" spans="1:10" ht="15" thickBot="1" x14ac:dyDescent="0.35">
      <c r="A1246" s="88"/>
      <c r="B1246" s="221"/>
      <c r="C1246" s="223"/>
      <c r="D1246" s="225"/>
      <c r="E1246" s="218"/>
      <c r="F1246" s="218"/>
      <c r="G1246" s="218"/>
      <c r="H1246" s="218"/>
      <c r="I1246" s="218"/>
      <c r="J1246" s="218"/>
    </row>
    <row r="1247" spans="1:10" x14ac:dyDescent="0.3">
      <c r="A1247" s="92"/>
      <c r="B1247" s="220" t="s">
        <v>1008</v>
      </c>
      <c r="C1247" s="222" t="s">
        <v>3606</v>
      </c>
      <c r="D1247" s="224">
        <v>70012858</v>
      </c>
      <c r="E1247" s="217" t="s">
        <v>3725</v>
      </c>
      <c r="F1247" s="228">
        <v>1E-3</v>
      </c>
      <c r="G1247" s="217" t="s">
        <v>3652</v>
      </c>
      <c r="H1247" s="228">
        <v>1E-3</v>
      </c>
      <c r="I1247" s="217" t="s">
        <v>3615</v>
      </c>
      <c r="J1247" s="228">
        <v>1E-3</v>
      </c>
    </row>
    <row r="1248" spans="1:10" ht="15" thickBot="1" x14ac:dyDescent="0.35">
      <c r="A1248" s="88"/>
      <c r="B1248" s="221"/>
      <c r="C1248" s="223"/>
      <c r="D1248" s="225"/>
      <c r="E1248" s="218"/>
      <c r="F1248" s="218"/>
      <c r="G1248" s="218"/>
      <c r="H1248" s="218"/>
      <c r="I1248" s="218"/>
      <c r="J1248" s="218"/>
    </row>
    <row r="1249" spans="1:10" x14ac:dyDescent="0.3">
      <c r="A1249" s="92"/>
      <c r="B1249" s="220" t="s">
        <v>675</v>
      </c>
      <c r="C1249" s="222" t="s">
        <v>3606</v>
      </c>
      <c r="D1249" s="224">
        <v>70012021</v>
      </c>
      <c r="E1249" s="217" t="s">
        <v>3904</v>
      </c>
      <c r="F1249" s="219" t="s">
        <v>3605</v>
      </c>
      <c r="G1249" s="217"/>
      <c r="H1249" s="219" t="s">
        <v>3605</v>
      </c>
      <c r="I1249" s="217"/>
      <c r="J1249" s="219" t="s">
        <v>3605</v>
      </c>
    </row>
    <row r="1250" spans="1:10" ht="15" thickBot="1" x14ac:dyDescent="0.35">
      <c r="A1250" s="88"/>
      <c r="B1250" s="221"/>
      <c r="C1250" s="223"/>
      <c r="D1250" s="225"/>
      <c r="E1250" s="218"/>
      <c r="F1250" s="218"/>
      <c r="G1250" s="218"/>
      <c r="H1250" s="218"/>
      <c r="I1250" s="218"/>
      <c r="J1250" s="218"/>
    </row>
    <row r="1251" spans="1:10" x14ac:dyDescent="0.3">
      <c r="A1251" s="92"/>
      <c r="B1251" s="220" t="s">
        <v>688</v>
      </c>
      <c r="C1251" s="222" t="s">
        <v>3606</v>
      </c>
      <c r="D1251" s="224">
        <v>70012919</v>
      </c>
      <c r="E1251" s="217" t="s">
        <v>3789</v>
      </c>
      <c r="F1251" s="219" t="s">
        <v>3605</v>
      </c>
      <c r="G1251" s="217"/>
      <c r="H1251" s="219" t="s">
        <v>3605</v>
      </c>
      <c r="I1251" s="217"/>
      <c r="J1251" s="219" t="s">
        <v>3605</v>
      </c>
    </row>
    <row r="1252" spans="1:10" ht="15" thickBot="1" x14ac:dyDescent="0.35">
      <c r="A1252" s="88"/>
      <c r="B1252" s="221"/>
      <c r="C1252" s="223"/>
      <c r="D1252" s="225"/>
      <c r="E1252" s="218"/>
      <c r="F1252" s="218"/>
      <c r="G1252" s="218"/>
      <c r="H1252" s="218"/>
      <c r="I1252" s="218"/>
      <c r="J1252" s="218"/>
    </row>
    <row r="1253" spans="1:10" x14ac:dyDescent="0.3">
      <c r="A1253" s="92"/>
      <c r="B1253" s="220" t="s">
        <v>1185</v>
      </c>
      <c r="C1253" s="222" t="s">
        <v>3606</v>
      </c>
      <c r="D1253" s="224">
        <v>70012918</v>
      </c>
      <c r="E1253" s="217" t="s">
        <v>3905</v>
      </c>
      <c r="F1253" s="219" t="s">
        <v>3605</v>
      </c>
      <c r="G1253" s="217"/>
      <c r="H1253" s="219" t="s">
        <v>3605</v>
      </c>
      <c r="I1253" s="217"/>
      <c r="J1253" s="219" t="s">
        <v>3605</v>
      </c>
    </row>
    <row r="1254" spans="1:10" ht="15" thickBot="1" x14ac:dyDescent="0.35">
      <c r="A1254" s="88"/>
      <c r="B1254" s="221"/>
      <c r="C1254" s="223"/>
      <c r="D1254" s="225"/>
      <c r="E1254" s="218"/>
      <c r="F1254" s="218"/>
      <c r="G1254" s="218"/>
      <c r="H1254" s="218"/>
      <c r="I1254" s="218"/>
      <c r="J1254" s="218"/>
    </row>
    <row r="1255" spans="1:10" x14ac:dyDescent="0.3">
      <c r="A1255" s="92"/>
      <c r="B1255" s="220" t="s">
        <v>824</v>
      </c>
      <c r="C1255" s="222" t="s">
        <v>3606</v>
      </c>
      <c r="D1255" s="224">
        <v>70012923</v>
      </c>
      <c r="E1255" s="217" t="s">
        <v>3651</v>
      </c>
      <c r="F1255" s="227">
        <v>14.66</v>
      </c>
      <c r="G1255" s="217" t="s">
        <v>3614</v>
      </c>
      <c r="H1255" s="227">
        <v>15.28</v>
      </c>
      <c r="I1255" s="217" t="s">
        <v>3615</v>
      </c>
      <c r="J1255" s="230">
        <v>15.8</v>
      </c>
    </row>
    <row r="1256" spans="1:10" ht="15" thickBot="1" x14ac:dyDescent="0.35">
      <c r="A1256" s="88"/>
      <c r="B1256" s="221"/>
      <c r="C1256" s="223"/>
      <c r="D1256" s="225"/>
      <c r="E1256" s="218"/>
      <c r="F1256" s="218"/>
      <c r="G1256" s="218"/>
      <c r="H1256" s="218"/>
      <c r="I1256" s="218"/>
      <c r="J1256" s="218"/>
    </row>
    <row r="1257" spans="1:10" x14ac:dyDescent="0.3">
      <c r="A1257" s="92"/>
      <c r="B1257" s="220" t="s">
        <v>1055</v>
      </c>
      <c r="C1257" s="222" t="s">
        <v>3606</v>
      </c>
      <c r="D1257" s="224">
        <v>70009274</v>
      </c>
      <c r="E1257" s="217" t="s">
        <v>3855</v>
      </c>
      <c r="F1257" s="219" t="s">
        <v>3605</v>
      </c>
      <c r="G1257" s="217"/>
      <c r="H1257" s="219" t="s">
        <v>3605</v>
      </c>
      <c r="I1257" s="217"/>
      <c r="J1257" s="219" t="s">
        <v>3605</v>
      </c>
    </row>
    <row r="1258" spans="1:10" ht="15" thickBot="1" x14ac:dyDescent="0.35">
      <c r="A1258" s="88"/>
      <c r="B1258" s="221"/>
      <c r="C1258" s="223"/>
      <c r="D1258" s="225"/>
      <c r="E1258" s="218"/>
      <c r="F1258" s="218"/>
      <c r="G1258" s="218"/>
      <c r="H1258" s="218"/>
      <c r="I1258" s="218"/>
      <c r="J1258" s="218"/>
    </row>
    <row r="1259" spans="1:10" x14ac:dyDescent="0.3">
      <c r="A1259" s="92"/>
      <c r="B1259" s="220" t="s">
        <v>706</v>
      </c>
      <c r="C1259" s="222" t="s">
        <v>3606</v>
      </c>
      <c r="D1259" s="224">
        <v>70009273</v>
      </c>
      <c r="E1259" s="217" t="s">
        <v>3787</v>
      </c>
      <c r="F1259" s="228">
        <v>3.6659999999999999</v>
      </c>
      <c r="G1259" s="217" t="s">
        <v>3685</v>
      </c>
      <c r="H1259" s="228">
        <v>3.6659999999999999</v>
      </c>
      <c r="I1259" s="217" t="s">
        <v>3678</v>
      </c>
      <c r="J1259" s="228">
        <v>3.6659999999999999</v>
      </c>
    </row>
    <row r="1260" spans="1:10" ht="15" thickBot="1" x14ac:dyDescent="0.35">
      <c r="A1260" s="88"/>
      <c r="B1260" s="221"/>
      <c r="C1260" s="223"/>
      <c r="D1260" s="225"/>
      <c r="E1260" s="218"/>
      <c r="F1260" s="218"/>
      <c r="G1260" s="218"/>
      <c r="H1260" s="218"/>
      <c r="I1260" s="218"/>
      <c r="J1260" s="218"/>
    </row>
    <row r="1261" spans="1:10" x14ac:dyDescent="0.3">
      <c r="A1261" s="92"/>
      <c r="B1261" s="220" t="s">
        <v>1198</v>
      </c>
      <c r="C1261" s="222" t="s">
        <v>3606</v>
      </c>
      <c r="D1261" s="224">
        <v>70009269</v>
      </c>
      <c r="E1261" s="217" t="s">
        <v>3636</v>
      </c>
      <c r="F1261" s="228">
        <v>15.257</v>
      </c>
      <c r="G1261" s="217" t="s">
        <v>3646</v>
      </c>
      <c r="H1261" s="228">
        <v>16.823</v>
      </c>
      <c r="I1261" s="217" t="s">
        <v>3737</v>
      </c>
      <c r="J1261" s="228">
        <v>18.225999999999999</v>
      </c>
    </row>
    <row r="1262" spans="1:10" ht="15" thickBot="1" x14ac:dyDescent="0.35">
      <c r="A1262" s="88"/>
      <c r="B1262" s="221"/>
      <c r="C1262" s="223"/>
      <c r="D1262" s="225"/>
      <c r="E1262" s="218"/>
      <c r="F1262" s="218"/>
      <c r="G1262" s="218"/>
      <c r="H1262" s="218"/>
      <c r="I1262" s="218"/>
      <c r="J1262" s="218"/>
    </row>
    <row r="1263" spans="1:10" x14ac:dyDescent="0.3">
      <c r="A1263" s="92"/>
      <c r="B1263" s="220" t="s">
        <v>839</v>
      </c>
      <c r="C1263" s="222" t="s">
        <v>3606</v>
      </c>
      <c r="D1263" s="224">
        <v>70009271</v>
      </c>
      <c r="E1263" s="217" t="s">
        <v>3715</v>
      </c>
      <c r="F1263" s="228">
        <v>11.645</v>
      </c>
      <c r="G1263" s="217" t="s">
        <v>3735</v>
      </c>
      <c r="H1263" s="228">
        <v>12.996</v>
      </c>
      <c r="I1263" s="217" t="s">
        <v>3858</v>
      </c>
      <c r="J1263" s="228">
        <v>14.052</v>
      </c>
    </row>
    <row r="1264" spans="1:10" ht="15" thickBot="1" x14ac:dyDescent="0.35">
      <c r="A1264" s="88"/>
      <c r="B1264" s="221"/>
      <c r="C1264" s="223"/>
      <c r="D1264" s="225"/>
      <c r="E1264" s="218"/>
      <c r="F1264" s="218"/>
      <c r="G1264" s="218"/>
      <c r="H1264" s="218"/>
      <c r="I1264" s="218"/>
      <c r="J1264" s="218"/>
    </row>
    <row r="1265" spans="1:10" x14ac:dyDescent="0.3">
      <c r="A1265" s="92"/>
      <c r="B1265" s="220" t="s">
        <v>682</v>
      </c>
      <c r="C1265" s="222" t="s">
        <v>3606</v>
      </c>
      <c r="D1265" s="224">
        <v>70009272</v>
      </c>
      <c r="E1265" s="217" t="s">
        <v>3906</v>
      </c>
      <c r="F1265" s="219" t="s">
        <v>3605</v>
      </c>
      <c r="G1265" s="217"/>
      <c r="H1265" s="219" t="s">
        <v>3605</v>
      </c>
      <c r="I1265" s="217"/>
      <c r="J1265" s="219" t="s">
        <v>3605</v>
      </c>
    </row>
    <row r="1266" spans="1:10" ht="15" thickBot="1" x14ac:dyDescent="0.35">
      <c r="A1266" s="88"/>
      <c r="B1266" s="221"/>
      <c r="C1266" s="223"/>
      <c r="D1266" s="225"/>
      <c r="E1266" s="218"/>
      <c r="F1266" s="218"/>
      <c r="G1266" s="218"/>
      <c r="H1266" s="218"/>
      <c r="I1266" s="218"/>
      <c r="J1266" s="218"/>
    </row>
    <row r="1267" spans="1:10" x14ac:dyDescent="0.3">
      <c r="A1267" s="92"/>
      <c r="B1267" s="220" t="s">
        <v>992</v>
      </c>
      <c r="C1267" s="222" t="s">
        <v>3606</v>
      </c>
      <c r="D1267" s="224">
        <v>70009270</v>
      </c>
      <c r="E1267" s="217" t="s">
        <v>3640</v>
      </c>
      <c r="F1267" s="219" t="s">
        <v>3605</v>
      </c>
      <c r="G1267" s="217"/>
      <c r="H1267" s="219" t="s">
        <v>3605</v>
      </c>
      <c r="I1267" s="217"/>
      <c r="J1267" s="219" t="s">
        <v>3605</v>
      </c>
    </row>
    <row r="1268" spans="1:10" ht="15" thickBot="1" x14ac:dyDescent="0.35">
      <c r="A1268" s="88"/>
      <c r="B1268" s="221"/>
      <c r="C1268" s="223"/>
      <c r="D1268" s="225"/>
      <c r="E1268" s="218"/>
      <c r="F1268" s="218"/>
      <c r="G1268" s="218"/>
      <c r="H1268" s="218"/>
      <c r="I1268" s="218"/>
      <c r="J1268" s="218"/>
    </row>
    <row r="1269" spans="1:10" x14ac:dyDescent="0.3">
      <c r="A1269" s="92"/>
      <c r="B1269" s="220" t="s">
        <v>615</v>
      </c>
      <c r="C1269" s="222" t="s">
        <v>3606</v>
      </c>
      <c r="D1269" s="224">
        <v>70009279</v>
      </c>
      <c r="E1269" s="217" t="s">
        <v>3649</v>
      </c>
      <c r="F1269" s="219" t="s">
        <v>3605</v>
      </c>
      <c r="G1269" s="217"/>
      <c r="H1269" s="219" t="s">
        <v>3605</v>
      </c>
      <c r="I1269" s="217" t="s">
        <v>3907</v>
      </c>
      <c r="J1269" s="228">
        <v>16.579000000000001</v>
      </c>
    </row>
    <row r="1270" spans="1:10" ht="15" thickBot="1" x14ac:dyDescent="0.35">
      <c r="A1270" s="88"/>
      <c r="B1270" s="221"/>
      <c r="C1270" s="223"/>
      <c r="D1270" s="225"/>
      <c r="E1270" s="218"/>
      <c r="F1270" s="218"/>
      <c r="G1270" s="218"/>
      <c r="H1270" s="218"/>
      <c r="I1270" s="218"/>
      <c r="J1270" s="218"/>
    </row>
    <row r="1271" spans="1:10" x14ac:dyDescent="0.3">
      <c r="A1271" s="92"/>
      <c r="B1271" s="220" t="s">
        <v>1159</v>
      </c>
      <c r="C1271" s="222" t="s">
        <v>3606</v>
      </c>
      <c r="D1271" s="224">
        <v>70009280</v>
      </c>
      <c r="E1271" s="217" t="s">
        <v>3651</v>
      </c>
      <c r="F1271" s="226">
        <v>11</v>
      </c>
      <c r="G1271" s="217"/>
      <c r="H1271" s="219" t="s">
        <v>3605</v>
      </c>
      <c r="I1271" s="217" t="s">
        <v>3678</v>
      </c>
      <c r="J1271" s="226">
        <v>12</v>
      </c>
    </row>
    <row r="1272" spans="1:10" ht="15" thickBot="1" x14ac:dyDescent="0.35">
      <c r="A1272" s="88"/>
      <c r="B1272" s="221"/>
      <c r="C1272" s="223"/>
      <c r="D1272" s="225"/>
      <c r="E1272" s="218"/>
      <c r="F1272" s="218"/>
      <c r="G1272" s="218"/>
      <c r="H1272" s="218"/>
      <c r="I1272" s="218"/>
      <c r="J1272" s="218"/>
    </row>
    <row r="1273" spans="1:10" x14ac:dyDescent="0.3">
      <c r="A1273" s="92"/>
      <c r="B1273" s="220" t="s">
        <v>700</v>
      </c>
      <c r="C1273" s="222" t="s">
        <v>3606</v>
      </c>
      <c r="D1273" s="224">
        <v>70009278</v>
      </c>
      <c r="E1273" s="217" t="s">
        <v>3645</v>
      </c>
      <c r="F1273" s="228">
        <v>10.631</v>
      </c>
      <c r="G1273" s="217"/>
      <c r="H1273" s="219" t="s">
        <v>3605</v>
      </c>
      <c r="I1273" s="217"/>
      <c r="J1273" s="219" t="s">
        <v>3605</v>
      </c>
    </row>
    <row r="1274" spans="1:10" ht="15" thickBot="1" x14ac:dyDescent="0.35">
      <c r="A1274" s="88"/>
      <c r="B1274" s="221"/>
      <c r="C1274" s="223"/>
      <c r="D1274" s="225"/>
      <c r="E1274" s="218"/>
      <c r="F1274" s="218"/>
      <c r="G1274" s="218"/>
      <c r="H1274" s="218"/>
      <c r="I1274" s="218"/>
      <c r="J1274" s="218"/>
    </row>
    <row r="1275" spans="1:10" x14ac:dyDescent="0.3">
      <c r="A1275" s="92"/>
      <c r="B1275" s="220" t="s">
        <v>689</v>
      </c>
      <c r="C1275" s="222" t="s">
        <v>3606</v>
      </c>
      <c r="D1275" s="224">
        <v>70009277</v>
      </c>
      <c r="E1275" s="217" t="s">
        <v>3847</v>
      </c>
      <c r="F1275" s="219" t="s">
        <v>3605</v>
      </c>
      <c r="G1275" s="217"/>
      <c r="H1275" s="219" t="s">
        <v>3605</v>
      </c>
      <c r="I1275" s="217"/>
      <c r="J1275" s="219" t="s">
        <v>3605</v>
      </c>
    </row>
    <row r="1276" spans="1:10" ht="15" thickBot="1" x14ac:dyDescent="0.35">
      <c r="A1276" s="88"/>
      <c r="B1276" s="221"/>
      <c r="C1276" s="223"/>
      <c r="D1276" s="225"/>
      <c r="E1276" s="218"/>
      <c r="F1276" s="218"/>
      <c r="G1276" s="218"/>
      <c r="H1276" s="218"/>
      <c r="I1276" s="218"/>
      <c r="J1276" s="218"/>
    </row>
    <row r="1277" spans="1:10" x14ac:dyDescent="0.3">
      <c r="A1277" s="92"/>
      <c r="B1277" s="220" t="s">
        <v>1108</v>
      </c>
      <c r="C1277" s="222" t="s">
        <v>3606</v>
      </c>
      <c r="D1277" s="224">
        <v>70009276</v>
      </c>
      <c r="E1277" s="217" t="s">
        <v>3806</v>
      </c>
      <c r="F1277" s="219" t="s">
        <v>3605</v>
      </c>
      <c r="G1277" s="217"/>
      <c r="H1277" s="219" t="s">
        <v>3605</v>
      </c>
      <c r="I1277" s="217"/>
      <c r="J1277" s="219" t="s">
        <v>3605</v>
      </c>
    </row>
    <row r="1278" spans="1:10" ht="15" thickBot="1" x14ac:dyDescent="0.35">
      <c r="A1278" s="88"/>
      <c r="B1278" s="221"/>
      <c r="C1278" s="223"/>
      <c r="D1278" s="225"/>
      <c r="E1278" s="218"/>
      <c r="F1278" s="218"/>
      <c r="G1278" s="218"/>
      <c r="H1278" s="218"/>
      <c r="I1278" s="218"/>
      <c r="J1278" s="218"/>
    </row>
    <row r="1279" spans="1:10" x14ac:dyDescent="0.3">
      <c r="A1279" s="92"/>
      <c r="B1279" s="220" t="s">
        <v>573</v>
      </c>
      <c r="C1279" s="222" t="s">
        <v>3606</v>
      </c>
      <c r="D1279" s="224">
        <v>70009275</v>
      </c>
      <c r="E1279" s="217" t="s">
        <v>3661</v>
      </c>
      <c r="F1279" s="228">
        <v>11.904</v>
      </c>
      <c r="G1279" s="217" t="s">
        <v>3652</v>
      </c>
      <c r="H1279" s="228">
        <v>12.223000000000001</v>
      </c>
      <c r="I1279" s="217" t="s">
        <v>3695</v>
      </c>
      <c r="J1279" s="228">
        <v>12.342000000000001</v>
      </c>
    </row>
    <row r="1280" spans="1:10" ht="15" thickBot="1" x14ac:dyDescent="0.35">
      <c r="A1280" s="88"/>
      <c r="B1280" s="221"/>
      <c r="C1280" s="223"/>
      <c r="D1280" s="225"/>
      <c r="E1280" s="218"/>
      <c r="F1280" s="218"/>
      <c r="G1280" s="218"/>
      <c r="H1280" s="218"/>
      <c r="I1280" s="218"/>
      <c r="J1280" s="218"/>
    </row>
    <row r="1281" spans="1:10" x14ac:dyDescent="0.3">
      <c r="A1281" s="92"/>
      <c r="B1281" s="220" t="s">
        <v>1131</v>
      </c>
      <c r="C1281" s="222" t="s">
        <v>3606</v>
      </c>
      <c r="D1281" s="224">
        <v>70009213</v>
      </c>
      <c r="E1281" s="217" t="s">
        <v>3908</v>
      </c>
      <c r="F1281" s="219" t="s">
        <v>3605</v>
      </c>
      <c r="G1281" s="217"/>
      <c r="H1281" s="219" t="s">
        <v>3605</v>
      </c>
      <c r="I1281" s="217"/>
      <c r="J1281" s="219" t="s">
        <v>3605</v>
      </c>
    </row>
    <row r="1282" spans="1:10" ht="15" thickBot="1" x14ac:dyDescent="0.35">
      <c r="A1282" s="88"/>
      <c r="B1282" s="221"/>
      <c r="C1282" s="223"/>
      <c r="D1282" s="225"/>
      <c r="E1282" s="218"/>
      <c r="F1282" s="218"/>
      <c r="G1282" s="218"/>
      <c r="H1282" s="218"/>
      <c r="I1282" s="218"/>
      <c r="J1282" s="218"/>
    </row>
    <row r="1283" spans="1:10" x14ac:dyDescent="0.3">
      <c r="A1283" s="92"/>
      <c r="B1283" s="220" t="s">
        <v>1181</v>
      </c>
      <c r="C1283" s="222" t="s">
        <v>3606</v>
      </c>
      <c r="D1283" s="224">
        <v>70009220</v>
      </c>
      <c r="E1283" s="217" t="s">
        <v>3909</v>
      </c>
      <c r="F1283" s="219" t="s">
        <v>3605</v>
      </c>
      <c r="G1283" s="217"/>
      <c r="H1283" s="219" t="s">
        <v>3605</v>
      </c>
      <c r="I1283" s="217"/>
      <c r="J1283" s="219" t="s">
        <v>3605</v>
      </c>
    </row>
    <row r="1284" spans="1:10" ht="15" thickBot="1" x14ac:dyDescent="0.35">
      <c r="A1284" s="88"/>
      <c r="B1284" s="221"/>
      <c r="C1284" s="223"/>
      <c r="D1284" s="225"/>
      <c r="E1284" s="218"/>
      <c r="F1284" s="218"/>
      <c r="G1284" s="218"/>
      <c r="H1284" s="218"/>
      <c r="I1284" s="218"/>
      <c r="J1284" s="218"/>
    </row>
    <row r="1285" spans="1:10" x14ac:dyDescent="0.3">
      <c r="A1285" s="92"/>
      <c r="B1285" s="220" t="s">
        <v>757</v>
      </c>
      <c r="C1285" s="222" t="s">
        <v>3606</v>
      </c>
      <c r="D1285" s="224">
        <v>70009209</v>
      </c>
      <c r="E1285" s="217" t="s">
        <v>3910</v>
      </c>
      <c r="F1285" s="219" t="s">
        <v>3605</v>
      </c>
      <c r="G1285" s="217"/>
      <c r="H1285" s="219" t="s">
        <v>3605</v>
      </c>
      <c r="I1285" s="217"/>
      <c r="J1285" s="219" t="s">
        <v>3605</v>
      </c>
    </row>
    <row r="1286" spans="1:10" ht="15" thickBot="1" x14ac:dyDescent="0.35">
      <c r="A1286" s="88"/>
      <c r="B1286" s="221"/>
      <c r="C1286" s="223"/>
      <c r="D1286" s="225"/>
      <c r="E1286" s="218"/>
      <c r="F1286" s="218"/>
      <c r="G1286" s="218"/>
      <c r="H1286" s="218"/>
      <c r="I1286" s="218"/>
      <c r="J1286" s="218"/>
    </row>
    <row r="1287" spans="1:10" x14ac:dyDescent="0.3">
      <c r="A1287" s="92"/>
      <c r="B1287" s="220" t="s">
        <v>849</v>
      </c>
      <c r="C1287" s="222" t="s">
        <v>3606</v>
      </c>
      <c r="D1287" s="224">
        <v>70009210</v>
      </c>
      <c r="E1287" s="217" t="s">
        <v>3911</v>
      </c>
      <c r="F1287" s="219" t="s">
        <v>3605</v>
      </c>
      <c r="G1287" s="217"/>
      <c r="H1287" s="219" t="s">
        <v>3605</v>
      </c>
      <c r="I1287" s="217"/>
      <c r="J1287" s="219" t="s">
        <v>3605</v>
      </c>
    </row>
    <row r="1288" spans="1:10" ht="15" thickBot="1" x14ac:dyDescent="0.35">
      <c r="A1288" s="88"/>
      <c r="B1288" s="221"/>
      <c r="C1288" s="223"/>
      <c r="D1288" s="225"/>
      <c r="E1288" s="218"/>
      <c r="F1288" s="218"/>
      <c r="G1288" s="218"/>
      <c r="H1288" s="218"/>
      <c r="I1288" s="218"/>
      <c r="J1288" s="218"/>
    </row>
    <row r="1289" spans="1:10" x14ac:dyDescent="0.3">
      <c r="A1289" s="92"/>
      <c r="B1289" s="220" t="s">
        <v>895</v>
      </c>
      <c r="C1289" s="222" t="s">
        <v>3606</v>
      </c>
      <c r="D1289" s="224">
        <v>70009212</v>
      </c>
      <c r="E1289" s="217" t="s">
        <v>3912</v>
      </c>
      <c r="F1289" s="219" t="s">
        <v>3605</v>
      </c>
      <c r="G1289" s="217" t="s">
        <v>3646</v>
      </c>
      <c r="H1289" s="228">
        <v>30.155999999999999</v>
      </c>
      <c r="I1289" s="217" t="s">
        <v>3696</v>
      </c>
      <c r="J1289" s="228">
        <v>30.155999999999999</v>
      </c>
    </row>
    <row r="1290" spans="1:10" ht="15" thickBot="1" x14ac:dyDescent="0.35">
      <c r="A1290" s="88"/>
      <c r="B1290" s="221"/>
      <c r="C1290" s="223"/>
      <c r="D1290" s="225"/>
      <c r="E1290" s="218"/>
      <c r="F1290" s="218"/>
      <c r="G1290" s="218"/>
      <c r="H1290" s="218"/>
      <c r="I1290" s="218"/>
      <c r="J1290" s="218"/>
    </row>
    <row r="1291" spans="1:10" x14ac:dyDescent="0.3">
      <c r="A1291" s="92"/>
      <c r="B1291" s="220" t="s">
        <v>576</v>
      </c>
      <c r="C1291" s="222" t="s">
        <v>3606</v>
      </c>
      <c r="D1291" s="224">
        <v>70009214</v>
      </c>
      <c r="E1291" s="217" t="s">
        <v>3913</v>
      </c>
      <c r="F1291" s="219" t="s">
        <v>3605</v>
      </c>
      <c r="G1291" s="217"/>
      <c r="H1291" s="219" t="s">
        <v>3605</v>
      </c>
      <c r="I1291" s="217"/>
      <c r="J1291" s="219" t="s">
        <v>3605</v>
      </c>
    </row>
    <row r="1292" spans="1:10" ht="15" thickBot="1" x14ac:dyDescent="0.35">
      <c r="A1292" s="88"/>
      <c r="B1292" s="221"/>
      <c r="C1292" s="223"/>
      <c r="D1292" s="225"/>
      <c r="E1292" s="218"/>
      <c r="F1292" s="218"/>
      <c r="G1292" s="218"/>
      <c r="H1292" s="218"/>
      <c r="I1292" s="218"/>
      <c r="J1292" s="218"/>
    </row>
    <row r="1293" spans="1:10" x14ac:dyDescent="0.3">
      <c r="A1293" s="92"/>
      <c r="B1293" s="220" t="s">
        <v>697</v>
      </c>
      <c r="C1293" s="222" t="s">
        <v>3606</v>
      </c>
      <c r="D1293" s="224">
        <v>70009216</v>
      </c>
      <c r="E1293" s="217" t="s">
        <v>3914</v>
      </c>
      <c r="F1293" s="219" t="s">
        <v>3605</v>
      </c>
      <c r="G1293" s="217"/>
      <c r="H1293" s="219" t="s">
        <v>3605</v>
      </c>
      <c r="I1293" s="217"/>
      <c r="J1293" s="219" t="s">
        <v>3605</v>
      </c>
    </row>
    <row r="1294" spans="1:10" ht="15" thickBot="1" x14ac:dyDescent="0.35">
      <c r="A1294" s="88"/>
      <c r="B1294" s="221"/>
      <c r="C1294" s="223"/>
      <c r="D1294" s="225"/>
      <c r="E1294" s="218"/>
      <c r="F1294" s="218"/>
      <c r="G1294" s="218"/>
      <c r="H1294" s="218"/>
      <c r="I1294" s="218"/>
      <c r="J1294" s="218"/>
    </row>
    <row r="1295" spans="1:10" x14ac:dyDescent="0.3">
      <c r="A1295" s="92"/>
      <c r="B1295" s="220" t="s">
        <v>531</v>
      </c>
      <c r="C1295" s="222" t="s">
        <v>3606</v>
      </c>
      <c r="D1295" s="224">
        <v>70009211</v>
      </c>
      <c r="E1295" s="217" t="s">
        <v>3661</v>
      </c>
      <c r="F1295" s="230">
        <v>22.8</v>
      </c>
      <c r="G1295" s="217" t="s">
        <v>3685</v>
      </c>
      <c r="H1295" s="227">
        <v>23.88</v>
      </c>
      <c r="I1295" s="217" t="s">
        <v>3675</v>
      </c>
      <c r="J1295" s="230">
        <v>24.4</v>
      </c>
    </row>
    <row r="1296" spans="1:10" ht="15" thickBot="1" x14ac:dyDescent="0.35">
      <c r="A1296" s="88"/>
      <c r="B1296" s="221"/>
      <c r="C1296" s="223"/>
      <c r="D1296" s="225"/>
      <c r="E1296" s="218"/>
      <c r="F1296" s="218"/>
      <c r="G1296" s="218"/>
      <c r="H1296" s="218"/>
      <c r="I1296" s="218"/>
      <c r="J1296" s="218"/>
    </row>
    <row r="1297" spans="1:10" x14ac:dyDescent="0.3">
      <c r="A1297" s="92"/>
      <c r="B1297" s="220" t="s">
        <v>758</v>
      </c>
      <c r="C1297" s="222" t="s">
        <v>3606</v>
      </c>
      <c r="D1297" s="224">
        <v>70009219</v>
      </c>
      <c r="E1297" s="217" t="s">
        <v>3915</v>
      </c>
      <c r="F1297" s="219" t="s">
        <v>3605</v>
      </c>
      <c r="G1297" s="217"/>
      <c r="H1297" s="219" t="s">
        <v>3605</v>
      </c>
      <c r="I1297" s="217"/>
      <c r="J1297" s="219" t="s">
        <v>3605</v>
      </c>
    </row>
    <row r="1298" spans="1:10" ht="15" thickBot="1" x14ac:dyDescent="0.35">
      <c r="A1298" s="88"/>
      <c r="B1298" s="221"/>
      <c r="C1298" s="223"/>
      <c r="D1298" s="225"/>
      <c r="E1298" s="218"/>
      <c r="F1298" s="218"/>
      <c r="G1298" s="218"/>
      <c r="H1298" s="218"/>
      <c r="I1298" s="218"/>
      <c r="J1298" s="218"/>
    </row>
    <row r="1299" spans="1:10" x14ac:dyDescent="0.3">
      <c r="A1299" s="92"/>
      <c r="B1299" s="220" t="s">
        <v>577</v>
      </c>
      <c r="C1299" s="222" t="s">
        <v>3606</v>
      </c>
      <c r="D1299" s="224">
        <v>70009218</v>
      </c>
      <c r="E1299" s="217" t="s">
        <v>3725</v>
      </c>
      <c r="F1299" s="230">
        <v>13.7</v>
      </c>
      <c r="G1299" s="217" t="s">
        <v>3646</v>
      </c>
      <c r="H1299" s="228">
        <v>14.266</v>
      </c>
      <c r="I1299" s="217" t="s">
        <v>3680</v>
      </c>
      <c r="J1299" s="227">
        <v>14.98</v>
      </c>
    </row>
    <row r="1300" spans="1:10" ht="15" thickBot="1" x14ac:dyDescent="0.35">
      <c r="A1300" s="88"/>
      <c r="B1300" s="221"/>
      <c r="C1300" s="223"/>
      <c r="D1300" s="225"/>
      <c r="E1300" s="218"/>
      <c r="F1300" s="218"/>
      <c r="G1300" s="218"/>
      <c r="H1300" s="218"/>
      <c r="I1300" s="218"/>
      <c r="J1300" s="218"/>
    </row>
    <row r="1301" spans="1:10" x14ac:dyDescent="0.3">
      <c r="A1301" s="92"/>
      <c r="B1301" s="220" t="s">
        <v>743</v>
      </c>
      <c r="C1301" s="222" t="s">
        <v>3606</v>
      </c>
      <c r="D1301" s="224">
        <v>70009215</v>
      </c>
      <c r="E1301" s="217" t="s">
        <v>3916</v>
      </c>
      <c r="F1301" s="219" t="s">
        <v>3605</v>
      </c>
      <c r="G1301" s="217" t="s">
        <v>3707</v>
      </c>
      <c r="H1301" s="228">
        <v>13.486000000000001</v>
      </c>
      <c r="I1301" s="217" t="s">
        <v>3663</v>
      </c>
      <c r="J1301" s="228">
        <v>13.486000000000001</v>
      </c>
    </row>
    <row r="1302" spans="1:10" ht="15" thickBot="1" x14ac:dyDescent="0.35">
      <c r="A1302" s="88"/>
      <c r="B1302" s="221"/>
      <c r="C1302" s="223"/>
      <c r="D1302" s="225"/>
      <c r="E1302" s="218"/>
      <c r="F1302" s="218"/>
      <c r="G1302" s="218"/>
      <c r="H1302" s="218"/>
      <c r="I1302" s="218"/>
      <c r="J1302" s="218"/>
    </row>
    <row r="1303" spans="1:10" x14ac:dyDescent="0.3">
      <c r="A1303" s="92"/>
      <c r="B1303" s="220" t="s">
        <v>519</v>
      </c>
      <c r="C1303" s="222" t="s">
        <v>3606</v>
      </c>
      <c r="D1303" s="224">
        <v>70009217</v>
      </c>
      <c r="E1303" s="217" t="s">
        <v>3831</v>
      </c>
      <c r="F1303" s="219" t="s">
        <v>3605</v>
      </c>
      <c r="G1303" s="217"/>
      <c r="H1303" s="219" t="s">
        <v>3605</v>
      </c>
      <c r="I1303" s="217"/>
      <c r="J1303" s="219" t="s">
        <v>3605</v>
      </c>
    </row>
    <row r="1304" spans="1:10" ht="15" thickBot="1" x14ac:dyDescent="0.35">
      <c r="A1304" s="88"/>
      <c r="B1304" s="221"/>
      <c r="C1304" s="223"/>
      <c r="D1304" s="225"/>
      <c r="E1304" s="218"/>
      <c r="F1304" s="218"/>
      <c r="G1304" s="218"/>
      <c r="H1304" s="218"/>
      <c r="I1304" s="218"/>
      <c r="J1304" s="218"/>
    </row>
    <row r="1305" spans="1:10" x14ac:dyDescent="0.3">
      <c r="A1305" s="92"/>
      <c r="B1305" s="220" t="s">
        <v>707</v>
      </c>
      <c r="C1305" s="222" t="s">
        <v>3606</v>
      </c>
      <c r="D1305" s="224">
        <v>70012355</v>
      </c>
      <c r="E1305" s="217" t="s">
        <v>3917</v>
      </c>
      <c r="F1305" s="219" t="s">
        <v>3605</v>
      </c>
      <c r="G1305" s="217" t="s">
        <v>3822</v>
      </c>
      <c r="H1305" s="226">
        <v>22</v>
      </c>
      <c r="I1305" s="217" t="s">
        <v>3695</v>
      </c>
      <c r="J1305" s="226">
        <v>24</v>
      </c>
    </row>
    <row r="1306" spans="1:10" ht="15" thickBot="1" x14ac:dyDescent="0.35">
      <c r="A1306" s="88"/>
      <c r="B1306" s="221"/>
      <c r="C1306" s="223"/>
      <c r="D1306" s="225"/>
      <c r="E1306" s="218"/>
      <c r="F1306" s="218"/>
      <c r="G1306" s="218"/>
      <c r="H1306" s="218"/>
      <c r="I1306" s="218"/>
      <c r="J1306" s="218"/>
    </row>
    <row r="1307" spans="1:10" x14ac:dyDescent="0.3">
      <c r="A1307" s="92"/>
      <c r="B1307" s="220" t="s">
        <v>618</v>
      </c>
      <c r="C1307" s="222" t="s">
        <v>3606</v>
      </c>
      <c r="D1307" s="224">
        <v>70012363</v>
      </c>
      <c r="E1307" s="217" t="s">
        <v>3692</v>
      </c>
      <c r="F1307" s="227">
        <v>14.66</v>
      </c>
      <c r="G1307" s="217" t="s">
        <v>3646</v>
      </c>
      <c r="H1307" s="228">
        <v>16.132000000000001</v>
      </c>
      <c r="I1307" s="217" t="s">
        <v>3696</v>
      </c>
      <c r="J1307" s="228">
        <v>17.501999999999999</v>
      </c>
    </row>
    <row r="1308" spans="1:10" ht="15" thickBot="1" x14ac:dyDescent="0.35">
      <c r="A1308" s="88"/>
      <c r="B1308" s="221"/>
      <c r="C1308" s="223"/>
      <c r="D1308" s="225"/>
      <c r="E1308" s="218"/>
      <c r="F1308" s="218"/>
      <c r="G1308" s="218"/>
      <c r="H1308" s="218"/>
      <c r="I1308" s="218"/>
      <c r="J1308" s="218"/>
    </row>
    <row r="1309" spans="1:10" x14ac:dyDescent="0.3">
      <c r="A1309" s="92"/>
      <c r="B1309" s="220" t="s">
        <v>744</v>
      </c>
      <c r="C1309" s="222" t="s">
        <v>3606</v>
      </c>
      <c r="D1309" s="224">
        <v>70012364</v>
      </c>
      <c r="E1309" s="217" t="s">
        <v>3918</v>
      </c>
      <c r="F1309" s="219" t="s">
        <v>3605</v>
      </c>
      <c r="G1309" s="217"/>
      <c r="H1309" s="219" t="s">
        <v>3605</v>
      </c>
      <c r="I1309" s="217"/>
      <c r="J1309" s="219" t="s">
        <v>3605</v>
      </c>
    </row>
    <row r="1310" spans="1:10" ht="15" thickBot="1" x14ac:dyDescent="0.35">
      <c r="A1310" s="88"/>
      <c r="B1310" s="221"/>
      <c r="C1310" s="223"/>
      <c r="D1310" s="225"/>
      <c r="E1310" s="218"/>
      <c r="F1310" s="218"/>
      <c r="G1310" s="218"/>
      <c r="H1310" s="218"/>
      <c r="I1310" s="218"/>
      <c r="J1310" s="218"/>
    </row>
    <row r="1311" spans="1:10" x14ac:dyDescent="0.3">
      <c r="A1311" s="92"/>
      <c r="B1311" s="220" t="s">
        <v>686</v>
      </c>
      <c r="C1311" s="222" t="s">
        <v>3606</v>
      </c>
      <c r="D1311" s="224">
        <v>70012357</v>
      </c>
      <c r="E1311" s="217" t="s">
        <v>3787</v>
      </c>
      <c r="F1311" s="228">
        <v>13.167</v>
      </c>
      <c r="G1311" s="217"/>
      <c r="H1311" s="219" t="s">
        <v>3605</v>
      </c>
      <c r="I1311" s="217" t="s">
        <v>3716</v>
      </c>
      <c r="J1311" s="230">
        <v>14.4</v>
      </c>
    </row>
    <row r="1312" spans="1:10" ht="15" thickBot="1" x14ac:dyDescent="0.35">
      <c r="A1312" s="88"/>
      <c r="B1312" s="221"/>
      <c r="C1312" s="223"/>
      <c r="D1312" s="225"/>
      <c r="E1312" s="218"/>
      <c r="F1312" s="218"/>
      <c r="G1312" s="218"/>
      <c r="H1312" s="218"/>
      <c r="I1312" s="218"/>
      <c r="J1312" s="218"/>
    </row>
    <row r="1313" spans="1:10" x14ac:dyDescent="0.3">
      <c r="A1313" s="92"/>
      <c r="B1313" s="220" t="s">
        <v>967</v>
      </c>
      <c r="C1313" s="222" t="s">
        <v>3606</v>
      </c>
      <c r="D1313" s="224">
        <v>70012358</v>
      </c>
      <c r="E1313" s="217" t="s">
        <v>3717</v>
      </c>
      <c r="F1313" s="230">
        <v>9.6999999999999993</v>
      </c>
      <c r="G1313" s="217" t="s">
        <v>3718</v>
      </c>
      <c r="H1313" s="230">
        <v>10.5</v>
      </c>
      <c r="I1313" s="217" t="s">
        <v>3615</v>
      </c>
      <c r="J1313" s="230">
        <v>10.7</v>
      </c>
    </row>
    <row r="1314" spans="1:10" ht="15" thickBot="1" x14ac:dyDescent="0.35">
      <c r="A1314" s="88"/>
      <c r="B1314" s="221"/>
      <c r="C1314" s="223"/>
      <c r="D1314" s="225"/>
      <c r="E1314" s="218"/>
      <c r="F1314" s="218"/>
      <c r="G1314" s="218"/>
      <c r="H1314" s="218"/>
      <c r="I1314" s="218"/>
      <c r="J1314" s="218"/>
    </row>
    <row r="1315" spans="1:10" x14ac:dyDescent="0.3">
      <c r="A1315" s="92"/>
      <c r="B1315" s="220" t="s">
        <v>993</v>
      </c>
      <c r="C1315" s="222" t="s">
        <v>3606</v>
      </c>
      <c r="D1315" s="224">
        <v>70012361</v>
      </c>
      <c r="E1315" s="217" t="s">
        <v>3919</v>
      </c>
      <c r="F1315" s="219" t="s">
        <v>3605</v>
      </c>
      <c r="G1315" s="217" t="s">
        <v>3687</v>
      </c>
      <c r="H1315" s="228">
        <v>19.841000000000001</v>
      </c>
      <c r="I1315" s="217" t="s">
        <v>3716</v>
      </c>
      <c r="J1315" s="228">
        <v>22.187999999999999</v>
      </c>
    </row>
    <row r="1316" spans="1:10" ht="15" thickBot="1" x14ac:dyDescent="0.35">
      <c r="A1316" s="88"/>
      <c r="B1316" s="221"/>
      <c r="C1316" s="223"/>
      <c r="D1316" s="225"/>
      <c r="E1316" s="218"/>
      <c r="F1316" s="218"/>
      <c r="G1316" s="218"/>
      <c r="H1316" s="218"/>
      <c r="I1316" s="218"/>
      <c r="J1316" s="218"/>
    </row>
    <row r="1317" spans="1:10" x14ac:dyDescent="0.3">
      <c r="A1317" s="92"/>
      <c r="B1317" s="220" t="s">
        <v>646</v>
      </c>
      <c r="C1317" s="222" t="s">
        <v>3606</v>
      </c>
      <c r="D1317" s="224">
        <v>70012362</v>
      </c>
      <c r="E1317" s="217" t="s">
        <v>3715</v>
      </c>
      <c r="F1317" s="228">
        <v>24.337</v>
      </c>
      <c r="G1317" s="217" t="s">
        <v>3775</v>
      </c>
      <c r="H1317" s="228">
        <v>26.834</v>
      </c>
      <c r="I1317" s="217" t="s">
        <v>3792</v>
      </c>
      <c r="J1317" s="228">
        <v>28.442</v>
      </c>
    </row>
    <row r="1318" spans="1:10" ht="15" thickBot="1" x14ac:dyDescent="0.35">
      <c r="A1318" s="88"/>
      <c r="B1318" s="221"/>
      <c r="C1318" s="223"/>
      <c r="D1318" s="225"/>
      <c r="E1318" s="218"/>
      <c r="F1318" s="218"/>
      <c r="G1318" s="218"/>
      <c r="H1318" s="218"/>
      <c r="I1318" s="218"/>
      <c r="J1318" s="218"/>
    </row>
    <row r="1319" spans="1:10" x14ac:dyDescent="0.3">
      <c r="A1319" s="92"/>
      <c r="B1319" s="220" t="s">
        <v>983</v>
      </c>
      <c r="C1319" s="222" t="s">
        <v>3606</v>
      </c>
      <c r="D1319" s="224">
        <v>70012360</v>
      </c>
      <c r="E1319" s="217" t="s">
        <v>3745</v>
      </c>
      <c r="F1319" s="219" t="s">
        <v>3605</v>
      </c>
      <c r="G1319" s="217"/>
      <c r="H1319" s="219" t="s">
        <v>3605</v>
      </c>
      <c r="I1319" s="217"/>
      <c r="J1319" s="219" t="s">
        <v>3605</v>
      </c>
    </row>
    <row r="1320" spans="1:10" ht="15" thickBot="1" x14ac:dyDescent="0.35">
      <c r="A1320" s="88"/>
      <c r="B1320" s="221"/>
      <c r="C1320" s="223"/>
      <c r="D1320" s="225"/>
      <c r="E1320" s="218"/>
      <c r="F1320" s="218"/>
      <c r="G1320" s="218"/>
      <c r="H1320" s="218"/>
      <c r="I1320" s="218"/>
      <c r="J1320" s="218"/>
    </row>
    <row r="1321" spans="1:10" x14ac:dyDescent="0.3">
      <c r="A1321" s="92"/>
      <c r="B1321" s="220" t="s">
        <v>676</v>
      </c>
      <c r="C1321" s="222" t="s">
        <v>3606</v>
      </c>
      <c r="D1321" s="224">
        <v>70012353</v>
      </c>
      <c r="E1321" s="217" t="s">
        <v>3811</v>
      </c>
      <c r="F1321" s="219" t="s">
        <v>3605</v>
      </c>
      <c r="G1321" s="217"/>
      <c r="H1321" s="219" t="s">
        <v>3605</v>
      </c>
      <c r="I1321" s="217" t="s">
        <v>3663</v>
      </c>
      <c r="J1321" s="228">
        <v>11.829000000000001</v>
      </c>
    </row>
    <row r="1322" spans="1:10" ht="15" thickBot="1" x14ac:dyDescent="0.35">
      <c r="A1322" s="88"/>
      <c r="B1322" s="221"/>
      <c r="C1322" s="223"/>
      <c r="D1322" s="225"/>
      <c r="E1322" s="218"/>
      <c r="F1322" s="218"/>
      <c r="G1322" s="218"/>
      <c r="H1322" s="218"/>
      <c r="I1322" s="218"/>
      <c r="J1322" s="218"/>
    </row>
    <row r="1323" spans="1:10" x14ac:dyDescent="0.3">
      <c r="A1323" s="92"/>
      <c r="B1323" s="220" t="s">
        <v>1193</v>
      </c>
      <c r="C1323" s="222" t="s">
        <v>3606</v>
      </c>
      <c r="D1323" s="224">
        <v>70012354</v>
      </c>
      <c r="E1323" s="217" t="s">
        <v>3811</v>
      </c>
      <c r="F1323" s="219" t="s">
        <v>3605</v>
      </c>
      <c r="G1323" s="217"/>
      <c r="H1323" s="219" t="s">
        <v>3605</v>
      </c>
      <c r="I1323" s="217"/>
      <c r="J1323" s="219" t="s">
        <v>3605</v>
      </c>
    </row>
    <row r="1324" spans="1:10" ht="15" thickBot="1" x14ac:dyDescent="0.35">
      <c r="A1324" s="88"/>
      <c r="B1324" s="221"/>
      <c r="C1324" s="223"/>
      <c r="D1324" s="225"/>
      <c r="E1324" s="218"/>
      <c r="F1324" s="218"/>
      <c r="G1324" s="218"/>
      <c r="H1324" s="218"/>
      <c r="I1324" s="218"/>
      <c r="J1324" s="218"/>
    </row>
    <row r="1325" spans="1:10" x14ac:dyDescent="0.3">
      <c r="A1325" s="92"/>
      <c r="B1325" s="220" t="s">
        <v>681</v>
      </c>
      <c r="C1325" s="222" t="s">
        <v>3606</v>
      </c>
      <c r="D1325" s="224">
        <v>70012359</v>
      </c>
      <c r="E1325" s="217" t="s">
        <v>3672</v>
      </c>
      <c r="F1325" s="228">
        <v>16.513999999999999</v>
      </c>
      <c r="G1325" s="217" t="s">
        <v>3707</v>
      </c>
      <c r="H1325" s="228">
        <v>17.542999999999999</v>
      </c>
      <c r="I1325" s="217" t="s">
        <v>3716</v>
      </c>
      <c r="J1325" s="228">
        <v>18.366</v>
      </c>
    </row>
    <row r="1326" spans="1:10" ht="15" thickBot="1" x14ac:dyDescent="0.35">
      <c r="A1326" s="88"/>
      <c r="B1326" s="221"/>
      <c r="C1326" s="223"/>
      <c r="D1326" s="225"/>
      <c r="E1326" s="218"/>
      <c r="F1326" s="218"/>
      <c r="G1326" s="218"/>
      <c r="H1326" s="218"/>
      <c r="I1326" s="218"/>
      <c r="J1326" s="218"/>
    </row>
    <row r="1327" spans="1:10" x14ac:dyDescent="0.3">
      <c r="A1327" s="92"/>
      <c r="B1327" s="220" t="s">
        <v>683</v>
      </c>
      <c r="C1327" s="222" t="s">
        <v>3606</v>
      </c>
      <c r="D1327" s="224">
        <v>70012864</v>
      </c>
      <c r="E1327" s="217" t="s">
        <v>3647</v>
      </c>
      <c r="F1327" s="228">
        <v>6.7919999999999998</v>
      </c>
      <c r="G1327" s="217" t="s">
        <v>3642</v>
      </c>
      <c r="H1327" s="228">
        <v>6.7919999999999998</v>
      </c>
      <c r="I1327" s="217" t="s">
        <v>3716</v>
      </c>
      <c r="J1327" s="228">
        <v>6.7919999999999998</v>
      </c>
    </row>
    <row r="1328" spans="1:10" ht="15" thickBot="1" x14ac:dyDescent="0.35">
      <c r="A1328" s="88"/>
      <c r="B1328" s="221"/>
      <c r="C1328" s="223"/>
      <c r="D1328" s="225"/>
      <c r="E1328" s="218"/>
      <c r="F1328" s="218"/>
      <c r="G1328" s="218"/>
      <c r="H1328" s="218"/>
      <c r="I1328" s="218"/>
      <c r="J1328" s="218"/>
    </row>
    <row r="1329" spans="1:10" x14ac:dyDescent="0.3">
      <c r="A1329" s="92"/>
      <c r="B1329" s="220" t="s">
        <v>637</v>
      </c>
      <c r="C1329" s="222" t="s">
        <v>3606</v>
      </c>
      <c r="D1329" s="224">
        <v>70012865</v>
      </c>
      <c r="E1329" s="217" t="s">
        <v>3782</v>
      </c>
      <c r="F1329" s="219" t="s">
        <v>3605</v>
      </c>
      <c r="G1329" s="217"/>
      <c r="H1329" s="219" t="s">
        <v>3605</v>
      </c>
      <c r="I1329" s="217"/>
      <c r="J1329" s="219" t="s">
        <v>3605</v>
      </c>
    </row>
    <row r="1330" spans="1:10" ht="15" thickBot="1" x14ac:dyDescent="0.35">
      <c r="A1330" s="88"/>
      <c r="B1330" s="221"/>
      <c r="C1330" s="223"/>
      <c r="D1330" s="225"/>
      <c r="E1330" s="218"/>
      <c r="F1330" s="218"/>
      <c r="G1330" s="218"/>
      <c r="H1330" s="218"/>
      <c r="I1330" s="218"/>
      <c r="J1330" s="218"/>
    </row>
    <row r="1331" spans="1:10" x14ac:dyDescent="0.3">
      <c r="A1331" s="92"/>
      <c r="B1331" s="220" t="s">
        <v>490</v>
      </c>
      <c r="C1331" s="222" t="s">
        <v>3606</v>
      </c>
      <c r="D1331" s="224">
        <v>70012859</v>
      </c>
      <c r="E1331" s="217" t="s">
        <v>3787</v>
      </c>
      <c r="F1331" s="227">
        <v>10.25</v>
      </c>
      <c r="G1331" s="217" t="s">
        <v>3662</v>
      </c>
      <c r="H1331" s="227">
        <v>11.05</v>
      </c>
      <c r="I1331" s="217" t="s">
        <v>3678</v>
      </c>
      <c r="J1331" s="230">
        <v>11.7</v>
      </c>
    </row>
    <row r="1332" spans="1:10" ht="15" thickBot="1" x14ac:dyDescent="0.35">
      <c r="A1332" s="88"/>
      <c r="B1332" s="221"/>
      <c r="C1332" s="223"/>
      <c r="D1332" s="225"/>
      <c r="E1332" s="218"/>
      <c r="F1332" s="218"/>
      <c r="G1332" s="218"/>
      <c r="H1332" s="218"/>
      <c r="I1332" s="218"/>
      <c r="J1332" s="218"/>
    </row>
    <row r="1333" spans="1:10" x14ac:dyDescent="0.3">
      <c r="A1333" s="92"/>
      <c r="B1333" s="220" t="s">
        <v>701</v>
      </c>
      <c r="C1333" s="222" t="s">
        <v>3606</v>
      </c>
      <c r="D1333" s="224">
        <v>70012860</v>
      </c>
      <c r="E1333" s="217" t="s">
        <v>3743</v>
      </c>
      <c r="F1333" s="230">
        <v>14.2</v>
      </c>
      <c r="G1333" s="217" t="s">
        <v>3685</v>
      </c>
      <c r="H1333" s="228">
        <v>14.686999999999999</v>
      </c>
      <c r="I1333" s="217"/>
      <c r="J1333" s="219" t="s">
        <v>3605</v>
      </c>
    </row>
    <row r="1334" spans="1:10" ht="15" thickBot="1" x14ac:dyDescent="0.35">
      <c r="A1334" s="88"/>
      <c r="B1334" s="221"/>
      <c r="C1334" s="223"/>
      <c r="D1334" s="225"/>
      <c r="E1334" s="218"/>
      <c r="F1334" s="218"/>
      <c r="G1334" s="218"/>
      <c r="H1334" s="218"/>
      <c r="I1334" s="218"/>
      <c r="J1334" s="218"/>
    </row>
    <row r="1335" spans="1:10" x14ac:dyDescent="0.3">
      <c r="A1335" s="88"/>
      <c r="B1335" s="93" t="s">
        <v>3920</v>
      </c>
      <c r="C1335" s="88"/>
      <c r="D1335" s="88"/>
      <c r="E1335" s="88"/>
      <c r="F1335" s="88"/>
      <c r="G1335" s="88"/>
      <c r="H1335" s="88"/>
      <c r="I1335" s="88"/>
      <c r="J1335" s="88"/>
    </row>
    <row r="1336" spans="1:10" x14ac:dyDescent="0.3">
      <c r="A1336" s="88"/>
      <c r="B1336" s="93" t="s">
        <v>3921</v>
      </c>
      <c r="C1336" s="94" t="s">
        <v>3922</v>
      </c>
      <c r="D1336" s="88"/>
      <c r="E1336" s="88"/>
      <c r="F1336" s="88"/>
      <c r="G1336" s="88"/>
      <c r="H1336" s="88"/>
      <c r="I1336" s="88"/>
      <c r="J1336" s="88"/>
    </row>
  </sheetData>
  <autoFilter ref="B1:B1336"/>
  <mergeCells count="5973">
    <mergeCell ref="H1333:H1334"/>
    <mergeCell ref="I1333:I1334"/>
    <mergeCell ref="J1333:J1334"/>
    <mergeCell ref="B1333:B1334"/>
    <mergeCell ref="C1333:C1334"/>
    <mergeCell ref="D1333:D1334"/>
    <mergeCell ref="E1333:E1334"/>
    <mergeCell ref="F1333:F1334"/>
    <mergeCell ref="G1333:G1334"/>
    <mergeCell ref="J1329:J1330"/>
    <mergeCell ref="B1331:B1332"/>
    <mergeCell ref="C1331:C1332"/>
    <mergeCell ref="D1331:D1332"/>
    <mergeCell ref="E1331:E1332"/>
    <mergeCell ref="F1331:F1332"/>
    <mergeCell ref="G1331:G1332"/>
    <mergeCell ref="H1331:H1332"/>
    <mergeCell ref="I1331:I1332"/>
    <mergeCell ref="J1331:J1332"/>
    <mergeCell ref="I1327:I1328"/>
    <mergeCell ref="J1327:J1328"/>
    <mergeCell ref="B1329:B1330"/>
    <mergeCell ref="C1329:C1330"/>
    <mergeCell ref="D1329:D1330"/>
    <mergeCell ref="E1329:E1330"/>
    <mergeCell ref="F1329:F1330"/>
    <mergeCell ref="G1329:G1330"/>
    <mergeCell ref="H1329:H1330"/>
    <mergeCell ref="I1329:I1330"/>
    <mergeCell ref="H1325:H1326"/>
    <mergeCell ref="I1325:I1326"/>
    <mergeCell ref="J1325:J1326"/>
    <mergeCell ref="B1327:B1328"/>
    <mergeCell ref="C1327:C1328"/>
    <mergeCell ref="D1327:D1328"/>
    <mergeCell ref="E1327:E1328"/>
    <mergeCell ref="F1327:F1328"/>
    <mergeCell ref="G1327:G1328"/>
    <mergeCell ref="H1327:H1328"/>
    <mergeCell ref="B1325:B1326"/>
    <mergeCell ref="C1325:C1326"/>
    <mergeCell ref="D1325:D1326"/>
    <mergeCell ref="E1325:E1326"/>
    <mergeCell ref="F1325:F1326"/>
    <mergeCell ref="G1325:G1326"/>
    <mergeCell ref="J1321:J1322"/>
    <mergeCell ref="B1323:B1324"/>
    <mergeCell ref="C1323:C1324"/>
    <mergeCell ref="D1323:D1324"/>
    <mergeCell ref="E1323:E1324"/>
    <mergeCell ref="F1323:F1324"/>
    <mergeCell ref="G1323:G1324"/>
    <mergeCell ref="H1323:H1324"/>
    <mergeCell ref="I1323:I1324"/>
    <mergeCell ref="J1323:J1324"/>
    <mergeCell ref="I1319:I1320"/>
    <mergeCell ref="J1319:J1320"/>
    <mergeCell ref="B1321:B1322"/>
    <mergeCell ref="C1321:C1322"/>
    <mergeCell ref="D1321:D1322"/>
    <mergeCell ref="E1321:E1322"/>
    <mergeCell ref="F1321:F1322"/>
    <mergeCell ref="G1321:G1322"/>
    <mergeCell ref="H1321:H1322"/>
    <mergeCell ref="I1321:I1322"/>
    <mergeCell ref="H1317:H1318"/>
    <mergeCell ref="I1317:I1318"/>
    <mergeCell ref="J1317:J1318"/>
    <mergeCell ref="B1319:B1320"/>
    <mergeCell ref="C1319:C1320"/>
    <mergeCell ref="D1319:D1320"/>
    <mergeCell ref="E1319:E1320"/>
    <mergeCell ref="F1319:F1320"/>
    <mergeCell ref="G1319:G1320"/>
    <mergeCell ref="H1319:H1320"/>
    <mergeCell ref="B1317:B1318"/>
    <mergeCell ref="C1317:C1318"/>
    <mergeCell ref="D1317:D1318"/>
    <mergeCell ref="E1317:E1318"/>
    <mergeCell ref="F1317:F1318"/>
    <mergeCell ref="G1317:G1318"/>
    <mergeCell ref="J1313:J1314"/>
    <mergeCell ref="B1315:B1316"/>
    <mergeCell ref="C1315:C1316"/>
    <mergeCell ref="D1315:D1316"/>
    <mergeCell ref="E1315:E1316"/>
    <mergeCell ref="F1315:F1316"/>
    <mergeCell ref="G1315:G1316"/>
    <mergeCell ref="H1315:H1316"/>
    <mergeCell ref="I1315:I1316"/>
    <mergeCell ref="J1315:J1316"/>
    <mergeCell ref="I1311:I1312"/>
    <mergeCell ref="J1311:J1312"/>
    <mergeCell ref="B1313:B1314"/>
    <mergeCell ref="C1313:C1314"/>
    <mergeCell ref="D1313:D1314"/>
    <mergeCell ref="E1313:E1314"/>
    <mergeCell ref="F1313:F1314"/>
    <mergeCell ref="G1313:G1314"/>
    <mergeCell ref="H1313:H1314"/>
    <mergeCell ref="I1313:I1314"/>
    <mergeCell ref="H1309:H1310"/>
    <mergeCell ref="I1309:I1310"/>
    <mergeCell ref="J1309:J1310"/>
    <mergeCell ref="B1311:B1312"/>
    <mergeCell ref="C1311:C1312"/>
    <mergeCell ref="D1311:D1312"/>
    <mergeCell ref="E1311:E1312"/>
    <mergeCell ref="F1311:F1312"/>
    <mergeCell ref="G1311:G1312"/>
    <mergeCell ref="H1311:H1312"/>
    <mergeCell ref="B1309:B1310"/>
    <mergeCell ref="C1309:C1310"/>
    <mergeCell ref="D1309:D1310"/>
    <mergeCell ref="E1309:E1310"/>
    <mergeCell ref="F1309:F1310"/>
    <mergeCell ref="G1309:G1310"/>
    <mergeCell ref="J1305:J1306"/>
    <mergeCell ref="B1307:B1308"/>
    <mergeCell ref="C1307:C1308"/>
    <mergeCell ref="D1307:D1308"/>
    <mergeCell ref="E1307:E1308"/>
    <mergeCell ref="F1307:F1308"/>
    <mergeCell ref="G1307:G1308"/>
    <mergeCell ref="H1307:H1308"/>
    <mergeCell ref="I1307:I1308"/>
    <mergeCell ref="J1307:J1308"/>
    <mergeCell ref="I1303:I1304"/>
    <mergeCell ref="J1303:J1304"/>
    <mergeCell ref="B1305:B1306"/>
    <mergeCell ref="C1305:C1306"/>
    <mergeCell ref="D1305:D1306"/>
    <mergeCell ref="E1305:E1306"/>
    <mergeCell ref="F1305:F1306"/>
    <mergeCell ref="G1305:G1306"/>
    <mergeCell ref="H1305:H1306"/>
    <mergeCell ref="I1305:I1306"/>
    <mergeCell ref="H1301:H1302"/>
    <mergeCell ref="I1301:I1302"/>
    <mergeCell ref="J1301:J1302"/>
    <mergeCell ref="B1303:B1304"/>
    <mergeCell ref="C1303:C1304"/>
    <mergeCell ref="D1303:D1304"/>
    <mergeCell ref="E1303:E1304"/>
    <mergeCell ref="F1303:F1304"/>
    <mergeCell ref="G1303:G1304"/>
    <mergeCell ref="H1303:H1304"/>
    <mergeCell ref="B1301:B1302"/>
    <mergeCell ref="C1301:C1302"/>
    <mergeCell ref="D1301:D1302"/>
    <mergeCell ref="E1301:E1302"/>
    <mergeCell ref="F1301:F1302"/>
    <mergeCell ref="G1301:G1302"/>
    <mergeCell ref="J1297:J1298"/>
    <mergeCell ref="B1299:B1300"/>
    <mergeCell ref="C1299:C1300"/>
    <mergeCell ref="D1299:D1300"/>
    <mergeCell ref="E1299:E1300"/>
    <mergeCell ref="F1299:F1300"/>
    <mergeCell ref="G1299:G1300"/>
    <mergeCell ref="H1299:H1300"/>
    <mergeCell ref="I1299:I1300"/>
    <mergeCell ref="J1299:J1300"/>
    <mergeCell ref="I1295:I1296"/>
    <mergeCell ref="J1295:J1296"/>
    <mergeCell ref="B1297:B1298"/>
    <mergeCell ref="C1297:C1298"/>
    <mergeCell ref="D1297:D1298"/>
    <mergeCell ref="E1297:E1298"/>
    <mergeCell ref="F1297:F1298"/>
    <mergeCell ref="G1297:G1298"/>
    <mergeCell ref="H1297:H1298"/>
    <mergeCell ref="I1297:I1298"/>
    <mergeCell ref="H1293:H1294"/>
    <mergeCell ref="I1293:I1294"/>
    <mergeCell ref="J1293:J1294"/>
    <mergeCell ref="B1295:B1296"/>
    <mergeCell ref="C1295:C1296"/>
    <mergeCell ref="D1295:D1296"/>
    <mergeCell ref="E1295:E1296"/>
    <mergeCell ref="F1295:F1296"/>
    <mergeCell ref="G1295:G1296"/>
    <mergeCell ref="H1295:H1296"/>
    <mergeCell ref="B1293:B1294"/>
    <mergeCell ref="C1293:C1294"/>
    <mergeCell ref="D1293:D1294"/>
    <mergeCell ref="E1293:E1294"/>
    <mergeCell ref="F1293:F1294"/>
    <mergeCell ref="G1293:G1294"/>
    <mergeCell ref="J1289:J1290"/>
    <mergeCell ref="B1291:B1292"/>
    <mergeCell ref="C1291:C1292"/>
    <mergeCell ref="D1291:D1292"/>
    <mergeCell ref="E1291:E1292"/>
    <mergeCell ref="F1291:F1292"/>
    <mergeCell ref="G1291:G1292"/>
    <mergeCell ref="H1291:H1292"/>
    <mergeCell ref="I1291:I1292"/>
    <mergeCell ref="J1291:J1292"/>
    <mergeCell ref="I1287:I1288"/>
    <mergeCell ref="J1287:J1288"/>
    <mergeCell ref="B1289:B1290"/>
    <mergeCell ref="C1289:C1290"/>
    <mergeCell ref="D1289:D1290"/>
    <mergeCell ref="E1289:E1290"/>
    <mergeCell ref="F1289:F1290"/>
    <mergeCell ref="G1289:G1290"/>
    <mergeCell ref="H1289:H1290"/>
    <mergeCell ref="I1289:I1290"/>
    <mergeCell ref="H1285:H1286"/>
    <mergeCell ref="I1285:I1286"/>
    <mergeCell ref="J1285:J1286"/>
    <mergeCell ref="B1287:B1288"/>
    <mergeCell ref="C1287:C1288"/>
    <mergeCell ref="D1287:D1288"/>
    <mergeCell ref="E1287:E1288"/>
    <mergeCell ref="F1287:F1288"/>
    <mergeCell ref="G1287:G1288"/>
    <mergeCell ref="H1287:H1288"/>
    <mergeCell ref="B1285:B1286"/>
    <mergeCell ref="C1285:C1286"/>
    <mergeCell ref="D1285:D1286"/>
    <mergeCell ref="E1285:E1286"/>
    <mergeCell ref="F1285:F1286"/>
    <mergeCell ref="G1285:G1286"/>
    <mergeCell ref="J1281:J1282"/>
    <mergeCell ref="B1283:B1284"/>
    <mergeCell ref="C1283:C1284"/>
    <mergeCell ref="D1283:D1284"/>
    <mergeCell ref="E1283:E1284"/>
    <mergeCell ref="F1283:F1284"/>
    <mergeCell ref="G1283:G1284"/>
    <mergeCell ref="H1283:H1284"/>
    <mergeCell ref="I1283:I1284"/>
    <mergeCell ref="J1283:J1284"/>
    <mergeCell ref="I1279:I1280"/>
    <mergeCell ref="J1279:J1280"/>
    <mergeCell ref="B1281:B1282"/>
    <mergeCell ref="C1281:C1282"/>
    <mergeCell ref="D1281:D1282"/>
    <mergeCell ref="E1281:E1282"/>
    <mergeCell ref="F1281:F1282"/>
    <mergeCell ref="G1281:G1282"/>
    <mergeCell ref="H1281:H1282"/>
    <mergeCell ref="I1281:I1282"/>
    <mergeCell ref="H1277:H1278"/>
    <mergeCell ref="I1277:I1278"/>
    <mergeCell ref="J1277:J1278"/>
    <mergeCell ref="B1279:B1280"/>
    <mergeCell ref="C1279:C1280"/>
    <mergeCell ref="D1279:D1280"/>
    <mergeCell ref="E1279:E1280"/>
    <mergeCell ref="F1279:F1280"/>
    <mergeCell ref="G1279:G1280"/>
    <mergeCell ref="H1279:H1280"/>
    <mergeCell ref="B1277:B1278"/>
    <mergeCell ref="C1277:C1278"/>
    <mergeCell ref="D1277:D1278"/>
    <mergeCell ref="E1277:E1278"/>
    <mergeCell ref="F1277:F1278"/>
    <mergeCell ref="G1277:G1278"/>
    <mergeCell ref="J1273:J1274"/>
    <mergeCell ref="B1275:B1276"/>
    <mergeCell ref="C1275:C1276"/>
    <mergeCell ref="D1275:D1276"/>
    <mergeCell ref="E1275:E1276"/>
    <mergeCell ref="F1275:F1276"/>
    <mergeCell ref="G1275:G1276"/>
    <mergeCell ref="H1275:H1276"/>
    <mergeCell ref="I1275:I1276"/>
    <mergeCell ref="J1275:J1276"/>
    <mergeCell ref="I1271:I1272"/>
    <mergeCell ref="J1271:J1272"/>
    <mergeCell ref="B1273:B1274"/>
    <mergeCell ref="C1273:C1274"/>
    <mergeCell ref="D1273:D1274"/>
    <mergeCell ref="E1273:E1274"/>
    <mergeCell ref="F1273:F1274"/>
    <mergeCell ref="G1273:G1274"/>
    <mergeCell ref="H1273:H1274"/>
    <mergeCell ref="I1273:I1274"/>
    <mergeCell ref="H1269:H1270"/>
    <mergeCell ref="I1269:I1270"/>
    <mergeCell ref="J1269:J1270"/>
    <mergeCell ref="B1271:B1272"/>
    <mergeCell ref="C1271:C1272"/>
    <mergeCell ref="D1271:D1272"/>
    <mergeCell ref="E1271:E1272"/>
    <mergeCell ref="F1271:F1272"/>
    <mergeCell ref="G1271:G1272"/>
    <mergeCell ref="H1271:H1272"/>
    <mergeCell ref="B1269:B1270"/>
    <mergeCell ref="C1269:C1270"/>
    <mergeCell ref="D1269:D1270"/>
    <mergeCell ref="E1269:E1270"/>
    <mergeCell ref="F1269:F1270"/>
    <mergeCell ref="G1269:G1270"/>
    <mergeCell ref="J1265:J1266"/>
    <mergeCell ref="B1267:B1268"/>
    <mergeCell ref="C1267:C1268"/>
    <mergeCell ref="D1267:D1268"/>
    <mergeCell ref="E1267:E1268"/>
    <mergeCell ref="F1267:F1268"/>
    <mergeCell ref="G1267:G1268"/>
    <mergeCell ref="H1267:H1268"/>
    <mergeCell ref="I1267:I1268"/>
    <mergeCell ref="J1267:J1268"/>
    <mergeCell ref="I1263:I1264"/>
    <mergeCell ref="J1263:J1264"/>
    <mergeCell ref="B1265:B1266"/>
    <mergeCell ref="C1265:C1266"/>
    <mergeCell ref="D1265:D1266"/>
    <mergeCell ref="E1265:E1266"/>
    <mergeCell ref="F1265:F1266"/>
    <mergeCell ref="G1265:G1266"/>
    <mergeCell ref="H1265:H1266"/>
    <mergeCell ref="I1265:I1266"/>
    <mergeCell ref="H1261:H1262"/>
    <mergeCell ref="I1261:I1262"/>
    <mergeCell ref="J1261:J1262"/>
    <mergeCell ref="B1263:B1264"/>
    <mergeCell ref="C1263:C1264"/>
    <mergeCell ref="D1263:D1264"/>
    <mergeCell ref="E1263:E1264"/>
    <mergeCell ref="F1263:F1264"/>
    <mergeCell ref="G1263:G1264"/>
    <mergeCell ref="H1263:H1264"/>
    <mergeCell ref="B1261:B1262"/>
    <mergeCell ref="C1261:C1262"/>
    <mergeCell ref="D1261:D1262"/>
    <mergeCell ref="E1261:E1262"/>
    <mergeCell ref="F1261:F1262"/>
    <mergeCell ref="G1261:G1262"/>
    <mergeCell ref="J1257:J1258"/>
    <mergeCell ref="B1259:B1260"/>
    <mergeCell ref="C1259:C1260"/>
    <mergeCell ref="D1259:D1260"/>
    <mergeCell ref="E1259:E1260"/>
    <mergeCell ref="F1259:F1260"/>
    <mergeCell ref="G1259:G1260"/>
    <mergeCell ref="H1259:H1260"/>
    <mergeCell ref="I1259:I1260"/>
    <mergeCell ref="J1259:J1260"/>
    <mergeCell ref="I1255:I1256"/>
    <mergeCell ref="J1255:J1256"/>
    <mergeCell ref="B1257:B1258"/>
    <mergeCell ref="C1257:C1258"/>
    <mergeCell ref="D1257:D1258"/>
    <mergeCell ref="E1257:E1258"/>
    <mergeCell ref="F1257:F1258"/>
    <mergeCell ref="G1257:G1258"/>
    <mergeCell ref="H1257:H1258"/>
    <mergeCell ref="I1257:I1258"/>
    <mergeCell ref="H1253:H1254"/>
    <mergeCell ref="I1253:I1254"/>
    <mergeCell ref="J1253:J1254"/>
    <mergeCell ref="B1255:B1256"/>
    <mergeCell ref="C1255:C1256"/>
    <mergeCell ref="D1255:D1256"/>
    <mergeCell ref="E1255:E1256"/>
    <mergeCell ref="F1255:F1256"/>
    <mergeCell ref="G1255:G1256"/>
    <mergeCell ref="H1255:H1256"/>
    <mergeCell ref="B1253:B1254"/>
    <mergeCell ref="C1253:C1254"/>
    <mergeCell ref="D1253:D1254"/>
    <mergeCell ref="E1253:E1254"/>
    <mergeCell ref="F1253:F1254"/>
    <mergeCell ref="G1253:G1254"/>
    <mergeCell ref="J1249:J1250"/>
    <mergeCell ref="B1251:B1252"/>
    <mergeCell ref="C1251:C1252"/>
    <mergeCell ref="D1251:D1252"/>
    <mergeCell ref="E1251:E1252"/>
    <mergeCell ref="F1251:F1252"/>
    <mergeCell ref="G1251:G1252"/>
    <mergeCell ref="H1251:H1252"/>
    <mergeCell ref="I1251:I1252"/>
    <mergeCell ref="J1251:J1252"/>
    <mergeCell ref="I1247:I1248"/>
    <mergeCell ref="J1247:J1248"/>
    <mergeCell ref="B1249:B1250"/>
    <mergeCell ref="C1249:C1250"/>
    <mergeCell ref="D1249:D1250"/>
    <mergeCell ref="E1249:E1250"/>
    <mergeCell ref="F1249:F1250"/>
    <mergeCell ref="G1249:G1250"/>
    <mergeCell ref="H1249:H1250"/>
    <mergeCell ref="I1249:I1250"/>
    <mergeCell ref="H1245:H1246"/>
    <mergeCell ref="I1245:I1246"/>
    <mergeCell ref="J1245:J1246"/>
    <mergeCell ref="B1247:B1248"/>
    <mergeCell ref="C1247:C1248"/>
    <mergeCell ref="D1247:D1248"/>
    <mergeCell ref="E1247:E1248"/>
    <mergeCell ref="F1247:F1248"/>
    <mergeCell ref="G1247:G1248"/>
    <mergeCell ref="H1247:H1248"/>
    <mergeCell ref="B1245:B1246"/>
    <mergeCell ref="C1245:C1246"/>
    <mergeCell ref="D1245:D1246"/>
    <mergeCell ref="E1245:E1246"/>
    <mergeCell ref="F1245:F1246"/>
    <mergeCell ref="G1245:G1246"/>
    <mergeCell ref="J1241:J1242"/>
    <mergeCell ref="B1243:B1244"/>
    <mergeCell ref="C1243:C1244"/>
    <mergeCell ref="D1243:D1244"/>
    <mergeCell ref="E1243:E1244"/>
    <mergeCell ref="F1243:F1244"/>
    <mergeCell ref="G1243:G1244"/>
    <mergeCell ref="H1243:H1244"/>
    <mergeCell ref="I1243:I1244"/>
    <mergeCell ref="J1243:J1244"/>
    <mergeCell ref="I1239:I1240"/>
    <mergeCell ref="J1239:J1240"/>
    <mergeCell ref="B1241:B1242"/>
    <mergeCell ref="C1241:C1242"/>
    <mergeCell ref="D1241:D1242"/>
    <mergeCell ref="E1241:E1242"/>
    <mergeCell ref="F1241:F1242"/>
    <mergeCell ref="G1241:G1242"/>
    <mergeCell ref="H1241:H1242"/>
    <mergeCell ref="I1241:I1242"/>
    <mergeCell ref="H1237:H1238"/>
    <mergeCell ref="I1237:I1238"/>
    <mergeCell ref="J1237:J1238"/>
    <mergeCell ref="B1239:B1240"/>
    <mergeCell ref="C1239:C1240"/>
    <mergeCell ref="D1239:D1240"/>
    <mergeCell ref="E1239:E1240"/>
    <mergeCell ref="F1239:F1240"/>
    <mergeCell ref="G1239:G1240"/>
    <mergeCell ref="H1239:H1240"/>
    <mergeCell ref="B1237:B1238"/>
    <mergeCell ref="C1237:C1238"/>
    <mergeCell ref="D1237:D1238"/>
    <mergeCell ref="E1237:E1238"/>
    <mergeCell ref="F1237:F1238"/>
    <mergeCell ref="G1237:G1238"/>
    <mergeCell ref="J1233:J1234"/>
    <mergeCell ref="B1235:B1236"/>
    <mergeCell ref="C1235:C1236"/>
    <mergeCell ref="D1235:D1236"/>
    <mergeCell ref="E1235:E1236"/>
    <mergeCell ref="F1235:F1236"/>
    <mergeCell ref="G1235:G1236"/>
    <mergeCell ref="H1235:H1236"/>
    <mergeCell ref="I1235:I1236"/>
    <mergeCell ref="J1235:J1236"/>
    <mergeCell ref="I1231:I1232"/>
    <mergeCell ref="J1231:J1232"/>
    <mergeCell ref="B1233:B1234"/>
    <mergeCell ref="C1233:C1234"/>
    <mergeCell ref="D1233:D1234"/>
    <mergeCell ref="E1233:E1234"/>
    <mergeCell ref="F1233:F1234"/>
    <mergeCell ref="G1233:G1234"/>
    <mergeCell ref="H1233:H1234"/>
    <mergeCell ref="I1233:I1234"/>
    <mergeCell ref="H1229:H1230"/>
    <mergeCell ref="I1229:I1230"/>
    <mergeCell ref="J1229:J1230"/>
    <mergeCell ref="B1231:B1232"/>
    <mergeCell ref="C1231:C1232"/>
    <mergeCell ref="D1231:D1232"/>
    <mergeCell ref="E1231:E1232"/>
    <mergeCell ref="F1231:F1232"/>
    <mergeCell ref="G1231:G1232"/>
    <mergeCell ref="H1231:H1232"/>
    <mergeCell ref="B1229:B1230"/>
    <mergeCell ref="C1229:C1230"/>
    <mergeCell ref="D1229:D1230"/>
    <mergeCell ref="E1229:E1230"/>
    <mergeCell ref="F1229:F1230"/>
    <mergeCell ref="G1229:G1230"/>
    <mergeCell ref="J1225:J1226"/>
    <mergeCell ref="B1227:B1228"/>
    <mergeCell ref="C1227:C1228"/>
    <mergeCell ref="D1227:D1228"/>
    <mergeCell ref="E1227:E1228"/>
    <mergeCell ref="F1227:F1228"/>
    <mergeCell ref="G1227:G1228"/>
    <mergeCell ref="H1227:H1228"/>
    <mergeCell ref="I1227:I1228"/>
    <mergeCell ref="J1227:J1228"/>
    <mergeCell ref="I1223:I1224"/>
    <mergeCell ref="J1223:J1224"/>
    <mergeCell ref="B1225:B1226"/>
    <mergeCell ref="C1225:C1226"/>
    <mergeCell ref="D1225:D1226"/>
    <mergeCell ref="E1225:E1226"/>
    <mergeCell ref="F1225:F1226"/>
    <mergeCell ref="G1225:G1226"/>
    <mergeCell ref="H1225:H1226"/>
    <mergeCell ref="I1225:I1226"/>
    <mergeCell ref="H1221:H1222"/>
    <mergeCell ref="I1221:I1222"/>
    <mergeCell ref="J1221:J1222"/>
    <mergeCell ref="B1223:B1224"/>
    <mergeCell ref="C1223:C1224"/>
    <mergeCell ref="D1223:D1224"/>
    <mergeCell ref="E1223:E1224"/>
    <mergeCell ref="F1223:F1224"/>
    <mergeCell ref="G1223:G1224"/>
    <mergeCell ref="H1223:H1224"/>
    <mergeCell ref="B1221:B1222"/>
    <mergeCell ref="C1221:C1222"/>
    <mergeCell ref="D1221:D1222"/>
    <mergeCell ref="E1221:E1222"/>
    <mergeCell ref="F1221:F1222"/>
    <mergeCell ref="G1221:G1222"/>
    <mergeCell ref="J1217:J1218"/>
    <mergeCell ref="B1219:B1220"/>
    <mergeCell ref="C1219:C1220"/>
    <mergeCell ref="D1219:D1220"/>
    <mergeCell ref="E1219:E1220"/>
    <mergeCell ref="F1219:F1220"/>
    <mergeCell ref="G1219:G1220"/>
    <mergeCell ref="H1219:H1220"/>
    <mergeCell ref="I1219:I1220"/>
    <mergeCell ref="J1219:J1220"/>
    <mergeCell ref="I1215:I1216"/>
    <mergeCell ref="J1215:J1216"/>
    <mergeCell ref="B1217:B1218"/>
    <mergeCell ref="C1217:C1218"/>
    <mergeCell ref="D1217:D1218"/>
    <mergeCell ref="E1217:E1218"/>
    <mergeCell ref="F1217:F1218"/>
    <mergeCell ref="G1217:G1218"/>
    <mergeCell ref="H1217:H1218"/>
    <mergeCell ref="I1217:I1218"/>
    <mergeCell ref="H1213:H1214"/>
    <mergeCell ref="I1213:I1214"/>
    <mergeCell ref="J1213:J1214"/>
    <mergeCell ref="B1215:B1216"/>
    <mergeCell ref="C1215:C1216"/>
    <mergeCell ref="D1215:D1216"/>
    <mergeCell ref="E1215:E1216"/>
    <mergeCell ref="F1215:F1216"/>
    <mergeCell ref="G1215:G1216"/>
    <mergeCell ref="H1215:H1216"/>
    <mergeCell ref="B1213:B1214"/>
    <mergeCell ref="C1213:C1214"/>
    <mergeCell ref="D1213:D1214"/>
    <mergeCell ref="E1213:E1214"/>
    <mergeCell ref="F1213:F1214"/>
    <mergeCell ref="G1213:G1214"/>
    <mergeCell ref="J1209:J1210"/>
    <mergeCell ref="B1211:B1212"/>
    <mergeCell ref="C1211:C1212"/>
    <mergeCell ref="D1211:D1212"/>
    <mergeCell ref="E1211:E1212"/>
    <mergeCell ref="F1211:F1212"/>
    <mergeCell ref="G1211:G1212"/>
    <mergeCell ref="H1211:H1212"/>
    <mergeCell ref="I1211:I1212"/>
    <mergeCell ref="J1211:J1212"/>
    <mergeCell ref="I1207:I1208"/>
    <mergeCell ref="J1207:J1208"/>
    <mergeCell ref="B1209:B1210"/>
    <mergeCell ref="C1209:C1210"/>
    <mergeCell ref="D1209:D1210"/>
    <mergeCell ref="E1209:E1210"/>
    <mergeCell ref="F1209:F1210"/>
    <mergeCell ref="G1209:G1210"/>
    <mergeCell ref="H1209:H1210"/>
    <mergeCell ref="I1209:I1210"/>
    <mergeCell ref="H1205:H1206"/>
    <mergeCell ref="I1205:I1206"/>
    <mergeCell ref="J1205:J1206"/>
    <mergeCell ref="B1207:B1208"/>
    <mergeCell ref="C1207:C1208"/>
    <mergeCell ref="D1207:D1208"/>
    <mergeCell ref="E1207:E1208"/>
    <mergeCell ref="F1207:F1208"/>
    <mergeCell ref="G1207:G1208"/>
    <mergeCell ref="H1207:H1208"/>
    <mergeCell ref="B1205:B1206"/>
    <mergeCell ref="C1205:C1206"/>
    <mergeCell ref="D1205:D1206"/>
    <mergeCell ref="E1205:E1206"/>
    <mergeCell ref="F1205:F1206"/>
    <mergeCell ref="G1205:G1206"/>
    <mergeCell ref="J1201:J1202"/>
    <mergeCell ref="B1203:B1204"/>
    <mergeCell ref="C1203:C1204"/>
    <mergeCell ref="D1203:D1204"/>
    <mergeCell ref="E1203:E1204"/>
    <mergeCell ref="F1203:F1204"/>
    <mergeCell ref="G1203:G1204"/>
    <mergeCell ref="H1203:H1204"/>
    <mergeCell ref="I1203:I1204"/>
    <mergeCell ref="J1203:J1204"/>
    <mergeCell ref="I1199:I1200"/>
    <mergeCell ref="J1199:J1200"/>
    <mergeCell ref="B1201:B1202"/>
    <mergeCell ref="C1201:C1202"/>
    <mergeCell ref="D1201:D1202"/>
    <mergeCell ref="E1201:E1202"/>
    <mergeCell ref="F1201:F1202"/>
    <mergeCell ref="G1201:G1202"/>
    <mergeCell ref="H1201:H1202"/>
    <mergeCell ref="I1201:I1202"/>
    <mergeCell ref="H1197:H1198"/>
    <mergeCell ref="I1197:I1198"/>
    <mergeCell ref="J1197:J1198"/>
    <mergeCell ref="B1199:B1200"/>
    <mergeCell ref="C1199:C1200"/>
    <mergeCell ref="D1199:D1200"/>
    <mergeCell ref="E1199:E1200"/>
    <mergeCell ref="F1199:F1200"/>
    <mergeCell ref="G1199:G1200"/>
    <mergeCell ref="H1199:H1200"/>
    <mergeCell ref="B1197:B1198"/>
    <mergeCell ref="C1197:C1198"/>
    <mergeCell ref="D1197:D1198"/>
    <mergeCell ref="E1197:E1198"/>
    <mergeCell ref="F1197:F1198"/>
    <mergeCell ref="G1197:G1198"/>
    <mergeCell ref="J1193:J1194"/>
    <mergeCell ref="B1195:B1196"/>
    <mergeCell ref="C1195:C1196"/>
    <mergeCell ref="D1195:D1196"/>
    <mergeCell ref="E1195:E1196"/>
    <mergeCell ref="F1195:F1196"/>
    <mergeCell ref="G1195:G1196"/>
    <mergeCell ref="H1195:H1196"/>
    <mergeCell ref="I1195:I1196"/>
    <mergeCell ref="J1195:J1196"/>
    <mergeCell ref="I1191:I1192"/>
    <mergeCell ref="J1191:J1192"/>
    <mergeCell ref="B1193:B1194"/>
    <mergeCell ref="C1193:C1194"/>
    <mergeCell ref="D1193:D1194"/>
    <mergeCell ref="E1193:E1194"/>
    <mergeCell ref="F1193:F1194"/>
    <mergeCell ref="G1193:G1194"/>
    <mergeCell ref="H1193:H1194"/>
    <mergeCell ref="I1193:I1194"/>
    <mergeCell ref="H1189:H1190"/>
    <mergeCell ref="I1189:I1190"/>
    <mergeCell ref="J1189:J1190"/>
    <mergeCell ref="B1191:B1192"/>
    <mergeCell ref="C1191:C1192"/>
    <mergeCell ref="D1191:D1192"/>
    <mergeCell ref="E1191:E1192"/>
    <mergeCell ref="F1191:F1192"/>
    <mergeCell ref="G1191:G1192"/>
    <mergeCell ref="H1191:H1192"/>
    <mergeCell ref="B1189:B1190"/>
    <mergeCell ref="C1189:C1190"/>
    <mergeCell ref="D1189:D1190"/>
    <mergeCell ref="E1189:E1190"/>
    <mergeCell ref="F1189:F1190"/>
    <mergeCell ref="G1189:G1190"/>
    <mergeCell ref="J1185:J1186"/>
    <mergeCell ref="B1187:B1188"/>
    <mergeCell ref="C1187:C1188"/>
    <mergeCell ref="D1187:D1188"/>
    <mergeCell ref="E1187:E1188"/>
    <mergeCell ref="F1187:F1188"/>
    <mergeCell ref="G1187:G1188"/>
    <mergeCell ref="H1187:H1188"/>
    <mergeCell ref="I1187:I1188"/>
    <mergeCell ref="J1187:J1188"/>
    <mergeCell ref="I1183:I1184"/>
    <mergeCell ref="J1183:J1184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H1181:H1182"/>
    <mergeCell ref="I1181:I1182"/>
    <mergeCell ref="J1181:J1182"/>
    <mergeCell ref="B1183:B1184"/>
    <mergeCell ref="C1183:C1184"/>
    <mergeCell ref="D1183:D1184"/>
    <mergeCell ref="E1183:E1184"/>
    <mergeCell ref="F1183:F1184"/>
    <mergeCell ref="G1183:G1184"/>
    <mergeCell ref="H1183:H1184"/>
    <mergeCell ref="B1181:B1182"/>
    <mergeCell ref="C1181:C1182"/>
    <mergeCell ref="D1181:D1182"/>
    <mergeCell ref="E1181:E1182"/>
    <mergeCell ref="F1181:F1182"/>
    <mergeCell ref="G1181:G1182"/>
    <mergeCell ref="J1177:J1178"/>
    <mergeCell ref="B1179:B1180"/>
    <mergeCell ref="C1179:C1180"/>
    <mergeCell ref="D1179:D1180"/>
    <mergeCell ref="E1179:E1180"/>
    <mergeCell ref="F1179:F1180"/>
    <mergeCell ref="G1179:G1180"/>
    <mergeCell ref="H1179:H1180"/>
    <mergeCell ref="I1179:I1180"/>
    <mergeCell ref="J1179:J1180"/>
    <mergeCell ref="I1175:I1176"/>
    <mergeCell ref="J1175:J1176"/>
    <mergeCell ref="B1177:B1178"/>
    <mergeCell ref="C1177:C1178"/>
    <mergeCell ref="D1177:D1178"/>
    <mergeCell ref="E1177:E1178"/>
    <mergeCell ref="F1177:F1178"/>
    <mergeCell ref="G1177:G1178"/>
    <mergeCell ref="H1177:H1178"/>
    <mergeCell ref="I1177:I1178"/>
    <mergeCell ref="H1173:H1174"/>
    <mergeCell ref="I1173:I1174"/>
    <mergeCell ref="J1173:J1174"/>
    <mergeCell ref="B1175:B1176"/>
    <mergeCell ref="C1175:C1176"/>
    <mergeCell ref="D1175:D1176"/>
    <mergeCell ref="E1175:E1176"/>
    <mergeCell ref="F1175:F1176"/>
    <mergeCell ref="G1175:G1176"/>
    <mergeCell ref="H1175:H1176"/>
    <mergeCell ref="B1173:B1174"/>
    <mergeCell ref="C1173:C1174"/>
    <mergeCell ref="D1173:D1174"/>
    <mergeCell ref="E1173:E1174"/>
    <mergeCell ref="F1173:F1174"/>
    <mergeCell ref="G1173:G1174"/>
    <mergeCell ref="J1169:J1170"/>
    <mergeCell ref="B1171:B1172"/>
    <mergeCell ref="C1171:C1172"/>
    <mergeCell ref="D1171:D1172"/>
    <mergeCell ref="E1171:E1172"/>
    <mergeCell ref="F1171:F1172"/>
    <mergeCell ref="G1171:G1172"/>
    <mergeCell ref="H1171:H1172"/>
    <mergeCell ref="I1171:I1172"/>
    <mergeCell ref="J1171:J1172"/>
    <mergeCell ref="I1167:I1168"/>
    <mergeCell ref="J1167:J1168"/>
    <mergeCell ref="B1169:B1170"/>
    <mergeCell ref="C1169:C1170"/>
    <mergeCell ref="D1169:D1170"/>
    <mergeCell ref="E1169:E1170"/>
    <mergeCell ref="F1169:F1170"/>
    <mergeCell ref="G1169:G1170"/>
    <mergeCell ref="H1169:H1170"/>
    <mergeCell ref="I1169:I1170"/>
    <mergeCell ref="H1165:H1166"/>
    <mergeCell ref="I1165:I1166"/>
    <mergeCell ref="J1165:J1166"/>
    <mergeCell ref="B1167:B1168"/>
    <mergeCell ref="C1167:C1168"/>
    <mergeCell ref="D1167:D1168"/>
    <mergeCell ref="E1167:E1168"/>
    <mergeCell ref="F1167:F1168"/>
    <mergeCell ref="G1167:G1168"/>
    <mergeCell ref="H1167:H1168"/>
    <mergeCell ref="B1165:B1166"/>
    <mergeCell ref="C1165:C1166"/>
    <mergeCell ref="D1165:D1166"/>
    <mergeCell ref="E1165:E1166"/>
    <mergeCell ref="F1165:F1166"/>
    <mergeCell ref="G1165:G1166"/>
    <mergeCell ref="J1161:J1162"/>
    <mergeCell ref="B1163:B1164"/>
    <mergeCell ref="C1163:C1164"/>
    <mergeCell ref="D1163:D1164"/>
    <mergeCell ref="E1163:E1164"/>
    <mergeCell ref="F1163:F1164"/>
    <mergeCell ref="G1163:G1164"/>
    <mergeCell ref="H1163:H1164"/>
    <mergeCell ref="I1163:I1164"/>
    <mergeCell ref="J1163:J1164"/>
    <mergeCell ref="I1159:I1160"/>
    <mergeCell ref="J1159:J1160"/>
    <mergeCell ref="B1161:B1162"/>
    <mergeCell ref="C1161:C1162"/>
    <mergeCell ref="D1161:D1162"/>
    <mergeCell ref="E1161:E1162"/>
    <mergeCell ref="F1161:F1162"/>
    <mergeCell ref="G1161:G1162"/>
    <mergeCell ref="H1161:H1162"/>
    <mergeCell ref="I1161:I1162"/>
    <mergeCell ref="H1157:H1158"/>
    <mergeCell ref="I1157:I1158"/>
    <mergeCell ref="J1157:J1158"/>
    <mergeCell ref="B1159:B1160"/>
    <mergeCell ref="C1159:C1160"/>
    <mergeCell ref="D1159:D1160"/>
    <mergeCell ref="E1159:E1160"/>
    <mergeCell ref="F1159:F1160"/>
    <mergeCell ref="G1159:G1160"/>
    <mergeCell ref="H1159:H1160"/>
    <mergeCell ref="B1157:B1158"/>
    <mergeCell ref="C1157:C1158"/>
    <mergeCell ref="D1157:D1158"/>
    <mergeCell ref="E1157:E1158"/>
    <mergeCell ref="F1157:F1158"/>
    <mergeCell ref="G1157:G1158"/>
    <mergeCell ref="J1153:J1154"/>
    <mergeCell ref="B1155:B1156"/>
    <mergeCell ref="C1155:C1156"/>
    <mergeCell ref="D1155:D1156"/>
    <mergeCell ref="E1155:E1156"/>
    <mergeCell ref="F1155:F1156"/>
    <mergeCell ref="G1155:G1156"/>
    <mergeCell ref="H1155:H1156"/>
    <mergeCell ref="I1155:I1156"/>
    <mergeCell ref="J1155:J1156"/>
    <mergeCell ref="I1151:I1152"/>
    <mergeCell ref="J1151:J1152"/>
    <mergeCell ref="B1153:B1154"/>
    <mergeCell ref="C1153:C1154"/>
    <mergeCell ref="D1153:D1154"/>
    <mergeCell ref="E1153:E1154"/>
    <mergeCell ref="F1153:F1154"/>
    <mergeCell ref="G1153:G1154"/>
    <mergeCell ref="H1153:H1154"/>
    <mergeCell ref="I1153:I1154"/>
    <mergeCell ref="H1149:H1150"/>
    <mergeCell ref="I1149:I1150"/>
    <mergeCell ref="J1149:J1150"/>
    <mergeCell ref="B1151:B1152"/>
    <mergeCell ref="C1151:C1152"/>
    <mergeCell ref="D1151:D1152"/>
    <mergeCell ref="E1151:E1152"/>
    <mergeCell ref="F1151:F1152"/>
    <mergeCell ref="G1151:G1152"/>
    <mergeCell ref="H1151:H1152"/>
    <mergeCell ref="B1149:B1150"/>
    <mergeCell ref="C1149:C1150"/>
    <mergeCell ref="D1149:D1150"/>
    <mergeCell ref="E1149:E1150"/>
    <mergeCell ref="F1149:F1150"/>
    <mergeCell ref="G1149:G1150"/>
    <mergeCell ref="J1145:J1146"/>
    <mergeCell ref="B1147:B1148"/>
    <mergeCell ref="C1147:C1148"/>
    <mergeCell ref="D1147:D1148"/>
    <mergeCell ref="E1147:E1148"/>
    <mergeCell ref="F1147:F1148"/>
    <mergeCell ref="G1147:G1148"/>
    <mergeCell ref="H1147:H1148"/>
    <mergeCell ref="I1147:I1148"/>
    <mergeCell ref="J1147:J1148"/>
    <mergeCell ref="I1143:I1144"/>
    <mergeCell ref="J1143:J1144"/>
    <mergeCell ref="B1145:B1146"/>
    <mergeCell ref="C1145:C1146"/>
    <mergeCell ref="D1145:D1146"/>
    <mergeCell ref="E1145:E1146"/>
    <mergeCell ref="F1145:F1146"/>
    <mergeCell ref="G1145:G1146"/>
    <mergeCell ref="H1145:H1146"/>
    <mergeCell ref="I1145:I1146"/>
    <mergeCell ref="H1141:H1142"/>
    <mergeCell ref="I1141:I1142"/>
    <mergeCell ref="J1141:J1142"/>
    <mergeCell ref="B1143:B1144"/>
    <mergeCell ref="C1143:C1144"/>
    <mergeCell ref="D1143:D1144"/>
    <mergeCell ref="E1143:E1144"/>
    <mergeCell ref="F1143:F1144"/>
    <mergeCell ref="G1143:G1144"/>
    <mergeCell ref="H1143:H1144"/>
    <mergeCell ref="B1141:B1142"/>
    <mergeCell ref="C1141:C1142"/>
    <mergeCell ref="D1141:D1142"/>
    <mergeCell ref="E1141:E1142"/>
    <mergeCell ref="F1141:F1142"/>
    <mergeCell ref="G1141:G1142"/>
    <mergeCell ref="J1137:J1138"/>
    <mergeCell ref="B1139:B1140"/>
    <mergeCell ref="C1139:C1140"/>
    <mergeCell ref="D1139:D1140"/>
    <mergeCell ref="E1139:E1140"/>
    <mergeCell ref="F1139:F1140"/>
    <mergeCell ref="G1139:G1140"/>
    <mergeCell ref="H1139:H1140"/>
    <mergeCell ref="I1139:I1140"/>
    <mergeCell ref="J1139:J1140"/>
    <mergeCell ref="I1135:I1136"/>
    <mergeCell ref="J1135:J1136"/>
    <mergeCell ref="B1137:B1138"/>
    <mergeCell ref="C1137:C1138"/>
    <mergeCell ref="D1137:D1138"/>
    <mergeCell ref="E1137:E1138"/>
    <mergeCell ref="F1137:F1138"/>
    <mergeCell ref="G1137:G1138"/>
    <mergeCell ref="H1137:H1138"/>
    <mergeCell ref="I1137:I1138"/>
    <mergeCell ref="H1133:H1134"/>
    <mergeCell ref="I1133:I1134"/>
    <mergeCell ref="J1133:J1134"/>
    <mergeCell ref="B1135:B1136"/>
    <mergeCell ref="C1135:C1136"/>
    <mergeCell ref="D1135:D1136"/>
    <mergeCell ref="E1135:E1136"/>
    <mergeCell ref="F1135:F1136"/>
    <mergeCell ref="G1135:G1136"/>
    <mergeCell ref="H1135:H1136"/>
    <mergeCell ref="B1133:B1134"/>
    <mergeCell ref="C1133:C1134"/>
    <mergeCell ref="D1133:D1134"/>
    <mergeCell ref="E1133:E1134"/>
    <mergeCell ref="F1133:F1134"/>
    <mergeCell ref="G1133:G1134"/>
    <mergeCell ref="J1129:J1130"/>
    <mergeCell ref="B1131:B1132"/>
    <mergeCell ref="C1131:C1132"/>
    <mergeCell ref="D1131:D1132"/>
    <mergeCell ref="E1131:E1132"/>
    <mergeCell ref="F1131:F1132"/>
    <mergeCell ref="G1131:G1132"/>
    <mergeCell ref="H1131:H1132"/>
    <mergeCell ref="I1131:I1132"/>
    <mergeCell ref="J1131:J1132"/>
    <mergeCell ref="I1127:I1128"/>
    <mergeCell ref="J1127:J1128"/>
    <mergeCell ref="B1129:B1130"/>
    <mergeCell ref="C1129:C1130"/>
    <mergeCell ref="D1129:D1130"/>
    <mergeCell ref="E1129:E1130"/>
    <mergeCell ref="F1129:F1130"/>
    <mergeCell ref="G1129:G1130"/>
    <mergeCell ref="H1129:H1130"/>
    <mergeCell ref="I1129:I1130"/>
    <mergeCell ref="H1125:H1126"/>
    <mergeCell ref="I1125:I1126"/>
    <mergeCell ref="J1125:J1126"/>
    <mergeCell ref="B1127:B1128"/>
    <mergeCell ref="C1127:C1128"/>
    <mergeCell ref="D1127:D1128"/>
    <mergeCell ref="E1127:E1128"/>
    <mergeCell ref="F1127:F1128"/>
    <mergeCell ref="G1127:G1128"/>
    <mergeCell ref="H1127:H1128"/>
    <mergeCell ref="B1125:B1126"/>
    <mergeCell ref="C1125:C1126"/>
    <mergeCell ref="D1125:D1126"/>
    <mergeCell ref="E1125:E1126"/>
    <mergeCell ref="F1125:F1126"/>
    <mergeCell ref="G1125:G1126"/>
    <mergeCell ref="J1121:J1122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123:J1124"/>
    <mergeCell ref="I1119:I1120"/>
    <mergeCell ref="J1119:J1120"/>
    <mergeCell ref="B1121:B1122"/>
    <mergeCell ref="C1121:C1122"/>
    <mergeCell ref="D1121:D1122"/>
    <mergeCell ref="E1121:E1122"/>
    <mergeCell ref="F1121:F1122"/>
    <mergeCell ref="G1121:G1122"/>
    <mergeCell ref="H1121:H1122"/>
    <mergeCell ref="I1121:I1122"/>
    <mergeCell ref="H1117:H1118"/>
    <mergeCell ref="I1117:I1118"/>
    <mergeCell ref="J1117:J1118"/>
    <mergeCell ref="B1119:B1120"/>
    <mergeCell ref="C1119:C1120"/>
    <mergeCell ref="D1119:D1120"/>
    <mergeCell ref="E1119:E1120"/>
    <mergeCell ref="F1119:F1120"/>
    <mergeCell ref="G1119:G1120"/>
    <mergeCell ref="H1119:H1120"/>
    <mergeCell ref="B1117:B1118"/>
    <mergeCell ref="C1117:C1118"/>
    <mergeCell ref="D1117:D1118"/>
    <mergeCell ref="E1117:E1118"/>
    <mergeCell ref="F1117:F1118"/>
    <mergeCell ref="G1117:G1118"/>
    <mergeCell ref="J1113:J1114"/>
    <mergeCell ref="B1115:B1116"/>
    <mergeCell ref="C1115:C1116"/>
    <mergeCell ref="D1115:D1116"/>
    <mergeCell ref="E1115:E1116"/>
    <mergeCell ref="F1115:F1116"/>
    <mergeCell ref="G1115:G1116"/>
    <mergeCell ref="H1115:H1116"/>
    <mergeCell ref="I1115:I1116"/>
    <mergeCell ref="J1115:J1116"/>
    <mergeCell ref="I1111:I1112"/>
    <mergeCell ref="J1111:J1112"/>
    <mergeCell ref="B1113:B1114"/>
    <mergeCell ref="C1113:C1114"/>
    <mergeCell ref="D1113:D1114"/>
    <mergeCell ref="E1113:E1114"/>
    <mergeCell ref="F1113:F1114"/>
    <mergeCell ref="G1113:G1114"/>
    <mergeCell ref="H1113:H1114"/>
    <mergeCell ref="I1113:I1114"/>
    <mergeCell ref="H1109:H1110"/>
    <mergeCell ref="I1109:I1110"/>
    <mergeCell ref="J1109:J1110"/>
    <mergeCell ref="B1111:B1112"/>
    <mergeCell ref="C1111:C1112"/>
    <mergeCell ref="D1111:D1112"/>
    <mergeCell ref="E1111:E1112"/>
    <mergeCell ref="F1111:F1112"/>
    <mergeCell ref="G1111:G1112"/>
    <mergeCell ref="H1111:H1112"/>
    <mergeCell ref="B1109:B1110"/>
    <mergeCell ref="C1109:C1110"/>
    <mergeCell ref="D1109:D1110"/>
    <mergeCell ref="E1109:E1110"/>
    <mergeCell ref="F1109:F1110"/>
    <mergeCell ref="G1109:G1110"/>
    <mergeCell ref="J1105:J1106"/>
    <mergeCell ref="B1107:B1108"/>
    <mergeCell ref="C1107:C1108"/>
    <mergeCell ref="D1107:D1108"/>
    <mergeCell ref="E1107:E1108"/>
    <mergeCell ref="F1107:F1108"/>
    <mergeCell ref="G1107:G1108"/>
    <mergeCell ref="H1107:H1108"/>
    <mergeCell ref="I1107:I1108"/>
    <mergeCell ref="J1107:J1108"/>
    <mergeCell ref="I1103:I1104"/>
    <mergeCell ref="J1103:J1104"/>
    <mergeCell ref="B1105:B1106"/>
    <mergeCell ref="C1105:C1106"/>
    <mergeCell ref="D1105:D1106"/>
    <mergeCell ref="E1105:E1106"/>
    <mergeCell ref="F1105:F1106"/>
    <mergeCell ref="G1105:G1106"/>
    <mergeCell ref="H1105:H1106"/>
    <mergeCell ref="I1105:I1106"/>
    <mergeCell ref="H1101:H1102"/>
    <mergeCell ref="I1101:I1102"/>
    <mergeCell ref="J1101:J1102"/>
    <mergeCell ref="B1103:B1104"/>
    <mergeCell ref="C1103:C1104"/>
    <mergeCell ref="D1103:D1104"/>
    <mergeCell ref="E1103:E1104"/>
    <mergeCell ref="F1103:F1104"/>
    <mergeCell ref="G1103:G1104"/>
    <mergeCell ref="H1103:H1104"/>
    <mergeCell ref="B1101:B1102"/>
    <mergeCell ref="C1101:C1102"/>
    <mergeCell ref="D1101:D1102"/>
    <mergeCell ref="E1101:E1102"/>
    <mergeCell ref="F1101:F1102"/>
    <mergeCell ref="G1101:G1102"/>
    <mergeCell ref="J1097:J1098"/>
    <mergeCell ref="B1099:B1100"/>
    <mergeCell ref="C1099:C1100"/>
    <mergeCell ref="D1099:D1100"/>
    <mergeCell ref="E1099:E1100"/>
    <mergeCell ref="F1099:F1100"/>
    <mergeCell ref="G1099:G1100"/>
    <mergeCell ref="H1099:H1100"/>
    <mergeCell ref="I1099:I1100"/>
    <mergeCell ref="J1099:J1100"/>
    <mergeCell ref="I1095:I1096"/>
    <mergeCell ref="J1095:J1096"/>
    <mergeCell ref="B1097:B1098"/>
    <mergeCell ref="C1097:C1098"/>
    <mergeCell ref="D1097:D1098"/>
    <mergeCell ref="E1097:E1098"/>
    <mergeCell ref="F1097:F1098"/>
    <mergeCell ref="G1097:G1098"/>
    <mergeCell ref="H1097:H1098"/>
    <mergeCell ref="I1097:I1098"/>
    <mergeCell ref="H1093:H1094"/>
    <mergeCell ref="I1093:I1094"/>
    <mergeCell ref="J1093:J1094"/>
    <mergeCell ref="B1095:B1096"/>
    <mergeCell ref="C1095:C1096"/>
    <mergeCell ref="D1095:D1096"/>
    <mergeCell ref="E1095:E1096"/>
    <mergeCell ref="F1095:F1096"/>
    <mergeCell ref="G1095:G1096"/>
    <mergeCell ref="H1095:H1096"/>
    <mergeCell ref="B1093:B1094"/>
    <mergeCell ref="C1093:C1094"/>
    <mergeCell ref="D1093:D1094"/>
    <mergeCell ref="E1093:E1094"/>
    <mergeCell ref="F1093:F1094"/>
    <mergeCell ref="G1093:G1094"/>
    <mergeCell ref="J1089:J1090"/>
    <mergeCell ref="B1091:B1092"/>
    <mergeCell ref="C1091:C1092"/>
    <mergeCell ref="D1091:D1092"/>
    <mergeCell ref="E1091:E1092"/>
    <mergeCell ref="F1091:F1092"/>
    <mergeCell ref="G1091:G1092"/>
    <mergeCell ref="H1091:H1092"/>
    <mergeCell ref="I1091:I1092"/>
    <mergeCell ref="J1091:J1092"/>
    <mergeCell ref="I1087:I1088"/>
    <mergeCell ref="J1087:J1088"/>
    <mergeCell ref="B1089:B1090"/>
    <mergeCell ref="C1089:C1090"/>
    <mergeCell ref="D1089:D1090"/>
    <mergeCell ref="E1089:E1090"/>
    <mergeCell ref="F1089:F1090"/>
    <mergeCell ref="G1089:G1090"/>
    <mergeCell ref="H1089:H1090"/>
    <mergeCell ref="I1089:I1090"/>
    <mergeCell ref="H1085:H1086"/>
    <mergeCell ref="I1085:I1086"/>
    <mergeCell ref="J1085:J1086"/>
    <mergeCell ref="B1087:B1088"/>
    <mergeCell ref="C1087:C1088"/>
    <mergeCell ref="D1087:D1088"/>
    <mergeCell ref="E1087:E1088"/>
    <mergeCell ref="F1087:F1088"/>
    <mergeCell ref="G1087:G1088"/>
    <mergeCell ref="H1087:H1088"/>
    <mergeCell ref="B1085:B1086"/>
    <mergeCell ref="C1085:C1086"/>
    <mergeCell ref="D1085:D1086"/>
    <mergeCell ref="E1085:E1086"/>
    <mergeCell ref="F1085:F1086"/>
    <mergeCell ref="G1085:G1086"/>
    <mergeCell ref="J1081:J1082"/>
    <mergeCell ref="B1083:B1084"/>
    <mergeCell ref="C1083:C1084"/>
    <mergeCell ref="D1083:D1084"/>
    <mergeCell ref="E1083:E1084"/>
    <mergeCell ref="F1083:F1084"/>
    <mergeCell ref="G1083:G1084"/>
    <mergeCell ref="H1083:H1084"/>
    <mergeCell ref="I1083:I1084"/>
    <mergeCell ref="J1083:J1084"/>
    <mergeCell ref="I1079:I1080"/>
    <mergeCell ref="J1079:J1080"/>
    <mergeCell ref="B1081:B1082"/>
    <mergeCell ref="C1081:C1082"/>
    <mergeCell ref="D1081:D1082"/>
    <mergeCell ref="E1081:E1082"/>
    <mergeCell ref="F1081:F1082"/>
    <mergeCell ref="G1081:G1082"/>
    <mergeCell ref="H1081:H1082"/>
    <mergeCell ref="I1081:I1082"/>
    <mergeCell ref="H1077:H1078"/>
    <mergeCell ref="I1077:I1078"/>
    <mergeCell ref="J1077:J1078"/>
    <mergeCell ref="B1079:B1080"/>
    <mergeCell ref="C1079:C1080"/>
    <mergeCell ref="D1079:D1080"/>
    <mergeCell ref="E1079:E1080"/>
    <mergeCell ref="F1079:F1080"/>
    <mergeCell ref="G1079:G1080"/>
    <mergeCell ref="H1079:H1080"/>
    <mergeCell ref="B1077:B1078"/>
    <mergeCell ref="C1077:C1078"/>
    <mergeCell ref="D1077:D1078"/>
    <mergeCell ref="E1077:E1078"/>
    <mergeCell ref="F1077:F1078"/>
    <mergeCell ref="G1077:G1078"/>
    <mergeCell ref="J1073:J1074"/>
    <mergeCell ref="B1075:B1076"/>
    <mergeCell ref="C1075:C1076"/>
    <mergeCell ref="D1075:D1076"/>
    <mergeCell ref="E1075:E1076"/>
    <mergeCell ref="F1075:F1076"/>
    <mergeCell ref="G1075:G1076"/>
    <mergeCell ref="H1075:H1076"/>
    <mergeCell ref="I1075:I1076"/>
    <mergeCell ref="J1075:J1076"/>
    <mergeCell ref="I1071:I1072"/>
    <mergeCell ref="J1071:J1072"/>
    <mergeCell ref="B1073:B1074"/>
    <mergeCell ref="C1073:C1074"/>
    <mergeCell ref="D1073:D1074"/>
    <mergeCell ref="E1073:E1074"/>
    <mergeCell ref="F1073:F1074"/>
    <mergeCell ref="G1073:G1074"/>
    <mergeCell ref="H1073:H1074"/>
    <mergeCell ref="I1073:I1074"/>
    <mergeCell ref="H1069:H1070"/>
    <mergeCell ref="I1069:I1070"/>
    <mergeCell ref="J1069:J1070"/>
    <mergeCell ref="B1071:B1072"/>
    <mergeCell ref="C1071:C1072"/>
    <mergeCell ref="D1071:D1072"/>
    <mergeCell ref="E1071:E1072"/>
    <mergeCell ref="F1071:F1072"/>
    <mergeCell ref="G1071:G1072"/>
    <mergeCell ref="H1071:H1072"/>
    <mergeCell ref="B1069:B1070"/>
    <mergeCell ref="C1069:C1070"/>
    <mergeCell ref="D1069:D1070"/>
    <mergeCell ref="E1069:E1070"/>
    <mergeCell ref="F1069:F1070"/>
    <mergeCell ref="G1069:G1070"/>
    <mergeCell ref="J1065:J1066"/>
    <mergeCell ref="B1067:B1068"/>
    <mergeCell ref="C1067:C1068"/>
    <mergeCell ref="D1067:D1068"/>
    <mergeCell ref="E1067:E1068"/>
    <mergeCell ref="F1067:F1068"/>
    <mergeCell ref="G1067:G1068"/>
    <mergeCell ref="H1067:H1068"/>
    <mergeCell ref="I1067:I1068"/>
    <mergeCell ref="J1067:J1068"/>
    <mergeCell ref="I1063:I1064"/>
    <mergeCell ref="J1063:J1064"/>
    <mergeCell ref="B1065:B1066"/>
    <mergeCell ref="C1065:C1066"/>
    <mergeCell ref="D1065:D1066"/>
    <mergeCell ref="E1065:E1066"/>
    <mergeCell ref="F1065:F1066"/>
    <mergeCell ref="G1065:G1066"/>
    <mergeCell ref="H1065:H1066"/>
    <mergeCell ref="I1065:I1066"/>
    <mergeCell ref="H1061:H1062"/>
    <mergeCell ref="I1061:I1062"/>
    <mergeCell ref="J1061:J1062"/>
    <mergeCell ref="B1063:B1064"/>
    <mergeCell ref="C1063:C1064"/>
    <mergeCell ref="D1063:D1064"/>
    <mergeCell ref="E1063:E1064"/>
    <mergeCell ref="F1063:F1064"/>
    <mergeCell ref="G1063:G1064"/>
    <mergeCell ref="H1063:H1064"/>
    <mergeCell ref="B1061:B1062"/>
    <mergeCell ref="C1061:C1062"/>
    <mergeCell ref="D1061:D1062"/>
    <mergeCell ref="E1061:E1062"/>
    <mergeCell ref="F1061:F1062"/>
    <mergeCell ref="G1061:G1062"/>
    <mergeCell ref="J1057:J1058"/>
    <mergeCell ref="B1059:B1060"/>
    <mergeCell ref="C1059:C1060"/>
    <mergeCell ref="D1059:D1060"/>
    <mergeCell ref="E1059:E1060"/>
    <mergeCell ref="F1059:F1060"/>
    <mergeCell ref="G1059:G1060"/>
    <mergeCell ref="H1059:H1060"/>
    <mergeCell ref="I1059:I1060"/>
    <mergeCell ref="J1059:J1060"/>
    <mergeCell ref="I1055:I1056"/>
    <mergeCell ref="J1055:J1056"/>
    <mergeCell ref="B1057:B1058"/>
    <mergeCell ref="C1057:C1058"/>
    <mergeCell ref="D1057:D1058"/>
    <mergeCell ref="E1057:E1058"/>
    <mergeCell ref="F1057:F1058"/>
    <mergeCell ref="G1057:G1058"/>
    <mergeCell ref="H1057:H1058"/>
    <mergeCell ref="I1057:I1058"/>
    <mergeCell ref="H1053:H1054"/>
    <mergeCell ref="I1053:I1054"/>
    <mergeCell ref="J1053:J1054"/>
    <mergeCell ref="B1055:B1056"/>
    <mergeCell ref="C1055:C1056"/>
    <mergeCell ref="D1055:D1056"/>
    <mergeCell ref="E1055:E1056"/>
    <mergeCell ref="F1055:F1056"/>
    <mergeCell ref="G1055:G1056"/>
    <mergeCell ref="H1055:H1056"/>
    <mergeCell ref="B1053:B1054"/>
    <mergeCell ref="C1053:C1054"/>
    <mergeCell ref="D1053:D1054"/>
    <mergeCell ref="E1053:E1054"/>
    <mergeCell ref="F1053:F1054"/>
    <mergeCell ref="G1053:G1054"/>
    <mergeCell ref="J1049:J1050"/>
    <mergeCell ref="B1051:B1052"/>
    <mergeCell ref="C1051:C1052"/>
    <mergeCell ref="D1051:D1052"/>
    <mergeCell ref="E1051:E1052"/>
    <mergeCell ref="F1051:F1052"/>
    <mergeCell ref="G1051:G1052"/>
    <mergeCell ref="H1051:H1052"/>
    <mergeCell ref="I1051:I1052"/>
    <mergeCell ref="J1051:J1052"/>
    <mergeCell ref="I1047:I1048"/>
    <mergeCell ref="J1047:J1048"/>
    <mergeCell ref="B1049:B1050"/>
    <mergeCell ref="C1049:C1050"/>
    <mergeCell ref="D1049:D1050"/>
    <mergeCell ref="E1049:E1050"/>
    <mergeCell ref="F1049:F1050"/>
    <mergeCell ref="G1049:G1050"/>
    <mergeCell ref="H1049:H1050"/>
    <mergeCell ref="I1049:I1050"/>
    <mergeCell ref="H1045:H1046"/>
    <mergeCell ref="I1045:I1046"/>
    <mergeCell ref="J1045:J1046"/>
    <mergeCell ref="B1047:B1048"/>
    <mergeCell ref="C1047:C1048"/>
    <mergeCell ref="D1047:D1048"/>
    <mergeCell ref="E1047:E1048"/>
    <mergeCell ref="F1047:F1048"/>
    <mergeCell ref="G1047:G1048"/>
    <mergeCell ref="H1047:H1048"/>
    <mergeCell ref="B1045:B1046"/>
    <mergeCell ref="C1045:C1046"/>
    <mergeCell ref="D1045:D1046"/>
    <mergeCell ref="E1045:E1046"/>
    <mergeCell ref="F1045:F1046"/>
    <mergeCell ref="G1045:G1046"/>
    <mergeCell ref="J1041:J1042"/>
    <mergeCell ref="B1043:B1044"/>
    <mergeCell ref="C1043:C1044"/>
    <mergeCell ref="D1043:D1044"/>
    <mergeCell ref="E1043:E1044"/>
    <mergeCell ref="F1043:F1044"/>
    <mergeCell ref="G1043:G1044"/>
    <mergeCell ref="H1043:H1044"/>
    <mergeCell ref="I1043:I1044"/>
    <mergeCell ref="J1043:J1044"/>
    <mergeCell ref="I1039:I1040"/>
    <mergeCell ref="J1039:J1040"/>
    <mergeCell ref="B1041:B1042"/>
    <mergeCell ref="C1041:C1042"/>
    <mergeCell ref="D1041:D1042"/>
    <mergeCell ref="E1041:E1042"/>
    <mergeCell ref="F1041:F1042"/>
    <mergeCell ref="G1041:G1042"/>
    <mergeCell ref="H1041:H1042"/>
    <mergeCell ref="I1041:I1042"/>
    <mergeCell ref="H1037:H1038"/>
    <mergeCell ref="I1037:I1038"/>
    <mergeCell ref="J1037:J1038"/>
    <mergeCell ref="B1039:B1040"/>
    <mergeCell ref="C1039:C1040"/>
    <mergeCell ref="D1039:D1040"/>
    <mergeCell ref="E1039:E1040"/>
    <mergeCell ref="F1039:F1040"/>
    <mergeCell ref="G1039:G1040"/>
    <mergeCell ref="H1039:H1040"/>
    <mergeCell ref="B1037:B1038"/>
    <mergeCell ref="C1037:C1038"/>
    <mergeCell ref="D1037:D1038"/>
    <mergeCell ref="E1037:E1038"/>
    <mergeCell ref="F1037:F1038"/>
    <mergeCell ref="G1037:G1038"/>
    <mergeCell ref="J1033:J1034"/>
    <mergeCell ref="B1035:B1036"/>
    <mergeCell ref="C1035:C1036"/>
    <mergeCell ref="D1035:D1036"/>
    <mergeCell ref="E1035:E1036"/>
    <mergeCell ref="F1035:F1036"/>
    <mergeCell ref="G1035:G1036"/>
    <mergeCell ref="H1035:H1036"/>
    <mergeCell ref="I1035:I1036"/>
    <mergeCell ref="J1035:J1036"/>
    <mergeCell ref="I1031:I1032"/>
    <mergeCell ref="J1031:J1032"/>
    <mergeCell ref="B1033:B1034"/>
    <mergeCell ref="C1033:C1034"/>
    <mergeCell ref="D1033:D1034"/>
    <mergeCell ref="E1033:E1034"/>
    <mergeCell ref="F1033:F1034"/>
    <mergeCell ref="G1033:G1034"/>
    <mergeCell ref="H1033:H1034"/>
    <mergeCell ref="I1033:I1034"/>
    <mergeCell ref="H1029:H1030"/>
    <mergeCell ref="I1029:I1030"/>
    <mergeCell ref="J1029:J1030"/>
    <mergeCell ref="B1031:B1032"/>
    <mergeCell ref="C1031:C1032"/>
    <mergeCell ref="D1031:D1032"/>
    <mergeCell ref="E1031:E1032"/>
    <mergeCell ref="F1031:F1032"/>
    <mergeCell ref="G1031:G1032"/>
    <mergeCell ref="H1031:H1032"/>
    <mergeCell ref="B1029:B1030"/>
    <mergeCell ref="C1029:C1030"/>
    <mergeCell ref="D1029:D1030"/>
    <mergeCell ref="E1029:E1030"/>
    <mergeCell ref="F1029:F1030"/>
    <mergeCell ref="G1029:G1030"/>
    <mergeCell ref="J1025:J1026"/>
    <mergeCell ref="B1027:B1028"/>
    <mergeCell ref="C1027:C1028"/>
    <mergeCell ref="D1027:D1028"/>
    <mergeCell ref="E1027:E1028"/>
    <mergeCell ref="F1027:F1028"/>
    <mergeCell ref="G1027:G1028"/>
    <mergeCell ref="H1027:H1028"/>
    <mergeCell ref="I1027:I1028"/>
    <mergeCell ref="J1027:J1028"/>
    <mergeCell ref="I1023:I1024"/>
    <mergeCell ref="J1023:J1024"/>
    <mergeCell ref="B1025:B1026"/>
    <mergeCell ref="C1025:C1026"/>
    <mergeCell ref="D1025:D1026"/>
    <mergeCell ref="E1025:E1026"/>
    <mergeCell ref="F1025:F1026"/>
    <mergeCell ref="G1025:G1026"/>
    <mergeCell ref="H1025:H1026"/>
    <mergeCell ref="I1025:I1026"/>
    <mergeCell ref="H1021:H1022"/>
    <mergeCell ref="I1021:I1022"/>
    <mergeCell ref="J1021:J1022"/>
    <mergeCell ref="B1023:B1024"/>
    <mergeCell ref="C1023:C1024"/>
    <mergeCell ref="D1023:D1024"/>
    <mergeCell ref="E1023:E1024"/>
    <mergeCell ref="F1023:F1024"/>
    <mergeCell ref="G1023:G1024"/>
    <mergeCell ref="H1023:H1024"/>
    <mergeCell ref="B1021:B1022"/>
    <mergeCell ref="C1021:C1022"/>
    <mergeCell ref="D1021:D1022"/>
    <mergeCell ref="E1021:E1022"/>
    <mergeCell ref="F1021:F1022"/>
    <mergeCell ref="G1021:G1022"/>
    <mergeCell ref="J1017:J1018"/>
    <mergeCell ref="B1019:B1020"/>
    <mergeCell ref="C1019:C1020"/>
    <mergeCell ref="D1019:D1020"/>
    <mergeCell ref="E1019:E1020"/>
    <mergeCell ref="F1019:F1020"/>
    <mergeCell ref="G1019:G1020"/>
    <mergeCell ref="H1019:H1020"/>
    <mergeCell ref="I1019:I1020"/>
    <mergeCell ref="J1019:J1020"/>
    <mergeCell ref="I1015:I1016"/>
    <mergeCell ref="J1015:J1016"/>
    <mergeCell ref="B1017:B1018"/>
    <mergeCell ref="C1017:C1018"/>
    <mergeCell ref="D1017:D1018"/>
    <mergeCell ref="E1017:E1018"/>
    <mergeCell ref="F1017:F1018"/>
    <mergeCell ref="G1017:G1018"/>
    <mergeCell ref="H1017:H1018"/>
    <mergeCell ref="I1017:I1018"/>
    <mergeCell ref="H1013:H1014"/>
    <mergeCell ref="I1013:I1014"/>
    <mergeCell ref="J1013:J1014"/>
    <mergeCell ref="B1015:B1016"/>
    <mergeCell ref="C1015:C1016"/>
    <mergeCell ref="D1015:D1016"/>
    <mergeCell ref="E1015:E1016"/>
    <mergeCell ref="F1015:F1016"/>
    <mergeCell ref="G1015:G1016"/>
    <mergeCell ref="H1015:H1016"/>
    <mergeCell ref="B1013:B1014"/>
    <mergeCell ref="C1013:C1014"/>
    <mergeCell ref="D1013:D1014"/>
    <mergeCell ref="E1013:E1014"/>
    <mergeCell ref="F1013:F1014"/>
    <mergeCell ref="G1013:G1014"/>
    <mergeCell ref="J1009:J1010"/>
    <mergeCell ref="B1011:B1012"/>
    <mergeCell ref="C1011:C1012"/>
    <mergeCell ref="D1011:D1012"/>
    <mergeCell ref="E1011:E1012"/>
    <mergeCell ref="F1011:F1012"/>
    <mergeCell ref="G1011:G1012"/>
    <mergeCell ref="H1011:H1012"/>
    <mergeCell ref="I1011:I1012"/>
    <mergeCell ref="J1011:J1012"/>
    <mergeCell ref="I1007:I1008"/>
    <mergeCell ref="J1007:J1008"/>
    <mergeCell ref="B1009:B1010"/>
    <mergeCell ref="C1009:C1010"/>
    <mergeCell ref="D1009:D1010"/>
    <mergeCell ref="E1009:E1010"/>
    <mergeCell ref="F1009:F1010"/>
    <mergeCell ref="G1009:G1010"/>
    <mergeCell ref="H1009:H1010"/>
    <mergeCell ref="I1009:I1010"/>
    <mergeCell ref="H1005:H1006"/>
    <mergeCell ref="I1005:I1006"/>
    <mergeCell ref="J1005:J1006"/>
    <mergeCell ref="B1007:B1008"/>
    <mergeCell ref="C1007:C1008"/>
    <mergeCell ref="D1007:D1008"/>
    <mergeCell ref="E1007:E1008"/>
    <mergeCell ref="F1007:F1008"/>
    <mergeCell ref="G1007:G1008"/>
    <mergeCell ref="H1007:H1008"/>
    <mergeCell ref="B1005:B1006"/>
    <mergeCell ref="C1005:C1006"/>
    <mergeCell ref="D1005:D1006"/>
    <mergeCell ref="E1005:E1006"/>
    <mergeCell ref="F1005:F1006"/>
    <mergeCell ref="G1005:G1006"/>
    <mergeCell ref="J1001:J1002"/>
    <mergeCell ref="B1003:B1004"/>
    <mergeCell ref="C1003:C1004"/>
    <mergeCell ref="D1003:D1004"/>
    <mergeCell ref="E1003:E1004"/>
    <mergeCell ref="F1003:F1004"/>
    <mergeCell ref="G1003:G1004"/>
    <mergeCell ref="H1003:H1004"/>
    <mergeCell ref="I1003:I1004"/>
    <mergeCell ref="J1003:J1004"/>
    <mergeCell ref="I999:I1000"/>
    <mergeCell ref="J999:J1000"/>
    <mergeCell ref="B1001:B1002"/>
    <mergeCell ref="C1001:C1002"/>
    <mergeCell ref="D1001:D1002"/>
    <mergeCell ref="E1001:E1002"/>
    <mergeCell ref="F1001:F1002"/>
    <mergeCell ref="G1001:G1002"/>
    <mergeCell ref="H1001:H1002"/>
    <mergeCell ref="I1001:I1002"/>
    <mergeCell ref="H997:H998"/>
    <mergeCell ref="I997:I998"/>
    <mergeCell ref="J997:J998"/>
    <mergeCell ref="B999:B1000"/>
    <mergeCell ref="C999:C1000"/>
    <mergeCell ref="D999:D1000"/>
    <mergeCell ref="E999:E1000"/>
    <mergeCell ref="F999:F1000"/>
    <mergeCell ref="G999:G1000"/>
    <mergeCell ref="H999:H1000"/>
    <mergeCell ref="B997:B998"/>
    <mergeCell ref="C997:C998"/>
    <mergeCell ref="D997:D998"/>
    <mergeCell ref="E997:E998"/>
    <mergeCell ref="F997:F998"/>
    <mergeCell ref="G997:G998"/>
    <mergeCell ref="J993:J994"/>
    <mergeCell ref="B995:B996"/>
    <mergeCell ref="C995:C996"/>
    <mergeCell ref="D995:D996"/>
    <mergeCell ref="E995:E996"/>
    <mergeCell ref="F995:F996"/>
    <mergeCell ref="G995:G996"/>
    <mergeCell ref="H995:H996"/>
    <mergeCell ref="I995:I996"/>
    <mergeCell ref="J995:J996"/>
    <mergeCell ref="I991:I992"/>
    <mergeCell ref="J991:J992"/>
    <mergeCell ref="B993:B994"/>
    <mergeCell ref="C993:C994"/>
    <mergeCell ref="D993:D994"/>
    <mergeCell ref="E993:E994"/>
    <mergeCell ref="F993:F994"/>
    <mergeCell ref="G993:G994"/>
    <mergeCell ref="H993:H994"/>
    <mergeCell ref="I993:I994"/>
    <mergeCell ref="H989:H990"/>
    <mergeCell ref="I989:I990"/>
    <mergeCell ref="J989:J990"/>
    <mergeCell ref="B991:B992"/>
    <mergeCell ref="C991:C992"/>
    <mergeCell ref="D991:D992"/>
    <mergeCell ref="E991:E992"/>
    <mergeCell ref="F991:F992"/>
    <mergeCell ref="G991:G992"/>
    <mergeCell ref="H991:H992"/>
    <mergeCell ref="B989:B990"/>
    <mergeCell ref="C989:C990"/>
    <mergeCell ref="D989:D990"/>
    <mergeCell ref="E989:E990"/>
    <mergeCell ref="F989:F990"/>
    <mergeCell ref="G989:G990"/>
    <mergeCell ref="J985:J986"/>
    <mergeCell ref="B987:B988"/>
    <mergeCell ref="C987:C988"/>
    <mergeCell ref="D987:D988"/>
    <mergeCell ref="E987:E988"/>
    <mergeCell ref="F987:F988"/>
    <mergeCell ref="G987:G988"/>
    <mergeCell ref="H987:H988"/>
    <mergeCell ref="I987:I988"/>
    <mergeCell ref="J987:J988"/>
    <mergeCell ref="I983:I984"/>
    <mergeCell ref="J983:J984"/>
    <mergeCell ref="B985:B986"/>
    <mergeCell ref="C985:C986"/>
    <mergeCell ref="D985:D986"/>
    <mergeCell ref="E985:E986"/>
    <mergeCell ref="F985:F986"/>
    <mergeCell ref="G985:G986"/>
    <mergeCell ref="H985:H986"/>
    <mergeCell ref="I985:I986"/>
    <mergeCell ref="H981:H982"/>
    <mergeCell ref="I981:I982"/>
    <mergeCell ref="J981:J982"/>
    <mergeCell ref="B983:B984"/>
    <mergeCell ref="C983:C984"/>
    <mergeCell ref="D983:D984"/>
    <mergeCell ref="E983:E984"/>
    <mergeCell ref="F983:F984"/>
    <mergeCell ref="G983:G984"/>
    <mergeCell ref="H983:H984"/>
    <mergeCell ref="B981:B982"/>
    <mergeCell ref="C981:C982"/>
    <mergeCell ref="D981:D982"/>
    <mergeCell ref="E981:E982"/>
    <mergeCell ref="F981:F982"/>
    <mergeCell ref="G981:G982"/>
    <mergeCell ref="J977:J978"/>
    <mergeCell ref="B979:B980"/>
    <mergeCell ref="C979:C980"/>
    <mergeCell ref="D979:D980"/>
    <mergeCell ref="E979:E980"/>
    <mergeCell ref="F979:F980"/>
    <mergeCell ref="G979:G980"/>
    <mergeCell ref="H979:H980"/>
    <mergeCell ref="I979:I980"/>
    <mergeCell ref="J979:J980"/>
    <mergeCell ref="I975:I976"/>
    <mergeCell ref="J975:J976"/>
    <mergeCell ref="B977:B978"/>
    <mergeCell ref="C977:C978"/>
    <mergeCell ref="D977:D978"/>
    <mergeCell ref="E977:E978"/>
    <mergeCell ref="F977:F978"/>
    <mergeCell ref="G977:G978"/>
    <mergeCell ref="H977:H978"/>
    <mergeCell ref="I977:I978"/>
    <mergeCell ref="H973:H974"/>
    <mergeCell ref="I973:I974"/>
    <mergeCell ref="J973:J974"/>
    <mergeCell ref="B975:B976"/>
    <mergeCell ref="C975:C976"/>
    <mergeCell ref="D975:D976"/>
    <mergeCell ref="E975:E976"/>
    <mergeCell ref="F975:F976"/>
    <mergeCell ref="G975:G976"/>
    <mergeCell ref="H975:H976"/>
    <mergeCell ref="B973:B974"/>
    <mergeCell ref="C973:C974"/>
    <mergeCell ref="D973:D974"/>
    <mergeCell ref="E973:E974"/>
    <mergeCell ref="F973:F974"/>
    <mergeCell ref="G973:G974"/>
    <mergeCell ref="J969:J970"/>
    <mergeCell ref="B971:B972"/>
    <mergeCell ref="C971:C972"/>
    <mergeCell ref="D971:D972"/>
    <mergeCell ref="E971:E972"/>
    <mergeCell ref="F971:F972"/>
    <mergeCell ref="G971:G972"/>
    <mergeCell ref="H971:H972"/>
    <mergeCell ref="I971:I972"/>
    <mergeCell ref="J971:J972"/>
    <mergeCell ref="I967:I968"/>
    <mergeCell ref="J967:J968"/>
    <mergeCell ref="B969:B970"/>
    <mergeCell ref="C969:C970"/>
    <mergeCell ref="D969:D970"/>
    <mergeCell ref="E969:E970"/>
    <mergeCell ref="F969:F970"/>
    <mergeCell ref="G969:G970"/>
    <mergeCell ref="H969:H970"/>
    <mergeCell ref="I969:I970"/>
    <mergeCell ref="H965:H966"/>
    <mergeCell ref="I965:I966"/>
    <mergeCell ref="J965:J966"/>
    <mergeCell ref="B967:B968"/>
    <mergeCell ref="C967:C968"/>
    <mergeCell ref="D967:D968"/>
    <mergeCell ref="E967:E968"/>
    <mergeCell ref="F967:F968"/>
    <mergeCell ref="G967:G968"/>
    <mergeCell ref="H967:H968"/>
    <mergeCell ref="B965:B966"/>
    <mergeCell ref="C965:C966"/>
    <mergeCell ref="D965:D966"/>
    <mergeCell ref="E965:E966"/>
    <mergeCell ref="F965:F966"/>
    <mergeCell ref="G965:G966"/>
    <mergeCell ref="J961:J962"/>
    <mergeCell ref="B963:B964"/>
    <mergeCell ref="C963:C964"/>
    <mergeCell ref="D963:D964"/>
    <mergeCell ref="E963:E964"/>
    <mergeCell ref="F963:F964"/>
    <mergeCell ref="G963:G964"/>
    <mergeCell ref="H963:H964"/>
    <mergeCell ref="I963:I964"/>
    <mergeCell ref="J963:J964"/>
    <mergeCell ref="I959:I960"/>
    <mergeCell ref="J959:J960"/>
    <mergeCell ref="B961:B962"/>
    <mergeCell ref="C961:C962"/>
    <mergeCell ref="D961:D962"/>
    <mergeCell ref="E961:E962"/>
    <mergeCell ref="F961:F962"/>
    <mergeCell ref="G961:G962"/>
    <mergeCell ref="H961:H962"/>
    <mergeCell ref="I961:I962"/>
    <mergeCell ref="H957:H958"/>
    <mergeCell ref="I957:I958"/>
    <mergeCell ref="J957:J958"/>
    <mergeCell ref="B959:B960"/>
    <mergeCell ref="C959:C960"/>
    <mergeCell ref="D959:D960"/>
    <mergeCell ref="E959:E960"/>
    <mergeCell ref="F959:F960"/>
    <mergeCell ref="G959:G960"/>
    <mergeCell ref="H959:H960"/>
    <mergeCell ref="B957:B958"/>
    <mergeCell ref="C957:C958"/>
    <mergeCell ref="D957:D958"/>
    <mergeCell ref="E957:E958"/>
    <mergeCell ref="F957:F958"/>
    <mergeCell ref="G957:G958"/>
    <mergeCell ref="J953:J954"/>
    <mergeCell ref="B955:B956"/>
    <mergeCell ref="C955:C956"/>
    <mergeCell ref="D955:D956"/>
    <mergeCell ref="E955:E956"/>
    <mergeCell ref="F955:F956"/>
    <mergeCell ref="G955:G956"/>
    <mergeCell ref="H955:H956"/>
    <mergeCell ref="I955:I956"/>
    <mergeCell ref="J955:J956"/>
    <mergeCell ref="I951:I952"/>
    <mergeCell ref="J951:J952"/>
    <mergeCell ref="B953:B954"/>
    <mergeCell ref="C953:C954"/>
    <mergeCell ref="D953:D954"/>
    <mergeCell ref="E953:E954"/>
    <mergeCell ref="F953:F954"/>
    <mergeCell ref="G953:G954"/>
    <mergeCell ref="H953:H954"/>
    <mergeCell ref="I953:I954"/>
    <mergeCell ref="H949:H950"/>
    <mergeCell ref="I949:I950"/>
    <mergeCell ref="J949:J950"/>
    <mergeCell ref="B951:B952"/>
    <mergeCell ref="C951:C952"/>
    <mergeCell ref="D951:D952"/>
    <mergeCell ref="E951:E952"/>
    <mergeCell ref="F951:F952"/>
    <mergeCell ref="G951:G952"/>
    <mergeCell ref="H951:H952"/>
    <mergeCell ref="B949:B950"/>
    <mergeCell ref="C949:C950"/>
    <mergeCell ref="D949:D950"/>
    <mergeCell ref="E949:E950"/>
    <mergeCell ref="F949:F950"/>
    <mergeCell ref="G949:G950"/>
    <mergeCell ref="J945:J946"/>
    <mergeCell ref="B947:B948"/>
    <mergeCell ref="C947:C948"/>
    <mergeCell ref="D947:D948"/>
    <mergeCell ref="E947:E948"/>
    <mergeCell ref="F947:F948"/>
    <mergeCell ref="G947:G948"/>
    <mergeCell ref="H947:H948"/>
    <mergeCell ref="I947:I948"/>
    <mergeCell ref="J947:J948"/>
    <mergeCell ref="I943:I944"/>
    <mergeCell ref="J943:J944"/>
    <mergeCell ref="B945:B946"/>
    <mergeCell ref="C945:C946"/>
    <mergeCell ref="D945:D946"/>
    <mergeCell ref="E945:E946"/>
    <mergeCell ref="F945:F946"/>
    <mergeCell ref="G945:G946"/>
    <mergeCell ref="H945:H946"/>
    <mergeCell ref="I945:I946"/>
    <mergeCell ref="H941:H942"/>
    <mergeCell ref="I941:I942"/>
    <mergeCell ref="J941:J942"/>
    <mergeCell ref="B943:B944"/>
    <mergeCell ref="C943:C944"/>
    <mergeCell ref="D943:D944"/>
    <mergeCell ref="E943:E944"/>
    <mergeCell ref="F943:F944"/>
    <mergeCell ref="G943:G944"/>
    <mergeCell ref="H943:H944"/>
    <mergeCell ref="B941:B942"/>
    <mergeCell ref="C941:C942"/>
    <mergeCell ref="D941:D942"/>
    <mergeCell ref="E941:E942"/>
    <mergeCell ref="F941:F942"/>
    <mergeCell ref="G941:G942"/>
    <mergeCell ref="J937:J938"/>
    <mergeCell ref="B939:B940"/>
    <mergeCell ref="C939:C940"/>
    <mergeCell ref="D939:D940"/>
    <mergeCell ref="E939:E940"/>
    <mergeCell ref="F939:F940"/>
    <mergeCell ref="G939:G940"/>
    <mergeCell ref="H939:H940"/>
    <mergeCell ref="I939:I940"/>
    <mergeCell ref="J939:J940"/>
    <mergeCell ref="I935:I936"/>
    <mergeCell ref="J935:J936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H933:H934"/>
    <mergeCell ref="I933:I934"/>
    <mergeCell ref="J933:J934"/>
    <mergeCell ref="B935:B936"/>
    <mergeCell ref="C935:C936"/>
    <mergeCell ref="D935:D936"/>
    <mergeCell ref="E935:E936"/>
    <mergeCell ref="F935:F936"/>
    <mergeCell ref="G935:G936"/>
    <mergeCell ref="H935:H936"/>
    <mergeCell ref="B933:B934"/>
    <mergeCell ref="C933:C934"/>
    <mergeCell ref="D933:D934"/>
    <mergeCell ref="E933:E934"/>
    <mergeCell ref="F933:F934"/>
    <mergeCell ref="G933:G934"/>
    <mergeCell ref="J929:J930"/>
    <mergeCell ref="B931:B932"/>
    <mergeCell ref="C931:C932"/>
    <mergeCell ref="D931:D932"/>
    <mergeCell ref="E931:E932"/>
    <mergeCell ref="F931:F932"/>
    <mergeCell ref="G931:G932"/>
    <mergeCell ref="H931:H932"/>
    <mergeCell ref="I931:I932"/>
    <mergeCell ref="J931:J932"/>
    <mergeCell ref="I927:I928"/>
    <mergeCell ref="J927:J928"/>
    <mergeCell ref="B929:B930"/>
    <mergeCell ref="C929:C930"/>
    <mergeCell ref="D929:D930"/>
    <mergeCell ref="E929:E930"/>
    <mergeCell ref="F929:F930"/>
    <mergeCell ref="G929:G930"/>
    <mergeCell ref="H929:H930"/>
    <mergeCell ref="I929:I930"/>
    <mergeCell ref="H925:H926"/>
    <mergeCell ref="I925:I926"/>
    <mergeCell ref="J925:J926"/>
    <mergeCell ref="B927:B928"/>
    <mergeCell ref="C927:C928"/>
    <mergeCell ref="D927:D928"/>
    <mergeCell ref="E927:E928"/>
    <mergeCell ref="F927:F928"/>
    <mergeCell ref="G927:G928"/>
    <mergeCell ref="H927:H928"/>
    <mergeCell ref="B925:B926"/>
    <mergeCell ref="C925:C926"/>
    <mergeCell ref="D925:D926"/>
    <mergeCell ref="E925:E926"/>
    <mergeCell ref="F925:F926"/>
    <mergeCell ref="G925:G926"/>
    <mergeCell ref="J921:J922"/>
    <mergeCell ref="B923:B924"/>
    <mergeCell ref="C923:C924"/>
    <mergeCell ref="D923:D924"/>
    <mergeCell ref="E923:E924"/>
    <mergeCell ref="F923:F924"/>
    <mergeCell ref="G923:G924"/>
    <mergeCell ref="H923:H924"/>
    <mergeCell ref="I923:I924"/>
    <mergeCell ref="J923:J924"/>
    <mergeCell ref="I919:I920"/>
    <mergeCell ref="J919:J920"/>
    <mergeCell ref="B921:B922"/>
    <mergeCell ref="C921:C922"/>
    <mergeCell ref="D921:D922"/>
    <mergeCell ref="E921:E922"/>
    <mergeCell ref="F921:F922"/>
    <mergeCell ref="G921:G922"/>
    <mergeCell ref="H921:H922"/>
    <mergeCell ref="I921:I922"/>
    <mergeCell ref="H917:H918"/>
    <mergeCell ref="I917:I918"/>
    <mergeCell ref="J917:J918"/>
    <mergeCell ref="B919:B920"/>
    <mergeCell ref="C919:C920"/>
    <mergeCell ref="D919:D920"/>
    <mergeCell ref="E919:E920"/>
    <mergeCell ref="F919:F920"/>
    <mergeCell ref="G919:G920"/>
    <mergeCell ref="H919:H920"/>
    <mergeCell ref="B917:B918"/>
    <mergeCell ref="C917:C918"/>
    <mergeCell ref="D917:D918"/>
    <mergeCell ref="E917:E918"/>
    <mergeCell ref="F917:F918"/>
    <mergeCell ref="G917:G918"/>
    <mergeCell ref="J913:J914"/>
    <mergeCell ref="B915:B916"/>
    <mergeCell ref="C915:C916"/>
    <mergeCell ref="D915:D916"/>
    <mergeCell ref="E915:E916"/>
    <mergeCell ref="F915:F916"/>
    <mergeCell ref="G915:G916"/>
    <mergeCell ref="H915:H916"/>
    <mergeCell ref="I915:I916"/>
    <mergeCell ref="J915:J916"/>
    <mergeCell ref="I911:I912"/>
    <mergeCell ref="J911:J912"/>
    <mergeCell ref="B913:B914"/>
    <mergeCell ref="C913:C914"/>
    <mergeCell ref="D913:D914"/>
    <mergeCell ref="E913:E914"/>
    <mergeCell ref="F913:F914"/>
    <mergeCell ref="G913:G914"/>
    <mergeCell ref="H913:H914"/>
    <mergeCell ref="I913:I914"/>
    <mergeCell ref="H909:H910"/>
    <mergeCell ref="I909:I910"/>
    <mergeCell ref="J909:J910"/>
    <mergeCell ref="B911:B912"/>
    <mergeCell ref="C911:C912"/>
    <mergeCell ref="D911:D912"/>
    <mergeCell ref="E911:E912"/>
    <mergeCell ref="F911:F912"/>
    <mergeCell ref="G911:G912"/>
    <mergeCell ref="H911:H912"/>
    <mergeCell ref="B909:B910"/>
    <mergeCell ref="C909:C910"/>
    <mergeCell ref="D909:D910"/>
    <mergeCell ref="E909:E910"/>
    <mergeCell ref="F909:F910"/>
    <mergeCell ref="G909:G910"/>
    <mergeCell ref="J905:J906"/>
    <mergeCell ref="B907:B908"/>
    <mergeCell ref="C907:C908"/>
    <mergeCell ref="D907:D908"/>
    <mergeCell ref="E907:E908"/>
    <mergeCell ref="F907:F908"/>
    <mergeCell ref="G907:G908"/>
    <mergeCell ref="H907:H908"/>
    <mergeCell ref="I907:I908"/>
    <mergeCell ref="J907:J908"/>
    <mergeCell ref="I903:I904"/>
    <mergeCell ref="J903:J904"/>
    <mergeCell ref="B905:B906"/>
    <mergeCell ref="C905:C906"/>
    <mergeCell ref="D905:D906"/>
    <mergeCell ref="E905:E906"/>
    <mergeCell ref="F905:F906"/>
    <mergeCell ref="G905:G906"/>
    <mergeCell ref="H905:H906"/>
    <mergeCell ref="I905:I906"/>
    <mergeCell ref="H901:H902"/>
    <mergeCell ref="I901:I902"/>
    <mergeCell ref="J901:J902"/>
    <mergeCell ref="B903:B904"/>
    <mergeCell ref="C903:C904"/>
    <mergeCell ref="D903:D904"/>
    <mergeCell ref="E903:E904"/>
    <mergeCell ref="F903:F904"/>
    <mergeCell ref="G903:G904"/>
    <mergeCell ref="H903:H904"/>
    <mergeCell ref="B901:B902"/>
    <mergeCell ref="C901:C902"/>
    <mergeCell ref="D901:D902"/>
    <mergeCell ref="E901:E902"/>
    <mergeCell ref="F901:F902"/>
    <mergeCell ref="G901:G902"/>
    <mergeCell ref="J897:J898"/>
    <mergeCell ref="B899:B900"/>
    <mergeCell ref="C899:C900"/>
    <mergeCell ref="D899:D900"/>
    <mergeCell ref="E899:E900"/>
    <mergeCell ref="F899:F900"/>
    <mergeCell ref="G899:G900"/>
    <mergeCell ref="H899:H900"/>
    <mergeCell ref="I899:I900"/>
    <mergeCell ref="J899:J900"/>
    <mergeCell ref="I895:I896"/>
    <mergeCell ref="J895:J896"/>
    <mergeCell ref="B897:B898"/>
    <mergeCell ref="C897:C898"/>
    <mergeCell ref="D897:D898"/>
    <mergeCell ref="E897:E898"/>
    <mergeCell ref="F897:F898"/>
    <mergeCell ref="G897:G898"/>
    <mergeCell ref="H897:H898"/>
    <mergeCell ref="I897:I898"/>
    <mergeCell ref="H893:H894"/>
    <mergeCell ref="I893:I894"/>
    <mergeCell ref="J893:J894"/>
    <mergeCell ref="B895:B896"/>
    <mergeCell ref="C895:C896"/>
    <mergeCell ref="D895:D896"/>
    <mergeCell ref="E895:E896"/>
    <mergeCell ref="F895:F896"/>
    <mergeCell ref="G895:G896"/>
    <mergeCell ref="H895:H896"/>
    <mergeCell ref="B893:B894"/>
    <mergeCell ref="C893:C894"/>
    <mergeCell ref="D893:D894"/>
    <mergeCell ref="E893:E894"/>
    <mergeCell ref="F893:F894"/>
    <mergeCell ref="G893:G894"/>
    <mergeCell ref="J889:J890"/>
    <mergeCell ref="B891:B892"/>
    <mergeCell ref="C891:C892"/>
    <mergeCell ref="D891:D892"/>
    <mergeCell ref="E891:E892"/>
    <mergeCell ref="F891:F892"/>
    <mergeCell ref="G891:G892"/>
    <mergeCell ref="H891:H892"/>
    <mergeCell ref="I891:I892"/>
    <mergeCell ref="J891:J892"/>
    <mergeCell ref="I887:I888"/>
    <mergeCell ref="J887:J888"/>
    <mergeCell ref="B889:B890"/>
    <mergeCell ref="C889:C890"/>
    <mergeCell ref="D889:D890"/>
    <mergeCell ref="E889:E890"/>
    <mergeCell ref="F889:F890"/>
    <mergeCell ref="G889:G890"/>
    <mergeCell ref="H889:H890"/>
    <mergeCell ref="I889:I890"/>
    <mergeCell ref="H885:H886"/>
    <mergeCell ref="I885:I886"/>
    <mergeCell ref="J885:J886"/>
    <mergeCell ref="B887:B888"/>
    <mergeCell ref="C887:C888"/>
    <mergeCell ref="D887:D888"/>
    <mergeCell ref="E887:E888"/>
    <mergeCell ref="F887:F888"/>
    <mergeCell ref="G887:G888"/>
    <mergeCell ref="H887:H888"/>
    <mergeCell ref="B885:B886"/>
    <mergeCell ref="C885:C886"/>
    <mergeCell ref="D885:D886"/>
    <mergeCell ref="E885:E886"/>
    <mergeCell ref="F885:F886"/>
    <mergeCell ref="G885:G886"/>
    <mergeCell ref="J881:J882"/>
    <mergeCell ref="B883:B884"/>
    <mergeCell ref="C883:C884"/>
    <mergeCell ref="D883:D884"/>
    <mergeCell ref="E883:E884"/>
    <mergeCell ref="F883:F884"/>
    <mergeCell ref="G883:G884"/>
    <mergeCell ref="H883:H884"/>
    <mergeCell ref="I883:I884"/>
    <mergeCell ref="J883:J884"/>
    <mergeCell ref="I879:I880"/>
    <mergeCell ref="J879:J880"/>
    <mergeCell ref="B881:B882"/>
    <mergeCell ref="C881:C882"/>
    <mergeCell ref="D881:D882"/>
    <mergeCell ref="E881:E882"/>
    <mergeCell ref="F881:F882"/>
    <mergeCell ref="G881:G882"/>
    <mergeCell ref="H881:H882"/>
    <mergeCell ref="I881:I882"/>
    <mergeCell ref="H877:H878"/>
    <mergeCell ref="I877:I878"/>
    <mergeCell ref="J877:J878"/>
    <mergeCell ref="B879:B880"/>
    <mergeCell ref="C879:C880"/>
    <mergeCell ref="D879:D880"/>
    <mergeCell ref="E879:E880"/>
    <mergeCell ref="F879:F880"/>
    <mergeCell ref="G879:G880"/>
    <mergeCell ref="H879:H880"/>
    <mergeCell ref="B877:B878"/>
    <mergeCell ref="C877:C878"/>
    <mergeCell ref="D877:D878"/>
    <mergeCell ref="E877:E878"/>
    <mergeCell ref="F877:F878"/>
    <mergeCell ref="G877:G878"/>
    <mergeCell ref="J873:J874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75:J876"/>
    <mergeCell ref="I871:I872"/>
    <mergeCell ref="J871:J872"/>
    <mergeCell ref="B873:B874"/>
    <mergeCell ref="C873:C874"/>
    <mergeCell ref="D873:D874"/>
    <mergeCell ref="E873:E874"/>
    <mergeCell ref="F873:F874"/>
    <mergeCell ref="G873:G874"/>
    <mergeCell ref="H873:H874"/>
    <mergeCell ref="I873:I874"/>
    <mergeCell ref="H869:H870"/>
    <mergeCell ref="I869:I870"/>
    <mergeCell ref="J869:J870"/>
    <mergeCell ref="B871:B872"/>
    <mergeCell ref="C871:C872"/>
    <mergeCell ref="D871:D872"/>
    <mergeCell ref="E871:E872"/>
    <mergeCell ref="F871:F872"/>
    <mergeCell ref="G871:G872"/>
    <mergeCell ref="H871:H872"/>
    <mergeCell ref="B869:B870"/>
    <mergeCell ref="C869:C870"/>
    <mergeCell ref="D869:D870"/>
    <mergeCell ref="E869:E870"/>
    <mergeCell ref="F869:F870"/>
    <mergeCell ref="G869:G870"/>
    <mergeCell ref="J865:J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J867:J868"/>
    <mergeCell ref="I863:I864"/>
    <mergeCell ref="J863:J864"/>
    <mergeCell ref="B865:B866"/>
    <mergeCell ref="C865:C866"/>
    <mergeCell ref="D865:D866"/>
    <mergeCell ref="E865:E866"/>
    <mergeCell ref="F865:F866"/>
    <mergeCell ref="G865:G866"/>
    <mergeCell ref="H865:H866"/>
    <mergeCell ref="I865:I866"/>
    <mergeCell ref="H861:H862"/>
    <mergeCell ref="I861:I862"/>
    <mergeCell ref="J861:J862"/>
    <mergeCell ref="B863:B864"/>
    <mergeCell ref="C863:C864"/>
    <mergeCell ref="D863:D864"/>
    <mergeCell ref="E863:E864"/>
    <mergeCell ref="F863:F864"/>
    <mergeCell ref="G863:G864"/>
    <mergeCell ref="H863:H864"/>
    <mergeCell ref="B861:B862"/>
    <mergeCell ref="C861:C862"/>
    <mergeCell ref="D861:D862"/>
    <mergeCell ref="E861:E862"/>
    <mergeCell ref="F861:F862"/>
    <mergeCell ref="G861:G862"/>
    <mergeCell ref="J857:J858"/>
    <mergeCell ref="B859:B860"/>
    <mergeCell ref="C859:C860"/>
    <mergeCell ref="D859:D860"/>
    <mergeCell ref="E859:E860"/>
    <mergeCell ref="F859:F860"/>
    <mergeCell ref="G859:G860"/>
    <mergeCell ref="H859:H860"/>
    <mergeCell ref="I859:I860"/>
    <mergeCell ref="J859:J860"/>
    <mergeCell ref="I855:I856"/>
    <mergeCell ref="J855:J856"/>
    <mergeCell ref="B857:B858"/>
    <mergeCell ref="C857:C858"/>
    <mergeCell ref="D857:D858"/>
    <mergeCell ref="E857:E858"/>
    <mergeCell ref="F857:F858"/>
    <mergeCell ref="G857:G858"/>
    <mergeCell ref="H857:H858"/>
    <mergeCell ref="I857:I858"/>
    <mergeCell ref="H853:H854"/>
    <mergeCell ref="I853:I854"/>
    <mergeCell ref="J853:J854"/>
    <mergeCell ref="B855:B856"/>
    <mergeCell ref="C855:C856"/>
    <mergeCell ref="D855:D856"/>
    <mergeCell ref="E855:E856"/>
    <mergeCell ref="F855:F856"/>
    <mergeCell ref="G855:G856"/>
    <mergeCell ref="H855:H856"/>
    <mergeCell ref="B853:B854"/>
    <mergeCell ref="C853:C854"/>
    <mergeCell ref="D853:D854"/>
    <mergeCell ref="E853:E854"/>
    <mergeCell ref="F853:F854"/>
    <mergeCell ref="G853:G854"/>
    <mergeCell ref="J849:J850"/>
    <mergeCell ref="B851:B852"/>
    <mergeCell ref="C851:C852"/>
    <mergeCell ref="D851:D852"/>
    <mergeCell ref="E851:E852"/>
    <mergeCell ref="F851:F852"/>
    <mergeCell ref="G851:G852"/>
    <mergeCell ref="H851:H852"/>
    <mergeCell ref="I851:I852"/>
    <mergeCell ref="J851:J852"/>
    <mergeCell ref="I847:I848"/>
    <mergeCell ref="J847:J848"/>
    <mergeCell ref="B849:B850"/>
    <mergeCell ref="C849:C850"/>
    <mergeCell ref="D849:D850"/>
    <mergeCell ref="E849:E850"/>
    <mergeCell ref="F849:F850"/>
    <mergeCell ref="G849:G850"/>
    <mergeCell ref="H849:H850"/>
    <mergeCell ref="I849:I850"/>
    <mergeCell ref="H845:H846"/>
    <mergeCell ref="I845:I846"/>
    <mergeCell ref="J845:J846"/>
    <mergeCell ref="B847:B848"/>
    <mergeCell ref="C847:C848"/>
    <mergeCell ref="D847:D848"/>
    <mergeCell ref="E847:E848"/>
    <mergeCell ref="F847:F848"/>
    <mergeCell ref="G847:G848"/>
    <mergeCell ref="H847:H848"/>
    <mergeCell ref="B845:B846"/>
    <mergeCell ref="C845:C846"/>
    <mergeCell ref="D845:D846"/>
    <mergeCell ref="E845:E846"/>
    <mergeCell ref="F845:F846"/>
    <mergeCell ref="G845:G846"/>
    <mergeCell ref="J841:J842"/>
    <mergeCell ref="B843:B844"/>
    <mergeCell ref="C843:C844"/>
    <mergeCell ref="D843:D844"/>
    <mergeCell ref="E843:E844"/>
    <mergeCell ref="F843:F844"/>
    <mergeCell ref="G843:G844"/>
    <mergeCell ref="H843:H844"/>
    <mergeCell ref="I843:I844"/>
    <mergeCell ref="J843:J844"/>
    <mergeCell ref="I839:I840"/>
    <mergeCell ref="J839:J840"/>
    <mergeCell ref="B841:B842"/>
    <mergeCell ref="C841:C842"/>
    <mergeCell ref="D841:D842"/>
    <mergeCell ref="E841:E842"/>
    <mergeCell ref="F841:F842"/>
    <mergeCell ref="G841:G842"/>
    <mergeCell ref="H841:H842"/>
    <mergeCell ref="I841:I842"/>
    <mergeCell ref="H837:H838"/>
    <mergeCell ref="I837:I838"/>
    <mergeCell ref="J837:J838"/>
    <mergeCell ref="B839:B840"/>
    <mergeCell ref="C839:C840"/>
    <mergeCell ref="D839:D840"/>
    <mergeCell ref="E839:E840"/>
    <mergeCell ref="F839:F840"/>
    <mergeCell ref="G839:G840"/>
    <mergeCell ref="H839:H840"/>
    <mergeCell ref="B837:B838"/>
    <mergeCell ref="C837:C838"/>
    <mergeCell ref="D837:D838"/>
    <mergeCell ref="E837:E838"/>
    <mergeCell ref="F837:F838"/>
    <mergeCell ref="G837:G838"/>
    <mergeCell ref="J833:J834"/>
    <mergeCell ref="B835:B836"/>
    <mergeCell ref="C835:C836"/>
    <mergeCell ref="D835:D836"/>
    <mergeCell ref="E835:E836"/>
    <mergeCell ref="F835:F836"/>
    <mergeCell ref="G835:G836"/>
    <mergeCell ref="H835:H836"/>
    <mergeCell ref="I835:I836"/>
    <mergeCell ref="J835:J836"/>
    <mergeCell ref="I831:I832"/>
    <mergeCell ref="J831:J832"/>
    <mergeCell ref="B833:B834"/>
    <mergeCell ref="C833:C834"/>
    <mergeCell ref="D833:D834"/>
    <mergeCell ref="E833:E834"/>
    <mergeCell ref="F833:F834"/>
    <mergeCell ref="G833:G834"/>
    <mergeCell ref="H833:H834"/>
    <mergeCell ref="I833:I834"/>
    <mergeCell ref="H829:H830"/>
    <mergeCell ref="I829:I830"/>
    <mergeCell ref="J829:J830"/>
    <mergeCell ref="B831:B832"/>
    <mergeCell ref="C831:C832"/>
    <mergeCell ref="D831:D832"/>
    <mergeCell ref="E831:E832"/>
    <mergeCell ref="F831:F832"/>
    <mergeCell ref="G831:G832"/>
    <mergeCell ref="H831:H832"/>
    <mergeCell ref="B829:B830"/>
    <mergeCell ref="C829:C830"/>
    <mergeCell ref="D829:D830"/>
    <mergeCell ref="E829:E830"/>
    <mergeCell ref="F829:F830"/>
    <mergeCell ref="G829:G830"/>
    <mergeCell ref="J825:J826"/>
    <mergeCell ref="B827:B828"/>
    <mergeCell ref="C827:C828"/>
    <mergeCell ref="D827:D828"/>
    <mergeCell ref="E827:E828"/>
    <mergeCell ref="F827:F828"/>
    <mergeCell ref="G827:G828"/>
    <mergeCell ref="H827:H828"/>
    <mergeCell ref="I827:I828"/>
    <mergeCell ref="J827:J828"/>
    <mergeCell ref="I823:I824"/>
    <mergeCell ref="J823:J824"/>
    <mergeCell ref="B825:B826"/>
    <mergeCell ref="C825:C826"/>
    <mergeCell ref="D825:D826"/>
    <mergeCell ref="E825:E826"/>
    <mergeCell ref="F825:F826"/>
    <mergeCell ref="G825:G826"/>
    <mergeCell ref="H825:H826"/>
    <mergeCell ref="I825:I826"/>
    <mergeCell ref="H821:H822"/>
    <mergeCell ref="I821:I822"/>
    <mergeCell ref="J821:J822"/>
    <mergeCell ref="B823:B824"/>
    <mergeCell ref="C823:C824"/>
    <mergeCell ref="D823:D824"/>
    <mergeCell ref="E823:E824"/>
    <mergeCell ref="F823:F824"/>
    <mergeCell ref="G823:G824"/>
    <mergeCell ref="H823:H824"/>
    <mergeCell ref="B821:B822"/>
    <mergeCell ref="C821:C822"/>
    <mergeCell ref="D821:D822"/>
    <mergeCell ref="E821:E822"/>
    <mergeCell ref="F821:F822"/>
    <mergeCell ref="G821:G822"/>
    <mergeCell ref="J817:J818"/>
    <mergeCell ref="B819:B820"/>
    <mergeCell ref="C819:C820"/>
    <mergeCell ref="D819:D820"/>
    <mergeCell ref="E819:E820"/>
    <mergeCell ref="F819:F820"/>
    <mergeCell ref="G819:G820"/>
    <mergeCell ref="H819:H820"/>
    <mergeCell ref="I819:I820"/>
    <mergeCell ref="J819:J820"/>
    <mergeCell ref="I815:I816"/>
    <mergeCell ref="J815:J816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H813:H814"/>
    <mergeCell ref="I813:I814"/>
    <mergeCell ref="J813:J814"/>
    <mergeCell ref="B815:B816"/>
    <mergeCell ref="C815:C816"/>
    <mergeCell ref="D815:D816"/>
    <mergeCell ref="E815:E816"/>
    <mergeCell ref="F815:F816"/>
    <mergeCell ref="G815:G816"/>
    <mergeCell ref="H815:H816"/>
    <mergeCell ref="B813:B814"/>
    <mergeCell ref="C813:C814"/>
    <mergeCell ref="D813:D814"/>
    <mergeCell ref="E813:E814"/>
    <mergeCell ref="F813:F814"/>
    <mergeCell ref="G813:G814"/>
    <mergeCell ref="J809:J810"/>
    <mergeCell ref="B811:B812"/>
    <mergeCell ref="C811:C812"/>
    <mergeCell ref="D811:D812"/>
    <mergeCell ref="E811:E812"/>
    <mergeCell ref="F811:F812"/>
    <mergeCell ref="G811:G812"/>
    <mergeCell ref="H811:H812"/>
    <mergeCell ref="I811:I812"/>
    <mergeCell ref="J811:J812"/>
    <mergeCell ref="I807:I808"/>
    <mergeCell ref="J807:J808"/>
    <mergeCell ref="B809:B810"/>
    <mergeCell ref="C809:C810"/>
    <mergeCell ref="D809:D810"/>
    <mergeCell ref="E809:E810"/>
    <mergeCell ref="F809:F810"/>
    <mergeCell ref="G809:G810"/>
    <mergeCell ref="H809:H810"/>
    <mergeCell ref="I809:I810"/>
    <mergeCell ref="H805:H806"/>
    <mergeCell ref="I805:I806"/>
    <mergeCell ref="J805:J806"/>
    <mergeCell ref="B807:B808"/>
    <mergeCell ref="C807:C808"/>
    <mergeCell ref="D807:D808"/>
    <mergeCell ref="E807:E808"/>
    <mergeCell ref="F807:F808"/>
    <mergeCell ref="G807:G808"/>
    <mergeCell ref="H807:H808"/>
    <mergeCell ref="B805:B806"/>
    <mergeCell ref="C805:C806"/>
    <mergeCell ref="D805:D806"/>
    <mergeCell ref="E805:E806"/>
    <mergeCell ref="F805:F806"/>
    <mergeCell ref="G805:G806"/>
    <mergeCell ref="J801:J802"/>
    <mergeCell ref="B803:B804"/>
    <mergeCell ref="C803:C804"/>
    <mergeCell ref="D803:D804"/>
    <mergeCell ref="E803:E804"/>
    <mergeCell ref="F803:F804"/>
    <mergeCell ref="G803:G804"/>
    <mergeCell ref="H803:H804"/>
    <mergeCell ref="I803:I804"/>
    <mergeCell ref="J803:J804"/>
    <mergeCell ref="I799:I800"/>
    <mergeCell ref="J799:J800"/>
    <mergeCell ref="B801:B802"/>
    <mergeCell ref="C801:C802"/>
    <mergeCell ref="D801:D802"/>
    <mergeCell ref="E801:E802"/>
    <mergeCell ref="F801:F802"/>
    <mergeCell ref="G801:G802"/>
    <mergeCell ref="H801:H802"/>
    <mergeCell ref="I801:I802"/>
    <mergeCell ref="H797:H798"/>
    <mergeCell ref="I797:I798"/>
    <mergeCell ref="J797:J798"/>
    <mergeCell ref="B799:B800"/>
    <mergeCell ref="C799:C800"/>
    <mergeCell ref="D799:D800"/>
    <mergeCell ref="E799:E800"/>
    <mergeCell ref="F799:F800"/>
    <mergeCell ref="G799:G800"/>
    <mergeCell ref="H799:H800"/>
    <mergeCell ref="B797:B798"/>
    <mergeCell ref="C797:C798"/>
    <mergeCell ref="D797:D798"/>
    <mergeCell ref="E797:E798"/>
    <mergeCell ref="F797:F798"/>
    <mergeCell ref="G797:G798"/>
    <mergeCell ref="J793:J794"/>
    <mergeCell ref="B795:B796"/>
    <mergeCell ref="C795:C796"/>
    <mergeCell ref="D795:D796"/>
    <mergeCell ref="E795:E796"/>
    <mergeCell ref="F795:F796"/>
    <mergeCell ref="G795:G796"/>
    <mergeCell ref="H795:H796"/>
    <mergeCell ref="I795:I796"/>
    <mergeCell ref="J795:J796"/>
    <mergeCell ref="I791:I792"/>
    <mergeCell ref="J791:J792"/>
    <mergeCell ref="B793:B794"/>
    <mergeCell ref="C793:C794"/>
    <mergeCell ref="D793:D794"/>
    <mergeCell ref="E793:E794"/>
    <mergeCell ref="F793:F794"/>
    <mergeCell ref="G793:G794"/>
    <mergeCell ref="H793:H794"/>
    <mergeCell ref="I793:I794"/>
    <mergeCell ref="H789:H790"/>
    <mergeCell ref="I789:I790"/>
    <mergeCell ref="J789:J790"/>
    <mergeCell ref="B791:B792"/>
    <mergeCell ref="C791:C792"/>
    <mergeCell ref="D791:D792"/>
    <mergeCell ref="E791:E792"/>
    <mergeCell ref="F791:F792"/>
    <mergeCell ref="G791:G792"/>
    <mergeCell ref="H791:H792"/>
    <mergeCell ref="B789:B790"/>
    <mergeCell ref="C789:C790"/>
    <mergeCell ref="D789:D790"/>
    <mergeCell ref="E789:E790"/>
    <mergeCell ref="F789:F790"/>
    <mergeCell ref="G789:G790"/>
    <mergeCell ref="J785:J786"/>
    <mergeCell ref="B787:B788"/>
    <mergeCell ref="C787:C788"/>
    <mergeCell ref="D787:D788"/>
    <mergeCell ref="E787:E788"/>
    <mergeCell ref="F787:F788"/>
    <mergeCell ref="G787:G788"/>
    <mergeCell ref="H787:H788"/>
    <mergeCell ref="I787:I788"/>
    <mergeCell ref="J787:J788"/>
    <mergeCell ref="I783:I784"/>
    <mergeCell ref="J783:J784"/>
    <mergeCell ref="B785:B786"/>
    <mergeCell ref="C785:C786"/>
    <mergeCell ref="D785:D786"/>
    <mergeCell ref="E785:E786"/>
    <mergeCell ref="F785:F786"/>
    <mergeCell ref="G785:G786"/>
    <mergeCell ref="H785:H786"/>
    <mergeCell ref="I785:I786"/>
    <mergeCell ref="H781:H782"/>
    <mergeCell ref="I781:I782"/>
    <mergeCell ref="J781:J782"/>
    <mergeCell ref="B783:B784"/>
    <mergeCell ref="C783:C784"/>
    <mergeCell ref="D783:D784"/>
    <mergeCell ref="E783:E784"/>
    <mergeCell ref="F783:F784"/>
    <mergeCell ref="G783:G784"/>
    <mergeCell ref="H783:H784"/>
    <mergeCell ref="B781:B782"/>
    <mergeCell ref="C781:C782"/>
    <mergeCell ref="D781:D782"/>
    <mergeCell ref="E781:E782"/>
    <mergeCell ref="F781:F782"/>
    <mergeCell ref="G781:G782"/>
    <mergeCell ref="J777:J778"/>
    <mergeCell ref="B779:B780"/>
    <mergeCell ref="C779:C780"/>
    <mergeCell ref="D779:D780"/>
    <mergeCell ref="E779:E780"/>
    <mergeCell ref="F779:F780"/>
    <mergeCell ref="G779:G780"/>
    <mergeCell ref="H779:H780"/>
    <mergeCell ref="I779:I780"/>
    <mergeCell ref="J779:J780"/>
    <mergeCell ref="I775:I776"/>
    <mergeCell ref="J775:J776"/>
    <mergeCell ref="B777:B778"/>
    <mergeCell ref="C777:C778"/>
    <mergeCell ref="D777:D778"/>
    <mergeCell ref="E777:E778"/>
    <mergeCell ref="F777:F778"/>
    <mergeCell ref="G777:G778"/>
    <mergeCell ref="H777:H778"/>
    <mergeCell ref="I777:I778"/>
    <mergeCell ref="H773:H774"/>
    <mergeCell ref="I773:I774"/>
    <mergeCell ref="J773:J774"/>
    <mergeCell ref="B775:B776"/>
    <mergeCell ref="C775:C776"/>
    <mergeCell ref="D775:D776"/>
    <mergeCell ref="E775:E776"/>
    <mergeCell ref="F775:F776"/>
    <mergeCell ref="G775:G776"/>
    <mergeCell ref="H775:H776"/>
    <mergeCell ref="B773:B774"/>
    <mergeCell ref="C773:C774"/>
    <mergeCell ref="D773:D774"/>
    <mergeCell ref="E773:E774"/>
    <mergeCell ref="F773:F774"/>
    <mergeCell ref="G773:G774"/>
    <mergeCell ref="J769:J770"/>
    <mergeCell ref="B771:B772"/>
    <mergeCell ref="C771:C772"/>
    <mergeCell ref="D771:D772"/>
    <mergeCell ref="E771:E772"/>
    <mergeCell ref="F771:F772"/>
    <mergeCell ref="G771:G772"/>
    <mergeCell ref="H771:H772"/>
    <mergeCell ref="I771:I772"/>
    <mergeCell ref="J771:J772"/>
    <mergeCell ref="I767:I768"/>
    <mergeCell ref="J767:J768"/>
    <mergeCell ref="B769:B770"/>
    <mergeCell ref="C769:C770"/>
    <mergeCell ref="D769:D770"/>
    <mergeCell ref="E769:E770"/>
    <mergeCell ref="F769:F770"/>
    <mergeCell ref="G769:G770"/>
    <mergeCell ref="H769:H770"/>
    <mergeCell ref="I769:I770"/>
    <mergeCell ref="H765:H766"/>
    <mergeCell ref="I765:I766"/>
    <mergeCell ref="J765:J766"/>
    <mergeCell ref="B767:B768"/>
    <mergeCell ref="C767:C768"/>
    <mergeCell ref="D767:D768"/>
    <mergeCell ref="E767:E768"/>
    <mergeCell ref="F767:F768"/>
    <mergeCell ref="G767:G768"/>
    <mergeCell ref="H767:H768"/>
    <mergeCell ref="B765:B766"/>
    <mergeCell ref="C765:C766"/>
    <mergeCell ref="D765:D766"/>
    <mergeCell ref="E765:E766"/>
    <mergeCell ref="F765:F766"/>
    <mergeCell ref="G765:G766"/>
    <mergeCell ref="J761:J762"/>
    <mergeCell ref="B763:B764"/>
    <mergeCell ref="C763:C764"/>
    <mergeCell ref="D763:D764"/>
    <mergeCell ref="E763:E764"/>
    <mergeCell ref="F763:F764"/>
    <mergeCell ref="G763:G764"/>
    <mergeCell ref="H763:H764"/>
    <mergeCell ref="I763:I764"/>
    <mergeCell ref="J763:J764"/>
    <mergeCell ref="I759:I760"/>
    <mergeCell ref="J759:J760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H757:H758"/>
    <mergeCell ref="I757:I758"/>
    <mergeCell ref="J757:J758"/>
    <mergeCell ref="B759:B760"/>
    <mergeCell ref="C759:C760"/>
    <mergeCell ref="D759:D760"/>
    <mergeCell ref="E759:E760"/>
    <mergeCell ref="F759:F760"/>
    <mergeCell ref="G759:G760"/>
    <mergeCell ref="H759:H760"/>
    <mergeCell ref="B757:B758"/>
    <mergeCell ref="C757:C758"/>
    <mergeCell ref="D757:D758"/>
    <mergeCell ref="E757:E758"/>
    <mergeCell ref="F757:F758"/>
    <mergeCell ref="G757:G758"/>
    <mergeCell ref="J753:J754"/>
    <mergeCell ref="B755:B756"/>
    <mergeCell ref="C755:C756"/>
    <mergeCell ref="D755:D756"/>
    <mergeCell ref="E755:E756"/>
    <mergeCell ref="F755:F756"/>
    <mergeCell ref="G755:G756"/>
    <mergeCell ref="H755:H756"/>
    <mergeCell ref="I755:I756"/>
    <mergeCell ref="J755:J756"/>
    <mergeCell ref="I751:I752"/>
    <mergeCell ref="J751:J752"/>
    <mergeCell ref="B753:B754"/>
    <mergeCell ref="C753:C754"/>
    <mergeCell ref="D753:D754"/>
    <mergeCell ref="E753:E754"/>
    <mergeCell ref="F753:F754"/>
    <mergeCell ref="G753:G754"/>
    <mergeCell ref="H753:H754"/>
    <mergeCell ref="I753:I754"/>
    <mergeCell ref="H749:H750"/>
    <mergeCell ref="I749:I750"/>
    <mergeCell ref="J749:J750"/>
    <mergeCell ref="B751:B752"/>
    <mergeCell ref="C751:C752"/>
    <mergeCell ref="D751:D752"/>
    <mergeCell ref="E751:E752"/>
    <mergeCell ref="F751:F752"/>
    <mergeCell ref="G751:G752"/>
    <mergeCell ref="H751:H752"/>
    <mergeCell ref="B749:B750"/>
    <mergeCell ref="C749:C750"/>
    <mergeCell ref="D749:D750"/>
    <mergeCell ref="E749:E750"/>
    <mergeCell ref="F749:F750"/>
    <mergeCell ref="G749:G750"/>
    <mergeCell ref="J745:J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I743:I744"/>
    <mergeCell ref="J743:J744"/>
    <mergeCell ref="B745:B746"/>
    <mergeCell ref="C745:C746"/>
    <mergeCell ref="D745:D746"/>
    <mergeCell ref="E745:E746"/>
    <mergeCell ref="F745:F746"/>
    <mergeCell ref="G745:G746"/>
    <mergeCell ref="H745:H746"/>
    <mergeCell ref="I745:I746"/>
    <mergeCell ref="H741:H742"/>
    <mergeCell ref="I741:I742"/>
    <mergeCell ref="J741:J742"/>
    <mergeCell ref="B743:B744"/>
    <mergeCell ref="C743:C744"/>
    <mergeCell ref="D743:D744"/>
    <mergeCell ref="E743:E744"/>
    <mergeCell ref="F743:F744"/>
    <mergeCell ref="G743:G744"/>
    <mergeCell ref="H743:H744"/>
    <mergeCell ref="B741:B742"/>
    <mergeCell ref="C741:C742"/>
    <mergeCell ref="D741:D742"/>
    <mergeCell ref="E741:E742"/>
    <mergeCell ref="F741:F742"/>
    <mergeCell ref="G741:G742"/>
    <mergeCell ref="J737:J738"/>
    <mergeCell ref="B739:B740"/>
    <mergeCell ref="C739:C740"/>
    <mergeCell ref="D739:D740"/>
    <mergeCell ref="E739:E740"/>
    <mergeCell ref="F739:F740"/>
    <mergeCell ref="G739:G740"/>
    <mergeCell ref="H739:H740"/>
    <mergeCell ref="I739:I740"/>
    <mergeCell ref="J739:J740"/>
    <mergeCell ref="I735:I736"/>
    <mergeCell ref="J735:J736"/>
    <mergeCell ref="B737:B738"/>
    <mergeCell ref="C737:C738"/>
    <mergeCell ref="D737:D738"/>
    <mergeCell ref="E737:E738"/>
    <mergeCell ref="F737:F738"/>
    <mergeCell ref="G737:G738"/>
    <mergeCell ref="H737:H738"/>
    <mergeCell ref="I737:I738"/>
    <mergeCell ref="H733:H734"/>
    <mergeCell ref="I733:I734"/>
    <mergeCell ref="J733:J734"/>
    <mergeCell ref="B735:B736"/>
    <mergeCell ref="C735:C736"/>
    <mergeCell ref="D735:D736"/>
    <mergeCell ref="E735:E736"/>
    <mergeCell ref="F735:F736"/>
    <mergeCell ref="G735:G736"/>
    <mergeCell ref="H735:H736"/>
    <mergeCell ref="B733:B734"/>
    <mergeCell ref="C733:C734"/>
    <mergeCell ref="D733:D734"/>
    <mergeCell ref="E733:E734"/>
    <mergeCell ref="F733:F734"/>
    <mergeCell ref="G733:G734"/>
    <mergeCell ref="J729:J730"/>
    <mergeCell ref="B731:B732"/>
    <mergeCell ref="C731:C732"/>
    <mergeCell ref="D731:D732"/>
    <mergeCell ref="E731:E732"/>
    <mergeCell ref="F731:F732"/>
    <mergeCell ref="G731:G732"/>
    <mergeCell ref="H731:H732"/>
    <mergeCell ref="I731:I732"/>
    <mergeCell ref="J731:J732"/>
    <mergeCell ref="I727:I728"/>
    <mergeCell ref="J727:J728"/>
    <mergeCell ref="B729:B730"/>
    <mergeCell ref="C729:C730"/>
    <mergeCell ref="D729:D730"/>
    <mergeCell ref="E729:E730"/>
    <mergeCell ref="F729:F730"/>
    <mergeCell ref="G729:G730"/>
    <mergeCell ref="H729:H730"/>
    <mergeCell ref="I729:I730"/>
    <mergeCell ref="H725:H726"/>
    <mergeCell ref="I725:I726"/>
    <mergeCell ref="J725:J726"/>
    <mergeCell ref="B727:B728"/>
    <mergeCell ref="C727:C728"/>
    <mergeCell ref="D727:D728"/>
    <mergeCell ref="E727:E728"/>
    <mergeCell ref="F727:F728"/>
    <mergeCell ref="G727:G728"/>
    <mergeCell ref="H727:H728"/>
    <mergeCell ref="B725:B726"/>
    <mergeCell ref="C725:C726"/>
    <mergeCell ref="D725:D726"/>
    <mergeCell ref="E725:E726"/>
    <mergeCell ref="F725:F726"/>
    <mergeCell ref="G725:G726"/>
    <mergeCell ref="J721:J722"/>
    <mergeCell ref="B723:B724"/>
    <mergeCell ref="C723:C724"/>
    <mergeCell ref="D723:D724"/>
    <mergeCell ref="E723:E724"/>
    <mergeCell ref="F723:F724"/>
    <mergeCell ref="G723:G724"/>
    <mergeCell ref="H723:H724"/>
    <mergeCell ref="I723:I724"/>
    <mergeCell ref="J723:J724"/>
    <mergeCell ref="I719:I720"/>
    <mergeCell ref="J719:J720"/>
    <mergeCell ref="B721:B722"/>
    <mergeCell ref="C721:C722"/>
    <mergeCell ref="D721:D722"/>
    <mergeCell ref="E721:E722"/>
    <mergeCell ref="F721:F722"/>
    <mergeCell ref="G721:G722"/>
    <mergeCell ref="H721:H722"/>
    <mergeCell ref="I721:I722"/>
    <mergeCell ref="H717:H718"/>
    <mergeCell ref="I717:I718"/>
    <mergeCell ref="J717:J718"/>
    <mergeCell ref="B719:B720"/>
    <mergeCell ref="C719:C720"/>
    <mergeCell ref="D719:D720"/>
    <mergeCell ref="E719:E720"/>
    <mergeCell ref="F719:F720"/>
    <mergeCell ref="G719:G720"/>
    <mergeCell ref="H719:H720"/>
    <mergeCell ref="B717:B718"/>
    <mergeCell ref="C717:C718"/>
    <mergeCell ref="D717:D718"/>
    <mergeCell ref="E717:E718"/>
    <mergeCell ref="F717:F718"/>
    <mergeCell ref="G717:G718"/>
    <mergeCell ref="J713:J714"/>
    <mergeCell ref="B715:B716"/>
    <mergeCell ref="C715:C716"/>
    <mergeCell ref="D715:D716"/>
    <mergeCell ref="E715:E716"/>
    <mergeCell ref="F715:F716"/>
    <mergeCell ref="G715:G716"/>
    <mergeCell ref="H715:H716"/>
    <mergeCell ref="I715:I716"/>
    <mergeCell ref="J715:J716"/>
    <mergeCell ref="I711:I712"/>
    <mergeCell ref="J711:J712"/>
    <mergeCell ref="B713:B714"/>
    <mergeCell ref="C713:C714"/>
    <mergeCell ref="D713:D714"/>
    <mergeCell ref="E713:E714"/>
    <mergeCell ref="F713:F714"/>
    <mergeCell ref="G713:G714"/>
    <mergeCell ref="H713:H714"/>
    <mergeCell ref="I713:I714"/>
    <mergeCell ref="H709:H710"/>
    <mergeCell ref="I709:I710"/>
    <mergeCell ref="J709:J710"/>
    <mergeCell ref="B711:B712"/>
    <mergeCell ref="C711:C712"/>
    <mergeCell ref="D711:D712"/>
    <mergeCell ref="E711:E712"/>
    <mergeCell ref="F711:F712"/>
    <mergeCell ref="G711:G712"/>
    <mergeCell ref="H711:H712"/>
    <mergeCell ref="B709:B710"/>
    <mergeCell ref="C709:C710"/>
    <mergeCell ref="D709:D710"/>
    <mergeCell ref="E709:E710"/>
    <mergeCell ref="F709:F710"/>
    <mergeCell ref="G709:G710"/>
    <mergeCell ref="J705:J706"/>
    <mergeCell ref="B707:B708"/>
    <mergeCell ref="C707:C708"/>
    <mergeCell ref="D707:D708"/>
    <mergeCell ref="E707:E708"/>
    <mergeCell ref="F707:F708"/>
    <mergeCell ref="G707:G708"/>
    <mergeCell ref="H707:H708"/>
    <mergeCell ref="I707:I708"/>
    <mergeCell ref="J707:J708"/>
    <mergeCell ref="I703:I704"/>
    <mergeCell ref="J703:J704"/>
    <mergeCell ref="B705:B706"/>
    <mergeCell ref="C705:C706"/>
    <mergeCell ref="D705:D706"/>
    <mergeCell ref="E705:E706"/>
    <mergeCell ref="F705:F706"/>
    <mergeCell ref="G705:G706"/>
    <mergeCell ref="H705:H706"/>
    <mergeCell ref="I705:I706"/>
    <mergeCell ref="H701:H702"/>
    <mergeCell ref="I701:I702"/>
    <mergeCell ref="J701:J702"/>
    <mergeCell ref="B703:B704"/>
    <mergeCell ref="C703:C704"/>
    <mergeCell ref="D703:D704"/>
    <mergeCell ref="E703:E704"/>
    <mergeCell ref="F703:F704"/>
    <mergeCell ref="G703:G704"/>
    <mergeCell ref="H703:H704"/>
    <mergeCell ref="B701:B702"/>
    <mergeCell ref="C701:C702"/>
    <mergeCell ref="D701:D702"/>
    <mergeCell ref="E701:E702"/>
    <mergeCell ref="F701:F702"/>
    <mergeCell ref="G701:G702"/>
    <mergeCell ref="J697:J698"/>
    <mergeCell ref="B699:B700"/>
    <mergeCell ref="C699:C700"/>
    <mergeCell ref="D699:D700"/>
    <mergeCell ref="E699:E700"/>
    <mergeCell ref="F699:F700"/>
    <mergeCell ref="G699:G700"/>
    <mergeCell ref="H699:H700"/>
    <mergeCell ref="I699:I700"/>
    <mergeCell ref="J699:J700"/>
    <mergeCell ref="I695:I696"/>
    <mergeCell ref="J695:J696"/>
    <mergeCell ref="B697:B698"/>
    <mergeCell ref="C697:C698"/>
    <mergeCell ref="D697:D698"/>
    <mergeCell ref="E697:E698"/>
    <mergeCell ref="F697:F698"/>
    <mergeCell ref="G697:G698"/>
    <mergeCell ref="H697:H698"/>
    <mergeCell ref="I697:I698"/>
    <mergeCell ref="H693:H694"/>
    <mergeCell ref="I693:I694"/>
    <mergeCell ref="J693:J694"/>
    <mergeCell ref="B695:B696"/>
    <mergeCell ref="C695:C696"/>
    <mergeCell ref="D695:D696"/>
    <mergeCell ref="E695:E696"/>
    <mergeCell ref="F695:F696"/>
    <mergeCell ref="G695:G696"/>
    <mergeCell ref="H695:H696"/>
    <mergeCell ref="B693:B694"/>
    <mergeCell ref="C693:C694"/>
    <mergeCell ref="D693:D694"/>
    <mergeCell ref="E693:E694"/>
    <mergeCell ref="F693:F694"/>
    <mergeCell ref="G693:G694"/>
    <mergeCell ref="J689:J690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I687:I688"/>
    <mergeCell ref="J687:J688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H685:H686"/>
    <mergeCell ref="I685:I686"/>
    <mergeCell ref="J685:J686"/>
    <mergeCell ref="B687:B688"/>
    <mergeCell ref="C687:C688"/>
    <mergeCell ref="D687:D688"/>
    <mergeCell ref="E687:E688"/>
    <mergeCell ref="F687:F688"/>
    <mergeCell ref="G687:G688"/>
    <mergeCell ref="H687:H688"/>
    <mergeCell ref="B685:B686"/>
    <mergeCell ref="C685:C686"/>
    <mergeCell ref="D685:D686"/>
    <mergeCell ref="E685:E686"/>
    <mergeCell ref="F685:F686"/>
    <mergeCell ref="G685:G686"/>
    <mergeCell ref="J681:J682"/>
    <mergeCell ref="B683:B684"/>
    <mergeCell ref="C683:C684"/>
    <mergeCell ref="D683:D684"/>
    <mergeCell ref="E683:E684"/>
    <mergeCell ref="F683:F684"/>
    <mergeCell ref="G683:G684"/>
    <mergeCell ref="H683:H684"/>
    <mergeCell ref="I683:I684"/>
    <mergeCell ref="J683:J684"/>
    <mergeCell ref="I679:I680"/>
    <mergeCell ref="J679:J680"/>
    <mergeCell ref="B681:B682"/>
    <mergeCell ref="C681:C682"/>
    <mergeCell ref="D681:D682"/>
    <mergeCell ref="E681:E682"/>
    <mergeCell ref="F681:F682"/>
    <mergeCell ref="G681:G682"/>
    <mergeCell ref="H681:H682"/>
    <mergeCell ref="I681:I682"/>
    <mergeCell ref="H677:H678"/>
    <mergeCell ref="I677:I678"/>
    <mergeCell ref="J677:J678"/>
    <mergeCell ref="B679:B680"/>
    <mergeCell ref="C679:C680"/>
    <mergeCell ref="D679:D680"/>
    <mergeCell ref="E679:E680"/>
    <mergeCell ref="F679:F680"/>
    <mergeCell ref="G679:G680"/>
    <mergeCell ref="H679:H680"/>
    <mergeCell ref="B677:B678"/>
    <mergeCell ref="C677:C678"/>
    <mergeCell ref="D677:D678"/>
    <mergeCell ref="E677:E678"/>
    <mergeCell ref="F677:F678"/>
    <mergeCell ref="G677:G678"/>
    <mergeCell ref="J673:J674"/>
    <mergeCell ref="B675:B676"/>
    <mergeCell ref="C675:C676"/>
    <mergeCell ref="D675:D676"/>
    <mergeCell ref="E675:E676"/>
    <mergeCell ref="F675:F676"/>
    <mergeCell ref="G675:G676"/>
    <mergeCell ref="H675:H676"/>
    <mergeCell ref="I675:I676"/>
    <mergeCell ref="J675:J676"/>
    <mergeCell ref="I671:I672"/>
    <mergeCell ref="J671:J672"/>
    <mergeCell ref="B673:B674"/>
    <mergeCell ref="C673:C674"/>
    <mergeCell ref="D673:D674"/>
    <mergeCell ref="E673:E674"/>
    <mergeCell ref="F673:F674"/>
    <mergeCell ref="G673:G674"/>
    <mergeCell ref="H673:H674"/>
    <mergeCell ref="I673:I674"/>
    <mergeCell ref="H669:H670"/>
    <mergeCell ref="I669:I670"/>
    <mergeCell ref="J669:J670"/>
    <mergeCell ref="B671:B672"/>
    <mergeCell ref="C671:C672"/>
    <mergeCell ref="D671:D672"/>
    <mergeCell ref="E671:E672"/>
    <mergeCell ref="F671:F672"/>
    <mergeCell ref="G671:G672"/>
    <mergeCell ref="H671:H672"/>
    <mergeCell ref="B669:B670"/>
    <mergeCell ref="C669:C670"/>
    <mergeCell ref="D669:D670"/>
    <mergeCell ref="E669:E670"/>
    <mergeCell ref="F669:F670"/>
    <mergeCell ref="G669:G670"/>
    <mergeCell ref="J665:J666"/>
    <mergeCell ref="B667:B668"/>
    <mergeCell ref="C667:C668"/>
    <mergeCell ref="D667:D668"/>
    <mergeCell ref="E667:E668"/>
    <mergeCell ref="F667:F668"/>
    <mergeCell ref="G667:G668"/>
    <mergeCell ref="H667:H668"/>
    <mergeCell ref="I667:I668"/>
    <mergeCell ref="J667:J668"/>
    <mergeCell ref="I663:I664"/>
    <mergeCell ref="J663:J664"/>
    <mergeCell ref="B665:B666"/>
    <mergeCell ref="C665:C666"/>
    <mergeCell ref="D665:D666"/>
    <mergeCell ref="E665:E666"/>
    <mergeCell ref="F665:F666"/>
    <mergeCell ref="G665:G666"/>
    <mergeCell ref="H665:H666"/>
    <mergeCell ref="I665:I666"/>
    <mergeCell ref="H661:H662"/>
    <mergeCell ref="I661:I662"/>
    <mergeCell ref="J661:J662"/>
    <mergeCell ref="B663:B664"/>
    <mergeCell ref="C663:C664"/>
    <mergeCell ref="D663:D664"/>
    <mergeCell ref="E663:E664"/>
    <mergeCell ref="F663:F664"/>
    <mergeCell ref="G663:G664"/>
    <mergeCell ref="H663:H664"/>
    <mergeCell ref="B661:B662"/>
    <mergeCell ref="C661:C662"/>
    <mergeCell ref="D661:D662"/>
    <mergeCell ref="E661:E662"/>
    <mergeCell ref="F661:F662"/>
    <mergeCell ref="G661:G662"/>
    <mergeCell ref="J657:J658"/>
    <mergeCell ref="B659:B660"/>
    <mergeCell ref="C659:C660"/>
    <mergeCell ref="D659:D660"/>
    <mergeCell ref="E659:E660"/>
    <mergeCell ref="F659:F660"/>
    <mergeCell ref="G659:G660"/>
    <mergeCell ref="H659:H660"/>
    <mergeCell ref="I659:I660"/>
    <mergeCell ref="J659:J660"/>
    <mergeCell ref="I655:I656"/>
    <mergeCell ref="J655:J656"/>
    <mergeCell ref="B657:B658"/>
    <mergeCell ref="C657:C658"/>
    <mergeCell ref="D657:D658"/>
    <mergeCell ref="E657:E658"/>
    <mergeCell ref="F657:F658"/>
    <mergeCell ref="G657:G658"/>
    <mergeCell ref="H657:H658"/>
    <mergeCell ref="I657:I658"/>
    <mergeCell ref="H653:H654"/>
    <mergeCell ref="I653:I654"/>
    <mergeCell ref="J653:J654"/>
    <mergeCell ref="B655:B656"/>
    <mergeCell ref="C655:C656"/>
    <mergeCell ref="D655:D656"/>
    <mergeCell ref="E655:E656"/>
    <mergeCell ref="F655:F656"/>
    <mergeCell ref="G655:G656"/>
    <mergeCell ref="H655:H656"/>
    <mergeCell ref="B653:B654"/>
    <mergeCell ref="C653:C654"/>
    <mergeCell ref="D653:D654"/>
    <mergeCell ref="E653:E654"/>
    <mergeCell ref="F653:F654"/>
    <mergeCell ref="G653:G654"/>
    <mergeCell ref="J649:J650"/>
    <mergeCell ref="B651:B652"/>
    <mergeCell ref="C651:C652"/>
    <mergeCell ref="D651:D652"/>
    <mergeCell ref="E651:E652"/>
    <mergeCell ref="F651:F652"/>
    <mergeCell ref="G651:G652"/>
    <mergeCell ref="H651:H652"/>
    <mergeCell ref="I651:I652"/>
    <mergeCell ref="J651:J652"/>
    <mergeCell ref="I647:I648"/>
    <mergeCell ref="J647:J648"/>
    <mergeCell ref="B649:B650"/>
    <mergeCell ref="C649:C650"/>
    <mergeCell ref="D649:D650"/>
    <mergeCell ref="E649:E650"/>
    <mergeCell ref="F649:F650"/>
    <mergeCell ref="G649:G650"/>
    <mergeCell ref="H649:H650"/>
    <mergeCell ref="I649:I650"/>
    <mergeCell ref="H645:H646"/>
    <mergeCell ref="I645:I646"/>
    <mergeCell ref="J645:J646"/>
    <mergeCell ref="B647:B648"/>
    <mergeCell ref="C647:C648"/>
    <mergeCell ref="D647:D648"/>
    <mergeCell ref="E647:E648"/>
    <mergeCell ref="F647:F648"/>
    <mergeCell ref="G647:G648"/>
    <mergeCell ref="H647:H648"/>
    <mergeCell ref="B645:B646"/>
    <mergeCell ref="C645:C646"/>
    <mergeCell ref="D645:D646"/>
    <mergeCell ref="E645:E646"/>
    <mergeCell ref="F645:F646"/>
    <mergeCell ref="G645:G646"/>
    <mergeCell ref="J641:J642"/>
    <mergeCell ref="B643:B644"/>
    <mergeCell ref="C643:C644"/>
    <mergeCell ref="D643:D644"/>
    <mergeCell ref="E643:E644"/>
    <mergeCell ref="F643:F644"/>
    <mergeCell ref="G643:G644"/>
    <mergeCell ref="H643:H644"/>
    <mergeCell ref="I643:I644"/>
    <mergeCell ref="J643:J644"/>
    <mergeCell ref="I639:I640"/>
    <mergeCell ref="J639:J640"/>
    <mergeCell ref="B641:B642"/>
    <mergeCell ref="C641:C642"/>
    <mergeCell ref="D641:D642"/>
    <mergeCell ref="E641:E642"/>
    <mergeCell ref="F641:F642"/>
    <mergeCell ref="G641:G642"/>
    <mergeCell ref="H641:H642"/>
    <mergeCell ref="I641:I642"/>
    <mergeCell ref="H637:H638"/>
    <mergeCell ref="I637:I638"/>
    <mergeCell ref="J637:J638"/>
    <mergeCell ref="B639:B640"/>
    <mergeCell ref="C639:C640"/>
    <mergeCell ref="D639:D640"/>
    <mergeCell ref="E639:E640"/>
    <mergeCell ref="F639:F640"/>
    <mergeCell ref="G639:G640"/>
    <mergeCell ref="H639:H640"/>
    <mergeCell ref="B637:B638"/>
    <mergeCell ref="C637:C638"/>
    <mergeCell ref="D637:D638"/>
    <mergeCell ref="E637:E638"/>
    <mergeCell ref="F637:F638"/>
    <mergeCell ref="G637:G638"/>
    <mergeCell ref="J633:J634"/>
    <mergeCell ref="B635:B636"/>
    <mergeCell ref="C635:C636"/>
    <mergeCell ref="D635:D636"/>
    <mergeCell ref="E635:E636"/>
    <mergeCell ref="F635:F636"/>
    <mergeCell ref="G635:G636"/>
    <mergeCell ref="H635:H636"/>
    <mergeCell ref="I635:I636"/>
    <mergeCell ref="J635:J636"/>
    <mergeCell ref="I631:I632"/>
    <mergeCell ref="J631:J632"/>
    <mergeCell ref="B633:B634"/>
    <mergeCell ref="C633:C634"/>
    <mergeCell ref="D633:D634"/>
    <mergeCell ref="E633:E634"/>
    <mergeCell ref="F633:F634"/>
    <mergeCell ref="G633:G634"/>
    <mergeCell ref="H633:H634"/>
    <mergeCell ref="I633:I634"/>
    <mergeCell ref="H629:H630"/>
    <mergeCell ref="I629:I630"/>
    <mergeCell ref="J629:J630"/>
    <mergeCell ref="B631:B632"/>
    <mergeCell ref="C631:C632"/>
    <mergeCell ref="D631:D632"/>
    <mergeCell ref="E631:E632"/>
    <mergeCell ref="F631:F632"/>
    <mergeCell ref="G631:G632"/>
    <mergeCell ref="H631:H632"/>
    <mergeCell ref="B629:B630"/>
    <mergeCell ref="C629:C630"/>
    <mergeCell ref="D629:D630"/>
    <mergeCell ref="E629:E630"/>
    <mergeCell ref="F629:F630"/>
    <mergeCell ref="G629:G630"/>
    <mergeCell ref="J625:J626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J628"/>
    <mergeCell ref="I623:I624"/>
    <mergeCell ref="J623:J624"/>
    <mergeCell ref="B625:B626"/>
    <mergeCell ref="C625:C626"/>
    <mergeCell ref="D625:D626"/>
    <mergeCell ref="E625:E626"/>
    <mergeCell ref="F625:F626"/>
    <mergeCell ref="G625:G626"/>
    <mergeCell ref="H625:H626"/>
    <mergeCell ref="I625:I626"/>
    <mergeCell ref="H621:H622"/>
    <mergeCell ref="I621:I622"/>
    <mergeCell ref="J621:J622"/>
    <mergeCell ref="B623:B624"/>
    <mergeCell ref="C623:C624"/>
    <mergeCell ref="D623:D624"/>
    <mergeCell ref="E623:E624"/>
    <mergeCell ref="F623:F624"/>
    <mergeCell ref="G623:G624"/>
    <mergeCell ref="H623:H624"/>
    <mergeCell ref="B621:B622"/>
    <mergeCell ref="C621:C622"/>
    <mergeCell ref="D621:D622"/>
    <mergeCell ref="E621:E622"/>
    <mergeCell ref="F621:F622"/>
    <mergeCell ref="G621:G622"/>
    <mergeCell ref="J617:J618"/>
    <mergeCell ref="B619:B620"/>
    <mergeCell ref="C619:C620"/>
    <mergeCell ref="D619:D620"/>
    <mergeCell ref="E619:E620"/>
    <mergeCell ref="F619:F620"/>
    <mergeCell ref="G619:G620"/>
    <mergeCell ref="H619:H620"/>
    <mergeCell ref="I619:I620"/>
    <mergeCell ref="J619:J620"/>
    <mergeCell ref="I615:I616"/>
    <mergeCell ref="J615:J616"/>
    <mergeCell ref="B617:B618"/>
    <mergeCell ref="C617:C618"/>
    <mergeCell ref="D617:D618"/>
    <mergeCell ref="E617:E618"/>
    <mergeCell ref="F617:F618"/>
    <mergeCell ref="G617:G618"/>
    <mergeCell ref="H617:H618"/>
    <mergeCell ref="I617:I618"/>
    <mergeCell ref="H613:H614"/>
    <mergeCell ref="I613:I614"/>
    <mergeCell ref="J613:J614"/>
    <mergeCell ref="B615:B616"/>
    <mergeCell ref="C615:C616"/>
    <mergeCell ref="D615:D616"/>
    <mergeCell ref="E615:E616"/>
    <mergeCell ref="F615:F616"/>
    <mergeCell ref="G615:G616"/>
    <mergeCell ref="H615:H616"/>
    <mergeCell ref="B613:B614"/>
    <mergeCell ref="C613:C614"/>
    <mergeCell ref="D613:D614"/>
    <mergeCell ref="E613:E614"/>
    <mergeCell ref="F613:F614"/>
    <mergeCell ref="G613:G614"/>
    <mergeCell ref="J609:J610"/>
    <mergeCell ref="B611:B612"/>
    <mergeCell ref="C611:C612"/>
    <mergeCell ref="D611:D612"/>
    <mergeCell ref="E611:E612"/>
    <mergeCell ref="F611:F612"/>
    <mergeCell ref="G611:G612"/>
    <mergeCell ref="H611:H612"/>
    <mergeCell ref="I611:I612"/>
    <mergeCell ref="J611:J612"/>
    <mergeCell ref="I607:I608"/>
    <mergeCell ref="J607:J608"/>
    <mergeCell ref="B609:B610"/>
    <mergeCell ref="C609:C610"/>
    <mergeCell ref="D609:D610"/>
    <mergeCell ref="E609:E610"/>
    <mergeCell ref="F609:F610"/>
    <mergeCell ref="G609:G610"/>
    <mergeCell ref="H609:H610"/>
    <mergeCell ref="I609:I610"/>
    <mergeCell ref="H605:H606"/>
    <mergeCell ref="I605:I606"/>
    <mergeCell ref="J605:J606"/>
    <mergeCell ref="B607:B608"/>
    <mergeCell ref="C607:C608"/>
    <mergeCell ref="D607:D608"/>
    <mergeCell ref="E607:E608"/>
    <mergeCell ref="F607:F608"/>
    <mergeCell ref="G607:G608"/>
    <mergeCell ref="H607:H608"/>
    <mergeCell ref="B605:B606"/>
    <mergeCell ref="C605:C606"/>
    <mergeCell ref="D605:D606"/>
    <mergeCell ref="E605:E606"/>
    <mergeCell ref="F605:F606"/>
    <mergeCell ref="G605:G606"/>
    <mergeCell ref="J601:J602"/>
    <mergeCell ref="B603:B604"/>
    <mergeCell ref="C603:C604"/>
    <mergeCell ref="D603:D604"/>
    <mergeCell ref="E603:E604"/>
    <mergeCell ref="F603:F604"/>
    <mergeCell ref="G603:G604"/>
    <mergeCell ref="H603:H604"/>
    <mergeCell ref="I603:I604"/>
    <mergeCell ref="J603:J604"/>
    <mergeCell ref="I599:I600"/>
    <mergeCell ref="J599:J600"/>
    <mergeCell ref="B601:B602"/>
    <mergeCell ref="C601:C602"/>
    <mergeCell ref="D601:D602"/>
    <mergeCell ref="E601:E602"/>
    <mergeCell ref="F601:F602"/>
    <mergeCell ref="G601:G602"/>
    <mergeCell ref="H601:H602"/>
    <mergeCell ref="I601:I602"/>
    <mergeCell ref="H597:H598"/>
    <mergeCell ref="I597:I598"/>
    <mergeCell ref="J597:J598"/>
    <mergeCell ref="B599:B600"/>
    <mergeCell ref="C599:C600"/>
    <mergeCell ref="D599:D600"/>
    <mergeCell ref="E599:E600"/>
    <mergeCell ref="F599:F600"/>
    <mergeCell ref="G599:G600"/>
    <mergeCell ref="H599:H600"/>
    <mergeCell ref="B597:B598"/>
    <mergeCell ref="C597:C598"/>
    <mergeCell ref="D597:D598"/>
    <mergeCell ref="E597:E598"/>
    <mergeCell ref="F597:F598"/>
    <mergeCell ref="G597:G598"/>
    <mergeCell ref="J593:J594"/>
    <mergeCell ref="B595:B596"/>
    <mergeCell ref="C595:C596"/>
    <mergeCell ref="D595:D596"/>
    <mergeCell ref="E595:E596"/>
    <mergeCell ref="F595:F596"/>
    <mergeCell ref="G595:G596"/>
    <mergeCell ref="H595:H596"/>
    <mergeCell ref="I595:I596"/>
    <mergeCell ref="J595:J596"/>
    <mergeCell ref="I591:I592"/>
    <mergeCell ref="J591:J592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H589:H590"/>
    <mergeCell ref="I589:I590"/>
    <mergeCell ref="J589:J590"/>
    <mergeCell ref="B591:B592"/>
    <mergeCell ref="C591:C592"/>
    <mergeCell ref="D591:D592"/>
    <mergeCell ref="E591:E592"/>
    <mergeCell ref="F591:F592"/>
    <mergeCell ref="G591:G592"/>
    <mergeCell ref="H591:H592"/>
    <mergeCell ref="B589:B590"/>
    <mergeCell ref="C589:C590"/>
    <mergeCell ref="D589:D590"/>
    <mergeCell ref="E589:E590"/>
    <mergeCell ref="F589:F590"/>
    <mergeCell ref="G589:G590"/>
    <mergeCell ref="J585:J586"/>
    <mergeCell ref="B587:B588"/>
    <mergeCell ref="C587:C588"/>
    <mergeCell ref="D587:D588"/>
    <mergeCell ref="E587:E588"/>
    <mergeCell ref="F587:F588"/>
    <mergeCell ref="G587:G588"/>
    <mergeCell ref="H587:H588"/>
    <mergeCell ref="I587:I588"/>
    <mergeCell ref="J587:J588"/>
    <mergeCell ref="I583:I584"/>
    <mergeCell ref="J583:J584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H581:H582"/>
    <mergeCell ref="I581:I582"/>
    <mergeCell ref="J581:J582"/>
    <mergeCell ref="B583:B584"/>
    <mergeCell ref="C583:C584"/>
    <mergeCell ref="D583:D584"/>
    <mergeCell ref="E583:E584"/>
    <mergeCell ref="F583:F584"/>
    <mergeCell ref="G583:G584"/>
    <mergeCell ref="H583:H584"/>
    <mergeCell ref="B581:B582"/>
    <mergeCell ref="C581:C582"/>
    <mergeCell ref="D581:D582"/>
    <mergeCell ref="E581:E582"/>
    <mergeCell ref="F581:F582"/>
    <mergeCell ref="G581:G582"/>
    <mergeCell ref="J577:J578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I575:I576"/>
    <mergeCell ref="J575:J576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H573:H574"/>
    <mergeCell ref="I573:I574"/>
    <mergeCell ref="J573:J574"/>
    <mergeCell ref="B575:B576"/>
    <mergeCell ref="C575:C576"/>
    <mergeCell ref="D575:D576"/>
    <mergeCell ref="E575:E576"/>
    <mergeCell ref="F575:F576"/>
    <mergeCell ref="G575:G576"/>
    <mergeCell ref="H575:H576"/>
    <mergeCell ref="B573:B574"/>
    <mergeCell ref="C573:C574"/>
    <mergeCell ref="D573:D574"/>
    <mergeCell ref="E573:E574"/>
    <mergeCell ref="F573:F574"/>
    <mergeCell ref="G573:G574"/>
    <mergeCell ref="J569:J570"/>
    <mergeCell ref="B571:B572"/>
    <mergeCell ref="C571:C572"/>
    <mergeCell ref="D571:D572"/>
    <mergeCell ref="E571:E572"/>
    <mergeCell ref="F571:F572"/>
    <mergeCell ref="G571:G572"/>
    <mergeCell ref="H571:H572"/>
    <mergeCell ref="I571:I572"/>
    <mergeCell ref="J571:J572"/>
    <mergeCell ref="I567:I568"/>
    <mergeCell ref="J567:J568"/>
    <mergeCell ref="B569:B570"/>
    <mergeCell ref="C569:C570"/>
    <mergeCell ref="D569:D570"/>
    <mergeCell ref="E569:E570"/>
    <mergeCell ref="F569:F570"/>
    <mergeCell ref="G569:G570"/>
    <mergeCell ref="H569:H570"/>
    <mergeCell ref="I569:I570"/>
    <mergeCell ref="H565:H566"/>
    <mergeCell ref="I565:I566"/>
    <mergeCell ref="J565:J566"/>
    <mergeCell ref="B567:B568"/>
    <mergeCell ref="C567:C568"/>
    <mergeCell ref="D567:D568"/>
    <mergeCell ref="E567:E568"/>
    <mergeCell ref="F567:F568"/>
    <mergeCell ref="G567:G568"/>
    <mergeCell ref="H567:H568"/>
    <mergeCell ref="B565:B566"/>
    <mergeCell ref="C565:C566"/>
    <mergeCell ref="D565:D566"/>
    <mergeCell ref="E565:E566"/>
    <mergeCell ref="F565:F566"/>
    <mergeCell ref="G565:G566"/>
    <mergeCell ref="J561:J562"/>
    <mergeCell ref="B563:B564"/>
    <mergeCell ref="C563:C564"/>
    <mergeCell ref="D563:D564"/>
    <mergeCell ref="E563:E564"/>
    <mergeCell ref="F563:F564"/>
    <mergeCell ref="G563:G564"/>
    <mergeCell ref="H563:H564"/>
    <mergeCell ref="I563:I564"/>
    <mergeCell ref="J563:J564"/>
    <mergeCell ref="I559:I560"/>
    <mergeCell ref="J559:J560"/>
    <mergeCell ref="B561:B562"/>
    <mergeCell ref="C561:C562"/>
    <mergeCell ref="D561:D562"/>
    <mergeCell ref="E561:E562"/>
    <mergeCell ref="F561:F562"/>
    <mergeCell ref="G561:G562"/>
    <mergeCell ref="H561:H562"/>
    <mergeCell ref="I561:I562"/>
    <mergeCell ref="H557:H558"/>
    <mergeCell ref="I557:I558"/>
    <mergeCell ref="J557:J558"/>
    <mergeCell ref="B559:B560"/>
    <mergeCell ref="C559:C560"/>
    <mergeCell ref="D559:D560"/>
    <mergeCell ref="E559:E560"/>
    <mergeCell ref="F559:F560"/>
    <mergeCell ref="G559:G560"/>
    <mergeCell ref="H559:H560"/>
    <mergeCell ref="B557:B558"/>
    <mergeCell ref="C557:C558"/>
    <mergeCell ref="D557:D558"/>
    <mergeCell ref="E557:E558"/>
    <mergeCell ref="F557:F558"/>
    <mergeCell ref="G557:G558"/>
    <mergeCell ref="J553:J554"/>
    <mergeCell ref="B555:B556"/>
    <mergeCell ref="C555:C556"/>
    <mergeCell ref="D555:D556"/>
    <mergeCell ref="E555:E556"/>
    <mergeCell ref="F555:F556"/>
    <mergeCell ref="G555:G556"/>
    <mergeCell ref="H555:H556"/>
    <mergeCell ref="I555:I556"/>
    <mergeCell ref="J555:J556"/>
    <mergeCell ref="I551:I552"/>
    <mergeCell ref="J551:J552"/>
    <mergeCell ref="B553:B554"/>
    <mergeCell ref="C553:C554"/>
    <mergeCell ref="D553:D554"/>
    <mergeCell ref="E553:E554"/>
    <mergeCell ref="F553:F554"/>
    <mergeCell ref="G553:G554"/>
    <mergeCell ref="H553:H554"/>
    <mergeCell ref="I553:I554"/>
    <mergeCell ref="H549:H550"/>
    <mergeCell ref="I549:I550"/>
    <mergeCell ref="J549:J550"/>
    <mergeCell ref="B551:B552"/>
    <mergeCell ref="C551:C552"/>
    <mergeCell ref="D551:D552"/>
    <mergeCell ref="E551:E552"/>
    <mergeCell ref="F551:F552"/>
    <mergeCell ref="G551:G552"/>
    <mergeCell ref="H551:H552"/>
    <mergeCell ref="B549:B550"/>
    <mergeCell ref="C549:C550"/>
    <mergeCell ref="D549:D550"/>
    <mergeCell ref="E549:E550"/>
    <mergeCell ref="F549:F550"/>
    <mergeCell ref="G549:G550"/>
    <mergeCell ref="J545:J546"/>
    <mergeCell ref="B547:B548"/>
    <mergeCell ref="C547:C548"/>
    <mergeCell ref="D547:D548"/>
    <mergeCell ref="E547:E548"/>
    <mergeCell ref="F547:F548"/>
    <mergeCell ref="G547:G548"/>
    <mergeCell ref="H547:H548"/>
    <mergeCell ref="I547:I548"/>
    <mergeCell ref="J547:J548"/>
    <mergeCell ref="I543:I544"/>
    <mergeCell ref="J543:J544"/>
    <mergeCell ref="B545:B546"/>
    <mergeCell ref="C545:C546"/>
    <mergeCell ref="D545:D546"/>
    <mergeCell ref="E545:E546"/>
    <mergeCell ref="F545:F546"/>
    <mergeCell ref="G545:G546"/>
    <mergeCell ref="H545:H546"/>
    <mergeCell ref="I545:I546"/>
    <mergeCell ref="H541:H542"/>
    <mergeCell ref="I541:I542"/>
    <mergeCell ref="J541:J542"/>
    <mergeCell ref="B543:B544"/>
    <mergeCell ref="C543:C544"/>
    <mergeCell ref="D543:D544"/>
    <mergeCell ref="E543:E544"/>
    <mergeCell ref="F543:F544"/>
    <mergeCell ref="G543:G544"/>
    <mergeCell ref="H543:H544"/>
    <mergeCell ref="B541:B542"/>
    <mergeCell ref="C541:C542"/>
    <mergeCell ref="D541:D542"/>
    <mergeCell ref="E541:E542"/>
    <mergeCell ref="F541:F542"/>
    <mergeCell ref="G541:G542"/>
    <mergeCell ref="J537:J538"/>
    <mergeCell ref="B539:B540"/>
    <mergeCell ref="C539:C540"/>
    <mergeCell ref="D539:D540"/>
    <mergeCell ref="E539:E540"/>
    <mergeCell ref="F539:F540"/>
    <mergeCell ref="G539:G540"/>
    <mergeCell ref="H539:H540"/>
    <mergeCell ref="I539:I540"/>
    <mergeCell ref="J539:J540"/>
    <mergeCell ref="I535:I536"/>
    <mergeCell ref="J535:J536"/>
    <mergeCell ref="B537:B538"/>
    <mergeCell ref="C537:C538"/>
    <mergeCell ref="D537:D538"/>
    <mergeCell ref="E537:E538"/>
    <mergeCell ref="F537:F538"/>
    <mergeCell ref="G537:G538"/>
    <mergeCell ref="H537:H538"/>
    <mergeCell ref="I537:I538"/>
    <mergeCell ref="H533:H534"/>
    <mergeCell ref="I533:I534"/>
    <mergeCell ref="J533:J534"/>
    <mergeCell ref="B535:B536"/>
    <mergeCell ref="C535:C536"/>
    <mergeCell ref="D535:D536"/>
    <mergeCell ref="E535:E536"/>
    <mergeCell ref="F535:F536"/>
    <mergeCell ref="G535:G536"/>
    <mergeCell ref="H535:H536"/>
    <mergeCell ref="B533:B534"/>
    <mergeCell ref="C533:C534"/>
    <mergeCell ref="D533:D534"/>
    <mergeCell ref="E533:E534"/>
    <mergeCell ref="F533:F534"/>
    <mergeCell ref="G533:G534"/>
    <mergeCell ref="J529:J530"/>
    <mergeCell ref="B531:B532"/>
    <mergeCell ref="C531:C532"/>
    <mergeCell ref="D531:D532"/>
    <mergeCell ref="E531:E532"/>
    <mergeCell ref="F531:F532"/>
    <mergeCell ref="G531:G532"/>
    <mergeCell ref="H531:H532"/>
    <mergeCell ref="I531:I532"/>
    <mergeCell ref="J531:J532"/>
    <mergeCell ref="I527:I528"/>
    <mergeCell ref="J527:J528"/>
    <mergeCell ref="B529:B530"/>
    <mergeCell ref="C529:C530"/>
    <mergeCell ref="D529:D530"/>
    <mergeCell ref="E529:E530"/>
    <mergeCell ref="F529:F530"/>
    <mergeCell ref="G529:G530"/>
    <mergeCell ref="H529:H530"/>
    <mergeCell ref="I529:I530"/>
    <mergeCell ref="H525:H526"/>
    <mergeCell ref="I525:I526"/>
    <mergeCell ref="J525:J526"/>
    <mergeCell ref="B527:B528"/>
    <mergeCell ref="C527:C528"/>
    <mergeCell ref="D527:D528"/>
    <mergeCell ref="E527:E528"/>
    <mergeCell ref="F527:F528"/>
    <mergeCell ref="G527:G528"/>
    <mergeCell ref="H527:H528"/>
    <mergeCell ref="B525:B526"/>
    <mergeCell ref="C525:C526"/>
    <mergeCell ref="D525:D526"/>
    <mergeCell ref="E525:E526"/>
    <mergeCell ref="F525:F526"/>
    <mergeCell ref="G525:G526"/>
    <mergeCell ref="J521:J522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I519:I520"/>
    <mergeCell ref="J519:J520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H517:H518"/>
    <mergeCell ref="I517:I518"/>
    <mergeCell ref="J517:J518"/>
    <mergeCell ref="B519:B520"/>
    <mergeCell ref="C519:C520"/>
    <mergeCell ref="D519:D520"/>
    <mergeCell ref="E519:E520"/>
    <mergeCell ref="F519:F520"/>
    <mergeCell ref="G519:G520"/>
    <mergeCell ref="H519:H520"/>
    <mergeCell ref="B517:B518"/>
    <mergeCell ref="C517:C518"/>
    <mergeCell ref="D517:D518"/>
    <mergeCell ref="E517:E518"/>
    <mergeCell ref="F517:F518"/>
    <mergeCell ref="G517:G518"/>
    <mergeCell ref="J513:J514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J515:J516"/>
    <mergeCell ref="I511:I512"/>
    <mergeCell ref="J511:J512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H509:H510"/>
    <mergeCell ref="I509:I510"/>
    <mergeCell ref="J509:J510"/>
    <mergeCell ref="B511:B512"/>
    <mergeCell ref="C511:C512"/>
    <mergeCell ref="D511:D512"/>
    <mergeCell ref="E511:E512"/>
    <mergeCell ref="F511:F512"/>
    <mergeCell ref="G511:G512"/>
    <mergeCell ref="H511:H512"/>
    <mergeCell ref="B509:B510"/>
    <mergeCell ref="C509:C510"/>
    <mergeCell ref="D509:D510"/>
    <mergeCell ref="E509:E510"/>
    <mergeCell ref="F509:F510"/>
    <mergeCell ref="G509:G510"/>
    <mergeCell ref="J505:J506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J507:J508"/>
    <mergeCell ref="I503:I504"/>
    <mergeCell ref="J503:J504"/>
    <mergeCell ref="B505:B506"/>
    <mergeCell ref="C505:C506"/>
    <mergeCell ref="D505:D506"/>
    <mergeCell ref="E505:E506"/>
    <mergeCell ref="F505:F506"/>
    <mergeCell ref="G505:G506"/>
    <mergeCell ref="H505:H506"/>
    <mergeCell ref="I505:I506"/>
    <mergeCell ref="H501:H502"/>
    <mergeCell ref="I501:I502"/>
    <mergeCell ref="J501:J502"/>
    <mergeCell ref="B503:B504"/>
    <mergeCell ref="C503:C504"/>
    <mergeCell ref="D503:D504"/>
    <mergeCell ref="E503:E504"/>
    <mergeCell ref="F503:F504"/>
    <mergeCell ref="G503:G504"/>
    <mergeCell ref="H503:H504"/>
    <mergeCell ref="B501:B502"/>
    <mergeCell ref="C501:C502"/>
    <mergeCell ref="D501:D502"/>
    <mergeCell ref="E501:E502"/>
    <mergeCell ref="F501:F502"/>
    <mergeCell ref="G501:G502"/>
    <mergeCell ref="J497:J498"/>
    <mergeCell ref="B499:B500"/>
    <mergeCell ref="C499:C500"/>
    <mergeCell ref="D499:D500"/>
    <mergeCell ref="E499:E500"/>
    <mergeCell ref="F499:F500"/>
    <mergeCell ref="G499:G500"/>
    <mergeCell ref="H499:H500"/>
    <mergeCell ref="I499:I500"/>
    <mergeCell ref="J499:J500"/>
    <mergeCell ref="I495:I496"/>
    <mergeCell ref="J495:J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H493:H494"/>
    <mergeCell ref="I493:I494"/>
    <mergeCell ref="J493:J494"/>
    <mergeCell ref="B495:B496"/>
    <mergeCell ref="C495:C496"/>
    <mergeCell ref="D495:D496"/>
    <mergeCell ref="E495:E496"/>
    <mergeCell ref="F495:F496"/>
    <mergeCell ref="G495:G496"/>
    <mergeCell ref="H495:H496"/>
    <mergeCell ref="B493:B494"/>
    <mergeCell ref="C493:C494"/>
    <mergeCell ref="D493:D494"/>
    <mergeCell ref="E493:E494"/>
    <mergeCell ref="F493:F494"/>
    <mergeCell ref="G493:G494"/>
    <mergeCell ref="J489:J490"/>
    <mergeCell ref="B491:B492"/>
    <mergeCell ref="C491:C492"/>
    <mergeCell ref="D491:D492"/>
    <mergeCell ref="E491:E492"/>
    <mergeCell ref="F491:F492"/>
    <mergeCell ref="G491:G492"/>
    <mergeCell ref="H491:H492"/>
    <mergeCell ref="I491:I492"/>
    <mergeCell ref="J491:J492"/>
    <mergeCell ref="I487:I488"/>
    <mergeCell ref="J487:J488"/>
    <mergeCell ref="B489:B490"/>
    <mergeCell ref="C489:C490"/>
    <mergeCell ref="D489:D490"/>
    <mergeCell ref="E489:E490"/>
    <mergeCell ref="F489:F490"/>
    <mergeCell ref="G489:G490"/>
    <mergeCell ref="H489:H490"/>
    <mergeCell ref="I489:I490"/>
    <mergeCell ref="H485:H486"/>
    <mergeCell ref="I485:I486"/>
    <mergeCell ref="J485:J486"/>
    <mergeCell ref="B487:B488"/>
    <mergeCell ref="C487:C488"/>
    <mergeCell ref="D487:D488"/>
    <mergeCell ref="E487:E488"/>
    <mergeCell ref="F487:F488"/>
    <mergeCell ref="G487:G488"/>
    <mergeCell ref="H487:H488"/>
    <mergeCell ref="B485:B486"/>
    <mergeCell ref="C485:C486"/>
    <mergeCell ref="D485:D486"/>
    <mergeCell ref="E485:E486"/>
    <mergeCell ref="F485:F486"/>
    <mergeCell ref="G485:G486"/>
    <mergeCell ref="J481:J482"/>
    <mergeCell ref="B483:B484"/>
    <mergeCell ref="C483:C484"/>
    <mergeCell ref="D483:D484"/>
    <mergeCell ref="E483:E484"/>
    <mergeCell ref="F483:F484"/>
    <mergeCell ref="G483:G484"/>
    <mergeCell ref="H483:H484"/>
    <mergeCell ref="I483:I484"/>
    <mergeCell ref="J483:J484"/>
    <mergeCell ref="I479:I480"/>
    <mergeCell ref="J479:J480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H477:H478"/>
    <mergeCell ref="I477:I478"/>
    <mergeCell ref="J477:J478"/>
    <mergeCell ref="B479:B480"/>
    <mergeCell ref="C479:C480"/>
    <mergeCell ref="D479:D480"/>
    <mergeCell ref="E479:E480"/>
    <mergeCell ref="F479:F480"/>
    <mergeCell ref="G479:G480"/>
    <mergeCell ref="H479:H480"/>
    <mergeCell ref="B477:B478"/>
    <mergeCell ref="C477:C478"/>
    <mergeCell ref="D477:D478"/>
    <mergeCell ref="E477:E478"/>
    <mergeCell ref="F477:F478"/>
    <mergeCell ref="G477:G478"/>
    <mergeCell ref="J473:J474"/>
    <mergeCell ref="B475:B476"/>
    <mergeCell ref="C475:C476"/>
    <mergeCell ref="D475:D476"/>
    <mergeCell ref="E475:E476"/>
    <mergeCell ref="F475:F476"/>
    <mergeCell ref="G475:G476"/>
    <mergeCell ref="H475:H476"/>
    <mergeCell ref="I475:I476"/>
    <mergeCell ref="J475:J476"/>
    <mergeCell ref="I471:I472"/>
    <mergeCell ref="J471:J472"/>
    <mergeCell ref="B473:B474"/>
    <mergeCell ref="C473:C474"/>
    <mergeCell ref="D473:D474"/>
    <mergeCell ref="E473:E474"/>
    <mergeCell ref="F473:F474"/>
    <mergeCell ref="G473:G474"/>
    <mergeCell ref="H473:H474"/>
    <mergeCell ref="I473:I474"/>
    <mergeCell ref="H469:H470"/>
    <mergeCell ref="I469:I470"/>
    <mergeCell ref="J469:J470"/>
    <mergeCell ref="B471:B472"/>
    <mergeCell ref="C471:C472"/>
    <mergeCell ref="D471:D472"/>
    <mergeCell ref="E471:E472"/>
    <mergeCell ref="F471:F472"/>
    <mergeCell ref="G471:G472"/>
    <mergeCell ref="H471:H472"/>
    <mergeCell ref="B469:B470"/>
    <mergeCell ref="C469:C470"/>
    <mergeCell ref="D469:D470"/>
    <mergeCell ref="E469:E470"/>
    <mergeCell ref="F469:F470"/>
    <mergeCell ref="G469:G470"/>
    <mergeCell ref="J465:J466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I463:I464"/>
    <mergeCell ref="J463:J464"/>
    <mergeCell ref="B465:B466"/>
    <mergeCell ref="C465:C466"/>
    <mergeCell ref="D465:D466"/>
    <mergeCell ref="E465:E466"/>
    <mergeCell ref="F465:F466"/>
    <mergeCell ref="G465:G466"/>
    <mergeCell ref="H465:H466"/>
    <mergeCell ref="I465:I466"/>
    <mergeCell ref="H461:H462"/>
    <mergeCell ref="I461:I462"/>
    <mergeCell ref="J461:J462"/>
    <mergeCell ref="B463:B464"/>
    <mergeCell ref="C463:C464"/>
    <mergeCell ref="D463:D464"/>
    <mergeCell ref="E463:E464"/>
    <mergeCell ref="F463:F464"/>
    <mergeCell ref="G463:G464"/>
    <mergeCell ref="H463:H464"/>
    <mergeCell ref="B461:B462"/>
    <mergeCell ref="C461:C462"/>
    <mergeCell ref="D461:D462"/>
    <mergeCell ref="E461:E462"/>
    <mergeCell ref="F461:F462"/>
    <mergeCell ref="G461:G462"/>
    <mergeCell ref="J457:J458"/>
    <mergeCell ref="B459:B460"/>
    <mergeCell ref="C459:C460"/>
    <mergeCell ref="D459:D460"/>
    <mergeCell ref="E459:E460"/>
    <mergeCell ref="F459:F460"/>
    <mergeCell ref="G459:G460"/>
    <mergeCell ref="H459:H460"/>
    <mergeCell ref="I459:I460"/>
    <mergeCell ref="J459:J460"/>
    <mergeCell ref="I455:I456"/>
    <mergeCell ref="J455:J456"/>
    <mergeCell ref="B457:B458"/>
    <mergeCell ref="C457:C458"/>
    <mergeCell ref="D457:D458"/>
    <mergeCell ref="E457:E458"/>
    <mergeCell ref="F457:F458"/>
    <mergeCell ref="G457:G458"/>
    <mergeCell ref="H457:H458"/>
    <mergeCell ref="I457:I458"/>
    <mergeCell ref="H453:H454"/>
    <mergeCell ref="I453:I454"/>
    <mergeCell ref="J453:J454"/>
    <mergeCell ref="B455:B456"/>
    <mergeCell ref="C455:C456"/>
    <mergeCell ref="D455:D456"/>
    <mergeCell ref="E455:E456"/>
    <mergeCell ref="F455:F456"/>
    <mergeCell ref="G455:G456"/>
    <mergeCell ref="H455:H456"/>
    <mergeCell ref="B453:B454"/>
    <mergeCell ref="C453:C454"/>
    <mergeCell ref="D453:D454"/>
    <mergeCell ref="E453:E454"/>
    <mergeCell ref="F453:F454"/>
    <mergeCell ref="G453:G454"/>
    <mergeCell ref="J449:J450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J451:J452"/>
    <mergeCell ref="I447:I448"/>
    <mergeCell ref="J447:J448"/>
    <mergeCell ref="B449:B450"/>
    <mergeCell ref="C449:C450"/>
    <mergeCell ref="D449:D450"/>
    <mergeCell ref="E449:E450"/>
    <mergeCell ref="F449:F450"/>
    <mergeCell ref="G449:G450"/>
    <mergeCell ref="H449:H450"/>
    <mergeCell ref="I449:I450"/>
    <mergeCell ref="H445:H446"/>
    <mergeCell ref="I445:I446"/>
    <mergeCell ref="J445:J446"/>
    <mergeCell ref="B447:B448"/>
    <mergeCell ref="C447:C448"/>
    <mergeCell ref="D447:D448"/>
    <mergeCell ref="E447:E448"/>
    <mergeCell ref="F447:F448"/>
    <mergeCell ref="G447:G448"/>
    <mergeCell ref="H447:H448"/>
    <mergeCell ref="B445:B446"/>
    <mergeCell ref="C445:C446"/>
    <mergeCell ref="D445:D446"/>
    <mergeCell ref="E445:E446"/>
    <mergeCell ref="F445:F446"/>
    <mergeCell ref="G445:G446"/>
    <mergeCell ref="J441:J442"/>
    <mergeCell ref="B443:B444"/>
    <mergeCell ref="C443:C444"/>
    <mergeCell ref="D443:D444"/>
    <mergeCell ref="E443:E444"/>
    <mergeCell ref="F443:F444"/>
    <mergeCell ref="G443:G444"/>
    <mergeCell ref="H443:H444"/>
    <mergeCell ref="I443:I444"/>
    <mergeCell ref="J443:J444"/>
    <mergeCell ref="I439:I440"/>
    <mergeCell ref="J439:J440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H437:H438"/>
    <mergeCell ref="I437:I438"/>
    <mergeCell ref="J437:J438"/>
    <mergeCell ref="B439:B440"/>
    <mergeCell ref="C439:C440"/>
    <mergeCell ref="D439:D440"/>
    <mergeCell ref="E439:E440"/>
    <mergeCell ref="F439:F440"/>
    <mergeCell ref="G439:G440"/>
    <mergeCell ref="H439:H440"/>
    <mergeCell ref="B437:B438"/>
    <mergeCell ref="C437:C438"/>
    <mergeCell ref="D437:D438"/>
    <mergeCell ref="E437:E438"/>
    <mergeCell ref="F437:F438"/>
    <mergeCell ref="G437:G438"/>
    <mergeCell ref="J433:J434"/>
    <mergeCell ref="B435:B436"/>
    <mergeCell ref="C435:C436"/>
    <mergeCell ref="D435:D436"/>
    <mergeCell ref="E435:E436"/>
    <mergeCell ref="F435:F436"/>
    <mergeCell ref="G435:G436"/>
    <mergeCell ref="H435:H436"/>
    <mergeCell ref="I435:I436"/>
    <mergeCell ref="J435:J436"/>
    <mergeCell ref="I431:I432"/>
    <mergeCell ref="J431:J432"/>
    <mergeCell ref="B433:B434"/>
    <mergeCell ref="C433:C434"/>
    <mergeCell ref="D433:D434"/>
    <mergeCell ref="E433:E434"/>
    <mergeCell ref="F433:F434"/>
    <mergeCell ref="G433:G434"/>
    <mergeCell ref="H433:H434"/>
    <mergeCell ref="I433:I434"/>
    <mergeCell ref="H429:H430"/>
    <mergeCell ref="I429:I430"/>
    <mergeCell ref="J429:J430"/>
    <mergeCell ref="B431:B432"/>
    <mergeCell ref="C431:C432"/>
    <mergeCell ref="D431:D432"/>
    <mergeCell ref="E431:E432"/>
    <mergeCell ref="F431:F432"/>
    <mergeCell ref="G431:G432"/>
    <mergeCell ref="H431:H432"/>
    <mergeCell ref="B429:B430"/>
    <mergeCell ref="C429:C430"/>
    <mergeCell ref="D429:D430"/>
    <mergeCell ref="E429:E430"/>
    <mergeCell ref="F429:F430"/>
    <mergeCell ref="G429:G430"/>
    <mergeCell ref="J425:J426"/>
    <mergeCell ref="B427:B428"/>
    <mergeCell ref="C427:C428"/>
    <mergeCell ref="D427:D428"/>
    <mergeCell ref="E427:E428"/>
    <mergeCell ref="F427:F428"/>
    <mergeCell ref="G427:G428"/>
    <mergeCell ref="H427:H428"/>
    <mergeCell ref="I427:I428"/>
    <mergeCell ref="J427:J428"/>
    <mergeCell ref="I423:I424"/>
    <mergeCell ref="J423:J424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H421:H422"/>
    <mergeCell ref="I421:I422"/>
    <mergeCell ref="J421:J422"/>
    <mergeCell ref="B423:B424"/>
    <mergeCell ref="C423:C424"/>
    <mergeCell ref="D423:D424"/>
    <mergeCell ref="E423:E424"/>
    <mergeCell ref="F423:F424"/>
    <mergeCell ref="G423:G424"/>
    <mergeCell ref="H423:H424"/>
    <mergeCell ref="B421:B422"/>
    <mergeCell ref="C421:C422"/>
    <mergeCell ref="D421:D422"/>
    <mergeCell ref="E421:E422"/>
    <mergeCell ref="F421:F422"/>
    <mergeCell ref="G421:G422"/>
    <mergeCell ref="J417:J418"/>
    <mergeCell ref="B419:B420"/>
    <mergeCell ref="C419:C420"/>
    <mergeCell ref="D419:D420"/>
    <mergeCell ref="E419:E420"/>
    <mergeCell ref="F419:F420"/>
    <mergeCell ref="G419:G420"/>
    <mergeCell ref="H419:H420"/>
    <mergeCell ref="I419:I420"/>
    <mergeCell ref="J419:J420"/>
    <mergeCell ref="I415:I416"/>
    <mergeCell ref="J415:J416"/>
    <mergeCell ref="B417:B418"/>
    <mergeCell ref="C417:C418"/>
    <mergeCell ref="D417:D418"/>
    <mergeCell ref="E417:E418"/>
    <mergeCell ref="F417:F418"/>
    <mergeCell ref="G417:G418"/>
    <mergeCell ref="H417:H418"/>
    <mergeCell ref="I417:I418"/>
    <mergeCell ref="H413:H414"/>
    <mergeCell ref="I413:I414"/>
    <mergeCell ref="J413:J414"/>
    <mergeCell ref="B415:B416"/>
    <mergeCell ref="C415:C416"/>
    <mergeCell ref="D415:D416"/>
    <mergeCell ref="E415:E416"/>
    <mergeCell ref="F415:F416"/>
    <mergeCell ref="G415:G416"/>
    <mergeCell ref="H415:H416"/>
    <mergeCell ref="B413:B414"/>
    <mergeCell ref="C413:C414"/>
    <mergeCell ref="D413:D414"/>
    <mergeCell ref="E413:E414"/>
    <mergeCell ref="F413:F414"/>
    <mergeCell ref="G413:G414"/>
    <mergeCell ref="J409:J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I407:I408"/>
    <mergeCell ref="J407:J408"/>
    <mergeCell ref="B409:B410"/>
    <mergeCell ref="C409:C410"/>
    <mergeCell ref="D409:D410"/>
    <mergeCell ref="E409:E410"/>
    <mergeCell ref="F409:F410"/>
    <mergeCell ref="G409:G410"/>
    <mergeCell ref="H409:H410"/>
    <mergeCell ref="I409:I410"/>
    <mergeCell ref="H405:H406"/>
    <mergeCell ref="I405:I406"/>
    <mergeCell ref="J405:J406"/>
    <mergeCell ref="B407:B408"/>
    <mergeCell ref="C407:C408"/>
    <mergeCell ref="D407:D408"/>
    <mergeCell ref="E407:E408"/>
    <mergeCell ref="F407:F408"/>
    <mergeCell ref="G407:G408"/>
    <mergeCell ref="H407:H408"/>
    <mergeCell ref="B405:B406"/>
    <mergeCell ref="C405:C406"/>
    <mergeCell ref="D405:D406"/>
    <mergeCell ref="E405:E406"/>
    <mergeCell ref="F405:F406"/>
    <mergeCell ref="G405:G406"/>
    <mergeCell ref="J401:J402"/>
    <mergeCell ref="B403:B404"/>
    <mergeCell ref="C403:C404"/>
    <mergeCell ref="D403:D404"/>
    <mergeCell ref="E403:E404"/>
    <mergeCell ref="F403:F404"/>
    <mergeCell ref="G403:G404"/>
    <mergeCell ref="H403:H404"/>
    <mergeCell ref="I403:I404"/>
    <mergeCell ref="J403:J404"/>
    <mergeCell ref="I399:I400"/>
    <mergeCell ref="J399:J400"/>
    <mergeCell ref="B401:B402"/>
    <mergeCell ref="C401:C402"/>
    <mergeCell ref="D401:D402"/>
    <mergeCell ref="E401:E402"/>
    <mergeCell ref="F401:F402"/>
    <mergeCell ref="G401:G402"/>
    <mergeCell ref="H401:H402"/>
    <mergeCell ref="I401:I402"/>
    <mergeCell ref="H397:H398"/>
    <mergeCell ref="I397:I398"/>
    <mergeCell ref="J397:J398"/>
    <mergeCell ref="B399:B400"/>
    <mergeCell ref="C399:C400"/>
    <mergeCell ref="D399:D400"/>
    <mergeCell ref="E399:E400"/>
    <mergeCell ref="F399:F400"/>
    <mergeCell ref="G399:G400"/>
    <mergeCell ref="H399:H400"/>
    <mergeCell ref="B397:B398"/>
    <mergeCell ref="C397:C398"/>
    <mergeCell ref="D397:D398"/>
    <mergeCell ref="E397:E398"/>
    <mergeCell ref="F397:F398"/>
    <mergeCell ref="G397:G398"/>
    <mergeCell ref="J393:J394"/>
    <mergeCell ref="B395:B396"/>
    <mergeCell ref="C395:C396"/>
    <mergeCell ref="D395:D396"/>
    <mergeCell ref="E395:E396"/>
    <mergeCell ref="F395:F396"/>
    <mergeCell ref="G395:G396"/>
    <mergeCell ref="H395:H396"/>
    <mergeCell ref="I395:I396"/>
    <mergeCell ref="J395:J396"/>
    <mergeCell ref="I391:I392"/>
    <mergeCell ref="J391:J392"/>
    <mergeCell ref="B393:B394"/>
    <mergeCell ref="C393:C394"/>
    <mergeCell ref="D393:D394"/>
    <mergeCell ref="E393:E394"/>
    <mergeCell ref="F393:F394"/>
    <mergeCell ref="G393:G394"/>
    <mergeCell ref="H393:H394"/>
    <mergeCell ref="I393:I394"/>
    <mergeCell ref="H389:H390"/>
    <mergeCell ref="I389:I390"/>
    <mergeCell ref="J389:J390"/>
    <mergeCell ref="B391:B392"/>
    <mergeCell ref="C391:C392"/>
    <mergeCell ref="D391:D392"/>
    <mergeCell ref="E391:E392"/>
    <mergeCell ref="F391:F392"/>
    <mergeCell ref="G391:G392"/>
    <mergeCell ref="H391:H392"/>
    <mergeCell ref="B389:B390"/>
    <mergeCell ref="C389:C390"/>
    <mergeCell ref="D389:D390"/>
    <mergeCell ref="E389:E390"/>
    <mergeCell ref="F389:F390"/>
    <mergeCell ref="G389:G390"/>
    <mergeCell ref="J385:J386"/>
    <mergeCell ref="B387:B388"/>
    <mergeCell ref="C387:C388"/>
    <mergeCell ref="D387:D388"/>
    <mergeCell ref="E387:E388"/>
    <mergeCell ref="F387:F388"/>
    <mergeCell ref="G387:G388"/>
    <mergeCell ref="H387:H388"/>
    <mergeCell ref="I387:I388"/>
    <mergeCell ref="J387:J388"/>
    <mergeCell ref="I383:I384"/>
    <mergeCell ref="J383:J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H381:H382"/>
    <mergeCell ref="I381:I382"/>
    <mergeCell ref="J381:J382"/>
    <mergeCell ref="B383:B384"/>
    <mergeCell ref="C383:C384"/>
    <mergeCell ref="D383:D384"/>
    <mergeCell ref="E383:E384"/>
    <mergeCell ref="F383:F384"/>
    <mergeCell ref="G383:G384"/>
    <mergeCell ref="H383:H384"/>
    <mergeCell ref="B381:B382"/>
    <mergeCell ref="C381:C382"/>
    <mergeCell ref="D381:D382"/>
    <mergeCell ref="E381:E382"/>
    <mergeCell ref="F381:F382"/>
    <mergeCell ref="G381:G382"/>
    <mergeCell ref="J377:J378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J380"/>
    <mergeCell ref="I375:I376"/>
    <mergeCell ref="J375:J376"/>
    <mergeCell ref="B377:B378"/>
    <mergeCell ref="C377:C378"/>
    <mergeCell ref="D377:D378"/>
    <mergeCell ref="E377:E378"/>
    <mergeCell ref="F377:F378"/>
    <mergeCell ref="G377:G378"/>
    <mergeCell ref="H377:H378"/>
    <mergeCell ref="I377:I378"/>
    <mergeCell ref="H373:H374"/>
    <mergeCell ref="I373:I374"/>
    <mergeCell ref="J373:J374"/>
    <mergeCell ref="B375:B376"/>
    <mergeCell ref="C375:C376"/>
    <mergeCell ref="D375:D376"/>
    <mergeCell ref="E375:E376"/>
    <mergeCell ref="F375:F376"/>
    <mergeCell ref="G375:G376"/>
    <mergeCell ref="H375:H376"/>
    <mergeCell ref="B373:B374"/>
    <mergeCell ref="C373:C374"/>
    <mergeCell ref="D373:D374"/>
    <mergeCell ref="E373:E374"/>
    <mergeCell ref="F373:F374"/>
    <mergeCell ref="G373:G374"/>
    <mergeCell ref="J369:J370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J371:J372"/>
    <mergeCell ref="I367:I368"/>
    <mergeCell ref="J367:J368"/>
    <mergeCell ref="B369:B370"/>
    <mergeCell ref="C369:C370"/>
    <mergeCell ref="D369:D370"/>
    <mergeCell ref="E369:E370"/>
    <mergeCell ref="F369:F370"/>
    <mergeCell ref="G369:G370"/>
    <mergeCell ref="H369:H370"/>
    <mergeCell ref="I369:I370"/>
    <mergeCell ref="H365:H366"/>
    <mergeCell ref="I365:I366"/>
    <mergeCell ref="J365:J366"/>
    <mergeCell ref="B367:B368"/>
    <mergeCell ref="C367:C368"/>
    <mergeCell ref="D367:D368"/>
    <mergeCell ref="E367:E368"/>
    <mergeCell ref="F367:F368"/>
    <mergeCell ref="G367:G368"/>
    <mergeCell ref="H367:H368"/>
    <mergeCell ref="B365:B366"/>
    <mergeCell ref="C365:C366"/>
    <mergeCell ref="D365:D366"/>
    <mergeCell ref="E365:E366"/>
    <mergeCell ref="F365:F366"/>
    <mergeCell ref="G365:G366"/>
    <mergeCell ref="J361:J362"/>
    <mergeCell ref="B363:B364"/>
    <mergeCell ref="C363:C364"/>
    <mergeCell ref="D363:D364"/>
    <mergeCell ref="E363:E364"/>
    <mergeCell ref="F363:F364"/>
    <mergeCell ref="G363:G364"/>
    <mergeCell ref="H363:H364"/>
    <mergeCell ref="I363:I364"/>
    <mergeCell ref="J363:J364"/>
    <mergeCell ref="I359:I360"/>
    <mergeCell ref="J359:J360"/>
    <mergeCell ref="B361:B362"/>
    <mergeCell ref="C361:C362"/>
    <mergeCell ref="D361:D362"/>
    <mergeCell ref="E361:E362"/>
    <mergeCell ref="F361:F362"/>
    <mergeCell ref="G361:G362"/>
    <mergeCell ref="H361:H362"/>
    <mergeCell ref="I361:I362"/>
    <mergeCell ref="H357:H358"/>
    <mergeCell ref="I357:I358"/>
    <mergeCell ref="J357:J358"/>
    <mergeCell ref="B359:B360"/>
    <mergeCell ref="C359:C360"/>
    <mergeCell ref="D359:D360"/>
    <mergeCell ref="E359:E360"/>
    <mergeCell ref="F359:F360"/>
    <mergeCell ref="G359:G360"/>
    <mergeCell ref="H359:H360"/>
    <mergeCell ref="B357:B358"/>
    <mergeCell ref="C357:C358"/>
    <mergeCell ref="D357:D358"/>
    <mergeCell ref="E357:E358"/>
    <mergeCell ref="F357:F358"/>
    <mergeCell ref="G357:G358"/>
    <mergeCell ref="J353:J354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I351:I352"/>
    <mergeCell ref="J351:J352"/>
    <mergeCell ref="B353:B354"/>
    <mergeCell ref="C353:C354"/>
    <mergeCell ref="D353:D354"/>
    <mergeCell ref="E353:E354"/>
    <mergeCell ref="F353:F354"/>
    <mergeCell ref="G353:G354"/>
    <mergeCell ref="H353:H354"/>
    <mergeCell ref="I353:I354"/>
    <mergeCell ref="H349:H350"/>
    <mergeCell ref="I349:I350"/>
    <mergeCell ref="J349:J350"/>
    <mergeCell ref="B351:B352"/>
    <mergeCell ref="C351:C352"/>
    <mergeCell ref="D351:D352"/>
    <mergeCell ref="E351:E352"/>
    <mergeCell ref="F351:F352"/>
    <mergeCell ref="G351:G352"/>
    <mergeCell ref="H351:H352"/>
    <mergeCell ref="B349:B350"/>
    <mergeCell ref="C349:C350"/>
    <mergeCell ref="D349:D350"/>
    <mergeCell ref="E349:E350"/>
    <mergeCell ref="F349:F350"/>
    <mergeCell ref="G349:G350"/>
    <mergeCell ref="J345:J346"/>
    <mergeCell ref="B347:B348"/>
    <mergeCell ref="C347:C348"/>
    <mergeCell ref="D347:D348"/>
    <mergeCell ref="E347:E348"/>
    <mergeCell ref="F347:F348"/>
    <mergeCell ref="G347:G348"/>
    <mergeCell ref="H347:H348"/>
    <mergeCell ref="I347:I348"/>
    <mergeCell ref="J347:J348"/>
    <mergeCell ref="I343:I344"/>
    <mergeCell ref="J343:J344"/>
    <mergeCell ref="B345:B346"/>
    <mergeCell ref="C345:C346"/>
    <mergeCell ref="D345:D346"/>
    <mergeCell ref="E345:E346"/>
    <mergeCell ref="F345:F346"/>
    <mergeCell ref="G345:G346"/>
    <mergeCell ref="H345:H346"/>
    <mergeCell ref="I345:I346"/>
    <mergeCell ref="H341:H342"/>
    <mergeCell ref="I341:I342"/>
    <mergeCell ref="J341:J342"/>
    <mergeCell ref="B343:B344"/>
    <mergeCell ref="C343:C344"/>
    <mergeCell ref="D343:D344"/>
    <mergeCell ref="E343:E344"/>
    <mergeCell ref="F343:F344"/>
    <mergeCell ref="G343:G344"/>
    <mergeCell ref="H343:H344"/>
    <mergeCell ref="B341:B342"/>
    <mergeCell ref="C341:C342"/>
    <mergeCell ref="D341:D342"/>
    <mergeCell ref="E341:E342"/>
    <mergeCell ref="F341:F342"/>
    <mergeCell ref="G341:G342"/>
    <mergeCell ref="J337:J338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I335:I336"/>
    <mergeCell ref="J335:J336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H333:H334"/>
    <mergeCell ref="I333:I334"/>
    <mergeCell ref="J333:J334"/>
    <mergeCell ref="B335:B336"/>
    <mergeCell ref="C335:C336"/>
    <mergeCell ref="D335:D336"/>
    <mergeCell ref="E335:E336"/>
    <mergeCell ref="F335:F336"/>
    <mergeCell ref="G335:G336"/>
    <mergeCell ref="H335:H336"/>
    <mergeCell ref="B333:B334"/>
    <mergeCell ref="C333:C334"/>
    <mergeCell ref="D333:D334"/>
    <mergeCell ref="E333:E334"/>
    <mergeCell ref="F333:F334"/>
    <mergeCell ref="G333:G334"/>
    <mergeCell ref="J329:J330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J331:J332"/>
    <mergeCell ref="I327:I328"/>
    <mergeCell ref="J327:J328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H325:H326"/>
    <mergeCell ref="I325:I326"/>
    <mergeCell ref="J325:J326"/>
    <mergeCell ref="B327:B328"/>
    <mergeCell ref="C327:C328"/>
    <mergeCell ref="D327:D328"/>
    <mergeCell ref="E327:E328"/>
    <mergeCell ref="F327:F328"/>
    <mergeCell ref="G327:G328"/>
    <mergeCell ref="H327:H328"/>
    <mergeCell ref="B325:B326"/>
    <mergeCell ref="C325:C326"/>
    <mergeCell ref="D325:D326"/>
    <mergeCell ref="E325:E326"/>
    <mergeCell ref="F325:F326"/>
    <mergeCell ref="G325:G326"/>
    <mergeCell ref="J321:J322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J323:J324"/>
    <mergeCell ref="I319:I320"/>
    <mergeCell ref="J319:J320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H317:H318"/>
    <mergeCell ref="I317:I318"/>
    <mergeCell ref="J317:J318"/>
    <mergeCell ref="B319:B320"/>
    <mergeCell ref="C319:C320"/>
    <mergeCell ref="D319:D320"/>
    <mergeCell ref="E319:E320"/>
    <mergeCell ref="F319:F320"/>
    <mergeCell ref="G319:G320"/>
    <mergeCell ref="H319:H320"/>
    <mergeCell ref="B317:B318"/>
    <mergeCell ref="C317:C318"/>
    <mergeCell ref="D317:D318"/>
    <mergeCell ref="E317:E318"/>
    <mergeCell ref="F317:F318"/>
    <mergeCell ref="G317:G318"/>
    <mergeCell ref="J313:J314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J315:J316"/>
    <mergeCell ref="I311:I312"/>
    <mergeCell ref="J311:J312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H309:H310"/>
    <mergeCell ref="I309:I310"/>
    <mergeCell ref="J309:J310"/>
    <mergeCell ref="B311:B312"/>
    <mergeCell ref="C311:C312"/>
    <mergeCell ref="D311:D312"/>
    <mergeCell ref="E311:E312"/>
    <mergeCell ref="F311:F312"/>
    <mergeCell ref="G311:G312"/>
    <mergeCell ref="H311:H312"/>
    <mergeCell ref="B309:B310"/>
    <mergeCell ref="C309:C310"/>
    <mergeCell ref="D309:D310"/>
    <mergeCell ref="E309:E310"/>
    <mergeCell ref="F309:F310"/>
    <mergeCell ref="G309:G310"/>
    <mergeCell ref="J305:J306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J307:J308"/>
    <mergeCell ref="I303:I304"/>
    <mergeCell ref="J303:J304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H301:H302"/>
    <mergeCell ref="I301:I302"/>
    <mergeCell ref="J301:J302"/>
    <mergeCell ref="B303:B304"/>
    <mergeCell ref="C303:C304"/>
    <mergeCell ref="D303:D304"/>
    <mergeCell ref="E303:E304"/>
    <mergeCell ref="F303:F304"/>
    <mergeCell ref="G303:G304"/>
    <mergeCell ref="H303:H304"/>
    <mergeCell ref="B301:B302"/>
    <mergeCell ref="C301:C302"/>
    <mergeCell ref="D301:D302"/>
    <mergeCell ref="E301:E302"/>
    <mergeCell ref="F301:F302"/>
    <mergeCell ref="G301:G302"/>
    <mergeCell ref="J297:J298"/>
    <mergeCell ref="B299:B300"/>
    <mergeCell ref="C299:C300"/>
    <mergeCell ref="D299:D300"/>
    <mergeCell ref="E299:E300"/>
    <mergeCell ref="F299:F300"/>
    <mergeCell ref="G299:G300"/>
    <mergeCell ref="H299:H300"/>
    <mergeCell ref="I299:I300"/>
    <mergeCell ref="J299:J300"/>
    <mergeCell ref="I295:I296"/>
    <mergeCell ref="J295:J296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H293:H294"/>
    <mergeCell ref="I293:I294"/>
    <mergeCell ref="J293:J294"/>
    <mergeCell ref="B295:B296"/>
    <mergeCell ref="C295:C296"/>
    <mergeCell ref="D295:D296"/>
    <mergeCell ref="E295:E296"/>
    <mergeCell ref="F295:F296"/>
    <mergeCell ref="G295:G296"/>
    <mergeCell ref="H295:H296"/>
    <mergeCell ref="B293:B294"/>
    <mergeCell ref="C293:C294"/>
    <mergeCell ref="D293:D294"/>
    <mergeCell ref="E293:E294"/>
    <mergeCell ref="F293:F294"/>
    <mergeCell ref="G293:G294"/>
    <mergeCell ref="J289:J290"/>
    <mergeCell ref="B291:B292"/>
    <mergeCell ref="C291:C292"/>
    <mergeCell ref="D291:D292"/>
    <mergeCell ref="E291:E292"/>
    <mergeCell ref="F291:F292"/>
    <mergeCell ref="G291:G292"/>
    <mergeCell ref="H291:H292"/>
    <mergeCell ref="I291:I292"/>
    <mergeCell ref="J291:J292"/>
    <mergeCell ref="I287:I288"/>
    <mergeCell ref="J287:J288"/>
    <mergeCell ref="B289:B290"/>
    <mergeCell ref="C289:C290"/>
    <mergeCell ref="D289:D290"/>
    <mergeCell ref="E289:E290"/>
    <mergeCell ref="F289:F290"/>
    <mergeCell ref="G289:G290"/>
    <mergeCell ref="H289:H290"/>
    <mergeCell ref="I289:I290"/>
    <mergeCell ref="H285:H286"/>
    <mergeCell ref="I285:I286"/>
    <mergeCell ref="J285:J286"/>
    <mergeCell ref="B287:B288"/>
    <mergeCell ref="C287:C288"/>
    <mergeCell ref="D287:D288"/>
    <mergeCell ref="E287:E288"/>
    <mergeCell ref="F287:F288"/>
    <mergeCell ref="G287:G288"/>
    <mergeCell ref="H287:H288"/>
    <mergeCell ref="B285:B286"/>
    <mergeCell ref="C285:C286"/>
    <mergeCell ref="D285:D286"/>
    <mergeCell ref="E285:E286"/>
    <mergeCell ref="F285:F286"/>
    <mergeCell ref="G285:G286"/>
    <mergeCell ref="J281:J282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J283:J284"/>
    <mergeCell ref="I279:I280"/>
    <mergeCell ref="J279:J280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H277:H278"/>
    <mergeCell ref="I277:I278"/>
    <mergeCell ref="J277:J278"/>
    <mergeCell ref="B279:B280"/>
    <mergeCell ref="C279:C280"/>
    <mergeCell ref="D279:D280"/>
    <mergeCell ref="E279:E280"/>
    <mergeCell ref="F279:F280"/>
    <mergeCell ref="G279:G280"/>
    <mergeCell ref="H279:H280"/>
    <mergeCell ref="B277:B278"/>
    <mergeCell ref="C277:C278"/>
    <mergeCell ref="D277:D278"/>
    <mergeCell ref="E277:E278"/>
    <mergeCell ref="F277:F278"/>
    <mergeCell ref="G277:G278"/>
    <mergeCell ref="J273:J274"/>
    <mergeCell ref="B275:B276"/>
    <mergeCell ref="C275:C276"/>
    <mergeCell ref="D275:D276"/>
    <mergeCell ref="E275:E276"/>
    <mergeCell ref="F275:F276"/>
    <mergeCell ref="G275:G276"/>
    <mergeCell ref="H275:H276"/>
    <mergeCell ref="I275:I276"/>
    <mergeCell ref="J275:J276"/>
    <mergeCell ref="I271:I272"/>
    <mergeCell ref="J271:J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H269:H270"/>
    <mergeCell ref="I269:I270"/>
    <mergeCell ref="J269:J270"/>
    <mergeCell ref="B271:B272"/>
    <mergeCell ref="C271:C272"/>
    <mergeCell ref="D271:D272"/>
    <mergeCell ref="E271:E272"/>
    <mergeCell ref="F271:F272"/>
    <mergeCell ref="G271:G272"/>
    <mergeCell ref="H271:H272"/>
    <mergeCell ref="B269:B270"/>
    <mergeCell ref="C269:C270"/>
    <mergeCell ref="D269:D270"/>
    <mergeCell ref="E269:E270"/>
    <mergeCell ref="F269:F270"/>
    <mergeCell ref="G269:G270"/>
    <mergeCell ref="J265:J266"/>
    <mergeCell ref="B267:B268"/>
    <mergeCell ref="C267:C268"/>
    <mergeCell ref="D267:D268"/>
    <mergeCell ref="E267:E268"/>
    <mergeCell ref="F267:F268"/>
    <mergeCell ref="G267:G268"/>
    <mergeCell ref="H267:H268"/>
    <mergeCell ref="I267:I268"/>
    <mergeCell ref="J267:J268"/>
    <mergeCell ref="I263:I264"/>
    <mergeCell ref="J263:J264"/>
    <mergeCell ref="B265:B266"/>
    <mergeCell ref="C265:C266"/>
    <mergeCell ref="D265:D266"/>
    <mergeCell ref="E265:E266"/>
    <mergeCell ref="F265:F266"/>
    <mergeCell ref="G265:G266"/>
    <mergeCell ref="H265:H266"/>
    <mergeCell ref="I265:I266"/>
    <mergeCell ref="H261:H262"/>
    <mergeCell ref="I261:I262"/>
    <mergeCell ref="J261:J262"/>
    <mergeCell ref="B263:B264"/>
    <mergeCell ref="C263:C264"/>
    <mergeCell ref="D263:D264"/>
    <mergeCell ref="E263:E264"/>
    <mergeCell ref="F263:F264"/>
    <mergeCell ref="G263:G264"/>
    <mergeCell ref="H263:H264"/>
    <mergeCell ref="B261:B262"/>
    <mergeCell ref="C261:C262"/>
    <mergeCell ref="D261:D262"/>
    <mergeCell ref="E261:E262"/>
    <mergeCell ref="F261:F262"/>
    <mergeCell ref="G261:G262"/>
    <mergeCell ref="J257:J258"/>
    <mergeCell ref="B259:B260"/>
    <mergeCell ref="C259:C260"/>
    <mergeCell ref="D259:D260"/>
    <mergeCell ref="E259:E260"/>
    <mergeCell ref="F259:F260"/>
    <mergeCell ref="G259:G260"/>
    <mergeCell ref="H259:H260"/>
    <mergeCell ref="I259:I260"/>
    <mergeCell ref="J259:J260"/>
    <mergeCell ref="I255:I256"/>
    <mergeCell ref="J255:J256"/>
    <mergeCell ref="B257:B258"/>
    <mergeCell ref="C257:C258"/>
    <mergeCell ref="D257:D258"/>
    <mergeCell ref="E257:E258"/>
    <mergeCell ref="F257:F258"/>
    <mergeCell ref="G257:G258"/>
    <mergeCell ref="H257:H258"/>
    <mergeCell ref="I257:I258"/>
    <mergeCell ref="H253:H254"/>
    <mergeCell ref="I253:I254"/>
    <mergeCell ref="J253:J254"/>
    <mergeCell ref="B255:B256"/>
    <mergeCell ref="C255:C256"/>
    <mergeCell ref="D255:D256"/>
    <mergeCell ref="E255:E256"/>
    <mergeCell ref="F255:F256"/>
    <mergeCell ref="G255:G256"/>
    <mergeCell ref="H255:H256"/>
    <mergeCell ref="B253:B254"/>
    <mergeCell ref="C253:C254"/>
    <mergeCell ref="D253:D254"/>
    <mergeCell ref="E253:E254"/>
    <mergeCell ref="F253:F254"/>
    <mergeCell ref="G253:G254"/>
    <mergeCell ref="J249:J250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J251:J252"/>
    <mergeCell ref="I247:I248"/>
    <mergeCell ref="J247:J248"/>
    <mergeCell ref="B249:B250"/>
    <mergeCell ref="C249:C250"/>
    <mergeCell ref="D249:D250"/>
    <mergeCell ref="E249:E250"/>
    <mergeCell ref="F249:F250"/>
    <mergeCell ref="G249:G250"/>
    <mergeCell ref="H249:H250"/>
    <mergeCell ref="I249:I250"/>
    <mergeCell ref="H245:H246"/>
    <mergeCell ref="I245:I246"/>
    <mergeCell ref="J245:J246"/>
    <mergeCell ref="B247:B248"/>
    <mergeCell ref="C247:C248"/>
    <mergeCell ref="D247:D248"/>
    <mergeCell ref="E247:E248"/>
    <mergeCell ref="F247:F248"/>
    <mergeCell ref="G247:G248"/>
    <mergeCell ref="H247:H248"/>
    <mergeCell ref="B245:B246"/>
    <mergeCell ref="C245:C246"/>
    <mergeCell ref="D245:D246"/>
    <mergeCell ref="E245:E246"/>
    <mergeCell ref="F245:F246"/>
    <mergeCell ref="G245:G246"/>
    <mergeCell ref="J241:J242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J243:J244"/>
    <mergeCell ref="I239:I240"/>
    <mergeCell ref="J239:J240"/>
    <mergeCell ref="B241:B242"/>
    <mergeCell ref="C241:C242"/>
    <mergeCell ref="D241:D242"/>
    <mergeCell ref="E241:E242"/>
    <mergeCell ref="F241:F242"/>
    <mergeCell ref="G241:G242"/>
    <mergeCell ref="H241:H242"/>
    <mergeCell ref="I241:I242"/>
    <mergeCell ref="H237:H238"/>
    <mergeCell ref="I237:I238"/>
    <mergeCell ref="J237:J238"/>
    <mergeCell ref="B239:B240"/>
    <mergeCell ref="C239:C240"/>
    <mergeCell ref="D239:D240"/>
    <mergeCell ref="E239:E240"/>
    <mergeCell ref="F239:F240"/>
    <mergeCell ref="G239:G240"/>
    <mergeCell ref="H239:H240"/>
    <mergeCell ref="B237:B238"/>
    <mergeCell ref="C237:C238"/>
    <mergeCell ref="D237:D238"/>
    <mergeCell ref="E237:E238"/>
    <mergeCell ref="F237:F238"/>
    <mergeCell ref="G237:G238"/>
    <mergeCell ref="J233:J234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J235:J236"/>
    <mergeCell ref="I231:I232"/>
    <mergeCell ref="J231:J232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H229:H230"/>
    <mergeCell ref="I229:I230"/>
    <mergeCell ref="J229:J230"/>
    <mergeCell ref="B231:B232"/>
    <mergeCell ref="C231:C232"/>
    <mergeCell ref="D231:D232"/>
    <mergeCell ref="E231:E232"/>
    <mergeCell ref="F231:F232"/>
    <mergeCell ref="G231:G232"/>
    <mergeCell ref="H231:H232"/>
    <mergeCell ref="B229:B230"/>
    <mergeCell ref="C229:C230"/>
    <mergeCell ref="D229:D230"/>
    <mergeCell ref="E229:E230"/>
    <mergeCell ref="F229:F230"/>
    <mergeCell ref="G229:G230"/>
    <mergeCell ref="J225:J226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I223:I224"/>
    <mergeCell ref="J223:J224"/>
    <mergeCell ref="B225:B226"/>
    <mergeCell ref="C225:C226"/>
    <mergeCell ref="D225:D226"/>
    <mergeCell ref="E225:E226"/>
    <mergeCell ref="F225:F226"/>
    <mergeCell ref="G225:G226"/>
    <mergeCell ref="H225:H226"/>
    <mergeCell ref="I225:I226"/>
    <mergeCell ref="H221:H222"/>
    <mergeCell ref="I221:I222"/>
    <mergeCell ref="J221:J222"/>
    <mergeCell ref="B223:B224"/>
    <mergeCell ref="C223:C224"/>
    <mergeCell ref="D223:D224"/>
    <mergeCell ref="E223:E224"/>
    <mergeCell ref="F223:F224"/>
    <mergeCell ref="G223:G224"/>
    <mergeCell ref="H223:H224"/>
    <mergeCell ref="B221:B222"/>
    <mergeCell ref="C221:C222"/>
    <mergeCell ref="D221:D222"/>
    <mergeCell ref="E221:E222"/>
    <mergeCell ref="F221:F222"/>
    <mergeCell ref="G221:G222"/>
    <mergeCell ref="J217:J218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I215:I216"/>
    <mergeCell ref="J215:J216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H213:H214"/>
    <mergeCell ref="I213:I214"/>
    <mergeCell ref="J213:J214"/>
    <mergeCell ref="B215:B216"/>
    <mergeCell ref="C215:C216"/>
    <mergeCell ref="D215:D216"/>
    <mergeCell ref="E215:E216"/>
    <mergeCell ref="F215:F216"/>
    <mergeCell ref="G215:G216"/>
    <mergeCell ref="H215:H216"/>
    <mergeCell ref="B213:B214"/>
    <mergeCell ref="C213:C214"/>
    <mergeCell ref="D213:D214"/>
    <mergeCell ref="E213:E214"/>
    <mergeCell ref="F213:F214"/>
    <mergeCell ref="G213:G214"/>
    <mergeCell ref="J209:J210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I207:I208"/>
    <mergeCell ref="J207:J208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H205:H206"/>
    <mergeCell ref="I205:I206"/>
    <mergeCell ref="J205:J206"/>
    <mergeCell ref="B207:B208"/>
    <mergeCell ref="C207:C208"/>
    <mergeCell ref="D207:D208"/>
    <mergeCell ref="E207:E208"/>
    <mergeCell ref="F207:F208"/>
    <mergeCell ref="G207:G208"/>
    <mergeCell ref="H207:H208"/>
    <mergeCell ref="B205:B206"/>
    <mergeCell ref="C205:C206"/>
    <mergeCell ref="D205:D206"/>
    <mergeCell ref="E205:E206"/>
    <mergeCell ref="F205:F206"/>
    <mergeCell ref="G205:G206"/>
    <mergeCell ref="J201:J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I199:I200"/>
    <mergeCell ref="J199:J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H197:H198"/>
    <mergeCell ref="I197:I198"/>
    <mergeCell ref="J197:J198"/>
    <mergeCell ref="B199:B200"/>
    <mergeCell ref="C199:C200"/>
    <mergeCell ref="D199:D200"/>
    <mergeCell ref="E199:E200"/>
    <mergeCell ref="F199:F200"/>
    <mergeCell ref="G199:G200"/>
    <mergeCell ref="H199:H200"/>
    <mergeCell ref="B197:B198"/>
    <mergeCell ref="C197:C198"/>
    <mergeCell ref="D197:D198"/>
    <mergeCell ref="E197:E198"/>
    <mergeCell ref="F197:F198"/>
    <mergeCell ref="G197:G198"/>
    <mergeCell ref="J193:J194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I191:I192"/>
    <mergeCell ref="J191:J192"/>
    <mergeCell ref="B193:B194"/>
    <mergeCell ref="C193:C194"/>
    <mergeCell ref="D193:D194"/>
    <mergeCell ref="E193:E194"/>
    <mergeCell ref="F193:F194"/>
    <mergeCell ref="G193:G194"/>
    <mergeCell ref="H193:H194"/>
    <mergeCell ref="I193:I194"/>
    <mergeCell ref="H189:H190"/>
    <mergeCell ref="I189:I190"/>
    <mergeCell ref="J189:J190"/>
    <mergeCell ref="B191:B192"/>
    <mergeCell ref="C191:C192"/>
    <mergeCell ref="D191:D192"/>
    <mergeCell ref="E191:E192"/>
    <mergeCell ref="F191:F192"/>
    <mergeCell ref="G191:G192"/>
    <mergeCell ref="H191:H192"/>
    <mergeCell ref="B189:B190"/>
    <mergeCell ref="C189:C190"/>
    <mergeCell ref="D189:D190"/>
    <mergeCell ref="E189:E190"/>
    <mergeCell ref="F189:F190"/>
    <mergeCell ref="G189:G190"/>
    <mergeCell ref="J185:J186"/>
    <mergeCell ref="B187:B188"/>
    <mergeCell ref="C187:C188"/>
    <mergeCell ref="D187:D188"/>
    <mergeCell ref="E187:E188"/>
    <mergeCell ref="F187:F188"/>
    <mergeCell ref="G187:G188"/>
    <mergeCell ref="H187:H188"/>
    <mergeCell ref="I187:I188"/>
    <mergeCell ref="J187:J188"/>
    <mergeCell ref="I183:I184"/>
    <mergeCell ref="J183:J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H181:H182"/>
    <mergeCell ref="I181:I182"/>
    <mergeCell ref="J181:J182"/>
    <mergeCell ref="B183:B184"/>
    <mergeCell ref="C183:C184"/>
    <mergeCell ref="D183:D184"/>
    <mergeCell ref="E183:E184"/>
    <mergeCell ref="F183:F184"/>
    <mergeCell ref="G183:G184"/>
    <mergeCell ref="H183:H184"/>
    <mergeCell ref="B181:B182"/>
    <mergeCell ref="C181:C182"/>
    <mergeCell ref="D181:D182"/>
    <mergeCell ref="E181:E182"/>
    <mergeCell ref="F181:F182"/>
    <mergeCell ref="G181:G182"/>
    <mergeCell ref="J177:J178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I175:I176"/>
    <mergeCell ref="J175:J176"/>
    <mergeCell ref="B177:B178"/>
    <mergeCell ref="C177:C178"/>
    <mergeCell ref="D177:D178"/>
    <mergeCell ref="E177:E178"/>
    <mergeCell ref="F177:F178"/>
    <mergeCell ref="G177:G178"/>
    <mergeCell ref="H177:H178"/>
    <mergeCell ref="I177:I178"/>
    <mergeCell ref="H173:H174"/>
    <mergeCell ref="I173:I174"/>
    <mergeCell ref="J173:J174"/>
    <mergeCell ref="B175:B176"/>
    <mergeCell ref="C175:C176"/>
    <mergeCell ref="D175:D176"/>
    <mergeCell ref="E175:E176"/>
    <mergeCell ref="F175:F176"/>
    <mergeCell ref="G175:G176"/>
    <mergeCell ref="H175:H176"/>
    <mergeCell ref="B173:B174"/>
    <mergeCell ref="C173:C174"/>
    <mergeCell ref="D173:D174"/>
    <mergeCell ref="E173:E174"/>
    <mergeCell ref="F173:F174"/>
    <mergeCell ref="G173:G174"/>
    <mergeCell ref="J169:J170"/>
    <mergeCell ref="B171:B172"/>
    <mergeCell ref="C171:C172"/>
    <mergeCell ref="D171:D172"/>
    <mergeCell ref="E171:E172"/>
    <mergeCell ref="F171:F172"/>
    <mergeCell ref="G171:G172"/>
    <mergeCell ref="H171:H172"/>
    <mergeCell ref="I171:I172"/>
    <mergeCell ref="J171:J172"/>
    <mergeCell ref="I167:I168"/>
    <mergeCell ref="J167:J168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H165:H166"/>
    <mergeCell ref="I165:I166"/>
    <mergeCell ref="J165:J166"/>
    <mergeCell ref="B167:B168"/>
    <mergeCell ref="C167:C168"/>
    <mergeCell ref="D167:D168"/>
    <mergeCell ref="E167:E168"/>
    <mergeCell ref="F167:F168"/>
    <mergeCell ref="G167:G168"/>
    <mergeCell ref="H167:H168"/>
    <mergeCell ref="B165:B166"/>
    <mergeCell ref="C165:C166"/>
    <mergeCell ref="D165:D166"/>
    <mergeCell ref="E165:E166"/>
    <mergeCell ref="F165:F166"/>
    <mergeCell ref="G165:G166"/>
    <mergeCell ref="J161:J162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I159:I160"/>
    <mergeCell ref="J159:J160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H157:H158"/>
    <mergeCell ref="I157:I158"/>
    <mergeCell ref="J157:J158"/>
    <mergeCell ref="B159:B160"/>
    <mergeCell ref="C159:C160"/>
    <mergeCell ref="D159:D160"/>
    <mergeCell ref="E159:E160"/>
    <mergeCell ref="F159:F160"/>
    <mergeCell ref="G159:G160"/>
    <mergeCell ref="H159:H160"/>
    <mergeCell ref="B157:B158"/>
    <mergeCell ref="C157:C158"/>
    <mergeCell ref="D157:D158"/>
    <mergeCell ref="E157:E158"/>
    <mergeCell ref="F157:F158"/>
    <mergeCell ref="G157:G158"/>
    <mergeCell ref="J153:J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I151:I152"/>
    <mergeCell ref="J151:J152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H149:H150"/>
    <mergeCell ref="I149:I150"/>
    <mergeCell ref="J149:J150"/>
    <mergeCell ref="B151:B152"/>
    <mergeCell ref="C151:C152"/>
    <mergeCell ref="D151:D152"/>
    <mergeCell ref="E151:E152"/>
    <mergeCell ref="F151:F152"/>
    <mergeCell ref="G151:G152"/>
    <mergeCell ref="H151:H152"/>
    <mergeCell ref="B149:B150"/>
    <mergeCell ref="C149:C150"/>
    <mergeCell ref="D149:D150"/>
    <mergeCell ref="E149:E150"/>
    <mergeCell ref="F149:F150"/>
    <mergeCell ref="G149:G150"/>
    <mergeCell ref="J145:J146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I143:I144"/>
    <mergeCell ref="J143:J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H141:H142"/>
    <mergeCell ref="I141:I142"/>
    <mergeCell ref="J141:J142"/>
    <mergeCell ref="B143:B144"/>
    <mergeCell ref="C143:C144"/>
    <mergeCell ref="D143:D144"/>
    <mergeCell ref="E143:E144"/>
    <mergeCell ref="F143:F144"/>
    <mergeCell ref="G143:G144"/>
    <mergeCell ref="H143:H144"/>
    <mergeCell ref="B141:B142"/>
    <mergeCell ref="C141:C142"/>
    <mergeCell ref="D141:D142"/>
    <mergeCell ref="E141:E142"/>
    <mergeCell ref="F141:F142"/>
    <mergeCell ref="G141:G142"/>
    <mergeCell ref="J137:J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I135:I136"/>
    <mergeCell ref="J135:J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H133:H134"/>
    <mergeCell ref="I133:I134"/>
    <mergeCell ref="J133:J134"/>
    <mergeCell ref="B135:B136"/>
    <mergeCell ref="C135:C136"/>
    <mergeCell ref="D135:D136"/>
    <mergeCell ref="E135:E136"/>
    <mergeCell ref="F135:F136"/>
    <mergeCell ref="G135:G136"/>
    <mergeCell ref="H135:H136"/>
    <mergeCell ref="B133:B134"/>
    <mergeCell ref="C133:C134"/>
    <mergeCell ref="D133:D134"/>
    <mergeCell ref="E133:E134"/>
    <mergeCell ref="F133:F134"/>
    <mergeCell ref="G133:G134"/>
    <mergeCell ref="J129:J130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I127:I128"/>
    <mergeCell ref="J127:J128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H125:H126"/>
    <mergeCell ref="I125:I126"/>
    <mergeCell ref="J125:J126"/>
    <mergeCell ref="B127:B128"/>
    <mergeCell ref="C127:C128"/>
    <mergeCell ref="D127:D128"/>
    <mergeCell ref="E127:E128"/>
    <mergeCell ref="F127:F128"/>
    <mergeCell ref="G127:G128"/>
    <mergeCell ref="H127:H128"/>
    <mergeCell ref="B125:B126"/>
    <mergeCell ref="C125:C126"/>
    <mergeCell ref="D125:D126"/>
    <mergeCell ref="E125:E126"/>
    <mergeCell ref="F125:F126"/>
    <mergeCell ref="G125:G126"/>
    <mergeCell ref="J121:J122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I119:I120"/>
    <mergeCell ref="J119:J120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H117:H118"/>
    <mergeCell ref="I117:I118"/>
    <mergeCell ref="J117:J118"/>
    <mergeCell ref="B119:B120"/>
    <mergeCell ref="C119:C120"/>
    <mergeCell ref="D119:D120"/>
    <mergeCell ref="E119:E120"/>
    <mergeCell ref="F119:F120"/>
    <mergeCell ref="G119:G120"/>
    <mergeCell ref="H119:H120"/>
    <mergeCell ref="B117:B118"/>
    <mergeCell ref="C117:C118"/>
    <mergeCell ref="D117:D118"/>
    <mergeCell ref="E117:E118"/>
    <mergeCell ref="F117:F118"/>
    <mergeCell ref="G117:G118"/>
    <mergeCell ref="J113:J114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I111:I112"/>
    <mergeCell ref="J111:J112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H109:H110"/>
    <mergeCell ref="I109:I110"/>
    <mergeCell ref="J109:J110"/>
    <mergeCell ref="B111:B112"/>
    <mergeCell ref="C111:C112"/>
    <mergeCell ref="D111:D112"/>
    <mergeCell ref="E111:E112"/>
    <mergeCell ref="F111:F112"/>
    <mergeCell ref="G111:G112"/>
    <mergeCell ref="H111:H112"/>
    <mergeCell ref="B109:B110"/>
    <mergeCell ref="C109:C110"/>
    <mergeCell ref="D109:D110"/>
    <mergeCell ref="E109:E110"/>
    <mergeCell ref="F109:F110"/>
    <mergeCell ref="G109:G110"/>
    <mergeCell ref="J105:J106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J107:J108"/>
    <mergeCell ref="I103:I104"/>
    <mergeCell ref="J103:J104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H101:H102"/>
    <mergeCell ref="I101:I102"/>
    <mergeCell ref="J101:J102"/>
    <mergeCell ref="B103:B104"/>
    <mergeCell ref="C103:C104"/>
    <mergeCell ref="D103:D104"/>
    <mergeCell ref="E103:E104"/>
    <mergeCell ref="F103:F104"/>
    <mergeCell ref="G103:G104"/>
    <mergeCell ref="H103:H104"/>
    <mergeCell ref="B101:B102"/>
    <mergeCell ref="C101:C102"/>
    <mergeCell ref="D101:D102"/>
    <mergeCell ref="E101:E102"/>
    <mergeCell ref="F101:F102"/>
    <mergeCell ref="G101:G102"/>
    <mergeCell ref="J97:J98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I95:I96"/>
    <mergeCell ref="J95:J96"/>
    <mergeCell ref="B97:B98"/>
    <mergeCell ref="C97:C98"/>
    <mergeCell ref="D97:D98"/>
    <mergeCell ref="E97:E98"/>
    <mergeCell ref="F97:F98"/>
    <mergeCell ref="G97:G98"/>
    <mergeCell ref="H97:H98"/>
    <mergeCell ref="I97:I98"/>
    <mergeCell ref="H93:H94"/>
    <mergeCell ref="I93:I94"/>
    <mergeCell ref="J93:J94"/>
    <mergeCell ref="B95:B96"/>
    <mergeCell ref="C95:C96"/>
    <mergeCell ref="D95:D96"/>
    <mergeCell ref="E95:E96"/>
    <mergeCell ref="F95:F96"/>
    <mergeCell ref="G95:G96"/>
    <mergeCell ref="H95:H96"/>
    <mergeCell ref="B93:B94"/>
    <mergeCell ref="C93:C94"/>
    <mergeCell ref="D93:D94"/>
    <mergeCell ref="E93:E94"/>
    <mergeCell ref="F93:F94"/>
    <mergeCell ref="G93:G94"/>
    <mergeCell ref="J89:J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I87:I88"/>
    <mergeCell ref="J87:J88"/>
    <mergeCell ref="B89:B90"/>
    <mergeCell ref="C89:C90"/>
    <mergeCell ref="D89:D90"/>
    <mergeCell ref="E89:E90"/>
    <mergeCell ref="F89:F90"/>
    <mergeCell ref="G89:G90"/>
    <mergeCell ref="H89:H90"/>
    <mergeCell ref="I89:I90"/>
    <mergeCell ref="H85:H86"/>
    <mergeCell ref="I85:I86"/>
    <mergeCell ref="J85:J86"/>
    <mergeCell ref="B87:B88"/>
    <mergeCell ref="C87:C88"/>
    <mergeCell ref="D87:D88"/>
    <mergeCell ref="E87:E88"/>
    <mergeCell ref="F87:F88"/>
    <mergeCell ref="G87:G88"/>
    <mergeCell ref="H87:H88"/>
    <mergeCell ref="B85:B86"/>
    <mergeCell ref="C85:C86"/>
    <mergeCell ref="D85:D86"/>
    <mergeCell ref="E85:E86"/>
    <mergeCell ref="F85:F86"/>
    <mergeCell ref="G85:G86"/>
    <mergeCell ref="J81:J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I79:I80"/>
    <mergeCell ref="J79:J80"/>
    <mergeCell ref="B81:B82"/>
    <mergeCell ref="C81:C82"/>
    <mergeCell ref="D81:D82"/>
    <mergeCell ref="E81:E82"/>
    <mergeCell ref="F81:F82"/>
    <mergeCell ref="G81:G82"/>
    <mergeCell ref="H81:H82"/>
    <mergeCell ref="I81:I82"/>
    <mergeCell ref="H77:H78"/>
    <mergeCell ref="I77:I78"/>
    <mergeCell ref="J77:J78"/>
    <mergeCell ref="B79:B80"/>
    <mergeCell ref="C79:C80"/>
    <mergeCell ref="D79:D80"/>
    <mergeCell ref="E79:E80"/>
    <mergeCell ref="F79:F80"/>
    <mergeCell ref="G79:G80"/>
    <mergeCell ref="H79:H80"/>
    <mergeCell ref="B77:B78"/>
    <mergeCell ref="C77:C78"/>
    <mergeCell ref="D77:D78"/>
    <mergeCell ref="E77:E78"/>
    <mergeCell ref="F77:F78"/>
    <mergeCell ref="G77:G78"/>
    <mergeCell ref="J73:J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I71:I72"/>
    <mergeCell ref="J71:J72"/>
    <mergeCell ref="B73:B74"/>
    <mergeCell ref="C73:C74"/>
    <mergeCell ref="D73:D74"/>
    <mergeCell ref="E73:E74"/>
    <mergeCell ref="F73:F74"/>
    <mergeCell ref="G73:G74"/>
    <mergeCell ref="H73:H74"/>
    <mergeCell ref="I73:I74"/>
    <mergeCell ref="H69:H70"/>
    <mergeCell ref="I69:I70"/>
    <mergeCell ref="J69:J70"/>
    <mergeCell ref="B71:B72"/>
    <mergeCell ref="C71:C72"/>
    <mergeCell ref="D71:D72"/>
    <mergeCell ref="E71:E72"/>
    <mergeCell ref="F71:F72"/>
    <mergeCell ref="G71:G72"/>
    <mergeCell ref="H71:H72"/>
    <mergeCell ref="B69:B70"/>
    <mergeCell ref="C69:C70"/>
    <mergeCell ref="D69:D70"/>
    <mergeCell ref="E69:E70"/>
    <mergeCell ref="F69:F70"/>
    <mergeCell ref="G69:G70"/>
    <mergeCell ref="J65:J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I63:I64"/>
    <mergeCell ref="J63:J64"/>
    <mergeCell ref="B65:B66"/>
    <mergeCell ref="C65:C66"/>
    <mergeCell ref="D65:D66"/>
    <mergeCell ref="E65:E66"/>
    <mergeCell ref="F65:F66"/>
    <mergeCell ref="G65:G66"/>
    <mergeCell ref="H65:H66"/>
    <mergeCell ref="I65:I66"/>
    <mergeCell ref="H61:H62"/>
    <mergeCell ref="I61:I62"/>
    <mergeCell ref="J61:J62"/>
    <mergeCell ref="B63:B64"/>
    <mergeCell ref="C63:C64"/>
    <mergeCell ref="D63:D64"/>
    <mergeCell ref="E63:E64"/>
    <mergeCell ref="F63:F64"/>
    <mergeCell ref="G63:G64"/>
    <mergeCell ref="H63:H64"/>
    <mergeCell ref="B61:B62"/>
    <mergeCell ref="C61:C62"/>
    <mergeCell ref="D61:D62"/>
    <mergeCell ref="E61:E62"/>
    <mergeCell ref="F61:F62"/>
    <mergeCell ref="G61:G62"/>
    <mergeCell ref="J57:J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I55:I56"/>
    <mergeCell ref="J55:J56"/>
    <mergeCell ref="B57:B58"/>
    <mergeCell ref="C57:C58"/>
    <mergeCell ref="D57:D58"/>
    <mergeCell ref="E57:E58"/>
    <mergeCell ref="F57:F58"/>
    <mergeCell ref="G57:G58"/>
    <mergeCell ref="H57:H58"/>
    <mergeCell ref="I57:I58"/>
    <mergeCell ref="H53:H54"/>
    <mergeCell ref="I53:I54"/>
    <mergeCell ref="J53:J54"/>
    <mergeCell ref="B55:B56"/>
    <mergeCell ref="C55:C56"/>
    <mergeCell ref="D55:D56"/>
    <mergeCell ref="E55:E56"/>
    <mergeCell ref="F55:F56"/>
    <mergeCell ref="G55:G56"/>
    <mergeCell ref="H55:H56"/>
    <mergeCell ref="B53:B54"/>
    <mergeCell ref="C53:C54"/>
    <mergeCell ref="D53:D54"/>
    <mergeCell ref="E53:E54"/>
    <mergeCell ref="F53:F54"/>
    <mergeCell ref="G53:G54"/>
    <mergeCell ref="J49:J50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I47:I48"/>
    <mergeCell ref="J47:J48"/>
    <mergeCell ref="B49:B50"/>
    <mergeCell ref="C49:C50"/>
    <mergeCell ref="D49:D50"/>
    <mergeCell ref="E49:E50"/>
    <mergeCell ref="F49:F50"/>
    <mergeCell ref="G49:G50"/>
    <mergeCell ref="H49:H50"/>
    <mergeCell ref="I49:I50"/>
    <mergeCell ref="H45:H46"/>
    <mergeCell ref="I45:I46"/>
    <mergeCell ref="J45:J46"/>
    <mergeCell ref="B47:B48"/>
    <mergeCell ref="C47:C48"/>
    <mergeCell ref="D47:D48"/>
    <mergeCell ref="E47:E48"/>
    <mergeCell ref="F47:F48"/>
    <mergeCell ref="G47:G48"/>
    <mergeCell ref="H47:H48"/>
    <mergeCell ref="B45:B46"/>
    <mergeCell ref="C45:C46"/>
    <mergeCell ref="D45:D46"/>
    <mergeCell ref="E45:E46"/>
    <mergeCell ref="F45:F46"/>
    <mergeCell ref="G45:G46"/>
    <mergeCell ref="J41:J4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I39:I40"/>
    <mergeCell ref="J39:J40"/>
    <mergeCell ref="B41:B42"/>
    <mergeCell ref="C41:C42"/>
    <mergeCell ref="D41:D42"/>
    <mergeCell ref="E41:E42"/>
    <mergeCell ref="F41:F42"/>
    <mergeCell ref="G41:G42"/>
    <mergeCell ref="H41:H42"/>
    <mergeCell ref="I41:I42"/>
    <mergeCell ref="H37:H38"/>
    <mergeCell ref="I37:I38"/>
    <mergeCell ref="J37:J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J33:J34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I31:I32"/>
    <mergeCell ref="J31:J32"/>
    <mergeCell ref="B33:B34"/>
    <mergeCell ref="C33:C34"/>
    <mergeCell ref="D33:D34"/>
    <mergeCell ref="E33:E34"/>
    <mergeCell ref="F33:F34"/>
    <mergeCell ref="G33:G34"/>
    <mergeCell ref="H33:H34"/>
    <mergeCell ref="I33:I34"/>
    <mergeCell ref="H29:H30"/>
    <mergeCell ref="I29:I30"/>
    <mergeCell ref="J29:J30"/>
    <mergeCell ref="B31:B32"/>
    <mergeCell ref="C31:C32"/>
    <mergeCell ref="D31:D32"/>
    <mergeCell ref="E31:E32"/>
    <mergeCell ref="F31:F32"/>
    <mergeCell ref="G31:G32"/>
    <mergeCell ref="H31:H32"/>
    <mergeCell ref="B29:B30"/>
    <mergeCell ref="C29:C30"/>
    <mergeCell ref="D29:D30"/>
    <mergeCell ref="E29:E30"/>
    <mergeCell ref="F29:F30"/>
    <mergeCell ref="G29:G30"/>
    <mergeCell ref="J25:J26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I23:I24"/>
    <mergeCell ref="J23:J24"/>
    <mergeCell ref="B25:B26"/>
    <mergeCell ref="C25:C26"/>
    <mergeCell ref="D25:D26"/>
    <mergeCell ref="E25:E26"/>
    <mergeCell ref="F25:F26"/>
    <mergeCell ref="G25:G26"/>
    <mergeCell ref="H25:H26"/>
    <mergeCell ref="I25:I26"/>
    <mergeCell ref="H21:H22"/>
    <mergeCell ref="I21:I22"/>
    <mergeCell ref="J21:J22"/>
    <mergeCell ref="B23:B24"/>
    <mergeCell ref="C23:C24"/>
    <mergeCell ref="D23:D24"/>
    <mergeCell ref="E23:E24"/>
    <mergeCell ref="F23:F24"/>
    <mergeCell ref="G23:G24"/>
    <mergeCell ref="H23:H24"/>
    <mergeCell ref="B21:B22"/>
    <mergeCell ref="C21:C22"/>
    <mergeCell ref="D21:D22"/>
    <mergeCell ref="E21:E22"/>
    <mergeCell ref="F21:F22"/>
    <mergeCell ref="G21:G22"/>
    <mergeCell ref="J17:J18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I15:I16"/>
    <mergeCell ref="J15:J16"/>
    <mergeCell ref="B17:B18"/>
    <mergeCell ref="C17:C18"/>
    <mergeCell ref="D17:D18"/>
    <mergeCell ref="E17:E18"/>
    <mergeCell ref="F17:F18"/>
    <mergeCell ref="G17:G18"/>
    <mergeCell ref="H17:H18"/>
    <mergeCell ref="I17:I18"/>
    <mergeCell ref="H13:H14"/>
    <mergeCell ref="I13:I14"/>
    <mergeCell ref="J13:J14"/>
    <mergeCell ref="B15:B16"/>
    <mergeCell ref="C15:C16"/>
    <mergeCell ref="D15:D16"/>
    <mergeCell ref="E15:E16"/>
    <mergeCell ref="F15:F16"/>
    <mergeCell ref="G15:G16"/>
    <mergeCell ref="H15:H16"/>
    <mergeCell ref="G11:G12"/>
    <mergeCell ref="H11:H12"/>
    <mergeCell ref="I11:I12"/>
    <mergeCell ref="J11:J12"/>
    <mergeCell ref="B13:B14"/>
    <mergeCell ref="C13:C14"/>
    <mergeCell ref="D13:D14"/>
    <mergeCell ref="E13:E14"/>
    <mergeCell ref="F13:F14"/>
    <mergeCell ref="G13:G14"/>
    <mergeCell ref="F9:F10"/>
    <mergeCell ref="G9:G10"/>
    <mergeCell ref="H9:H10"/>
    <mergeCell ref="I9:I10"/>
    <mergeCell ref="J9:J10"/>
    <mergeCell ref="B11:B12"/>
    <mergeCell ref="C11:C12"/>
    <mergeCell ref="D11:D12"/>
    <mergeCell ref="E11:E12"/>
    <mergeCell ref="F11:F12"/>
    <mergeCell ref="B7:B10"/>
    <mergeCell ref="C7:C10"/>
    <mergeCell ref="D7:D10"/>
    <mergeCell ref="E7:F7"/>
    <mergeCell ref="G7:H7"/>
    <mergeCell ref="I7:J7"/>
    <mergeCell ref="E8:F8"/>
    <mergeCell ref="G8:H8"/>
    <mergeCell ref="I8:J8"/>
    <mergeCell ref="E9:E10"/>
  </mergeCells>
  <conditionalFormatting sqref="B1:B1048576">
    <cfRule type="duplicateValues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191"/>
  <sheetViews>
    <sheetView topLeftCell="A1147" workbookViewId="0">
      <selection activeCell="K1166" sqref="K1166"/>
    </sheetView>
  </sheetViews>
  <sheetFormatPr defaultRowHeight="12.6" customHeight="1" x14ac:dyDescent="0.3"/>
  <cols>
    <col min="1" max="1" width="23.21875" customWidth="1"/>
    <col min="5" max="5" width="14.33203125" customWidth="1"/>
    <col min="6" max="6" width="19.77734375" customWidth="1"/>
    <col min="8" max="8" width="11.44140625" bestFit="1" customWidth="1"/>
  </cols>
  <sheetData>
    <row r="1" spans="1:9" ht="12.6" customHeight="1" x14ac:dyDescent="0.3">
      <c r="A1" s="161" t="s">
        <v>1238</v>
      </c>
      <c r="B1" s="162" t="s">
        <v>778</v>
      </c>
      <c r="C1" s="163">
        <v>717.27</v>
      </c>
      <c r="D1" s="164">
        <v>717.27</v>
      </c>
      <c r="E1" s="165" t="s">
        <v>3962</v>
      </c>
      <c r="F1" s="166" t="s">
        <v>2684</v>
      </c>
      <c r="G1" s="167"/>
      <c r="H1" s="28">
        <f>VLOOKUP(A1,РАСЧЕТ!$A$3:$AV$1220,48,0)</f>
        <v>895.50630119279242</v>
      </c>
      <c r="I1" s="28">
        <f>H1-C1</f>
        <v>178.23630119279244</v>
      </c>
    </row>
    <row r="2" spans="1:9" ht="12.6" customHeight="1" x14ac:dyDescent="0.3">
      <c r="A2" s="161" t="s">
        <v>2120</v>
      </c>
      <c r="B2" s="162" t="s">
        <v>827</v>
      </c>
      <c r="C2" s="163">
        <v>652.84</v>
      </c>
      <c r="D2" s="164">
        <v>652.84</v>
      </c>
      <c r="E2" s="165" t="s">
        <v>3962</v>
      </c>
      <c r="F2" s="166" t="s">
        <v>2627</v>
      </c>
      <c r="G2" s="167"/>
      <c r="H2" s="28">
        <f>VLOOKUP(A2,РАСЧЕТ!$A$3:$AV$1220,48,0)</f>
        <v>815.07160348086484</v>
      </c>
      <c r="I2" s="28">
        <f t="shared" ref="I2:I65" si="0">H2-C2</f>
        <v>162.23160348086481</v>
      </c>
    </row>
    <row r="3" spans="1:9" ht="12.6" customHeight="1" x14ac:dyDescent="0.3">
      <c r="A3" s="161" t="s">
        <v>2112</v>
      </c>
      <c r="B3" s="162" t="s">
        <v>1081</v>
      </c>
      <c r="C3" s="163">
        <v>678.6</v>
      </c>
      <c r="D3" s="164">
        <v>678.6</v>
      </c>
      <c r="E3" s="165" t="s">
        <v>3962</v>
      </c>
      <c r="F3" s="166" t="s">
        <v>2545</v>
      </c>
      <c r="G3" s="167"/>
      <c r="H3" s="28">
        <f>VLOOKUP(A3,РАСЧЕТ!$A$3:$AV$1220,48,0)</f>
        <v>847.24548256563594</v>
      </c>
      <c r="I3" s="28">
        <f t="shared" si="0"/>
        <v>168.64548256563592</v>
      </c>
    </row>
    <row r="4" spans="1:9" ht="12.6" customHeight="1" x14ac:dyDescent="0.3">
      <c r="A4" s="161" t="s">
        <v>1982</v>
      </c>
      <c r="B4" s="162" t="s">
        <v>755</v>
      </c>
      <c r="C4" s="163">
        <v>592.71</v>
      </c>
      <c r="D4" s="164">
        <v>592.71</v>
      </c>
      <c r="E4" s="165" t="s">
        <v>3962</v>
      </c>
      <c r="F4" s="166" t="s">
        <v>2597</v>
      </c>
      <c r="G4" s="167"/>
      <c r="H4" s="28">
        <f>VLOOKUP(A4,РАСЧЕТ!$A$3:$AV$1220,48,0)</f>
        <v>739.99921894973261</v>
      </c>
      <c r="I4" s="28">
        <f t="shared" si="0"/>
        <v>147.28921894973257</v>
      </c>
    </row>
    <row r="5" spans="1:9" ht="12.6" customHeight="1" x14ac:dyDescent="0.3">
      <c r="A5" s="161" t="s">
        <v>2099</v>
      </c>
      <c r="B5" s="162" t="s">
        <v>484</v>
      </c>
      <c r="C5" s="163">
        <v>678.6</v>
      </c>
      <c r="D5" s="164">
        <v>678.6</v>
      </c>
      <c r="E5" s="165" t="s">
        <v>3962</v>
      </c>
      <c r="F5" s="166" t="s">
        <v>2547</v>
      </c>
      <c r="G5" s="167"/>
      <c r="H5" s="28">
        <f>VLOOKUP(A5,РАСЧЕТ!$A$3:$AV$1220,48,0)</f>
        <v>847.24548256563594</v>
      </c>
      <c r="I5" s="28">
        <f t="shared" si="0"/>
        <v>168.64548256563592</v>
      </c>
    </row>
    <row r="6" spans="1:9" ht="12.6" customHeight="1" x14ac:dyDescent="0.3">
      <c r="A6" s="161" t="s">
        <v>2086</v>
      </c>
      <c r="B6" s="162" t="s">
        <v>542</v>
      </c>
      <c r="C6" s="163">
        <v>768.8</v>
      </c>
      <c r="D6" s="164">
        <v>768.8</v>
      </c>
      <c r="E6" s="165" t="s">
        <v>3962</v>
      </c>
      <c r="F6" s="166" t="s">
        <v>2588</v>
      </c>
      <c r="G6" s="167"/>
      <c r="H6" s="28">
        <f>VLOOKUP(A6,РАСЧЕТ!$A$3:$AV$1220,48,0)</f>
        <v>959.85405936233428</v>
      </c>
      <c r="I6" s="28">
        <f t="shared" si="0"/>
        <v>191.05405936233433</v>
      </c>
    </row>
    <row r="7" spans="1:9" ht="12.6" customHeight="1" x14ac:dyDescent="0.3">
      <c r="A7" s="161" t="s">
        <v>2054</v>
      </c>
      <c r="B7" s="162" t="s">
        <v>487</v>
      </c>
      <c r="C7" s="163">
        <v>592.71</v>
      </c>
      <c r="D7" s="164">
        <v>592.71</v>
      </c>
      <c r="E7" s="165" t="s">
        <v>3962</v>
      </c>
      <c r="F7" s="166" t="s">
        <v>2561</v>
      </c>
      <c r="G7" s="167"/>
      <c r="H7" s="28">
        <f>VLOOKUP(A7,РАСЧЕТ!$A$3:$AV$1220,48,0)</f>
        <v>739.99921894973261</v>
      </c>
      <c r="I7" s="28">
        <f t="shared" si="0"/>
        <v>147.28921894973257</v>
      </c>
    </row>
    <row r="8" spans="1:9" ht="12.6" customHeight="1" x14ac:dyDescent="0.3">
      <c r="A8" s="161" t="s">
        <v>1933</v>
      </c>
      <c r="B8" s="162" t="s">
        <v>525</v>
      </c>
      <c r="C8" s="163">
        <v>547.26</v>
      </c>
      <c r="D8" s="164">
        <v>547.26</v>
      </c>
      <c r="E8" s="165" t="s">
        <v>3962</v>
      </c>
      <c r="F8" s="166" t="s">
        <v>2669</v>
      </c>
      <c r="G8" s="167"/>
      <c r="H8" s="28">
        <f>VLOOKUP(A8,РАСЧЕТ!$A$3:$AV$1220,48,0)</f>
        <v>683.26248594002891</v>
      </c>
      <c r="I8" s="28">
        <f t="shared" si="0"/>
        <v>136.00248594002892</v>
      </c>
    </row>
    <row r="9" spans="1:9" ht="12.6" customHeight="1" x14ac:dyDescent="0.3">
      <c r="A9" s="161" t="s">
        <v>3531</v>
      </c>
      <c r="B9" s="162" t="s">
        <v>525</v>
      </c>
      <c r="C9" s="163">
        <v>131.34</v>
      </c>
      <c r="D9" s="164">
        <v>131.34</v>
      </c>
      <c r="E9" s="165" t="s">
        <v>3963</v>
      </c>
      <c r="F9" s="166" t="s">
        <v>3964</v>
      </c>
      <c r="G9" s="167"/>
      <c r="H9" s="28">
        <f>VLOOKUP(A9,РАСЧЕТ!$A$3:$AV$1220,48,0)</f>
        <v>163.98299662560694</v>
      </c>
      <c r="I9" s="28">
        <f t="shared" si="0"/>
        <v>32.642996625606941</v>
      </c>
    </row>
    <row r="10" spans="1:9" ht="12.6" customHeight="1" x14ac:dyDescent="0.3">
      <c r="A10" s="161" t="s">
        <v>2049</v>
      </c>
      <c r="B10" s="162" t="s">
        <v>530</v>
      </c>
      <c r="C10" s="163">
        <v>678.6</v>
      </c>
      <c r="D10" s="164">
        <v>678.6</v>
      </c>
      <c r="E10" s="165" t="s">
        <v>3962</v>
      </c>
      <c r="F10" s="166" t="s">
        <v>2567</v>
      </c>
      <c r="G10" s="167"/>
      <c r="H10" s="28">
        <f>VLOOKUP(A10,РАСЧЕТ!$A$3:$AV$1220,48,0)</f>
        <v>847.24548256563594</v>
      </c>
      <c r="I10" s="28">
        <f t="shared" si="0"/>
        <v>168.64548256563592</v>
      </c>
    </row>
    <row r="11" spans="1:9" ht="12.6" customHeight="1" x14ac:dyDescent="0.3">
      <c r="A11" s="161" t="s">
        <v>2116</v>
      </c>
      <c r="B11" s="162" t="s">
        <v>859</v>
      </c>
      <c r="C11" s="163">
        <v>592.71</v>
      </c>
      <c r="D11" s="164">
        <v>592.71</v>
      </c>
      <c r="E11" s="165" t="s">
        <v>3962</v>
      </c>
      <c r="F11" s="166" t="s">
        <v>2562</v>
      </c>
      <c r="G11" s="167"/>
      <c r="H11" s="28">
        <f>VLOOKUP(A11,РАСЧЕТ!$A$3:$AV$1220,48,0)</f>
        <v>739.99921894973261</v>
      </c>
      <c r="I11" s="28">
        <f t="shared" si="0"/>
        <v>147.28921894973257</v>
      </c>
    </row>
    <row r="12" spans="1:9" ht="12.6" customHeight="1" x14ac:dyDescent="0.3">
      <c r="A12" s="161" t="s">
        <v>1953</v>
      </c>
      <c r="B12" s="162" t="s">
        <v>505</v>
      </c>
      <c r="C12" s="163">
        <v>670.01</v>
      </c>
      <c r="D12" s="164">
        <v>670.01</v>
      </c>
      <c r="E12" s="165" t="s">
        <v>3962</v>
      </c>
      <c r="F12" s="166" t="s">
        <v>2646</v>
      </c>
      <c r="G12" s="167"/>
      <c r="H12" s="28">
        <f>VLOOKUP(A12,РАСЧЕТ!$A$3:$AV$1220,48,0)</f>
        <v>836.52085620404557</v>
      </c>
      <c r="I12" s="28">
        <f t="shared" si="0"/>
        <v>166.51085620404558</v>
      </c>
    </row>
    <row r="13" spans="1:9" ht="12.6" customHeight="1" x14ac:dyDescent="0.3">
      <c r="A13" s="161" t="s">
        <v>2155</v>
      </c>
      <c r="B13" s="162" t="s">
        <v>712</v>
      </c>
      <c r="C13" s="163">
        <v>670.01</v>
      </c>
      <c r="D13" s="164">
        <v>670.01</v>
      </c>
      <c r="E13" s="165" t="s">
        <v>3962</v>
      </c>
      <c r="F13" s="166" t="s">
        <v>2642</v>
      </c>
      <c r="G13" s="167"/>
      <c r="H13" s="28">
        <f>VLOOKUP(A13,РАСЧЕТ!$A$3:$AV$1220,48,0)</f>
        <v>836.52085620404557</v>
      </c>
      <c r="I13" s="28">
        <f t="shared" si="0"/>
        <v>166.51085620404558</v>
      </c>
    </row>
    <row r="14" spans="1:9" ht="12.6" customHeight="1" x14ac:dyDescent="0.3">
      <c r="A14" s="161" t="s">
        <v>1961</v>
      </c>
      <c r="B14" s="162" t="s">
        <v>845</v>
      </c>
      <c r="C14" s="163">
        <v>614.17999999999995</v>
      </c>
      <c r="D14" s="164">
        <v>614.17999999999995</v>
      </c>
      <c r="E14" s="165" t="s">
        <v>3962</v>
      </c>
      <c r="F14" s="166" t="s">
        <v>2619</v>
      </c>
      <c r="G14" s="167"/>
      <c r="H14" s="28">
        <f>VLOOKUP(A14,РАСЧЕТ!$A$3:$AV$1220,48,0)</f>
        <v>766.81078485370847</v>
      </c>
      <c r="I14" s="28">
        <f t="shared" si="0"/>
        <v>152.63078485370852</v>
      </c>
    </row>
    <row r="15" spans="1:9" ht="12.6" customHeight="1" x14ac:dyDescent="0.3">
      <c r="A15" s="161" t="s">
        <v>1934</v>
      </c>
      <c r="B15" s="162" t="s">
        <v>526</v>
      </c>
      <c r="C15" s="163">
        <v>592.71</v>
      </c>
      <c r="D15" s="164">
        <v>592.71</v>
      </c>
      <c r="E15" s="165" t="s">
        <v>3962</v>
      </c>
      <c r="F15" s="166" t="s">
        <v>2603</v>
      </c>
      <c r="G15" s="167"/>
      <c r="H15" s="28">
        <f>VLOOKUP(A15,РАСЧЕТ!$A$3:$AV$1220,48,0)</f>
        <v>739.99921894973261</v>
      </c>
      <c r="I15" s="28">
        <f t="shared" si="0"/>
        <v>147.28921894973257</v>
      </c>
    </row>
    <row r="16" spans="1:9" ht="12.6" customHeight="1" x14ac:dyDescent="0.3">
      <c r="A16" s="161" t="s">
        <v>2160</v>
      </c>
      <c r="B16" s="162" t="s">
        <v>578</v>
      </c>
      <c r="C16" s="163">
        <v>678.6</v>
      </c>
      <c r="D16" s="164">
        <v>678.6</v>
      </c>
      <c r="E16" s="165" t="s">
        <v>3962</v>
      </c>
      <c r="F16" s="166" t="s">
        <v>2654</v>
      </c>
      <c r="G16" s="167"/>
      <c r="H16" s="28">
        <f>VLOOKUP(A16,РАСЧЕТ!$A$3:$AV$1220,48,0)</f>
        <v>847.24548256563594</v>
      </c>
      <c r="I16" s="28">
        <f t="shared" si="0"/>
        <v>168.64548256563592</v>
      </c>
    </row>
    <row r="17" spans="1:9" ht="12.6" customHeight="1" x14ac:dyDescent="0.3">
      <c r="A17" s="161" t="s">
        <v>1918</v>
      </c>
      <c r="B17" s="162" t="s">
        <v>494</v>
      </c>
      <c r="C17" s="163">
        <v>678.6</v>
      </c>
      <c r="D17" s="164">
        <v>678.6</v>
      </c>
      <c r="E17" s="165" t="s">
        <v>3962</v>
      </c>
      <c r="F17" s="166" t="s">
        <v>2656</v>
      </c>
      <c r="G17" s="167"/>
      <c r="H17" s="28">
        <f>VLOOKUP(A17,РАСЧЕТ!$A$3:$AV$1220,48,0)</f>
        <v>847.24548256563594</v>
      </c>
      <c r="I17" s="28">
        <f t="shared" si="0"/>
        <v>168.64548256563592</v>
      </c>
    </row>
    <row r="18" spans="1:9" ht="12.6" customHeight="1" x14ac:dyDescent="0.3">
      <c r="A18" s="161" t="s">
        <v>2203</v>
      </c>
      <c r="B18" s="162" t="s">
        <v>779</v>
      </c>
      <c r="C18" s="163">
        <v>614.17999999999995</v>
      </c>
      <c r="D18" s="164">
        <v>614.17999999999995</v>
      </c>
      <c r="E18" s="165" t="s">
        <v>3962</v>
      </c>
      <c r="F18" s="166" t="s">
        <v>3398</v>
      </c>
      <c r="G18" s="167"/>
      <c r="H18" s="28">
        <f>VLOOKUP(A18,РАСЧЕТ!$A$3:$AV$1220,48,0)</f>
        <v>766.81078485370847</v>
      </c>
      <c r="I18" s="28">
        <f t="shared" si="0"/>
        <v>152.63078485370852</v>
      </c>
    </row>
    <row r="19" spans="1:9" ht="12.6" customHeight="1" x14ac:dyDescent="0.3">
      <c r="A19" s="161" t="s">
        <v>2115</v>
      </c>
      <c r="B19" s="162" t="s">
        <v>547</v>
      </c>
      <c r="C19" s="163">
        <v>674.31</v>
      </c>
      <c r="D19" s="164">
        <v>674.31</v>
      </c>
      <c r="E19" s="165" t="s">
        <v>3962</v>
      </c>
      <c r="F19" s="166" t="s">
        <v>2493</v>
      </c>
      <c r="G19" s="167"/>
      <c r="H19" s="28">
        <f>VLOOKUP(A19,РАСЧЕТ!$A$3:$AV$1220,48,0)</f>
        <v>841.8831693848407</v>
      </c>
      <c r="I19" s="28">
        <f t="shared" si="0"/>
        <v>167.57316938484075</v>
      </c>
    </row>
    <row r="20" spans="1:9" ht="12.6" customHeight="1" x14ac:dyDescent="0.3">
      <c r="A20" s="161" t="s">
        <v>2243</v>
      </c>
      <c r="B20" s="162" t="s">
        <v>756</v>
      </c>
      <c r="C20" s="163">
        <v>678.6</v>
      </c>
      <c r="D20" s="164">
        <v>678.6</v>
      </c>
      <c r="E20" s="165" t="s">
        <v>3962</v>
      </c>
      <c r="F20" s="166" t="s">
        <v>3411</v>
      </c>
      <c r="G20" s="167"/>
      <c r="H20" s="28">
        <f>VLOOKUP(A20,РАСЧЕТ!$A$3:$AV$1220,48,0)</f>
        <v>847.24548256563594</v>
      </c>
      <c r="I20" s="28">
        <f t="shared" si="0"/>
        <v>168.64548256563592</v>
      </c>
    </row>
    <row r="21" spans="1:9" ht="12.6" customHeight="1" x14ac:dyDescent="0.3">
      <c r="A21" s="161" t="s">
        <v>2211</v>
      </c>
      <c r="B21" s="162" t="s">
        <v>821</v>
      </c>
      <c r="C21" s="163">
        <v>592.71</v>
      </c>
      <c r="D21" s="164">
        <v>592.71</v>
      </c>
      <c r="E21" s="165" t="s">
        <v>3962</v>
      </c>
      <c r="F21" s="166" t="s">
        <v>3395</v>
      </c>
      <c r="G21" s="167"/>
      <c r="H21" s="28">
        <f>VLOOKUP(A21,РАСЧЕТ!$A$3:$AV$1220,48,0)</f>
        <v>739.99921894973261</v>
      </c>
      <c r="I21" s="28">
        <f t="shared" si="0"/>
        <v>147.28921894973257</v>
      </c>
    </row>
    <row r="22" spans="1:9" ht="12.6" customHeight="1" x14ac:dyDescent="0.3">
      <c r="A22" s="161" t="s">
        <v>1928</v>
      </c>
      <c r="B22" s="162" t="s">
        <v>579</v>
      </c>
      <c r="C22" s="163">
        <v>674.31</v>
      </c>
      <c r="D22" s="164">
        <v>674.31</v>
      </c>
      <c r="E22" s="165" t="s">
        <v>3962</v>
      </c>
      <c r="F22" s="166" t="s">
        <v>2651</v>
      </c>
      <c r="G22" s="167"/>
      <c r="H22" s="28">
        <f>VLOOKUP(A22,РАСЧЕТ!$A$3:$AV$1220,48,0)</f>
        <v>841.8831693848407</v>
      </c>
      <c r="I22" s="28">
        <f t="shared" si="0"/>
        <v>167.57316938484075</v>
      </c>
    </row>
    <row r="23" spans="1:9" ht="12.6" customHeight="1" x14ac:dyDescent="0.3">
      <c r="A23" s="161" t="s">
        <v>1919</v>
      </c>
      <c r="B23" s="162" t="s">
        <v>488</v>
      </c>
      <c r="C23" s="168"/>
      <c r="D23" s="169"/>
      <c r="E23" s="165" t="s">
        <v>3962</v>
      </c>
      <c r="F23" s="166" t="s">
        <v>2657</v>
      </c>
      <c r="G23" s="167"/>
      <c r="H23" s="28">
        <f>VLOOKUP(A23,РАСЧЕТ!$A$3:$AV$1220,48,0)</f>
        <v>0</v>
      </c>
      <c r="I23" s="28">
        <f t="shared" si="0"/>
        <v>0</v>
      </c>
    </row>
    <row r="24" spans="1:9" ht="12.6" customHeight="1" x14ac:dyDescent="0.3">
      <c r="A24" s="161" t="s">
        <v>3538</v>
      </c>
      <c r="B24" s="162" t="s">
        <v>488</v>
      </c>
      <c r="C24" s="163">
        <v>678.6</v>
      </c>
      <c r="D24" s="164">
        <v>678.6</v>
      </c>
      <c r="E24" s="165" t="s">
        <v>3965</v>
      </c>
      <c r="F24" s="166" t="s">
        <v>3966</v>
      </c>
      <c r="G24" s="167"/>
      <c r="H24" s="28">
        <f>VLOOKUP(A24,РАСЧЕТ!$A$3:$AV$1220,48,0)</f>
        <v>847.24548256563594</v>
      </c>
      <c r="I24" s="28">
        <f t="shared" si="0"/>
        <v>168.64548256563592</v>
      </c>
    </row>
    <row r="25" spans="1:9" ht="12.6" customHeight="1" x14ac:dyDescent="0.3">
      <c r="A25" s="161" t="s">
        <v>1932</v>
      </c>
      <c r="B25" s="162" t="s">
        <v>770</v>
      </c>
      <c r="C25" s="168"/>
      <c r="D25" s="169"/>
      <c r="E25" s="165" t="s">
        <v>3962</v>
      </c>
      <c r="F25" s="166" t="s">
        <v>2602</v>
      </c>
      <c r="G25" s="167"/>
      <c r="H25" s="28">
        <f>VLOOKUP(A25,РАСЧЕТ!$A$3:$AV$1220,48,0)</f>
        <v>0</v>
      </c>
      <c r="I25" s="28">
        <f t="shared" si="0"/>
        <v>0</v>
      </c>
    </row>
    <row r="26" spans="1:9" ht="12.6" customHeight="1" x14ac:dyDescent="0.3">
      <c r="A26" s="161" t="s">
        <v>3539</v>
      </c>
      <c r="B26" s="162" t="s">
        <v>770</v>
      </c>
      <c r="C26" s="163">
        <v>592.71</v>
      </c>
      <c r="D26" s="164">
        <v>592.71</v>
      </c>
      <c r="E26" s="165" t="s">
        <v>3967</v>
      </c>
      <c r="F26" s="166" t="s">
        <v>3968</v>
      </c>
      <c r="G26" s="167"/>
      <c r="H26" s="28">
        <f>VLOOKUP(A26,РАСЧЕТ!$A$3:$AV$1220,48,0)</f>
        <v>739.99921894973261</v>
      </c>
      <c r="I26" s="28">
        <f t="shared" si="0"/>
        <v>147.28921894973257</v>
      </c>
    </row>
    <row r="27" spans="1:9" ht="12.6" customHeight="1" x14ac:dyDescent="0.3">
      <c r="A27" s="161" t="s">
        <v>2289</v>
      </c>
      <c r="B27" s="162" t="s">
        <v>816</v>
      </c>
      <c r="C27" s="163">
        <v>820.35</v>
      </c>
      <c r="D27" s="164">
        <v>820.35</v>
      </c>
      <c r="E27" s="165" t="s">
        <v>3962</v>
      </c>
      <c r="F27" s="166" t="s">
        <v>3430</v>
      </c>
      <c r="G27" s="167"/>
      <c r="H27" s="28">
        <f>VLOOKUP(A27,РАСЧЕТ!$A$3:$AV$1220,48,0)</f>
        <v>1024.2018175318763</v>
      </c>
      <c r="I27" s="28">
        <f t="shared" si="0"/>
        <v>203.85181753187624</v>
      </c>
    </row>
    <row r="28" spans="1:9" ht="12.6" customHeight="1" x14ac:dyDescent="0.3">
      <c r="A28" s="161" t="s">
        <v>2363</v>
      </c>
      <c r="B28" s="162" t="s">
        <v>503</v>
      </c>
      <c r="C28" s="163">
        <v>674.31</v>
      </c>
      <c r="D28" s="164">
        <v>674.31</v>
      </c>
      <c r="E28" s="165" t="s">
        <v>3962</v>
      </c>
      <c r="F28" s="166" t="s">
        <v>3515</v>
      </c>
      <c r="G28" s="167"/>
      <c r="H28" s="28">
        <f>VLOOKUP(A28,РАСЧЕТ!$A$3:$AV$1220,48,0)</f>
        <v>841.8831693848407</v>
      </c>
      <c r="I28" s="28">
        <f t="shared" si="0"/>
        <v>167.57316938484075</v>
      </c>
    </row>
    <row r="29" spans="1:9" ht="12.6" customHeight="1" x14ac:dyDescent="0.3">
      <c r="A29" s="161" t="s">
        <v>1239</v>
      </c>
      <c r="B29" s="162" t="s">
        <v>817</v>
      </c>
      <c r="C29" s="163">
        <v>674.31</v>
      </c>
      <c r="D29" s="164">
        <v>674.31</v>
      </c>
      <c r="E29" s="165" t="s">
        <v>3962</v>
      </c>
      <c r="F29" s="166" t="s">
        <v>2649</v>
      </c>
      <c r="G29" s="167"/>
      <c r="H29" s="28">
        <f>VLOOKUP(A29,РАСЧЕТ!$A$3:$AV$1220,48,0)</f>
        <v>841.8831693848407</v>
      </c>
      <c r="I29" s="28">
        <f t="shared" si="0"/>
        <v>167.57316938484075</v>
      </c>
    </row>
    <row r="30" spans="1:9" ht="12.6" customHeight="1" x14ac:dyDescent="0.3">
      <c r="A30" s="161" t="s">
        <v>2119</v>
      </c>
      <c r="B30" s="162" t="s">
        <v>518</v>
      </c>
      <c r="C30" s="163">
        <v>592.71</v>
      </c>
      <c r="D30" s="164">
        <v>592.71</v>
      </c>
      <c r="E30" s="165" t="s">
        <v>3962</v>
      </c>
      <c r="F30" s="166" t="s">
        <v>2484</v>
      </c>
      <c r="G30" s="167"/>
      <c r="H30" s="28">
        <f>VLOOKUP(A30,РАСЧЕТ!$A$3:$AV$1220,48,0)</f>
        <v>739.99921894973261</v>
      </c>
      <c r="I30" s="28">
        <f t="shared" si="0"/>
        <v>147.28921894973257</v>
      </c>
    </row>
    <row r="31" spans="1:9" ht="12.6" customHeight="1" x14ac:dyDescent="0.3">
      <c r="A31" s="161" t="s">
        <v>2105</v>
      </c>
      <c r="B31" s="162" t="s">
        <v>534</v>
      </c>
      <c r="C31" s="163">
        <v>670.01</v>
      </c>
      <c r="D31" s="164">
        <v>670.01</v>
      </c>
      <c r="E31" s="165" t="s">
        <v>3962</v>
      </c>
      <c r="F31" s="166" t="s">
        <v>2647</v>
      </c>
      <c r="G31" s="167"/>
      <c r="H31" s="28">
        <f>VLOOKUP(A31,РАСЧЕТ!$A$3:$AV$1220,48,0)</f>
        <v>836.52085620404557</v>
      </c>
      <c r="I31" s="28">
        <f t="shared" si="0"/>
        <v>166.51085620404558</v>
      </c>
    </row>
    <row r="32" spans="1:9" ht="12.6" customHeight="1" x14ac:dyDescent="0.3">
      <c r="A32" s="161" t="s">
        <v>1920</v>
      </c>
      <c r="B32" s="162" t="s">
        <v>726</v>
      </c>
      <c r="C32" s="163">
        <v>518.72</v>
      </c>
      <c r="D32" s="164">
        <v>518.72</v>
      </c>
      <c r="E32" s="165" t="s">
        <v>3962</v>
      </c>
      <c r="F32" s="166" t="s">
        <v>2641</v>
      </c>
      <c r="G32" s="167"/>
      <c r="H32" s="28">
        <f>VLOOKUP(A32,РАСЧЕТ!$A$3:$AV$1220,48,0)</f>
        <v>647.62904996442251</v>
      </c>
      <c r="I32" s="28">
        <f t="shared" si="0"/>
        <v>128.90904996442248</v>
      </c>
    </row>
    <row r="33" spans="1:9" ht="12.6" customHeight="1" x14ac:dyDescent="0.3">
      <c r="A33" s="161" t="s">
        <v>3532</v>
      </c>
      <c r="B33" s="162" t="s">
        <v>726</v>
      </c>
      <c r="C33" s="163">
        <v>151.29</v>
      </c>
      <c r="D33" s="164">
        <v>151.29</v>
      </c>
      <c r="E33" s="165" t="s">
        <v>3970</v>
      </c>
      <c r="F33" s="166" t="s">
        <v>3971</v>
      </c>
      <c r="G33" s="167"/>
      <c r="H33" s="28">
        <f>VLOOKUP(A33,РАСЧЕТ!$A$3:$AV$1220,48,0)</f>
        <v>188.89180623962321</v>
      </c>
      <c r="I33" s="28">
        <f t="shared" si="0"/>
        <v>37.601806239623215</v>
      </c>
    </row>
    <row r="34" spans="1:9" ht="12.6" customHeight="1" x14ac:dyDescent="0.3">
      <c r="A34" s="161" t="s">
        <v>2060</v>
      </c>
      <c r="B34" s="162" t="s">
        <v>886</v>
      </c>
      <c r="C34" s="163">
        <v>592.71</v>
      </c>
      <c r="D34" s="164">
        <v>592.71</v>
      </c>
      <c r="E34" s="165" t="s">
        <v>3962</v>
      </c>
      <c r="F34" s="166" t="s">
        <v>2394</v>
      </c>
      <c r="G34" s="167"/>
      <c r="H34" s="28">
        <f>VLOOKUP(A34,РАСЧЕТ!$A$3:$AV$1220,48,0)</f>
        <v>739.99921894973261</v>
      </c>
      <c r="I34" s="28">
        <f t="shared" si="0"/>
        <v>147.28921894973257</v>
      </c>
    </row>
    <row r="35" spans="1:9" ht="12.6" customHeight="1" x14ac:dyDescent="0.3">
      <c r="A35" s="161" t="s">
        <v>3533</v>
      </c>
      <c r="B35" s="162" t="s">
        <v>771</v>
      </c>
      <c r="C35" s="163">
        <v>678.6</v>
      </c>
      <c r="D35" s="164">
        <v>678.6</v>
      </c>
      <c r="E35" s="165" t="s">
        <v>3962</v>
      </c>
      <c r="F35" s="166" t="s">
        <v>3972</v>
      </c>
      <c r="G35" s="167"/>
      <c r="H35" s="28">
        <f>VLOOKUP(A35,РАСЧЕТ!$A$3:$AV$1220,48,0)</f>
        <v>847.24548256563594</v>
      </c>
      <c r="I35" s="28">
        <f t="shared" si="0"/>
        <v>168.64548256563592</v>
      </c>
    </row>
    <row r="36" spans="1:9" ht="12.6" customHeight="1" x14ac:dyDescent="0.3">
      <c r="A36" s="161" t="s">
        <v>1430</v>
      </c>
      <c r="B36" s="162" t="s">
        <v>496</v>
      </c>
      <c r="C36" s="168"/>
      <c r="D36" s="169"/>
      <c r="E36" s="165" t="s">
        <v>3962</v>
      </c>
      <c r="F36" s="166" t="s">
        <v>2667</v>
      </c>
      <c r="G36" s="167"/>
      <c r="H36" s="28">
        <f>VLOOKUP(A36,РАСЧЕТ!$A$3:$AV$1220,48,0)</f>
        <v>0</v>
      </c>
      <c r="I36" s="28">
        <f t="shared" si="0"/>
        <v>0</v>
      </c>
    </row>
    <row r="37" spans="1:9" ht="12.6" customHeight="1" x14ac:dyDescent="0.3">
      <c r="A37" s="161" t="s">
        <v>3540</v>
      </c>
      <c r="B37" s="162" t="s">
        <v>496</v>
      </c>
      <c r="C37" s="163">
        <v>678.6</v>
      </c>
      <c r="D37" s="164">
        <v>678.6</v>
      </c>
      <c r="E37" s="165" t="s">
        <v>3973</v>
      </c>
      <c r="F37" s="166" t="s">
        <v>3974</v>
      </c>
      <c r="G37" s="167"/>
      <c r="H37" s="28">
        <f>VLOOKUP(A37,РАСЧЕТ!$A$3:$AV$1220,48,0)</f>
        <v>847.24548256563594</v>
      </c>
      <c r="I37" s="28">
        <f t="shared" si="0"/>
        <v>168.64548256563592</v>
      </c>
    </row>
    <row r="38" spans="1:9" ht="12.6" customHeight="1" x14ac:dyDescent="0.3">
      <c r="A38" s="161" t="s">
        <v>2103</v>
      </c>
      <c r="B38" s="162" t="s">
        <v>497</v>
      </c>
      <c r="C38" s="163">
        <v>592.71</v>
      </c>
      <c r="D38" s="164">
        <v>592.71</v>
      </c>
      <c r="E38" s="165" t="s">
        <v>3962</v>
      </c>
      <c r="F38" s="166" t="s">
        <v>2592</v>
      </c>
      <c r="G38" s="167"/>
      <c r="H38" s="28">
        <f>VLOOKUP(A38,РАСЧЕТ!$A$3:$AV$1220,48,0)</f>
        <v>739.99921894973261</v>
      </c>
      <c r="I38" s="28">
        <f t="shared" si="0"/>
        <v>147.28921894973257</v>
      </c>
    </row>
    <row r="39" spans="1:9" ht="12.6" customHeight="1" x14ac:dyDescent="0.3">
      <c r="A39" s="161" t="s">
        <v>1257</v>
      </c>
      <c r="B39" s="162" t="s">
        <v>795</v>
      </c>
      <c r="C39" s="168"/>
      <c r="D39" s="169"/>
      <c r="E39" s="165" t="s">
        <v>3962</v>
      </c>
      <c r="F39" s="166" t="s">
        <v>2668</v>
      </c>
      <c r="G39" s="167"/>
      <c r="H39" s="28">
        <f>VLOOKUP(A39,РАСЧЕТ!$A$3:$AV$1220,48,0)</f>
        <v>0</v>
      </c>
      <c r="I39" s="28">
        <f t="shared" si="0"/>
        <v>0</v>
      </c>
    </row>
    <row r="40" spans="1:9" ht="12.6" customHeight="1" x14ac:dyDescent="0.3">
      <c r="A40" s="161" t="s">
        <v>3541</v>
      </c>
      <c r="B40" s="162" t="s">
        <v>795</v>
      </c>
      <c r="C40" s="163">
        <v>678.6</v>
      </c>
      <c r="D40" s="164">
        <v>678.6</v>
      </c>
      <c r="E40" s="165" t="s">
        <v>3975</v>
      </c>
      <c r="F40" s="166" t="s">
        <v>3976</v>
      </c>
      <c r="G40" s="167"/>
      <c r="H40" s="28">
        <f>VLOOKUP(A40,РАСЧЕТ!$A$3:$AV$1220,48,0)</f>
        <v>847.24548256563594</v>
      </c>
      <c r="I40" s="28">
        <f t="shared" si="0"/>
        <v>168.64548256563592</v>
      </c>
    </row>
    <row r="41" spans="1:9" ht="12.6" customHeight="1" x14ac:dyDescent="0.3">
      <c r="A41" s="161" t="s">
        <v>2097</v>
      </c>
      <c r="B41" s="162" t="s">
        <v>522</v>
      </c>
      <c r="C41" s="163">
        <v>820.35</v>
      </c>
      <c r="D41" s="164">
        <v>820.35</v>
      </c>
      <c r="E41" s="165" t="s">
        <v>3962</v>
      </c>
      <c r="F41" s="166" t="s">
        <v>2714</v>
      </c>
      <c r="G41" s="167"/>
      <c r="H41" s="28">
        <f>VLOOKUP(A41,РАСЧЕТ!$A$3:$AV$1220,48,0)</f>
        <v>1024.2018175318763</v>
      </c>
      <c r="I41" s="28">
        <f t="shared" si="0"/>
        <v>203.85181753187624</v>
      </c>
    </row>
    <row r="42" spans="1:9" ht="12.6" customHeight="1" x14ac:dyDescent="0.3">
      <c r="A42" s="161" t="s">
        <v>1433</v>
      </c>
      <c r="B42" s="162" t="s">
        <v>791</v>
      </c>
      <c r="C42" s="168"/>
      <c r="D42" s="169"/>
      <c r="E42" s="165" t="s">
        <v>3962</v>
      </c>
      <c r="F42" s="166" t="s">
        <v>2658</v>
      </c>
      <c r="G42" s="167"/>
      <c r="H42" s="28">
        <f>VLOOKUP(A42,РАСЧЕТ!$A$3:$AV$1220,48,0)</f>
        <v>0</v>
      </c>
      <c r="I42" s="28">
        <f t="shared" si="0"/>
        <v>0</v>
      </c>
    </row>
    <row r="43" spans="1:9" ht="12.6" customHeight="1" x14ac:dyDescent="0.3">
      <c r="A43" s="161" t="s">
        <v>3542</v>
      </c>
      <c r="B43" s="162" t="s">
        <v>791</v>
      </c>
      <c r="C43" s="163">
        <v>678.6</v>
      </c>
      <c r="D43" s="164">
        <v>678.6</v>
      </c>
      <c r="E43" s="165" t="s">
        <v>3977</v>
      </c>
      <c r="F43" s="166" t="s">
        <v>3978</v>
      </c>
      <c r="G43" s="167"/>
      <c r="H43" s="28">
        <f>VLOOKUP(A43,РАСЧЕТ!$A$3:$AV$1220,48,0)</f>
        <v>847.24548256563594</v>
      </c>
      <c r="I43" s="28">
        <f t="shared" si="0"/>
        <v>168.64548256563592</v>
      </c>
    </row>
    <row r="44" spans="1:9" ht="12.6" customHeight="1" x14ac:dyDescent="0.3">
      <c r="A44" s="161" t="s">
        <v>1947</v>
      </c>
      <c r="B44" s="162" t="s">
        <v>840</v>
      </c>
      <c r="C44" s="163">
        <v>592.71</v>
      </c>
      <c r="D44" s="164">
        <v>592.71</v>
      </c>
      <c r="E44" s="165" t="s">
        <v>3962</v>
      </c>
      <c r="F44" s="166" t="s">
        <v>2598</v>
      </c>
      <c r="G44" s="167"/>
      <c r="H44" s="28">
        <f>VLOOKUP(A44,РАСЧЕТ!$A$3:$AV$1220,48,0)</f>
        <v>739.99921894973261</v>
      </c>
      <c r="I44" s="28">
        <f t="shared" si="0"/>
        <v>147.28921894973257</v>
      </c>
    </row>
    <row r="45" spans="1:9" ht="12.6" customHeight="1" x14ac:dyDescent="0.3">
      <c r="A45" s="161" t="s">
        <v>1921</v>
      </c>
      <c r="B45" s="162" t="s">
        <v>890</v>
      </c>
      <c r="C45" s="163">
        <v>678.6</v>
      </c>
      <c r="D45" s="164">
        <v>678.6</v>
      </c>
      <c r="E45" s="165" t="s">
        <v>3962</v>
      </c>
      <c r="F45" s="166" t="s">
        <v>2659</v>
      </c>
      <c r="G45" s="167"/>
      <c r="H45" s="28">
        <f>VLOOKUP(A45,РАСЧЕТ!$A$3:$AV$1220,48,0)</f>
        <v>847.24548256563594</v>
      </c>
      <c r="I45" s="28">
        <f t="shared" si="0"/>
        <v>168.64548256563592</v>
      </c>
    </row>
    <row r="46" spans="1:9" ht="12.6" customHeight="1" x14ac:dyDescent="0.3">
      <c r="A46" s="161" t="s">
        <v>1965</v>
      </c>
      <c r="B46" s="162" t="s">
        <v>753</v>
      </c>
      <c r="C46" s="163">
        <v>678.6</v>
      </c>
      <c r="D46" s="164">
        <v>678.6</v>
      </c>
      <c r="E46" s="165" t="s">
        <v>3962</v>
      </c>
      <c r="F46" s="166" t="s">
        <v>2660</v>
      </c>
      <c r="G46" s="167"/>
      <c r="H46" s="28">
        <f>VLOOKUP(A46,РАСЧЕТ!$A$3:$AV$1220,48,0)</f>
        <v>847.24548256563594</v>
      </c>
      <c r="I46" s="28">
        <f t="shared" si="0"/>
        <v>168.64548256563592</v>
      </c>
    </row>
    <row r="47" spans="1:9" ht="12.6" customHeight="1" x14ac:dyDescent="0.3">
      <c r="A47" s="161" t="s">
        <v>2051</v>
      </c>
      <c r="B47" s="162" t="s">
        <v>532</v>
      </c>
      <c r="C47" s="163">
        <v>592.71</v>
      </c>
      <c r="D47" s="164">
        <v>592.71</v>
      </c>
      <c r="E47" s="165" t="s">
        <v>3962</v>
      </c>
      <c r="F47" s="166" t="s">
        <v>2591</v>
      </c>
      <c r="G47" s="167"/>
      <c r="H47" s="28">
        <f>VLOOKUP(A47,РАСЧЕТ!$A$3:$AV$1220,48,0)</f>
        <v>739.99921894973261</v>
      </c>
      <c r="I47" s="28">
        <f t="shared" si="0"/>
        <v>147.28921894973257</v>
      </c>
    </row>
    <row r="48" spans="1:9" ht="12.6" customHeight="1" x14ac:dyDescent="0.3">
      <c r="A48" s="161" t="s">
        <v>2089</v>
      </c>
      <c r="B48" s="162" t="s">
        <v>536</v>
      </c>
      <c r="C48" s="163">
        <v>678.6</v>
      </c>
      <c r="D48" s="164">
        <v>678.6</v>
      </c>
      <c r="E48" s="165" t="s">
        <v>3962</v>
      </c>
      <c r="F48" s="166" t="s">
        <v>2558</v>
      </c>
      <c r="G48" s="167"/>
      <c r="H48" s="28">
        <f>VLOOKUP(A48,РАСЧЕТ!$A$3:$AV$1220,48,0)</f>
        <v>847.24548256563594</v>
      </c>
      <c r="I48" s="28">
        <f t="shared" si="0"/>
        <v>168.64548256563592</v>
      </c>
    </row>
    <row r="49" spans="1:9" ht="12.6" customHeight="1" x14ac:dyDescent="0.3">
      <c r="A49" s="161" t="s">
        <v>2064</v>
      </c>
      <c r="B49" s="162" t="s">
        <v>716</v>
      </c>
      <c r="C49" s="163">
        <v>678.6</v>
      </c>
      <c r="D49" s="164">
        <v>678.6</v>
      </c>
      <c r="E49" s="165" t="s">
        <v>3962</v>
      </c>
      <c r="F49" s="166" t="s">
        <v>2559</v>
      </c>
      <c r="G49" s="167"/>
      <c r="H49" s="28">
        <f>VLOOKUP(A49,РАСЧЕТ!$A$3:$AV$1220,48,0)</f>
        <v>847.24548256563594</v>
      </c>
      <c r="I49" s="28">
        <f t="shared" si="0"/>
        <v>168.64548256563592</v>
      </c>
    </row>
    <row r="50" spans="1:9" ht="12.6" customHeight="1" x14ac:dyDescent="0.3">
      <c r="A50" s="161" t="s">
        <v>2286</v>
      </c>
      <c r="B50" s="162" t="s">
        <v>861</v>
      </c>
      <c r="C50" s="163">
        <v>566.92999999999995</v>
      </c>
      <c r="D50" s="164">
        <v>566.92999999999995</v>
      </c>
      <c r="E50" s="165" t="s">
        <v>3962</v>
      </c>
      <c r="F50" s="166" t="s">
        <v>3394</v>
      </c>
      <c r="G50" s="167"/>
      <c r="H50" s="28">
        <f>VLOOKUP(A50,РАСЧЕТ!$A$3:$AV$1220,48,0)</f>
        <v>707.82533986496162</v>
      </c>
      <c r="I50" s="28">
        <f t="shared" si="0"/>
        <v>140.89533986496167</v>
      </c>
    </row>
    <row r="51" spans="1:9" ht="12.6" customHeight="1" x14ac:dyDescent="0.3">
      <c r="A51" s="161" t="s">
        <v>2087</v>
      </c>
      <c r="B51" s="162" t="s">
        <v>881</v>
      </c>
      <c r="C51" s="163">
        <v>566.92999999999995</v>
      </c>
      <c r="D51" s="164">
        <v>566.92999999999995</v>
      </c>
      <c r="E51" s="165" t="s">
        <v>3962</v>
      </c>
      <c r="F51" s="166" t="s">
        <v>2571</v>
      </c>
      <c r="G51" s="167"/>
      <c r="H51" s="28">
        <f>VLOOKUP(A51,РАСЧЕТ!$A$3:$AV$1220,48,0)</f>
        <v>707.82533986496162</v>
      </c>
      <c r="I51" s="28">
        <f t="shared" si="0"/>
        <v>140.89533986496167</v>
      </c>
    </row>
    <row r="52" spans="1:9" ht="12.6" customHeight="1" x14ac:dyDescent="0.3">
      <c r="A52" s="161" t="s">
        <v>1275</v>
      </c>
      <c r="B52" s="162" t="s">
        <v>892</v>
      </c>
      <c r="C52" s="168"/>
      <c r="D52" s="169"/>
      <c r="E52" s="165" t="s">
        <v>3962</v>
      </c>
      <c r="F52" s="166" t="s">
        <v>2633</v>
      </c>
      <c r="G52" s="167"/>
      <c r="H52" s="28">
        <f>VLOOKUP(A52,РАСЧЕТ!$A$3:$AV$1220,48,0)</f>
        <v>0</v>
      </c>
      <c r="I52" s="28">
        <f t="shared" si="0"/>
        <v>0</v>
      </c>
    </row>
    <row r="53" spans="1:9" ht="12.6" customHeight="1" x14ac:dyDescent="0.3">
      <c r="A53" s="161" t="s">
        <v>3543</v>
      </c>
      <c r="B53" s="162" t="s">
        <v>892</v>
      </c>
      <c r="C53" s="163">
        <v>657.13</v>
      </c>
      <c r="D53" s="164">
        <v>657.13</v>
      </c>
      <c r="E53" s="165" t="s">
        <v>3980</v>
      </c>
      <c r="F53" s="166" t="s">
        <v>3981</v>
      </c>
      <c r="G53" s="167"/>
      <c r="H53" s="28">
        <f>VLOOKUP(A53,РАСЧЕТ!$A$3:$AV$1220,48,0)</f>
        <v>820.43391666166008</v>
      </c>
      <c r="I53" s="28">
        <f t="shared" si="0"/>
        <v>163.30391666166008</v>
      </c>
    </row>
    <row r="54" spans="1:9" ht="12.6" customHeight="1" x14ac:dyDescent="0.3">
      <c r="A54" s="161" t="s">
        <v>1925</v>
      </c>
      <c r="B54" s="162" t="s">
        <v>506</v>
      </c>
      <c r="C54" s="163">
        <v>614.17999999999995</v>
      </c>
      <c r="D54" s="164">
        <v>614.17999999999995</v>
      </c>
      <c r="E54" s="165" t="s">
        <v>3962</v>
      </c>
      <c r="F54" s="166" t="s">
        <v>2618</v>
      </c>
      <c r="G54" s="167"/>
      <c r="H54" s="28">
        <f>VLOOKUP(A54,РАСЧЕТ!$A$3:$AV$1220,48,0)</f>
        <v>766.81078485370847</v>
      </c>
      <c r="I54" s="28">
        <f t="shared" si="0"/>
        <v>152.63078485370852</v>
      </c>
    </row>
    <row r="55" spans="1:9" ht="12.6" customHeight="1" x14ac:dyDescent="0.3">
      <c r="A55" s="161" t="s">
        <v>3544</v>
      </c>
      <c r="B55" s="162" t="s">
        <v>495</v>
      </c>
      <c r="C55" s="163">
        <v>678.6</v>
      </c>
      <c r="D55" s="164">
        <v>678.6</v>
      </c>
      <c r="E55" s="165" t="s">
        <v>3962</v>
      </c>
      <c r="F55" s="166" t="s">
        <v>3982</v>
      </c>
      <c r="G55" s="167"/>
      <c r="H55" s="28">
        <f>VLOOKUP(A55,РАСЧЕТ!$A$3:$AV$1220,48,0)</f>
        <v>847.24548256563594</v>
      </c>
      <c r="I55" s="28">
        <f t="shared" si="0"/>
        <v>168.64548256563592</v>
      </c>
    </row>
    <row r="56" spans="1:9" ht="12.6" customHeight="1" x14ac:dyDescent="0.3">
      <c r="A56" s="161" t="s">
        <v>1440</v>
      </c>
      <c r="B56" s="162" t="s">
        <v>780</v>
      </c>
      <c r="C56" s="168"/>
      <c r="D56" s="169"/>
      <c r="E56" s="165" t="s">
        <v>3962</v>
      </c>
      <c r="F56" s="166" t="s">
        <v>2593</v>
      </c>
      <c r="G56" s="167"/>
      <c r="H56" s="28">
        <f>VLOOKUP(A56,РАСЧЕТ!$A$3:$AV$1220,48,0)</f>
        <v>0</v>
      </c>
      <c r="I56" s="28">
        <f t="shared" si="0"/>
        <v>0</v>
      </c>
    </row>
    <row r="57" spans="1:9" ht="12.6" customHeight="1" x14ac:dyDescent="0.3">
      <c r="A57" s="161" t="s">
        <v>3545</v>
      </c>
      <c r="B57" s="162" t="s">
        <v>780</v>
      </c>
      <c r="C57" s="163">
        <v>592.71</v>
      </c>
      <c r="D57" s="164">
        <v>592.71</v>
      </c>
      <c r="E57" s="165" t="s">
        <v>3983</v>
      </c>
      <c r="F57" s="166" t="s">
        <v>3984</v>
      </c>
      <c r="G57" s="167"/>
      <c r="H57" s="28">
        <f>VLOOKUP(A57,РАСЧЕТ!$A$3:$AV$1220,48,0)</f>
        <v>739.99921894973261</v>
      </c>
      <c r="I57" s="28">
        <f t="shared" si="0"/>
        <v>147.28921894973257</v>
      </c>
    </row>
    <row r="58" spans="1:9" ht="12.6" customHeight="1" x14ac:dyDescent="0.3">
      <c r="A58" s="161" t="s">
        <v>1963</v>
      </c>
      <c r="B58" s="162" t="s">
        <v>740</v>
      </c>
      <c r="C58" s="163">
        <v>678.6</v>
      </c>
      <c r="D58" s="164">
        <v>678.6</v>
      </c>
      <c r="E58" s="165" t="s">
        <v>3962</v>
      </c>
      <c r="F58" s="166" t="s">
        <v>2663</v>
      </c>
      <c r="G58" s="167"/>
      <c r="H58" s="28">
        <f>VLOOKUP(A58,РАСЧЕТ!$A$3:$AV$1220,48,0)</f>
        <v>847.24548256563594</v>
      </c>
      <c r="I58" s="28">
        <f t="shared" si="0"/>
        <v>168.64548256563592</v>
      </c>
    </row>
    <row r="59" spans="1:9" ht="12.6" customHeight="1" x14ac:dyDescent="0.3">
      <c r="A59" s="161" t="s">
        <v>2090</v>
      </c>
      <c r="B59" s="162" t="s">
        <v>754</v>
      </c>
      <c r="C59" s="163">
        <v>678.6</v>
      </c>
      <c r="D59" s="164">
        <v>678.6</v>
      </c>
      <c r="E59" s="165" t="s">
        <v>3962</v>
      </c>
      <c r="F59" s="166" t="s">
        <v>2494</v>
      </c>
      <c r="G59" s="167"/>
      <c r="H59" s="28">
        <f>VLOOKUP(A59,РАСЧЕТ!$A$3:$AV$1220,48,0)</f>
        <v>847.24548256563594</v>
      </c>
      <c r="I59" s="28">
        <f t="shared" si="0"/>
        <v>168.64548256563592</v>
      </c>
    </row>
    <row r="60" spans="1:9" ht="12.6" customHeight="1" x14ac:dyDescent="0.3">
      <c r="A60" s="161" t="s">
        <v>1374</v>
      </c>
      <c r="B60" s="162" t="s">
        <v>787</v>
      </c>
      <c r="C60" s="163">
        <v>592.71</v>
      </c>
      <c r="D60" s="164">
        <v>592.71</v>
      </c>
      <c r="E60" s="165" t="s">
        <v>3962</v>
      </c>
      <c r="F60" s="166" t="s">
        <v>2612</v>
      </c>
      <c r="G60" s="167"/>
      <c r="H60" s="28">
        <f>VLOOKUP(A60,РАСЧЕТ!$A$3:$AV$1220,48,0)</f>
        <v>739.99921894973261</v>
      </c>
      <c r="I60" s="28">
        <f t="shared" si="0"/>
        <v>147.28921894973257</v>
      </c>
    </row>
    <row r="61" spans="1:9" ht="12.6" customHeight="1" x14ac:dyDescent="0.3">
      <c r="A61" s="161" t="s">
        <v>2164</v>
      </c>
      <c r="B61" s="162" t="s">
        <v>549</v>
      </c>
      <c r="C61" s="163">
        <v>678.6</v>
      </c>
      <c r="D61" s="164">
        <v>678.6</v>
      </c>
      <c r="E61" s="165" t="s">
        <v>3962</v>
      </c>
      <c r="F61" s="166" t="s">
        <v>2664</v>
      </c>
      <c r="G61" s="167"/>
      <c r="H61" s="28">
        <f>VLOOKUP(A61,РАСЧЕТ!$A$3:$AV$1220,48,0)</f>
        <v>847.24548256563594</v>
      </c>
      <c r="I61" s="28">
        <f t="shared" si="0"/>
        <v>168.64548256563592</v>
      </c>
    </row>
    <row r="62" spans="1:9" ht="12.6" customHeight="1" x14ac:dyDescent="0.3">
      <c r="A62" s="161" t="s">
        <v>2066</v>
      </c>
      <c r="B62" s="162" t="s">
        <v>1045</v>
      </c>
      <c r="C62" s="163">
        <v>678.6</v>
      </c>
      <c r="D62" s="164">
        <v>678.6</v>
      </c>
      <c r="E62" s="165" t="s">
        <v>3962</v>
      </c>
      <c r="F62" s="166" t="s">
        <v>2666</v>
      </c>
      <c r="G62" s="167"/>
      <c r="H62" s="28">
        <f>VLOOKUP(A62,РАСЧЕТ!$A$3:$AV$1220,48,0)</f>
        <v>847.24548256563594</v>
      </c>
      <c r="I62" s="28">
        <f t="shared" si="0"/>
        <v>168.64548256563592</v>
      </c>
    </row>
    <row r="63" spans="1:9" ht="12.6" customHeight="1" x14ac:dyDescent="0.3">
      <c r="A63" s="161" t="s">
        <v>1382</v>
      </c>
      <c r="B63" s="162" t="s">
        <v>508</v>
      </c>
      <c r="C63" s="168"/>
      <c r="D63" s="169"/>
      <c r="E63" s="165" t="s">
        <v>3962</v>
      </c>
      <c r="F63" s="166" t="s">
        <v>2604</v>
      </c>
      <c r="G63" s="167"/>
      <c r="H63" s="28">
        <f>VLOOKUP(A63,РАСЧЕТ!$A$3:$AV$1220,48,0)</f>
        <v>0</v>
      </c>
      <c r="I63" s="28">
        <f t="shared" si="0"/>
        <v>0</v>
      </c>
    </row>
    <row r="64" spans="1:9" ht="12.6" customHeight="1" x14ac:dyDescent="0.3">
      <c r="A64" s="161" t="s">
        <v>3546</v>
      </c>
      <c r="B64" s="162" t="s">
        <v>508</v>
      </c>
      <c r="C64" s="163">
        <v>592.71</v>
      </c>
      <c r="D64" s="164">
        <v>592.71</v>
      </c>
      <c r="E64" s="165" t="s">
        <v>3985</v>
      </c>
      <c r="F64" s="166" t="s">
        <v>3986</v>
      </c>
      <c r="G64" s="167"/>
      <c r="H64" s="28">
        <f>VLOOKUP(A64,РАСЧЕТ!$A$3:$AV$1220,48,0)</f>
        <v>739.99921894973261</v>
      </c>
      <c r="I64" s="28">
        <f t="shared" si="0"/>
        <v>147.28921894973257</v>
      </c>
    </row>
    <row r="65" spans="1:9" ht="12.6" customHeight="1" x14ac:dyDescent="0.3">
      <c r="A65" s="161" t="s">
        <v>2204</v>
      </c>
      <c r="B65" s="162" t="s">
        <v>537</v>
      </c>
      <c r="C65" s="163">
        <v>678.6</v>
      </c>
      <c r="D65" s="164">
        <v>678.6</v>
      </c>
      <c r="E65" s="165" t="s">
        <v>3962</v>
      </c>
      <c r="F65" s="166" t="s">
        <v>3409</v>
      </c>
      <c r="G65" s="167"/>
      <c r="H65" s="28">
        <f>VLOOKUP(A65,РАСЧЕТ!$A$3:$AV$1220,48,0)</f>
        <v>847.24548256563594</v>
      </c>
      <c r="I65" s="28">
        <f t="shared" si="0"/>
        <v>168.64548256563592</v>
      </c>
    </row>
    <row r="66" spans="1:9" ht="12.6" customHeight="1" x14ac:dyDescent="0.3">
      <c r="A66" s="161" t="s">
        <v>2212</v>
      </c>
      <c r="B66" s="162" t="s">
        <v>792</v>
      </c>
      <c r="C66" s="163">
        <v>678.6</v>
      </c>
      <c r="D66" s="164">
        <v>678.6</v>
      </c>
      <c r="E66" s="165" t="s">
        <v>3962</v>
      </c>
      <c r="F66" s="166" t="s">
        <v>3410</v>
      </c>
      <c r="G66" s="167"/>
      <c r="H66" s="28">
        <f>VLOOKUP(A66,РАСЧЕТ!$A$3:$AV$1220,48,0)</f>
        <v>847.24548256563594</v>
      </c>
      <c r="I66" s="28">
        <f t="shared" ref="I66:I129" si="1">H66-C66</f>
        <v>168.64548256563592</v>
      </c>
    </row>
    <row r="67" spans="1:9" ht="12.6" customHeight="1" x14ac:dyDescent="0.3">
      <c r="A67" s="161" t="s">
        <v>1923</v>
      </c>
      <c r="B67" s="162" t="s">
        <v>728</v>
      </c>
      <c r="C67" s="163">
        <v>652.84</v>
      </c>
      <c r="D67" s="164">
        <v>652.84</v>
      </c>
      <c r="E67" s="165" t="s">
        <v>3962</v>
      </c>
      <c r="F67" s="166" t="s">
        <v>2628</v>
      </c>
      <c r="G67" s="167"/>
      <c r="H67" s="28">
        <f>VLOOKUP(A67,РАСЧЕТ!$A$3:$AV$1220,48,0)</f>
        <v>815.07160348086484</v>
      </c>
      <c r="I67" s="28">
        <f t="shared" si="1"/>
        <v>162.23160348086481</v>
      </c>
    </row>
    <row r="68" spans="1:9" ht="12.6" customHeight="1" x14ac:dyDescent="0.3">
      <c r="A68" s="161" t="s">
        <v>1272</v>
      </c>
      <c r="B68" s="162" t="s">
        <v>511</v>
      </c>
      <c r="C68" s="168"/>
      <c r="D68" s="169"/>
      <c r="E68" s="165" t="s">
        <v>3962</v>
      </c>
      <c r="F68" s="166" t="s">
        <v>2584</v>
      </c>
      <c r="G68" s="167"/>
      <c r="H68" s="28">
        <f>VLOOKUP(A68,РАСЧЕТ!$A$3:$AV$1220,48,0)</f>
        <v>0</v>
      </c>
      <c r="I68" s="28">
        <f t="shared" si="1"/>
        <v>0</v>
      </c>
    </row>
    <row r="69" spans="1:9" ht="12.6" customHeight="1" x14ac:dyDescent="0.3">
      <c r="A69" s="161" t="s">
        <v>3547</v>
      </c>
      <c r="B69" s="162" t="s">
        <v>511</v>
      </c>
      <c r="C69" s="163">
        <v>584.12</v>
      </c>
      <c r="D69" s="164">
        <v>584.12</v>
      </c>
      <c r="E69" s="165" t="s">
        <v>3987</v>
      </c>
      <c r="F69" s="166" t="s">
        <v>3988</v>
      </c>
      <c r="G69" s="167"/>
      <c r="H69" s="28">
        <f>VLOOKUP(A69,РАСЧЕТ!$A$3:$AV$1220,48,0)</f>
        <v>729.27459258814224</v>
      </c>
      <c r="I69" s="28">
        <f t="shared" si="1"/>
        <v>145.15459258814224</v>
      </c>
    </row>
    <row r="70" spans="1:9" ht="12.6" customHeight="1" x14ac:dyDescent="0.3">
      <c r="A70" s="161" t="s">
        <v>2206</v>
      </c>
      <c r="B70" s="162" t="s">
        <v>1076</v>
      </c>
      <c r="C70" s="163">
        <v>695.79</v>
      </c>
      <c r="D70" s="164">
        <v>695.79</v>
      </c>
      <c r="E70" s="165" t="s">
        <v>3962</v>
      </c>
      <c r="F70" s="166" t="s">
        <v>3416</v>
      </c>
      <c r="G70" s="167"/>
      <c r="H70" s="28">
        <f>VLOOKUP(A70,РАСЧЕТ!$A$3:$AV$1220,48,0)</f>
        <v>868.69473528881656</v>
      </c>
      <c r="I70" s="28">
        <f t="shared" si="1"/>
        <v>172.9047352888166</v>
      </c>
    </row>
    <row r="71" spans="1:9" ht="12.6" customHeight="1" x14ac:dyDescent="0.3">
      <c r="A71" s="161" t="s">
        <v>1924</v>
      </c>
      <c r="B71" s="162" t="s">
        <v>860</v>
      </c>
      <c r="C71" s="163">
        <v>670.01</v>
      </c>
      <c r="D71" s="164">
        <v>670.01</v>
      </c>
      <c r="E71" s="165" t="s">
        <v>3962</v>
      </c>
      <c r="F71" s="166" t="s">
        <v>2643</v>
      </c>
      <c r="G71" s="167"/>
      <c r="H71" s="28">
        <f>VLOOKUP(A71,РАСЧЕТ!$A$3:$AV$1220,48,0)</f>
        <v>836.52085620404557</v>
      </c>
      <c r="I71" s="28">
        <f t="shared" si="1"/>
        <v>166.51085620404558</v>
      </c>
    </row>
    <row r="72" spans="1:9" ht="12.6" customHeight="1" x14ac:dyDescent="0.3">
      <c r="A72" s="161" t="s">
        <v>1231</v>
      </c>
      <c r="B72" s="162" t="s">
        <v>759</v>
      </c>
      <c r="C72" s="168"/>
      <c r="D72" s="169"/>
      <c r="E72" s="165" t="s">
        <v>3962</v>
      </c>
      <c r="F72" s="166" t="s">
        <v>2599</v>
      </c>
      <c r="G72" s="167"/>
      <c r="H72" s="28">
        <f>VLOOKUP(A72,РАСЧЕТ!$A$3:$AV$1220,48,0)</f>
        <v>0</v>
      </c>
      <c r="I72" s="28">
        <f t="shared" si="1"/>
        <v>0</v>
      </c>
    </row>
    <row r="73" spans="1:9" ht="12.6" customHeight="1" x14ac:dyDescent="0.3">
      <c r="A73" s="161" t="s">
        <v>3548</v>
      </c>
      <c r="B73" s="162" t="s">
        <v>759</v>
      </c>
      <c r="C73" s="163">
        <v>592.71</v>
      </c>
      <c r="D73" s="164">
        <v>592.71</v>
      </c>
      <c r="E73" s="165" t="s">
        <v>3989</v>
      </c>
      <c r="F73" s="166" t="s">
        <v>3990</v>
      </c>
      <c r="G73" s="167"/>
      <c r="H73" s="28">
        <f>VLOOKUP(A73,РАСЧЕТ!$A$3:$AV$1220,48,0)</f>
        <v>739.99921894973261</v>
      </c>
      <c r="I73" s="28">
        <f t="shared" si="1"/>
        <v>147.28921894973257</v>
      </c>
    </row>
    <row r="74" spans="1:9" ht="12.6" customHeight="1" x14ac:dyDescent="0.3">
      <c r="A74" s="161" t="s">
        <v>2106</v>
      </c>
      <c r="B74" s="162" t="s">
        <v>550</v>
      </c>
      <c r="C74" s="163">
        <v>674.31</v>
      </c>
      <c r="D74" s="164">
        <v>674.31</v>
      </c>
      <c r="E74" s="165" t="s">
        <v>3962</v>
      </c>
      <c r="F74" s="166" t="s">
        <v>2648</v>
      </c>
      <c r="G74" s="167"/>
      <c r="H74" s="28">
        <f>VLOOKUP(A74,РАСЧЕТ!$A$3:$AV$1220,48,0)</f>
        <v>841.8831693848407</v>
      </c>
      <c r="I74" s="28">
        <f t="shared" si="1"/>
        <v>167.57316938484075</v>
      </c>
    </row>
    <row r="75" spans="1:9" ht="12.6" customHeight="1" x14ac:dyDescent="0.3">
      <c r="A75" s="161" t="s">
        <v>1234</v>
      </c>
      <c r="B75" s="162" t="s">
        <v>489</v>
      </c>
      <c r="C75" s="168"/>
      <c r="D75" s="169"/>
      <c r="E75" s="165" t="s">
        <v>3962</v>
      </c>
      <c r="F75" s="166" t="s">
        <v>2606</v>
      </c>
      <c r="G75" s="167"/>
      <c r="H75" s="28">
        <f>VLOOKUP(A75,РАСЧЕТ!$A$3:$AV$1220,48,0)</f>
        <v>0</v>
      </c>
      <c r="I75" s="28">
        <f t="shared" si="1"/>
        <v>0</v>
      </c>
    </row>
    <row r="76" spans="1:9" ht="12.6" customHeight="1" x14ac:dyDescent="0.3">
      <c r="A76" s="161" t="s">
        <v>3549</v>
      </c>
      <c r="B76" s="162" t="s">
        <v>489</v>
      </c>
      <c r="C76" s="163">
        <v>592.71</v>
      </c>
      <c r="D76" s="164">
        <v>592.71</v>
      </c>
      <c r="E76" s="165" t="s">
        <v>3991</v>
      </c>
      <c r="F76" s="166" t="s">
        <v>3992</v>
      </c>
      <c r="G76" s="167"/>
      <c r="H76" s="28">
        <f>VLOOKUP(A76,РАСЧЕТ!$A$3:$AV$1220,48,0)</f>
        <v>739.99921894973261</v>
      </c>
      <c r="I76" s="28">
        <f t="shared" si="1"/>
        <v>147.28921894973257</v>
      </c>
    </row>
    <row r="77" spans="1:9" ht="12.6" customHeight="1" x14ac:dyDescent="0.3">
      <c r="A77" s="161" t="s">
        <v>2264</v>
      </c>
      <c r="B77" s="162" t="s">
        <v>551</v>
      </c>
      <c r="C77" s="163">
        <v>674.31</v>
      </c>
      <c r="D77" s="164">
        <v>674.31</v>
      </c>
      <c r="E77" s="165" t="s">
        <v>3962</v>
      </c>
      <c r="F77" s="166" t="s">
        <v>3405</v>
      </c>
      <c r="G77" s="167"/>
      <c r="H77" s="28">
        <f>VLOOKUP(A77,РАСЧЕТ!$A$3:$AV$1220,48,0)</f>
        <v>841.8831693848407</v>
      </c>
      <c r="I77" s="28">
        <f t="shared" si="1"/>
        <v>167.57316938484075</v>
      </c>
    </row>
    <row r="78" spans="1:9" ht="12.6" customHeight="1" x14ac:dyDescent="0.3">
      <c r="A78" s="161" t="s">
        <v>1916</v>
      </c>
      <c r="B78" s="162" t="s">
        <v>1046</v>
      </c>
      <c r="C78" s="163">
        <v>674.31</v>
      </c>
      <c r="D78" s="164">
        <v>674.31</v>
      </c>
      <c r="E78" s="165" t="s">
        <v>3962</v>
      </c>
      <c r="F78" s="166" t="s">
        <v>2653</v>
      </c>
      <c r="G78" s="167"/>
      <c r="H78" s="28">
        <f>VLOOKUP(A78,РАСЧЕТ!$A$3:$AV$1220,48,0)</f>
        <v>841.8831693848407</v>
      </c>
      <c r="I78" s="28">
        <f t="shared" si="1"/>
        <v>167.57316938484075</v>
      </c>
    </row>
    <row r="79" spans="1:9" ht="12.6" customHeight="1" x14ac:dyDescent="0.3">
      <c r="A79" s="161" t="s">
        <v>1600</v>
      </c>
      <c r="B79" s="162" t="s">
        <v>498</v>
      </c>
      <c r="C79" s="168"/>
      <c r="D79" s="169"/>
      <c r="E79" s="165" t="s">
        <v>3962</v>
      </c>
      <c r="F79" s="166" t="s">
        <v>2594</v>
      </c>
      <c r="G79" s="167"/>
      <c r="H79" s="28">
        <f>VLOOKUP(A79,РАСЧЕТ!$A$3:$AV$1220,48,0)</f>
        <v>0</v>
      </c>
      <c r="I79" s="28">
        <f t="shared" si="1"/>
        <v>0</v>
      </c>
    </row>
    <row r="80" spans="1:9" ht="12.6" customHeight="1" x14ac:dyDescent="0.3">
      <c r="A80" s="161" t="s">
        <v>3550</v>
      </c>
      <c r="B80" s="162" t="s">
        <v>498</v>
      </c>
      <c r="C80" s="163">
        <v>592.71</v>
      </c>
      <c r="D80" s="164">
        <v>592.71</v>
      </c>
      <c r="E80" s="165" t="s">
        <v>3993</v>
      </c>
      <c r="F80" s="166" t="s">
        <v>3994</v>
      </c>
      <c r="G80" s="167"/>
      <c r="H80" s="28">
        <f>VLOOKUP(A80,РАСЧЕТ!$A$3:$AV$1220,48,0)</f>
        <v>739.99921894973261</v>
      </c>
      <c r="I80" s="28">
        <f t="shared" si="1"/>
        <v>147.28921894973257</v>
      </c>
    </row>
    <row r="81" spans="1:9" ht="12.6" customHeight="1" x14ac:dyDescent="0.3">
      <c r="A81" s="161" t="s">
        <v>2329</v>
      </c>
      <c r="B81" s="162" t="s">
        <v>873</v>
      </c>
      <c r="C81" s="163">
        <v>674.31</v>
      </c>
      <c r="D81" s="164">
        <v>674.31</v>
      </c>
      <c r="E81" s="165" t="s">
        <v>3962</v>
      </c>
      <c r="F81" s="166" t="s">
        <v>3408</v>
      </c>
      <c r="G81" s="167"/>
      <c r="H81" s="28">
        <f>VLOOKUP(A81,РАСЧЕТ!$A$3:$AV$1220,48,0)</f>
        <v>841.8831693848407</v>
      </c>
      <c r="I81" s="28">
        <f t="shared" si="1"/>
        <v>167.57316938484075</v>
      </c>
    </row>
    <row r="82" spans="1:9" ht="12.6" customHeight="1" x14ac:dyDescent="0.3">
      <c r="A82" s="161" t="s">
        <v>1951</v>
      </c>
      <c r="B82" s="162" t="s">
        <v>899</v>
      </c>
      <c r="C82" s="163">
        <v>652.84</v>
      </c>
      <c r="D82" s="164">
        <v>652.84</v>
      </c>
      <c r="E82" s="165" t="s">
        <v>3962</v>
      </c>
      <c r="F82" s="166" t="s">
        <v>2629</v>
      </c>
      <c r="G82" s="167"/>
      <c r="H82" s="28">
        <f>VLOOKUP(A82,РАСЧЕТ!$A$3:$AV$1220,48,0)</f>
        <v>815.07160348086484</v>
      </c>
      <c r="I82" s="28">
        <f t="shared" si="1"/>
        <v>162.23160348086481</v>
      </c>
    </row>
    <row r="83" spans="1:9" ht="12.6" customHeight="1" x14ac:dyDescent="0.3">
      <c r="A83" s="161" t="s">
        <v>2352</v>
      </c>
      <c r="B83" s="162" t="s">
        <v>714</v>
      </c>
      <c r="C83" s="163">
        <v>807.46</v>
      </c>
      <c r="D83" s="164">
        <v>807.46</v>
      </c>
      <c r="E83" s="165" t="s">
        <v>3962</v>
      </c>
      <c r="F83" s="166" t="s">
        <v>3393</v>
      </c>
      <c r="G83" s="167"/>
      <c r="H83" s="28">
        <f>VLOOKUP(A83,РАСЧЕТ!$A$3:$AV$1220,48,0)</f>
        <v>1008.1148779894908</v>
      </c>
      <c r="I83" s="28">
        <f t="shared" si="1"/>
        <v>200.65487798949073</v>
      </c>
    </row>
    <row r="84" spans="1:9" ht="12.6" customHeight="1" x14ac:dyDescent="0.3">
      <c r="A84" s="161" t="s">
        <v>2242</v>
      </c>
      <c r="B84" s="162" t="s">
        <v>507</v>
      </c>
      <c r="C84" s="163">
        <v>674.31</v>
      </c>
      <c r="D84" s="164">
        <v>674.31</v>
      </c>
      <c r="E84" s="165" t="s">
        <v>3962</v>
      </c>
      <c r="F84" s="166" t="s">
        <v>3406</v>
      </c>
      <c r="G84" s="167"/>
      <c r="H84" s="28">
        <f>VLOOKUP(A84,РАСЧЕТ!$A$3:$AV$1220,48,0)</f>
        <v>841.8831693848407</v>
      </c>
      <c r="I84" s="28">
        <f t="shared" si="1"/>
        <v>167.57316938484075</v>
      </c>
    </row>
    <row r="85" spans="1:9" ht="12.6" customHeight="1" x14ac:dyDescent="0.3">
      <c r="A85" s="161" t="s">
        <v>1455</v>
      </c>
      <c r="B85" s="162" t="s">
        <v>1114</v>
      </c>
      <c r="C85" s="163">
        <v>704.38</v>
      </c>
      <c r="D85" s="164">
        <v>704.38</v>
      </c>
      <c r="E85" s="165" t="s">
        <v>3962</v>
      </c>
      <c r="F85" s="166" t="s">
        <v>2681</v>
      </c>
      <c r="G85" s="167"/>
      <c r="H85" s="28">
        <f>VLOOKUP(A85,РАСЧЕТ!$A$3:$AV$1220,48,0)</f>
        <v>879.41936165040681</v>
      </c>
      <c r="I85" s="28">
        <f t="shared" si="1"/>
        <v>175.03936165040682</v>
      </c>
    </row>
    <row r="86" spans="1:9" ht="12.6" customHeight="1" x14ac:dyDescent="0.3">
      <c r="A86" s="161" t="s">
        <v>1955</v>
      </c>
      <c r="B86" s="162" t="s">
        <v>533</v>
      </c>
      <c r="C86" s="163">
        <v>811.75</v>
      </c>
      <c r="D86" s="164">
        <v>811.75</v>
      </c>
      <c r="E86" s="165" t="s">
        <v>3962</v>
      </c>
      <c r="F86" s="166" t="s">
        <v>2713</v>
      </c>
      <c r="G86" s="167"/>
      <c r="H86" s="28">
        <f>VLOOKUP(A86,РАСЧЕТ!$A$3:$AV$1220,48,0)</f>
        <v>1013.4771911702859</v>
      </c>
      <c r="I86" s="28">
        <f t="shared" si="1"/>
        <v>201.72719117028589</v>
      </c>
    </row>
    <row r="87" spans="1:9" ht="12.6" customHeight="1" x14ac:dyDescent="0.3">
      <c r="A87" s="161" t="s">
        <v>2249</v>
      </c>
      <c r="B87" s="162" t="s">
        <v>538</v>
      </c>
      <c r="C87" s="163">
        <v>687.2</v>
      </c>
      <c r="D87" s="164">
        <v>687.2</v>
      </c>
      <c r="E87" s="165" t="s">
        <v>3962</v>
      </c>
      <c r="F87" s="166" t="s">
        <v>3414</v>
      </c>
      <c r="G87" s="167"/>
      <c r="H87" s="28">
        <f>VLOOKUP(A87,РАСЧЕТ!$A$3:$AV$1220,48,0)</f>
        <v>857.97010892722619</v>
      </c>
      <c r="I87" s="28">
        <f t="shared" si="1"/>
        <v>170.77010892722615</v>
      </c>
    </row>
    <row r="88" spans="1:9" ht="12.6" customHeight="1" x14ac:dyDescent="0.3">
      <c r="A88" s="161" t="s">
        <v>1926</v>
      </c>
      <c r="B88" s="162" t="s">
        <v>509</v>
      </c>
      <c r="C88" s="163">
        <v>674.31</v>
      </c>
      <c r="D88" s="164">
        <v>674.31</v>
      </c>
      <c r="E88" s="165" t="s">
        <v>3962</v>
      </c>
      <c r="F88" s="166" t="s">
        <v>2652</v>
      </c>
      <c r="G88" s="167"/>
      <c r="H88" s="28">
        <f>VLOOKUP(A88,РАСЧЕТ!$A$3:$AV$1220,48,0)</f>
        <v>841.8831693848407</v>
      </c>
      <c r="I88" s="28">
        <f t="shared" si="1"/>
        <v>167.57316938484075</v>
      </c>
    </row>
    <row r="89" spans="1:9" ht="12.6" customHeight="1" x14ac:dyDescent="0.3">
      <c r="A89" s="161" t="s">
        <v>2292</v>
      </c>
      <c r="B89" s="162" t="s">
        <v>732</v>
      </c>
      <c r="C89" s="163">
        <v>674.31</v>
      </c>
      <c r="D89" s="164">
        <v>674.31</v>
      </c>
      <c r="E89" s="165" t="s">
        <v>3962</v>
      </c>
      <c r="F89" s="166" t="s">
        <v>3407</v>
      </c>
      <c r="G89" s="167"/>
      <c r="H89" s="28">
        <f>VLOOKUP(A89,РАСЧЕТ!$A$3:$AV$1220,48,0)</f>
        <v>841.8831693848407</v>
      </c>
      <c r="I89" s="28">
        <f t="shared" si="1"/>
        <v>167.57316938484075</v>
      </c>
    </row>
    <row r="90" spans="1:9" ht="12.6" customHeight="1" x14ac:dyDescent="0.3">
      <c r="A90" s="161" t="s">
        <v>2100</v>
      </c>
      <c r="B90" s="162" t="s">
        <v>882</v>
      </c>
      <c r="C90" s="163">
        <v>566.92999999999995</v>
      </c>
      <c r="D90" s="164">
        <v>566.92999999999995</v>
      </c>
      <c r="E90" s="165" t="s">
        <v>3962</v>
      </c>
      <c r="F90" s="166" t="s">
        <v>2570</v>
      </c>
      <c r="G90" s="167"/>
      <c r="H90" s="28">
        <f>VLOOKUP(A90,РАСЧЕТ!$A$3:$AV$1220,48,0)</f>
        <v>707.82533986496162</v>
      </c>
      <c r="I90" s="28">
        <f t="shared" si="1"/>
        <v>140.89533986496167</v>
      </c>
    </row>
    <row r="91" spans="1:9" ht="12.6" customHeight="1" x14ac:dyDescent="0.3">
      <c r="A91" s="161" t="s">
        <v>2053</v>
      </c>
      <c r="B91" s="162" t="s">
        <v>514</v>
      </c>
      <c r="C91" s="163">
        <v>661.43</v>
      </c>
      <c r="D91" s="164">
        <v>661.43</v>
      </c>
      <c r="E91" s="165" t="s">
        <v>3962</v>
      </c>
      <c r="F91" s="166" t="s">
        <v>2636</v>
      </c>
      <c r="G91" s="167"/>
      <c r="H91" s="28">
        <f>VLOOKUP(A91,РАСЧЕТ!$A$3:$AV$1220,48,0)</f>
        <v>825.79622984245532</v>
      </c>
      <c r="I91" s="28">
        <f t="shared" si="1"/>
        <v>164.36622984245537</v>
      </c>
    </row>
    <row r="92" spans="1:9" ht="12.6" customHeight="1" x14ac:dyDescent="0.3">
      <c r="A92" s="161" t="s">
        <v>2104</v>
      </c>
      <c r="B92" s="162" t="s">
        <v>1047</v>
      </c>
      <c r="C92" s="163">
        <v>661.43</v>
      </c>
      <c r="D92" s="164">
        <v>661.43</v>
      </c>
      <c r="E92" s="165" t="s">
        <v>3962</v>
      </c>
      <c r="F92" s="166" t="s">
        <v>2637</v>
      </c>
      <c r="G92" s="167"/>
      <c r="H92" s="28">
        <f>VLOOKUP(A92,РАСЧЕТ!$A$3:$AV$1220,48,0)</f>
        <v>825.79622984245532</v>
      </c>
      <c r="I92" s="28">
        <f t="shared" si="1"/>
        <v>164.36622984245537</v>
      </c>
    </row>
    <row r="93" spans="1:9" ht="12.6" customHeight="1" x14ac:dyDescent="0.3">
      <c r="A93" s="161" t="s">
        <v>1949</v>
      </c>
      <c r="B93" s="162" t="s">
        <v>863</v>
      </c>
      <c r="C93" s="163">
        <v>592.71</v>
      </c>
      <c r="D93" s="164">
        <v>592.71</v>
      </c>
      <c r="E93" s="165" t="s">
        <v>3962</v>
      </c>
      <c r="F93" s="166" t="s">
        <v>2611</v>
      </c>
      <c r="G93" s="167"/>
      <c r="H93" s="28">
        <f>VLOOKUP(A93,РАСЧЕТ!$A$3:$AV$1220,48,0)</f>
        <v>739.99921894973261</v>
      </c>
      <c r="I93" s="28">
        <f t="shared" si="1"/>
        <v>147.28921894973257</v>
      </c>
    </row>
    <row r="94" spans="1:9" ht="12.6" customHeight="1" x14ac:dyDescent="0.3">
      <c r="A94" s="161" t="s">
        <v>2245</v>
      </c>
      <c r="B94" s="162" t="s">
        <v>660</v>
      </c>
      <c r="C94" s="163">
        <v>734.44</v>
      </c>
      <c r="D94" s="164">
        <v>734.44</v>
      </c>
      <c r="E94" s="165" t="s">
        <v>3962</v>
      </c>
      <c r="F94" s="166" t="s">
        <v>3422</v>
      </c>
      <c r="G94" s="167"/>
      <c r="H94" s="28">
        <f>VLOOKUP(A94,РАСЧЕТ!$A$3:$AV$1220,48,0)</f>
        <v>916.95555391597304</v>
      </c>
      <c r="I94" s="28">
        <f t="shared" si="1"/>
        <v>182.51555391597299</v>
      </c>
    </row>
    <row r="95" spans="1:9" ht="12.6" customHeight="1" x14ac:dyDescent="0.3">
      <c r="A95" s="161" t="s">
        <v>2236</v>
      </c>
      <c r="B95" s="162" t="s">
        <v>523</v>
      </c>
      <c r="C95" s="163">
        <v>725.85</v>
      </c>
      <c r="D95" s="164">
        <v>725.85</v>
      </c>
      <c r="E95" s="165" t="s">
        <v>3962</v>
      </c>
      <c r="F95" s="166" t="s">
        <v>3421</v>
      </c>
      <c r="G95" s="167"/>
      <c r="H95" s="28">
        <f>VLOOKUP(A95,РАСЧЕТ!$A$3:$AV$1220,48,0)</f>
        <v>906.23092755438256</v>
      </c>
      <c r="I95" s="28">
        <f t="shared" si="1"/>
        <v>180.38092755438254</v>
      </c>
    </row>
    <row r="96" spans="1:9" ht="12.6" customHeight="1" x14ac:dyDescent="0.3">
      <c r="A96" s="161" t="s">
        <v>1944</v>
      </c>
      <c r="B96" s="162" t="s">
        <v>636</v>
      </c>
      <c r="C96" s="163">
        <v>687.2</v>
      </c>
      <c r="D96" s="164">
        <v>687.2</v>
      </c>
      <c r="E96" s="165" t="s">
        <v>3962</v>
      </c>
      <c r="F96" s="166" t="s">
        <v>2678</v>
      </c>
      <c r="G96" s="167"/>
      <c r="H96" s="28">
        <f>VLOOKUP(A96,РАСЧЕТ!$A$3:$AV$1220,48,0)</f>
        <v>857.97010892722619</v>
      </c>
      <c r="I96" s="28">
        <f t="shared" si="1"/>
        <v>170.77010892722615</v>
      </c>
    </row>
    <row r="97" spans="1:9" ht="12.6" customHeight="1" x14ac:dyDescent="0.3">
      <c r="A97" s="161" t="s">
        <v>1945</v>
      </c>
      <c r="B97" s="162" t="s">
        <v>749</v>
      </c>
      <c r="C97" s="163">
        <v>678.6</v>
      </c>
      <c r="D97" s="164">
        <v>678.6</v>
      </c>
      <c r="E97" s="165" t="s">
        <v>3962</v>
      </c>
      <c r="F97" s="166" t="s">
        <v>2665</v>
      </c>
      <c r="G97" s="167"/>
      <c r="H97" s="28">
        <f>VLOOKUP(A97,РАСЧЕТ!$A$3:$AV$1220,48,0)</f>
        <v>847.24548256563594</v>
      </c>
      <c r="I97" s="28">
        <f t="shared" si="1"/>
        <v>168.64548256563592</v>
      </c>
    </row>
    <row r="98" spans="1:9" ht="12.6" customHeight="1" x14ac:dyDescent="0.3">
      <c r="A98" s="161" t="s">
        <v>1952</v>
      </c>
      <c r="B98" s="162" t="s">
        <v>639</v>
      </c>
      <c r="C98" s="163">
        <v>592.71</v>
      </c>
      <c r="D98" s="164">
        <v>592.71</v>
      </c>
      <c r="E98" s="165" t="s">
        <v>3962</v>
      </c>
      <c r="F98" s="166" t="s">
        <v>2605</v>
      </c>
      <c r="G98" s="167"/>
      <c r="H98" s="28">
        <f>VLOOKUP(A98,РАСЧЕТ!$A$3:$AV$1220,48,0)</f>
        <v>739.99921894973261</v>
      </c>
      <c r="I98" s="28">
        <f t="shared" si="1"/>
        <v>147.28921894973257</v>
      </c>
    </row>
    <row r="99" spans="1:9" ht="12.6" customHeight="1" x14ac:dyDescent="0.3">
      <c r="A99" s="161" t="s">
        <v>1931</v>
      </c>
      <c r="B99" s="162" t="s">
        <v>510</v>
      </c>
      <c r="C99" s="163">
        <v>592.71</v>
      </c>
      <c r="D99" s="164">
        <v>592.71</v>
      </c>
      <c r="E99" s="165" t="s">
        <v>3962</v>
      </c>
      <c r="F99" s="166" t="s">
        <v>2607</v>
      </c>
      <c r="G99" s="167"/>
      <c r="H99" s="28">
        <f>VLOOKUP(A99,РАСЧЕТ!$A$3:$AV$1220,48,0)</f>
        <v>739.99921894973261</v>
      </c>
      <c r="I99" s="28">
        <f t="shared" si="1"/>
        <v>147.28921894973257</v>
      </c>
    </row>
    <row r="100" spans="1:9" ht="12.6" customHeight="1" x14ac:dyDescent="0.3">
      <c r="A100" s="161" t="s">
        <v>2118</v>
      </c>
      <c r="B100" s="162" t="s">
        <v>539</v>
      </c>
      <c r="C100" s="163">
        <v>755.92</v>
      </c>
      <c r="D100" s="164">
        <v>755.92</v>
      </c>
      <c r="E100" s="165" t="s">
        <v>3962</v>
      </c>
      <c r="F100" s="166" t="s">
        <v>2537</v>
      </c>
      <c r="G100" s="167"/>
      <c r="H100" s="28">
        <f>VLOOKUP(A100,РАСЧЕТ!$A$3:$AV$1220,48,0)</f>
        <v>943.7671198199489</v>
      </c>
      <c r="I100" s="28">
        <f t="shared" si="1"/>
        <v>187.84711981994894</v>
      </c>
    </row>
    <row r="101" spans="1:9" ht="12.6" customHeight="1" x14ac:dyDescent="0.3">
      <c r="A101" s="161" t="s">
        <v>2140</v>
      </c>
      <c r="B101" s="162" t="s">
        <v>529</v>
      </c>
      <c r="C101" s="163">
        <v>747.33</v>
      </c>
      <c r="D101" s="164">
        <v>747.33</v>
      </c>
      <c r="E101" s="165" t="s">
        <v>3962</v>
      </c>
      <c r="F101" s="166" t="s">
        <v>2536</v>
      </c>
      <c r="G101" s="167"/>
      <c r="H101" s="28">
        <f>VLOOKUP(A101,РАСЧЕТ!$A$3:$AV$1220,48,0)</f>
        <v>933.04249345835842</v>
      </c>
      <c r="I101" s="28">
        <f t="shared" si="1"/>
        <v>185.71249345835838</v>
      </c>
    </row>
    <row r="102" spans="1:9" ht="12.6" customHeight="1" x14ac:dyDescent="0.3">
      <c r="A102" s="161" t="s">
        <v>2059</v>
      </c>
      <c r="B102" s="162" t="s">
        <v>485</v>
      </c>
      <c r="C102" s="163">
        <v>747.33</v>
      </c>
      <c r="D102" s="164">
        <v>747.33</v>
      </c>
      <c r="E102" s="165" t="s">
        <v>3962</v>
      </c>
      <c r="F102" s="166" t="s">
        <v>2701</v>
      </c>
      <c r="G102" s="167"/>
      <c r="H102" s="28">
        <f>VLOOKUP(A102,РАСЧЕТ!$A$3:$AV$1220,48,0)</f>
        <v>933.04249345835842</v>
      </c>
      <c r="I102" s="28">
        <f t="shared" si="1"/>
        <v>185.71249345835838</v>
      </c>
    </row>
    <row r="103" spans="1:9" ht="12.6" customHeight="1" x14ac:dyDescent="0.3">
      <c r="A103" s="161" t="s">
        <v>2129</v>
      </c>
      <c r="B103" s="162" t="s">
        <v>741</v>
      </c>
      <c r="C103" s="163">
        <v>584.12</v>
      </c>
      <c r="D103" s="164">
        <v>584.12</v>
      </c>
      <c r="E103" s="165" t="s">
        <v>3962</v>
      </c>
      <c r="F103" s="166" t="s">
        <v>2568</v>
      </c>
      <c r="G103" s="167"/>
      <c r="H103" s="28">
        <f>VLOOKUP(A103,РАСЧЕТ!$A$3:$AV$1220,48,0)</f>
        <v>729.27459258814224</v>
      </c>
      <c r="I103" s="28">
        <f t="shared" si="1"/>
        <v>145.15459258814224</v>
      </c>
    </row>
    <row r="104" spans="1:9" ht="12.6" customHeight="1" x14ac:dyDescent="0.3">
      <c r="A104" s="161" t="s">
        <v>2342</v>
      </c>
      <c r="B104" s="162" t="s">
        <v>543</v>
      </c>
      <c r="C104" s="163">
        <v>592.71</v>
      </c>
      <c r="D104" s="164">
        <v>592.71</v>
      </c>
      <c r="E104" s="165" t="s">
        <v>3962</v>
      </c>
      <c r="F104" s="166" t="s">
        <v>3396</v>
      </c>
      <c r="G104" s="167"/>
      <c r="H104" s="28">
        <f>VLOOKUP(A104,РАСЧЕТ!$A$3:$AV$1220,48,0)</f>
        <v>739.99921894973261</v>
      </c>
      <c r="I104" s="28">
        <f t="shared" si="1"/>
        <v>147.28921894973257</v>
      </c>
    </row>
    <row r="105" spans="1:9" ht="12.6" customHeight="1" x14ac:dyDescent="0.3">
      <c r="A105" s="161" t="s">
        <v>2098</v>
      </c>
      <c r="B105" s="162" t="s">
        <v>853</v>
      </c>
      <c r="C105" s="163">
        <v>678.6</v>
      </c>
      <c r="D105" s="164">
        <v>678.6</v>
      </c>
      <c r="E105" s="165" t="s">
        <v>3962</v>
      </c>
      <c r="F105" s="166" t="s">
        <v>2564</v>
      </c>
      <c r="G105" s="167"/>
      <c r="H105" s="28">
        <f>VLOOKUP(A105,РАСЧЕТ!$A$3:$AV$1220,48,0)</f>
        <v>847.24548256563594</v>
      </c>
      <c r="I105" s="28">
        <f t="shared" si="1"/>
        <v>168.64548256563592</v>
      </c>
    </row>
    <row r="106" spans="1:9" ht="12.6" customHeight="1" x14ac:dyDescent="0.3">
      <c r="A106" s="161" t="s">
        <v>1959</v>
      </c>
      <c r="B106" s="162" t="s">
        <v>837</v>
      </c>
      <c r="C106" s="163">
        <v>725.85</v>
      </c>
      <c r="D106" s="164">
        <v>725.85</v>
      </c>
      <c r="E106" s="165" t="s">
        <v>3962</v>
      </c>
      <c r="F106" s="166" t="s">
        <v>2686</v>
      </c>
      <c r="G106" s="167"/>
      <c r="H106" s="28">
        <f>VLOOKUP(A106,РАСЧЕТ!$A$3:$AV$1220,48,0)</f>
        <v>906.23092755438256</v>
      </c>
      <c r="I106" s="28">
        <f t="shared" si="1"/>
        <v>180.38092755438254</v>
      </c>
    </row>
    <row r="107" spans="1:9" ht="12.6" customHeight="1" x14ac:dyDescent="0.3">
      <c r="A107" s="161" t="s">
        <v>2117</v>
      </c>
      <c r="B107" s="162" t="s">
        <v>796</v>
      </c>
      <c r="C107" s="163">
        <v>657.13</v>
      </c>
      <c r="D107" s="164">
        <v>657.13</v>
      </c>
      <c r="E107" s="165" t="s">
        <v>3962</v>
      </c>
      <c r="F107" s="166" t="s">
        <v>2543</v>
      </c>
      <c r="G107" s="167"/>
      <c r="H107" s="28">
        <f>VLOOKUP(A107,РАСЧЕТ!$A$3:$AV$1220,48,0)</f>
        <v>820.43391666166008</v>
      </c>
      <c r="I107" s="28">
        <f t="shared" si="1"/>
        <v>163.30391666166008</v>
      </c>
    </row>
    <row r="108" spans="1:9" ht="12.6" customHeight="1" x14ac:dyDescent="0.3">
      <c r="A108" s="161" t="s">
        <v>2056</v>
      </c>
      <c r="B108" s="162" t="s">
        <v>893</v>
      </c>
      <c r="C108" s="163">
        <v>670.01</v>
      </c>
      <c r="D108" s="164">
        <v>670.01</v>
      </c>
      <c r="E108" s="165" t="s">
        <v>3962</v>
      </c>
      <c r="F108" s="166" t="s">
        <v>2550</v>
      </c>
      <c r="G108" s="167"/>
      <c r="H108" s="28">
        <f>VLOOKUP(A108,РАСЧЕТ!$A$3:$AV$1220,48,0)</f>
        <v>836.52085620404557</v>
      </c>
      <c r="I108" s="28">
        <f t="shared" si="1"/>
        <v>166.51085620404558</v>
      </c>
    </row>
    <row r="109" spans="1:9" ht="12.6" customHeight="1" x14ac:dyDescent="0.3">
      <c r="A109" s="161" t="s">
        <v>2065</v>
      </c>
      <c r="B109" s="162" t="s">
        <v>736</v>
      </c>
      <c r="C109" s="163">
        <v>584.12</v>
      </c>
      <c r="D109" s="164">
        <v>584.12</v>
      </c>
      <c r="E109" s="165" t="s">
        <v>3962</v>
      </c>
      <c r="F109" s="166" t="s">
        <v>2578</v>
      </c>
      <c r="G109" s="167"/>
      <c r="H109" s="28">
        <f>VLOOKUP(A109,РАСЧЕТ!$A$3:$AV$1220,48,0)</f>
        <v>729.27459258814224</v>
      </c>
      <c r="I109" s="28">
        <f t="shared" si="1"/>
        <v>145.15459258814224</v>
      </c>
    </row>
    <row r="110" spans="1:9" ht="12.6" customHeight="1" x14ac:dyDescent="0.3">
      <c r="A110" s="161" t="s">
        <v>2058</v>
      </c>
      <c r="B110" s="162" t="s">
        <v>900</v>
      </c>
      <c r="C110" s="163">
        <v>743.03</v>
      </c>
      <c r="D110" s="164">
        <v>743.03</v>
      </c>
      <c r="E110" s="165" t="s">
        <v>3962</v>
      </c>
      <c r="F110" s="166" t="s">
        <v>2556</v>
      </c>
      <c r="G110" s="167"/>
      <c r="H110" s="28">
        <f>VLOOKUP(A110,РАСЧЕТ!$A$3:$AV$1220,48,0)</f>
        <v>927.68018027756341</v>
      </c>
      <c r="I110" s="28">
        <f t="shared" si="1"/>
        <v>184.65018027756344</v>
      </c>
    </row>
    <row r="111" spans="1:9" ht="12.6" customHeight="1" x14ac:dyDescent="0.3">
      <c r="A111" s="161" t="s">
        <v>2101</v>
      </c>
      <c r="B111" s="162" t="s">
        <v>889</v>
      </c>
      <c r="C111" s="163">
        <v>670.01</v>
      </c>
      <c r="D111" s="164">
        <v>670.01</v>
      </c>
      <c r="E111" s="165" t="s">
        <v>3962</v>
      </c>
      <c r="F111" s="166" t="s">
        <v>2644</v>
      </c>
      <c r="G111" s="167"/>
      <c r="H111" s="28">
        <f>VLOOKUP(A111,РАСЧЕТ!$A$3:$AV$1220,48,0)</f>
        <v>836.52085620404557</v>
      </c>
      <c r="I111" s="28">
        <f t="shared" si="1"/>
        <v>166.51085620404558</v>
      </c>
    </row>
    <row r="112" spans="1:9" ht="12.6" customHeight="1" x14ac:dyDescent="0.3">
      <c r="A112" s="161" t="s">
        <v>1917</v>
      </c>
      <c r="B112" s="162" t="s">
        <v>515</v>
      </c>
      <c r="C112" s="163">
        <v>584.12</v>
      </c>
      <c r="D112" s="164">
        <v>584.12</v>
      </c>
      <c r="E112" s="165" t="s">
        <v>3962</v>
      </c>
      <c r="F112" s="166" t="s">
        <v>2581</v>
      </c>
      <c r="G112" s="167"/>
      <c r="H112" s="28">
        <f>VLOOKUP(A112,РАСЧЕТ!$A$3:$AV$1220,48,0)</f>
        <v>729.27459258814224</v>
      </c>
      <c r="I112" s="28">
        <f t="shared" si="1"/>
        <v>145.15459258814224</v>
      </c>
    </row>
    <row r="113" spans="1:9" ht="12.6" customHeight="1" x14ac:dyDescent="0.3">
      <c r="A113" s="161" t="s">
        <v>1927</v>
      </c>
      <c r="B113" s="162" t="s">
        <v>788</v>
      </c>
      <c r="C113" s="163">
        <v>743.03</v>
      </c>
      <c r="D113" s="164">
        <v>743.03</v>
      </c>
      <c r="E113" s="165" t="s">
        <v>3962</v>
      </c>
      <c r="F113" s="166" t="s">
        <v>2699</v>
      </c>
      <c r="G113" s="167"/>
      <c r="H113" s="28">
        <f>VLOOKUP(A113,РАСЧЕТ!$A$3:$AV$1220,48,0)</f>
        <v>927.68018027756341</v>
      </c>
      <c r="I113" s="28">
        <f t="shared" si="1"/>
        <v>184.65018027756344</v>
      </c>
    </row>
    <row r="114" spans="1:9" ht="12.6" customHeight="1" x14ac:dyDescent="0.3">
      <c r="A114" s="161" t="s">
        <v>1930</v>
      </c>
      <c r="B114" s="162" t="s">
        <v>831</v>
      </c>
      <c r="C114" s="168"/>
      <c r="D114" s="169"/>
      <c r="E114" s="165" t="s">
        <v>3962</v>
      </c>
      <c r="F114" s="166" t="s">
        <v>2698</v>
      </c>
      <c r="G114" s="167"/>
      <c r="H114" s="28">
        <f>VLOOKUP(A114,РАСЧЕТ!$A$3:$AV$1220,48,0)</f>
        <v>0</v>
      </c>
      <c r="I114" s="28">
        <f t="shared" si="1"/>
        <v>0</v>
      </c>
    </row>
    <row r="115" spans="1:9" ht="12.6" customHeight="1" x14ac:dyDescent="0.3">
      <c r="A115" s="161" t="s">
        <v>3534</v>
      </c>
      <c r="B115" s="162" t="s">
        <v>831</v>
      </c>
      <c r="C115" s="163">
        <v>743.03</v>
      </c>
      <c r="D115" s="164">
        <v>743.03</v>
      </c>
      <c r="E115" s="165" t="s">
        <v>3996</v>
      </c>
      <c r="F115" s="166" t="s">
        <v>3997</v>
      </c>
      <c r="G115" s="167"/>
      <c r="H115" s="28">
        <f>VLOOKUP(A115,РАСЧЕТ!$A$3:$AV$1220,48,0)</f>
        <v>927.68018027756341</v>
      </c>
      <c r="I115" s="28">
        <f t="shared" si="1"/>
        <v>184.65018027756344</v>
      </c>
    </row>
    <row r="116" spans="1:9" ht="12.6" customHeight="1" x14ac:dyDescent="0.3">
      <c r="A116" s="161" t="s">
        <v>1995</v>
      </c>
      <c r="B116" s="162" t="s">
        <v>715</v>
      </c>
      <c r="C116" s="163">
        <v>652.84</v>
      </c>
      <c r="D116" s="164">
        <v>652.84</v>
      </c>
      <c r="E116" s="165" t="s">
        <v>3962</v>
      </c>
      <c r="F116" s="166" t="s">
        <v>2630</v>
      </c>
      <c r="G116" s="167"/>
      <c r="H116" s="28">
        <f>VLOOKUP(A116,РАСЧЕТ!$A$3:$AV$1220,48,0)</f>
        <v>815.07160348086484</v>
      </c>
      <c r="I116" s="28">
        <f t="shared" si="1"/>
        <v>162.23160348086481</v>
      </c>
    </row>
    <row r="117" spans="1:9" ht="12.6" customHeight="1" x14ac:dyDescent="0.3">
      <c r="A117" s="161" t="s">
        <v>1946</v>
      </c>
      <c r="B117" s="162" t="s">
        <v>975</v>
      </c>
      <c r="C117" s="163">
        <v>584.12</v>
      </c>
      <c r="D117" s="164">
        <v>584.12</v>
      </c>
      <c r="E117" s="165" t="s">
        <v>3962</v>
      </c>
      <c r="F117" s="166" t="s">
        <v>2582</v>
      </c>
      <c r="G117" s="167"/>
      <c r="H117" s="28">
        <f>VLOOKUP(A117,РАСЧЕТ!$A$3:$AV$1220,48,0)</f>
        <v>729.27459258814224</v>
      </c>
      <c r="I117" s="28">
        <f t="shared" si="1"/>
        <v>145.15459258814224</v>
      </c>
    </row>
    <row r="118" spans="1:9" ht="12.6" customHeight="1" x14ac:dyDescent="0.3">
      <c r="A118" s="161" t="s">
        <v>2159</v>
      </c>
      <c r="B118" s="162" t="s">
        <v>1048</v>
      </c>
      <c r="C118" s="163">
        <v>670.01</v>
      </c>
      <c r="D118" s="164">
        <v>670.01</v>
      </c>
      <c r="E118" s="165" t="s">
        <v>3962</v>
      </c>
      <c r="F118" s="166" t="s">
        <v>2552</v>
      </c>
      <c r="G118" s="167"/>
      <c r="H118" s="28">
        <f>VLOOKUP(A118,РАСЧЕТ!$A$3:$AV$1220,48,0)</f>
        <v>836.52085620404557</v>
      </c>
      <c r="I118" s="28">
        <f t="shared" si="1"/>
        <v>166.51085620404558</v>
      </c>
    </row>
    <row r="119" spans="1:9" ht="12.6" customHeight="1" x14ac:dyDescent="0.3">
      <c r="A119" s="161" t="s">
        <v>2124</v>
      </c>
      <c r="B119" s="162" t="s">
        <v>1115</v>
      </c>
      <c r="C119" s="163">
        <v>743.03</v>
      </c>
      <c r="D119" s="164">
        <v>743.03</v>
      </c>
      <c r="E119" s="165" t="s">
        <v>3962</v>
      </c>
      <c r="F119" s="166" t="s">
        <v>2548</v>
      </c>
      <c r="G119" s="167"/>
      <c r="H119" s="28">
        <f>VLOOKUP(A119,РАСЧЕТ!$A$3:$AV$1220,48,0)</f>
        <v>927.68018027756341</v>
      </c>
      <c r="I119" s="28">
        <f t="shared" si="1"/>
        <v>184.65018027756344</v>
      </c>
    </row>
    <row r="120" spans="1:9" ht="12.6" customHeight="1" x14ac:dyDescent="0.3">
      <c r="A120" s="161" t="s">
        <v>1993</v>
      </c>
      <c r="B120" s="162" t="s">
        <v>486</v>
      </c>
      <c r="C120" s="163">
        <v>584.12</v>
      </c>
      <c r="D120" s="164">
        <v>584.12</v>
      </c>
      <c r="E120" s="165" t="s">
        <v>3962</v>
      </c>
      <c r="F120" s="166" t="s">
        <v>2585</v>
      </c>
      <c r="G120" s="167"/>
      <c r="H120" s="28">
        <f>VLOOKUP(A120,РАСЧЕТ!$A$3:$AV$1220,48,0)</f>
        <v>729.27459258814224</v>
      </c>
      <c r="I120" s="28">
        <f t="shared" si="1"/>
        <v>145.15459258814224</v>
      </c>
    </row>
    <row r="121" spans="1:9" ht="12.6" customHeight="1" x14ac:dyDescent="0.3">
      <c r="A121" s="161" t="s">
        <v>2062</v>
      </c>
      <c r="B121" s="162" t="s">
        <v>822</v>
      </c>
      <c r="C121" s="163">
        <v>670.01</v>
      </c>
      <c r="D121" s="164">
        <v>670.01</v>
      </c>
      <c r="E121" s="165" t="s">
        <v>3962</v>
      </c>
      <c r="F121" s="166" t="s">
        <v>2551</v>
      </c>
      <c r="G121" s="167"/>
      <c r="H121" s="28">
        <f>VLOOKUP(A121,РАСЧЕТ!$A$3:$AV$1220,48,0)</f>
        <v>836.52085620404557</v>
      </c>
      <c r="I121" s="28">
        <f t="shared" si="1"/>
        <v>166.51085620404558</v>
      </c>
    </row>
    <row r="122" spans="1:9" ht="12.6" customHeight="1" x14ac:dyDescent="0.3">
      <c r="A122" s="161" t="s">
        <v>2241</v>
      </c>
      <c r="B122" s="162" t="s">
        <v>733</v>
      </c>
      <c r="C122" s="163">
        <v>665.72</v>
      </c>
      <c r="D122" s="164">
        <v>665.72</v>
      </c>
      <c r="E122" s="165" t="s">
        <v>3962</v>
      </c>
      <c r="F122" s="166" t="s">
        <v>3403</v>
      </c>
      <c r="G122" s="167"/>
      <c r="H122" s="28">
        <f>VLOOKUP(A122,РАСЧЕТ!$A$3:$AV$1220,48,0)</f>
        <v>831.15854302325033</v>
      </c>
      <c r="I122" s="28">
        <f t="shared" si="1"/>
        <v>165.4385430232503</v>
      </c>
    </row>
    <row r="123" spans="1:9" ht="12.6" customHeight="1" x14ac:dyDescent="0.3">
      <c r="A123" s="161" t="s">
        <v>1954</v>
      </c>
      <c r="B123" s="162" t="s">
        <v>524</v>
      </c>
      <c r="C123" s="163">
        <v>584.12</v>
      </c>
      <c r="D123" s="164">
        <v>584.12</v>
      </c>
      <c r="E123" s="165" t="s">
        <v>3962</v>
      </c>
      <c r="F123" s="166" t="s">
        <v>2579</v>
      </c>
      <c r="G123" s="167"/>
      <c r="H123" s="28">
        <f>VLOOKUP(A123,РАСЧЕТ!$A$3:$AV$1220,48,0)</f>
        <v>729.27459258814224</v>
      </c>
      <c r="I123" s="28">
        <f t="shared" si="1"/>
        <v>145.15459258814224</v>
      </c>
    </row>
    <row r="124" spans="1:9" ht="12.6" customHeight="1" x14ac:dyDescent="0.3">
      <c r="A124" s="161" t="s">
        <v>1994</v>
      </c>
      <c r="B124" s="162" t="s">
        <v>540</v>
      </c>
      <c r="C124" s="163">
        <v>734.44</v>
      </c>
      <c r="D124" s="164">
        <v>734.44</v>
      </c>
      <c r="E124" s="165" t="s">
        <v>3962</v>
      </c>
      <c r="F124" s="166" t="s">
        <v>2692</v>
      </c>
      <c r="G124" s="167"/>
      <c r="H124" s="28">
        <f>VLOOKUP(A124,РАСЧЕТ!$A$3:$AV$1220,48,0)</f>
        <v>916.95555391597304</v>
      </c>
      <c r="I124" s="28">
        <f t="shared" si="1"/>
        <v>182.51555391597299</v>
      </c>
    </row>
    <row r="125" spans="1:9" ht="12.6" customHeight="1" x14ac:dyDescent="0.3">
      <c r="A125" s="161" t="s">
        <v>1964</v>
      </c>
      <c r="B125" s="162" t="s">
        <v>883</v>
      </c>
      <c r="C125" s="163">
        <v>665.72</v>
      </c>
      <c r="D125" s="164">
        <v>665.72</v>
      </c>
      <c r="E125" s="165" t="s">
        <v>3962</v>
      </c>
      <c r="F125" s="166" t="s">
        <v>2638</v>
      </c>
      <c r="G125" s="167"/>
      <c r="H125" s="28">
        <f>VLOOKUP(A125,РАСЧЕТ!$A$3:$AV$1220,48,0)</f>
        <v>831.15854302325033</v>
      </c>
      <c r="I125" s="28">
        <f t="shared" si="1"/>
        <v>165.4385430232503</v>
      </c>
    </row>
    <row r="126" spans="1:9" ht="12.6" customHeight="1" x14ac:dyDescent="0.3">
      <c r="A126" s="161" t="s">
        <v>1957</v>
      </c>
      <c r="B126" s="162" t="s">
        <v>1119</v>
      </c>
      <c r="C126" s="163">
        <v>584.12</v>
      </c>
      <c r="D126" s="164">
        <v>584.12</v>
      </c>
      <c r="E126" s="165" t="s">
        <v>3962</v>
      </c>
      <c r="F126" s="166" t="s">
        <v>2577</v>
      </c>
      <c r="G126" s="167"/>
      <c r="H126" s="28">
        <f>VLOOKUP(A126,РАСЧЕТ!$A$3:$AV$1220,48,0)</f>
        <v>729.27459258814224</v>
      </c>
      <c r="I126" s="28">
        <f t="shared" si="1"/>
        <v>145.15459258814224</v>
      </c>
    </row>
    <row r="127" spans="1:9" ht="12.6" customHeight="1" x14ac:dyDescent="0.3">
      <c r="A127" s="161" t="s">
        <v>2023</v>
      </c>
      <c r="B127" s="162" t="s">
        <v>665</v>
      </c>
      <c r="C127" s="163">
        <v>627.05999999999995</v>
      </c>
      <c r="D127" s="164">
        <v>627.05999999999995</v>
      </c>
      <c r="E127" s="165" t="s">
        <v>3962</v>
      </c>
      <c r="F127" s="166" t="s">
        <v>2625</v>
      </c>
      <c r="G127" s="167"/>
      <c r="H127" s="28">
        <f>VLOOKUP(A127,РАСЧЕТ!$A$3:$AV$1220,48,0)</f>
        <v>782.89772439609385</v>
      </c>
      <c r="I127" s="28">
        <f t="shared" si="1"/>
        <v>155.8377243960939</v>
      </c>
    </row>
    <row r="128" spans="1:9" ht="12.6" customHeight="1" x14ac:dyDescent="0.3">
      <c r="A128" s="161" t="s">
        <v>1958</v>
      </c>
      <c r="B128" s="162" t="s">
        <v>750</v>
      </c>
      <c r="C128" s="163">
        <v>592.71</v>
      </c>
      <c r="D128" s="164">
        <v>592.71</v>
      </c>
      <c r="E128" s="165" t="s">
        <v>3962</v>
      </c>
      <c r="F128" s="166" t="s">
        <v>2609</v>
      </c>
      <c r="G128" s="167"/>
      <c r="H128" s="28">
        <f>VLOOKUP(A128,РАСЧЕТ!$A$3:$AV$1220,48,0)</f>
        <v>739.99921894973261</v>
      </c>
      <c r="I128" s="28">
        <f t="shared" si="1"/>
        <v>147.28921894973257</v>
      </c>
    </row>
    <row r="129" spans="1:9" ht="12.6" customHeight="1" x14ac:dyDescent="0.3">
      <c r="A129" s="161" t="s">
        <v>2050</v>
      </c>
      <c r="B129" s="162" t="s">
        <v>1077</v>
      </c>
      <c r="C129" s="163">
        <v>734.44</v>
      </c>
      <c r="D129" s="164">
        <v>734.44</v>
      </c>
      <c r="E129" s="165" t="s">
        <v>3962</v>
      </c>
      <c r="F129" s="166" t="s">
        <v>2697</v>
      </c>
      <c r="G129" s="167"/>
      <c r="H129" s="28">
        <f>VLOOKUP(A129,РАСЧЕТ!$A$3:$AV$1220,48,0)</f>
        <v>916.95555391597304</v>
      </c>
      <c r="I129" s="28">
        <f t="shared" si="1"/>
        <v>182.51555391597299</v>
      </c>
    </row>
    <row r="130" spans="1:9" ht="12.6" customHeight="1" x14ac:dyDescent="0.3">
      <c r="A130" s="161" t="s">
        <v>1989</v>
      </c>
      <c r="B130" s="162" t="s">
        <v>640</v>
      </c>
      <c r="C130" s="163">
        <v>734.44</v>
      </c>
      <c r="D130" s="164">
        <v>734.44</v>
      </c>
      <c r="E130" s="165" t="s">
        <v>3962</v>
      </c>
      <c r="F130" s="166" t="s">
        <v>2691</v>
      </c>
      <c r="G130" s="167"/>
      <c r="H130" s="28">
        <f>VLOOKUP(A130,РАСЧЕТ!$A$3:$AV$1220,48,0)</f>
        <v>916.95555391597304</v>
      </c>
      <c r="I130" s="28">
        <f t="shared" ref="I130:I193" si="2">H130-C130</f>
        <v>182.51555391597299</v>
      </c>
    </row>
    <row r="131" spans="1:9" ht="12.6" customHeight="1" x14ac:dyDescent="0.3">
      <c r="A131" s="161" t="s">
        <v>2114</v>
      </c>
      <c r="B131" s="162" t="s">
        <v>751</v>
      </c>
      <c r="C131" s="163">
        <v>584.12</v>
      </c>
      <c r="D131" s="164">
        <v>584.12</v>
      </c>
      <c r="E131" s="165" t="s">
        <v>3962</v>
      </c>
      <c r="F131" s="166" t="s">
        <v>2583</v>
      </c>
      <c r="G131" s="167"/>
      <c r="H131" s="28">
        <f>VLOOKUP(A131,РАСЧЕТ!$A$3:$AV$1220,48,0)</f>
        <v>729.27459258814224</v>
      </c>
      <c r="I131" s="28">
        <f t="shared" si="2"/>
        <v>145.15459258814224</v>
      </c>
    </row>
    <row r="132" spans="1:9" ht="12.6" customHeight="1" x14ac:dyDescent="0.3">
      <c r="A132" s="161" t="s">
        <v>2092</v>
      </c>
      <c r="B132" s="162" t="s">
        <v>797</v>
      </c>
      <c r="C132" s="163">
        <v>665.72</v>
      </c>
      <c r="D132" s="164">
        <v>665.72</v>
      </c>
      <c r="E132" s="165" t="s">
        <v>3962</v>
      </c>
      <c r="F132" s="166" t="s">
        <v>2549</v>
      </c>
      <c r="G132" s="167"/>
      <c r="H132" s="28">
        <f>VLOOKUP(A132,РАСЧЕТ!$A$3:$AV$1220,48,0)</f>
        <v>831.15854302325033</v>
      </c>
      <c r="I132" s="28">
        <f t="shared" si="2"/>
        <v>165.4385430232503</v>
      </c>
    </row>
    <row r="133" spans="1:9" ht="12.6" customHeight="1" x14ac:dyDescent="0.3">
      <c r="A133" s="161" t="s">
        <v>1988</v>
      </c>
      <c r="B133" s="162" t="s">
        <v>1082</v>
      </c>
      <c r="C133" s="163">
        <v>734.44</v>
      </c>
      <c r="D133" s="164">
        <v>734.44</v>
      </c>
      <c r="E133" s="165" t="s">
        <v>3962</v>
      </c>
      <c r="F133" s="166" t="s">
        <v>2695</v>
      </c>
      <c r="G133" s="167"/>
      <c r="H133" s="28">
        <f>VLOOKUP(A133,РАСЧЕТ!$A$3:$AV$1220,48,0)</f>
        <v>916.95555391597304</v>
      </c>
      <c r="I133" s="28">
        <f t="shared" si="2"/>
        <v>182.51555391597299</v>
      </c>
    </row>
    <row r="134" spans="1:9" ht="12.6" customHeight="1" x14ac:dyDescent="0.3">
      <c r="A134" s="161" t="s">
        <v>1971</v>
      </c>
      <c r="B134" s="162" t="s">
        <v>841</v>
      </c>
      <c r="C134" s="163">
        <v>584.12</v>
      </c>
      <c r="D134" s="164">
        <v>584.12</v>
      </c>
      <c r="E134" s="165" t="s">
        <v>3962</v>
      </c>
      <c r="F134" s="166" t="s">
        <v>2576</v>
      </c>
      <c r="G134" s="167"/>
      <c r="H134" s="28">
        <f>VLOOKUP(A134,РАСЧЕТ!$A$3:$AV$1220,48,0)</f>
        <v>729.27459258814224</v>
      </c>
      <c r="I134" s="28">
        <f t="shared" si="2"/>
        <v>145.15459258814224</v>
      </c>
    </row>
    <row r="135" spans="1:9" ht="12.6" customHeight="1" x14ac:dyDescent="0.3">
      <c r="A135" s="161" t="s">
        <v>2141</v>
      </c>
      <c r="B135" s="162" t="s">
        <v>903</v>
      </c>
      <c r="C135" s="163">
        <v>665.72</v>
      </c>
      <c r="D135" s="164">
        <v>665.72</v>
      </c>
      <c r="E135" s="165" t="s">
        <v>3962</v>
      </c>
      <c r="F135" s="166" t="s">
        <v>2563</v>
      </c>
      <c r="G135" s="167"/>
      <c r="H135" s="28">
        <f>VLOOKUP(A135,РАСЧЕТ!$A$3:$AV$1220,48,0)</f>
        <v>831.15854302325033</v>
      </c>
      <c r="I135" s="28">
        <f t="shared" si="2"/>
        <v>165.4385430232503</v>
      </c>
    </row>
    <row r="136" spans="1:9" ht="12.6" customHeight="1" x14ac:dyDescent="0.3">
      <c r="A136" s="161" t="s">
        <v>3535</v>
      </c>
      <c r="B136" s="162" t="s">
        <v>950</v>
      </c>
      <c r="C136" s="163">
        <v>670.01</v>
      </c>
      <c r="D136" s="164">
        <v>670.01</v>
      </c>
      <c r="E136" s="165" t="s">
        <v>3962</v>
      </c>
      <c r="F136" s="166" t="s">
        <v>3998</v>
      </c>
      <c r="G136" s="167"/>
      <c r="H136" s="28">
        <f>VLOOKUP(A136,РАСЧЕТ!$A$3:$AV$1220,48,0)</f>
        <v>836.52085620404557</v>
      </c>
      <c r="I136" s="28">
        <f t="shared" si="2"/>
        <v>166.51085620404558</v>
      </c>
    </row>
    <row r="137" spans="1:9" ht="12.6" customHeight="1" x14ac:dyDescent="0.3">
      <c r="A137" s="161" t="s">
        <v>2137</v>
      </c>
      <c r="B137" s="162" t="s">
        <v>737</v>
      </c>
      <c r="C137" s="163">
        <v>584.12</v>
      </c>
      <c r="D137" s="164">
        <v>584.12</v>
      </c>
      <c r="E137" s="165" t="s">
        <v>3962</v>
      </c>
      <c r="F137" s="166" t="s">
        <v>2541</v>
      </c>
      <c r="G137" s="167"/>
      <c r="H137" s="28">
        <f>VLOOKUP(A137,РАСЧЕТ!$A$3:$AV$1220,48,0)</f>
        <v>729.27459258814224</v>
      </c>
      <c r="I137" s="28">
        <f t="shared" si="2"/>
        <v>145.15459258814224</v>
      </c>
    </row>
    <row r="138" spans="1:9" ht="12.6" customHeight="1" x14ac:dyDescent="0.3">
      <c r="A138" s="161" t="s">
        <v>3536</v>
      </c>
      <c r="B138" s="162" t="s">
        <v>776</v>
      </c>
      <c r="C138" s="163">
        <v>743.03</v>
      </c>
      <c r="D138" s="164">
        <v>743.03</v>
      </c>
      <c r="E138" s="165" t="s">
        <v>3962</v>
      </c>
      <c r="F138" s="166" t="s">
        <v>3999</v>
      </c>
      <c r="G138" s="167"/>
      <c r="H138" s="28">
        <f>VLOOKUP(A138,РАСЧЕТ!$A$3:$AV$1220,48,0)</f>
        <v>927.68018027756341</v>
      </c>
      <c r="I138" s="28">
        <f t="shared" si="2"/>
        <v>184.65018027756344</v>
      </c>
    </row>
    <row r="139" spans="1:9" ht="12.6" customHeight="1" x14ac:dyDescent="0.3">
      <c r="A139" s="161" t="s">
        <v>1950</v>
      </c>
      <c r="B139" s="162" t="s">
        <v>1156</v>
      </c>
      <c r="C139" s="163">
        <v>458.87</v>
      </c>
      <c r="D139" s="164">
        <v>458.87</v>
      </c>
      <c r="E139" s="165" t="s">
        <v>3962</v>
      </c>
      <c r="F139" s="166" t="s">
        <v>2608</v>
      </c>
      <c r="G139" s="167"/>
      <c r="H139" s="28">
        <f>VLOOKUP(A139,РАСЧЕТ!$A$3:$AV$1220,48,0)</f>
        <v>572.9026211223736</v>
      </c>
      <c r="I139" s="28">
        <f t="shared" si="2"/>
        <v>114.0326211223736</v>
      </c>
    </row>
    <row r="140" spans="1:9" ht="12.6" customHeight="1" x14ac:dyDescent="0.3">
      <c r="A140" s="161" t="s">
        <v>3527</v>
      </c>
      <c r="B140" s="162" t="s">
        <v>1156</v>
      </c>
      <c r="C140" s="163">
        <v>133.84</v>
      </c>
      <c r="D140" s="164">
        <v>133.84</v>
      </c>
      <c r="E140" s="165" t="s">
        <v>4000</v>
      </c>
      <c r="F140" s="166" t="s">
        <v>4001</v>
      </c>
      <c r="G140" s="167"/>
      <c r="H140" s="28">
        <f>VLOOKUP(A140,РАСЧЕТ!$A$3:$AV$1220,48,0)</f>
        <v>167.09659782735898</v>
      </c>
      <c r="I140" s="28">
        <f t="shared" si="2"/>
        <v>33.256597827358974</v>
      </c>
    </row>
    <row r="141" spans="1:9" ht="12.6" customHeight="1" x14ac:dyDescent="0.3">
      <c r="A141" s="161" t="s">
        <v>1977</v>
      </c>
      <c r="B141" s="162" t="s">
        <v>1147</v>
      </c>
      <c r="C141" s="163">
        <v>670.01</v>
      </c>
      <c r="D141" s="164">
        <v>670.01</v>
      </c>
      <c r="E141" s="165" t="s">
        <v>3962</v>
      </c>
      <c r="F141" s="166" t="s">
        <v>2645</v>
      </c>
      <c r="G141" s="167"/>
      <c r="H141" s="28">
        <f>VLOOKUP(A141,РАСЧЕТ!$A$3:$AV$1220,48,0)</f>
        <v>836.52085620404557</v>
      </c>
      <c r="I141" s="28">
        <f t="shared" si="2"/>
        <v>166.51085620404558</v>
      </c>
    </row>
    <row r="142" spans="1:9" ht="12.6" customHeight="1" x14ac:dyDescent="0.3">
      <c r="A142" s="161" t="s">
        <v>1981</v>
      </c>
      <c r="B142" s="162" t="s">
        <v>809</v>
      </c>
      <c r="C142" s="163">
        <v>452.22</v>
      </c>
      <c r="D142" s="164">
        <v>452.22</v>
      </c>
      <c r="E142" s="165" t="s">
        <v>3962</v>
      </c>
      <c r="F142" s="166" t="s">
        <v>2580</v>
      </c>
      <c r="G142" s="167"/>
      <c r="H142" s="28">
        <f>VLOOKUP(A142,РАСЧЕТ!$A$3:$AV$1220,48,0)</f>
        <v>564.59968458436822</v>
      </c>
      <c r="I142" s="28">
        <f t="shared" si="2"/>
        <v>112.37968458436819</v>
      </c>
    </row>
    <row r="143" spans="1:9" ht="12.6" customHeight="1" x14ac:dyDescent="0.3">
      <c r="A143" s="161" t="s">
        <v>3537</v>
      </c>
      <c r="B143" s="162" t="s">
        <v>809</v>
      </c>
      <c r="C143" s="163">
        <v>131.9</v>
      </c>
      <c r="D143" s="164">
        <v>131.9</v>
      </c>
      <c r="E143" s="165" t="s">
        <v>4002</v>
      </c>
      <c r="F143" s="166" t="s">
        <v>4003</v>
      </c>
      <c r="G143" s="167"/>
      <c r="H143" s="28">
        <f>VLOOKUP(A143,РАСЧЕТ!$A$3:$AV$1220,48,0)</f>
        <v>164.67490800377408</v>
      </c>
      <c r="I143" s="28">
        <f t="shared" si="2"/>
        <v>32.774908003774073</v>
      </c>
    </row>
    <row r="144" spans="1:9" ht="12.6" customHeight="1" x14ac:dyDescent="0.3">
      <c r="A144" s="161" t="s">
        <v>2258</v>
      </c>
      <c r="B144" s="162" t="s">
        <v>1049</v>
      </c>
      <c r="C144" s="163">
        <v>743.03</v>
      </c>
      <c r="D144" s="164">
        <v>743.03</v>
      </c>
      <c r="E144" s="165" t="s">
        <v>3962</v>
      </c>
      <c r="F144" s="166" t="s">
        <v>3424</v>
      </c>
      <c r="G144" s="167"/>
      <c r="H144" s="28">
        <f>VLOOKUP(A144,РАСЧЕТ!$A$3:$AV$1220,48,0)</f>
        <v>927.68018027756341</v>
      </c>
      <c r="I144" s="28">
        <f t="shared" si="2"/>
        <v>184.65018027756344</v>
      </c>
    </row>
    <row r="145" spans="1:9" ht="12.6" customHeight="1" x14ac:dyDescent="0.3">
      <c r="A145" s="161" t="s">
        <v>2095</v>
      </c>
      <c r="B145" s="162" t="s">
        <v>512</v>
      </c>
      <c r="C145" s="163">
        <v>747.33</v>
      </c>
      <c r="D145" s="164">
        <v>747.33</v>
      </c>
      <c r="E145" s="165" t="s">
        <v>3962</v>
      </c>
      <c r="F145" s="166" t="s">
        <v>2702</v>
      </c>
      <c r="G145" s="167"/>
      <c r="H145" s="28">
        <f>VLOOKUP(A145,РАСЧЕТ!$A$3:$AV$1220,48,0)</f>
        <v>933.04249345835842</v>
      </c>
      <c r="I145" s="28">
        <f t="shared" si="2"/>
        <v>185.71249345835838</v>
      </c>
    </row>
    <row r="146" spans="1:9" ht="12.6" customHeight="1" x14ac:dyDescent="0.3">
      <c r="A146" s="161" t="s">
        <v>1969</v>
      </c>
      <c r="B146" s="162" t="s">
        <v>951</v>
      </c>
      <c r="C146" s="163">
        <v>588.41</v>
      </c>
      <c r="D146" s="164">
        <v>588.41</v>
      </c>
      <c r="E146" s="165" t="s">
        <v>3962</v>
      </c>
      <c r="F146" s="166" t="s">
        <v>2586</v>
      </c>
      <c r="G146" s="167"/>
      <c r="H146" s="28">
        <f>VLOOKUP(A146,РАСЧЕТ!$A$3:$AV$1220,48,0)</f>
        <v>734.63690576893737</v>
      </c>
      <c r="I146" s="28">
        <f t="shared" si="2"/>
        <v>146.2269057689374</v>
      </c>
    </row>
    <row r="147" spans="1:9" ht="12.6" customHeight="1" x14ac:dyDescent="0.3">
      <c r="A147" s="161" t="s">
        <v>2134</v>
      </c>
      <c r="B147" s="162" t="s">
        <v>851</v>
      </c>
      <c r="C147" s="163">
        <v>678.6</v>
      </c>
      <c r="D147" s="164">
        <v>678.6</v>
      </c>
      <c r="E147" s="165" t="s">
        <v>3962</v>
      </c>
      <c r="F147" s="166" t="s">
        <v>2662</v>
      </c>
      <c r="G147" s="167"/>
      <c r="H147" s="28">
        <f>VLOOKUP(A147,РАСЧЕТ!$A$3:$AV$1220,48,0)</f>
        <v>847.24548256563594</v>
      </c>
      <c r="I147" s="28">
        <f t="shared" si="2"/>
        <v>168.64548256563592</v>
      </c>
    </row>
    <row r="148" spans="1:9" ht="12.6" customHeight="1" x14ac:dyDescent="0.3">
      <c r="A148" s="161" t="s">
        <v>2126</v>
      </c>
      <c r="B148" s="162" t="s">
        <v>798</v>
      </c>
      <c r="C148" s="163">
        <v>747.33</v>
      </c>
      <c r="D148" s="164">
        <v>747.33</v>
      </c>
      <c r="E148" s="165" t="s">
        <v>3962</v>
      </c>
      <c r="F148" s="166" t="s">
        <v>2700</v>
      </c>
      <c r="G148" s="167"/>
      <c r="H148" s="28">
        <f>VLOOKUP(A148,РАСЧЕТ!$A$3:$AV$1220,48,0)</f>
        <v>933.04249345835842</v>
      </c>
      <c r="I148" s="28">
        <f t="shared" si="2"/>
        <v>185.71249345835838</v>
      </c>
    </row>
    <row r="149" spans="1:9" ht="12.6" customHeight="1" x14ac:dyDescent="0.3">
      <c r="A149" s="161" t="s">
        <v>1979</v>
      </c>
      <c r="B149" s="162" t="s">
        <v>818</v>
      </c>
      <c r="C149" s="163">
        <v>588.41</v>
      </c>
      <c r="D149" s="164">
        <v>588.41</v>
      </c>
      <c r="E149" s="165" t="s">
        <v>3962</v>
      </c>
      <c r="F149" s="166" t="s">
        <v>2587</v>
      </c>
      <c r="G149" s="167"/>
      <c r="H149" s="28">
        <f>VLOOKUP(A149,РАСЧЕТ!$A$3:$AV$1220,48,0)</f>
        <v>734.63690576893737</v>
      </c>
      <c r="I149" s="28">
        <f t="shared" si="2"/>
        <v>146.2269057689374</v>
      </c>
    </row>
    <row r="150" spans="1:9" ht="12.6" customHeight="1" x14ac:dyDescent="0.3">
      <c r="A150" s="161" t="s">
        <v>2094</v>
      </c>
      <c r="B150" s="162" t="s">
        <v>806</v>
      </c>
      <c r="C150" s="163">
        <v>678.6</v>
      </c>
      <c r="D150" s="164">
        <v>678.6</v>
      </c>
      <c r="E150" s="165" t="s">
        <v>3962</v>
      </c>
      <c r="F150" s="166" t="s">
        <v>2661</v>
      </c>
      <c r="G150" s="167"/>
      <c r="H150" s="28">
        <f>VLOOKUP(A150,РАСЧЕТ!$A$3:$AV$1220,48,0)</f>
        <v>847.24548256563594</v>
      </c>
      <c r="I150" s="28">
        <f t="shared" si="2"/>
        <v>168.64548256563592</v>
      </c>
    </row>
    <row r="151" spans="1:9" ht="12.6" customHeight="1" x14ac:dyDescent="0.3">
      <c r="A151" s="161" t="s">
        <v>1978</v>
      </c>
      <c r="B151" s="162" t="s">
        <v>1050</v>
      </c>
      <c r="C151" s="163">
        <v>957.78</v>
      </c>
      <c r="D151" s="164">
        <v>957.78</v>
      </c>
      <c r="E151" s="165" t="s">
        <v>3962</v>
      </c>
      <c r="F151" s="166" t="s">
        <v>2720</v>
      </c>
      <c r="G151" s="167"/>
      <c r="H151" s="28">
        <f>VLOOKUP(A151,РАСЧЕТ!$A$3:$AV$1220,48,0)</f>
        <v>1195.7958393173217</v>
      </c>
      <c r="I151" s="28">
        <f t="shared" si="2"/>
        <v>238.01583931732171</v>
      </c>
    </row>
    <row r="152" spans="1:9" ht="12.6" customHeight="1" x14ac:dyDescent="0.3">
      <c r="A152" s="161" t="s">
        <v>2102</v>
      </c>
      <c r="B152" s="162" t="s">
        <v>516</v>
      </c>
      <c r="C152" s="163">
        <v>665.72</v>
      </c>
      <c r="D152" s="164">
        <v>665.72</v>
      </c>
      <c r="E152" s="165" t="s">
        <v>3962</v>
      </c>
      <c r="F152" s="166" t="s">
        <v>2542</v>
      </c>
      <c r="G152" s="167"/>
      <c r="H152" s="28">
        <f>VLOOKUP(A152,РАСЧЕТ!$A$3:$AV$1220,48,0)</f>
        <v>831.15854302325033</v>
      </c>
      <c r="I152" s="28">
        <f t="shared" si="2"/>
        <v>165.4385430232503</v>
      </c>
    </row>
    <row r="153" spans="1:9" ht="12.6" customHeight="1" x14ac:dyDescent="0.3">
      <c r="A153" s="161" t="s">
        <v>2248</v>
      </c>
      <c r="B153" s="162" t="s">
        <v>738</v>
      </c>
      <c r="C153" s="163">
        <v>657.13</v>
      </c>
      <c r="D153" s="164">
        <v>657.13</v>
      </c>
      <c r="E153" s="165" t="s">
        <v>3962</v>
      </c>
      <c r="F153" s="166" t="s">
        <v>3401</v>
      </c>
      <c r="G153" s="167"/>
      <c r="H153" s="28">
        <f>VLOOKUP(A153,РАСЧЕТ!$A$3:$AV$1220,48,0)</f>
        <v>820.43391666166008</v>
      </c>
      <c r="I153" s="28">
        <f t="shared" si="2"/>
        <v>163.30391666166008</v>
      </c>
    </row>
    <row r="154" spans="1:9" ht="12.6" customHeight="1" x14ac:dyDescent="0.3">
      <c r="A154" s="161" t="s">
        <v>1999</v>
      </c>
      <c r="B154" s="162" t="s">
        <v>828</v>
      </c>
      <c r="C154" s="163">
        <v>657.13</v>
      </c>
      <c r="D154" s="164">
        <v>657.13</v>
      </c>
      <c r="E154" s="165" t="s">
        <v>3962</v>
      </c>
      <c r="F154" s="166" t="s">
        <v>2632</v>
      </c>
      <c r="G154" s="167"/>
      <c r="H154" s="28">
        <f>VLOOKUP(A154,РАСЧЕТ!$A$3:$AV$1220,48,0)</f>
        <v>820.43391666166008</v>
      </c>
      <c r="I154" s="28">
        <f t="shared" si="2"/>
        <v>163.30391666166008</v>
      </c>
    </row>
    <row r="155" spans="1:9" ht="12.6" customHeight="1" x14ac:dyDescent="0.3">
      <c r="A155" s="161" t="s">
        <v>2255</v>
      </c>
      <c r="B155" s="162" t="s">
        <v>720</v>
      </c>
      <c r="C155" s="163">
        <v>652.84</v>
      </c>
      <c r="D155" s="164">
        <v>652.84</v>
      </c>
      <c r="E155" s="165" t="s">
        <v>3962</v>
      </c>
      <c r="F155" s="166" t="s">
        <v>3400</v>
      </c>
      <c r="G155" s="167"/>
      <c r="H155" s="28">
        <f>VLOOKUP(A155,РАСЧЕТ!$A$3:$AV$1220,48,0)</f>
        <v>815.07160348086484</v>
      </c>
      <c r="I155" s="28">
        <f t="shared" si="2"/>
        <v>162.23160348086481</v>
      </c>
    </row>
    <row r="156" spans="1:9" ht="12.6" customHeight="1" x14ac:dyDescent="0.3">
      <c r="A156" s="161" t="s">
        <v>2228</v>
      </c>
      <c r="B156" s="162" t="s">
        <v>734</v>
      </c>
      <c r="C156" s="163">
        <v>940.6</v>
      </c>
      <c r="D156" s="164">
        <v>940.6</v>
      </c>
      <c r="E156" s="165" t="s">
        <v>3962</v>
      </c>
      <c r="F156" s="166" t="s">
        <v>3435</v>
      </c>
      <c r="G156" s="167"/>
      <c r="H156" s="28">
        <f>VLOOKUP(A156,РАСЧЕТ!$A$3:$AV$1220,48,0)</f>
        <v>1174.3465865941407</v>
      </c>
      <c r="I156" s="28">
        <f t="shared" si="2"/>
        <v>233.74658659414069</v>
      </c>
    </row>
    <row r="157" spans="1:9" ht="12.6" customHeight="1" x14ac:dyDescent="0.3">
      <c r="A157" s="161" t="s">
        <v>1929</v>
      </c>
      <c r="B157" s="162" t="s">
        <v>717</v>
      </c>
      <c r="C157" s="163">
        <v>850.4</v>
      </c>
      <c r="D157" s="164">
        <v>850.4</v>
      </c>
      <c r="E157" s="165" t="s">
        <v>3962</v>
      </c>
      <c r="F157" s="166" t="s">
        <v>2717</v>
      </c>
      <c r="G157" s="167"/>
      <c r="H157" s="28">
        <f>VLOOKUP(A157,РАСЧЕТ!$A$3:$AV$1220,48,0)</f>
        <v>1061.7380097974426</v>
      </c>
      <c r="I157" s="28">
        <f t="shared" si="2"/>
        <v>211.33800979744262</v>
      </c>
    </row>
    <row r="158" spans="1:9" ht="12.6" customHeight="1" x14ac:dyDescent="0.3">
      <c r="A158" s="161" t="s">
        <v>2230</v>
      </c>
      <c r="B158" s="162" t="s">
        <v>864</v>
      </c>
      <c r="C158" s="163">
        <v>687.2</v>
      </c>
      <c r="D158" s="164">
        <v>687.2</v>
      </c>
      <c r="E158" s="165" t="s">
        <v>3962</v>
      </c>
      <c r="F158" s="166" t="s">
        <v>3413</v>
      </c>
      <c r="G158" s="167"/>
      <c r="H158" s="28">
        <f>VLOOKUP(A158,РАСЧЕТ!$A$3:$AV$1220,48,0)</f>
        <v>857.97010892722619</v>
      </c>
      <c r="I158" s="28">
        <f t="shared" si="2"/>
        <v>170.77010892722615</v>
      </c>
    </row>
    <row r="159" spans="1:9" ht="12.6" customHeight="1" x14ac:dyDescent="0.3">
      <c r="A159" s="161" t="s">
        <v>2229</v>
      </c>
      <c r="B159" s="162" t="s">
        <v>946</v>
      </c>
      <c r="C159" s="163">
        <v>691.49</v>
      </c>
      <c r="D159" s="164">
        <v>691.49</v>
      </c>
      <c r="E159" s="165" t="s">
        <v>3962</v>
      </c>
      <c r="F159" s="166" t="s">
        <v>3415</v>
      </c>
      <c r="G159" s="167"/>
      <c r="H159" s="28">
        <f>VLOOKUP(A159,РАСЧЕТ!$A$3:$AV$1220,48,0)</f>
        <v>863.33242210802143</v>
      </c>
      <c r="I159" s="28">
        <f t="shared" si="2"/>
        <v>171.84242210802142</v>
      </c>
    </row>
    <row r="160" spans="1:9" ht="12.6" customHeight="1" x14ac:dyDescent="0.3">
      <c r="A160" s="161" t="s">
        <v>2142</v>
      </c>
      <c r="B160" s="162" t="s">
        <v>735</v>
      </c>
      <c r="C160" s="163">
        <v>820.35</v>
      </c>
      <c r="D160" s="164">
        <v>820.35</v>
      </c>
      <c r="E160" s="165" t="s">
        <v>3962</v>
      </c>
      <c r="F160" s="166" t="s">
        <v>2566</v>
      </c>
      <c r="G160" s="167"/>
      <c r="H160" s="28">
        <f>VLOOKUP(A160,РАСЧЕТ!$A$3:$AV$1220,48,0)</f>
        <v>1024.2018175318763</v>
      </c>
      <c r="I160" s="28">
        <f t="shared" si="2"/>
        <v>203.85181753187624</v>
      </c>
    </row>
    <row r="161" spans="1:9" ht="12.6" customHeight="1" x14ac:dyDescent="0.3">
      <c r="A161" s="161" t="s">
        <v>2024</v>
      </c>
      <c r="B161" s="162" t="s">
        <v>844</v>
      </c>
      <c r="C161" s="163">
        <v>687.2</v>
      </c>
      <c r="D161" s="164">
        <v>687.2</v>
      </c>
      <c r="E161" s="165" t="s">
        <v>3962</v>
      </c>
      <c r="F161" s="166" t="s">
        <v>2677</v>
      </c>
      <c r="G161" s="167"/>
      <c r="H161" s="28">
        <f>VLOOKUP(A161,РАСЧЕТ!$A$3:$AV$1220,48,0)</f>
        <v>857.97010892722619</v>
      </c>
      <c r="I161" s="28">
        <f t="shared" si="2"/>
        <v>170.77010892722615</v>
      </c>
    </row>
    <row r="162" spans="1:9" ht="12.6" customHeight="1" x14ac:dyDescent="0.3">
      <c r="A162" s="161" t="s">
        <v>2088</v>
      </c>
      <c r="B162" s="162" t="s">
        <v>793</v>
      </c>
      <c r="C162" s="163">
        <v>704.38</v>
      </c>
      <c r="D162" s="164">
        <v>704.38</v>
      </c>
      <c r="E162" s="165" t="s">
        <v>3962</v>
      </c>
      <c r="F162" s="166" t="s">
        <v>2680</v>
      </c>
      <c r="G162" s="167"/>
      <c r="H162" s="28">
        <f>VLOOKUP(A162,РАСЧЕТ!$A$3:$AV$1220,48,0)</f>
        <v>879.41936165040681</v>
      </c>
      <c r="I162" s="28">
        <f t="shared" si="2"/>
        <v>175.03936165040682</v>
      </c>
    </row>
    <row r="163" spans="1:9" ht="12.6" customHeight="1" x14ac:dyDescent="0.3">
      <c r="A163" s="161" t="s">
        <v>2002</v>
      </c>
      <c r="B163" s="162" t="s">
        <v>1051</v>
      </c>
      <c r="C163" s="163">
        <v>627.05999999999995</v>
      </c>
      <c r="D163" s="164">
        <v>627.05999999999995</v>
      </c>
      <c r="E163" s="165" t="s">
        <v>3962</v>
      </c>
      <c r="F163" s="166" t="s">
        <v>2624</v>
      </c>
      <c r="G163" s="167"/>
      <c r="H163" s="28">
        <f>VLOOKUP(A163,РАСЧЕТ!$A$3:$AV$1220,48,0)</f>
        <v>782.89772439609385</v>
      </c>
      <c r="I163" s="28">
        <f t="shared" si="2"/>
        <v>155.8377243960939</v>
      </c>
    </row>
    <row r="164" spans="1:9" ht="12.6" customHeight="1" x14ac:dyDescent="0.3">
      <c r="A164" s="161" t="s">
        <v>2251</v>
      </c>
      <c r="B164" s="162" t="s">
        <v>947</v>
      </c>
      <c r="C164" s="163">
        <v>859</v>
      </c>
      <c r="D164" s="164">
        <v>859</v>
      </c>
      <c r="E164" s="165" t="s">
        <v>3962</v>
      </c>
      <c r="F164" s="166" t="s">
        <v>3432</v>
      </c>
      <c r="G164" s="167"/>
      <c r="H164" s="28">
        <f>VLOOKUP(A164,РАСЧЕТ!$A$3:$AV$1220,48,0)</f>
        <v>1072.4626361590329</v>
      </c>
      <c r="I164" s="28">
        <f t="shared" si="2"/>
        <v>213.46263615903285</v>
      </c>
    </row>
    <row r="165" spans="1:9" ht="12.6" customHeight="1" x14ac:dyDescent="0.3">
      <c r="A165" s="161" t="s">
        <v>2139</v>
      </c>
      <c r="B165" s="162" t="s">
        <v>1150</v>
      </c>
      <c r="C165" s="163">
        <v>678.6</v>
      </c>
      <c r="D165" s="164">
        <v>678.6</v>
      </c>
      <c r="E165" s="165" t="s">
        <v>3962</v>
      </c>
      <c r="F165" s="166" t="s">
        <v>2523</v>
      </c>
      <c r="G165" s="167"/>
      <c r="H165" s="28">
        <f>VLOOKUP(A165,РАСЧЕТ!$A$3:$AV$1220,48,0)</f>
        <v>847.24548256563594</v>
      </c>
      <c r="I165" s="28">
        <f t="shared" si="2"/>
        <v>168.64548256563592</v>
      </c>
    </row>
    <row r="166" spans="1:9" ht="12.6" customHeight="1" x14ac:dyDescent="0.3">
      <c r="A166" s="161" t="s">
        <v>2288</v>
      </c>
      <c r="B166" s="162" t="s">
        <v>718</v>
      </c>
      <c r="C166" s="163">
        <v>824.64</v>
      </c>
      <c r="D166" s="164">
        <v>824.64</v>
      </c>
      <c r="E166" s="165" t="s">
        <v>3962</v>
      </c>
      <c r="F166" s="166" t="s">
        <v>3431</v>
      </c>
      <c r="G166" s="167"/>
      <c r="H166" s="28">
        <f>VLOOKUP(A166,РАСЧЕТ!$A$3:$AV$1220,48,0)</f>
        <v>1029.5641307126714</v>
      </c>
      <c r="I166" s="28">
        <f t="shared" si="2"/>
        <v>204.9241307126714</v>
      </c>
    </row>
    <row r="167" spans="1:9" ht="12.6" customHeight="1" x14ac:dyDescent="0.3">
      <c r="A167" s="161" t="s">
        <v>1985</v>
      </c>
      <c r="B167" s="162" t="s">
        <v>810</v>
      </c>
      <c r="C167" s="163">
        <v>730.14</v>
      </c>
      <c r="D167" s="164">
        <v>730.14</v>
      </c>
      <c r="E167" s="165" t="s">
        <v>3962</v>
      </c>
      <c r="F167" s="166" t="s">
        <v>2690</v>
      </c>
      <c r="G167" s="167"/>
      <c r="H167" s="28">
        <f>VLOOKUP(A167,РАСЧЕТ!$A$3:$AV$1220,48,0)</f>
        <v>911.5932407351778</v>
      </c>
      <c r="I167" s="28">
        <f t="shared" si="2"/>
        <v>181.45324073517781</v>
      </c>
    </row>
    <row r="168" spans="1:9" ht="12.6" customHeight="1" x14ac:dyDescent="0.3">
      <c r="A168" s="161" t="s">
        <v>2125</v>
      </c>
      <c r="B168" s="162" t="s">
        <v>877</v>
      </c>
      <c r="C168" s="163">
        <v>639.95000000000005</v>
      </c>
      <c r="D168" s="164">
        <v>639.95000000000005</v>
      </c>
      <c r="E168" s="165" t="s">
        <v>3962</v>
      </c>
      <c r="F168" s="166" t="s">
        <v>2557</v>
      </c>
      <c r="G168" s="167"/>
      <c r="H168" s="28">
        <f>VLOOKUP(A168,РАСЧЕТ!$A$3:$AV$1220,48,0)</f>
        <v>798.98466393847946</v>
      </c>
      <c r="I168" s="28">
        <f t="shared" si="2"/>
        <v>159.03466393847941</v>
      </c>
    </row>
    <row r="169" spans="1:9" ht="12.6" customHeight="1" x14ac:dyDescent="0.3">
      <c r="A169" s="161" t="s">
        <v>2093</v>
      </c>
      <c r="B169" s="162" t="s">
        <v>1085</v>
      </c>
      <c r="C169" s="163">
        <v>730.14</v>
      </c>
      <c r="D169" s="164">
        <v>730.14</v>
      </c>
      <c r="E169" s="165" t="s">
        <v>3962</v>
      </c>
      <c r="F169" s="166" t="s">
        <v>2393</v>
      </c>
      <c r="G169" s="167"/>
      <c r="H169" s="28">
        <f>VLOOKUP(A169,РАСЧЕТ!$A$3:$AV$1220,48,0)</f>
        <v>911.5932407351778</v>
      </c>
      <c r="I169" s="28">
        <f t="shared" si="2"/>
        <v>181.45324073517781</v>
      </c>
    </row>
    <row r="170" spans="1:9" ht="12.6" customHeight="1" x14ac:dyDescent="0.3">
      <c r="A170" s="161" t="s">
        <v>2257</v>
      </c>
      <c r="B170" s="162" t="s">
        <v>808</v>
      </c>
      <c r="C170" s="163">
        <v>708.67</v>
      </c>
      <c r="D170" s="164">
        <v>708.67</v>
      </c>
      <c r="E170" s="165" t="s">
        <v>3962</v>
      </c>
      <c r="F170" s="166" t="s">
        <v>3420</v>
      </c>
      <c r="G170" s="167"/>
      <c r="H170" s="28">
        <f>VLOOKUP(A170,РАСЧЕТ!$A$3:$AV$1220,48,0)</f>
        <v>884.78167483120205</v>
      </c>
      <c r="I170" s="28">
        <f t="shared" si="2"/>
        <v>176.11167483120209</v>
      </c>
    </row>
    <row r="171" spans="1:9" ht="12.6" customHeight="1" x14ac:dyDescent="0.3">
      <c r="A171" s="161" t="s">
        <v>1970</v>
      </c>
      <c r="B171" s="162" t="s">
        <v>1086</v>
      </c>
      <c r="C171" s="163">
        <v>614.17999999999995</v>
      </c>
      <c r="D171" s="164">
        <v>614.17999999999995</v>
      </c>
      <c r="E171" s="165" t="s">
        <v>3962</v>
      </c>
      <c r="F171" s="166" t="s">
        <v>2616</v>
      </c>
      <c r="G171" s="167"/>
      <c r="H171" s="28">
        <f>VLOOKUP(A171,РАСЧЕТ!$A$3:$AV$1220,48,0)</f>
        <v>766.81078485370847</v>
      </c>
      <c r="I171" s="28">
        <f t="shared" si="2"/>
        <v>152.63078485370852</v>
      </c>
    </row>
    <row r="172" spans="1:9" ht="12.6" customHeight="1" x14ac:dyDescent="0.3">
      <c r="A172" s="161" t="s">
        <v>2218</v>
      </c>
      <c r="B172" s="162" t="s">
        <v>1087</v>
      </c>
      <c r="C172" s="163">
        <v>708.67</v>
      </c>
      <c r="D172" s="164">
        <v>708.67</v>
      </c>
      <c r="E172" s="165" t="s">
        <v>3962</v>
      </c>
      <c r="F172" s="166" t="s">
        <v>3418</v>
      </c>
      <c r="G172" s="167"/>
      <c r="H172" s="28">
        <f>VLOOKUP(A172,РАСЧЕТ!$A$3:$AV$1220,48,0)</f>
        <v>884.78167483120205</v>
      </c>
      <c r="I172" s="28">
        <f t="shared" si="2"/>
        <v>176.11167483120209</v>
      </c>
    </row>
    <row r="173" spans="1:9" ht="12.6" customHeight="1" x14ac:dyDescent="0.3">
      <c r="A173" s="161" t="s">
        <v>2336</v>
      </c>
      <c r="B173" s="162" t="s">
        <v>878</v>
      </c>
      <c r="C173" s="163">
        <v>781.68</v>
      </c>
      <c r="D173" s="164">
        <v>781.68</v>
      </c>
      <c r="E173" s="165" t="s">
        <v>3962</v>
      </c>
      <c r="F173" s="166" t="s">
        <v>3429</v>
      </c>
      <c r="G173" s="167"/>
      <c r="H173" s="28">
        <f>VLOOKUP(A173,РАСЧЕТ!$A$3:$AV$1220,48,0)</f>
        <v>975.94099890471989</v>
      </c>
      <c r="I173" s="28">
        <f t="shared" si="2"/>
        <v>194.26099890471994</v>
      </c>
    </row>
    <row r="174" spans="1:9" ht="12.6" customHeight="1" x14ac:dyDescent="0.3">
      <c r="A174" s="161" t="s">
        <v>2084</v>
      </c>
      <c r="B174" s="162" t="s">
        <v>552</v>
      </c>
      <c r="C174" s="163">
        <v>717.27</v>
      </c>
      <c r="D174" s="164">
        <v>717.27</v>
      </c>
      <c r="E174" s="165" t="s">
        <v>3962</v>
      </c>
      <c r="F174" s="166" t="s">
        <v>2560</v>
      </c>
      <c r="G174" s="167"/>
      <c r="H174" s="28">
        <f>VLOOKUP(A174,РАСЧЕТ!$A$3:$AV$1220,48,0)</f>
        <v>895.50630119279242</v>
      </c>
      <c r="I174" s="28">
        <f t="shared" si="2"/>
        <v>178.23630119279244</v>
      </c>
    </row>
    <row r="175" spans="1:9" ht="12.6" customHeight="1" x14ac:dyDescent="0.3">
      <c r="A175" s="161" t="s">
        <v>2061</v>
      </c>
      <c r="B175" s="162" t="s">
        <v>959</v>
      </c>
      <c r="C175" s="163">
        <v>734.44</v>
      </c>
      <c r="D175" s="164">
        <v>734.44</v>
      </c>
      <c r="E175" s="165" t="s">
        <v>3962</v>
      </c>
      <c r="F175" s="166" t="s">
        <v>2696</v>
      </c>
      <c r="G175" s="167"/>
      <c r="H175" s="28">
        <f>VLOOKUP(A175,РАСЧЕТ!$A$3:$AV$1220,48,0)</f>
        <v>916.95555391597304</v>
      </c>
      <c r="I175" s="28">
        <f t="shared" si="2"/>
        <v>182.51555391597299</v>
      </c>
    </row>
    <row r="176" spans="1:9" ht="12.6" customHeight="1" x14ac:dyDescent="0.3">
      <c r="A176" s="161" t="s">
        <v>2250</v>
      </c>
      <c r="B176" s="162" t="s">
        <v>799</v>
      </c>
      <c r="C176" s="163">
        <v>777.39</v>
      </c>
      <c r="D176" s="164">
        <v>777.39</v>
      </c>
      <c r="E176" s="165" t="s">
        <v>3962</v>
      </c>
      <c r="F176" s="166" t="s">
        <v>3428</v>
      </c>
      <c r="G176" s="167"/>
      <c r="H176" s="28">
        <f>VLOOKUP(A176,РАСЧЕТ!$A$3:$AV$1220,48,0)</f>
        <v>970.57868572392476</v>
      </c>
      <c r="I176" s="28">
        <f t="shared" si="2"/>
        <v>193.18868572392478</v>
      </c>
    </row>
    <row r="177" spans="1:9" ht="12.6" customHeight="1" x14ac:dyDescent="0.3">
      <c r="A177" s="161" t="s">
        <v>1215</v>
      </c>
      <c r="B177" s="162" t="s">
        <v>742</v>
      </c>
      <c r="C177" s="163">
        <v>734.44</v>
      </c>
      <c r="D177" s="164">
        <v>734.44</v>
      </c>
      <c r="E177" s="165" t="s">
        <v>3962</v>
      </c>
      <c r="F177" s="166" t="s">
        <v>2693</v>
      </c>
      <c r="G177" s="167"/>
      <c r="H177" s="28">
        <f>VLOOKUP(A177,РАСЧЕТ!$A$3:$AV$1220,48,0)</f>
        <v>916.95555391597304</v>
      </c>
      <c r="I177" s="28">
        <f t="shared" si="2"/>
        <v>182.51555391597299</v>
      </c>
    </row>
    <row r="178" spans="1:9" ht="12.6" customHeight="1" x14ac:dyDescent="0.3">
      <c r="A178" s="161" t="s">
        <v>2113</v>
      </c>
      <c r="B178" s="162" t="s">
        <v>661</v>
      </c>
      <c r="C178" s="163">
        <v>704.38</v>
      </c>
      <c r="D178" s="164">
        <v>704.38</v>
      </c>
      <c r="E178" s="165" t="s">
        <v>3962</v>
      </c>
      <c r="F178" s="166" t="s">
        <v>2382</v>
      </c>
      <c r="G178" s="167"/>
      <c r="H178" s="28">
        <f>VLOOKUP(A178,РАСЧЕТ!$A$3:$AV$1220,48,0)</f>
        <v>879.41936165040681</v>
      </c>
      <c r="I178" s="28">
        <f t="shared" si="2"/>
        <v>175.03936165040682</v>
      </c>
    </row>
    <row r="179" spans="1:9" ht="12.6" customHeight="1" x14ac:dyDescent="0.3">
      <c r="A179" s="161" t="s">
        <v>1975</v>
      </c>
      <c r="B179" s="162" t="s">
        <v>954</v>
      </c>
      <c r="C179" s="163">
        <v>884.76</v>
      </c>
      <c r="D179" s="164">
        <v>884.76</v>
      </c>
      <c r="E179" s="165" t="s">
        <v>3962</v>
      </c>
      <c r="F179" s="166" t="s">
        <v>2718</v>
      </c>
      <c r="G179" s="167"/>
      <c r="H179" s="28">
        <f>VLOOKUP(A179,РАСЧЕТ!$A$3:$AV$1220,48,0)</f>
        <v>1104.6365152438038</v>
      </c>
      <c r="I179" s="28">
        <f t="shared" si="2"/>
        <v>219.87651524380385</v>
      </c>
    </row>
    <row r="180" spans="1:9" ht="12.6" customHeight="1" x14ac:dyDescent="0.3">
      <c r="A180" s="161" t="s">
        <v>2055</v>
      </c>
      <c r="B180" s="162" t="s">
        <v>786</v>
      </c>
      <c r="C180" s="163">
        <v>893.35</v>
      </c>
      <c r="D180" s="164">
        <v>893.35</v>
      </c>
      <c r="E180" s="165" t="s">
        <v>3962</v>
      </c>
      <c r="F180" s="166" t="s">
        <v>2719</v>
      </c>
      <c r="G180" s="167"/>
      <c r="H180" s="28">
        <f>VLOOKUP(A180,РАСЧЕТ!$A$3:$AV$1220,48,0)</f>
        <v>1115.3611416053941</v>
      </c>
      <c r="I180" s="28">
        <f t="shared" si="2"/>
        <v>222.01114160539407</v>
      </c>
    </row>
    <row r="181" spans="1:9" ht="12.6" customHeight="1" x14ac:dyDescent="0.3">
      <c r="A181" s="161" t="s">
        <v>2107</v>
      </c>
      <c r="B181" s="162" t="s">
        <v>948</v>
      </c>
      <c r="C181" s="163">
        <v>708.67</v>
      </c>
      <c r="D181" s="164">
        <v>708.67</v>
      </c>
      <c r="E181" s="165" t="s">
        <v>3962</v>
      </c>
      <c r="F181" s="166" t="s">
        <v>2682</v>
      </c>
      <c r="G181" s="167"/>
      <c r="H181" s="28">
        <f>VLOOKUP(A181,РАСЧЕТ!$A$3:$AV$1220,48,0)</f>
        <v>884.78167483120205</v>
      </c>
      <c r="I181" s="28">
        <f t="shared" si="2"/>
        <v>176.11167483120209</v>
      </c>
    </row>
    <row r="182" spans="1:9" ht="12.6" customHeight="1" x14ac:dyDescent="0.3">
      <c r="A182" s="161" t="s">
        <v>2136</v>
      </c>
      <c r="B182" s="162" t="s">
        <v>544</v>
      </c>
      <c r="C182" s="163">
        <v>730.14</v>
      </c>
      <c r="D182" s="164">
        <v>730.14</v>
      </c>
      <c r="E182" s="165" t="s">
        <v>3962</v>
      </c>
      <c r="F182" s="166" t="s">
        <v>2689</v>
      </c>
      <c r="G182" s="167"/>
      <c r="H182" s="28">
        <f>VLOOKUP(A182,РАСЧЕТ!$A$3:$AV$1220,48,0)</f>
        <v>911.5932407351778</v>
      </c>
      <c r="I182" s="28">
        <f t="shared" si="2"/>
        <v>181.45324073517781</v>
      </c>
    </row>
    <row r="183" spans="1:9" ht="12.6" customHeight="1" x14ac:dyDescent="0.3">
      <c r="A183" s="161" t="s">
        <v>2148</v>
      </c>
      <c r="B183" s="162" t="s">
        <v>504</v>
      </c>
      <c r="C183" s="163">
        <v>605.6</v>
      </c>
      <c r="D183" s="164">
        <v>605.6</v>
      </c>
      <c r="E183" s="165" t="s">
        <v>3962</v>
      </c>
      <c r="F183" s="166" t="s">
        <v>2395</v>
      </c>
      <c r="G183" s="167"/>
      <c r="H183" s="28">
        <f>VLOOKUP(A183,РАСЧЕТ!$A$3:$AV$1220,48,0)</f>
        <v>756.0861584921181</v>
      </c>
      <c r="I183" s="28">
        <f t="shared" si="2"/>
        <v>150.48615849211808</v>
      </c>
    </row>
    <row r="184" spans="1:9" ht="12.6" customHeight="1" x14ac:dyDescent="0.3">
      <c r="A184" s="161" t="s">
        <v>2063</v>
      </c>
      <c r="B184" s="162" t="s">
        <v>815</v>
      </c>
      <c r="C184" s="163">
        <v>627.05999999999995</v>
      </c>
      <c r="D184" s="164">
        <v>627.05999999999995</v>
      </c>
      <c r="E184" s="165" t="s">
        <v>3962</v>
      </c>
      <c r="F184" s="166" t="s">
        <v>2397</v>
      </c>
      <c r="G184" s="167"/>
      <c r="H184" s="28">
        <f>VLOOKUP(A184,РАСЧЕТ!$A$3:$AV$1220,48,0)</f>
        <v>782.89772439609385</v>
      </c>
      <c r="I184" s="28">
        <f t="shared" si="2"/>
        <v>155.8377243960939</v>
      </c>
    </row>
    <row r="185" spans="1:9" ht="12.6" customHeight="1" x14ac:dyDescent="0.3">
      <c r="A185" s="161" t="s">
        <v>2057</v>
      </c>
      <c r="B185" s="162" t="s">
        <v>1053</v>
      </c>
      <c r="C185" s="163">
        <v>644.25</v>
      </c>
      <c r="D185" s="164">
        <v>644.25</v>
      </c>
      <c r="E185" s="165" t="s">
        <v>3962</v>
      </c>
      <c r="F185" s="166" t="s">
        <v>2626</v>
      </c>
      <c r="G185" s="167"/>
      <c r="H185" s="28">
        <f>VLOOKUP(A185,РАСЧЕТ!$A$3:$AV$1220,48,0)</f>
        <v>804.3469771192747</v>
      </c>
      <c r="I185" s="28">
        <f t="shared" si="2"/>
        <v>160.0969771192747</v>
      </c>
    </row>
    <row r="186" spans="1:9" ht="12.6" customHeight="1" x14ac:dyDescent="0.3">
      <c r="A186" s="161" t="s">
        <v>1960</v>
      </c>
      <c r="B186" s="162" t="s">
        <v>1078</v>
      </c>
      <c r="C186" s="163">
        <v>665.72</v>
      </c>
      <c r="D186" s="164">
        <v>665.72</v>
      </c>
      <c r="E186" s="165" t="s">
        <v>3962</v>
      </c>
      <c r="F186" s="166" t="s">
        <v>2640</v>
      </c>
      <c r="G186" s="167"/>
      <c r="H186" s="28">
        <f>VLOOKUP(A186,РАСЧЕТ!$A$3:$AV$1220,48,0)</f>
        <v>831.15854302325033</v>
      </c>
      <c r="I186" s="28">
        <f t="shared" si="2"/>
        <v>165.4385430232503</v>
      </c>
    </row>
    <row r="187" spans="1:9" ht="12.6" customHeight="1" x14ac:dyDescent="0.3">
      <c r="A187" s="161" t="s">
        <v>2091</v>
      </c>
      <c r="B187" s="162" t="s">
        <v>620</v>
      </c>
      <c r="C187" s="163">
        <v>665.72</v>
      </c>
      <c r="D187" s="164">
        <v>665.72</v>
      </c>
      <c r="E187" s="165" t="s">
        <v>3962</v>
      </c>
      <c r="F187" s="166" t="s">
        <v>2639</v>
      </c>
      <c r="G187" s="167"/>
      <c r="H187" s="28">
        <f>VLOOKUP(A187,РАСЧЕТ!$A$3:$AV$1220,48,0)</f>
        <v>831.15854302325033</v>
      </c>
      <c r="I187" s="28">
        <f t="shared" si="2"/>
        <v>165.4385430232503</v>
      </c>
    </row>
    <row r="188" spans="1:9" ht="12.6" customHeight="1" x14ac:dyDescent="0.3">
      <c r="A188" s="161" t="s">
        <v>1940</v>
      </c>
      <c r="B188" s="162" t="s">
        <v>914</v>
      </c>
      <c r="C188" s="163">
        <v>725.85</v>
      </c>
      <c r="D188" s="164">
        <v>725.85</v>
      </c>
      <c r="E188" s="165" t="s">
        <v>3962</v>
      </c>
      <c r="F188" s="166" t="s">
        <v>2685</v>
      </c>
      <c r="G188" s="167"/>
      <c r="H188" s="28">
        <f>VLOOKUP(A188,РАСЧЕТ!$A$3:$AV$1220,48,0)</f>
        <v>906.23092755438256</v>
      </c>
      <c r="I188" s="28">
        <f t="shared" si="2"/>
        <v>180.38092755438254</v>
      </c>
    </row>
    <row r="189" spans="1:9" ht="12.6" customHeight="1" x14ac:dyDescent="0.3">
      <c r="A189" s="161" t="s">
        <v>1990</v>
      </c>
      <c r="B189" s="162" t="s">
        <v>597</v>
      </c>
      <c r="C189" s="163">
        <v>747.33</v>
      </c>
      <c r="D189" s="164">
        <v>747.33</v>
      </c>
      <c r="E189" s="165" t="s">
        <v>3962</v>
      </c>
      <c r="F189" s="166" t="s">
        <v>2705</v>
      </c>
      <c r="G189" s="167"/>
      <c r="H189" s="28">
        <f>VLOOKUP(A189,РАСЧЕТ!$A$3:$AV$1220,48,0)</f>
        <v>933.04249345835842</v>
      </c>
      <c r="I189" s="28">
        <f t="shared" si="2"/>
        <v>185.71249345835838</v>
      </c>
    </row>
    <row r="190" spans="1:9" ht="12.6" customHeight="1" x14ac:dyDescent="0.3">
      <c r="A190" s="161" t="s">
        <v>1956</v>
      </c>
      <c r="B190" s="162" t="s">
        <v>1025</v>
      </c>
      <c r="C190" s="163">
        <v>571.23</v>
      </c>
      <c r="D190" s="164">
        <v>571.23</v>
      </c>
      <c r="E190" s="165" t="s">
        <v>3962</v>
      </c>
      <c r="F190" s="166" t="s">
        <v>2573</v>
      </c>
      <c r="G190" s="167"/>
      <c r="H190" s="28">
        <f>VLOOKUP(A190,РАСЧЕТ!$A$3:$AV$1220,48,0)</f>
        <v>713.18765304575686</v>
      </c>
      <c r="I190" s="28">
        <f t="shared" si="2"/>
        <v>141.95765304575684</v>
      </c>
    </row>
    <row r="191" spans="1:9" ht="12.6" customHeight="1" x14ac:dyDescent="0.3">
      <c r="A191" s="161" t="s">
        <v>1986</v>
      </c>
      <c r="B191" s="162" t="s">
        <v>917</v>
      </c>
      <c r="C191" s="163">
        <v>592.71</v>
      </c>
      <c r="D191" s="164">
        <v>592.71</v>
      </c>
      <c r="E191" s="165" t="s">
        <v>3962</v>
      </c>
      <c r="F191" s="166" t="s">
        <v>2600</v>
      </c>
      <c r="G191" s="167"/>
      <c r="H191" s="28">
        <f>VLOOKUP(A191,РАСЧЕТ!$A$3:$AV$1220,48,0)</f>
        <v>739.99921894973261</v>
      </c>
      <c r="I191" s="28">
        <f t="shared" si="2"/>
        <v>147.28921894973257</v>
      </c>
    </row>
    <row r="192" spans="1:9" ht="12.6" customHeight="1" x14ac:dyDescent="0.3">
      <c r="A192" s="161" t="s">
        <v>1983</v>
      </c>
      <c r="B192" s="162" t="s">
        <v>513</v>
      </c>
      <c r="C192" s="163">
        <v>725.85</v>
      </c>
      <c r="D192" s="164">
        <v>725.85</v>
      </c>
      <c r="E192" s="165" t="s">
        <v>3962</v>
      </c>
      <c r="F192" s="166" t="s">
        <v>2687</v>
      </c>
      <c r="G192" s="167"/>
      <c r="H192" s="28">
        <f>VLOOKUP(A192,РАСЧЕТ!$A$3:$AV$1220,48,0)</f>
        <v>906.23092755438256</v>
      </c>
      <c r="I192" s="28">
        <f t="shared" si="2"/>
        <v>180.38092755438254</v>
      </c>
    </row>
    <row r="193" spans="1:9" ht="12.6" customHeight="1" x14ac:dyDescent="0.3">
      <c r="A193" s="161" t="s">
        <v>1996</v>
      </c>
      <c r="B193" s="162" t="s">
        <v>499</v>
      </c>
      <c r="C193" s="163">
        <v>747.33</v>
      </c>
      <c r="D193" s="164">
        <v>747.33</v>
      </c>
      <c r="E193" s="165" t="s">
        <v>3962</v>
      </c>
      <c r="F193" s="166" t="s">
        <v>2704</v>
      </c>
      <c r="G193" s="167"/>
      <c r="H193" s="28">
        <f>VLOOKUP(A193,РАСЧЕТ!$A$3:$AV$1220,48,0)</f>
        <v>933.04249345835842</v>
      </c>
      <c r="I193" s="28">
        <f t="shared" si="2"/>
        <v>185.71249345835838</v>
      </c>
    </row>
    <row r="194" spans="1:9" ht="12.6" customHeight="1" x14ac:dyDescent="0.3">
      <c r="A194" s="161" t="s">
        <v>1973</v>
      </c>
      <c r="B194" s="162" t="s">
        <v>915</v>
      </c>
      <c r="C194" s="168"/>
      <c r="D194" s="169"/>
      <c r="E194" s="165" t="s">
        <v>3962</v>
      </c>
      <c r="F194" s="166" t="s">
        <v>2622</v>
      </c>
      <c r="G194" s="167"/>
      <c r="H194" s="28">
        <f>VLOOKUP(A194,РАСЧЕТ!$A$3:$AV$1220,48,0)</f>
        <v>0</v>
      </c>
      <c r="I194" s="28">
        <f t="shared" ref="I194:I257" si="3">H194-C194</f>
        <v>0</v>
      </c>
    </row>
    <row r="195" spans="1:9" ht="12.6" customHeight="1" x14ac:dyDescent="0.3">
      <c r="A195" s="161" t="s">
        <v>3528</v>
      </c>
      <c r="B195" s="162" t="s">
        <v>915</v>
      </c>
      <c r="C195" s="163">
        <v>614.17999999999995</v>
      </c>
      <c r="D195" s="164">
        <v>614.17999999999995</v>
      </c>
      <c r="E195" s="165" t="s">
        <v>4004</v>
      </c>
      <c r="F195" s="166" t="s">
        <v>4005</v>
      </c>
      <c r="G195" s="167"/>
      <c r="H195" s="28">
        <f>VLOOKUP(A195,РАСЧЕТ!$A$3:$AV$1220,48,0)</f>
        <v>766.81078485370847</v>
      </c>
      <c r="I195" s="28">
        <f t="shared" si="3"/>
        <v>152.63078485370852</v>
      </c>
    </row>
    <row r="196" spans="1:9" ht="12.6" customHeight="1" x14ac:dyDescent="0.3">
      <c r="A196" s="161" t="s">
        <v>1942</v>
      </c>
      <c r="B196" s="162" t="s">
        <v>964</v>
      </c>
      <c r="C196" s="168"/>
      <c r="D196" s="169"/>
      <c r="E196" s="165" t="s">
        <v>3962</v>
      </c>
      <c r="F196" s="166" t="s">
        <v>2596</v>
      </c>
      <c r="G196" s="167"/>
      <c r="H196" s="28">
        <f>VLOOKUP(A196,РАСЧЕТ!$A$3:$AV$1220,48,0)</f>
        <v>0</v>
      </c>
      <c r="I196" s="28">
        <f t="shared" si="3"/>
        <v>0</v>
      </c>
    </row>
    <row r="197" spans="1:9" ht="12.6" customHeight="1" x14ac:dyDescent="0.3">
      <c r="A197" s="161" t="s">
        <v>3529</v>
      </c>
      <c r="B197" s="162" t="s">
        <v>964</v>
      </c>
      <c r="C197" s="163">
        <v>592.71</v>
      </c>
      <c r="D197" s="164">
        <v>592.71</v>
      </c>
      <c r="E197" s="165" t="s">
        <v>4007</v>
      </c>
      <c r="F197" s="166" t="s">
        <v>4008</v>
      </c>
      <c r="G197" s="167"/>
      <c r="H197" s="28">
        <f>VLOOKUP(A197,РАСЧЕТ!$A$3:$AV$1220,48,0)</f>
        <v>739.99921894973261</v>
      </c>
      <c r="I197" s="28">
        <f t="shared" si="3"/>
        <v>147.28921894973257</v>
      </c>
    </row>
    <row r="198" spans="1:9" ht="12.6" customHeight="1" x14ac:dyDescent="0.3">
      <c r="A198" s="161" t="s">
        <v>1968</v>
      </c>
      <c r="B198" s="162" t="s">
        <v>746</v>
      </c>
      <c r="C198" s="163">
        <v>747.33</v>
      </c>
      <c r="D198" s="164">
        <v>747.33</v>
      </c>
      <c r="E198" s="165" t="s">
        <v>3962</v>
      </c>
      <c r="F198" s="166" t="s">
        <v>2703</v>
      </c>
      <c r="G198" s="167"/>
      <c r="H198" s="28">
        <f>VLOOKUP(A198,РАСЧЕТ!$A$3:$AV$1220,48,0)</f>
        <v>933.04249345835842</v>
      </c>
      <c r="I198" s="28">
        <f t="shared" si="3"/>
        <v>185.71249345835838</v>
      </c>
    </row>
    <row r="199" spans="1:9" ht="12.6" customHeight="1" x14ac:dyDescent="0.3">
      <c r="A199" s="161" t="s">
        <v>1938</v>
      </c>
      <c r="B199" s="162" t="s">
        <v>1121</v>
      </c>
      <c r="C199" s="163">
        <v>592.71</v>
      </c>
      <c r="D199" s="164">
        <v>592.71</v>
      </c>
      <c r="E199" s="165" t="s">
        <v>3962</v>
      </c>
      <c r="F199" s="166" t="s">
        <v>2614</v>
      </c>
      <c r="G199" s="167"/>
      <c r="H199" s="28">
        <f>VLOOKUP(A199,РАСЧЕТ!$A$3:$AV$1220,48,0)</f>
        <v>739.99921894973261</v>
      </c>
      <c r="I199" s="28">
        <f t="shared" si="3"/>
        <v>147.28921894973257</v>
      </c>
    </row>
    <row r="200" spans="1:9" ht="12.6" customHeight="1" x14ac:dyDescent="0.3">
      <c r="A200" s="161" t="s">
        <v>1972</v>
      </c>
      <c r="B200" s="162" t="s">
        <v>1017</v>
      </c>
      <c r="C200" s="163">
        <v>768.8</v>
      </c>
      <c r="D200" s="164">
        <v>768.8</v>
      </c>
      <c r="E200" s="165" t="s">
        <v>3962</v>
      </c>
      <c r="F200" s="166" t="s">
        <v>2709</v>
      </c>
      <c r="G200" s="167"/>
      <c r="H200" s="28">
        <f>VLOOKUP(A200,РАСЧЕТ!$A$3:$AV$1220,48,0)</f>
        <v>959.85405936233428</v>
      </c>
      <c r="I200" s="28">
        <f t="shared" si="3"/>
        <v>191.05405936233433</v>
      </c>
    </row>
    <row r="201" spans="1:9" ht="12.6" customHeight="1" x14ac:dyDescent="0.3">
      <c r="A201" s="161" t="s">
        <v>1976</v>
      </c>
      <c r="B201" s="162" t="s">
        <v>794</v>
      </c>
      <c r="C201" s="163">
        <v>465.52</v>
      </c>
      <c r="D201" s="164">
        <v>465.52</v>
      </c>
      <c r="E201" s="165" t="s">
        <v>3962</v>
      </c>
      <c r="F201" s="166" t="s">
        <v>2615</v>
      </c>
      <c r="G201" s="167"/>
      <c r="H201" s="28">
        <f>VLOOKUP(A201,РАСЧЕТ!$A$3:$AV$1220,48,0)</f>
        <v>581.20555766037899</v>
      </c>
      <c r="I201" s="28">
        <f t="shared" si="3"/>
        <v>115.685557660379</v>
      </c>
    </row>
    <row r="202" spans="1:9" ht="12.6" customHeight="1" x14ac:dyDescent="0.3">
      <c r="A202" s="161" t="s">
        <v>3530</v>
      </c>
      <c r="B202" s="162" t="s">
        <v>794</v>
      </c>
      <c r="C202" s="163">
        <v>135.78</v>
      </c>
      <c r="D202" s="164">
        <v>135.78</v>
      </c>
      <c r="E202" s="165" t="s">
        <v>4010</v>
      </c>
      <c r="F202" s="166" t="s">
        <v>4011</v>
      </c>
      <c r="G202" s="167"/>
      <c r="H202" s="28">
        <f>VLOOKUP(A202,РАСЧЕТ!$A$3:$AV$1220,48,0)</f>
        <v>169.51828765094388</v>
      </c>
      <c r="I202" s="28">
        <f t="shared" si="3"/>
        <v>33.738287650943874</v>
      </c>
    </row>
    <row r="203" spans="1:9" ht="12.6" customHeight="1" x14ac:dyDescent="0.3">
      <c r="A203" s="161" t="s">
        <v>2046</v>
      </c>
      <c r="B203" s="162" t="s">
        <v>933</v>
      </c>
      <c r="C203" s="163">
        <v>781.68</v>
      </c>
      <c r="D203" s="164">
        <v>781.68</v>
      </c>
      <c r="E203" s="165" t="s">
        <v>3962</v>
      </c>
      <c r="F203" s="166" t="s">
        <v>2712</v>
      </c>
      <c r="G203" s="167"/>
      <c r="H203" s="28">
        <f>VLOOKUP(A203,РАСЧЕТ!$A$3:$AV$1220,48,0)</f>
        <v>975.94099890471989</v>
      </c>
      <c r="I203" s="28">
        <f t="shared" si="3"/>
        <v>194.26099890471994</v>
      </c>
    </row>
    <row r="204" spans="1:9" ht="12.6" customHeight="1" x14ac:dyDescent="0.3">
      <c r="A204" s="161" t="s">
        <v>2109</v>
      </c>
      <c r="B204" s="162" t="s">
        <v>1166</v>
      </c>
      <c r="C204" s="163">
        <v>777.39</v>
      </c>
      <c r="D204" s="164">
        <v>777.39</v>
      </c>
      <c r="E204" s="165" t="s">
        <v>3962</v>
      </c>
      <c r="F204" s="166" t="s">
        <v>2711</v>
      </c>
      <c r="G204" s="167"/>
      <c r="H204" s="28">
        <f>VLOOKUP(A204,РАСЧЕТ!$A$3:$AV$1220,48,0)</f>
        <v>970.57868572392476</v>
      </c>
      <c r="I204" s="28">
        <f t="shared" si="3"/>
        <v>193.18868572392478</v>
      </c>
    </row>
    <row r="205" spans="1:9" ht="12.6" customHeight="1" x14ac:dyDescent="0.3">
      <c r="A205" s="161" t="s">
        <v>2004</v>
      </c>
      <c r="B205" s="162" t="s">
        <v>772</v>
      </c>
      <c r="C205" s="163">
        <v>614.17999999999995</v>
      </c>
      <c r="D205" s="164">
        <v>614.17999999999995</v>
      </c>
      <c r="E205" s="165" t="s">
        <v>3962</v>
      </c>
      <c r="F205" s="166" t="s">
        <v>2620</v>
      </c>
      <c r="G205" s="167"/>
      <c r="H205" s="28">
        <f>VLOOKUP(A205,РАСЧЕТ!$A$3:$AV$1220,48,0)</f>
        <v>766.81078485370847</v>
      </c>
      <c r="I205" s="28">
        <f t="shared" si="3"/>
        <v>152.63078485370852</v>
      </c>
    </row>
    <row r="206" spans="1:9" ht="12.6" customHeight="1" x14ac:dyDescent="0.3">
      <c r="A206" s="161" t="s">
        <v>2260</v>
      </c>
      <c r="B206" s="162" t="s">
        <v>990</v>
      </c>
      <c r="C206" s="163">
        <v>708.67</v>
      </c>
      <c r="D206" s="164">
        <v>708.67</v>
      </c>
      <c r="E206" s="165" t="s">
        <v>3962</v>
      </c>
      <c r="F206" s="166" t="s">
        <v>3419</v>
      </c>
      <c r="G206" s="167"/>
      <c r="H206" s="28">
        <f>VLOOKUP(A206,РАСЧЕТ!$A$3:$AV$1220,48,0)</f>
        <v>884.78167483120205</v>
      </c>
      <c r="I206" s="28">
        <f t="shared" si="3"/>
        <v>176.11167483120209</v>
      </c>
    </row>
    <row r="207" spans="1:9" ht="12.6" customHeight="1" x14ac:dyDescent="0.3">
      <c r="A207" s="161" t="s">
        <v>2316</v>
      </c>
      <c r="B207" s="162" t="s">
        <v>991</v>
      </c>
      <c r="C207" s="163">
        <v>743.03</v>
      </c>
      <c r="D207" s="164">
        <v>743.03</v>
      </c>
      <c r="E207" s="165" t="s">
        <v>3962</v>
      </c>
      <c r="F207" s="166" t="s">
        <v>3423</v>
      </c>
      <c r="G207" s="167"/>
      <c r="H207" s="28">
        <f>VLOOKUP(A207,РАСЧЕТ!$A$3:$AV$1220,48,0)</f>
        <v>927.68018027756341</v>
      </c>
      <c r="I207" s="28">
        <f t="shared" si="3"/>
        <v>184.65018027756344</v>
      </c>
    </row>
    <row r="208" spans="1:9" ht="12.6" customHeight="1" x14ac:dyDescent="0.3">
      <c r="A208" s="161" t="s">
        <v>2122</v>
      </c>
      <c r="B208" s="162" t="s">
        <v>1074</v>
      </c>
      <c r="C208" s="163">
        <v>614.17999999999995</v>
      </c>
      <c r="D208" s="164">
        <v>614.17999999999995</v>
      </c>
      <c r="E208" s="165" t="s">
        <v>3962</v>
      </c>
      <c r="F208" s="166" t="s">
        <v>2565</v>
      </c>
      <c r="G208" s="167"/>
      <c r="H208" s="28">
        <f>VLOOKUP(A208,РАСЧЕТ!$A$3:$AV$1220,48,0)</f>
        <v>766.81078485370847</v>
      </c>
      <c r="I208" s="28">
        <f t="shared" si="3"/>
        <v>152.63078485370852</v>
      </c>
    </row>
    <row r="209" spans="1:9" ht="12.6" customHeight="1" x14ac:dyDescent="0.3">
      <c r="A209" s="161" t="s">
        <v>2217</v>
      </c>
      <c r="B209" s="162" t="s">
        <v>719</v>
      </c>
      <c r="C209" s="163">
        <v>661.43</v>
      </c>
      <c r="D209" s="164">
        <v>661.43</v>
      </c>
      <c r="E209" s="165" t="s">
        <v>3962</v>
      </c>
      <c r="F209" s="166" t="s">
        <v>3402</v>
      </c>
      <c r="G209" s="167"/>
      <c r="H209" s="28">
        <f>VLOOKUP(A209,РАСЧЕТ!$A$3:$AV$1220,48,0)</f>
        <v>825.79622984245532</v>
      </c>
      <c r="I209" s="28">
        <f t="shared" si="3"/>
        <v>164.36622984245537</v>
      </c>
    </row>
    <row r="210" spans="1:9" ht="12.6" customHeight="1" x14ac:dyDescent="0.3">
      <c r="A210" s="161" t="s">
        <v>2353</v>
      </c>
      <c r="B210" s="162" t="s">
        <v>748</v>
      </c>
      <c r="C210" s="163">
        <v>751.62</v>
      </c>
      <c r="D210" s="164">
        <v>751.62</v>
      </c>
      <c r="E210" s="165" t="s">
        <v>3962</v>
      </c>
      <c r="F210" s="166" t="s">
        <v>3390</v>
      </c>
      <c r="G210" s="167"/>
      <c r="H210" s="28">
        <f>VLOOKUP(A210,РАСЧЕТ!$A$3:$AV$1220,48,0)</f>
        <v>938.40480663915366</v>
      </c>
      <c r="I210" s="28">
        <f t="shared" si="3"/>
        <v>186.78480663915366</v>
      </c>
    </row>
    <row r="211" spans="1:9" ht="12.6" customHeight="1" x14ac:dyDescent="0.3">
      <c r="A211" s="161" t="s">
        <v>2247</v>
      </c>
      <c r="B211" s="162" t="s">
        <v>936</v>
      </c>
      <c r="C211" s="163">
        <v>592.71</v>
      </c>
      <c r="D211" s="164">
        <v>592.71</v>
      </c>
      <c r="E211" s="165" t="s">
        <v>3962</v>
      </c>
      <c r="F211" s="166" t="s">
        <v>3397</v>
      </c>
      <c r="G211" s="167"/>
      <c r="H211" s="28">
        <f>VLOOKUP(A211,РАСЧЕТ!$A$3:$AV$1220,48,0)</f>
        <v>739.99921894973261</v>
      </c>
      <c r="I211" s="28">
        <f t="shared" si="3"/>
        <v>147.28921894973257</v>
      </c>
    </row>
    <row r="212" spans="1:9" ht="12.6" customHeight="1" x14ac:dyDescent="0.3">
      <c r="A212" s="161" t="s">
        <v>1935</v>
      </c>
      <c r="B212" s="162" t="s">
        <v>616</v>
      </c>
      <c r="C212" s="163">
        <v>614.17999999999995</v>
      </c>
      <c r="D212" s="164">
        <v>614.17999999999995</v>
      </c>
      <c r="E212" s="165" t="s">
        <v>3962</v>
      </c>
      <c r="F212" s="166" t="s">
        <v>2617</v>
      </c>
      <c r="G212" s="167"/>
      <c r="H212" s="28">
        <f>VLOOKUP(A212,РАСЧЕТ!$A$3:$AV$1220,48,0)</f>
        <v>766.81078485370847</v>
      </c>
      <c r="I212" s="28">
        <f t="shared" si="3"/>
        <v>152.63078485370852</v>
      </c>
    </row>
    <row r="213" spans="1:9" ht="12.6" customHeight="1" x14ac:dyDescent="0.3">
      <c r="A213" s="161" t="s">
        <v>2009</v>
      </c>
      <c r="B213" s="162" t="s">
        <v>500</v>
      </c>
      <c r="C213" s="163">
        <v>734.44</v>
      </c>
      <c r="D213" s="164">
        <v>734.44</v>
      </c>
      <c r="E213" s="165" t="s">
        <v>3962</v>
      </c>
      <c r="F213" s="166" t="s">
        <v>2694</v>
      </c>
      <c r="G213" s="167"/>
      <c r="H213" s="28">
        <f>VLOOKUP(A213,РАСЧЕТ!$A$3:$AV$1220,48,0)</f>
        <v>916.95555391597304</v>
      </c>
      <c r="I213" s="28">
        <f t="shared" si="3"/>
        <v>182.51555391597299</v>
      </c>
    </row>
    <row r="214" spans="1:9" ht="12.6" customHeight="1" x14ac:dyDescent="0.3">
      <c r="A214" s="161" t="s">
        <v>2291</v>
      </c>
      <c r="B214" s="162" t="s">
        <v>1088</v>
      </c>
      <c r="C214" s="163">
        <v>704.38</v>
      </c>
      <c r="D214" s="164">
        <v>704.38</v>
      </c>
      <c r="E214" s="165" t="s">
        <v>3962</v>
      </c>
      <c r="F214" s="166" t="s">
        <v>3417</v>
      </c>
      <c r="G214" s="167"/>
      <c r="H214" s="28">
        <f>VLOOKUP(A214,РАСЧЕТ!$A$3:$AV$1220,48,0)</f>
        <v>879.41936165040681</v>
      </c>
      <c r="I214" s="28">
        <f t="shared" si="3"/>
        <v>175.03936165040682</v>
      </c>
    </row>
    <row r="215" spans="1:9" ht="12.6" customHeight="1" x14ac:dyDescent="0.3">
      <c r="A215" s="161" t="s">
        <v>2010</v>
      </c>
      <c r="B215" s="162" t="s">
        <v>937</v>
      </c>
      <c r="C215" s="163">
        <v>755.92</v>
      </c>
      <c r="D215" s="164">
        <v>755.92</v>
      </c>
      <c r="E215" s="165" t="s">
        <v>3962</v>
      </c>
      <c r="F215" s="166" t="s">
        <v>2706</v>
      </c>
      <c r="G215" s="167"/>
      <c r="H215" s="28">
        <f>VLOOKUP(A215,РАСЧЕТ!$A$3:$AV$1220,48,0)</f>
        <v>943.7671198199489</v>
      </c>
      <c r="I215" s="28">
        <f t="shared" si="3"/>
        <v>187.84711981994894</v>
      </c>
    </row>
    <row r="216" spans="1:9" ht="12.6" customHeight="1" x14ac:dyDescent="0.3">
      <c r="A216" s="161" t="s">
        <v>2040</v>
      </c>
      <c r="B216" s="162" t="s">
        <v>766</v>
      </c>
      <c r="C216" s="163">
        <v>708.67</v>
      </c>
      <c r="D216" s="164">
        <v>708.67</v>
      </c>
      <c r="E216" s="165" t="s">
        <v>3962</v>
      </c>
      <c r="F216" s="166" t="s">
        <v>2683</v>
      </c>
      <c r="G216" s="167"/>
      <c r="H216" s="28">
        <f>VLOOKUP(A216,РАСЧЕТ!$A$3:$AV$1220,48,0)</f>
        <v>884.78167483120205</v>
      </c>
      <c r="I216" s="28">
        <f t="shared" si="3"/>
        <v>176.11167483120209</v>
      </c>
    </row>
    <row r="217" spans="1:9" ht="12.6" customHeight="1" x14ac:dyDescent="0.3">
      <c r="A217" s="161" t="s">
        <v>2337</v>
      </c>
      <c r="B217" s="162" t="s">
        <v>1090</v>
      </c>
      <c r="C217" s="163">
        <v>893.35</v>
      </c>
      <c r="D217" s="164">
        <v>893.35</v>
      </c>
      <c r="E217" s="165" t="s">
        <v>3962</v>
      </c>
      <c r="F217" s="166" t="s">
        <v>3434</v>
      </c>
      <c r="G217" s="167"/>
      <c r="H217" s="28">
        <f>VLOOKUP(A217,РАСЧЕТ!$A$3:$AV$1220,48,0)</f>
        <v>1115.3611416053941</v>
      </c>
      <c r="I217" s="28">
        <f t="shared" si="3"/>
        <v>222.01114160539407</v>
      </c>
    </row>
    <row r="218" spans="1:9" ht="12.6" customHeight="1" x14ac:dyDescent="0.3">
      <c r="A218" s="161" t="s">
        <v>2083</v>
      </c>
      <c r="B218" s="162" t="s">
        <v>546</v>
      </c>
      <c r="C218" s="163">
        <v>760.21</v>
      </c>
      <c r="D218" s="164">
        <v>760.21</v>
      </c>
      <c r="E218" s="165" t="s">
        <v>3962</v>
      </c>
      <c r="F218" s="166" t="s">
        <v>2708</v>
      </c>
      <c r="G218" s="167"/>
      <c r="H218" s="28">
        <f>VLOOKUP(A218,РАСЧЕТ!$A$3:$AV$1220,48,0)</f>
        <v>949.12943300074403</v>
      </c>
      <c r="I218" s="28">
        <f t="shared" si="3"/>
        <v>188.91943300074399</v>
      </c>
    </row>
    <row r="219" spans="1:9" ht="12.6" customHeight="1" x14ac:dyDescent="0.3">
      <c r="A219" s="161" t="s">
        <v>2135</v>
      </c>
      <c r="B219" s="162" t="s">
        <v>976</v>
      </c>
      <c r="C219" s="163">
        <v>833.22</v>
      </c>
      <c r="D219" s="164">
        <v>833.22</v>
      </c>
      <c r="E219" s="165" t="s">
        <v>3962</v>
      </c>
      <c r="F219" s="166" t="s">
        <v>2529</v>
      </c>
      <c r="G219" s="167"/>
      <c r="H219" s="28">
        <f>VLOOKUP(A219,РАСЧЕТ!$A$3:$AV$1220,48,0)</f>
        <v>1040.2887570742619</v>
      </c>
      <c r="I219" s="28">
        <f t="shared" si="3"/>
        <v>207.06875707426184</v>
      </c>
    </row>
    <row r="220" spans="1:9" ht="12.6" customHeight="1" x14ac:dyDescent="0.3">
      <c r="A220" s="161" t="s">
        <v>2214</v>
      </c>
      <c r="B220" s="162" t="s">
        <v>789</v>
      </c>
      <c r="C220" s="163">
        <v>867.59</v>
      </c>
      <c r="D220" s="164">
        <v>867.59</v>
      </c>
      <c r="E220" s="165" t="s">
        <v>3962</v>
      </c>
      <c r="F220" s="166" t="s">
        <v>3433</v>
      </c>
      <c r="G220" s="167"/>
      <c r="H220" s="28">
        <f>VLOOKUP(A220,РАСЧЕТ!$A$3:$AV$1220,48,0)</f>
        <v>1083.1872625206231</v>
      </c>
      <c r="I220" s="28">
        <f t="shared" si="3"/>
        <v>215.59726252062308</v>
      </c>
    </row>
    <row r="221" spans="1:9" ht="12.6" customHeight="1" x14ac:dyDescent="0.3">
      <c r="A221" s="161" t="s">
        <v>2157</v>
      </c>
      <c r="B221" s="162" t="s">
        <v>773</v>
      </c>
      <c r="C221" s="163">
        <v>760.21</v>
      </c>
      <c r="D221" s="164">
        <v>760.21</v>
      </c>
      <c r="E221" s="165" t="s">
        <v>3962</v>
      </c>
      <c r="F221" s="166" t="s">
        <v>2707</v>
      </c>
      <c r="G221" s="167"/>
      <c r="H221" s="28">
        <f>VLOOKUP(A221,РАСЧЕТ!$A$3:$AV$1220,48,0)</f>
        <v>949.12943300074403</v>
      </c>
      <c r="I221" s="28">
        <f t="shared" si="3"/>
        <v>188.91943300074399</v>
      </c>
    </row>
    <row r="222" spans="1:9" ht="12.6" customHeight="1" x14ac:dyDescent="0.3">
      <c r="A222" s="161" t="s">
        <v>1991</v>
      </c>
      <c r="B222" s="162" t="s">
        <v>925</v>
      </c>
      <c r="C222" s="163">
        <v>652.84</v>
      </c>
      <c r="D222" s="164">
        <v>652.84</v>
      </c>
      <c r="E222" s="165" t="s">
        <v>3962</v>
      </c>
      <c r="F222" s="166" t="s">
        <v>2631</v>
      </c>
      <c r="G222" s="167"/>
      <c r="H222" s="28">
        <f>VLOOKUP(A222,РАСЧЕТ!$A$3:$AV$1220,48,0)</f>
        <v>815.07160348086484</v>
      </c>
      <c r="I222" s="28">
        <f t="shared" si="3"/>
        <v>162.23160348086481</v>
      </c>
    </row>
    <row r="223" spans="1:9" ht="12.6" customHeight="1" x14ac:dyDescent="0.3">
      <c r="A223" s="161" t="s">
        <v>2254</v>
      </c>
      <c r="B223" s="162" t="s">
        <v>1037</v>
      </c>
      <c r="C223" s="163">
        <v>764.51</v>
      </c>
      <c r="D223" s="164">
        <v>764.51</v>
      </c>
      <c r="E223" s="165" t="s">
        <v>3962</v>
      </c>
      <c r="F223" s="166" t="s">
        <v>3426</v>
      </c>
      <c r="G223" s="167"/>
      <c r="H223" s="28">
        <f>VLOOKUP(A223,РАСЧЕТ!$A$3:$AV$1220,48,0)</f>
        <v>954.49174618153927</v>
      </c>
      <c r="I223" s="28">
        <f t="shared" si="3"/>
        <v>189.98174618153928</v>
      </c>
    </row>
    <row r="224" spans="1:9" ht="12.6" customHeight="1" x14ac:dyDescent="0.3">
      <c r="A224" s="161" t="s">
        <v>2166</v>
      </c>
      <c r="B224" s="162" t="s">
        <v>965</v>
      </c>
      <c r="C224" s="163">
        <v>712.97</v>
      </c>
      <c r="D224" s="164">
        <v>712.97</v>
      </c>
      <c r="E224" s="165" t="s">
        <v>3962</v>
      </c>
      <c r="F224" s="166" t="s">
        <v>2502</v>
      </c>
      <c r="G224" s="167"/>
      <c r="H224" s="28">
        <f>VLOOKUP(A224,РАСЧЕТ!$A$3:$AV$1220,48,0)</f>
        <v>890.14398801199729</v>
      </c>
      <c r="I224" s="28">
        <f t="shared" si="3"/>
        <v>177.17398801199727</v>
      </c>
    </row>
    <row r="225" spans="1:9" ht="12.6" customHeight="1" x14ac:dyDescent="0.3">
      <c r="A225" s="161" t="s">
        <v>2154</v>
      </c>
      <c r="B225" s="162" t="s">
        <v>721</v>
      </c>
      <c r="C225" s="163">
        <v>794.57</v>
      </c>
      <c r="D225" s="164">
        <v>794.57</v>
      </c>
      <c r="E225" s="165" t="s">
        <v>3962</v>
      </c>
      <c r="F225" s="166" t="s">
        <v>2531</v>
      </c>
      <c r="G225" s="167"/>
      <c r="H225" s="28">
        <f>VLOOKUP(A225,РАСЧЕТ!$A$3:$AV$1220,48,0)</f>
        <v>992.02793844710527</v>
      </c>
      <c r="I225" s="28">
        <f t="shared" si="3"/>
        <v>197.45793844710522</v>
      </c>
    </row>
    <row r="226" spans="1:9" ht="12.6" customHeight="1" x14ac:dyDescent="0.3">
      <c r="A226" s="161" t="s">
        <v>1987</v>
      </c>
      <c r="B226" s="162" t="s">
        <v>803</v>
      </c>
      <c r="C226" s="163">
        <v>657.13</v>
      </c>
      <c r="D226" s="164">
        <v>657.13</v>
      </c>
      <c r="E226" s="165" t="s">
        <v>3962</v>
      </c>
      <c r="F226" s="166" t="s">
        <v>2635</v>
      </c>
      <c r="G226" s="167"/>
      <c r="H226" s="28">
        <f>VLOOKUP(A226,РАСЧЕТ!$A$3:$AV$1220,48,0)</f>
        <v>820.43391666166008</v>
      </c>
      <c r="I226" s="28">
        <f t="shared" si="3"/>
        <v>163.30391666166008</v>
      </c>
    </row>
    <row r="227" spans="1:9" ht="12.6" customHeight="1" x14ac:dyDescent="0.3">
      <c r="A227" s="161" t="s">
        <v>2000</v>
      </c>
      <c r="B227" s="162" t="s">
        <v>826</v>
      </c>
      <c r="C227" s="163">
        <v>682.9</v>
      </c>
      <c r="D227" s="164">
        <v>682.9</v>
      </c>
      <c r="E227" s="165" t="s">
        <v>3962</v>
      </c>
      <c r="F227" s="166" t="s">
        <v>2675</v>
      </c>
      <c r="G227" s="167"/>
      <c r="H227" s="28">
        <f>VLOOKUP(A227,РАСЧЕТ!$A$3:$AV$1220,48,0)</f>
        <v>852.60779574643118</v>
      </c>
      <c r="I227" s="28">
        <f t="shared" si="3"/>
        <v>169.7077957464312</v>
      </c>
    </row>
    <row r="228" spans="1:9" ht="12.6" customHeight="1" x14ac:dyDescent="0.3">
      <c r="A228" s="161" t="s">
        <v>1966</v>
      </c>
      <c r="B228" s="162" t="s">
        <v>1094</v>
      </c>
      <c r="C228" s="163">
        <v>657.13</v>
      </c>
      <c r="D228" s="164">
        <v>657.13</v>
      </c>
      <c r="E228" s="165" t="s">
        <v>3962</v>
      </c>
      <c r="F228" s="166" t="s">
        <v>2634</v>
      </c>
      <c r="G228" s="167"/>
      <c r="H228" s="28">
        <f>VLOOKUP(A228,РАСЧЕТ!$A$3:$AV$1220,48,0)</f>
        <v>820.43391666166008</v>
      </c>
      <c r="I228" s="28">
        <f t="shared" si="3"/>
        <v>163.30391666166008</v>
      </c>
    </row>
    <row r="229" spans="1:9" ht="12.6" customHeight="1" x14ac:dyDescent="0.3">
      <c r="A229" s="161" t="s">
        <v>2005</v>
      </c>
      <c r="B229" s="162" t="s">
        <v>1118</v>
      </c>
      <c r="C229" s="163">
        <v>678.6</v>
      </c>
      <c r="D229" s="164">
        <v>678.6</v>
      </c>
      <c r="E229" s="165" t="s">
        <v>3962</v>
      </c>
      <c r="F229" s="166" t="s">
        <v>2655</v>
      </c>
      <c r="G229" s="167"/>
      <c r="H229" s="28">
        <f>VLOOKUP(A229,РАСЧЕТ!$A$3:$AV$1220,48,0)</f>
        <v>847.24548256563594</v>
      </c>
      <c r="I229" s="28">
        <f t="shared" si="3"/>
        <v>168.64548256563592</v>
      </c>
    </row>
    <row r="230" spans="1:9" ht="12.6" customHeight="1" x14ac:dyDescent="0.3">
      <c r="A230" s="161" t="s">
        <v>2207</v>
      </c>
      <c r="B230" s="162" t="s">
        <v>724</v>
      </c>
      <c r="C230" s="163">
        <v>777.39</v>
      </c>
      <c r="D230" s="164">
        <v>777.39</v>
      </c>
      <c r="E230" s="165" t="s">
        <v>3962</v>
      </c>
      <c r="F230" s="166" t="s">
        <v>3427</v>
      </c>
      <c r="G230" s="167"/>
      <c r="H230" s="28">
        <f>VLOOKUP(A230,РАСЧЕТ!$A$3:$AV$1220,48,0)</f>
        <v>970.57868572392476</v>
      </c>
      <c r="I230" s="28">
        <f t="shared" si="3"/>
        <v>193.18868572392478</v>
      </c>
    </row>
    <row r="231" spans="1:9" ht="12.6" customHeight="1" x14ac:dyDescent="0.3">
      <c r="A231" s="161" t="s">
        <v>2210</v>
      </c>
      <c r="B231" s="162" t="s">
        <v>934</v>
      </c>
      <c r="C231" s="163">
        <v>747.33</v>
      </c>
      <c r="D231" s="164">
        <v>747.33</v>
      </c>
      <c r="E231" s="165" t="s">
        <v>3962</v>
      </c>
      <c r="F231" s="166" t="s">
        <v>3425</v>
      </c>
      <c r="G231" s="167"/>
      <c r="H231" s="28">
        <f>VLOOKUP(A231,РАСЧЕТ!$A$3:$AV$1220,48,0)</f>
        <v>933.04249345835842</v>
      </c>
      <c r="I231" s="28">
        <f t="shared" si="3"/>
        <v>185.71249345835838</v>
      </c>
    </row>
    <row r="232" spans="1:9" ht="12.6" customHeight="1" x14ac:dyDescent="0.3">
      <c r="A232" s="161" t="s">
        <v>1984</v>
      </c>
      <c r="B232" s="162" t="s">
        <v>774</v>
      </c>
      <c r="C232" s="163">
        <v>773.09</v>
      </c>
      <c r="D232" s="164">
        <v>773.09</v>
      </c>
      <c r="E232" s="165" t="s">
        <v>3962</v>
      </c>
      <c r="F232" s="166" t="s">
        <v>2710</v>
      </c>
      <c r="G232" s="167"/>
      <c r="H232" s="28">
        <f>VLOOKUP(A232,РАСЧЕТ!$A$3:$AV$1220,48,0)</f>
        <v>965.21637254312952</v>
      </c>
      <c r="I232" s="28">
        <f t="shared" si="3"/>
        <v>192.12637254312949</v>
      </c>
    </row>
    <row r="233" spans="1:9" ht="12.6" customHeight="1" x14ac:dyDescent="0.3">
      <c r="A233" s="161" t="s">
        <v>2021</v>
      </c>
      <c r="B233" s="162" t="s">
        <v>1157</v>
      </c>
      <c r="C233" s="163">
        <v>592.71</v>
      </c>
      <c r="D233" s="164">
        <v>592.71</v>
      </c>
      <c r="E233" s="165" t="s">
        <v>3962</v>
      </c>
      <c r="F233" s="166" t="s">
        <v>2613</v>
      </c>
      <c r="G233" s="167"/>
      <c r="H233" s="28">
        <f>VLOOKUP(A233,РАСЧЕТ!$A$3:$AV$1220,48,0)</f>
        <v>739.99921894973261</v>
      </c>
      <c r="I233" s="28">
        <f t="shared" si="3"/>
        <v>147.28921894973257</v>
      </c>
    </row>
    <row r="234" spans="1:9" ht="12.6" customHeight="1" x14ac:dyDescent="0.3">
      <c r="A234" s="161" t="s">
        <v>2001</v>
      </c>
      <c r="B234" s="162" t="s">
        <v>1089</v>
      </c>
      <c r="C234" s="163">
        <v>614.17999999999995</v>
      </c>
      <c r="D234" s="164">
        <v>614.17999999999995</v>
      </c>
      <c r="E234" s="165" t="s">
        <v>3962</v>
      </c>
      <c r="F234" s="166" t="s">
        <v>2621</v>
      </c>
      <c r="G234" s="167"/>
      <c r="H234" s="28">
        <f>VLOOKUP(A234,РАСЧЕТ!$A$3:$AV$1220,48,0)</f>
        <v>766.81078485370847</v>
      </c>
      <c r="I234" s="28">
        <f t="shared" si="3"/>
        <v>152.63078485370852</v>
      </c>
    </row>
    <row r="235" spans="1:9" ht="12.6" customHeight="1" x14ac:dyDescent="0.3">
      <c r="A235" s="161" t="s">
        <v>1941</v>
      </c>
      <c r="B235" s="162" t="s">
        <v>1061</v>
      </c>
      <c r="C235" s="163">
        <v>614.17999999999995</v>
      </c>
      <c r="D235" s="164">
        <v>614.17999999999995</v>
      </c>
      <c r="E235" s="165" t="s">
        <v>3962</v>
      </c>
      <c r="F235" s="166" t="s">
        <v>2623</v>
      </c>
      <c r="G235" s="167"/>
      <c r="H235" s="28">
        <f>VLOOKUP(A235,РАСЧЕТ!$A$3:$AV$1220,48,0)</f>
        <v>766.81078485370847</v>
      </c>
      <c r="I235" s="28">
        <f t="shared" si="3"/>
        <v>152.63078485370852</v>
      </c>
    </row>
    <row r="236" spans="1:9" ht="12.6" customHeight="1" x14ac:dyDescent="0.3">
      <c r="A236" s="161" t="s">
        <v>2110</v>
      </c>
      <c r="B236" s="162" t="s">
        <v>935</v>
      </c>
      <c r="C236" s="163">
        <v>682.9</v>
      </c>
      <c r="D236" s="164">
        <v>682.9</v>
      </c>
      <c r="E236" s="165" t="s">
        <v>3962</v>
      </c>
      <c r="F236" s="166" t="s">
        <v>2553</v>
      </c>
      <c r="G236" s="167"/>
      <c r="H236" s="28">
        <f>VLOOKUP(A236,РАСЧЕТ!$A$3:$AV$1220,48,0)</f>
        <v>852.60779574643118</v>
      </c>
      <c r="I236" s="28">
        <f t="shared" si="3"/>
        <v>169.7077957464312</v>
      </c>
    </row>
    <row r="237" spans="1:9" ht="12.6" customHeight="1" x14ac:dyDescent="0.3">
      <c r="A237" s="161" t="s">
        <v>2011</v>
      </c>
      <c r="B237" s="162" t="s">
        <v>777</v>
      </c>
      <c r="C237" s="163">
        <v>682.9</v>
      </c>
      <c r="D237" s="164">
        <v>682.9</v>
      </c>
      <c r="E237" s="165" t="s">
        <v>3962</v>
      </c>
      <c r="F237" s="166" t="s">
        <v>2673</v>
      </c>
      <c r="G237" s="167"/>
      <c r="H237" s="28">
        <f>VLOOKUP(A237,РАСЧЕТ!$A$3:$AV$1220,48,0)</f>
        <v>852.60779574643118</v>
      </c>
      <c r="I237" s="28">
        <f t="shared" si="3"/>
        <v>169.7077957464312</v>
      </c>
    </row>
    <row r="238" spans="1:9" ht="12.6" customHeight="1" x14ac:dyDescent="0.3">
      <c r="A238" s="161" t="s">
        <v>2150</v>
      </c>
      <c r="B238" s="162" t="s">
        <v>926</v>
      </c>
      <c r="C238" s="163">
        <v>592.71</v>
      </c>
      <c r="D238" s="164">
        <v>592.71</v>
      </c>
      <c r="E238" s="165" t="s">
        <v>3962</v>
      </c>
      <c r="F238" s="166" t="s">
        <v>2555</v>
      </c>
      <c r="G238" s="167"/>
      <c r="H238" s="28">
        <f>VLOOKUP(A238,РАСЧЕТ!$A$3:$AV$1220,48,0)</f>
        <v>739.99921894973261</v>
      </c>
      <c r="I238" s="28">
        <f t="shared" si="3"/>
        <v>147.28921894973257</v>
      </c>
    </row>
    <row r="239" spans="1:9" ht="12.6" customHeight="1" x14ac:dyDescent="0.3">
      <c r="A239" s="161" t="s">
        <v>2079</v>
      </c>
      <c r="B239" s="162" t="s">
        <v>566</v>
      </c>
      <c r="C239" s="163">
        <v>682.9</v>
      </c>
      <c r="D239" s="164">
        <v>682.9</v>
      </c>
      <c r="E239" s="165" t="s">
        <v>3962</v>
      </c>
      <c r="F239" s="166" t="s">
        <v>2525</v>
      </c>
      <c r="G239" s="167"/>
      <c r="H239" s="28">
        <f>VLOOKUP(A239,РАСЧЕТ!$A$3:$AV$1220,48,0)</f>
        <v>852.60779574643118</v>
      </c>
      <c r="I239" s="28">
        <f t="shared" si="3"/>
        <v>169.7077957464312</v>
      </c>
    </row>
    <row r="240" spans="1:9" ht="12.6" customHeight="1" x14ac:dyDescent="0.3">
      <c r="A240" s="161" t="s">
        <v>2132</v>
      </c>
      <c r="B240" s="162" t="s">
        <v>1029</v>
      </c>
      <c r="C240" s="163">
        <v>682.9</v>
      </c>
      <c r="D240" s="164">
        <v>682.9</v>
      </c>
      <c r="E240" s="165" t="s">
        <v>3962</v>
      </c>
      <c r="F240" s="166" t="s">
        <v>2524</v>
      </c>
      <c r="G240" s="167"/>
      <c r="H240" s="28">
        <f>VLOOKUP(A240,РАСЧЕТ!$A$3:$AV$1220,48,0)</f>
        <v>852.60779574643118</v>
      </c>
      <c r="I240" s="28">
        <f t="shared" si="3"/>
        <v>169.7077957464312</v>
      </c>
    </row>
    <row r="241" spans="1:9" ht="12.6" customHeight="1" x14ac:dyDescent="0.3">
      <c r="A241" s="161" t="s">
        <v>2078</v>
      </c>
      <c r="B241" s="162" t="s">
        <v>942</v>
      </c>
      <c r="C241" s="163">
        <v>592.71</v>
      </c>
      <c r="D241" s="164">
        <v>592.71</v>
      </c>
      <c r="E241" s="165" t="s">
        <v>3962</v>
      </c>
      <c r="F241" s="166" t="s">
        <v>2589</v>
      </c>
      <c r="G241" s="167"/>
      <c r="H241" s="28">
        <f>VLOOKUP(A241,РАСЧЕТ!$A$3:$AV$1220,48,0)</f>
        <v>739.99921894973261</v>
      </c>
      <c r="I241" s="28">
        <f t="shared" si="3"/>
        <v>147.28921894973257</v>
      </c>
    </row>
    <row r="242" spans="1:9" ht="12.6" customHeight="1" x14ac:dyDescent="0.3">
      <c r="A242" s="161" t="s">
        <v>1974</v>
      </c>
      <c r="B242" s="162" t="s">
        <v>904</v>
      </c>
      <c r="C242" s="163">
        <v>674.31</v>
      </c>
      <c r="D242" s="164">
        <v>674.31</v>
      </c>
      <c r="E242" s="165" t="s">
        <v>3962</v>
      </c>
      <c r="F242" s="166" t="s">
        <v>2650</v>
      </c>
      <c r="G242" s="167"/>
      <c r="H242" s="28">
        <f>VLOOKUP(A242,РАСЧЕТ!$A$3:$AV$1220,48,0)</f>
        <v>841.8831693848407</v>
      </c>
      <c r="I242" s="28">
        <f t="shared" si="3"/>
        <v>167.57316938484075</v>
      </c>
    </row>
    <row r="243" spans="1:9" ht="12.6" customHeight="1" x14ac:dyDescent="0.3">
      <c r="A243" s="161" t="s">
        <v>2252</v>
      </c>
      <c r="B243" s="162" t="s">
        <v>995</v>
      </c>
      <c r="C243" s="163">
        <v>674.31</v>
      </c>
      <c r="D243" s="164">
        <v>674.31</v>
      </c>
      <c r="E243" s="165" t="s">
        <v>3962</v>
      </c>
      <c r="F243" s="166" t="s">
        <v>3404</v>
      </c>
      <c r="G243" s="167"/>
      <c r="H243" s="28">
        <f>VLOOKUP(A243,РАСЧЕТ!$A$3:$AV$1220,48,0)</f>
        <v>841.8831693848407</v>
      </c>
      <c r="I243" s="28">
        <f t="shared" si="3"/>
        <v>167.57316938484075</v>
      </c>
    </row>
    <row r="244" spans="1:9" ht="12.6" customHeight="1" x14ac:dyDescent="0.3">
      <c r="A244" s="161" t="s">
        <v>2127</v>
      </c>
      <c r="B244" s="162" t="s">
        <v>775</v>
      </c>
      <c r="C244" s="163">
        <v>592.71</v>
      </c>
      <c r="D244" s="164">
        <v>592.71</v>
      </c>
      <c r="E244" s="165" t="s">
        <v>3962</v>
      </c>
      <c r="F244" s="166" t="s">
        <v>2554</v>
      </c>
      <c r="G244" s="167"/>
      <c r="H244" s="28">
        <f>VLOOKUP(A244,РАСЧЕТ!$A$3:$AV$1220,48,0)</f>
        <v>739.99921894973261</v>
      </c>
      <c r="I244" s="28">
        <f t="shared" si="3"/>
        <v>147.28921894973257</v>
      </c>
    </row>
    <row r="245" spans="1:9" ht="12.6" customHeight="1" x14ac:dyDescent="0.3">
      <c r="A245" s="161" t="s">
        <v>2016</v>
      </c>
      <c r="B245" s="162" t="s">
        <v>557</v>
      </c>
      <c r="C245" s="163">
        <v>592.71</v>
      </c>
      <c r="D245" s="164">
        <v>592.71</v>
      </c>
      <c r="E245" s="165" t="s">
        <v>3962</v>
      </c>
      <c r="F245" s="166" t="s">
        <v>2595</v>
      </c>
      <c r="G245" s="167"/>
      <c r="H245" s="28">
        <f>VLOOKUP(A245,РАСЧЕТ!$A$3:$AV$1220,48,0)</f>
        <v>739.99921894973261</v>
      </c>
      <c r="I245" s="28">
        <f t="shared" si="3"/>
        <v>147.28921894973257</v>
      </c>
    </row>
    <row r="246" spans="1:9" ht="12.6" customHeight="1" x14ac:dyDescent="0.3">
      <c r="A246" s="161" t="s">
        <v>2201</v>
      </c>
      <c r="B246" s="162" t="s">
        <v>966</v>
      </c>
      <c r="C246" s="163">
        <v>682.9</v>
      </c>
      <c r="D246" s="164">
        <v>682.9</v>
      </c>
      <c r="E246" s="165" t="s">
        <v>3962</v>
      </c>
      <c r="F246" s="166" t="s">
        <v>2676</v>
      </c>
      <c r="G246" s="167"/>
      <c r="H246" s="28">
        <f>VLOOKUP(A246,РАСЧЕТ!$A$3:$AV$1220,48,0)</f>
        <v>852.60779574643118</v>
      </c>
      <c r="I246" s="28">
        <f t="shared" si="3"/>
        <v>169.7077957464312</v>
      </c>
    </row>
    <row r="247" spans="1:9" ht="12.6" customHeight="1" x14ac:dyDescent="0.3">
      <c r="A247" s="161" t="s">
        <v>2131</v>
      </c>
      <c r="B247" s="162" t="s">
        <v>605</v>
      </c>
      <c r="C247" s="163">
        <v>682.9</v>
      </c>
      <c r="D247" s="164">
        <v>682.9</v>
      </c>
      <c r="E247" s="165" t="s">
        <v>3962</v>
      </c>
      <c r="F247" s="166" t="s">
        <v>2569</v>
      </c>
      <c r="G247" s="167"/>
      <c r="H247" s="28">
        <f>VLOOKUP(A247,РАСЧЕТ!$A$3:$AV$1220,48,0)</f>
        <v>852.60779574643118</v>
      </c>
      <c r="I247" s="28">
        <f t="shared" si="3"/>
        <v>169.7077957464312</v>
      </c>
    </row>
    <row r="248" spans="1:9" ht="12.6" customHeight="1" x14ac:dyDescent="0.3">
      <c r="A248" s="161" t="s">
        <v>2176</v>
      </c>
      <c r="B248" s="162" t="s">
        <v>558</v>
      </c>
      <c r="C248" s="163">
        <v>592.71</v>
      </c>
      <c r="D248" s="164">
        <v>592.71</v>
      </c>
      <c r="E248" s="165" t="s">
        <v>3962</v>
      </c>
      <c r="F248" s="166" t="s">
        <v>2590</v>
      </c>
      <c r="G248" s="167"/>
      <c r="H248" s="28">
        <f>VLOOKUP(A248,РАСЧЕТ!$A$3:$AV$1220,48,0)</f>
        <v>739.99921894973261</v>
      </c>
      <c r="I248" s="28">
        <f t="shared" si="3"/>
        <v>147.28921894973257</v>
      </c>
    </row>
    <row r="249" spans="1:9" ht="12.6" customHeight="1" x14ac:dyDescent="0.3">
      <c r="A249" s="161" t="s">
        <v>2225</v>
      </c>
      <c r="B249" s="162" t="s">
        <v>623</v>
      </c>
      <c r="C249" s="163">
        <v>682.9</v>
      </c>
      <c r="D249" s="164">
        <v>682.9</v>
      </c>
      <c r="E249" s="165" t="s">
        <v>3962</v>
      </c>
      <c r="F249" s="166" t="s">
        <v>3412</v>
      </c>
      <c r="G249" s="167"/>
      <c r="H249" s="28">
        <f>VLOOKUP(A249,РАСЧЕТ!$A$3:$AV$1220,48,0)</f>
        <v>852.60779574643118</v>
      </c>
      <c r="I249" s="28">
        <f t="shared" si="3"/>
        <v>169.7077957464312</v>
      </c>
    </row>
    <row r="250" spans="1:9" ht="12.6" customHeight="1" x14ac:dyDescent="0.3">
      <c r="A250" s="161" t="s">
        <v>2006</v>
      </c>
      <c r="B250" s="162" t="s">
        <v>1172</v>
      </c>
      <c r="C250" s="163">
        <v>682.9</v>
      </c>
      <c r="D250" s="164">
        <v>682.9</v>
      </c>
      <c r="E250" s="165" t="s">
        <v>3962</v>
      </c>
      <c r="F250" s="166" t="s">
        <v>2672</v>
      </c>
      <c r="G250" s="167"/>
      <c r="H250" s="28">
        <f>VLOOKUP(A250,РАСЧЕТ!$A$3:$AV$1220,48,0)</f>
        <v>852.60779574643118</v>
      </c>
      <c r="I250" s="28">
        <f t="shared" si="3"/>
        <v>169.7077957464312</v>
      </c>
    </row>
    <row r="251" spans="1:9" ht="12.6" customHeight="1" x14ac:dyDescent="0.3">
      <c r="A251" s="161" t="s">
        <v>1980</v>
      </c>
      <c r="B251" s="162" t="s">
        <v>1064</v>
      </c>
      <c r="C251" s="163">
        <v>592.71</v>
      </c>
      <c r="D251" s="164">
        <v>592.71</v>
      </c>
      <c r="E251" s="165" t="s">
        <v>3962</v>
      </c>
      <c r="F251" s="166" t="s">
        <v>2610</v>
      </c>
      <c r="G251" s="167"/>
      <c r="H251" s="28">
        <f>VLOOKUP(A251,РАСЧЕТ!$A$3:$AV$1220,48,0)</f>
        <v>739.99921894973261</v>
      </c>
      <c r="I251" s="28">
        <f t="shared" si="3"/>
        <v>147.28921894973257</v>
      </c>
    </row>
    <row r="252" spans="1:9" ht="12.6" customHeight="1" x14ac:dyDescent="0.3">
      <c r="A252" s="161" t="s">
        <v>2138</v>
      </c>
      <c r="B252" s="162" t="s">
        <v>598</v>
      </c>
      <c r="C252" s="163">
        <v>682.9</v>
      </c>
      <c r="D252" s="164">
        <v>682.9</v>
      </c>
      <c r="E252" s="165" t="s">
        <v>3962</v>
      </c>
      <c r="F252" s="166" t="s">
        <v>2674</v>
      </c>
      <c r="G252" s="167"/>
      <c r="H252" s="28">
        <f>VLOOKUP(A252,РАСЧЕТ!$A$3:$AV$1220,48,0)</f>
        <v>852.60779574643118</v>
      </c>
      <c r="I252" s="28">
        <f t="shared" si="3"/>
        <v>169.7077957464312</v>
      </c>
    </row>
    <row r="253" spans="1:9" ht="12.6" customHeight="1" x14ac:dyDescent="0.3">
      <c r="A253" s="161" t="s">
        <v>1992</v>
      </c>
      <c r="B253" s="162" t="s">
        <v>1179</v>
      </c>
      <c r="C253" s="163">
        <v>682.9</v>
      </c>
      <c r="D253" s="164">
        <v>682.9</v>
      </c>
      <c r="E253" s="165" t="s">
        <v>3962</v>
      </c>
      <c r="F253" s="166" t="s">
        <v>2671</v>
      </c>
      <c r="G253" s="167"/>
      <c r="H253" s="28">
        <f>VLOOKUP(A253,РАСЧЕТ!$A$3:$AV$1220,48,0)</f>
        <v>852.60779574643118</v>
      </c>
      <c r="I253" s="28">
        <f t="shared" si="3"/>
        <v>169.7077957464312</v>
      </c>
    </row>
    <row r="254" spans="1:9" ht="12.6" customHeight="1" x14ac:dyDescent="0.3">
      <c r="A254" s="161" t="s">
        <v>2151</v>
      </c>
      <c r="B254" s="162" t="s">
        <v>647</v>
      </c>
      <c r="C254" s="163">
        <v>592.71</v>
      </c>
      <c r="D254" s="164">
        <v>592.71</v>
      </c>
      <c r="E254" s="165" t="s">
        <v>3962</v>
      </c>
      <c r="F254" s="166" t="s">
        <v>2501</v>
      </c>
      <c r="G254" s="167"/>
      <c r="H254" s="28">
        <f>VLOOKUP(A254,РАСЧЕТ!$A$3:$AV$1220,48,0)</f>
        <v>739.99921894973261</v>
      </c>
      <c r="I254" s="28">
        <f t="shared" si="3"/>
        <v>147.28921894973257</v>
      </c>
    </row>
    <row r="255" spans="1:9" ht="12.6" customHeight="1" x14ac:dyDescent="0.3">
      <c r="A255" s="161" t="s">
        <v>2235</v>
      </c>
      <c r="B255" s="162" t="s">
        <v>648</v>
      </c>
      <c r="C255" s="163">
        <v>652.84</v>
      </c>
      <c r="D255" s="164">
        <v>652.84</v>
      </c>
      <c r="E255" s="165" t="s">
        <v>3962</v>
      </c>
      <c r="F255" s="166" t="s">
        <v>3399</v>
      </c>
      <c r="G255" s="167"/>
      <c r="H255" s="28">
        <f>VLOOKUP(A255,РАСЧЕТ!$A$3:$AV$1220,48,0)</f>
        <v>815.07160348086484</v>
      </c>
      <c r="I255" s="28">
        <f t="shared" si="3"/>
        <v>162.23160348086481</v>
      </c>
    </row>
    <row r="256" spans="1:9" ht="12.6" customHeight="1" x14ac:dyDescent="0.3">
      <c r="A256" s="161" t="s">
        <v>2133</v>
      </c>
      <c r="B256" s="162" t="s">
        <v>939</v>
      </c>
      <c r="C256" s="163">
        <v>682.9</v>
      </c>
      <c r="D256" s="164">
        <v>682.9</v>
      </c>
      <c r="E256" s="165" t="s">
        <v>3962</v>
      </c>
      <c r="F256" s="166" t="s">
        <v>2572</v>
      </c>
      <c r="G256" s="167"/>
      <c r="H256" s="28">
        <f>VLOOKUP(A256,РАСЧЕТ!$A$3:$AV$1220,48,0)</f>
        <v>852.60779574643118</v>
      </c>
      <c r="I256" s="28">
        <f t="shared" si="3"/>
        <v>169.7077957464312</v>
      </c>
    </row>
    <row r="257" spans="1:9" ht="12.6" customHeight="1" x14ac:dyDescent="0.3">
      <c r="A257" s="161" t="s">
        <v>2184</v>
      </c>
      <c r="B257" s="162" t="s">
        <v>501</v>
      </c>
      <c r="C257" s="163">
        <v>695.79</v>
      </c>
      <c r="D257" s="164">
        <v>695.79</v>
      </c>
      <c r="E257" s="165" t="s">
        <v>3962</v>
      </c>
      <c r="F257" s="166" t="s">
        <v>2574</v>
      </c>
      <c r="G257" s="167"/>
      <c r="H257" s="28">
        <f>VLOOKUP(A257,РАСЧЕТ!$A$3:$AV$1220,48,0)</f>
        <v>868.69473528881656</v>
      </c>
      <c r="I257" s="28">
        <f t="shared" si="3"/>
        <v>172.9047352888166</v>
      </c>
    </row>
    <row r="258" spans="1:9" ht="12.6" customHeight="1" x14ac:dyDescent="0.3">
      <c r="A258" s="161" t="s">
        <v>2077</v>
      </c>
      <c r="B258" s="162" t="s">
        <v>1034</v>
      </c>
      <c r="C258" s="163">
        <v>695.79</v>
      </c>
      <c r="D258" s="164">
        <v>695.79</v>
      </c>
      <c r="E258" s="165" t="s">
        <v>3962</v>
      </c>
      <c r="F258" s="166" t="s">
        <v>2575</v>
      </c>
      <c r="G258" s="167"/>
      <c r="H258" s="28">
        <f>VLOOKUP(A258,РАСЧЕТ!$A$3:$AV$1220,48,0)</f>
        <v>868.69473528881656</v>
      </c>
      <c r="I258" s="28">
        <f t="shared" ref="I258:I321" si="4">H258-C258</f>
        <v>172.9047352888166</v>
      </c>
    </row>
    <row r="259" spans="1:9" ht="12.6" customHeight="1" x14ac:dyDescent="0.3">
      <c r="A259" s="161" t="s">
        <v>2108</v>
      </c>
      <c r="B259" s="162" t="s">
        <v>938</v>
      </c>
      <c r="C259" s="163">
        <v>730.14</v>
      </c>
      <c r="D259" s="164">
        <v>730.14</v>
      </c>
      <c r="E259" s="165" t="s">
        <v>3962</v>
      </c>
      <c r="F259" s="166" t="s">
        <v>2688</v>
      </c>
      <c r="G259" s="167"/>
      <c r="H259" s="28">
        <f>VLOOKUP(A259,РАСЧЕТ!$A$3:$AV$1220,48,0)</f>
        <v>911.5932407351778</v>
      </c>
      <c r="I259" s="28">
        <f t="shared" si="4"/>
        <v>181.45324073517781</v>
      </c>
    </row>
    <row r="260" spans="1:9" ht="12.6" customHeight="1" x14ac:dyDescent="0.3">
      <c r="A260" s="161" t="s">
        <v>2081</v>
      </c>
      <c r="B260" s="162" t="s">
        <v>999</v>
      </c>
      <c r="C260" s="163">
        <v>695.79</v>
      </c>
      <c r="D260" s="164">
        <v>695.79</v>
      </c>
      <c r="E260" s="165" t="s">
        <v>3962</v>
      </c>
      <c r="F260" s="166" t="s">
        <v>2679</v>
      </c>
      <c r="G260" s="167"/>
      <c r="H260" s="28">
        <f>VLOOKUP(A260,РАСЧЕТ!$A$3:$AV$1220,48,0)</f>
        <v>868.69473528881656</v>
      </c>
      <c r="I260" s="28">
        <f t="shared" si="4"/>
        <v>172.9047352888166</v>
      </c>
    </row>
    <row r="261" spans="1:9" ht="12.6" customHeight="1" x14ac:dyDescent="0.3">
      <c r="A261" s="161" t="s">
        <v>1939</v>
      </c>
      <c r="B261" s="162" t="s">
        <v>1038</v>
      </c>
      <c r="C261" s="163">
        <v>820.35</v>
      </c>
      <c r="D261" s="164">
        <v>820.35</v>
      </c>
      <c r="E261" s="165" t="s">
        <v>3962</v>
      </c>
      <c r="F261" s="166" t="s">
        <v>2716</v>
      </c>
      <c r="G261" s="167"/>
      <c r="H261" s="28">
        <f>VLOOKUP(A261,РАСЧЕТ!$A$3:$AV$1220,48,0)</f>
        <v>1024.2018175318763</v>
      </c>
      <c r="I261" s="28">
        <f t="shared" si="4"/>
        <v>203.85181753187624</v>
      </c>
    </row>
    <row r="262" spans="1:9" ht="12.6" customHeight="1" x14ac:dyDescent="0.3">
      <c r="A262" s="161" t="s">
        <v>2043</v>
      </c>
      <c r="B262" s="162" t="s">
        <v>617</v>
      </c>
      <c r="C262" s="163">
        <v>820.35</v>
      </c>
      <c r="D262" s="164">
        <v>820.35</v>
      </c>
      <c r="E262" s="165" t="s">
        <v>3962</v>
      </c>
      <c r="F262" s="166" t="s">
        <v>2715</v>
      </c>
      <c r="G262" s="167"/>
      <c r="H262" s="28">
        <f>VLOOKUP(A262,РАСЧЕТ!$A$3:$AV$1220,48,0)</f>
        <v>1024.2018175318763</v>
      </c>
      <c r="I262" s="28">
        <f t="shared" si="4"/>
        <v>203.85181753187624</v>
      </c>
    </row>
    <row r="263" spans="1:9" ht="12.6" customHeight="1" x14ac:dyDescent="0.3">
      <c r="A263" s="161" t="s">
        <v>2153</v>
      </c>
      <c r="B263" s="162" t="s">
        <v>1097</v>
      </c>
      <c r="C263" s="163">
        <v>678.6</v>
      </c>
      <c r="D263" s="164">
        <v>678.6</v>
      </c>
      <c r="E263" s="165" t="s">
        <v>3962</v>
      </c>
      <c r="F263" s="166" t="s">
        <v>2670</v>
      </c>
      <c r="G263" s="167"/>
      <c r="H263" s="28">
        <f>VLOOKUP(A263,РАСЧЕТ!$A$3:$AV$1220,48,0)</f>
        <v>847.24548256563594</v>
      </c>
      <c r="I263" s="28">
        <f t="shared" si="4"/>
        <v>168.64548256563592</v>
      </c>
    </row>
    <row r="264" spans="1:9" ht="12.6" customHeight="1" x14ac:dyDescent="0.3">
      <c r="A264" s="161" t="s">
        <v>1937</v>
      </c>
      <c r="B264" s="162" t="s">
        <v>1091</v>
      </c>
      <c r="C264" s="163">
        <v>592.71</v>
      </c>
      <c r="D264" s="164">
        <v>592.71</v>
      </c>
      <c r="E264" s="165" t="s">
        <v>3962</v>
      </c>
      <c r="F264" s="166" t="s">
        <v>2601</v>
      </c>
      <c r="G264" s="167"/>
      <c r="H264" s="28">
        <f>VLOOKUP(A264,РАСЧЕТ!$A$3:$AV$1220,48,0)</f>
        <v>739.99921894973261</v>
      </c>
      <c r="I264" s="28">
        <f t="shared" si="4"/>
        <v>147.28921894973257</v>
      </c>
    </row>
    <row r="265" spans="1:9" ht="12.6" customHeight="1" x14ac:dyDescent="0.3">
      <c r="A265" s="161" t="s">
        <v>2187</v>
      </c>
      <c r="B265" s="162" t="s">
        <v>649</v>
      </c>
      <c r="C265" s="163">
        <v>678.6</v>
      </c>
      <c r="D265" s="164">
        <v>678.6</v>
      </c>
      <c r="E265" s="165" t="s">
        <v>3962</v>
      </c>
      <c r="F265" s="166" t="s">
        <v>2546</v>
      </c>
      <c r="G265" s="167"/>
      <c r="H265" s="28">
        <f>VLOOKUP(A265,РАСЧЕТ!$A$3:$AV$1220,48,0)</f>
        <v>847.24548256563594</v>
      </c>
      <c r="I265" s="28">
        <f t="shared" si="4"/>
        <v>168.64548256563592</v>
      </c>
    </row>
    <row r="266" spans="1:9" ht="12.6" customHeight="1" x14ac:dyDescent="0.3">
      <c r="A266" s="161" t="s">
        <v>2017</v>
      </c>
      <c r="B266" s="162" t="s">
        <v>977</v>
      </c>
      <c r="C266" s="163">
        <v>163.21</v>
      </c>
      <c r="D266" s="164">
        <v>163.21</v>
      </c>
      <c r="E266" s="165" t="s">
        <v>3962</v>
      </c>
      <c r="F266" s="166" t="s">
        <v>2432</v>
      </c>
      <c r="G266" s="167"/>
      <c r="H266" s="28">
        <f>VLOOKUP(A266,РАСЧЕТ!$A$3:$AV$1220,48,0)</f>
        <v>203.76790087021621</v>
      </c>
      <c r="I266" s="28">
        <f t="shared" si="4"/>
        <v>40.557900870216201</v>
      </c>
    </row>
    <row r="267" spans="1:9" ht="12.6" customHeight="1" x14ac:dyDescent="0.3">
      <c r="A267" s="161" t="s">
        <v>2015</v>
      </c>
      <c r="B267" s="162" t="s">
        <v>1056</v>
      </c>
      <c r="C267" s="163">
        <v>171.8</v>
      </c>
      <c r="D267" s="164">
        <v>171.8</v>
      </c>
      <c r="E267" s="165" t="s">
        <v>3962</v>
      </c>
      <c r="F267" s="166" t="s">
        <v>2447</v>
      </c>
      <c r="G267" s="167"/>
      <c r="H267" s="28">
        <f>VLOOKUP(A267,РАСЧЕТ!$A$3:$AV$1220,48,0)</f>
        <v>214.49252723180655</v>
      </c>
      <c r="I267" s="28">
        <f t="shared" si="4"/>
        <v>42.692527231806537</v>
      </c>
    </row>
    <row r="268" spans="1:9" ht="12.6" customHeight="1" x14ac:dyDescent="0.3">
      <c r="A268" s="161" t="s">
        <v>2071</v>
      </c>
      <c r="B268" s="162" t="s">
        <v>619</v>
      </c>
      <c r="C268" s="163">
        <v>339.31</v>
      </c>
      <c r="D268" s="164">
        <v>339.31</v>
      </c>
      <c r="E268" s="165" t="s">
        <v>3962</v>
      </c>
      <c r="F268" s="166" t="s">
        <v>2540</v>
      </c>
      <c r="G268" s="167"/>
      <c r="H268" s="28">
        <f>VLOOKUP(A268,РАСЧЕТ!$A$3:$AV$1220,48,0)</f>
        <v>423.62274128281797</v>
      </c>
      <c r="I268" s="28">
        <f t="shared" si="4"/>
        <v>84.312741282817967</v>
      </c>
    </row>
    <row r="269" spans="1:9" ht="12.6" customHeight="1" x14ac:dyDescent="0.3">
      <c r="A269" s="161" t="s">
        <v>2300</v>
      </c>
      <c r="B269" s="162" t="s">
        <v>1039</v>
      </c>
      <c r="C269" s="163">
        <v>214.75</v>
      </c>
      <c r="D269" s="164">
        <v>214.75</v>
      </c>
      <c r="E269" s="165" t="s">
        <v>3962</v>
      </c>
      <c r="F269" s="166" t="s">
        <v>3376</v>
      </c>
      <c r="G269" s="167"/>
      <c r="H269" s="28">
        <f>VLOOKUP(A269,РАСЧЕТ!$A$3:$AV$1220,48,0)</f>
        <v>268.11565903975821</v>
      </c>
      <c r="I269" s="28">
        <f t="shared" si="4"/>
        <v>53.365659039758214</v>
      </c>
    </row>
    <row r="270" spans="1:9" ht="12.6" customHeight="1" x14ac:dyDescent="0.3">
      <c r="A270" s="161" t="s">
        <v>1310</v>
      </c>
      <c r="B270" s="162" t="s">
        <v>589</v>
      </c>
      <c r="C270" s="163">
        <v>219.04</v>
      </c>
      <c r="D270" s="164">
        <v>219.04</v>
      </c>
      <c r="E270" s="165" t="s">
        <v>3962</v>
      </c>
      <c r="F270" s="166" t="s">
        <v>2485</v>
      </c>
      <c r="G270" s="167"/>
      <c r="H270" s="28">
        <f>VLOOKUP(A270,РАСЧЕТ!$A$3:$AV$1220,48,0)</f>
        <v>273.47797222055334</v>
      </c>
      <c r="I270" s="28">
        <f t="shared" si="4"/>
        <v>54.437972220553348</v>
      </c>
    </row>
    <row r="271" spans="1:9" ht="12.6" customHeight="1" x14ac:dyDescent="0.3">
      <c r="A271" s="161" t="s">
        <v>2294</v>
      </c>
      <c r="B271" s="162" t="s">
        <v>1092</v>
      </c>
      <c r="C271" s="163">
        <v>193.27</v>
      </c>
      <c r="D271" s="164">
        <v>193.27</v>
      </c>
      <c r="E271" s="165" t="s">
        <v>3962</v>
      </c>
      <c r="F271" s="166" t="s">
        <v>3370</v>
      </c>
      <c r="G271" s="167"/>
      <c r="H271" s="28">
        <f>VLOOKUP(A271,РАСЧЕТ!$A$3:$AV$1220,48,0)</f>
        <v>241.30409313578238</v>
      </c>
      <c r="I271" s="28">
        <f t="shared" si="4"/>
        <v>48.034093135782371</v>
      </c>
    </row>
    <row r="272" spans="1:9" ht="12.6" customHeight="1" x14ac:dyDescent="0.3">
      <c r="A272" s="161" t="s">
        <v>1750</v>
      </c>
      <c r="B272" s="162" t="s">
        <v>725</v>
      </c>
      <c r="C272" s="163">
        <v>257.7</v>
      </c>
      <c r="D272" s="164">
        <v>257.7</v>
      </c>
      <c r="E272" s="165" t="s">
        <v>3962</v>
      </c>
      <c r="F272" s="166" t="s">
        <v>2513</v>
      </c>
      <c r="G272" s="167"/>
      <c r="H272" s="28">
        <f>VLOOKUP(A272,РАСЧЕТ!$A$3:$AV$1220,48,0)</f>
        <v>321.73879084770982</v>
      </c>
      <c r="I272" s="28">
        <f t="shared" si="4"/>
        <v>64.038790847709834</v>
      </c>
    </row>
    <row r="273" spans="1:9" ht="12.6" customHeight="1" x14ac:dyDescent="0.3">
      <c r="A273" s="161" t="s">
        <v>1774</v>
      </c>
      <c r="B273" s="162" t="s">
        <v>980</v>
      </c>
      <c r="C273" s="163">
        <v>292.06</v>
      </c>
      <c r="D273" s="164">
        <v>292.06</v>
      </c>
      <c r="E273" s="165" t="s">
        <v>3962</v>
      </c>
      <c r="F273" s="166" t="s">
        <v>2533</v>
      </c>
      <c r="G273" s="167"/>
      <c r="H273" s="28">
        <f>VLOOKUP(A273,РАСЧЕТ!$A$3:$AV$1220,48,0)</f>
        <v>364.63729629407112</v>
      </c>
      <c r="I273" s="28">
        <f t="shared" si="4"/>
        <v>72.577296294071118</v>
      </c>
    </row>
    <row r="274" spans="1:9" ht="12.6" customHeight="1" x14ac:dyDescent="0.3">
      <c r="A274" s="161" t="s">
        <v>2339</v>
      </c>
      <c r="B274" s="162" t="s">
        <v>624</v>
      </c>
      <c r="C274" s="163">
        <v>219.04</v>
      </c>
      <c r="D274" s="164">
        <v>219.04</v>
      </c>
      <c r="E274" s="165" t="s">
        <v>3962</v>
      </c>
      <c r="F274" s="166" t="s">
        <v>3378</v>
      </c>
      <c r="G274" s="167"/>
      <c r="H274" s="28">
        <f>VLOOKUP(A274,РАСЧЕТ!$A$3:$AV$1220,48,0)</f>
        <v>273.47797222055334</v>
      </c>
      <c r="I274" s="28">
        <f t="shared" si="4"/>
        <v>54.437972220553348</v>
      </c>
    </row>
    <row r="275" spans="1:9" ht="12.6" customHeight="1" x14ac:dyDescent="0.3">
      <c r="A275" s="161" t="s">
        <v>2019</v>
      </c>
      <c r="B275" s="162" t="s">
        <v>1026</v>
      </c>
      <c r="C275" s="163">
        <v>154.62</v>
      </c>
      <c r="D275" s="164">
        <v>154.62</v>
      </c>
      <c r="E275" s="165" t="s">
        <v>3962</v>
      </c>
      <c r="F275" s="166" t="s">
        <v>2420</v>
      </c>
      <c r="G275" s="167"/>
      <c r="H275" s="28">
        <f>VLOOKUP(A275,РАСЧЕТ!$A$3:$AV$1220,48,0)</f>
        <v>193.04327450862593</v>
      </c>
      <c r="I275" s="28">
        <f t="shared" si="4"/>
        <v>38.423274508625923</v>
      </c>
    </row>
    <row r="276" spans="1:9" ht="12.6" customHeight="1" x14ac:dyDescent="0.3">
      <c r="A276" s="161" t="s">
        <v>2188</v>
      </c>
      <c r="B276" s="162" t="s">
        <v>804</v>
      </c>
      <c r="C276" s="163">
        <v>158.91</v>
      </c>
      <c r="D276" s="164">
        <v>158.91</v>
      </c>
      <c r="E276" s="165" t="s">
        <v>3962</v>
      </c>
      <c r="F276" s="166" t="s">
        <v>2430</v>
      </c>
      <c r="G276" s="167"/>
      <c r="H276" s="28">
        <f>VLOOKUP(A276,РАСЧЕТ!$A$3:$AV$1220,48,0)</f>
        <v>198.40558768942108</v>
      </c>
      <c r="I276" s="28">
        <f t="shared" si="4"/>
        <v>39.495587689421086</v>
      </c>
    </row>
    <row r="277" spans="1:9" ht="12.6" customHeight="1" x14ac:dyDescent="0.3">
      <c r="A277" s="161" t="s">
        <v>2231</v>
      </c>
      <c r="B277" s="162" t="s">
        <v>969</v>
      </c>
      <c r="C277" s="163">
        <v>180.39</v>
      </c>
      <c r="D277" s="164">
        <v>180.39</v>
      </c>
      <c r="E277" s="165" t="s">
        <v>3962</v>
      </c>
      <c r="F277" s="166" t="s">
        <v>3369</v>
      </c>
      <c r="G277" s="167"/>
      <c r="H277" s="28">
        <f>VLOOKUP(A277,РАСЧЕТ!$A$3:$AV$1220,48,0)</f>
        <v>225.21715359339692</v>
      </c>
      <c r="I277" s="28">
        <f t="shared" si="4"/>
        <v>44.827153593396929</v>
      </c>
    </row>
    <row r="278" spans="1:9" ht="12.6" customHeight="1" x14ac:dyDescent="0.3">
      <c r="A278" s="161" t="s">
        <v>2025</v>
      </c>
      <c r="B278" s="162" t="s">
        <v>606</v>
      </c>
      <c r="C278" s="163">
        <v>197.57</v>
      </c>
      <c r="D278" s="164">
        <v>197.57</v>
      </c>
      <c r="E278" s="165" t="s">
        <v>3962</v>
      </c>
      <c r="F278" s="166" t="s">
        <v>2468</v>
      </c>
      <c r="G278" s="167"/>
      <c r="H278" s="28">
        <f>VLOOKUP(A278,РАСЧЕТ!$A$3:$AV$1220,48,0)</f>
        <v>246.66640631657751</v>
      </c>
      <c r="I278" s="28">
        <f t="shared" si="4"/>
        <v>49.096406316577514</v>
      </c>
    </row>
    <row r="279" spans="1:9" ht="12.6" customHeight="1" x14ac:dyDescent="0.3">
      <c r="A279" s="161" t="s">
        <v>2178</v>
      </c>
      <c r="B279" s="162" t="s">
        <v>567</v>
      </c>
      <c r="C279" s="163">
        <v>188.97</v>
      </c>
      <c r="D279" s="164">
        <v>188.97</v>
      </c>
      <c r="E279" s="165" t="s">
        <v>3962</v>
      </c>
      <c r="F279" s="166" t="s">
        <v>2411</v>
      </c>
      <c r="G279" s="167"/>
      <c r="H279" s="28">
        <f>VLOOKUP(A279,РАСЧЕТ!$A$3:$AV$1220,48,0)</f>
        <v>235.94177995498723</v>
      </c>
      <c r="I279" s="28">
        <f t="shared" si="4"/>
        <v>46.971779954987227</v>
      </c>
    </row>
    <row r="280" spans="1:9" ht="12.6" customHeight="1" x14ac:dyDescent="0.3">
      <c r="A280" s="161" t="s">
        <v>2293</v>
      </c>
      <c r="B280" s="162" t="s">
        <v>560</v>
      </c>
      <c r="C280" s="163">
        <v>167.51</v>
      </c>
      <c r="D280" s="164">
        <v>167.51</v>
      </c>
      <c r="E280" s="165" t="s">
        <v>3962</v>
      </c>
      <c r="F280" s="166" t="s">
        <v>3366</v>
      </c>
      <c r="G280" s="167"/>
      <c r="H280" s="28">
        <f>VLOOKUP(A280,РАСЧЕТ!$A$3:$AV$1220,48,0)</f>
        <v>209.13021405101139</v>
      </c>
      <c r="I280" s="28">
        <f t="shared" si="4"/>
        <v>41.620214051011402</v>
      </c>
    </row>
    <row r="281" spans="1:9" ht="12.6" customHeight="1" x14ac:dyDescent="0.3">
      <c r="A281" s="161" t="s">
        <v>3524</v>
      </c>
      <c r="B281" s="162" t="s">
        <v>918</v>
      </c>
      <c r="C281" s="163">
        <v>227.64</v>
      </c>
      <c r="D281" s="164">
        <v>227.64</v>
      </c>
      <c r="E281" s="165" t="s">
        <v>3962</v>
      </c>
      <c r="F281" s="166" t="s">
        <v>4012</v>
      </c>
      <c r="G281" s="167"/>
      <c r="H281" s="28">
        <f>VLOOKUP(A281,РАСЧЕТ!$A$3:$AV$1220,48,0)</f>
        <v>284.20259858214371</v>
      </c>
      <c r="I281" s="28">
        <f t="shared" si="4"/>
        <v>56.562598582143721</v>
      </c>
    </row>
    <row r="282" spans="1:9" ht="12.6" customHeight="1" x14ac:dyDescent="0.3">
      <c r="A282" s="161" t="s">
        <v>1647</v>
      </c>
      <c r="B282" s="162" t="s">
        <v>1040</v>
      </c>
      <c r="C282" s="163">
        <v>223.34</v>
      </c>
      <c r="D282" s="164">
        <v>223.34</v>
      </c>
      <c r="E282" s="165" t="s">
        <v>3962</v>
      </c>
      <c r="F282" s="166" t="s">
        <v>2492</v>
      </c>
      <c r="G282" s="167"/>
      <c r="H282" s="28">
        <f>VLOOKUP(A282,РАСЧЕТ!$A$3:$AV$1220,48,0)</f>
        <v>278.84028540134852</v>
      </c>
      <c r="I282" s="28">
        <f t="shared" si="4"/>
        <v>55.500285401348521</v>
      </c>
    </row>
    <row r="283" spans="1:9" ht="12.6" customHeight="1" x14ac:dyDescent="0.3">
      <c r="A283" s="161" t="s">
        <v>1680</v>
      </c>
      <c r="B283" s="162" t="s">
        <v>800</v>
      </c>
      <c r="C283" s="163">
        <v>261.99</v>
      </c>
      <c r="D283" s="164">
        <v>261.99</v>
      </c>
      <c r="E283" s="165" t="s">
        <v>3962</v>
      </c>
      <c r="F283" s="166" t="s">
        <v>2516</v>
      </c>
      <c r="G283" s="167"/>
      <c r="H283" s="28">
        <f>VLOOKUP(A283,РАСЧЕТ!$A$3:$AV$1220,48,0)</f>
        <v>327.10110402850501</v>
      </c>
      <c r="I283" s="28">
        <f t="shared" si="4"/>
        <v>65.111104028504997</v>
      </c>
    </row>
    <row r="284" spans="1:9" ht="12.6" customHeight="1" x14ac:dyDescent="0.3">
      <c r="A284" s="161" t="s">
        <v>1695</v>
      </c>
      <c r="B284" s="162" t="s">
        <v>599</v>
      </c>
      <c r="C284" s="163">
        <v>231.93</v>
      </c>
      <c r="D284" s="164">
        <v>231.93</v>
      </c>
      <c r="E284" s="165" t="s">
        <v>3962</v>
      </c>
      <c r="F284" s="166" t="s">
        <v>2499</v>
      </c>
      <c r="G284" s="167"/>
      <c r="H284" s="28">
        <f>VLOOKUP(A284,РАСЧЕТ!$A$3:$AV$1220,48,0)</f>
        <v>289.56491176293889</v>
      </c>
      <c r="I284" s="28">
        <f t="shared" si="4"/>
        <v>57.634911762938884</v>
      </c>
    </row>
    <row r="285" spans="1:9" ht="12.6" customHeight="1" x14ac:dyDescent="0.3">
      <c r="A285" s="161" t="s">
        <v>1621</v>
      </c>
      <c r="B285" s="162" t="s">
        <v>633</v>
      </c>
      <c r="C285" s="163">
        <v>193.27</v>
      </c>
      <c r="D285" s="164">
        <v>193.27</v>
      </c>
      <c r="E285" s="165" t="s">
        <v>3962</v>
      </c>
      <c r="F285" s="166" t="s">
        <v>2464</v>
      </c>
      <c r="G285" s="167"/>
      <c r="H285" s="28">
        <f>VLOOKUP(A285,РАСЧЕТ!$A$3:$AV$1220,48,0)</f>
        <v>241.30409313578238</v>
      </c>
      <c r="I285" s="28">
        <f t="shared" si="4"/>
        <v>48.034093135782371</v>
      </c>
    </row>
    <row r="286" spans="1:9" ht="12.6" customHeight="1" x14ac:dyDescent="0.3">
      <c r="A286" s="161" t="s">
        <v>1648</v>
      </c>
      <c r="B286" s="162" t="s">
        <v>627</v>
      </c>
      <c r="C286" s="163">
        <v>274.88</v>
      </c>
      <c r="D286" s="164">
        <v>274.88</v>
      </c>
      <c r="E286" s="165" t="s">
        <v>3962</v>
      </c>
      <c r="F286" s="166" t="s">
        <v>2526</v>
      </c>
      <c r="G286" s="167"/>
      <c r="H286" s="28">
        <f>VLOOKUP(A286,РАСЧЕТ!$A$3:$AV$1220,48,0)</f>
        <v>343.1880435708905</v>
      </c>
      <c r="I286" s="28">
        <f t="shared" si="4"/>
        <v>68.308043570890504</v>
      </c>
    </row>
    <row r="287" spans="1:9" ht="12.6" customHeight="1" x14ac:dyDescent="0.3">
      <c r="A287" s="161" t="s">
        <v>2186</v>
      </c>
      <c r="B287" s="162" t="s">
        <v>1062</v>
      </c>
      <c r="C287" s="163">
        <v>146.03</v>
      </c>
      <c r="D287" s="164">
        <v>146.03</v>
      </c>
      <c r="E287" s="165" t="s">
        <v>3962</v>
      </c>
      <c r="F287" s="166" t="s">
        <v>2415</v>
      </c>
      <c r="G287" s="167"/>
      <c r="H287" s="28">
        <f>VLOOKUP(A287,РАСЧЕТ!$A$3:$AV$1220,48,0)</f>
        <v>182.31864814703556</v>
      </c>
      <c r="I287" s="28">
        <f t="shared" si="4"/>
        <v>36.288648147035559</v>
      </c>
    </row>
    <row r="288" spans="1:9" ht="12.6" customHeight="1" x14ac:dyDescent="0.3">
      <c r="A288" s="161" t="s">
        <v>2070</v>
      </c>
      <c r="B288" s="162" t="s">
        <v>1100</v>
      </c>
      <c r="C288" s="163">
        <v>154.62</v>
      </c>
      <c r="D288" s="164">
        <v>154.62</v>
      </c>
      <c r="E288" s="165" t="s">
        <v>3962</v>
      </c>
      <c r="F288" s="166" t="s">
        <v>2422</v>
      </c>
      <c r="G288" s="167"/>
      <c r="H288" s="28">
        <f>VLOOKUP(A288,РАСЧЕТ!$A$3:$AV$1220,48,0)</f>
        <v>193.04327450862593</v>
      </c>
      <c r="I288" s="28">
        <f t="shared" si="4"/>
        <v>38.423274508625923</v>
      </c>
    </row>
    <row r="289" spans="1:9" ht="12.6" customHeight="1" x14ac:dyDescent="0.3">
      <c r="A289" s="161" t="s">
        <v>1936</v>
      </c>
      <c r="B289" s="162" t="s">
        <v>590</v>
      </c>
      <c r="C289" s="163">
        <v>206.16</v>
      </c>
      <c r="D289" s="164">
        <v>206.16</v>
      </c>
      <c r="E289" s="165" t="s">
        <v>3962</v>
      </c>
      <c r="F289" s="166" t="s">
        <v>2477</v>
      </c>
      <c r="G289" s="167"/>
      <c r="H289" s="28">
        <f>VLOOKUP(A289,РАСЧЕТ!$A$3:$AV$1220,48,0)</f>
        <v>257.39103267816785</v>
      </c>
      <c r="I289" s="28">
        <f t="shared" si="4"/>
        <v>51.23103267816785</v>
      </c>
    </row>
    <row r="290" spans="1:9" ht="12.6" customHeight="1" x14ac:dyDescent="0.3">
      <c r="A290" s="161" t="s">
        <v>2068</v>
      </c>
      <c r="B290" s="162" t="s">
        <v>592</v>
      </c>
      <c r="C290" s="163">
        <v>146.03</v>
      </c>
      <c r="D290" s="164">
        <v>146.03</v>
      </c>
      <c r="E290" s="165" t="s">
        <v>3962</v>
      </c>
      <c r="F290" s="166" t="s">
        <v>2387</v>
      </c>
      <c r="G290" s="167"/>
      <c r="H290" s="28">
        <f>VLOOKUP(A290,РАСЧЕТ!$A$3:$AV$1220,48,0)</f>
        <v>182.31864814703556</v>
      </c>
      <c r="I290" s="28">
        <f t="shared" si="4"/>
        <v>36.288648147035559</v>
      </c>
    </row>
    <row r="291" spans="1:9" ht="12.6" customHeight="1" x14ac:dyDescent="0.3">
      <c r="A291" s="161" t="s">
        <v>2272</v>
      </c>
      <c r="B291" s="162" t="s">
        <v>1101</v>
      </c>
      <c r="C291" s="163">
        <v>120.26</v>
      </c>
      <c r="D291" s="164">
        <v>120.26</v>
      </c>
      <c r="E291" s="165" t="s">
        <v>3962</v>
      </c>
      <c r="F291" s="166" t="s">
        <v>3355</v>
      </c>
      <c r="G291" s="167"/>
      <c r="H291" s="28">
        <f>VLOOKUP(A291,РАСЧЕТ!$A$3:$AV$1220,48,0)</f>
        <v>150.14476906226457</v>
      </c>
      <c r="I291" s="28">
        <f t="shared" si="4"/>
        <v>29.884769062264567</v>
      </c>
    </row>
    <row r="292" spans="1:9" ht="12.6" customHeight="1" x14ac:dyDescent="0.3">
      <c r="A292" s="161" t="s">
        <v>1684</v>
      </c>
      <c r="B292" s="162" t="s">
        <v>1035</v>
      </c>
      <c r="C292" s="163">
        <v>150.32</v>
      </c>
      <c r="D292" s="164">
        <v>150.32</v>
      </c>
      <c r="E292" s="165" t="s">
        <v>3962</v>
      </c>
      <c r="F292" s="166" t="s">
        <v>2419</v>
      </c>
      <c r="G292" s="167"/>
      <c r="H292" s="28">
        <f>VLOOKUP(A292,РАСЧЕТ!$A$3:$AV$1220,48,0)</f>
        <v>187.68096132783072</v>
      </c>
      <c r="I292" s="28">
        <f t="shared" si="4"/>
        <v>37.360961327830722</v>
      </c>
    </row>
    <row r="293" spans="1:9" ht="12.6" customHeight="1" x14ac:dyDescent="0.3">
      <c r="A293" s="161" t="s">
        <v>1612</v>
      </c>
      <c r="B293" s="162" t="s">
        <v>729</v>
      </c>
      <c r="C293" s="163">
        <v>257.7</v>
      </c>
      <c r="D293" s="164">
        <v>257.7</v>
      </c>
      <c r="E293" s="165" t="s">
        <v>3962</v>
      </c>
      <c r="F293" s="166" t="s">
        <v>2514</v>
      </c>
      <c r="G293" s="167"/>
      <c r="H293" s="28">
        <f>VLOOKUP(A293,РАСЧЕТ!$A$3:$AV$1220,48,0)</f>
        <v>321.73879084770982</v>
      </c>
      <c r="I293" s="28">
        <f t="shared" si="4"/>
        <v>64.038790847709834</v>
      </c>
    </row>
    <row r="294" spans="1:9" ht="12.6" customHeight="1" x14ac:dyDescent="0.3">
      <c r="A294" s="161" t="s">
        <v>2191</v>
      </c>
      <c r="B294" s="162" t="s">
        <v>730</v>
      </c>
      <c r="C294" s="163">
        <v>236.23</v>
      </c>
      <c r="D294" s="164">
        <v>236.23</v>
      </c>
      <c r="E294" s="165" t="s">
        <v>3962</v>
      </c>
      <c r="F294" s="166" t="s">
        <v>2389</v>
      </c>
      <c r="G294" s="167"/>
      <c r="H294" s="28">
        <f>VLOOKUP(A294,РАСЧЕТ!$A$3:$AV$1220,48,0)</f>
        <v>294.92722494373402</v>
      </c>
      <c r="I294" s="28">
        <f t="shared" si="4"/>
        <v>58.697224943734028</v>
      </c>
    </row>
    <row r="295" spans="1:9" ht="12.6" customHeight="1" x14ac:dyDescent="0.3">
      <c r="A295" s="161" t="s">
        <v>2172</v>
      </c>
      <c r="B295" s="162" t="s">
        <v>651</v>
      </c>
      <c r="C295" s="163">
        <v>219.04</v>
      </c>
      <c r="D295" s="164">
        <v>219.04</v>
      </c>
      <c r="E295" s="165" t="s">
        <v>3962</v>
      </c>
      <c r="F295" s="166" t="s">
        <v>2488</v>
      </c>
      <c r="G295" s="167"/>
      <c r="H295" s="28">
        <f>VLOOKUP(A295,РАСЧЕТ!$A$3:$AV$1220,48,0)</f>
        <v>273.47797222055334</v>
      </c>
      <c r="I295" s="28">
        <f t="shared" si="4"/>
        <v>54.437972220553348</v>
      </c>
    </row>
    <row r="296" spans="1:9" ht="12.6" customHeight="1" x14ac:dyDescent="0.3">
      <c r="A296" s="161" t="s">
        <v>2012</v>
      </c>
      <c r="B296" s="162" t="s">
        <v>1000</v>
      </c>
      <c r="C296" s="163">
        <v>219.04</v>
      </c>
      <c r="D296" s="164">
        <v>219.04</v>
      </c>
      <c r="E296" s="165" t="s">
        <v>3962</v>
      </c>
      <c r="F296" s="166" t="s">
        <v>2486</v>
      </c>
      <c r="G296" s="167"/>
      <c r="H296" s="28">
        <f>VLOOKUP(A296,РАСЧЕТ!$A$3:$AV$1220,48,0)</f>
        <v>273.47797222055334</v>
      </c>
      <c r="I296" s="28">
        <f t="shared" si="4"/>
        <v>54.437972220553348</v>
      </c>
    </row>
    <row r="297" spans="1:9" ht="12.6" customHeight="1" x14ac:dyDescent="0.3">
      <c r="A297" s="161" t="s">
        <v>2174</v>
      </c>
      <c r="B297" s="162" t="s">
        <v>1001</v>
      </c>
      <c r="C297" s="163">
        <v>214.75</v>
      </c>
      <c r="D297" s="164">
        <v>214.75</v>
      </c>
      <c r="E297" s="165" t="s">
        <v>3962</v>
      </c>
      <c r="F297" s="166" t="s">
        <v>2482</v>
      </c>
      <c r="G297" s="167"/>
      <c r="H297" s="28">
        <f>VLOOKUP(A297,РАСЧЕТ!$A$3:$AV$1220,48,0)</f>
        <v>268.11565903975821</v>
      </c>
      <c r="I297" s="28">
        <f t="shared" si="4"/>
        <v>53.365659039758214</v>
      </c>
    </row>
    <row r="298" spans="1:9" ht="12.6" customHeight="1" x14ac:dyDescent="0.3">
      <c r="A298" s="161" t="s">
        <v>2022</v>
      </c>
      <c r="B298" s="162" t="s">
        <v>1142</v>
      </c>
      <c r="C298" s="163">
        <v>193.27</v>
      </c>
      <c r="D298" s="164">
        <v>193.27</v>
      </c>
      <c r="E298" s="165" t="s">
        <v>3962</v>
      </c>
      <c r="F298" s="166" t="s">
        <v>2463</v>
      </c>
      <c r="G298" s="167"/>
      <c r="H298" s="28">
        <f>VLOOKUP(A298,РАСЧЕТ!$A$3:$AV$1220,48,0)</f>
        <v>241.30409313578238</v>
      </c>
      <c r="I298" s="28">
        <f t="shared" si="4"/>
        <v>48.034093135782371</v>
      </c>
    </row>
    <row r="299" spans="1:9" ht="12.6" customHeight="1" x14ac:dyDescent="0.3">
      <c r="A299" s="161" t="s">
        <v>2163</v>
      </c>
      <c r="B299" s="162" t="s">
        <v>745</v>
      </c>
      <c r="C299" s="163">
        <v>219.04</v>
      </c>
      <c r="D299" s="164">
        <v>219.04</v>
      </c>
      <c r="E299" s="165" t="s">
        <v>3962</v>
      </c>
      <c r="F299" s="166" t="s">
        <v>2487</v>
      </c>
      <c r="G299" s="167"/>
      <c r="H299" s="28">
        <f>VLOOKUP(A299,РАСЧЕТ!$A$3:$AV$1220,48,0)</f>
        <v>273.47797222055334</v>
      </c>
      <c r="I299" s="28">
        <f t="shared" si="4"/>
        <v>54.437972220553348</v>
      </c>
    </row>
    <row r="300" spans="1:9" ht="12.6" customHeight="1" x14ac:dyDescent="0.3">
      <c r="A300" s="161" t="s">
        <v>2162</v>
      </c>
      <c r="B300" s="162" t="s">
        <v>1095</v>
      </c>
      <c r="C300" s="163">
        <v>201.86</v>
      </c>
      <c r="D300" s="164">
        <v>201.86</v>
      </c>
      <c r="E300" s="165" t="s">
        <v>3962</v>
      </c>
      <c r="F300" s="166" t="s">
        <v>2431</v>
      </c>
      <c r="G300" s="167"/>
      <c r="H300" s="28">
        <f>VLOOKUP(A300,РАСЧЕТ!$A$3:$AV$1220,48,0)</f>
        <v>252.02871949737269</v>
      </c>
      <c r="I300" s="28">
        <f t="shared" si="4"/>
        <v>50.168719497372678</v>
      </c>
    </row>
    <row r="301" spans="1:9" ht="12.6" customHeight="1" x14ac:dyDescent="0.3">
      <c r="A301" s="161" t="s">
        <v>2003</v>
      </c>
      <c r="B301" s="162" t="s">
        <v>1011</v>
      </c>
      <c r="C301" s="163">
        <v>223.34</v>
      </c>
      <c r="D301" s="164">
        <v>223.34</v>
      </c>
      <c r="E301" s="165" t="s">
        <v>3962</v>
      </c>
      <c r="F301" s="166" t="s">
        <v>2490</v>
      </c>
      <c r="G301" s="167"/>
      <c r="H301" s="28">
        <f>VLOOKUP(A301,РАСЧЕТ!$A$3:$AV$1220,48,0)</f>
        <v>278.84028540134852</v>
      </c>
      <c r="I301" s="28">
        <f t="shared" si="4"/>
        <v>55.500285401348521</v>
      </c>
    </row>
    <row r="302" spans="1:9" ht="12.6" customHeight="1" x14ac:dyDescent="0.3">
      <c r="A302" s="161" t="s">
        <v>1691</v>
      </c>
      <c r="B302" s="162" t="s">
        <v>632</v>
      </c>
      <c r="C302" s="163">
        <v>223.34</v>
      </c>
      <c r="D302" s="164">
        <v>223.34</v>
      </c>
      <c r="E302" s="165" t="s">
        <v>3962</v>
      </c>
      <c r="F302" s="166" t="s">
        <v>2491</v>
      </c>
      <c r="G302" s="167"/>
      <c r="H302" s="28">
        <f>VLOOKUP(A302,РАСЧЕТ!$A$3:$AV$1220,48,0)</f>
        <v>278.84028540134852</v>
      </c>
      <c r="I302" s="28">
        <f t="shared" si="4"/>
        <v>55.500285401348521</v>
      </c>
    </row>
    <row r="303" spans="1:9" ht="12.6" customHeight="1" x14ac:dyDescent="0.3">
      <c r="A303" s="161" t="s">
        <v>1639</v>
      </c>
      <c r="B303" s="162" t="s">
        <v>556</v>
      </c>
      <c r="C303" s="163">
        <v>201.86</v>
      </c>
      <c r="D303" s="164">
        <v>201.86</v>
      </c>
      <c r="E303" s="165" t="s">
        <v>3962</v>
      </c>
      <c r="F303" s="166" t="s">
        <v>2474</v>
      </c>
      <c r="G303" s="167"/>
      <c r="H303" s="28">
        <f>VLOOKUP(A303,РАСЧЕТ!$A$3:$AV$1220,48,0)</f>
        <v>252.02871949737269</v>
      </c>
      <c r="I303" s="28">
        <f t="shared" si="4"/>
        <v>50.168719497372678</v>
      </c>
    </row>
    <row r="304" spans="1:9" ht="12.6" customHeight="1" x14ac:dyDescent="0.3">
      <c r="A304" s="161" t="s">
        <v>2341</v>
      </c>
      <c r="B304" s="162" t="s">
        <v>805</v>
      </c>
      <c r="C304" s="163">
        <v>197.57</v>
      </c>
      <c r="D304" s="164">
        <v>197.57</v>
      </c>
      <c r="E304" s="165" t="s">
        <v>3962</v>
      </c>
      <c r="F304" s="166" t="s">
        <v>3371</v>
      </c>
      <c r="G304" s="167"/>
      <c r="H304" s="28">
        <f>VLOOKUP(A304,РАСЧЕТ!$A$3:$AV$1220,48,0)</f>
        <v>246.66640631657751</v>
      </c>
      <c r="I304" s="28">
        <f t="shared" si="4"/>
        <v>49.096406316577514</v>
      </c>
    </row>
    <row r="305" spans="1:9" ht="12.6" customHeight="1" x14ac:dyDescent="0.3">
      <c r="A305" s="161" t="s">
        <v>1649</v>
      </c>
      <c r="B305" s="162" t="s">
        <v>1030</v>
      </c>
      <c r="C305" s="163">
        <v>214.75</v>
      </c>
      <c r="D305" s="164">
        <v>214.75</v>
      </c>
      <c r="E305" s="165" t="s">
        <v>3962</v>
      </c>
      <c r="F305" s="166" t="s">
        <v>2481</v>
      </c>
      <c r="G305" s="167"/>
      <c r="H305" s="28">
        <f>VLOOKUP(A305,РАСЧЕТ!$A$3:$AV$1220,48,0)</f>
        <v>268.11565903975821</v>
      </c>
      <c r="I305" s="28">
        <f t="shared" si="4"/>
        <v>53.365659039758214</v>
      </c>
    </row>
    <row r="306" spans="1:9" ht="12.6" customHeight="1" x14ac:dyDescent="0.3">
      <c r="A306" s="161" t="s">
        <v>1322</v>
      </c>
      <c r="B306" s="162" t="s">
        <v>929</v>
      </c>
      <c r="C306" s="163">
        <v>249.11</v>
      </c>
      <c r="D306" s="164">
        <v>249.11</v>
      </c>
      <c r="E306" s="165" t="s">
        <v>3962</v>
      </c>
      <c r="F306" s="166" t="s">
        <v>2509</v>
      </c>
      <c r="G306" s="167"/>
      <c r="H306" s="28">
        <f>VLOOKUP(A306,РАСЧЕТ!$A$3:$AV$1220,48,0)</f>
        <v>311.01416448611945</v>
      </c>
      <c r="I306" s="28">
        <f t="shared" si="4"/>
        <v>61.904164486119441</v>
      </c>
    </row>
    <row r="307" spans="1:9" ht="12.6" customHeight="1" x14ac:dyDescent="0.3">
      <c r="A307" s="161" t="s">
        <v>1673</v>
      </c>
      <c r="B307" s="162" t="s">
        <v>1096</v>
      </c>
      <c r="C307" s="163">
        <v>227.64</v>
      </c>
      <c r="D307" s="164">
        <v>227.64</v>
      </c>
      <c r="E307" s="165" t="s">
        <v>3962</v>
      </c>
      <c r="F307" s="166" t="s">
        <v>2495</v>
      </c>
      <c r="G307" s="167"/>
      <c r="H307" s="28">
        <f>VLOOKUP(A307,РАСЧЕТ!$A$3:$AV$1220,48,0)</f>
        <v>284.20259858214371</v>
      </c>
      <c r="I307" s="28">
        <f t="shared" si="4"/>
        <v>56.562598582143721</v>
      </c>
    </row>
    <row r="308" spans="1:9" ht="12.6" customHeight="1" x14ac:dyDescent="0.3">
      <c r="A308" s="161" t="s">
        <v>1365</v>
      </c>
      <c r="B308" s="162" t="s">
        <v>1103</v>
      </c>
      <c r="C308" s="163">
        <v>210.45</v>
      </c>
      <c r="D308" s="164">
        <v>210.45</v>
      </c>
      <c r="E308" s="165" t="s">
        <v>3962</v>
      </c>
      <c r="F308" s="166" t="s">
        <v>2478</v>
      </c>
      <c r="G308" s="167"/>
      <c r="H308" s="28">
        <f>VLOOKUP(A308,РАСЧЕТ!$A$3:$AV$1220,48,0)</f>
        <v>262.75334585896303</v>
      </c>
      <c r="I308" s="28">
        <f t="shared" si="4"/>
        <v>52.303345858963041</v>
      </c>
    </row>
    <row r="309" spans="1:9" ht="12.6" customHeight="1" x14ac:dyDescent="0.3">
      <c r="A309" s="161" t="s">
        <v>1725</v>
      </c>
      <c r="B309" s="162" t="s">
        <v>1041</v>
      </c>
      <c r="C309" s="163">
        <v>180.39</v>
      </c>
      <c r="D309" s="164">
        <v>180.39</v>
      </c>
      <c r="E309" s="165" t="s">
        <v>3962</v>
      </c>
      <c r="F309" s="166" t="s">
        <v>2457</v>
      </c>
      <c r="G309" s="167"/>
      <c r="H309" s="28">
        <f>VLOOKUP(A309,РАСЧЕТ!$A$3:$AV$1220,48,0)</f>
        <v>225.21715359339692</v>
      </c>
      <c r="I309" s="28">
        <f t="shared" si="4"/>
        <v>44.827153593396929</v>
      </c>
    </row>
    <row r="310" spans="1:9" ht="12.6" customHeight="1" x14ac:dyDescent="0.3">
      <c r="A310" s="161" t="s">
        <v>2265</v>
      </c>
      <c r="B310" s="162" t="s">
        <v>1002</v>
      </c>
      <c r="C310" s="168"/>
      <c r="D310" s="169"/>
      <c r="E310" s="165" t="s">
        <v>3962</v>
      </c>
      <c r="F310" s="166" t="s">
        <v>3384</v>
      </c>
      <c r="G310" s="167"/>
      <c r="H310" s="28">
        <f>VLOOKUP(A310,РАСЧЕТ!$A$3:$AV$1220,48,0)</f>
        <v>0</v>
      </c>
      <c r="I310" s="28">
        <f t="shared" si="4"/>
        <v>0</v>
      </c>
    </row>
    <row r="311" spans="1:9" ht="12.6" customHeight="1" x14ac:dyDescent="0.3">
      <c r="A311" s="161" t="s">
        <v>3525</v>
      </c>
      <c r="B311" s="162" t="s">
        <v>1002</v>
      </c>
      <c r="C311" s="163">
        <v>261.99</v>
      </c>
      <c r="D311" s="164">
        <v>261.99</v>
      </c>
      <c r="E311" s="165" t="s">
        <v>4014</v>
      </c>
      <c r="F311" s="166" t="s">
        <v>4015</v>
      </c>
      <c r="G311" s="167"/>
      <c r="H311" s="28">
        <f>VLOOKUP(A311,РАСЧЕТ!$A$3:$AV$1220,48,0)</f>
        <v>327.10110402850501</v>
      </c>
      <c r="I311" s="28">
        <f t="shared" si="4"/>
        <v>65.111104028504997</v>
      </c>
    </row>
    <row r="312" spans="1:9" ht="12.6" customHeight="1" x14ac:dyDescent="0.3">
      <c r="A312" s="161" t="s">
        <v>2224</v>
      </c>
      <c r="B312" s="162" t="s">
        <v>1057</v>
      </c>
      <c r="C312" s="163">
        <v>352.18</v>
      </c>
      <c r="D312" s="164">
        <v>352.18</v>
      </c>
      <c r="E312" s="165" t="s">
        <v>3962</v>
      </c>
      <c r="F312" s="166" t="s">
        <v>3391</v>
      </c>
      <c r="G312" s="167"/>
      <c r="H312" s="28">
        <f>VLOOKUP(A312,РАСЧЕТ!$A$3:$AV$1220,48,0)</f>
        <v>439.70968082520341</v>
      </c>
      <c r="I312" s="28">
        <f t="shared" si="4"/>
        <v>87.5296808252034</v>
      </c>
    </row>
    <row r="313" spans="1:9" ht="12.6" customHeight="1" x14ac:dyDescent="0.3">
      <c r="A313" s="161" t="s">
        <v>1810</v>
      </c>
      <c r="B313" s="162" t="s">
        <v>1145</v>
      </c>
      <c r="C313" s="163">
        <v>244.81</v>
      </c>
      <c r="D313" s="164">
        <v>244.81</v>
      </c>
      <c r="E313" s="165" t="s">
        <v>3962</v>
      </c>
      <c r="F313" s="166" t="s">
        <v>2506</v>
      </c>
      <c r="G313" s="167"/>
      <c r="H313" s="28">
        <f>VLOOKUP(A313,РАСЧЕТ!$A$3:$AV$1220,48,0)</f>
        <v>305.65185130532439</v>
      </c>
      <c r="I313" s="28">
        <f t="shared" si="4"/>
        <v>60.841851305324383</v>
      </c>
    </row>
    <row r="314" spans="1:9" ht="12.6" customHeight="1" x14ac:dyDescent="0.3">
      <c r="A314" s="161" t="s">
        <v>1793</v>
      </c>
      <c r="B314" s="162" t="s">
        <v>1146</v>
      </c>
      <c r="C314" s="163">
        <v>231.93</v>
      </c>
      <c r="D314" s="164">
        <v>231.93</v>
      </c>
      <c r="E314" s="165" t="s">
        <v>3962</v>
      </c>
      <c r="F314" s="166" t="s">
        <v>2498</v>
      </c>
      <c r="G314" s="167"/>
      <c r="H314" s="28">
        <f>VLOOKUP(A314,РАСЧЕТ!$A$3:$AV$1220,48,0)</f>
        <v>289.56491176293889</v>
      </c>
      <c r="I314" s="28">
        <f t="shared" si="4"/>
        <v>57.634911762938884</v>
      </c>
    </row>
    <row r="315" spans="1:9" ht="12.6" customHeight="1" x14ac:dyDescent="0.3">
      <c r="A315" s="161" t="s">
        <v>1775</v>
      </c>
      <c r="B315" s="162" t="s">
        <v>970</v>
      </c>
      <c r="C315" s="163">
        <v>253.4</v>
      </c>
      <c r="D315" s="164">
        <v>253.4</v>
      </c>
      <c r="E315" s="165" t="s">
        <v>3962</v>
      </c>
      <c r="F315" s="166" t="s">
        <v>2512</v>
      </c>
      <c r="G315" s="167"/>
      <c r="H315" s="28">
        <f>VLOOKUP(A315,РАСЧЕТ!$A$3:$AV$1220,48,0)</f>
        <v>316.3764776669147</v>
      </c>
      <c r="I315" s="28">
        <f t="shared" si="4"/>
        <v>62.97647766691469</v>
      </c>
    </row>
    <row r="316" spans="1:9" ht="12.6" customHeight="1" x14ac:dyDescent="0.3">
      <c r="A316" s="161" t="s">
        <v>1715</v>
      </c>
      <c r="B316" s="162" t="s">
        <v>644</v>
      </c>
      <c r="C316" s="163">
        <v>253.4</v>
      </c>
      <c r="D316" s="164">
        <v>253.4</v>
      </c>
      <c r="E316" s="165" t="s">
        <v>3962</v>
      </c>
      <c r="F316" s="166" t="s">
        <v>2511</v>
      </c>
      <c r="G316" s="167"/>
      <c r="H316" s="28">
        <f>VLOOKUP(A316,РАСЧЕТ!$A$3:$AV$1220,48,0)</f>
        <v>316.3764776669147</v>
      </c>
      <c r="I316" s="28">
        <f t="shared" si="4"/>
        <v>62.97647766691469</v>
      </c>
    </row>
    <row r="317" spans="1:9" ht="12.6" customHeight="1" x14ac:dyDescent="0.3">
      <c r="A317" s="161" t="s">
        <v>1307</v>
      </c>
      <c r="B317" s="162" t="s">
        <v>1068</v>
      </c>
      <c r="C317" s="163">
        <v>249.11</v>
      </c>
      <c r="D317" s="164">
        <v>249.11</v>
      </c>
      <c r="E317" s="165" t="s">
        <v>3962</v>
      </c>
      <c r="F317" s="166" t="s">
        <v>2510</v>
      </c>
      <c r="G317" s="167"/>
      <c r="H317" s="28">
        <f>VLOOKUP(A317,РАСЧЕТ!$A$3:$AV$1220,48,0)</f>
        <v>311.01416448611945</v>
      </c>
      <c r="I317" s="28">
        <f t="shared" si="4"/>
        <v>61.904164486119441</v>
      </c>
    </row>
    <row r="318" spans="1:9" ht="12.6" customHeight="1" x14ac:dyDescent="0.3">
      <c r="A318" s="161" t="s">
        <v>1329</v>
      </c>
      <c r="B318" s="162" t="s">
        <v>1018</v>
      </c>
      <c r="C318" s="163">
        <v>249.11</v>
      </c>
      <c r="D318" s="164">
        <v>249.11</v>
      </c>
      <c r="E318" s="165" t="s">
        <v>3962</v>
      </c>
      <c r="F318" s="166" t="s">
        <v>2507</v>
      </c>
      <c r="G318" s="167"/>
      <c r="H318" s="28">
        <f>VLOOKUP(A318,РАСЧЕТ!$A$3:$AV$1220,48,0)</f>
        <v>311.01416448611945</v>
      </c>
      <c r="I318" s="28">
        <f t="shared" si="4"/>
        <v>61.904164486119441</v>
      </c>
    </row>
    <row r="319" spans="1:9" ht="12.6" customHeight="1" x14ac:dyDescent="0.3">
      <c r="A319" s="161" t="s">
        <v>1603</v>
      </c>
      <c r="B319" s="162" t="s">
        <v>1005</v>
      </c>
      <c r="C319" s="163">
        <v>240.51</v>
      </c>
      <c r="D319" s="164">
        <v>240.51</v>
      </c>
      <c r="E319" s="165" t="s">
        <v>3962</v>
      </c>
      <c r="F319" s="166" t="s">
        <v>2503</v>
      </c>
      <c r="G319" s="167"/>
      <c r="H319" s="28">
        <f>VLOOKUP(A319,РАСЧЕТ!$A$3:$AV$1220,48,0)</f>
        <v>300.28953812452914</v>
      </c>
      <c r="I319" s="28">
        <f t="shared" si="4"/>
        <v>59.779538124529154</v>
      </c>
    </row>
    <row r="320" spans="1:9" ht="12.6" customHeight="1" x14ac:dyDescent="0.3">
      <c r="A320" s="161" t="s">
        <v>2295</v>
      </c>
      <c r="B320" s="162" t="s">
        <v>555</v>
      </c>
      <c r="C320" s="163">
        <v>356.48</v>
      </c>
      <c r="D320" s="164">
        <v>356.48</v>
      </c>
      <c r="E320" s="165" t="s">
        <v>3962</v>
      </c>
      <c r="F320" s="166" t="s">
        <v>3392</v>
      </c>
      <c r="G320" s="167"/>
      <c r="H320" s="28">
        <f>VLOOKUP(A320,РАСЧЕТ!$A$3:$AV$1220,48,0)</f>
        <v>445.07199400599865</v>
      </c>
      <c r="I320" s="28">
        <f t="shared" si="4"/>
        <v>88.591994005998629</v>
      </c>
    </row>
    <row r="321" spans="1:9" ht="12.6" customHeight="1" x14ac:dyDescent="0.3">
      <c r="A321" s="161" t="s">
        <v>2366</v>
      </c>
      <c r="B321" s="162" t="s">
        <v>1065</v>
      </c>
      <c r="C321" s="163">
        <v>188.97</v>
      </c>
      <c r="D321" s="164">
        <v>188.97</v>
      </c>
      <c r="E321" s="165" t="s">
        <v>3962</v>
      </c>
      <c r="F321" s="166" t="s">
        <v>3513</v>
      </c>
      <c r="G321" s="167"/>
      <c r="H321" s="28">
        <f>VLOOKUP(A321,РАСЧЕТ!$A$3:$AV$1220,48,0)</f>
        <v>235.94177995498723</v>
      </c>
      <c r="I321" s="28">
        <f t="shared" si="4"/>
        <v>46.971779954987227</v>
      </c>
    </row>
    <row r="322" spans="1:9" ht="12.6" customHeight="1" x14ac:dyDescent="0.3">
      <c r="A322" s="161" t="s">
        <v>2144</v>
      </c>
      <c r="B322" s="162" t="s">
        <v>593</v>
      </c>
      <c r="C322" s="163">
        <v>201.86</v>
      </c>
      <c r="D322" s="164">
        <v>201.86</v>
      </c>
      <c r="E322" s="165" t="s">
        <v>3962</v>
      </c>
      <c r="F322" s="166" t="s">
        <v>2471</v>
      </c>
      <c r="G322" s="167"/>
      <c r="H322" s="28">
        <f>VLOOKUP(A322,РАСЧЕТ!$A$3:$AV$1220,48,0)</f>
        <v>252.02871949737269</v>
      </c>
      <c r="I322" s="28">
        <f t="shared" ref="I322:I385" si="5">H322-C322</f>
        <v>50.168719497372678</v>
      </c>
    </row>
    <row r="323" spans="1:9" ht="12.6" customHeight="1" x14ac:dyDescent="0.3">
      <c r="A323" s="161" t="s">
        <v>2156</v>
      </c>
      <c r="B323" s="162" t="s">
        <v>1060</v>
      </c>
      <c r="C323" s="163">
        <v>197.57</v>
      </c>
      <c r="D323" s="164">
        <v>197.57</v>
      </c>
      <c r="E323" s="165" t="s">
        <v>3962</v>
      </c>
      <c r="F323" s="166" t="s">
        <v>2469</v>
      </c>
      <c r="G323" s="167"/>
      <c r="H323" s="28">
        <f>VLOOKUP(A323,РАСЧЕТ!$A$3:$AV$1220,48,0)</f>
        <v>246.66640631657751</v>
      </c>
      <c r="I323" s="28">
        <f t="shared" si="5"/>
        <v>49.096406316577514</v>
      </c>
    </row>
    <row r="324" spans="1:9" ht="12.6" customHeight="1" x14ac:dyDescent="0.3">
      <c r="A324" s="161" t="s">
        <v>2158</v>
      </c>
      <c r="B324" s="162" t="s">
        <v>635</v>
      </c>
      <c r="C324" s="163">
        <v>176.1</v>
      </c>
      <c r="D324" s="164">
        <v>176.1</v>
      </c>
      <c r="E324" s="165" t="s">
        <v>3962</v>
      </c>
      <c r="F324" s="166" t="s">
        <v>2453</v>
      </c>
      <c r="G324" s="167"/>
      <c r="H324" s="28">
        <f>VLOOKUP(A324,РАСЧЕТ!$A$3:$AV$1220,48,0)</f>
        <v>219.8548404126017</v>
      </c>
      <c r="I324" s="28">
        <f t="shared" si="5"/>
        <v>43.754840412601709</v>
      </c>
    </row>
    <row r="325" spans="1:9" ht="12.6" customHeight="1" x14ac:dyDescent="0.3">
      <c r="A325" s="161" t="s">
        <v>2185</v>
      </c>
      <c r="B325" s="162" t="s">
        <v>585</v>
      </c>
      <c r="C325" s="163">
        <v>292.06</v>
      </c>
      <c r="D325" s="164">
        <v>292.06</v>
      </c>
      <c r="E325" s="165" t="s">
        <v>3962</v>
      </c>
      <c r="F325" s="166" t="s">
        <v>2532</v>
      </c>
      <c r="G325" s="167"/>
      <c r="H325" s="28">
        <f>VLOOKUP(A325,РАСЧЕТ!$A$3:$AV$1220,48,0)</f>
        <v>364.63729629407112</v>
      </c>
      <c r="I325" s="28">
        <f t="shared" si="5"/>
        <v>72.577296294071118</v>
      </c>
    </row>
    <row r="326" spans="1:9" ht="12.6" customHeight="1" x14ac:dyDescent="0.3">
      <c r="A326" s="161" t="s">
        <v>1366</v>
      </c>
      <c r="B326" s="162" t="s">
        <v>1069</v>
      </c>
      <c r="C326" s="163">
        <v>167.51</v>
      </c>
      <c r="D326" s="164">
        <v>167.51</v>
      </c>
      <c r="E326" s="165" t="s">
        <v>3962</v>
      </c>
      <c r="F326" s="166" t="s">
        <v>2445</v>
      </c>
      <c r="G326" s="167"/>
      <c r="H326" s="28">
        <f>VLOOKUP(A326,РАСЧЕТ!$A$3:$AV$1220,48,0)</f>
        <v>209.13021405101139</v>
      </c>
      <c r="I326" s="28">
        <f t="shared" si="5"/>
        <v>41.620214051011402</v>
      </c>
    </row>
    <row r="327" spans="1:9" ht="12.6" customHeight="1" x14ac:dyDescent="0.3">
      <c r="A327" s="161" t="s">
        <v>1798</v>
      </c>
      <c r="B327" s="162" t="s">
        <v>652</v>
      </c>
      <c r="C327" s="163">
        <v>188.97</v>
      </c>
      <c r="D327" s="164">
        <v>188.97</v>
      </c>
      <c r="E327" s="165" t="s">
        <v>3962</v>
      </c>
      <c r="F327" s="166" t="s">
        <v>2462</v>
      </c>
      <c r="G327" s="167"/>
      <c r="H327" s="28">
        <f>VLOOKUP(A327,РАСЧЕТ!$A$3:$AV$1220,48,0)</f>
        <v>235.94177995498723</v>
      </c>
      <c r="I327" s="28">
        <f t="shared" si="5"/>
        <v>46.971779954987227</v>
      </c>
    </row>
    <row r="328" spans="1:9" ht="12.6" customHeight="1" x14ac:dyDescent="0.3">
      <c r="A328" s="161" t="s">
        <v>1604</v>
      </c>
      <c r="B328" s="162" t="s">
        <v>1066</v>
      </c>
      <c r="C328" s="163">
        <v>193.27</v>
      </c>
      <c r="D328" s="164">
        <v>193.27</v>
      </c>
      <c r="E328" s="165" t="s">
        <v>3962</v>
      </c>
      <c r="F328" s="166" t="s">
        <v>2465</v>
      </c>
      <c r="G328" s="167"/>
      <c r="H328" s="28">
        <f>VLOOKUP(A328,РАСЧЕТ!$A$3:$AV$1220,48,0)</f>
        <v>241.30409313578238</v>
      </c>
      <c r="I328" s="28">
        <f t="shared" si="5"/>
        <v>48.034093135782371</v>
      </c>
    </row>
    <row r="329" spans="1:9" ht="12.6" customHeight="1" x14ac:dyDescent="0.3">
      <c r="A329" s="161" t="s">
        <v>1699</v>
      </c>
      <c r="B329" s="162" t="s">
        <v>580</v>
      </c>
      <c r="C329" s="163">
        <v>163.21</v>
      </c>
      <c r="D329" s="164">
        <v>163.21</v>
      </c>
      <c r="E329" s="165" t="s">
        <v>3962</v>
      </c>
      <c r="F329" s="166" t="s">
        <v>2435</v>
      </c>
      <c r="G329" s="167"/>
      <c r="H329" s="28">
        <f>VLOOKUP(A329,РАСЧЕТ!$A$3:$AV$1220,48,0)</f>
        <v>203.76790087021621</v>
      </c>
      <c r="I329" s="28">
        <f t="shared" si="5"/>
        <v>40.557900870216201</v>
      </c>
    </row>
    <row r="330" spans="1:9" ht="12.6" customHeight="1" x14ac:dyDescent="0.3">
      <c r="A330" s="161" t="s">
        <v>2332</v>
      </c>
      <c r="B330" s="162" t="s">
        <v>653</v>
      </c>
      <c r="C330" s="163">
        <v>137.44</v>
      </c>
      <c r="D330" s="164">
        <v>137.44</v>
      </c>
      <c r="E330" s="165" t="s">
        <v>3962</v>
      </c>
      <c r="F330" s="166" t="s">
        <v>3357</v>
      </c>
      <c r="G330" s="167"/>
      <c r="H330" s="28">
        <f>VLOOKUP(A330,РАСЧЕТ!$A$3:$AV$1220,48,0)</f>
        <v>171.59402178544525</v>
      </c>
      <c r="I330" s="28">
        <f t="shared" si="5"/>
        <v>34.154021785445252</v>
      </c>
    </row>
    <row r="331" spans="1:9" ht="12.6" customHeight="1" x14ac:dyDescent="0.3">
      <c r="A331" s="161" t="s">
        <v>1726</v>
      </c>
      <c r="B331" s="162" t="s">
        <v>801</v>
      </c>
      <c r="C331" s="163">
        <v>184.69</v>
      </c>
      <c r="D331" s="164">
        <v>184.69</v>
      </c>
      <c r="E331" s="165" t="s">
        <v>3962</v>
      </c>
      <c r="F331" s="166" t="s">
        <v>2459</v>
      </c>
      <c r="G331" s="167"/>
      <c r="H331" s="28">
        <f>VLOOKUP(A331,РАСЧЕТ!$A$3:$AV$1220,48,0)</f>
        <v>230.57946677419204</v>
      </c>
      <c r="I331" s="28">
        <f t="shared" si="5"/>
        <v>45.889466774192044</v>
      </c>
    </row>
    <row r="332" spans="1:9" ht="12.6" customHeight="1" x14ac:dyDescent="0.3">
      <c r="A332" s="161" t="s">
        <v>1709</v>
      </c>
      <c r="B332" s="162" t="s">
        <v>781</v>
      </c>
      <c r="C332" s="163">
        <v>176.1</v>
      </c>
      <c r="D332" s="164">
        <v>176.1</v>
      </c>
      <c r="E332" s="165" t="s">
        <v>3962</v>
      </c>
      <c r="F332" s="166" t="s">
        <v>2450</v>
      </c>
      <c r="G332" s="167"/>
      <c r="H332" s="28">
        <f>VLOOKUP(A332,РАСЧЕТ!$A$3:$AV$1220,48,0)</f>
        <v>219.8548404126017</v>
      </c>
      <c r="I332" s="28">
        <f t="shared" si="5"/>
        <v>43.754840412601709</v>
      </c>
    </row>
    <row r="333" spans="1:9" ht="12.6" customHeight="1" x14ac:dyDescent="0.3">
      <c r="A333" s="161" t="s">
        <v>1670</v>
      </c>
      <c r="B333" s="162" t="s">
        <v>1137</v>
      </c>
      <c r="C333" s="163">
        <v>266.29000000000002</v>
      </c>
      <c r="D333" s="164">
        <v>266.29000000000002</v>
      </c>
      <c r="E333" s="165" t="s">
        <v>3962</v>
      </c>
      <c r="F333" s="166" t="s">
        <v>2520</v>
      </c>
      <c r="G333" s="167"/>
      <c r="H333" s="28">
        <f>VLOOKUP(A333,РАСЧЕТ!$A$3:$AV$1220,48,0)</f>
        <v>332.46341720930019</v>
      </c>
      <c r="I333" s="28">
        <f t="shared" si="5"/>
        <v>66.173417209300169</v>
      </c>
    </row>
    <row r="334" spans="1:9" ht="12.6" customHeight="1" x14ac:dyDescent="0.3">
      <c r="A334" s="161" t="s">
        <v>2013</v>
      </c>
      <c r="B334" s="162" t="s">
        <v>802</v>
      </c>
      <c r="C334" s="163">
        <v>193.27</v>
      </c>
      <c r="D334" s="164">
        <v>193.27</v>
      </c>
      <c r="E334" s="165" t="s">
        <v>3962</v>
      </c>
      <c r="F334" s="166" t="s">
        <v>2467</v>
      </c>
      <c r="G334" s="167"/>
      <c r="H334" s="28">
        <f>VLOOKUP(A334,РАСЧЕТ!$A$3:$AV$1220,48,0)</f>
        <v>241.30409313578238</v>
      </c>
      <c r="I334" s="28">
        <f t="shared" si="5"/>
        <v>48.034093135782371</v>
      </c>
    </row>
    <row r="335" spans="1:9" ht="12.6" customHeight="1" x14ac:dyDescent="0.3">
      <c r="A335" s="161" t="s">
        <v>1688</v>
      </c>
      <c r="B335" s="162" t="s">
        <v>1167</v>
      </c>
      <c r="C335" s="163">
        <v>137.44</v>
      </c>
      <c r="D335" s="164">
        <v>137.44</v>
      </c>
      <c r="E335" s="165" t="s">
        <v>3962</v>
      </c>
      <c r="F335" s="166" t="s">
        <v>2408</v>
      </c>
      <c r="G335" s="167"/>
      <c r="H335" s="28">
        <f>VLOOKUP(A335,РАСЧЕТ!$A$3:$AV$1220,48,0)</f>
        <v>171.59402178544525</v>
      </c>
      <c r="I335" s="28">
        <f t="shared" si="5"/>
        <v>34.154021785445252</v>
      </c>
    </row>
    <row r="336" spans="1:9" ht="12.6" customHeight="1" x14ac:dyDescent="0.3">
      <c r="A336" s="161" t="s">
        <v>2076</v>
      </c>
      <c r="B336" s="162" t="s">
        <v>1006</v>
      </c>
      <c r="C336" s="163">
        <v>240.51</v>
      </c>
      <c r="D336" s="164">
        <v>240.51</v>
      </c>
      <c r="E336" s="165" t="s">
        <v>3962</v>
      </c>
      <c r="F336" s="166" t="s">
        <v>2396</v>
      </c>
      <c r="G336" s="167"/>
      <c r="H336" s="28">
        <f>VLOOKUP(A336,РАСЧЕТ!$A$3:$AV$1220,48,0)</f>
        <v>300.28953812452914</v>
      </c>
      <c r="I336" s="28">
        <f t="shared" si="5"/>
        <v>59.779538124529154</v>
      </c>
    </row>
    <row r="337" spans="1:9" ht="12.6" customHeight="1" x14ac:dyDescent="0.3">
      <c r="A337" s="161" t="s">
        <v>2147</v>
      </c>
      <c r="B337" s="162" t="s">
        <v>609</v>
      </c>
      <c r="C337" s="163">
        <v>214.75</v>
      </c>
      <c r="D337" s="164">
        <v>214.75</v>
      </c>
      <c r="E337" s="165" t="s">
        <v>3962</v>
      </c>
      <c r="F337" s="166" t="s">
        <v>2392</v>
      </c>
      <c r="G337" s="167"/>
      <c r="H337" s="28">
        <f>VLOOKUP(A337,РАСЧЕТ!$A$3:$AV$1220,48,0)</f>
        <v>268.11565903975821</v>
      </c>
      <c r="I337" s="28">
        <f t="shared" si="5"/>
        <v>53.365659039758214</v>
      </c>
    </row>
    <row r="338" spans="1:9" ht="12.6" customHeight="1" x14ac:dyDescent="0.3">
      <c r="A338" s="161" t="s">
        <v>2179</v>
      </c>
      <c r="B338" s="162" t="s">
        <v>916</v>
      </c>
      <c r="C338" s="163">
        <v>163.21</v>
      </c>
      <c r="D338" s="164">
        <v>163.21</v>
      </c>
      <c r="E338" s="165" t="s">
        <v>3962</v>
      </c>
      <c r="F338" s="166" t="s">
        <v>2417</v>
      </c>
      <c r="G338" s="167"/>
      <c r="H338" s="28">
        <f>VLOOKUP(A338,РАСЧЕТ!$A$3:$AV$1220,48,0)</f>
        <v>203.76790087021621</v>
      </c>
      <c r="I338" s="28">
        <f t="shared" si="5"/>
        <v>40.557900870216201</v>
      </c>
    </row>
    <row r="339" spans="1:9" ht="12.6" customHeight="1" x14ac:dyDescent="0.3">
      <c r="A339" s="161" t="s">
        <v>2368</v>
      </c>
      <c r="B339" s="162" t="s">
        <v>1104</v>
      </c>
      <c r="C339" s="163">
        <v>167.51</v>
      </c>
      <c r="D339" s="164">
        <v>167.51</v>
      </c>
      <c r="E339" s="165" t="s">
        <v>3962</v>
      </c>
      <c r="F339" s="166" t="s">
        <v>3516</v>
      </c>
      <c r="G339" s="167"/>
      <c r="H339" s="28">
        <f>VLOOKUP(A339,РАСЧЕТ!$A$3:$AV$1220,48,0)</f>
        <v>209.13021405101139</v>
      </c>
      <c r="I339" s="28">
        <f t="shared" si="5"/>
        <v>41.620214051011402</v>
      </c>
    </row>
    <row r="340" spans="1:9" ht="12.6" customHeight="1" x14ac:dyDescent="0.3">
      <c r="A340" s="161" t="s">
        <v>1785</v>
      </c>
      <c r="B340" s="162" t="s">
        <v>1014</v>
      </c>
      <c r="C340" s="163">
        <v>163.21</v>
      </c>
      <c r="D340" s="164">
        <v>163.21</v>
      </c>
      <c r="E340" s="165" t="s">
        <v>3962</v>
      </c>
      <c r="F340" s="166" t="s">
        <v>2441</v>
      </c>
      <c r="G340" s="167"/>
      <c r="H340" s="28">
        <f>VLOOKUP(A340,РАСЧЕТ!$A$3:$AV$1220,48,0)</f>
        <v>203.76790087021621</v>
      </c>
      <c r="I340" s="28">
        <f t="shared" si="5"/>
        <v>40.557900870216201</v>
      </c>
    </row>
    <row r="341" spans="1:9" ht="12.6" customHeight="1" x14ac:dyDescent="0.3">
      <c r="A341" s="161" t="s">
        <v>3526</v>
      </c>
      <c r="B341" s="162" t="s">
        <v>782</v>
      </c>
      <c r="C341" s="163">
        <v>197.57</v>
      </c>
      <c r="D341" s="164">
        <v>197.57</v>
      </c>
      <c r="E341" s="165" t="s">
        <v>3962</v>
      </c>
      <c r="F341" s="166" t="s">
        <v>4016</v>
      </c>
      <c r="G341" s="167"/>
      <c r="H341" s="28">
        <f>VLOOKUP(A341,РАСЧЕТ!$A$3:$AV$1220,48,0)</f>
        <v>246.66640631657751</v>
      </c>
      <c r="I341" s="28">
        <f t="shared" si="5"/>
        <v>49.096406316577514</v>
      </c>
    </row>
    <row r="342" spans="1:9" ht="12.6" customHeight="1" x14ac:dyDescent="0.3">
      <c r="A342" s="161" t="s">
        <v>2073</v>
      </c>
      <c r="B342" s="162" t="s">
        <v>971</v>
      </c>
      <c r="C342" s="163">
        <v>133.13999999999999</v>
      </c>
      <c r="D342" s="164">
        <v>133.13999999999999</v>
      </c>
      <c r="E342" s="165" t="s">
        <v>3962</v>
      </c>
      <c r="F342" s="166" t="s">
        <v>2405</v>
      </c>
      <c r="G342" s="167"/>
      <c r="H342" s="28">
        <f>VLOOKUP(A342,РАСЧЕТ!$A$3:$AV$1220,48,0)</f>
        <v>166.23170860465009</v>
      </c>
      <c r="I342" s="28">
        <f t="shared" si="5"/>
        <v>33.091708604650108</v>
      </c>
    </row>
    <row r="343" spans="1:9" ht="12.6" customHeight="1" x14ac:dyDescent="0.3">
      <c r="A343" s="161" t="s">
        <v>2169</v>
      </c>
      <c r="B343" s="162" t="s">
        <v>594</v>
      </c>
      <c r="C343" s="163">
        <v>137.44</v>
      </c>
      <c r="D343" s="164">
        <v>137.44</v>
      </c>
      <c r="E343" s="165" t="s">
        <v>3962</v>
      </c>
      <c r="F343" s="166" t="s">
        <v>2400</v>
      </c>
      <c r="G343" s="167"/>
      <c r="H343" s="28">
        <f>VLOOKUP(A343,РАСЧЕТ!$A$3:$AV$1220,48,0)</f>
        <v>171.59402178544525</v>
      </c>
      <c r="I343" s="28">
        <f t="shared" si="5"/>
        <v>34.154021785445252</v>
      </c>
    </row>
    <row r="344" spans="1:9" ht="12.6" customHeight="1" x14ac:dyDescent="0.3">
      <c r="A344" s="161" t="s">
        <v>2298</v>
      </c>
      <c r="B344" s="162" t="s">
        <v>561</v>
      </c>
      <c r="C344" s="163">
        <v>287.77</v>
      </c>
      <c r="D344" s="164">
        <v>287.77</v>
      </c>
      <c r="E344" s="165" t="s">
        <v>3962</v>
      </c>
      <c r="F344" s="166" t="s">
        <v>3389</v>
      </c>
      <c r="G344" s="167"/>
      <c r="H344" s="28">
        <f>VLOOKUP(A344,РАСЧЕТ!$A$3:$AV$1220,48,0)</f>
        <v>359.27498311327599</v>
      </c>
      <c r="I344" s="28">
        <f t="shared" si="5"/>
        <v>71.504983113276012</v>
      </c>
    </row>
    <row r="345" spans="1:9" ht="12.6" customHeight="1" x14ac:dyDescent="0.3">
      <c r="A345" s="161" t="s">
        <v>2346</v>
      </c>
      <c r="B345" s="162" t="s">
        <v>762</v>
      </c>
      <c r="C345" s="163">
        <v>167.51</v>
      </c>
      <c r="D345" s="164">
        <v>167.51</v>
      </c>
      <c r="E345" s="165" t="s">
        <v>3962</v>
      </c>
      <c r="F345" s="166" t="s">
        <v>3367</v>
      </c>
      <c r="G345" s="167"/>
      <c r="H345" s="28">
        <f>VLOOKUP(A345,РАСЧЕТ!$A$3:$AV$1220,48,0)</f>
        <v>209.13021405101139</v>
      </c>
      <c r="I345" s="28">
        <f t="shared" si="5"/>
        <v>41.620214051011402</v>
      </c>
    </row>
    <row r="346" spans="1:9" ht="12.6" customHeight="1" x14ac:dyDescent="0.3">
      <c r="A346" s="161" t="s">
        <v>2296</v>
      </c>
      <c r="B346" s="162" t="s">
        <v>1105</v>
      </c>
      <c r="C346" s="163">
        <v>210.45</v>
      </c>
      <c r="D346" s="164">
        <v>210.45</v>
      </c>
      <c r="E346" s="165" t="s">
        <v>3962</v>
      </c>
      <c r="F346" s="166" t="s">
        <v>3374</v>
      </c>
      <c r="G346" s="167"/>
      <c r="H346" s="28">
        <f>VLOOKUP(A346,РАСЧЕТ!$A$3:$AV$1220,48,0)</f>
        <v>262.75334585896303</v>
      </c>
      <c r="I346" s="28">
        <f t="shared" si="5"/>
        <v>52.303345858963041</v>
      </c>
    </row>
    <row r="347" spans="1:9" ht="12.6" customHeight="1" x14ac:dyDescent="0.3">
      <c r="A347" s="161" t="s">
        <v>2268</v>
      </c>
      <c r="B347" s="162" t="s">
        <v>981</v>
      </c>
      <c r="C347" s="163">
        <v>253.4</v>
      </c>
      <c r="D347" s="164">
        <v>253.4</v>
      </c>
      <c r="E347" s="165" t="s">
        <v>3962</v>
      </c>
      <c r="F347" s="166" t="s">
        <v>3383</v>
      </c>
      <c r="G347" s="167"/>
      <c r="H347" s="28">
        <f>VLOOKUP(A347,РАСЧЕТ!$A$3:$AV$1220,48,0)</f>
        <v>316.3764776669147</v>
      </c>
      <c r="I347" s="28">
        <f t="shared" si="5"/>
        <v>62.97647766691469</v>
      </c>
    </row>
    <row r="348" spans="1:9" ht="12.6" customHeight="1" x14ac:dyDescent="0.3">
      <c r="A348" s="161" t="s">
        <v>1776</v>
      </c>
      <c r="B348" s="162" t="s">
        <v>930</v>
      </c>
      <c r="C348" s="163">
        <v>154.62</v>
      </c>
      <c r="D348" s="164">
        <v>154.62</v>
      </c>
      <c r="E348" s="165" t="s">
        <v>3962</v>
      </c>
      <c r="F348" s="166" t="s">
        <v>2425</v>
      </c>
      <c r="G348" s="167"/>
      <c r="H348" s="28">
        <f>VLOOKUP(A348,РАСЧЕТ!$A$3:$AV$1220,48,0)</f>
        <v>193.04327450862593</v>
      </c>
      <c r="I348" s="28">
        <f t="shared" si="5"/>
        <v>38.423274508625923</v>
      </c>
    </row>
    <row r="349" spans="1:9" ht="12.6" customHeight="1" x14ac:dyDescent="0.3">
      <c r="A349" s="161" t="s">
        <v>2267</v>
      </c>
      <c r="B349" s="162" t="s">
        <v>595</v>
      </c>
      <c r="C349" s="163">
        <v>266.29000000000002</v>
      </c>
      <c r="D349" s="164">
        <v>266.29000000000002</v>
      </c>
      <c r="E349" s="165" t="s">
        <v>3962</v>
      </c>
      <c r="F349" s="166" t="s">
        <v>3386</v>
      </c>
      <c r="G349" s="167"/>
      <c r="H349" s="28">
        <f>VLOOKUP(A349,РАСЧЕТ!$A$3:$AV$1220,48,0)</f>
        <v>332.46341720930019</v>
      </c>
      <c r="I349" s="28">
        <f t="shared" si="5"/>
        <v>66.173417209300169</v>
      </c>
    </row>
    <row r="350" spans="1:9" ht="12.6" customHeight="1" x14ac:dyDescent="0.3">
      <c r="A350" s="161" t="s">
        <v>2121</v>
      </c>
      <c r="B350" s="162" t="s">
        <v>1122</v>
      </c>
      <c r="C350" s="163">
        <v>244.81</v>
      </c>
      <c r="D350" s="164">
        <v>244.81</v>
      </c>
      <c r="E350" s="165" t="s">
        <v>3962</v>
      </c>
      <c r="F350" s="166" t="s">
        <v>2433</v>
      </c>
      <c r="G350" s="167"/>
      <c r="H350" s="28">
        <f>VLOOKUP(A350,РАСЧЕТ!$A$3:$AV$1220,48,0)</f>
        <v>305.65185130532439</v>
      </c>
      <c r="I350" s="28">
        <f t="shared" si="5"/>
        <v>60.841851305324383</v>
      </c>
    </row>
    <row r="351" spans="1:9" ht="12.6" customHeight="1" x14ac:dyDescent="0.3">
      <c r="A351" s="161" t="s">
        <v>2041</v>
      </c>
      <c r="B351" s="162" t="s">
        <v>1072</v>
      </c>
      <c r="C351" s="163">
        <v>150.32</v>
      </c>
      <c r="D351" s="164">
        <v>150.32</v>
      </c>
      <c r="E351" s="165" t="s">
        <v>3962</v>
      </c>
      <c r="F351" s="166" t="s">
        <v>2418</v>
      </c>
      <c r="G351" s="167"/>
      <c r="H351" s="28">
        <f>VLOOKUP(A351,РАСЧЕТ!$A$3:$AV$1220,48,0)</f>
        <v>187.68096132783072</v>
      </c>
      <c r="I351" s="28">
        <f t="shared" si="5"/>
        <v>37.360961327830722</v>
      </c>
    </row>
    <row r="352" spans="1:9" ht="12.6" customHeight="1" x14ac:dyDescent="0.3">
      <c r="A352" s="161" t="s">
        <v>2369</v>
      </c>
      <c r="B352" s="162" t="s">
        <v>972</v>
      </c>
      <c r="C352" s="163">
        <v>171.8</v>
      </c>
      <c r="D352" s="164">
        <v>171.8</v>
      </c>
      <c r="E352" s="165" t="s">
        <v>3962</v>
      </c>
      <c r="F352" s="166" t="s">
        <v>3518</v>
      </c>
      <c r="G352" s="167"/>
      <c r="H352" s="28">
        <f>VLOOKUP(A352,РАСЧЕТ!$A$3:$AV$1220,48,0)</f>
        <v>214.49252723180655</v>
      </c>
      <c r="I352" s="28">
        <f t="shared" si="5"/>
        <v>42.692527231806537</v>
      </c>
    </row>
    <row r="353" spans="1:9" ht="12.6" customHeight="1" x14ac:dyDescent="0.3">
      <c r="A353" s="161" t="s">
        <v>1675</v>
      </c>
      <c r="B353" s="162" t="s">
        <v>1015</v>
      </c>
      <c r="C353" s="163">
        <v>193.27</v>
      </c>
      <c r="D353" s="164">
        <v>193.27</v>
      </c>
      <c r="E353" s="165" t="s">
        <v>3962</v>
      </c>
      <c r="F353" s="166" t="s">
        <v>2466</v>
      </c>
      <c r="G353" s="167"/>
      <c r="H353" s="28">
        <f>VLOOKUP(A353,РАСЧЕТ!$A$3:$AV$1220,48,0)</f>
        <v>241.30409313578238</v>
      </c>
      <c r="I353" s="28">
        <f t="shared" si="5"/>
        <v>48.034093135782371</v>
      </c>
    </row>
    <row r="354" spans="1:9" ht="12.6" customHeight="1" x14ac:dyDescent="0.3">
      <c r="A354" s="161" t="s">
        <v>2372</v>
      </c>
      <c r="B354" s="162" t="s">
        <v>1169</v>
      </c>
      <c r="C354" s="163">
        <v>163.21</v>
      </c>
      <c r="D354" s="164">
        <v>163.21</v>
      </c>
      <c r="E354" s="165" t="s">
        <v>3962</v>
      </c>
      <c r="F354" s="166" t="s">
        <v>3519</v>
      </c>
      <c r="G354" s="167"/>
      <c r="H354" s="28">
        <f>VLOOKUP(A354,РАСЧЕТ!$A$3:$AV$1220,48,0)</f>
        <v>203.76790087021621</v>
      </c>
      <c r="I354" s="28">
        <f t="shared" si="5"/>
        <v>40.557900870216201</v>
      </c>
    </row>
    <row r="355" spans="1:9" ht="12.6" customHeight="1" x14ac:dyDescent="0.3">
      <c r="A355" s="161" t="s">
        <v>2149</v>
      </c>
      <c r="B355" s="162" t="s">
        <v>1170</v>
      </c>
      <c r="C355" s="163">
        <v>206.16</v>
      </c>
      <c r="D355" s="164">
        <v>206.16</v>
      </c>
      <c r="E355" s="165" t="s">
        <v>3962</v>
      </c>
      <c r="F355" s="166" t="s">
        <v>2378</v>
      </c>
      <c r="G355" s="167"/>
      <c r="H355" s="28">
        <f>VLOOKUP(A355,РАСЧЕТ!$A$3:$AV$1220,48,0)</f>
        <v>257.39103267816785</v>
      </c>
      <c r="I355" s="28">
        <f t="shared" si="5"/>
        <v>51.23103267816785</v>
      </c>
    </row>
    <row r="356" spans="1:9" ht="12.6" customHeight="1" x14ac:dyDescent="0.3">
      <c r="A356" s="161" t="s">
        <v>2018</v>
      </c>
      <c r="B356" s="162" t="s">
        <v>1063</v>
      </c>
      <c r="C356" s="163">
        <v>176.1</v>
      </c>
      <c r="D356" s="164">
        <v>176.1</v>
      </c>
      <c r="E356" s="165" t="s">
        <v>3962</v>
      </c>
      <c r="F356" s="166" t="s">
        <v>2452</v>
      </c>
      <c r="G356" s="167"/>
      <c r="H356" s="28">
        <f>VLOOKUP(A356,РАСЧЕТ!$A$3:$AV$1220,48,0)</f>
        <v>219.8548404126017</v>
      </c>
      <c r="I356" s="28">
        <f t="shared" si="5"/>
        <v>43.754840412601709</v>
      </c>
    </row>
    <row r="357" spans="1:9" ht="12.6" customHeight="1" x14ac:dyDescent="0.3">
      <c r="A357" s="161" t="s">
        <v>2193</v>
      </c>
      <c r="B357" s="162" t="s">
        <v>907</v>
      </c>
      <c r="C357" s="163">
        <v>176.1</v>
      </c>
      <c r="D357" s="164">
        <v>176.1</v>
      </c>
      <c r="E357" s="165" t="s">
        <v>3962</v>
      </c>
      <c r="F357" s="166" t="s">
        <v>2454</v>
      </c>
      <c r="G357" s="167"/>
      <c r="H357" s="28">
        <f>VLOOKUP(A357,РАСЧЕТ!$A$3:$AV$1220,48,0)</f>
        <v>219.8548404126017</v>
      </c>
      <c r="I357" s="28">
        <f t="shared" si="5"/>
        <v>43.754840412601709</v>
      </c>
    </row>
    <row r="358" spans="1:9" ht="12.6" customHeight="1" x14ac:dyDescent="0.3">
      <c r="A358" s="161" t="s">
        <v>1698</v>
      </c>
      <c r="B358" s="162" t="s">
        <v>1042</v>
      </c>
      <c r="C358" s="163">
        <v>261.99</v>
      </c>
      <c r="D358" s="164">
        <v>261.99</v>
      </c>
      <c r="E358" s="165" t="s">
        <v>3962</v>
      </c>
      <c r="F358" s="166" t="s">
        <v>2517</v>
      </c>
      <c r="G358" s="167"/>
      <c r="H358" s="28">
        <f>VLOOKUP(A358,РАСЧЕТ!$A$3:$AV$1220,48,0)</f>
        <v>327.10110402850501</v>
      </c>
      <c r="I358" s="28">
        <f t="shared" si="5"/>
        <v>65.111104028504997</v>
      </c>
    </row>
    <row r="359" spans="1:9" ht="12.6" customHeight="1" x14ac:dyDescent="0.3">
      <c r="A359" s="161" t="s">
        <v>1734</v>
      </c>
      <c r="B359" s="162" t="s">
        <v>1735</v>
      </c>
      <c r="C359" s="163">
        <v>249.11</v>
      </c>
      <c r="D359" s="164">
        <v>249.11</v>
      </c>
      <c r="E359" s="165" t="s">
        <v>3962</v>
      </c>
      <c r="F359" s="166" t="s">
        <v>2508</v>
      </c>
      <c r="G359" s="167"/>
      <c r="H359" s="28">
        <f>VLOOKUP(A359,РАСЧЕТ!$A$3:$AV$1220,48,0)</f>
        <v>311.01416448611945</v>
      </c>
      <c r="I359" s="28">
        <f t="shared" si="5"/>
        <v>61.904164486119441</v>
      </c>
    </row>
    <row r="360" spans="1:9" ht="12.6" customHeight="1" x14ac:dyDescent="0.3">
      <c r="A360" s="161" t="s">
        <v>1788</v>
      </c>
      <c r="B360" s="162" t="s">
        <v>1789</v>
      </c>
      <c r="C360" s="163">
        <v>257.7</v>
      </c>
      <c r="D360" s="164">
        <v>257.7</v>
      </c>
      <c r="E360" s="165" t="s">
        <v>3962</v>
      </c>
      <c r="F360" s="166" t="s">
        <v>2515</v>
      </c>
      <c r="G360" s="167"/>
      <c r="H360" s="28">
        <f>VLOOKUP(A360,РАСЧЕТ!$A$3:$AV$1220,48,0)</f>
        <v>321.73879084770982</v>
      </c>
      <c r="I360" s="28">
        <f t="shared" si="5"/>
        <v>64.038790847709834</v>
      </c>
    </row>
    <row r="361" spans="1:9" ht="12.6" customHeight="1" x14ac:dyDescent="0.3">
      <c r="A361" s="161" t="s">
        <v>1678</v>
      </c>
      <c r="B361" s="162" t="s">
        <v>1679</v>
      </c>
      <c r="C361" s="163">
        <v>188.97</v>
      </c>
      <c r="D361" s="164">
        <v>188.97</v>
      </c>
      <c r="E361" s="165" t="s">
        <v>3962</v>
      </c>
      <c r="F361" s="166" t="s">
        <v>2460</v>
      </c>
      <c r="G361" s="167"/>
      <c r="H361" s="28">
        <f>VLOOKUP(A361,РАСЧЕТ!$A$3:$AV$1220,48,0)</f>
        <v>235.94177995498723</v>
      </c>
      <c r="I361" s="28">
        <f t="shared" si="5"/>
        <v>46.971779954987227</v>
      </c>
    </row>
    <row r="362" spans="1:9" ht="12.6" customHeight="1" x14ac:dyDescent="0.3">
      <c r="A362" s="161" t="s">
        <v>2269</v>
      </c>
      <c r="B362" s="162" t="s">
        <v>1704</v>
      </c>
      <c r="C362" s="163">
        <v>214.75</v>
      </c>
      <c r="D362" s="164">
        <v>214.75</v>
      </c>
      <c r="E362" s="165" t="s">
        <v>3962</v>
      </c>
      <c r="F362" s="166" t="s">
        <v>3375</v>
      </c>
      <c r="G362" s="167"/>
      <c r="H362" s="28">
        <f>VLOOKUP(A362,РАСЧЕТ!$A$3:$AV$1220,48,0)</f>
        <v>268.11565903975821</v>
      </c>
      <c r="I362" s="28">
        <f t="shared" si="5"/>
        <v>53.365659039758214</v>
      </c>
    </row>
    <row r="363" spans="1:9" ht="12.6" customHeight="1" x14ac:dyDescent="0.3">
      <c r="A363" s="161" t="s">
        <v>1370</v>
      </c>
      <c r="B363" s="162" t="s">
        <v>1371</v>
      </c>
      <c r="C363" s="163">
        <v>266.29000000000002</v>
      </c>
      <c r="D363" s="164">
        <v>266.29000000000002</v>
      </c>
      <c r="E363" s="165" t="s">
        <v>3962</v>
      </c>
      <c r="F363" s="166" t="s">
        <v>2519</v>
      </c>
      <c r="G363" s="167"/>
      <c r="H363" s="28">
        <f>VLOOKUP(A363,РАСЧЕТ!$A$3:$AV$1220,48,0)</f>
        <v>332.46341720930019</v>
      </c>
      <c r="I363" s="28">
        <f t="shared" si="5"/>
        <v>66.173417209300169</v>
      </c>
    </row>
    <row r="364" spans="1:9" ht="12.6" customHeight="1" x14ac:dyDescent="0.3">
      <c r="A364" s="161" t="s">
        <v>2074</v>
      </c>
      <c r="B364" s="162" t="s">
        <v>1359</v>
      </c>
      <c r="C364" s="163">
        <v>244.81</v>
      </c>
      <c r="D364" s="164">
        <v>244.81</v>
      </c>
      <c r="E364" s="165" t="s">
        <v>3962</v>
      </c>
      <c r="F364" s="166" t="s">
        <v>2446</v>
      </c>
      <c r="G364" s="167"/>
      <c r="H364" s="28">
        <f>VLOOKUP(A364,РАСЧЕТ!$A$3:$AV$1220,48,0)</f>
        <v>305.65185130532439</v>
      </c>
      <c r="I364" s="28">
        <f t="shared" si="5"/>
        <v>60.841851305324383</v>
      </c>
    </row>
    <row r="365" spans="1:9" ht="12.6" customHeight="1" x14ac:dyDescent="0.3">
      <c r="A365" s="161" t="s">
        <v>2345</v>
      </c>
      <c r="B365" s="162" t="s">
        <v>1805</v>
      </c>
      <c r="C365" s="163">
        <v>171.8</v>
      </c>
      <c r="D365" s="164">
        <v>171.8</v>
      </c>
      <c r="E365" s="165" t="s">
        <v>3962</v>
      </c>
      <c r="F365" s="166" t="s">
        <v>3368</v>
      </c>
      <c r="G365" s="167"/>
      <c r="H365" s="28">
        <f>VLOOKUP(A365,РАСЧЕТ!$A$3:$AV$1220,48,0)</f>
        <v>214.49252723180655</v>
      </c>
      <c r="I365" s="28">
        <f t="shared" si="5"/>
        <v>42.692527231806537</v>
      </c>
    </row>
    <row r="366" spans="1:9" ht="12.6" customHeight="1" x14ac:dyDescent="0.3">
      <c r="A366" s="161" t="s">
        <v>2183</v>
      </c>
      <c r="B366" s="162" t="s">
        <v>1710</v>
      </c>
      <c r="C366" s="163">
        <v>171.8</v>
      </c>
      <c r="D366" s="164">
        <v>171.8</v>
      </c>
      <c r="E366" s="165" t="s">
        <v>3962</v>
      </c>
      <c r="F366" s="166" t="s">
        <v>2391</v>
      </c>
      <c r="G366" s="167"/>
      <c r="H366" s="28">
        <f>VLOOKUP(A366,РАСЧЕТ!$A$3:$AV$1220,48,0)</f>
        <v>214.49252723180655</v>
      </c>
      <c r="I366" s="28">
        <f t="shared" si="5"/>
        <v>42.692527231806537</v>
      </c>
    </row>
    <row r="367" spans="1:9" ht="12.6" customHeight="1" x14ac:dyDescent="0.3">
      <c r="A367" s="161" t="s">
        <v>2039</v>
      </c>
      <c r="B367" s="162" t="s">
        <v>1155</v>
      </c>
      <c r="C367" s="163">
        <v>167.51</v>
      </c>
      <c r="D367" s="164">
        <v>167.51</v>
      </c>
      <c r="E367" s="165" t="s">
        <v>3962</v>
      </c>
      <c r="F367" s="166" t="s">
        <v>2444</v>
      </c>
      <c r="G367" s="167"/>
      <c r="H367" s="28">
        <f>VLOOKUP(A367,РАСЧЕТ!$A$3:$AV$1220,48,0)</f>
        <v>209.13021405101139</v>
      </c>
      <c r="I367" s="28">
        <f t="shared" si="5"/>
        <v>41.620214051011402</v>
      </c>
    </row>
    <row r="368" spans="1:9" ht="12.6" customHeight="1" x14ac:dyDescent="0.3">
      <c r="A368" s="161" t="s">
        <v>1313</v>
      </c>
      <c r="B368" s="162" t="s">
        <v>1314</v>
      </c>
      <c r="C368" s="163">
        <v>154.62</v>
      </c>
      <c r="D368" s="164">
        <v>154.62</v>
      </c>
      <c r="E368" s="165" t="s">
        <v>3962</v>
      </c>
      <c r="F368" s="166" t="s">
        <v>2427</v>
      </c>
      <c r="G368" s="167"/>
      <c r="H368" s="28">
        <f>VLOOKUP(A368,РАСЧЕТ!$A$3:$AV$1220,48,0)</f>
        <v>193.04327450862593</v>
      </c>
      <c r="I368" s="28">
        <f t="shared" si="5"/>
        <v>38.423274508625923</v>
      </c>
    </row>
    <row r="369" spans="1:9" ht="12.6" customHeight="1" x14ac:dyDescent="0.3">
      <c r="A369" s="161" t="s">
        <v>1720</v>
      </c>
      <c r="B369" s="162" t="s">
        <v>1721</v>
      </c>
      <c r="C369" s="163">
        <v>124.56</v>
      </c>
      <c r="D369" s="164">
        <v>124.56</v>
      </c>
      <c r="E369" s="165" t="s">
        <v>3962</v>
      </c>
      <c r="F369" s="166" t="s">
        <v>2403</v>
      </c>
      <c r="G369" s="167"/>
      <c r="H369" s="28">
        <f>VLOOKUP(A369,РАСЧЕТ!$A$3:$AV$1220,48,0)</f>
        <v>155.50708224305973</v>
      </c>
      <c r="I369" s="28">
        <f t="shared" si="5"/>
        <v>30.947082243059725</v>
      </c>
    </row>
    <row r="370" spans="1:9" ht="12.6" customHeight="1" x14ac:dyDescent="0.3">
      <c r="A370" s="161" t="s">
        <v>1606</v>
      </c>
      <c r="B370" s="162" t="s">
        <v>1607</v>
      </c>
      <c r="C370" s="163">
        <v>120.26</v>
      </c>
      <c r="D370" s="164">
        <v>120.26</v>
      </c>
      <c r="E370" s="165" t="s">
        <v>3962</v>
      </c>
      <c r="F370" s="166" t="s">
        <v>2402</v>
      </c>
      <c r="G370" s="167"/>
      <c r="H370" s="28">
        <f>VLOOKUP(A370,РАСЧЕТ!$A$3:$AV$1220,48,0)</f>
        <v>150.14476906226457</v>
      </c>
      <c r="I370" s="28">
        <f t="shared" si="5"/>
        <v>29.884769062264567</v>
      </c>
    </row>
    <row r="371" spans="1:9" ht="12.6" customHeight="1" x14ac:dyDescent="0.3">
      <c r="A371" s="161" t="s">
        <v>2365</v>
      </c>
      <c r="B371" s="162" t="s">
        <v>1667</v>
      </c>
      <c r="C371" s="163">
        <v>68.72</v>
      </c>
      <c r="D371" s="164">
        <v>68.72</v>
      </c>
      <c r="E371" s="165" t="s">
        <v>3962</v>
      </c>
      <c r="F371" s="166" t="s">
        <v>3512</v>
      </c>
      <c r="G371" s="167"/>
      <c r="H371" s="28">
        <f>VLOOKUP(A371,РАСЧЕТ!$A$3:$AV$1220,48,0)</f>
        <v>85.797010892722625</v>
      </c>
      <c r="I371" s="28">
        <f t="shared" si="5"/>
        <v>17.077010892722626</v>
      </c>
    </row>
    <row r="372" spans="1:9" ht="12.6" customHeight="1" x14ac:dyDescent="0.3">
      <c r="A372" s="161" t="s">
        <v>1711</v>
      </c>
      <c r="B372" s="162" t="s">
        <v>1712</v>
      </c>
      <c r="C372" s="163">
        <v>107.37</v>
      </c>
      <c r="D372" s="164">
        <v>107.37</v>
      </c>
      <c r="E372" s="165" t="s">
        <v>3962</v>
      </c>
      <c r="F372" s="166" t="s">
        <v>2398</v>
      </c>
      <c r="G372" s="167"/>
      <c r="H372" s="28">
        <f>VLOOKUP(A372,РАСЧЕТ!$A$3:$AV$1220,48,0)</f>
        <v>134.05782951987911</v>
      </c>
      <c r="I372" s="28">
        <f t="shared" si="5"/>
        <v>26.687829519879102</v>
      </c>
    </row>
    <row r="373" spans="1:9" ht="12.6" customHeight="1" x14ac:dyDescent="0.3">
      <c r="A373" s="161" t="s">
        <v>1783</v>
      </c>
      <c r="B373" s="162" t="s">
        <v>1784</v>
      </c>
      <c r="C373" s="163">
        <v>176.1</v>
      </c>
      <c r="D373" s="164">
        <v>176.1</v>
      </c>
      <c r="E373" s="165" t="s">
        <v>3962</v>
      </c>
      <c r="F373" s="166" t="s">
        <v>2451</v>
      </c>
      <c r="G373" s="167"/>
      <c r="H373" s="28">
        <f>VLOOKUP(A373,РАСЧЕТ!$A$3:$AV$1220,48,0)</f>
        <v>219.8548404126017</v>
      </c>
      <c r="I373" s="28">
        <f t="shared" si="5"/>
        <v>43.754840412601709</v>
      </c>
    </row>
    <row r="374" spans="1:9" ht="12.6" customHeight="1" x14ac:dyDescent="0.3">
      <c r="A374" s="161" t="s">
        <v>2232</v>
      </c>
      <c r="B374" s="162" t="s">
        <v>1340</v>
      </c>
      <c r="C374" s="163">
        <v>141.72999999999999</v>
      </c>
      <c r="D374" s="164">
        <v>141.72999999999999</v>
      </c>
      <c r="E374" s="165" t="s">
        <v>3962</v>
      </c>
      <c r="F374" s="166" t="s">
        <v>3358</v>
      </c>
      <c r="G374" s="167"/>
      <c r="H374" s="28">
        <f>VLOOKUP(A374,РАСЧЕТ!$A$3:$AV$1220,48,0)</f>
        <v>176.95633496624041</v>
      </c>
      <c r="I374" s="28">
        <f t="shared" si="5"/>
        <v>35.226334966240415</v>
      </c>
    </row>
    <row r="375" spans="1:9" ht="12.6" customHeight="1" x14ac:dyDescent="0.3">
      <c r="A375" s="161" t="s">
        <v>2036</v>
      </c>
      <c r="B375" s="162" t="s">
        <v>1075</v>
      </c>
      <c r="C375" s="163">
        <v>141.72999999999999</v>
      </c>
      <c r="D375" s="164">
        <v>141.72999999999999</v>
      </c>
      <c r="E375" s="165" t="s">
        <v>3962</v>
      </c>
      <c r="F375" s="166" t="s">
        <v>2409</v>
      </c>
      <c r="G375" s="167"/>
      <c r="H375" s="28">
        <f>VLOOKUP(A375,РАСЧЕТ!$A$3:$AV$1220,48,0)</f>
        <v>176.95633496624041</v>
      </c>
      <c r="I375" s="28">
        <f t="shared" si="5"/>
        <v>35.226334966240415</v>
      </c>
    </row>
    <row r="376" spans="1:9" ht="12.6" customHeight="1" x14ac:dyDescent="0.3">
      <c r="A376" s="161" t="s">
        <v>2173</v>
      </c>
      <c r="B376" s="162" t="s">
        <v>1070</v>
      </c>
      <c r="C376" s="163">
        <v>163.21</v>
      </c>
      <c r="D376" s="164">
        <v>163.21</v>
      </c>
      <c r="E376" s="165" t="s">
        <v>3962</v>
      </c>
      <c r="F376" s="166" t="s">
        <v>2439</v>
      </c>
      <c r="G376" s="167"/>
      <c r="H376" s="28">
        <f>VLOOKUP(A376,РАСЧЕТ!$A$3:$AV$1220,48,0)</f>
        <v>203.76790087021621</v>
      </c>
      <c r="I376" s="28">
        <f t="shared" si="5"/>
        <v>40.557900870216201</v>
      </c>
    </row>
    <row r="377" spans="1:9" ht="12.6" customHeight="1" x14ac:dyDescent="0.3">
      <c r="A377" s="161" t="s">
        <v>2008</v>
      </c>
      <c r="B377" s="162" t="s">
        <v>1036</v>
      </c>
      <c r="C377" s="163">
        <v>296.35000000000002</v>
      </c>
      <c r="D377" s="164">
        <v>296.35000000000002</v>
      </c>
      <c r="E377" s="165" t="s">
        <v>3962</v>
      </c>
      <c r="F377" s="166" t="s">
        <v>2534</v>
      </c>
      <c r="G377" s="167"/>
      <c r="H377" s="28">
        <f>VLOOKUP(A377,РАСЧЕТ!$A$3:$AV$1220,48,0)</f>
        <v>369.9996094748663</v>
      </c>
      <c r="I377" s="28">
        <f t="shared" si="5"/>
        <v>73.649609474866281</v>
      </c>
    </row>
    <row r="378" spans="1:9" ht="12.6" customHeight="1" x14ac:dyDescent="0.3">
      <c r="A378" s="161" t="s">
        <v>2146</v>
      </c>
      <c r="B378" s="162" t="s">
        <v>1129</v>
      </c>
      <c r="C378" s="163">
        <v>266.29000000000002</v>
      </c>
      <c r="D378" s="164">
        <v>266.29000000000002</v>
      </c>
      <c r="E378" s="165" t="s">
        <v>3962</v>
      </c>
      <c r="F378" s="166" t="s">
        <v>2497</v>
      </c>
      <c r="G378" s="167"/>
      <c r="H378" s="28">
        <f>VLOOKUP(A378,РАСЧЕТ!$A$3:$AV$1220,48,0)</f>
        <v>332.46341720930019</v>
      </c>
      <c r="I378" s="28">
        <f t="shared" si="5"/>
        <v>66.173417209300169</v>
      </c>
    </row>
    <row r="379" spans="1:9" ht="12.6" customHeight="1" x14ac:dyDescent="0.3">
      <c r="A379" s="161" t="s">
        <v>2170</v>
      </c>
      <c r="B379" s="162" t="s">
        <v>984</v>
      </c>
      <c r="C379" s="163">
        <v>283.47000000000003</v>
      </c>
      <c r="D379" s="164">
        <v>283.47000000000003</v>
      </c>
      <c r="E379" s="165" t="s">
        <v>3962</v>
      </c>
      <c r="F379" s="166" t="s">
        <v>2461</v>
      </c>
      <c r="G379" s="167"/>
      <c r="H379" s="28">
        <f>VLOOKUP(A379,РАСЧЕТ!$A$3:$AV$1220,48,0)</f>
        <v>353.91266993248081</v>
      </c>
      <c r="I379" s="28">
        <f t="shared" si="5"/>
        <v>70.442669932480783</v>
      </c>
    </row>
    <row r="380" spans="1:9" ht="12.6" customHeight="1" x14ac:dyDescent="0.3">
      <c r="A380" s="161" t="s">
        <v>2082</v>
      </c>
      <c r="B380" s="162" t="s">
        <v>868</v>
      </c>
      <c r="C380" s="163">
        <v>249.11</v>
      </c>
      <c r="D380" s="164">
        <v>249.11</v>
      </c>
      <c r="E380" s="165" t="s">
        <v>3962</v>
      </c>
      <c r="F380" s="166" t="s">
        <v>2385</v>
      </c>
      <c r="G380" s="167"/>
      <c r="H380" s="28">
        <f>VLOOKUP(A380,РАСЧЕТ!$A$3:$AV$1220,48,0)</f>
        <v>311.01416448611945</v>
      </c>
      <c r="I380" s="28">
        <f t="shared" si="5"/>
        <v>61.904164486119441</v>
      </c>
    </row>
    <row r="381" spans="1:9" ht="12.6" customHeight="1" x14ac:dyDescent="0.3">
      <c r="A381" s="161" t="s">
        <v>2045</v>
      </c>
      <c r="B381" s="162" t="s">
        <v>613</v>
      </c>
      <c r="C381" s="163">
        <v>197.57</v>
      </c>
      <c r="D381" s="164">
        <v>197.57</v>
      </c>
      <c r="E381" s="165" t="s">
        <v>3962</v>
      </c>
      <c r="F381" s="166" t="s">
        <v>2470</v>
      </c>
      <c r="G381" s="167"/>
      <c r="H381" s="28">
        <f>VLOOKUP(A381,РАСЧЕТ!$A$3:$AV$1220,48,0)</f>
        <v>246.66640631657751</v>
      </c>
      <c r="I381" s="28">
        <f t="shared" si="5"/>
        <v>49.096406316577514</v>
      </c>
    </row>
    <row r="382" spans="1:9" ht="12.6" customHeight="1" x14ac:dyDescent="0.3">
      <c r="A382" s="161" t="s">
        <v>2180</v>
      </c>
      <c r="B382" s="162" t="s">
        <v>1141</v>
      </c>
      <c r="C382" s="163">
        <v>201.86</v>
      </c>
      <c r="D382" s="164">
        <v>201.86</v>
      </c>
      <c r="E382" s="165" t="s">
        <v>3962</v>
      </c>
      <c r="F382" s="166" t="s">
        <v>2472</v>
      </c>
      <c r="G382" s="167"/>
      <c r="H382" s="28">
        <f>VLOOKUP(A382,РАСЧЕТ!$A$3:$AV$1220,48,0)</f>
        <v>252.02871949737269</v>
      </c>
      <c r="I382" s="28">
        <f t="shared" si="5"/>
        <v>50.168719497372678</v>
      </c>
    </row>
    <row r="383" spans="1:9" ht="12.6" customHeight="1" x14ac:dyDescent="0.3">
      <c r="A383" s="161" t="s">
        <v>2177</v>
      </c>
      <c r="B383" s="162" t="s">
        <v>872</v>
      </c>
      <c r="C383" s="163">
        <v>171.8</v>
      </c>
      <c r="D383" s="164">
        <v>171.8</v>
      </c>
      <c r="E383" s="165" t="s">
        <v>3962</v>
      </c>
      <c r="F383" s="166" t="s">
        <v>2448</v>
      </c>
      <c r="G383" s="167"/>
      <c r="H383" s="28">
        <f>VLOOKUP(A383,РАСЧЕТ!$A$3:$AV$1220,48,0)</f>
        <v>214.49252723180655</v>
      </c>
      <c r="I383" s="28">
        <f t="shared" si="5"/>
        <v>42.692527231806537</v>
      </c>
    </row>
    <row r="384" spans="1:9" ht="12.6" customHeight="1" x14ac:dyDescent="0.3">
      <c r="A384" s="161" t="s">
        <v>2261</v>
      </c>
      <c r="B384" s="162" t="s">
        <v>1007</v>
      </c>
      <c r="C384" s="163">
        <v>163.21</v>
      </c>
      <c r="D384" s="164">
        <v>163.21</v>
      </c>
      <c r="E384" s="165" t="s">
        <v>3962</v>
      </c>
      <c r="F384" s="166" t="s">
        <v>3363</v>
      </c>
      <c r="G384" s="167"/>
      <c r="H384" s="28">
        <f>VLOOKUP(A384,РАСЧЕТ!$A$3:$AV$1220,48,0)</f>
        <v>203.76790087021621</v>
      </c>
      <c r="I384" s="28">
        <f t="shared" si="5"/>
        <v>40.557900870216201</v>
      </c>
    </row>
    <row r="385" spans="1:9" ht="12.6" customHeight="1" x14ac:dyDescent="0.3">
      <c r="A385" s="161" t="s">
        <v>2167</v>
      </c>
      <c r="B385" s="162" t="s">
        <v>600</v>
      </c>
      <c r="C385" s="163">
        <v>279.18</v>
      </c>
      <c r="D385" s="164">
        <v>279.18</v>
      </c>
      <c r="E385" s="165" t="s">
        <v>3962</v>
      </c>
      <c r="F385" s="166" t="s">
        <v>2530</v>
      </c>
      <c r="G385" s="167"/>
      <c r="H385" s="28">
        <f>VLOOKUP(A385,РАСЧЕТ!$A$3:$AV$1220,48,0)</f>
        <v>348.55035675168568</v>
      </c>
      <c r="I385" s="28">
        <f t="shared" si="5"/>
        <v>69.370356751685676</v>
      </c>
    </row>
    <row r="386" spans="1:9" ht="12.6" customHeight="1" x14ac:dyDescent="0.3">
      <c r="A386" s="161" t="s">
        <v>2194</v>
      </c>
      <c r="B386" s="162" t="s">
        <v>1023</v>
      </c>
      <c r="C386" s="163">
        <v>167.51</v>
      </c>
      <c r="D386" s="164">
        <v>167.51</v>
      </c>
      <c r="E386" s="165" t="s">
        <v>3962</v>
      </c>
      <c r="F386" s="166" t="s">
        <v>2404</v>
      </c>
      <c r="G386" s="167"/>
      <c r="H386" s="28">
        <f>VLOOKUP(A386,РАСЧЕТ!$A$3:$AV$1220,48,0)</f>
        <v>209.13021405101139</v>
      </c>
      <c r="I386" s="28">
        <f t="shared" ref="I386:I449" si="6">H386-C386</f>
        <v>41.620214051011402</v>
      </c>
    </row>
    <row r="387" spans="1:9" ht="12.6" customHeight="1" x14ac:dyDescent="0.3">
      <c r="A387" s="161" t="s">
        <v>2175</v>
      </c>
      <c r="B387" s="162" t="s">
        <v>658</v>
      </c>
      <c r="C387" s="163">
        <v>266.29000000000002</v>
      </c>
      <c r="D387" s="164">
        <v>266.29000000000002</v>
      </c>
      <c r="E387" s="165" t="s">
        <v>3962</v>
      </c>
      <c r="F387" s="166" t="s">
        <v>2380</v>
      </c>
      <c r="G387" s="167"/>
      <c r="H387" s="28">
        <f>VLOOKUP(A387,РАСЧЕТ!$A$3:$AV$1220,48,0)</f>
        <v>332.46341720930019</v>
      </c>
      <c r="I387" s="28">
        <f t="shared" si="6"/>
        <v>66.173417209300169</v>
      </c>
    </row>
    <row r="388" spans="1:9" ht="12.6" customHeight="1" x14ac:dyDescent="0.3">
      <c r="A388" s="161" t="s">
        <v>2275</v>
      </c>
      <c r="B388" s="162" t="s">
        <v>568</v>
      </c>
      <c r="C388" s="163">
        <v>244.81</v>
      </c>
      <c r="D388" s="164">
        <v>244.81</v>
      </c>
      <c r="E388" s="165" t="s">
        <v>3962</v>
      </c>
      <c r="F388" s="166" t="s">
        <v>3381</v>
      </c>
      <c r="G388" s="167"/>
      <c r="H388" s="28">
        <f>VLOOKUP(A388,РАСЧЕТ!$A$3:$AV$1220,48,0)</f>
        <v>305.65185130532439</v>
      </c>
      <c r="I388" s="28">
        <f t="shared" si="6"/>
        <v>60.841851305324383</v>
      </c>
    </row>
    <row r="389" spans="1:9" ht="12.6" customHeight="1" x14ac:dyDescent="0.3">
      <c r="A389" s="161" t="s">
        <v>2209</v>
      </c>
      <c r="B389" s="162" t="s">
        <v>659</v>
      </c>
      <c r="C389" s="163">
        <v>287.77</v>
      </c>
      <c r="D389" s="164">
        <v>287.77</v>
      </c>
      <c r="E389" s="165" t="s">
        <v>3962</v>
      </c>
      <c r="F389" s="166" t="s">
        <v>3387</v>
      </c>
      <c r="G389" s="167"/>
      <c r="H389" s="28">
        <f>VLOOKUP(A389,РАСЧЕТ!$A$3:$AV$1220,48,0)</f>
        <v>359.27498311327599</v>
      </c>
      <c r="I389" s="28">
        <f t="shared" si="6"/>
        <v>71.504983113276012</v>
      </c>
    </row>
    <row r="390" spans="1:9" ht="12.6" customHeight="1" x14ac:dyDescent="0.3">
      <c r="A390" s="161" t="s">
        <v>2038</v>
      </c>
      <c r="B390" s="162" t="s">
        <v>731</v>
      </c>
      <c r="C390" s="163">
        <v>154.62</v>
      </c>
      <c r="D390" s="164">
        <v>154.62</v>
      </c>
      <c r="E390" s="165" t="s">
        <v>3962</v>
      </c>
      <c r="F390" s="166" t="s">
        <v>2428</v>
      </c>
      <c r="G390" s="167"/>
      <c r="H390" s="28">
        <f>VLOOKUP(A390,РАСЧЕТ!$A$3:$AV$1220,48,0)</f>
        <v>193.04327450862593</v>
      </c>
      <c r="I390" s="28">
        <f t="shared" si="6"/>
        <v>38.423274508625923</v>
      </c>
    </row>
    <row r="391" spans="1:9" ht="12.6" customHeight="1" x14ac:dyDescent="0.3">
      <c r="A391" s="161" t="s">
        <v>2042</v>
      </c>
      <c r="B391" s="162" t="s">
        <v>931</v>
      </c>
      <c r="C391" s="163">
        <v>154.62</v>
      </c>
      <c r="D391" s="164">
        <v>154.62</v>
      </c>
      <c r="E391" s="165" t="s">
        <v>3962</v>
      </c>
      <c r="F391" s="166" t="s">
        <v>2421</v>
      </c>
      <c r="G391" s="167"/>
      <c r="H391" s="28">
        <f>VLOOKUP(A391,РАСЧЕТ!$A$3:$AV$1220,48,0)</f>
        <v>193.04327450862593</v>
      </c>
      <c r="I391" s="28">
        <f t="shared" si="6"/>
        <v>38.423274508625923</v>
      </c>
    </row>
    <row r="392" spans="1:9" ht="12.6" customHeight="1" x14ac:dyDescent="0.3">
      <c r="A392" s="161" t="s">
        <v>2123</v>
      </c>
      <c r="B392" s="162" t="s">
        <v>1019</v>
      </c>
      <c r="C392" s="163">
        <v>180.39</v>
      </c>
      <c r="D392" s="164">
        <v>180.39</v>
      </c>
      <c r="E392" s="165" t="s">
        <v>3962</v>
      </c>
      <c r="F392" s="166" t="s">
        <v>2410</v>
      </c>
      <c r="G392" s="167"/>
      <c r="H392" s="28">
        <f>VLOOKUP(A392,РАСЧЕТ!$A$3:$AV$1220,48,0)</f>
        <v>225.21715359339692</v>
      </c>
      <c r="I392" s="28">
        <f t="shared" si="6"/>
        <v>44.827153593396929</v>
      </c>
    </row>
    <row r="393" spans="1:9" ht="12.6" customHeight="1" x14ac:dyDescent="0.3">
      <c r="A393" s="161" t="s">
        <v>2189</v>
      </c>
      <c r="B393" s="162" t="s">
        <v>583</v>
      </c>
      <c r="C393" s="163">
        <v>210.45</v>
      </c>
      <c r="D393" s="164">
        <v>210.45</v>
      </c>
      <c r="E393" s="165" t="s">
        <v>3962</v>
      </c>
      <c r="F393" s="166" t="s">
        <v>2479</v>
      </c>
      <c r="G393" s="167"/>
      <c r="H393" s="28">
        <f>VLOOKUP(A393,РАСЧЕТ!$A$3:$AV$1220,48,0)</f>
        <v>262.75334585896303</v>
      </c>
      <c r="I393" s="28">
        <f t="shared" si="6"/>
        <v>52.303345858963041</v>
      </c>
    </row>
    <row r="394" spans="1:9" ht="12.6" customHeight="1" x14ac:dyDescent="0.3">
      <c r="A394" s="161" t="s">
        <v>2161</v>
      </c>
      <c r="B394" s="162" t="s">
        <v>1003</v>
      </c>
      <c r="C394" s="163">
        <v>304.94</v>
      </c>
      <c r="D394" s="164">
        <v>304.94</v>
      </c>
      <c r="E394" s="165" t="s">
        <v>3962</v>
      </c>
      <c r="F394" s="166" t="s">
        <v>2538</v>
      </c>
      <c r="G394" s="167"/>
      <c r="H394" s="28">
        <f>VLOOKUP(A394,РАСЧЕТ!$A$3:$AV$1220,48,0)</f>
        <v>380.72423583645661</v>
      </c>
      <c r="I394" s="28">
        <f t="shared" si="6"/>
        <v>75.784235836456617</v>
      </c>
    </row>
    <row r="395" spans="1:9" ht="12.6" customHeight="1" x14ac:dyDescent="0.3">
      <c r="A395" s="161" t="s">
        <v>2262</v>
      </c>
      <c r="B395" s="162" t="s">
        <v>1171</v>
      </c>
      <c r="C395" s="168"/>
      <c r="D395" s="169"/>
      <c r="E395" s="165" t="s">
        <v>3962</v>
      </c>
      <c r="F395" s="166" t="s">
        <v>3361</v>
      </c>
      <c r="G395" s="167"/>
      <c r="H395" s="28">
        <f>VLOOKUP(A395,РАСЧЕТ!$A$3:$AV$1220,48,0)</f>
        <v>0</v>
      </c>
      <c r="I395" s="28">
        <f t="shared" si="6"/>
        <v>0</v>
      </c>
    </row>
    <row r="396" spans="1:9" ht="12.6" customHeight="1" x14ac:dyDescent="0.3">
      <c r="A396" s="161" t="s">
        <v>3552</v>
      </c>
      <c r="B396" s="162" t="s">
        <v>1171</v>
      </c>
      <c r="C396" s="163">
        <v>154.62</v>
      </c>
      <c r="D396" s="164">
        <v>154.62</v>
      </c>
      <c r="E396" s="165" t="s">
        <v>4018</v>
      </c>
      <c r="F396" s="166" t="s">
        <v>4019</v>
      </c>
      <c r="G396" s="167"/>
      <c r="H396" s="28">
        <f>VLOOKUP(A396,РАСЧЕТ!$A$3:$AV$1220,48,0)</f>
        <v>193.04327450862593</v>
      </c>
      <c r="I396" s="28">
        <f t="shared" si="6"/>
        <v>38.423274508625923</v>
      </c>
    </row>
    <row r="397" spans="1:9" ht="12.6" customHeight="1" x14ac:dyDescent="0.3">
      <c r="A397" s="161" t="s">
        <v>2304</v>
      </c>
      <c r="B397" s="162" t="s">
        <v>1151</v>
      </c>
      <c r="C397" s="163">
        <v>244.81</v>
      </c>
      <c r="D397" s="164">
        <v>244.81</v>
      </c>
      <c r="E397" s="165" t="s">
        <v>3962</v>
      </c>
      <c r="F397" s="166" t="s">
        <v>3382</v>
      </c>
      <c r="G397" s="167"/>
      <c r="H397" s="28">
        <f>VLOOKUP(A397,РАСЧЕТ!$A$3:$AV$1220,48,0)</f>
        <v>305.65185130532439</v>
      </c>
      <c r="I397" s="28">
        <f t="shared" si="6"/>
        <v>60.841851305324383</v>
      </c>
    </row>
    <row r="398" spans="1:9" ht="12.6" customHeight="1" x14ac:dyDescent="0.3">
      <c r="A398" s="161" t="s">
        <v>2182</v>
      </c>
      <c r="B398" s="162" t="s">
        <v>1093</v>
      </c>
      <c r="C398" s="163">
        <v>167.51</v>
      </c>
      <c r="D398" s="164">
        <v>167.51</v>
      </c>
      <c r="E398" s="165" t="s">
        <v>3962</v>
      </c>
      <c r="F398" s="166" t="s">
        <v>2390</v>
      </c>
      <c r="G398" s="167"/>
      <c r="H398" s="28">
        <f>VLOOKUP(A398,РАСЧЕТ!$A$3:$AV$1220,48,0)</f>
        <v>209.13021405101139</v>
      </c>
      <c r="I398" s="28">
        <f t="shared" si="6"/>
        <v>41.620214051011402</v>
      </c>
    </row>
    <row r="399" spans="1:9" ht="12.6" customHeight="1" x14ac:dyDescent="0.3">
      <c r="A399" s="161" t="s">
        <v>1913</v>
      </c>
      <c r="B399" s="162" t="s">
        <v>569</v>
      </c>
      <c r="C399" s="163">
        <v>244.81</v>
      </c>
      <c r="D399" s="164">
        <v>244.81</v>
      </c>
      <c r="E399" s="165" t="s">
        <v>3962</v>
      </c>
      <c r="F399" s="166" t="s">
        <v>2505</v>
      </c>
      <c r="G399" s="167"/>
      <c r="H399" s="28">
        <f>VLOOKUP(A399,РАСЧЕТ!$A$3:$AV$1220,48,0)</f>
        <v>305.65185130532439</v>
      </c>
      <c r="I399" s="28">
        <f t="shared" si="6"/>
        <v>60.841851305324383</v>
      </c>
    </row>
    <row r="400" spans="1:9" ht="12.6" customHeight="1" x14ac:dyDescent="0.3">
      <c r="A400" s="161" t="s">
        <v>2069</v>
      </c>
      <c r="B400" s="162" t="s">
        <v>943</v>
      </c>
      <c r="C400" s="163">
        <v>236.23</v>
      </c>
      <c r="D400" s="164">
        <v>236.23</v>
      </c>
      <c r="E400" s="165" t="s">
        <v>3962</v>
      </c>
      <c r="F400" s="166" t="s">
        <v>2500</v>
      </c>
      <c r="G400" s="167"/>
      <c r="H400" s="28">
        <f>VLOOKUP(A400,РАСЧЕТ!$A$3:$AV$1220,48,0)</f>
        <v>294.92722494373402</v>
      </c>
      <c r="I400" s="28">
        <f t="shared" si="6"/>
        <v>58.697224943734028</v>
      </c>
    </row>
    <row r="401" spans="1:9" ht="12.6" customHeight="1" x14ac:dyDescent="0.3">
      <c r="A401" s="161" t="s">
        <v>2037</v>
      </c>
      <c r="B401" s="162" t="s">
        <v>572</v>
      </c>
      <c r="C401" s="163">
        <v>270.58999999999997</v>
      </c>
      <c r="D401" s="164">
        <v>270.58999999999997</v>
      </c>
      <c r="E401" s="165" t="s">
        <v>3962</v>
      </c>
      <c r="F401" s="166" t="s">
        <v>2521</v>
      </c>
      <c r="G401" s="167"/>
      <c r="H401" s="28">
        <f>VLOOKUP(A401,РАСЧЕТ!$A$3:$AV$1220,48,0)</f>
        <v>337.82573039009537</v>
      </c>
      <c r="I401" s="28">
        <f t="shared" si="6"/>
        <v>67.235730390095398</v>
      </c>
    </row>
    <row r="402" spans="1:9" ht="12.6" customHeight="1" x14ac:dyDescent="0.3">
      <c r="A402" s="161" t="s">
        <v>2195</v>
      </c>
      <c r="B402" s="162" t="s">
        <v>1106</v>
      </c>
      <c r="C402" s="163">
        <v>158.91</v>
      </c>
      <c r="D402" s="164">
        <v>158.91</v>
      </c>
      <c r="E402" s="165" t="s">
        <v>3962</v>
      </c>
      <c r="F402" s="166" t="s">
        <v>2381</v>
      </c>
      <c r="G402" s="167"/>
      <c r="H402" s="28">
        <f>VLOOKUP(A402,РАСЧЕТ!$A$3:$AV$1220,48,0)</f>
        <v>198.40558768942108</v>
      </c>
      <c r="I402" s="28">
        <f t="shared" si="6"/>
        <v>39.495587689421086</v>
      </c>
    </row>
    <row r="403" spans="1:9" ht="12.6" customHeight="1" x14ac:dyDescent="0.3">
      <c r="A403" s="161" t="s">
        <v>1997</v>
      </c>
      <c r="B403" s="162" t="s">
        <v>908</v>
      </c>
      <c r="C403" s="163">
        <v>158.91</v>
      </c>
      <c r="D403" s="164">
        <v>158.91</v>
      </c>
      <c r="E403" s="165" t="s">
        <v>3962</v>
      </c>
      <c r="F403" s="166" t="s">
        <v>2429</v>
      </c>
      <c r="G403" s="167"/>
      <c r="H403" s="28">
        <f>VLOOKUP(A403,РАСЧЕТ!$A$3:$AV$1220,48,0)</f>
        <v>198.40558768942108</v>
      </c>
      <c r="I403" s="28">
        <f t="shared" si="6"/>
        <v>39.495587689421086</v>
      </c>
    </row>
    <row r="404" spans="1:9" ht="12.6" customHeight="1" x14ac:dyDescent="0.3">
      <c r="A404" s="161" t="s">
        <v>1830</v>
      </c>
      <c r="B404" s="162" t="s">
        <v>1125</v>
      </c>
      <c r="C404" s="163">
        <v>163.21</v>
      </c>
      <c r="D404" s="164">
        <v>163.21</v>
      </c>
      <c r="E404" s="165" t="s">
        <v>3962</v>
      </c>
      <c r="F404" s="166" t="s">
        <v>2440</v>
      </c>
      <c r="G404" s="167"/>
      <c r="H404" s="28">
        <f>VLOOKUP(A404,РАСЧЕТ!$A$3:$AV$1220,48,0)</f>
        <v>203.76790087021621</v>
      </c>
      <c r="I404" s="28">
        <f t="shared" si="6"/>
        <v>40.557900870216201</v>
      </c>
    </row>
    <row r="405" spans="1:9" ht="12.6" customHeight="1" x14ac:dyDescent="0.3">
      <c r="A405" s="161" t="s">
        <v>2080</v>
      </c>
      <c r="B405" s="162" t="s">
        <v>985</v>
      </c>
      <c r="C405" s="163">
        <v>146.03</v>
      </c>
      <c r="D405" s="164">
        <v>146.03</v>
      </c>
      <c r="E405" s="165" t="s">
        <v>3962</v>
      </c>
      <c r="F405" s="166" t="s">
        <v>2416</v>
      </c>
      <c r="G405" s="167"/>
      <c r="H405" s="28">
        <f>VLOOKUP(A405,РАСЧЕТ!$A$3:$AV$1220,48,0)</f>
        <v>182.31864814703556</v>
      </c>
      <c r="I405" s="28">
        <f t="shared" si="6"/>
        <v>36.288648147035559</v>
      </c>
    </row>
    <row r="406" spans="1:9" ht="12.6" customHeight="1" x14ac:dyDescent="0.3">
      <c r="A406" s="161" t="s">
        <v>2014</v>
      </c>
      <c r="B406" s="162" t="s">
        <v>1107</v>
      </c>
      <c r="C406" s="163">
        <v>137.44</v>
      </c>
      <c r="D406" s="164">
        <v>137.44</v>
      </c>
      <c r="E406" s="165" t="s">
        <v>3962</v>
      </c>
      <c r="F406" s="166" t="s">
        <v>2407</v>
      </c>
      <c r="G406" s="167"/>
      <c r="H406" s="28">
        <f>VLOOKUP(A406,РАСЧЕТ!$A$3:$AV$1220,48,0)</f>
        <v>171.59402178544525</v>
      </c>
      <c r="I406" s="28">
        <f t="shared" si="6"/>
        <v>34.154021785445252</v>
      </c>
    </row>
    <row r="407" spans="1:9" ht="12.6" customHeight="1" x14ac:dyDescent="0.3">
      <c r="A407" s="161" t="s">
        <v>2181</v>
      </c>
      <c r="B407" s="162" t="s">
        <v>1132</v>
      </c>
      <c r="C407" s="163">
        <v>137.44</v>
      </c>
      <c r="D407" s="164">
        <v>137.44</v>
      </c>
      <c r="E407" s="165" t="s">
        <v>3962</v>
      </c>
      <c r="F407" s="166" t="s">
        <v>2377</v>
      </c>
      <c r="G407" s="167"/>
      <c r="H407" s="28">
        <f>VLOOKUP(A407,РАСЧЕТ!$A$3:$AV$1220,48,0)</f>
        <v>171.59402178544525</v>
      </c>
      <c r="I407" s="28">
        <f t="shared" si="6"/>
        <v>34.154021785445252</v>
      </c>
    </row>
    <row r="408" spans="1:9" ht="12.6" customHeight="1" x14ac:dyDescent="0.3">
      <c r="A408" s="161" t="s">
        <v>2238</v>
      </c>
      <c r="B408" s="162" t="s">
        <v>945</v>
      </c>
      <c r="C408" s="163">
        <v>141.72999999999999</v>
      </c>
      <c r="D408" s="164">
        <v>141.72999999999999</v>
      </c>
      <c r="E408" s="165" t="s">
        <v>3962</v>
      </c>
      <c r="F408" s="166" t="s">
        <v>3359</v>
      </c>
      <c r="G408" s="167"/>
      <c r="H408" s="28">
        <f>VLOOKUP(A408,РАСЧЕТ!$A$3:$AV$1220,48,0)</f>
        <v>176.95633496624041</v>
      </c>
      <c r="I408" s="28">
        <f t="shared" si="6"/>
        <v>35.226334966240415</v>
      </c>
    </row>
    <row r="409" spans="1:9" ht="12.6" customHeight="1" x14ac:dyDescent="0.3">
      <c r="A409" s="161" t="s">
        <v>1998</v>
      </c>
      <c r="B409" s="162" t="s">
        <v>1160</v>
      </c>
      <c r="C409" s="163">
        <v>133.13999999999999</v>
      </c>
      <c r="D409" s="164">
        <v>133.13999999999999</v>
      </c>
      <c r="E409" s="165" t="s">
        <v>3962</v>
      </c>
      <c r="F409" s="166" t="s">
        <v>2406</v>
      </c>
      <c r="G409" s="167"/>
      <c r="H409" s="28">
        <f>VLOOKUP(A409,РАСЧЕТ!$A$3:$AV$1220,48,0)</f>
        <v>166.23170860465009</v>
      </c>
      <c r="I409" s="28">
        <f t="shared" si="6"/>
        <v>33.091708604650108</v>
      </c>
    </row>
    <row r="410" spans="1:9" ht="12.6" customHeight="1" x14ac:dyDescent="0.3">
      <c r="A410" s="161" t="s">
        <v>2032</v>
      </c>
      <c r="B410" s="162" t="s">
        <v>570</v>
      </c>
      <c r="C410" s="163">
        <v>180.39</v>
      </c>
      <c r="D410" s="164">
        <v>180.39</v>
      </c>
      <c r="E410" s="165" t="s">
        <v>3962</v>
      </c>
      <c r="F410" s="166" t="s">
        <v>2458</v>
      </c>
      <c r="G410" s="167"/>
      <c r="H410" s="28">
        <f>VLOOKUP(A410,РАСЧЕТ!$A$3:$AV$1220,48,0)</f>
        <v>225.21715359339692</v>
      </c>
      <c r="I410" s="28">
        <f t="shared" si="6"/>
        <v>44.827153593396929</v>
      </c>
    </row>
    <row r="411" spans="1:9" ht="12.6" customHeight="1" x14ac:dyDescent="0.3">
      <c r="A411" s="161" t="s">
        <v>2271</v>
      </c>
      <c r="B411" s="162" t="s">
        <v>596</v>
      </c>
      <c r="C411" s="163">
        <v>146.03</v>
      </c>
      <c r="D411" s="164">
        <v>146.03</v>
      </c>
      <c r="E411" s="165" t="s">
        <v>3962</v>
      </c>
      <c r="F411" s="166" t="s">
        <v>3360</v>
      </c>
      <c r="G411" s="167"/>
      <c r="H411" s="28">
        <f>VLOOKUP(A411,РАСЧЕТ!$A$3:$AV$1220,48,0)</f>
        <v>182.31864814703556</v>
      </c>
      <c r="I411" s="28">
        <f t="shared" si="6"/>
        <v>36.288648147035559</v>
      </c>
    </row>
    <row r="412" spans="1:9" ht="12.6" customHeight="1" x14ac:dyDescent="0.3">
      <c r="A412" s="161" t="s">
        <v>2274</v>
      </c>
      <c r="B412" s="162" t="s">
        <v>631</v>
      </c>
      <c r="C412" s="163">
        <v>137.44</v>
      </c>
      <c r="D412" s="164">
        <v>137.44</v>
      </c>
      <c r="E412" s="165" t="s">
        <v>3962</v>
      </c>
      <c r="F412" s="166" t="s">
        <v>3356</v>
      </c>
      <c r="G412" s="167"/>
      <c r="H412" s="28">
        <f>VLOOKUP(A412,РАСЧЕТ!$A$3:$AV$1220,48,0)</f>
        <v>171.59402178544525</v>
      </c>
      <c r="I412" s="28">
        <f t="shared" si="6"/>
        <v>34.154021785445252</v>
      </c>
    </row>
    <row r="413" spans="1:9" ht="12.6" customHeight="1" x14ac:dyDescent="0.3">
      <c r="A413" s="161" t="s">
        <v>2020</v>
      </c>
      <c r="B413" s="162" t="s">
        <v>1073</v>
      </c>
      <c r="C413" s="163">
        <v>146.03</v>
      </c>
      <c r="D413" s="164">
        <v>146.03</v>
      </c>
      <c r="E413" s="165" t="s">
        <v>3962</v>
      </c>
      <c r="F413" s="166" t="s">
        <v>2412</v>
      </c>
      <c r="G413" s="167"/>
      <c r="H413" s="28">
        <f>VLOOKUP(A413,РАСЧЕТ!$A$3:$AV$1220,48,0)</f>
        <v>182.31864814703556</v>
      </c>
      <c r="I413" s="28">
        <f t="shared" si="6"/>
        <v>36.288648147035559</v>
      </c>
    </row>
    <row r="414" spans="1:9" ht="12.6" customHeight="1" x14ac:dyDescent="0.3">
      <c r="A414" s="161" t="s">
        <v>1361</v>
      </c>
      <c r="B414" s="162" t="s">
        <v>1126</v>
      </c>
      <c r="C414" s="163">
        <v>201.86</v>
      </c>
      <c r="D414" s="164">
        <v>201.86</v>
      </c>
      <c r="E414" s="165" t="s">
        <v>3962</v>
      </c>
      <c r="F414" s="166" t="s">
        <v>2475</v>
      </c>
      <c r="G414" s="167"/>
      <c r="H414" s="28">
        <f>VLOOKUP(A414,РАСЧЕТ!$A$3:$AV$1220,48,0)</f>
        <v>252.02871949737269</v>
      </c>
      <c r="I414" s="28">
        <f t="shared" si="6"/>
        <v>50.168719497372678</v>
      </c>
    </row>
    <row r="415" spans="1:9" ht="12.6" customHeight="1" x14ac:dyDescent="0.3">
      <c r="A415" s="161" t="s">
        <v>2027</v>
      </c>
      <c r="B415" s="162" t="s">
        <v>564</v>
      </c>
      <c r="C415" s="163">
        <v>167.51</v>
      </c>
      <c r="D415" s="164">
        <v>167.51</v>
      </c>
      <c r="E415" s="165" t="s">
        <v>3962</v>
      </c>
      <c r="F415" s="166" t="s">
        <v>2443</v>
      </c>
      <c r="G415" s="167"/>
      <c r="H415" s="28">
        <f>VLOOKUP(A415,РАСЧЕТ!$A$3:$AV$1220,48,0)</f>
        <v>209.13021405101139</v>
      </c>
      <c r="I415" s="28">
        <f t="shared" si="6"/>
        <v>41.620214051011402</v>
      </c>
    </row>
    <row r="416" spans="1:9" ht="12.6" customHeight="1" x14ac:dyDescent="0.3">
      <c r="A416" s="161" t="s">
        <v>2276</v>
      </c>
      <c r="B416" s="162" t="s">
        <v>614</v>
      </c>
      <c r="C416" s="163">
        <v>287.77</v>
      </c>
      <c r="D416" s="164">
        <v>287.77</v>
      </c>
      <c r="E416" s="165" t="s">
        <v>3962</v>
      </c>
      <c r="F416" s="166" t="s">
        <v>3388</v>
      </c>
      <c r="G416" s="167"/>
      <c r="H416" s="28">
        <f>VLOOKUP(A416,РАСЧЕТ!$A$3:$AV$1220,48,0)</f>
        <v>359.27498311327599</v>
      </c>
      <c r="I416" s="28">
        <f t="shared" si="6"/>
        <v>71.504983113276012</v>
      </c>
    </row>
    <row r="417" spans="1:9" ht="12.6" customHeight="1" x14ac:dyDescent="0.3">
      <c r="A417" s="161" t="s">
        <v>1341</v>
      </c>
      <c r="B417" s="162" t="s">
        <v>973</v>
      </c>
      <c r="C417" s="163">
        <v>180.39</v>
      </c>
      <c r="D417" s="164">
        <v>180.39</v>
      </c>
      <c r="E417" s="165" t="s">
        <v>3962</v>
      </c>
      <c r="F417" s="166" t="s">
        <v>2456</v>
      </c>
      <c r="G417" s="167"/>
      <c r="H417" s="28">
        <f>VLOOKUP(A417,РАСЧЕТ!$A$3:$AV$1220,48,0)</f>
        <v>225.21715359339692</v>
      </c>
      <c r="I417" s="28">
        <f t="shared" si="6"/>
        <v>44.827153593396929</v>
      </c>
    </row>
    <row r="418" spans="1:9" ht="12.6" customHeight="1" x14ac:dyDescent="0.3">
      <c r="A418" s="161" t="s">
        <v>2007</v>
      </c>
      <c r="B418" s="162" t="s">
        <v>763</v>
      </c>
      <c r="C418" s="163">
        <v>171.8</v>
      </c>
      <c r="D418" s="164">
        <v>171.8</v>
      </c>
      <c r="E418" s="165" t="s">
        <v>3962</v>
      </c>
      <c r="F418" s="166" t="s">
        <v>2449</v>
      </c>
      <c r="G418" s="167"/>
      <c r="H418" s="28">
        <f>VLOOKUP(A418,РАСЧЕТ!$A$3:$AV$1220,48,0)</f>
        <v>214.49252723180655</v>
      </c>
      <c r="I418" s="28">
        <f t="shared" si="6"/>
        <v>42.692527231806537</v>
      </c>
    </row>
    <row r="419" spans="1:9" ht="12.6" customHeight="1" x14ac:dyDescent="0.3">
      <c r="A419" s="161" t="s">
        <v>2028</v>
      </c>
      <c r="B419" s="162" t="s">
        <v>1133</v>
      </c>
      <c r="C419" s="163">
        <v>154.62</v>
      </c>
      <c r="D419" s="164">
        <v>154.62</v>
      </c>
      <c r="E419" s="165" t="s">
        <v>3962</v>
      </c>
      <c r="F419" s="166" t="s">
        <v>2426</v>
      </c>
      <c r="G419" s="167"/>
      <c r="H419" s="28">
        <f>VLOOKUP(A419,РАСЧЕТ!$A$3:$AV$1220,48,0)</f>
        <v>193.04327450862593</v>
      </c>
      <c r="I419" s="28">
        <f t="shared" si="6"/>
        <v>38.423274508625923</v>
      </c>
    </row>
    <row r="420" spans="1:9" ht="12.6" customHeight="1" x14ac:dyDescent="0.3">
      <c r="A420" s="161" t="s">
        <v>2067</v>
      </c>
      <c r="B420" s="162" t="s">
        <v>601</v>
      </c>
      <c r="C420" s="163">
        <v>124.14</v>
      </c>
      <c r="D420" s="164">
        <v>124.14</v>
      </c>
      <c r="E420" s="165" t="s">
        <v>3962</v>
      </c>
      <c r="F420" s="166" t="s">
        <v>2399</v>
      </c>
      <c r="G420" s="167"/>
      <c r="H420" s="28">
        <f>VLOOKUP(A420,РАСЧЕТ!$A$3:$AV$1220,48,0)</f>
        <v>154.9881487094344</v>
      </c>
      <c r="I420" s="28">
        <f t="shared" si="6"/>
        <v>30.848148709434398</v>
      </c>
    </row>
    <row r="421" spans="1:9" ht="12.6" customHeight="1" x14ac:dyDescent="0.3">
      <c r="A421" s="161" t="s">
        <v>3551</v>
      </c>
      <c r="B421" s="162" t="s">
        <v>601</v>
      </c>
      <c r="C421" s="163">
        <v>13.3</v>
      </c>
      <c r="D421" s="164">
        <v>13.3</v>
      </c>
      <c r="E421" s="165" t="s">
        <v>4020</v>
      </c>
      <c r="F421" s="166" t="s">
        <v>4021</v>
      </c>
      <c r="G421" s="167"/>
      <c r="H421" s="28">
        <f>VLOOKUP(A421,РАСЧЕТ!$A$3:$AV$1220,48,0)</f>
        <v>16.60587307601083</v>
      </c>
      <c r="I421" s="28">
        <f t="shared" si="6"/>
        <v>3.3058730760108297</v>
      </c>
    </row>
    <row r="422" spans="1:9" ht="12.6" customHeight="1" x14ac:dyDescent="0.3">
      <c r="A422" s="161" t="s">
        <v>2202</v>
      </c>
      <c r="B422" s="162" t="s">
        <v>764</v>
      </c>
      <c r="C422" s="163">
        <v>274.88</v>
      </c>
      <c r="D422" s="164">
        <v>274.88</v>
      </c>
      <c r="E422" s="165" t="s">
        <v>3962</v>
      </c>
      <c r="F422" s="166" t="s">
        <v>2527</v>
      </c>
      <c r="G422" s="167"/>
      <c r="H422" s="28">
        <f>VLOOKUP(A422,РАСЧЕТ!$A$3:$AV$1220,48,0)</f>
        <v>343.1880435708905</v>
      </c>
      <c r="I422" s="28">
        <f t="shared" si="6"/>
        <v>68.308043570890504</v>
      </c>
    </row>
    <row r="423" spans="1:9" ht="12.6" customHeight="1" x14ac:dyDescent="0.3">
      <c r="A423" s="161" t="s">
        <v>2348</v>
      </c>
      <c r="B423" s="162" t="s">
        <v>1134</v>
      </c>
      <c r="C423" s="163">
        <v>261.99</v>
      </c>
      <c r="D423" s="164">
        <v>261.99</v>
      </c>
      <c r="E423" s="165" t="s">
        <v>3962</v>
      </c>
      <c r="F423" s="166" t="s">
        <v>3385</v>
      </c>
      <c r="G423" s="167"/>
      <c r="H423" s="28">
        <f>VLOOKUP(A423,РАСЧЕТ!$A$3:$AV$1220,48,0)</f>
        <v>327.10110402850501</v>
      </c>
      <c r="I423" s="28">
        <f t="shared" si="6"/>
        <v>65.111104028504997</v>
      </c>
    </row>
    <row r="424" spans="1:9" ht="12.6" customHeight="1" x14ac:dyDescent="0.3">
      <c r="A424" s="161" t="s">
        <v>1767</v>
      </c>
      <c r="B424" s="162" t="s">
        <v>628</v>
      </c>
      <c r="C424" s="163">
        <v>369.92</v>
      </c>
      <c r="D424" s="164">
        <v>369.92</v>
      </c>
      <c r="E424" s="165" t="s">
        <v>3962</v>
      </c>
      <c r="F424" s="166" t="s">
        <v>2544</v>
      </c>
      <c r="G424" s="167"/>
      <c r="H424" s="28">
        <f>VLOOKUP(A424,РАСЧЕТ!$A$3:$AV$1220,48,0)</f>
        <v>461.8508449265513</v>
      </c>
      <c r="I424" s="28">
        <f t="shared" si="6"/>
        <v>91.930844926551288</v>
      </c>
    </row>
    <row r="425" spans="1:9" ht="12.6" customHeight="1" x14ac:dyDescent="0.3">
      <c r="A425" s="161" t="s">
        <v>3521</v>
      </c>
      <c r="B425" s="162" t="s">
        <v>628</v>
      </c>
      <c r="C425" s="163">
        <v>12.33</v>
      </c>
      <c r="D425" s="164">
        <v>12.33</v>
      </c>
      <c r="E425" s="165" t="s">
        <v>4022</v>
      </c>
      <c r="F425" s="166" t="s">
        <v>4023</v>
      </c>
      <c r="G425" s="167"/>
      <c r="H425" s="28">
        <f>VLOOKUP(A425,РАСЧЕТ!$A$3:$AV$1220,48,0)</f>
        <v>15.395028164218376</v>
      </c>
      <c r="I425" s="28">
        <f t="shared" si="6"/>
        <v>3.0650281642183757</v>
      </c>
    </row>
    <row r="426" spans="1:9" ht="12.6" customHeight="1" x14ac:dyDescent="0.3">
      <c r="A426" s="161" t="s">
        <v>2347</v>
      </c>
      <c r="B426" s="162" t="s">
        <v>571</v>
      </c>
      <c r="C426" s="163">
        <v>231.93</v>
      </c>
      <c r="D426" s="164">
        <v>231.93</v>
      </c>
      <c r="E426" s="165" t="s">
        <v>3962</v>
      </c>
      <c r="F426" s="166" t="s">
        <v>3379</v>
      </c>
      <c r="G426" s="167"/>
      <c r="H426" s="28">
        <f>VLOOKUP(A426,РАСЧЕТ!$A$3:$AV$1220,48,0)</f>
        <v>289.56491176293889</v>
      </c>
      <c r="I426" s="28">
        <f t="shared" si="6"/>
        <v>57.634911762938884</v>
      </c>
    </row>
    <row r="427" spans="1:9" ht="12.6" customHeight="1" x14ac:dyDescent="0.3">
      <c r="A427" s="161" t="s">
        <v>2334</v>
      </c>
      <c r="B427" s="162" t="s">
        <v>1164</v>
      </c>
      <c r="C427" s="163">
        <v>240.51</v>
      </c>
      <c r="D427" s="164">
        <v>240.51</v>
      </c>
      <c r="E427" s="165" t="s">
        <v>3962</v>
      </c>
      <c r="F427" s="166" t="s">
        <v>3380</v>
      </c>
      <c r="G427" s="167"/>
      <c r="H427" s="28">
        <f>VLOOKUP(A427,РАСЧЕТ!$A$3:$AV$1220,48,0)</f>
        <v>300.28953812452914</v>
      </c>
      <c r="I427" s="28">
        <f t="shared" si="6"/>
        <v>59.779538124529154</v>
      </c>
    </row>
    <row r="428" spans="1:9" ht="12.6" customHeight="1" x14ac:dyDescent="0.3">
      <c r="A428" s="161" t="s">
        <v>2359</v>
      </c>
      <c r="B428" s="162" t="s">
        <v>955</v>
      </c>
      <c r="C428" s="163">
        <v>219.04</v>
      </c>
      <c r="D428" s="164">
        <v>219.04</v>
      </c>
      <c r="E428" s="165" t="s">
        <v>3962</v>
      </c>
      <c r="F428" s="166" t="s">
        <v>3354</v>
      </c>
      <c r="G428" s="167"/>
      <c r="H428" s="28">
        <f>VLOOKUP(A428,РАСЧЕТ!$A$3:$AV$1220,48,0)</f>
        <v>273.47797222055334</v>
      </c>
      <c r="I428" s="28">
        <f t="shared" si="6"/>
        <v>54.437972220553348</v>
      </c>
    </row>
    <row r="429" spans="1:9" ht="12.6" customHeight="1" x14ac:dyDescent="0.3">
      <c r="A429" s="161" t="s">
        <v>2196</v>
      </c>
      <c r="B429" s="162" t="s">
        <v>998</v>
      </c>
      <c r="C429" s="163">
        <v>158.91</v>
      </c>
      <c r="D429" s="164">
        <v>158.91</v>
      </c>
      <c r="E429" s="165" t="s">
        <v>3962</v>
      </c>
      <c r="F429" s="166" t="s">
        <v>2384</v>
      </c>
      <c r="G429" s="167"/>
      <c r="H429" s="28">
        <f>VLOOKUP(A429,РАСЧЕТ!$A$3:$AV$1220,48,0)</f>
        <v>198.40558768942108</v>
      </c>
      <c r="I429" s="28">
        <f t="shared" si="6"/>
        <v>39.495587689421086</v>
      </c>
    </row>
    <row r="430" spans="1:9" ht="12.6" customHeight="1" x14ac:dyDescent="0.3">
      <c r="A430" s="161" t="s">
        <v>2030</v>
      </c>
      <c r="B430" s="162" t="s">
        <v>1010</v>
      </c>
      <c r="C430" s="163">
        <v>214.75</v>
      </c>
      <c r="D430" s="164">
        <v>214.75</v>
      </c>
      <c r="E430" s="165" t="s">
        <v>3962</v>
      </c>
      <c r="F430" s="166" t="s">
        <v>2483</v>
      </c>
      <c r="G430" s="167"/>
      <c r="H430" s="28">
        <f>VLOOKUP(A430,РАСЧЕТ!$A$3:$AV$1220,48,0)</f>
        <v>268.11565903975821</v>
      </c>
      <c r="I430" s="28">
        <f t="shared" si="6"/>
        <v>53.365659039758214</v>
      </c>
    </row>
    <row r="431" spans="1:9" ht="12.6" customHeight="1" x14ac:dyDescent="0.3">
      <c r="A431" s="161" t="s">
        <v>1809</v>
      </c>
      <c r="B431" s="162" t="s">
        <v>1022</v>
      </c>
      <c r="C431" s="163">
        <v>227.64</v>
      </c>
      <c r="D431" s="164">
        <v>227.64</v>
      </c>
      <c r="E431" s="165" t="s">
        <v>3962</v>
      </c>
      <c r="F431" s="166" t="s">
        <v>2496</v>
      </c>
      <c r="G431" s="167"/>
      <c r="H431" s="28">
        <f>VLOOKUP(A431,РАСЧЕТ!$A$3:$AV$1220,48,0)</f>
        <v>284.20259858214371</v>
      </c>
      <c r="I431" s="28">
        <f t="shared" si="6"/>
        <v>56.562598582143721</v>
      </c>
    </row>
    <row r="432" spans="1:9" ht="12.6" customHeight="1" x14ac:dyDescent="0.3">
      <c r="A432" s="161" t="s">
        <v>1714</v>
      </c>
      <c r="B432" s="162" t="s">
        <v>986</v>
      </c>
      <c r="C432" s="163">
        <v>154.62</v>
      </c>
      <c r="D432" s="164">
        <v>154.62</v>
      </c>
      <c r="E432" s="165" t="s">
        <v>3962</v>
      </c>
      <c r="F432" s="166" t="s">
        <v>2423</v>
      </c>
      <c r="G432" s="167"/>
      <c r="H432" s="28">
        <f>VLOOKUP(A432,РАСЧЕТ!$A$3:$AV$1220,48,0)</f>
        <v>193.04327450862593</v>
      </c>
      <c r="I432" s="28">
        <f t="shared" si="6"/>
        <v>38.423274508625923</v>
      </c>
    </row>
    <row r="433" spans="1:9" ht="12.6" customHeight="1" x14ac:dyDescent="0.3">
      <c r="A433" s="161" t="s">
        <v>2197</v>
      </c>
      <c r="B433" s="162" t="s">
        <v>1110</v>
      </c>
      <c r="C433" s="163">
        <v>120.26</v>
      </c>
      <c r="D433" s="164">
        <v>120.26</v>
      </c>
      <c r="E433" s="165" t="s">
        <v>3962</v>
      </c>
      <c r="F433" s="166" t="s">
        <v>2401</v>
      </c>
      <c r="G433" s="167"/>
      <c r="H433" s="28">
        <f>VLOOKUP(A433,РАСЧЕТ!$A$3:$AV$1220,48,0)</f>
        <v>150.14476906226457</v>
      </c>
      <c r="I433" s="28">
        <f t="shared" si="6"/>
        <v>29.884769062264567</v>
      </c>
    </row>
    <row r="434" spans="1:9" ht="12.6" customHeight="1" x14ac:dyDescent="0.3">
      <c r="A434" s="161" t="s">
        <v>1822</v>
      </c>
      <c r="B434" s="162" t="s">
        <v>1180</v>
      </c>
      <c r="C434" s="163">
        <v>163.21</v>
      </c>
      <c r="D434" s="164">
        <v>163.21</v>
      </c>
      <c r="E434" s="165" t="s">
        <v>3962</v>
      </c>
      <c r="F434" s="166" t="s">
        <v>2436</v>
      </c>
      <c r="G434" s="167"/>
      <c r="H434" s="28">
        <f>VLOOKUP(A434,РАСЧЕТ!$A$3:$AV$1220,48,0)</f>
        <v>203.76790087021621</v>
      </c>
      <c r="I434" s="28">
        <f t="shared" si="6"/>
        <v>40.557900870216201</v>
      </c>
    </row>
    <row r="435" spans="1:9" ht="12.6" customHeight="1" x14ac:dyDescent="0.3">
      <c r="A435" s="161" t="s">
        <v>1773</v>
      </c>
      <c r="B435" s="162" t="s">
        <v>602</v>
      </c>
      <c r="C435" s="163">
        <v>322.12</v>
      </c>
      <c r="D435" s="164">
        <v>322.12</v>
      </c>
      <c r="E435" s="165" t="s">
        <v>3962</v>
      </c>
      <c r="F435" s="166" t="s">
        <v>2539</v>
      </c>
      <c r="G435" s="167"/>
      <c r="H435" s="28">
        <f>VLOOKUP(A435,РАСЧЕТ!$A$3:$AV$1220,48,0)</f>
        <v>402.17348855963735</v>
      </c>
      <c r="I435" s="28">
        <f t="shared" si="6"/>
        <v>80.053488559637344</v>
      </c>
    </row>
    <row r="436" spans="1:9" ht="12.6" customHeight="1" x14ac:dyDescent="0.3">
      <c r="A436" s="161" t="s">
        <v>2171</v>
      </c>
      <c r="B436" s="162" t="s">
        <v>574</v>
      </c>
      <c r="C436" s="163">
        <v>219.04</v>
      </c>
      <c r="D436" s="164">
        <v>219.04</v>
      </c>
      <c r="E436" s="165" t="s">
        <v>3962</v>
      </c>
      <c r="F436" s="166" t="s">
        <v>2489</v>
      </c>
      <c r="G436" s="167"/>
      <c r="H436" s="28">
        <f>VLOOKUP(A436,РАСЧЕТ!$A$3:$AV$1220,48,0)</f>
        <v>273.47797222055334</v>
      </c>
      <c r="I436" s="28">
        <f t="shared" si="6"/>
        <v>54.437972220553348</v>
      </c>
    </row>
    <row r="437" spans="1:9" ht="12.6" customHeight="1" x14ac:dyDescent="0.3">
      <c r="A437" s="161" t="s">
        <v>2165</v>
      </c>
      <c r="B437" s="162" t="s">
        <v>565</v>
      </c>
      <c r="C437" s="163">
        <v>201.86</v>
      </c>
      <c r="D437" s="164">
        <v>201.86</v>
      </c>
      <c r="E437" s="165" t="s">
        <v>3962</v>
      </c>
      <c r="F437" s="166" t="s">
        <v>2473</v>
      </c>
      <c r="G437" s="167"/>
      <c r="H437" s="28">
        <f>VLOOKUP(A437,РАСЧЕТ!$A$3:$AV$1220,48,0)</f>
        <v>252.02871949737269</v>
      </c>
      <c r="I437" s="28">
        <f t="shared" si="6"/>
        <v>50.168719497372678</v>
      </c>
    </row>
    <row r="438" spans="1:9" ht="12.6" customHeight="1" x14ac:dyDescent="0.3">
      <c r="A438" s="161" t="s">
        <v>2168</v>
      </c>
      <c r="B438" s="162" t="s">
        <v>586</v>
      </c>
      <c r="C438" s="163">
        <v>227.64</v>
      </c>
      <c r="D438" s="164">
        <v>227.64</v>
      </c>
      <c r="E438" s="165" t="s">
        <v>3962</v>
      </c>
      <c r="F438" s="166" t="s">
        <v>2388</v>
      </c>
      <c r="G438" s="167"/>
      <c r="H438" s="28">
        <f>VLOOKUP(A438,РАСЧЕТ!$A$3:$AV$1220,48,0)</f>
        <v>284.20259858214371</v>
      </c>
      <c r="I438" s="28">
        <f t="shared" si="6"/>
        <v>56.562598582143721</v>
      </c>
    </row>
    <row r="439" spans="1:9" ht="12.6" customHeight="1" x14ac:dyDescent="0.3">
      <c r="A439" s="161" t="s">
        <v>2200</v>
      </c>
      <c r="B439" s="162" t="s">
        <v>1071</v>
      </c>
      <c r="C439" s="163">
        <v>249.11</v>
      </c>
      <c r="D439" s="164">
        <v>249.11</v>
      </c>
      <c r="E439" s="165" t="s">
        <v>3962</v>
      </c>
      <c r="F439" s="166" t="s">
        <v>2442</v>
      </c>
      <c r="G439" s="167"/>
      <c r="H439" s="28">
        <f>VLOOKUP(A439,РАСЧЕТ!$A$3:$AV$1220,48,0)</f>
        <v>311.01416448611945</v>
      </c>
      <c r="I439" s="28">
        <f t="shared" si="6"/>
        <v>61.904164486119441</v>
      </c>
    </row>
    <row r="440" spans="1:9" ht="12.6" customHeight="1" x14ac:dyDescent="0.3">
      <c r="A440" s="161" t="s">
        <v>2026</v>
      </c>
      <c r="B440" s="162" t="s">
        <v>1043</v>
      </c>
      <c r="C440" s="163">
        <v>274.88</v>
      </c>
      <c r="D440" s="164">
        <v>274.88</v>
      </c>
      <c r="E440" s="165" t="s">
        <v>3962</v>
      </c>
      <c r="F440" s="166" t="s">
        <v>2528</v>
      </c>
      <c r="G440" s="167"/>
      <c r="H440" s="28">
        <f>VLOOKUP(A440,РАСЧЕТ!$A$3:$AV$1220,48,0)</f>
        <v>343.1880435708905</v>
      </c>
      <c r="I440" s="28">
        <f t="shared" si="6"/>
        <v>68.308043570890504</v>
      </c>
    </row>
    <row r="441" spans="1:9" ht="12.6" customHeight="1" x14ac:dyDescent="0.3">
      <c r="A441" s="161" t="s">
        <v>1815</v>
      </c>
      <c r="B441" s="162" t="s">
        <v>1024</v>
      </c>
      <c r="C441" s="163">
        <v>266.29000000000002</v>
      </c>
      <c r="D441" s="164">
        <v>266.29000000000002</v>
      </c>
      <c r="E441" s="165" t="s">
        <v>3962</v>
      </c>
      <c r="F441" s="166" t="s">
        <v>2518</v>
      </c>
      <c r="G441" s="167"/>
      <c r="H441" s="28">
        <f>VLOOKUP(A441,РАСЧЕТ!$A$3:$AV$1220,48,0)</f>
        <v>332.46341720930019</v>
      </c>
      <c r="I441" s="28">
        <f t="shared" si="6"/>
        <v>66.173417209300169</v>
      </c>
    </row>
    <row r="442" spans="1:9" ht="12.6" customHeight="1" x14ac:dyDescent="0.3">
      <c r="A442" s="161" t="s">
        <v>2273</v>
      </c>
      <c r="B442" s="162" t="s">
        <v>630</v>
      </c>
      <c r="C442" s="163">
        <v>163.21</v>
      </c>
      <c r="D442" s="164">
        <v>163.21</v>
      </c>
      <c r="E442" s="165" t="s">
        <v>3962</v>
      </c>
      <c r="F442" s="166" t="s">
        <v>3365</v>
      </c>
      <c r="G442" s="167"/>
      <c r="H442" s="28">
        <f>VLOOKUP(A442,РАСЧЕТ!$A$3:$AV$1220,48,0)</f>
        <v>203.76790087021621</v>
      </c>
      <c r="I442" s="28">
        <f t="shared" si="6"/>
        <v>40.557900870216201</v>
      </c>
    </row>
    <row r="443" spans="1:9" ht="12.6" customHeight="1" x14ac:dyDescent="0.3">
      <c r="A443" s="161" t="s">
        <v>2198</v>
      </c>
      <c r="B443" s="162" t="s">
        <v>974</v>
      </c>
      <c r="C443" s="163">
        <v>150.32</v>
      </c>
      <c r="D443" s="164">
        <v>150.32</v>
      </c>
      <c r="E443" s="165" t="s">
        <v>3962</v>
      </c>
      <c r="F443" s="166" t="s">
        <v>2379</v>
      </c>
      <c r="G443" s="167"/>
      <c r="H443" s="28">
        <f>VLOOKUP(A443,РАСЧЕТ!$A$3:$AV$1220,48,0)</f>
        <v>187.68096132783072</v>
      </c>
      <c r="I443" s="28">
        <f t="shared" si="6"/>
        <v>37.360961327830722</v>
      </c>
    </row>
    <row r="444" spans="1:9" ht="12.6" customHeight="1" x14ac:dyDescent="0.3">
      <c r="A444" s="161" t="s">
        <v>2263</v>
      </c>
      <c r="B444" s="162" t="s">
        <v>610</v>
      </c>
      <c r="C444" s="163">
        <v>158.91</v>
      </c>
      <c r="D444" s="164">
        <v>158.91</v>
      </c>
      <c r="E444" s="165" t="s">
        <v>3962</v>
      </c>
      <c r="F444" s="166" t="s">
        <v>3362</v>
      </c>
      <c r="G444" s="167"/>
      <c r="H444" s="28">
        <f>VLOOKUP(A444,РАСЧЕТ!$A$3:$AV$1220,48,0)</f>
        <v>198.40558768942108</v>
      </c>
      <c r="I444" s="28">
        <f t="shared" si="6"/>
        <v>39.495587689421086</v>
      </c>
    </row>
    <row r="445" spans="1:9" ht="12.6" customHeight="1" x14ac:dyDescent="0.3">
      <c r="A445" s="161" t="s">
        <v>2190</v>
      </c>
      <c r="B445" s="162" t="s">
        <v>584</v>
      </c>
      <c r="C445" s="163">
        <v>244.81</v>
      </c>
      <c r="D445" s="164">
        <v>244.81</v>
      </c>
      <c r="E445" s="165" t="s">
        <v>3962</v>
      </c>
      <c r="F445" s="166" t="s">
        <v>2383</v>
      </c>
      <c r="G445" s="167"/>
      <c r="H445" s="28">
        <f>VLOOKUP(A445,РАСЧЕТ!$A$3:$AV$1220,48,0)</f>
        <v>305.65185130532439</v>
      </c>
      <c r="I445" s="28">
        <f t="shared" si="6"/>
        <v>60.841851305324383</v>
      </c>
    </row>
    <row r="446" spans="1:9" ht="12.6" customHeight="1" x14ac:dyDescent="0.3">
      <c r="A446" s="161" t="s">
        <v>2199</v>
      </c>
      <c r="B446" s="162" t="s">
        <v>989</v>
      </c>
      <c r="C446" s="163">
        <v>244.81</v>
      </c>
      <c r="D446" s="164">
        <v>244.81</v>
      </c>
      <c r="E446" s="165" t="s">
        <v>3962</v>
      </c>
      <c r="F446" s="166" t="s">
        <v>2504</v>
      </c>
      <c r="G446" s="167"/>
      <c r="H446" s="28">
        <f>VLOOKUP(A446,РАСЧЕТ!$A$3:$AV$1220,48,0)</f>
        <v>305.65185130532439</v>
      </c>
      <c r="I446" s="28">
        <f t="shared" si="6"/>
        <v>60.841851305324383</v>
      </c>
    </row>
    <row r="447" spans="1:9" ht="12.6" customHeight="1" x14ac:dyDescent="0.3">
      <c r="A447" s="161" t="s">
        <v>2152</v>
      </c>
      <c r="B447" s="162" t="s">
        <v>958</v>
      </c>
      <c r="C447" s="163">
        <v>188.97</v>
      </c>
      <c r="D447" s="164">
        <v>188.97</v>
      </c>
      <c r="E447" s="165" t="s">
        <v>3962</v>
      </c>
      <c r="F447" s="166" t="s">
        <v>2386</v>
      </c>
      <c r="G447" s="167"/>
      <c r="H447" s="28">
        <f>VLOOKUP(A447,РАСЧЕТ!$A$3:$AV$1220,48,0)</f>
        <v>235.94177995498723</v>
      </c>
      <c r="I447" s="28">
        <f t="shared" si="6"/>
        <v>46.971779954987227</v>
      </c>
    </row>
    <row r="448" spans="1:9" ht="12.6" customHeight="1" x14ac:dyDescent="0.3">
      <c r="A448" s="161" t="s">
        <v>2280</v>
      </c>
      <c r="B448" s="162" t="s">
        <v>553</v>
      </c>
      <c r="C448" s="163">
        <v>210.45</v>
      </c>
      <c r="D448" s="164">
        <v>210.45</v>
      </c>
      <c r="E448" s="165" t="s">
        <v>3962</v>
      </c>
      <c r="F448" s="166" t="s">
        <v>3373</v>
      </c>
      <c r="G448" s="167"/>
      <c r="H448" s="28">
        <f>VLOOKUP(A448,РАСЧЕТ!$A$3:$AV$1220,48,0)</f>
        <v>262.75334585896303</v>
      </c>
      <c r="I448" s="28">
        <f t="shared" si="6"/>
        <v>52.303345858963041</v>
      </c>
    </row>
    <row r="449" spans="1:9" ht="12.6" customHeight="1" x14ac:dyDescent="0.3">
      <c r="A449" s="161" t="s">
        <v>2029</v>
      </c>
      <c r="B449" s="162" t="s">
        <v>752</v>
      </c>
      <c r="C449" s="163">
        <v>154.62</v>
      </c>
      <c r="D449" s="164">
        <v>154.62</v>
      </c>
      <c r="E449" s="165" t="s">
        <v>3962</v>
      </c>
      <c r="F449" s="166" t="s">
        <v>2424</v>
      </c>
      <c r="G449" s="167"/>
      <c r="H449" s="28">
        <f>VLOOKUP(A449,РАСЧЕТ!$A$3:$AV$1220,48,0)</f>
        <v>193.04327450862593</v>
      </c>
      <c r="I449" s="28">
        <f t="shared" si="6"/>
        <v>38.423274508625923</v>
      </c>
    </row>
    <row r="450" spans="1:9" ht="12.6" customHeight="1" x14ac:dyDescent="0.3">
      <c r="A450" s="161" t="s">
        <v>2371</v>
      </c>
      <c r="B450" s="162" t="s">
        <v>885</v>
      </c>
      <c r="C450" s="163">
        <v>193.27</v>
      </c>
      <c r="D450" s="164">
        <v>193.27</v>
      </c>
      <c r="E450" s="165" t="s">
        <v>3962</v>
      </c>
      <c r="F450" s="166" t="s">
        <v>3517</v>
      </c>
      <c r="G450" s="167"/>
      <c r="H450" s="28">
        <f>VLOOKUP(A450,РАСЧЕТ!$A$3:$AV$1220,48,0)</f>
        <v>241.30409313578238</v>
      </c>
      <c r="I450" s="28">
        <f t="shared" ref="I450:I513" si="7">H450-C450</f>
        <v>48.034093135782371</v>
      </c>
    </row>
    <row r="451" spans="1:9" ht="12.6" customHeight="1" x14ac:dyDescent="0.3">
      <c r="A451" s="161" t="s">
        <v>2279</v>
      </c>
      <c r="B451" s="162" t="s">
        <v>1111</v>
      </c>
      <c r="C451" s="163">
        <v>219.04</v>
      </c>
      <c r="D451" s="164">
        <v>219.04</v>
      </c>
      <c r="E451" s="165" t="s">
        <v>3962</v>
      </c>
      <c r="F451" s="166" t="s">
        <v>3377</v>
      </c>
      <c r="G451" s="167"/>
      <c r="H451" s="28">
        <f>VLOOKUP(A451,РАСЧЕТ!$A$3:$AV$1220,48,0)</f>
        <v>273.47797222055334</v>
      </c>
      <c r="I451" s="28">
        <f t="shared" si="7"/>
        <v>54.437972220553348</v>
      </c>
    </row>
    <row r="452" spans="1:9" ht="12.6" customHeight="1" x14ac:dyDescent="0.3">
      <c r="A452" s="161" t="s">
        <v>3522</v>
      </c>
      <c r="B452" s="162" t="s">
        <v>790</v>
      </c>
      <c r="C452" s="163">
        <v>283.47000000000003</v>
      </c>
      <c r="D452" s="164">
        <v>283.47000000000003</v>
      </c>
      <c r="E452" s="165" t="s">
        <v>3962</v>
      </c>
      <c r="F452" s="166" t="s">
        <v>4024</v>
      </c>
      <c r="G452" s="167"/>
      <c r="H452" s="28">
        <f>VLOOKUP(A452,РАСЧЕТ!$A$3:$AV$1220,48,0)</f>
        <v>353.91266993248081</v>
      </c>
      <c r="I452" s="28">
        <f t="shared" si="7"/>
        <v>70.442669932480783</v>
      </c>
    </row>
    <row r="453" spans="1:9" ht="12.6" customHeight="1" x14ac:dyDescent="0.3">
      <c r="A453" s="161" t="s">
        <v>1777</v>
      </c>
      <c r="B453" s="162" t="s">
        <v>1079</v>
      </c>
      <c r="C453" s="163">
        <v>270.58999999999997</v>
      </c>
      <c r="D453" s="164">
        <v>270.58999999999997</v>
      </c>
      <c r="E453" s="165" t="s">
        <v>3962</v>
      </c>
      <c r="F453" s="166" t="s">
        <v>2522</v>
      </c>
      <c r="G453" s="167"/>
      <c r="H453" s="28">
        <f>VLOOKUP(A453,РАСЧЕТ!$A$3:$AV$1220,48,0)</f>
        <v>337.82573039009537</v>
      </c>
      <c r="I453" s="28">
        <f t="shared" si="7"/>
        <v>67.235730390095398</v>
      </c>
    </row>
    <row r="454" spans="1:9" ht="12.6" customHeight="1" x14ac:dyDescent="0.3">
      <c r="A454" s="161" t="s">
        <v>2301</v>
      </c>
      <c r="B454" s="162" t="s">
        <v>575</v>
      </c>
      <c r="C454" s="163">
        <v>206.16</v>
      </c>
      <c r="D454" s="164">
        <v>206.16</v>
      </c>
      <c r="E454" s="165" t="s">
        <v>3962</v>
      </c>
      <c r="F454" s="166" t="s">
        <v>3372</v>
      </c>
      <c r="G454" s="167"/>
      <c r="H454" s="28">
        <f>VLOOKUP(A454,РАСЧЕТ!$A$3:$AV$1220,48,0)</f>
        <v>257.39103267816785</v>
      </c>
      <c r="I454" s="28">
        <f t="shared" si="7"/>
        <v>51.23103267816785</v>
      </c>
    </row>
    <row r="455" spans="1:9" ht="12.6" customHeight="1" x14ac:dyDescent="0.3">
      <c r="A455" s="161" t="s">
        <v>2044</v>
      </c>
      <c r="B455" s="162" t="s">
        <v>739</v>
      </c>
      <c r="C455" s="163">
        <v>146.03</v>
      </c>
      <c r="D455" s="164">
        <v>146.03</v>
      </c>
      <c r="E455" s="165" t="s">
        <v>3962</v>
      </c>
      <c r="F455" s="166" t="s">
        <v>2414</v>
      </c>
      <c r="G455" s="167"/>
      <c r="H455" s="28">
        <f>VLOOKUP(A455,РАСЧЕТ!$A$3:$AV$1220,48,0)</f>
        <v>182.31864814703556</v>
      </c>
      <c r="I455" s="28">
        <f t="shared" si="7"/>
        <v>36.288648147035559</v>
      </c>
    </row>
    <row r="456" spans="1:9" ht="12.6" customHeight="1" x14ac:dyDescent="0.3">
      <c r="A456" s="161" t="s">
        <v>1761</v>
      </c>
      <c r="B456" s="162" t="s">
        <v>662</v>
      </c>
      <c r="C456" s="163">
        <v>206.16</v>
      </c>
      <c r="D456" s="164">
        <v>206.16</v>
      </c>
      <c r="E456" s="165" t="s">
        <v>3962</v>
      </c>
      <c r="F456" s="166" t="s">
        <v>2476</v>
      </c>
      <c r="G456" s="167"/>
      <c r="H456" s="28">
        <f>VLOOKUP(A456,РАСЧЕТ!$A$3:$AV$1220,48,0)</f>
        <v>257.39103267816785</v>
      </c>
      <c r="I456" s="28">
        <f t="shared" si="7"/>
        <v>51.23103267816785</v>
      </c>
    </row>
    <row r="457" spans="1:9" ht="12.6" customHeight="1" x14ac:dyDescent="0.3">
      <c r="A457" s="161" t="s">
        <v>2367</v>
      </c>
      <c r="B457" s="162" t="s">
        <v>867</v>
      </c>
      <c r="C457" s="163">
        <v>201.86</v>
      </c>
      <c r="D457" s="164">
        <v>201.86</v>
      </c>
      <c r="E457" s="165" t="s">
        <v>3962</v>
      </c>
      <c r="F457" s="166" t="s">
        <v>3514</v>
      </c>
      <c r="G457" s="167"/>
      <c r="H457" s="28">
        <f>VLOOKUP(A457,РАСЧЕТ!$A$3:$AV$1220,48,0)</f>
        <v>252.02871949737269</v>
      </c>
      <c r="I457" s="28">
        <f t="shared" si="7"/>
        <v>50.168719497372678</v>
      </c>
    </row>
    <row r="458" spans="1:9" ht="12.6" customHeight="1" x14ac:dyDescent="0.3">
      <c r="A458" s="161" t="s">
        <v>2192</v>
      </c>
      <c r="B458" s="162" t="s">
        <v>663</v>
      </c>
      <c r="C458" s="163">
        <v>176.1</v>
      </c>
      <c r="D458" s="164">
        <v>176.1</v>
      </c>
      <c r="E458" s="165" t="s">
        <v>3962</v>
      </c>
      <c r="F458" s="166" t="s">
        <v>2455</v>
      </c>
      <c r="G458" s="167"/>
      <c r="H458" s="28">
        <f>VLOOKUP(A458,РАСЧЕТ!$A$3:$AV$1220,48,0)</f>
        <v>219.8548404126017</v>
      </c>
      <c r="I458" s="28">
        <f t="shared" si="7"/>
        <v>43.754840412601709</v>
      </c>
    </row>
    <row r="459" spans="1:9" ht="12.6" customHeight="1" x14ac:dyDescent="0.3">
      <c r="A459" s="161" t="s">
        <v>2034</v>
      </c>
      <c r="B459" s="162" t="s">
        <v>767</v>
      </c>
      <c r="C459" s="163">
        <v>146.03</v>
      </c>
      <c r="D459" s="164">
        <v>146.03</v>
      </c>
      <c r="E459" s="165" t="s">
        <v>3962</v>
      </c>
      <c r="F459" s="166" t="s">
        <v>2413</v>
      </c>
      <c r="G459" s="167"/>
      <c r="H459" s="28">
        <f>VLOOKUP(A459,РАСЧЕТ!$A$3:$AV$1220,48,0)</f>
        <v>182.31864814703556</v>
      </c>
      <c r="I459" s="28">
        <f t="shared" si="7"/>
        <v>36.288648147035559</v>
      </c>
    </row>
    <row r="460" spans="1:9" ht="12.6" customHeight="1" x14ac:dyDescent="0.3">
      <c r="A460" s="161" t="s">
        <v>2033</v>
      </c>
      <c r="B460" s="162" t="s">
        <v>502</v>
      </c>
      <c r="C460" s="163">
        <v>163.21</v>
      </c>
      <c r="D460" s="164">
        <v>163.21</v>
      </c>
      <c r="E460" s="165" t="s">
        <v>3962</v>
      </c>
      <c r="F460" s="166" t="s">
        <v>2438</v>
      </c>
      <c r="G460" s="167"/>
      <c r="H460" s="28">
        <f>VLOOKUP(A460,РАСЧЕТ!$A$3:$AV$1220,48,0)</f>
        <v>203.76790087021621</v>
      </c>
      <c r="I460" s="28">
        <f t="shared" si="7"/>
        <v>40.557900870216201</v>
      </c>
    </row>
    <row r="461" spans="1:9" ht="12.6" customHeight="1" x14ac:dyDescent="0.3">
      <c r="A461" s="161" t="s">
        <v>2277</v>
      </c>
      <c r="B461" s="162" t="s">
        <v>664</v>
      </c>
      <c r="C461" s="163">
        <v>163.21</v>
      </c>
      <c r="D461" s="164">
        <v>163.21</v>
      </c>
      <c r="E461" s="165" t="s">
        <v>3962</v>
      </c>
      <c r="F461" s="166" t="s">
        <v>3364</v>
      </c>
      <c r="G461" s="167"/>
      <c r="H461" s="28">
        <f>VLOOKUP(A461,РАСЧЕТ!$A$3:$AV$1220,48,0)</f>
        <v>203.76790087021621</v>
      </c>
      <c r="I461" s="28">
        <f t="shared" si="7"/>
        <v>40.557900870216201</v>
      </c>
    </row>
    <row r="462" spans="1:9" ht="12.6" customHeight="1" x14ac:dyDescent="0.3">
      <c r="A462" s="161" t="s">
        <v>1806</v>
      </c>
      <c r="B462" s="162" t="s">
        <v>541</v>
      </c>
      <c r="C462" s="163">
        <v>157.94999999999999</v>
      </c>
      <c r="D462" s="164">
        <v>157.94999999999999</v>
      </c>
      <c r="E462" s="165" t="s">
        <v>3962</v>
      </c>
      <c r="F462" s="166" t="s">
        <v>2437</v>
      </c>
      <c r="G462" s="167"/>
      <c r="H462" s="28">
        <f>VLOOKUP(A462,РАСЧЕТ!$A$3:$AV$1220,48,0)</f>
        <v>197.19474277762859</v>
      </c>
      <c r="I462" s="28">
        <f t="shared" si="7"/>
        <v>39.244742777628602</v>
      </c>
    </row>
    <row r="463" spans="1:9" ht="12.6" customHeight="1" x14ac:dyDescent="0.3">
      <c r="A463" s="161" t="s">
        <v>3523</v>
      </c>
      <c r="B463" s="162" t="s">
        <v>541</v>
      </c>
      <c r="C463" s="163">
        <v>5.26</v>
      </c>
      <c r="D463" s="164">
        <v>5.26</v>
      </c>
      <c r="E463" s="165" t="s">
        <v>4025</v>
      </c>
      <c r="F463" s="166" t="s">
        <v>4026</v>
      </c>
      <c r="G463" s="167"/>
      <c r="H463" s="28">
        <f>VLOOKUP(A463,РАСЧЕТ!$A$3:$AV$1220,48,0)</f>
        <v>6.5731580925876196</v>
      </c>
      <c r="I463" s="28">
        <f t="shared" si="7"/>
        <v>1.3131580925876198</v>
      </c>
    </row>
    <row r="464" spans="1:9" ht="12.6" customHeight="1" x14ac:dyDescent="0.3">
      <c r="A464" s="161" t="s">
        <v>1802</v>
      </c>
      <c r="B464" s="162" t="s">
        <v>517</v>
      </c>
      <c r="C464" s="163">
        <v>163.21</v>
      </c>
      <c r="D464" s="164">
        <v>163.21</v>
      </c>
      <c r="E464" s="165" t="s">
        <v>3962</v>
      </c>
      <c r="F464" s="166" t="s">
        <v>2434</v>
      </c>
      <c r="G464" s="167"/>
      <c r="H464" s="28">
        <f>VLOOKUP(A464,РАСЧЕТ!$A$3:$AV$1220,48,0)</f>
        <v>203.76790087021621</v>
      </c>
      <c r="I464" s="28">
        <f t="shared" si="7"/>
        <v>40.557900870216201</v>
      </c>
    </row>
    <row r="465" spans="1:9" ht="12.6" customHeight="1" x14ac:dyDescent="0.3">
      <c r="A465" s="161" t="s">
        <v>1819</v>
      </c>
      <c r="B465" s="162" t="s">
        <v>493</v>
      </c>
      <c r="C465" s="163">
        <v>296.35000000000002</v>
      </c>
      <c r="D465" s="164">
        <v>296.35000000000002</v>
      </c>
      <c r="E465" s="165" t="s">
        <v>3962</v>
      </c>
      <c r="F465" s="166" t="s">
        <v>2535</v>
      </c>
      <c r="G465" s="167"/>
      <c r="H465" s="28">
        <f>VLOOKUP(A465,РАСЧЕТ!$A$3:$AV$1220,48,0)</f>
        <v>369.9996094748663</v>
      </c>
      <c r="I465" s="28">
        <f t="shared" si="7"/>
        <v>73.649609474866281</v>
      </c>
    </row>
    <row r="466" spans="1:9" ht="12.6" customHeight="1" x14ac:dyDescent="0.3">
      <c r="A466" s="161" t="s">
        <v>1753</v>
      </c>
      <c r="B466" s="162" t="s">
        <v>535</v>
      </c>
      <c r="C466" s="163">
        <v>210.45</v>
      </c>
      <c r="D466" s="164">
        <v>210.45</v>
      </c>
      <c r="E466" s="165" t="s">
        <v>3962</v>
      </c>
      <c r="F466" s="166" t="s">
        <v>2480</v>
      </c>
      <c r="G466" s="167"/>
      <c r="H466" s="28">
        <f>VLOOKUP(A466,РАСЧЕТ!$A$3:$AV$1220,48,0)</f>
        <v>262.75334585896303</v>
      </c>
      <c r="I466" s="28">
        <f t="shared" si="7"/>
        <v>52.303345858963041</v>
      </c>
    </row>
    <row r="467" spans="1:9" ht="12.6" customHeight="1" x14ac:dyDescent="0.3">
      <c r="A467" s="161" t="s">
        <v>2219</v>
      </c>
      <c r="B467" s="162" t="s">
        <v>150</v>
      </c>
      <c r="C467" s="170">
        <v>3521.88</v>
      </c>
      <c r="D467" s="171">
        <v>3521.88</v>
      </c>
      <c r="E467" s="165" t="s">
        <v>4027</v>
      </c>
      <c r="F467" s="166" t="s">
        <v>3503</v>
      </c>
      <c r="G467" s="167"/>
      <c r="H467" s="28">
        <f>VLOOKUP(A467,РАСЧЕТ!$A$3:$AV$1220,48,0)</f>
        <v>7604.6992636174791</v>
      </c>
      <c r="I467" s="28">
        <f t="shared" si="7"/>
        <v>4082.819263617479</v>
      </c>
    </row>
    <row r="468" spans="1:9" ht="12.6" customHeight="1" x14ac:dyDescent="0.3">
      <c r="A468" s="161" t="s">
        <v>1554</v>
      </c>
      <c r="B468" s="162" t="s">
        <v>133</v>
      </c>
      <c r="C468" s="170">
        <v>2396.6</v>
      </c>
      <c r="D468" s="171">
        <v>2396.6</v>
      </c>
      <c r="E468" s="165" t="s">
        <v>4027</v>
      </c>
      <c r="F468" s="166" t="s">
        <v>2728</v>
      </c>
      <c r="G468" s="167"/>
      <c r="H468" s="28">
        <f>VLOOKUP(A468,РАСЧЕТ!$A$3:$AV$1220,48,0)</f>
        <v>5174.9051086567715</v>
      </c>
      <c r="I468" s="28">
        <f t="shared" si="7"/>
        <v>2778.3051086567716</v>
      </c>
    </row>
    <row r="469" spans="1:9" ht="12.6" customHeight="1" x14ac:dyDescent="0.3">
      <c r="A469" s="161" t="s">
        <v>1541</v>
      </c>
      <c r="B469" s="162" t="s">
        <v>30</v>
      </c>
      <c r="C469" s="170">
        <v>1438.82</v>
      </c>
      <c r="D469" s="171">
        <v>1438.82</v>
      </c>
      <c r="E469" s="165" t="s">
        <v>4027</v>
      </c>
      <c r="F469" s="166" t="s">
        <v>2808</v>
      </c>
      <c r="G469" s="167"/>
      <c r="H469" s="28">
        <f>VLOOKUP(A469,РАСЧЕТ!$A$3:$AV$1220,48,0)</f>
        <v>3106.7978698925072</v>
      </c>
      <c r="I469" s="28">
        <f t="shared" si="7"/>
        <v>1667.9778698925072</v>
      </c>
    </row>
    <row r="470" spans="1:9" ht="12.6" customHeight="1" x14ac:dyDescent="0.3">
      <c r="A470" s="161" t="s">
        <v>1308</v>
      </c>
      <c r="B470" s="162" t="s">
        <v>141</v>
      </c>
      <c r="C470" s="170">
        <v>1395.87</v>
      </c>
      <c r="D470" s="171">
        <v>1395.87</v>
      </c>
      <c r="E470" s="165" t="s">
        <v>4027</v>
      </c>
      <c r="F470" s="166" t="s">
        <v>2809</v>
      </c>
      <c r="G470" s="167"/>
      <c r="H470" s="28">
        <f>VLOOKUP(A470,РАСЧЕТ!$A$3:$AV$1220,48,0)</f>
        <v>3014.0576349703429</v>
      </c>
      <c r="I470" s="28">
        <f t="shared" si="7"/>
        <v>1618.187634970343</v>
      </c>
    </row>
    <row r="471" spans="1:9" ht="12.6" customHeight="1" x14ac:dyDescent="0.3">
      <c r="A471" s="161" t="s">
        <v>2143</v>
      </c>
      <c r="B471" s="162" t="s">
        <v>69</v>
      </c>
      <c r="C471" s="170">
        <v>2641.41</v>
      </c>
      <c r="D471" s="171">
        <v>2641.41</v>
      </c>
      <c r="E471" s="165" t="s">
        <v>4027</v>
      </c>
      <c r="F471" s="166" t="s">
        <v>2810</v>
      </c>
      <c r="G471" s="167"/>
      <c r="H471" s="28">
        <f>VLOOKUP(A471,РАСЧЕТ!$A$3:$AV$1220,48,0)</f>
        <v>5703.52444771311</v>
      </c>
      <c r="I471" s="28">
        <f t="shared" si="7"/>
        <v>3062.1144477131102</v>
      </c>
    </row>
    <row r="472" spans="1:9" ht="12.6" customHeight="1" x14ac:dyDescent="0.3">
      <c r="A472" s="161" t="s">
        <v>1315</v>
      </c>
      <c r="B472" s="162" t="s">
        <v>142</v>
      </c>
      <c r="C472" s="170">
        <v>1679.33</v>
      </c>
      <c r="D472" s="171">
        <v>1679.33</v>
      </c>
      <c r="E472" s="165" t="s">
        <v>4027</v>
      </c>
      <c r="F472" s="166" t="s">
        <v>2811</v>
      </c>
      <c r="G472" s="167"/>
      <c r="H472" s="28">
        <f>VLOOKUP(A472,РАСЧЕТ!$A$3:$AV$1220,48,0)</f>
        <v>3626.1431854566276</v>
      </c>
      <c r="I472" s="28">
        <f t="shared" si="7"/>
        <v>1946.8131854566277</v>
      </c>
    </row>
    <row r="473" spans="1:9" ht="12.6" customHeight="1" x14ac:dyDescent="0.3">
      <c r="A473" s="161" t="s">
        <v>1572</v>
      </c>
      <c r="B473" s="162" t="s">
        <v>155</v>
      </c>
      <c r="C473" s="170">
        <v>1365.8</v>
      </c>
      <c r="D473" s="171">
        <v>1365.8</v>
      </c>
      <c r="E473" s="165" t="s">
        <v>4027</v>
      </c>
      <c r="F473" s="166" t="s">
        <v>2812</v>
      </c>
      <c r="G473" s="167"/>
      <c r="H473" s="28">
        <f>VLOOKUP(A473,РАСЧЕТ!$A$3:$AV$1220,48,0)</f>
        <v>2949.1394705248276</v>
      </c>
      <c r="I473" s="28">
        <f t="shared" si="7"/>
        <v>1583.3394705248277</v>
      </c>
    </row>
    <row r="474" spans="1:9" ht="12.6" customHeight="1" x14ac:dyDescent="0.3">
      <c r="A474" s="161" t="s">
        <v>1532</v>
      </c>
      <c r="B474" s="162" t="s">
        <v>84</v>
      </c>
      <c r="C474" s="170">
        <v>1378.69</v>
      </c>
      <c r="D474" s="171">
        <v>1378.69</v>
      </c>
      <c r="E474" s="165" t="s">
        <v>4027</v>
      </c>
      <c r="F474" s="166" t="s">
        <v>2813</v>
      </c>
      <c r="G474" s="167"/>
      <c r="H474" s="28">
        <f>VLOOKUP(A474,РАСЧЕТ!$A$3:$AV$1220,48,0)</f>
        <v>2976.9615410014771</v>
      </c>
      <c r="I474" s="28">
        <f t="shared" si="7"/>
        <v>1598.2715410014771</v>
      </c>
    </row>
    <row r="475" spans="1:9" ht="12.6" customHeight="1" x14ac:dyDescent="0.3">
      <c r="A475" s="161" t="s">
        <v>1549</v>
      </c>
      <c r="B475" s="162" t="s">
        <v>108</v>
      </c>
      <c r="C475" s="170">
        <v>1687.92</v>
      </c>
      <c r="D475" s="171">
        <v>1687.92</v>
      </c>
      <c r="E475" s="165" t="s">
        <v>4027</v>
      </c>
      <c r="F475" s="166" t="s">
        <v>2814</v>
      </c>
      <c r="G475" s="167"/>
      <c r="H475" s="28">
        <f>VLOOKUP(A475,РАСЧЕТ!$A$3:$AV$1220,48,0)</f>
        <v>3644.6912324410605</v>
      </c>
      <c r="I475" s="28">
        <f t="shared" si="7"/>
        <v>1956.7712324410604</v>
      </c>
    </row>
    <row r="476" spans="1:9" ht="12.6" customHeight="1" x14ac:dyDescent="0.3">
      <c r="A476" s="161" t="s">
        <v>1557</v>
      </c>
      <c r="B476" s="162" t="s">
        <v>140</v>
      </c>
      <c r="C476" s="170">
        <v>2534.0300000000002</v>
      </c>
      <c r="D476" s="171">
        <v>2534.0300000000002</v>
      </c>
      <c r="E476" s="165" t="s">
        <v>4027</v>
      </c>
      <c r="F476" s="166" t="s">
        <v>2815</v>
      </c>
      <c r="G476" s="167"/>
      <c r="H476" s="28">
        <f>VLOOKUP(A476,РАСЧЕТ!$A$3:$AV$1220,48,0)</f>
        <v>3163.7647766691466</v>
      </c>
      <c r="I476" s="28">
        <f t="shared" si="7"/>
        <v>629.73477666914641</v>
      </c>
    </row>
    <row r="477" spans="1:9" ht="12.6" customHeight="1" x14ac:dyDescent="0.3">
      <c r="A477" s="161" t="s">
        <v>1335</v>
      </c>
      <c r="B477" s="162" t="s">
        <v>54</v>
      </c>
      <c r="C477" s="170">
        <v>1438.82</v>
      </c>
      <c r="D477" s="171">
        <v>1438.82</v>
      </c>
      <c r="E477" s="165" t="s">
        <v>4027</v>
      </c>
      <c r="F477" s="166" t="s">
        <v>2816</v>
      </c>
      <c r="G477" s="167"/>
      <c r="H477" s="28">
        <f>VLOOKUP(A477,РАСЧЕТ!$A$3:$AV$1220,48,0)</f>
        <v>5098.622836815106</v>
      </c>
      <c r="I477" s="28">
        <f t="shared" si="7"/>
        <v>3659.8028368151063</v>
      </c>
    </row>
    <row r="478" spans="1:9" ht="12.6" customHeight="1" x14ac:dyDescent="0.3">
      <c r="A478" s="161" t="s">
        <v>1580</v>
      </c>
      <c r="B478" s="162" t="s">
        <v>43</v>
      </c>
      <c r="C478" s="170">
        <v>1395.87</v>
      </c>
      <c r="D478" s="171">
        <v>1395.87</v>
      </c>
      <c r="E478" s="165" t="s">
        <v>4027</v>
      </c>
      <c r="F478" s="166" t="s">
        <v>2817</v>
      </c>
      <c r="G478" s="167"/>
      <c r="H478" s="28">
        <f>VLOOKUP(A478,РАСЧЕТ!$A$3:$AV$1220,48,0)</f>
        <v>3014.0576349703429</v>
      </c>
      <c r="I478" s="28">
        <f t="shared" si="7"/>
        <v>1618.187634970343</v>
      </c>
    </row>
    <row r="479" spans="1:9" ht="12.6" customHeight="1" x14ac:dyDescent="0.3">
      <c r="A479" s="161" t="s">
        <v>1542</v>
      </c>
      <c r="B479" s="162" t="s">
        <v>63</v>
      </c>
      <c r="C479" s="170">
        <v>2392.3000000000002</v>
      </c>
      <c r="D479" s="171">
        <v>2392.3000000000002</v>
      </c>
      <c r="E479" s="165" t="s">
        <v>4027</v>
      </c>
      <c r="F479" s="166" t="s">
        <v>2729</v>
      </c>
      <c r="G479" s="167"/>
      <c r="H479" s="28">
        <f>VLOOKUP(A479,РАСЧЕТ!$A$3:$AV$1220,48,0)</f>
        <v>5165.6310851645558</v>
      </c>
      <c r="I479" s="28">
        <f t="shared" si="7"/>
        <v>2773.3310851645556</v>
      </c>
    </row>
    <row r="480" spans="1:9" ht="12.6" customHeight="1" x14ac:dyDescent="0.3">
      <c r="A480" s="161" t="s">
        <v>1517</v>
      </c>
      <c r="B480" s="162" t="s">
        <v>136</v>
      </c>
      <c r="C480" s="170">
        <v>2641.41</v>
      </c>
      <c r="D480" s="171">
        <v>2641.41</v>
      </c>
      <c r="E480" s="165" t="s">
        <v>4027</v>
      </c>
      <c r="F480" s="166" t="s">
        <v>2818</v>
      </c>
      <c r="G480" s="167"/>
      <c r="H480" s="28">
        <f>VLOOKUP(A480,РАСЧЕТ!$A$3:$AV$1220,48,0)</f>
        <v>4104.9248155128607</v>
      </c>
      <c r="I480" s="28">
        <f t="shared" si="7"/>
        <v>1463.5148155128609</v>
      </c>
    </row>
    <row r="481" spans="1:9" ht="12.6" customHeight="1" x14ac:dyDescent="0.3">
      <c r="A481" s="161" t="s">
        <v>1525</v>
      </c>
      <c r="B481" s="162" t="s">
        <v>125</v>
      </c>
      <c r="C481" s="170">
        <v>1679.33</v>
      </c>
      <c r="D481" s="171">
        <v>1679.33</v>
      </c>
      <c r="E481" s="165" t="s">
        <v>4027</v>
      </c>
      <c r="F481" s="166" t="s">
        <v>2819</v>
      </c>
      <c r="G481" s="167"/>
      <c r="H481" s="28">
        <f>VLOOKUP(A481,РАСЧЕТ!$A$3:$AV$1220,48,0)</f>
        <v>3626.1431854566276</v>
      </c>
      <c r="I481" s="28">
        <f t="shared" si="7"/>
        <v>1946.8131854566277</v>
      </c>
    </row>
    <row r="482" spans="1:9" ht="12.6" customHeight="1" x14ac:dyDescent="0.3">
      <c r="A482" s="161" t="s">
        <v>2215</v>
      </c>
      <c r="B482" s="162" t="s">
        <v>132</v>
      </c>
      <c r="C482" s="170">
        <v>1361.5</v>
      </c>
      <c r="D482" s="171">
        <v>1361.5</v>
      </c>
      <c r="E482" s="165" t="s">
        <v>4027</v>
      </c>
      <c r="F482" s="166" t="s">
        <v>3443</v>
      </c>
      <c r="G482" s="167"/>
      <c r="H482" s="28">
        <f>VLOOKUP(A482,РАСЧЕТ!$A$3:$AV$1220,48,0)</f>
        <v>2939.865447032611</v>
      </c>
      <c r="I482" s="28">
        <f t="shared" si="7"/>
        <v>1578.365447032611</v>
      </c>
    </row>
    <row r="483" spans="1:9" ht="12.6" customHeight="1" x14ac:dyDescent="0.3">
      <c r="A483" s="161" t="s">
        <v>2335</v>
      </c>
      <c r="B483" s="162" t="s">
        <v>308</v>
      </c>
      <c r="C483" s="170">
        <v>1378.69</v>
      </c>
      <c r="D483" s="171">
        <v>1378.69</v>
      </c>
      <c r="E483" s="165" t="s">
        <v>4027</v>
      </c>
      <c r="F483" s="166" t="s">
        <v>3451</v>
      </c>
      <c r="G483" s="167"/>
      <c r="H483" s="28">
        <f>VLOOKUP(A483,РАСЧЕТ!$A$3:$AV$1220,48,0)</f>
        <v>2976.9615410014771</v>
      </c>
      <c r="I483" s="28">
        <f t="shared" si="7"/>
        <v>1598.2715410014771</v>
      </c>
    </row>
    <row r="484" spans="1:9" ht="12.6" customHeight="1" x14ac:dyDescent="0.3">
      <c r="A484" s="161" t="s">
        <v>1338</v>
      </c>
      <c r="B484" s="162" t="s">
        <v>42</v>
      </c>
      <c r="C484" s="170">
        <v>1687.92</v>
      </c>
      <c r="D484" s="171">
        <v>1687.92</v>
      </c>
      <c r="E484" s="165" t="s">
        <v>4027</v>
      </c>
      <c r="F484" s="166" t="s">
        <v>2820</v>
      </c>
      <c r="G484" s="167"/>
      <c r="H484" s="28">
        <f>VLOOKUP(A484,РАСЧЕТ!$A$3:$AV$1220,48,0)</f>
        <v>6965.3854784857949</v>
      </c>
      <c r="I484" s="28">
        <f t="shared" si="7"/>
        <v>5277.4654784857948</v>
      </c>
    </row>
    <row r="485" spans="1:9" ht="12.6" customHeight="1" x14ac:dyDescent="0.3">
      <c r="A485" s="161" t="s">
        <v>1608</v>
      </c>
      <c r="B485" s="162" t="s">
        <v>55</v>
      </c>
      <c r="C485" s="170">
        <v>2534.0300000000002</v>
      </c>
      <c r="D485" s="171">
        <v>2534.0300000000002</v>
      </c>
      <c r="E485" s="165" t="s">
        <v>4027</v>
      </c>
      <c r="F485" s="166" t="s">
        <v>2821</v>
      </c>
      <c r="G485" s="167"/>
      <c r="H485" s="28">
        <f>VLOOKUP(A485,РАСЧЕТ!$A$3:$AV$1220,48,0)</f>
        <v>5471.6738604076982</v>
      </c>
      <c r="I485" s="28">
        <f t="shared" si="7"/>
        <v>2937.643860407698</v>
      </c>
    </row>
    <row r="486" spans="1:9" ht="12.6" customHeight="1" x14ac:dyDescent="0.3">
      <c r="A486" s="161" t="s">
        <v>1330</v>
      </c>
      <c r="B486" s="162" t="s">
        <v>36</v>
      </c>
      <c r="C486" s="170">
        <v>1438.82</v>
      </c>
      <c r="D486" s="171">
        <v>1438.82</v>
      </c>
      <c r="E486" s="165" t="s">
        <v>4027</v>
      </c>
      <c r="F486" s="166" t="s">
        <v>2822</v>
      </c>
      <c r="G486" s="167"/>
      <c r="H486" s="28">
        <f>VLOOKUP(A486,РАСЧЕТ!$A$3:$AV$1220,48,0)</f>
        <v>1796.37491556638</v>
      </c>
      <c r="I486" s="28">
        <f t="shared" si="7"/>
        <v>357.55491556638003</v>
      </c>
    </row>
    <row r="487" spans="1:9" ht="12.6" customHeight="1" x14ac:dyDescent="0.3">
      <c r="A487" s="161" t="s">
        <v>2318</v>
      </c>
      <c r="B487" s="162" t="s">
        <v>130</v>
      </c>
      <c r="C487" s="170">
        <v>1395.87</v>
      </c>
      <c r="D487" s="171">
        <v>1395.87</v>
      </c>
      <c r="E487" s="165" t="s">
        <v>4027</v>
      </c>
      <c r="F487" s="166" t="s">
        <v>3453</v>
      </c>
      <c r="G487" s="167"/>
      <c r="H487" s="28">
        <f>VLOOKUP(A487,РАСЧЕТ!$A$3:$AV$1220,48,0)</f>
        <v>1984.7798922723107</v>
      </c>
      <c r="I487" s="28">
        <f t="shared" si="7"/>
        <v>588.9098922723108</v>
      </c>
    </row>
    <row r="488" spans="1:9" ht="12.6" customHeight="1" x14ac:dyDescent="0.3">
      <c r="A488" s="161" t="s">
        <v>1797</v>
      </c>
      <c r="B488" s="162" t="s">
        <v>47</v>
      </c>
      <c r="C488" s="170">
        <v>2641.41</v>
      </c>
      <c r="D488" s="171">
        <v>2641.41</v>
      </c>
      <c r="E488" s="165" t="s">
        <v>4027</v>
      </c>
      <c r="F488" s="166" t="s">
        <v>2823</v>
      </c>
      <c r="G488" s="167"/>
      <c r="H488" s="28">
        <f>VLOOKUP(A488,РАСЧЕТ!$A$3:$AV$1220,48,0)</f>
        <v>5703.52444771311</v>
      </c>
      <c r="I488" s="28">
        <f t="shared" si="7"/>
        <v>3062.1144477131102</v>
      </c>
    </row>
    <row r="489" spans="1:9" ht="12.6" customHeight="1" x14ac:dyDescent="0.3">
      <c r="A489" s="161" t="s">
        <v>1550</v>
      </c>
      <c r="B489" s="162" t="s">
        <v>31</v>
      </c>
      <c r="C489" s="170">
        <v>1679.33</v>
      </c>
      <c r="D489" s="171">
        <v>1679.33</v>
      </c>
      <c r="E489" s="165" t="s">
        <v>4027</v>
      </c>
      <c r="F489" s="166" t="s">
        <v>2824</v>
      </c>
      <c r="G489" s="167"/>
      <c r="H489" s="28">
        <f>VLOOKUP(A489,РАСЧЕТ!$A$3:$AV$1220,48,0)</f>
        <v>3626.1431854566276</v>
      </c>
      <c r="I489" s="28">
        <f t="shared" si="7"/>
        <v>1946.8131854566277</v>
      </c>
    </row>
    <row r="490" spans="1:9" ht="12.6" customHeight="1" x14ac:dyDescent="0.3">
      <c r="A490" s="161" t="s">
        <v>2259</v>
      </c>
      <c r="B490" s="162" t="s">
        <v>148</v>
      </c>
      <c r="C490" s="170">
        <v>3603.48</v>
      </c>
      <c r="D490" s="171">
        <v>3603.48</v>
      </c>
      <c r="E490" s="165" t="s">
        <v>4027</v>
      </c>
      <c r="F490" s="166" t="s">
        <v>3506</v>
      </c>
      <c r="G490" s="167"/>
      <c r="H490" s="28">
        <f>VLOOKUP(A490,РАСЧЕТ!$A$3:$AV$1220,48,0)</f>
        <v>7780.9057099695929</v>
      </c>
      <c r="I490" s="28">
        <f t="shared" si="7"/>
        <v>4177.4257099695933</v>
      </c>
    </row>
    <row r="491" spans="1:9" ht="12.6" customHeight="1" x14ac:dyDescent="0.3">
      <c r="A491" s="161" t="s">
        <v>1598</v>
      </c>
      <c r="B491" s="162" t="s">
        <v>151</v>
      </c>
      <c r="C491" s="170">
        <v>1365.8</v>
      </c>
      <c r="D491" s="171">
        <v>1365.8</v>
      </c>
      <c r="E491" s="165" t="s">
        <v>4027</v>
      </c>
      <c r="F491" s="166" t="s">
        <v>2825</v>
      </c>
      <c r="G491" s="167"/>
      <c r="H491" s="28">
        <f>VLOOKUP(A491,РАСЧЕТ!$A$3:$AV$1220,48,0)</f>
        <v>2949.1394705248276</v>
      </c>
      <c r="I491" s="28">
        <f t="shared" si="7"/>
        <v>1583.3394705248277</v>
      </c>
    </row>
    <row r="492" spans="1:9" ht="12.6" customHeight="1" x14ac:dyDescent="0.3">
      <c r="A492" s="161" t="s">
        <v>1553</v>
      </c>
      <c r="B492" s="162" t="s">
        <v>33</v>
      </c>
      <c r="C492" s="170">
        <v>1378.69</v>
      </c>
      <c r="D492" s="171">
        <v>1378.69</v>
      </c>
      <c r="E492" s="165" t="s">
        <v>4027</v>
      </c>
      <c r="F492" s="166" t="s">
        <v>2826</v>
      </c>
      <c r="G492" s="167"/>
      <c r="H492" s="28">
        <f>VLOOKUP(A492,РАСЧЕТ!$A$3:$AV$1220,48,0)</f>
        <v>2539.6857115186276</v>
      </c>
      <c r="I492" s="28">
        <f t="shared" si="7"/>
        <v>1160.9957115186276</v>
      </c>
    </row>
    <row r="493" spans="1:9" ht="12.6" customHeight="1" x14ac:dyDescent="0.3">
      <c r="A493" s="161" t="s">
        <v>1628</v>
      </c>
      <c r="B493" s="162" t="s">
        <v>38</v>
      </c>
      <c r="C493" s="170">
        <v>1687.92</v>
      </c>
      <c r="D493" s="171">
        <v>1687.92</v>
      </c>
      <c r="E493" s="165" t="s">
        <v>4027</v>
      </c>
      <c r="F493" s="166" t="s">
        <v>2827</v>
      </c>
      <c r="G493" s="167"/>
      <c r="H493" s="28">
        <f>VLOOKUP(A493,РАСЧЕТ!$A$3:$AV$1220,48,0)</f>
        <v>4673.2972474327198</v>
      </c>
      <c r="I493" s="28">
        <f t="shared" si="7"/>
        <v>2985.3772474327197</v>
      </c>
    </row>
    <row r="494" spans="1:9" ht="12.6" customHeight="1" x14ac:dyDescent="0.3">
      <c r="A494" s="161" t="s">
        <v>2237</v>
      </c>
      <c r="B494" s="162" t="s">
        <v>129</v>
      </c>
      <c r="C494" s="170">
        <v>2534.0300000000002</v>
      </c>
      <c r="D494" s="171">
        <v>2534.0300000000002</v>
      </c>
      <c r="E494" s="165" t="s">
        <v>4027</v>
      </c>
      <c r="F494" s="166" t="s">
        <v>3483</v>
      </c>
      <c r="G494" s="167"/>
      <c r="H494" s="28">
        <f>VLOOKUP(A494,РАСЧЕТ!$A$3:$AV$1220,48,0)</f>
        <v>6134.7623629603122</v>
      </c>
      <c r="I494" s="28">
        <f t="shared" si="7"/>
        <v>3600.732362960312</v>
      </c>
    </row>
    <row r="495" spans="1:9" ht="12.6" customHeight="1" x14ac:dyDescent="0.3">
      <c r="A495" s="161" t="s">
        <v>1537</v>
      </c>
      <c r="B495" s="162" t="s">
        <v>85</v>
      </c>
      <c r="C495" s="170">
        <v>1438.82</v>
      </c>
      <c r="D495" s="171">
        <v>1438.82</v>
      </c>
      <c r="E495" s="165" t="s">
        <v>4027</v>
      </c>
      <c r="F495" s="166" t="s">
        <v>2828</v>
      </c>
      <c r="G495" s="167"/>
      <c r="H495" s="28">
        <f>VLOOKUP(A495,РАСЧЕТ!$A$3:$AV$1220,48,0)</f>
        <v>3106.7978698925072</v>
      </c>
      <c r="I495" s="28">
        <f t="shared" si="7"/>
        <v>1667.9778698925072</v>
      </c>
    </row>
    <row r="496" spans="1:9" ht="12.6" customHeight="1" x14ac:dyDescent="0.3">
      <c r="A496" s="161" t="s">
        <v>2319</v>
      </c>
      <c r="B496" s="162" t="s">
        <v>40</v>
      </c>
      <c r="C496" s="170">
        <v>1395.87</v>
      </c>
      <c r="D496" s="171">
        <v>1395.87</v>
      </c>
      <c r="E496" s="165" t="s">
        <v>4027</v>
      </c>
      <c r="F496" s="166" t="s">
        <v>3452</v>
      </c>
      <c r="G496" s="167"/>
      <c r="H496" s="28">
        <f>VLOOKUP(A496,РАСЧЕТ!$A$3:$AV$1220,48,0)</f>
        <v>3014.0576349703429</v>
      </c>
      <c r="I496" s="28">
        <f t="shared" si="7"/>
        <v>1618.187634970343</v>
      </c>
    </row>
    <row r="497" spans="1:9" ht="12.6" customHeight="1" x14ac:dyDescent="0.3">
      <c r="A497" s="161" t="s">
        <v>1528</v>
      </c>
      <c r="B497" s="162" t="s">
        <v>48</v>
      </c>
      <c r="C497" s="170">
        <v>2641.41</v>
      </c>
      <c r="D497" s="171">
        <v>2641.41</v>
      </c>
      <c r="E497" s="165" t="s">
        <v>4027</v>
      </c>
      <c r="F497" s="166" t="s">
        <v>2829</v>
      </c>
      <c r="G497" s="167"/>
      <c r="H497" s="28">
        <f>VLOOKUP(A497,РАСЧЕТ!$A$3:$AV$1220,48,0)</f>
        <v>5703.52444771311</v>
      </c>
      <c r="I497" s="28">
        <f t="shared" si="7"/>
        <v>3062.1144477131102</v>
      </c>
    </row>
    <row r="498" spans="1:9" ht="12.6" customHeight="1" x14ac:dyDescent="0.3">
      <c r="A498" s="161" t="s">
        <v>1568</v>
      </c>
      <c r="B498" s="162" t="s">
        <v>134</v>
      </c>
      <c r="C498" s="170">
        <v>1679.33</v>
      </c>
      <c r="D498" s="171">
        <v>1679.33</v>
      </c>
      <c r="E498" s="165" t="s">
        <v>4027</v>
      </c>
      <c r="F498" s="166" t="s">
        <v>2830</v>
      </c>
      <c r="G498" s="167"/>
      <c r="H498" s="28">
        <f>VLOOKUP(A498,РАСЧЕТ!$A$3:$AV$1220,48,0)</f>
        <v>3918.0285245411374</v>
      </c>
      <c r="I498" s="28">
        <f t="shared" si="7"/>
        <v>2238.6985245411374</v>
      </c>
    </row>
    <row r="499" spans="1:9" ht="12.6" customHeight="1" x14ac:dyDescent="0.3">
      <c r="A499" s="161" t="s">
        <v>1644</v>
      </c>
      <c r="B499" s="162" t="s">
        <v>144</v>
      </c>
      <c r="C499" s="170">
        <v>1365.8</v>
      </c>
      <c r="D499" s="171">
        <v>1365.8</v>
      </c>
      <c r="E499" s="165" t="s">
        <v>4027</v>
      </c>
      <c r="F499" s="166" t="s">
        <v>2831</v>
      </c>
      <c r="G499" s="167"/>
      <c r="H499" s="28">
        <f>VLOOKUP(A499,РАСЧЕТ!$A$3:$AV$1220,48,0)</f>
        <v>2949.1394705248276</v>
      </c>
      <c r="I499" s="28">
        <f t="shared" si="7"/>
        <v>1583.3394705248277</v>
      </c>
    </row>
    <row r="500" spans="1:9" ht="12.6" customHeight="1" x14ac:dyDescent="0.3">
      <c r="A500" s="161" t="s">
        <v>1540</v>
      </c>
      <c r="B500" s="162" t="s">
        <v>137</v>
      </c>
      <c r="C500" s="170">
        <v>1378.69</v>
      </c>
      <c r="D500" s="171">
        <v>1378.69</v>
      </c>
      <c r="E500" s="165" t="s">
        <v>4027</v>
      </c>
      <c r="F500" s="166" t="s">
        <v>2832</v>
      </c>
      <c r="G500" s="167"/>
      <c r="H500" s="28">
        <f>VLOOKUP(A500,РАСЧЕТ!$A$3:$AV$1220,48,0)</f>
        <v>2976.9615410014771</v>
      </c>
      <c r="I500" s="28">
        <f t="shared" si="7"/>
        <v>1598.2715410014771</v>
      </c>
    </row>
    <row r="501" spans="1:9" ht="12.6" customHeight="1" x14ac:dyDescent="0.3">
      <c r="A501" s="161" t="s">
        <v>1514</v>
      </c>
      <c r="B501" s="162" t="s">
        <v>309</v>
      </c>
      <c r="C501" s="170">
        <v>3466.05</v>
      </c>
      <c r="D501" s="171">
        <v>3466.05</v>
      </c>
      <c r="E501" s="165" t="s">
        <v>4027</v>
      </c>
      <c r="F501" s="166" t="s">
        <v>2730</v>
      </c>
      <c r="G501" s="167"/>
      <c r="H501" s="28">
        <f>VLOOKUP(A501,РАСЧЕТ!$A$3:$AV$1220,48,0)</f>
        <v>7484.1369582186671</v>
      </c>
      <c r="I501" s="28">
        <f t="shared" si="7"/>
        <v>4018.086958218667</v>
      </c>
    </row>
    <row r="502" spans="1:9" ht="12.6" customHeight="1" x14ac:dyDescent="0.3">
      <c r="A502" s="161" t="s">
        <v>1560</v>
      </c>
      <c r="B502" s="162" t="s">
        <v>149</v>
      </c>
      <c r="C502" s="170">
        <v>1687.92</v>
      </c>
      <c r="D502" s="171">
        <v>1687.92</v>
      </c>
      <c r="E502" s="165" t="s">
        <v>4027</v>
      </c>
      <c r="F502" s="166" t="s">
        <v>2833</v>
      </c>
      <c r="G502" s="167"/>
      <c r="H502" s="28">
        <f>VLOOKUP(A502,РАСЧЕТ!$A$3:$AV$1220,48,0)</f>
        <v>3644.6912324410605</v>
      </c>
      <c r="I502" s="28">
        <f t="shared" si="7"/>
        <v>1956.7712324410604</v>
      </c>
    </row>
    <row r="503" spans="1:9" ht="12.6" customHeight="1" x14ac:dyDescent="0.3">
      <c r="A503" s="161" t="s">
        <v>1533</v>
      </c>
      <c r="B503" s="162" t="s">
        <v>131</v>
      </c>
      <c r="C503" s="170">
        <v>2534.0300000000002</v>
      </c>
      <c r="D503" s="171">
        <v>2534.0300000000002</v>
      </c>
      <c r="E503" s="165" t="s">
        <v>4027</v>
      </c>
      <c r="F503" s="166" t="s">
        <v>2834</v>
      </c>
      <c r="G503" s="167"/>
      <c r="H503" s="28">
        <f>VLOOKUP(A503,РАСЧЕТ!$A$3:$AV$1220,48,0)</f>
        <v>5471.6738604076982</v>
      </c>
      <c r="I503" s="28">
        <f t="shared" si="7"/>
        <v>2937.643860407698</v>
      </c>
    </row>
    <row r="504" spans="1:9" ht="12.6" customHeight="1" x14ac:dyDescent="0.3">
      <c r="A504" s="161" t="s">
        <v>1586</v>
      </c>
      <c r="B504" s="162" t="s">
        <v>124</v>
      </c>
      <c r="C504" s="170">
        <v>1438.82</v>
      </c>
      <c r="D504" s="171">
        <v>1438.82</v>
      </c>
      <c r="E504" s="165" t="s">
        <v>4027</v>
      </c>
      <c r="F504" s="166" t="s">
        <v>2835</v>
      </c>
      <c r="G504" s="167"/>
      <c r="H504" s="28">
        <f>VLOOKUP(A504,РАСЧЕТ!$A$3:$AV$1220,48,0)</f>
        <v>3106.7978698925072</v>
      </c>
      <c r="I504" s="28">
        <f t="shared" si="7"/>
        <v>1667.9778698925072</v>
      </c>
    </row>
    <row r="505" spans="1:9" ht="12.6" customHeight="1" x14ac:dyDescent="0.3">
      <c r="A505" s="161" t="s">
        <v>1564</v>
      </c>
      <c r="B505" s="162" t="s">
        <v>272</v>
      </c>
      <c r="C505" s="170">
        <v>1395.87</v>
      </c>
      <c r="D505" s="171">
        <v>1395.87</v>
      </c>
      <c r="E505" s="165" t="s">
        <v>4027</v>
      </c>
      <c r="F505" s="166" t="s">
        <v>2836</v>
      </c>
      <c r="G505" s="167"/>
      <c r="H505" s="28">
        <f>VLOOKUP(A505,РАСЧЕТ!$A$3:$AV$1220,48,0)</f>
        <v>2694.4555324909807</v>
      </c>
      <c r="I505" s="28">
        <f t="shared" si="7"/>
        <v>1298.5855324909808</v>
      </c>
    </row>
    <row r="506" spans="1:9" ht="12.6" customHeight="1" x14ac:dyDescent="0.3">
      <c r="A506" s="161" t="s">
        <v>1546</v>
      </c>
      <c r="B506" s="162" t="s">
        <v>52</v>
      </c>
      <c r="C506" s="170">
        <v>2641.41</v>
      </c>
      <c r="D506" s="171">
        <v>2641.41</v>
      </c>
      <c r="E506" s="165" t="s">
        <v>4027</v>
      </c>
      <c r="F506" s="166" t="s">
        <v>2837</v>
      </c>
      <c r="G506" s="167"/>
      <c r="H506" s="28">
        <f>VLOOKUP(A506,РАСЧЕТ!$A$3:$AV$1220,48,0)</f>
        <v>5703.52444771311</v>
      </c>
      <c r="I506" s="28">
        <f t="shared" si="7"/>
        <v>3062.1144477131102</v>
      </c>
    </row>
    <row r="507" spans="1:9" ht="12.6" customHeight="1" x14ac:dyDescent="0.3">
      <c r="A507" s="161" t="s">
        <v>1570</v>
      </c>
      <c r="B507" s="162" t="s">
        <v>72</v>
      </c>
      <c r="C507" s="170">
        <v>1679.33</v>
      </c>
      <c r="D507" s="171">
        <v>1679.33</v>
      </c>
      <c r="E507" s="165" t="s">
        <v>4027</v>
      </c>
      <c r="F507" s="166" t="s">
        <v>2838</v>
      </c>
      <c r="G507" s="167"/>
      <c r="H507" s="28">
        <f>VLOOKUP(A507,РАСЧЕТ!$A$3:$AV$1220,48,0)</f>
        <v>3626.1431854566276</v>
      </c>
      <c r="I507" s="28">
        <f t="shared" si="7"/>
        <v>1946.8131854566277</v>
      </c>
    </row>
    <row r="508" spans="1:9" ht="12.6" customHeight="1" x14ac:dyDescent="0.3">
      <c r="A508" s="161" t="s">
        <v>1588</v>
      </c>
      <c r="B508" s="162" t="s">
        <v>109</v>
      </c>
      <c r="C508" s="170">
        <v>1365.8</v>
      </c>
      <c r="D508" s="171">
        <v>1365.8</v>
      </c>
      <c r="E508" s="165" t="s">
        <v>4027</v>
      </c>
      <c r="F508" s="166" t="s">
        <v>2839</v>
      </c>
      <c r="G508" s="167"/>
      <c r="H508" s="28">
        <f>VLOOKUP(A508,РАСЧЕТ!$A$3:$AV$1220,48,0)</f>
        <v>2949.1394705248276</v>
      </c>
      <c r="I508" s="28">
        <f t="shared" si="7"/>
        <v>1583.3394705248277</v>
      </c>
    </row>
    <row r="509" spans="1:9" ht="12.6" customHeight="1" x14ac:dyDescent="0.3">
      <c r="A509" s="161" t="s">
        <v>1529</v>
      </c>
      <c r="B509" s="162" t="s">
        <v>126</v>
      </c>
      <c r="C509" s="170">
        <v>1378.69</v>
      </c>
      <c r="D509" s="171">
        <v>1378.69</v>
      </c>
      <c r="E509" s="165" t="s">
        <v>4027</v>
      </c>
      <c r="F509" s="166" t="s">
        <v>2840</v>
      </c>
      <c r="G509" s="167"/>
      <c r="H509" s="28">
        <f>VLOOKUP(A509,РАСЧЕТ!$A$3:$AV$1220,48,0)</f>
        <v>4133.379273512578</v>
      </c>
      <c r="I509" s="28">
        <f t="shared" si="7"/>
        <v>2754.689273512578</v>
      </c>
    </row>
    <row r="510" spans="1:9" ht="12.6" customHeight="1" x14ac:dyDescent="0.3">
      <c r="A510" s="161" t="s">
        <v>1300</v>
      </c>
      <c r="B510" s="162" t="s">
        <v>156</v>
      </c>
      <c r="C510" s="170">
        <v>1687.92</v>
      </c>
      <c r="D510" s="171">
        <v>1687.92</v>
      </c>
      <c r="E510" s="165" t="s">
        <v>4027</v>
      </c>
      <c r="F510" s="166" t="s">
        <v>2841</v>
      </c>
      <c r="G510" s="167"/>
      <c r="H510" s="28">
        <f>VLOOKUP(A510,РАСЧЕТ!$A$3:$AV$1220,48,0)</f>
        <v>3644.6912324410605</v>
      </c>
      <c r="I510" s="28">
        <f t="shared" si="7"/>
        <v>1956.7712324410604</v>
      </c>
    </row>
    <row r="511" spans="1:9" ht="12.6" customHeight="1" x14ac:dyDescent="0.3">
      <c r="A511" s="161" t="s">
        <v>1626</v>
      </c>
      <c r="B511" s="162" t="s">
        <v>146</v>
      </c>
      <c r="C511" s="170">
        <v>2534.0300000000002</v>
      </c>
      <c r="D511" s="171">
        <v>2534.0300000000002</v>
      </c>
      <c r="E511" s="165" t="s">
        <v>4027</v>
      </c>
      <c r="F511" s="166" t="s">
        <v>2842</v>
      </c>
      <c r="G511" s="167"/>
      <c r="H511" s="28">
        <f>VLOOKUP(A511,РАСЧЕТ!$A$3:$AV$1220,48,0)</f>
        <v>6031.1825368590353</v>
      </c>
      <c r="I511" s="28">
        <f t="shared" si="7"/>
        <v>3497.1525368590351</v>
      </c>
    </row>
    <row r="512" spans="1:9" ht="12.6" customHeight="1" x14ac:dyDescent="0.3">
      <c r="A512" s="161" t="s">
        <v>2310</v>
      </c>
      <c r="B512" s="162" t="s">
        <v>71</v>
      </c>
      <c r="C512" s="170">
        <v>2396.6</v>
      </c>
      <c r="D512" s="171">
        <v>2396.6</v>
      </c>
      <c r="E512" s="165" t="s">
        <v>4027</v>
      </c>
      <c r="F512" s="166" t="s">
        <v>3478</v>
      </c>
      <c r="G512" s="167"/>
      <c r="H512" s="28">
        <f>VLOOKUP(A512,РАСЧЕТ!$A$3:$AV$1220,48,0)</f>
        <v>5174.9051086567715</v>
      </c>
      <c r="I512" s="28">
        <f t="shared" si="7"/>
        <v>2778.3051086567716</v>
      </c>
    </row>
    <row r="513" spans="1:9" ht="12.6" customHeight="1" x14ac:dyDescent="0.3">
      <c r="A513" s="161" t="s">
        <v>1521</v>
      </c>
      <c r="B513" s="162" t="s">
        <v>123</v>
      </c>
      <c r="C513" s="170">
        <v>1438.82</v>
      </c>
      <c r="D513" s="171">
        <v>1438.82</v>
      </c>
      <c r="E513" s="165" t="s">
        <v>4027</v>
      </c>
      <c r="F513" s="166" t="s">
        <v>2843</v>
      </c>
      <c r="G513" s="167"/>
      <c r="H513" s="28">
        <f>VLOOKUP(A513,РАСЧЕТ!$A$3:$AV$1220,48,0)</f>
        <v>3106.7978698925072</v>
      </c>
      <c r="I513" s="28">
        <f t="shared" si="7"/>
        <v>1667.9778698925072</v>
      </c>
    </row>
    <row r="514" spans="1:9" ht="12.6" customHeight="1" x14ac:dyDescent="0.3">
      <c r="A514" s="161" t="s">
        <v>1519</v>
      </c>
      <c r="B514" s="162" t="s">
        <v>257</v>
      </c>
      <c r="C514" s="170">
        <v>1395.87</v>
      </c>
      <c r="D514" s="171">
        <v>1395.87</v>
      </c>
      <c r="E514" s="165" t="s">
        <v>4027</v>
      </c>
      <c r="F514" s="166" t="s">
        <v>2844</v>
      </c>
      <c r="G514" s="167"/>
      <c r="H514" s="28">
        <f>VLOOKUP(A514,РАСЧЕТ!$A$3:$AV$1220,48,0)</f>
        <v>4714.7749128822807</v>
      </c>
      <c r="I514" s="28">
        <f t="shared" ref="I514:I577" si="8">H514-C514</f>
        <v>3318.9049128822808</v>
      </c>
    </row>
    <row r="515" spans="1:9" ht="12.6" customHeight="1" x14ac:dyDescent="0.3">
      <c r="A515" s="161" t="s">
        <v>2216</v>
      </c>
      <c r="B515" s="162" t="s">
        <v>73</v>
      </c>
      <c r="C515" s="170">
        <v>2641.41</v>
      </c>
      <c r="D515" s="171">
        <v>2641.41</v>
      </c>
      <c r="E515" s="165" t="s">
        <v>4027</v>
      </c>
      <c r="F515" s="166" t="s">
        <v>3495</v>
      </c>
      <c r="G515" s="167"/>
      <c r="H515" s="28">
        <f>VLOOKUP(A515,РАСЧЕТ!$A$3:$AV$1220,48,0)</f>
        <v>5563.2467235922659</v>
      </c>
      <c r="I515" s="28">
        <f t="shared" si="8"/>
        <v>2921.836723592266</v>
      </c>
    </row>
    <row r="516" spans="1:9" ht="12.6" customHeight="1" x14ac:dyDescent="0.3">
      <c r="A516" s="161" t="s">
        <v>1538</v>
      </c>
      <c r="B516" s="162" t="s">
        <v>139</v>
      </c>
      <c r="C516" s="170">
        <v>1679.33</v>
      </c>
      <c r="D516" s="171">
        <v>1679.33</v>
      </c>
      <c r="E516" s="165" t="s">
        <v>4027</v>
      </c>
      <c r="F516" s="166" t="s">
        <v>2845</v>
      </c>
      <c r="G516" s="167"/>
      <c r="H516" s="28">
        <f>VLOOKUP(A516,РАСЧЕТ!$A$3:$AV$1220,48,0)</f>
        <v>5779.388765866117</v>
      </c>
      <c r="I516" s="28">
        <f t="shared" si="8"/>
        <v>4100.058765866117</v>
      </c>
    </row>
    <row r="517" spans="1:9" ht="12.6" customHeight="1" x14ac:dyDescent="0.3">
      <c r="A517" s="161" t="s">
        <v>1339</v>
      </c>
      <c r="B517" s="162" t="s">
        <v>229</v>
      </c>
      <c r="C517" s="170">
        <v>1365.8</v>
      </c>
      <c r="D517" s="171">
        <v>1365.8</v>
      </c>
      <c r="E517" s="165" t="s">
        <v>4027</v>
      </c>
      <c r="F517" s="166" t="s">
        <v>2846</v>
      </c>
      <c r="G517" s="167"/>
      <c r="H517" s="28">
        <f>VLOOKUP(A517,РАСЧЕТ!$A$3:$AV$1220,48,0)</f>
        <v>2949.1394705248276</v>
      </c>
      <c r="I517" s="28">
        <f t="shared" si="8"/>
        <v>1583.3394705248277</v>
      </c>
    </row>
    <row r="518" spans="1:9" ht="12.6" customHeight="1" x14ac:dyDescent="0.3">
      <c r="A518" s="161" t="s">
        <v>1316</v>
      </c>
      <c r="B518" s="162" t="s">
        <v>44</v>
      </c>
      <c r="C518" s="170">
        <v>1378.69</v>
      </c>
      <c r="D518" s="171">
        <v>1378.69</v>
      </c>
      <c r="E518" s="165" t="s">
        <v>4027</v>
      </c>
      <c r="F518" s="166" t="s">
        <v>2847</v>
      </c>
      <c r="G518" s="167"/>
      <c r="H518" s="28">
        <f>VLOOKUP(A518,РАСЧЕТ!$A$3:$AV$1220,48,0)</f>
        <v>2976.9615410014771</v>
      </c>
      <c r="I518" s="28">
        <f t="shared" si="8"/>
        <v>1598.2715410014771</v>
      </c>
    </row>
    <row r="519" spans="1:9" ht="12.6" customHeight="1" x14ac:dyDescent="0.3">
      <c r="A519" s="161" t="s">
        <v>1565</v>
      </c>
      <c r="B519" s="162" t="s">
        <v>32</v>
      </c>
      <c r="C519" s="170">
        <v>1687.92</v>
      </c>
      <c r="D519" s="171">
        <v>1687.92</v>
      </c>
      <c r="E519" s="165" t="s">
        <v>4027</v>
      </c>
      <c r="F519" s="166" t="s">
        <v>2848</v>
      </c>
      <c r="G519" s="167"/>
      <c r="H519" s="28">
        <f>VLOOKUP(A519,РАСЧЕТ!$A$3:$AV$1220,48,0)</f>
        <v>3644.6912324410605</v>
      </c>
      <c r="I519" s="28">
        <f t="shared" si="8"/>
        <v>1956.7712324410604</v>
      </c>
    </row>
    <row r="520" spans="1:9" ht="12.6" customHeight="1" x14ac:dyDescent="0.3">
      <c r="A520" s="161" t="s">
        <v>1581</v>
      </c>
      <c r="B520" s="162" t="s">
        <v>184</v>
      </c>
      <c r="C520" s="170">
        <v>2534.0300000000002</v>
      </c>
      <c r="D520" s="171">
        <v>2534.0300000000002</v>
      </c>
      <c r="E520" s="165" t="s">
        <v>4027</v>
      </c>
      <c r="F520" s="166" t="s">
        <v>2849</v>
      </c>
      <c r="G520" s="167"/>
      <c r="H520" s="28">
        <f>VLOOKUP(A520,РАСЧЕТ!$A$3:$AV$1220,48,0)</f>
        <v>9761.0818193377963</v>
      </c>
      <c r="I520" s="28">
        <f t="shared" si="8"/>
        <v>7227.0518193377957</v>
      </c>
    </row>
    <row r="521" spans="1:9" ht="12.6" customHeight="1" x14ac:dyDescent="0.3">
      <c r="A521" s="161" t="s">
        <v>1599</v>
      </c>
      <c r="B521" s="162" t="s">
        <v>160</v>
      </c>
      <c r="C521" s="170">
        <v>1438.82</v>
      </c>
      <c r="D521" s="171">
        <v>1438.82</v>
      </c>
      <c r="E521" s="165" t="s">
        <v>4027</v>
      </c>
      <c r="F521" s="166" t="s">
        <v>2850</v>
      </c>
      <c r="G521" s="167"/>
      <c r="H521" s="28">
        <f>VLOOKUP(A521,РАСЧЕТ!$A$3:$AV$1220,48,0)</f>
        <v>4936.5870692507278</v>
      </c>
      <c r="I521" s="28">
        <f t="shared" si="8"/>
        <v>3497.7670692507281</v>
      </c>
    </row>
    <row r="522" spans="1:9" ht="12.6" customHeight="1" x14ac:dyDescent="0.3">
      <c r="A522" s="161" t="s">
        <v>1558</v>
      </c>
      <c r="B522" s="162" t="s">
        <v>330</v>
      </c>
      <c r="C522" s="170">
        <v>1395.87</v>
      </c>
      <c r="D522" s="171">
        <v>1395.87</v>
      </c>
      <c r="E522" s="165" t="s">
        <v>4027</v>
      </c>
      <c r="F522" s="166" t="s">
        <v>2851</v>
      </c>
      <c r="G522" s="167"/>
      <c r="H522" s="28">
        <f>VLOOKUP(A522,РАСЧЕТ!$A$3:$AV$1220,48,0)</f>
        <v>4849.1210239641396</v>
      </c>
      <c r="I522" s="28">
        <f t="shared" si="8"/>
        <v>3453.2510239641397</v>
      </c>
    </row>
    <row r="523" spans="1:9" ht="12.6" customHeight="1" x14ac:dyDescent="0.3">
      <c r="A523" s="161" t="s">
        <v>1530</v>
      </c>
      <c r="B523" s="162" t="s">
        <v>75</v>
      </c>
      <c r="C523" s="170">
        <v>2392.3000000000002</v>
      </c>
      <c r="D523" s="171">
        <v>2392.3000000000002</v>
      </c>
      <c r="E523" s="165" t="s">
        <v>4027</v>
      </c>
      <c r="F523" s="166" t="s">
        <v>2731</v>
      </c>
      <c r="G523" s="167"/>
      <c r="H523" s="28">
        <f>VLOOKUP(A523,РАСЧЕТ!$A$3:$AV$1220,48,0)</f>
        <v>5165.6310851645558</v>
      </c>
      <c r="I523" s="28">
        <f t="shared" si="8"/>
        <v>2773.3310851645556</v>
      </c>
    </row>
    <row r="524" spans="1:9" ht="12.6" customHeight="1" x14ac:dyDescent="0.3">
      <c r="A524" s="161" t="s">
        <v>1625</v>
      </c>
      <c r="B524" s="162" t="s">
        <v>135</v>
      </c>
      <c r="C524" s="170">
        <v>2641.41</v>
      </c>
      <c r="D524" s="171">
        <v>2641.41</v>
      </c>
      <c r="E524" s="165" t="s">
        <v>4027</v>
      </c>
      <c r="F524" s="166" t="s">
        <v>2852</v>
      </c>
      <c r="G524" s="167"/>
      <c r="H524" s="28">
        <f>VLOOKUP(A524,РАСЧЕТ!$A$3:$AV$1220,48,0)</f>
        <v>3299.8736918543973</v>
      </c>
      <c r="I524" s="28">
        <f t="shared" si="8"/>
        <v>658.46369185439744</v>
      </c>
    </row>
    <row r="525" spans="1:9" ht="12.6" customHeight="1" x14ac:dyDescent="0.3">
      <c r="A525" s="161" t="s">
        <v>1336</v>
      </c>
      <c r="B525" s="162" t="s">
        <v>284</v>
      </c>
      <c r="C525" s="170">
        <v>1679.33</v>
      </c>
      <c r="D525" s="171">
        <v>1679.33</v>
      </c>
      <c r="E525" s="165" t="s">
        <v>4027</v>
      </c>
      <c r="F525" s="166" t="s">
        <v>2853</v>
      </c>
      <c r="G525" s="167"/>
      <c r="H525" s="28">
        <f>VLOOKUP(A525,РАСЧЕТ!$A$3:$AV$1220,48,0)</f>
        <v>2096.6644536909093</v>
      </c>
      <c r="I525" s="28">
        <f t="shared" si="8"/>
        <v>417.33445369090941</v>
      </c>
    </row>
    <row r="526" spans="1:9" ht="12.6" customHeight="1" x14ac:dyDescent="0.3">
      <c r="A526" s="161" t="s">
        <v>2355</v>
      </c>
      <c r="B526" s="162" t="s">
        <v>35</v>
      </c>
      <c r="C526" s="170">
        <v>1365.8</v>
      </c>
      <c r="D526" s="171">
        <v>1365.8</v>
      </c>
      <c r="E526" s="165" t="s">
        <v>4027</v>
      </c>
      <c r="F526" s="166" t="s">
        <v>3439</v>
      </c>
      <c r="G526" s="167"/>
      <c r="H526" s="28">
        <f>VLOOKUP(A526,РАСЧЕТ!$A$3:$AV$1220,48,0)</f>
        <v>2949.1394705248276</v>
      </c>
      <c r="I526" s="28">
        <f t="shared" si="8"/>
        <v>1583.3394705248277</v>
      </c>
    </row>
    <row r="527" spans="1:9" ht="12.6" customHeight="1" x14ac:dyDescent="0.3">
      <c r="A527" s="161" t="s">
        <v>1302</v>
      </c>
      <c r="B527" s="162" t="s">
        <v>273</v>
      </c>
      <c r="C527" s="170">
        <v>1378.69</v>
      </c>
      <c r="D527" s="171">
        <v>1378.69</v>
      </c>
      <c r="E527" s="165" t="s">
        <v>4027</v>
      </c>
      <c r="F527" s="166" t="s">
        <v>2854</v>
      </c>
      <c r="G527" s="167"/>
      <c r="H527" s="28">
        <f>VLOOKUP(A527,РАСЧЕТ!$A$3:$AV$1220,48,0)</f>
        <v>2976.9615410014771</v>
      </c>
      <c r="I527" s="28">
        <f t="shared" si="8"/>
        <v>1598.2715410014771</v>
      </c>
    </row>
    <row r="528" spans="1:9" ht="12.6" customHeight="1" x14ac:dyDescent="0.3">
      <c r="A528" s="161" t="s">
        <v>1547</v>
      </c>
      <c r="B528" s="162" t="s">
        <v>37</v>
      </c>
      <c r="C528" s="170">
        <v>1687.92</v>
      </c>
      <c r="D528" s="171">
        <v>1687.92</v>
      </c>
      <c r="E528" s="165" t="s">
        <v>4027</v>
      </c>
      <c r="F528" s="166" t="s">
        <v>2855</v>
      </c>
      <c r="G528" s="167"/>
      <c r="H528" s="28">
        <f>VLOOKUP(A528,РАСЧЕТ!$A$3:$AV$1220,48,0)</f>
        <v>3644.6912324410605</v>
      </c>
      <c r="I528" s="28">
        <f t="shared" si="8"/>
        <v>1956.7712324410604</v>
      </c>
    </row>
    <row r="529" spans="1:9" ht="12.6" customHeight="1" x14ac:dyDescent="0.3">
      <c r="A529" s="161" t="s">
        <v>1349</v>
      </c>
      <c r="B529" s="162" t="s">
        <v>58</v>
      </c>
      <c r="C529" s="170">
        <v>2534.0300000000002</v>
      </c>
      <c r="D529" s="171">
        <v>2534.0300000000002</v>
      </c>
      <c r="E529" s="165" t="s">
        <v>4027</v>
      </c>
      <c r="F529" s="166" t="s">
        <v>2856</v>
      </c>
      <c r="G529" s="167"/>
      <c r="H529" s="28">
        <f>VLOOKUP(A529,РАСЧЕТ!$A$3:$AV$1220,48,0)</f>
        <v>5471.6738604076982</v>
      </c>
      <c r="I529" s="28">
        <f t="shared" si="8"/>
        <v>2937.643860407698</v>
      </c>
    </row>
    <row r="530" spans="1:9" ht="12.6" customHeight="1" x14ac:dyDescent="0.3">
      <c r="A530" s="161" t="s">
        <v>1645</v>
      </c>
      <c r="B530" s="162" t="s">
        <v>64</v>
      </c>
      <c r="C530" s="170">
        <v>1438.82</v>
      </c>
      <c r="D530" s="171">
        <v>1438.82</v>
      </c>
      <c r="E530" s="165" t="s">
        <v>4027</v>
      </c>
      <c r="F530" s="166" t="s">
        <v>2857</v>
      </c>
      <c r="G530" s="167"/>
      <c r="H530" s="28">
        <f>VLOOKUP(A530,РАСЧЕТ!$A$3:$AV$1220,48,0)</f>
        <v>3106.7978698925072</v>
      </c>
      <c r="I530" s="28">
        <f t="shared" si="8"/>
        <v>1667.9778698925072</v>
      </c>
    </row>
    <row r="531" spans="1:9" ht="12.6" customHeight="1" x14ac:dyDescent="0.3">
      <c r="A531" s="161" t="s">
        <v>1522</v>
      </c>
      <c r="B531" s="162" t="s">
        <v>143</v>
      </c>
      <c r="C531" s="170">
        <v>1395.87</v>
      </c>
      <c r="D531" s="171">
        <v>1395.87</v>
      </c>
      <c r="E531" s="165" t="s">
        <v>4027</v>
      </c>
      <c r="F531" s="166" t="s">
        <v>2858</v>
      </c>
      <c r="G531" s="167"/>
      <c r="H531" s="28">
        <f>VLOOKUP(A531,РАСЧЕТ!$A$3:$AV$1220,48,0)</f>
        <v>2342.6943408797028</v>
      </c>
      <c r="I531" s="28">
        <f t="shared" si="8"/>
        <v>946.82434087970296</v>
      </c>
    </row>
    <row r="532" spans="1:9" ht="12.6" customHeight="1" x14ac:dyDescent="0.3">
      <c r="A532" s="161" t="s">
        <v>1561</v>
      </c>
      <c r="B532" s="162" t="s">
        <v>161</v>
      </c>
      <c r="C532" s="170">
        <v>2641.41</v>
      </c>
      <c r="D532" s="171">
        <v>2641.41</v>
      </c>
      <c r="E532" s="165" t="s">
        <v>4027</v>
      </c>
      <c r="F532" s="166" t="s">
        <v>2859</v>
      </c>
      <c r="G532" s="167"/>
      <c r="H532" s="28">
        <f>VLOOKUP(A532,РАСЧЕТ!$A$3:$AV$1220,48,0)</f>
        <v>5703.52444771311</v>
      </c>
      <c r="I532" s="28">
        <f t="shared" si="8"/>
        <v>3062.1144477131102</v>
      </c>
    </row>
    <row r="533" spans="1:9" ht="12.6" customHeight="1" x14ac:dyDescent="0.3">
      <c r="A533" s="161" t="s">
        <v>1583</v>
      </c>
      <c r="B533" s="162" t="s">
        <v>250</v>
      </c>
      <c r="C533" s="170">
        <v>1679.33</v>
      </c>
      <c r="D533" s="171">
        <v>1679.33</v>
      </c>
      <c r="E533" s="165" t="s">
        <v>4027</v>
      </c>
      <c r="F533" s="166" t="s">
        <v>2860</v>
      </c>
      <c r="G533" s="167"/>
      <c r="H533" s="28">
        <f>VLOOKUP(A533,РАСЧЕТ!$A$3:$AV$1220,48,0)</f>
        <v>3143.7436858632523</v>
      </c>
      <c r="I533" s="28">
        <f t="shared" si="8"/>
        <v>1464.4136858632523</v>
      </c>
    </row>
    <row r="534" spans="1:9" ht="12.6" customHeight="1" x14ac:dyDescent="0.3">
      <c r="A534" s="161" t="s">
        <v>1911</v>
      </c>
      <c r="B534" s="162" t="s">
        <v>187</v>
      </c>
      <c r="C534" s="170">
        <v>3603.48</v>
      </c>
      <c r="D534" s="171">
        <v>3603.48</v>
      </c>
      <c r="E534" s="165" t="s">
        <v>4027</v>
      </c>
      <c r="F534" s="166" t="s">
        <v>2732</v>
      </c>
      <c r="G534" s="167"/>
      <c r="H534" s="28">
        <f>VLOOKUP(A534,РАСЧЕТ!$A$3:$AV$1220,48,0)</f>
        <v>7780.9057099695929</v>
      </c>
      <c r="I534" s="28">
        <f t="shared" si="8"/>
        <v>4177.4257099695933</v>
      </c>
    </row>
    <row r="535" spans="1:9" ht="12.6" customHeight="1" x14ac:dyDescent="0.3">
      <c r="A535" s="161" t="s">
        <v>1584</v>
      </c>
      <c r="B535" s="162" t="s">
        <v>145</v>
      </c>
      <c r="C535" s="170">
        <v>1365.8</v>
      </c>
      <c r="D535" s="171">
        <v>1365.8</v>
      </c>
      <c r="E535" s="165" t="s">
        <v>4027</v>
      </c>
      <c r="F535" s="166" t="s">
        <v>2861</v>
      </c>
      <c r="G535" s="167"/>
      <c r="H535" s="28">
        <f>VLOOKUP(A535,РАСЧЕТ!$A$3:$AV$1220,48,0)</f>
        <v>2949.1394705248276</v>
      </c>
      <c r="I535" s="28">
        <f t="shared" si="8"/>
        <v>1583.3394705248277</v>
      </c>
    </row>
    <row r="536" spans="1:9" ht="12.6" customHeight="1" x14ac:dyDescent="0.3">
      <c r="A536" s="161" t="s">
        <v>1555</v>
      </c>
      <c r="B536" s="162" t="s">
        <v>230</v>
      </c>
      <c r="C536" s="170">
        <v>1378.69</v>
      </c>
      <c r="D536" s="171">
        <v>1378.69</v>
      </c>
      <c r="E536" s="165" t="s">
        <v>4027</v>
      </c>
      <c r="F536" s="166" t="s">
        <v>2862</v>
      </c>
      <c r="G536" s="167"/>
      <c r="H536" s="28">
        <f>VLOOKUP(A536,РАСЧЕТ!$A$3:$AV$1220,48,0)</f>
        <v>2976.9615410014771</v>
      </c>
      <c r="I536" s="28">
        <f t="shared" si="8"/>
        <v>1598.2715410014771</v>
      </c>
    </row>
    <row r="537" spans="1:9" ht="12.6" customHeight="1" x14ac:dyDescent="0.3">
      <c r="A537" s="161" t="s">
        <v>1609</v>
      </c>
      <c r="B537" s="162" t="s">
        <v>152</v>
      </c>
      <c r="C537" s="170">
        <v>1687.92</v>
      </c>
      <c r="D537" s="171">
        <v>1687.92</v>
      </c>
      <c r="E537" s="165" t="s">
        <v>4027</v>
      </c>
      <c r="F537" s="166" t="s">
        <v>2863</v>
      </c>
      <c r="G537" s="167"/>
      <c r="H537" s="28">
        <f>VLOOKUP(A537,РАСЧЕТ!$A$3:$AV$1220,48,0)</f>
        <v>4328.7148556502443</v>
      </c>
      <c r="I537" s="28">
        <f t="shared" si="8"/>
        <v>2640.7948556502442</v>
      </c>
    </row>
    <row r="538" spans="1:9" ht="12.6" customHeight="1" x14ac:dyDescent="0.3">
      <c r="A538" s="161" t="s">
        <v>2317</v>
      </c>
      <c r="B538" s="162" t="s">
        <v>28</v>
      </c>
      <c r="C538" s="170">
        <v>2534.0300000000002</v>
      </c>
      <c r="D538" s="171">
        <v>2534.0300000000002</v>
      </c>
      <c r="E538" s="165" t="s">
        <v>4027</v>
      </c>
      <c r="F538" s="166" t="s">
        <v>3485</v>
      </c>
      <c r="G538" s="167"/>
      <c r="H538" s="28">
        <f>VLOOKUP(A538,РАСЧЕТ!$A$3:$AV$1220,48,0)</f>
        <v>7678.2043261526514</v>
      </c>
      <c r="I538" s="28">
        <f t="shared" si="8"/>
        <v>5144.1743261526517</v>
      </c>
    </row>
    <row r="539" spans="1:9" ht="12.6" customHeight="1" x14ac:dyDescent="0.3">
      <c r="A539" s="161" t="s">
        <v>1242</v>
      </c>
      <c r="B539" s="162" t="s">
        <v>128</v>
      </c>
      <c r="C539" s="170">
        <v>1438.82</v>
      </c>
      <c r="D539" s="171">
        <v>1438.82</v>
      </c>
      <c r="E539" s="165" t="s">
        <v>4027</v>
      </c>
      <c r="F539" s="166" t="s">
        <v>2864</v>
      </c>
      <c r="G539" s="167"/>
      <c r="H539" s="28">
        <f>VLOOKUP(A539,РАСЧЕТ!$A$3:$AV$1220,48,0)</f>
        <v>3106.7978698925072</v>
      </c>
      <c r="I539" s="28">
        <f t="shared" si="8"/>
        <v>1667.9778698925072</v>
      </c>
    </row>
    <row r="540" spans="1:9" ht="12.6" customHeight="1" x14ac:dyDescent="0.3">
      <c r="A540" s="161" t="s">
        <v>1423</v>
      </c>
      <c r="B540" s="162" t="s">
        <v>212</v>
      </c>
      <c r="C540" s="170">
        <v>1395.87</v>
      </c>
      <c r="D540" s="171">
        <v>1395.87</v>
      </c>
      <c r="E540" s="165" t="s">
        <v>4027</v>
      </c>
      <c r="F540" s="166" t="s">
        <v>2865</v>
      </c>
      <c r="G540" s="167"/>
      <c r="H540" s="28">
        <f>VLOOKUP(A540,РАСЧЕТ!$A$3:$AV$1220,48,0)</f>
        <v>4159.9562403991886</v>
      </c>
      <c r="I540" s="28">
        <f t="shared" si="8"/>
        <v>2764.0862403991887</v>
      </c>
    </row>
    <row r="541" spans="1:9" ht="12.6" customHeight="1" x14ac:dyDescent="0.3">
      <c r="A541" s="161" t="s">
        <v>1388</v>
      </c>
      <c r="B541" s="162" t="s">
        <v>82</v>
      </c>
      <c r="C541" s="170">
        <v>2641.41</v>
      </c>
      <c r="D541" s="171">
        <v>2641.41</v>
      </c>
      <c r="E541" s="165" t="s">
        <v>4027</v>
      </c>
      <c r="F541" s="166" t="s">
        <v>2866</v>
      </c>
      <c r="G541" s="167"/>
      <c r="H541" s="28">
        <f>VLOOKUP(A541,РАСЧЕТ!$A$3:$AV$1220,48,0)</f>
        <v>5703.52444771311</v>
      </c>
      <c r="I541" s="28">
        <f t="shared" si="8"/>
        <v>3062.1144477131102</v>
      </c>
    </row>
    <row r="542" spans="1:9" ht="12.6" customHeight="1" x14ac:dyDescent="0.3">
      <c r="A542" s="161" t="s">
        <v>1243</v>
      </c>
      <c r="B542" s="162" t="s">
        <v>92</v>
      </c>
      <c r="C542" s="170">
        <v>1679.33</v>
      </c>
      <c r="D542" s="171">
        <v>1679.33</v>
      </c>
      <c r="E542" s="165" t="s">
        <v>4027</v>
      </c>
      <c r="F542" s="166" t="s">
        <v>2867</v>
      </c>
      <c r="G542" s="167"/>
      <c r="H542" s="28">
        <f>VLOOKUP(A542,РАСЧЕТ!$A$3:$AV$1220,48,0)</f>
        <v>3626.1431854566276</v>
      </c>
      <c r="I542" s="28">
        <f t="shared" si="8"/>
        <v>1946.8131854566277</v>
      </c>
    </row>
    <row r="543" spans="1:9" ht="12.6" customHeight="1" x14ac:dyDescent="0.3">
      <c r="A543" s="161" t="s">
        <v>1414</v>
      </c>
      <c r="B543" s="162" t="s">
        <v>190</v>
      </c>
      <c r="C543" s="170">
        <v>1365.8</v>
      </c>
      <c r="D543" s="171">
        <v>1365.8</v>
      </c>
      <c r="E543" s="165" t="s">
        <v>4027</v>
      </c>
      <c r="F543" s="166" t="s">
        <v>2868</v>
      </c>
      <c r="G543" s="167"/>
      <c r="H543" s="28">
        <f>VLOOKUP(A543,РАСЧЕТ!$A$3:$AV$1220,48,0)</f>
        <v>2949.1394705248276</v>
      </c>
      <c r="I543" s="28">
        <f t="shared" si="8"/>
        <v>1583.3394705248277</v>
      </c>
    </row>
    <row r="544" spans="1:9" ht="12.6" customHeight="1" x14ac:dyDescent="0.3">
      <c r="A544" s="161" t="s">
        <v>3573</v>
      </c>
      <c r="B544" s="162" t="s">
        <v>321</v>
      </c>
      <c r="C544" s="163">
        <v>667.06</v>
      </c>
      <c r="D544" s="164">
        <v>667.06</v>
      </c>
      <c r="E544" s="165" t="s">
        <v>4027</v>
      </c>
      <c r="F544" s="166" t="s">
        <v>4028</v>
      </c>
      <c r="G544" s="167"/>
      <c r="H544" s="28">
        <f>VLOOKUP(A544,РАСЧЕТ!$A$3:$AV$1220,48,0)</f>
        <v>1700.7952961627204</v>
      </c>
      <c r="I544" s="28">
        <f t="shared" si="8"/>
        <v>1033.7352961627205</v>
      </c>
    </row>
    <row r="545" spans="1:9" ht="12.6" customHeight="1" x14ac:dyDescent="0.3">
      <c r="A545" s="161" t="s">
        <v>1389</v>
      </c>
      <c r="B545" s="162" t="s">
        <v>321</v>
      </c>
      <c r="C545" s="163">
        <v>711.62</v>
      </c>
      <c r="D545" s="164">
        <v>711.62</v>
      </c>
      <c r="E545" s="165" t="s">
        <v>4027</v>
      </c>
      <c r="F545" s="166" t="s">
        <v>2869</v>
      </c>
      <c r="G545" s="167"/>
      <c r="H545" s="28">
        <f>VLOOKUP(A545,РАСЧЕТ!$A$3:$AV$1220,48,0)</f>
        <v>1814.1816492402349</v>
      </c>
      <c r="I545" s="28">
        <f t="shared" si="8"/>
        <v>1102.5616492402351</v>
      </c>
    </row>
    <row r="546" spans="1:9" ht="12.6" customHeight="1" x14ac:dyDescent="0.3">
      <c r="A546" s="161" t="s">
        <v>1230</v>
      </c>
      <c r="B546" s="162" t="s">
        <v>192</v>
      </c>
      <c r="C546" s="170">
        <v>3448.86</v>
      </c>
      <c r="D546" s="171">
        <v>3448.86</v>
      </c>
      <c r="E546" s="165" t="s">
        <v>4027</v>
      </c>
      <c r="F546" s="166" t="s">
        <v>2733</v>
      </c>
      <c r="G546" s="167"/>
      <c r="H546" s="28">
        <f>VLOOKUP(A546,РАСЧЕТ!$A$3:$AV$1220,48,0)</f>
        <v>8380.4191584397558</v>
      </c>
      <c r="I546" s="28">
        <f t="shared" si="8"/>
        <v>4931.5591584397553</v>
      </c>
    </row>
    <row r="547" spans="1:9" ht="12.6" customHeight="1" x14ac:dyDescent="0.3">
      <c r="A547" s="161" t="s">
        <v>1507</v>
      </c>
      <c r="B547" s="162" t="s">
        <v>45</v>
      </c>
      <c r="C547" s="170">
        <v>1687.92</v>
      </c>
      <c r="D547" s="171">
        <v>1687.92</v>
      </c>
      <c r="E547" s="165" t="s">
        <v>4027</v>
      </c>
      <c r="F547" s="166" t="s">
        <v>2870</v>
      </c>
      <c r="G547" s="167"/>
      <c r="H547" s="28">
        <f>VLOOKUP(A547,РАСЧЕТ!$A$3:$AV$1220,48,0)</f>
        <v>3644.6912324410605</v>
      </c>
      <c r="I547" s="28">
        <f t="shared" si="8"/>
        <v>1956.7712324410604</v>
      </c>
    </row>
    <row r="548" spans="1:9" ht="12.6" customHeight="1" x14ac:dyDescent="0.3">
      <c r="A548" s="161" t="s">
        <v>2205</v>
      </c>
      <c r="B548" s="162" t="s">
        <v>185</v>
      </c>
      <c r="C548" s="170">
        <v>2534.0300000000002</v>
      </c>
      <c r="D548" s="171">
        <v>2534.0300000000002</v>
      </c>
      <c r="E548" s="165" t="s">
        <v>4027</v>
      </c>
      <c r="F548" s="166" t="s">
        <v>3482</v>
      </c>
      <c r="G548" s="167"/>
      <c r="H548" s="28">
        <f>VLOOKUP(A548,РАСЧЕТ!$A$3:$AV$1220,48,0)</f>
        <v>5471.6738604076982</v>
      </c>
      <c r="I548" s="28">
        <f t="shared" si="8"/>
        <v>2937.643860407698</v>
      </c>
    </row>
    <row r="549" spans="1:9" ht="12.6" customHeight="1" x14ac:dyDescent="0.3">
      <c r="A549" s="161" t="s">
        <v>1484</v>
      </c>
      <c r="B549" s="162" t="s">
        <v>34</v>
      </c>
      <c r="C549" s="170">
        <v>1438.82</v>
      </c>
      <c r="D549" s="171">
        <v>1438.82</v>
      </c>
      <c r="E549" s="165" t="s">
        <v>4027</v>
      </c>
      <c r="F549" s="166" t="s">
        <v>2871</v>
      </c>
      <c r="G549" s="167"/>
      <c r="H549" s="28">
        <f>VLOOKUP(A549,РАСЧЕТ!$A$3:$AV$1220,48,0)</f>
        <v>8994.6600581889888</v>
      </c>
      <c r="I549" s="28">
        <f t="shared" si="8"/>
        <v>7555.8400581889891</v>
      </c>
    </row>
    <row r="550" spans="1:9" ht="12.6" customHeight="1" x14ac:dyDescent="0.3">
      <c r="A550" s="161" t="s">
        <v>1232</v>
      </c>
      <c r="B550" s="162" t="s">
        <v>191</v>
      </c>
      <c r="C550" s="170">
        <v>1395.87</v>
      </c>
      <c r="D550" s="171">
        <v>1395.87</v>
      </c>
      <c r="E550" s="165" t="s">
        <v>4027</v>
      </c>
      <c r="F550" s="166" t="s">
        <v>2872</v>
      </c>
      <c r="G550" s="167"/>
      <c r="H550" s="28">
        <f>VLOOKUP(A550,РАСЧЕТ!$A$3:$AV$1220,48,0)</f>
        <v>3014.0576349703429</v>
      </c>
      <c r="I550" s="28">
        <f t="shared" si="8"/>
        <v>1618.187634970343</v>
      </c>
    </row>
    <row r="551" spans="1:9" ht="12.6" customHeight="1" x14ac:dyDescent="0.3">
      <c r="A551" s="161" t="s">
        <v>1278</v>
      </c>
      <c r="B551" s="162" t="s">
        <v>188</v>
      </c>
      <c r="C551" s="170">
        <v>2641.41</v>
      </c>
      <c r="D551" s="171">
        <v>2641.41</v>
      </c>
      <c r="E551" s="165" t="s">
        <v>4027</v>
      </c>
      <c r="F551" s="166" t="s">
        <v>2873</v>
      </c>
      <c r="G551" s="167"/>
      <c r="H551" s="28">
        <f>VLOOKUP(A551,РАСЧЕТ!$A$3:$AV$1220,48,0)</f>
        <v>5703.52444771311</v>
      </c>
      <c r="I551" s="28">
        <f t="shared" si="8"/>
        <v>3062.1144477131102</v>
      </c>
    </row>
    <row r="552" spans="1:9" ht="12.6" customHeight="1" x14ac:dyDescent="0.3">
      <c r="A552" s="161" t="s">
        <v>1228</v>
      </c>
      <c r="B552" s="162" t="s">
        <v>83</v>
      </c>
      <c r="C552" s="170">
        <v>1679.33</v>
      </c>
      <c r="D552" s="171">
        <v>1679.33</v>
      </c>
      <c r="E552" s="165" t="s">
        <v>4027</v>
      </c>
      <c r="F552" s="166" t="s">
        <v>2874</v>
      </c>
      <c r="G552" s="167"/>
      <c r="H552" s="28">
        <f>VLOOKUP(A552,РАСЧЕТ!$A$3:$AV$1220,48,0)</f>
        <v>3626.1431854566276</v>
      </c>
      <c r="I552" s="28">
        <f t="shared" si="8"/>
        <v>1946.8131854566277</v>
      </c>
    </row>
    <row r="553" spans="1:9" ht="12.6" customHeight="1" x14ac:dyDescent="0.3">
      <c r="A553" s="161" t="s">
        <v>1469</v>
      </c>
      <c r="B553" s="162" t="s">
        <v>242</v>
      </c>
      <c r="C553" s="168"/>
      <c r="D553" s="169"/>
      <c r="E553" s="165" t="s">
        <v>4027</v>
      </c>
      <c r="F553" s="166" t="s">
        <v>2875</v>
      </c>
      <c r="G553" s="167"/>
      <c r="H553" s="28">
        <f>VLOOKUP(A553,РАСЧЕТ!$A$3:$AV$1220,48,0)</f>
        <v>0</v>
      </c>
      <c r="I553" s="28">
        <f t="shared" si="8"/>
        <v>0</v>
      </c>
    </row>
    <row r="554" spans="1:9" ht="12.6" customHeight="1" x14ac:dyDescent="0.3">
      <c r="A554" s="161" t="s">
        <v>3574</v>
      </c>
      <c r="B554" s="162" t="s">
        <v>242</v>
      </c>
      <c r="C554" s="170">
        <v>1365.8</v>
      </c>
      <c r="D554" s="171">
        <v>1365.8</v>
      </c>
      <c r="E554" s="165" t="s">
        <v>4029</v>
      </c>
      <c r="F554" s="166" t="s">
        <v>4030</v>
      </c>
      <c r="G554" s="167"/>
      <c r="H554" s="28">
        <f>VLOOKUP(A554,РАСЧЕТ!$A$3:$AV$1220,48,0)</f>
        <v>2949.1394705248276</v>
      </c>
      <c r="I554" s="28">
        <f t="shared" si="8"/>
        <v>1583.3394705248277</v>
      </c>
    </row>
    <row r="555" spans="1:9" ht="12.6" customHeight="1" x14ac:dyDescent="0.3">
      <c r="A555" s="161" t="s">
        <v>3575</v>
      </c>
      <c r="B555" s="162" t="s">
        <v>147</v>
      </c>
      <c r="C555" s="163">
        <v>978.45</v>
      </c>
      <c r="D555" s="164">
        <v>978.45</v>
      </c>
      <c r="E555" s="165" t="s">
        <v>4027</v>
      </c>
      <c r="F555" s="166" t="s">
        <v>4031</v>
      </c>
      <c r="G555" s="167"/>
      <c r="H555" s="28">
        <f>VLOOKUP(A555,РАСЧЕТ!$A$3:$AV$1220,48,0)</f>
        <v>2112.682383936532</v>
      </c>
      <c r="I555" s="28">
        <f t="shared" si="8"/>
        <v>1134.232383936532</v>
      </c>
    </row>
    <row r="556" spans="1:9" ht="12.6" customHeight="1" x14ac:dyDescent="0.3">
      <c r="A556" s="161" t="s">
        <v>1462</v>
      </c>
      <c r="B556" s="162" t="s">
        <v>147</v>
      </c>
      <c r="C556" s="163">
        <v>400.24</v>
      </c>
      <c r="D556" s="164">
        <v>400.24</v>
      </c>
      <c r="E556" s="165" t="s">
        <v>4027</v>
      </c>
      <c r="F556" s="166" t="s">
        <v>2876</v>
      </c>
      <c r="G556" s="167"/>
      <c r="H556" s="28">
        <f>VLOOKUP(A556,РАСЧЕТ!$A$3:$AV$1220,48,0)</f>
        <v>864.27915706494491</v>
      </c>
      <c r="I556" s="28">
        <f t="shared" si="8"/>
        <v>464.0391570649449</v>
      </c>
    </row>
    <row r="557" spans="1:9" ht="12.6" customHeight="1" x14ac:dyDescent="0.3">
      <c r="A557" s="161" t="s">
        <v>1922</v>
      </c>
      <c r="B557" s="162" t="s">
        <v>74</v>
      </c>
      <c r="C557" s="170">
        <v>1687.92</v>
      </c>
      <c r="D557" s="171">
        <v>1687.92</v>
      </c>
      <c r="E557" s="165" t="s">
        <v>4027</v>
      </c>
      <c r="F557" s="166" t="s">
        <v>2877</v>
      </c>
      <c r="G557" s="167"/>
      <c r="H557" s="28">
        <f>VLOOKUP(A557,РАСЧЕТ!$A$3:$AV$1220,48,0)</f>
        <v>3644.6912324410605</v>
      </c>
      <c r="I557" s="28">
        <f t="shared" si="8"/>
        <v>1956.7712324410604</v>
      </c>
    </row>
    <row r="558" spans="1:9" ht="12.6" customHeight="1" x14ac:dyDescent="0.3">
      <c r="A558" s="161" t="s">
        <v>1256</v>
      </c>
      <c r="B558" s="162" t="s">
        <v>118</v>
      </c>
      <c r="C558" s="170">
        <v>2534.0300000000002</v>
      </c>
      <c r="D558" s="171">
        <v>2534.0300000000002</v>
      </c>
      <c r="E558" s="165" t="s">
        <v>4027</v>
      </c>
      <c r="F558" s="166" t="s">
        <v>2878</v>
      </c>
      <c r="G558" s="167"/>
      <c r="H558" s="28">
        <f>VLOOKUP(A558,РАСЧЕТ!$A$3:$AV$1220,48,0)</f>
        <v>5471.6738604076982</v>
      </c>
      <c r="I558" s="28">
        <f t="shared" si="8"/>
        <v>2937.643860407698</v>
      </c>
    </row>
    <row r="559" spans="1:9" ht="12.6" customHeight="1" x14ac:dyDescent="0.3">
      <c r="A559" s="161" t="s">
        <v>1485</v>
      </c>
      <c r="B559" s="162" t="s">
        <v>258</v>
      </c>
      <c r="C559" s="170">
        <v>2396.6</v>
      </c>
      <c r="D559" s="171">
        <v>2396.6</v>
      </c>
      <c r="E559" s="165" t="s">
        <v>4027</v>
      </c>
      <c r="F559" s="166" t="s">
        <v>2734</v>
      </c>
      <c r="G559" s="167"/>
      <c r="H559" s="28">
        <f>VLOOKUP(A559,РАСЧЕТ!$A$3:$AV$1220,48,0)</f>
        <v>5174.9051086567715</v>
      </c>
      <c r="I559" s="28">
        <f t="shared" si="8"/>
        <v>2778.3051086567716</v>
      </c>
    </row>
    <row r="560" spans="1:9" ht="12.6" customHeight="1" x14ac:dyDescent="0.3">
      <c r="A560" s="161" t="s">
        <v>1417</v>
      </c>
      <c r="B560" s="162" t="s">
        <v>41</v>
      </c>
      <c r="C560" s="170">
        <v>1438.82</v>
      </c>
      <c r="D560" s="171">
        <v>1438.82</v>
      </c>
      <c r="E560" s="165" t="s">
        <v>4027</v>
      </c>
      <c r="F560" s="166" t="s">
        <v>2879</v>
      </c>
      <c r="G560" s="167"/>
      <c r="H560" s="28">
        <f>VLOOKUP(A560,РАСЧЕТ!$A$3:$AV$1220,48,0)</f>
        <v>3106.7978698925072</v>
      </c>
      <c r="I560" s="28">
        <f t="shared" si="8"/>
        <v>1667.9778698925072</v>
      </c>
    </row>
    <row r="561" spans="1:9" ht="12.6" customHeight="1" x14ac:dyDescent="0.3">
      <c r="A561" s="161" t="s">
        <v>1260</v>
      </c>
      <c r="B561" s="162" t="s">
        <v>78</v>
      </c>
      <c r="C561" s="170">
        <v>1395.87</v>
      </c>
      <c r="D561" s="171">
        <v>1395.87</v>
      </c>
      <c r="E561" s="165" t="s">
        <v>4027</v>
      </c>
      <c r="F561" s="166" t="s">
        <v>2880</v>
      </c>
      <c r="G561" s="167"/>
      <c r="H561" s="28">
        <f>VLOOKUP(A561,РАСЧЕТ!$A$3:$AV$1220,48,0)</f>
        <v>1742.7517837584282</v>
      </c>
      <c r="I561" s="28">
        <f t="shared" si="8"/>
        <v>346.88178375842836</v>
      </c>
    </row>
    <row r="562" spans="1:9" ht="12.6" customHeight="1" x14ac:dyDescent="0.3">
      <c r="A562" s="161" t="s">
        <v>2052</v>
      </c>
      <c r="B562" s="162" t="s">
        <v>265</v>
      </c>
      <c r="C562" s="170">
        <v>2641.41</v>
      </c>
      <c r="D562" s="171">
        <v>2641.41</v>
      </c>
      <c r="E562" s="165" t="s">
        <v>4027</v>
      </c>
      <c r="F562" s="166" t="s">
        <v>2881</v>
      </c>
      <c r="G562" s="167"/>
      <c r="H562" s="28">
        <f>VLOOKUP(A562,РАСЧЕТ!$A$3:$AV$1220,48,0)</f>
        <v>5703.52444771311</v>
      </c>
      <c r="I562" s="28">
        <f t="shared" si="8"/>
        <v>3062.1144477131102</v>
      </c>
    </row>
    <row r="563" spans="1:9" ht="12.6" customHeight="1" x14ac:dyDescent="0.3">
      <c r="A563" s="161" t="s">
        <v>2244</v>
      </c>
      <c r="B563" s="162" t="s">
        <v>234</v>
      </c>
      <c r="C563" s="170">
        <v>1679.33</v>
      </c>
      <c r="D563" s="171">
        <v>1679.33</v>
      </c>
      <c r="E563" s="165" t="s">
        <v>4027</v>
      </c>
      <c r="F563" s="166" t="s">
        <v>3458</v>
      </c>
      <c r="G563" s="167"/>
      <c r="H563" s="28">
        <f>VLOOKUP(A563,РАСЧЕТ!$A$3:$AV$1220,48,0)</f>
        <v>3626.1431854566276</v>
      </c>
      <c r="I563" s="28">
        <f t="shared" si="8"/>
        <v>1946.8131854566277</v>
      </c>
    </row>
    <row r="564" spans="1:9" ht="12.6" customHeight="1" x14ac:dyDescent="0.3">
      <c r="A564" s="161" t="s">
        <v>1378</v>
      </c>
      <c r="B564" s="162" t="s">
        <v>158</v>
      </c>
      <c r="C564" s="163">
        <v>616.80999999999995</v>
      </c>
      <c r="D564" s="164">
        <v>616.80999999999995</v>
      </c>
      <c r="E564" s="165" t="s">
        <v>4027</v>
      </c>
      <c r="F564" s="166" t="s">
        <v>2882</v>
      </c>
      <c r="G564" s="167"/>
      <c r="H564" s="28">
        <f>VLOOKUP(A564,РАСЧЕТ!$A$3:$AV$1220,48,0)</f>
        <v>1331.8694383015352</v>
      </c>
      <c r="I564" s="28">
        <f t="shared" si="8"/>
        <v>715.05943830153524</v>
      </c>
    </row>
    <row r="565" spans="1:9" ht="12.6" customHeight="1" x14ac:dyDescent="0.3">
      <c r="A565" s="161" t="s">
        <v>3576</v>
      </c>
      <c r="B565" s="162" t="s">
        <v>158</v>
      </c>
      <c r="C565" s="163">
        <v>748.99</v>
      </c>
      <c r="D565" s="164">
        <v>748.99</v>
      </c>
      <c r="E565" s="165" t="s">
        <v>4032</v>
      </c>
      <c r="F565" s="166" t="s">
        <v>4033</v>
      </c>
      <c r="G565" s="167"/>
      <c r="H565" s="28">
        <f>VLOOKUP(A565,РАСЧЕТ!$A$3:$AV$1220,48,0)</f>
        <v>1617.2700322232927</v>
      </c>
      <c r="I565" s="28">
        <f t="shared" si="8"/>
        <v>868.28003222329266</v>
      </c>
    </row>
    <row r="566" spans="1:9" ht="12.6" customHeight="1" x14ac:dyDescent="0.3">
      <c r="A566" s="161" t="s">
        <v>1276</v>
      </c>
      <c r="B566" s="162" t="s">
        <v>51</v>
      </c>
      <c r="C566" s="170">
        <v>1378.69</v>
      </c>
      <c r="D566" s="171">
        <v>1378.69</v>
      </c>
      <c r="E566" s="165" t="s">
        <v>4027</v>
      </c>
      <c r="F566" s="166" t="s">
        <v>2883</v>
      </c>
      <c r="G566" s="167"/>
      <c r="H566" s="28">
        <f>VLOOKUP(A566,РАСЧЕТ!$A$3:$AV$1220,48,0)</f>
        <v>2976.9615410014771</v>
      </c>
      <c r="I566" s="28">
        <f t="shared" si="8"/>
        <v>1598.2715410014771</v>
      </c>
    </row>
    <row r="567" spans="1:9" ht="12.6" customHeight="1" x14ac:dyDescent="0.3">
      <c r="A567" s="161" t="s">
        <v>1247</v>
      </c>
      <c r="B567" s="162" t="s">
        <v>227</v>
      </c>
      <c r="C567" s="170">
        <v>1687.92</v>
      </c>
      <c r="D567" s="171">
        <v>1687.92</v>
      </c>
      <c r="E567" s="165" t="s">
        <v>4027</v>
      </c>
      <c r="F567" s="166" t="s">
        <v>2884</v>
      </c>
      <c r="G567" s="167"/>
      <c r="H567" s="28">
        <f>VLOOKUP(A567,РАСЧЕТ!$A$3:$AV$1220,48,0)</f>
        <v>3644.6912324410605</v>
      </c>
      <c r="I567" s="28">
        <f t="shared" si="8"/>
        <v>1956.7712324410604</v>
      </c>
    </row>
    <row r="568" spans="1:9" ht="12.6" customHeight="1" x14ac:dyDescent="0.3">
      <c r="A568" s="161" t="s">
        <v>1499</v>
      </c>
      <c r="B568" s="162" t="s">
        <v>235</v>
      </c>
      <c r="C568" s="170">
        <v>2534.0300000000002</v>
      </c>
      <c r="D568" s="171">
        <v>2534.0300000000002</v>
      </c>
      <c r="E568" s="165" t="s">
        <v>4027</v>
      </c>
      <c r="F568" s="166" t="s">
        <v>2885</v>
      </c>
      <c r="G568" s="167"/>
      <c r="H568" s="28">
        <f>VLOOKUP(A568,РАСЧЕТ!$A$3:$AV$1220,48,0)</f>
        <v>8843.2209840838768</v>
      </c>
      <c r="I568" s="28">
        <f t="shared" si="8"/>
        <v>6309.1909840838762</v>
      </c>
    </row>
    <row r="569" spans="1:9" ht="12.6" customHeight="1" x14ac:dyDescent="0.3">
      <c r="A569" s="161" t="s">
        <v>1428</v>
      </c>
      <c r="B569" s="162" t="s">
        <v>172</v>
      </c>
      <c r="C569" s="170">
        <v>1438.82</v>
      </c>
      <c r="D569" s="171">
        <v>1438.82</v>
      </c>
      <c r="E569" s="165" t="s">
        <v>4027</v>
      </c>
      <c r="F569" s="166" t="s">
        <v>2886</v>
      </c>
      <c r="G569" s="167"/>
      <c r="H569" s="28">
        <f>VLOOKUP(A569,РАСЧЕТ!$A$3:$AV$1220,48,0)</f>
        <v>2828.0710052484355</v>
      </c>
      <c r="I569" s="28">
        <f t="shared" si="8"/>
        <v>1389.2510052484356</v>
      </c>
    </row>
    <row r="570" spans="1:9" ht="12.6" customHeight="1" x14ac:dyDescent="0.3">
      <c r="A570" s="161" t="s">
        <v>1277</v>
      </c>
      <c r="B570" s="162" t="s">
        <v>202</v>
      </c>
      <c r="C570" s="170">
        <v>1395.87</v>
      </c>
      <c r="D570" s="171">
        <v>1395.87</v>
      </c>
      <c r="E570" s="165" t="s">
        <v>4027</v>
      </c>
      <c r="F570" s="166" t="s">
        <v>2887</v>
      </c>
      <c r="G570" s="167"/>
      <c r="H570" s="28">
        <f>VLOOKUP(A570,РАСЧЕТ!$A$3:$AV$1220,48,0)</f>
        <v>3014.0576349703429</v>
      </c>
      <c r="I570" s="28">
        <f t="shared" si="8"/>
        <v>1618.187634970343</v>
      </c>
    </row>
    <row r="571" spans="1:9" ht="12.6" customHeight="1" x14ac:dyDescent="0.3">
      <c r="A571" s="161" t="s">
        <v>1265</v>
      </c>
      <c r="B571" s="162" t="s">
        <v>266</v>
      </c>
      <c r="C571" s="170">
        <v>2392.3000000000002</v>
      </c>
      <c r="D571" s="171">
        <v>2392.3000000000002</v>
      </c>
      <c r="E571" s="165" t="s">
        <v>4027</v>
      </c>
      <c r="F571" s="166" t="s">
        <v>2735</v>
      </c>
      <c r="G571" s="167"/>
      <c r="H571" s="28">
        <f>VLOOKUP(A571,РАСЧЕТ!$A$3:$AV$1220,48,0)</f>
        <v>5165.6310851645558</v>
      </c>
      <c r="I571" s="28">
        <f t="shared" si="8"/>
        <v>2773.3310851645556</v>
      </c>
    </row>
    <row r="572" spans="1:9" ht="12.6" customHeight="1" x14ac:dyDescent="0.3">
      <c r="A572" s="161" t="s">
        <v>1905</v>
      </c>
      <c r="B572" s="162" t="s">
        <v>336</v>
      </c>
      <c r="C572" s="170">
        <v>2641.41</v>
      </c>
      <c r="D572" s="171">
        <v>2641.41</v>
      </c>
      <c r="E572" s="165" t="s">
        <v>4027</v>
      </c>
      <c r="F572" s="166" t="s">
        <v>2888</v>
      </c>
      <c r="G572" s="167"/>
      <c r="H572" s="28">
        <f>VLOOKUP(A572,РАСЧЕТ!$A$3:$AV$1220,48,0)</f>
        <v>5703.52444771311</v>
      </c>
      <c r="I572" s="28">
        <f t="shared" si="8"/>
        <v>3062.1144477131102</v>
      </c>
    </row>
    <row r="573" spans="1:9" ht="12.6" customHeight="1" x14ac:dyDescent="0.3">
      <c r="A573" s="161" t="s">
        <v>1219</v>
      </c>
      <c r="B573" s="162" t="s">
        <v>70</v>
      </c>
      <c r="C573" s="170">
        <v>1679.33</v>
      </c>
      <c r="D573" s="171">
        <v>1679.33</v>
      </c>
      <c r="E573" s="165" t="s">
        <v>4027</v>
      </c>
      <c r="F573" s="166" t="s">
        <v>2889</v>
      </c>
      <c r="G573" s="167"/>
      <c r="H573" s="28">
        <f>VLOOKUP(A573,РАСЧЕТ!$A$3:$AV$1220,48,0)</f>
        <v>4736.4117050245177</v>
      </c>
      <c r="I573" s="28">
        <f t="shared" si="8"/>
        <v>3057.0817050245178</v>
      </c>
    </row>
    <row r="574" spans="1:9" ht="12.6" customHeight="1" x14ac:dyDescent="0.3">
      <c r="A574" s="161" t="s">
        <v>1486</v>
      </c>
      <c r="B574" s="162" t="s">
        <v>76</v>
      </c>
      <c r="C574" s="170">
        <v>1365.8</v>
      </c>
      <c r="D574" s="171">
        <v>1365.8</v>
      </c>
      <c r="E574" s="165" t="s">
        <v>4027</v>
      </c>
      <c r="F574" s="166" t="s">
        <v>2890</v>
      </c>
      <c r="G574" s="167"/>
      <c r="H574" s="28">
        <f>VLOOKUP(A574,РАСЧЕТ!$A$3:$AV$1220,48,0)</f>
        <v>2979.9653325214849</v>
      </c>
      <c r="I574" s="28">
        <f t="shared" si="8"/>
        <v>1614.165332521485</v>
      </c>
    </row>
    <row r="575" spans="1:9" ht="12.6" customHeight="1" x14ac:dyDescent="0.3">
      <c r="A575" s="161" t="s">
        <v>2331</v>
      </c>
      <c r="B575" s="162" t="s">
        <v>56</v>
      </c>
      <c r="C575" s="170">
        <v>1378.69</v>
      </c>
      <c r="D575" s="171">
        <v>1378.69</v>
      </c>
      <c r="E575" s="165" t="s">
        <v>4027</v>
      </c>
      <c r="F575" s="166" t="s">
        <v>3450</v>
      </c>
      <c r="G575" s="167"/>
      <c r="H575" s="28">
        <f>VLOOKUP(A575,РАСЧЕТ!$A$3:$AV$1220,48,0)</f>
        <v>2976.9615410014771</v>
      </c>
      <c r="I575" s="28">
        <f t="shared" si="8"/>
        <v>1598.2715410014771</v>
      </c>
    </row>
    <row r="576" spans="1:9" ht="12.6" customHeight="1" x14ac:dyDescent="0.3">
      <c r="A576" s="161" t="s">
        <v>1439</v>
      </c>
      <c r="B576" s="162" t="s">
        <v>311</v>
      </c>
      <c r="C576" s="170">
        <v>1687.92</v>
      </c>
      <c r="D576" s="171">
        <v>1687.92</v>
      </c>
      <c r="E576" s="165" t="s">
        <v>4027</v>
      </c>
      <c r="F576" s="166" t="s">
        <v>2891</v>
      </c>
      <c r="G576" s="167"/>
      <c r="H576" s="28">
        <f>VLOOKUP(A576,РАСЧЕТ!$A$3:$AV$1220,48,0)</f>
        <v>3644.6912324410605</v>
      </c>
      <c r="I576" s="28">
        <f t="shared" si="8"/>
        <v>1956.7712324410604</v>
      </c>
    </row>
    <row r="577" spans="1:9" ht="12.6" customHeight="1" x14ac:dyDescent="0.3">
      <c r="A577" s="161" t="s">
        <v>1279</v>
      </c>
      <c r="B577" s="162" t="s">
        <v>200</v>
      </c>
      <c r="C577" s="170">
        <v>2534.0300000000002</v>
      </c>
      <c r="D577" s="171">
        <v>2534.0300000000002</v>
      </c>
      <c r="E577" s="165" t="s">
        <v>4027</v>
      </c>
      <c r="F577" s="166" t="s">
        <v>2892</v>
      </c>
      <c r="G577" s="167"/>
      <c r="H577" s="28">
        <f>VLOOKUP(A577,РАСЧЕТ!$A$3:$AV$1220,48,0)</f>
        <v>5471.6738604076982</v>
      </c>
      <c r="I577" s="28">
        <f t="shared" si="8"/>
        <v>2937.643860407698</v>
      </c>
    </row>
    <row r="578" spans="1:9" ht="12.6" customHeight="1" x14ac:dyDescent="0.3">
      <c r="A578" s="161" t="s">
        <v>1407</v>
      </c>
      <c r="B578" s="162" t="s">
        <v>93</v>
      </c>
      <c r="C578" s="170">
        <v>1438.82</v>
      </c>
      <c r="D578" s="171">
        <v>1438.82</v>
      </c>
      <c r="E578" s="165" t="s">
        <v>4027</v>
      </c>
      <c r="F578" s="166" t="s">
        <v>2893</v>
      </c>
      <c r="G578" s="167"/>
      <c r="H578" s="28">
        <f>VLOOKUP(A578,РАСЧЕТ!$A$3:$AV$1220,48,0)</f>
        <v>1796.37491556638</v>
      </c>
      <c r="I578" s="28">
        <f t="shared" ref="I578:I641" si="9">H578-C578</f>
        <v>357.55491556638003</v>
      </c>
    </row>
    <row r="579" spans="1:9" ht="12.6" customHeight="1" x14ac:dyDescent="0.3">
      <c r="A579" s="161" t="s">
        <v>1500</v>
      </c>
      <c r="B579" s="162" t="s">
        <v>105</v>
      </c>
      <c r="C579" s="170">
        <v>1395.87</v>
      </c>
      <c r="D579" s="171">
        <v>1395.87</v>
      </c>
      <c r="E579" s="165" t="s">
        <v>4027</v>
      </c>
      <c r="F579" s="166" t="s">
        <v>2894</v>
      </c>
      <c r="G579" s="167"/>
      <c r="H579" s="28">
        <f>VLOOKUP(A579,РАСЧЕТ!$A$3:$AV$1220,48,0)</f>
        <v>3014.0576349703429</v>
      </c>
      <c r="I579" s="28">
        <f t="shared" si="9"/>
        <v>1618.187634970343</v>
      </c>
    </row>
    <row r="580" spans="1:9" ht="12.6" customHeight="1" x14ac:dyDescent="0.3">
      <c r="A580" s="161" t="s">
        <v>1420</v>
      </c>
      <c r="B580" s="162" t="s">
        <v>166</v>
      </c>
      <c r="C580" s="170">
        <v>2641.41</v>
      </c>
      <c r="D580" s="171">
        <v>2641.41</v>
      </c>
      <c r="E580" s="165" t="s">
        <v>4027</v>
      </c>
      <c r="F580" s="166" t="s">
        <v>2895</v>
      </c>
      <c r="G580" s="167"/>
      <c r="H580" s="28">
        <f>VLOOKUP(A580,РАСЧЕТ!$A$3:$AV$1220,48,0)</f>
        <v>5208.4089034829303</v>
      </c>
      <c r="I580" s="28">
        <f t="shared" si="9"/>
        <v>2566.9989034829305</v>
      </c>
    </row>
    <row r="581" spans="1:9" ht="12.6" customHeight="1" x14ac:dyDescent="0.3">
      <c r="A581" s="161" t="s">
        <v>1281</v>
      </c>
      <c r="B581" s="162" t="s">
        <v>253</v>
      </c>
      <c r="C581" s="170">
        <v>1679.33</v>
      </c>
      <c r="D581" s="171">
        <v>1679.33</v>
      </c>
      <c r="E581" s="165" t="s">
        <v>4027</v>
      </c>
      <c r="F581" s="166" t="s">
        <v>2896</v>
      </c>
      <c r="G581" s="167"/>
      <c r="H581" s="28">
        <f>VLOOKUP(A581,РАСЧЕТ!$A$3:$AV$1220,48,0)</f>
        <v>3626.1431854566276</v>
      </c>
      <c r="I581" s="28">
        <f t="shared" si="9"/>
        <v>1946.8131854566277</v>
      </c>
    </row>
    <row r="582" spans="1:9" ht="12.6" customHeight="1" x14ac:dyDescent="0.3">
      <c r="A582" s="161" t="s">
        <v>1248</v>
      </c>
      <c r="B582" s="162" t="s">
        <v>53</v>
      </c>
      <c r="C582" s="170">
        <v>2456.73</v>
      </c>
      <c r="D582" s="171">
        <v>2456.73</v>
      </c>
      <c r="E582" s="165" t="s">
        <v>4027</v>
      </c>
      <c r="F582" s="166" t="s">
        <v>2721</v>
      </c>
      <c r="G582" s="167"/>
      <c r="H582" s="28">
        <f>VLOOKUP(A582,РАСЧЕТ!$A$3:$AV$1220,48,0)</f>
        <v>5304.7414375478038</v>
      </c>
      <c r="I582" s="28">
        <f t="shared" si="9"/>
        <v>2848.0114375478038</v>
      </c>
    </row>
    <row r="583" spans="1:9" ht="12.6" customHeight="1" x14ac:dyDescent="0.3">
      <c r="A583" s="161" t="s">
        <v>1470</v>
      </c>
      <c r="B583" s="162" t="s">
        <v>164</v>
      </c>
      <c r="C583" s="170">
        <v>3603.48</v>
      </c>
      <c r="D583" s="171">
        <v>3603.48</v>
      </c>
      <c r="E583" s="165" t="s">
        <v>4027</v>
      </c>
      <c r="F583" s="166" t="s">
        <v>2736</v>
      </c>
      <c r="G583" s="167"/>
      <c r="H583" s="28">
        <f>VLOOKUP(A583,РАСЧЕТ!$A$3:$AV$1220,48,0)</f>
        <v>7780.9057099695929</v>
      </c>
      <c r="I583" s="28">
        <f t="shared" si="9"/>
        <v>4177.4257099695933</v>
      </c>
    </row>
    <row r="584" spans="1:9" ht="12.6" customHeight="1" x14ac:dyDescent="0.3">
      <c r="A584" s="161" t="s">
        <v>1253</v>
      </c>
      <c r="B584" s="162" t="s">
        <v>49</v>
      </c>
      <c r="C584" s="170">
        <v>1365.8</v>
      </c>
      <c r="D584" s="171">
        <v>1365.8</v>
      </c>
      <c r="E584" s="165" t="s">
        <v>4027</v>
      </c>
      <c r="F584" s="166" t="s">
        <v>2897</v>
      </c>
      <c r="G584" s="167"/>
      <c r="H584" s="28">
        <f>VLOOKUP(A584,РАСЧЕТ!$A$3:$AV$1220,48,0)</f>
        <v>2949.1394705248276</v>
      </c>
      <c r="I584" s="28">
        <f t="shared" si="9"/>
        <v>1583.3394705248277</v>
      </c>
    </row>
    <row r="585" spans="1:9" ht="12.6" customHeight="1" x14ac:dyDescent="0.3">
      <c r="A585" s="161" t="s">
        <v>1220</v>
      </c>
      <c r="B585" s="162" t="s">
        <v>285</v>
      </c>
      <c r="C585" s="170">
        <v>1378.69</v>
      </c>
      <c r="D585" s="171">
        <v>1378.69</v>
      </c>
      <c r="E585" s="165" t="s">
        <v>4027</v>
      </c>
      <c r="F585" s="166" t="s">
        <v>2898</v>
      </c>
      <c r="G585" s="167"/>
      <c r="H585" s="28">
        <f>VLOOKUP(A585,РАСЧЕТ!$A$3:$AV$1220,48,0)</f>
        <v>2769.4073060402779</v>
      </c>
      <c r="I585" s="28">
        <f t="shared" si="9"/>
        <v>1390.7173060402779</v>
      </c>
    </row>
    <row r="586" spans="1:9" ht="12.6" customHeight="1" x14ac:dyDescent="0.3">
      <c r="A586" s="161" t="s">
        <v>1381</v>
      </c>
      <c r="B586" s="162" t="s">
        <v>66</v>
      </c>
      <c r="C586" s="170">
        <v>1687.92</v>
      </c>
      <c r="D586" s="171">
        <v>1687.92</v>
      </c>
      <c r="E586" s="165" t="s">
        <v>4027</v>
      </c>
      <c r="F586" s="166" t="s">
        <v>2899</v>
      </c>
      <c r="G586" s="167"/>
      <c r="H586" s="28">
        <f>VLOOKUP(A586,РАСЧЕТ!$A$3:$AV$1220,48,0)</f>
        <v>3644.6912324410605</v>
      </c>
      <c r="I586" s="28">
        <f t="shared" si="9"/>
        <v>1956.7712324410604</v>
      </c>
    </row>
    <row r="587" spans="1:9" ht="12.6" customHeight="1" x14ac:dyDescent="0.3">
      <c r="A587" s="161" t="s">
        <v>1415</v>
      </c>
      <c r="B587" s="162" t="s">
        <v>103</v>
      </c>
      <c r="C587" s="170">
        <v>2534.0300000000002</v>
      </c>
      <c r="D587" s="171">
        <v>2534.0300000000002</v>
      </c>
      <c r="E587" s="165" t="s">
        <v>4027</v>
      </c>
      <c r="F587" s="166" t="s">
        <v>2900</v>
      </c>
      <c r="G587" s="167"/>
      <c r="H587" s="28">
        <f>VLOOKUP(A587,РАСЧЕТ!$A$3:$AV$1220,48,0)</f>
        <v>7310.0344492183995</v>
      </c>
      <c r="I587" s="28">
        <f t="shared" si="9"/>
        <v>4776.0044492183988</v>
      </c>
    </row>
    <row r="588" spans="1:9" ht="12.6" customHeight="1" x14ac:dyDescent="0.3">
      <c r="A588" s="161" t="s">
        <v>1268</v>
      </c>
      <c r="B588" s="162" t="s">
        <v>104</v>
      </c>
      <c r="C588" s="170">
        <v>1438.82</v>
      </c>
      <c r="D588" s="171">
        <v>1438.82</v>
      </c>
      <c r="E588" s="165" t="s">
        <v>4027</v>
      </c>
      <c r="F588" s="166" t="s">
        <v>2901</v>
      </c>
      <c r="G588" s="167"/>
      <c r="H588" s="28">
        <f>VLOOKUP(A588,РАСЧЕТ!$A$3:$AV$1220,48,0)</f>
        <v>4442.2754238961024</v>
      </c>
      <c r="I588" s="28">
        <f t="shared" si="9"/>
        <v>3003.4554238961027</v>
      </c>
    </row>
    <row r="589" spans="1:9" ht="12.6" customHeight="1" x14ac:dyDescent="0.3">
      <c r="A589" s="161" t="s">
        <v>1508</v>
      </c>
      <c r="B589" s="162" t="s">
        <v>65</v>
      </c>
      <c r="C589" s="170">
        <v>1395.87</v>
      </c>
      <c r="D589" s="171">
        <v>1395.87</v>
      </c>
      <c r="E589" s="165" t="s">
        <v>4027</v>
      </c>
      <c r="F589" s="166" t="s">
        <v>2902</v>
      </c>
      <c r="G589" s="167"/>
      <c r="H589" s="28">
        <f>VLOOKUP(A589,РАСЧЕТ!$A$3:$AV$1220,48,0)</f>
        <v>3014.0576349703429</v>
      </c>
      <c r="I589" s="28">
        <f t="shared" si="9"/>
        <v>1618.187634970343</v>
      </c>
    </row>
    <row r="590" spans="1:9" ht="12.6" customHeight="1" x14ac:dyDescent="0.3">
      <c r="A590" s="161" t="s">
        <v>2284</v>
      </c>
      <c r="B590" s="162" t="s">
        <v>106</v>
      </c>
      <c r="C590" s="170">
        <v>2641.41</v>
      </c>
      <c r="D590" s="171">
        <v>2641.41</v>
      </c>
      <c r="E590" s="165" t="s">
        <v>4027</v>
      </c>
      <c r="F590" s="166" t="s">
        <v>3494</v>
      </c>
      <c r="G590" s="167"/>
      <c r="H590" s="28">
        <f>VLOOKUP(A590,РАСЧЕТ!$A$3:$AV$1220,48,0)</f>
        <v>8635.7730503193379</v>
      </c>
      <c r="I590" s="28">
        <f t="shared" si="9"/>
        <v>5994.3630503193381</v>
      </c>
    </row>
    <row r="591" spans="1:9" ht="12.6" customHeight="1" x14ac:dyDescent="0.3">
      <c r="A591" s="161" t="s">
        <v>1385</v>
      </c>
      <c r="B591" s="162" t="s">
        <v>91</v>
      </c>
      <c r="C591" s="170">
        <v>1679.33</v>
      </c>
      <c r="D591" s="171">
        <v>1679.33</v>
      </c>
      <c r="E591" s="165" t="s">
        <v>4027</v>
      </c>
      <c r="F591" s="166" t="s">
        <v>2903</v>
      </c>
      <c r="G591" s="167"/>
      <c r="H591" s="28">
        <f>VLOOKUP(A591,РАСЧЕТ!$A$3:$AV$1220,48,0)</f>
        <v>3626.1431854566276</v>
      </c>
      <c r="I591" s="28">
        <f t="shared" si="9"/>
        <v>1946.8131854566277</v>
      </c>
    </row>
    <row r="592" spans="1:9" ht="12.6" customHeight="1" x14ac:dyDescent="0.3">
      <c r="A592" s="161" t="s">
        <v>1379</v>
      </c>
      <c r="B592" s="162" t="s">
        <v>67</v>
      </c>
      <c r="C592" s="170">
        <v>1365.8</v>
      </c>
      <c r="D592" s="171">
        <v>1365.8</v>
      </c>
      <c r="E592" s="165" t="s">
        <v>4027</v>
      </c>
      <c r="F592" s="166" t="s">
        <v>2904</v>
      </c>
      <c r="G592" s="167"/>
      <c r="H592" s="28">
        <f>VLOOKUP(A592,РАСЧЕТ!$A$3:$AV$1220,48,0)</f>
        <v>2949.1394705248276</v>
      </c>
      <c r="I592" s="28">
        <f t="shared" si="9"/>
        <v>1583.3394705248277</v>
      </c>
    </row>
    <row r="593" spans="1:9" ht="12.6" customHeight="1" x14ac:dyDescent="0.3">
      <c r="A593" s="161" t="s">
        <v>1280</v>
      </c>
      <c r="B593" s="162" t="s">
        <v>220</v>
      </c>
      <c r="C593" s="170">
        <v>1378.69</v>
      </c>
      <c r="D593" s="171">
        <v>1378.69</v>
      </c>
      <c r="E593" s="165" t="s">
        <v>4027</v>
      </c>
      <c r="F593" s="166" t="s">
        <v>2905</v>
      </c>
      <c r="G593" s="167"/>
      <c r="H593" s="28">
        <f>VLOOKUP(A593,РАСЧЕТ!$A$3:$AV$1220,48,0)</f>
        <v>2976.9615410014771</v>
      </c>
      <c r="I593" s="28">
        <f t="shared" si="9"/>
        <v>1598.2715410014771</v>
      </c>
    </row>
    <row r="594" spans="1:9" ht="12.6" customHeight="1" x14ac:dyDescent="0.3">
      <c r="A594" s="161" t="s">
        <v>1254</v>
      </c>
      <c r="B594" s="162" t="s">
        <v>59</v>
      </c>
      <c r="C594" s="170">
        <v>3466.05</v>
      </c>
      <c r="D594" s="171">
        <v>3466.05</v>
      </c>
      <c r="E594" s="165" t="s">
        <v>4027</v>
      </c>
      <c r="F594" s="166" t="s">
        <v>2737</v>
      </c>
      <c r="G594" s="167"/>
      <c r="H594" s="28">
        <f>VLOOKUP(A594,РАСЧЕТ!$A$3:$AV$1220,48,0)</f>
        <v>7484.1369582186671</v>
      </c>
      <c r="I594" s="28">
        <f t="shared" si="9"/>
        <v>4018.086958218667</v>
      </c>
    </row>
    <row r="595" spans="1:9" ht="12.6" customHeight="1" x14ac:dyDescent="0.3">
      <c r="A595" s="161" t="s">
        <v>1250</v>
      </c>
      <c r="B595" s="162" t="s">
        <v>228</v>
      </c>
      <c r="C595" s="170">
        <v>1687.92</v>
      </c>
      <c r="D595" s="171">
        <v>1687.92</v>
      </c>
      <c r="E595" s="165" t="s">
        <v>4027</v>
      </c>
      <c r="F595" s="166" t="s">
        <v>2906</v>
      </c>
      <c r="G595" s="167"/>
      <c r="H595" s="28">
        <f>VLOOKUP(A595,РАСЧЕТ!$A$3:$AV$1220,48,0)</f>
        <v>3705.1848133771932</v>
      </c>
      <c r="I595" s="28">
        <f t="shared" si="9"/>
        <v>2017.2648133771931</v>
      </c>
    </row>
    <row r="596" spans="1:9" ht="12.6" customHeight="1" x14ac:dyDescent="0.3">
      <c r="A596" s="161" t="s">
        <v>1216</v>
      </c>
      <c r="B596" s="162" t="s">
        <v>312</v>
      </c>
      <c r="C596" s="170">
        <v>2534.0300000000002</v>
      </c>
      <c r="D596" s="171">
        <v>2534.0300000000002</v>
      </c>
      <c r="E596" s="165" t="s">
        <v>4027</v>
      </c>
      <c r="F596" s="166" t="s">
        <v>2907</v>
      </c>
      <c r="G596" s="167"/>
      <c r="H596" s="28">
        <f>VLOOKUP(A596,РАСЧЕТ!$A$3:$AV$1220,48,0)</f>
        <v>5471.6738604076982</v>
      </c>
      <c r="I596" s="28">
        <f t="shared" si="9"/>
        <v>2937.643860407698</v>
      </c>
    </row>
    <row r="597" spans="1:9" ht="12.6" customHeight="1" x14ac:dyDescent="0.3">
      <c r="A597" s="161" t="s">
        <v>1233</v>
      </c>
      <c r="B597" s="162" t="s">
        <v>163</v>
      </c>
      <c r="C597" s="170">
        <v>1438.82</v>
      </c>
      <c r="D597" s="171">
        <v>1438.82</v>
      </c>
      <c r="E597" s="165" t="s">
        <v>4027</v>
      </c>
      <c r="F597" s="166" t="s">
        <v>2908</v>
      </c>
      <c r="G597" s="167"/>
      <c r="H597" s="28">
        <f>VLOOKUP(A597,РАСЧЕТ!$A$3:$AV$1220,48,0)</f>
        <v>3106.7978698925072</v>
      </c>
      <c r="I597" s="28">
        <f t="shared" si="9"/>
        <v>1667.9778698925072</v>
      </c>
    </row>
    <row r="598" spans="1:9" ht="12.6" customHeight="1" x14ac:dyDescent="0.3">
      <c r="A598" s="161" t="s">
        <v>1237</v>
      </c>
      <c r="B598" s="162" t="s">
        <v>210</v>
      </c>
      <c r="C598" s="170">
        <v>1395.87</v>
      </c>
      <c r="D598" s="171">
        <v>1395.87</v>
      </c>
      <c r="E598" s="165" t="s">
        <v>4027</v>
      </c>
      <c r="F598" s="166" t="s">
        <v>2909</v>
      </c>
      <c r="G598" s="167"/>
      <c r="H598" s="28">
        <f>VLOOKUP(A598,РАСЧЕТ!$A$3:$AV$1220,48,0)</f>
        <v>3014.0576349703429</v>
      </c>
      <c r="I598" s="28">
        <f t="shared" si="9"/>
        <v>1618.187634970343</v>
      </c>
    </row>
    <row r="599" spans="1:9" ht="12.6" customHeight="1" x14ac:dyDescent="0.3">
      <c r="A599" s="161" t="s">
        <v>1380</v>
      </c>
      <c r="B599" s="162" t="s">
        <v>167</v>
      </c>
      <c r="C599" s="170">
        <v>2641.41</v>
      </c>
      <c r="D599" s="171">
        <v>2641.41</v>
      </c>
      <c r="E599" s="165" t="s">
        <v>4027</v>
      </c>
      <c r="F599" s="166" t="s">
        <v>2910</v>
      </c>
      <c r="G599" s="167"/>
      <c r="H599" s="28">
        <f>VLOOKUP(A599,РАСЧЕТ!$A$3:$AV$1220,48,0)</f>
        <v>5703.52444771311</v>
      </c>
      <c r="I599" s="28">
        <f t="shared" si="9"/>
        <v>3062.1144477131102</v>
      </c>
    </row>
    <row r="600" spans="1:9" ht="12.6" customHeight="1" x14ac:dyDescent="0.3">
      <c r="A600" s="161" t="s">
        <v>1244</v>
      </c>
      <c r="B600" s="162" t="s">
        <v>29</v>
      </c>
      <c r="C600" s="170">
        <v>1679.33</v>
      </c>
      <c r="D600" s="171">
        <v>1679.33</v>
      </c>
      <c r="E600" s="165" t="s">
        <v>4027</v>
      </c>
      <c r="F600" s="166" t="s">
        <v>2911</v>
      </c>
      <c r="G600" s="167"/>
      <c r="H600" s="28">
        <f>VLOOKUP(A600,РАСЧЕТ!$A$3:$AV$1220,48,0)</f>
        <v>3823.67858393403</v>
      </c>
      <c r="I600" s="28">
        <f t="shared" si="9"/>
        <v>2144.3485839340301</v>
      </c>
    </row>
    <row r="601" spans="1:9" ht="12.6" customHeight="1" x14ac:dyDescent="0.3">
      <c r="A601" s="161" t="s">
        <v>1245</v>
      </c>
      <c r="B601" s="162" t="s">
        <v>79</v>
      </c>
      <c r="C601" s="170">
        <v>1365.8</v>
      </c>
      <c r="D601" s="171">
        <v>1365.8</v>
      </c>
      <c r="E601" s="165" t="s">
        <v>4027</v>
      </c>
      <c r="F601" s="166" t="s">
        <v>2912</v>
      </c>
      <c r="G601" s="167"/>
      <c r="H601" s="28">
        <f>VLOOKUP(A601,РАСЧЕТ!$A$3:$AV$1220,48,0)</f>
        <v>2949.1394705248276</v>
      </c>
      <c r="I601" s="28">
        <f t="shared" si="9"/>
        <v>1583.3394705248277</v>
      </c>
    </row>
    <row r="602" spans="1:9" ht="12.6" customHeight="1" x14ac:dyDescent="0.3">
      <c r="A602" s="161" t="s">
        <v>1421</v>
      </c>
      <c r="B602" s="162" t="s">
        <v>57</v>
      </c>
      <c r="C602" s="170">
        <v>1378.69</v>
      </c>
      <c r="D602" s="171">
        <v>1378.69</v>
      </c>
      <c r="E602" s="165" t="s">
        <v>4027</v>
      </c>
      <c r="F602" s="166" t="s">
        <v>2913</v>
      </c>
      <c r="G602" s="167"/>
      <c r="H602" s="28">
        <f>VLOOKUP(A602,РАСЧЕТ!$A$3:$AV$1220,48,0)</f>
        <v>2976.9615410014771</v>
      </c>
      <c r="I602" s="28">
        <f t="shared" si="9"/>
        <v>1598.2715410014771</v>
      </c>
    </row>
    <row r="603" spans="1:9" ht="12.6" customHeight="1" x14ac:dyDescent="0.3">
      <c r="A603" s="161" t="s">
        <v>1505</v>
      </c>
      <c r="B603" s="162" t="s">
        <v>98</v>
      </c>
      <c r="C603" s="168"/>
      <c r="D603" s="169"/>
      <c r="E603" s="165" t="s">
        <v>4027</v>
      </c>
      <c r="F603" s="166" t="s">
        <v>2914</v>
      </c>
      <c r="G603" s="167"/>
      <c r="H603" s="28">
        <f>VLOOKUP(A603,РАСЧЕТ!$A$3:$AV$1220,48,0)</f>
        <v>0</v>
      </c>
      <c r="I603" s="28">
        <f t="shared" si="9"/>
        <v>0</v>
      </c>
    </row>
    <row r="604" spans="1:9" ht="12.6" customHeight="1" x14ac:dyDescent="0.3">
      <c r="A604" s="161" t="s">
        <v>3577</v>
      </c>
      <c r="B604" s="162" t="s">
        <v>98</v>
      </c>
      <c r="C604" s="170">
        <v>1687.92</v>
      </c>
      <c r="D604" s="171">
        <v>1687.92</v>
      </c>
      <c r="E604" s="165" t="s">
        <v>4035</v>
      </c>
      <c r="F604" s="166" t="s">
        <v>4036</v>
      </c>
      <c r="G604" s="167"/>
      <c r="H604" s="28">
        <f>VLOOKUP(A604,РАСЧЕТ!$A$3:$AV$1220,48,0)</f>
        <v>3644.6912324410605</v>
      </c>
      <c r="I604" s="28">
        <f t="shared" si="9"/>
        <v>1956.7712324410604</v>
      </c>
    </row>
    <row r="605" spans="1:9" ht="12.6" customHeight="1" x14ac:dyDescent="0.3">
      <c r="A605" s="161" t="s">
        <v>1311</v>
      </c>
      <c r="B605" s="162" t="s">
        <v>95</v>
      </c>
      <c r="C605" s="170">
        <v>2534.0300000000002</v>
      </c>
      <c r="D605" s="171">
        <v>2534.0300000000002</v>
      </c>
      <c r="E605" s="165" t="s">
        <v>4027</v>
      </c>
      <c r="F605" s="166" t="s">
        <v>2915</v>
      </c>
      <c r="G605" s="167"/>
      <c r="H605" s="28">
        <f>VLOOKUP(A605,РАСЧЕТ!$A$3:$AV$1220,48,0)</f>
        <v>6214.7547039098172</v>
      </c>
      <c r="I605" s="28">
        <f t="shared" si="9"/>
        <v>3680.724703909817</v>
      </c>
    </row>
    <row r="606" spans="1:9" ht="12.6" customHeight="1" x14ac:dyDescent="0.3">
      <c r="A606" s="161" t="s">
        <v>1471</v>
      </c>
      <c r="B606" s="162" t="s">
        <v>255</v>
      </c>
      <c r="C606" s="170">
        <v>2396.6</v>
      </c>
      <c r="D606" s="171">
        <v>2396.6</v>
      </c>
      <c r="E606" s="165" t="s">
        <v>4027</v>
      </c>
      <c r="F606" s="166" t="s">
        <v>2738</v>
      </c>
      <c r="G606" s="167"/>
      <c r="H606" s="28">
        <f>VLOOKUP(A606,РАСЧЕТ!$A$3:$AV$1220,48,0)</f>
        <v>5174.9051086567715</v>
      </c>
      <c r="I606" s="28">
        <f t="shared" si="9"/>
        <v>2778.3051086567716</v>
      </c>
    </row>
    <row r="607" spans="1:9" ht="12.6" customHeight="1" x14ac:dyDescent="0.3">
      <c r="A607" s="161" t="s">
        <v>1229</v>
      </c>
      <c r="B607" s="162" t="s">
        <v>294</v>
      </c>
      <c r="C607" s="170">
        <v>1438.82</v>
      </c>
      <c r="D607" s="171">
        <v>1438.82</v>
      </c>
      <c r="E607" s="165" t="s">
        <v>4027</v>
      </c>
      <c r="F607" s="166" t="s">
        <v>2916</v>
      </c>
      <c r="G607" s="167"/>
      <c r="H607" s="28">
        <f>VLOOKUP(A607,РАСЧЕТ!$A$3:$AV$1220,48,0)</f>
        <v>5297.5781463561771</v>
      </c>
      <c r="I607" s="28">
        <f t="shared" si="9"/>
        <v>3858.7581463561773</v>
      </c>
    </row>
    <row r="608" spans="1:9" ht="12.6" customHeight="1" x14ac:dyDescent="0.3">
      <c r="A608" s="161" t="s">
        <v>1446</v>
      </c>
      <c r="B608" s="162" t="s">
        <v>175</v>
      </c>
      <c r="C608" s="170">
        <v>1395.87</v>
      </c>
      <c r="D608" s="171">
        <v>1395.87</v>
      </c>
      <c r="E608" s="165" t="s">
        <v>4027</v>
      </c>
      <c r="F608" s="166" t="s">
        <v>2917</v>
      </c>
      <c r="G608" s="167"/>
      <c r="H608" s="28">
        <f>VLOOKUP(A608,РАСЧЕТ!$A$3:$AV$1220,48,0)</f>
        <v>4512.7429748431505</v>
      </c>
      <c r="I608" s="28">
        <f t="shared" si="9"/>
        <v>3116.8729748431506</v>
      </c>
    </row>
    <row r="609" spans="1:9" ht="12.6" customHeight="1" x14ac:dyDescent="0.3">
      <c r="A609" s="161" t="s">
        <v>1463</v>
      </c>
      <c r="B609" s="162" t="s">
        <v>138</v>
      </c>
      <c r="C609" s="170">
        <v>2641.41</v>
      </c>
      <c r="D609" s="171">
        <v>2641.41</v>
      </c>
      <c r="E609" s="165" t="s">
        <v>4027</v>
      </c>
      <c r="F609" s="166" t="s">
        <v>2918</v>
      </c>
      <c r="G609" s="167"/>
      <c r="H609" s="28">
        <f>VLOOKUP(A609,РАСЧЕТ!$A$3:$AV$1220,48,0)</f>
        <v>5703.52444771311</v>
      </c>
      <c r="I609" s="28">
        <f t="shared" si="9"/>
        <v>3062.1144477131102</v>
      </c>
    </row>
    <row r="610" spans="1:9" ht="12.6" customHeight="1" x14ac:dyDescent="0.3">
      <c r="A610" s="161" t="s">
        <v>1948</v>
      </c>
      <c r="B610" s="162" t="s">
        <v>101</v>
      </c>
      <c r="C610" s="170">
        <v>1679.33</v>
      </c>
      <c r="D610" s="171">
        <v>1679.33</v>
      </c>
      <c r="E610" s="165" t="s">
        <v>4027</v>
      </c>
      <c r="F610" s="166" t="s">
        <v>2919</v>
      </c>
      <c r="G610" s="167"/>
      <c r="H610" s="28">
        <f>VLOOKUP(A610,РАСЧЕТ!$A$3:$AV$1220,48,0)</f>
        <v>3626.1431854566276</v>
      </c>
      <c r="I610" s="28">
        <f t="shared" si="9"/>
        <v>1946.8131854566277</v>
      </c>
    </row>
    <row r="611" spans="1:9" ht="12.6" customHeight="1" x14ac:dyDescent="0.3">
      <c r="A611" s="161" t="s">
        <v>2330</v>
      </c>
      <c r="B611" s="162" t="s">
        <v>269</v>
      </c>
      <c r="C611" s="170">
        <v>1365.8</v>
      </c>
      <c r="D611" s="171">
        <v>1365.8</v>
      </c>
      <c r="E611" s="165" t="s">
        <v>4027</v>
      </c>
      <c r="F611" s="166" t="s">
        <v>3446</v>
      </c>
      <c r="G611" s="167"/>
      <c r="H611" s="28">
        <f>VLOOKUP(A611,РАСЧЕТ!$A$3:$AV$1220,48,0)</f>
        <v>2949.1394705248276</v>
      </c>
      <c r="I611" s="28">
        <f t="shared" si="9"/>
        <v>1583.3394705248277</v>
      </c>
    </row>
    <row r="612" spans="1:9" ht="12.6" customHeight="1" x14ac:dyDescent="0.3">
      <c r="A612" s="161" t="s">
        <v>1217</v>
      </c>
      <c r="B612" s="162" t="s">
        <v>295</v>
      </c>
      <c r="C612" s="170">
        <v>1378.69</v>
      </c>
      <c r="D612" s="171">
        <v>1378.69</v>
      </c>
      <c r="E612" s="165" t="s">
        <v>4027</v>
      </c>
      <c r="F612" s="166" t="s">
        <v>2920</v>
      </c>
      <c r="G612" s="167"/>
      <c r="H612" s="28">
        <f>VLOOKUP(A612,РАСЧЕТ!$A$3:$AV$1220,48,0)</f>
        <v>2976.9615410014771</v>
      </c>
      <c r="I612" s="28">
        <f t="shared" si="9"/>
        <v>1598.2715410014771</v>
      </c>
    </row>
    <row r="613" spans="1:9" ht="12.6" customHeight="1" x14ac:dyDescent="0.3">
      <c r="A613" s="161" t="s">
        <v>1424</v>
      </c>
      <c r="B613" s="162" t="s">
        <v>222</v>
      </c>
      <c r="C613" s="170">
        <v>1687.92</v>
      </c>
      <c r="D613" s="171">
        <v>1687.92</v>
      </c>
      <c r="E613" s="165" t="s">
        <v>4027</v>
      </c>
      <c r="F613" s="166" t="s">
        <v>2921</v>
      </c>
      <c r="G613" s="167"/>
      <c r="H613" s="28">
        <f>VLOOKUP(A613,РАСЧЕТ!$A$3:$AV$1220,48,0)</f>
        <v>3644.6912324410605</v>
      </c>
      <c r="I613" s="28">
        <f t="shared" si="9"/>
        <v>1956.7712324410604</v>
      </c>
    </row>
    <row r="614" spans="1:9" ht="12.6" customHeight="1" x14ac:dyDescent="0.3">
      <c r="A614" s="161" t="s">
        <v>1907</v>
      </c>
      <c r="B614" s="162" t="s">
        <v>223</v>
      </c>
      <c r="C614" s="170">
        <v>2534.0300000000002</v>
      </c>
      <c r="D614" s="171">
        <v>2534.0300000000002</v>
      </c>
      <c r="E614" s="165" t="s">
        <v>4027</v>
      </c>
      <c r="F614" s="166" t="s">
        <v>2922</v>
      </c>
      <c r="G614" s="167"/>
      <c r="H614" s="28">
        <f>VLOOKUP(A614,РАСЧЕТ!$A$3:$AV$1220,48,0)</f>
        <v>5471.6738604076982</v>
      </c>
      <c r="I614" s="28">
        <f t="shared" si="9"/>
        <v>2937.643860407698</v>
      </c>
    </row>
    <row r="615" spans="1:9" ht="12.6" customHeight="1" x14ac:dyDescent="0.3">
      <c r="A615" s="161" t="s">
        <v>1396</v>
      </c>
      <c r="B615" s="162" t="s">
        <v>80</v>
      </c>
      <c r="C615" s="170">
        <v>1438.82</v>
      </c>
      <c r="D615" s="171">
        <v>1438.82</v>
      </c>
      <c r="E615" s="165" t="s">
        <v>4027</v>
      </c>
      <c r="F615" s="166" t="s">
        <v>2923</v>
      </c>
      <c r="G615" s="167"/>
      <c r="H615" s="28">
        <f>VLOOKUP(A615,РАСЧЕТ!$A$3:$AV$1220,48,0)</f>
        <v>3106.7978698925072</v>
      </c>
      <c r="I615" s="28">
        <f t="shared" si="9"/>
        <v>1667.9778698925072</v>
      </c>
    </row>
    <row r="616" spans="1:9" ht="12.6" customHeight="1" x14ac:dyDescent="0.3">
      <c r="A616" s="161" t="s">
        <v>1383</v>
      </c>
      <c r="B616" s="162" t="s">
        <v>86</v>
      </c>
      <c r="C616" s="170">
        <v>1395.87</v>
      </c>
      <c r="D616" s="171">
        <v>1395.87</v>
      </c>
      <c r="E616" s="165" t="s">
        <v>4027</v>
      </c>
      <c r="F616" s="166" t="s">
        <v>2924</v>
      </c>
      <c r="G616" s="167"/>
      <c r="H616" s="28">
        <f>VLOOKUP(A616,РАСЧЕТ!$A$3:$AV$1220,48,0)</f>
        <v>3678.9766518694837</v>
      </c>
      <c r="I616" s="28">
        <f t="shared" si="9"/>
        <v>2283.1066518694838</v>
      </c>
    </row>
    <row r="617" spans="1:9" ht="12.6" customHeight="1" x14ac:dyDescent="0.3">
      <c r="A617" s="161" t="s">
        <v>1251</v>
      </c>
      <c r="B617" s="162" t="s">
        <v>182</v>
      </c>
      <c r="C617" s="170">
        <v>2392.3000000000002</v>
      </c>
      <c r="D617" s="171">
        <v>2392.3000000000002</v>
      </c>
      <c r="E617" s="165" t="s">
        <v>4027</v>
      </c>
      <c r="F617" s="166" t="s">
        <v>2739</v>
      </c>
      <c r="G617" s="167"/>
      <c r="H617" s="28">
        <f>VLOOKUP(A617,РАСЧЕТ!$A$3:$AV$1220,48,0)</f>
        <v>5165.6310851645558</v>
      </c>
      <c r="I617" s="28">
        <f t="shared" si="9"/>
        <v>2773.3310851645556</v>
      </c>
    </row>
    <row r="618" spans="1:9" ht="12.6" customHeight="1" x14ac:dyDescent="0.3">
      <c r="A618" s="161" t="s">
        <v>1384</v>
      </c>
      <c r="B618" s="162" t="s">
        <v>275</v>
      </c>
      <c r="C618" s="170">
        <v>2641.41</v>
      </c>
      <c r="D618" s="171">
        <v>2641.41</v>
      </c>
      <c r="E618" s="165" t="s">
        <v>4027</v>
      </c>
      <c r="F618" s="166" t="s">
        <v>2925</v>
      </c>
      <c r="G618" s="167"/>
      <c r="H618" s="28">
        <f>VLOOKUP(A618,РАСЧЕТ!$A$3:$AV$1220,48,0)</f>
        <v>5703.52444771311</v>
      </c>
      <c r="I618" s="28">
        <f t="shared" si="9"/>
        <v>3062.1144477131102</v>
      </c>
    </row>
    <row r="619" spans="1:9" ht="12.6" customHeight="1" x14ac:dyDescent="0.3">
      <c r="A619" s="161" t="s">
        <v>1240</v>
      </c>
      <c r="B619" s="162" t="s">
        <v>102</v>
      </c>
      <c r="C619" s="170">
        <v>1679.33</v>
      </c>
      <c r="D619" s="171">
        <v>1679.33</v>
      </c>
      <c r="E619" s="165" t="s">
        <v>4027</v>
      </c>
      <c r="F619" s="166" t="s">
        <v>2926</v>
      </c>
      <c r="G619" s="167"/>
      <c r="H619" s="28">
        <f>VLOOKUP(A619,РАСЧЕТ!$A$3:$AV$1220,48,0)</f>
        <v>3626.1431854566276</v>
      </c>
      <c r="I619" s="28">
        <f t="shared" si="9"/>
        <v>1946.8131854566277</v>
      </c>
    </row>
    <row r="620" spans="1:9" ht="12.6" customHeight="1" x14ac:dyDescent="0.3">
      <c r="A620" s="161" t="s">
        <v>1283</v>
      </c>
      <c r="B620" s="162" t="s">
        <v>193</v>
      </c>
      <c r="C620" s="170">
        <v>1365.8</v>
      </c>
      <c r="D620" s="171">
        <v>1365.8</v>
      </c>
      <c r="E620" s="165" t="s">
        <v>4027</v>
      </c>
      <c r="F620" s="166" t="s">
        <v>2927</v>
      </c>
      <c r="G620" s="167"/>
      <c r="H620" s="28">
        <f>VLOOKUP(A620,РАСЧЕТ!$A$3:$AV$1220,48,0)</f>
        <v>2949.1394705248276</v>
      </c>
      <c r="I620" s="28">
        <f t="shared" si="9"/>
        <v>1583.3394705248277</v>
      </c>
    </row>
    <row r="621" spans="1:9" ht="12.6" customHeight="1" x14ac:dyDescent="0.3">
      <c r="A621" s="161" t="s">
        <v>1386</v>
      </c>
      <c r="B621" s="162" t="s">
        <v>171</v>
      </c>
      <c r="C621" s="170">
        <v>1378.69</v>
      </c>
      <c r="D621" s="171">
        <v>1378.69</v>
      </c>
      <c r="E621" s="165" t="s">
        <v>4027</v>
      </c>
      <c r="F621" s="166" t="s">
        <v>2928</v>
      </c>
      <c r="G621" s="167"/>
      <c r="H621" s="28">
        <f>VLOOKUP(A621,РАСЧЕТ!$A$3:$AV$1220,48,0)</f>
        <v>2976.9615410014771</v>
      </c>
      <c r="I621" s="28">
        <f t="shared" si="9"/>
        <v>1598.2715410014771</v>
      </c>
    </row>
    <row r="622" spans="1:9" ht="12.6" customHeight="1" x14ac:dyDescent="0.3">
      <c r="A622" s="161" t="s">
        <v>1263</v>
      </c>
      <c r="B622" s="162" t="s">
        <v>279</v>
      </c>
      <c r="C622" s="170">
        <v>1687.92</v>
      </c>
      <c r="D622" s="171">
        <v>1687.92</v>
      </c>
      <c r="E622" s="165" t="s">
        <v>4027</v>
      </c>
      <c r="F622" s="166" t="s">
        <v>2929</v>
      </c>
      <c r="G622" s="167"/>
      <c r="H622" s="28">
        <f>VLOOKUP(A622,РАСЧЕТ!$A$3:$AV$1220,48,0)</f>
        <v>2449.9203861696028</v>
      </c>
      <c r="I622" s="28">
        <f t="shared" si="9"/>
        <v>762.00038616960273</v>
      </c>
    </row>
    <row r="623" spans="1:9" ht="12.6" customHeight="1" x14ac:dyDescent="0.3">
      <c r="A623" s="161" t="s">
        <v>1249</v>
      </c>
      <c r="B623" s="162" t="s">
        <v>337</v>
      </c>
      <c r="C623" s="170">
        <v>2534.0300000000002</v>
      </c>
      <c r="D623" s="171">
        <v>2534.0300000000002</v>
      </c>
      <c r="E623" s="165" t="s">
        <v>4027</v>
      </c>
      <c r="F623" s="166" t="s">
        <v>2930</v>
      </c>
      <c r="G623" s="167"/>
      <c r="H623" s="28">
        <f>VLOOKUP(A623,РАСЧЕТ!$A$3:$AV$1220,48,0)</f>
        <v>3851.7065433669627</v>
      </c>
      <c r="I623" s="28">
        <f t="shared" si="9"/>
        <v>1317.6765433669625</v>
      </c>
    </row>
    <row r="624" spans="1:9" ht="12.6" customHeight="1" x14ac:dyDescent="0.3">
      <c r="A624" s="161" t="s">
        <v>1282</v>
      </c>
      <c r="B624" s="162" t="s">
        <v>46</v>
      </c>
      <c r="C624" s="170">
        <v>1438.82</v>
      </c>
      <c r="D624" s="171">
        <v>1438.82</v>
      </c>
      <c r="E624" s="165" t="s">
        <v>4027</v>
      </c>
      <c r="F624" s="166" t="s">
        <v>2931</v>
      </c>
      <c r="G624" s="167"/>
      <c r="H624" s="28">
        <f>VLOOKUP(A624,РАСЧЕТ!$A$3:$AV$1220,48,0)</f>
        <v>1796.37491556638</v>
      </c>
      <c r="I624" s="28">
        <f t="shared" si="9"/>
        <v>357.55491556638003</v>
      </c>
    </row>
    <row r="625" spans="1:9" ht="12.6" customHeight="1" x14ac:dyDescent="0.3">
      <c r="A625" s="161" t="s">
        <v>1501</v>
      </c>
      <c r="B625" s="162" t="s">
        <v>194</v>
      </c>
      <c r="C625" s="170">
        <v>1395.87</v>
      </c>
      <c r="D625" s="171">
        <v>1395.87</v>
      </c>
      <c r="E625" s="165" t="s">
        <v>4027</v>
      </c>
      <c r="F625" s="166" t="s">
        <v>2932</v>
      </c>
      <c r="G625" s="167"/>
      <c r="H625" s="28">
        <f>VLOOKUP(A625,РАСЧЕТ!$A$3:$AV$1220,48,0)</f>
        <v>3014.0576349703429</v>
      </c>
      <c r="I625" s="28">
        <f t="shared" si="9"/>
        <v>1618.187634970343</v>
      </c>
    </row>
    <row r="626" spans="1:9" ht="12.6" customHeight="1" x14ac:dyDescent="0.3">
      <c r="A626" s="161" t="s">
        <v>1509</v>
      </c>
      <c r="B626" s="162" t="s">
        <v>100</v>
      </c>
      <c r="C626" s="170">
        <v>2641.41</v>
      </c>
      <c r="D626" s="171">
        <v>2641.41</v>
      </c>
      <c r="E626" s="165" t="s">
        <v>4027</v>
      </c>
      <c r="F626" s="166" t="s">
        <v>2933</v>
      </c>
      <c r="G626" s="167"/>
      <c r="H626" s="28">
        <f>VLOOKUP(A626,РАСЧЕТ!$A$3:$AV$1220,48,0)</f>
        <v>5703.52444771311</v>
      </c>
      <c r="I626" s="28">
        <f t="shared" si="9"/>
        <v>3062.1144477131102</v>
      </c>
    </row>
    <row r="627" spans="1:9" ht="12.6" customHeight="1" x14ac:dyDescent="0.3">
      <c r="A627" s="161" t="s">
        <v>1418</v>
      </c>
      <c r="B627" s="162" t="s">
        <v>159</v>
      </c>
      <c r="C627" s="170">
        <v>1679.33</v>
      </c>
      <c r="D627" s="171">
        <v>1679.33</v>
      </c>
      <c r="E627" s="165" t="s">
        <v>4027</v>
      </c>
      <c r="F627" s="166" t="s">
        <v>2934</v>
      </c>
      <c r="G627" s="167"/>
      <c r="H627" s="28">
        <f>VLOOKUP(A627,РАСЧЕТ!$A$3:$AV$1220,48,0)</f>
        <v>3626.1431854566276</v>
      </c>
      <c r="I627" s="28">
        <f t="shared" si="9"/>
        <v>1946.8131854566277</v>
      </c>
    </row>
    <row r="628" spans="1:9" ht="12.6" customHeight="1" x14ac:dyDescent="0.3">
      <c r="A628" s="161" t="s">
        <v>1218</v>
      </c>
      <c r="B628" s="162" t="s">
        <v>173</v>
      </c>
      <c r="C628" s="170">
        <v>3603.48</v>
      </c>
      <c r="D628" s="171">
        <v>3603.48</v>
      </c>
      <c r="E628" s="165" t="s">
        <v>4027</v>
      </c>
      <c r="F628" s="166" t="s">
        <v>2740</v>
      </c>
      <c r="G628" s="167"/>
      <c r="H628" s="28">
        <f>VLOOKUP(A628,РАСЧЕТ!$A$3:$AV$1220,48,0)</f>
        <v>4508.2106441813166</v>
      </c>
      <c r="I628" s="28">
        <f t="shared" si="9"/>
        <v>904.73064418131662</v>
      </c>
    </row>
    <row r="629" spans="1:9" ht="12.6" customHeight="1" x14ac:dyDescent="0.3">
      <c r="A629" s="161" t="s">
        <v>2308</v>
      </c>
      <c r="B629" s="162" t="s">
        <v>117</v>
      </c>
      <c r="C629" s="170">
        <v>1365.8</v>
      </c>
      <c r="D629" s="171">
        <v>1365.8</v>
      </c>
      <c r="E629" s="165" t="s">
        <v>4027</v>
      </c>
      <c r="F629" s="166" t="s">
        <v>3447</v>
      </c>
      <c r="G629" s="167"/>
      <c r="H629" s="28">
        <f>VLOOKUP(A629,РАСЧЕТ!$A$3:$AV$1220,48,0)</f>
        <v>2949.1394705248276</v>
      </c>
      <c r="I629" s="28">
        <f t="shared" si="9"/>
        <v>1583.3394705248277</v>
      </c>
    </row>
    <row r="630" spans="1:9" ht="12.6" customHeight="1" x14ac:dyDescent="0.3">
      <c r="A630" s="161" t="s">
        <v>1222</v>
      </c>
      <c r="B630" s="162" t="s">
        <v>203</v>
      </c>
      <c r="C630" s="170">
        <v>1378.69</v>
      </c>
      <c r="D630" s="171">
        <v>1378.69</v>
      </c>
      <c r="E630" s="165" t="s">
        <v>4027</v>
      </c>
      <c r="F630" s="166" t="s">
        <v>2935</v>
      </c>
      <c r="G630" s="167"/>
      <c r="H630" s="28">
        <f>VLOOKUP(A630,РАСЧЕТ!$A$3:$AV$1220,48,0)</f>
        <v>2605.3204528105275</v>
      </c>
      <c r="I630" s="28">
        <f t="shared" si="9"/>
        <v>1226.6304528105275</v>
      </c>
    </row>
    <row r="631" spans="1:9" ht="12.6" customHeight="1" x14ac:dyDescent="0.3">
      <c r="A631" s="161" t="s">
        <v>1416</v>
      </c>
      <c r="B631" s="162" t="s">
        <v>50</v>
      </c>
      <c r="C631" s="170">
        <v>1687.92</v>
      </c>
      <c r="D631" s="171">
        <v>1687.92</v>
      </c>
      <c r="E631" s="165" t="s">
        <v>4027</v>
      </c>
      <c r="F631" s="166" t="s">
        <v>2936</v>
      </c>
      <c r="G631" s="167"/>
      <c r="H631" s="28">
        <f>VLOOKUP(A631,РАСЧЕТ!$A$3:$AV$1220,48,0)</f>
        <v>3644.6912324410605</v>
      </c>
      <c r="I631" s="28">
        <f t="shared" si="9"/>
        <v>1956.7712324410604</v>
      </c>
    </row>
    <row r="632" spans="1:9" ht="12.6" customHeight="1" x14ac:dyDescent="0.3">
      <c r="A632" s="161" t="s">
        <v>1404</v>
      </c>
      <c r="B632" s="162" t="s">
        <v>276</v>
      </c>
      <c r="C632" s="170">
        <v>2534.0300000000002</v>
      </c>
      <c r="D632" s="171">
        <v>2534.0300000000002</v>
      </c>
      <c r="E632" s="165" t="s">
        <v>4027</v>
      </c>
      <c r="F632" s="166" t="s">
        <v>2937</v>
      </c>
      <c r="G632" s="167"/>
      <c r="H632" s="28">
        <f>VLOOKUP(A632,РАСЧЕТ!$A$3:$AV$1220,48,0)</f>
        <v>5471.6738604076982</v>
      </c>
      <c r="I632" s="28">
        <f t="shared" si="9"/>
        <v>2937.643860407698</v>
      </c>
    </row>
    <row r="633" spans="1:9" ht="12.6" customHeight="1" x14ac:dyDescent="0.3">
      <c r="A633" s="161" t="s">
        <v>1422</v>
      </c>
      <c r="B633" s="162" t="s">
        <v>61</v>
      </c>
      <c r="C633" s="170">
        <v>1438.82</v>
      </c>
      <c r="D633" s="171">
        <v>1438.82</v>
      </c>
      <c r="E633" s="165" t="s">
        <v>4027</v>
      </c>
      <c r="F633" s="166" t="s">
        <v>2938</v>
      </c>
      <c r="G633" s="167"/>
      <c r="H633" s="28">
        <f>VLOOKUP(A633,РАСЧЕТ!$A$3:$AV$1220,48,0)</f>
        <v>3106.7978698925072</v>
      </c>
      <c r="I633" s="28">
        <f t="shared" si="9"/>
        <v>1667.9778698925072</v>
      </c>
    </row>
    <row r="634" spans="1:9" ht="12.6" customHeight="1" x14ac:dyDescent="0.3">
      <c r="A634" s="161" t="s">
        <v>1258</v>
      </c>
      <c r="B634" s="162" t="s">
        <v>256</v>
      </c>
      <c r="C634" s="170">
        <v>1988.58</v>
      </c>
      <c r="D634" s="171">
        <v>1988.58</v>
      </c>
      <c r="E634" s="165" t="s">
        <v>4027</v>
      </c>
      <c r="F634" s="166" t="s">
        <v>2939</v>
      </c>
      <c r="G634" s="167"/>
      <c r="H634" s="28">
        <f>VLOOKUP(A634,РАСЧЕТ!$A$3:$AV$1220,48,0)</f>
        <v>6068.0487457782037</v>
      </c>
      <c r="I634" s="28">
        <f t="shared" si="9"/>
        <v>4079.4687457782038</v>
      </c>
    </row>
    <row r="635" spans="1:9" ht="12.6" customHeight="1" x14ac:dyDescent="0.3">
      <c r="A635" s="161" t="s">
        <v>1212</v>
      </c>
      <c r="B635" s="162" t="s">
        <v>90</v>
      </c>
      <c r="C635" s="170">
        <v>3655.02</v>
      </c>
      <c r="D635" s="171">
        <v>3655.02</v>
      </c>
      <c r="E635" s="165" t="s">
        <v>4027</v>
      </c>
      <c r="F635" s="166" t="s">
        <v>2940</v>
      </c>
      <c r="G635" s="167"/>
      <c r="H635" s="28">
        <f>VLOOKUP(A635,РАСЧЕТ!$A$3:$AV$1220,48,0)</f>
        <v>7892.1939918761882</v>
      </c>
      <c r="I635" s="28">
        <f t="shared" si="9"/>
        <v>4237.1739918761887</v>
      </c>
    </row>
    <row r="636" spans="1:9" ht="12.6" customHeight="1" x14ac:dyDescent="0.3">
      <c r="A636" s="161" t="s">
        <v>1387</v>
      </c>
      <c r="B636" s="162" t="s">
        <v>213</v>
      </c>
      <c r="C636" s="170">
        <v>2413.7800000000002</v>
      </c>
      <c r="D636" s="171">
        <v>2413.7800000000002</v>
      </c>
      <c r="E636" s="165" t="s">
        <v>4027</v>
      </c>
      <c r="F636" s="166" t="s">
        <v>2941</v>
      </c>
      <c r="G636" s="167"/>
      <c r="H636" s="28">
        <f>VLOOKUP(A636,РАСЧЕТ!$A$3:$AV$1220,48,0)</f>
        <v>5212.0012026256391</v>
      </c>
      <c r="I636" s="28">
        <f t="shared" si="9"/>
        <v>2798.2212026256389</v>
      </c>
    </row>
    <row r="637" spans="1:9" ht="12.6" customHeight="1" x14ac:dyDescent="0.3">
      <c r="A637" s="161" t="s">
        <v>1397</v>
      </c>
      <c r="B637" s="162" t="s">
        <v>291</v>
      </c>
      <c r="C637" s="170">
        <v>1954.21</v>
      </c>
      <c r="D637" s="171">
        <v>1954.21</v>
      </c>
      <c r="E637" s="165" t="s">
        <v>4027</v>
      </c>
      <c r="F637" s="166" t="s">
        <v>2942</v>
      </c>
      <c r="G637" s="167"/>
      <c r="H637" s="28">
        <f>VLOOKUP(A637,РАСЧЕТ!$A$3:$AV$1220,48,0)</f>
        <v>4219.6806889584795</v>
      </c>
      <c r="I637" s="28">
        <f t="shared" si="9"/>
        <v>2265.4706889584795</v>
      </c>
    </row>
    <row r="638" spans="1:9" ht="12.6" customHeight="1" x14ac:dyDescent="0.3">
      <c r="A638" s="161" t="s">
        <v>1252</v>
      </c>
      <c r="B638" s="162" t="s">
        <v>299</v>
      </c>
      <c r="C638" s="170">
        <v>1971.39</v>
      </c>
      <c r="D638" s="171">
        <v>1971.39</v>
      </c>
      <c r="E638" s="165" t="s">
        <v>4027</v>
      </c>
      <c r="F638" s="166" t="s">
        <v>2943</v>
      </c>
      <c r="G638" s="167"/>
      <c r="H638" s="28">
        <f>VLOOKUP(A638,РАСЧЕТ!$A$3:$AV$1220,48,0)</f>
        <v>4256.7767829273453</v>
      </c>
      <c r="I638" s="28">
        <f t="shared" si="9"/>
        <v>2285.3867829273449</v>
      </c>
    </row>
    <row r="639" spans="1:9" ht="12.6" customHeight="1" x14ac:dyDescent="0.3">
      <c r="A639" s="161" t="s">
        <v>1255</v>
      </c>
      <c r="B639" s="162" t="s">
        <v>127</v>
      </c>
      <c r="C639" s="170">
        <v>3466.05</v>
      </c>
      <c r="D639" s="171">
        <v>3466.05</v>
      </c>
      <c r="E639" s="165" t="s">
        <v>4027</v>
      </c>
      <c r="F639" s="166" t="s">
        <v>2741</v>
      </c>
      <c r="G639" s="167"/>
      <c r="H639" s="28">
        <f>VLOOKUP(A639,РАСЧЕТ!$A$3:$AV$1220,48,0)</f>
        <v>7484.1369582186671</v>
      </c>
      <c r="I639" s="28">
        <f t="shared" si="9"/>
        <v>4018.086958218667</v>
      </c>
    </row>
    <row r="640" spans="1:9" ht="12.6" customHeight="1" x14ac:dyDescent="0.3">
      <c r="A640" s="161" t="s">
        <v>1447</v>
      </c>
      <c r="B640" s="162" t="s">
        <v>186</v>
      </c>
      <c r="C640" s="170">
        <v>2400.89</v>
      </c>
      <c r="D640" s="171">
        <v>2400.89</v>
      </c>
      <c r="E640" s="165" t="s">
        <v>4027</v>
      </c>
      <c r="F640" s="166" t="s">
        <v>2944</v>
      </c>
      <c r="G640" s="167"/>
      <c r="H640" s="28">
        <f>VLOOKUP(A640,РАСЧЕТ!$A$3:$AV$1220,48,0)</f>
        <v>5184.1791321489891</v>
      </c>
      <c r="I640" s="28">
        <f t="shared" si="9"/>
        <v>2783.2891321489892</v>
      </c>
    </row>
    <row r="641" spans="1:9" ht="12.6" customHeight="1" x14ac:dyDescent="0.3">
      <c r="A641" s="161" t="s">
        <v>1464</v>
      </c>
      <c r="B641" s="162" t="s">
        <v>39</v>
      </c>
      <c r="C641" s="170">
        <v>3564.83</v>
      </c>
      <c r="D641" s="171">
        <v>3564.83</v>
      </c>
      <c r="E641" s="165" t="s">
        <v>4027</v>
      </c>
      <c r="F641" s="166" t="s">
        <v>2945</v>
      </c>
      <c r="G641" s="167"/>
      <c r="H641" s="28">
        <f>VLOOKUP(A641,РАСЧЕТ!$A$3:$AV$1220,48,0)</f>
        <v>7697.4394985396448</v>
      </c>
      <c r="I641" s="28">
        <f t="shared" si="9"/>
        <v>4132.6094985396448</v>
      </c>
    </row>
    <row r="642" spans="1:9" ht="12.6" customHeight="1" x14ac:dyDescent="0.3">
      <c r="A642" s="161" t="s">
        <v>1436</v>
      </c>
      <c r="B642" s="162" t="s">
        <v>99</v>
      </c>
      <c r="C642" s="170">
        <v>2035.82</v>
      </c>
      <c r="D642" s="171">
        <v>2035.82</v>
      </c>
      <c r="E642" s="165" t="s">
        <v>4027</v>
      </c>
      <c r="F642" s="166" t="s">
        <v>2946</v>
      </c>
      <c r="G642" s="167"/>
      <c r="H642" s="28">
        <f>VLOOKUP(A642,РАСЧЕТ!$A$3:$AV$1220,48,0)</f>
        <v>4395.8871353105915</v>
      </c>
      <c r="I642" s="28">
        <f t="shared" ref="I642:I705" si="10">H642-C642</f>
        <v>2360.0671353105918</v>
      </c>
    </row>
    <row r="643" spans="1:9" ht="12.6" customHeight="1" x14ac:dyDescent="0.3">
      <c r="A643" s="161" t="s">
        <v>1267</v>
      </c>
      <c r="B643" s="162" t="s">
        <v>322</v>
      </c>
      <c r="C643" s="170">
        <v>2289.2199999999998</v>
      </c>
      <c r="D643" s="171">
        <v>2289.2199999999998</v>
      </c>
      <c r="E643" s="165" t="s">
        <v>4027</v>
      </c>
      <c r="F643" s="166" t="s">
        <v>2947</v>
      </c>
      <c r="G643" s="167"/>
      <c r="H643" s="28">
        <f>VLOOKUP(A643,РАСЧЕТ!$A$3:$AV$1220,48,0)</f>
        <v>4943.0545213513615</v>
      </c>
      <c r="I643" s="28">
        <f t="shared" si="10"/>
        <v>2653.8345213513617</v>
      </c>
    </row>
    <row r="644" spans="1:9" ht="12.6" customHeight="1" x14ac:dyDescent="0.3">
      <c r="A644" s="161" t="s">
        <v>1261</v>
      </c>
      <c r="B644" s="162" t="s">
        <v>252</v>
      </c>
      <c r="C644" s="170">
        <v>2637.11</v>
      </c>
      <c r="D644" s="171">
        <v>2637.11</v>
      </c>
      <c r="E644" s="165" t="s">
        <v>4027</v>
      </c>
      <c r="F644" s="166" t="s">
        <v>2948</v>
      </c>
      <c r="G644" s="167"/>
      <c r="H644" s="28">
        <f>VLOOKUP(A644,РАСЧЕТ!$A$3:$AV$1220,48,0)</f>
        <v>5694.2504242208934</v>
      </c>
      <c r="I644" s="28">
        <f t="shared" si="10"/>
        <v>3057.1404242208932</v>
      </c>
    </row>
    <row r="645" spans="1:9" ht="12.6" customHeight="1" x14ac:dyDescent="0.3">
      <c r="A645" s="161" t="s">
        <v>1264</v>
      </c>
      <c r="B645" s="162" t="s">
        <v>60</v>
      </c>
      <c r="C645" s="170">
        <v>3427.4</v>
      </c>
      <c r="D645" s="171">
        <v>3427.4</v>
      </c>
      <c r="E645" s="165" t="s">
        <v>4027</v>
      </c>
      <c r="F645" s="166" t="s">
        <v>2949</v>
      </c>
      <c r="G645" s="167"/>
      <c r="H645" s="28">
        <f>VLOOKUP(A645,РАСЧЕТ!$A$3:$AV$1220,48,0)</f>
        <v>7400.6707467887181</v>
      </c>
      <c r="I645" s="28">
        <f t="shared" si="10"/>
        <v>3973.270746788718</v>
      </c>
    </row>
    <row r="646" spans="1:9" ht="12.6" customHeight="1" x14ac:dyDescent="0.3">
      <c r="A646" s="161" t="s">
        <v>2315</v>
      </c>
      <c r="B646" s="162" t="s">
        <v>62</v>
      </c>
      <c r="C646" s="170">
        <v>1348.63</v>
      </c>
      <c r="D646" s="171">
        <v>1348.63</v>
      </c>
      <c r="E646" s="165" t="s">
        <v>4027</v>
      </c>
      <c r="F646" s="166" t="s">
        <v>3442</v>
      </c>
      <c r="G646" s="167"/>
      <c r="H646" s="28">
        <f>VLOOKUP(A646,РАСЧЕТ!$A$3:$AV$1220,48,0)</f>
        <v>2912.0433765559619</v>
      </c>
      <c r="I646" s="28">
        <f t="shared" si="10"/>
        <v>1563.4133765559618</v>
      </c>
    </row>
    <row r="647" spans="1:9" ht="12.6" customHeight="1" x14ac:dyDescent="0.3">
      <c r="A647" s="161" t="s">
        <v>1453</v>
      </c>
      <c r="B647" s="162" t="s">
        <v>206</v>
      </c>
      <c r="C647" s="170">
        <v>2233.39</v>
      </c>
      <c r="D647" s="171">
        <v>2233.39</v>
      </c>
      <c r="E647" s="165" t="s">
        <v>4027</v>
      </c>
      <c r="F647" s="166" t="s">
        <v>2950</v>
      </c>
      <c r="G647" s="167"/>
      <c r="H647" s="28">
        <f>VLOOKUP(A647,РАСЧЕТ!$A$3:$AV$1220,48,0)</f>
        <v>4822.4922159525477</v>
      </c>
      <c r="I647" s="28">
        <f t="shared" si="10"/>
        <v>2589.1022159525478</v>
      </c>
    </row>
    <row r="648" spans="1:9" ht="12.6" customHeight="1" x14ac:dyDescent="0.3">
      <c r="A648" s="161" t="s">
        <v>1475</v>
      </c>
      <c r="B648" s="162" t="s">
        <v>301</v>
      </c>
      <c r="C648" s="170">
        <v>2576.9899999999998</v>
      </c>
      <c r="D648" s="171">
        <v>2576.9899999999998</v>
      </c>
      <c r="E648" s="165" t="s">
        <v>4027</v>
      </c>
      <c r="F648" s="166" t="s">
        <v>2951</v>
      </c>
      <c r="G648" s="167"/>
      <c r="H648" s="28">
        <f>VLOOKUP(A648,РАСЧЕТ!$A$3:$AV$1220,48,0)</f>
        <v>5564.4140953298638</v>
      </c>
      <c r="I648" s="28">
        <f t="shared" si="10"/>
        <v>2987.424095329864</v>
      </c>
    </row>
    <row r="649" spans="1:9" ht="12.6" customHeight="1" x14ac:dyDescent="0.3">
      <c r="A649" s="161" t="s">
        <v>1419</v>
      </c>
      <c r="B649" s="162" t="s">
        <v>170</v>
      </c>
      <c r="C649" s="170">
        <v>3367.26</v>
      </c>
      <c r="D649" s="171">
        <v>3367.26</v>
      </c>
      <c r="E649" s="165" t="s">
        <v>4027</v>
      </c>
      <c r="F649" s="166" t="s">
        <v>2952</v>
      </c>
      <c r="G649" s="167"/>
      <c r="H649" s="28">
        <f>VLOOKUP(A649,РАСЧЕТ!$A$3:$AV$1220,48,0)</f>
        <v>7270.8344178976886</v>
      </c>
      <c r="I649" s="28">
        <f t="shared" si="10"/>
        <v>3903.5744178976884</v>
      </c>
    </row>
    <row r="650" spans="1:9" ht="12.6" customHeight="1" x14ac:dyDescent="0.3">
      <c r="A650" s="161" t="s">
        <v>1502</v>
      </c>
      <c r="B650" s="162" t="s">
        <v>224</v>
      </c>
      <c r="C650" s="170">
        <v>2396.6</v>
      </c>
      <c r="D650" s="171">
        <v>2396.6</v>
      </c>
      <c r="E650" s="165" t="s">
        <v>4027</v>
      </c>
      <c r="F650" s="166" t="s">
        <v>2742</v>
      </c>
      <c r="G650" s="167"/>
      <c r="H650" s="28">
        <f>VLOOKUP(A650,РАСЧЕТ!$A$3:$AV$1220,48,0)</f>
        <v>4626.8860301850882</v>
      </c>
      <c r="I650" s="28">
        <f t="shared" si="10"/>
        <v>2230.2860301850883</v>
      </c>
    </row>
    <row r="651" spans="1:9" ht="12.6" customHeight="1" x14ac:dyDescent="0.3">
      <c r="A651" s="161" t="s">
        <v>1482</v>
      </c>
      <c r="B651" s="162" t="s">
        <v>97</v>
      </c>
      <c r="C651" s="170">
        <v>1297.0899999999999</v>
      </c>
      <c r="D651" s="171">
        <v>1297.0899999999999</v>
      </c>
      <c r="E651" s="165" t="s">
        <v>4027</v>
      </c>
      <c r="F651" s="166" t="s">
        <v>2953</v>
      </c>
      <c r="G651" s="167"/>
      <c r="H651" s="28">
        <f>VLOOKUP(A651,РАСЧЕТ!$A$3:$AV$1220,48,0)</f>
        <v>2800.7550946493643</v>
      </c>
      <c r="I651" s="28">
        <f t="shared" si="10"/>
        <v>1503.6650946493644</v>
      </c>
    </row>
    <row r="652" spans="1:9" ht="12.6" customHeight="1" x14ac:dyDescent="0.3">
      <c r="A652" s="161" t="s">
        <v>2361</v>
      </c>
      <c r="B652" s="162" t="s">
        <v>110</v>
      </c>
      <c r="C652" s="170">
        <v>2233.39</v>
      </c>
      <c r="D652" s="171">
        <v>2233.39</v>
      </c>
      <c r="E652" s="165" t="s">
        <v>4027</v>
      </c>
      <c r="F652" s="166" t="s">
        <v>3510</v>
      </c>
      <c r="G652" s="167"/>
      <c r="H652" s="28">
        <f>VLOOKUP(A652,РАСЧЕТ!$A$3:$AV$1220,48,0)</f>
        <v>4822.4922159525477</v>
      </c>
      <c r="I652" s="28">
        <f t="shared" si="10"/>
        <v>2589.1022159525478</v>
      </c>
    </row>
    <row r="653" spans="1:9" ht="12.6" customHeight="1" x14ac:dyDescent="0.3">
      <c r="A653" s="161" t="s">
        <v>1271</v>
      </c>
      <c r="B653" s="162" t="s">
        <v>107</v>
      </c>
      <c r="C653" s="170">
        <v>2576.9899999999998</v>
      </c>
      <c r="D653" s="171">
        <v>2576.9899999999998</v>
      </c>
      <c r="E653" s="165" t="s">
        <v>4027</v>
      </c>
      <c r="F653" s="166" t="s">
        <v>2954</v>
      </c>
      <c r="G653" s="167"/>
      <c r="H653" s="28">
        <f>VLOOKUP(A653,РАСЧЕТ!$A$3:$AV$1220,48,0)</f>
        <v>6830.3753080296628</v>
      </c>
      <c r="I653" s="28">
        <f t="shared" si="10"/>
        <v>4253.3853080296631</v>
      </c>
    </row>
    <row r="654" spans="1:9" ht="12.6" customHeight="1" x14ac:dyDescent="0.3">
      <c r="A654" s="161" t="s">
        <v>1246</v>
      </c>
      <c r="B654" s="162" t="s">
        <v>169</v>
      </c>
      <c r="C654" s="170">
        <v>3367.26</v>
      </c>
      <c r="D654" s="171">
        <v>3367.26</v>
      </c>
      <c r="E654" s="165" t="s">
        <v>4027</v>
      </c>
      <c r="F654" s="166" t="s">
        <v>2955</v>
      </c>
      <c r="G654" s="167"/>
      <c r="H654" s="28">
        <f>VLOOKUP(A654,РАСЧЕТ!$A$3:$AV$1220,48,0)</f>
        <v>7270.8344178976886</v>
      </c>
      <c r="I654" s="28">
        <f t="shared" si="10"/>
        <v>3903.5744178976884</v>
      </c>
    </row>
    <row r="655" spans="1:9" ht="12.6" customHeight="1" x14ac:dyDescent="0.3">
      <c r="A655" s="161" t="s">
        <v>2111</v>
      </c>
      <c r="B655" s="162" t="s">
        <v>334</v>
      </c>
      <c r="C655" s="170">
        <v>1297.0899999999999</v>
      </c>
      <c r="D655" s="171">
        <v>1297.0899999999999</v>
      </c>
      <c r="E655" s="165" t="s">
        <v>4027</v>
      </c>
      <c r="F655" s="166" t="s">
        <v>2956</v>
      </c>
      <c r="G655" s="167"/>
      <c r="H655" s="28">
        <f>VLOOKUP(A655,РАСЧЕТ!$A$3:$AV$1220,48,0)</f>
        <v>2800.7550946493643</v>
      </c>
      <c r="I655" s="28">
        <f t="shared" si="10"/>
        <v>1503.6650946493644</v>
      </c>
    </row>
    <row r="656" spans="1:9" ht="12.6" customHeight="1" x14ac:dyDescent="0.3">
      <c r="A656" s="161" t="s">
        <v>1476</v>
      </c>
      <c r="B656" s="162" t="s">
        <v>162</v>
      </c>
      <c r="C656" s="170">
        <v>2233.39</v>
      </c>
      <c r="D656" s="171">
        <v>2233.39</v>
      </c>
      <c r="E656" s="165" t="s">
        <v>4027</v>
      </c>
      <c r="F656" s="166" t="s">
        <v>2957</v>
      </c>
      <c r="G656" s="167"/>
      <c r="H656" s="28">
        <f>VLOOKUP(A656,РАСЧЕТ!$A$3:$AV$1220,48,0)</f>
        <v>4822.4922159525477</v>
      </c>
      <c r="I656" s="28">
        <f t="shared" si="10"/>
        <v>2589.1022159525478</v>
      </c>
    </row>
    <row r="657" spans="1:9" ht="12.6" customHeight="1" x14ac:dyDescent="0.3">
      <c r="A657" s="161" t="s">
        <v>1221</v>
      </c>
      <c r="B657" s="162" t="s">
        <v>251</v>
      </c>
      <c r="C657" s="170">
        <v>2576.9899999999998</v>
      </c>
      <c r="D657" s="171">
        <v>2576.9899999999998</v>
      </c>
      <c r="E657" s="165" t="s">
        <v>4027</v>
      </c>
      <c r="F657" s="166" t="s">
        <v>2958</v>
      </c>
      <c r="G657" s="167"/>
      <c r="H657" s="28">
        <f>VLOOKUP(A657,РАСЧЕТ!$A$3:$AV$1220,48,0)</f>
        <v>5564.4140953298638</v>
      </c>
      <c r="I657" s="28">
        <f t="shared" si="10"/>
        <v>2987.424095329864</v>
      </c>
    </row>
    <row r="658" spans="1:9" ht="12.6" customHeight="1" x14ac:dyDescent="0.3">
      <c r="A658" s="161" t="s">
        <v>1405</v>
      </c>
      <c r="B658" s="162" t="s">
        <v>217</v>
      </c>
      <c r="C658" s="170">
        <v>3367.26</v>
      </c>
      <c r="D658" s="171">
        <v>3367.26</v>
      </c>
      <c r="E658" s="165" t="s">
        <v>4027</v>
      </c>
      <c r="F658" s="166" t="s">
        <v>2959</v>
      </c>
      <c r="G658" s="167"/>
      <c r="H658" s="28">
        <f>VLOOKUP(A658,РАСЧЕТ!$A$3:$AV$1220,48,0)</f>
        <v>7063.2669512718076</v>
      </c>
      <c r="I658" s="28">
        <f t="shared" si="10"/>
        <v>3696.0069512718073</v>
      </c>
    </row>
    <row r="659" spans="1:9" ht="12.6" customHeight="1" x14ac:dyDescent="0.3">
      <c r="A659" s="161" t="s">
        <v>1413</v>
      </c>
      <c r="B659" s="162" t="s">
        <v>239</v>
      </c>
      <c r="C659" s="170">
        <v>1297.0899999999999</v>
      </c>
      <c r="D659" s="171">
        <v>1297.0899999999999</v>
      </c>
      <c r="E659" s="165" t="s">
        <v>4027</v>
      </c>
      <c r="F659" s="166" t="s">
        <v>2960</v>
      </c>
      <c r="G659" s="167"/>
      <c r="H659" s="28">
        <f>VLOOKUP(A659,РАСЧЕТ!$A$3:$AV$1220,48,0)</f>
        <v>4647.8465655217187</v>
      </c>
      <c r="I659" s="28">
        <f t="shared" si="10"/>
        <v>3350.7565655217186</v>
      </c>
    </row>
    <row r="660" spans="1:9" ht="12.6" customHeight="1" x14ac:dyDescent="0.3">
      <c r="A660" s="161" t="s">
        <v>1223</v>
      </c>
      <c r="B660" s="162" t="s">
        <v>313</v>
      </c>
      <c r="C660" s="170">
        <v>2233.39</v>
      </c>
      <c r="D660" s="171">
        <v>2233.39</v>
      </c>
      <c r="E660" s="165" t="s">
        <v>4027</v>
      </c>
      <c r="F660" s="166" t="s">
        <v>2961</v>
      </c>
      <c r="G660" s="167"/>
      <c r="H660" s="28">
        <f>VLOOKUP(A660,РАСЧЕТ!$A$3:$AV$1220,48,0)</f>
        <v>4822.4922159525477</v>
      </c>
      <c r="I660" s="28">
        <f t="shared" si="10"/>
        <v>2589.1022159525478</v>
      </c>
    </row>
    <row r="661" spans="1:9" ht="12.6" customHeight="1" x14ac:dyDescent="0.3">
      <c r="A661" s="161" t="s">
        <v>1534</v>
      </c>
      <c r="B661" s="162" t="s">
        <v>320</v>
      </c>
      <c r="C661" s="170">
        <v>2392.3000000000002</v>
      </c>
      <c r="D661" s="171">
        <v>2392.3000000000002</v>
      </c>
      <c r="E661" s="165" t="s">
        <v>4027</v>
      </c>
      <c r="F661" s="166" t="s">
        <v>2743</v>
      </c>
      <c r="G661" s="167"/>
      <c r="H661" s="28">
        <f>VLOOKUP(A661,РАСЧЕТ!$A$3:$AV$1220,48,0)</f>
        <v>2986.8084417029067</v>
      </c>
      <c r="I661" s="28">
        <f t="shared" si="10"/>
        <v>594.50844170290657</v>
      </c>
    </row>
    <row r="662" spans="1:9" ht="12.6" customHeight="1" x14ac:dyDescent="0.3">
      <c r="A662" s="161" t="s">
        <v>1425</v>
      </c>
      <c r="B662" s="162" t="s">
        <v>68</v>
      </c>
      <c r="C662" s="170">
        <v>2576.9899999999998</v>
      </c>
      <c r="D662" s="171">
        <v>2576.9899999999998</v>
      </c>
      <c r="E662" s="165" t="s">
        <v>4027</v>
      </c>
      <c r="F662" s="166" t="s">
        <v>2962</v>
      </c>
      <c r="G662" s="167"/>
      <c r="H662" s="28">
        <f>VLOOKUP(A662,РАСЧЕТ!$A$3:$AV$1220,48,0)</f>
        <v>5564.4140953298638</v>
      </c>
      <c r="I662" s="28">
        <f t="shared" si="10"/>
        <v>2987.424095329864</v>
      </c>
    </row>
    <row r="663" spans="1:9" ht="12.6" customHeight="1" x14ac:dyDescent="0.3">
      <c r="A663" s="161" t="s">
        <v>1459</v>
      </c>
      <c r="B663" s="162" t="s">
        <v>183</v>
      </c>
      <c r="C663" s="170">
        <v>3367.26</v>
      </c>
      <c r="D663" s="171">
        <v>3367.26</v>
      </c>
      <c r="E663" s="165" t="s">
        <v>4027</v>
      </c>
      <c r="F663" s="166" t="s">
        <v>2963</v>
      </c>
      <c r="G663" s="167"/>
      <c r="H663" s="28">
        <f>VLOOKUP(A663,РАСЧЕТ!$A$3:$AV$1220,48,0)</f>
        <v>4204.0535337434085</v>
      </c>
      <c r="I663" s="28">
        <f t="shared" si="10"/>
        <v>836.79353374340826</v>
      </c>
    </row>
    <row r="664" spans="1:9" ht="12.6" customHeight="1" x14ac:dyDescent="0.3">
      <c r="A664" s="161" t="s">
        <v>1441</v>
      </c>
      <c r="B664" s="162" t="s">
        <v>89</v>
      </c>
      <c r="C664" s="170">
        <v>1297.0899999999999</v>
      </c>
      <c r="D664" s="171">
        <v>1297.0899999999999</v>
      </c>
      <c r="E664" s="165" t="s">
        <v>4027</v>
      </c>
      <c r="F664" s="166" t="s">
        <v>2964</v>
      </c>
      <c r="G664" s="167"/>
      <c r="H664" s="28">
        <f>VLOOKUP(A664,РАСЧЕТ!$A$3:$AV$1220,48,0)</f>
        <v>2800.7550946493643</v>
      </c>
      <c r="I664" s="28">
        <f t="shared" si="10"/>
        <v>1503.6650946493644</v>
      </c>
    </row>
    <row r="665" spans="1:9" ht="12.6" customHeight="1" x14ac:dyDescent="0.3">
      <c r="A665" s="161" t="s">
        <v>1503</v>
      </c>
      <c r="B665" s="162" t="s">
        <v>286</v>
      </c>
      <c r="C665" s="170">
        <v>2233.39</v>
      </c>
      <c r="D665" s="171">
        <v>2233.39</v>
      </c>
      <c r="E665" s="165" t="s">
        <v>4027</v>
      </c>
      <c r="F665" s="166" t="s">
        <v>2965</v>
      </c>
      <c r="G665" s="167"/>
      <c r="H665" s="28">
        <f>VLOOKUP(A665,РАСЧЕТ!$A$3:$AV$1220,48,0)</f>
        <v>2788.4028540134855</v>
      </c>
      <c r="I665" s="28">
        <f t="shared" si="10"/>
        <v>555.01285401348559</v>
      </c>
    </row>
    <row r="666" spans="1:9" ht="12.6" customHeight="1" x14ac:dyDescent="0.3">
      <c r="A666" s="161" t="s">
        <v>1401</v>
      </c>
      <c r="B666" s="162" t="s">
        <v>165</v>
      </c>
      <c r="C666" s="170">
        <v>2576.9899999999998</v>
      </c>
      <c r="D666" s="171">
        <v>2576.9899999999998</v>
      </c>
      <c r="E666" s="165" t="s">
        <v>4027</v>
      </c>
      <c r="F666" s="166" t="s">
        <v>2966</v>
      </c>
      <c r="G666" s="167"/>
      <c r="H666" s="28">
        <f>VLOOKUP(A666,РАСЧЕТ!$A$3:$AV$1220,48,0)</f>
        <v>3217.3879084770988</v>
      </c>
      <c r="I666" s="28">
        <f t="shared" si="10"/>
        <v>640.39790847709901</v>
      </c>
    </row>
    <row r="667" spans="1:9" ht="12.6" customHeight="1" x14ac:dyDescent="0.3">
      <c r="A667" s="161" t="s">
        <v>1493</v>
      </c>
      <c r="B667" s="162" t="s">
        <v>226</v>
      </c>
      <c r="C667" s="170">
        <v>3367.26</v>
      </c>
      <c r="D667" s="171">
        <v>3367.26</v>
      </c>
      <c r="E667" s="165" t="s">
        <v>4027</v>
      </c>
      <c r="F667" s="166" t="s">
        <v>2967</v>
      </c>
      <c r="G667" s="167"/>
      <c r="H667" s="28">
        <f>VLOOKUP(A667,РАСЧЕТ!$A$3:$AV$1220,48,0)</f>
        <v>7270.8344178976886</v>
      </c>
      <c r="I667" s="28">
        <f t="shared" si="10"/>
        <v>3903.5744178976884</v>
      </c>
    </row>
    <row r="668" spans="1:9" ht="12.6" customHeight="1" x14ac:dyDescent="0.3">
      <c r="A668" s="161" t="s">
        <v>1442</v>
      </c>
      <c r="B668" s="162" t="s">
        <v>225</v>
      </c>
      <c r="C668" s="170">
        <v>1297.0899999999999</v>
      </c>
      <c r="D668" s="171">
        <v>1297.0899999999999</v>
      </c>
      <c r="E668" s="165" t="s">
        <v>4027</v>
      </c>
      <c r="F668" s="166" t="s">
        <v>2968</v>
      </c>
      <c r="G668" s="167"/>
      <c r="H668" s="28">
        <f>VLOOKUP(A668,РАСЧЕТ!$A$3:$AV$1220,48,0)</f>
        <v>1619.4185806001394</v>
      </c>
      <c r="I668" s="28">
        <f t="shared" si="10"/>
        <v>322.3285806001395</v>
      </c>
    </row>
    <row r="669" spans="1:9" ht="12.6" customHeight="1" x14ac:dyDescent="0.3">
      <c r="A669" s="161" t="s">
        <v>1437</v>
      </c>
      <c r="B669" s="162" t="s">
        <v>302</v>
      </c>
      <c r="C669" s="170">
        <v>2233.39</v>
      </c>
      <c r="D669" s="171">
        <v>2233.39</v>
      </c>
      <c r="E669" s="165" t="s">
        <v>4027</v>
      </c>
      <c r="F669" s="166" t="s">
        <v>2969</v>
      </c>
      <c r="G669" s="167"/>
      <c r="H669" s="28">
        <f>VLOOKUP(A669,РАСЧЕТ!$A$3:$AV$1220,48,0)</f>
        <v>3063.248333173317</v>
      </c>
      <c r="I669" s="28">
        <f t="shared" si="10"/>
        <v>829.85833317331708</v>
      </c>
    </row>
    <row r="670" spans="1:9" ht="12.6" customHeight="1" x14ac:dyDescent="0.3">
      <c r="A670" s="161" t="s">
        <v>1213</v>
      </c>
      <c r="B670" s="162" t="s">
        <v>112</v>
      </c>
      <c r="C670" s="170">
        <v>2576.9899999999998</v>
      </c>
      <c r="D670" s="171">
        <v>2576.9899999999998</v>
      </c>
      <c r="E670" s="165" t="s">
        <v>4027</v>
      </c>
      <c r="F670" s="166" t="s">
        <v>2970</v>
      </c>
      <c r="G670" s="167"/>
      <c r="H670" s="28">
        <f>VLOOKUP(A670,РАСЧЕТ!$A$3:$AV$1220,48,0)</f>
        <v>7505.1824919370083</v>
      </c>
      <c r="I670" s="28">
        <f t="shared" si="10"/>
        <v>4928.1924919370085</v>
      </c>
    </row>
    <row r="671" spans="1:9" ht="12.6" customHeight="1" x14ac:dyDescent="0.3">
      <c r="A671" s="161" t="s">
        <v>1410</v>
      </c>
      <c r="B671" s="162" t="s">
        <v>113</v>
      </c>
      <c r="C671" s="170">
        <v>3367.26</v>
      </c>
      <c r="D671" s="171">
        <v>3367.26</v>
      </c>
      <c r="E671" s="165" t="s">
        <v>4027</v>
      </c>
      <c r="F671" s="166" t="s">
        <v>2971</v>
      </c>
      <c r="G671" s="167"/>
      <c r="H671" s="28">
        <f>VLOOKUP(A671,РАСЧЕТ!$A$3:$AV$1220,48,0)</f>
        <v>7270.8344178976886</v>
      </c>
      <c r="I671" s="28">
        <f t="shared" si="10"/>
        <v>3903.5744178976884</v>
      </c>
    </row>
    <row r="672" spans="1:9" ht="12.6" customHeight="1" x14ac:dyDescent="0.3">
      <c r="A672" s="161" t="s">
        <v>1235</v>
      </c>
      <c r="B672" s="162" t="s">
        <v>340</v>
      </c>
      <c r="C672" s="170">
        <v>3603.48</v>
      </c>
      <c r="D672" s="171">
        <v>3603.48</v>
      </c>
      <c r="E672" s="165" t="s">
        <v>4027</v>
      </c>
      <c r="F672" s="166" t="s">
        <v>2744</v>
      </c>
      <c r="G672" s="167"/>
      <c r="H672" s="28">
        <f>VLOOKUP(A672,РАСЧЕТ!$A$3:$AV$1220,48,0)</f>
        <v>4501.0318443525148</v>
      </c>
      <c r="I672" s="28">
        <f t="shared" si="10"/>
        <v>897.55184435251476</v>
      </c>
    </row>
    <row r="673" spans="1:9" ht="12.6" customHeight="1" x14ac:dyDescent="0.3">
      <c r="A673" s="161" t="s">
        <v>1262</v>
      </c>
      <c r="B673" s="162" t="s">
        <v>314</v>
      </c>
      <c r="C673" s="170">
        <v>1297.0899999999999</v>
      </c>
      <c r="D673" s="171">
        <v>1297.0899999999999</v>
      </c>
      <c r="E673" s="165" t="s">
        <v>4027</v>
      </c>
      <c r="F673" s="166" t="s">
        <v>2972</v>
      </c>
      <c r="G673" s="167"/>
      <c r="H673" s="28">
        <f>VLOOKUP(A673,РАСЧЕТ!$A$3:$AV$1220,48,0)</f>
        <v>2800.7550946493643</v>
      </c>
      <c r="I673" s="28">
        <f t="shared" si="10"/>
        <v>1503.6650946493644</v>
      </c>
    </row>
    <row r="674" spans="1:9" ht="12.6" customHeight="1" x14ac:dyDescent="0.3">
      <c r="A674" s="161" t="s">
        <v>1429</v>
      </c>
      <c r="B674" s="162" t="s">
        <v>287</v>
      </c>
      <c r="C674" s="170">
        <v>2233.39</v>
      </c>
      <c r="D674" s="171">
        <v>2233.39</v>
      </c>
      <c r="E674" s="165" t="s">
        <v>4027</v>
      </c>
      <c r="F674" s="166" t="s">
        <v>2973</v>
      </c>
      <c r="G674" s="167"/>
      <c r="H674" s="28">
        <f>VLOOKUP(A674,РАСЧЕТ!$A$3:$AV$1220,48,0)</f>
        <v>5442.5077050046966</v>
      </c>
      <c r="I674" s="28">
        <f t="shared" si="10"/>
        <v>3209.1177050046967</v>
      </c>
    </row>
    <row r="675" spans="1:9" ht="12.6" customHeight="1" x14ac:dyDescent="0.3">
      <c r="A675" s="161" t="s">
        <v>2213</v>
      </c>
      <c r="B675" s="162" t="s">
        <v>342</v>
      </c>
      <c r="C675" s="170">
        <v>2576.9899999999998</v>
      </c>
      <c r="D675" s="171">
        <v>2576.9899999999998</v>
      </c>
      <c r="E675" s="165" t="s">
        <v>4027</v>
      </c>
      <c r="F675" s="166" t="s">
        <v>3487</v>
      </c>
      <c r="G675" s="167"/>
      <c r="H675" s="28">
        <f>VLOOKUP(A675,РАСЧЕТ!$A$3:$AV$1220,48,0)</f>
        <v>5564.4140953298638</v>
      </c>
      <c r="I675" s="28">
        <f t="shared" si="10"/>
        <v>2987.424095329864</v>
      </c>
    </row>
    <row r="676" spans="1:9" ht="12.6" customHeight="1" x14ac:dyDescent="0.3">
      <c r="A676" s="161" t="s">
        <v>1284</v>
      </c>
      <c r="B676" s="162" t="s">
        <v>96</v>
      </c>
      <c r="C676" s="170">
        <v>3367.26</v>
      </c>
      <c r="D676" s="171">
        <v>3367.26</v>
      </c>
      <c r="E676" s="165" t="s">
        <v>4027</v>
      </c>
      <c r="F676" s="166" t="s">
        <v>2974</v>
      </c>
      <c r="G676" s="167"/>
      <c r="H676" s="28">
        <f>VLOOKUP(A676,РАСЧЕТ!$A$3:$AV$1220,48,0)</f>
        <v>5517.7739024140965</v>
      </c>
      <c r="I676" s="28">
        <f t="shared" si="10"/>
        <v>2150.5139024140963</v>
      </c>
    </row>
    <row r="677" spans="1:9" ht="12.6" customHeight="1" x14ac:dyDescent="0.3">
      <c r="A677" s="161" t="s">
        <v>1494</v>
      </c>
      <c r="B677" s="162" t="s">
        <v>153</v>
      </c>
      <c r="C677" s="170">
        <v>1297.0899999999999</v>
      </c>
      <c r="D677" s="171">
        <v>1297.0899999999999</v>
      </c>
      <c r="E677" s="165" t="s">
        <v>4027</v>
      </c>
      <c r="F677" s="166" t="s">
        <v>2975</v>
      </c>
      <c r="G677" s="167"/>
      <c r="H677" s="28">
        <f>VLOOKUP(A677,РАСЧЕТ!$A$3:$AV$1220,48,0)</f>
        <v>3499.2385929134653</v>
      </c>
      <c r="I677" s="28">
        <f t="shared" si="10"/>
        <v>2202.1485929134651</v>
      </c>
    </row>
    <row r="678" spans="1:9" ht="12.6" customHeight="1" x14ac:dyDescent="0.3">
      <c r="A678" s="161" t="s">
        <v>1402</v>
      </c>
      <c r="B678" s="162" t="s">
        <v>114</v>
      </c>
      <c r="C678" s="170">
        <v>2233.39</v>
      </c>
      <c r="D678" s="171">
        <v>2233.39</v>
      </c>
      <c r="E678" s="165" t="s">
        <v>4027</v>
      </c>
      <c r="F678" s="166" t="s">
        <v>2976</v>
      </c>
      <c r="G678" s="167"/>
      <c r="H678" s="28">
        <f>VLOOKUP(A678,РАСЧЕТ!$A$3:$AV$1220,48,0)</f>
        <v>4822.4922159525477</v>
      </c>
      <c r="I678" s="28">
        <f t="shared" si="10"/>
        <v>2589.1022159525478</v>
      </c>
    </row>
    <row r="679" spans="1:9" ht="12.6" customHeight="1" x14ac:dyDescent="0.3">
      <c r="A679" s="161" t="s">
        <v>1224</v>
      </c>
      <c r="B679" s="162" t="s">
        <v>310</v>
      </c>
      <c r="C679" s="170">
        <v>2576.9899999999998</v>
      </c>
      <c r="D679" s="171">
        <v>2576.9899999999998</v>
      </c>
      <c r="E679" s="165" t="s">
        <v>4027</v>
      </c>
      <c r="F679" s="166" t="s">
        <v>2977</v>
      </c>
      <c r="G679" s="167"/>
      <c r="H679" s="28">
        <f>VLOOKUP(A679,РАСЧЕТ!$A$3:$AV$1220,48,0)</f>
        <v>5564.4140953298638</v>
      </c>
      <c r="I679" s="28">
        <f t="shared" si="10"/>
        <v>2987.424095329864</v>
      </c>
    </row>
    <row r="680" spans="1:9" s="180" customFormat="1" ht="12.6" customHeight="1" x14ac:dyDescent="0.3">
      <c r="A680" s="174" t="s">
        <v>2373</v>
      </c>
      <c r="B680" s="175" t="s">
        <v>204</v>
      </c>
      <c r="C680" s="176"/>
      <c r="D680" s="177"/>
      <c r="E680" s="178" t="s">
        <v>4027</v>
      </c>
      <c r="F680" s="179" t="s">
        <v>2978</v>
      </c>
      <c r="G680" s="181"/>
      <c r="H680" s="74">
        <f>VLOOKUP(A680,РАСЧЕТ!$A$3:$AV$1220,48,0)</f>
        <v>7270.8344178976886</v>
      </c>
      <c r="I680" s="74">
        <f t="shared" si="10"/>
        <v>7270.8344178976886</v>
      </c>
    </row>
    <row r="681" spans="1:9" ht="12.6" customHeight="1" x14ac:dyDescent="0.3">
      <c r="A681" s="161" t="s">
        <v>1426</v>
      </c>
      <c r="B681" s="162" t="s">
        <v>211</v>
      </c>
      <c r="C681" s="170">
        <v>1297.0899999999999</v>
      </c>
      <c r="D681" s="171">
        <v>1297.0899999999999</v>
      </c>
      <c r="E681" s="165" t="s">
        <v>4027</v>
      </c>
      <c r="F681" s="166" t="s">
        <v>2979</v>
      </c>
      <c r="G681" s="167"/>
      <c r="H681" s="28">
        <f>VLOOKUP(A681,РАСЧЕТ!$A$3:$AV$1220,48,0)</f>
        <v>3182.3458576135122</v>
      </c>
      <c r="I681" s="28">
        <f t="shared" si="10"/>
        <v>1885.2558576135123</v>
      </c>
    </row>
    <row r="682" spans="1:9" ht="12.6" customHeight="1" x14ac:dyDescent="0.3">
      <c r="A682" s="161" t="s">
        <v>1241</v>
      </c>
      <c r="B682" s="162" t="s">
        <v>280</v>
      </c>
      <c r="C682" s="170">
        <v>2233.39</v>
      </c>
      <c r="D682" s="171">
        <v>2233.39</v>
      </c>
      <c r="E682" s="165" t="s">
        <v>4027</v>
      </c>
      <c r="F682" s="166" t="s">
        <v>2980</v>
      </c>
      <c r="G682" s="167"/>
      <c r="H682" s="28">
        <f>VLOOKUP(A682,РАСЧЕТ!$A$3:$AV$1220,48,0)</f>
        <v>4822.4922159525477</v>
      </c>
      <c r="I682" s="28">
        <f t="shared" si="10"/>
        <v>2589.1022159525478</v>
      </c>
    </row>
    <row r="683" spans="1:9" ht="12.6" customHeight="1" x14ac:dyDescent="0.3">
      <c r="A683" s="161" t="s">
        <v>1460</v>
      </c>
      <c r="B683" s="162" t="s">
        <v>157</v>
      </c>
      <c r="C683" s="170">
        <v>3466.05</v>
      </c>
      <c r="D683" s="171">
        <v>3466.05</v>
      </c>
      <c r="E683" s="165" t="s">
        <v>4027</v>
      </c>
      <c r="F683" s="166" t="s">
        <v>2745</v>
      </c>
      <c r="G683" s="167"/>
      <c r="H683" s="28">
        <f>VLOOKUP(A683,РАСЧЕТ!$A$3:$AV$1220,48,0)</f>
        <v>7484.1369582186671</v>
      </c>
      <c r="I683" s="28">
        <f t="shared" si="10"/>
        <v>4018.086958218667</v>
      </c>
    </row>
    <row r="684" spans="1:9" ht="12.6" customHeight="1" x14ac:dyDescent="0.3">
      <c r="A684" s="161" t="s">
        <v>1432</v>
      </c>
      <c r="B684" s="162" t="s">
        <v>214</v>
      </c>
      <c r="C684" s="170">
        <v>2576.9899999999998</v>
      </c>
      <c r="D684" s="171">
        <v>2576.9899999999998</v>
      </c>
      <c r="E684" s="165" t="s">
        <v>4027</v>
      </c>
      <c r="F684" s="166" t="s">
        <v>2981</v>
      </c>
      <c r="G684" s="167"/>
      <c r="H684" s="28">
        <f>VLOOKUP(A684,РАСЧЕТ!$A$3:$AV$1220,48,0)</f>
        <v>5564.4140953298638</v>
      </c>
      <c r="I684" s="28">
        <f t="shared" si="10"/>
        <v>2987.424095329864</v>
      </c>
    </row>
    <row r="685" spans="1:9" ht="12.6" customHeight="1" x14ac:dyDescent="0.3">
      <c r="A685" s="161" t="s">
        <v>1444</v>
      </c>
      <c r="B685" s="162" t="s">
        <v>262</v>
      </c>
      <c r="C685" s="170">
        <v>3367.26</v>
      </c>
      <c r="D685" s="171">
        <v>3367.26</v>
      </c>
      <c r="E685" s="165" t="s">
        <v>4027</v>
      </c>
      <c r="F685" s="166" t="s">
        <v>2982</v>
      </c>
      <c r="G685" s="167"/>
      <c r="H685" s="28">
        <f>VLOOKUP(A685,РАСЧЕТ!$A$3:$AV$1220,48,0)</f>
        <v>5603.9195003597142</v>
      </c>
      <c r="I685" s="28">
        <f t="shared" si="10"/>
        <v>2236.659500359714</v>
      </c>
    </row>
    <row r="686" spans="1:9" ht="12.6" customHeight="1" x14ac:dyDescent="0.3">
      <c r="A686" s="161" t="s">
        <v>1488</v>
      </c>
      <c r="B686" s="162" t="s">
        <v>297</v>
      </c>
      <c r="C686" s="170">
        <v>1297.0899999999999</v>
      </c>
      <c r="D686" s="171">
        <v>1297.0899999999999</v>
      </c>
      <c r="E686" s="165" t="s">
        <v>4027</v>
      </c>
      <c r="F686" s="166" t="s">
        <v>2983</v>
      </c>
      <c r="G686" s="167"/>
      <c r="H686" s="28">
        <f>VLOOKUP(A686,РАСЧЕТ!$A$3:$AV$1220,48,0)</f>
        <v>3177.2181434500812</v>
      </c>
      <c r="I686" s="28">
        <f t="shared" si="10"/>
        <v>1880.1281434500813</v>
      </c>
    </row>
    <row r="687" spans="1:9" ht="12.6" customHeight="1" x14ac:dyDescent="0.3">
      <c r="A687" s="161" t="s">
        <v>1236</v>
      </c>
      <c r="B687" s="162" t="s">
        <v>94</v>
      </c>
      <c r="C687" s="170">
        <v>2233.39</v>
      </c>
      <c r="D687" s="171">
        <v>2233.39</v>
      </c>
      <c r="E687" s="165" t="s">
        <v>4027</v>
      </c>
      <c r="F687" s="166" t="s">
        <v>2984</v>
      </c>
      <c r="G687" s="167"/>
      <c r="H687" s="28">
        <f>VLOOKUP(A687,РАСЧЕТ!$A$3:$AV$1220,48,0)</f>
        <v>4822.4922159525477</v>
      </c>
      <c r="I687" s="28">
        <f t="shared" si="10"/>
        <v>2589.1022159525478</v>
      </c>
    </row>
    <row r="688" spans="1:9" ht="12.6" customHeight="1" x14ac:dyDescent="0.3">
      <c r="A688" s="161" t="s">
        <v>1967</v>
      </c>
      <c r="B688" s="162" t="s">
        <v>259</v>
      </c>
      <c r="C688" s="170">
        <v>2576.9899999999998</v>
      </c>
      <c r="D688" s="171">
        <v>2576.9899999999998</v>
      </c>
      <c r="E688" s="165" t="s">
        <v>4027</v>
      </c>
      <c r="F688" s="166" t="s">
        <v>2985</v>
      </c>
      <c r="G688" s="167"/>
      <c r="H688" s="28">
        <f>VLOOKUP(A688,РАСЧЕТ!$A$3:$AV$1220,48,0)</f>
        <v>5564.4140953298638</v>
      </c>
      <c r="I688" s="28">
        <f t="shared" si="10"/>
        <v>2987.424095329864</v>
      </c>
    </row>
    <row r="689" spans="1:9" ht="12.6" customHeight="1" x14ac:dyDescent="0.3">
      <c r="A689" s="161" t="s">
        <v>1506</v>
      </c>
      <c r="B689" s="162" t="s">
        <v>303</v>
      </c>
      <c r="C689" s="170">
        <v>3367.26</v>
      </c>
      <c r="D689" s="171">
        <v>3367.26</v>
      </c>
      <c r="E689" s="165" t="s">
        <v>4027</v>
      </c>
      <c r="F689" s="166" t="s">
        <v>2986</v>
      </c>
      <c r="G689" s="167"/>
      <c r="H689" s="28">
        <f>VLOOKUP(A689,РАСЧЕТ!$A$3:$AV$1220,48,0)</f>
        <v>7270.8344178976886</v>
      </c>
      <c r="I689" s="28">
        <f t="shared" si="10"/>
        <v>3903.5744178976884</v>
      </c>
    </row>
    <row r="690" spans="1:9" ht="12.6" customHeight="1" x14ac:dyDescent="0.3">
      <c r="A690" s="161" t="s">
        <v>1273</v>
      </c>
      <c r="B690" s="162" t="s">
        <v>219</v>
      </c>
      <c r="C690" s="170">
        <v>1297.0899999999999</v>
      </c>
      <c r="D690" s="171">
        <v>1297.0899999999999</v>
      </c>
      <c r="E690" s="165" t="s">
        <v>4027</v>
      </c>
      <c r="F690" s="166" t="s">
        <v>2987</v>
      </c>
      <c r="G690" s="167"/>
      <c r="H690" s="28">
        <f>VLOOKUP(A690,РАСЧЕТ!$A$3:$AV$1220,48,0)</f>
        <v>1877.8553744369958</v>
      </c>
      <c r="I690" s="28">
        <f t="shared" si="10"/>
        <v>580.7653744369959</v>
      </c>
    </row>
    <row r="691" spans="1:9" ht="12.6" customHeight="1" x14ac:dyDescent="0.3">
      <c r="A691" s="161" t="s">
        <v>1495</v>
      </c>
      <c r="B691" s="162" t="s">
        <v>154</v>
      </c>
      <c r="C691" s="170">
        <v>2233.39</v>
      </c>
      <c r="D691" s="171">
        <v>2233.39</v>
      </c>
      <c r="E691" s="165" t="s">
        <v>4027</v>
      </c>
      <c r="F691" s="166" t="s">
        <v>2988</v>
      </c>
      <c r="G691" s="167"/>
      <c r="H691" s="28">
        <f>VLOOKUP(A691,РАСЧЕТ!$A$3:$AV$1220,48,0)</f>
        <v>6748.0237310138982</v>
      </c>
      <c r="I691" s="28">
        <f t="shared" si="10"/>
        <v>4514.6337310138988</v>
      </c>
    </row>
    <row r="692" spans="1:9" ht="12.6" customHeight="1" x14ac:dyDescent="0.3">
      <c r="A692" s="161" t="s">
        <v>1403</v>
      </c>
      <c r="B692" s="162" t="s">
        <v>283</v>
      </c>
      <c r="C692" s="170">
        <v>2576.9899999999998</v>
      </c>
      <c r="D692" s="171">
        <v>2576.9899999999998</v>
      </c>
      <c r="E692" s="165" t="s">
        <v>4027</v>
      </c>
      <c r="F692" s="166" t="s">
        <v>2989</v>
      </c>
      <c r="G692" s="167"/>
      <c r="H692" s="28">
        <f>VLOOKUP(A692,РАСЧЕТ!$A$3:$AV$1220,48,0)</f>
        <v>5564.4140953298638</v>
      </c>
      <c r="I692" s="28">
        <f t="shared" si="10"/>
        <v>2987.424095329864</v>
      </c>
    </row>
    <row r="693" spans="1:9" ht="12.6" customHeight="1" x14ac:dyDescent="0.3">
      <c r="A693" s="161" t="s">
        <v>1391</v>
      </c>
      <c r="B693" s="162" t="s">
        <v>289</v>
      </c>
      <c r="C693" s="170">
        <v>3367.26</v>
      </c>
      <c r="D693" s="171">
        <v>3367.26</v>
      </c>
      <c r="E693" s="165" t="s">
        <v>4027</v>
      </c>
      <c r="F693" s="166" t="s">
        <v>2990</v>
      </c>
      <c r="G693" s="167"/>
      <c r="H693" s="28">
        <f>VLOOKUP(A693,РАСЧЕТ!$A$3:$AV$1220,48,0)</f>
        <v>11104.931254887095</v>
      </c>
      <c r="I693" s="28">
        <f t="shared" si="10"/>
        <v>7737.6712548870946</v>
      </c>
    </row>
    <row r="694" spans="1:9" ht="12.6" customHeight="1" x14ac:dyDescent="0.3">
      <c r="A694" s="161" t="s">
        <v>2307</v>
      </c>
      <c r="B694" s="162" t="s">
        <v>87</v>
      </c>
      <c r="C694" s="170">
        <v>2456.73</v>
      </c>
      <c r="D694" s="171">
        <v>2456.73</v>
      </c>
      <c r="E694" s="165" t="s">
        <v>4027</v>
      </c>
      <c r="F694" s="166" t="s">
        <v>3480</v>
      </c>
      <c r="G694" s="167"/>
      <c r="H694" s="28">
        <f>VLOOKUP(A694,РАСЧЕТ!$A$3:$AV$1220,48,0)</f>
        <v>5304.7414375478038</v>
      </c>
      <c r="I694" s="28">
        <f t="shared" si="10"/>
        <v>2848.0114375478038</v>
      </c>
    </row>
    <row r="695" spans="1:9" ht="12.6" customHeight="1" x14ac:dyDescent="0.3">
      <c r="A695" s="161" t="s">
        <v>1411</v>
      </c>
      <c r="B695" s="162" t="s">
        <v>288</v>
      </c>
      <c r="C695" s="170">
        <v>2396.6</v>
      </c>
      <c r="D695" s="171">
        <v>2396.6</v>
      </c>
      <c r="E695" s="165" t="s">
        <v>4027</v>
      </c>
      <c r="F695" s="166" t="s">
        <v>2746</v>
      </c>
      <c r="G695" s="167"/>
      <c r="H695" s="28">
        <f>VLOOKUP(A695,РАСЧЕТ!$A$3:$AV$1220,48,0)</f>
        <v>5174.9051086567715</v>
      </c>
      <c r="I695" s="28">
        <f t="shared" si="10"/>
        <v>2778.3051086567716</v>
      </c>
    </row>
    <row r="696" spans="1:9" ht="12.6" customHeight="1" x14ac:dyDescent="0.3">
      <c r="A696" s="161" t="s">
        <v>1489</v>
      </c>
      <c r="B696" s="162" t="s">
        <v>290</v>
      </c>
      <c r="C696" s="170">
        <v>1297.0899999999999</v>
      </c>
      <c r="D696" s="171">
        <v>1297.0899999999999</v>
      </c>
      <c r="E696" s="165" t="s">
        <v>4027</v>
      </c>
      <c r="F696" s="166" t="s">
        <v>2991</v>
      </c>
      <c r="G696" s="167"/>
      <c r="H696" s="28">
        <f>VLOOKUP(A696,РАСЧЕТ!$A$3:$AV$1220,48,0)</f>
        <v>1619.4185806001394</v>
      </c>
      <c r="I696" s="28">
        <f t="shared" si="10"/>
        <v>322.3285806001395</v>
      </c>
    </row>
    <row r="697" spans="1:9" ht="12.6" customHeight="1" x14ac:dyDescent="0.3">
      <c r="A697" s="161" t="s">
        <v>2285</v>
      </c>
      <c r="B697" s="162" t="s">
        <v>274</v>
      </c>
      <c r="C697" s="170">
        <v>2233.39</v>
      </c>
      <c r="D697" s="171">
        <v>2233.39</v>
      </c>
      <c r="E697" s="165" t="s">
        <v>4027</v>
      </c>
      <c r="F697" s="166" t="s">
        <v>3475</v>
      </c>
      <c r="G697" s="167"/>
      <c r="H697" s="28">
        <f>VLOOKUP(A697,РАСЧЕТ!$A$3:$AV$1220,48,0)</f>
        <v>4822.4922159525477</v>
      </c>
      <c r="I697" s="28">
        <f t="shared" si="10"/>
        <v>2589.1022159525478</v>
      </c>
    </row>
    <row r="698" spans="1:9" ht="12.6" customHeight="1" x14ac:dyDescent="0.3">
      <c r="A698" s="161" t="s">
        <v>1496</v>
      </c>
      <c r="B698" s="162" t="s">
        <v>178</v>
      </c>
      <c r="C698" s="170">
        <v>2576.9899999999998</v>
      </c>
      <c r="D698" s="171">
        <v>2576.9899999999998</v>
      </c>
      <c r="E698" s="165" t="s">
        <v>4027</v>
      </c>
      <c r="F698" s="166" t="s">
        <v>2992</v>
      </c>
      <c r="G698" s="167"/>
      <c r="H698" s="28">
        <f>VLOOKUP(A698,РАСЧЕТ!$A$3:$AV$1220,48,0)</f>
        <v>3217.3879084770988</v>
      </c>
      <c r="I698" s="28">
        <f t="shared" si="10"/>
        <v>640.39790847709901</v>
      </c>
    </row>
    <row r="699" spans="1:9" ht="12.6" customHeight="1" x14ac:dyDescent="0.3">
      <c r="A699" s="161" t="s">
        <v>1427</v>
      </c>
      <c r="B699" s="162" t="s">
        <v>238</v>
      </c>
      <c r="C699" s="170">
        <v>3367.26</v>
      </c>
      <c r="D699" s="171">
        <v>3367.26</v>
      </c>
      <c r="E699" s="165" t="s">
        <v>4027</v>
      </c>
      <c r="F699" s="166" t="s">
        <v>2993</v>
      </c>
      <c r="G699" s="167"/>
      <c r="H699" s="28">
        <f>VLOOKUP(A699,РАСЧЕТ!$A$3:$AV$1220,48,0)</f>
        <v>7270.4266034743696</v>
      </c>
      <c r="I699" s="28">
        <f t="shared" si="10"/>
        <v>3903.1666034743694</v>
      </c>
    </row>
    <row r="700" spans="1:9" ht="12.6" customHeight="1" x14ac:dyDescent="0.3">
      <c r="A700" s="161" t="s">
        <v>1406</v>
      </c>
      <c r="B700" s="162" t="s">
        <v>179</v>
      </c>
      <c r="C700" s="170">
        <v>1297.0899999999999</v>
      </c>
      <c r="D700" s="171">
        <v>1297.0899999999999</v>
      </c>
      <c r="E700" s="165" t="s">
        <v>4027</v>
      </c>
      <c r="F700" s="166" t="s">
        <v>2994</v>
      </c>
      <c r="G700" s="167"/>
      <c r="H700" s="28">
        <f>VLOOKUP(A700,РАСЧЕТ!$A$3:$AV$1220,48,0)</f>
        <v>2800.7550946493643</v>
      </c>
      <c r="I700" s="28">
        <f t="shared" si="10"/>
        <v>1503.6650946493644</v>
      </c>
    </row>
    <row r="701" spans="1:9" ht="12.6" customHeight="1" x14ac:dyDescent="0.3">
      <c r="A701" s="161" t="s">
        <v>1487</v>
      </c>
      <c r="B701" s="162" t="s">
        <v>296</v>
      </c>
      <c r="C701" s="170">
        <v>2233.39</v>
      </c>
      <c r="D701" s="171">
        <v>2233.39</v>
      </c>
      <c r="E701" s="165" t="s">
        <v>4027</v>
      </c>
      <c r="F701" s="166" t="s">
        <v>2995</v>
      </c>
      <c r="G701" s="167"/>
      <c r="H701" s="28">
        <f>VLOOKUP(A701,РАСЧЕТ!$A$3:$AV$1220,48,0)</f>
        <v>4822.4922159525477</v>
      </c>
      <c r="I701" s="28">
        <f t="shared" si="10"/>
        <v>2589.1022159525478</v>
      </c>
    </row>
    <row r="702" spans="1:9" ht="12.6" customHeight="1" x14ac:dyDescent="0.3">
      <c r="A702" s="161" t="s">
        <v>1943</v>
      </c>
      <c r="B702" s="162" t="s">
        <v>254</v>
      </c>
      <c r="C702" s="170">
        <v>2576.9899999999998</v>
      </c>
      <c r="D702" s="171">
        <v>2576.9899999999998</v>
      </c>
      <c r="E702" s="165" t="s">
        <v>4027</v>
      </c>
      <c r="F702" s="166" t="s">
        <v>2996</v>
      </c>
      <c r="G702" s="167"/>
      <c r="H702" s="28">
        <f>VLOOKUP(A702,РАСЧЕТ!$A$3:$AV$1220,48,0)</f>
        <v>5564.4140953298638</v>
      </c>
      <c r="I702" s="28">
        <f t="shared" si="10"/>
        <v>2987.424095329864</v>
      </c>
    </row>
    <row r="703" spans="1:9" ht="12.6" customHeight="1" x14ac:dyDescent="0.3">
      <c r="A703" s="161" t="s">
        <v>1443</v>
      </c>
      <c r="B703" s="162" t="s">
        <v>180</v>
      </c>
      <c r="C703" s="170">
        <v>3367.26</v>
      </c>
      <c r="D703" s="171">
        <v>3367.26</v>
      </c>
      <c r="E703" s="165" t="s">
        <v>4027</v>
      </c>
      <c r="F703" s="166" t="s">
        <v>2997</v>
      </c>
      <c r="G703" s="167"/>
      <c r="H703" s="28">
        <f>VLOOKUP(A703,РАСЧЕТ!$A$3:$AV$1220,48,0)</f>
        <v>7270.8344178976886</v>
      </c>
      <c r="I703" s="28">
        <f t="shared" si="10"/>
        <v>3903.5744178976884</v>
      </c>
    </row>
    <row r="704" spans="1:9" ht="12.6" customHeight="1" x14ac:dyDescent="0.3">
      <c r="A704" s="161" t="s">
        <v>1445</v>
      </c>
      <c r="B704" s="162" t="s">
        <v>328</v>
      </c>
      <c r="C704" s="170">
        <v>1297.0899999999999</v>
      </c>
      <c r="D704" s="171">
        <v>1297.0899999999999</v>
      </c>
      <c r="E704" s="165" t="s">
        <v>4027</v>
      </c>
      <c r="F704" s="166" t="s">
        <v>2998</v>
      </c>
      <c r="G704" s="167"/>
      <c r="H704" s="28">
        <f>VLOOKUP(A704,РАСЧЕТ!$A$3:$AV$1220,48,0)</f>
        <v>1619.4185806001394</v>
      </c>
      <c r="I704" s="28">
        <f t="shared" si="10"/>
        <v>322.3285806001395</v>
      </c>
    </row>
    <row r="705" spans="1:9" ht="12.6" customHeight="1" x14ac:dyDescent="0.3">
      <c r="A705" s="161" t="s">
        <v>1376</v>
      </c>
      <c r="B705" s="162" t="s">
        <v>88</v>
      </c>
      <c r="C705" s="170">
        <v>2233.39</v>
      </c>
      <c r="D705" s="171">
        <v>2233.39</v>
      </c>
      <c r="E705" s="165" t="s">
        <v>4027</v>
      </c>
      <c r="F705" s="166" t="s">
        <v>2999</v>
      </c>
      <c r="G705" s="167"/>
      <c r="H705" s="28">
        <f>VLOOKUP(A705,РАСЧЕТ!$A$3:$AV$1220,48,0)</f>
        <v>4673.3505804902434</v>
      </c>
      <c r="I705" s="28">
        <f t="shared" si="10"/>
        <v>2439.9605804902435</v>
      </c>
    </row>
    <row r="706" spans="1:9" ht="12.6" customHeight="1" x14ac:dyDescent="0.3">
      <c r="A706" s="161" t="s">
        <v>1214</v>
      </c>
      <c r="B706" s="162" t="s">
        <v>343</v>
      </c>
      <c r="C706" s="170">
        <v>2392.3000000000002</v>
      </c>
      <c r="D706" s="171">
        <v>2392.3000000000002</v>
      </c>
      <c r="E706" s="165" t="s">
        <v>4027</v>
      </c>
      <c r="F706" s="166" t="s">
        <v>2747</v>
      </c>
      <c r="G706" s="167"/>
      <c r="H706" s="28">
        <f>VLOOKUP(A706,РАСЧЕТ!$A$3:$AV$1220,48,0)</f>
        <v>5165.6310851645558</v>
      </c>
      <c r="I706" s="28">
        <f t="shared" ref="I706:I769" si="11">H706-C706</f>
        <v>2773.3310851645556</v>
      </c>
    </row>
    <row r="707" spans="1:9" ht="12.6" customHeight="1" x14ac:dyDescent="0.3">
      <c r="A707" s="161" t="s">
        <v>1497</v>
      </c>
      <c r="B707" s="162" t="s">
        <v>195</v>
      </c>
      <c r="C707" s="170">
        <v>2576.9899999999998</v>
      </c>
      <c r="D707" s="171">
        <v>2576.9899999999998</v>
      </c>
      <c r="E707" s="165" t="s">
        <v>4027</v>
      </c>
      <c r="F707" s="166" t="s">
        <v>3000</v>
      </c>
      <c r="G707" s="167"/>
      <c r="H707" s="28">
        <f>VLOOKUP(A707,РАСЧЕТ!$A$3:$AV$1220,48,0)</f>
        <v>9254.758564499225</v>
      </c>
      <c r="I707" s="28">
        <f t="shared" si="11"/>
        <v>6677.7685644992252</v>
      </c>
    </row>
    <row r="708" spans="1:9" ht="12.6" customHeight="1" x14ac:dyDescent="0.3">
      <c r="A708" s="161" t="s">
        <v>1394</v>
      </c>
      <c r="B708" s="162" t="s">
        <v>300</v>
      </c>
      <c r="C708" s="170">
        <v>3367.26</v>
      </c>
      <c r="D708" s="171">
        <v>3367.26</v>
      </c>
      <c r="E708" s="165" t="s">
        <v>4027</v>
      </c>
      <c r="F708" s="166" t="s">
        <v>3001</v>
      </c>
      <c r="G708" s="167"/>
      <c r="H708" s="28">
        <f>VLOOKUP(A708,РАСЧЕТ!$A$3:$AV$1220,48,0)</f>
        <v>5379.3256200014966</v>
      </c>
      <c r="I708" s="28">
        <f t="shared" si="11"/>
        <v>2012.0656200014964</v>
      </c>
    </row>
    <row r="709" spans="1:9" ht="12.6" customHeight="1" x14ac:dyDescent="0.3">
      <c r="A709" s="161" t="s">
        <v>1390</v>
      </c>
      <c r="B709" s="162" t="s">
        <v>264</v>
      </c>
      <c r="C709" s="170">
        <v>1297.0899999999999</v>
      </c>
      <c r="D709" s="171">
        <v>1297.0899999999999</v>
      </c>
      <c r="E709" s="165" t="s">
        <v>4027</v>
      </c>
      <c r="F709" s="166" t="s">
        <v>3002</v>
      </c>
      <c r="G709" s="167"/>
      <c r="H709" s="28">
        <f>VLOOKUP(A709,РАСЧЕТ!$A$3:$AV$1220,48,0)</f>
        <v>2800.7550946493643</v>
      </c>
      <c r="I709" s="28">
        <f t="shared" si="11"/>
        <v>1503.6650946493644</v>
      </c>
    </row>
    <row r="710" spans="1:9" ht="12.6" customHeight="1" x14ac:dyDescent="0.3">
      <c r="A710" s="161" t="s">
        <v>1454</v>
      </c>
      <c r="B710" s="162" t="s">
        <v>247</v>
      </c>
      <c r="C710" s="170">
        <v>2233.39</v>
      </c>
      <c r="D710" s="171">
        <v>2233.39</v>
      </c>
      <c r="E710" s="165" t="s">
        <v>4027</v>
      </c>
      <c r="F710" s="166" t="s">
        <v>3003</v>
      </c>
      <c r="G710" s="167"/>
      <c r="H710" s="28">
        <f>VLOOKUP(A710,РАСЧЕТ!$A$3:$AV$1220,48,0)</f>
        <v>4822.4922159525477</v>
      </c>
      <c r="I710" s="28">
        <f t="shared" si="11"/>
        <v>2589.1022159525478</v>
      </c>
    </row>
    <row r="711" spans="1:9" ht="12.6" customHeight="1" x14ac:dyDescent="0.3">
      <c r="A711" s="161" t="s">
        <v>1465</v>
      </c>
      <c r="B711" s="162" t="s">
        <v>115</v>
      </c>
      <c r="C711" s="170">
        <v>2576.9899999999998</v>
      </c>
      <c r="D711" s="171">
        <v>2576.9899999999998</v>
      </c>
      <c r="E711" s="165" t="s">
        <v>4027</v>
      </c>
      <c r="F711" s="166" t="s">
        <v>3004</v>
      </c>
      <c r="G711" s="167"/>
      <c r="H711" s="28">
        <f>VLOOKUP(A711,РАСЧЕТ!$A$3:$AV$1220,48,0)</f>
        <v>5564.4140953298638</v>
      </c>
      <c r="I711" s="28">
        <f t="shared" si="11"/>
        <v>2987.424095329864</v>
      </c>
    </row>
    <row r="712" spans="1:9" ht="12.6" customHeight="1" x14ac:dyDescent="0.3">
      <c r="A712" s="161" t="s">
        <v>1392</v>
      </c>
      <c r="B712" s="162" t="s">
        <v>81</v>
      </c>
      <c r="C712" s="170">
        <v>3367.26</v>
      </c>
      <c r="D712" s="171">
        <v>3367.26</v>
      </c>
      <c r="E712" s="165" t="s">
        <v>4027</v>
      </c>
      <c r="F712" s="166" t="s">
        <v>3005</v>
      </c>
      <c r="G712" s="167"/>
      <c r="H712" s="28">
        <f>VLOOKUP(A712,РАСЧЕТ!$A$3:$AV$1220,48,0)</f>
        <v>7270.8344178976886</v>
      </c>
      <c r="I712" s="28">
        <f t="shared" si="11"/>
        <v>3903.5744178976884</v>
      </c>
    </row>
    <row r="713" spans="1:9" ht="12.6" customHeight="1" x14ac:dyDescent="0.3">
      <c r="A713" s="161" t="s">
        <v>1393</v>
      </c>
      <c r="B713" s="162" t="s">
        <v>243</v>
      </c>
      <c r="C713" s="170">
        <v>1297.0899999999999</v>
      </c>
      <c r="D713" s="171">
        <v>1297.0899999999999</v>
      </c>
      <c r="E713" s="165" t="s">
        <v>4027</v>
      </c>
      <c r="F713" s="166" t="s">
        <v>3006</v>
      </c>
      <c r="G713" s="167"/>
      <c r="H713" s="28">
        <f>VLOOKUP(A713,РАСЧЕТ!$A$3:$AV$1220,48,0)</f>
        <v>2800.7550946493643</v>
      </c>
      <c r="I713" s="28">
        <f t="shared" si="11"/>
        <v>1503.6650946493644</v>
      </c>
    </row>
    <row r="714" spans="1:9" ht="12.6" customHeight="1" x14ac:dyDescent="0.3">
      <c r="A714" s="161" t="s">
        <v>1466</v>
      </c>
      <c r="B714" s="162" t="s">
        <v>270</v>
      </c>
      <c r="C714" s="170">
        <v>2233.39</v>
      </c>
      <c r="D714" s="171">
        <v>2233.39</v>
      </c>
      <c r="E714" s="165" t="s">
        <v>4027</v>
      </c>
      <c r="F714" s="166" t="s">
        <v>3007</v>
      </c>
      <c r="G714" s="167"/>
      <c r="H714" s="28">
        <f>VLOOKUP(A714,РАСЧЕТ!$A$3:$AV$1220,48,0)</f>
        <v>4822.4922159525477</v>
      </c>
      <c r="I714" s="28">
        <f t="shared" si="11"/>
        <v>2589.1022159525478</v>
      </c>
    </row>
    <row r="715" spans="1:9" ht="12.6" customHeight="1" x14ac:dyDescent="0.3">
      <c r="A715" s="161" t="s">
        <v>1456</v>
      </c>
      <c r="B715" s="162" t="s">
        <v>181</v>
      </c>
      <c r="C715" s="170">
        <v>2576.9899999999998</v>
      </c>
      <c r="D715" s="171">
        <v>2576.9899999999998</v>
      </c>
      <c r="E715" s="165" t="s">
        <v>4027</v>
      </c>
      <c r="F715" s="166" t="s">
        <v>3008</v>
      </c>
      <c r="G715" s="167"/>
      <c r="H715" s="28">
        <f>VLOOKUP(A715,РАСЧЕТ!$A$3:$AV$1220,48,0)</f>
        <v>6760.6383954070197</v>
      </c>
      <c r="I715" s="28">
        <f t="shared" si="11"/>
        <v>4183.64839540702</v>
      </c>
    </row>
    <row r="716" spans="1:9" ht="12.6" customHeight="1" x14ac:dyDescent="0.3">
      <c r="A716" s="161" t="s">
        <v>1543</v>
      </c>
      <c r="B716" s="162" t="s">
        <v>208</v>
      </c>
      <c r="C716" s="170">
        <v>3367.26</v>
      </c>
      <c r="D716" s="171">
        <v>3367.26</v>
      </c>
      <c r="E716" s="165" t="s">
        <v>4027</v>
      </c>
      <c r="F716" s="166" t="s">
        <v>3009</v>
      </c>
      <c r="G716" s="167"/>
      <c r="H716" s="28">
        <f>VLOOKUP(A716,РАСЧЕТ!$A$3:$AV$1220,48,0)</f>
        <v>7270.8344178976886</v>
      </c>
      <c r="I716" s="28">
        <f t="shared" si="11"/>
        <v>3903.5744178976884</v>
      </c>
    </row>
    <row r="717" spans="1:9" ht="12.6" customHeight="1" x14ac:dyDescent="0.3">
      <c r="A717" s="161" t="s">
        <v>2246</v>
      </c>
      <c r="B717" s="162" t="s">
        <v>215</v>
      </c>
      <c r="C717" s="170">
        <v>3603.48</v>
      </c>
      <c r="D717" s="171">
        <v>3603.48</v>
      </c>
      <c r="E717" s="165" t="s">
        <v>4027</v>
      </c>
      <c r="F717" s="166" t="s">
        <v>3505</v>
      </c>
      <c r="G717" s="167"/>
      <c r="H717" s="28">
        <f>VLOOKUP(A717,РАСЧЕТ!$A$3:$AV$1220,48,0)</f>
        <v>7780.9057099695929</v>
      </c>
      <c r="I717" s="28">
        <f t="shared" si="11"/>
        <v>4177.4257099695933</v>
      </c>
    </row>
    <row r="718" spans="1:9" ht="12.6" customHeight="1" x14ac:dyDescent="0.3">
      <c r="A718" s="161" t="s">
        <v>1452</v>
      </c>
      <c r="B718" s="162" t="s">
        <v>277</v>
      </c>
      <c r="C718" s="170">
        <v>1297.0899999999999</v>
      </c>
      <c r="D718" s="171">
        <v>1297.0899999999999</v>
      </c>
      <c r="E718" s="165" t="s">
        <v>4027</v>
      </c>
      <c r="F718" s="166" t="s">
        <v>3010</v>
      </c>
      <c r="G718" s="167"/>
      <c r="H718" s="28">
        <f>VLOOKUP(A718,РАСЧЕТ!$A$3:$AV$1220,48,0)</f>
        <v>4324.8005732256479</v>
      </c>
      <c r="I718" s="28">
        <f t="shared" si="11"/>
        <v>3027.7105732256477</v>
      </c>
    </row>
    <row r="719" spans="1:9" ht="12.6" customHeight="1" x14ac:dyDescent="0.3">
      <c r="A719" s="161" t="s">
        <v>1225</v>
      </c>
      <c r="B719" s="162" t="s">
        <v>176</v>
      </c>
      <c r="C719" s="170">
        <v>2233.39</v>
      </c>
      <c r="D719" s="171">
        <v>2233.39</v>
      </c>
      <c r="E719" s="165" t="s">
        <v>4027</v>
      </c>
      <c r="F719" s="166" t="s">
        <v>3011</v>
      </c>
      <c r="G719" s="167"/>
      <c r="H719" s="28">
        <f>VLOOKUP(A719,РАСЧЕТ!$A$3:$AV$1220,48,0)</f>
        <v>4822.4922159525477</v>
      </c>
      <c r="I719" s="28">
        <f t="shared" si="11"/>
        <v>2589.1022159525478</v>
      </c>
    </row>
    <row r="720" spans="1:9" ht="12.6" customHeight="1" x14ac:dyDescent="0.3">
      <c r="A720" s="161" t="s">
        <v>1398</v>
      </c>
      <c r="B720" s="162" t="s">
        <v>304</v>
      </c>
      <c r="C720" s="170">
        <v>2576.9899999999998</v>
      </c>
      <c r="D720" s="171">
        <v>2576.9899999999998</v>
      </c>
      <c r="E720" s="165" t="s">
        <v>4027</v>
      </c>
      <c r="F720" s="166" t="s">
        <v>3012</v>
      </c>
      <c r="G720" s="167"/>
      <c r="H720" s="28">
        <f>VLOOKUP(A720,РАСЧЕТ!$A$3:$AV$1220,48,0)</f>
        <v>4602.8962754358035</v>
      </c>
      <c r="I720" s="28">
        <f t="shared" si="11"/>
        <v>2025.9062754358038</v>
      </c>
    </row>
    <row r="721" spans="1:9" ht="12.6" customHeight="1" x14ac:dyDescent="0.3">
      <c r="A721" s="161" t="s">
        <v>1490</v>
      </c>
      <c r="B721" s="162" t="s">
        <v>442</v>
      </c>
      <c r="C721" s="170">
        <v>3367.26</v>
      </c>
      <c r="D721" s="171">
        <v>3367.26</v>
      </c>
      <c r="E721" s="165" t="s">
        <v>4027</v>
      </c>
      <c r="F721" s="166" t="s">
        <v>3013</v>
      </c>
      <c r="G721" s="167"/>
      <c r="H721" s="28">
        <f>VLOOKUP(A721,РАСЧЕТ!$A$3:$AV$1220,48,0)</f>
        <v>7270.8344178976886</v>
      </c>
      <c r="I721" s="28">
        <f t="shared" si="11"/>
        <v>3903.5744178976884</v>
      </c>
    </row>
    <row r="722" spans="1:9" ht="12.6" customHeight="1" x14ac:dyDescent="0.3">
      <c r="A722" s="161" t="s">
        <v>2314</v>
      </c>
      <c r="B722" s="162" t="s">
        <v>390</v>
      </c>
      <c r="C722" s="170">
        <v>1297.0899999999999</v>
      </c>
      <c r="D722" s="171">
        <v>1297.0899999999999</v>
      </c>
      <c r="E722" s="165" t="s">
        <v>4027</v>
      </c>
      <c r="F722" s="166" t="s">
        <v>3441</v>
      </c>
      <c r="G722" s="167"/>
      <c r="H722" s="28">
        <f>VLOOKUP(A722,РАСЧЕТ!$A$3:$AV$1220,48,0)</f>
        <v>2800.7550946493643</v>
      </c>
      <c r="I722" s="28">
        <f t="shared" si="11"/>
        <v>1503.6650946493644</v>
      </c>
    </row>
    <row r="723" spans="1:9" ht="12.6" customHeight="1" x14ac:dyDescent="0.3">
      <c r="A723" s="161" t="s">
        <v>1536</v>
      </c>
      <c r="B723" s="162" t="s">
        <v>455</v>
      </c>
      <c r="C723" s="170">
        <v>2233.39</v>
      </c>
      <c r="D723" s="171">
        <v>2233.39</v>
      </c>
      <c r="E723" s="165" t="s">
        <v>4027</v>
      </c>
      <c r="F723" s="166" t="s">
        <v>3014</v>
      </c>
      <c r="G723" s="167"/>
      <c r="H723" s="28">
        <f>VLOOKUP(A723,РАСЧЕТ!$A$3:$AV$1220,48,0)</f>
        <v>4822.4922159525477</v>
      </c>
      <c r="I723" s="28">
        <f t="shared" si="11"/>
        <v>2589.1022159525478</v>
      </c>
    </row>
    <row r="724" spans="1:9" ht="12.6" customHeight="1" x14ac:dyDescent="0.3">
      <c r="A724" s="161" t="s">
        <v>2283</v>
      </c>
      <c r="B724" s="162" t="s">
        <v>401</v>
      </c>
      <c r="C724" s="170">
        <v>2576.9899999999998</v>
      </c>
      <c r="D724" s="171">
        <v>2576.9899999999998</v>
      </c>
      <c r="E724" s="165" t="s">
        <v>4027</v>
      </c>
      <c r="F724" s="166" t="s">
        <v>3488</v>
      </c>
      <c r="G724" s="167"/>
      <c r="H724" s="28">
        <f>VLOOKUP(A724,РАСЧЕТ!$A$3:$AV$1220,48,0)</f>
        <v>5268.4735738489771</v>
      </c>
      <c r="I724" s="28">
        <f t="shared" si="11"/>
        <v>2691.4835738489774</v>
      </c>
    </row>
    <row r="725" spans="1:9" ht="12.6" customHeight="1" x14ac:dyDescent="0.3">
      <c r="A725" s="161" t="s">
        <v>1226</v>
      </c>
      <c r="B725" s="162" t="s">
        <v>460</v>
      </c>
      <c r="C725" s="170">
        <v>3367.26</v>
      </c>
      <c r="D725" s="171">
        <v>3367.26</v>
      </c>
      <c r="E725" s="165" t="s">
        <v>4027</v>
      </c>
      <c r="F725" s="166" t="s">
        <v>3015</v>
      </c>
      <c r="G725" s="167"/>
      <c r="H725" s="28">
        <f>VLOOKUP(A725,РАСЧЕТ!$A$3:$AV$1220,48,0)</f>
        <v>7270.8344178976886</v>
      </c>
      <c r="I725" s="28">
        <f t="shared" si="11"/>
        <v>3903.5744178976884</v>
      </c>
    </row>
    <row r="726" spans="1:9" ht="12.6" customHeight="1" x14ac:dyDescent="0.3">
      <c r="A726" s="161" t="s">
        <v>1412</v>
      </c>
      <c r="B726" s="162" t="s">
        <v>440</v>
      </c>
      <c r="C726" s="170">
        <v>1297.0899999999999</v>
      </c>
      <c r="D726" s="171">
        <v>1297.0899999999999</v>
      </c>
      <c r="E726" s="165" t="s">
        <v>4027</v>
      </c>
      <c r="F726" s="166" t="s">
        <v>3016</v>
      </c>
      <c r="G726" s="167"/>
      <c r="H726" s="28">
        <f>VLOOKUP(A726,РАСЧЕТ!$A$3:$AV$1220,48,0)</f>
        <v>2800.7550946493643</v>
      </c>
      <c r="I726" s="28">
        <f t="shared" si="11"/>
        <v>1503.6650946493644</v>
      </c>
    </row>
    <row r="727" spans="1:9" ht="12.6" customHeight="1" x14ac:dyDescent="0.3">
      <c r="A727" s="161" t="s">
        <v>1266</v>
      </c>
      <c r="B727" s="162" t="s">
        <v>400</v>
      </c>
      <c r="C727" s="170">
        <v>2233.39</v>
      </c>
      <c r="D727" s="171">
        <v>2233.39</v>
      </c>
      <c r="E727" s="165" t="s">
        <v>4027</v>
      </c>
      <c r="F727" s="166" t="s">
        <v>3017</v>
      </c>
      <c r="G727" s="167"/>
      <c r="H727" s="28">
        <f>VLOOKUP(A727,РАСЧЕТ!$A$3:$AV$1220,48,0)</f>
        <v>4822.4922159525477</v>
      </c>
      <c r="I727" s="28">
        <f t="shared" si="11"/>
        <v>2589.1022159525478</v>
      </c>
    </row>
    <row r="728" spans="1:9" ht="12.6" customHeight="1" x14ac:dyDescent="0.3">
      <c r="A728" s="161" t="s">
        <v>1457</v>
      </c>
      <c r="B728" s="162" t="s">
        <v>120</v>
      </c>
      <c r="C728" s="170">
        <v>3466.05</v>
      </c>
      <c r="D728" s="171">
        <v>3466.05</v>
      </c>
      <c r="E728" s="165" t="s">
        <v>4027</v>
      </c>
      <c r="F728" s="166" t="s">
        <v>2748</v>
      </c>
      <c r="G728" s="167"/>
      <c r="H728" s="28">
        <f>VLOOKUP(A728,РАСЧЕТ!$A$3:$AV$1220,48,0)</f>
        <v>9749.4316933122591</v>
      </c>
      <c r="I728" s="28">
        <f t="shared" si="11"/>
        <v>6283.3816933122589</v>
      </c>
    </row>
    <row r="729" spans="1:9" ht="12.6" customHeight="1" x14ac:dyDescent="0.3">
      <c r="A729" s="161" t="s">
        <v>1467</v>
      </c>
      <c r="B729" s="162" t="s">
        <v>428</v>
      </c>
      <c r="C729" s="170">
        <v>2576.9899999999998</v>
      </c>
      <c r="D729" s="171">
        <v>2576.9899999999998</v>
      </c>
      <c r="E729" s="165" t="s">
        <v>4027</v>
      </c>
      <c r="F729" s="166" t="s">
        <v>3018</v>
      </c>
      <c r="G729" s="167"/>
      <c r="H729" s="28">
        <f>VLOOKUP(A729,РАСЧЕТ!$A$3:$AV$1220,48,0)</f>
        <v>4439.834965038739</v>
      </c>
      <c r="I729" s="28">
        <f t="shared" si="11"/>
        <v>1862.8449650387392</v>
      </c>
    </row>
    <row r="730" spans="1:9" ht="12.6" customHeight="1" x14ac:dyDescent="0.3">
      <c r="A730" s="161" t="s">
        <v>1483</v>
      </c>
      <c r="B730" s="162" t="s">
        <v>470</v>
      </c>
      <c r="C730" s="170">
        <v>3367.26</v>
      </c>
      <c r="D730" s="171">
        <v>3367.26</v>
      </c>
      <c r="E730" s="165" t="s">
        <v>4027</v>
      </c>
      <c r="F730" s="166" t="s">
        <v>3019</v>
      </c>
      <c r="G730" s="167"/>
      <c r="H730" s="28">
        <f>VLOOKUP(A730,РАСЧЕТ!$A$3:$AV$1220,48,0)</f>
        <v>7270.8344178976886</v>
      </c>
      <c r="I730" s="28">
        <f t="shared" si="11"/>
        <v>3903.5744178976884</v>
      </c>
    </row>
    <row r="731" spans="1:9" ht="12.6" customHeight="1" x14ac:dyDescent="0.3">
      <c r="A731" s="161" t="s">
        <v>1523</v>
      </c>
      <c r="B731" s="162" t="s">
        <v>393</v>
      </c>
      <c r="C731" s="170">
        <v>1297.0899999999999</v>
      </c>
      <c r="D731" s="171">
        <v>1297.0899999999999</v>
      </c>
      <c r="E731" s="165" t="s">
        <v>4027</v>
      </c>
      <c r="F731" s="166" t="s">
        <v>3020</v>
      </c>
      <c r="G731" s="167"/>
      <c r="H731" s="28">
        <f>VLOOKUP(A731,РАСЧЕТ!$A$3:$AV$1220,48,0)</f>
        <v>3402.8375666409852</v>
      </c>
      <c r="I731" s="28">
        <f t="shared" si="11"/>
        <v>2105.7475666409855</v>
      </c>
    </row>
    <row r="732" spans="1:9" ht="12.6" customHeight="1" x14ac:dyDescent="0.3">
      <c r="A732" s="161" t="s">
        <v>1472</v>
      </c>
      <c r="B732" s="162" t="s">
        <v>452</v>
      </c>
      <c r="C732" s="170">
        <v>3135.33</v>
      </c>
      <c r="D732" s="171">
        <v>3135.33</v>
      </c>
      <c r="E732" s="165" t="s">
        <v>4027</v>
      </c>
      <c r="F732" s="166" t="s">
        <v>3021</v>
      </c>
      <c r="G732" s="167"/>
      <c r="H732" s="28">
        <f>VLOOKUP(A732,РАСЧЕТ!$A$3:$AV$1220,48,0)</f>
        <v>9455.4965469825984</v>
      </c>
      <c r="I732" s="28">
        <f t="shared" si="11"/>
        <v>6320.1665469825984</v>
      </c>
    </row>
    <row r="733" spans="1:9" ht="12.6" customHeight="1" x14ac:dyDescent="0.3">
      <c r="A733" s="161" t="s">
        <v>1498</v>
      </c>
      <c r="B733" s="162" t="s">
        <v>438</v>
      </c>
      <c r="C733" s="170">
        <v>3637.85</v>
      </c>
      <c r="D733" s="171">
        <v>3637.85</v>
      </c>
      <c r="E733" s="165" t="s">
        <v>4027</v>
      </c>
      <c r="F733" s="166" t="s">
        <v>3022</v>
      </c>
      <c r="G733" s="167"/>
      <c r="H733" s="28">
        <f>VLOOKUP(A733,РАСЧЕТ!$A$3:$AV$1220,48,0)</f>
        <v>7855.0978979073234</v>
      </c>
      <c r="I733" s="28">
        <f t="shared" si="11"/>
        <v>4217.2478979073239</v>
      </c>
    </row>
    <row r="734" spans="1:9" ht="12.6" customHeight="1" x14ac:dyDescent="0.3">
      <c r="A734" s="161" t="s">
        <v>3578</v>
      </c>
      <c r="B734" s="162" t="s">
        <v>402</v>
      </c>
      <c r="C734" s="170">
        <v>4728.7700000000004</v>
      </c>
      <c r="D734" s="171">
        <v>4728.7700000000004</v>
      </c>
      <c r="E734" s="165" t="s">
        <v>4027</v>
      </c>
      <c r="F734" s="166" t="s">
        <v>4038</v>
      </c>
      <c r="G734" s="167"/>
      <c r="H734" s="28">
        <f>VLOOKUP(A734,РАСЧЕТ!$A$3:$AV$1220,48,0)</f>
        <v>10210.699864930297</v>
      </c>
      <c r="I734" s="28">
        <f t="shared" si="11"/>
        <v>5481.9298649302964</v>
      </c>
    </row>
    <row r="735" spans="1:9" ht="12.6" customHeight="1" x14ac:dyDescent="0.3">
      <c r="A735" s="161" t="s">
        <v>1373</v>
      </c>
      <c r="B735" s="162" t="s">
        <v>419</v>
      </c>
      <c r="C735" s="170">
        <v>1833.96</v>
      </c>
      <c r="D735" s="171">
        <v>1833.96</v>
      </c>
      <c r="E735" s="165" t="s">
        <v>4027</v>
      </c>
      <c r="F735" s="166" t="s">
        <v>3023</v>
      </c>
      <c r="G735" s="167"/>
      <c r="H735" s="28">
        <f>VLOOKUP(A735,РАСЧЕТ!$A$3:$AV$1220,48,0)</f>
        <v>3960.0080311764195</v>
      </c>
      <c r="I735" s="28">
        <f t="shared" si="11"/>
        <v>2126.0480311764195</v>
      </c>
    </row>
    <row r="736" spans="1:9" ht="12.6" customHeight="1" x14ac:dyDescent="0.3">
      <c r="A736" s="161" t="s">
        <v>1622</v>
      </c>
      <c r="B736" s="162" t="s">
        <v>468</v>
      </c>
      <c r="C736" s="170">
        <v>2778.85</v>
      </c>
      <c r="D736" s="171">
        <v>2778.85</v>
      </c>
      <c r="E736" s="165" t="s">
        <v>4027</v>
      </c>
      <c r="F736" s="166" t="s">
        <v>3024</v>
      </c>
      <c r="G736" s="167"/>
      <c r="H736" s="28">
        <f>VLOOKUP(A736,РАСЧЕТ!$A$3:$AV$1220,48,0)</f>
        <v>9517.0427123234549</v>
      </c>
      <c r="I736" s="28">
        <f t="shared" si="11"/>
        <v>6738.1927123234545</v>
      </c>
    </row>
    <row r="737" spans="1:9" ht="12.6" customHeight="1" x14ac:dyDescent="0.3">
      <c r="A737" s="161" t="s">
        <v>1491</v>
      </c>
      <c r="B737" s="162" t="s">
        <v>456</v>
      </c>
      <c r="C737" s="170">
        <v>2486.79</v>
      </c>
      <c r="D737" s="171">
        <v>2486.79</v>
      </c>
      <c r="E737" s="165" t="s">
        <v>4027</v>
      </c>
      <c r="F737" s="166" t="s">
        <v>3025</v>
      </c>
      <c r="G737" s="167"/>
      <c r="H737" s="28">
        <f>VLOOKUP(A737,РАСЧЕТ!$A$3:$AV$1220,48,0)</f>
        <v>5369.6596019933177</v>
      </c>
      <c r="I737" s="28">
        <f t="shared" si="11"/>
        <v>2882.8696019933177</v>
      </c>
    </row>
    <row r="738" spans="1:9" ht="12.6" customHeight="1" x14ac:dyDescent="0.3">
      <c r="A738" s="161" t="s">
        <v>1904</v>
      </c>
      <c r="B738" s="162" t="s">
        <v>426</v>
      </c>
      <c r="C738" s="170">
        <v>3646.43</v>
      </c>
      <c r="D738" s="171">
        <v>3646.43</v>
      </c>
      <c r="E738" s="165" t="s">
        <v>4027</v>
      </c>
      <c r="F738" s="166" t="s">
        <v>3026</v>
      </c>
      <c r="G738" s="167"/>
      <c r="H738" s="28">
        <f>VLOOKUP(A738,РАСЧЕТ!$A$3:$AV$1220,48,0)</f>
        <v>7873.6459448917567</v>
      </c>
      <c r="I738" s="28">
        <f t="shared" si="11"/>
        <v>4227.2159448917573</v>
      </c>
    </row>
    <row r="739" spans="1:9" ht="12.6" customHeight="1" x14ac:dyDescent="0.3">
      <c r="A739" s="161" t="s">
        <v>2096</v>
      </c>
      <c r="B739" s="162" t="s">
        <v>111</v>
      </c>
      <c r="C739" s="170">
        <v>2396.6</v>
      </c>
      <c r="D739" s="171">
        <v>2396.6</v>
      </c>
      <c r="E739" s="165" t="s">
        <v>4027</v>
      </c>
      <c r="F739" s="166" t="s">
        <v>2749</v>
      </c>
      <c r="G739" s="167"/>
      <c r="H739" s="28">
        <f>VLOOKUP(A739,РАСЧЕТ!$A$3:$AV$1220,48,0)</f>
        <v>5174.9051086567715</v>
      </c>
      <c r="I739" s="28">
        <f t="shared" si="11"/>
        <v>2778.3051086567716</v>
      </c>
    </row>
    <row r="740" spans="1:9" ht="12.6" customHeight="1" x14ac:dyDescent="0.3">
      <c r="A740" s="161" t="s">
        <v>2128</v>
      </c>
      <c r="B740" s="162" t="s">
        <v>414</v>
      </c>
      <c r="C740" s="170">
        <v>3457.45</v>
      </c>
      <c r="D740" s="171">
        <v>3457.45</v>
      </c>
      <c r="E740" s="165" t="s">
        <v>4027</v>
      </c>
      <c r="F740" s="166" t="s">
        <v>3027</v>
      </c>
      <c r="G740" s="167"/>
      <c r="H740" s="28">
        <f>VLOOKUP(A740,РАСЧЕТ!$A$3:$AV$1220,48,0)</f>
        <v>4316.6621105401073</v>
      </c>
      <c r="I740" s="28">
        <f t="shared" si="11"/>
        <v>859.21211054010746</v>
      </c>
    </row>
    <row r="741" spans="1:9" ht="12.6" customHeight="1" x14ac:dyDescent="0.3">
      <c r="A741" s="161" t="s">
        <v>2290</v>
      </c>
      <c r="B741" s="162" t="s">
        <v>403</v>
      </c>
      <c r="C741" s="170">
        <v>2718.72</v>
      </c>
      <c r="D741" s="171">
        <v>2718.72</v>
      </c>
      <c r="E741" s="165" t="s">
        <v>4027</v>
      </c>
      <c r="F741" s="166" t="s">
        <v>3502</v>
      </c>
      <c r="G741" s="167"/>
      <c r="H741" s="28">
        <f>VLOOKUP(A741,РАСЧЕТ!$A$3:$AV$1220,48,0)</f>
        <v>5870.4568705730053</v>
      </c>
      <c r="I741" s="28">
        <f t="shared" si="11"/>
        <v>3151.7368705730055</v>
      </c>
    </row>
    <row r="742" spans="1:9" ht="12.6" customHeight="1" x14ac:dyDescent="0.3">
      <c r="A742" s="161" t="s">
        <v>1551</v>
      </c>
      <c r="B742" s="162" t="s">
        <v>463</v>
      </c>
      <c r="C742" s="170">
        <v>2443.84</v>
      </c>
      <c r="D742" s="171">
        <v>2443.84</v>
      </c>
      <c r="E742" s="165" t="s">
        <v>4027</v>
      </c>
      <c r="F742" s="166" t="s">
        <v>3028</v>
      </c>
      <c r="G742" s="167"/>
      <c r="H742" s="28">
        <f>VLOOKUP(A742,РАСЧЕТ!$A$3:$AV$1220,48,0)</f>
        <v>5276.9193670711538</v>
      </c>
      <c r="I742" s="28">
        <f t="shared" si="11"/>
        <v>2833.0793670711537</v>
      </c>
    </row>
    <row r="743" spans="1:9" ht="12.6" customHeight="1" x14ac:dyDescent="0.3">
      <c r="A743" s="161" t="s">
        <v>1479</v>
      </c>
      <c r="B743" s="162" t="s">
        <v>398</v>
      </c>
      <c r="C743" s="170">
        <v>3586.31</v>
      </c>
      <c r="D743" s="171">
        <v>3586.31</v>
      </c>
      <c r="E743" s="165" t="s">
        <v>4027</v>
      </c>
      <c r="F743" s="166" t="s">
        <v>3029</v>
      </c>
      <c r="G743" s="167"/>
      <c r="H743" s="28">
        <f>VLOOKUP(A743,РАСЧЕТ!$A$3:$AV$1220,48,0)</f>
        <v>7743.8096160007262</v>
      </c>
      <c r="I743" s="28">
        <f t="shared" si="11"/>
        <v>4157.4996160007267</v>
      </c>
    </row>
    <row r="744" spans="1:9" ht="12.6" customHeight="1" x14ac:dyDescent="0.3">
      <c r="A744" s="161" t="s">
        <v>1259</v>
      </c>
      <c r="B744" s="162" t="s">
        <v>436</v>
      </c>
      <c r="C744" s="170">
        <v>3388.73</v>
      </c>
      <c r="D744" s="171">
        <v>3388.73</v>
      </c>
      <c r="E744" s="165" t="s">
        <v>4027</v>
      </c>
      <c r="F744" s="166" t="s">
        <v>3030</v>
      </c>
      <c r="G744" s="167"/>
      <c r="H744" s="28">
        <f>VLOOKUP(A744,РАСЧЕТ!$A$3:$AV$1220,48,0)</f>
        <v>8237.6609469513496</v>
      </c>
      <c r="I744" s="28">
        <f t="shared" si="11"/>
        <v>4848.9309469513501</v>
      </c>
    </row>
    <row r="745" spans="1:9" ht="12.6" customHeight="1" x14ac:dyDescent="0.3">
      <c r="A745" s="161" t="s">
        <v>2145</v>
      </c>
      <c r="B745" s="162" t="s">
        <v>392</v>
      </c>
      <c r="C745" s="170">
        <v>2718.72</v>
      </c>
      <c r="D745" s="171">
        <v>2718.72</v>
      </c>
      <c r="E745" s="165" t="s">
        <v>4027</v>
      </c>
      <c r="F745" s="166" t="s">
        <v>3031</v>
      </c>
      <c r="G745" s="167"/>
      <c r="H745" s="28">
        <f>VLOOKUP(A745,РАСЧЕТ!$A$3:$AV$1220,48,0)</f>
        <v>5870.4568705730053</v>
      </c>
      <c r="I745" s="28">
        <f t="shared" si="11"/>
        <v>3151.7368705730055</v>
      </c>
    </row>
    <row r="746" spans="1:9" ht="12.6" customHeight="1" x14ac:dyDescent="0.3">
      <c r="A746" s="161" t="s">
        <v>1515</v>
      </c>
      <c r="B746" s="162" t="s">
        <v>423</v>
      </c>
      <c r="C746" s="170">
        <v>2443.84</v>
      </c>
      <c r="D746" s="171">
        <v>2443.84</v>
      </c>
      <c r="E746" s="165" t="s">
        <v>4027</v>
      </c>
      <c r="F746" s="166" t="s">
        <v>3032</v>
      </c>
      <c r="G746" s="167"/>
      <c r="H746" s="28">
        <f>VLOOKUP(A746,РАСЧЕТ!$A$3:$AV$1220,48,0)</f>
        <v>4502.2993081230525</v>
      </c>
      <c r="I746" s="28">
        <f t="shared" si="11"/>
        <v>2058.4593081230523</v>
      </c>
    </row>
    <row r="747" spans="1:9" ht="12.6" customHeight="1" x14ac:dyDescent="0.3">
      <c r="A747" s="161" t="s">
        <v>1468</v>
      </c>
      <c r="B747" s="162" t="s">
        <v>424</v>
      </c>
      <c r="C747" s="170">
        <v>3586.31</v>
      </c>
      <c r="D747" s="171">
        <v>3586.31</v>
      </c>
      <c r="E747" s="165" t="s">
        <v>4027</v>
      </c>
      <c r="F747" s="166" t="s">
        <v>3033</v>
      </c>
      <c r="G747" s="167"/>
      <c r="H747" s="28">
        <f>VLOOKUP(A747,РАСЧЕТ!$A$3:$AV$1220,48,0)</f>
        <v>7743.8096160007262</v>
      </c>
      <c r="I747" s="28">
        <f t="shared" si="11"/>
        <v>4157.4996160007267</v>
      </c>
    </row>
    <row r="748" spans="1:9" ht="12.6" customHeight="1" x14ac:dyDescent="0.3">
      <c r="A748" s="161" t="s">
        <v>1377</v>
      </c>
      <c r="B748" s="162" t="s">
        <v>405</v>
      </c>
      <c r="C748" s="170">
        <v>3388.73</v>
      </c>
      <c r="D748" s="171">
        <v>3388.73</v>
      </c>
      <c r="E748" s="165" t="s">
        <v>4027</v>
      </c>
      <c r="F748" s="166" t="s">
        <v>3034</v>
      </c>
      <c r="G748" s="167"/>
      <c r="H748" s="28">
        <f>VLOOKUP(A748,РАСЧЕТ!$A$3:$AV$1220,48,0)</f>
        <v>7317.204535358771</v>
      </c>
      <c r="I748" s="28">
        <f t="shared" si="11"/>
        <v>3928.4745353587709</v>
      </c>
    </row>
    <row r="749" spans="1:9" ht="12.6" customHeight="1" x14ac:dyDescent="0.3">
      <c r="A749" s="161" t="s">
        <v>2364</v>
      </c>
      <c r="B749" s="162" t="s">
        <v>433</v>
      </c>
      <c r="C749" s="170">
        <v>2718.72</v>
      </c>
      <c r="D749" s="171">
        <v>2718.72</v>
      </c>
      <c r="E749" s="165" t="s">
        <v>4027</v>
      </c>
      <c r="F749" s="166" t="s">
        <v>3509</v>
      </c>
      <c r="G749" s="167"/>
      <c r="H749" s="28">
        <f>VLOOKUP(A749,РАСЧЕТ!$A$3:$AV$1220,48,0)</f>
        <v>7137.5755827470193</v>
      </c>
      <c r="I749" s="28">
        <f t="shared" si="11"/>
        <v>4418.8555827470191</v>
      </c>
    </row>
    <row r="750" spans="1:9" ht="12.6" customHeight="1" x14ac:dyDescent="0.3">
      <c r="A750" s="161" t="s">
        <v>1512</v>
      </c>
      <c r="B750" s="162" t="s">
        <v>122</v>
      </c>
      <c r="C750" s="170">
        <v>2392.3000000000002</v>
      </c>
      <c r="D750" s="171">
        <v>2392.3000000000002</v>
      </c>
      <c r="E750" s="165" t="s">
        <v>4027</v>
      </c>
      <c r="F750" s="166" t="s">
        <v>2750</v>
      </c>
      <c r="G750" s="167"/>
      <c r="H750" s="28">
        <f>VLOOKUP(A750,РАСЧЕТ!$A$3:$AV$1220,48,0)</f>
        <v>5165.6310851645558</v>
      </c>
      <c r="I750" s="28">
        <f t="shared" si="11"/>
        <v>2773.3310851645556</v>
      </c>
    </row>
    <row r="751" spans="1:9" ht="12.6" customHeight="1" x14ac:dyDescent="0.3">
      <c r="A751" s="161" t="s">
        <v>1962</v>
      </c>
      <c r="B751" s="162" t="s">
        <v>445</v>
      </c>
      <c r="C751" s="170">
        <v>2443.84</v>
      </c>
      <c r="D751" s="171">
        <v>2443.84</v>
      </c>
      <c r="E751" s="165" t="s">
        <v>4027</v>
      </c>
      <c r="F751" s="166" t="s">
        <v>3035</v>
      </c>
      <c r="G751" s="167"/>
      <c r="H751" s="28">
        <f>VLOOKUP(A751,РАСЧЕТ!$A$3:$AV$1220,48,0)</f>
        <v>5276.9193670711538</v>
      </c>
      <c r="I751" s="28">
        <f t="shared" si="11"/>
        <v>2833.0793670711537</v>
      </c>
    </row>
    <row r="752" spans="1:9" ht="12.6" customHeight="1" x14ac:dyDescent="0.3">
      <c r="A752" s="161" t="s">
        <v>1448</v>
      </c>
      <c r="B752" s="162" t="s">
        <v>472</v>
      </c>
      <c r="C752" s="170">
        <v>3586.31</v>
      </c>
      <c r="D752" s="171">
        <v>3586.31</v>
      </c>
      <c r="E752" s="165" t="s">
        <v>4027</v>
      </c>
      <c r="F752" s="166" t="s">
        <v>3036</v>
      </c>
      <c r="G752" s="167"/>
      <c r="H752" s="28">
        <f>VLOOKUP(A752,РАСЧЕТ!$A$3:$AV$1220,48,0)</f>
        <v>8371.5176416724735</v>
      </c>
      <c r="I752" s="28">
        <f t="shared" si="11"/>
        <v>4785.207641672474</v>
      </c>
    </row>
    <row r="753" spans="1:9" ht="12.6" customHeight="1" x14ac:dyDescent="0.3">
      <c r="A753" s="161" t="s">
        <v>1285</v>
      </c>
      <c r="B753" s="162" t="s">
        <v>435</v>
      </c>
      <c r="C753" s="170">
        <v>3388.73</v>
      </c>
      <c r="D753" s="171">
        <v>3388.73</v>
      </c>
      <c r="E753" s="165" t="s">
        <v>4027</v>
      </c>
      <c r="F753" s="166" t="s">
        <v>3037</v>
      </c>
      <c r="G753" s="167"/>
      <c r="H753" s="28">
        <f>VLOOKUP(A753,РАСЧЕТ!$A$3:$AV$1220,48,0)</f>
        <v>7317.204535358771</v>
      </c>
      <c r="I753" s="28">
        <f t="shared" si="11"/>
        <v>3928.4745353587709</v>
      </c>
    </row>
    <row r="754" spans="1:9" ht="12.6" customHeight="1" x14ac:dyDescent="0.3">
      <c r="A754" s="161" t="s">
        <v>1504</v>
      </c>
      <c r="B754" s="162" t="s">
        <v>421</v>
      </c>
      <c r="C754" s="170">
        <v>2718.72</v>
      </c>
      <c r="D754" s="171">
        <v>2718.72</v>
      </c>
      <c r="E754" s="165" t="s">
        <v>4027</v>
      </c>
      <c r="F754" s="166" t="s">
        <v>3038</v>
      </c>
      <c r="G754" s="167"/>
      <c r="H754" s="28">
        <f>VLOOKUP(A754,РАСЧЕТ!$A$3:$AV$1220,48,0)</f>
        <v>3403.5741289375128</v>
      </c>
      <c r="I754" s="28">
        <f t="shared" si="11"/>
        <v>684.854128937513</v>
      </c>
    </row>
    <row r="755" spans="1:9" ht="12.6" customHeight="1" x14ac:dyDescent="0.3">
      <c r="A755" s="161" t="s">
        <v>1510</v>
      </c>
      <c r="B755" s="162" t="s">
        <v>394</v>
      </c>
      <c r="C755" s="170">
        <v>2443.84</v>
      </c>
      <c r="D755" s="171">
        <v>2443.84</v>
      </c>
      <c r="E755" s="165" t="s">
        <v>4027</v>
      </c>
      <c r="F755" s="166" t="s">
        <v>3039</v>
      </c>
      <c r="G755" s="167"/>
      <c r="H755" s="28">
        <f>VLOOKUP(A755,РАСЧЕТ!$A$3:$AV$1220,48,0)</f>
        <v>5276.9193670711538</v>
      </c>
      <c r="I755" s="28">
        <f t="shared" si="11"/>
        <v>2833.0793670711537</v>
      </c>
    </row>
    <row r="756" spans="1:9" ht="12.6" customHeight="1" x14ac:dyDescent="0.3">
      <c r="A756" s="161" t="s">
        <v>1634</v>
      </c>
      <c r="B756" s="162" t="s">
        <v>434</v>
      </c>
      <c r="C756" s="170">
        <v>3586.31</v>
      </c>
      <c r="D756" s="171">
        <v>3586.31</v>
      </c>
      <c r="E756" s="165" t="s">
        <v>4027</v>
      </c>
      <c r="F756" s="166" t="s">
        <v>3040</v>
      </c>
      <c r="G756" s="167"/>
      <c r="H756" s="28">
        <f>VLOOKUP(A756,РАСЧЕТ!$A$3:$AV$1220,48,0)</f>
        <v>7743.8096160007262</v>
      </c>
      <c r="I756" s="28">
        <f t="shared" si="11"/>
        <v>4157.4996160007267</v>
      </c>
    </row>
    <row r="757" spans="1:9" ht="12.6" customHeight="1" x14ac:dyDescent="0.3">
      <c r="A757" s="161" t="s">
        <v>1473</v>
      </c>
      <c r="B757" s="162" t="s">
        <v>449</v>
      </c>
      <c r="C757" s="170">
        <v>3388.73</v>
      </c>
      <c r="D757" s="171">
        <v>3388.73</v>
      </c>
      <c r="E757" s="165" t="s">
        <v>4027</v>
      </c>
      <c r="F757" s="166" t="s">
        <v>3041</v>
      </c>
      <c r="G757" s="167"/>
      <c r="H757" s="28">
        <f>VLOOKUP(A757,РАСЧЕТ!$A$3:$AV$1220,48,0)</f>
        <v>7317.204535358771</v>
      </c>
      <c r="I757" s="28">
        <f t="shared" si="11"/>
        <v>3928.4745353587709</v>
      </c>
    </row>
    <row r="758" spans="1:9" ht="12.6" customHeight="1" x14ac:dyDescent="0.3">
      <c r="A758" s="161" t="s">
        <v>1615</v>
      </c>
      <c r="B758" s="162" t="s">
        <v>396</v>
      </c>
      <c r="C758" s="170">
        <v>2718.72</v>
      </c>
      <c r="D758" s="171">
        <v>2718.72</v>
      </c>
      <c r="E758" s="165" t="s">
        <v>4027</v>
      </c>
      <c r="F758" s="166" t="s">
        <v>3042</v>
      </c>
      <c r="G758" s="167"/>
      <c r="H758" s="28">
        <f>VLOOKUP(A758,РАСЧЕТ!$A$3:$AV$1220,48,0)</f>
        <v>3394.3442434433387</v>
      </c>
      <c r="I758" s="28">
        <f t="shared" si="11"/>
        <v>675.62424344333886</v>
      </c>
    </row>
    <row r="759" spans="1:9" ht="12.6" customHeight="1" x14ac:dyDescent="0.3">
      <c r="A759" s="161" t="s">
        <v>1518</v>
      </c>
      <c r="B759" s="162" t="s">
        <v>412</v>
      </c>
      <c r="C759" s="170">
        <v>2443.84</v>
      </c>
      <c r="D759" s="171">
        <v>2443.84</v>
      </c>
      <c r="E759" s="165" t="s">
        <v>4027</v>
      </c>
      <c r="F759" s="166" t="s">
        <v>3043</v>
      </c>
      <c r="G759" s="167"/>
      <c r="H759" s="28">
        <f>VLOOKUP(A759,РАСЧЕТ!$A$3:$AV$1220,48,0)</f>
        <v>5276.9193670711538</v>
      </c>
      <c r="I759" s="28">
        <f t="shared" si="11"/>
        <v>2833.0793670711537</v>
      </c>
    </row>
    <row r="760" spans="1:9" ht="12.6" customHeight="1" x14ac:dyDescent="0.3">
      <c r="A760" s="161" t="s">
        <v>1227</v>
      </c>
      <c r="B760" s="162" t="s">
        <v>441</v>
      </c>
      <c r="C760" s="170">
        <v>3586.31</v>
      </c>
      <c r="D760" s="171">
        <v>3586.31</v>
      </c>
      <c r="E760" s="165" t="s">
        <v>4027</v>
      </c>
      <c r="F760" s="166" t="s">
        <v>3044</v>
      </c>
      <c r="G760" s="167"/>
      <c r="H760" s="28">
        <f>VLOOKUP(A760,РАСЧЕТ!$A$3:$AV$1220,48,0)</f>
        <v>8995.0476839455278</v>
      </c>
      <c r="I760" s="28">
        <f t="shared" si="11"/>
        <v>5408.7376839455283</v>
      </c>
    </row>
    <row r="761" spans="1:9" ht="12.6" customHeight="1" x14ac:dyDescent="0.3">
      <c r="A761" s="161" t="s">
        <v>1544</v>
      </c>
      <c r="B761" s="162" t="s">
        <v>231</v>
      </c>
      <c r="C761" s="170">
        <v>3603.48</v>
      </c>
      <c r="D761" s="171">
        <v>3603.48</v>
      </c>
      <c r="E761" s="165" t="s">
        <v>4027</v>
      </c>
      <c r="F761" s="166" t="s">
        <v>2751</v>
      </c>
      <c r="G761" s="167"/>
      <c r="H761" s="28">
        <f>VLOOKUP(A761,РАСЧЕТ!$A$3:$AV$1220,48,0)</f>
        <v>7780.9057099695929</v>
      </c>
      <c r="I761" s="28">
        <f t="shared" si="11"/>
        <v>4177.4257099695933</v>
      </c>
    </row>
    <row r="762" spans="1:9" ht="12.6" customHeight="1" x14ac:dyDescent="0.3">
      <c r="A762" s="161" t="s">
        <v>1492</v>
      </c>
      <c r="B762" s="162" t="s">
        <v>458</v>
      </c>
      <c r="C762" s="170">
        <v>3388.73</v>
      </c>
      <c r="D762" s="171">
        <v>3388.73</v>
      </c>
      <c r="E762" s="165" t="s">
        <v>4027</v>
      </c>
      <c r="F762" s="166" t="s">
        <v>3045</v>
      </c>
      <c r="G762" s="167"/>
      <c r="H762" s="28">
        <f>VLOOKUP(A762,РАСЧЕТ!$A$3:$AV$1220,48,0)</f>
        <v>7317.204535358771</v>
      </c>
      <c r="I762" s="28">
        <f t="shared" si="11"/>
        <v>3928.4745353587709</v>
      </c>
    </row>
    <row r="763" spans="1:9" ht="12.6" customHeight="1" x14ac:dyDescent="0.3">
      <c r="A763" s="161" t="s">
        <v>1395</v>
      </c>
      <c r="B763" s="162" t="s">
        <v>446</v>
      </c>
      <c r="C763" s="170">
        <v>2718.72</v>
      </c>
      <c r="D763" s="171">
        <v>2718.72</v>
      </c>
      <c r="E763" s="165" t="s">
        <v>4027</v>
      </c>
      <c r="F763" s="166" t="s">
        <v>3046</v>
      </c>
      <c r="G763" s="167"/>
      <c r="H763" s="28">
        <f>VLOOKUP(A763,РАСЧЕТ!$A$3:$AV$1220,48,0)</f>
        <v>8448.2193229196509</v>
      </c>
      <c r="I763" s="28">
        <f t="shared" si="11"/>
        <v>5729.4993229196516</v>
      </c>
    </row>
    <row r="764" spans="1:9" ht="12.6" customHeight="1" x14ac:dyDescent="0.3">
      <c r="A764" s="161" t="s">
        <v>1593</v>
      </c>
      <c r="B764" s="162" t="s">
        <v>450</v>
      </c>
      <c r="C764" s="170">
        <v>2443.84</v>
      </c>
      <c r="D764" s="171">
        <v>2443.84</v>
      </c>
      <c r="E764" s="165" t="s">
        <v>4027</v>
      </c>
      <c r="F764" s="166" t="s">
        <v>3047</v>
      </c>
      <c r="G764" s="167"/>
      <c r="H764" s="28">
        <f>VLOOKUP(A764,РАСЧЕТ!$A$3:$AV$1220,48,0)</f>
        <v>5276.9193670711538</v>
      </c>
      <c r="I764" s="28">
        <f t="shared" si="11"/>
        <v>2833.0793670711537</v>
      </c>
    </row>
    <row r="765" spans="1:9" ht="12.6" customHeight="1" x14ac:dyDescent="0.3">
      <c r="A765" s="161" t="s">
        <v>1449</v>
      </c>
      <c r="B765" s="162" t="s">
        <v>462</v>
      </c>
      <c r="C765" s="170">
        <v>3586.31</v>
      </c>
      <c r="D765" s="171">
        <v>3586.31</v>
      </c>
      <c r="E765" s="165" t="s">
        <v>4027</v>
      </c>
      <c r="F765" s="166" t="s">
        <v>3048</v>
      </c>
      <c r="G765" s="167"/>
      <c r="H765" s="28">
        <f>VLOOKUP(A765,РАСЧЕТ!$A$3:$AV$1220,48,0)</f>
        <v>7743.8096160007262</v>
      </c>
      <c r="I765" s="28">
        <f t="shared" si="11"/>
        <v>4157.4996160007267</v>
      </c>
    </row>
    <row r="766" spans="1:9" ht="12.6" customHeight="1" x14ac:dyDescent="0.3">
      <c r="A766" s="161" t="s">
        <v>1552</v>
      </c>
      <c r="B766" s="162" t="s">
        <v>474</v>
      </c>
      <c r="C766" s="170">
        <v>3388.73</v>
      </c>
      <c r="D766" s="171">
        <v>3388.73</v>
      </c>
      <c r="E766" s="165" t="s">
        <v>4027</v>
      </c>
      <c r="F766" s="166" t="s">
        <v>3049</v>
      </c>
      <c r="G766" s="167"/>
      <c r="H766" s="28">
        <f>VLOOKUP(A766,РАСЧЕТ!$A$3:$AV$1220,48,0)</f>
        <v>7317.204535358771</v>
      </c>
      <c r="I766" s="28">
        <f t="shared" si="11"/>
        <v>3928.4745353587709</v>
      </c>
    </row>
    <row r="767" spans="1:9" ht="12.6" customHeight="1" x14ac:dyDescent="0.3">
      <c r="A767" s="161" t="s">
        <v>1399</v>
      </c>
      <c r="B767" s="162" t="s">
        <v>467</v>
      </c>
      <c r="C767" s="170">
        <v>2718.72</v>
      </c>
      <c r="D767" s="171">
        <v>2718.72</v>
      </c>
      <c r="E767" s="165" t="s">
        <v>4027</v>
      </c>
      <c r="F767" s="166" t="s">
        <v>3050</v>
      </c>
      <c r="G767" s="167"/>
      <c r="H767" s="28">
        <f>VLOOKUP(A767,РАСЧЕТ!$A$3:$AV$1220,48,0)</f>
        <v>5870.4568705730053</v>
      </c>
      <c r="I767" s="28">
        <f t="shared" si="11"/>
        <v>3151.7368705730055</v>
      </c>
    </row>
    <row r="768" spans="1:9" ht="12.6" customHeight="1" x14ac:dyDescent="0.3">
      <c r="A768" s="161" t="s">
        <v>1269</v>
      </c>
      <c r="B768" s="162" t="s">
        <v>430</v>
      </c>
      <c r="C768" s="170">
        <v>2443.84</v>
      </c>
      <c r="D768" s="171">
        <v>2443.84</v>
      </c>
      <c r="E768" s="165" t="s">
        <v>4027</v>
      </c>
      <c r="F768" s="166" t="s">
        <v>3051</v>
      </c>
      <c r="G768" s="167"/>
      <c r="H768" s="28">
        <f>VLOOKUP(A768,РАСЧЕТ!$A$3:$AV$1220,48,0)</f>
        <v>5276.9193670711538</v>
      </c>
      <c r="I768" s="28">
        <f t="shared" si="11"/>
        <v>2833.0793670711537</v>
      </c>
    </row>
    <row r="769" spans="1:9" ht="12.6" customHeight="1" x14ac:dyDescent="0.3">
      <c r="A769" s="161" t="s">
        <v>1270</v>
      </c>
      <c r="B769" s="162" t="s">
        <v>461</v>
      </c>
      <c r="C769" s="170">
        <v>3586.31</v>
      </c>
      <c r="D769" s="171">
        <v>3586.31</v>
      </c>
      <c r="E769" s="165" t="s">
        <v>4027</v>
      </c>
      <c r="F769" s="166" t="s">
        <v>3052</v>
      </c>
      <c r="G769" s="167"/>
      <c r="H769" s="28">
        <f>VLOOKUP(A769,РАСЧЕТ!$A$3:$AV$1220,48,0)</f>
        <v>7743.8096160007262</v>
      </c>
      <c r="I769" s="28">
        <f t="shared" si="11"/>
        <v>4157.4996160007267</v>
      </c>
    </row>
    <row r="770" spans="1:9" ht="12.6" customHeight="1" x14ac:dyDescent="0.3">
      <c r="A770" s="161" t="s">
        <v>1545</v>
      </c>
      <c r="B770" s="162" t="s">
        <v>420</v>
      </c>
      <c r="C770" s="170">
        <v>3388.73</v>
      </c>
      <c r="D770" s="171">
        <v>3388.73</v>
      </c>
      <c r="E770" s="165" t="s">
        <v>4027</v>
      </c>
      <c r="F770" s="166" t="s">
        <v>3053</v>
      </c>
      <c r="G770" s="167"/>
      <c r="H770" s="28">
        <f>VLOOKUP(A770,РАСЧЕТ!$A$3:$AV$1220,48,0)</f>
        <v>7317.204535358771</v>
      </c>
      <c r="I770" s="28">
        <f t="shared" ref="I770:I833" si="12">H770-C770</f>
        <v>3928.4745353587709</v>
      </c>
    </row>
    <row r="771" spans="1:9" ht="12.6" customHeight="1" x14ac:dyDescent="0.3">
      <c r="A771" s="161" t="s">
        <v>1616</v>
      </c>
      <c r="B771" s="162" t="s">
        <v>478</v>
      </c>
      <c r="C771" s="170">
        <v>2718.72</v>
      </c>
      <c r="D771" s="171">
        <v>2718.72</v>
      </c>
      <c r="E771" s="165" t="s">
        <v>4027</v>
      </c>
      <c r="F771" s="166" t="s">
        <v>3054</v>
      </c>
      <c r="G771" s="167"/>
      <c r="H771" s="28">
        <f>VLOOKUP(A771,РАСЧЕТ!$A$3:$AV$1220,48,0)</f>
        <v>5372.6163676945162</v>
      </c>
      <c r="I771" s="28">
        <f t="shared" si="12"/>
        <v>2653.8963676945164</v>
      </c>
    </row>
    <row r="772" spans="1:9" ht="12.6" customHeight="1" x14ac:dyDescent="0.3">
      <c r="A772" s="161" t="s">
        <v>1908</v>
      </c>
      <c r="B772" s="162" t="s">
        <v>248</v>
      </c>
      <c r="C772" s="170">
        <v>3466.05</v>
      </c>
      <c r="D772" s="171">
        <v>3466.05</v>
      </c>
      <c r="E772" s="165" t="s">
        <v>4027</v>
      </c>
      <c r="F772" s="166" t="s">
        <v>2752</v>
      </c>
      <c r="G772" s="167"/>
      <c r="H772" s="28">
        <f>VLOOKUP(A772,РАСЧЕТ!$A$3:$AV$1220,48,0)</f>
        <v>4327.3867369016971</v>
      </c>
      <c r="I772" s="28">
        <f t="shared" si="12"/>
        <v>861.3367369016969</v>
      </c>
    </row>
    <row r="773" spans="1:9" ht="12.6" customHeight="1" x14ac:dyDescent="0.3">
      <c r="A773" s="161" t="s">
        <v>1548</v>
      </c>
      <c r="B773" s="162" t="s">
        <v>466</v>
      </c>
      <c r="C773" s="170">
        <v>2443.84</v>
      </c>
      <c r="D773" s="171">
        <v>2443.84</v>
      </c>
      <c r="E773" s="165" t="s">
        <v>4027</v>
      </c>
      <c r="F773" s="166" t="s">
        <v>3055</v>
      </c>
      <c r="G773" s="167"/>
      <c r="H773" s="28">
        <f>VLOOKUP(A773,РАСЧЕТ!$A$3:$AV$1220,48,0)</f>
        <v>3051.1561998724483</v>
      </c>
      <c r="I773" s="28">
        <f t="shared" si="12"/>
        <v>607.31619987244812</v>
      </c>
    </row>
    <row r="774" spans="1:9" ht="12.6" customHeight="1" x14ac:dyDescent="0.3">
      <c r="A774" s="161" t="s">
        <v>1524</v>
      </c>
      <c r="B774" s="162" t="s">
        <v>406</v>
      </c>
      <c r="C774" s="170">
        <v>3586.31</v>
      </c>
      <c r="D774" s="171">
        <v>3586.31</v>
      </c>
      <c r="E774" s="165" t="s">
        <v>4027</v>
      </c>
      <c r="F774" s="166" t="s">
        <v>3056</v>
      </c>
      <c r="G774" s="167"/>
      <c r="H774" s="28">
        <f>VLOOKUP(A774,РАСЧЕТ!$A$3:$AV$1220,48,0)</f>
        <v>7743.8096160007262</v>
      </c>
      <c r="I774" s="28">
        <f t="shared" si="12"/>
        <v>4157.4996160007267</v>
      </c>
    </row>
    <row r="775" spans="1:9" ht="12.6" customHeight="1" x14ac:dyDescent="0.3">
      <c r="A775" s="161" t="s">
        <v>1400</v>
      </c>
      <c r="B775" s="162" t="s">
        <v>469</v>
      </c>
      <c r="C775" s="170">
        <v>3388.73</v>
      </c>
      <c r="D775" s="171">
        <v>3388.73</v>
      </c>
      <c r="E775" s="165" t="s">
        <v>4027</v>
      </c>
      <c r="F775" s="166" t="s">
        <v>3057</v>
      </c>
      <c r="G775" s="167"/>
      <c r="H775" s="28">
        <f>VLOOKUP(A775,РАСЧЕТ!$A$3:$AV$1220,48,0)</f>
        <v>7317.204535358771</v>
      </c>
      <c r="I775" s="28">
        <f t="shared" si="12"/>
        <v>3928.4745353587709</v>
      </c>
    </row>
    <row r="776" spans="1:9" ht="12.6" customHeight="1" x14ac:dyDescent="0.3">
      <c r="A776" s="161" t="s">
        <v>1431</v>
      </c>
      <c r="B776" s="162" t="s">
        <v>404</v>
      </c>
      <c r="C776" s="170">
        <v>2718.72</v>
      </c>
      <c r="D776" s="171">
        <v>2718.72</v>
      </c>
      <c r="E776" s="165" t="s">
        <v>4027</v>
      </c>
      <c r="F776" s="166" t="s">
        <v>3058</v>
      </c>
      <c r="G776" s="167"/>
      <c r="H776" s="28">
        <f>VLOOKUP(A776,РАСЧЕТ!$A$3:$AV$1220,48,0)</f>
        <v>5870.4568705730053</v>
      </c>
      <c r="I776" s="28">
        <f t="shared" si="12"/>
        <v>3151.7368705730055</v>
      </c>
    </row>
    <row r="777" spans="1:9" ht="12.6" customHeight="1" x14ac:dyDescent="0.3">
      <c r="A777" s="161" t="s">
        <v>1408</v>
      </c>
      <c r="B777" s="162" t="s">
        <v>454</v>
      </c>
      <c r="C777" s="170">
        <v>2443.84</v>
      </c>
      <c r="D777" s="171">
        <v>2443.84</v>
      </c>
      <c r="E777" s="165" t="s">
        <v>4027</v>
      </c>
      <c r="F777" s="166" t="s">
        <v>3059</v>
      </c>
      <c r="G777" s="167"/>
      <c r="H777" s="28">
        <f>VLOOKUP(A777,РАСЧЕТ!$A$3:$AV$1220,48,0)</f>
        <v>6062.1499566383663</v>
      </c>
      <c r="I777" s="28">
        <f t="shared" si="12"/>
        <v>3618.3099566383662</v>
      </c>
    </row>
    <row r="778" spans="1:9" ht="12.6" customHeight="1" x14ac:dyDescent="0.3">
      <c r="A778" s="161" t="s">
        <v>1461</v>
      </c>
      <c r="B778" s="162" t="s">
        <v>471</v>
      </c>
      <c r="C778" s="170">
        <v>3586.31</v>
      </c>
      <c r="D778" s="171">
        <v>3586.31</v>
      </c>
      <c r="E778" s="165" t="s">
        <v>4027</v>
      </c>
      <c r="F778" s="166" t="s">
        <v>3060</v>
      </c>
      <c r="G778" s="167"/>
      <c r="H778" s="28">
        <f>VLOOKUP(A778,РАСЧЕТ!$A$3:$AV$1220,48,0)</f>
        <v>7743.8096160007262</v>
      </c>
      <c r="I778" s="28">
        <f t="shared" si="12"/>
        <v>4157.4996160007267</v>
      </c>
    </row>
    <row r="779" spans="1:9" ht="12.6" customHeight="1" x14ac:dyDescent="0.3">
      <c r="A779" s="161" t="s">
        <v>1477</v>
      </c>
      <c r="B779" s="162" t="s">
        <v>427</v>
      </c>
      <c r="C779" s="170">
        <v>3388.73</v>
      </c>
      <c r="D779" s="171">
        <v>3388.73</v>
      </c>
      <c r="E779" s="165" t="s">
        <v>4027</v>
      </c>
      <c r="F779" s="166" t="s">
        <v>3061</v>
      </c>
      <c r="G779" s="167"/>
      <c r="H779" s="28">
        <f>VLOOKUP(A779,РАСЧЕТ!$A$3:$AV$1220,48,0)</f>
        <v>8636.5971088661809</v>
      </c>
      <c r="I779" s="28">
        <f t="shared" si="12"/>
        <v>5247.8671088661813</v>
      </c>
    </row>
    <row r="780" spans="1:9" ht="12.6" customHeight="1" x14ac:dyDescent="0.3">
      <c r="A780" s="161" t="s">
        <v>2354</v>
      </c>
      <c r="B780" s="162" t="s">
        <v>473</v>
      </c>
      <c r="C780" s="170">
        <v>2718.72</v>
      </c>
      <c r="D780" s="171">
        <v>2718.72</v>
      </c>
      <c r="E780" s="165" t="s">
        <v>4027</v>
      </c>
      <c r="F780" s="166" t="s">
        <v>3440</v>
      </c>
      <c r="G780" s="167"/>
      <c r="H780" s="28">
        <f>VLOOKUP(A780,РАСЧЕТ!$A$3:$AV$1220,48,0)</f>
        <v>5870.4568705730053</v>
      </c>
      <c r="I780" s="28">
        <f t="shared" si="12"/>
        <v>3151.7368705730055</v>
      </c>
    </row>
    <row r="781" spans="1:9" ht="12.6" customHeight="1" x14ac:dyDescent="0.3">
      <c r="A781" s="161" t="s">
        <v>1539</v>
      </c>
      <c r="B781" s="162" t="s">
        <v>476</v>
      </c>
      <c r="C781" s="170">
        <v>2443.84</v>
      </c>
      <c r="D781" s="171">
        <v>2443.84</v>
      </c>
      <c r="E781" s="165" t="s">
        <v>4027</v>
      </c>
      <c r="F781" s="166" t="s">
        <v>3062</v>
      </c>
      <c r="G781" s="167"/>
      <c r="H781" s="28">
        <f>VLOOKUP(A781,РАСЧЕТ!$A$3:$AV$1220,48,0)</f>
        <v>5276.9193670711538</v>
      </c>
      <c r="I781" s="28">
        <f t="shared" si="12"/>
        <v>2833.0793670711537</v>
      </c>
    </row>
    <row r="782" spans="1:9" ht="12.6" customHeight="1" x14ac:dyDescent="0.3">
      <c r="A782" s="161" t="s">
        <v>1480</v>
      </c>
      <c r="B782" s="162" t="s">
        <v>408</v>
      </c>
      <c r="C782" s="170">
        <v>3586.31</v>
      </c>
      <c r="D782" s="171">
        <v>3586.31</v>
      </c>
      <c r="E782" s="165" t="s">
        <v>4027</v>
      </c>
      <c r="F782" s="166" t="s">
        <v>3063</v>
      </c>
      <c r="G782" s="167"/>
      <c r="H782" s="28">
        <f>VLOOKUP(A782,РАСЧЕТ!$A$3:$AV$1220,48,0)</f>
        <v>7743.8096160007262</v>
      </c>
      <c r="I782" s="28">
        <f t="shared" si="12"/>
        <v>4157.4996160007267</v>
      </c>
    </row>
    <row r="783" spans="1:9" ht="12.6" customHeight="1" x14ac:dyDescent="0.3">
      <c r="A783" s="161" t="s">
        <v>1516</v>
      </c>
      <c r="B783" s="162" t="s">
        <v>245</v>
      </c>
      <c r="C783" s="170">
        <v>2396.6</v>
      </c>
      <c r="D783" s="171">
        <v>2396.6</v>
      </c>
      <c r="E783" s="165" t="s">
        <v>4027</v>
      </c>
      <c r="F783" s="166" t="s">
        <v>2753</v>
      </c>
      <c r="G783" s="167"/>
      <c r="H783" s="28">
        <f>VLOOKUP(A783,РАСЧЕТ!$A$3:$AV$1220,48,0)</f>
        <v>5174.9051086567715</v>
      </c>
      <c r="I783" s="28">
        <f t="shared" si="12"/>
        <v>2778.3051086567716</v>
      </c>
    </row>
    <row r="784" spans="1:9" ht="12.6" customHeight="1" x14ac:dyDescent="0.3">
      <c r="A784" s="161" t="s">
        <v>1450</v>
      </c>
      <c r="B784" s="162" t="s">
        <v>411</v>
      </c>
      <c r="C784" s="170">
        <v>3388.73</v>
      </c>
      <c r="D784" s="171">
        <v>3388.73</v>
      </c>
      <c r="E784" s="165" t="s">
        <v>4027</v>
      </c>
      <c r="F784" s="166" t="s">
        <v>3064</v>
      </c>
      <c r="G784" s="167"/>
      <c r="H784" s="28">
        <f>VLOOKUP(A784,РАСЧЕТ!$A$3:$AV$1220,48,0)</f>
        <v>7714.6341022815204</v>
      </c>
      <c r="I784" s="28">
        <f t="shared" si="12"/>
        <v>4325.90410228152</v>
      </c>
    </row>
    <row r="785" spans="1:9" ht="12.6" customHeight="1" x14ac:dyDescent="0.3">
      <c r="A785" s="161" t="s">
        <v>1451</v>
      </c>
      <c r="B785" s="162" t="s">
        <v>422</v>
      </c>
      <c r="C785" s="170">
        <v>2718.72</v>
      </c>
      <c r="D785" s="171">
        <v>2718.72</v>
      </c>
      <c r="E785" s="165" t="s">
        <v>4027</v>
      </c>
      <c r="F785" s="166" t="s">
        <v>3065</v>
      </c>
      <c r="G785" s="167"/>
      <c r="H785" s="28">
        <f>VLOOKUP(A785,РАСЧЕТ!$A$3:$AV$1220,48,0)</f>
        <v>7113.9880975952401</v>
      </c>
      <c r="I785" s="28">
        <f t="shared" si="12"/>
        <v>4395.2680975952408</v>
      </c>
    </row>
    <row r="786" spans="1:9" ht="12.6" customHeight="1" x14ac:dyDescent="0.3">
      <c r="A786" s="161" t="s">
        <v>1478</v>
      </c>
      <c r="B786" s="162" t="s">
        <v>395</v>
      </c>
      <c r="C786" s="170">
        <v>2443.84</v>
      </c>
      <c r="D786" s="171">
        <v>2443.84</v>
      </c>
      <c r="E786" s="165" t="s">
        <v>4027</v>
      </c>
      <c r="F786" s="166" t="s">
        <v>3066</v>
      </c>
      <c r="G786" s="167"/>
      <c r="H786" s="28">
        <f>VLOOKUP(A786,РАСЧЕТ!$A$3:$AV$1220,48,0)</f>
        <v>5276.9193670711538</v>
      </c>
      <c r="I786" s="28">
        <f t="shared" si="12"/>
        <v>2833.0793670711537</v>
      </c>
    </row>
    <row r="787" spans="1:9" ht="12.6" customHeight="1" x14ac:dyDescent="0.3">
      <c r="A787" s="161" t="s">
        <v>1513</v>
      </c>
      <c r="B787" s="162" t="s">
        <v>415</v>
      </c>
      <c r="C787" s="170">
        <v>3586.31</v>
      </c>
      <c r="D787" s="171">
        <v>3586.31</v>
      </c>
      <c r="E787" s="165" t="s">
        <v>4027</v>
      </c>
      <c r="F787" s="166" t="s">
        <v>3067</v>
      </c>
      <c r="G787" s="167"/>
      <c r="H787" s="28">
        <f>VLOOKUP(A787,РАСЧЕТ!$A$3:$AV$1220,48,0)</f>
        <v>7743.8096160007262</v>
      </c>
      <c r="I787" s="28">
        <f t="shared" si="12"/>
        <v>4157.4996160007267</v>
      </c>
    </row>
    <row r="788" spans="1:9" ht="12.6" customHeight="1" x14ac:dyDescent="0.3">
      <c r="A788" s="161" t="s">
        <v>1623</v>
      </c>
      <c r="B788" s="162" t="s">
        <v>418</v>
      </c>
      <c r="C788" s="170">
        <v>3388.73</v>
      </c>
      <c r="D788" s="171">
        <v>3388.73</v>
      </c>
      <c r="E788" s="165" t="s">
        <v>4027</v>
      </c>
      <c r="F788" s="166" t="s">
        <v>3068</v>
      </c>
      <c r="G788" s="167"/>
      <c r="H788" s="28">
        <f>VLOOKUP(A788,РАСЧЕТ!$A$3:$AV$1220,48,0)</f>
        <v>4230.8650996473843</v>
      </c>
      <c r="I788" s="28">
        <f t="shared" si="12"/>
        <v>842.13509964738432</v>
      </c>
    </row>
    <row r="789" spans="1:9" ht="12.6" customHeight="1" x14ac:dyDescent="0.3">
      <c r="A789" s="161" t="s">
        <v>1511</v>
      </c>
      <c r="B789" s="162" t="s">
        <v>475</v>
      </c>
      <c r="C789" s="170">
        <v>2718.72</v>
      </c>
      <c r="D789" s="171">
        <v>2718.72</v>
      </c>
      <c r="E789" s="165" t="s">
        <v>4027</v>
      </c>
      <c r="F789" s="166" t="s">
        <v>3069</v>
      </c>
      <c r="G789" s="167"/>
      <c r="H789" s="28">
        <f>VLOOKUP(A789,РАСЧЕТ!$A$3:$AV$1220,48,0)</f>
        <v>6897.5985598985089</v>
      </c>
      <c r="I789" s="28">
        <f t="shared" si="12"/>
        <v>4178.8785598985087</v>
      </c>
    </row>
    <row r="790" spans="1:9" ht="12.6" customHeight="1" x14ac:dyDescent="0.3">
      <c r="A790" s="161" t="s">
        <v>1434</v>
      </c>
      <c r="B790" s="162" t="s">
        <v>397</v>
      </c>
      <c r="C790" s="170">
        <v>2443.84</v>
      </c>
      <c r="D790" s="171">
        <v>2443.84</v>
      </c>
      <c r="E790" s="165" t="s">
        <v>4027</v>
      </c>
      <c r="F790" s="166" t="s">
        <v>3070</v>
      </c>
      <c r="G790" s="167"/>
      <c r="H790" s="28">
        <f>VLOOKUP(A790,РАСЧЕТ!$A$3:$AV$1220,48,0)</f>
        <v>3051.1561998724483</v>
      </c>
      <c r="I790" s="28">
        <f t="shared" si="12"/>
        <v>607.31619987244812</v>
      </c>
    </row>
    <row r="791" spans="1:9" ht="12.6" customHeight="1" x14ac:dyDescent="0.3">
      <c r="A791" s="161" t="s">
        <v>1569</v>
      </c>
      <c r="B791" s="162" t="s">
        <v>425</v>
      </c>
      <c r="C791" s="170">
        <v>3586.31</v>
      </c>
      <c r="D791" s="171">
        <v>3586.31</v>
      </c>
      <c r="E791" s="165" t="s">
        <v>4027</v>
      </c>
      <c r="F791" s="166" t="s">
        <v>3071</v>
      </c>
      <c r="G791" s="167"/>
      <c r="H791" s="28">
        <f>VLOOKUP(A791,РАСЧЕТ!$A$3:$AV$1220,48,0)</f>
        <v>7743.8096160007262</v>
      </c>
      <c r="I791" s="28">
        <f t="shared" si="12"/>
        <v>4157.4996160007267</v>
      </c>
    </row>
    <row r="792" spans="1:9" ht="12.6" customHeight="1" x14ac:dyDescent="0.3">
      <c r="A792" s="161" t="s">
        <v>1635</v>
      </c>
      <c r="B792" s="162" t="s">
        <v>437</v>
      </c>
      <c r="C792" s="170">
        <v>3388.73</v>
      </c>
      <c r="D792" s="171">
        <v>3388.73</v>
      </c>
      <c r="E792" s="165" t="s">
        <v>4027</v>
      </c>
      <c r="F792" s="166" t="s">
        <v>3072</v>
      </c>
      <c r="G792" s="167"/>
      <c r="H792" s="28">
        <f>VLOOKUP(A792,РАСЧЕТ!$A$3:$AV$1220,48,0)</f>
        <v>10286.695526657859</v>
      </c>
      <c r="I792" s="28">
        <f t="shared" si="12"/>
        <v>6897.9655266578593</v>
      </c>
    </row>
    <row r="793" spans="1:9" ht="12.6" customHeight="1" x14ac:dyDescent="0.3">
      <c r="A793" s="161" t="s">
        <v>2234</v>
      </c>
      <c r="B793" s="162" t="s">
        <v>448</v>
      </c>
      <c r="C793" s="170">
        <v>2718.72</v>
      </c>
      <c r="D793" s="171">
        <v>2718.72</v>
      </c>
      <c r="E793" s="165" t="s">
        <v>4027</v>
      </c>
      <c r="F793" s="166" t="s">
        <v>3501</v>
      </c>
      <c r="G793" s="167"/>
      <c r="H793" s="28">
        <f>VLOOKUP(A793,РАСЧЕТ!$A$3:$AV$1220,48,0)</f>
        <v>5870.4568705730053</v>
      </c>
      <c r="I793" s="28">
        <f t="shared" si="12"/>
        <v>3151.7368705730055</v>
      </c>
    </row>
    <row r="794" spans="1:9" ht="12.6" customHeight="1" x14ac:dyDescent="0.3">
      <c r="A794" s="161" t="s">
        <v>1520</v>
      </c>
      <c r="B794" s="162" t="s">
        <v>315</v>
      </c>
      <c r="C794" s="170">
        <v>2392.3000000000002</v>
      </c>
      <c r="D794" s="171">
        <v>2392.3000000000002</v>
      </c>
      <c r="E794" s="165" t="s">
        <v>4027</v>
      </c>
      <c r="F794" s="166" t="s">
        <v>2754</v>
      </c>
      <c r="G794" s="167"/>
      <c r="H794" s="28">
        <f>VLOOKUP(A794,РАСЧЕТ!$A$3:$AV$1220,48,0)</f>
        <v>5165.6310851645558</v>
      </c>
      <c r="I794" s="28">
        <f t="shared" si="12"/>
        <v>2773.3310851645556</v>
      </c>
    </row>
    <row r="795" spans="1:9" ht="12.6" customHeight="1" x14ac:dyDescent="0.3">
      <c r="A795" s="161" t="s">
        <v>1602</v>
      </c>
      <c r="B795" s="162" t="s">
        <v>416</v>
      </c>
      <c r="C795" s="170">
        <v>2443.84</v>
      </c>
      <c r="D795" s="171">
        <v>2443.84</v>
      </c>
      <c r="E795" s="165" t="s">
        <v>4027</v>
      </c>
      <c r="F795" s="166" t="s">
        <v>3073</v>
      </c>
      <c r="G795" s="167"/>
      <c r="H795" s="28">
        <f>VLOOKUP(A795,РАСЧЕТ!$A$3:$AV$1220,48,0)</f>
        <v>5276.9193670711538</v>
      </c>
      <c r="I795" s="28">
        <f t="shared" si="12"/>
        <v>2833.0793670711537</v>
      </c>
    </row>
    <row r="796" spans="1:9" ht="12.6" customHeight="1" x14ac:dyDescent="0.3">
      <c r="A796" s="161" t="s">
        <v>1274</v>
      </c>
      <c r="B796" s="162" t="s">
        <v>444</v>
      </c>
      <c r="C796" s="170">
        <v>3586.31</v>
      </c>
      <c r="D796" s="171">
        <v>3586.31</v>
      </c>
      <c r="E796" s="165" t="s">
        <v>4027</v>
      </c>
      <c r="F796" s="166" t="s">
        <v>3074</v>
      </c>
      <c r="G796" s="167"/>
      <c r="H796" s="28">
        <f>VLOOKUP(A796,РАСЧЕТ!$A$3:$AV$1220,48,0)</f>
        <v>7174.7091559279816</v>
      </c>
      <c r="I796" s="28">
        <f t="shared" si="12"/>
        <v>3588.3991559279816</v>
      </c>
    </row>
    <row r="797" spans="1:9" ht="12.6" customHeight="1" x14ac:dyDescent="0.3">
      <c r="A797" s="161" t="s">
        <v>1312</v>
      </c>
      <c r="B797" s="162" t="s">
        <v>413</v>
      </c>
      <c r="C797" s="170">
        <v>3388.73</v>
      </c>
      <c r="D797" s="171">
        <v>3388.73</v>
      </c>
      <c r="E797" s="165" t="s">
        <v>4027</v>
      </c>
      <c r="F797" s="166" t="s">
        <v>3075</v>
      </c>
      <c r="G797" s="167"/>
      <c r="H797" s="28">
        <f>VLOOKUP(A797,РАСЧЕТ!$A$3:$AV$1220,48,0)</f>
        <v>7643.8716468261946</v>
      </c>
      <c r="I797" s="28">
        <f t="shared" si="12"/>
        <v>4255.1416468261941</v>
      </c>
    </row>
    <row r="798" spans="1:9" ht="12.6" customHeight="1" x14ac:dyDescent="0.3">
      <c r="A798" s="161" t="s">
        <v>1409</v>
      </c>
      <c r="B798" s="162" t="s">
        <v>429</v>
      </c>
      <c r="C798" s="170">
        <v>2718.72</v>
      </c>
      <c r="D798" s="171">
        <v>2718.72</v>
      </c>
      <c r="E798" s="165" t="s">
        <v>4027</v>
      </c>
      <c r="F798" s="166" t="s">
        <v>3076</v>
      </c>
      <c r="G798" s="167"/>
      <c r="H798" s="28">
        <f>VLOOKUP(A798,РАСЧЕТ!$A$3:$AV$1220,48,0)</f>
        <v>4673.1961558027087</v>
      </c>
      <c r="I798" s="28">
        <f t="shared" si="12"/>
        <v>1954.4761558027089</v>
      </c>
    </row>
    <row r="799" spans="1:9" ht="12.6" customHeight="1" x14ac:dyDescent="0.3">
      <c r="A799" s="161" t="s">
        <v>1438</v>
      </c>
      <c r="B799" s="162" t="s">
        <v>410</v>
      </c>
      <c r="C799" s="170">
        <v>2443.84</v>
      </c>
      <c r="D799" s="171">
        <v>2443.84</v>
      </c>
      <c r="E799" s="165" t="s">
        <v>4027</v>
      </c>
      <c r="F799" s="166" t="s">
        <v>3077</v>
      </c>
      <c r="G799" s="167"/>
      <c r="H799" s="28">
        <f>VLOOKUP(A799,РАСЧЕТ!$A$3:$AV$1220,48,0)</f>
        <v>5276.9193670711538</v>
      </c>
      <c r="I799" s="28">
        <f t="shared" si="12"/>
        <v>2833.0793670711537</v>
      </c>
    </row>
    <row r="800" spans="1:9" ht="12.6" customHeight="1" x14ac:dyDescent="0.3">
      <c r="A800" s="161" t="s">
        <v>3579</v>
      </c>
      <c r="B800" s="162" t="s">
        <v>409</v>
      </c>
      <c r="C800" s="170">
        <v>3586.31</v>
      </c>
      <c r="D800" s="171">
        <v>3586.31</v>
      </c>
      <c r="E800" s="165" t="s">
        <v>4027</v>
      </c>
      <c r="F800" s="166" t="s">
        <v>4039</v>
      </c>
      <c r="G800" s="167"/>
      <c r="H800" s="28">
        <f>VLOOKUP(A800,РАСЧЕТ!$A$3:$AV$1220,48,0)</f>
        <v>7743.8096160007262</v>
      </c>
      <c r="I800" s="28">
        <f t="shared" si="12"/>
        <v>4157.4996160007267</v>
      </c>
    </row>
    <row r="801" spans="1:9" ht="12.6" customHeight="1" x14ac:dyDescent="0.3">
      <c r="A801" s="161" t="s">
        <v>1435</v>
      </c>
      <c r="B801" s="162" t="s">
        <v>457</v>
      </c>
      <c r="C801" s="170">
        <v>3388.73</v>
      </c>
      <c r="D801" s="171">
        <v>3388.73</v>
      </c>
      <c r="E801" s="165" t="s">
        <v>4027</v>
      </c>
      <c r="F801" s="166" t="s">
        <v>3078</v>
      </c>
      <c r="G801" s="167"/>
      <c r="H801" s="28">
        <f>VLOOKUP(A801,РАСЧЕТ!$A$3:$AV$1220,48,0)</f>
        <v>5763.0260916801781</v>
      </c>
      <c r="I801" s="28">
        <f t="shared" si="12"/>
        <v>2374.2960916801781</v>
      </c>
    </row>
    <row r="802" spans="1:9" ht="12.6" customHeight="1" x14ac:dyDescent="0.3">
      <c r="A802" s="161" t="s">
        <v>1531</v>
      </c>
      <c r="B802" s="162" t="s">
        <v>459</v>
      </c>
      <c r="C802" s="170">
        <v>2718.72</v>
      </c>
      <c r="D802" s="171">
        <v>2718.72</v>
      </c>
      <c r="E802" s="165" t="s">
        <v>4027</v>
      </c>
      <c r="F802" s="166" t="s">
        <v>3079</v>
      </c>
      <c r="G802" s="167"/>
      <c r="H802" s="28">
        <f>VLOOKUP(A802,РАСЧЕТ!$A$3:$AV$1220,48,0)</f>
        <v>6112.0327500610783</v>
      </c>
      <c r="I802" s="28">
        <f t="shared" si="12"/>
        <v>3393.3127500610785</v>
      </c>
    </row>
    <row r="803" spans="1:9" ht="12.6" customHeight="1" x14ac:dyDescent="0.3">
      <c r="A803" s="161" t="s">
        <v>1481</v>
      </c>
      <c r="B803" s="162" t="s">
        <v>453</v>
      </c>
      <c r="C803" s="170">
        <v>2443.84</v>
      </c>
      <c r="D803" s="171">
        <v>2443.84</v>
      </c>
      <c r="E803" s="165" t="s">
        <v>4027</v>
      </c>
      <c r="F803" s="166" t="s">
        <v>3080</v>
      </c>
      <c r="G803" s="167"/>
      <c r="H803" s="28">
        <f>VLOOKUP(A803,РАСЧЕТ!$A$3:$AV$1220,48,0)</f>
        <v>3051.1561998724483</v>
      </c>
      <c r="I803" s="28">
        <f t="shared" si="12"/>
        <v>607.31619987244812</v>
      </c>
    </row>
    <row r="804" spans="1:9" ht="12.6" customHeight="1" x14ac:dyDescent="0.3">
      <c r="A804" s="161" t="s">
        <v>1458</v>
      </c>
      <c r="B804" s="162" t="s">
        <v>399</v>
      </c>
      <c r="C804" s="170">
        <v>3586.31</v>
      </c>
      <c r="D804" s="171">
        <v>3586.31</v>
      </c>
      <c r="E804" s="165" t="s">
        <v>4027</v>
      </c>
      <c r="F804" s="166" t="s">
        <v>3081</v>
      </c>
      <c r="G804" s="167"/>
      <c r="H804" s="28">
        <f>VLOOKUP(A804,РАСЧЕТ!$A$3:$AV$1220,48,0)</f>
        <v>7743.8096160007262</v>
      </c>
      <c r="I804" s="28">
        <f t="shared" si="12"/>
        <v>4157.4996160007267</v>
      </c>
    </row>
    <row r="805" spans="1:9" ht="12.6" customHeight="1" x14ac:dyDescent="0.3">
      <c r="A805" s="161" t="s">
        <v>1909</v>
      </c>
      <c r="B805" s="162" t="s">
        <v>263</v>
      </c>
      <c r="C805" s="170">
        <v>3655.02</v>
      </c>
      <c r="D805" s="171">
        <v>3655.02</v>
      </c>
      <c r="E805" s="165" t="s">
        <v>4027</v>
      </c>
      <c r="F805" s="166" t="s">
        <v>2722</v>
      </c>
      <c r="G805" s="167"/>
      <c r="H805" s="28">
        <f>VLOOKUP(A805,РАСЧЕТ!$A$3:$AV$1220,48,0)</f>
        <v>7892.1939918761882</v>
      </c>
      <c r="I805" s="28">
        <f t="shared" si="12"/>
        <v>4237.1739918761887</v>
      </c>
    </row>
    <row r="806" spans="1:9" ht="12.6" customHeight="1" x14ac:dyDescent="0.3">
      <c r="A806" s="161" t="s">
        <v>1375</v>
      </c>
      <c r="B806" s="162" t="s">
        <v>121</v>
      </c>
      <c r="C806" s="170">
        <v>3603.48</v>
      </c>
      <c r="D806" s="171">
        <v>3603.48</v>
      </c>
      <c r="E806" s="165" t="s">
        <v>4027</v>
      </c>
      <c r="F806" s="166" t="s">
        <v>2755</v>
      </c>
      <c r="G806" s="167"/>
      <c r="H806" s="28">
        <f>VLOOKUP(A806,РАСЧЕТ!$A$3:$AV$1220,48,0)</f>
        <v>7780.9057099695929</v>
      </c>
      <c r="I806" s="28">
        <f t="shared" si="12"/>
        <v>4177.4257099695933</v>
      </c>
    </row>
    <row r="807" spans="1:9" ht="12.6" customHeight="1" x14ac:dyDescent="0.3">
      <c r="A807" s="161" t="s">
        <v>1526</v>
      </c>
      <c r="B807" s="162" t="s">
        <v>417</v>
      </c>
      <c r="C807" s="170">
        <v>3388.73</v>
      </c>
      <c r="D807" s="171">
        <v>3388.73</v>
      </c>
      <c r="E807" s="165" t="s">
        <v>4027</v>
      </c>
      <c r="F807" s="166" t="s">
        <v>3082</v>
      </c>
      <c r="G807" s="167"/>
      <c r="H807" s="28">
        <f>VLOOKUP(A807,РАСЧЕТ!$A$3:$AV$1220,48,0)</f>
        <v>7764.8857010831316</v>
      </c>
      <c r="I807" s="28">
        <f t="shared" si="12"/>
        <v>4376.1557010831311</v>
      </c>
    </row>
    <row r="808" spans="1:9" ht="12.6" customHeight="1" x14ac:dyDescent="0.3">
      <c r="A808" s="161" t="s">
        <v>1535</v>
      </c>
      <c r="B808" s="162" t="s">
        <v>477</v>
      </c>
      <c r="C808" s="170">
        <v>2718.72</v>
      </c>
      <c r="D808" s="171">
        <v>2718.72</v>
      </c>
      <c r="E808" s="165" t="s">
        <v>4027</v>
      </c>
      <c r="F808" s="166" t="s">
        <v>3083</v>
      </c>
      <c r="G808" s="167"/>
      <c r="H808" s="28">
        <f>VLOOKUP(A808,РАСЧЕТ!$A$3:$AV$1220,48,0)</f>
        <v>6668.9025082095432</v>
      </c>
      <c r="I808" s="28">
        <f t="shared" si="12"/>
        <v>3950.1825082095434</v>
      </c>
    </row>
    <row r="809" spans="1:9" ht="12.6" customHeight="1" x14ac:dyDescent="0.3">
      <c r="A809" s="161" t="s">
        <v>2233</v>
      </c>
      <c r="B809" s="162" t="s">
        <v>432</v>
      </c>
      <c r="C809" s="170">
        <v>2443.84</v>
      </c>
      <c r="D809" s="171">
        <v>2443.84</v>
      </c>
      <c r="E809" s="165" t="s">
        <v>4027</v>
      </c>
      <c r="F809" s="166" t="s">
        <v>3479</v>
      </c>
      <c r="G809" s="167"/>
      <c r="H809" s="28">
        <f>VLOOKUP(A809,РАСЧЕТ!$A$3:$AV$1220,48,0)</f>
        <v>3051.1561998724483</v>
      </c>
      <c r="I809" s="28">
        <f t="shared" si="12"/>
        <v>607.31619987244812</v>
      </c>
    </row>
    <row r="810" spans="1:9" ht="12.6" customHeight="1" x14ac:dyDescent="0.3">
      <c r="A810" s="161" t="s">
        <v>1653</v>
      </c>
      <c r="B810" s="162" t="s">
        <v>431</v>
      </c>
      <c r="C810" s="170">
        <v>3586.31</v>
      </c>
      <c r="D810" s="171">
        <v>3586.31</v>
      </c>
      <c r="E810" s="165" t="s">
        <v>4027</v>
      </c>
      <c r="F810" s="166" t="s">
        <v>3084</v>
      </c>
      <c r="G810" s="167"/>
      <c r="H810" s="28">
        <f>VLOOKUP(A810,РАСЧЕТ!$A$3:$AV$1220,48,0)</f>
        <v>7743.8096160007262</v>
      </c>
      <c r="I810" s="28">
        <f t="shared" si="12"/>
        <v>4157.4996160007267</v>
      </c>
    </row>
    <row r="811" spans="1:9" ht="12.6" customHeight="1" x14ac:dyDescent="0.3">
      <c r="A811" s="161" t="s">
        <v>1567</v>
      </c>
      <c r="B811" s="162" t="s">
        <v>464</v>
      </c>
      <c r="C811" s="170">
        <v>3388.73</v>
      </c>
      <c r="D811" s="171">
        <v>3388.73</v>
      </c>
      <c r="E811" s="165" t="s">
        <v>4027</v>
      </c>
      <c r="F811" s="166" t="s">
        <v>3085</v>
      </c>
      <c r="G811" s="167"/>
      <c r="H811" s="28">
        <f>VLOOKUP(A811,РАСЧЕТ!$A$3:$AV$1220,48,0)</f>
        <v>7317.204535358771</v>
      </c>
      <c r="I811" s="28">
        <f t="shared" si="12"/>
        <v>3928.4745353587709</v>
      </c>
    </row>
    <row r="812" spans="1:9" ht="12.6" customHeight="1" x14ac:dyDescent="0.3">
      <c r="A812" s="161" t="s">
        <v>1636</v>
      </c>
      <c r="B812" s="162" t="s">
        <v>389</v>
      </c>
      <c r="C812" s="170">
        <v>2718.72</v>
      </c>
      <c r="D812" s="171">
        <v>2718.72</v>
      </c>
      <c r="E812" s="165" t="s">
        <v>4027</v>
      </c>
      <c r="F812" s="166" t="s">
        <v>3086</v>
      </c>
      <c r="G812" s="167"/>
      <c r="H812" s="28">
        <f>VLOOKUP(A812,РАСЧЕТ!$A$3:$AV$1220,48,0)</f>
        <v>5870.4568705730053</v>
      </c>
      <c r="I812" s="28">
        <f t="shared" si="12"/>
        <v>3151.7368705730055</v>
      </c>
    </row>
    <row r="813" spans="1:9" ht="12.6" customHeight="1" x14ac:dyDescent="0.3">
      <c r="A813" s="161" t="s">
        <v>1474</v>
      </c>
      <c r="B813" s="162" t="s">
        <v>443</v>
      </c>
      <c r="C813" s="170">
        <v>2443.84</v>
      </c>
      <c r="D813" s="171">
        <v>2443.84</v>
      </c>
      <c r="E813" s="165" t="s">
        <v>4027</v>
      </c>
      <c r="F813" s="166" t="s">
        <v>3087</v>
      </c>
      <c r="G813" s="167"/>
      <c r="H813" s="28">
        <f>VLOOKUP(A813,РАСЧЕТ!$A$3:$AV$1220,48,0)</f>
        <v>5093.0119797501538</v>
      </c>
      <c r="I813" s="28">
        <f t="shared" si="12"/>
        <v>2649.1719797501537</v>
      </c>
    </row>
    <row r="814" spans="1:9" ht="12.6" customHeight="1" x14ac:dyDescent="0.3">
      <c r="A814" s="161" t="s">
        <v>1527</v>
      </c>
      <c r="B814" s="162" t="s">
        <v>451</v>
      </c>
      <c r="C814" s="170">
        <v>3586.31</v>
      </c>
      <c r="D814" s="171">
        <v>3586.31</v>
      </c>
      <c r="E814" s="165" t="s">
        <v>4027</v>
      </c>
      <c r="F814" s="166" t="s">
        <v>3088</v>
      </c>
      <c r="G814" s="167"/>
      <c r="H814" s="28">
        <f>VLOOKUP(A814,РАСЧЕТ!$A$3:$AV$1220,48,0)</f>
        <v>7743.8096160007262</v>
      </c>
      <c r="I814" s="28">
        <f t="shared" si="12"/>
        <v>4157.4996160007267</v>
      </c>
    </row>
    <row r="815" spans="1:9" ht="12.6" customHeight="1" x14ac:dyDescent="0.3">
      <c r="A815" s="161" t="s">
        <v>1317</v>
      </c>
      <c r="B815" s="162" t="s">
        <v>391</v>
      </c>
      <c r="C815" s="170">
        <v>3388.73</v>
      </c>
      <c r="D815" s="171">
        <v>3388.73</v>
      </c>
      <c r="E815" s="165" t="s">
        <v>4027</v>
      </c>
      <c r="F815" s="166" t="s">
        <v>3089</v>
      </c>
      <c r="G815" s="167"/>
      <c r="H815" s="28">
        <f>VLOOKUP(A815,РАСЧЕТ!$A$3:$AV$1220,48,0)</f>
        <v>7317.204535358771</v>
      </c>
      <c r="I815" s="28">
        <f t="shared" si="12"/>
        <v>3928.4745353587709</v>
      </c>
    </row>
    <row r="816" spans="1:9" ht="12.6" customHeight="1" x14ac:dyDescent="0.3">
      <c r="A816" s="161" t="s">
        <v>1641</v>
      </c>
      <c r="B816" s="162" t="s">
        <v>407</v>
      </c>
      <c r="C816" s="170">
        <v>2718.72</v>
      </c>
      <c r="D816" s="171">
        <v>2718.72</v>
      </c>
      <c r="E816" s="165" t="s">
        <v>4027</v>
      </c>
      <c r="F816" s="166" t="s">
        <v>3090</v>
      </c>
      <c r="G816" s="167"/>
      <c r="H816" s="28">
        <f>VLOOKUP(A816,РАСЧЕТ!$A$3:$AV$1220,48,0)</f>
        <v>5870.4568705730053</v>
      </c>
      <c r="I816" s="28">
        <f t="shared" si="12"/>
        <v>3151.7368705730055</v>
      </c>
    </row>
    <row r="817" spans="1:9" ht="12.6" customHeight="1" x14ac:dyDescent="0.3">
      <c r="A817" s="161" t="s">
        <v>1642</v>
      </c>
      <c r="B817" s="162" t="s">
        <v>316</v>
      </c>
      <c r="C817" s="170">
        <v>3466.05</v>
      </c>
      <c r="D817" s="171">
        <v>3466.05</v>
      </c>
      <c r="E817" s="165" t="s">
        <v>4027</v>
      </c>
      <c r="F817" s="166" t="s">
        <v>2756</v>
      </c>
      <c r="G817" s="167"/>
      <c r="H817" s="28">
        <f>VLOOKUP(A817,РАСЧЕТ!$A$3:$AV$1220,48,0)</f>
        <v>7484.1369582186671</v>
      </c>
      <c r="I817" s="28">
        <f t="shared" si="12"/>
        <v>4018.086958218667</v>
      </c>
    </row>
    <row r="818" spans="1:9" ht="12.6" customHeight="1" x14ac:dyDescent="0.3">
      <c r="A818" s="161" t="s">
        <v>1309</v>
      </c>
      <c r="B818" s="162" t="s">
        <v>447</v>
      </c>
      <c r="C818" s="170">
        <v>2443.84</v>
      </c>
      <c r="D818" s="171">
        <v>2443.84</v>
      </c>
      <c r="E818" s="165" t="s">
        <v>4027</v>
      </c>
      <c r="F818" s="166" t="s">
        <v>3091</v>
      </c>
      <c r="G818" s="167"/>
      <c r="H818" s="28">
        <f>VLOOKUP(A818,РАСЧЕТ!$A$3:$AV$1220,48,0)</f>
        <v>3052.1817427051342</v>
      </c>
      <c r="I818" s="28">
        <f t="shared" si="12"/>
        <v>608.34174270513404</v>
      </c>
    </row>
    <row r="819" spans="1:9" ht="12.6" customHeight="1" x14ac:dyDescent="0.3">
      <c r="A819" s="161" t="s">
        <v>2362</v>
      </c>
      <c r="B819" s="162" t="s">
        <v>465</v>
      </c>
      <c r="C819" s="170">
        <v>3586.31</v>
      </c>
      <c r="D819" s="171">
        <v>3586.31</v>
      </c>
      <c r="E819" s="165" t="s">
        <v>4027</v>
      </c>
      <c r="F819" s="166" t="s">
        <v>3511</v>
      </c>
      <c r="G819" s="167"/>
      <c r="H819" s="28">
        <f>VLOOKUP(A819,РАСЧЕТ!$A$3:$AV$1220,48,0)</f>
        <v>7743.8096160007262</v>
      </c>
      <c r="I819" s="28">
        <f t="shared" si="12"/>
        <v>4157.4996160007267</v>
      </c>
    </row>
    <row r="820" spans="1:9" ht="12.6" customHeight="1" x14ac:dyDescent="0.3">
      <c r="A820" s="161" t="s">
        <v>1562</v>
      </c>
      <c r="B820" s="162" t="s">
        <v>439</v>
      </c>
      <c r="C820" s="170">
        <v>3388.73</v>
      </c>
      <c r="D820" s="171">
        <v>3388.73</v>
      </c>
      <c r="E820" s="165" t="s">
        <v>4027</v>
      </c>
      <c r="F820" s="166" t="s">
        <v>3092</v>
      </c>
      <c r="G820" s="167"/>
      <c r="H820" s="28">
        <f>VLOOKUP(A820,РАСЧЕТ!$A$3:$AV$1220,48,0)</f>
        <v>7317.204535358771</v>
      </c>
      <c r="I820" s="28">
        <f t="shared" si="12"/>
        <v>3928.4745353587709</v>
      </c>
    </row>
    <row r="821" spans="1:9" ht="12.6" customHeight="1" x14ac:dyDescent="0.3">
      <c r="A821" s="161" t="s">
        <v>1563</v>
      </c>
      <c r="B821" s="162" t="s">
        <v>1199</v>
      </c>
      <c r="C821" s="170">
        <v>2718.72</v>
      </c>
      <c r="D821" s="171">
        <v>2718.72</v>
      </c>
      <c r="E821" s="165" t="s">
        <v>4027</v>
      </c>
      <c r="F821" s="166" t="s">
        <v>3093</v>
      </c>
      <c r="G821" s="167"/>
      <c r="H821" s="28">
        <f>VLOOKUP(A821,РАСЧЕТ!$A$3:$AV$1220,48,0)</f>
        <v>5870.4568705730053</v>
      </c>
      <c r="I821" s="28">
        <f t="shared" si="12"/>
        <v>3151.7368705730055</v>
      </c>
    </row>
    <row r="822" spans="1:9" ht="12.6" customHeight="1" x14ac:dyDescent="0.3">
      <c r="A822" s="161" t="s">
        <v>1617</v>
      </c>
      <c r="B822" s="162" t="s">
        <v>638</v>
      </c>
      <c r="C822" s="170">
        <v>2443.84</v>
      </c>
      <c r="D822" s="171">
        <v>2443.84</v>
      </c>
      <c r="E822" s="165" t="s">
        <v>4027</v>
      </c>
      <c r="F822" s="166" t="s">
        <v>3094</v>
      </c>
      <c r="G822" s="167"/>
      <c r="H822" s="28">
        <f>VLOOKUP(A822,РАСЧЕТ!$A$3:$AV$1220,48,0)</f>
        <v>5276.9193670711538</v>
      </c>
      <c r="I822" s="28">
        <f t="shared" si="12"/>
        <v>2833.0793670711537</v>
      </c>
    </row>
    <row r="823" spans="1:9" ht="12.6" customHeight="1" x14ac:dyDescent="0.3">
      <c r="A823" s="161" t="s">
        <v>2239</v>
      </c>
      <c r="B823" s="162" t="s">
        <v>783</v>
      </c>
      <c r="C823" s="170">
        <v>3586.31</v>
      </c>
      <c r="D823" s="171">
        <v>3586.31</v>
      </c>
      <c r="E823" s="165" t="s">
        <v>4027</v>
      </c>
      <c r="F823" s="166" t="s">
        <v>3504</v>
      </c>
      <c r="G823" s="167"/>
      <c r="H823" s="28">
        <f>VLOOKUP(A823,РАСЧЕТ!$A$3:$AV$1220,48,0)</f>
        <v>7743.8096160007262</v>
      </c>
      <c r="I823" s="28">
        <f t="shared" si="12"/>
        <v>4157.4996160007267</v>
      </c>
    </row>
    <row r="824" spans="1:9" ht="12.6" customHeight="1" x14ac:dyDescent="0.3">
      <c r="A824" s="161" t="s">
        <v>1605</v>
      </c>
      <c r="B824" s="162" t="s">
        <v>982</v>
      </c>
      <c r="C824" s="170">
        <v>3388.73</v>
      </c>
      <c r="D824" s="171">
        <v>3388.73</v>
      </c>
      <c r="E824" s="165" t="s">
        <v>4027</v>
      </c>
      <c r="F824" s="166" t="s">
        <v>3095</v>
      </c>
      <c r="G824" s="167"/>
      <c r="H824" s="28">
        <f>VLOOKUP(A824,РАСЧЕТ!$A$3:$AV$1220,48,0)</f>
        <v>7317.204535358771</v>
      </c>
      <c r="I824" s="28">
        <f t="shared" si="12"/>
        <v>3928.4745353587709</v>
      </c>
    </row>
    <row r="825" spans="1:9" ht="12.6" customHeight="1" x14ac:dyDescent="0.3">
      <c r="A825" s="161" t="s">
        <v>1594</v>
      </c>
      <c r="B825" s="162" t="s">
        <v>690</v>
      </c>
      <c r="C825" s="170">
        <v>3809.64</v>
      </c>
      <c r="D825" s="171">
        <v>3809.64</v>
      </c>
      <c r="E825" s="165" t="s">
        <v>4027</v>
      </c>
      <c r="F825" s="166" t="s">
        <v>3096</v>
      </c>
      <c r="G825" s="167"/>
      <c r="H825" s="28">
        <f>VLOOKUP(A825,РАСЧЕТ!$A$3:$AV$1220,48,0)</f>
        <v>8226.0588375959796</v>
      </c>
      <c r="I825" s="28">
        <f t="shared" si="12"/>
        <v>4416.4188375959802</v>
      </c>
    </row>
    <row r="826" spans="1:9" ht="12.6" customHeight="1" x14ac:dyDescent="0.3">
      <c r="A826" s="161" t="s">
        <v>1582</v>
      </c>
      <c r="B826" s="162" t="s">
        <v>687</v>
      </c>
      <c r="C826" s="170">
        <v>3431.69</v>
      </c>
      <c r="D826" s="171">
        <v>3431.69</v>
      </c>
      <c r="E826" s="165" t="s">
        <v>4027</v>
      </c>
      <c r="F826" s="166" t="s">
        <v>3097</v>
      </c>
      <c r="G826" s="167"/>
      <c r="H826" s="28">
        <f>VLOOKUP(A826,РАСЧЕТ!$A$3:$AV$1220,48,0)</f>
        <v>7409.9447702809348</v>
      </c>
      <c r="I826" s="28">
        <f t="shared" si="12"/>
        <v>3978.2547702809347</v>
      </c>
    </row>
    <row r="827" spans="1:9" ht="12.6" customHeight="1" x14ac:dyDescent="0.3">
      <c r="A827" s="161" t="s">
        <v>1657</v>
      </c>
      <c r="B827" s="162" t="s">
        <v>666</v>
      </c>
      <c r="C827" s="170">
        <v>5050.8900000000003</v>
      </c>
      <c r="D827" s="171">
        <v>5050.8900000000003</v>
      </c>
      <c r="E827" s="165" t="s">
        <v>4027</v>
      </c>
      <c r="F827" s="166" t="s">
        <v>3098</v>
      </c>
      <c r="G827" s="167"/>
      <c r="H827" s="28">
        <f>VLOOKUP(A827,РАСЧЕТ!$A$3:$AV$1220,48,0)</f>
        <v>10906.251626846533</v>
      </c>
      <c r="I827" s="28">
        <f t="shared" si="12"/>
        <v>5855.361626846533</v>
      </c>
    </row>
    <row r="828" spans="1:9" ht="12.6" customHeight="1" x14ac:dyDescent="0.3">
      <c r="A828" s="161" t="s">
        <v>1646</v>
      </c>
      <c r="B828" s="162" t="s">
        <v>177</v>
      </c>
      <c r="C828" s="170">
        <v>2396.6</v>
      </c>
      <c r="D828" s="171">
        <v>2396.6</v>
      </c>
      <c r="E828" s="165" t="s">
        <v>4027</v>
      </c>
      <c r="F828" s="166" t="s">
        <v>2757</v>
      </c>
      <c r="G828" s="167"/>
      <c r="H828" s="28">
        <f>VLOOKUP(A828,РАСЧЕТ!$A$3:$AV$1220,48,0)</f>
        <v>2992.1707548837012</v>
      </c>
      <c r="I828" s="28">
        <f t="shared" si="12"/>
        <v>595.57075488370128</v>
      </c>
    </row>
    <row r="829" spans="1:9" ht="12.6" customHeight="1" x14ac:dyDescent="0.3">
      <c r="A829" s="161" t="s">
        <v>1910</v>
      </c>
      <c r="B829" s="162" t="s">
        <v>650</v>
      </c>
      <c r="C829" s="170">
        <v>4763.13</v>
      </c>
      <c r="D829" s="171">
        <v>4763.13</v>
      </c>
      <c r="E829" s="165" t="s">
        <v>4027</v>
      </c>
      <c r="F829" s="166" t="s">
        <v>3099</v>
      </c>
      <c r="G829" s="167"/>
      <c r="H829" s="28">
        <f>VLOOKUP(A829,РАСЧЕТ!$A$3:$AV$1220,48,0)</f>
        <v>10284.892052868032</v>
      </c>
      <c r="I829" s="28">
        <f t="shared" si="12"/>
        <v>5521.7620528680318</v>
      </c>
    </row>
    <row r="830" spans="1:9" ht="12.6" customHeight="1" x14ac:dyDescent="0.3">
      <c r="A830" s="161" t="s">
        <v>1331</v>
      </c>
      <c r="B830" s="162" t="s">
        <v>1178</v>
      </c>
      <c r="C830" s="170">
        <v>1494.65</v>
      </c>
      <c r="D830" s="171">
        <v>1494.65</v>
      </c>
      <c r="E830" s="165" t="s">
        <v>4027</v>
      </c>
      <c r="F830" s="166" t="s">
        <v>3100</v>
      </c>
      <c r="G830" s="167"/>
      <c r="H830" s="28">
        <f>VLOOKUP(A830,РАСЧЕТ!$A$3:$AV$1220,48,0)</f>
        <v>5230.8910209592823</v>
      </c>
      <c r="I830" s="28">
        <f t="shared" si="12"/>
        <v>3736.2410209592822</v>
      </c>
    </row>
    <row r="831" spans="1:9" ht="12.6" customHeight="1" x14ac:dyDescent="0.3">
      <c r="A831" s="161" t="s">
        <v>1624</v>
      </c>
      <c r="B831" s="162" t="s">
        <v>702</v>
      </c>
      <c r="C831" s="170">
        <v>2572.69</v>
      </c>
      <c r="D831" s="171">
        <v>2572.69</v>
      </c>
      <c r="E831" s="165" t="s">
        <v>4027</v>
      </c>
      <c r="F831" s="166" t="s">
        <v>3101</v>
      </c>
      <c r="G831" s="167"/>
      <c r="H831" s="28">
        <f>VLOOKUP(A831,РАСЧЕТ!$A$3:$AV$1220,48,0)</f>
        <v>8835.0769469133083</v>
      </c>
      <c r="I831" s="28">
        <f t="shared" si="12"/>
        <v>6262.3869469133078</v>
      </c>
    </row>
    <row r="832" spans="1:9" ht="12.6" customHeight="1" x14ac:dyDescent="0.3">
      <c r="A832" s="161" t="s">
        <v>2321</v>
      </c>
      <c r="B832" s="162" t="s">
        <v>581</v>
      </c>
      <c r="C832" s="170">
        <v>1760.94</v>
      </c>
      <c r="D832" s="171">
        <v>1760.94</v>
      </c>
      <c r="E832" s="165" t="s">
        <v>4027</v>
      </c>
      <c r="F832" s="166" t="s">
        <v>3471</v>
      </c>
      <c r="G832" s="167"/>
      <c r="H832" s="28">
        <f>VLOOKUP(A832,РАСЧЕТ!$A$3:$AV$1220,48,0)</f>
        <v>3802.3496318087396</v>
      </c>
      <c r="I832" s="28">
        <f t="shared" si="12"/>
        <v>2041.4096318087395</v>
      </c>
    </row>
    <row r="833" spans="1:9" ht="12.6" customHeight="1" x14ac:dyDescent="0.3">
      <c r="A833" s="161" t="s">
        <v>1643</v>
      </c>
      <c r="B833" s="162" t="s">
        <v>961</v>
      </c>
      <c r="C833" s="170">
        <v>1434.52</v>
      </c>
      <c r="D833" s="171">
        <v>1434.52</v>
      </c>
      <c r="E833" s="165" t="s">
        <v>4027</v>
      </c>
      <c r="F833" s="166" t="s">
        <v>3102</v>
      </c>
      <c r="G833" s="167"/>
      <c r="H833" s="28">
        <f>VLOOKUP(A833,РАСЧЕТ!$A$3:$AV$1220,48,0)</f>
        <v>3435.9833060138308</v>
      </c>
      <c r="I833" s="28">
        <f t="shared" si="12"/>
        <v>2001.4633060138308</v>
      </c>
    </row>
    <row r="834" spans="1:9" ht="12.6" customHeight="1" x14ac:dyDescent="0.3">
      <c r="A834" s="161" t="s">
        <v>1585</v>
      </c>
      <c r="B834" s="162" t="s">
        <v>1120</v>
      </c>
      <c r="C834" s="170">
        <v>1421.63</v>
      </c>
      <c r="D834" s="171">
        <v>1421.63</v>
      </c>
      <c r="E834" s="165" t="s">
        <v>4027</v>
      </c>
      <c r="F834" s="166" t="s">
        <v>3103</v>
      </c>
      <c r="G834" s="167"/>
      <c r="H834" s="28">
        <f>VLOOKUP(A834,РАСЧЕТ!$A$3:$AV$1220,48,0)</f>
        <v>3069.7017759236414</v>
      </c>
      <c r="I834" s="28">
        <f t="shared" ref="I834:I897" si="13">H834-C834</f>
        <v>1648.0717759236413</v>
      </c>
    </row>
    <row r="835" spans="1:9" ht="12.6" customHeight="1" x14ac:dyDescent="0.3">
      <c r="A835" s="161" t="s">
        <v>1318</v>
      </c>
      <c r="B835" s="162" t="s">
        <v>962</v>
      </c>
      <c r="C835" s="170">
        <v>1752.35</v>
      </c>
      <c r="D835" s="171">
        <v>1752.35</v>
      </c>
      <c r="E835" s="165" t="s">
        <v>4027</v>
      </c>
      <c r="F835" s="166" t="s">
        <v>3104</v>
      </c>
      <c r="G835" s="167"/>
      <c r="H835" s="28">
        <f>VLOOKUP(A835,РАСЧЕТ!$A$3:$AV$1220,48,0)</f>
        <v>5001.9133106546442</v>
      </c>
      <c r="I835" s="28">
        <f t="shared" si="13"/>
        <v>3249.5633106546443</v>
      </c>
    </row>
    <row r="836" spans="1:9" ht="12.6" customHeight="1" x14ac:dyDescent="0.3">
      <c r="A836" s="161" t="s">
        <v>2338</v>
      </c>
      <c r="B836" s="162" t="s">
        <v>1197</v>
      </c>
      <c r="C836" s="170">
        <v>2697.24</v>
      </c>
      <c r="D836" s="171">
        <v>2697.24</v>
      </c>
      <c r="E836" s="165" t="s">
        <v>4027</v>
      </c>
      <c r="F836" s="166" t="s">
        <v>3500</v>
      </c>
      <c r="G836" s="167"/>
      <c r="H836" s="28">
        <f>VLOOKUP(A836,РАСЧЕТ!$A$3:$AV$1220,48,0)</f>
        <v>5824.0867531119238</v>
      </c>
      <c r="I836" s="28">
        <f t="shared" si="13"/>
        <v>3126.846753111924</v>
      </c>
    </row>
    <row r="837" spans="1:9" ht="12.6" customHeight="1" x14ac:dyDescent="0.3">
      <c r="A837" s="161" t="s">
        <v>1337</v>
      </c>
      <c r="B837" s="162" t="s">
        <v>994</v>
      </c>
      <c r="C837" s="170">
        <v>1447.41</v>
      </c>
      <c r="D837" s="171">
        <v>1447.41</v>
      </c>
      <c r="E837" s="165" t="s">
        <v>4027</v>
      </c>
      <c r="F837" s="166" t="s">
        <v>3105</v>
      </c>
      <c r="G837" s="167"/>
      <c r="H837" s="28">
        <f>VLOOKUP(A837,РАСЧЕТ!$A$3:$AV$1220,48,0)</f>
        <v>3125.34591687694</v>
      </c>
      <c r="I837" s="28">
        <f t="shared" si="13"/>
        <v>1677.9359168769399</v>
      </c>
    </row>
    <row r="838" spans="1:9" ht="12.6" customHeight="1" x14ac:dyDescent="0.3">
      <c r="A838" s="161" t="s">
        <v>1320</v>
      </c>
      <c r="B838" s="162" t="s">
        <v>708</v>
      </c>
      <c r="C838" s="170">
        <v>1447.41</v>
      </c>
      <c r="D838" s="171">
        <v>1447.41</v>
      </c>
      <c r="E838" s="165" t="s">
        <v>4027</v>
      </c>
      <c r="F838" s="166" t="s">
        <v>3106</v>
      </c>
      <c r="G838" s="167"/>
      <c r="H838" s="28">
        <f>VLOOKUP(A838,РАСЧЕТ!$A$3:$AV$1220,48,0)</f>
        <v>3125.34591687694</v>
      </c>
      <c r="I838" s="28">
        <f t="shared" si="13"/>
        <v>1677.9359168769399</v>
      </c>
    </row>
    <row r="839" spans="1:9" ht="12.6" customHeight="1" x14ac:dyDescent="0.3">
      <c r="A839" s="161" t="s">
        <v>1590</v>
      </c>
      <c r="B839" s="162" t="s">
        <v>317</v>
      </c>
      <c r="C839" s="170">
        <v>2392.3000000000002</v>
      </c>
      <c r="D839" s="171">
        <v>2392.3000000000002</v>
      </c>
      <c r="E839" s="165" t="s">
        <v>4027</v>
      </c>
      <c r="F839" s="166" t="s">
        <v>2758</v>
      </c>
      <c r="G839" s="167"/>
      <c r="H839" s="28">
        <f>VLOOKUP(A839,РАСЧЕТ!$A$3:$AV$1220,48,0)</f>
        <v>5165.6310851645558</v>
      </c>
      <c r="I839" s="28">
        <f t="shared" si="13"/>
        <v>2773.3310851645556</v>
      </c>
    </row>
    <row r="840" spans="1:9" ht="12.6" customHeight="1" x14ac:dyDescent="0.3">
      <c r="A840" s="161" t="s">
        <v>1350</v>
      </c>
      <c r="B840" s="162" t="s">
        <v>491</v>
      </c>
      <c r="C840" s="170">
        <v>2534.0300000000002</v>
      </c>
      <c r="D840" s="171">
        <v>2534.0300000000002</v>
      </c>
      <c r="E840" s="165" t="s">
        <v>4027</v>
      </c>
      <c r="F840" s="166" t="s">
        <v>3107</v>
      </c>
      <c r="G840" s="167"/>
      <c r="H840" s="28">
        <f>VLOOKUP(A840,РАСЧЕТ!$A$3:$AV$1220,48,0)</f>
        <v>5471.6738604076982</v>
      </c>
      <c r="I840" s="28">
        <f t="shared" si="13"/>
        <v>2937.643860407698</v>
      </c>
    </row>
    <row r="841" spans="1:9" ht="12.6" customHeight="1" x14ac:dyDescent="0.3">
      <c r="A841" s="161" t="s">
        <v>1629</v>
      </c>
      <c r="B841" s="162" t="s">
        <v>1161</v>
      </c>
      <c r="C841" s="170">
        <v>1687.92</v>
      </c>
      <c r="D841" s="171">
        <v>1687.92</v>
      </c>
      <c r="E841" s="165" t="s">
        <v>4027</v>
      </c>
      <c r="F841" s="166" t="s">
        <v>3108</v>
      </c>
      <c r="G841" s="167"/>
      <c r="H841" s="28">
        <f>VLOOKUP(A841,РАСЧЕТ!$A$3:$AV$1220,48,0)</f>
        <v>3644.6912324410605</v>
      </c>
      <c r="I841" s="28">
        <f t="shared" si="13"/>
        <v>1956.7712324410604</v>
      </c>
    </row>
    <row r="842" spans="1:9" ht="12.6" customHeight="1" x14ac:dyDescent="0.3">
      <c r="A842" s="161" t="s">
        <v>1631</v>
      </c>
      <c r="B842" s="162" t="s">
        <v>1009</v>
      </c>
      <c r="C842" s="170">
        <v>1378.69</v>
      </c>
      <c r="D842" s="171">
        <v>1378.69</v>
      </c>
      <c r="E842" s="165" t="s">
        <v>4027</v>
      </c>
      <c r="F842" s="166" t="s">
        <v>3109</v>
      </c>
      <c r="G842" s="167"/>
      <c r="H842" s="28">
        <f>VLOOKUP(A842,РАСЧЕТ!$A$3:$AV$1220,48,0)</f>
        <v>2976.9615410014771</v>
      </c>
      <c r="I842" s="28">
        <f t="shared" si="13"/>
        <v>1598.2715410014771</v>
      </c>
    </row>
    <row r="843" spans="1:9" ht="12.6" customHeight="1" x14ac:dyDescent="0.3">
      <c r="A843" s="161" t="s">
        <v>2320</v>
      </c>
      <c r="B843" s="162" t="s">
        <v>713</v>
      </c>
      <c r="C843" s="170">
        <v>1365.8</v>
      </c>
      <c r="D843" s="171">
        <v>1365.8</v>
      </c>
      <c r="E843" s="165" t="s">
        <v>4027</v>
      </c>
      <c r="F843" s="166" t="s">
        <v>3444</v>
      </c>
      <c r="G843" s="167"/>
      <c r="H843" s="28">
        <f>VLOOKUP(A843,РАСЧЕТ!$A$3:$AV$1220,48,0)</f>
        <v>2949.1394705248276</v>
      </c>
      <c r="I843" s="28">
        <f t="shared" si="13"/>
        <v>1583.3394705248277</v>
      </c>
    </row>
    <row r="844" spans="1:9" ht="12.6" customHeight="1" x14ac:dyDescent="0.3">
      <c r="A844" s="161" t="s">
        <v>2253</v>
      </c>
      <c r="B844" s="162" t="s">
        <v>932</v>
      </c>
      <c r="C844" s="170">
        <v>1679.33</v>
      </c>
      <c r="D844" s="171">
        <v>1679.33</v>
      </c>
      <c r="E844" s="165" t="s">
        <v>4027</v>
      </c>
      <c r="F844" s="166" t="s">
        <v>3457</v>
      </c>
      <c r="G844" s="167"/>
      <c r="H844" s="28">
        <f>VLOOKUP(A844,РАСЧЕТ!$A$3:$AV$1220,48,0)</f>
        <v>3626.1431854566276</v>
      </c>
      <c r="I844" s="28">
        <f t="shared" si="13"/>
        <v>1946.8131854566277</v>
      </c>
    </row>
    <row r="845" spans="1:9" ht="12.6" customHeight="1" x14ac:dyDescent="0.3">
      <c r="A845" s="161" t="s">
        <v>1556</v>
      </c>
      <c r="B845" s="162" t="s">
        <v>693</v>
      </c>
      <c r="C845" s="168"/>
      <c r="D845" s="169"/>
      <c r="E845" s="165" t="s">
        <v>4027</v>
      </c>
      <c r="F845" s="166" t="s">
        <v>3110</v>
      </c>
      <c r="G845" s="167"/>
      <c r="H845" s="28">
        <f>VLOOKUP(A845,РАСЧЕТ!$A$3:$AV$1220,48,0)</f>
        <v>0</v>
      </c>
      <c r="I845" s="28">
        <f t="shared" si="13"/>
        <v>0</v>
      </c>
    </row>
    <row r="846" spans="1:9" ht="12.6" customHeight="1" x14ac:dyDescent="0.3">
      <c r="A846" s="161" t="s">
        <v>3580</v>
      </c>
      <c r="B846" s="162" t="s">
        <v>693</v>
      </c>
      <c r="C846" s="170">
        <v>2662.89</v>
      </c>
      <c r="D846" s="171">
        <v>2662.89</v>
      </c>
      <c r="E846" s="165" t="s">
        <v>4041</v>
      </c>
      <c r="F846" s="166" t="s">
        <v>4042</v>
      </c>
      <c r="G846" s="167"/>
      <c r="H846" s="28">
        <f>VLOOKUP(A846,РАСЧЕТ!$A$3:$AV$1220,48,0)</f>
        <v>5749.8945651741924</v>
      </c>
      <c r="I846" s="28">
        <f t="shared" si="13"/>
        <v>3087.0045651741925</v>
      </c>
    </row>
    <row r="847" spans="1:9" ht="12.6" customHeight="1" x14ac:dyDescent="0.3">
      <c r="A847" s="161" t="s">
        <v>1618</v>
      </c>
      <c r="B847" s="162" t="s">
        <v>968</v>
      </c>
      <c r="C847" s="170">
        <v>1395.87</v>
      </c>
      <c r="D847" s="171">
        <v>1395.87</v>
      </c>
      <c r="E847" s="165" t="s">
        <v>4027</v>
      </c>
      <c r="F847" s="166" t="s">
        <v>3111</v>
      </c>
      <c r="G847" s="167"/>
      <c r="H847" s="28">
        <f>VLOOKUP(A847,РАСЧЕТ!$A$3:$AV$1220,48,0)</f>
        <v>3014.0576349703429</v>
      </c>
      <c r="I847" s="28">
        <f t="shared" si="13"/>
        <v>1618.187634970343</v>
      </c>
    </row>
    <row r="848" spans="1:9" ht="12.6" customHeight="1" x14ac:dyDescent="0.3">
      <c r="A848" s="161" t="s">
        <v>1305</v>
      </c>
      <c r="B848" s="162" t="s">
        <v>1012</v>
      </c>
      <c r="C848" s="170">
        <v>1447.41</v>
      </c>
      <c r="D848" s="171">
        <v>1447.41</v>
      </c>
      <c r="E848" s="165" t="s">
        <v>4027</v>
      </c>
      <c r="F848" s="166" t="s">
        <v>3112</v>
      </c>
      <c r="G848" s="167"/>
      <c r="H848" s="28">
        <f>VLOOKUP(A848,РАСЧЕТ!$A$3:$AV$1220,48,0)</f>
        <v>3125.34591687694</v>
      </c>
      <c r="I848" s="28">
        <f t="shared" si="13"/>
        <v>1677.9359168769399</v>
      </c>
    </row>
    <row r="849" spans="1:9" ht="12.6" customHeight="1" x14ac:dyDescent="0.3">
      <c r="A849" s="161" t="s">
        <v>1658</v>
      </c>
      <c r="B849" s="162" t="s">
        <v>887</v>
      </c>
      <c r="C849" s="168"/>
      <c r="D849" s="169"/>
      <c r="E849" s="165" t="s">
        <v>4027</v>
      </c>
      <c r="F849" s="166" t="s">
        <v>3113</v>
      </c>
      <c r="G849" s="167"/>
      <c r="H849" s="28">
        <f>VLOOKUP(A849,РАСЧЕТ!$A$3:$AV$1220,48,0)</f>
        <v>0</v>
      </c>
      <c r="I849" s="28">
        <f t="shared" si="13"/>
        <v>0</v>
      </c>
    </row>
    <row r="850" spans="1:9" ht="12.6" customHeight="1" x14ac:dyDescent="0.3">
      <c r="A850" s="161" t="s">
        <v>3581</v>
      </c>
      <c r="B850" s="162" t="s">
        <v>887</v>
      </c>
      <c r="C850" s="170">
        <v>2534.0300000000002</v>
      </c>
      <c r="D850" s="171">
        <v>2534.0300000000002</v>
      </c>
      <c r="E850" s="165" t="s">
        <v>4044</v>
      </c>
      <c r="F850" s="166" t="s">
        <v>4045</v>
      </c>
      <c r="G850" s="167"/>
      <c r="H850" s="28">
        <f>VLOOKUP(A850,РАСЧЕТ!$A$3:$AV$1220,48,0)</f>
        <v>5471.6738604076982</v>
      </c>
      <c r="I850" s="28">
        <f t="shared" si="13"/>
        <v>2937.643860407698</v>
      </c>
    </row>
    <row r="851" spans="1:9" ht="12.6" customHeight="1" x14ac:dyDescent="0.3">
      <c r="A851" s="161" t="s">
        <v>1610</v>
      </c>
      <c r="B851" s="162" t="s">
        <v>1109</v>
      </c>
      <c r="C851" s="170">
        <v>1687.92</v>
      </c>
      <c r="D851" s="171">
        <v>1687.92</v>
      </c>
      <c r="E851" s="165" t="s">
        <v>4027</v>
      </c>
      <c r="F851" s="166" t="s">
        <v>3114</v>
      </c>
      <c r="G851" s="167"/>
      <c r="H851" s="28">
        <f>VLOOKUP(A851,РАСЧЕТ!$A$3:$AV$1220,48,0)</f>
        <v>3644.6912324410605</v>
      </c>
      <c r="I851" s="28">
        <f t="shared" si="13"/>
        <v>1956.7712324410604</v>
      </c>
    </row>
    <row r="852" spans="1:9" ht="12.6" customHeight="1" x14ac:dyDescent="0.3">
      <c r="A852" s="161" t="s">
        <v>1619</v>
      </c>
      <c r="B852" s="162" t="s">
        <v>209</v>
      </c>
      <c r="C852" s="170">
        <v>3603.48</v>
      </c>
      <c r="D852" s="171">
        <v>3603.48</v>
      </c>
      <c r="E852" s="165" t="s">
        <v>4027</v>
      </c>
      <c r="F852" s="166" t="s">
        <v>2759</v>
      </c>
      <c r="G852" s="167"/>
      <c r="H852" s="28">
        <f>VLOOKUP(A852,РАСЧЕТ!$A$3:$AV$1220,48,0)</f>
        <v>7780.9057099695929</v>
      </c>
      <c r="I852" s="28">
        <f t="shared" si="13"/>
        <v>4177.4257099695933</v>
      </c>
    </row>
    <row r="853" spans="1:9" ht="12.6" customHeight="1" x14ac:dyDescent="0.3">
      <c r="A853" s="161" t="s">
        <v>1321</v>
      </c>
      <c r="B853" s="162" t="s">
        <v>691</v>
      </c>
      <c r="C853" s="163">
        <v>355.79</v>
      </c>
      <c r="D853" s="164">
        <v>355.79</v>
      </c>
      <c r="E853" s="165" t="s">
        <v>4027</v>
      </c>
      <c r="F853" s="166" t="s">
        <v>3115</v>
      </c>
      <c r="G853" s="167"/>
      <c r="H853" s="28">
        <f>VLOOKUP(A853,РАСЧЕТ!$A$3:$AV$1220,48,0)</f>
        <v>768.24813961328437</v>
      </c>
      <c r="I853" s="28">
        <f t="shared" si="13"/>
        <v>412.45813961328435</v>
      </c>
    </row>
    <row r="854" spans="1:9" ht="12.6" customHeight="1" x14ac:dyDescent="0.3">
      <c r="A854" s="161" t="s">
        <v>3582</v>
      </c>
      <c r="B854" s="162" t="s">
        <v>691</v>
      </c>
      <c r="C854" s="170">
        <v>1022.9</v>
      </c>
      <c r="D854" s="171">
        <v>1022.9</v>
      </c>
      <c r="E854" s="165" t="s">
        <v>4046</v>
      </c>
      <c r="F854" s="166" t="s">
        <v>4047</v>
      </c>
      <c r="G854" s="167"/>
      <c r="H854" s="28">
        <f>VLOOKUP(A854,РАСЧЕТ!$A$3:$AV$1220,48,0)</f>
        <v>2208.7134013881928</v>
      </c>
      <c r="I854" s="28">
        <f t="shared" si="13"/>
        <v>1185.8134013881927</v>
      </c>
    </row>
    <row r="855" spans="1:9" ht="12.6" customHeight="1" x14ac:dyDescent="0.3">
      <c r="A855" s="161" t="s">
        <v>1577</v>
      </c>
      <c r="B855" s="162" t="s">
        <v>953</v>
      </c>
      <c r="C855" s="170">
        <v>1365.8</v>
      </c>
      <c r="D855" s="171">
        <v>1365.8</v>
      </c>
      <c r="E855" s="165" t="s">
        <v>4027</v>
      </c>
      <c r="F855" s="166" t="s">
        <v>3116</v>
      </c>
      <c r="G855" s="167"/>
      <c r="H855" s="28">
        <f>VLOOKUP(A855,РАСЧЕТ!$A$3:$AV$1220,48,0)</f>
        <v>2949.1394705248276</v>
      </c>
      <c r="I855" s="28">
        <f t="shared" si="13"/>
        <v>1583.3394705248277</v>
      </c>
    </row>
    <row r="856" spans="1:9" ht="12.6" customHeight="1" x14ac:dyDescent="0.3">
      <c r="A856" s="161" t="s">
        <v>1718</v>
      </c>
      <c r="B856" s="162" t="s">
        <v>694</v>
      </c>
      <c r="C856" s="170">
        <v>1679.33</v>
      </c>
      <c r="D856" s="171">
        <v>1679.33</v>
      </c>
      <c r="E856" s="165" t="s">
        <v>4027</v>
      </c>
      <c r="F856" s="166" t="s">
        <v>3117</v>
      </c>
      <c r="G856" s="167"/>
      <c r="H856" s="28">
        <f>VLOOKUP(A856,РАСЧЕТ!$A$3:$AV$1220,48,0)</f>
        <v>3626.1431854566276</v>
      </c>
      <c r="I856" s="28">
        <f t="shared" si="13"/>
        <v>1946.8131854566277</v>
      </c>
    </row>
    <row r="857" spans="1:9" ht="12.6" customHeight="1" x14ac:dyDescent="0.3">
      <c r="A857" s="161" t="s">
        <v>1655</v>
      </c>
      <c r="B857" s="162" t="s">
        <v>655</v>
      </c>
      <c r="C857" s="170">
        <v>2662.89</v>
      </c>
      <c r="D857" s="171">
        <v>2662.89</v>
      </c>
      <c r="E857" s="165" t="s">
        <v>4027</v>
      </c>
      <c r="F857" s="166" t="s">
        <v>3118</v>
      </c>
      <c r="G857" s="167"/>
      <c r="H857" s="28">
        <f>VLOOKUP(A857,РАСЧЕТ!$A$3:$AV$1220,48,0)</f>
        <v>5749.8945651741924</v>
      </c>
      <c r="I857" s="28">
        <f t="shared" si="13"/>
        <v>3087.0045651741925</v>
      </c>
    </row>
    <row r="858" spans="1:9" ht="12.6" customHeight="1" x14ac:dyDescent="0.3">
      <c r="A858" s="161" t="s">
        <v>1764</v>
      </c>
      <c r="B858" s="162" t="s">
        <v>703</v>
      </c>
      <c r="C858" s="170">
        <v>1395.87</v>
      </c>
      <c r="D858" s="171">
        <v>1395.87</v>
      </c>
      <c r="E858" s="165" t="s">
        <v>4027</v>
      </c>
      <c r="F858" s="166" t="s">
        <v>3119</v>
      </c>
      <c r="G858" s="167"/>
      <c r="H858" s="28">
        <f>VLOOKUP(A858,РАСЧЕТ!$A$3:$AV$1220,48,0)</f>
        <v>1969.3967497820208</v>
      </c>
      <c r="I858" s="28">
        <f t="shared" si="13"/>
        <v>573.52674978202094</v>
      </c>
    </row>
    <row r="859" spans="1:9" ht="12.6" customHeight="1" x14ac:dyDescent="0.3">
      <c r="A859" s="161" t="s">
        <v>1637</v>
      </c>
      <c r="B859" s="162" t="s">
        <v>784</v>
      </c>
      <c r="C859" s="170">
        <v>1447.41</v>
      </c>
      <c r="D859" s="171">
        <v>1447.41</v>
      </c>
      <c r="E859" s="165" t="s">
        <v>4027</v>
      </c>
      <c r="F859" s="166" t="s">
        <v>3120</v>
      </c>
      <c r="G859" s="167"/>
      <c r="H859" s="28">
        <f>VLOOKUP(A859,РАСЧЕТ!$A$3:$AV$1220,48,0)</f>
        <v>2708.551691858911</v>
      </c>
      <c r="I859" s="28">
        <f t="shared" si="13"/>
        <v>1261.1416918589109</v>
      </c>
    </row>
    <row r="860" spans="1:9" ht="12.6" customHeight="1" x14ac:dyDescent="0.3">
      <c r="A860" s="161" t="s">
        <v>1654</v>
      </c>
      <c r="B860" s="162" t="s">
        <v>768</v>
      </c>
      <c r="C860" s="170">
        <v>2534.0300000000002</v>
      </c>
      <c r="D860" s="171">
        <v>2534.0300000000002</v>
      </c>
      <c r="E860" s="165" t="s">
        <v>4027</v>
      </c>
      <c r="F860" s="166" t="s">
        <v>3121</v>
      </c>
      <c r="G860" s="167"/>
      <c r="H860" s="28">
        <f>VLOOKUP(A860,РАСЧЕТ!$A$3:$AV$1220,48,0)</f>
        <v>5471.6738604076982</v>
      </c>
      <c r="I860" s="28">
        <f t="shared" si="13"/>
        <v>2937.643860407698</v>
      </c>
    </row>
    <row r="861" spans="1:9" ht="12.6" customHeight="1" x14ac:dyDescent="0.3">
      <c r="A861" s="161" t="s">
        <v>2221</v>
      </c>
      <c r="B861" s="162" t="s">
        <v>1152</v>
      </c>
      <c r="C861" s="170">
        <v>1687.92</v>
      </c>
      <c r="D861" s="171">
        <v>1687.92</v>
      </c>
      <c r="E861" s="165" t="s">
        <v>4027</v>
      </c>
      <c r="F861" s="166" t="s">
        <v>3462</v>
      </c>
      <c r="G861" s="167"/>
      <c r="H861" s="28">
        <f>VLOOKUP(A861,РАСЧЕТ!$A$3:$AV$1220,48,0)</f>
        <v>2890.9038042245566</v>
      </c>
      <c r="I861" s="28">
        <f t="shared" si="13"/>
        <v>1202.9838042245565</v>
      </c>
    </row>
    <row r="862" spans="1:9" ht="12.6" customHeight="1" x14ac:dyDescent="0.3">
      <c r="A862" s="161" t="s">
        <v>1343</v>
      </c>
      <c r="B862" s="162" t="s">
        <v>678</v>
      </c>
      <c r="C862" s="170">
        <v>1378.69</v>
      </c>
      <c r="D862" s="171">
        <v>1378.69</v>
      </c>
      <c r="E862" s="165" t="s">
        <v>4027</v>
      </c>
      <c r="F862" s="166" t="s">
        <v>3122</v>
      </c>
      <c r="G862" s="167"/>
      <c r="H862" s="28">
        <f>VLOOKUP(A862,РАСЧЕТ!$A$3:$AV$1220,48,0)</f>
        <v>2976.9615410014771</v>
      </c>
      <c r="I862" s="28">
        <f t="shared" si="13"/>
        <v>1598.2715410014771</v>
      </c>
    </row>
    <row r="863" spans="1:9" ht="12.6" customHeight="1" x14ac:dyDescent="0.3">
      <c r="A863" s="161" t="s">
        <v>1297</v>
      </c>
      <c r="B863" s="162" t="s">
        <v>997</v>
      </c>
      <c r="C863" s="170">
        <v>1365.8</v>
      </c>
      <c r="D863" s="171">
        <v>1365.8</v>
      </c>
      <c r="E863" s="165" t="s">
        <v>4027</v>
      </c>
      <c r="F863" s="166" t="s">
        <v>3123</v>
      </c>
      <c r="G863" s="167"/>
      <c r="H863" s="28">
        <f>VLOOKUP(A863,РАСЧЕТ!$A$3:$AV$1220,48,0)</f>
        <v>2949.1394705248276</v>
      </c>
      <c r="I863" s="28">
        <f t="shared" si="13"/>
        <v>1583.3394705248277</v>
      </c>
    </row>
    <row r="864" spans="1:9" ht="12.6" customHeight="1" x14ac:dyDescent="0.3">
      <c r="A864" s="161" t="s">
        <v>1656</v>
      </c>
      <c r="B864" s="162" t="s">
        <v>278</v>
      </c>
      <c r="C864" s="170">
        <v>3466.05</v>
      </c>
      <c r="D864" s="171">
        <v>3466.05</v>
      </c>
      <c r="E864" s="165" t="s">
        <v>4027</v>
      </c>
      <c r="F864" s="166" t="s">
        <v>2760</v>
      </c>
      <c r="G864" s="167"/>
      <c r="H864" s="28">
        <f>VLOOKUP(A864,РАСЧЕТ!$A$3:$AV$1220,48,0)</f>
        <v>7672.7074571232297</v>
      </c>
      <c r="I864" s="28">
        <f t="shared" si="13"/>
        <v>4206.6574571232295</v>
      </c>
    </row>
    <row r="865" spans="1:9" ht="12.6" customHeight="1" x14ac:dyDescent="0.3">
      <c r="A865" s="161" t="s">
        <v>1660</v>
      </c>
      <c r="B865" s="162" t="s">
        <v>603</v>
      </c>
      <c r="C865" s="170">
        <v>1679.33</v>
      </c>
      <c r="D865" s="171">
        <v>1679.33</v>
      </c>
      <c r="E865" s="165" t="s">
        <v>4027</v>
      </c>
      <c r="F865" s="166" t="s">
        <v>3124</v>
      </c>
      <c r="G865" s="167"/>
      <c r="H865" s="28">
        <f>VLOOKUP(A865,РАСЧЕТ!$A$3:$AV$1220,48,0)</f>
        <v>2362.280047356568</v>
      </c>
      <c r="I865" s="28">
        <f t="shared" si="13"/>
        <v>682.95004735656812</v>
      </c>
    </row>
    <row r="866" spans="1:9" ht="12.6" customHeight="1" x14ac:dyDescent="0.3">
      <c r="A866" s="161" t="s">
        <v>2220</v>
      </c>
      <c r="B866" s="162" t="s">
        <v>695</v>
      </c>
      <c r="C866" s="170">
        <v>2662.89</v>
      </c>
      <c r="D866" s="171">
        <v>2662.89</v>
      </c>
      <c r="E866" s="165" t="s">
        <v>4027</v>
      </c>
      <c r="F866" s="166" t="s">
        <v>3498</v>
      </c>
      <c r="G866" s="167"/>
      <c r="H866" s="28">
        <f>VLOOKUP(A866,РАСЧЕТ!$A$3:$AV$1220,48,0)</f>
        <v>5144.9727001105439</v>
      </c>
      <c r="I866" s="28">
        <f t="shared" si="13"/>
        <v>2482.082700110544</v>
      </c>
    </row>
    <row r="867" spans="1:9" ht="12.6" customHeight="1" x14ac:dyDescent="0.3">
      <c r="A867" s="161" t="s">
        <v>1638</v>
      </c>
      <c r="B867" s="162" t="s">
        <v>559</v>
      </c>
      <c r="C867" s="170">
        <v>1395.87</v>
      </c>
      <c r="D867" s="171">
        <v>1395.87</v>
      </c>
      <c r="E867" s="165" t="s">
        <v>4027</v>
      </c>
      <c r="F867" s="166" t="s">
        <v>3125</v>
      </c>
      <c r="G867" s="167"/>
      <c r="H867" s="28">
        <f>VLOOKUP(A867,РАСЧЕТ!$A$3:$AV$1220,48,0)</f>
        <v>3014.0576349703429</v>
      </c>
      <c r="I867" s="28">
        <f t="shared" si="13"/>
        <v>1618.187634970343</v>
      </c>
    </row>
    <row r="868" spans="1:9" ht="12.6" customHeight="1" x14ac:dyDescent="0.3">
      <c r="A868" s="161" t="s">
        <v>1632</v>
      </c>
      <c r="B868" s="162" t="s">
        <v>888</v>
      </c>
      <c r="C868" s="170">
        <v>1447.41</v>
      </c>
      <c r="D868" s="171">
        <v>1447.41</v>
      </c>
      <c r="E868" s="165" t="s">
        <v>4027</v>
      </c>
      <c r="F868" s="166" t="s">
        <v>3126</v>
      </c>
      <c r="G868" s="167"/>
      <c r="H868" s="28">
        <f>VLOOKUP(A868,РАСЧЕТ!$A$3:$AV$1220,48,0)</f>
        <v>3125.34591687694</v>
      </c>
      <c r="I868" s="28">
        <f t="shared" si="13"/>
        <v>1677.9359168769399</v>
      </c>
    </row>
    <row r="869" spans="1:9" ht="12.6" customHeight="1" x14ac:dyDescent="0.3">
      <c r="A869" s="161" t="s">
        <v>1351</v>
      </c>
      <c r="B869" s="162" t="s">
        <v>582</v>
      </c>
      <c r="C869" s="170">
        <v>2534.0300000000002</v>
      </c>
      <c r="D869" s="171">
        <v>2534.0300000000002</v>
      </c>
      <c r="E869" s="165" t="s">
        <v>4027</v>
      </c>
      <c r="F869" s="166" t="s">
        <v>3127</v>
      </c>
      <c r="G869" s="167"/>
      <c r="H869" s="28">
        <f>VLOOKUP(A869,РАСЧЕТ!$A$3:$AV$1220,48,0)</f>
        <v>3163.7647766691466</v>
      </c>
      <c r="I869" s="28">
        <f t="shared" si="13"/>
        <v>629.73477666914641</v>
      </c>
    </row>
    <row r="870" spans="1:9" ht="12.6" customHeight="1" x14ac:dyDescent="0.3">
      <c r="A870" s="161" t="s">
        <v>1650</v>
      </c>
      <c r="B870" s="162" t="s">
        <v>685</v>
      </c>
      <c r="C870" s="170">
        <v>1687.92</v>
      </c>
      <c r="D870" s="171">
        <v>1687.92</v>
      </c>
      <c r="E870" s="165" t="s">
        <v>4027</v>
      </c>
      <c r="F870" s="166" t="s">
        <v>3128</v>
      </c>
      <c r="G870" s="167"/>
      <c r="H870" s="28">
        <f>VLOOKUP(A870,РАСЧЕТ!$A$3:$AV$1220,48,0)</f>
        <v>3644.6912324410605</v>
      </c>
      <c r="I870" s="28">
        <f t="shared" si="13"/>
        <v>1956.7712324410604</v>
      </c>
    </row>
    <row r="871" spans="1:9" ht="12.6" customHeight="1" x14ac:dyDescent="0.3">
      <c r="A871" s="161" t="s">
        <v>1578</v>
      </c>
      <c r="B871" s="162" t="s">
        <v>1020</v>
      </c>
      <c r="C871" s="170">
        <v>1378.69</v>
      </c>
      <c r="D871" s="171">
        <v>1378.69</v>
      </c>
      <c r="E871" s="165" t="s">
        <v>4027</v>
      </c>
      <c r="F871" s="166" t="s">
        <v>3129</v>
      </c>
      <c r="G871" s="167"/>
      <c r="H871" s="28">
        <f>VLOOKUP(A871,РАСЧЕТ!$A$3:$AV$1220,48,0)</f>
        <v>3574.4584296987396</v>
      </c>
      <c r="I871" s="28">
        <f t="shared" si="13"/>
        <v>2195.7684296987395</v>
      </c>
    </row>
    <row r="872" spans="1:9" ht="12.6" customHeight="1" x14ac:dyDescent="0.3">
      <c r="A872" s="161" t="s">
        <v>2130</v>
      </c>
      <c r="B872" s="162" t="s">
        <v>545</v>
      </c>
      <c r="C872" s="170">
        <v>1365.8</v>
      </c>
      <c r="D872" s="171">
        <v>1365.8</v>
      </c>
      <c r="E872" s="165" t="s">
        <v>4027</v>
      </c>
      <c r="F872" s="166" t="s">
        <v>3130</v>
      </c>
      <c r="G872" s="167"/>
      <c r="H872" s="28">
        <f>VLOOKUP(A872,РАСЧЕТ!$A$3:$AV$1220,48,0)</f>
        <v>4088.5771346549859</v>
      </c>
      <c r="I872" s="28">
        <f t="shared" si="13"/>
        <v>2722.7771346549862</v>
      </c>
    </row>
    <row r="873" spans="1:9" ht="12.6" customHeight="1" x14ac:dyDescent="0.3">
      <c r="A873" s="161" t="s">
        <v>1595</v>
      </c>
      <c r="B873" s="162" t="s">
        <v>722</v>
      </c>
      <c r="C873" s="170">
        <v>1679.33</v>
      </c>
      <c r="D873" s="171">
        <v>1679.33</v>
      </c>
      <c r="E873" s="165" t="s">
        <v>4027</v>
      </c>
      <c r="F873" s="166" t="s">
        <v>3131</v>
      </c>
      <c r="G873" s="167"/>
      <c r="H873" s="28">
        <f>VLOOKUP(A873,РАСЧЕТ!$A$3:$AV$1220,48,0)</f>
        <v>3811.3720699417991</v>
      </c>
      <c r="I873" s="28">
        <f t="shared" si="13"/>
        <v>2132.0420699417991</v>
      </c>
    </row>
    <row r="874" spans="1:9" ht="12.6" customHeight="1" x14ac:dyDescent="0.3">
      <c r="A874" s="161" t="s">
        <v>1591</v>
      </c>
      <c r="B874" s="162" t="s">
        <v>654</v>
      </c>
      <c r="C874" s="170">
        <v>2662.89</v>
      </c>
      <c r="D874" s="171">
        <v>2662.89</v>
      </c>
      <c r="E874" s="165" t="s">
        <v>4027</v>
      </c>
      <c r="F874" s="166" t="s">
        <v>3132</v>
      </c>
      <c r="G874" s="167"/>
      <c r="H874" s="28">
        <f>VLOOKUP(A874,РАСЧЕТ!$A$3:$AV$1220,48,0)</f>
        <v>5749.8945651741924</v>
      </c>
      <c r="I874" s="28">
        <f t="shared" si="13"/>
        <v>3087.0045651741925</v>
      </c>
    </row>
    <row r="875" spans="1:9" ht="12.6" customHeight="1" x14ac:dyDescent="0.3">
      <c r="A875" s="161" t="s">
        <v>1332</v>
      </c>
      <c r="B875" s="162" t="s">
        <v>77</v>
      </c>
      <c r="C875" s="170">
        <v>2396.6</v>
      </c>
      <c r="D875" s="171">
        <v>2396.6</v>
      </c>
      <c r="E875" s="165" t="s">
        <v>4027</v>
      </c>
      <c r="F875" s="166" t="s">
        <v>2761</v>
      </c>
      <c r="G875" s="167"/>
      <c r="H875" s="28">
        <f>VLOOKUP(A875,РАСЧЕТ!$A$3:$AV$1220,48,0)</f>
        <v>4423.8285493132735</v>
      </c>
      <c r="I875" s="28">
        <f t="shared" si="13"/>
        <v>2027.2285493132736</v>
      </c>
    </row>
    <row r="876" spans="1:9" ht="12.6" customHeight="1" x14ac:dyDescent="0.3">
      <c r="A876" s="161" t="s">
        <v>1566</v>
      </c>
      <c r="B876" s="162" t="s">
        <v>957</v>
      </c>
      <c r="C876" s="170">
        <v>1395.87</v>
      </c>
      <c r="D876" s="171">
        <v>1395.87</v>
      </c>
      <c r="E876" s="165" t="s">
        <v>4027</v>
      </c>
      <c r="F876" s="166" t="s">
        <v>3133</v>
      </c>
      <c r="G876" s="167"/>
      <c r="H876" s="28">
        <f>VLOOKUP(A876,РАСЧЕТ!$A$3:$AV$1220,48,0)</f>
        <v>3014.0576349703429</v>
      </c>
      <c r="I876" s="28">
        <f t="shared" si="13"/>
        <v>1618.187634970343</v>
      </c>
    </row>
    <row r="877" spans="1:9" ht="12.6" customHeight="1" x14ac:dyDescent="0.3">
      <c r="A877" s="161" t="s">
        <v>1865</v>
      </c>
      <c r="B877" s="162" t="s">
        <v>996</v>
      </c>
      <c r="C877" s="170">
        <v>1447.41</v>
      </c>
      <c r="D877" s="171">
        <v>1447.41</v>
      </c>
      <c r="E877" s="165" t="s">
        <v>4027</v>
      </c>
      <c r="F877" s="166" t="s">
        <v>3134</v>
      </c>
      <c r="G877" s="167"/>
      <c r="H877" s="28">
        <f>VLOOKUP(A877,РАСЧЕТ!$A$3:$AV$1220,48,0)</f>
        <v>3125.34591687694</v>
      </c>
      <c r="I877" s="28">
        <f t="shared" si="13"/>
        <v>1677.9359168769399</v>
      </c>
    </row>
    <row r="878" spans="1:9" ht="12.6" customHeight="1" x14ac:dyDescent="0.3">
      <c r="A878" s="161" t="s">
        <v>1671</v>
      </c>
      <c r="B878" s="162" t="s">
        <v>587</v>
      </c>
      <c r="C878" s="170">
        <v>2534.0300000000002</v>
      </c>
      <c r="D878" s="171">
        <v>2534.0300000000002</v>
      </c>
      <c r="E878" s="165" t="s">
        <v>4027</v>
      </c>
      <c r="F878" s="166" t="s">
        <v>3135</v>
      </c>
      <c r="G878" s="167"/>
      <c r="H878" s="28">
        <f>VLOOKUP(A878,РАСЧЕТ!$A$3:$AV$1220,48,0)</f>
        <v>5471.6738604076982</v>
      </c>
      <c r="I878" s="28">
        <f t="shared" si="13"/>
        <v>2937.643860407698</v>
      </c>
    </row>
    <row r="879" spans="1:9" ht="12.6" customHeight="1" x14ac:dyDescent="0.3">
      <c r="A879" s="161" t="s">
        <v>1640</v>
      </c>
      <c r="B879" s="162" t="s">
        <v>987</v>
      </c>
      <c r="C879" s="170">
        <v>1687.92</v>
      </c>
      <c r="D879" s="171">
        <v>1687.92</v>
      </c>
      <c r="E879" s="165" t="s">
        <v>4027</v>
      </c>
      <c r="F879" s="166" t="s">
        <v>3136</v>
      </c>
      <c r="G879" s="167"/>
      <c r="H879" s="28">
        <f>VLOOKUP(A879,РАСЧЕТ!$A$3:$AV$1220,48,0)</f>
        <v>3644.6912324410605</v>
      </c>
      <c r="I879" s="28">
        <f t="shared" si="13"/>
        <v>1956.7712324410604</v>
      </c>
    </row>
    <row r="880" spans="1:9" ht="12.6" customHeight="1" x14ac:dyDescent="0.3">
      <c r="A880" s="161" t="s">
        <v>1627</v>
      </c>
      <c r="B880" s="162" t="s">
        <v>723</v>
      </c>
      <c r="C880" s="170">
        <v>1378.69</v>
      </c>
      <c r="D880" s="171">
        <v>1378.69</v>
      </c>
      <c r="E880" s="165" t="s">
        <v>4027</v>
      </c>
      <c r="F880" s="166" t="s">
        <v>3137</v>
      </c>
      <c r="G880" s="167"/>
      <c r="H880" s="28">
        <f>VLOOKUP(A880,РАСЧЕТ!$A$3:$AV$1220,48,0)</f>
        <v>2976.9615410014771</v>
      </c>
      <c r="I880" s="28">
        <f t="shared" si="13"/>
        <v>1598.2715410014771</v>
      </c>
    </row>
    <row r="881" spans="1:9" ht="12.6" customHeight="1" x14ac:dyDescent="0.3">
      <c r="A881" s="161" t="s">
        <v>2311</v>
      </c>
      <c r="B881" s="162" t="s">
        <v>480</v>
      </c>
      <c r="C881" s="170">
        <v>1365.8</v>
      </c>
      <c r="D881" s="171">
        <v>1365.8</v>
      </c>
      <c r="E881" s="165" t="s">
        <v>4027</v>
      </c>
      <c r="F881" s="166" t="s">
        <v>3445</v>
      </c>
      <c r="G881" s="167"/>
      <c r="H881" s="28">
        <f>VLOOKUP(A881,РАСЧЕТ!$A$3:$AV$1220,48,0)</f>
        <v>2949.1394705248276</v>
      </c>
      <c r="I881" s="28">
        <f t="shared" si="13"/>
        <v>1583.3394705248277</v>
      </c>
    </row>
    <row r="882" spans="1:9" ht="12.6" customHeight="1" x14ac:dyDescent="0.3">
      <c r="A882" s="161" t="s">
        <v>1333</v>
      </c>
      <c r="B882" s="162" t="s">
        <v>944</v>
      </c>
      <c r="C882" s="170">
        <v>1679.33</v>
      </c>
      <c r="D882" s="171">
        <v>1679.33</v>
      </c>
      <c r="E882" s="165" t="s">
        <v>4027</v>
      </c>
      <c r="F882" s="166" t="s">
        <v>3138</v>
      </c>
      <c r="G882" s="167"/>
      <c r="H882" s="28">
        <f>VLOOKUP(A882,РАСЧЕТ!$A$3:$AV$1220,48,0)</f>
        <v>3705.741158175148</v>
      </c>
      <c r="I882" s="28">
        <f t="shared" si="13"/>
        <v>2026.4111581751481</v>
      </c>
    </row>
    <row r="883" spans="1:9" ht="12.6" customHeight="1" x14ac:dyDescent="0.3">
      <c r="A883" s="161" t="s">
        <v>1589</v>
      </c>
      <c r="B883" s="162" t="s">
        <v>520</v>
      </c>
      <c r="C883" s="170">
        <v>2662.89</v>
      </c>
      <c r="D883" s="171">
        <v>2662.89</v>
      </c>
      <c r="E883" s="165" t="s">
        <v>4027</v>
      </c>
      <c r="F883" s="166" t="s">
        <v>3139</v>
      </c>
      <c r="G883" s="167"/>
      <c r="H883" s="28">
        <f>VLOOKUP(A883,РАСЧЕТ!$A$3:$AV$1220,48,0)</f>
        <v>5749.8945651741924</v>
      </c>
      <c r="I883" s="28">
        <f t="shared" si="13"/>
        <v>3087.0045651741925</v>
      </c>
    </row>
    <row r="884" spans="1:9" ht="12.6" customHeight="1" x14ac:dyDescent="0.3">
      <c r="A884" s="161" t="s">
        <v>1319</v>
      </c>
      <c r="B884" s="162" t="s">
        <v>1058</v>
      </c>
      <c r="C884" s="170">
        <v>1395.87</v>
      </c>
      <c r="D884" s="171">
        <v>1395.87</v>
      </c>
      <c r="E884" s="165" t="s">
        <v>4027</v>
      </c>
      <c r="F884" s="166" t="s">
        <v>3140</v>
      </c>
      <c r="G884" s="167"/>
      <c r="H884" s="28">
        <f>VLOOKUP(A884,РАСЧЕТ!$A$3:$AV$1220,48,0)</f>
        <v>3014.0576349703429</v>
      </c>
      <c r="I884" s="28">
        <f t="shared" si="13"/>
        <v>1618.187634970343</v>
      </c>
    </row>
    <row r="885" spans="1:9" ht="12.6" customHeight="1" x14ac:dyDescent="0.3">
      <c r="A885" s="161" t="s">
        <v>1573</v>
      </c>
      <c r="B885" s="162" t="s">
        <v>785</v>
      </c>
      <c r="C885" s="170">
        <v>1447.41</v>
      </c>
      <c r="D885" s="171">
        <v>1447.41</v>
      </c>
      <c r="E885" s="165" t="s">
        <v>4027</v>
      </c>
      <c r="F885" s="166" t="s">
        <v>3141</v>
      </c>
      <c r="G885" s="167"/>
      <c r="H885" s="28">
        <f>VLOOKUP(A885,РАСЧЕТ!$A$3:$AV$1220,48,0)</f>
        <v>3245.9361361863421</v>
      </c>
      <c r="I885" s="28">
        <f t="shared" si="13"/>
        <v>1798.526136186342</v>
      </c>
    </row>
    <row r="886" spans="1:9" ht="12.6" customHeight="1" x14ac:dyDescent="0.3">
      <c r="A886" s="161" t="s">
        <v>1719</v>
      </c>
      <c r="B886" s="162" t="s">
        <v>244</v>
      </c>
      <c r="C886" s="170">
        <v>2392.3000000000002</v>
      </c>
      <c r="D886" s="171">
        <v>2392.3000000000002</v>
      </c>
      <c r="E886" s="165" t="s">
        <v>4027</v>
      </c>
      <c r="F886" s="166" t="s">
        <v>2762</v>
      </c>
      <c r="G886" s="167"/>
      <c r="H886" s="28">
        <f>VLOOKUP(A886,РАСЧЕТ!$A$3:$AV$1220,48,0)</f>
        <v>5165.6310851645558</v>
      </c>
      <c r="I886" s="28">
        <f t="shared" si="13"/>
        <v>2773.3310851645556</v>
      </c>
    </row>
    <row r="887" spans="1:9" ht="12.6" customHeight="1" x14ac:dyDescent="0.3">
      <c r="A887" s="161" t="s">
        <v>1326</v>
      </c>
      <c r="B887" s="162" t="s">
        <v>677</v>
      </c>
      <c r="C887" s="170">
        <v>2534.0300000000002</v>
      </c>
      <c r="D887" s="171">
        <v>2534.0300000000002</v>
      </c>
      <c r="E887" s="165" t="s">
        <v>4027</v>
      </c>
      <c r="F887" s="166" t="s">
        <v>3142</v>
      </c>
      <c r="G887" s="167"/>
      <c r="H887" s="28">
        <f>VLOOKUP(A887,РАСЧЕТ!$A$3:$AV$1220,48,0)</f>
        <v>4750.2795388342947</v>
      </c>
      <c r="I887" s="28">
        <f t="shared" si="13"/>
        <v>2216.2495388342945</v>
      </c>
    </row>
    <row r="888" spans="1:9" ht="12.6" customHeight="1" x14ac:dyDescent="0.3">
      <c r="A888" s="161" t="s">
        <v>2240</v>
      </c>
      <c r="B888" s="162" t="s">
        <v>727</v>
      </c>
      <c r="C888" s="170">
        <v>1687.92</v>
      </c>
      <c r="D888" s="171">
        <v>1687.92</v>
      </c>
      <c r="E888" s="165" t="s">
        <v>4027</v>
      </c>
      <c r="F888" s="166" t="s">
        <v>3464</v>
      </c>
      <c r="G888" s="167"/>
      <c r="H888" s="28">
        <f>VLOOKUP(A888,РАСЧЕТ!$A$3:$AV$1220,48,0)</f>
        <v>3644.6912324410605</v>
      </c>
      <c r="I888" s="28">
        <f t="shared" si="13"/>
        <v>1956.7712324410604</v>
      </c>
    </row>
    <row r="889" spans="1:9" ht="12.6" customHeight="1" x14ac:dyDescent="0.3">
      <c r="A889" s="161" t="s">
        <v>1630</v>
      </c>
      <c r="B889" s="162" t="s">
        <v>709</v>
      </c>
      <c r="C889" s="170">
        <v>1378.69</v>
      </c>
      <c r="D889" s="171">
        <v>1378.69</v>
      </c>
      <c r="E889" s="165" t="s">
        <v>4027</v>
      </c>
      <c r="F889" s="166" t="s">
        <v>3143</v>
      </c>
      <c r="G889" s="167"/>
      <c r="H889" s="28">
        <f>VLOOKUP(A889,РАСЧЕТ!$A$3:$AV$1220,48,0)</f>
        <v>2976.9615410014771</v>
      </c>
      <c r="I889" s="28">
        <f t="shared" si="13"/>
        <v>1598.2715410014771</v>
      </c>
    </row>
    <row r="890" spans="1:9" ht="12.6" customHeight="1" x14ac:dyDescent="0.3">
      <c r="A890" s="161" t="s">
        <v>1579</v>
      </c>
      <c r="B890" s="162" t="s">
        <v>1182</v>
      </c>
      <c r="C890" s="170">
        <v>1365.8</v>
      </c>
      <c r="D890" s="171">
        <v>1365.8</v>
      </c>
      <c r="E890" s="165" t="s">
        <v>4027</v>
      </c>
      <c r="F890" s="166" t="s">
        <v>3144</v>
      </c>
      <c r="G890" s="167"/>
      <c r="H890" s="28">
        <f>VLOOKUP(A890,РАСЧЕТ!$A$3:$AV$1220,48,0)</f>
        <v>3896.8006249427135</v>
      </c>
      <c r="I890" s="28">
        <f t="shared" si="13"/>
        <v>2531.0006249427133</v>
      </c>
    </row>
    <row r="891" spans="1:9" ht="12.6" customHeight="1" x14ac:dyDescent="0.3">
      <c r="A891" s="161" t="s">
        <v>1694</v>
      </c>
      <c r="B891" s="162" t="s">
        <v>1200</v>
      </c>
      <c r="C891" s="170">
        <v>1679.33</v>
      </c>
      <c r="D891" s="171">
        <v>1679.33</v>
      </c>
      <c r="E891" s="165" t="s">
        <v>4027</v>
      </c>
      <c r="F891" s="166" t="s">
        <v>3145</v>
      </c>
      <c r="G891" s="167"/>
      <c r="H891" s="28">
        <f>VLOOKUP(A891,РАСЧЕТ!$A$3:$AV$1220,48,0)</f>
        <v>3626.1431854566276</v>
      </c>
      <c r="I891" s="28">
        <f t="shared" si="13"/>
        <v>1946.8131854566277</v>
      </c>
    </row>
    <row r="892" spans="1:9" ht="12.6" customHeight="1" x14ac:dyDescent="0.3">
      <c r="A892" s="161" t="s">
        <v>1611</v>
      </c>
      <c r="B892" s="162" t="s">
        <v>1202</v>
      </c>
      <c r="C892" s="170">
        <v>2662.89</v>
      </c>
      <c r="D892" s="171">
        <v>2662.89</v>
      </c>
      <c r="E892" s="165" t="s">
        <v>4027</v>
      </c>
      <c r="F892" s="166" t="s">
        <v>3146</v>
      </c>
      <c r="G892" s="167"/>
      <c r="H892" s="28">
        <f>VLOOKUP(A892,РАСЧЕТ!$A$3:$AV$1220,48,0)</f>
        <v>5749.8945651741924</v>
      </c>
      <c r="I892" s="28">
        <f t="shared" si="13"/>
        <v>3087.0045651741925</v>
      </c>
    </row>
    <row r="893" spans="1:9" ht="12.6" customHeight="1" x14ac:dyDescent="0.3">
      <c r="A893" s="161" t="s">
        <v>1912</v>
      </c>
      <c r="B893" s="162" t="s">
        <v>692</v>
      </c>
      <c r="C893" s="170">
        <v>1395.87</v>
      </c>
      <c r="D893" s="171">
        <v>1395.87</v>
      </c>
      <c r="E893" s="165" t="s">
        <v>4027</v>
      </c>
      <c r="F893" s="166" t="s">
        <v>3147</v>
      </c>
      <c r="G893" s="167"/>
      <c r="H893" s="28">
        <f>VLOOKUP(A893,РАСЧЕТ!$A$3:$AV$1220,48,0)</f>
        <v>1742.7517837584282</v>
      </c>
      <c r="I893" s="28">
        <f t="shared" si="13"/>
        <v>346.88178375842836</v>
      </c>
    </row>
    <row r="894" spans="1:9" ht="12.6" customHeight="1" x14ac:dyDescent="0.3">
      <c r="A894" s="161" t="s">
        <v>1327</v>
      </c>
      <c r="B894" s="162" t="s">
        <v>562</v>
      </c>
      <c r="C894" s="170">
        <v>1447.41</v>
      </c>
      <c r="D894" s="171">
        <v>1447.41</v>
      </c>
      <c r="E894" s="165" t="s">
        <v>4027</v>
      </c>
      <c r="F894" s="166" t="s">
        <v>3148</v>
      </c>
      <c r="G894" s="167"/>
      <c r="H894" s="28">
        <f>VLOOKUP(A894,РАСЧЕТ!$A$3:$AV$1220,48,0)</f>
        <v>3125.34591687694</v>
      </c>
      <c r="I894" s="28">
        <f t="shared" si="13"/>
        <v>1677.9359168769399</v>
      </c>
    </row>
    <row r="895" spans="1:9" ht="12.6" customHeight="1" x14ac:dyDescent="0.3">
      <c r="A895" s="161" t="s">
        <v>1663</v>
      </c>
      <c r="B895" s="162" t="s">
        <v>960</v>
      </c>
      <c r="C895" s="170">
        <v>2534.0300000000002</v>
      </c>
      <c r="D895" s="171">
        <v>2534.0300000000002</v>
      </c>
      <c r="E895" s="165" t="s">
        <v>4027</v>
      </c>
      <c r="F895" s="166" t="s">
        <v>3149</v>
      </c>
      <c r="G895" s="167"/>
      <c r="H895" s="28">
        <f>VLOOKUP(A895,РАСЧЕТ!$A$3:$AV$1220,48,0)</f>
        <v>6567.5414383537809</v>
      </c>
      <c r="I895" s="28">
        <f t="shared" si="13"/>
        <v>4033.5114383537807</v>
      </c>
    </row>
    <row r="896" spans="1:9" ht="12.6" customHeight="1" x14ac:dyDescent="0.3">
      <c r="A896" s="161" t="s">
        <v>2208</v>
      </c>
      <c r="B896" s="162" t="s">
        <v>765</v>
      </c>
      <c r="C896" s="170">
        <v>1687.92</v>
      </c>
      <c r="D896" s="171">
        <v>1687.92</v>
      </c>
      <c r="E896" s="165" t="s">
        <v>4027</v>
      </c>
      <c r="F896" s="166" t="s">
        <v>3461</v>
      </c>
      <c r="G896" s="167"/>
      <c r="H896" s="28">
        <f>VLOOKUP(A896,РАСЧЕТ!$A$3:$AV$1220,48,0)</f>
        <v>4266.1567428564022</v>
      </c>
      <c r="I896" s="28">
        <f t="shared" si="13"/>
        <v>2578.2367428564021</v>
      </c>
    </row>
    <row r="897" spans="1:9" ht="12.6" customHeight="1" x14ac:dyDescent="0.3">
      <c r="A897" s="161" t="s">
        <v>1328</v>
      </c>
      <c r="B897" s="162" t="s">
        <v>119</v>
      </c>
      <c r="C897" s="170">
        <v>3603.48</v>
      </c>
      <c r="D897" s="171">
        <v>3603.48</v>
      </c>
      <c r="E897" s="165" t="s">
        <v>4027</v>
      </c>
      <c r="F897" s="166" t="s">
        <v>2763</v>
      </c>
      <c r="G897" s="167"/>
      <c r="H897" s="28">
        <f>VLOOKUP(A897,РАСЧЕТ!$A$3:$AV$1220,48,0)</f>
        <v>7780.9057099695929</v>
      </c>
      <c r="I897" s="28">
        <f t="shared" si="13"/>
        <v>4177.4257099695933</v>
      </c>
    </row>
    <row r="898" spans="1:9" ht="12.6" customHeight="1" x14ac:dyDescent="0.3">
      <c r="A898" s="161" t="s">
        <v>1666</v>
      </c>
      <c r="B898" s="162" t="s">
        <v>1016</v>
      </c>
      <c r="C898" s="170">
        <v>1378.69</v>
      </c>
      <c r="D898" s="171">
        <v>1378.69</v>
      </c>
      <c r="E898" s="165" t="s">
        <v>4027</v>
      </c>
      <c r="F898" s="166" t="s">
        <v>3150</v>
      </c>
      <c r="G898" s="167"/>
      <c r="H898" s="28">
        <f>VLOOKUP(A898,РАСЧЕТ!$A$3:$AV$1220,48,0)</f>
        <v>2976.9615410014771</v>
      </c>
      <c r="I898" s="28">
        <f t="shared" ref="I898:I961" si="14">H898-C898</f>
        <v>1598.2715410014771</v>
      </c>
    </row>
    <row r="899" spans="1:9" ht="12.6" customHeight="1" x14ac:dyDescent="0.3">
      <c r="A899" s="161" t="s">
        <v>1592</v>
      </c>
      <c r="B899" s="162" t="s">
        <v>481</v>
      </c>
      <c r="C899" s="170">
        <v>1365.8</v>
      </c>
      <c r="D899" s="171">
        <v>1365.8</v>
      </c>
      <c r="E899" s="165" t="s">
        <v>4027</v>
      </c>
      <c r="F899" s="166" t="s">
        <v>3151</v>
      </c>
      <c r="G899" s="167"/>
      <c r="H899" s="28">
        <f>VLOOKUP(A899,РАСЧЕТ!$A$3:$AV$1220,48,0)</f>
        <v>2763.5757948247519</v>
      </c>
      <c r="I899" s="28">
        <f t="shared" si="14"/>
        <v>1397.775794824752</v>
      </c>
    </row>
    <row r="900" spans="1:9" ht="12.6" customHeight="1" x14ac:dyDescent="0.3">
      <c r="A900" s="161" t="s">
        <v>1651</v>
      </c>
      <c r="B900" s="162" t="s">
        <v>769</v>
      </c>
      <c r="C900" s="170">
        <v>1679.33</v>
      </c>
      <c r="D900" s="171">
        <v>1679.33</v>
      </c>
      <c r="E900" s="165" t="s">
        <v>4027</v>
      </c>
      <c r="F900" s="166" t="s">
        <v>3152</v>
      </c>
      <c r="G900" s="167"/>
      <c r="H900" s="28">
        <f>VLOOKUP(A900,РАСЧЕТ!$A$3:$AV$1220,48,0)</f>
        <v>4152.8778332262173</v>
      </c>
      <c r="I900" s="28">
        <f t="shared" si="14"/>
        <v>2473.5478332262173</v>
      </c>
    </row>
    <row r="901" spans="1:9" ht="12.6" customHeight="1" x14ac:dyDescent="0.3">
      <c r="A901" s="161" t="s">
        <v>1559</v>
      </c>
      <c r="B901" s="162" t="s">
        <v>554</v>
      </c>
      <c r="C901" s="170">
        <v>2662.89</v>
      </c>
      <c r="D901" s="171">
        <v>2662.89</v>
      </c>
      <c r="E901" s="165" t="s">
        <v>4027</v>
      </c>
      <c r="F901" s="166" t="s">
        <v>3153</v>
      </c>
      <c r="G901" s="167"/>
      <c r="H901" s="28">
        <f>VLOOKUP(A901,РАСЧЕТ!$A$3:$AV$1220,48,0)</f>
        <v>5749.8945651741924</v>
      </c>
      <c r="I901" s="28">
        <f t="shared" si="14"/>
        <v>3087.0045651741925</v>
      </c>
    </row>
    <row r="902" spans="1:9" ht="12.6" customHeight="1" x14ac:dyDescent="0.3">
      <c r="A902" s="161" t="s">
        <v>1298</v>
      </c>
      <c r="B902" s="162" t="s">
        <v>588</v>
      </c>
      <c r="C902" s="170">
        <v>1395.87</v>
      </c>
      <c r="D902" s="171">
        <v>1395.87</v>
      </c>
      <c r="E902" s="165" t="s">
        <v>4027</v>
      </c>
      <c r="F902" s="166" t="s">
        <v>3154</v>
      </c>
      <c r="G902" s="167"/>
      <c r="H902" s="28">
        <f>VLOOKUP(A902,РАСЧЕТ!$A$3:$AV$1220,48,0)</f>
        <v>1742.7517837584282</v>
      </c>
      <c r="I902" s="28">
        <f t="shared" si="14"/>
        <v>346.88178375842836</v>
      </c>
    </row>
    <row r="903" spans="1:9" ht="12.6" customHeight="1" x14ac:dyDescent="0.3">
      <c r="A903" s="161" t="s">
        <v>1574</v>
      </c>
      <c r="B903" s="162" t="s">
        <v>1027</v>
      </c>
      <c r="C903" s="170">
        <v>1447.41</v>
      </c>
      <c r="D903" s="171">
        <v>1447.41</v>
      </c>
      <c r="E903" s="165" t="s">
        <v>4027</v>
      </c>
      <c r="F903" s="166" t="s">
        <v>3155</v>
      </c>
      <c r="G903" s="167"/>
      <c r="H903" s="28">
        <f>VLOOKUP(A903,РАСЧЕТ!$A$3:$AV$1220,48,0)</f>
        <v>3125.34591687694</v>
      </c>
      <c r="I903" s="28">
        <f t="shared" si="14"/>
        <v>1677.9359168769399</v>
      </c>
    </row>
    <row r="904" spans="1:9" ht="12.6" customHeight="1" x14ac:dyDescent="0.3">
      <c r="A904" s="161" t="s">
        <v>1668</v>
      </c>
      <c r="B904" s="162" t="s">
        <v>611</v>
      </c>
      <c r="C904" s="170">
        <v>2534.0300000000002</v>
      </c>
      <c r="D904" s="171">
        <v>2534.0300000000002</v>
      </c>
      <c r="E904" s="165" t="s">
        <v>4027</v>
      </c>
      <c r="F904" s="166" t="s">
        <v>3156</v>
      </c>
      <c r="G904" s="167"/>
      <c r="H904" s="28">
        <f>VLOOKUP(A904,РАСЧЕТ!$A$3:$AV$1220,48,0)</f>
        <v>5471.6738604076982</v>
      </c>
      <c r="I904" s="28">
        <f t="shared" si="14"/>
        <v>2937.643860407698</v>
      </c>
    </row>
    <row r="905" spans="1:9" ht="12.6" customHeight="1" x14ac:dyDescent="0.3">
      <c r="A905" s="161" t="s">
        <v>1799</v>
      </c>
      <c r="B905" s="162" t="s">
        <v>698</v>
      </c>
      <c r="C905" s="170">
        <v>1687.92</v>
      </c>
      <c r="D905" s="171">
        <v>1687.92</v>
      </c>
      <c r="E905" s="165" t="s">
        <v>4027</v>
      </c>
      <c r="F905" s="166" t="s">
        <v>3157</v>
      </c>
      <c r="G905" s="167"/>
      <c r="H905" s="28">
        <f>VLOOKUP(A905,РАСЧЕТ!$A$3:$AV$1220,48,0)</f>
        <v>3644.6912324410605</v>
      </c>
      <c r="I905" s="28">
        <f t="shared" si="14"/>
        <v>1956.7712324410604</v>
      </c>
    </row>
    <row r="906" spans="1:9" ht="12.6" customHeight="1" x14ac:dyDescent="0.3">
      <c r="A906" s="161" t="s">
        <v>2256</v>
      </c>
      <c r="B906" s="162" t="s">
        <v>656</v>
      </c>
      <c r="C906" s="170">
        <v>1378.69</v>
      </c>
      <c r="D906" s="171">
        <v>1378.69</v>
      </c>
      <c r="E906" s="165" t="s">
        <v>4027</v>
      </c>
      <c r="F906" s="166" t="s">
        <v>3448</v>
      </c>
      <c r="G906" s="167"/>
      <c r="H906" s="28">
        <f>VLOOKUP(A906,РАСЧЕТ!$A$3:$AV$1220,48,0)</f>
        <v>2976.9615410014771</v>
      </c>
      <c r="I906" s="28">
        <f t="shared" si="14"/>
        <v>1598.2715410014771</v>
      </c>
    </row>
    <row r="907" spans="1:9" ht="12.6" customHeight="1" x14ac:dyDescent="0.3">
      <c r="A907" s="161" t="s">
        <v>1601</v>
      </c>
      <c r="B907" s="162" t="s">
        <v>1013</v>
      </c>
      <c r="C907" s="170">
        <v>1365.8</v>
      </c>
      <c r="D907" s="171">
        <v>1365.8</v>
      </c>
      <c r="E907" s="165" t="s">
        <v>4027</v>
      </c>
      <c r="F907" s="166" t="s">
        <v>3158</v>
      </c>
      <c r="G907" s="167"/>
      <c r="H907" s="28">
        <f>VLOOKUP(A907,РАСЧЕТ!$A$3:$AV$1220,48,0)</f>
        <v>2949.1394705248276</v>
      </c>
      <c r="I907" s="28">
        <f t="shared" si="14"/>
        <v>1583.3394705248277</v>
      </c>
    </row>
    <row r="908" spans="1:9" ht="12.6" customHeight="1" x14ac:dyDescent="0.3">
      <c r="A908" s="161" t="s">
        <v>1357</v>
      </c>
      <c r="B908" s="162" t="s">
        <v>189</v>
      </c>
      <c r="C908" s="170">
        <v>3466.05</v>
      </c>
      <c r="D908" s="171">
        <v>3466.05</v>
      </c>
      <c r="E908" s="165" t="s">
        <v>4027</v>
      </c>
      <c r="F908" s="166" t="s">
        <v>2764</v>
      </c>
      <c r="G908" s="167"/>
      <c r="H908" s="28">
        <f>VLOOKUP(A908,РАСЧЕТ!$A$3:$AV$1220,48,0)</f>
        <v>7484.1369582186671</v>
      </c>
      <c r="I908" s="28">
        <f t="shared" si="14"/>
        <v>4018.086958218667</v>
      </c>
    </row>
    <row r="909" spans="1:9" ht="12.6" customHeight="1" x14ac:dyDescent="0.3">
      <c r="A909" s="161" t="s">
        <v>1661</v>
      </c>
      <c r="B909" s="162" t="s">
        <v>657</v>
      </c>
      <c r="C909" s="170">
        <v>1679.33</v>
      </c>
      <c r="D909" s="171">
        <v>1679.33</v>
      </c>
      <c r="E909" s="165" t="s">
        <v>4027</v>
      </c>
      <c r="F909" s="166" t="s">
        <v>3159</v>
      </c>
      <c r="G909" s="167"/>
      <c r="H909" s="28">
        <f>VLOOKUP(A909,РАСЧЕТ!$A$3:$AV$1220,48,0)</f>
        <v>2096.6644536909093</v>
      </c>
      <c r="I909" s="28">
        <f t="shared" si="14"/>
        <v>417.33445369090941</v>
      </c>
    </row>
    <row r="910" spans="1:9" ht="12.6" customHeight="1" x14ac:dyDescent="0.3">
      <c r="A910" s="161" t="s">
        <v>1672</v>
      </c>
      <c r="B910" s="162" t="s">
        <v>1144</v>
      </c>
      <c r="C910" s="170">
        <v>2662.89</v>
      </c>
      <c r="D910" s="171">
        <v>2662.89</v>
      </c>
      <c r="E910" s="165" t="s">
        <v>4027</v>
      </c>
      <c r="F910" s="166" t="s">
        <v>3160</v>
      </c>
      <c r="G910" s="167"/>
      <c r="H910" s="28">
        <f>VLOOKUP(A910,РАСЧЕТ!$A$3:$AV$1220,48,0)</f>
        <v>5749.8945651741924</v>
      </c>
      <c r="I910" s="28">
        <f t="shared" si="14"/>
        <v>3087.0045651741925</v>
      </c>
    </row>
    <row r="911" spans="1:9" ht="12.6" customHeight="1" x14ac:dyDescent="0.3">
      <c r="A911" s="161" t="s">
        <v>1664</v>
      </c>
      <c r="B911" s="162" t="s">
        <v>710</v>
      </c>
      <c r="C911" s="170">
        <v>1395.87</v>
      </c>
      <c r="D911" s="171">
        <v>1395.87</v>
      </c>
      <c r="E911" s="165" t="s">
        <v>4027</v>
      </c>
      <c r="F911" s="166" t="s">
        <v>3161</v>
      </c>
      <c r="G911" s="167"/>
      <c r="H911" s="28">
        <f>VLOOKUP(A911,РАСЧЕТ!$A$3:$AV$1220,48,0)</f>
        <v>3014.0576349703429</v>
      </c>
      <c r="I911" s="28">
        <f t="shared" si="14"/>
        <v>1618.187634970343</v>
      </c>
    </row>
    <row r="912" spans="1:9" ht="12.6" customHeight="1" x14ac:dyDescent="0.3">
      <c r="A912" s="161" t="s">
        <v>1334</v>
      </c>
      <c r="B912" s="162" t="s">
        <v>1067</v>
      </c>
      <c r="C912" s="170">
        <v>1447.41</v>
      </c>
      <c r="D912" s="171">
        <v>1447.41</v>
      </c>
      <c r="E912" s="165" t="s">
        <v>4027</v>
      </c>
      <c r="F912" s="166" t="s">
        <v>3162</v>
      </c>
      <c r="G912" s="167"/>
      <c r="H912" s="28">
        <f>VLOOKUP(A912,РАСЧЕТ!$A$3:$AV$1220,48,0)</f>
        <v>3125.34591687694</v>
      </c>
      <c r="I912" s="28">
        <f t="shared" si="14"/>
        <v>1677.9359168769399</v>
      </c>
    </row>
    <row r="913" spans="1:9" ht="12.6" customHeight="1" x14ac:dyDescent="0.3">
      <c r="A913" s="161" t="s">
        <v>1323</v>
      </c>
      <c r="B913" s="162" t="s">
        <v>563</v>
      </c>
      <c r="C913" s="170">
        <v>2534.0300000000002</v>
      </c>
      <c r="D913" s="171">
        <v>2534.0300000000002</v>
      </c>
      <c r="E913" s="165" t="s">
        <v>4027</v>
      </c>
      <c r="F913" s="166" t="s">
        <v>3163</v>
      </c>
      <c r="G913" s="167"/>
      <c r="H913" s="28">
        <f>VLOOKUP(A913,РАСЧЕТ!$A$3:$AV$1220,48,0)</f>
        <v>7699.7407256390561</v>
      </c>
      <c r="I913" s="28">
        <f t="shared" si="14"/>
        <v>5165.7107256390555</v>
      </c>
    </row>
    <row r="914" spans="1:9" ht="12.6" customHeight="1" x14ac:dyDescent="0.3">
      <c r="A914" s="161" t="s">
        <v>1596</v>
      </c>
      <c r="B914" s="162" t="s">
        <v>1083</v>
      </c>
      <c r="C914" s="170">
        <v>1687.92</v>
      </c>
      <c r="D914" s="171">
        <v>1687.92</v>
      </c>
      <c r="E914" s="165" t="s">
        <v>4027</v>
      </c>
      <c r="F914" s="166" t="s">
        <v>3164</v>
      </c>
      <c r="G914" s="167"/>
      <c r="H914" s="28">
        <f>VLOOKUP(A914,РАСЧЕТ!$A$3:$AV$1220,48,0)</f>
        <v>3644.6912324410605</v>
      </c>
      <c r="I914" s="28">
        <f t="shared" si="14"/>
        <v>1956.7712324410604</v>
      </c>
    </row>
    <row r="915" spans="1:9" ht="12.6" customHeight="1" x14ac:dyDescent="0.3">
      <c r="A915" s="161" t="s">
        <v>1613</v>
      </c>
      <c r="B915" s="162" t="s">
        <v>896</v>
      </c>
      <c r="C915" s="170">
        <v>1378.69</v>
      </c>
      <c r="D915" s="171">
        <v>1378.69</v>
      </c>
      <c r="E915" s="165" t="s">
        <v>4027</v>
      </c>
      <c r="F915" s="166" t="s">
        <v>3165</v>
      </c>
      <c r="G915" s="167"/>
      <c r="H915" s="28">
        <f>VLOOKUP(A915,РАСЧЕТ!$A$3:$AV$1220,48,0)</f>
        <v>2626.8568522969313</v>
      </c>
      <c r="I915" s="28">
        <f t="shared" si="14"/>
        <v>1248.1668522969312</v>
      </c>
    </row>
    <row r="916" spans="1:9" ht="12.6" customHeight="1" x14ac:dyDescent="0.3">
      <c r="A916" s="161" t="s">
        <v>1620</v>
      </c>
      <c r="B916" s="162" t="s">
        <v>1098</v>
      </c>
      <c r="C916" s="170">
        <v>1365.8</v>
      </c>
      <c r="D916" s="171">
        <v>1365.8</v>
      </c>
      <c r="E916" s="165" t="s">
        <v>4027</v>
      </c>
      <c r="F916" s="166" t="s">
        <v>3166</v>
      </c>
      <c r="G916" s="167"/>
      <c r="H916" s="28">
        <f>VLOOKUP(A916,РАСЧЕТ!$A$3:$AV$1220,48,0)</f>
        <v>2949.1394705248276</v>
      </c>
      <c r="I916" s="28">
        <f t="shared" si="14"/>
        <v>1583.3394705248277</v>
      </c>
    </row>
    <row r="917" spans="1:9" ht="12.6" customHeight="1" x14ac:dyDescent="0.3">
      <c r="A917" s="161" t="s">
        <v>1303</v>
      </c>
      <c r="B917" s="162" t="s">
        <v>492</v>
      </c>
      <c r="C917" s="170">
        <v>1679.33</v>
      </c>
      <c r="D917" s="171">
        <v>1679.33</v>
      </c>
      <c r="E917" s="165" t="s">
        <v>4027</v>
      </c>
      <c r="F917" s="166" t="s">
        <v>3167</v>
      </c>
      <c r="G917" s="167"/>
      <c r="H917" s="28">
        <f>VLOOKUP(A917,РАСЧЕТ!$A$3:$AV$1220,48,0)</f>
        <v>3626.1431854566276</v>
      </c>
      <c r="I917" s="28">
        <f t="shared" si="14"/>
        <v>1946.8131854566277</v>
      </c>
    </row>
    <row r="918" spans="1:9" ht="12.6" customHeight="1" x14ac:dyDescent="0.3">
      <c r="A918" s="161" t="s">
        <v>1324</v>
      </c>
      <c r="B918" s="162" t="s">
        <v>667</v>
      </c>
      <c r="C918" s="170">
        <v>2662.89</v>
      </c>
      <c r="D918" s="171">
        <v>2662.89</v>
      </c>
      <c r="E918" s="165" t="s">
        <v>4027</v>
      </c>
      <c r="F918" s="166" t="s">
        <v>3168</v>
      </c>
      <c r="G918" s="167"/>
      <c r="H918" s="28">
        <f>VLOOKUP(A918,РАСЧЕТ!$A$3:$AV$1220,48,0)</f>
        <v>5749.8945651741924</v>
      </c>
      <c r="I918" s="28">
        <f t="shared" si="14"/>
        <v>3087.0045651741925</v>
      </c>
    </row>
    <row r="919" spans="1:9" ht="12.6" customHeight="1" x14ac:dyDescent="0.3">
      <c r="A919" s="161" t="s">
        <v>1787</v>
      </c>
      <c r="B919" s="162" t="s">
        <v>307</v>
      </c>
      <c r="C919" s="170">
        <v>3466.05</v>
      </c>
      <c r="D919" s="171">
        <v>3466.05</v>
      </c>
      <c r="E919" s="165" t="s">
        <v>4027</v>
      </c>
      <c r="F919" s="166" t="s">
        <v>2723</v>
      </c>
      <c r="G919" s="167"/>
      <c r="H919" s="28">
        <f>VLOOKUP(A919,РАСЧЕТ!$A$3:$AV$1220,48,0)</f>
        <v>7484.1369582186671</v>
      </c>
      <c r="I919" s="28">
        <f t="shared" si="14"/>
        <v>4018.086958218667</v>
      </c>
    </row>
    <row r="920" spans="1:9" ht="12.6" customHeight="1" x14ac:dyDescent="0.3">
      <c r="A920" s="161" t="s">
        <v>1575</v>
      </c>
      <c r="B920" s="162" t="s">
        <v>236</v>
      </c>
      <c r="C920" s="170">
        <v>2396.6</v>
      </c>
      <c r="D920" s="171">
        <v>2396.6</v>
      </c>
      <c r="E920" s="165" t="s">
        <v>4027</v>
      </c>
      <c r="F920" s="166" t="s">
        <v>2765</v>
      </c>
      <c r="G920" s="167"/>
      <c r="H920" s="28">
        <f>VLOOKUP(A920,РАСЧЕТ!$A$3:$AV$1220,48,0)</f>
        <v>5174.9051086567715</v>
      </c>
      <c r="I920" s="28">
        <f t="shared" si="14"/>
        <v>2778.3051086567716</v>
      </c>
    </row>
    <row r="921" spans="1:9" ht="12.6" customHeight="1" x14ac:dyDescent="0.3">
      <c r="A921" s="161" t="s">
        <v>1669</v>
      </c>
      <c r="B921" s="162" t="s">
        <v>897</v>
      </c>
      <c r="C921" s="170">
        <v>1395.87</v>
      </c>
      <c r="D921" s="171">
        <v>1395.87</v>
      </c>
      <c r="E921" s="165" t="s">
        <v>4027</v>
      </c>
      <c r="F921" s="166" t="s">
        <v>3169</v>
      </c>
      <c r="G921" s="167"/>
      <c r="H921" s="28">
        <f>VLOOKUP(A921,РАСЧЕТ!$A$3:$AV$1220,48,0)</f>
        <v>3288.2448326161384</v>
      </c>
      <c r="I921" s="28">
        <f t="shared" si="14"/>
        <v>1892.3748326161385</v>
      </c>
    </row>
    <row r="922" spans="1:9" ht="12.6" customHeight="1" x14ac:dyDescent="0.3">
      <c r="A922" s="161" t="s">
        <v>2085</v>
      </c>
      <c r="B922" s="162" t="s">
        <v>1148</v>
      </c>
      <c r="C922" s="170">
        <v>1447.41</v>
      </c>
      <c r="D922" s="171">
        <v>1447.41</v>
      </c>
      <c r="E922" s="165" t="s">
        <v>4027</v>
      </c>
      <c r="F922" s="166" t="s">
        <v>3170</v>
      </c>
      <c r="G922" s="167"/>
      <c r="H922" s="28">
        <f>VLOOKUP(A922,РАСЧЕТ!$A$3:$AV$1220,48,0)</f>
        <v>3125.34591687694</v>
      </c>
      <c r="I922" s="28">
        <f t="shared" si="14"/>
        <v>1677.9359168769399</v>
      </c>
    </row>
    <row r="923" spans="1:9" ht="12.6" customHeight="1" x14ac:dyDescent="0.3">
      <c r="A923" s="161" t="s">
        <v>1344</v>
      </c>
      <c r="B923" s="162" t="s">
        <v>1031</v>
      </c>
      <c r="C923" s="170">
        <v>2534.0300000000002</v>
      </c>
      <c r="D923" s="171">
        <v>2534.0300000000002</v>
      </c>
      <c r="E923" s="165" t="s">
        <v>4027</v>
      </c>
      <c r="F923" s="166" t="s">
        <v>3171</v>
      </c>
      <c r="G923" s="167"/>
      <c r="H923" s="28">
        <f>VLOOKUP(A923,РАСЧЕТ!$A$3:$AV$1220,48,0)</f>
        <v>5471.6738604076982</v>
      </c>
      <c r="I923" s="28">
        <f t="shared" si="14"/>
        <v>2937.643860407698</v>
      </c>
    </row>
    <row r="924" spans="1:9" ht="12.6" customHeight="1" x14ac:dyDescent="0.3">
      <c r="A924" s="161" t="s">
        <v>1288</v>
      </c>
      <c r="B924" s="162" t="s">
        <v>1084</v>
      </c>
      <c r="C924" s="170">
        <v>1687.92</v>
      </c>
      <c r="D924" s="171">
        <v>1687.92</v>
      </c>
      <c r="E924" s="165" t="s">
        <v>4027</v>
      </c>
      <c r="F924" s="166" t="s">
        <v>3172</v>
      </c>
      <c r="G924" s="167"/>
      <c r="H924" s="28">
        <f>VLOOKUP(A924,РАСЧЕТ!$A$3:$AV$1220,48,0)</f>
        <v>2760.6598644734436</v>
      </c>
      <c r="I924" s="28">
        <f t="shared" si="14"/>
        <v>1072.7398644734435</v>
      </c>
    </row>
    <row r="925" spans="1:9" ht="12.6" customHeight="1" x14ac:dyDescent="0.3">
      <c r="A925" s="161" t="s">
        <v>1294</v>
      </c>
      <c r="B925" s="162" t="s">
        <v>1099</v>
      </c>
      <c r="C925" s="170">
        <v>1378.69</v>
      </c>
      <c r="D925" s="171">
        <v>1378.69</v>
      </c>
      <c r="E925" s="165" t="s">
        <v>4027</v>
      </c>
      <c r="F925" s="166" t="s">
        <v>3173</v>
      </c>
      <c r="G925" s="167"/>
      <c r="H925" s="28">
        <f>VLOOKUP(A925,РАСЧЕТ!$A$3:$AV$1220,48,0)</f>
        <v>2976.9615410014771</v>
      </c>
      <c r="I925" s="28">
        <f t="shared" si="14"/>
        <v>1598.2715410014771</v>
      </c>
    </row>
    <row r="926" spans="1:9" ht="12.6" customHeight="1" x14ac:dyDescent="0.3">
      <c r="A926" s="161" t="s">
        <v>1659</v>
      </c>
      <c r="B926" s="162" t="s">
        <v>1021</v>
      </c>
      <c r="C926" s="170">
        <v>1365.8</v>
      </c>
      <c r="D926" s="171">
        <v>1365.8</v>
      </c>
      <c r="E926" s="165" t="s">
        <v>4027</v>
      </c>
      <c r="F926" s="166" t="s">
        <v>3174</v>
      </c>
      <c r="G926" s="167"/>
      <c r="H926" s="28">
        <f>VLOOKUP(A926,РАСЧЕТ!$A$3:$AV$1220,48,0)</f>
        <v>2949.1394705248276</v>
      </c>
      <c r="I926" s="28">
        <f t="shared" si="14"/>
        <v>1583.3394705248277</v>
      </c>
    </row>
    <row r="927" spans="1:9" ht="12.6" customHeight="1" x14ac:dyDescent="0.3">
      <c r="A927" s="161" t="s">
        <v>2312</v>
      </c>
      <c r="B927" s="162" t="s">
        <v>699</v>
      </c>
      <c r="C927" s="170">
        <v>1679.33</v>
      </c>
      <c r="D927" s="171">
        <v>1679.33</v>
      </c>
      <c r="E927" s="165" t="s">
        <v>4027</v>
      </c>
      <c r="F927" s="166" t="s">
        <v>3460</v>
      </c>
      <c r="G927" s="167"/>
      <c r="H927" s="28">
        <f>VLOOKUP(A927,РАСЧЕТ!$A$3:$AV$1220,48,0)</f>
        <v>5298.4091773364116</v>
      </c>
      <c r="I927" s="28">
        <f t="shared" si="14"/>
        <v>3619.0791773364117</v>
      </c>
    </row>
    <row r="928" spans="1:9" ht="12.6" customHeight="1" x14ac:dyDescent="0.3">
      <c r="A928" s="161" t="s">
        <v>1652</v>
      </c>
      <c r="B928" s="162" t="s">
        <v>704</v>
      </c>
      <c r="C928" s="170">
        <v>2662.89</v>
      </c>
      <c r="D928" s="171">
        <v>2662.89</v>
      </c>
      <c r="E928" s="165" t="s">
        <v>4027</v>
      </c>
      <c r="F928" s="166" t="s">
        <v>3175</v>
      </c>
      <c r="G928" s="167"/>
      <c r="H928" s="28">
        <f>VLOOKUP(A928,РАСЧЕТ!$A$3:$AV$1220,48,0)</f>
        <v>5749.8945651741924</v>
      </c>
      <c r="I928" s="28">
        <f t="shared" si="14"/>
        <v>3087.0045651741925</v>
      </c>
    </row>
    <row r="929" spans="1:9" ht="12.6" customHeight="1" x14ac:dyDescent="0.3">
      <c r="A929" s="161" t="s">
        <v>1360</v>
      </c>
      <c r="B929" s="162" t="s">
        <v>1196</v>
      </c>
      <c r="C929" s="170">
        <v>1395.87</v>
      </c>
      <c r="D929" s="171">
        <v>1395.87</v>
      </c>
      <c r="E929" s="165" t="s">
        <v>4027</v>
      </c>
      <c r="F929" s="166" t="s">
        <v>3176</v>
      </c>
      <c r="G929" s="167"/>
      <c r="H929" s="28">
        <f>VLOOKUP(A929,РАСЧЕТ!$A$3:$AV$1220,48,0)</f>
        <v>3014.0576349703429</v>
      </c>
      <c r="I929" s="28">
        <f t="shared" si="14"/>
        <v>1618.187634970343</v>
      </c>
    </row>
    <row r="930" spans="1:9" ht="12.6" customHeight="1" x14ac:dyDescent="0.3">
      <c r="A930" s="161" t="s">
        <v>1306</v>
      </c>
      <c r="B930" s="162" t="s">
        <v>668</v>
      </c>
      <c r="C930" s="170">
        <v>1447.41</v>
      </c>
      <c r="D930" s="171">
        <v>1447.41</v>
      </c>
      <c r="E930" s="165" t="s">
        <v>4027</v>
      </c>
      <c r="F930" s="166" t="s">
        <v>3177</v>
      </c>
      <c r="G930" s="167"/>
      <c r="H930" s="28">
        <f>VLOOKUP(A930,РАСЧЕТ!$A$3:$AV$1220,48,0)</f>
        <v>3125.34591687694</v>
      </c>
      <c r="I930" s="28">
        <f t="shared" si="14"/>
        <v>1677.9359168769399</v>
      </c>
    </row>
    <row r="931" spans="1:9" ht="12.6" customHeight="1" x14ac:dyDescent="0.3">
      <c r="A931" s="161" t="s">
        <v>1724</v>
      </c>
      <c r="B931" s="162" t="s">
        <v>271</v>
      </c>
      <c r="C931" s="170">
        <v>2392.3000000000002</v>
      </c>
      <c r="D931" s="171">
        <v>2392.3000000000002</v>
      </c>
      <c r="E931" s="165" t="s">
        <v>4027</v>
      </c>
      <c r="F931" s="166" t="s">
        <v>2766</v>
      </c>
      <c r="G931" s="167"/>
      <c r="H931" s="28">
        <f>VLOOKUP(A931,РАСЧЕТ!$A$3:$AV$1220,48,0)</f>
        <v>3197.0447224035242</v>
      </c>
      <c r="I931" s="28">
        <f t="shared" si="14"/>
        <v>804.74472240352407</v>
      </c>
    </row>
    <row r="932" spans="1:9" ht="12.6" customHeight="1" x14ac:dyDescent="0.3">
      <c r="A932" s="161" t="s">
        <v>1633</v>
      </c>
      <c r="B932" s="162" t="s">
        <v>988</v>
      </c>
      <c r="C932" s="170">
        <v>2534.0300000000002</v>
      </c>
      <c r="D932" s="171">
        <v>2534.0300000000002</v>
      </c>
      <c r="E932" s="165" t="s">
        <v>4027</v>
      </c>
      <c r="F932" s="166" t="s">
        <v>3178</v>
      </c>
      <c r="G932" s="167"/>
      <c r="H932" s="28">
        <f>VLOOKUP(A932,РАСЧЕТ!$A$3:$AV$1220,48,0)</f>
        <v>5471.6738604076982</v>
      </c>
      <c r="I932" s="28">
        <f t="shared" si="14"/>
        <v>2937.643860407698</v>
      </c>
    </row>
    <row r="933" spans="1:9" ht="12.6" customHeight="1" x14ac:dyDescent="0.3">
      <c r="A933" s="161" t="s">
        <v>1290</v>
      </c>
      <c r="B933" s="162" t="s">
        <v>711</v>
      </c>
      <c r="C933" s="170">
        <v>1687.92</v>
      </c>
      <c r="D933" s="171">
        <v>1687.92</v>
      </c>
      <c r="E933" s="165" t="s">
        <v>4027</v>
      </c>
      <c r="F933" s="166" t="s">
        <v>3179</v>
      </c>
      <c r="G933" s="167"/>
      <c r="H933" s="28">
        <f>VLOOKUP(A933,РАСЧЕТ!$A$3:$AV$1220,48,0)</f>
        <v>3644.6912324410605</v>
      </c>
      <c r="I933" s="28">
        <f t="shared" si="14"/>
        <v>1956.7712324410604</v>
      </c>
    </row>
    <row r="934" spans="1:9" ht="12.6" customHeight="1" x14ac:dyDescent="0.3">
      <c r="A934" s="161" t="s">
        <v>1299</v>
      </c>
      <c r="B934" s="162" t="s">
        <v>669</v>
      </c>
      <c r="C934" s="170">
        <v>1378.69</v>
      </c>
      <c r="D934" s="171">
        <v>1378.69</v>
      </c>
      <c r="E934" s="165" t="s">
        <v>4027</v>
      </c>
      <c r="F934" s="166" t="s">
        <v>3180</v>
      </c>
      <c r="G934" s="167"/>
      <c r="H934" s="28">
        <f>VLOOKUP(A934,РАСЧЕТ!$A$3:$AV$1220,48,0)</f>
        <v>1922.308926241692</v>
      </c>
      <c r="I934" s="28">
        <f t="shared" si="14"/>
        <v>543.61892624169195</v>
      </c>
    </row>
    <row r="935" spans="1:9" ht="12.6" customHeight="1" x14ac:dyDescent="0.3">
      <c r="A935" s="161" t="s">
        <v>1674</v>
      </c>
      <c r="B935" s="162" t="s">
        <v>1162</v>
      </c>
      <c r="C935" s="170">
        <v>1365.8</v>
      </c>
      <c r="D935" s="171">
        <v>1365.8</v>
      </c>
      <c r="E935" s="165" t="s">
        <v>4027</v>
      </c>
      <c r="F935" s="166" t="s">
        <v>3181</v>
      </c>
      <c r="G935" s="167"/>
      <c r="H935" s="28">
        <f>VLOOKUP(A935,РАСЧЕТ!$A$3:$AV$1220,48,0)</f>
        <v>2949.1394705248276</v>
      </c>
      <c r="I935" s="28">
        <f t="shared" si="14"/>
        <v>1583.3394705248277</v>
      </c>
    </row>
    <row r="936" spans="1:9" ht="12.6" customHeight="1" x14ac:dyDescent="0.3">
      <c r="A936" s="161" t="s">
        <v>1295</v>
      </c>
      <c r="B936" s="162" t="s">
        <v>1059</v>
      </c>
      <c r="C936" s="170">
        <v>1679.33</v>
      </c>
      <c r="D936" s="171">
        <v>1679.33</v>
      </c>
      <c r="E936" s="165" t="s">
        <v>4027</v>
      </c>
      <c r="F936" s="166" t="s">
        <v>3182</v>
      </c>
      <c r="G936" s="167"/>
      <c r="H936" s="28">
        <f>VLOOKUP(A936,РАСЧЕТ!$A$3:$AV$1220,48,0)</f>
        <v>3626.1431854566276</v>
      </c>
      <c r="I936" s="28">
        <f t="shared" si="14"/>
        <v>1946.8131854566277</v>
      </c>
    </row>
    <row r="937" spans="1:9" ht="12.6" customHeight="1" x14ac:dyDescent="0.3">
      <c r="A937" s="161" t="s">
        <v>2223</v>
      </c>
      <c r="B937" s="162" t="s">
        <v>1112</v>
      </c>
      <c r="C937" s="170">
        <v>2662.89</v>
      </c>
      <c r="D937" s="171">
        <v>2662.89</v>
      </c>
      <c r="E937" s="165" t="s">
        <v>4027</v>
      </c>
      <c r="F937" s="166" t="s">
        <v>3497</v>
      </c>
      <c r="G937" s="167"/>
      <c r="H937" s="28">
        <f>VLOOKUP(A937,РАСЧЕТ!$A$3:$AV$1220,48,0)</f>
        <v>5749.8945651741924</v>
      </c>
      <c r="I937" s="28">
        <f t="shared" si="14"/>
        <v>3087.0045651741925</v>
      </c>
    </row>
    <row r="938" spans="1:9" ht="12.6" customHeight="1" x14ac:dyDescent="0.3">
      <c r="A938" s="161" t="s">
        <v>1876</v>
      </c>
      <c r="B938" s="162" t="s">
        <v>482</v>
      </c>
      <c r="C938" s="170">
        <v>1395.87</v>
      </c>
      <c r="D938" s="171">
        <v>1395.87</v>
      </c>
      <c r="E938" s="165" t="s">
        <v>4027</v>
      </c>
      <c r="F938" s="166" t="s">
        <v>3183</v>
      </c>
      <c r="G938" s="167"/>
      <c r="H938" s="28">
        <f>VLOOKUP(A938,РАСЧЕТ!$A$3:$AV$1220,48,0)</f>
        <v>3014.0576349703429</v>
      </c>
      <c r="I938" s="28">
        <f t="shared" si="14"/>
        <v>1618.187634970343</v>
      </c>
    </row>
    <row r="939" spans="1:9" ht="12.6" customHeight="1" x14ac:dyDescent="0.3">
      <c r="A939" s="161" t="s">
        <v>1728</v>
      </c>
      <c r="B939" s="162" t="s">
        <v>1080</v>
      </c>
      <c r="C939" s="170">
        <v>1447.41</v>
      </c>
      <c r="D939" s="171">
        <v>1447.41</v>
      </c>
      <c r="E939" s="165" t="s">
        <v>4027</v>
      </c>
      <c r="F939" s="166" t="s">
        <v>3184</v>
      </c>
      <c r="G939" s="167"/>
      <c r="H939" s="28">
        <f>VLOOKUP(A939,РАСЧЕТ!$A$3:$AV$1220,48,0)</f>
        <v>3879.7216067862551</v>
      </c>
      <c r="I939" s="28">
        <f t="shared" si="14"/>
        <v>2432.3116067862547</v>
      </c>
    </row>
    <row r="940" spans="1:9" ht="12.6" customHeight="1" x14ac:dyDescent="0.3">
      <c r="A940" s="161" t="s">
        <v>1914</v>
      </c>
      <c r="B940" s="162" t="s">
        <v>521</v>
      </c>
      <c r="C940" s="170">
        <v>2534.0300000000002</v>
      </c>
      <c r="D940" s="171">
        <v>2534.0300000000002</v>
      </c>
      <c r="E940" s="165" t="s">
        <v>4027</v>
      </c>
      <c r="F940" s="166" t="s">
        <v>3185</v>
      </c>
      <c r="G940" s="167"/>
      <c r="H940" s="28">
        <f>VLOOKUP(A940,РАСЧЕТ!$A$3:$AV$1220,48,0)</f>
        <v>6039.3868795205226</v>
      </c>
      <c r="I940" s="28">
        <f t="shared" si="14"/>
        <v>3505.3568795205224</v>
      </c>
    </row>
    <row r="941" spans="1:9" ht="12.6" customHeight="1" x14ac:dyDescent="0.3">
      <c r="A941" s="161" t="s">
        <v>2323</v>
      </c>
      <c r="B941" s="162" t="s">
        <v>1102</v>
      </c>
      <c r="C941" s="170">
        <v>1687.92</v>
      </c>
      <c r="D941" s="171">
        <v>1687.92</v>
      </c>
      <c r="E941" s="165" t="s">
        <v>4027</v>
      </c>
      <c r="F941" s="166" t="s">
        <v>3465</v>
      </c>
      <c r="G941" s="167"/>
      <c r="H941" s="28">
        <f>VLOOKUP(A941,РАСЧЕТ!$A$3:$AV$1220,48,0)</f>
        <v>3409.828477563643</v>
      </c>
      <c r="I941" s="28">
        <f t="shared" si="14"/>
        <v>1721.9084775636429</v>
      </c>
    </row>
    <row r="942" spans="1:9" ht="12.6" customHeight="1" x14ac:dyDescent="0.3">
      <c r="A942" s="161" t="s">
        <v>1597</v>
      </c>
      <c r="B942" s="162" t="s">
        <v>201</v>
      </c>
      <c r="C942" s="170">
        <v>3603.48</v>
      </c>
      <c r="D942" s="171">
        <v>3603.48</v>
      </c>
      <c r="E942" s="165" t="s">
        <v>4027</v>
      </c>
      <c r="F942" s="166" t="s">
        <v>2767</v>
      </c>
      <c r="G942" s="167"/>
      <c r="H942" s="28">
        <f>VLOOKUP(A942,РАСЧЕТ!$A$3:$AV$1220,48,0)</f>
        <v>7780.9057099695929</v>
      </c>
      <c r="I942" s="28">
        <f t="shared" si="14"/>
        <v>4177.4257099695933</v>
      </c>
    </row>
    <row r="943" spans="1:9" ht="12.6" customHeight="1" x14ac:dyDescent="0.3">
      <c r="A943" s="161" t="s">
        <v>1665</v>
      </c>
      <c r="B943" s="162" t="s">
        <v>1174</v>
      </c>
      <c r="C943" s="170">
        <v>1378.69</v>
      </c>
      <c r="D943" s="171">
        <v>1378.69</v>
      </c>
      <c r="E943" s="165" t="s">
        <v>4027</v>
      </c>
      <c r="F943" s="166" t="s">
        <v>3186</v>
      </c>
      <c r="G943" s="167"/>
      <c r="H943" s="28">
        <f>VLOOKUP(A943,РАСЧЕТ!$A$3:$AV$1220,48,0)</f>
        <v>2976.9615410014771</v>
      </c>
      <c r="I943" s="28">
        <f t="shared" si="14"/>
        <v>1598.2715410014771</v>
      </c>
    </row>
    <row r="944" spans="1:9" ht="12.6" customHeight="1" x14ac:dyDescent="0.3">
      <c r="A944" s="161" t="s">
        <v>1707</v>
      </c>
      <c r="B944" s="162" t="s">
        <v>1168</v>
      </c>
      <c r="C944" s="170">
        <v>1365.8</v>
      </c>
      <c r="D944" s="171">
        <v>1365.8</v>
      </c>
      <c r="E944" s="165" t="s">
        <v>4027</v>
      </c>
      <c r="F944" s="166" t="s">
        <v>3187</v>
      </c>
      <c r="G944" s="167"/>
      <c r="H944" s="28">
        <f>VLOOKUP(A944,РАСЧЕТ!$A$3:$AV$1220,48,0)</f>
        <v>2949.1394705248276</v>
      </c>
      <c r="I944" s="28">
        <f t="shared" si="14"/>
        <v>1583.3394705248277</v>
      </c>
    </row>
    <row r="945" spans="1:9" ht="12.6" customHeight="1" x14ac:dyDescent="0.3">
      <c r="A945" s="161" t="s">
        <v>1587</v>
      </c>
      <c r="B945" s="162" t="s">
        <v>548</v>
      </c>
      <c r="C945" s="170">
        <v>1679.33</v>
      </c>
      <c r="D945" s="171">
        <v>1679.33</v>
      </c>
      <c r="E945" s="165" t="s">
        <v>4027</v>
      </c>
      <c r="F945" s="166" t="s">
        <v>3188</v>
      </c>
      <c r="G945" s="167"/>
      <c r="H945" s="28">
        <f>VLOOKUP(A945,РАСЧЕТ!$A$3:$AV$1220,48,0)</f>
        <v>3626.1431854566276</v>
      </c>
      <c r="I945" s="28">
        <f t="shared" si="14"/>
        <v>1946.8131854566277</v>
      </c>
    </row>
    <row r="946" spans="1:9" ht="12.6" customHeight="1" x14ac:dyDescent="0.3">
      <c r="A946" s="161" t="s">
        <v>1576</v>
      </c>
      <c r="B946" s="162" t="s">
        <v>1201</v>
      </c>
      <c r="C946" s="170">
        <v>2662.89</v>
      </c>
      <c r="D946" s="171">
        <v>2662.89</v>
      </c>
      <c r="E946" s="165" t="s">
        <v>4027</v>
      </c>
      <c r="F946" s="166" t="s">
        <v>3189</v>
      </c>
      <c r="G946" s="167"/>
      <c r="H946" s="28">
        <f>VLOOKUP(A946,РАСЧЕТ!$A$3:$AV$1220,48,0)</f>
        <v>6683.2869491394522</v>
      </c>
      <c r="I946" s="28">
        <f t="shared" si="14"/>
        <v>4020.3969491394523</v>
      </c>
    </row>
    <row r="947" spans="1:9" ht="12.6" customHeight="1" x14ac:dyDescent="0.3">
      <c r="A947" s="161" t="s">
        <v>1301</v>
      </c>
      <c r="B947" s="162" t="s">
        <v>1163</v>
      </c>
      <c r="C947" s="170">
        <v>1395.87</v>
      </c>
      <c r="D947" s="171">
        <v>1395.87</v>
      </c>
      <c r="E947" s="165" t="s">
        <v>4027</v>
      </c>
      <c r="F947" s="166" t="s">
        <v>3190</v>
      </c>
      <c r="G947" s="167"/>
      <c r="H947" s="28">
        <f>VLOOKUP(A947,РАСЧЕТ!$A$3:$AV$1220,48,0)</f>
        <v>3014.0576349703429</v>
      </c>
      <c r="I947" s="28">
        <f t="shared" si="14"/>
        <v>1618.187634970343</v>
      </c>
    </row>
    <row r="948" spans="1:9" ht="12.6" customHeight="1" x14ac:dyDescent="0.3">
      <c r="A948" s="161" t="s">
        <v>1731</v>
      </c>
      <c r="B948" s="162" t="s">
        <v>747</v>
      </c>
      <c r="C948" s="170">
        <v>1443.11</v>
      </c>
      <c r="D948" s="171">
        <v>1443.11</v>
      </c>
      <c r="E948" s="165" t="s">
        <v>4027</v>
      </c>
      <c r="F948" s="166" t="s">
        <v>3191</v>
      </c>
      <c r="G948" s="167"/>
      <c r="H948" s="28">
        <f>VLOOKUP(A948,РАСЧЕТ!$A$3:$AV$1220,48,0)</f>
        <v>3116.0718933847234</v>
      </c>
      <c r="I948" s="28">
        <f t="shared" si="14"/>
        <v>1672.9618933847235</v>
      </c>
    </row>
    <row r="949" spans="1:9" ht="12.6" customHeight="1" x14ac:dyDescent="0.3">
      <c r="A949" s="161" t="s">
        <v>1814</v>
      </c>
      <c r="B949" s="162" t="s">
        <v>483</v>
      </c>
      <c r="C949" s="170">
        <v>2534.0300000000002</v>
      </c>
      <c r="D949" s="171">
        <v>2534.0300000000002</v>
      </c>
      <c r="E949" s="165" t="s">
        <v>4027</v>
      </c>
      <c r="F949" s="166" t="s">
        <v>3192</v>
      </c>
      <c r="G949" s="167"/>
      <c r="H949" s="28">
        <f>VLOOKUP(A949,РАСЧЕТ!$A$3:$AV$1220,48,0)</f>
        <v>6582.9245808440692</v>
      </c>
      <c r="I949" s="28">
        <f t="shared" si="14"/>
        <v>4048.894580844069</v>
      </c>
    </row>
    <row r="950" spans="1:9" ht="12.6" customHeight="1" x14ac:dyDescent="0.3">
      <c r="A950" s="161" t="s">
        <v>1346</v>
      </c>
      <c r="B950" s="162" t="s">
        <v>1173</v>
      </c>
      <c r="C950" s="170">
        <v>1687.92</v>
      </c>
      <c r="D950" s="171">
        <v>1687.92</v>
      </c>
      <c r="E950" s="165" t="s">
        <v>4027</v>
      </c>
      <c r="F950" s="166" t="s">
        <v>3193</v>
      </c>
      <c r="G950" s="167"/>
      <c r="H950" s="28">
        <f>VLOOKUP(A950,РАСЧЕТ!$A$3:$AV$1220,48,0)</f>
        <v>3644.6912324410605</v>
      </c>
      <c r="I950" s="28">
        <f t="shared" si="14"/>
        <v>1956.7712324410604</v>
      </c>
    </row>
    <row r="951" spans="1:9" ht="12.6" customHeight="1" x14ac:dyDescent="0.3">
      <c r="A951" s="161" t="s">
        <v>1571</v>
      </c>
      <c r="B951" s="162" t="s">
        <v>1044</v>
      </c>
      <c r="C951" s="170">
        <v>1378.69</v>
      </c>
      <c r="D951" s="171">
        <v>1378.69</v>
      </c>
      <c r="E951" s="165" t="s">
        <v>4027</v>
      </c>
      <c r="F951" s="166" t="s">
        <v>3194</v>
      </c>
      <c r="G951" s="167"/>
      <c r="H951" s="28">
        <f>VLOOKUP(A951,РАСЧЕТ!$A$3:$AV$1220,48,0)</f>
        <v>1721.3025310352477</v>
      </c>
      <c r="I951" s="28">
        <f t="shared" si="14"/>
        <v>342.61253103524768</v>
      </c>
    </row>
    <row r="952" spans="1:9" ht="12.6" customHeight="1" x14ac:dyDescent="0.3">
      <c r="A952" s="161" t="s">
        <v>1662</v>
      </c>
      <c r="B952" s="162" t="s">
        <v>807</v>
      </c>
      <c r="C952" s="170">
        <v>1365.8</v>
      </c>
      <c r="D952" s="171">
        <v>1365.8</v>
      </c>
      <c r="E952" s="165" t="s">
        <v>4027</v>
      </c>
      <c r="F952" s="166" t="s">
        <v>3195</v>
      </c>
      <c r="G952" s="167"/>
      <c r="H952" s="28">
        <f>VLOOKUP(A952,РАСЧЕТ!$A$3:$AV$1220,48,0)</f>
        <v>2348.230947586947</v>
      </c>
      <c r="I952" s="28">
        <f t="shared" si="14"/>
        <v>982.43094758694701</v>
      </c>
    </row>
    <row r="953" spans="1:9" ht="12.6" customHeight="1" x14ac:dyDescent="0.3">
      <c r="A953" s="161" t="s">
        <v>1883</v>
      </c>
      <c r="B953" s="162" t="s">
        <v>116</v>
      </c>
      <c r="C953" s="170">
        <v>3466.05</v>
      </c>
      <c r="D953" s="171">
        <v>3466.05</v>
      </c>
      <c r="E953" s="165" t="s">
        <v>4027</v>
      </c>
      <c r="F953" s="166" t="s">
        <v>2768</v>
      </c>
      <c r="G953" s="167"/>
      <c r="H953" s="28">
        <f>VLOOKUP(A953,РАСЧЕТ!$A$3:$AV$1220,48,0)</f>
        <v>7484.1369582186671</v>
      </c>
      <c r="I953" s="28">
        <f t="shared" si="14"/>
        <v>4018.086958218667</v>
      </c>
    </row>
    <row r="954" spans="1:9" ht="12.6" customHeight="1" x14ac:dyDescent="0.3">
      <c r="A954" s="161" t="s">
        <v>1291</v>
      </c>
      <c r="B954" s="162" t="s">
        <v>591</v>
      </c>
      <c r="C954" s="170">
        <v>1679.33</v>
      </c>
      <c r="D954" s="171">
        <v>1679.33</v>
      </c>
      <c r="E954" s="165" t="s">
        <v>4027</v>
      </c>
      <c r="F954" s="166" t="s">
        <v>3196</v>
      </c>
      <c r="G954" s="167"/>
      <c r="H954" s="28">
        <f>VLOOKUP(A954,РАСЧЕТ!$A$3:$AV$1220,48,0)</f>
        <v>3626.1431854566276</v>
      </c>
      <c r="I954" s="28">
        <f t="shared" si="14"/>
        <v>1946.8131854566277</v>
      </c>
    </row>
    <row r="955" spans="1:9" ht="12.6" customHeight="1" x14ac:dyDescent="0.3">
      <c r="A955" s="161" t="s">
        <v>1614</v>
      </c>
      <c r="B955" s="162" t="s">
        <v>1032</v>
      </c>
      <c r="C955" s="170">
        <v>2662.89</v>
      </c>
      <c r="D955" s="171">
        <v>2662.89</v>
      </c>
      <c r="E955" s="165" t="s">
        <v>4027</v>
      </c>
      <c r="F955" s="166" t="s">
        <v>3197</v>
      </c>
      <c r="G955" s="167"/>
      <c r="H955" s="28">
        <f>VLOOKUP(A955,РАСЧЕТ!$A$3:$AV$1220,48,0)</f>
        <v>5749.8945651741924</v>
      </c>
      <c r="I955" s="28">
        <f t="shared" si="14"/>
        <v>3087.0045651741925</v>
      </c>
    </row>
    <row r="956" spans="1:9" ht="12.6" customHeight="1" x14ac:dyDescent="0.3">
      <c r="A956" s="161" t="s">
        <v>1325</v>
      </c>
      <c r="B956" s="162" t="s">
        <v>612</v>
      </c>
      <c r="C956" s="170">
        <v>1395.87</v>
      </c>
      <c r="D956" s="171">
        <v>1395.87</v>
      </c>
      <c r="E956" s="165" t="s">
        <v>4027</v>
      </c>
      <c r="F956" s="166" t="s">
        <v>3198</v>
      </c>
      <c r="G956" s="167"/>
      <c r="H956" s="28">
        <f>VLOOKUP(A956,РАСЧЕТ!$A$3:$AV$1220,48,0)</f>
        <v>5164.9882164314076</v>
      </c>
      <c r="I956" s="28">
        <f t="shared" si="14"/>
        <v>3769.1182164314077</v>
      </c>
    </row>
    <row r="957" spans="1:9" ht="12.6" customHeight="1" x14ac:dyDescent="0.3">
      <c r="A957" s="161" t="s">
        <v>1782</v>
      </c>
      <c r="B957" s="162" t="s">
        <v>1033</v>
      </c>
      <c r="C957" s="170">
        <v>1443.11</v>
      </c>
      <c r="D957" s="171">
        <v>1443.11</v>
      </c>
      <c r="E957" s="165" t="s">
        <v>4027</v>
      </c>
      <c r="F957" s="166" t="s">
        <v>3199</v>
      </c>
      <c r="G957" s="167"/>
      <c r="H957" s="28">
        <f>VLOOKUP(A957,РАСЧЕТ!$A$3:$AV$1220,48,0)</f>
        <v>3116.0718933847234</v>
      </c>
      <c r="I957" s="28">
        <f t="shared" si="14"/>
        <v>1672.9618933847235</v>
      </c>
    </row>
    <row r="958" spans="1:9" ht="12.6" customHeight="1" x14ac:dyDescent="0.3">
      <c r="A958" s="161" t="s">
        <v>1363</v>
      </c>
      <c r="B958" s="162" t="s">
        <v>760</v>
      </c>
      <c r="C958" s="170">
        <v>2534.0300000000002</v>
      </c>
      <c r="D958" s="171">
        <v>2534.0300000000002</v>
      </c>
      <c r="E958" s="165" t="s">
        <v>4027</v>
      </c>
      <c r="F958" s="166" t="s">
        <v>3200</v>
      </c>
      <c r="G958" s="167"/>
      <c r="H958" s="28">
        <f>VLOOKUP(A958,РАСЧЕТ!$A$3:$AV$1220,48,0)</f>
        <v>4048.8082412771123</v>
      </c>
      <c r="I958" s="28">
        <f t="shared" si="14"/>
        <v>1514.7782412771121</v>
      </c>
    </row>
    <row r="959" spans="1:9" ht="12.6" customHeight="1" x14ac:dyDescent="0.3">
      <c r="A959" s="161" t="s">
        <v>2313</v>
      </c>
      <c r="B959" s="162" t="s">
        <v>670</v>
      </c>
      <c r="C959" s="170">
        <v>1687.92</v>
      </c>
      <c r="D959" s="171">
        <v>1687.92</v>
      </c>
      <c r="E959" s="165" t="s">
        <v>4027</v>
      </c>
      <c r="F959" s="166" t="s">
        <v>3201</v>
      </c>
      <c r="G959" s="167"/>
      <c r="H959" s="28">
        <f>VLOOKUP(A959,РАСЧЕТ!$A$3:$AV$1220,48,0)</f>
        <v>3644.6912324410605</v>
      </c>
      <c r="I959" s="28">
        <f t="shared" si="14"/>
        <v>1956.7712324410604</v>
      </c>
    </row>
    <row r="960" spans="1:9" ht="12.6" customHeight="1" x14ac:dyDescent="0.3">
      <c r="A960" s="161" t="s">
        <v>1736</v>
      </c>
      <c r="B960" s="162" t="s">
        <v>761</v>
      </c>
      <c r="C960" s="170">
        <v>1378.69</v>
      </c>
      <c r="D960" s="171">
        <v>1378.69</v>
      </c>
      <c r="E960" s="165" t="s">
        <v>4027</v>
      </c>
      <c r="F960" s="166" t="s">
        <v>3202</v>
      </c>
      <c r="G960" s="167"/>
      <c r="H960" s="28">
        <f>VLOOKUP(A960,РАСЧЕТ!$A$3:$AV$1220,48,0)</f>
        <v>1975.6371535413598</v>
      </c>
      <c r="I960" s="28">
        <f t="shared" si="14"/>
        <v>596.94715354135974</v>
      </c>
    </row>
    <row r="961" spans="1:9" ht="12.6" customHeight="1" x14ac:dyDescent="0.3">
      <c r="A961" s="161" t="s">
        <v>1355</v>
      </c>
      <c r="B961" s="162" t="s">
        <v>634</v>
      </c>
      <c r="C961" s="170">
        <v>1365.8</v>
      </c>
      <c r="D961" s="171">
        <v>1365.8</v>
      </c>
      <c r="E961" s="165" t="s">
        <v>4027</v>
      </c>
      <c r="F961" s="166" t="s">
        <v>3203</v>
      </c>
      <c r="G961" s="167"/>
      <c r="H961" s="28">
        <f>VLOOKUP(A961,РАСЧЕТ!$A$3:$AV$1220,48,0)</f>
        <v>3666.0534875883782</v>
      </c>
      <c r="I961" s="28">
        <f t="shared" si="14"/>
        <v>2300.2534875883784</v>
      </c>
    </row>
    <row r="962" spans="1:9" ht="12.6" customHeight="1" x14ac:dyDescent="0.3">
      <c r="A962" s="161" t="s">
        <v>1828</v>
      </c>
      <c r="B962" s="162" t="s">
        <v>1028</v>
      </c>
      <c r="C962" s="170">
        <v>1679.33</v>
      </c>
      <c r="D962" s="171">
        <v>1679.33</v>
      </c>
      <c r="E962" s="165" t="s">
        <v>4027</v>
      </c>
      <c r="F962" s="166" t="s">
        <v>3204</v>
      </c>
      <c r="G962" s="167"/>
      <c r="H962" s="28">
        <f>VLOOKUP(A962,РАСЧЕТ!$A$3:$AV$1220,48,0)</f>
        <v>3044.2660310927167</v>
      </c>
      <c r="I962" s="28">
        <f t="shared" ref="I962:I1025" si="15">H962-C962</f>
        <v>1364.9360310927168</v>
      </c>
    </row>
    <row r="963" spans="1:9" ht="12.6" customHeight="1" x14ac:dyDescent="0.3">
      <c r="A963" s="161" t="s">
        <v>2035</v>
      </c>
      <c r="B963" s="162" t="s">
        <v>1175</v>
      </c>
      <c r="C963" s="170">
        <v>2662.89</v>
      </c>
      <c r="D963" s="171">
        <v>2662.89</v>
      </c>
      <c r="E963" s="165" t="s">
        <v>4027</v>
      </c>
      <c r="F963" s="166" t="s">
        <v>3205</v>
      </c>
      <c r="G963" s="167"/>
      <c r="H963" s="28">
        <f>VLOOKUP(A963,РАСЧЕТ!$A$3:$AV$1220,48,0)</f>
        <v>5749.8945651741924</v>
      </c>
      <c r="I963" s="28">
        <f t="shared" si="15"/>
        <v>3087.0045651741925</v>
      </c>
    </row>
    <row r="964" spans="1:9" ht="12.6" customHeight="1" x14ac:dyDescent="0.3">
      <c r="A964" s="161" t="s">
        <v>1352</v>
      </c>
      <c r="B964" s="162" t="s">
        <v>205</v>
      </c>
      <c r="C964" s="170">
        <v>2396.6</v>
      </c>
      <c r="D964" s="171">
        <v>2396.6</v>
      </c>
      <c r="E964" s="165" t="s">
        <v>4027</v>
      </c>
      <c r="F964" s="166" t="s">
        <v>2769</v>
      </c>
      <c r="G964" s="167"/>
      <c r="H964" s="28">
        <f>VLOOKUP(A964,РАСЧЕТ!$A$3:$AV$1220,48,0)</f>
        <v>5145.8107035241737</v>
      </c>
      <c r="I964" s="28">
        <f t="shared" si="15"/>
        <v>2749.2107035241738</v>
      </c>
    </row>
    <row r="965" spans="1:9" ht="12.6" customHeight="1" x14ac:dyDescent="0.3">
      <c r="A965" s="161" t="s">
        <v>1737</v>
      </c>
      <c r="B965" s="162" t="s">
        <v>869</v>
      </c>
      <c r="C965" s="170">
        <v>1395.87</v>
      </c>
      <c r="D965" s="171">
        <v>1395.87</v>
      </c>
      <c r="E965" s="165" t="s">
        <v>4027</v>
      </c>
      <c r="F965" s="166" t="s">
        <v>3206</v>
      </c>
      <c r="G965" s="167"/>
      <c r="H965" s="28">
        <f>VLOOKUP(A965,РАСЧЕТ!$A$3:$AV$1220,48,0)</f>
        <v>3014.0576349703429</v>
      </c>
      <c r="I965" s="28">
        <f t="shared" si="15"/>
        <v>1618.187634970343</v>
      </c>
    </row>
    <row r="966" spans="1:9" ht="12.6" customHeight="1" x14ac:dyDescent="0.3">
      <c r="A966" s="161" t="s">
        <v>1862</v>
      </c>
      <c r="B966" s="162" t="s">
        <v>825</v>
      </c>
      <c r="C966" s="170">
        <v>2044.41</v>
      </c>
      <c r="D966" s="171">
        <v>2044.41</v>
      </c>
      <c r="E966" s="165" t="s">
        <v>4027</v>
      </c>
      <c r="F966" s="166" t="s">
        <v>3207</v>
      </c>
      <c r="G966" s="167"/>
      <c r="H966" s="28">
        <f>VLOOKUP(A966,РАСЧЕТ!$A$3:$AV$1220,48,0)</f>
        <v>4414.4351822950257</v>
      </c>
      <c r="I966" s="28">
        <f t="shared" si="15"/>
        <v>2370.0251822950258</v>
      </c>
    </row>
    <row r="967" spans="1:9" ht="12.6" customHeight="1" x14ac:dyDescent="0.3">
      <c r="A967" s="161" t="s">
        <v>1348</v>
      </c>
      <c r="B967" s="162" t="s">
        <v>855</v>
      </c>
      <c r="C967" s="170">
        <v>3586.31</v>
      </c>
      <c r="D967" s="171">
        <v>3586.31</v>
      </c>
      <c r="E967" s="165" t="s">
        <v>4027</v>
      </c>
      <c r="F967" s="166" t="s">
        <v>3208</v>
      </c>
      <c r="G967" s="167"/>
      <c r="H967" s="28">
        <f>VLOOKUP(A967,РАСЧЕТ!$A$3:$AV$1220,48,0)</f>
        <v>7743.8096160007262</v>
      </c>
      <c r="I967" s="28">
        <f t="shared" si="15"/>
        <v>4157.4996160007267</v>
      </c>
    </row>
    <row r="968" spans="1:9" ht="12.6" customHeight="1" x14ac:dyDescent="0.3">
      <c r="A968" s="161" t="s">
        <v>1727</v>
      </c>
      <c r="B968" s="162" t="s">
        <v>901</v>
      </c>
      <c r="C968" s="170">
        <v>2396.6</v>
      </c>
      <c r="D968" s="171">
        <v>2396.6</v>
      </c>
      <c r="E968" s="165" t="s">
        <v>4027</v>
      </c>
      <c r="F968" s="166" t="s">
        <v>3209</v>
      </c>
      <c r="G968" s="167"/>
      <c r="H968" s="28">
        <f>VLOOKUP(A968,РАСЧЕТ!$A$3:$AV$1220,48,0)</f>
        <v>10268.397152790441</v>
      </c>
      <c r="I968" s="28">
        <f t="shared" si="15"/>
        <v>7871.797152790441</v>
      </c>
    </row>
    <row r="969" spans="1:9" ht="12.6" customHeight="1" x14ac:dyDescent="0.3">
      <c r="A969" s="161" t="s">
        <v>1354</v>
      </c>
      <c r="B969" s="162" t="s">
        <v>641</v>
      </c>
      <c r="C969" s="168"/>
      <c r="D969" s="169"/>
      <c r="E969" s="165" t="s">
        <v>4027</v>
      </c>
      <c r="F969" s="166" t="s">
        <v>3210</v>
      </c>
      <c r="G969" s="167"/>
      <c r="H969" s="28">
        <f>VLOOKUP(A969,РАСЧЕТ!$A$3:$AV$1220,48,0)</f>
        <v>0</v>
      </c>
      <c r="I969" s="28">
        <f t="shared" si="15"/>
        <v>0</v>
      </c>
    </row>
    <row r="970" spans="1:9" ht="12.6" customHeight="1" x14ac:dyDescent="0.3">
      <c r="A970" s="161" t="s">
        <v>3583</v>
      </c>
      <c r="B970" s="162" t="s">
        <v>641</v>
      </c>
      <c r="C970" s="170">
        <v>1958.51</v>
      </c>
      <c r="D970" s="171">
        <v>1958.51</v>
      </c>
      <c r="E970" s="165" t="s">
        <v>4048</v>
      </c>
      <c r="F970" s="166" t="s">
        <v>4049</v>
      </c>
      <c r="G970" s="167"/>
      <c r="H970" s="28">
        <f>VLOOKUP(A970,РАСЧЕТ!$A$3:$AV$1220,48,0)</f>
        <v>4228.9547124506962</v>
      </c>
      <c r="I970" s="28">
        <f t="shared" si="15"/>
        <v>2270.444712450696</v>
      </c>
    </row>
    <row r="971" spans="1:9" ht="12.6" customHeight="1" x14ac:dyDescent="0.3">
      <c r="A971" s="161" t="s">
        <v>2303</v>
      </c>
      <c r="B971" s="162" t="s">
        <v>858</v>
      </c>
      <c r="C971" s="170">
        <v>1937.04</v>
      </c>
      <c r="D971" s="171">
        <v>1937.04</v>
      </c>
      <c r="E971" s="165" t="s">
        <v>4027</v>
      </c>
      <c r="F971" s="166" t="s">
        <v>3473</v>
      </c>
      <c r="G971" s="167"/>
      <c r="H971" s="28">
        <f>VLOOKUP(A971,РАСЧЕТ!$A$3:$AV$1220,48,0)</f>
        <v>5725.7788799507734</v>
      </c>
      <c r="I971" s="28">
        <f t="shared" si="15"/>
        <v>3788.7388799507735</v>
      </c>
    </row>
    <row r="972" spans="1:9" ht="12.6" customHeight="1" x14ac:dyDescent="0.3">
      <c r="A972" s="161" t="s">
        <v>1713</v>
      </c>
      <c r="B972" s="162" t="s">
        <v>621</v>
      </c>
      <c r="C972" s="170">
        <v>2405.19</v>
      </c>
      <c r="D972" s="171">
        <v>2405.19</v>
      </c>
      <c r="E972" s="165" t="s">
        <v>4027</v>
      </c>
      <c r="F972" s="166" t="s">
        <v>3211</v>
      </c>
      <c r="G972" s="167"/>
      <c r="H972" s="28">
        <f>VLOOKUP(A972,РАСЧЕТ!$A$3:$AV$1220,48,0)</f>
        <v>3002.8953812452914</v>
      </c>
      <c r="I972" s="28">
        <f t="shared" si="15"/>
        <v>597.70538124529139</v>
      </c>
    </row>
    <row r="973" spans="1:9" ht="12.6" customHeight="1" x14ac:dyDescent="0.3">
      <c r="A973" s="161" t="s">
        <v>1891</v>
      </c>
      <c r="B973" s="162" t="s">
        <v>1194</v>
      </c>
      <c r="C973" s="170">
        <v>3728.04</v>
      </c>
      <c r="D973" s="171">
        <v>3728.04</v>
      </c>
      <c r="E973" s="165" t="s">
        <v>4027</v>
      </c>
      <c r="F973" s="166" t="s">
        <v>3212</v>
      </c>
      <c r="G973" s="167"/>
      <c r="H973" s="28">
        <f>VLOOKUP(A973,РАСЧЕТ!$A$3:$AV$1220,48,0)</f>
        <v>8049.8523912438686</v>
      </c>
      <c r="I973" s="28">
        <f t="shared" si="15"/>
        <v>4321.8123912438687</v>
      </c>
    </row>
    <row r="974" spans="1:9" ht="12.6" customHeight="1" x14ac:dyDescent="0.3">
      <c r="A974" s="161" t="s">
        <v>2299</v>
      </c>
      <c r="B974" s="162" t="s">
        <v>1139</v>
      </c>
      <c r="C974" s="170">
        <v>1992.87</v>
      </c>
      <c r="D974" s="171">
        <v>1992.87</v>
      </c>
      <c r="E974" s="165" t="s">
        <v>4027</v>
      </c>
      <c r="F974" s="166" t="s">
        <v>3213</v>
      </c>
      <c r="G974" s="167"/>
      <c r="H974" s="28">
        <f>VLOOKUP(A974,РАСЧЕТ!$A$3:$AV$1220,48,0)</f>
        <v>6551.314018990648</v>
      </c>
      <c r="I974" s="28">
        <f t="shared" si="15"/>
        <v>4558.4440189906481</v>
      </c>
    </row>
    <row r="975" spans="1:9" ht="12.6" customHeight="1" x14ac:dyDescent="0.3">
      <c r="A975" s="161" t="s">
        <v>1358</v>
      </c>
      <c r="B975" s="162" t="s">
        <v>671</v>
      </c>
      <c r="C975" s="170">
        <v>1494.65</v>
      </c>
      <c r="D975" s="171">
        <v>1494.65</v>
      </c>
      <c r="E975" s="165" t="s">
        <v>4027</v>
      </c>
      <c r="F975" s="166" t="s">
        <v>3214</v>
      </c>
      <c r="G975" s="167"/>
      <c r="H975" s="28">
        <f>VLOOKUP(A975,РАСЧЕТ!$A$3:$AV$1220,48,0)</f>
        <v>3227.3601752913205</v>
      </c>
      <c r="I975" s="28">
        <f t="shared" si="15"/>
        <v>1732.7101752913204</v>
      </c>
    </row>
    <row r="976" spans="1:9" ht="12.6" customHeight="1" x14ac:dyDescent="0.3">
      <c r="A976" s="161" t="s">
        <v>1752</v>
      </c>
      <c r="B976" s="162" t="s">
        <v>323</v>
      </c>
      <c r="C976" s="170">
        <v>2392.3000000000002</v>
      </c>
      <c r="D976" s="171">
        <v>2392.3000000000002</v>
      </c>
      <c r="E976" s="165" t="s">
        <v>4027</v>
      </c>
      <c r="F976" s="166" t="s">
        <v>2770</v>
      </c>
      <c r="G976" s="167"/>
      <c r="H976" s="28">
        <f>VLOOKUP(A976,РАСЧЕТ!$A$3:$AV$1220,48,0)</f>
        <v>5165.6310851645558</v>
      </c>
      <c r="I976" s="28">
        <f t="shared" si="15"/>
        <v>2773.3310851645556</v>
      </c>
    </row>
    <row r="977" spans="1:9" ht="12.6" customHeight="1" x14ac:dyDescent="0.3">
      <c r="A977" s="161" t="s">
        <v>1884</v>
      </c>
      <c r="B977" s="162" t="s">
        <v>913</v>
      </c>
      <c r="C977" s="170">
        <v>2650</v>
      </c>
      <c r="D977" s="171">
        <v>2650</v>
      </c>
      <c r="E977" s="165" t="s">
        <v>4027</v>
      </c>
      <c r="F977" s="166" t="s">
        <v>3215</v>
      </c>
      <c r="G977" s="167"/>
      <c r="H977" s="28">
        <f>VLOOKUP(A977,РАСЧЕТ!$A$3:$AV$1220,48,0)</f>
        <v>3308.5472325506162</v>
      </c>
      <c r="I977" s="28">
        <f t="shared" si="15"/>
        <v>658.54723255061617</v>
      </c>
    </row>
    <row r="978" spans="1:9" ht="12.6" customHeight="1" x14ac:dyDescent="0.3">
      <c r="A978" s="161" t="s">
        <v>1739</v>
      </c>
      <c r="B978" s="162" t="s">
        <v>870</v>
      </c>
      <c r="C978" s="170">
        <v>1760.94</v>
      </c>
      <c r="D978" s="171">
        <v>1760.94</v>
      </c>
      <c r="E978" s="165" t="s">
        <v>4027</v>
      </c>
      <c r="F978" s="166" t="s">
        <v>3216</v>
      </c>
      <c r="G978" s="167"/>
      <c r="H978" s="28">
        <f>VLOOKUP(A978,РАСЧЕТ!$A$3:$AV$1220,48,0)</f>
        <v>2198.548404126017</v>
      </c>
      <c r="I978" s="28">
        <f t="shared" si="15"/>
        <v>437.60840412601692</v>
      </c>
    </row>
    <row r="979" spans="1:9" ht="12.6" customHeight="1" x14ac:dyDescent="0.3">
      <c r="A979" s="161" t="s">
        <v>1892</v>
      </c>
      <c r="B979" s="162" t="s">
        <v>823</v>
      </c>
      <c r="C979" s="170">
        <v>1434.52</v>
      </c>
      <c r="D979" s="171">
        <v>1434.52</v>
      </c>
      <c r="E979" s="165" t="s">
        <v>4027</v>
      </c>
      <c r="F979" s="166" t="s">
        <v>3217</v>
      </c>
      <c r="G979" s="167"/>
      <c r="H979" s="28">
        <f>VLOOKUP(A979,РАСЧЕТ!$A$3:$AV$1220,48,0)</f>
        <v>1791.0126023855848</v>
      </c>
      <c r="I979" s="28">
        <f t="shared" si="15"/>
        <v>356.49260238558486</v>
      </c>
    </row>
    <row r="980" spans="1:9" ht="12.6" customHeight="1" x14ac:dyDescent="0.3">
      <c r="A980" s="161" t="s">
        <v>2333</v>
      </c>
      <c r="B980" s="162" t="s">
        <v>911</v>
      </c>
      <c r="C980" s="170">
        <v>1421.63</v>
      </c>
      <c r="D980" s="171">
        <v>1421.63</v>
      </c>
      <c r="E980" s="165" t="s">
        <v>4027</v>
      </c>
      <c r="F980" s="166" t="s">
        <v>3454</v>
      </c>
      <c r="G980" s="167"/>
      <c r="H980" s="28">
        <f>VLOOKUP(A980,РАСЧЕТ!$A$3:$AV$1220,48,0)</f>
        <v>3069.7017759236414</v>
      </c>
      <c r="I980" s="28">
        <f t="shared" si="15"/>
        <v>1648.0717759236413</v>
      </c>
    </row>
    <row r="981" spans="1:9" ht="12.6" customHeight="1" x14ac:dyDescent="0.3">
      <c r="A981" s="161" t="s">
        <v>1868</v>
      </c>
      <c r="B981" s="162" t="s">
        <v>919</v>
      </c>
      <c r="C981" s="170">
        <v>1752.35</v>
      </c>
      <c r="D981" s="171">
        <v>1752.35</v>
      </c>
      <c r="E981" s="165" t="s">
        <v>4027</v>
      </c>
      <c r="F981" s="166" t="s">
        <v>3218</v>
      </c>
      <c r="G981" s="167"/>
      <c r="H981" s="28">
        <f>VLOOKUP(A981,РАСЧЕТ!$A$3:$AV$1220,48,0)</f>
        <v>3783.8015848243067</v>
      </c>
      <c r="I981" s="28">
        <f t="shared" si="15"/>
        <v>2031.4515848243068</v>
      </c>
    </row>
    <row r="982" spans="1:9" ht="12.6" customHeight="1" x14ac:dyDescent="0.3">
      <c r="A982" s="161" t="s">
        <v>1705</v>
      </c>
      <c r="B982" s="162" t="s">
        <v>920</v>
      </c>
      <c r="C982" s="170">
        <v>2619.94</v>
      </c>
      <c r="D982" s="171">
        <v>2619.94</v>
      </c>
      <c r="E982" s="165" t="s">
        <v>4027</v>
      </c>
      <c r="F982" s="166" t="s">
        <v>3219</v>
      </c>
      <c r="G982" s="167"/>
      <c r="H982" s="28">
        <f>VLOOKUP(A982,РАСЧЕТ!$A$3:$AV$1220,48,0)</f>
        <v>3271.0110402850496</v>
      </c>
      <c r="I982" s="28">
        <f t="shared" si="15"/>
        <v>651.07104028504955</v>
      </c>
    </row>
    <row r="983" spans="1:9" ht="12.6" customHeight="1" x14ac:dyDescent="0.3">
      <c r="A983" s="161" t="s">
        <v>1757</v>
      </c>
      <c r="B983" s="162" t="s">
        <v>862</v>
      </c>
      <c r="C983" s="170">
        <v>1447.41</v>
      </c>
      <c r="D983" s="171">
        <v>1447.41</v>
      </c>
      <c r="E983" s="165" t="s">
        <v>4027</v>
      </c>
      <c r="F983" s="166" t="s">
        <v>3220</v>
      </c>
      <c r="G983" s="167"/>
      <c r="H983" s="28">
        <f>VLOOKUP(A983,РАСЧЕТ!$A$3:$AV$1220,48,0)</f>
        <v>3125.34591687694</v>
      </c>
      <c r="I983" s="28">
        <f t="shared" si="15"/>
        <v>1677.9359168769399</v>
      </c>
    </row>
    <row r="984" spans="1:9" ht="12.6" customHeight="1" x14ac:dyDescent="0.3">
      <c r="A984" s="161" t="s">
        <v>1818</v>
      </c>
      <c r="B984" s="162" t="s">
        <v>876</v>
      </c>
      <c r="C984" s="170">
        <v>1447.41</v>
      </c>
      <c r="D984" s="171">
        <v>1447.41</v>
      </c>
      <c r="E984" s="165" t="s">
        <v>4027</v>
      </c>
      <c r="F984" s="166" t="s">
        <v>3221</v>
      </c>
      <c r="G984" s="167"/>
      <c r="H984" s="28">
        <f>VLOOKUP(A984,РАСЧЕТ!$A$3:$AV$1220,48,0)</f>
        <v>3125.34591687694</v>
      </c>
      <c r="I984" s="28">
        <f t="shared" si="15"/>
        <v>1677.9359168769399</v>
      </c>
    </row>
    <row r="985" spans="1:9" ht="12.6" customHeight="1" x14ac:dyDescent="0.3">
      <c r="A985" s="161" t="s">
        <v>1676</v>
      </c>
      <c r="B985" s="162" t="s">
        <v>879</v>
      </c>
      <c r="C985" s="170">
        <v>2615.64</v>
      </c>
      <c r="D985" s="171">
        <v>2615.64</v>
      </c>
      <c r="E985" s="165" t="s">
        <v>4027</v>
      </c>
      <c r="F985" s="166" t="s">
        <v>3222</v>
      </c>
      <c r="G985" s="167"/>
      <c r="H985" s="28">
        <f>VLOOKUP(A985,РАСЧЕТ!$A$3:$AV$1220,48,0)</f>
        <v>5647.8803067598101</v>
      </c>
      <c r="I985" s="28">
        <f t="shared" si="15"/>
        <v>3032.2403067598102</v>
      </c>
    </row>
    <row r="986" spans="1:9" ht="12.6" customHeight="1" x14ac:dyDescent="0.3">
      <c r="A986" s="161" t="s">
        <v>2281</v>
      </c>
      <c r="B986" s="162" t="s">
        <v>1153</v>
      </c>
      <c r="C986" s="170">
        <v>1687.92</v>
      </c>
      <c r="D986" s="171">
        <v>1687.92</v>
      </c>
      <c r="E986" s="165" t="s">
        <v>4027</v>
      </c>
      <c r="F986" s="166" t="s">
        <v>3463</v>
      </c>
      <c r="G986" s="167"/>
      <c r="H986" s="28">
        <f>VLOOKUP(A986,РАСЧЕТ!$A$3:$AV$1220,48,0)</f>
        <v>3644.6912324410605</v>
      </c>
      <c r="I986" s="28">
        <f t="shared" si="15"/>
        <v>1956.7712324410604</v>
      </c>
    </row>
    <row r="987" spans="1:9" ht="12.6" customHeight="1" x14ac:dyDescent="0.3">
      <c r="A987" s="161" t="s">
        <v>1795</v>
      </c>
      <c r="B987" s="162" t="s">
        <v>344</v>
      </c>
      <c r="C987" s="170">
        <v>3603.48</v>
      </c>
      <c r="D987" s="171">
        <v>3603.48</v>
      </c>
      <c r="E987" s="165" t="s">
        <v>4027</v>
      </c>
      <c r="F987" s="166" t="s">
        <v>2771</v>
      </c>
      <c r="G987" s="167"/>
      <c r="H987" s="28">
        <f>VLOOKUP(A987,РАСЧЕТ!$A$3:$AV$1220,48,0)</f>
        <v>7780.9057099695929</v>
      </c>
      <c r="I987" s="28">
        <f t="shared" si="15"/>
        <v>4177.4257099695933</v>
      </c>
    </row>
    <row r="988" spans="1:9" ht="12.6" customHeight="1" x14ac:dyDescent="0.3">
      <c r="A988" s="161" t="s">
        <v>1683</v>
      </c>
      <c r="B988" s="162" t="s">
        <v>626</v>
      </c>
      <c r="C988" s="170">
        <v>1378.69</v>
      </c>
      <c r="D988" s="171">
        <v>1378.69</v>
      </c>
      <c r="E988" s="165" t="s">
        <v>4027</v>
      </c>
      <c r="F988" s="166" t="s">
        <v>3223</v>
      </c>
      <c r="G988" s="167"/>
      <c r="H988" s="28">
        <f>VLOOKUP(A988,РАСЧЕТ!$A$3:$AV$1220,48,0)</f>
        <v>2976.9615410014771</v>
      </c>
      <c r="I988" s="28">
        <f t="shared" si="15"/>
        <v>1598.2715410014771</v>
      </c>
    </row>
    <row r="989" spans="1:9" ht="12.6" customHeight="1" x14ac:dyDescent="0.3">
      <c r="A989" s="161" t="s">
        <v>1700</v>
      </c>
      <c r="B989" s="162" t="s">
        <v>1149</v>
      </c>
      <c r="C989" s="163">
        <v>616.80999999999995</v>
      </c>
      <c r="D989" s="164">
        <v>616.80999999999995</v>
      </c>
      <c r="E989" s="165" t="s">
        <v>4027</v>
      </c>
      <c r="F989" s="166" t="s">
        <v>3224</v>
      </c>
      <c r="G989" s="167"/>
      <c r="H989" s="28">
        <f>VLOOKUP(A989,РАСЧЕТ!$A$3:$AV$1220,48,0)</f>
        <v>770.09736390000228</v>
      </c>
      <c r="I989" s="28">
        <f t="shared" si="15"/>
        <v>153.28736390000233</v>
      </c>
    </row>
    <row r="990" spans="1:9" ht="12.6" customHeight="1" x14ac:dyDescent="0.3">
      <c r="A990" s="161" t="s">
        <v>3584</v>
      </c>
      <c r="B990" s="162" t="s">
        <v>1149</v>
      </c>
      <c r="C990" s="163">
        <v>748.99</v>
      </c>
      <c r="D990" s="164">
        <v>748.99</v>
      </c>
      <c r="E990" s="165" t="s">
        <v>4050</v>
      </c>
      <c r="F990" s="166" t="s">
        <v>4051</v>
      </c>
      <c r="G990" s="167"/>
      <c r="H990" s="28">
        <f>VLOOKUP(A990,РАСЧЕТ!$A$3:$AV$1220,48,0)</f>
        <v>935.11822759285997</v>
      </c>
      <c r="I990" s="28">
        <f t="shared" si="15"/>
        <v>186.12822759285996</v>
      </c>
    </row>
    <row r="991" spans="1:9" ht="12.6" customHeight="1" x14ac:dyDescent="0.3">
      <c r="A991" s="161" t="s">
        <v>2306</v>
      </c>
      <c r="B991" s="162" t="s">
        <v>819</v>
      </c>
      <c r="C991" s="170">
        <v>1679.33</v>
      </c>
      <c r="D991" s="171">
        <v>1679.33</v>
      </c>
      <c r="E991" s="165" t="s">
        <v>4027</v>
      </c>
      <c r="F991" s="166" t="s">
        <v>3459</v>
      </c>
      <c r="G991" s="167"/>
      <c r="H991" s="28">
        <f>VLOOKUP(A991,РАСЧЕТ!$A$3:$AV$1220,48,0)</f>
        <v>4803.0719891491026</v>
      </c>
      <c r="I991" s="28">
        <f t="shared" si="15"/>
        <v>3123.7419891491027</v>
      </c>
    </row>
    <row r="992" spans="1:9" ht="12.6" customHeight="1" x14ac:dyDescent="0.3">
      <c r="A992" s="161" t="s">
        <v>1746</v>
      </c>
      <c r="B992" s="162" t="s">
        <v>1004</v>
      </c>
      <c r="C992" s="170">
        <v>2581.29</v>
      </c>
      <c r="D992" s="171">
        <v>2581.29</v>
      </c>
      <c r="E992" s="165" t="s">
        <v>4027</v>
      </c>
      <c r="F992" s="166" t="s">
        <v>3225</v>
      </c>
      <c r="G992" s="167"/>
      <c r="H992" s="28">
        <f>VLOOKUP(A992,РАСЧЕТ!$A$3:$AV$1220,48,0)</f>
        <v>5573.6881188220796</v>
      </c>
      <c r="I992" s="28">
        <f t="shared" si="15"/>
        <v>2992.3981188220796</v>
      </c>
    </row>
    <row r="993" spans="1:9" ht="12.6" customHeight="1" x14ac:dyDescent="0.3">
      <c r="A993" s="161" t="s">
        <v>1740</v>
      </c>
      <c r="B993" s="162" t="s">
        <v>847</v>
      </c>
      <c r="C993" s="170">
        <v>1395.87</v>
      </c>
      <c r="D993" s="171">
        <v>1395.87</v>
      </c>
      <c r="E993" s="165" t="s">
        <v>4027</v>
      </c>
      <c r="F993" s="166" t="s">
        <v>3226</v>
      </c>
      <c r="G993" s="167"/>
      <c r="H993" s="28">
        <f>VLOOKUP(A993,РАСЧЕТ!$A$3:$AV$1220,48,0)</f>
        <v>3014.0576349703429</v>
      </c>
      <c r="I993" s="28">
        <f t="shared" si="15"/>
        <v>1618.187634970343</v>
      </c>
    </row>
    <row r="994" spans="1:9" ht="12.6" customHeight="1" x14ac:dyDescent="0.3">
      <c r="A994" s="161" t="s">
        <v>2351</v>
      </c>
      <c r="B994" s="162" t="s">
        <v>834</v>
      </c>
      <c r="C994" s="170">
        <v>1447.41</v>
      </c>
      <c r="D994" s="171">
        <v>1447.41</v>
      </c>
      <c r="E994" s="165" t="s">
        <v>4027</v>
      </c>
      <c r="F994" s="166" t="s">
        <v>3227</v>
      </c>
      <c r="G994" s="167"/>
      <c r="H994" s="28">
        <f>VLOOKUP(A994,РАСЧЕТ!$A$3:$AV$1220,48,0)</f>
        <v>3550.5223574940669</v>
      </c>
      <c r="I994" s="28">
        <f t="shared" si="15"/>
        <v>2103.1123574940666</v>
      </c>
    </row>
    <row r="995" spans="1:9" ht="12.6" customHeight="1" x14ac:dyDescent="0.3">
      <c r="A995" s="161" t="s">
        <v>1820</v>
      </c>
      <c r="B995" s="162" t="s">
        <v>838</v>
      </c>
      <c r="C995" s="170">
        <v>2615.64</v>
      </c>
      <c r="D995" s="171">
        <v>2615.64</v>
      </c>
      <c r="E995" s="165" t="s">
        <v>4027</v>
      </c>
      <c r="F995" s="166" t="s">
        <v>3228</v>
      </c>
      <c r="G995" s="167"/>
      <c r="H995" s="28">
        <f>VLOOKUP(A995,РАСЧЕТ!$A$3:$AV$1220,48,0)</f>
        <v>6424.3206517769477</v>
      </c>
      <c r="I995" s="28">
        <f t="shared" si="15"/>
        <v>3808.6806517769478</v>
      </c>
    </row>
    <row r="996" spans="1:9" ht="12.6" customHeight="1" x14ac:dyDescent="0.3">
      <c r="A996" s="161" t="s">
        <v>2075</v>
      </c>
      <c r="B996" s="162" t="s">
        <v>1186</v>
      </c>
      <c r="C996" s="170">
        <v>1687.92</v>
      </c>
      <c r="D996" s="171">
        <v>1687.92</v>
      </c>
      <c r="E996" s="165" t="s">
        <v>4027</v>
      </c>
      <c r="F996" s="166" t="s">
        <v>3229</v>
      </c>
      <c r="G996" s="167"/>
      <c r="H996" s="28">
        <f>VLOOKUP(A996,РАСЧЕТ!$A$3:$AV$1220,48,0)</f>
        <v>3644.6912324410605</v>
      </c>
      <c r="I996" s="28">
        <f t="shared" si="15"/>
        <v>1956.7712324410604</v>
      </c>
    </row>
    <row r="997" spans="1:9" ht="12.6" customHeight="1" x14ac:dyDescent="0.3">
      <c r="A997" s="161" t="s">
        <v>1896</v>
      </c>
      <c r="B997" s="162" t="s">
        <v>850</v>
      </c>
      <c r="C997" s="170">
        <v>1378.69</v>
      </c>
      <c r="D997" s="171">
        <v>1378.69</v>
      </c>
      <c r="E997" s="165" t="s">
        <v>4027</v>
      </c>
      <c r="F997" s="166" t="s">
        <v>3230</v>
      </c>
      <c r="G997" s="167"/>
      <c r="H997" s="28">
        <f>VLOOKUP(A997,РАСЧЕТ!$A$3:$AV$1220,48,0)</f>
        <v>2976.9615410014771</v>
      </c>
      <c r="I997" s="28">
        <f t="shared" si="15"/>
        <v>1598.2715410014771</v>
      </c>
    </row>
    <row r="998" spans="1:9" ht="12.6" customHeight="1" x14ac:dyDescent="0.3">
      <c r="A998" s="161" t="s">
        <v>1747</v>
      </c>
      <c r="B998" s="162" t="s">
        <v>1135</v>
      </c>
      <c r="C998" s="170">
        <v>1365.8</v>
      </c>
      <c r="D998" s="171">
        <v>1365.8</v>
      </c>
      <c r="E998" s="165" t="s">
        <v>4027</v>
      </c>
      <c r="F998" s="166" t="s">
        <v>3231</v>
      </c>
      <c r="G998" s="167"/>
      <c r="H998" s="28">
        <f>VLOOKUP(A998,РАСЧЕТ!$A$3:$AV$1220,48,0)</f>
        <v>4933.6244287881991</v>
      </c>
      <c r="I998" s="28">
        <f t="shared" si="15"/>
        <v>3567.8244287881989</v>
      </c>
    </row>
    <row r="999" spans="1:9" ht="12.6" customHeight="1" x14ac:dyDescent="0.3">
      <c r="A999" s="161" t="s">
        <v>1706</v>
      </c>
      <c r="B999" s="162" t="s">
        <v>268</v>
      </c>
      <c r="C999" s="170">
        <v>3466.05</v>
      </c>
      <c r="D999" s="171">
        <v>3466.05</v>
      </c>
      <c r="E999" s="165" t="s">
        <v>4027</v>
      </c>
      <c r="F999" s="166" t="s">
        <v>2772</v>
      </c>
      <c r="G999" s="167"/>
      <c r="H999" s="28">
        <f>VLOOKUP(A999,РАСЧЕТ!$A$3:$AV$1220,48,0)</f>
        <v>7484.1369582186671</v>
      </c>
      <c r="I999" s="28">
        <f t="shared" si="15"/>
        <v>4018.086958218667</v>
      </c>
    </row>
    <row r="1000" spans="1:9" ht="12.6" customHeight="1" x14ac:dyDescent="0.3">
      <c r="A1000" s="161" t="s">
        <v>1906</v>
      </c>
      <c r="B1000" s="162" t="s">
        <v>1128</v>
      </c>
      <c r="C1000" s="170">
        <v>1679.33</v>
      </c>
      <c r="D1000" s="171">
        <v>1679.33</v>
      </c>
      <c r="E1000" s="165" t="s">
        <v>4027</v>
      </c>
      <c r="F1000" s="166" t="s">
        <v>3232</v>
      </c>
      <c r="G1000" s="167"/>
      <c r="H1000" s="28">
        <f>VLOOKUP(A1000,РАСЧЕТ!$A$3:$AV$1220,48,0)</f>
        <v>3264.7577401201947</v>
      </c>
      <c r="I1000" s="28">
        <f t="shared" si="15"/>
        <v>1585.4277401201948</v>
      </c>
    </row>
    <row r="1001" spans="1:9" ht="12.6" customHeight="1" x14ac:dyDescent="0.3">
      <c r="A1001" s="161" t="s">
        <v>1686</v>
      </c>
      <c r="B1001" s="162" t="s">
        <v>1154</v>
      </c>
      <c r="C1001" s="170">
        <v>2581.29</v>
      </c>
      <c r="D1001" s="171">
        <v>2581.29</v>
      </c>
      <c r="E1001" s="165" t="s">
        <v>4027</v>
      </c>
      <c r="F1001" s="166" t="s">
        <v>3233</v>
      </c>
      <c r="G1001" s="167"/>
      <c r="H1001" s="28">
        <f>VLOOKUP(A1001,РАСЧЕТ!$A$3:$AV$1220,48,0)</f>
        <v>5573.6881188220796</v>
      </c>
      <c r="I1001" s="28">
        <f t="shared" si="15"/>
        <v>2992.3981188220796</v>
      </c>
    </row>
    <row r="1002" spans="1:9" ht="12.6" customHeight="1" x14ac:dyDescent="0.3">
      <c r="A1002" s="161" t="s">
        <v>1878</v>
      </c>
      <c r="B1002" s="162" t="s">
        <v>871</v>
      </c>
      <c r="C1002" s="170">
        <v>1395.87</v>
      </c>
      <c r="D1002" s="171">
        <v>1395.87</v>
      </c>
      <c r="E1002" s="165" t="s">
        <v>4027</v>
      </c>
      <c r="F1002" s="166" t="s">
        <v>3234</v>
      </c>
      <c r="G1002" s="167"/>
      <c r="H1002" s="28">
        <f>VLOOKUP(A1002,РАСЧЕТ!$A$3:$AV$1220,48,0)</f>
        <v>3014.0576349703429</v>
      </c>
      <c r="I1002" s="28">
        <f t="shared" si="15"/>
        <v>1618.187634970343</v>
      </c>
    </row>
    <row r="1003" spans="1:9" ht="12.6" customHeight="1" x14ac:dyDescent="0.3">
      <c r="A1003" s="161" t="s">
        <v>1690</v>
      </c>
      <c r="B1003" s="162" t="s">
        <v>1187</v>
      </c>
      <c r="C1003" s="170">
        <v>1447.41</v>
      </c>
      <c r="D1003" s="171">
        <v>1447.41</v>
      </c>
      <c r="E1003" s="165" t="s">
        <v>4027</v>
      </c>
      <c r="F1003" s="166" t="s">
        <v>3235</v>
      </c>
      <c r="G1003" s="167"/>
      <c r="H1003" s="28">
        <f>VLOOKUP(A1003,РАСЧЕТ!$A$3:$AV$1220,48,0)</f>
        <v>3125.34591687694</v>
      </c>
      <c r="I1003" s="28">
        <f t="shared" si="15"/>
        <v>1677.9359168769399</v>
      </c>
    </row>
    <row r="1004" spans="1:9" ht="12.6" customHeight="1" x14ac:dyDescent="0.3">
      <c r="A1004" s="161" t="s">
        <v>2031</v>
      </c>
      <c r="B1004" s="162" t="s">
        <v>1183</v>
      </c>
      <c r="C1004" s="170">
        <v>2615.64</v>
      </c>
      <c r="D1004" s="171">
        <v>2615.64</v>
      </c>
      <c r="E1004" s="165" t="s">
        <v>4027</v>
      </c>
      <c r="F1004" s="166" t="s">
        <v>3236</v>
      </c>
      <c r="G1004" s="167"/>
      <c r="H1004" s="28">
        <f>VLOOKUP(A1004,РАСЧЕТ!$A$3:$AV$1220,48,0)</f>
        <v>6506.3640783918236</v>
      </c>
      <c r="I1004" s="28">
        <f t="shared" si="15"/>
        <v>3890.7240783918237</v>
      </c>
    </row>
    <row r="1005" spans="1:9" ht="12.6" customHeight="1" x14ac:dyDescent="0.3">
      <c r="A1005" s="161" t="s">
        <v>2344</v>
      </c>
      <c r="B1005" s="162" t="s">
        <v>1195</v>
      </c>
      <c r="C1005" s="170">
        <v>1687.92</v>
      </c>
      <c r="D1005" s="171">
        <v>1687.92</v>
      </c>
      <c r="E1005" s="165" t="s">
        <v>4027</v>
      </c>
      <c r="F1005" s="166" t="s">
        <v>3466</v>
      </c>
      <c r="G1005" s="167"/>
      <c r="H1005" s="28">
        <f>VLOOKUP(A1005,РАСЧЕТ!$A$3:$AV$1220,48,0)</f>
        <v>3644.6912324410605</v>
      </c>
      <c r="I1005" s="28">
        <f t="shared" si="15"/>
        <v>1956.7712324410604</v>
      </c>
    </row>
    <row r="1006" spans="1:9" ht="12.6" customHeight="1" x14ac:dyDescent="0.3">
      <c r="A1006" s="161" t="s">
        <v>1372</v>
      </c>
      <c r="B1006" s="162" t="s">
        <v>874</v>
      </c>
      <c r="C1006" s="170">
        <v>1378.69</v>
      </c>
      <c r="D1006" s="171">
        <v>1378.69</v>
      </c>
      <c r="E1006" s="165" t="s">
        <v>4027</v>
      </c>
      <c r="F1006" s="166" t="s">
        <v>3237</v>
      </c>
      <c r="G1006" s="167"/>
      <c r="H1006" s="28">
        <f>VLOOKUP(A1006,РАСЧЕТ!$A$3:$AV$1220,48,0)</f>
        <v>1721.3025310352477</v>
      </c>
      <c r="I1006" s="28">
        <f t="shared" si="15"/>
        <v>342.61253103524768</v>
      </c>
    </row>
    <row r="1007" spans="1:9" ht="12.6" customHeight="1" x14ac:dyDescent="0.3">
      <c r="A1007" s="161" t="s">
        <v>2356</v>
      </c>
      <c r="B1007" s="162" t="s">
        <v>1136</v>
      </c>
      <c r="C1007" s="170">
        <v>1365.8</v>
      </c>
      <c r="D1007" s="171">
        <v>1365.8</v>
      </c>
      <c r="E1007" s="165" t="s">
        <v>4027</v>
      </c>
      <c r="F1007" s="166" t="s">
        <v>3437</v>
      </c>
      <c r="G1007" s="167"/>
      <c r="H1007" s="28">
        <f>VLOOKUP(A1007,РАСЧЕТ!$A$3:$AV$1220,48,0)</f>
        <v>2949.1394705248276</v>
      </c>
      <c r="I1007" s="28">
        <f t="shared" si="15"/>
        <v>1583.3394705248277</v>
      </c>
    </row>
    <row r="1008" spans="1:9" ht="12.6" customHeight="1" x14ac:dyDescent="0.3">
      <c r="A1008" s="161" t="s">
        <v>1723</v>
      </c>
      <c r="B1008" s="162" t="s">
        <v>940</v>
      </c>
      <c r="C1008" s="170">
        <v>1679.33</v>
      </c>
      <c r="D1008" s="171">
        <v>1679.33</v>
      </c>
      <c r="E1008" s="165" t="s">
        <v>4027</v>
      </c>
      <c r="F1008" s="166" t="s">
        <v>3238</v>
      </c>
      <c r="G1008" s="167"/>
      <c r="H1008" s="28">
        <f>VLOOKUP(A1008,РАСЧЕТ!$A$3:$AV$1220,48,0)</f>
        <v>3626.1431854566276</v>
      </c>
      <c r="I1008" s="28">
        <f t="shared" si="15"/>
        <v>1946.8131854566277</v>
      </c>
    </row>
    <row r="1009" spans="1:9" ht="12.6" customHeight="1" x14ac:dyDescent="0.3">
      <c r="A1009" s="161" t="s">
        <v>2297</v>
      </c>
      <c r="B1009" s="162" t="s">
        <v>812</v>
      </c>
      <c r="C1009" s="170">
        <v>2581.29</v>
      </c>
      <c r="D1009" s="171">
        <v>2581.29</v>
      </c>
      <c r="E1009" s="165" t="s">
        <v>4027</v>
      </c>
      <c r="F1009" s="166" t="s">
        <v>3490</v>
      </c>
      <c r="G1009" s="167"/>
      <c r="H1009" s="28">
        <f>VLOOKUP(A1009,РАСЧЕТ!$A$3:$AV$1220,48,0)</f>
        <v>3222.7502216578937</v>
      </c>
      <c r="I1009" s="28">
        <f t="shared" si="15"/>
        <v>641.46022165789373</v>
      </c>
    </row>
    <row r="1010" spans="1:9" ht="12.6" customHeight="1" x14ac:dyDescent="0.3">
      <c r="A1010" s="161" t="s">
        <v>1758</v>
      </c>
      <c r="B1010" s="162" t="s">
        <v>318</v>
      </c>
      <c r="C1010" s="170">
        <v>2396.6</v>
      </c>
      <c r="D1010" s="171">
        <v>2396.6</v>
      </c>
      <c r="E1010" s="165" t="s">
        <v>4027</v>
      </c>
      <c r="F1010" s="166" t="s">
        <v>2773</v>
      </c>
      <c r="G1010" s="167"/>
      <c r="H1010" s="28">
        <f>VLOOKUP(A1010,РАСЧЕТ!$A$3:$AV$1220,48,0)</f>
        <v>5174.9051086567715</v>
      </c>
      <c r="I1010" s="28">
        <f t="shared" si="15"/>
        <v>2778.3051086567716</v>
      </c>
    </row>
    <row r="1011" spans="1:9" ht="12.6" customHeight="1" x14ac:dyDescent="0.3">
      <c r="A1011" s="161" t="s">
        <v>1687</v>
      </c>
      <c r="B1011" s="162" t="s">
        <v>852</v>
      </c>
      <c r="C1011" s="170">
        <v>1395.87</v>
      </c>
      <c r="D1011" s="171">
        <v>1395.87</v>
      </c>
      <c r="E1011" s="165" t="s">
        <v>4027</v>
      </c>
      <c r="F1011" s="166" t="s">
        <v>3239</v>
      </c>
      <c r="G1011" s="167"/>
      <c r="H1011" s="28">
        <f>VLOOKUP(A1011,РАСЧЕТ!$A$3:$AV$1220,48,0)</f>
        <v>3014.0576349703429</v>
      </c>
      <c r="I1011" s="28">
        <f t="shared" si="15"/>
        <v>1618.187634970343</v>
      </c>
    </row>
    <row r="1012" spans="1:9" ht="12.6" customHeight="1" x14ac:dyDescent="0.3">
      <c r="A1012" s="161" t="s">
        <v>1754</v>
      </c>
      <c r="B1012" s="162" t="s">
        <v>927</v>
      </c>
      <c r="C1012" s="170">
        <v>1447.41</v>
      </c>
      <c r="D1012" s="171">
        <v>1447.41</v>
      </c>
      <c r="E1012" s="165" t="s">
        <v>4027</v>
      </c>
      <c r="F1012" s="166" t="s">
        <v>3240</v>
      </c>
      <c r="G1012" s="167"/>
      <c r="H1012" s="28">
        <f>VLOOKUP(A1012,РАСЧЕТ!$A$3:$AV$1220,48,0)</f>
        <v>3448.9936170581591</v>
      </c>
      <c r="I1012" s="28">
        <f t="shared" si="15"/>
        <v>2001.583617058159</v>
      </c>
    </row>
    <row r="1013" spans="1:9" ht="12.6" customHeight="1" x14ac:dyDescent="0.3">
      <c r="A1013" s="161" t="s">
        <v>1816</v>
      </c>
      <c r="B1013" s="162" t="s">
        <v>835</v>
      </c>
      <c r="C1013" s="170">
        <v>2615.64</v>
      </c>
      <c r="D1013" s="171">
        <v>2615.64</v>
      </c>
      <c r="E1013" s="165" t="s">
        <v>4027</v>
      </c>
      <c r="F1013" s="166" t="s">
        <v>3241</v>
      </c>
      <c r="G1013" s="167"/>
      <c r="H1013" s="28">
        <f>VLOOKUP(A1013,РАСЧЕТ!$A$3:$AV$1220,48,0)</f>
        <v>5684.9042694103864</v>
      </c>
      <c r="I1013" s="28">
        <f t="shared" si="15"/>
        <v>3069.2642694103865</v>
      </c>
    </row>
    <row r="1014" spans="1:9" ht="12.6" customHeight="1" x14ac:dyDescent="0.3">
      <c r="A1014" s="161" t="s">
        <v>1877</v>
      </c>
      <c r="B1014" s="162" t="s">
        <v>856</v>
      </c>
      <c r="C1014" s="170">
        <v>1687.92</v>
      </c>
      <c r="D1014" s="171">
        <v>1687.92</v>
      </c>
      <c r="E1014" s="165" t="s">
        <v>4027</v>
      </c>
      <c r="F1014" s="166" t="s">
        <v>3242</v>
      </c>
      <c r="G1014" s="167"/>
      <c r="H1014" s="28">
        <f>VLOOKUP(A1014,РАСЧЕТ!$A$3:$AV$1220,48,0)</f>
        <v>3644.6912324410605</v>
      </c>
      <c r="I1014" s="28">
        <f t="shared" si="15"/>
        <v>1956.7712324410604</v>
      </c>
    </row>
    <row r="1015" spans="1:9" ht="12.6" customHeight="1" x14ac:dyDescent="0.3">
      <c r="A1015" s="161" t="s">
        <v>2357</v>
      </c>
      <c r="B1015" s="162" t="s">
        <v>829</v>
      </c>
      <c r="C1015" s="170">
        <v>1378.69</v>
      </c>
      <c r="D1015" s="171">
        <v>1378.69</v>
      </c>
      <c r="E1015" s="165" t="s">
        <v>4027</v>
      </c>
      <c r="F1015" s="166" t="s">
        <v>3438</v>
      </c>
      <c r="G1015" s="167"/>
      <c r="H1015" s="28">
        <f>VLOOKUP(A1015,РАСЧЕТ!$A$3:$AV$1220,48,0)</f>
        <v>2976.9615410014771</v>
      </c>
      <c r="I1015" s="28">
        <f t="shared" si="15"/>
        <v>1598.2715410014771</v>
      </c>
    </row>
    <row r="1016" spans="1:9" ht="12.6" customHeight="1" x14ac:dyDescent="0.3">
      <c r="A1016" s="161" t="s">
        <v>2048</v>
      </c>
      <c r="B1016" s="162" t="s">
        <v>1138</v>
      </c>
      <c r="C1016" s="170">
        <v>1365.8</v>
      </c>
      <c r="D1016" s="171">
        <v>1365.8</v>
      </c>
      <c r="E1016" s="165" t="s">
        <v>4027</v>
      </c>
      <c r="F1016" s="166" t="s">
        <v>3243</v>
      </c>
      <c r="G1016" s="167"/>
      <c r="H1016" s="28">
        <f>VLOOKUP(A1016,РАСЧЕТ!$A$3:$AV$1220,48,0)</f>
        <v>3681.4366300786678</v>
      </c>
      <c r="I1016" s="28">
        <f t="shared" si="15"/>
        <v>2315.6366300786676</v>
      </c>
    </row>
    <row r="1017" spans="1:9" ht="12.6" customHeight="1" x14ac:dyDescent="0.3">
      <c r="A1017" s="161" t="s">
        <v>1769</v>
      </c>
      <c r="B1017" s="162" t="s">
        <v>607</v>
      </c>
      <c r="C1017" s="170">
        <v>1679.33</v>
      </c>
      <c r="D1017" s="171">
        <v>1679.33</v>
      </c>
      <c r="E1017" s="165" t="s">
        <v>4027</v>
      </c>
      <c r="F1017" s="166" t="s">
        <v>3244</v>
      </c>
      <c r="G1017" s="167"/>
      <c r="H1017" s="28">
        <f>VLOOKUP(A1017,РАСЧЕТ!$A$3:$AV$1220,48,0)</f>
        <v>3626.1431854566276</v>
      </c>
      <c r="I1017" s="28">
        <f t="shared" si="15"/>
        <v>1946.8131854566277</v>
      </c>
    </row>
    <row r="1018" spans="1:9" ht="12.6" customHeight="1" x14ac:dyDescent="0.3">
      <c r="A1018" s="161" t="s">
        <v>1897</v>
      </c>
      <c r="B1018" s="162" t="s">
        <v>622</v>
      </c>
      <c r="C1018" s="170">
        <v>2581.29</v>
      </c>
      <c r="D1018" s="171">
        <v>2581.29</v>
      </c>
      <c r="E1018" s="165" t="s">
        <v>4027</v>
      </c>
      <c r="F1018" s="166" t="s">
        <v>3245</v>
      </c>
      <c r="G1018" s="167"/>
      <c r="H1018" s="28">
        <f>VLOOKUP(A1018,РАСЧЕТ!$A$3:$AV$1220,48,0)</f>
        <v>5573.6881188220796</v>
      </c>
      <c r="I1018" s="28">
        <f t="shared" si="15"/>
        <v>2992.3981188220796</v>
      </c>
    </row>
    <row r="1019" spans="1:9" ht="12.6" customHeight="1" x14ac:dyDescent="0.3">
      <c r="A1019" s="161" t="s">
        <v>1732</v>
      </c>
      <c r="B1019" s="162" t="s">
        <v>880</v>
      </c>
      <c r="C1019" s="170">
        <v>1395.87</v>
      </c>
      <c r="D1019" s="171">
        <v>1395.87</v>
      </c>
      <c r="E1019" s="165" t="s">
        <v>4027</v>
      </c>
      <c r="F1019" s="166" t="s">
        <v>3246</v>
      </c>
      <c r="G1019" s="167"/>
      <c r="H1019" s="28">
        <f>VLOOKUP(A1019,РАСЧЕТ!$A$3:$AV$1220,48,0)</f>
        <v>4197.9013252085679</v>
      </c>
      <c r="I1019" s="28">
        <f t="shared" si="15"/>
        <v>2802.031325208568</v>
      </c>
    </row>
    <row r="1020" spans="1:9" ht="12.6" customHeight="1" x14ac:dyDescent="0.3">
      <c r="A1020" s="161" t="s">
        <v>1689</v>
      </c>
      <c r="B1020" s="162" t="s">
        <v>1130</v>
      </c>
      <c r="C1020" s="170">
        <v>1447.41</v>
      </c>
      <c r="D1020" s="171">
        <v>1447.41</v>
      </c>
      <c r="E1020" s="165" t="s">
        <v>4027</v>
      </c>
      <c r="F1020" s="166" t="s">
        <v>3247</v>
      </c>
      <c r="G1020" s="167"/>
      <c r="H1020" s="28">
        <f>VLOOKUP(A1020,РАСЧЕТ!$A$3:$AV$1220,48,0)</f>
        <v>2542.4137529637896</v>
      </c>
      <c r="I1020" s="28">
        <f t="shared" si="15"/>
        <v>1095.0037529637896</v>
      </c>
    </row>
    <row r="1021" spans="1:9" ht="12.6" customHeight="1" x14ac:dyDescent="0.3">
      <c r="A1021" s="161" t="s">
        <v>1717</v>
      </c>
      <c r="B1021" s="162" t="s">
        <v>345</v>
      </c>
      <c r="C1021" s="170">
        <v>2392.3000000000002</v>
      </c>
      <c r="D1021" s="171">
        <v>2392.3000000000002</v>
      </c>
      <c r="E1021" s="165" t="s">
        <v>4027</v>
      </c>
      <c r="F1021" s="166" t="s">
        <v>2774</v>
      </c>
      <c r="G1021" s="167"/>
      <c r="H1021" s="28">
        <f>VLOOKUP(A1021,РАСЧЕТ!$A$3:$AV$1220,48,0)</f>
        <v>5165.6310851645558</v>
      </c>
      <c r="I1021" s="28">
        <f t="shared" si="15"/>
        <v>2773.3310851645556</v>
      </c>
    </row>
    <row r="1022" spans="1:9" ht="12.6" customHeight="1" x14ac:dyDescent="0.3">
      <c r="A1022" s="161" t="s">
        <v>1677</v>
      </c>
      <c r="B1022" s="162" t="s">
        <v>832</v>
      </c>
      <c r="C1022" s="170">
        <v>2615.64</v>
      </c>
      <c r="D1022" s="171">
        <v>2615.64</v>
      </c>
      <c r="E1022" s="165" t="s">
        <v>4027</v>
      </c>
      <c r="F1022" s="166" t="s">
        <v>3248</v>
      </c>
      <c r="G1022" s="167"/>
      <c r="H1022" s="28">
        <f>VLOOKUP(A1022,РАСЧЕТ!$A$3:$AV$1220,48,0)</f>
        <v>3265.6487271042542</v>
      </c>
      <c r="I1022" s="28">
        <f t="shared" si="15"/>
        <v>650.00872710425438</v>
      </c>
    </row>
    <row r="1023" spans="1:9" ht="12.6" customHeight="1" x14ac:dyDescent="0.3">
      <c r="A1023" s="161" t="s">
        <v>1880</v>
      </c>
      <c r="B1023" s="162" t="s">
        <v>679</v>
      </c>
      <c r="C1023" s="170">
        <v>1687.92</v>
      </c>
      <c r="D1023" s="171">
        <v>1687.92</v>
      </c>
      <c r="E1023" s="165" t="s">
        <v>4027</v>
      </c>
      <c r="F1023" s="166" t="s">
        <v>3249</v>
      </c>
      <c r="G1023" s="167"/>
      <c r="H1023" s="28">
        <f>VLOOKUP(A1023,РАСЧЕТ!$A$3:$AV$1220,48,0)</f>
        <v>3335.9893936102553</v>
      </c>
      <c r="I1023" s="28">
        <f t="shared" si="15"/>
        <v>1648.0693936102552</v>
      </c>
    </row>
    <row r="1024" spans="1:9" ht="12.6" customHeight="1" x14ac:dyDescent="0.3">
      <c r="A1024" s="161" t="s">
        <v>1696</v>
      </c>
      <c r="B1024" s="162" t="s">
        <v>956</v>
      </c>
      <c r="C1024" s="170">
        <v>1378.69</v>
      </c>
      <c r="D1024" s="171">
        <v>1378.69</v>
      </c>
      <c r="E1024" s="165" t="s">
        <v>4027</v>
      </c>
      <c r="F1024" s="166" t="s">
        <v>3250</v>
      </c>
      <c r="G1024" s="167"/>
      <c r="H1024" s="28">
        <f>VLOOKUP(A1024,РАСЧЕТ!$A$3:$AV$1220,48,0)</f>
        <v>2976.9615410014771</v>
      </c>
      <c r="I1024" s="28">
        <f t="shared" si="15"/>
        <v>1598.2715410014771</v>
      </c>
    </row>
    <row r="1025" spans="1:9" ht="12.6" customHeight="1" x14ac:dyDescent="0.3">
      <c r="A1025" s="161" t="s">
        <v>1364</v>
      </c>
      <c r="B1025" s="162" t="s">
        <v>928</v>
      </c>
      <c r="C1025" s="170">
        <v>1365.8</v>
      </c>
      <c r="D1025" s="171">
        <v>1365.8</v>
      </c>
      <c r="E1025" s="165" t="s">
        <v>4027</v>
      </c>
      <c r="F1025" s="166" t="s">
        <v>3251</v>
      </c>
      <c r="G1025" s="167"/>
      <c r="H1025" s="28">
        <f>VLOOKUP(A1025,РАСЧЕТ!$A$3:$AV$1220,48,0)</f>
        <v>2949.1394705248276</v>
      </c>
      <c r="I1025" s="28">
        <f t="shared" si="15"/>
        <v>1583.3394705248277</v>
      </c>
    </row>
    <row r="1026" spans="1:9" ht="12.6" customHeight="1" x14ac:dyDescent="0.3">
      <c r="A1026" s="161" t="s">
        <v>1729</v>
      </c>
      <c r="B1026" s="162" t="s">
        <v>813</v>
      </c>
      <c r="C1026" s="170">
        <v>1679.33</v>
      </c>
      <c r="D1026" s="171">
        <v>1679.33</v>
      </c>
      <c r="E1026" s="165" t="s">
        <v>4027</v>
      </c>
      <c r="F1026" s="166" t="s">
        <v>3252</v>
      </c>
      <c r="G1026" s="167"/>
      <c r="H1026" s="28">
        <f>VLOOKUP(A1026,РАСЧЕТ!$A$3:$AV$1220,48,0)</f>
        <v>3626.1431854566276</v>
      </c>
      <c r="I1026" s="28">
        <f t="shared" ref="I1026:I1089" si="16">H1026-C1026</f>
        <v>1946.8131854566277</v>
      </c>
    </row>
    <row r="1027" spans="1:9" ht="12.6" customHeight="1" x14ac:dyDescent="0.3">
      <c r="A1027" s="161" t="s">
        <v>1765</v>
      </c>
      <c r="B1027" s="162" t="s">
        <v>891</v>
      </c>
      <c r="C1027" s="170">
        <v>2581.29</v>
      </c>
      <c r="D1027" s="171">
        <v>2581.29</v>
      </c>
      <c r="E1027" s="165" t="s">
        <v>4027</v>
      </c>
      <c r="F1027" s="166" t="s">
        <v>3253</v>
      </c>
      <c r="G1027" s="167"/>
      <c r="H1027" s="28">
        <f>VLOOKUP(A1027,РАСЧЕТ!$A$3:$AV$1220,48,0)</f>
        <v>5573.6881188220796</v>
      </c>
      <c r="I1027" s="28">
        <f t="shared" si="16"/>
        <v>2992.3981188220796</v>
      </c>
    </row>
    <row r="1028" spans="1:9" ht="12.6" customHeight="1" x14ac:dyDescent="0.3">
      <c r="A1028" s="161" t="s">
        <v>1770</v>
      </c>
      <c r="B1028" s="162" t="s">
        <v>672</v>
      </c>
      <c r="C1028" s="170">
        <v>1395.87</v>
      </c>
      <c r="D1028" s="171">
        <v>1395.87</v>
      </c>
      <c r="E1028" s="165" t="s">
        <v>4027</v>
      </c>
      <c r="F1028" s="166" t="s">
        <v>3254</v>
      </c>
      <c r="G1028" s="167"/>
      <c r="H1028" s="28">
        <f>VLOOKUP(A1028,РАСЧЕТ!$A$3:$AV$1220,48,0)</f>
        <v>3014.0576349703429</v>
      </c>
      <c r="I1028" s="28">
        <f t="shared" si="16"/>
        <v>1618.187634970343</v>
      </c>
    </row>
    <row r="1029" spans="1:9" ht="12.6" customHeight="1" x14ac:dyDescent="0.3">
      <c r="A1029" s="161" t="s">
        <v>1722</v>
      </c>
      <c r="B1029" s="162" t="s">
        <v>830</v>
      </c>
      <c r="C1029" s="170">
        <v>1447.41</v>
      </c>
      <c r="D1029" s="171">
        <v>1447.41</v>
      </c>
      <c r="E1029" s="165" t="s">
        <v>4027</v>
      </c>
      <c r="F1029" s="166" t="s">
        <v>3255</v>
      </c>
      <c r="G1029" s="167"/>
      <c r="H1029" s="28">
        <f>VLOOKUP(A1029,РАСЧЕТ!$A$3:$AV$1220,48,0)</f>
        <v>3125.34591687694</v>
      </c>
      <c r="I1029" s="28">
        <f t="shared" si="16"/>
        <v>1677.9359168769399</v>
      </c>
    </row>
    <row r="1030" spans="1:9" ht="12.6" customHeight="1" x14ac:dyDescent="0.3">
      <c r="A1030" s="161" t="s">
        <v>1743</v>
      </c>
      <c r="B1030" s="162" t="s">
        <v>941</v>
      </c>
      <c r="C1030" s="170">
        <v>2615.64</v>
      </c>
      <c r="D1030" s="171">
        <v>2615.64</v>
      </c>
      <c r="E1030" s="165" t="s">
        <v>4027</v>
      </c>
      <c r="F1030" s="166" t="s">
        <v>3256</v>
      </c>
      <c r="G1030" s="167"/>
      <c r="H1030" s="28">
        <f>VLOOKUP(A1030,РАСЧЕТ!$A$3:$AV$1220,48,0)</f>
        <v>5647.8803067598101</v>
      </c>
      <c r="I1030" s="28">
        <f t="shared" si="16"/>
        <v>3032.2403067598102</v>
      </c>
    </row>
    <row r="1031" spans="1:9" ht="12.6" customHeight="1" x14ac:dyDescent="0.3">
      <c r="A1031" s="161" t="s">
        <v>1881</v>
      </c>
      <c r="B1031" s="162" t="s">
        <v>963</v>
      </c>
      <c r="C1031" s="170">
        <v>1687.92</v>
      </c>
      <c r="D1031" s="171">
        <v>1687.92</v>
      </c>
      <c r="E1031" s="165" t="s">
        <v>4027</v>
      </c>
      <c r="F1031" s="166" t="s">
        <v>3257</v>
      </c>
      <c r="G1031" s="167"/>
      <c r="H1031" s="28">
        <f>VLOOKUP(A1031,РАСЧЕТ!$A$3:$AV$1220,48,0)</f>
        <v>3644.6912324410605</v>
      </c>
      <c r="I1031" s="28">
        <f t="shared" si="16"/>
        <v>1956.7712324410604</v>
      </c>
    </row>
    <row r="1032" spans="1:9" ht="12.6" customHeight="1" x14ac:dyDescent="0.3">
      <c r="A1032" s="161" t="s">
        <v>1738</v>
      </c>
      <c r="B1032" s="162" t="s">
        <v>232</v>
      </c>
      <c r="C1032" s="170">
        <v>2396.6</v>
      </c>
      <c r="D1032" s="171">
        <v>2396.6</v>
      </c>
      <c r="E1032" s="165" t="s">
        <v>4027</v>
      </c>
      <c r="F1032" s="166" t="s">
        <v>2724</v>
      </c>
      <c r="G1032" s="167"/>
      <c r="H1032" s="28">
        <f>VLOOKUP(A1032,РАСЧЕТ!$A$3:$AV$1220,48,0)</f>
        <v>4369.4747791809177</v>
      </c>
      <c r="I1032" s="28">
        <f t="shared" si="16"/>
        <v>1972.8747791809178</v>
      </c>
    </row>
    <row r="1033" spans="1:9" ht="12.6" customHeight="1" x14ac:dyDescent="0.3">
      <c r="A1033" s="161" t="s">
        <v>1898</v>
      </c>
      <c r="B1033" s="162" t="s">
        <v>329</v>
      </c>
      <c r="C1033" s="170">
        <v>3603.48</v>
      </c>
      <c r="D1033" s="171">
        <v>3603.48</v>
      </c>
      <c r="E1033" s="165" t="s">
        <v>4027</v>
      </c>
      <c r="F1033" s="166" t="s">
        <v>2775</v>
      </c>
      <c r="G1033" s="167"/>
      <c r="H1033" s="28">
        <f>VLOOKUP(A1033,РАСЧЕТ!$A$3:$AV$1220,48,0)</f>
        <v>7780.9057099695929</v>
      </c>
      <c r="I1033" s="28">
        <f t="shared" si="16"/>
        <v>4177.4257099695933</v>
      </c>
    </row>
    <row r="1034" spans="1:9" ht="12.6" customHeight="1" x14ac:dyDescent="0.3">
      <c r="A1034" s="161" t="s">
        <v>1791</v>
      </c>
      <c r="B1034" s="162" t="s">
        <v>696</v>
      </c>
      <c r="C1034" s="170">
        <v>1378.69</v>
      </c>
      <c r="D1034" s="171">
        <v>1378.69</v>
      </c>
      <c r="E1034" s="165" t="s">
        <v>4027</v>
      </c>
      <c r="F1034" s="166" t="s">
        <v>3258</v>
      </c>
      <c r="G1034" s="167"/>
      <c r="H1034" s="28">
        <f>VLOOKUP(A1034,РАСЧЕТ!$A$3:$AV$1220,48,0)</f>
        <v>2976.9615410014771</v>
      </c>
      <c r="I1034" s="28">
        <f t="shared" si="16"/>
        <v>1598.2715410014771</v>
      </c>
    </row>
    <row r="1035" spans="1:9" ht="12.6" customHeight="1" x14ac:dyDescent="0.3">
      <c r="A1035" s="161" t="s">
        <v>1867</v>
      </c>
      <c r="B1035" s="162" t="s">
        <v>842</v>
      </c>
      <c r="C1035" s="170">
        <v>1365.8</v>
      </c>
      <c r="D1035" s="171">
        <v>1365.8</v>
      </c>
      <c r="E1035" s="165" t="s">
        <v>4027</v>
      </c>
      <c r="F1035" s="166" t="s">
        <v>3259</v>
      </c>
      <c r="G1035" s="167"/>
      <c r="H1035" s="28">
        <f>VLOOKUP(A1035,РАСЧЕТ!$A$3:$AV$1220,48,0)</f>
        <v>1705.2155914928624</v>
      </c>
      <c r="I1035" s="28">
        <f t="shared" si="16"/>
        <v>339.4155914928624</v>
      </c>
    </row>
    <row r="1036" spans="1:9" ht="12.6" customHeight="1" x14ac:dyDescent="0.3">
      <c r="A1036" s="161" t="s">
        <v>1786</v>
      </c>
      <c r="B1036" s="162" t="s">
        <v>625</v>
      </c>
      <c r="C1036" s="170">
        <v>1679.33</v>
      </c>
      <c r="D1036" s="171">
        <v>1679.33</v>
      </c>
      <c r="E1036" s="165" t="s">
        <v>4027</v>
      </c>
      <c r="F1036" s="166" t="s">
        <v>3260</v>
      </c>
      <c r="G1036" s="167"/>
      <c r="H1036" s="28">
        <f>VLOOKUP(A1036,РАСЧЕТ!$A$3:$AV$1220,48,0)</f>
        <v>2914.0220913416019</v>
      </c>
      <c r="I1036" s="28">
        <f t="shared" si="16"/>
        <v>1234.692091341602</v>
      </c>
    </row>
    <row r="1037" spans="1:9" ht="12.6" customHeight="1" x14ac:dyDescent="0.3">
      <c r="A1037" s="161" t="s">
        <v>2278</v>
      </c>
      <c r="B1037" s="162" t="s">
        <v>1123</v>
      </c>
      <c r="C1037" s="170">
        <v>2581.29</v>
      </c>
      <c r="D1037" s="171">
        <v>2581.29</v>
      </c>
      <c r="E1037" s="165" t="s">
        <v>4027</v>
      </c>
      <c r="F1037" s="166" t="s">
        <v>3489</v>
      </c>
      <c r="G1037" s="167"/>
      <c r="H1037" s="28">
        <f>VLOOKUP(A1037,РАСЧЕТ!$A$3:$AV$1220,48,0)</f>
        <v>5660.4655349523709</v>
      </c>
      <c r="I1037" s="28">
        <f t="shared" si="16"/>
        <v>3079.175534952371</v>
      </c>
    </row>
    <row r="1038" spans="1:9" ht="12.6" customHeight="1" x14ac:dyDescent="0.3">
      <c r="A1038" s="161" t="s">
        <v>1890</v>
      </c>
      <c r="B1038" s="162" t="s">
        <v>909</v>
      </c>
      <c r="C1038" s="170">
        <v>1395.87</v>
      </c>
      <c r="D1038" s="171">
        <v>1395.87</v>
      </c>
      <c r="E1038" s="165" t="s">
        <v>4027</v>
      </c>
      <c r="F1038" s="166" t="s">
        <v>3261</v>
      </c>
      <c r="G1038" s="167"/>
      <c r="H1038" s="28">
        <f>VLOOKUP(A1038,РАСЧЕТ!$A$3:$AV$1220,48,0)</f>
        <v>3014.0576349703429</v>
      </c>
      <c r="I1038" s="28">
        <f t="shared" si="16"/>
        <v>1618.187634970343</v>
      </c>
    </row>
    <row r="1039" spans="1:9" ht="12.6" customHeight="1" x14ac:dyDescent="0.3">
      <c r="A1039" s="161" t="s">
        <v>1882</v>
      </c>
      <c r="B1039" s="162" t="s">
        <v>884</v>
      </c>
      <c r="C1039" s="170">
        <v>1447.41</v>
      </c>
      <c r="D1039" s="171">
        <v>1447.41</v>
      </c>
      <c r="E1039" s="165" t="s">
        <v>4027</v>
      </c>
      <c r="F1039" s="166" t="s">
        <v>3262</v>
      </c>
      <c r="G1039" s="167"/>
      <c r="H1039" s="28">
        <f>VLOOKUP(A1039,РАСЧЕТ!$A$3:$AV$1220,48,0)</f>
        <v>3847.9297789729903</v>
      </c>
      <c r="I1039" s="28">
        <f t="shared" si="16"/>
        <v>2400.51977897299</v>
      </c>
    </row>
    <row r="1040" spans="1:9" ht="12.6" customHeight="1" x14ac:dyDescent="0.3">
      <c r="A1040" s="161" t="s">
        <v>2266</v>
      </c>
      <c r="B1040" s="162" t="s">
        <v>645</v>
      </c>
      <c r="C1040" s="170">
        <v>2615.64</v>
      </c>
      <c r="D1040" s="171">
        <v>2615.64</v>
      </c>
      <c r="E1040" s="165" t="s">
        <v>4027</v>
      </c>
      <c r="F1040" s="166" t="s">
        <v>3491</v>
      </c>
      <c r="G1040" s="167"/>
      <c r="H1040" s="28">
        <f>VLOOKUP(A1040,РАСЧЕТ!$A$3:$AV$1220,48,0)</f>
        <v>8955.3603628458477</v>
      </c>
      <c r="I1040" s="28">
        <f t="shared" si="16"/>
        <v>6339.7203628458483</v>
      </c>
    </row>
    <row r="1041" spans="1:9" ht="12.6" customHeight="1" x14ac:dyDescent="0.3">
      <c r="A1041" s="161" t="s">
        <v>2302</v>
      </c>
      <c r="B1041" s="162" t="s">
        <v>912</v>
      </c>
      <c r="C1041" s="170">
        <v>1687.92</v>
      </c>
      <c r="D1041" s="171">
        <v>1687.92</v>
      </c>
      <c r="E1041" s="165" t="s">
        <v>4027</v>
      </c>
      <c r="F1041" s="166" t="s">
        <v>3467</v>
      </c>
      <c r="G1041" s="167"/>
      <c r="H1041" s="28">
        <f>VLOOKUP(A1041,РАСЧЕТ!$A$3:$AV$1220,48,0)</f>
        <v>4025.1541771752063</v>
      </c>
      <c r="I1041" s="28">
        <f t="shared" si="16"/>
        <v>2337.2341771752062</v>
      </c>
    </row>
    <row r="1042" spans="1:9" ht="12.6" customHeight="1" x14ac:dyDescent="0.3">
      <c r="A1042" s="161" t="s">
        <v>2309</v>
      </c>
      <c r="B1042" s="162" t="s">
        <v>1117</v>
      </c>
      <c r="C1042" s="170">
        <v>1378.69</v>
      </c>
      <c r="D1042" s="171">
        <v>1378.69</v>
      </c>
      <c r="E1042" s="165" t="s">
        <v>4027</v>
      </c>
      <c r="F1042" s="166" t="s">
        <v>3449</v>
      </c>
      <c r="G1042" s="167"/>
      <c r="H1042" s="28">
        <f>VLOOKUP(A1042,РАСЧЕТ!$A$3:$AV$1220,48,0)</f>
        <v>2976.9615410014771</v>
      </c>
      <c r="I1042" s="28">
        <f t="shared" si="16"/>
        <v>1598.2715410014771</v>
      </c>
    </row>
    <row r="1043" spans="1:9" ht="12.6" customHeight="1" x14ac:dyDescent="0.3">
      <c r="A1043" s="161" t="s">
        <v>1681</v>
      </c>
      <c r="B1043" s="162" t="s">
        <v>527</v>
      </c>
      <c r="C1043" s="170">
        <v>1365.8</v>
      </c>
      <c r="D1043" s="171">
        <v>1365.8</v>
      </c>
      <c r="E1043" s="165" t="s">
        <v>4027</v>
      </c>
      <c r="F1043" s="166" t="s">
        <v>3263</v>
      </c>
      <c r="G1043" s="167"/>
      <c r="H1043" s="28">
        <f>VLOOKUP(A1043,РАСЧЕТ!$A$3:$AV$1220,48,0)</f>
        <v>2949.1394705248276</v>
      </c>
      <c r="I1043" s="28">
        <f t="shared" si="16"/>
        <v>1583.3394705248277</v>
      </c>
    </row>
    <row r="1044" spans="1:9" ht="12.6" customHeight="1" x14ac:dyDescent="0.3">
      <c r="A1044" s="161" t="s">
        <v>1771</v>
      </c>
      <c r="B1044" s="162" t="s">
        <v>331</v>
      </c>
      <c r="C1044" s="170">
        <v>3466.05</v>
      </c>
      <c r="D1044" s="171">
        <v>3466.05</v>
      </c>
      <c r="E1044" s="165" t="s">
        <v>4027</v>
      </c>
      <c r="F1044" s="166" t="s">
        <v>2776</v>
      </c>
      <c r="G1044" s="167"/>
      <c r="H1044" s="28">
        <f>VLOOKUP(A1044,РАСЧЕТ!$A$3:$AV$1220,48,0)</f>
        <v>6559.9934836589891</v>
      </c>
      <c r="I1044" s="28">
        <f t="shared" si="16"/>
        <v>3093.943483658989</v>
      </c>
    </row>
    <row r="1045" spans="1:9" ht="12.6" customHeight="1" x14ac:dyDescent="0.3">
      <c r="A1045" s="161" t="s">
        <v>1870</v>
      </c>
      <c r="B1045" s="162" t="s">
        <v>1140</v>
      </c>
      <c r="C1045" s="170">
        <v>1679.33</v>
      </c>
      <c r="D1045" s="171">
        <v>1679.33</v>
      </c>
      <c r="E1045" s="165" t="s">
        <v>4027</v>
      </c>
      <c r="F1045" s="166" t="s">
        <v>3264</v>
      </c>
      <c r="G1045" s="167"/>
      <c r="H1045" s="28">
        <f>VLOOKUP(A1045,РАСЧЕТ!$A$3:$AV$1220,48,0)</f>
        <v>3626.1431854566276</v>
      </c>
      <c r="I1045" s="28">
        <f t="shared" si="16"/>
        <v>1946.8131854566277</v>
      </c>
    </row>
    <row r="1046" spans="1:9" ht="12.6" customHeight="1" x14ac:dyDescent="0.3">
      <c r="A1046" s="161" t="s">
        <v>1730</v>
      </c>
      <c r="B1046" s="162" t="s">
        <v>1113</v>
      </c>
      <c r="C1046" s="170">
        <v>2581.29</v>
      </c>
      <c r="D1046" s="171">
        <v>2581.29</v>
      </c>
      <c r="E1046" s="165" t="s">
        <v>4027</v>
      </c>
      <c r="F1046" s="166" t="s">
        <v>3265</v>
      </c>
      <c r="G1046" s="167"/>
      <c r="H1046" s="28">
        <f>VLOOKUP(A1046,РАСЧЕТ!$A$3:$AV$1220,48,0)</f>
        <v>7090.0722437165705</v>
      </c>
      <c r="I1046" s="28">
        <f t="shared" si="16"/>
        <v>4508.7822437165705</v>
      </c>
    </row>
    <row r="1047" spans="1:9" ht="12.6" customHeight="1" x14ac:dyDescent="0.3">
      <c r="A1047" s="161" t="s">
        <v>1356</v>
      </c>
      <c r="B1047" s="162" t="s">
        <v>1124</v>
      </c>
      <c r="C1047" s="170">
        <v>1395.87</v>
      </c>
      <c r="D1047" s="171">
        <v>1395.87</v>
      </c>
      <c r="E1047" s="165" t="s">
        <v>4027</v>
      </c>
      <c r="F1047" s="166" t="s">
        <v>3266</v>
      </c>
      <c r="G1047" s="167"/>
      <c r="H1047" s="28">
        <f>VLOOKUP(A1047,РАСЧЕТ!$A$3:$AV$1220,48,0)</f>
        <v>3014.0576349703429</v>
      </c>
      <c r="I1047" s="28">
        <f t="shared" si="16"/>
        <v>1618.187634970343</v>
      </c>
    </row>
    <row r="1048" spans="1:9" ht="12.6" customHeight="1" x14ac:dyDescent="0.3">
      <c r="A1048" s="161" t="s">
        <v>2360</v>
      </c>
      <c r="B1048" s="162" t="s">
        <v>843</v>
      </c>
      <c r="C1048" s="170">
        <v>1447.41</v>
      </c>
      <c r="D1048" s="171">
        <v>1447.41</v>
      </c>
      <c r="E1048" s="165" t="s">
        <v>4027</v>
      </c>
      <c r="F1048" s="166" t="s">
        <v>3436</v>
      </c>
      <c r="G1048" s="167"/>
      <c r="H1048" s="28">
        <f>VLOOKUP(A1048,РАСЧЕТ!$A$3:$AV$1220,48,0)</f>
        <v>3125.34591687694</v>
      </c>
      <c r="I1048" s="28">
        <f t="shared" si="16"/>
        <v>1677.9359168769399</v>
      </c>
    </row>
    <row r="1049" spans="1:9" ht="12.6" customHeight="1" x14ac:dyDescent="0.3">
      <c r="A1049" s="161" t="s">
        <v>2324</v>
      </c>
      <c r="B1049" s="162" t="s">
        <v>1116</v>
      </c>
      <c r="C1049" s="170">
        <v>2615.64</v>
      </c>
      <c r="D1049" s="171">
        <v>2615.64</v>
      </c>
      <c r="E1049" s="165" t="s">
        <v>4027</v>
      </c>
      <c r="F1049" s="166" t="s">
        <v>3493</v>
      </c>
      <c r="G1049" s="167"/>
      <c r="H1049" s="28">
        <f>VLOOKUP(A1049,РАСЧЕТ!$A$3:$AV$1220,48,0)</f>
        <v>5647.8803067598101</v>
      </c>
      <c r="I1049" s="28">
        <f t="shared" si="16"/>
        <v>3032.2403067598102</v>
      </c>
    </row>
    <row r="1050" spans="1:9" ht="12.6" customHeight="1" x14ac:dyDescent="0.3">
      <c r="A1050" s="161" t="s">
        <v>1856</v>
      </c>
      <c r="B1050" s="162" t="s">
        <v>846</v>
      </c>
      <c r="C1050" s="170">
        <v>1687.92</v>
      </c>
      <c r="D1050" s="171">
        <v>1687.92</v>
      </c>
      <c r="E1050" s="165" t="s">
        <v>4027</v>
      </c>
      <c r="F1050" s="166" t="s">
        <v>3267</v>
      </c>
      <c r="G1050" s="167"/>
      <c r="H1050" s="28">
        <f>VLOOKUP(A1050,РАСЧЕТ!$A$3:$AV$1220,48,0)</f>
        <v>4468.1886808955314</v>
      </c>
      <c r="I1050" s="28">
        <f t="shared" si="16"/>
        <v>2780.2686808955314</v>
      </c>
    </row>
    <row r="1051" spans="1:9" ht="12.6" customHeight="1" x14ac:dyDescent="0.3">
      <c r="A1051" s="161" t="s">
        <v>1863</v>
      </c>
      <c r="B1051" s="162" t="s">
        <v>1054</v>
      </c>
      <c r="C1051" s="168"/>
      <c r="D1051" s="169"/>
      <c r="E1051" s="165" t="s">
        <v>4027</v>
      </c>
      <c r="F1051" s="166" t="s">
        <v>3268</v>
      </c>
      <c r="G1051" s="167"/>
      <c r="H1051" s="28">
        <f>VLOOKUP(A1051,РАСЧЕТ!$A$3:$AV$1220,48,0)</f>
        <v>0</v>
      </c>
      <c r="I1051" s="28">
        <f t="shared" si="16"/>
        <v>0</v>
      </c>
    </row>
    <row r="1052" spans="1:9" ht="12.6" customHeight="1" x14ac:dyDescent="0.3">
      <c r="A1052" s="161" t="s">
        <v>3585</v>
      </c>
      <c r="B1052" s="162" t="s">
        <v>1054</v>
      </c>
      <c r="C1052" s="170">
        <v>1378.69</v>
      </c>
      <c r="D1052" s="171">
        <v>1378.69</v>
      </c>
      <c r="E1052" s="165" t="s">
        <v>4053</v>
      </c>
      <c r="F1052" s="166" t="s">
        <v>4054</v>
      </c>
      <c r="G1052" s="167"/>
      <c r="H1052" s="28">
        <f>VLOOKUP(A1052,РАСЧЕТ!$A$3:$AV$1220,48,0)</f>
        <v>2976.9615410014771</v>
      </c>
      <c r="I1052" s="28">
        <f t="shared" si="16"/>
        <v>1598.2715410014771</v>
      </c>
    </row>
    <row r="1053" spans="1:9" ht="12.6" customHeight="1" x14ac:dyDescent="0.3">
      <c r="A1053" s="161" t="s">
        <v>1685</v>
      </c>
      <c r="B1053" s="162" t="s">
        <v>820</v>
      </c>
      <c r="C1053" s="170">
        <v>1365.8</v>
      </c>
      <c r="D1053" s="171">
        <v>1365.8</v>
      </c>
      <c r="E1053" s="165" t="s">
        <v>4027</v>
      </c>
      <c r="F1053" s="166" t="s">
        <v>3269</v>
      </c>
      <c r="G1053" s="167"/>
      <c r="H1053" s="28">
        <f>VLOOKUP(A1053,РАСЧЕТ!$A$3:$AV$1220,48,0)</f>
        <v>5383.837732337327</v>
      </c>
      <c r="I1053" s="28">
        <f t="shared" si="16"/>
        <v>4018.0377323373268</v>
      </c>
    </row>
    <row r="1054" spans="1:9" ht="12.6" customHeight="1" x14ac:dyDescent="0.3">
      <c r="A1054" s="161" t="s">
        <v>1779</v>
      </c>
      <c r="B1054" s="162" t="s">
        <v>978</v>
      </c>
      <c r="C1054" s="170">
        <v>1679.33</v>
      </c>
      <c r="D1054" s="171">
        <v>1679.33</v>
      </c>
      <c r="E1054" s="165" t="s">
        <v>4027</v>
      </c>
      <c r="F1054" s="166" t="s">
        <v>3270</v>
      </c>
      <c r="G1054" s="167"/>
      <c r="H1054" s="28">
        <f>VLOOKUP(A1054,РАСЧЕТ!$A$3:$AV$1220,48,0)</f>
        <v>3078.1089445713542</v>
      </c>
      <c r="I1054" s="28">
        <f t="shared" si="16"/>
        <v>1398.7789445713543</v>
      </c>
    </row>
    <row r="1055" spans="1:9" ht="12.6" customHeight="1" x14ac:dyDescent="0.3">
      <c r="A1055" s="161" t="s">
        <v>1759</v>
      </c>
      <c r="B1055" s="162" t="s">
        <v>674</v>
      </c>
      <c r="C1055" s="170">
        <v>2581.29</v>
      </c>
      <c r="D1055" s="171">
        <v>2581.29</v>
      </c>
      <c r="E1055" s="165" t="s">
        <v>4027</v>
      </c>
      <c r="F1055" s="166" t="s">
        <v>3271</v>
      </c>
      <c r="G1055" s="167"/>
      <c r="H1055" s="28">
        <f>VLOOKUP(A1055,РАСЧЕТ!$A$3:$AV$1220,48,0)</f>
        <v>4899.5127530994041</v>
      </c>
      <c r="I1055" s="28">
        <f t="shared" si="16"/>
        <v>2318.2227530994041</v>
      </c>
    </row>
    <row r="1056" spans="1:9" ht="12.6" customHeight="1" x14ac:dyDescent="0.3">
      <c r="A1056" s="161" t="s">
        <v>1869</v>
      </c>
      <c r="B1056" s="162" t="s">
        <v>281</v>
      </c>
      <c r="C1056" s="170">
        <v>2396.6</v>
      </c>
      <c r="D1056" s="171">
        <v>2396.6</v>
      </c>
      <c r="E1056" s="165" t="s">
        <v>4027</v>
      </c>
      <c r="F1056" s="166" t="s">
        <v>2777</v>
      </c>
      <c r="G1056" s="167"/>
      <c r="H1056" s="28">
        <f>VLOOKUP(A1056,РАСЧЕТ!$A$3:$AV$1220,48,0)</f>
        <v>5981.6281121632173</v>
      </c>
      <c r="I1056" s="28">
        <f t="shared" si="16"/>
        <v>3585.0281121632174</v>
      </c>
    </row>
    <row r="1057" spans="1:9" ht="12.6" customHeight="1" x14ac:dyDescent="0.3">
      <c r="A1057" s="161" t="s">
        <v>1872</v>
      </c>
      <c r="B1057" s="162" t="s">
        <v>1188</v>
      </c>
      <c r="C1057" s="170">
        <v>1395.87</v>
      </c>
      <c r="D1057" s="171">
        <v>1395.87</v>
      </c>
      <c r="E1057" s="165" t="s">
        <v>4027</v>
      </c>
      <c r="F1057" s="166" t="s">
        <v>3272</v>
      </c>
      <c r="G1057" s="167"/>
      <c r="H1057" s="28">
        <f>VLOOKUP(A1057,РАСЧЕТ!$A$3:$AV$1220,48,0)</f>
        <v>1742.7517837584282</v>
      </c>
      <c r="I1057" s="28">
        <f t="shared" si="16"/>
        <v>346.88178375842836</v>
      </c>
    </row>
    <row r="1058" spans="1:9" ht="12.6" customHeight="1" x14ac:dyDescent="0.3">
      <c r="A1058" s="161" t="s">
        <v>1766</v>
      </c>
      <c r="B1058" s="162" t="s">
        <v>1184</v>
      </c>
      <c r="C1058" s="170">
        <v>1447.41</v>
      </c>
      <c r="D1058" s="171">
        <v>1447.41</v>
      </c>
      <c r="E1058" s="165" t="s">
        <v>4027</v>
      </c>
      <c r="F1058" s="166" t="s">
        <v>3273</v>
      </c>
      <c r="G1058" s="167"/>
      <c r="H1058" s="28">
        <f>VLOOKUP(A1058,РАСЧЕТ!$A$3:$AV$1220,48,0)</f>
        <v>3125.34591687694</v>
      </c>
      <c r="I1058" s="28">
        <f t="shared" si="16"/>
        <v>1677.9359168769399</v>
      </c>
    </row>
    <row r="1059" spans="1:9" ht="12.6" customHeight="1" x14ac:dyDescent="0.3">
      <c r="A1059" s="161" t="s">
        <v>2322</v>
      </c>
      <c r="B1059" s="162" t="s">
        <v>680</v>
      </c>
      <c r="C1059" s="170">
        <v>2615.64</v>
      </c>
      <c r="D1059" s="171">
        <v>2615.64</v>
      </c>
      <c r="E1059" s="165" t="s">
        <v>4027</v>
      </c>
      <c r="F1059" s="166" t="s">
        <v>3492</v>
      </c>
      <c r="G1059" s="167"/>
      <c r="H1059" s="28">
        <f>VLOOKUP(A1059,РАСЧЕТ!$A$3:$AV$1220,48,0)</f>
        <v>5647.8803067598101</v>
      </c>
      <c r="I1059" s="28">
        <f t="shared" si="16"/>
        <v>3032.2403067598102</v>
      </c>
    </row>
    <row r="1060" spans="1:9" ht="12.6" customHeight="1" x14ac:dyDescent="0.3">
      <c r="A1060" s="161" t="s">
        <v>2325</v>
      </c>
      <c r="B1060" s="162" t="s">
        <v>1190</v>
      </c>
      <c r="C1060" s="170">
        <v>1687.92</v>
      </c>
      <c r="D1060" s="171">
        <v>1687.92</v>
      </c>
      <c r="E1060" s="165" t="s">
        <v>4027</v>
      </c>
      <c r="F1060" s="166" t="s">
        <v>3468</v>
      </c>
      <c r="G1060" s="167"/>
      <c r="H1060" s="28">
        <f>VLOOKUP(A1060,РАСЧЕТ!$A$3:$AV$1220,48,0)</f>
        <v>3644.6912324410605</v>
      </c>
      <c r="I1060" s="28">
        <f t="shared" si="16"/>
        <v>1956.7712324410604</v>
      </c>
    </row>
    <row r="1061" spans="1:9" ht="12.6" customHeight="1" x14ac:dyDescent="0.3">
      <c r="A1061" s="161" t="s">
        <v>1772</v>
      </c>
      <c r="B1061" s="162" t="s">
        <v>848</v>
      </c>
      <c r="C1061" s="170">
        <v>1378.69</v>
      </c>
      <c r="D1061" s="171">
        <v>1378.69</v>
      </c>
      <c r="E1061" s="165" t="s">
        <v>4027</v>
      </c>
      <c r="F1061" s="166" t="s">
        <v>3274</v>
      </c>
      <c r="G1061" s="167"/>
      <c r="H1061" s="28">
        <f>VLOOKUP(A1061,РАСЧЕТ!$A$3:$AV$1220,48,0)</f>
        <v>2976.9615410014771</v>
      </c>
      <c r="I1061" s="28">
        <f t="shared" si="16"/>
        <v>1598.2715410014771</v>
      </c>
    </row>
    <row r="1062" spans="1:9" ht="12.6" customHeight="1" x14ac:dyDescent="0.3">
      <c r="A1062" s="161" t="s">
        <v>1824</v>
      </c>
      <c r="B1062" s="162" t="s">
        <v>1158</v>
      </c>
      <c r="C1062" s="170">
        <v>1365.8</v>
      </c>
      <c r="D1062" s="171">
        <v>1365.8</v>
      </c>
      <c r="E1062" s="165" t="s">
        <v>4027</v>
      </c>
      <c r="F1062" s="166" t="s">
        <v>3275</v>
      </c>
      <c r="G1062" s="167"/>
      <c r="H1062" s="28">
        <f>VLOOKUP(A1062,РАСЧЕТ!$A$3:$AV$1220,48,0)</f>
        <v>5058.7406543758852</v>
      </c>
      <c r="I1062" s="28">
        <f t="shared" si="16"/>
        <v>3692.9406543758851</v>
      </c>
    </row>
    <row r="1063" spans="1:9" ht="12.6" customHeight="1" x14ac:dyDescent="0.3">
      <c r="A1063" s="161" t="s">
        <v>1692</v>
      </c>
      <c r="B1063" s="162" t="s">
        <v>1143</v>
      </c>
      <c r="C1063" s="170">
        <v>1679.33</v>
      </c>
      <c r="D1063" s="171">
        <v>1679.33</v>
      </c>
      <c r="E1063" s="165" t="s">
        <v>4027</v>
      </c>
      <c r="F1063" s="166" t="s">
        <v>3276</v>
      </c>
      <c r="G1063" s="167"/>
      <c r="H1063" s="28">
        <f>VLOOKUP(A1063,РАСЧЕТ!$A$3:$AV$1220,48,0)</f>
        <v>4910.7539865811268</v>
      </c>
      <c r="I1063" s="28">
        <f t="shared" si="16"/>
        <v>3231.4239865811269</v>
      </c>
    </row>
    <row r="1064" spans="1:9" ht="12.6" customHeight="1" x14ac:dyDescent="0.3">
      <c r="A1064" s="161" t="s">
        <v>1762</v>
      </c>
      <c r="B1064" s="162" t="s">
        <v>1192</v>
      </c>
      <c r="C1064" s="170">
        <v>2581.29</v>
      </c>
      <c r="D1064" s="171">
        <v>2581.29</v>
      </c>
      <c r="E1064" s="165" t="s">
        <v>4027</v>
      </c>
      <c r="F1064" s="166" t="s">
        <v>3277</v>
      </c>
      <c r="G1064" s="167"/>
      <c r="H1064" s="28">
        <f>VLOOKUP(A1064,РАСЧЕТ!$A$3:$AV$1220,48,0)</f>
        <v>5573.6881188220796</v>
      </c>
      <c r="I1064" s="28">
        <f t="shared" si="16"/>
        <v>2992.3981188220796</v>
      </c>
    </row>
    <row r="1065" spans="1:9" ht="12.6" customHeight="1" x14ac:dyDescent="0.3">
      <c r="A1065" s="161" t="s">
        <v>1682</v>
      </c>
      <c r="B1065" s="162" t="s">
        <v>854</v>
      </c>
      <c r="C1065" s="170">
        <v>1395.87</v>
      </c>
      <c r="D1065" s="171">
        <v>1395.87</v>
      </c>
      <c r="E1065" s="165" t="s">
        <v>4027</v>
      </c>
      <c r="F1065" s="166" t="s">
        <v>3278</v>
      </c>
      <c r="G1065" s="167"/>
      <c r="H1065" s="28">
        <f>VLOOKUP(A1065,РАСЧЕТ!$A$3:$AV$1220,48,0)</f>
        <v>3014.0576349703429</v>
      </c>
      <c r="I1065" s="28">
        <f t="shared" si="16"/>
        <v>1618.187634970343</v>
      </c>
    </row>
    <row r="1066" spans="1:9" ht="12.6" customHeight="1" x14ac:dyDescent="0.3">
      <c r="A1066" s="161" t="s">
        <v>1768</v>
      </c>
      <c r="B1066" s="162" t="s">
        <v>857</v>
      </c>
      <c r="C1066" s="170">
        <v>2048.71</v>
      </c>
      <c r="D1066" s="171">
        <v>2048.71</v>
      </c>
      <c r="E1066" s="165" t="s">
        <v>4027</v>
      </c>
      <c r="F1066" s="166" t="s">
        <v>3279</v>
      </c>
      <c r="G1066" s="167"/>
      <c r="H1066" s="28">
        <f>VLOOKUP(A1066,РАСЧЕТ!$A$3:$AV$1220,48,0)</f>
        <v>4423.7092057872414</v>
      </c>
      <c r="I1066" s="28">
        <f t="shared" si="16"/>
        <v>2374.9992057872414</v>
      </c>
    </row>
    <row r="1067" spans="1:9" ht="12.6" customHeight="1" x14ac:dyDescent="0.3">
      <c r="A1067" s="161" t="s">
        <v>2270</v>
      </c>
      <c r="B1067" s="162" t="s">
        <v>246</v>
      </c>
      <c r="C1067" s="170">
        <v>2392.3000000000002</v>
      </c>
      <c r="D1067" s="171">
        <v>2392.3000000000002</v>
      </c>
      <c r="E1067" s="165" t="s">
        <v>4027</v>
      </c>
      <c r="F1067" s="166" t="s">
        <v>3476</v>
      </c>
      <c r="G1067" s="167"/>
      <c r="H1067" s="28">
        <f>VLOOKUP(A1067,РАСЧЕТ!$A$3:$AV$1220,48,0)</f>
        <v>5165.6310851645558</v>
      </c>
      <c r="I1067" s="28">
        <f t="shared" si="16"/>
        <v>2773.3310851645556</v>
      </c>
    </row>
    <row r="1068" spans="1:9" ht="12.6" customHeight="1" x14ac:dyDescent="0.3">
      <c r="A1068" s="161" t="s">
        <v>2226</v>
      </c>
      <c r="B1068" s="162" t="s">
        <v>1191</v>
      </c>
      <c r="C1068" s="170">
        <v>3680.8</v>
      </c>
      <c r="D1068" s="171">
        <v>3680.8</v>
      </c>
      <c r="E1068" s="165" t="s">
        <v>4027</v>
      </c>
      <c r="F1068" s="166" t="s">
        <v>3507</v>
      </c>
      <c r="G1068" s="167"/>
      <c r="H1068" s="28">
        <f>VLOOKUP(A1068,РАСЧЕТ!$A$3:$AV$1220,48,0)</f>
        <v>7947.8381328294881</v>
      </c>
      <c r="I1068" s="28">
        <f t="shared" si="16"/>
        <v>4267.0381328294879</v>
      </c>
    </row>
    <row r="1069" spans="1:9" ht="12.6" customHeight="1" x14ac:dyDescent="0.3">
      <c r="A1069" s="161" t="s">
        <v>2358</v>
      </c>
      <c r="B1069" s="162" t="s">
        <v>921</v>
      </c>
      <c r="C1069" s="170">
        <v>2396.6</v>
      </c>
      <c r="D1069" s="171">
        <v>2396.6</v>
      </c>
      <c r="E1069" s="165" t="s">
        <v>4027</v>
      </c>
      <c r="F1069" s="166" t="s">
        <v>3472</v>
      </c>
      <c r="G1069" s="167"/>
      <c r="H1069" s="28">
        <f>VLOOKUP(A1069,РАСЧЕТ!$A$3:$AV$1220,48,0)</f>
        <v>2992.1707548837012</v>
      </c>
      <c r="I1069" s="28">
        <f t="shared" si="16"/>
        <v>595.57075488370128</v>
      </c>
    </row>
    <row r="1070" spans="1:9" ht="12.6" customHeight="1" x14ac:dyDescent="0.3">
      <c r="A1070" s="161" t="s">
        <v>1834</v>
      </c>
      <c r="B1070" s="162" t="s">
        <v>894</v>
      </c>
      <c r="C1070" s="170">
        <v>1954.21</v>
      </c>
      <c r="D1070" s="171">
        <v>1954.21</v>
      </c>
      <c r="E1070" s="165" t="s">
        <v>4027</v>
      </c>
      <c r="F1070" s="166" t="s">
        <v>3280</v>
      </c>
      <c r="G1070" s="167"/>
      <c r="H1070" s="28">
        <f>VLOOKUP(A1070,РАСЧЕТ!$A$3:$AV$1220,48,0)</f>
        <v>4219.6806889584795</v>
      </c>
      <c r="I1070" s="28">
        <f t="shared" si="16"/>
        <v>2265.4706889584795</v>
      </c>
    </row>
    <row r="1071" spans="1:9" ht="12.6" customHeight="1" x14ac:dyDescent="0.3">
      <c r="A1071" s="161" t="s">
        <v>1812</v>
      </c>
      <c r="B1071" s="162" t="s">
        <v>902</v>
      </c>
      <c r="C1071" s="170">
        <v>1932.74</v>
      </c>
      <c r="D1071" s="171">
        <v>1932.74</v>
      </c>
      <c r="E1071" s="165" t="s">
        <v>4027</v>
      </c>
      <c r="F1071" s="166" t="s">
        <v>3281</v>
      </c>
      <c r="G1071" s="167"/>
      <c r="H1071" s="28">
        <f>VLOOKUP(A1071,РАСЧЕТ!$A$3:$AV$1220,48,0)</f>
        <v>2413.0409313578239</v>
      </c>
      <c r="I1071" s="28">
        <f t="shared" si="16"/>
        <v>480.30093135782386</v>
      </c>
    </row>
    <row r="1072" spans="1:9" ht="12.6" customHeight="1" x14ac:dyDescent="0.3">
      <c r="A1072" s="161" t="s">
        <v>1801</v>
      </c>
      <c r="B1072" s="162" t="s">
        <v>1176</v>
      </c>
      <c r="C1072" s="170">
        <v>2413.7800000000002</v>
      </c>
      <c r="D1072" s="171">
        <v>2413.7800000000002</v>
      </c>
      <c r="E1072" s="165" t="s">
        <v>4027</v>
      </c>
      <c r="F1072" s="166" t="s">
        <v>3282</v>
      </c>
      <c r="G1072" s="167"/>
      <c r="H1072" s="28">
        <f>VLOOKUP(A1072,РАСЧЕТ!$A$3:$AV$1220,48,0)</f>
        <v>5212.0012026256391</v>
      </c>
      <c r="I1072" s="28">
        <f t="shared" si="16"/>
        <v>2798.2212026256389</v>
      </c>
    </row>
    <row r="1073" spans="1:9" ht="12.6" customHeight="1" x14ac:dyDescent="0.3">
      <c r="A1073" s="161" t="s">
        <v>1871</v>
      </c>
      <c r="B1073" s="162" t="s">
        <v>979</v>
      </c>
      <c r="C1073" s="170">
        <v>3629.26</v>
      </c>
      <c r="D1073" s="171">
        <v>3629.26</v>
      </c>
      <c r="E1073" s="165" t="s">
        <v>4027</v>
      </c>
      <c r="F1073" s="166" t="s">
        <v>3283</v>
      </c>
      <c r="G1073" s="167"/>
      <c r="H1073" s="28">
        <f>VLOOKUP(A1073,РАСЧЕТ!$A$3:$AV$1220,48,0)</f>
        <v>7836.549850922891</v>
      </c>
      <c r="I1073" s="28">
        <f t="shared" si="16"/>
        <v>4207.2898509228908</v>
      </c>
    </row>
    <row r="1074" spans="1:9" ht="12.6" customHeight="1" x14ac:dyDescent="0.3">
      <c r="A1074" s="161" t="s">
        <v>1839</v>
      </c>
      <c r="B1074" s="162" t="s">
        <v>684</v>
      </c>
      <c r="C1074" s="170">
        <v>1992.87</v>
      </c>
      <c r="D1074" s="171">
        <v>1992.87</v>
      </c>
      <c r="E1074" s="165" t="s">
        <v>4027</v>
      </c>
      <c r="F1074" s="166" t="s">
        <v>3284</v>
      </c>
      <c r="G1074" s="167"/>
      <c r="H1074" s="28">
        <f>VLOOKUP(A1074,РАСЧЕТ!$A$3:$AV$1220,48,0)</f>
        <v>6934.8670384151901</v>
      </c>
      <c r="I1074" s="28">
        <f t="shared" si="16"/>
        <v>4941.9970384151902</v>
      </c>
    </row>
    <row r="1075" spans="1:9" ht="12.6" customHeight="1" x14ac:dyDescent="0.3">
      <c r="A1075" s="161" t="s">
        <v>1893</v>
      </c>
      <c r="B1075" s="162" t="s">
        <v>1177</v>
      </c>
      <c r="C1075" s="170">
        <v>1778.12</v>
      </c>
      <c r="D1075" s="171">
        <v>1778.12</v>
      </c>
      <c r="E1075" s="165" t="s">
        <v>4027</v>
      </c>
      <c r="F1075" s="166" t="s">
        <v>3285</v>
      </c>
      <c r="G1075" s="167"/>
      <c r="H1075" s="28">
        <f>VLOOKUP(A1075,РАСЧЕТ!$A$3:$AV$1220,48,0)</f>
        <v>5816.5763710787896</v>
      </c>
      <c r="I1075" s="28">
        <f t="shared" si="16"/>
        <v>4038.4563710787897</v>
      </c>
    </row>
    <row r="1076" spans="1:9" ht="12.6" customHeight="1" x14ac:dyDescent="0.3">
      <c r="A1076" s="161" t="s">
        <v>2340</v>
      </c>
      <c r="B1076" s="162" t="s">
        <v>629</v>
      </c>
      <c r="C1076" s="170">
        <v>2538.33</v>
      </c>
      <c r="D1076" s="171">
        <v>2538.33</v>
      </c>
      <c r="E1076" s="165" t="s">
        <v>4027</v>
      </c>
      <c r="F1076" s="166" t="s">
        <v>3486</v>
      </c>
      <c r="G1076" s="167"/>
      <c r="H1076" s="28">
        <f>VLOOKUP(A1076,РАСЧЕТ!$A$3:$AV$1220,48,0)</f>
        <v>5480.9478838999157</v>
      </c>
      <c r="I1076" s="28">
        <f t="shared" si="16"/>
        <v>2942.6178838999158</v>
      </c>
    </row>
    <row r="1077" spans="1:9" ht="12.6" customHeight="1" x14ac:dyDescent="0.3">
      <c r="A1077" s="161" t="s">
        <v>1852</v>
      </c>
      <c r="B1077" s="162" t="s">
        <v>952</v>
      </c>
      <c r="C1077" s="170">
        <v>2843.28</v>
      </c>
      <c r="D1077" s="171">
        <v>2843.28</v>
      </c>
      <c r="E1077" s="165" t="s">
        <v>4027</v>
      </c>
      <c r="F1077" s="166" t="s">
        <v>3286</v>
      </c>
      <c r="G1077" s="167"/>
      <c r="H1077" s="28">
        <f>VLOOKUP(A1077,РАСЧЕТ!$A$3:$AV$1220,48,0)</f>
        <v>6139.4035518472829</v>
      </c>
      <c r="I1077" s="28">
        <f t="shared" si="16"/>
        <v>3296.1235518472827</v>
      </c>
    </row>
    <row r="1078" spans="1:9" ht="12.6" customHeight="1" x14ac:dyDescent="0.3">
      <c r="A1078" s="161" t="s">
        <v>1362</v>
      </c>
      <c r="B1078" s="162" t="s">
        <v>207</v>
      </c>
      <c r="C1078" s="170">
        <v>3603.48</v>
      </c>
      <c r="D1078" s="171">
        <v>3603.48</v>
      </c>
      <c r="E1078" s="165" t="s">
        <v>4027</v>
      </c>
      <c r="F1078" s="166" t="s">
        <v>2778</v>
      </c>
      <c r="G1078" s="167"/>
      <c r="H1078" s="28">
        <f>VLOOKUP(A1078,РАСЧЕТ!$A$3:$AV$1220,48,0)</f>
        <v>4498.980758687143</v>
      </c>
      <c r="I1078" s="28">
        <f t="shared" si="16"/>
        <v>895.50075868714293</v>
      </c>
    </row>
    <row r="1079" spans="1:9" ht="12.6" customHeight="1" x14ac:dyDescent="0.3">
      <c r="A1079" s="161" t="s">
        <v>2047</v>
      </c>
      <c r="B1079" s="162" t="s">
        <v>705</v>
      </c>
      <c r="C1079" s="170">
        <v>3255.59</v>
      </c>
      <c r="D1079" s="171">
        <v>3255.59</v>
      </c>
      <c r="E1079" s="165" t="s">
        <v>4027</v>
      </c>
      <c r="F1079" s="166" t="s">
        <v>3287</v>
      </c>
      <c r="G1079" s="167"/>
      <c r="H1079" s="28">
        <f>VLOOKUP(A1079,РАСЧЕТ!$A$3:$AV$1220,48,0)</f>
        <v>7029.7098071000601</v>
      </c>
      <c r="I1079" s="28">
        <f t="shared" si="16"/>
        <v>3774.1198071000599</v>
      </c>
    </row>
    <row r="1080" spans="1:9" ht="12.6" customHeight="1" x14ac:dyDescent="0.3">
      <c r="A1080" s="161" t="s">
        <v>1915</v>
      </c>
      <c r="B1080" s="162" t="s">
        <v>528</v>
      </c>
      <c r="C1080" s="170">
        <v>1726.58</v>
      </c>
      <c r="D1080" s="171">
        <v>1726.58</v>
      </c>
      <c r="E1080" s="165" t="s">
        <v>4027</v>
      </c>
      <c r="F1080" s="166" t="s">
        <v>3288</v>
      </c>
      <c r="G1080" s="167"/>
      <c r="H1080" s="28">
        <f>VLOOKUP(A1080,РАСЧЕТ!$A$3:$AV$1220,48,0)</f>
        <v>3728.157443871009</v>
      </c>
      <c r="I1080" s="28">
        <f t="shared" si="16"/>
        <v>2001.5774438710091</v>
      </c>
    </row>
    <row r="1081" spans="1:9" ht="12.6" customHeight="1" x14ac:dyDescent="0.3">
      <c r="A1081" s="161" t="s">
        <v>2370</v>
      </c>
      <c r="B1081" s="162" t="s">
        <v>642</v>
      </c>
      <c r="C1081" s="170">
        <v>2486.79</v>
      </c>
      <c r="D1081" s="171">
        <v>2486.79</v>
      </c>
      <c r="E1081" s="165" t="s">
        <v>4027</v>
      </c>
      <c r="F1081" s="166" t="s">
        <v>3520</v>
      </c>
      <c r="G1081" s="167"/>
      <c r="H1081" s="28">
        <f>VLOOKUP(A1081,РАСЧЕТ!$A$3:$AV$1220,48,0)</f>
        <v>5369.6596019933177</v>
      </c>
      <c r="I1081" s="28">
        <f t="shared" si="16"/>
        <v>2882.8696019933177</v>
      </c>
    </row>
    <row r="1082" spans="1:9" ht="12.6" customHeight="1" x14ac:dyDescent="0.3">
      <c r="A1082" s="161" t="s">
        <v>1899</v>
      </c>
      <c r="B1082" s="162" t="s">
        <v>673</v>
      </c>
      <c r="C1082" s="170">
        <v>2796.02</v>
      </c>
      <c r="D1082" s="171">
        <v>2796.02</v>
      </c>
      <c r="E1082" s="165" t="s">
        <v>4027</v>
      </c>
      <c r="F1082" s="166" t="s">
        <v>3289</v>
      </c>
      <c r="G1082" s="167"/>
      <c r="H1082" s="28">
        <f>VLOOKUP(A1082,РАСЧЕТ!$A$3:$AV$1220,48,0)</f>
        <v>6037.3892934329006</v>
      </c>
      <c r="I1082" s="28">
        <f t="shared" si="16"/>
        <v>3241.3692934329006</v>
      </c>
    </row>
    <row r="1083" spans="1:9" ht="12.6" customHeight="1" x14ac:dyDescent="0.3">
      <c r="A1083" s="161" t="s">
        <v>1831</v>
      </c>
      <c r="B1083" s="162" t="s">
        <v>1165</v>
      </c>
      <c r="C1083" s="170">
        <v>3216.93</v>
      </c>
      <c r="D1083" s="171">
        <v>3216.93</v>
      </c>
      <c r="E1083" s="165" t="s">
        <v>4027</v>
      </c>
      <c r="F1083" s="166" t="s">
        <v>3290</v>
      </c>
      <c r="G1083" s="167"/>
      <c r="H1083" s="28">
        <f>VLOOKUP(A1083,РАСЧЕТ!$A$3:$AV$1220,48,0)</f>
        <v>6946.2435956701138</v>
      </c>
      <c r="I1083" s="28">
        <f t="shared" si="16"/>
        <v>3729.313595670114</v>
      </c>
    </row>
    <row r="1084" spans="1:9" ht="12.6" customHeight="1" x14ac:dyDescent="0.3">
      <c r="A1084" s="161" t="s">
        <v>2305</v>
      </c>
      <c r="B1084" s="162" t="s">
        <v>922</v>
      </c>
      <c r="C1084" s="170">
        <v>1726.58</v>
      </c>
      <c r="D1084" s="171">
        <v>1726.58</v>
      </c>
      <c r="E1084" s="165" t="s">
        <v>4027</v>
      </c>
      <c r="F1084" s="166" t="s">
        <v>3469</v>
      </c>
      <c r="G1084" s="167"/>
      <c r="H1084" s="28">
        <f>VLOOKUP(A1084,РАСЧЕТ!$A$3:$AV$1220,48,0)</f>
        <v>4817.9590923323558</v>
      </c>
      <c r="I1084" s="28">
        <f t="shared" si="16"/>
        <v>3091.3790923323559</v>
      </c>
    </row>
    <row r="1085" spans="1:9" ht="12.6" customHeight="1" x14ac:dyDescent="0.3">
      <c r="A1085" s="161" t="s">
        <v>1780</v>
      </c>
      <c r="B1085" s="162" t="s">
        <v>923</v>
      </c>
      <c r="C1085" s="170">
        <v>2486.79</v>
      </c>
      <c r="D1085" s="171">
        <v>2486.79</v>
      </c>
      <c r="E1085" s="165" t="s">
        <v>4027</v>
      </c>
      <c r="F1085" s="166" t="s">
        <v>3291</v>
      </c>
      <c r="G1085" s="167"/>
      <c r="H1085" s="28">
        <f>VLOOKUP(A1085,РАСЧЕТ!$A$3:$AV$1220,48,0)</f>
        <v>5369.6596019933177</v>
      </c>
      <c r="I1085" s="28">
        <f t="shared" si="16"/>
        <v>2882.8696019933177</v>
      </c>
    </row>
    <row r="1086" spans="1:9" ht="12.6" customHeight="1" x14ac:dyDescent="0.3">
      <c r="A1086" s="161" t="s">
        <v>1345</v>
      </c>
      <c r="B1086" s="162" t="s">
        <v>608</v>
      </c>
      <c r="C1086" s="170">
        <v>2796.02</v>
      </c>
      <c r="D1086" s="171">
        <v>2796.02</v>
      </c>
      <c r="E1086" s="165" t="s">
        <v>4027</v>
      </c>
      <c r="F1086" s="166" t="s">
        <v>3292</v>
      </c>
      <c r="G1086" s="167"/>
      <c r="H1086" s="28">
        <f>VLOOKUP(A1086,РАСЧЕТ!$A$3:$AV$1220,48,0)</f>
        <v>3490.8658806976514</v>
      </c>
      <c r="I1086" s="28">
        <f t="shared" si="16"/>
        <v>694.84588069765141</v>
      </c>
    </row>
    <row r="1087" spans="1:9" ht="12.6" customHeight="1" x14ac:dyDescent="0.3">
      <c r="A1087" s="161" t="s">
        <v>1821</v>
      </c>
      <c r="B1087" s="162" t="s">
        <v>1008</v>
      </c>
      <c r="C1087" s="170">
        <v>3216.93</v>
      </c>
      <c r="D1087" s="171">
        <v>3216.93</v>
      </c>
      <c r="E1087" s="165" t="s">
        <v>4027</v>
      </c>
      <c r="F1087" s="166" t="s">
        <v>3293</v>
      </c>
      <c r="G1087" s="167"/>
      <c r="H1087" s="28">
        <f>VLOOKUP(A1087,РАСЧЕТ!$A$3:$AV$1220,48,0)</f>
        <v>4016.3725724155779</v>
      </c>
      <c r="I1087" s="28">
        <f t="shared" si="16"/>
        <v>799.44257241557807</v>
      </c>
    </row>
    <row r="1088" spans="1:9" ht="12.6" customHeight="1" x14ac:dyDescent="0.3">
      <c r="A1088" s="161" t="s">
        <v>1755</v>
      </c>
      <c r="B1088" s="162" t="s">
        <v>675</v>
      </c>
      <c r="C1088" s="170">
        <v>1726.58</v>
      </c>
      <c r="D1088" s="171">
        <v>1726.58</v>
      </c>
      <c r="E1088" s="165" t="s">
        <v>4027</v>
      </c>
      <c r="F1088" s="166" t="s">
        <v>3294</v>
      </c>
      <c r="G1088" s="167"/>
      <c r="H1088" s="28">
        <f>VLOOKUP(A1088,РАСЧЕТ!$A$3:$AV$1220,48,0)</f>
        <v>3728.157443871009</v>
      </c>
      <c r="I1088" s="28">
        <f t="shared" si="16"/>
        <v>2001.5774438710091</v>
      </c>
    </row>
    <row r="1089" spans="1:9" ht="12.6" customHeight="1" x14ac:dyDescent="0.3">
      <c r="A1089" s="161" t="s">
        <v>1900</v>
      </c>
      <c r="B1089" s="162" t="s">
        <v>335</v>
      </c>
      <c r="C1089" s="170">
        <v>3466.05</v>
      </c>
      <c r="D1089" s="171">
        <v>3466.05</v>
      </c>
      <c r="E1089" s="165" t="s">
        <v>4027</v>
      </c>
      <c r="F1089" s="166" t="s">
        <v>2779</v>
      </c>
      <c r="G1089" s="167"/>
      <c r="H1089" s="28">
        <f>VLOOKUP(A1089,РАСЧЕТ!$A$3:$AV$1220,48,0)</f>
        <v>7484.1369582186671</v>
      </c>
      <c r="I1089" s="28">
        <f t="shared" si="16"/>
        <v>4018.086958218667</v>
      </c>
    </row>
    <row r="1090" spans="1:9" ht="12.6" customHeight="1" x14ac:dyDescent="0.3">
      <c r="A1090" s="161" t="s">
        <v>2350</v>
      </c>
      <c r="B1090" s="162" t="s">
        <v>688</v>
      </c>
      <c r="C1090" s="170">
        <v>2486.79</v>
      </c>
      <c r="D1090" s="171">
        <v>2486.79</v>
      </c>
      <c r="E1090" s="165" t="s">
        <v>4027</v>
      </c>
      <c r="F1090" s="166" t="s">
        <v>3481</v>
      </c>
      <c r="G1090" s="167"/>
      <c r="H1090" s="28">
        <f>VLOOKUP(A1090,РАСЧЕТ!$A$3:$AV$1220,48,0)</f>
        <v>5369.6596019933177</v>
      </c>
      <c r="I1090" s="28">
        <f t="shared" ref="I1090:I1153" si="17">H1090-C1090</f>
        <v>2882.8696019933177</v>
      </c>
    </row>
    <row r="1091" spans="1:9" ht="12.6" customHeight="1" x14ac:dyDescent="0.3">
      <c r="A1091" s="161" t="s">
        <v>1840</v>
      </c>
      <c r="B1091" s="162" t="s">
        <v>1185</v>
      </c>
      <c r="C1091" s="170">
        <v>2796.02</v>
      </c>
      <c r="D1091" s="171">
        <v>2796.02</v>
      </c>
      <c r="E1091" s="165" t="s">
        <v>4027</v>
      </c>
      <c r="F1091" s="166" t="s">
        <v>3295</v>
      </c>
      <c r="G1091" s="167"/>
      <c r="H1091" s="28">
        <f>VLOOKUP(A1091,РАСЧЕТ!$A$3:$AV$1220,48,0)</f>
        <v>6037.3892934329006</v>
      </c>
      <c r="I1091" s="28">
        <f t="shared" si="17"/>
        <v>3241.3692934329006</v>
      </c>
    </row>
    <row r="1092" spans="1:9" ht="12.6" customHeight="1" x14ac:dyDescent="0.3">
      <c r="A1092" s="161" t="s">
        <v>1781</v>
      </c>
      <c r="B1092" s="162" t="s">
        <v>824</v>
      </c>
      <c r="C1092" s="170">
        <v>3216.93</v>
      </c>
      <c r="D1092" s="171">
        <v>3216.93</v>
      </c>
      <c r="E1092" s="165" t="s">
        <v>4027</v>
      </c>
      <c r="F1092" s="166" t="s">
        <v>3296</v>
      </c>
      <c r="G1092" s="167"/>
      <c r="H1092" s="28">
        <f>VLOOKUP(A1092,РАСЧЕТ!$A$3:$AV$1220,48,0)</f>
        <v>5890.0393277327903</v>
      </c>
      <c r="I1092" s="28">
        <f t="shared" si="17"/>
        <v>2673.1093277327905</v>
      </c>
    </row>
    <row r="1093" spans="1:9" ht="12.6" customHeight="1" x14ac:dyDescent="0.3">
      <c r="A1093" s="161" t="s">
        <v>1733</v>
      </c>
      <c r="B1093" s="162" t="s">
        <v>1055</v>
      </c>
      <c r="C1093" s="170">
        <v>1726.58</v>
      </c>
      <c r="D1093" s="171">
        <v>1726.58</v>
      </c>
      <c r="E1093" s="165" t="s">
        <v>4027</v>
      </c>
      <c r="F1093" s="166" t="s">
        <v>3297</v>
      </c>
      <c r="G1093" s="167"/>
      <c r="H1093" s="28">
        <f>VLOOKUP(A1093,РАСЧЕТ!$A$3:$AV$1220,48,0)</f>
        <v>3728.157443871009</v>
      </c>
      <c r="I1093" s="28">
        <f t="shared" si="17"/>
        <v>2001.5774438710091</v>
      </c>
    </row>
    <row r="1094" spans="1:9" ht="12.6" customHeight="1" x14ac:dyDescent="0.3">
      <c r="A1094" s="161" t="s">
        <v>2072</v>
      </c>
      <c r="B1094" s="162" t="s">
        <v>706</v>
      </c>
      <c r="C1094" s="170">
        <v>2486.79</v>
      </c>
      <c r="D1094" s="171">
        <v>2486.79</v>
      </c>
      <c r="E1094" s="165" t="s">
        <v>4027</v>
      </c>
      <c r="F1094" s="166" t="s">
        <v>3298</v>
      </c>
      <c r="G1094" s="167"/>
      <c r="H1094" s="28">
        <f>VLOOKUP(A1094,РАСЧЕТ!$A$3:$AV$1220,48,0)</f>
        <v>3104.7793316804</v>
      </c>
      <c r="I1094" s="28">
        <f t="shared" si="17"/>
        <v>617.98933168040003</v>
      </c>
    </row>
    <row r="1095" spans="1:9" ht="12.6" customHeight="1" x14ac:dyDescent="0.3">
      <c r="A1095" s="161" t="s">
        <v>1778</v>
      </c>
      <c r="B1095" s="162" t="s">
        <v>1198</v>
      </c>
      <c r="C1095" s="170">
        <v>2796.02</v>
      </c>
      <c r="D1095" s="171">
        <v>2796.02</v>
      </c>
      <c r="E1095" s="165" t="s">
        <v>4027</v>
      </c>
      <c r="F1095" s="166" t="s">
        <v>3299</v>
      </c>
      <c r="G1095" s="167"/>
      <c r="H1095" s="28">
        <f>VLOOKUP(A1095,РАСЧЕТ!$A$3:$AV$1220,48,0)</f>
        <v>8244.2569101969802</v>
      </c>
      <c r="I1095" s="28">
        <f t="shared" si="17"/>
        <v>5448.2369101969798</v>
      </c>
    </row>
    <row r="1096" spans="1:9" ht="12.6" customHeight="1" x14ac:dyDescent="0.3">
      <c r="A1096" s="161" t="s">
        <v>1848</v>
      </c>
      <c r="B1096" s="162" t="s">
        <v>839</v>
      </c>
      <c r="C1096" s="170">
        <v>3216.93</v>
      </c>
      <c r="D1096" s="171">
        <v>3216.93</v>
      </c>
      <c r="E1096" s="165" t="s">
        <v>4027</v>
      </c>
      <c r="F1096" s="166" t="s">
        <v>3300</v>
      </c>
      <c r="G1096" s="167"/>
      <c r="H1096" s="28">
        <f>VLOOKUP(A1096,РАСЧЕТ!$A$3:$AV$1220,48,0)</f>
        <v>6942.2462740685633</v>
      </c>
      <c r="I1096" s="28">
        <f t="shared" si="17"/>
        <v>3725.3162740685634</v>
      </c>
    </row>
    <row r="1097" spans="1:9" ht="12.6" customHeight="1" x14ac:dyDescent="0.3">
      <c r="A1097" s="161" t="s">
        <v>1701</v>
      </c>
      <c r="B1097" s="162" t="s">
        <v>682</v>
      </c>
      <c r="C1097" s="170">
        <v>1726.58</v>
      </c>
      <c r="D1097" s="171">
        <v>1726.58</v>
      </c>
      <c r="E1097" s="165" t="s">
        <v>4027</v>
      </c>
      <c r="F1097" s="166" t="s">
        <v>3301</v>
      </c>
      <c r="G1097" s="167"/>
      <c r="H1097" s="28">
        <f>VLOOKUP(A1097,РАСЧЕТ!$A$3:$AV$1220,48,0)</f>
        <v>3728.157443871009</v>
      </c>
      <c r="I1097" s="28">
        <f t="shared" si="17"/>
        <v>2001.5774438710091</v>
      </c>
    </row>
    <row r="1098" spans="1:9" ht="12.6" customHeight="1" x14ac:dyDescent="0.3">
      <c r="A1098" s="161" t="s">
        <v>1860</v>
      </c>
      <c r="B1098" s="162" t="s">
        <v>992</v>
      </c>
      <c r="C1098" s="170">
        <v>2486.79</v>
      </c>
      <c r="D1098" s="171">
        <v>2486.79</v>
      </c>
      <c r="E1098" s="165" t="s">
        <v>4027</v>
      </c>
      <c r="F1098" s="166" t="s">
        <v>3302</v>
      </c>
      <c r="G1098" s="167"/>
      <c r="H1098" s="28">
        <f>VLOOKUP(A1098,РАСЧЕТ!$A$3:$AV$1220,48,0)</f>
        <v>5369.6596019933177</v>
      </c>
      <c r="I1098" s="28">
        <f t="shared" si="17"/>
        <v>2882.8696019933177</v>
      </c>
    </row>
    <row r="1099" spans="1:9" ht="12.6" customHeight="1" x14ac:dyDescent="0.3">
      <c r="A1099" s="161" t="s">
        <v>1849</v>
      </c>
      <c r="B1099" s="162" t="s">
        <v>615</v>
      </c>
      <c r="C1099" s="170">
        <v>2796.02</v>
      </c>
      <c r="D1099" s="171">
        <v>2796.02</v>
      </c>
      <c r="E1099" s="165" t="s">
        <v>4027</v>
      </c>
      <c r="F1099" s="166" t="s">
        <v>3303</v>
      </c>
      <c r="G1099" s="167"/>
      <c r="H1099" s="28">
        <f>VLOOKUP(A1099,РАСЧЕТ!$A$3:$AV$1220,48,0)</f>
        <v>5096.8659566838332</v>
      </c>
      <c r="I1099" s="28">
        <f t="shared" si="17"/>
        <v>2300.8459566838333</v>
      </c>
    </row>
    <row r="1100" spans="1:9" ht="12.6" customHeight="1" x14ac:dyDescent="0.3">
      <c r="A1100" s="161" t="s">
        <v>1835</v>
      </c>
      <c r="B1100" s="162" t="s">
        <v>198</v>
      </c>
      <c r="C1100" s="170">
        <v>2396.6</v>
      </c>
      <c r="D1100" s="171">
        <v>2396.6</v>
      </c>
      <c r="E1100" s="165" t="s">
        <v>4027</v>
      </c>
      <c r="F1100" s="166" t="s">
        <v>2780</v>
      </c>
      <c r="G1100" s="167"/>
      <c r="H1100" s="28">
        <f>VLOOKUP(A1100,РАСЧЕТ!$A$3:$AV$1220,48,0)</f>
        <v>5097.6101903879353</v>
      </c>
      <c r="I1100" s="28">
        <f t="shared" si="17"/>
        <v>2701.0101903879354</v>
      </c>
    </row>
    <row r="1101" spans="1:9" ht="12.6" customHeight="1" x14ac:dyDescent="0.3">
      <c r="A1101" s="161" t="s">
        <v>1846</v>
      </c>
      <c r="B1101" s="162" t="s">
        <v>1159</v>
      </c>
      <c r="C1101" s="170">
        <v>3216.93</v>
      </c>
      <c r="D1101" s="171">
        <v>3216.93</v>
      </c>
      <c r="E1101" s="165" t="s">
        <v>4027</v>
      </c>
      <c r="F1101" s="166" t="s">
        <v>3304</v>
      </c>
      <c r="G1101" s="167"/>
      <c r="H1101" s="28">
        <f>VLOOKUP(A1101,РАСЧЕТ!$A$3:$AV$1220,48,0)</f>
        <v>5855.1708714214665</v>
      </c>
      <c r="I1101" s="28">
        <f t="shared" si="17"/>
        <v>2638.2408714214666</v>
      </c>
    </row>
    <row r="1102" spans="1:9" ht="12.6" customHeight="1" x14ac:dyDescent="0.3">
      <c r="A1102" s="161" t="s">
        <v>2343</v>
      </c>
      <c r="B1102" s="162" t="s">
        <v>700</v>
      </c>
      <c r="C1102" s="170">
        <v>1726.58</v>
      </c>
      <c r="D1102" s="171">
        <v>1726.58</v>
      </c>
      <c r="E1102" s="165" t="s">
        <v>4027</v>
      </c>
      <c r="F1102" s="166" t="s">
        <v>3470</v>
      </c>
      <c r="G1102" s="167"/>
      <c r="H1102" s="28">
        <f>VLOOKUP(A1102,РАСЧЕТ!$A$3:$AV$1220,48,0)</f>
        <v>3728.157443871009</v>
      </c>
      <c r="I1102" s="28">
        <f t="shared" si="17"/>
        <v>2001.5774438710091</v>
      </c>
    </row>
    <row r="1103" spans="1:9" ht="12.6" customHeight="1" x14ac:dyDescent="0.3">
      <c r="A1103" s="161" t="s">
        <v>1829</v>
      </c>
      <c r="B1103" s="162" t="s">
        <v>689</v>
      </c>
      <c r="C1103" s="170">
        <v>2486.79</v>
      </c>
      <c r="D1103" s="171">
        <v>2486.79</v>
      </c>
      <c r="E1103" s="165" t="s">
        <v>4027</v>
      </c>
      <c r="F1103" s="166" t="s">
        <v>3305</v>
      </c>
      <c r="G1103" s="167"/>
      <c r="H1103" s="28">
        <f>VLOOKUP(A1103,РАСЧЕТ!$A$3:$AV$1220,48,0)</f>
        <v>5369.6596019933177</v>
      </c>
      <c r="I1103" s="28">
        <f t="shared" si="17"/>
        <v>2882.8696019933177</v>
      </c>
    </row>
    <row r="1104" spans="1:9" ht="12.6" customHeight="1" x14ac:dyDescent="0.3">
      <c r="A1104" s="161" t="s">
        <v>1844</v>
      </c>
      <c r="B1104" s="162" t="s">
        <v>1108</v>
      </c>
      <c r="C1104" s="170">
        <v>2796.02</v>
      </c>
      <c r="D1104" s="171">
        <v>2796.02</v>
      </c>
      <c r="E1104" s="165" t="s">
        <v>4027</v>
      </c>
      <c r="F1104" s="166" t="s">
        <v>3306</v>
      </c>
      <c r="G1104" s="167"/>
      <c r="H1104" s="28">
        <f>VLOOKUP(A1104,РАСЧЕТ!$A$3:$AV$1220,48,0)</f>
        <v>6037.3892934329006</v>
      </c>
      <c r="I1104" s="28">
        <f t="shared" si="17"/>
        <v>3241.3692934329006</v>
      </c>
    </row>
    <row r="1105" spans="1:9" ht="12.6" customHeight="1" x14ac:dyDescent="0.3">
      <c r="A1105" s="161" t="s">
        <v>1861</v>
      </c>
      <c r="B1105" s="162" t="s">
        <v>573</v>
      </c>
      <c r="C1105" s="170">
        <v>3216.93</v>
      </c>
      <c r="D1105" s="171">
        <v>3216.93</v>
      </c>
      <c r="E1105" s="165" t="s">
        <v>4027</v>
      </c>
      <c r="F1105" s="166" t="s">
        <v>3307</v>
      </c>
      <c r="G1105" s="167"/>
      <c r="H1105" s="28">
        <f>VLOOKUP(A1105,РАСЧЕТ!$A$3:$AV$1220,48,0)</f>
        <v>5110.6267748914761</v>
      </c>
      <c r="I1105" s="28">
        <f t="shared" si="17"/>
        <v>1893.6967748914763</v>
      </c>
    </row>
    <row r="1106" spans="1:9" ht="12.6" customHeight="1" x14ac:dyDescent="0.3">
      <c r="A1106" s="161" t="s">
        <v>1804</v>
      </c>
      <c r="B1106" s="162" t="s">
        <v>1131</v>
      </c>
      <c r="C1106" s="170">
        <v>3607.78</v>
      </c>
      <c r="D1106" s="171">
        <v>3607.78</v>
      </c>
      <c r="E1106" s="165" t="s">
        <v>4027</v>
      </c>
      <c r="F1106" s="166" t="s">
        <v>3308</v>
      </c>
      <c r="G1106" s="167"/>
      <c r="H1106" s="28">
        <f>VLOOKUP(A1106,РАСЧЕТ!$A$3:$AV$1220,48,0)</f>
        <v>7790.1797334618077</v>
      </c>
      <c r="I1106" s="28">
        <f t="shared" si="17"/>
        <v>4182.399733461807</v>
      </c>
    </row>
    <row r="1107" spans="1:9" ht="12.6" customHeight="1" x14ac:dyDescent="0.3">
      <c r="A1107" s="161" t="s">
        <v>1367</v>
      </c>
      <c r="B1107" s="162" t="s">
        <v>1181</v>
      </c>
      <c r="C1107" s="170">
        <v>2199.0300000000002</v>
      </c>
      <c r="D1107" s="171">
        <v>2199.0300000000002</v>
      </c>
      <c r="E1107" s="165" t="s">
        <v>4027</v>
      </c>
      <c r="F1107" s="166" t="s">
        <v>3309</v>
      </c>
      <c r="G1107" s="167"/>
      <c r="H1107" s="28">
        <f>VLOOKUP(A1107,РАСЧЕТ!$A$3:$AV$1220,48,0)</f>
        <v>4748.3000280148171</v>
      </c>
      <c r="I1107" s="28">
        <f t="shared" si="17"/>
        <v>2549.2700280148169</v>
      </c>
    </row>
    <row r="1108" spans="1:9" ht="12.6" customHeight="1" x14ac:dyDescent="0.3">
      <c r="A1108" s="161" t="s">
        <v>1855</v>
      </c>
      <c r="B1108" s="162" t="s">
        <v>757</v>
      </c>
      <c r="C1108" s="170">
        <v>2186.14</v>
      </c>
      <c r="D1108" s="171">
        <v>2186.14</v>
      </c>
      <c r="E1108" s="165" t="s">
        <v>4027</v>
      </c>
      <c r="F1108" s="166" t="s">
        <v>3310</v>
      </c>
      <c r="G1108" s="167"/>
      <c r="H1108" s="28">
        <f>VLOOKUP(A1108,РАСЧЕТ!$A$3:$AV$1220,48,0)</f>
        <v>4720.4779575381672</v>
      </c>
      <c r="I1108" s="28">
        <f t="shared" si="17"/>
        <v>2534.3379575381673</v>
      </c>
    </row>
    <row r="1109" spans="1:9" ht="12.6" customHeight="1" x14ac:dyDescent="0.3">
      <c r="A1109" s="161" t="s">
        <v>1885</v>
      </c>
      <c r="B1109" s="162" t="s">
        <v>849</v>
      </c>
      <c r="C1109" s="170">
        <v>3075.2</v>
      </c>
      <c r="D1109" s="171">
        <v>3075.2</v>
      </c>
      <c r="E1109" s="165" t="s">
        <v>4027</v>
      </c>
      <c r="F1109" s="166" t="s">
        <v>3311</v>
      </c>
      <c r="G1109" s="167"/>
      <c r="H1109" s="28">
        <f>VLOOKUP(A1109,РАСЧЕТ!$A$3:$AV$1220,48,0)</f>
        <v>6640.2008204269705</v>
      </c>
      <c r="I1109" s="28">
        <f t="shared" si="17"/>
        <v>3565.0008204269707</v>
      </c>
    </row>
    <row r="1110" spans="1:9" ht="12.6" customHeight="1" x14ac:dyDescent="0.3">
      <c r="A1110" s="161" t="s">
        <v>1879</v>
      </c>
      <c r="B1110" s="162" t="s">
        <v>895</v>
      </c>
      <c r="C1110" s="170">
        <v>3547.65</v>
      </c>
      <c r="D1110" s="171">
        <v>3547.65</v>
      </c>
      <c r="E1110" s="165" t="s">
        <v>4027</v>
      </c>
      <c r="F1110" s="166" t="s">
        <v>3312</v>
      </c>
      <c r="G1110" s="167"/>
      <c r="H1110" s="28">
        <f>VLOOKUP(A1110,РАСЧЕТ!$A$3:$AV$1220,48,0)</f>
        <v>8568.3615600572557</v>
      </c>
      <c r="I1110" s="28">
        <f t="shared" si="17"/>
        <v>5020.7115600572561</v>
      </c>
    </row>
    <row r="1111" spans="1:9" ht="12.6" customHeight="1" x14ac:dyDescent="0.3">
      <c r="A1111" s="161" t="s">
        <v>1873</v>
      </c>
      <c r="B1111" s="162" t="s">
        <v>240</v>
      </c>
      <c r="C1111" s="170">
        <v>2392.3000000000002</v>
      </c>
      <c r="D1111" s="171">
        <v>2392.3000000000002</v>
      </c>
      <c r="E1111" s="165" t="s">
        <v>4027</v>
      </c>
      <c r="F1111" s="166" t="s">
        <v>2781</v>
      </c>
      <c r="G1111" s="167"/>
      <c r="H1111" s="28">
        <f>VLOOKUP(A1111,РАСЧЕТ!$A$3:$AV$1220,48,0)</f>
        <v>2986.8084417029067</v>
      </c>
      <c r="I1111" s="28">
        <f t="shared" si="17"/>
        <v>594.50844170290657</v>
      </c>
    </row>
    <row r="1112" spans="1:9" ht="12.6" customHeight="1" x14ac:dyDescent="0.3">
      <c r="A1112" s="161" t="s">
        <v>1792</v>
      </c>
      <c r="B1112" s="162" t="s">
        <v>576</v>
      </c>
      <c r="C1112" s="170">
        <v>2156.0700000000002</v>
      </c>
      <c r="D1112" s="171">
        <v>2156.0700000000002</v>
      </c>
      <c r="E1112" s="165" t="s">
        <v>4027</v>
      </c>
      <c r="F1112" s="166" t="s">
        <v>3313</v>
      </c>
      <c r="G1112" s="167"/>
      <c r="H1112" s="28">
        <f>VLOOKUP(A1112,РАСЧЕТ!$A$3:$AV$1220,48,0)</f>
        <v>4655.5597930926524</v>
      </c>
      <c r="I1112" s="28">
        <f t="shared" si="17"/>
        <v>2499.4897930926522</v>
      </c>
    </row>
    <row r="1113" spans="1:9" ht="12.6" customHeight="1" x14ac:dyDescent="0.3">
      <c r="A1113" s="161" t="s">
        <v>1803</v>
      </c>
      <c r="B1113" s="162" t="s">
        <v>697</v>
      </c>
      <c r="C1113" s="170">
        <v>2138.9</v>
      </c>
      <c r="D1113" s="171">
        <v>2138.9</v>
      </c>
      <c r="E1113" s="165" t="s">
        <v>4027</v>
      </c>
      <c r="F1113" s="166" t="s">
        <v>3314</v>
      </c>
      <c r="G1113" s="167"/>
      <c r="H1113" s="28">
        <f>VLOOKUP(A1113,РАСЧЕТ!$A$3:$AV$1220,48,0)</f>
        <v>4618.4636991237867</v>
      </c>
      <c r="I1113" s="28">
        <f t="shared" si="17"/>
        <v>2479.5636991237866</v>
      </c>
    </row>
    <row r="1114" spans="1:9" ht="12.6" customHeight="1" x14ac:dyDescent="0.3">
      <c r="A1114" s="161" t="s">
        <v>1832</v>
      </c>
      <c r="B1114" s="162" t="s">
        <v>531</v>
      </c>
      <c r="C1114" s="170">
        <v>3113.86</v>
      </c>
      <c r="D1114" s="171">
        <v>3113.86</v>
      </c>
      <c r="E1114" s="165" t="s">
        <v>4027</v>
      </c>
      <c r="F1114" s="166" t="s">
        <v>3315</v>
      </c>
      <c r="G1114" s="167"/>
      <c r="H1114" s="28">
        <f>VLOOKUP(A1114,РАСЧЕТ!$A$3:$AV$1220,48,0)</f>
        <v>6760.222530429809</v>
      </c>
      <c r="I1114" s="28">
        <f t="shared" si="17"/>
        <v>3646.3625304298089</v>
      </c>
    </row>
    <row r="1115" spans="1:9" ht="12.6" customHeight="1" x14ac:dyDescent="0.3">
      <c r="A1115" s="161" t="s">
        <v>1888</v>
      </c>
      <c r="B1115" s="162" t="s">
        <v>758</v>
      </c>
      <c r="C1115" s="170">
        <v>3547.65</v>
      </c>
      <c r="D1115" s="171">
        <v>3547.65</v>
      </c>
      <c r="E1115" s="165" t="s">
        <v>4027</v>
      </c>
      <c r="F1115" s="166" t="s">
        <v>3316</v>
      </c>
      <c r="G1115" s="167"/>
      <c r="H1115" s="28">
        <f>VLOOKUP(A1115,РАСЧЕТ!$A$3:$AV$1220,48,0)</f>
        <v>7660.3434045707772</v>
      </c>
      <c r="I1115" s="28">
        <f t="shared" si="17"/>
        <v>4112.6934045707767</v>
      </c>
    </row>
    <row r="1116" spans="1:9" ht="12.6" customHeight="1" x14ac:dyDescent="0.3">
      <c r="A1116" s="161" t="s">
        <v>1763</v>
      </c>
      <c r="B1116" s="162" t="s">
        <v>577</v>
      </c>
      <c r="C1116" s="170">
        <v>2156.0700000000002</v>
      </c>
      <c r="D1116" s="171">
        <v>2156.0700000000002</v>
      </c>
      <c r="E1116" s="165" t="s">
        <v>4027</v>
      </c>
      <c r="F1116" s="166" t="s">
        <v>3317</v>
      </c>
      <c r="G1116" s="167"/>
      <c r="H1116" s="28">
        <f>VLOOKUP(A1116,РАСЧЕТ!$A$3:$AV$1220,48,0)</f>
        <v>5278.3002407931117</v>
      </c>
      <c r="I1116" s="28">
        <f t="shared" si="17"/>
        <v>3122.2302407931115</v>
      </c>
    </row>
    <row r="1117" spans="1:9" ht="12.6" customHeight="1" x14ac:dyDescent="0.3">
      <c r="A1117" s="161" t="s">
        <v>1748</v>
      </c>
      <c r="B1117" s="162" t="s">
        <v>743</v>
      </c>
      <c r="C1117" s="170">
        <v>2138.9</v>
      </c>
      <c r="D1117" s="171">
        <v>2138.9</v>
      </c>
      <c r="E1117" s="165" t="s">
        <v>4027</v>
      </c>
      <c r="F1117" s="166" t="s">
        <v>3318</v>
      </c>
      <c r="G1117" s="167"/>
      <c r="H1117" s="28">
        <f>VLOOKUP(A1117,РАСЧЕТ!$A$3:$AV$1220,48,0)</f>
        <v>2670.4319640359918</v>
      </c>
      <c r="I1117" s="28">
        <f t="shared" si="17"/>
        <v>531.53196403599168</v>
      </c>
    </row>
    <row r="1118" spans="1:9" ht="12.6" customHeight="1" x14ac:dyDescent="0.3">
      <c r="A1118" s="161" t="s">
        <v>1847</v>
      </c>
      <c r="B1118" s="162" t="s">
        <v>519</v>
      </c>
      <c r="C1118" s="170">
        <v>3113.86</v>
      </c>
      <c r="D1118" s="171">
        <v>3113.86</v>
      </c>
      <c r="E1118" s="165" t="s">
        <v>4027</v>
      </c>
      <c r="F1118" s="166" t="s">
        <v>3319</v>
      </c>
      <c r="G1118" s="167"/>
      <c r="H1118" s="28">
        <f>VLOOKUP(A1118,РАСЧЕТ!$A$3:$AV$1220,48,0)</f>
        <v>6723.6670318569177</v>
      </c>
      <c r="I1118" s="28">
        <f t="shared" si="17"/>
        <v>3609.8070318569175</v>
      </c>
    </row>
    <row r="1119" spans="1:9" ht="12.6" customHeight="1" x14ac:dyDescent="0.3">
      <c r="A1119" s="161" t="s">
        <v>1841</v>
      </c>
      <c r="B1119" s="162" t="s">
        <v>707</v>
      </c>
      <c r="C1119" s="170">
        <v>3547.65</v>
      </c>
      <c r="D1119" s="171">
        <v>3547.65</v>
      </c>
      <c r="E1119" s="165" t="s">
        <v>4027</v>
      </c>
      <c r="F1119" s="166" t="s">
        <v>3320</v>
      </c>
      <c r="G1119" s="167"/>
      <c r="H1119" s="28">
        <f>VLOOKUP(A1119,РАСЧЕТ!$A$3:$AV$1220,48,0)</f>
        <v>7974.5722599320989</v>
      </c>
      <c r="I1119" s="28">
        <f t="shared" si="17"/>
        <v>4426.9222599320983</v>
      </c>
    </row>
    <row r="1120" spans="1:9" ht="12.6" customHeight="1" x14ac:dyDescent="0.3">
      <c r="A1120" s="161" t="s">
        <v>1817</v>
      </c>
      <c r="B1120" s="162" t="s">
        <v>1127</v>
      </c>
      <c r="C1120" s="170">
        <v>2156.0700000000002</v>
      </c>
      <c r="D1120" s="171">
        <v>2156.0700000000002</v>
      </c>
      <c r="E1120" s="165" t="s">
        <v>4027</v>
      </c>
      <c r="F1120" s="166" t="s">
        <v>3321</v>
      </c>
      <c r="G1120" s="167"/>
      <c r="H1120" s="28">
        <f>VLOOKUP(A1120,РАСЧЕТ!$A$3:$AV$1220,48,0)</f>
        <v>4655.5597930926524</v>
      </c>
      <c r="I1120" s="28">
        <f t="shared" si="17"/>
        <v>2499.4897930926522</v>
      </c>
    </row>
    <row r="1121" spans="1:9" ht="12.6" customHeight="1" x14ac:dyDescent="0.3">
      <c r="A1121" s="161" t="s">
        <v>1811</v>
      </c>
      <c r="B1121" s="162" t="s">
        <v>618</v>
      </c>
      <c r="C1121" s="170">
        <v>2138.9</v>
      </c>
      <c r="D1121" s="171">
        <v>2138.9</v>
      </c>
      <c r="E1121" s="165" t="s">
        <v>4027</v>
      </c>
      <c r="F1121" s="166" t="s">
        <v>3322</v>
      </c>
      <c r="G1121" s="167"/>
      <c r="H1121" s="28">
        <f>VLOOKUP(A1121,РАСЧЕТ!$A$3:$AV$1220,48,0)</f>
        <v>7083.3427730835883</v>
      </c>
      <c r="I1121" s="28">
        <f t="shared" si="17"/>
        <v>4944.4427730835887</v>
      </c>
    </row>
    <row r="1122" spans="1:9" ht="12.6" customHeight="1" x14ac:dyDescent="0.3">
      <c r="A1122" s="161" t="s">
        <v>1749</v>
      </c>
      <c r="B1122" s="162" t="s">
        <v>305</v>
      </c>
      <c r="C1122" s="170">
        <v>3603.48</v>
      </c>
      <c r="D1122" s="171">
        <v>3603.48</v>
      </c>
      <c r="E1122" s="165" t="s">
        <v>4027</v>
      </c>
      <c r="F1122" s="166" t="s">
        <v>2782</v>
      </c>
      <c r="G1122" s="167"/>
      <c r="H1122" s="28">
        <f>VLOOKUP(A1122,РАСЧЕТ!$A$3:$AV$1220,48,0)</f>
        <v>9419.5352699142786</v>
      </c>
      <c r="I1122" s="28">
        <f t="shared" si="17"/>
        <v>5816.0552699142791</v>
      </c>
    </row>
    <row r="1123" spans="1:9" ht="12.6" customHeight="1" x14ac:dyDescent="0.3">
      <c r="A1123" s="161" t="s">
        <v>1874</v>
      </c>
      <c r="B1123" s="162" t="s">
        <v>744</v>
      </c>
      <c r="C1123" s="170">
        <v>3113.86</v>
      </c>
      <c r="D1123" s="171">
        <v>3113.86</v>
      </c>
      <c r="E1123" s="165" t="s">
        <v>4027</v>
      </c>
      <c r="F1123" s="166" t="s">
        <v>3323</v>
      </c>
      <c r="G1123" s="167"/>
      <c r="H1123" s="28">
        <f>VLOOKUP(A1123,РАСЧЕТ!$A$3:$AV$1220,48,0)</f>
        <v>6723.6670318569177</v>
      </c>
      <c r="I1123" s="28">
        <f t="shared" si="17"/>
        <v>3609.8070318569175</v>
      </c>
    </row>
    <row r="1124" spans="1:9" ht="12.6" customHeight="1" x14ac:dyDescent="0.3">
      <c r="A1124" s="161" t="s">
        <v>1850</v>
      </c>
      <c r="B1124" s="162" t="s">
        <v>686</v>
      </c>
      <c r="C1124" s="170">
        <v>3547.65</v>
      </c>
      <c r="D1124" s="171">
        <v>3547.65</v>
      </c>
      <c r="E1124" s="165" t="s">
        <v>4027</v>
      </c>
      <c r="F1124" s="166" t="s">
        <v>3324</v>
      </c>
      <c r="G1124" s="167"/>
      <c r="H1124" s="28">
        <f>VLOOKUP(A1124,РАСЧЕТ!$A$3:$AV$1220,48,0)</f>
        <v>6611.6258352924851</v>
      </c>
      <c r="I1124" s="28">
        <f t="shared" si="17"/>
        <v>3063.975835292485</v>
      </c>
    </row>
    <row r="1125" spans="1:9" ht="12.6" customHeight="1" x14ac:dyDescent="0.3">
      <c r="A1125" s="161" t="s">
        <v>1760</v>
      </c>
      <c r="B1125" s="162" t="s">
        <v>967</v>
      </c>
      <c r="C1125" s="170">
        <v>2156.0700000000002</v>
      </c>
      <c r="D1125" s="171">
        <v>2156.0700000000002</v>
      </c>
      <c r="E1125" s="165" t="s">
        <v>4027</v>
      </c>
      <c r="F1125" s="166" t="s">
        <v>3325</v>
      </c>
      <c r="G1125" s="167"/>
      <c r="H1125" s="28">
        <f>VLOOKUP(A1125,РАСЧЕТ!$A$3:$AV$1220,48,0)</f>
        <v>2743.158358393468</v>
      </c>
      <c r="I1125" s="28">
        <f t="shared" si="17"/>
        <v>587.08835839346784</v>
      </c>
    </row>
    <row r="1126" spans="1:9" ht="12.6" customHeight="1" x14ac:dyDescent="0.3">
      <c r="A1126" s="161" t="s">
        <v>2282</v>
      </c>
      <c r="B1126" s="162" t="s">
        <v>993</v>
      </c>
      <c r="C1126" s="170">
        <v>1586.93</v>
      </c>
      <c r="D1126" s="171">
        <v>1586.93</v>
      </c>
      <c r="E1126" s="165" t="s">
        <v>4027</v>
      </c>
      <c r="F1126" s="166" t="s">
        <v>3474</v>
      </c>
      <c r="G1126" s="167"/>
      <c r="H1126" s="28">
        <f>VLOOKUP(A1126,РАСЧЕТ!$A$3:$AV$1220,48,0)</f>
        <v>5675.3927607968799</v>
      </c>
      <c r="I1126" s="28">
        <f t="shared" si="17"/>
        <v>4088.4627607968796</v>
      </c>
    </row>
    <row r="1127" spans="1:9" ht="12.6" customHeight="1" x14ac:dyDescent="0.3">
      <c r="A1127" s="161" t="s">
        <v>3586</v>
      </c>
      <c r="B1127" s="162" t="s">
        <v>993</v>
      </c>
      <c r="C1127" s="163">
        <v>551.97</v>
      </c>
      <c r="D1127" s="164">
        <v>551.97</v>
      </c>
      <c r="E1127" s="165" t="s">
        <v>4055</v>
      </c>
      <c r="F1127" s="166" t="s">
        <v>4056</v>
      </c>
      <c r="G1127" s="167"/>
      <c r="H1127" s="28">
        <f>VLOOKUP(A1127,РАСЧЕТ!$A$3:$AV$1220,48,0)</f>
        <v>1974.0496559293495</v>
      </c>
      <c r="I1127" s="28">
        <f t="shared" si="17"/>
        <v>1422.0796559293494</v>
      </c>
    </row>
    <row r="1128" spans="1:9" ht="12.6" customHeight="1" x14ac:dyDescent="0.3">
      <c r="A1128" s="161" t="s">
        <v>1886</v>
      </c>
      <c r="B1128" s="162" t="s">
        <v>646</v>
      </c>
      <c r="C1128" s="170">
        <v>3113.86</v>
      </c>
      <c r="D1128" s="171">
        <v>3113.86</v>
      </c>
      <c r="E1128" s="165" t="s">
        <v>4027</v>
      </c>
      <c r="F1128" s="166" t="s">
        <v>3326</v>
      </c>
      <c r="G1128" s="167"/>
      <c r="H1128" s="28">
        <f>VLOOKUP(A1128,РАСЧЕТ!$A$3:$AV$1220,48,0)</f>
        <v>8755.9288828366498</v>
      </c>
      <c r="I1128" s="28">
        <f t="shared" si="17"/>
        <v>5642.0688828366492</v>
      </c>
    </row>
    <row r="1129" spans="1:9" ht="12.6" customHeight="1" x14ac:dyDescent="0.3">
      <c r="A1129" s="161" t="s">
        <v>1807</v>
      </c>
      <c r="B1129" s="162" t="s">
        <v>983</v>
      </c>
      <c r="C1129" s="170">
        <v>3547.65</v>
      </c>
      <c r="D1129" s="171">
        <v>3547.65</v>
      </c>
      <c r="E1129" s="165" t="s">
        <v>4027</v>
      </c>
      <c r="F1129" s="166" t="s">
        <v>3327</v>
      </c>
      <c r="G1129" s="167"/>
      <c r="H1129" s="28">
        <f>VLOOKUP(A1129,РАСЧЕТ!$A$3:$AV$1220,48,0)</f>
        <v>7660.3434045707772</v>
      </c>
      <c r="I1129" s="28">
        <f t="shared" si="17"/>
        <v>4112.6934045707767</v>
      </c>
    </row>
    <row r="1130" spans="1:9" ht="12.6" customHeight="1" x14ac:dyDescent="0.3">
      <c r="A1130" s="161" t="s">
        <v>1693</v>
      </c>
      <c r="B1130" s="162" t="s">
        <v>676</v>
      </c>
      <c r="C1130" s="168"/>
      <c r="D1130" s="169"/>
      <c r="E1130" s="165" t="s">
        <v>4027</v>
      </c>
      <c r="F1130" s="166" t="s">
        <v>3328</v>
      </c>
      <c r="G1130" s="167"/>
      <c r="H1130" s="28">
        <f>VLOOKUP(A1130,РАСЧЕТ!$A$3:$AV$1220,48,0)</f>
        <v>0</v>
      </c>
      <c r="I1130" s="28">
        <f t="shared" si="17"/>
        <v>0</v>
      </c>
    </row>
    <row r="1131" spans="1:9" ht="12.6" customHeight="1" x14ac:dyDescent="0.3">
      <c r="A1131" s="161" t="s">
        <v>3587</v>
      </c>
      <c r="B1131" s="162" t="s">
        <v>676</v>
      </c>
      <c r="C1131" s="170">
        <v>2156.0700000000002</v>
      </c>
      <c r="D1131" s="171">
        <v>2156.0700000000002</v>
      </c>
      <c r="E1131" s="165" t="s">
        <v>4058</v>
      </c>
      <c r="F1131" s="166" t="s">
        <v>4059</v>
      </c>
      <c r="G1131" s="167"/>
      <c r="H1131" s="28">
        <f>VLOOKUP(A1131,РАСЧЕТ!$A$3:$AV$1220,48,0)</f>
        <v>4404.5377473446906</v>
      </c>
      <c r="I1131" s="28">
        <f t="shared" si="17"/>
        <v>2248.4677473446905</v>
      </c>
    </row>
    <row r="1132" spans="1:9" ht="12.6" customHeight="1" x14ac:dyDescent="0.3">
      <c r="A1132" s="161" t="s">
        <v>1813</v>
      </c>
      <c r="B1132" s="162" t="s">
        <v>1193</v>
      </c>
      <c r="C1132" s="170">
        <v>2138.9</v>
      </c>
      <c r="D1132" s="171">
        <v>2138.9</v>
      </c>
      <c r="E1132" s="165" t="s">
        <v>4027</v>
      </c>
      <c r="F1132" s="166" t="s">
        <v>3329</v>
      </c>
      <c r="G1132" s="167"/>
      <c r="H1132" s="28">
        <f>VLOOKUP(A1132,РАСЧЕТ!$A$3:$AV$1220,48,0)</f>
        <v>4618.4636991237867</v>
      </c>
      <c r="I1132" s="28">
        <f t="shared" si="17"/>
        <v>2479.5636991237866</v>
      </c>
    </row>
    <row r="1133" spans="1:9" ht="12.6" customHeight="1" x14ac:dyDescent="0.3">
      <c r="A1133" s="161" t="s">
        <v>1751</v>
      </c>
      <c r="B1133" s="162" t="s">
        <v>681</v>
      </c>
      <c r="C1133" s="170">
        <v>3113.86</v>
      </c>
      <c r="D1133" s="171">
        <v>3113.86</v>
      </c>
      <c r="E1133" s="165" t="s">
        <v>4027</v>
      </c>
      <c r="F1133" s="166" t="s">
        <v>3330</v>
      </c>
      <c r="G1133" s="167"/>
      <c r="H1133" s="28">
        <f>VLOOKUP(A1133,РАСЧЕТ!$A$3:$AV$1220,48,0)</f>
        <v>6600.2378485308027</v>
      </c>
      <c r="I1133" s="28">
        <f t="shared" si="17"/>
        <v>3486.3778485308026</v>
      </c>
    </row>
    <row r="1134" spans="1:9" ht="12.6" customHeight="1" x14ac:dyDescent="0.3">
      <c r="A1134" s="161" t="s">
        <v>1854</v>
      </c>
      <c r="B1134" s="162" t="s">
        <v>683</v>
      </c>
      <c r="C1134" s="170">
        <v>3547.65</v>
      </c>
      <c r="D1134" s="171">
        <v>3547.65</v>
      </c>
      <c r="E1134" s="165" t="s">
        <v>4027</v>
      </c>
      <c r="F1134" s="166" t="s">
        <v>3331</v>
      </c>
      <c r="G1134" s="167"/>
      <c r="H1134" s="28">
        <f>VLOOKUP(A1134,РАСЧЕТ!$A$3:$AV$1220,48,0)</f>
        <v>4429.2706873368052</v>
      </c>
      <c r="I1134" s="28">
        <f t="shared" si="17"/>
        <v>881.62068733680508</v>
      </c>
    </row>
    <row r="1135" spans="1:9" ht="12.6" customHeight="1" x14ac:dyDescent="0.3">
      <c r="A1135" s="161" t="s">
        <v>1826</v>
      </c>
      <c r="B1135" s="162" t="s">
        <v>347</v>
      </c>
      <c r="C1135" s="170">
        <v>3466.05</v>
      </c>
      <c r="D1135" s="171">
        <v>3466.05</v>
      </c>
      <c r="E1135" s="165" t="s">
        <v>4027</v>
      </c>
      <c r="F1135" s="166" t="s">
        <v>2783</v>
      </c>
      <c r="G1135" s="167"/>
      <c r="H1135" s="28">
        <f>VLOOKUP(A1135,РАСЧЕТ!$A$3:$AV$1220,48,0)</f>
        <v>7484.1369582186671</v>
      </c>
      <c r="I1135" s="28">
        <f t="shared" si="17"/>
        <v>4018.086958218667</v>
      </c>
    </row>
    <row r="1136" spans="1:9" ht="12.6" customHeight="1" x14ac:dyDescent="0.3">
      <c r="A1136" s="161" t="s">
        <v>1843</v>
      </c>
      <c r="B1136" s="162" t="s">
        <v>637</v>
      </c>
      <c r="C1136" s="170">
        <v>2156.0700000000002</v>
      </c>
      <c r="D1136" s="171">
        <v>2156.0700000000002</v>
      </c>
      <c r="E1136" s="165" t="s">
        <v>4027</v>
      </c>
      <c r="F1136" s="166" t="s">
        <v>3332</v>
      </c>
      <c r="G1136" s="167"/>
      <c r="H1136" s="28">
        <f>VLOOKUP(A1136,РАСЧЕТ!$A$3:$AV$1220,48,0)</f>
        <v>4655.5597930926524</v>
      </c>
      <c r="I1136" s="28">
        <f t="shared" si="17"/>
        <v>2499.4897930926522</v>
      </c>
    </row>
    <row r="1137" spans="1:9" ht="12.6" customHeight="1" x14ac:dyDescent="0.3">
      <c r="A1137" s="161" t="s">
        <v>1833</v>
      </c>
      <c r="B1137" s="162" t="s">
        <v>490</v>
      </c>
      <c r="C1137" s="170">
        <v>2138.9</v>
      </c>
      <c r="D1137" s="171">
        <v>2138.9</v>
      </c>
      <c r="E1137" s="165" t="s">
        <v>4027</v>
      </c>
      <c r="F1137" s="166" t="s">
        <v>3333</v>
      </c>
      <c r="G1137" s="167"/>
      <c r="H1137" s="28">
        <f>VLOOKUP(A1137,РАСЧЕТ!$A$3:$AV$1220,48,0)</f>
        <v>4932.7794529411731</v>
      </c>
      <c r="I1137" s="28">
        <f t="shared" si="17"/>
        <v>2793.879452941173</v>
      </c>
    </row>
    <row r="1138" spans="1:9" ht="12.6" customHeight="1" x14ac:dyDescent="0.3">
      <c r="A1138" s="161" t="s">
        <v>1901</v>
      </c>
      <c r="B1138" s="162" t="s">
        <v>701</v>
      </c>
      <c r="C1138" s="170">
        <v>3113.86</v>
      </c>
      <c r="D1138" s="171">
        <v>3113.86</v>
      </c>
      <c r="E1138" s="165" t="s">
        <v>4027</v>
      </c>
      <c r="F1138" s="166" t="s">
        <v>3334</v>
      </c>
      <c r="G1138" s="167"/>
      <c r="H1138" s="28">
        <f>VLOOKUP(A1138,РАСЧЕТ!$A$3:$AV$1220,48,0)</f>
        <v>6723.6670318569177</v>
      </c>
      <c r="I1138" s="28">
        <f t="shared" si="17"/>
        <v>3609.8070318569175</v>
      </c>
    </row>
    <row r="1139" spans="1:9" ht="12.6" customHeight="1" x14ac:dyDescent="0.3">
      <c r="A1139" s="161" t="s">
        <v>1845</v>
      </c>
      <c r="B1139" s="162" t="s">
        <v>241</v>
      </c>
      <c r="C1139" s="170">
        <v>2392.3000000000002</v>
      </c>
      <c r="D1139" s="171">
        <v>2392.3000000000002</v>
      </c>
      <c r="E1139" s="165" t="s">
        <v>4027</v>
      </c>
      <c r="F1139" s="166" t="s">
        <v>2725</v>
      </c>
      <c r="G1139" s="167"/>
      <c r="H1139" s="28">
        <f>VLOOKUP(A1139,РАСЧЕТ!$A$3:$AV$1220,48,0)</f>
        <v>5165.6310851645558</v>
      </c>
      <c r="I1139" s="28">
        <f t="shared" si="17"/>
        <v>2773.3310851645556</v>
      </c>
    </row>
    <row r="1140" spans="1:9" ht="12.6" customHeight="1" x14ac:dyDescent="0.3">
      <c r="A1140" s="161" t="s">
        <v>1851</v>
      </c>
      <c r="B1140" s="162" t="s">
        <v>249</v>
      </c>
      <c r="C1140" s="170">
        <v>2396.6</v>
      </c>
      <c r="D1140" s="171">
        <v>2396.6</v>
      </c>
      <c r="E1140" s="165" t="s">
        <v>4027</v>
      </c>
      <c r="F1140" s="166" t="s">
        <v>2784</v>
      </c>
      <c r="G1140" s="167"/>
      <c r="H1140" s="28">
        <f>VLOOKUP(A1140,РАСЧЕТ!$A$3:$AV$1220,48,0)</f>
        <v>5174.9051086567715</v>
      </c>
      <c r="I1140" s="28">
        <f t="shared" si="17"/>
        <v>2778.3051086567716</v>
      </c>
    </row>
    <row r="1141" spans="1:9" ht="12.6" customHeight="1" x14ac:dyDescent="0.3">
      <c r="A1141" s="161" t="s">
        <v>1796</v>
      </c>
      <c r="B1141" s="162" t="s">
        <v>306</v>
      </c>
      <c r="C1141" s="170">
        <v>2392.3000000000002</v>
      </c>
      <c r="D1141" s="171">
        <v>2392.3000000000002</v>
      </c>
      <c r="E1141" s="165" t="s">
        <v>4027</v>
      </c>
      <c r="F1141" s="166" t="s">
        <v>2785</v>
      </c>
      <c r="G1141" s="167"/>
      <c r="H1141" s="28">
        <f>VLOOKUP(A1141,РАСЧЕТ!$A$3:$AV$1220,48,0)</f>
        <v>5165.6310851645558</v>
      </c>
      <c r="I1141" s="28">
        <f t="shared" si="17"/>
        <v>2773.3310851645556</v>
      </c>
    </row>
    <row r="1142" spans="1:9" ht="12.6" customHeight="1" x14ac:dyDescent="0.3">
      <c r="A1142" s="161" t="s">
        <v>1857</v>
      </c>
      <c r="B1142" s="162" t="s">
        <v>221</v>
      </c>
      <c r="C1142" s="170">
        <v>3603.48</v>
      </c>
      <c r="D1142" s="171">
        <v>3603.48</v>
      </c>
      <c r="E1142" s="165" t="s">
        <v>4027</v>
      </c>
      <c r="F1142" s="166" t="s">
        <v>2786</v>
      </c>
      <c r="G1142" s="167"/>
      <c r="H1142" s="28">
        <f>VLOOKUP(A1142,РАСЧЕТ!$A$3:$AV$1220,48,0)</f>
        <v>7780.9057099695929</v>
      </c>
      <c r="I1142" s="28">
        <f t="shared" si="17"/>
        <v>4177.4257099695933</v>
      </c>
    </row>
    <row r="1143" spans="1:9" ht="12.6" customHeight="1" x14ac:dyDescent="0.3">
      <c r="A1143" s="161" t="s">
        <v>1837</v>
      </c>
      <c r="B1143" s="162" t="s">
        <v>293</v>
      </c>
      <c r="C1143" s="170">
        <v>3466.05</v>
      </c>
      <c r="D1143" s="171">
        <v>3466.05</v>
      </c>
      <c r="E1143" s="165" t="s">
        <v>4027</v>
      </c>
      <c r="F1143" s="166" t="s">
        <v>2787</v>
      </c>
      <c r="G1143" s="167"/>
      <c r="H1143" s="28">
        <f>VLOOKUP(A1143,РАСЧЕТ!$A$3:$AV$1220,48,0)</f>
        <v>7484.1369582186671</v>
      </c>
      <c r="I1143" s="28">
        <f t="shared" si="17"/>
        <v>4018.086958218667</v>
      </c>
    </row>
    <row r="1144" spans="1:9" ht="12.6" customHeight="1" x14ac:dyDescent="0.3">
      <c r="A1144" s="161" t="s">
        <v>1800</v>
      </c>
      <c r="B1144" s="162" t="s">
        <v>348</v>
      </c>
      <c r="C1144" s="170">
        <v>2396.6</v>
      </c>
      <c r="D1144" s="171">
        <v>2396.6</v>
      </c>
      <c r="E1144" s="165" t="s">
        <v>4027</v>
      </c>
      <c r="F1144" s="166" t="s">
        <v>2788</v>
      </c>
      <c r="G1144" s="167"/>
      <c r="H1144" s="28">
        <f>VLOOKUP(A1144,РАСЧЕТ!$A$3:$AV$1220,48,0)</f>
        <v>5174.9051086567715</v>
      </c>
      <c r="I1144" s="28">
        <f t="shared" si="17"/>
        <v>2778.3051086567716</v>
      </c>
    </row>
    <row r="1145" spans="1:9" ht="12.6" customHeight="1" x14ac:dyDescent="0.3">
      <c r="A1145" s="161" t="s">
        <v>2227</v>
      </c>
      <c r="B1145" s="162" t="s">
        <v>168</v>
      </c>
      <c r="C1145" s="170">
        <v>2392.3000000000002</v>
      </c>
      <c r="D1145" s="171">
        <v>2392.3000000000002</v>
      </c>
      <c r="E1145" s="165" t="s">
        <v>4027</v>
      </c>
      <c r="F1145" s="166" t="s">
        <v>3477</v>
      </c>
      <c r="G1145" s="167"/>
      <c r="H1145" s="28">
        <f>VLOOKUP(A1145,РАСЧЕТ!$A$3:$AV$1220,48,0)</f>
        <v>5165.6310851645558</v>
      </c>
      <c r="I1145" s="28">
        <f t="shared" si="17"/>
        <v>2773.3310851645556</v>
      </c>
    </row>
    <row r="1146" spans="1:9" ht="12.6" customHeight="1" x14ac:dyDescent="0.3">
      <c r="A1146" s="161" t="s">
        <v>1889</v>
      </c>
      <c r="B1146" s="162" t="s">
        <v>298</v>
      </c>
      <c r="C1146" s="170">
        <v>3603.48</v>
      </c>
      <c r="D1146" s="171">
        <v>3603.48</v>
      </c>
      <c r="E1146" s="165" t="s">
        <v>4027</v>
      </c>
      <c r="F1146" s="166" t="s">
        <v>2789</v>
      </c>
      <c r="G1146" s="167"/>
      <c r="H1146" s="28">
        <f>VLOOKUP(A1146,РАСЧЕТ!$A$3:$AV$1220,48,0)</f>
        <v>7003.3563561062074</v>
      </c>
      <c r="I1146" s="28">
        <f t="shared" si="17"/>
        <v>3399.8763561062074</v>
      </c>
    </row>
    <row r="1147" spans="1:9" ht="12.6" customHeight="1" x14ac:dyDescent="0.3">
      <c r="A1147" s="161" t="s">
        <v>1794</v>
      </c>
      <c r="B1147" s="162" t="s">
        <v>267</v>
      </c>
      <c r="C1147" s="170">
        <v>3466.05</v>
      </c>
      <c r="D1147" s="171">
        <v>3466.05</v>
      </c>
      <c r="E1147" s="165" t="s">
        <v>4027</v>
      </c>
      <c r="F1147" s="166" t="s">
        <v>2790</v>
      </c>
      <c r="G1147" s="167"/>
      <c r="H1147" s="28">
        <f>VLOOKUP(A1147,РАСЧЕТ!$A$3:$AV$1220,48,0)</f>
        <v>11080.586290138612</v>
      </c>
      <c r="I1147" s="28">
        <f t="shared" si="17"/>
        <v>7614.5362901386115</v>
      </c>
    </row>
    <row r="1148" spans="1:9" ht="12.6" customHeight="1" x14ac:dyDescent="0.3">
      <c r="A1148" s="161" t="s">
        <v>1827</v>
      </c>
      <c r="B1148" s="162" t="s">
        <v>282</v>
      </c>
      <c r="C1148" s="170">
        <v>2396.6</v>
      </c>
      <c r="D1148" s="171">
        <v>2396.6</v>
      </c>
      <c r="E1148" s="165" t="s">
        <v>4027</v>
      </c>
      <c r="F1148" s="166" t="s">
        <v>2791</v>
      </c>
      <c r="G1148" s="167"/>
      <c r="H1148" s="28">
        <f>VLOOKUP(A1148,РАСЧЕТ!$A$3:$AV$1220,48,0)</f>
        <v>2992.1707548837012</v>
      </c>
      <c r="I1148" s="28">
        <f t="shared" si="17"/>
        <v>595.57075488370128</v>
      </c>
    </row>
    <row r="1149" spans="1:9" ht="12.6" customHeight="1" x14ac:dyDescent="0.3">
      <c r="A1149" s="161" t="s">
        <v>1859</v>
      </c>
      <c r="B1149" s="162" t="s">
        <v>325</v>
      </c>
      <c r="C1149" s="170">
        <v>2392.3000000000002</v>
      </c>
      <c r="D1149" s="171">
        <v>2392.3000000000002</v>
      </c>
      <c r="E1149" s="165" t="s">
        <v>4027</v>
      </c>
      <c r="F1149" s="166" t="s">
        <v>2792</v>
      </c>
      <c r="G1149" s="167"/>
      <c r="H1149" s="28">
        <f>VLOOKUP(A1149,РАСЧЕТ!$A$3:$AV$1220,48,0)</f>
        <v>5165.6310851645558</v>
      </c>
      <c r="I1149" s="28">
        <f t="shared" si="17"/>
        <v>2773.3310851645556</v>
      </c>
    </row>
    <row r="1150" spans="1:9" ht="12.6" customHeight="1" x14ac:dyDescent="0.3">
      <c r="A1150" s="161" t="s">
        <v>1825</v>
      </c>
      <c r="B1150" s="162" t="s">
        <v>319</v>
      </c>
      <c r="C1150" s="170">
        <v>3603.48</v>
      </c>
      <c r="D1150" s="171">
        <v>3603.48</v>
      </c>
      <c r="E1150" s="165" t="s">
        <v>4027</v>
      </c>
      <c r="F1150" s="166" t="s">
        <v>2726</v>
      </c>
      <c r="G1150" s="167"/>
      <c r="H1150" s="28">
        <f>VLOOKUP(A1150,РАСЧЕТ!$A$3:$AV$1220,48,0)</f>
        <v>7780.9057099695929</v>
      </c>
      <c r="I1150" s="28">
        <f t="shared" si="17"/>
        <v>4177.4257099695933</v>
      </c>
    </row>
    <row r="1151" spans="1:9" ht="12.6" customHeight="1" x14ac:dyDescent="0.3">
      <c r="A1151" s="161" t="s">
        <v>1842</v>
      </c>
      <c r="B1151" s="162" t="s">
        <v>196</v>
      </c>
      <c r="C1151" s="170">
        <v>3603.48</v>
      </c>
      <c r="D1151" s="171">
        <v>3603.48</v>
      </c>
      <c r="E1151" s="165" t="s">
        <v>4027</v>
      </c>
      <c r="F1151" s="166" t="s">
        <v>2793</v>
      </c>
      <c r="G1151" s="167"/>
      <c r="H1151" s="28">
        <f>VLOOKUP(A1151,РАСЧЕТ!$A$3:$AV$1220,48,0)</f>
        <v>7780.9057099695929</v>
      </c>
      <c r="I1151" s="28">
        <f t="shared" si="17"/>
        <v>4177.4257099695933</v>
      </c>
    </row>
    <row r="1152" spans="1:9" ht="12.6" customHeight="1" x14ac:dyDescent="0.3">
      <c r="A1152" s="161" t="s">
        <v>1894</v>
      </c>
      <c r="B1152" s="162" t="s">
        <v>338</v>
      </c>
      <c r="C1152" s="170">
        <v>4763.13</v>
      </c>
      <c r="D1152" s="171">
        <v>4763.13</v>
      </c>
      <c r="E1152" s="165" t="s">
        <v>4027</v>
      </c>
      <c r="F1152" s="166" t="s">
        <v>2794</v>
      </c>
      <c r="G1152" s="167"/>
      <c r="H1152" s="28">
        <f>VLOOKUP(A1152,РАСЧЕТ!$A$3:$AV$1220,48,0)</f>
        <v>10284.892052868032</v>
      </c>
      <c r="I1152" s="28">
        <f t="shared" si="17"/>
        <v>5521.7620528680318</v>
      </c>
    </row>
    <row r="1153" spans="1:9" ht="12.6" customHeight="1" x14ac:dyDescent="0.3">
      <c r="A1153" s="161" t="s">
        <v>1864</v>
      </c>
      <c r="B1153" s="162" t="s">
        <v>218</v>
      </c>
      <c r="C1153" s="170">
        <v>3358.67</v>
      </c>
      <c r="D1153" s="171">
        <v>3358.67</v>
      </c>
      <c r="E1153" s="165" t="s">
        <v>4027</v>
      </c>
      <c r="F1153" s="166" t="s">
        <v>2795</v>
      </c>
      <c r="G1153" s="167"/>
      <c r="H1153" s="28">
        <f>VLOOKUP(A1153,РАСЧЕТ!$A$3:$AV$1220,48,0)</f>
        <v>9663.5743769286182</v>
      </c>
      <c r="I1153" s="28">
        <f t="shared" si="17"/>
        <v>6304.9043769286181</v>
      </c>
    </row>
    <row r="1154" spans="1:9" ht="12.6" customHeight="1" x14ac:dyDescent="0.3">
      <c r="A1154" s="161" t="s">
        <v>1823</v>
      </c>
      <c r="B1154" s="162" t="s">
        <v>327</v>
      </c>
      <c r="C1154" s="170">
        <v>3384.44</v>
      </c>
      <c r="D1154" s="171">
        <v>3384.44</v>
      </c>
      <c r="E1154" s="165" t="s">
        <v>4027</v>
      </c>
      <c r="F1154" s="166" t="s">
        <v>2796</v>
      </c>
      <c r="G1154" s="167"/>
      <c r="H1154" s="28">
        <f>VLOOKUP(A1154,РАСЧЕТ!$A$3:$AV$1220,48,0)</f>
        <v>7307.9305118665534</v>
      </c>
      <c r="I1154" s="28">
        <f t="shared" ref="I1154:I1191" si="18">H1154-C1154</f>
        <v>3923.4905118665533</v>
      </c>
    </row>
    <row r="1155" spans="1:9" ht="12.6" customHeight="1" x14ac:dyDescent="0.3">
      <c r="A1155" s="161" t="s">
        <v>1875</v>
      </c>
      <c r="B1155" s="162" t="s">
        <v>216</v>
      </c>
      <c r="C1155" s="170">
        <v>5085.25</v>
      </c>
      <c r="D1155" s="171">
        <v>5085.25</v>
      </c>
      <c r="E1155" s="165" t="s">
        <v>4027</v>
      </c>
      <c r="F1155" s="166" t="s">
        <v>2797</v>
      </c>
      <c r="G1155" s="167"/>
      <c r="H1155" s="28">
        <f>VLOOKUP(A1155,РАСЧЕТ!$A$3:$AV$1220,48,0)</f>
        <v>6887.3887932215948</v>
      </c>
      <c r="I1155" s="28">
        <f t="shared" si="18"/>
        <v>1802.1387932215948</v>
      </c>
    </row>
    <row r="1156" spans="1:9" ht="12.6" customHeight="1" x14ac:dyDescent="0.3">
      <c r="A1156" s="161" t="s">
        <v>1836</v>
      </c>
      <c r="B1156" s="162" t="s">
        <v>197</v>
      </c>
      <c r="C1156" s="170">
        <v>1447.41</v>
      </c>
      <c r="D1156" s="171">
        <v>1447.41</v>
      </c>
      <c r="E1156" s="165" t="s">
        <v>4027</v>
      </c>
      <c r="F1156" s="166" t="s">
        <v>2798</v>
      </c>
      <c r="G1156" s="167"/>
      <c r="H1156" s="28">
        <f>VLOOKUP(A1156,РАСЧЕТ!$A$3:$AV$1220,48,0)</f>
        <v>2561.8990667848216</v>
      </c>
      <c r="I1156" s="28">
        <f t="shared" si="18"/>
        <v>1114.4890667848215</v>
      </c>
    </row>
    <row r="1157" spans="1:9" ht="12.6" customHeight="1" x14ac:dyDescent="0.3">
      <c r="A1157" s="161" t="s">
        <v>2326</v>
      </c>
      <c r="B1157" s="162" t="s">
        <v>326</v>
      </c>
      <c r="C1157" s="170">
        <v>2680.07</v>
      </c>
      <c r="D1157" s="171">
        <v>2680.07</v>
      </c>
      <c r="E1157" s="165" t="s">
        <v>4027</v>
      </c>
      <c r="F1157" s="166" t="s">
        <v>3499</v>
      </c>
      <c r="G1157" s="167"/>
      <c r="H1157" s="28">
        <f>VLOOKUP(A1157,РАСЧЕТ!$A$3:$AV$1220,48,0)</f>
        <v>5719.1895396514446</v>
      </c>
      <c r="I1157" s="28">
        <f t="shared" si="18"/>
        <v>3039.1195396514445</v>
      </c>
    </row>
    <row r="1158" spans="1:9" ht="12.6" customHeight="1" x14ac:dyDescent="0.3">
      <c r="A1158" s="161" t="s">
        <v>1838</v>
      </c>
      <c r="B1158" s="162" t="s">
        <v>324</v>
      </c>
      <c r="C1158" s="170">
        <v>1752.35</v>
      </c>
      <c r="D1158" s="171">
        <v>1752.35</v>
      </c>
      <c r="E1158" s="165" t="s">
        <v>4027</v>
      </c>
      <c r="F1158" s="166" t="s">
        <v>2799</v>
      </c>
      <c r="G1158" s="167"/>
      <c r="H1158" s="28">
        <f>VLOOKUP(A1158,РАСЧЕТ!$A$3:$AV$1220,48,0)</f>
        <v>3783.8015848243067</v>
      </c>
      <c r="I1158" s="28">
        <f t="shared" si="18"/>
        <v>2031.4515848243068</v>
      </c>
    </row>
    <row r="1159" spans="1:9" ht="12.6" customHeight="1" x14ac:dyDescent="0.3">
      <c r="A1159" s="161" t="s">
        <v>2349</v>
      </c>
      <c r="B1159" s="162" t="s">
        <v>349</v>
      </c>
      <c r="C1159" s="170">
        <v>1430.23</v>
      </c>
      <c r="D1159" s="171">
        <v>1430.23</v>
      </c>
      <c r="E1159" s="165" t="s">
        <v>4027</v>
      </c>
      <c r="F1159" s="166" t="s">
        <v>3455</v>
      </c>
      <c r="G1159" s="167"/>
      <c r="H1159" s="28">
        <f>VLOOKUP(A1159,РАСЧЕТ!$A$3:$AV$1220,48,0)</f>
        <v>3298.3259674165506</v>
      </c>
      <c r="I1159" s="28">
        <f t="shared" si="18"/>
        <v>1868.0959674165506</v>
      </c>
    </row>
    <row r="1160" spans="1:9" ht="12.6" customHeight="1" x14ac:dyDescent="0.3">
      <c r="A1160" s="161" t="s">
        <v>1808</v>
      </c>
      <c r="B1160" s="162" t="s">
        <v>237</v>
      </c>
      <c r="C1160" s="170">
        <v>1443.11</v>
      </c>
      <c r="D1160" s="171">
        <v>1443.11</v>
      </c>
      <c r="E1160" s="165" t="s">
        <v>4027</v>
      </c>
      <c r="F1160" s="166" t="s">
        <v>2800</v>
      </c>
      <c r="G1160" s="167"/>
      <c r="H1160" s="28">
        <f>VLOOKUP(A1160,РАСЧЕТ!$A$3:$AV$1220,48,0)</f>
        <v>3348.2558204375709</v>
      </c>
      <c r="I1160" s="28">
        <f t="shared" si="18"/>
        <v>1905.145820437571</v>
      </c>
    </row>
    <row r="1161" spans="1:9" ht="12.6" customHeight="1" x14ac:dyDescent="0.3">
      <c r="A1161" s="161" t="s">
        <v>1853</v>
      </c>
      <c r="B1161" s="162" t="s">
        <v>333</v>
      </c>
      <c r="C1161" s="170">
        <v>3466.05</v>
      </c>
      <c r="D1161" s="171">
        <v>3466.05</v>
      </c>
      <c r="E1161" s="165" t="s">
        <v>4027</v>
      </c>
      <c r="F1161" s="166" t="s">
        <v>2727</v>
      </c>
      <c r="G1161" s="167"/>
      <c r="H1161" s="28">
        <f>VLOOKUP(A1161,РАСЧЕТ!$A$3:$AV$1220,48,0)</f>
        <v>7484.1369582186671</v>
      </c>
      <c r="I1161" s="28">
        <f t="shared" si="18"/>
        <v>4018.086958218667</v>
      </c>
    </row>
    <row r="1162" spans="1:9" ht="12.6" customHeight="1" x14ac:dyDescent="0.3">
      <c r="A1162" s="161" t="s">
        <v>1887</v>
      </c>
      <c r="B1162" s="162" t="s">
        <v>233</v>
      </c>
      <c r="C1162" s="170">
        <v>1756.65</v>
      </c>
      <c r="D1162" s="171">
        <v>1756.65</v>
      </c>
      <c r="E1162" s="165" t="s">
        <v>4027</v>
      </c>
      <c r="F1162" s="166" t="s">
        <v>2801</v>
      </c>
      <c r="G1162" s="167"/>
      <c r="H1162" s="28">
        <f>VLOOKUP(A1162,РАСЧЕТ!$A$3:$AV$1220,48,0)</f>
        <v>3793.0756083165234</v>
      </c>
      <c r="I1162" s="28">
        <f t="shared" si="18"/>
        <v>2036.4256083165233</v>
      </c>
    </row>
    <row r="1163" spans="1:9" ht="12.6" customHeight="1" x14ac:dyDescent="0.3">
      <c r="A1163" s="161" t="s">
        <v>1858</v>
      </c>
      <c r="B1163" s="162" t="s">
        <v>174</v>
      </c>
      <c r="C1163" s="170">
        <v>2572.69</v>
      </c>
      <c r="D1163" s="171">
        <v>2572.69</v>
      </c>
      <c r="E1163" s="165" t="s">
        <v>4027</v>
      </c>
      <c r="F1163" s="166" t="s">
        <v>2802</v>
      </c>
      <c r="G1163" s="167"/>
      <c r="H1163" s="28">
        <f>VLOOKUP(A1163,РАСЧЕТ!$A$3:$AV$1220,48,0)</f>
        <v>5555.1400718376472</v>
      </c>
      <c r="I1163" s="28">
        <f t="shared" si="18"/>
        <v>2982.4500718376471</v>
      </c>
    </row>
    <row r="1164" spans="1:9" ht="12.6" customHeight="1" x14ac:dyDescent="0.3">
      <c r="A1164" s="161" t="s">
        <v>2327</v>
      </c>
      <c r="B1164" s="162" t="s">
        <v>261</v>
      </c>
      <c r="C1164" s="170">
        <v>1486.06</v>
      </c>
      <c r="D1164" s="171">
        <v>1486.06</v>
      </c>
      <c r="E1164" s="165" t="s">
        <v>4027</v>
      </c>
      <c r="F1164" s="166" t="s">
        <v>3456</v>
      </c>
      <c r="G1164" s="167"/>
      <c r="H1164" s="28">
        <f>VLOOKUP(A1164,РАСЧЕТ!$A$3:$AV$1220,48,0)</f>
        <v>3208.8121283068876</v>
      </c>
      <c r="I1164" s="28">
        <f t="shared" si="18"/>
        <v>1722.7521283068877</v>
      </c>
    </row>
    <row r="1165" spans="1:9" ht="12.6" customHeight="1" x14ac:dyDescent="0.3">
      <c r="A1165" s="161" t="s">
        <v>1895</v>
      </c>
      <c r="B1165" s="162" t="s">
        <v>292</v>
      </c>
      <c r="C1165" s="170">
        <v>1395.87</v>
      </c>
      <c r="D1165" s="171">
        <v>1395.87</v>
      </c>
      <c r="E1165" s="165" t="s">
        <v>4027</v>
      </c>
      <c r="F1165" s="166" t="s">
        <v>2803</v>
      </c>
      <c r="G1165" s="167"/>
      <c r="H1165" s="28">
        <f>VLOOKUP(A1165,РАСЧЕТ!$A$3:$AV$1220,48,0)</f>
        <v>3014.0576349703429</v>
      </c>
      <c r="I1165" s="28">
        <f t="shared" si="18"/>
        <v>1618.187634970343</v>
      </c>
    </row>
    <row r="1166" spans="1:9" ht="12.6" customHeight="1" x14ac:dyDescent="0.3">
      <c r="A1166" s="161" t="s">
        <v>2328</v>
      </c>
      <c r="B1166" s="162" t="s">
        <v>199</v>
      </c>
      <c r="C1166" s="170">
        <v>2641.41</v>
      </c>
      <c r="D1166" s="171">
        <v>2641.41</v>
      </c>
      <c r="E1166" s="165" t="s">
        <v>4027</v>
      </c>
      <c r="F1166" s="166" t="s">
        <v>3496</v>
      </c>
      <c r="G1166" s="167"/>
      <c r="H1166" s="28">
        <f>VLOOKUP(A1166,РАСЧЕТ!$A$3:$AV$1220,48,0)</f>
        <v>5703.52444771311</v>
      </c>
      <c r="I1166" s="28">
        <f t="shared" si="18"/>
        <v>3062.1144477131102</v>
      </c>
    </row>
    <row r="1167" spans="1:9" ht="12.6" customHeight="1" x14ac:dyDescent="0.3">
      <c r="A1167" s="161" t="s">
        <v>1286</v>
      </c>
      <c r="B1167" s="162" t="s">
        <v>260</v>
      </c>
      <c r="C1167" s="170">
        <v>1679.33</v>
      </c>
      <c r="D1167" s="171">
        <v>1679.33</v>
      </c>
      <c r="E1167" s="165" t="s">
        <v>4027</v>
      </c>
      <c r="F1167" s="166" t="s">
        <v>2804</v>
      </c>
      <c r="G1167" s="167"/>
      <c r="H1167" s="28">
        <f>VLOOKUP(A1167,РАСЧЕТ!$A$3:$AV$1220,48,0)</f>
        <v>4193.8995465336557</v>
      </c>
      <c r="I1167" s="28">
        <f t="shared" si="18"/>
        <v>2514.5695465336557</v>
      </c>
    </row>
    <row r="1168" spans="1:9" ht="12.6" customHeight="1" x14ac:dyDescent="0.3">
      <c r="A1168" s="161" t="s">
        <v>1697</v>
      </c>
      <c r="B1168" s="162" t="s">
        <v>341</v>
      </c>
      <c r="C1168" s="170">
        <v>1365.8</v>
      </c>
      <c r="D1168" s="171">
        <v>1365.8</v>
      </c>
      <c r="E1168" s="165" t="s">
        <v>4027</v>
      </c>
      <c r="F1168" s="166" t="s">
        <v>2805</v>
      </c>
      <c r="G1168" s="167"/>
      <c r="H1168" s="28">
        <f>VLOOKUP(A1168,РАСЧЕТ!$A$3:$AV$1220,48,0)</f>
        <v>2949.1394705248276</v>
      </c>
      <c r="I1168" s="28">
        <f t="shared" si="18"/>
        <v>1583.3394705248277</v>
      </c>
    </row>
    <row r="1169" spans="1:9" ht="12.6" customHeight="1" x14ac:dyDescent="0.3">
      <c r="A1169" s="161" t="s">
        <v>1368</v>
      </c>
      <c r="B1169" s="162" t="s">
        <v>332</v>
      </c>
      <c r="C1169" s="170">
        <v>1378.69</v>
      </c>
      <c r="D1169" s="171">
        <v>1378.69</v>
      </c>
      <c r="E1169" s="165" t="s">
        <v>4027</v>
      </c>
      <c r="F1169" s="166" t="s">
        <v>2806</v>
      </c>
      <c r="G1169" s="167"/>
      <c r="H1169" s="28">
        <f>VLOOKUP(A1169,РАСЧЕТ!$A$3:$AV$1220,48,0)</f>
        <v>3092.4532983363483</v>
      </c>
      <c r="I1169" s="28">
        <f t="shared" si="18"/>
        <v>1713.7632983363483</v>
      </c>
    </row>
    <row r="1170" spans="1:9" ht="12.6" customHeight="1" x14ac:dyDescent="0.3">
      <c r="A1170" s="161" t="s">
        <v>1708</v>
      </c>
      <c r="B1170" s="162" t="s">
        <v>339</v>
      </c>
      <c r="C1170" s="170">
        <v>1687.92</v>
      </c>
      <c r="D1170" s="171">
        <v>1687.92</v>
      </c>
      <c r="E1170" s="165" t="s">
        <v>4027</v>
      </c>
      <c r="F1170" s="166" t="s">
        <v>2807</v>
      </c>
      <c r="G1170" s="167"/>
      <c r="H1170" s="28">
        <f>VLOOKUP(A1170,РАСЧЕТ!$A$3:$AV$1220,48,0)</f>
        <v>3644.6912324410605</v>
      </c>
      <c r="I1170" s="28">
        <f t="shared" si="18"/>
        <v>1956.7712324410604</v>
      </c>
    </row>
    <row r="1171" spans="1:9" ht="12.6" customHeight="1" x14ac:dyDescent="0.3">
      <c r="A1171" s="161" t="s">
        <v>2287</v>
      </c>
      <c r="B1171" s="162" t="s">
        <v>346</v>
      </c>
      <c r="C1171" s="170">
        <v>2534.0300000000002</v>
      </c>
      <c r="D1171" s="171">
        <v>2534.0300000000002</v>
      </c>
      <c r="E1171" s="165" t="s">
        <v>4027</v>
      </c>
      <c r="F1171" s="166" t="s">
        <v>3484</v>
      </c>
      <c r="G1171" s="167"/>
      <c r="H1171" s="28">
        <f>VLOOKUP(A1171,РАСЧЕТ!$A$3:$AV$1220,48,0)</f>
        <v>3163.7647766691466</v>
      </c>
      <c r="I1171" s="28">
        <f t="shared" si="18"/>
        <v>629.73477666914641</v>
      </c>
    </row>
    <row r="1172" spans="1:9" ht="12.6" customHeight="1" x14ac:dyDescent="0.3">
      <c r="A1172" s="161" t="s">
        <v>1296</v>
      </c>
      <c r="B1172" s="162" t="s">
        <v>865</v>
      </c>
      <c r="C1172" s="170">
        <v>3427.4</v>
      </c>
      <c r="D1172" s="171">
        <v>3427.4</v>
      </c>
      <c r="E1172" s="165" t="s">
        <v>4027</v>
      </c>
      <c r="F1172" s="166" t="s">
        <v>3336</v>
      </c>
      <c r="G1172" s="167"/>
      <c r="H1172" s="28">
        <f>VLOOKUP(A1172,РАСЧЕТ!$A$3:$AV$1220,48,0)</f>
        <v>7400.6707467887181</v>
      </c>
      <c r="I1172" s="28">
        <f t="shared" si="18"/>
        <v>3973.270746788718</v>
      </c>
    </row>
    <row r="1173" spans="1:9" ht="12.6" customHeight="1" x14ac:dyDescent="0.3">
      <c r="A1173" s="161" t="s">
        <v>1741</v>
      </c>
      <c r="B1173" s="162" t="s">
        <v>836</v>
      </c>
      <c r="C1173" s="170">
        <v>2014.34</v>
      </c>
      <c r="D1173" s="171">
        <v>2014.34</v>
      </c>
      <c r="E1173" s="165" t="s">
        <v>4027</v>
      </c>
      <c r="F1173" s="166" t="s">
        <v>3348</v>
      </c>
      <c r="G1173" s="167"/>
      <c r="H1173" s="28">
        <f>VLOOKUP(A1173,РАСЧЕТ!$A$3:$AV$1220,48,0)</f>
        <v>4349.5170178495091</v>
      </c>
      <c r="I1173" s="28">
        <f t="shared" si="18"/>
        <v>2335.177017849509</v>
      </c>
    </row>
    <row r="1174" spans="1:9" ht="12.6" customHeight="1" x14ac:dyDescent="0.3">
      <c r="A1174" s="161" t="s">
        <v>1790</v>
      </c>
      <c r="B1174" s="162" t="s">
        <v>643</v>
      </c>
      <c r="C1174" s="170">
        <v>3345.79</v>
      </c>
      <c r="D1174" s="171">
        <v>3345.79</v>
      </c>
      <c r="E1174" s="165" t="s">
        <v>4027</v>
      </c>
      <c r="F1174" s="166" t="s">
        <v>3349</v>
      </c>
      <c r="G1174" s="167"/>
      <c r="H1174" s="28">
        <f>VLOOKUP(A1174,РАСЧЕТ!$A$3:$AV$1220,48,0)</f>
        <v>7224.4643004366062</v>
      </c>
      <c r="I1174" s="28">
        <f t="shared" si="18"/>
        <v>3878.6743004366062</v>
      </c>
    </row>
    <row r="1175" spans="1:9" ht="12.6" customHeight="1" x14ac:dyDescent="0.3">
      <c r="A1175" s="161" t="s">
        <v>1342</v>
      </c>
      <c r="B1175" s="162" t="s">
        <v>1052</v>
      </c>
      <c r="C1175" s="170">
        <v>4372.29</v>
      </c>
      <c r="D1175" s="171">
        <v>4372.29</v>
      </c>
      <c r="E1175" s="165" t="s">
        <v>4027</v>
      </c>
      <c r="F1175" s="166" t="s">
        <v>3338</v>
      </c>
      <c r="G1175" s="167"/>
      <c r="H1175" s="28">
        <f>VLOOKUP(A1175,РАСЧЕТ!$A$3:$AV$1220,48,0)</f>
        <v>9440.9559150763343</v>
      </c>
      <c r="I1175" s="28">
        <f t="shared" si="18"/>
        <v>5068.6659150763344</v>
      </c>
    </row>
    <row r="1176" spans="1:9" ht="12.6" customHeight="1" x14ac:dyDescent="0.3">
      <c r="A1176" s="161" t="s">
        <v>1744</v>
      </c>
      <c r="B1176" s="162" t="s">
        <v>949</v>
      </c>
      <c r="C1176" s="170">
        <v>4282.09</v>
      </c>
      <c r="D1176" s="171">
        <v>4282.09</v>
      </c>
      <c r="E1176" s="165" t="s">
        <v>4027</v>
      </c>
      <c r="F1176" s="166" t="s">
        <v>3339</v>
      </c>
      <c r="G1176" s="167"/>
      <c r="H1176" s="28">
        <f>VLOOKUP(A1176,РАСЧЕТ!$A$3:$AV$1220,48,0)</f>
        <v>9246.2014217397882</v>
      </c>
      <c r="I1176" s="28">
        <f t="shared" si="18"/>
        <v>4964.1114217397881</v>
      </c>
    </row>
    <row r="1177" spans="1:9" ht="12.6" customHeight="1" x14ac:dyDescent="0.3">
      <c r="A1177" s="161" t="s">
        <v>1304</v>
      </c>
      <c r="B1177" s="162" t="s">
        <v>814</v>
      </c>
      <c r="C1177" s="170">
        <v>3358.67</v>
      </c>
      <c r="D1177" s="171">
        <v>3358.67</v>
      </c>
      <c r="E1177" s="165" t="s">
        <v>4027</v>
      </c>
      <c r="F1177" s="166" t="s">
        <v>3340</v>
      </c>
      <c r="G1177" s="167"/>
      <c r="H1177" s="28">
        <f>VLOOKUP(A1177,РАСЧЕТ!$A$3:$AV$1220,48,0)</f>
        <v>7252.2863709132553</v>
      </c>
      <c r="I1177" s="28">
        <f t="shared" si="18"/>
        <v>3893.6163709132552</v>
      </c>
    </row>
    <row r="1178" spans="1:9" ht="12.6" customHeight="1" x14ac:dyDescent="0.3">
      <c r="A1178" s="161" t="s">
        <v>1289</v>
      </c>
      <c r="B1178" s="162" t="s">
        <v>905</v>
      </c>
      <c r="C1178" s="170">
        <v>4376.58</v>
      </c>
      <c r="D1178" s="171">
        <v>4376.58</v>
      </c>
      <c r="E1178" s="165" t="s">
        <v>4027</v>
      </c>
      <c r="F1178" s="166" t="s">
        <v>3350</v>
      </c>
      <c r="G1178" s="167"/>
      <c r="H1178" s="28">
        <f>VLOOKUP(A1178,РАСЧЕТ!$A$3:$AV$1220,48,0)</f>
        <v>9450.2299385685528</v>
      </c>
      <c r="I1178" s="28">
        <f t="shared" si="18"/>
        <v>5073.6499385685529</v>
      </c>
    </row>
    <row r="1179" spans="1:9" ht="12.6" customHeight="1" x14ac:dyDescent="0.3">
      <c r="A1179" s="161" t="s">
        <v>1369</v>
      </c>
      <c r="B1179" s="162" t="s">
        <v>875</v>
      </c>
      <c r="C1179" s="170">
        <v>4234.84</v>
      </c>
      <c r="D1179" s="171">
        <v>4234.84</v>
      </c>
      <c r="E1179" s="165" t="s">
        <v>4027</v>
      </c>
      <c r="F1179" s="166" t="s">
        <v>3341</v>
      </c>
      <c r="G1179" s="167"/>
      <c r="H1179" s="28">
        <f>VLOOKUP(A1179,РАСЧЕТ!$A$3:$AV$1220,48,0)</f>
        <v>9144.1871633254086</v>
      </c>
      <c r="I1179" s="28">
        <f t="shared" si="18"/>
        <v>4909.3471633254085</v>
      </c>
    </row>
    <row r="1180" spans="1:9" ht="12.6" customHeight="1" x14ac:dyDescent="0.3">
      <c r="A1180" s="161" t="s">
        <v>1347</v>
      </c>
      <c r="B1180" s="162" t="s">
        <v>910</v>
      </c>
      <c r="C1180" s="170">
        <v>1133.8800000000001</v>
      </c>
      <c r="D1180" s="171">
        <v>1133.8800000000001</v>
      </c>
      <c r="E1180" s="165" t="s">
        <v>4027</v>
      </c>
      <c r="F1180" s="166" t="s">
        <v>3342</v>
      </c>
      <c r="G1180" s="167"/>
      <c r="H1180" s="28">
        <f>VLOOKUP(A1180,РАСЧЕТ!$A$3:$AV$1220,48,0)</f>
        <v>2448.34220194514</v>
      </c>
      <c r="I1180" s="28">
        <f t="shared" si="18"/>
        <v>1314.4622019451399</v>
      </c>
    </row>
    <row r="1181" spans="1:9" ht="12.6" customHeight="1" x14ac:dyDescent="0.3">
      <c r="A1181" s="161" t="s">
        <v>1902</v>
      </c>
      <c r="B1181" s="162" t="s">
        <v>1903</v>
      </c>
      <c r="C1181" s="170">
        <v>3281.36</v>
      </c>
      <c r="D1181" s="171">
        <v>3281.36</v>
      </c>
      <c r="E1181" s="165" t="s">
        <v>4027</v>
      </c>
      <c r="F1181" s="166" t="s">
        <v>3351</v>
      </c>
      <c r="G1181" s="167"/>
      <c r="H1181" s="28">
        <f>VLOOKUP(A1181,РАСЧЕТ!$A$3:$AV$1220,48,0)</f>
        <v>7085.35394805336</v>
      </c>
      <c r="I1181" s="28">
        <f t="shared" si="18"/>
        <v>3803.9939480533599</v>
      </c>
    </row>
    <row r="1182" spans="1:9" ht="12.6" customHeight="1" x14ac:dyDescent="0.3">
      <c r="A1182" s="161" t="s">
        <v>1292</v>
      </c>
      <c r="B1182" s="162" t="s">
        <v>1293</v>
      </c>
      <c r="C1182" s="170">
        <v>5153.97</v>
      </c>
      <c r="D1182" s="171">
        <v>5153.97</v>
      </c>
      <c r="E1182" s="165" t="s">
        <v>4027</v>
      </c>
      <c r="F1182" s="166" t="s">
        <v>3352</v>
      </c>
      <c r="G1182" s="167"/>
      <c r="H1182" s="28">
        <f>VLOOKUP(A1182,РАСЧЕТ!$A$3:$AV$1220,48,0)</f>
        <v>11128.828190659728</v>
      </c>
      <c r="I1182" s="28">
        <f t="shared" si="18"/>
        <v>5974.8581906597274</v>
      </c>
    </row>
    <row r="1183" spans="1:9" ht="12.6" customHeight="1" x14ac:dyDescent="0.3">
      <c r="A1183" s="161" t="s">
        <v>1353</v>
      </c>
      <c r="B1183" s="162" t="s">
        <v>833</v>
      </c>
      <c r="C1183" s="170">
        <v>2886.23</v>
      </c>
      <c r="D1183" s="171">
        <v>2886.23</v>
      </c>
      <c r="E1183" s="165" t="s">
        <v>4027</v>
      </c>
      <c r="F1183" s="166" t="s">
        <v>3337</v>
      </c>
      <c r="G1183" s="167"/>
      <c r="H1183" s="28">
        <f>VLOOKUP(A1183,РАСЧЕТ!$A$3:$AV$1220,48,0)</f>
        <v>6232.1437867694467</v>
      </c>
      <c r="I1183" s="28">
        <f t="shared" si="18"/>
        <v>3345.9137867694467</v>
      </c>
    </row>
    <row r="1184" spans="1:9" ht="12.6" customHeight="1" x14ac:dyDescent="0.3">
      <c r="A1184" s="161" t="s">
        <v>1702</v>
      </c>
      <c r="B1184" s="162" t="s">
        <v>1703</v>
      </c>
      <c r="C1184" s="170">
        <v>1906.97</v>
      </c>
      <c r="D1184" s="171">
        <v>1906.97</v>
      </c>
      <c r="E1184" s="165" t="s">
        <v>4027</v>
      </c>
      <c r="F1184" s="166" t="s">
        <v>3353</v>
      </c>
      <c r="G1184" s="167"/>
      <c r="H1184" s="28">
        <f>VLOOKUP(A1184,РАСЧЕТ!$A$3:$AV$1220,48,0)</f>
        <v>4117.6664305440991</v>
      </c>
      <c r="I1184" s="28">
        <f t="shared" si="18"/>
        <v>2210.6964305440988</v>
      </c>
    </row>
    <row r="1185" spans="1:9" ht="12.6" customHeight="1" x14ac:dyDescent="0.3">
      <c r="A1185" s="161" t="s">
        <v>2222</v>
      </c>
      <c r="B1185" s="162" t="s">
        <v>1189</v>
      </c>
      <c r="C1185" s="170">
        <v>5866.94</v>
      </c>
      <c r="D1185" s="171">
        <v>5866.94</v>
      </c>
      <c r="E1185" s="165" t="s">
        <v>4027</v>
      </c>
      <c r="F1185" s="166" t="s">
        <v>3508</v>
      </c>
      <c r="G1185" s="167"/>
      <c r="H1185" s="28">
        <f>VLOOKUP(A1185,РАСЧЕТ!$A$3:$AV$1220,48,0)</f>
        <v>12668.316090367653</v>
      </c>
      <c r="I1185" s="28">
        <f t="shared" si="18"/>
        <v>6801.376090367653</v>
      </c>
    </row>
    <row r="1186" spans="1:9" ht="12.6" customHeight="1" x14ac:dyDescent="0.3">
      <c r="A1186" s="161" t="s">
        <v>1742</v>
      </c>
      <c r="B1186" s="162" t="s">
        <v>866</v>
      </c>
      <c r="C1186" s="170">
        <v>8177.63</v>
      </c>
      <c r="D1186" s="171">
        <v>8177.63</v>
      </c>
      <c r="E1186" s="165" t="s">
        <v>4027</v>
      </c>
      <c r="F1186" s="166" t="s">
        <v>3335</v>
      </c>
      <c r="G1186" s="167"/>
      <c r="H1186" s="28">
        <f>VLOOKUP(A1186,РАСЧЕТ!$A$3:$AV$1220,48,0)</f>
        <v>17657.740729180103</v>
      </c>
      <c r="I1186" s="28">
        <f t="shared" si="18"/>
        <v>9480.1107291801018</v>
      </c>
    </row>
    <row r="1187" spans="1:9" ht="12.6" customHeight="1" x14ac:dyDescent="0.3">
      <c r="A1187" s="161" t="s">
        <v>1716</v>
      </c>
      <c r="B1187" s="162" t="s">
        <v>906</v>
      </c>
      <c r="C1187" s="170">
        <v>2740.2</v>
      </c>
      <c r="D1187" s="171">
        <v>2740.2</v>
      </c>
      <c r="E1187" s="165" t="s">
        <v>4027</v>
      </c>
      <c r="F1187" s="166" t="s">
        <v>3343</v>
      </c>
      <c r="G1187" s="167"/>
      <c r="H1187" s="28">
        <f>VLOOKUP(A1187,РАСЧЕТ!$A$3:$AV$1220,48,0)</f>
        <v>5916.8269880340886</v>
      </c>
      <c r="I1187" s="28">
        <f t="shared" si="18"/>
        <v>3176.6269880340888</v>
      </c>
    </row>
    <row r="1188" spans="1:9" ht="12.6" customHeight="1" x14ac:dyDescent="0.3">
      <c r="A1188" s="161" t="s">
        <v>1756</v>
      </c>
      <c r="B1188" s="162" t="s">
        <v>604</v>
      </c>
      <c r="C1188" s="170">
        <v>1417.34</v>
      </c>
      <c r="D1188" s="171">
        <v>1417.34</v>
      </c>
      <c r="E1188" s="165" t="s">
        <v>4027</v>
      </c>
      <c r="F1188" s="166" t="s">
        <v>3344</v>
      </c>
      <c r="G1188" s="167"/>
      <c r="H1188" s="28">
        <f>VLOOKUP(A1188,РАСЧЕТ!$A$3:$AV$1220,48,0)</f>
        <v>2307.9733368225229</v>
      </c>
      <c r="I1188" s="28">
        <f t="shared" si="18"/>
        <v>890.63333682252301</v>
      </c>
    </row>
    <row r="1189" spans="1:9" ht="12.6" customHeight="1" x14ac:dyDescent="0.3">
      <c r="A1189" s="161" t="s">
        <v>1287</v>
      </c>
      <c r="B1189" s="162" t="s">
        <v>924</v>
      </c>
      <c r="C1189" s="170">
        <v>2993.6</v>
      </c>
      <c r="D1189" s="171">
        <v>2993.6</v>
      </c>
      <c r="E1189" s="165" t="s">
        <v>4027</v>
      </c>
      <c r="F1189" s="166" t="s">
        <v>3345</v>
      </c>
      <c r="G1189" s="167"/>
      <c r="H1189" s="28">
        <f>VLOOKUP(A1189,РАСЧЕТ!$A$3:$AV$1220,48,0)</f>
        <v>6463.9943740748586</v>
      </c>
      <c r="I1189" s="28">
        <f t="shared" si="18"/>
        <v>3470.3943740748587</v>
      </c>
    </row>
    <row r="1190" spans="1:9" ht="12.6" customHeight="1" x14ac:dyDescent="0.3">
      <c r="A1190" s="161" t="s">
        <v>1745</v>
      </c>
      <c r="B1190" s="162" t="s">
        <v>811</v>
      </c>
      <c r="C1190" s="170">
        <v>2478.1999999999998</v>
      </c>
      <c r="D1190" s="171">
        <v>2478.1999999999998</v>
      </c>
      <c r="E1190" s="165" t="s">
        <v>4027</v>
      </c>
      <c r="F1190" s="166" t="s">
        <v>3346</v>
      </c>
      <c r="G1190" s="167"/>
      <c r="H1190" s="28">
        <f>VLOOKUP(A1190,РАСЧЕТ!$A$3:$AV$1220,48,0)</f>
        <v>5351.1115550088853</v>
      </c>
      <c r="I1190" s="28">
        <f t="shared" si="18"/>
        <v>2872.9115550088854</v>
      </c>
    </row>
    <row r="1191" spans="1:9" ht="12.6" customHeight="1" x14ac:dyDescent="0.3">
      <c r="A1191" s="161" t="s">
        <v>1866</v>
      </c>
      <c r="B1191" s="162" t="s">
        <v>898</v>
      </c>
      <c r="C1191" s="170">
        <v>3474.64</v>
      </c>
      <c r="D1191" s="171">
        <v>3474.64</v>
      </c>
      <c r="E1191" s="165" t="s">
        <v>4027</v>
      </c>
      <c r="F1191" s="166" t="s">
        <v>3347</v>
      </c>
      <c r="G1191" s="167"/>
      <c r="H1191" s="28">
        <f>VLOOKUP(A1191,РАСЧЕТ!$A$3:$AV$1220,48,0)</f>
        <v>7502.6850052030995</v>
      </c>
      <c r="I1191" s="28">
        <f t="shared" si="18"/>
        <v>4028.0450052030997</v>
      </c>
    </row>
  </sheetData>
  <autoFilter ref="A1:I119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79"/>
  <sheetViews>
    <sheetView topLeftCell="A1135" workbookViewId="0">
      <selection activeCell="E1" sqref="E1:F1179"/>
    </sheetView>
  </sheetViews>
  <sheetFormatPr defaultRowHeight="12.6" customHeight="1" x14ac:dyDescent="0.3"/>
  <cols>
    <col min="1" max="1" width="18.77734375" customWidth="1"/>
    <col min="7" max="7" width="9.44140625" bestFit="1" customWidth="1"/>
  </cols>
  <sheetData>
    <row r="1" spans="1:8" ht="12.6" customHeight="1" x14ac:dyDescent="0.3">
      <c r="A1" s="161" t="s">
        <v>1238</v>
      </c>
      <c r="B1" s="162" t="s">
        <v>778</v>
      </c>
      <c r="C1" s="163">
        <v>717.26</v>
      </c>
      <c r="D1" s="164">
        <v>717.26</v>
      </c>
      <c r="E1" s="165" t="s">
        <v>4060</v>
      </c>
      <c r="F1" s="166" t="s">
        <v>2684</v>
      </c>
      <c r="G1" s="172">
        <f>VLOOKUP(A1,РАСЧЕТ!$A$3:$AW$1220,49,0)</f>
        <v>432.25950780819659</v>
      </c>
      <c r="H1" s="172">
        <f>G1-D1</f>
        <v>-285.0004921918034</v>
      </c>
    </row>
    <row r="2" spans="1:8" ht="12.6" customHeight="1" x14ac:dyDescent="0.3">
      <c r="A2" s="161" t="s">
        <v>2120</v>
      </c>
      <c r="B2" s="162" t="s">
        <v>827</v>
      </c>
      <c r="C2" s="163">
        <v>652.84</v>
      </c>
      <c r="D2" s="164">
        <v>652.84</v>
      </c>
      <c r="E2" s="165" t="s">
        <v>4060</v>
      </c>
      <c r="F2" s="166" t="s">
        <v>2627</v>
      </c>
      <c r="G2" s="172">
        <f>VLOOKUP(A2,РАСЧЕТ!$A$3:$AW$1220,49,0)</f>
        <v>393.43380351404716</v>
      </c>
      <c r="H2" s="172">
        <f t="shared" ref="H2:H65" si="0">G2-D2</f>
        <v>-259.40619648595288</v>
      </c>
    </row>
    <row r="3" spans="1:8" ht="12.6" customHeight="1" x14ac:dyDescent="0.3">
      <c r="A3" s="161" t="s">
        <v>2112</v>
      </c>
      <c r="B3" s="162" t="s">
        <v>1081</v>
      </c>
      <c r="C3" s="163">
        <v>678.61</v>
      </c>
      <c r="D3" s="164">
        <v>678.61</v>
      </c>
      <c r="E3" s="165" t="s">
        <v>4060</v>
      </c>
      <c r="F3" s="166" t="s">
        <v>2545</v>
      </c>
      <c r="G3" s="172">
        <f>VLOOKUP(A3,РАСЧЕТ!$A$3:$AW$1220,49,0)</f>
        <v>408.96408523170697</v>
      </c>
      <c r="H3" s="172">
        <f t="shared" si="0"/>
        <v>-269.64591476829304</v>
      </c>
    </row>
    <row r="4" spans="1:8" ht="12.6" customHeight="1" x14ac:dyDescent="0.3">
      <c r="A4" s="161" t="s">
        <v>1982</v>
      </c>
      <c r="B4" s="162" t="s">
        <v>755</v>
      </c>
      <c r="C4" s="163">
        <v>592.71</v>
      </c>
      <c r="D4" s="164">
        <v>592.71</v>
      </c>
      <c r="E4" s="165" t="s">
        <v>4060</v>
      </c>
      <c r="F4" s="166" t="s">
        <v>2597</v>
      </c>
      <c r="G4" s="172">
        <f>VLOOKUP(A4,РАСЧЕТ!$A$3:$AW$1220,49,0)</f>
        <v>357.1964795061744</v>
      </c>
      <c r="H4" s="172">
        <f t="shared" si="0"/>
        <v>-235.51352049382564</v>
      </c>
    </row>
    <row r="5" spans="1:8" ht="12.6" customHeight="1" x14ac:dyDescent="0.3">
      <c r="A5" s="161" t="s">
        <v>2099</v>
      </c>
      <c r="B5" s="162" t="s">
        <v>484</v>
      </c>
      <c r="C5" s="163">
        <v>678.61</v>
      </c>
      <c r="D5" s="164">
        <v>678.61</v>
      </c>
      <c r="E5" s="165" t="s">
        <v>4060</v>
      </c>
      <c r="F5" s="166" t="s">
        <v>2547</v>
      </c>
      <c r="G5" s="172">
        <f>VLOOKUP(A5,РАСЧЕТ!$A$3:$AW$1220,49,0)</f>
        <v>408.96408523170697</v>
      </c>
      <c r="H5" s="172">
        <f t="shared" si="0"/>
        <v>-269.64591476829304</v>
      </c>
    </row>
    <row r="6" spans="1:8" ht="12.6" customHeight="1" x14ac:dyDescent="0.3">
      <c r="A6" s="161" t="s">
        <v>2086</v>
      </c>
      <c r="B6" s="162" t="s">
        <v>542</v>
      </c>
      <c r="C6" s="163">
        <v>768.8</v>
      </c>
      <c r="D6" s="164">
        <v>768.8</v>
      </c>
      <c r="E6" s="165" t="s">
        <v>4060</v>
      </c>
      <c r="F6" s="166" t="s">
        <v>2588</v>
      </c>
      <c r="G6" s="172">
        <f>VLOOKUP(A6,РАСЧЕТ!$A$3:$AW$1220,49,0)</f>
        <v>463.32007124351605</v>
      </c>
      <c r="H6" s="172">
        <f t="shared" si="0"/>
        <v>-305.4799287564839</v>
      </c>
    </row>
    <row r="7" spans="1:8" ht="12.6" customHeight="1" x14ac:dyDescent="0.3">
      <c r="A7" s="161" t="s">
        <v>2054</v>
      </c>
      <c r="B7" s="162" t="s">
        <v>487</v>
      </c>
      <c r="C7" s="163">
        <v>592.71</v>
      </c>
      <c r="D7" s="164">
        <v>592.71</v>
      </c>
      <c r="E7" s="165" t="s">
        <v>4060</v>
      </c>
      <c r="F7" s="166" t="s">
        <v>2561</v>
      </c>
      <c r="G7" s="172">
        <f>VLOOKUP(A7,РАСЧЕТ!$A$3:$AW$1220,49,0)</f>
        <v>357.1964795061744</v>
      </c>
      <c r="H7" s="172">
        <f t="shared" si="0"/>
        <v>-235.51352049382564</v>
      </c>
    </row>
    <row r="8" spans="1:8" ht="12.6" customHeight="1" x14ac:dyDescent="0.3">
      <c r="A8" s="161" t="s">
        <v>1933</v>
      </c>
      <c r="B8" s="162" t="s">
        <v>525</v>
      </c>
      <c r="C8" s="168"/>
      <c r="D8" s="169"/>
      <c r="E8" s="165" t="s">
        <v>4060</v>
      </c>
      <c r="F8" s="166" t="s">
        <v>2669</v>
      </c>
      <c r="G8" s="172">
        <f>VLOOKUP(A8,РАСЧЕТ!$A$3:$AW$1220,49,0)</f>
        <v>0</v>
      </c>
      <c r="H8" s="172">
        <f t="shared" si="0"/>
        <v>0</v>
      </c>
    </row>
    <row r="9" spans="1:8" ht="12.6" customHeight="1" x14ac:dyDescent="0.3">
      <c r="A9" s="161" t="s">
        <v>3531</v>
      </c>
      <c r="B9" s="162" t="s">
        <v>525</v>
      </c>
      <c r="C9" s="163">
        <v>678.61</v>
      </c>
      <c r="D9" s="164">
        <v>678.61</v>
      </c>
      <c r="E9" s="165" t="s">
        <v>3963</v>
      </c>
      <c r="F9" s="166" t="s">
        <v>3964</v>
      </c>
      <c r="G9" s="172">
        <f>VLOOKUP(A9,РАСЧЕТ!$A$3:$AW$1220,49,0)</f>
        <v>408.96408523170697</v>
      </c>
      <c r="H9" s="172">
        <f t="shared" si="0"/>
        <v>-269.64591476829304</v>
      </c>
    </row>
    <row r="10" spans="1:8" ht="12.6" customHeight="1" x14ac:dyDescent="0.3">
      <c r="A10" s="161" t="s">
        <v>2049</v>
      </c>
      <c r="B10" s="162" t="s">
        <v>530</v>
      </c>
      <c r="C10" s="163">
        <v>678.61</v>
      </c>
      <c r="D10" s="164">
        <v>678.61</v>
      </c>
      <c r="E10" s="165" t="s">
        <v>4060</v>
      </c>
      <c r="F10" s="166" t="s">
        <v>2567</v>
      </c>
      <c r="G10" s="172">
        <f>VLOOKUP(A10,РАСЧЕТ!$A$3:$AW$1220,49,0)</f>
        <v>408.96408523170697</v>
      </c>
      <c r="H10" s="172">
        <f t="shared" si="0"/>
        <v>-269.64591476829304</v>
      </c>
    </row>
    <row r="11" spans="1:8" ht="12.6" customHeight="1" x14ac:dyDescent="0.3">
      <c r="A11" s="161" t="s">
        <v>2116</v>
      </c>
      <c r="B11" s="162" t="s">
        <v>859</v>
      </c>
      <c r="C11" s="163">
        <v>592.71</v>
      </c>
      <c r="D11" s="164">
        <v>592.71</v>
      </c>
      <c r="E11" s="165" t="s">
        <v>4060</v>
      </c>
      <c r="F11" s="166" t="s">
        <v>2562</v>
      </c>
      <c r="G11" s="172">
        <f>VLOOKUP(A11,РАСЧЕТ!$A$3:$AW$1220,49,0)</f>
        <v>357.1964795061744</v>
      </c>
      <c r="H11" s="172">
        <f t="shared" si="0"/>
        <v>-235.51352049382564</v>
      </c>
    </row>
    <row r="12" spans="1:8" ht="12.6" customHeight="1" x14ac:dyDescent="0.3">
      <c r="A12" s="161" t="s">
        <v>1953</v>
      </c>
      <c r="B12" s="162" t="s">
        <v>505</v>
      </c>
      <c r="C12" s="163">
        <v>670.02</v>
      </c>
      <c r="D12" s="164">
        <v>670.02</v>
      </c>
      <c r="E12" s="165" t="s">
        <v>4060</v>
      </c>
      <c r="F12" s="166" t="s">
        <v>2646</v>
      </c>
      <c r="G12" s="172">
        <f>VLOOKUP(A12,РАСЧЕТ!$A$3:$AW$1220,49,0)</f>
        <v>403.78732465915368</v>
      </c>
      <c r="H12" s="172">
        <f t="shared" si="0"/>
        <v>-266.2326753408463</v>
      </c>
    </row>
    <row r="13" spans="1:8" ht="12.6" customHeight="1" x14ac:dyDescent="0.3">
      <c r="A13" s="161" t="s">
        <v>2155</v>
      </c>
      <c r="B13" s="162" t="s">
        <v>712</v>
      </c>
      <c r="C13" s="163">
        <v>670.02</v>
      </c>
      <c r="D13" s="164">
        <v>670.02</v>
      </c>
      <c r="E13" s="165" t="s">
        <v>4060</v>
      </c>
      <c r="F13" s="166" t="s">
        <v>2642</v>
      </c>
      <c r="G13" s="172">
        <f>VLOOKUP(A13,РАСЧЕТ!$A$3:$AW$1220,49,0)</f>
        <v>403.78732465915368</v>
      </c>
      <c r="H13" s="172">
        <f t="shared" si="0"/>
        <v>-266.2326753408463</v>
      </c>
    </row>
    <row r="14" spans="1:8" ht="12.6" customHeight="1" x14ac:dyDescent="0.3">
      <c r="A14" s="161" t="s">
        <v>1961</v>
      </c>
      <c r="B14" s="162" t="s">
        <v>845</v>
      </c>
      <c r="C14" s="163">
        <v>614.17999999999995</v>
      </c>
      <c r="D14" s="164">
        <v>614.17999999999995</v>
      </c>
      <c r="E14" s="165" t="s">
        <v>4060</v>
      </c>
      <c r="F14" s="166" t="s">
        <v>2619</v>
      </c>
      <c r="G14" s="172">
        <f>VLOOKUP(A14,РАСЧЕТ!$A$3:$AW$1220,49,0)</f>
        <v>370.1383809375576</v>
      </c>
      <c r="H14" s="172">
        <f t="shared" si="0"/>
        <v>-244.04161906244235</v>
      </c>
    </row>
    <row r="15" spans="1:8" ht="12.6" customHeight="1" x14ac:dyDescent="0.3">
      <c r="A15" s="161" t="s">
        <v>1934</v>
      </c>
      <c r="B15" s="162" t="s">
        <v>526</v>
      </c>
      <c r="C15" s="163">
        <v>592.71</v>
      </c>
      <c r="D15" s="164">
        <v>592.71</v>
      </c>
      <c r="E15" s="165" t="s">
        <v>4060</v>
      </c>
      <c r="F15" s="166" t="s">
        <v>2603</v>
      </c>
      <c r="G15" s="172">
        <f>VLOOKUP(A15,РАСЧЕТ!$A$3:$AW$1220,49,0)</f>
        <v>357.1964795061744</v>
      </c>
      <c r="H15" s="172">
        <f t="shared" si="0"/>
        <v>-235.51352049382564</v>
      </c>
    </row>
    <row r="16" spans="1:8" ht="12.6" customHeight="1" x14ac:dyDescent="0.3">
      <c r="A16" s="161" t="s">
        <v>2160</v>
      </c>
      <c r="B16" s="162" t="s">
        <v>578</v>
      </c>
      <c r="C16" s="163">
        <v>678.61</v>
      </c>
      <c r="D16" s="164">
        <v>678.61</v>
      </c>
      <c r="E16" s="165" t="s">
        <v>4060</v>
      </c>
      <c r="F16" s="166" t="s">
        <v>2654</v>
      </c>
      <c r="G16" s="172">
        <f>VLOOKUP(A16,РАСЧЕТ!$A$3:$AW$1220,49,0)</f>
        <v>408.96408523170697</v>
      </c>
      <c r="H16" s="172">
        <f t="shared" si="0"/>
        <v>-269.64591476829304</v>
      </c>
    </row>
    <row r="17" spans="1:8" ht="12.6" customHeight="1" x14ac:dyDescent="0.3">
      <c r="A17" s="161" t="s">
        <v>1918</v>
      </c>
      <c r="B17" s="162" t="s">
        <v>494</v>
      </c>
      <c r="C17" s="163">
        <v>678.61</v>
      </c>
      <c r="D17" s="164">
        <v>678.61</v>
      </c>
      <c r="E17" s="165" t="s">
        <v>4060</v>
      </c>
      <c r="F17" s="166" t="s">
        <v>2656</v>
      </c>
      <c r="G17" s="172">
        <f>VLOOKUP(A17,РАСЧЕТ!$A$3:$AW$1220,49,0)</f>
        <v>408.96408523170697</v>
      </c>
      <c r="H17" s="172">
        <f t="shared" si="0"/>
        <v>-269.64591476829304</v>
      </c>
    </row>
    <row r="18" spans="1:8" ht="12.6" customHeight="1" x14ac:dyDescent="0.3">
      <c r="A18" s="161" t="s">
        <v>2203</v>
      </c>
      <c r="B18" s="162" t="s">
        <v>779</v>
      </c>
      <c r="C18" s="163">
        <v>614.17999999999995</v>
      </c>
      <c r="D18" s="164">
        <v>614.17999999999995</v>
      </c>
      <c r="E18" s="165" t="s">
        <v>4060</v>
      </c>
      <c r="F18" s="166" t="s">
        <v>3398</v>
      </c>
      <c r="G18" s="172">
        <f>VLOOKUP(A18,РАСЧЕТ!$A$3:$AW$1220,49,0)</f>
        <v>370.1383809375576</v>
      </c>
      <c r="H18" s="172">
        <f t="shared" si="0"/>
        <v>-244.04161906244235</v>
      </c>
    </row>
    <row r="19" spans="1:8" ht="12.6" customHeight="1" x14ac:dyDescent="0.3">
      <c r="A19" s="161" t="s">
        <v>2115</v>
      </c>
      <c r="B19" s="162" t="s">
        <v>547</v>
      </c>
      <c r="C19" s="163">
        <v>674.31</v>
      </c>
      <c r="D19" s="164">
        <v>674.31</v>
      </c>
      <c r="E19" s="165" t="s">
        <v>4060</v>
      </c>
      <c r="F19" s="166" t="s">
        <v>2493</v>
      </c>
      <c r="G19" s="172">
        <f>VLOOKUP(A19,РАСЧЕТ!$A$3:$AW$1220,49,0)</f>
        <v>406.37570494543036</v>
      </c>
      <c r="H19" s="172">
        <f t="shared" si="0"/>
        <v>-267.93429505456959</v>
      </c>
    </row>
    <row r="20" spans="1:8" ht="12.6" customHeight="1" x14ac:dyDescent="0.3">
      <c r="A20" s="161" t="s">
        <v>2243</v>
      </c>
      <c r="B20" s="162" t="s">
        <v>756</v>
      </c>
      <c r="C20" s="163">
        <v>678.61</v>
      </c>
      <c r="D20" s="164">
        <v>678.61</v>
      </c>
      <c r="E20" s="165" t="s">
        <v>4060</v>
      </c>
      <c r="F20" s="166" t="s">
        <v>3411</v>
      </c>
      <c r="G20" s="172">
        <f>VLOOKUP(A20,РАСЧЕТ!$A$3:$AW$1220,49,0)</f>
        <v>408.96408523170697</v>
      </c>
      <c r="H20" s="172">
        <f t="shared" si="0"/>
        <v>-269.64591476829304</v>
      </c>
    </row>
    <row r="21" spans="1:8" ht="12.6" customHeight="1" x14ac:dyDescent="0.3">
      <c r="A21" s="161" t="s">
        <v>2211</v>
      </c>
      <c r="B21" s="162" t="s">
        <v>821</v>
      </c>
      <c r="C21" s="163">
        <v>592.71</v>
      </c>
      <c r="D21" s="164">
        <v>592.71</v>
      </c>
      <c r="E21" s="165" t="s">
        <v>4060</v>
      </c>
      <c r="F21" s="166" t="s">
        <v>3395</v>
      </c>
      <c r="G21" s="172">
        <f>VLOOKUP(A21,РАСЧЕТ!$A$3:$AW$1220,49,0)</f>
        <v>357.1964795061744</v>
      </c>
      <c r="H21" s="172">
        <f t="shared" si="0"/>
        <v>-235.51352049382564</v>
      </c>
    </row>
    <row r="22" spans="1:8" ht="12.6" customHeight="1" x14ac:dyDescent="0.3">
      <c r="A22" s="161" t="s">
        <v>1928</v>
      </c>
      <c r="B22" s="162" t="s">
        <v>579</v>
      </c>
      <c r="C22" s="163">
        <v>674.31</v>
      </c>
      <c r="D22" s="164">
        <v>674.31</v>
      </c>
      <c r="E22" s="165" t="s">
        <v>4060</v>
      </c>
      <c r="F22" s="166" t="s">
        <v>2651</v>
      </c>
      <c r="G22" s="172">
        <f>VLOOKUP(A22,РАСЧЕТ!$A$3:$AW$1220,49,0)</f>
        <v>406.37570494543036</v>
      </c>
      <c r="H22" s="172">
        <f t="shared" si="0"/>
        <v>-267.93429505456959</v>
      </c>
    </row>
    <row r="23" spans="1:8" ht="12.6" customHeight="1" x14ac:dyDescent="0.3">
      <c r="A23" s="161" t="s">
        <v>3538</v>
      </c>
      <c r="B23" s="162" t="s">
        <v>488</v>
      </c>
      <c r="C23" s="163">
        <v>678.6</v>
      </c>
      <c r="D23" s="164">
        <v>678.6</v>
      </c>
      <c r="E23" s="165" t="s">
        <v>4060</v>
      </c>
      <c r="F23" s="166" t="s">
        <v>3966</v>
      </c>
      <c r="G23" s="172">
        <f>VLOOKUP(A23,РАСЧЕТ!$A$3:$AW$1220,49,0)</f>
        <v>408.96408523170697</v>
      </c>
      <c r="H23" s="172">
        <f t="shared" si="0"/>
        <v>-269.63591476829305</v>
      </c>
    </row>
    <row r="24" spans="1:8" ht="12.6" customHeight="1" x14ac:dyDescent="0.3">
      <c r="A24" s="161" t="s">
        <v>3539</v>
      </c>
      <c r="B24" s="162" t="s">
        <v>770</v>
      </c>
      <c r="C24" s="163">
        <v>592.71</v>
      </c>
      <c r="D24" s="164">
        <v>592.71</v>
      </c>
      <c r="E24" s="165" t="s">
        <v>4060</v>
      </c>
      <c r="F24" s="166" t="s">
        <v>3968</v>
      </c>
      <c r="G24" s="172">
        <f>VLOOKUP(A24,РАСЧЕТ!$A$3:$AW$1220,49,0)</f>
        <v>357.1964795061744</v>
      </c>
      <c r="H24" s="172">
        <f t="shared" si="0"/>
        <v>-235.51352049382564</v>
      </c>
    </row>
    <row r="25" spans="1:8" ht="12.6" customHeight="1" x14ac:dyDescent="0.3">
      <c r="A25" s="161" t="s">
        <v>2289</v>
      </c>
      <c r="B25" s="162" t="s">
        <v>816</v>
      </c>
      <c r="C25" s="163">
        <v>820.34</v>
      </c>
      <c r="D25" s="164">
        <v>820.34</v>
      </c>
      <c r="E25" s="165" t="s">
        <v>4060</v>
      </c>
      <c r="F25" s="166" t="s">
        <v>3430</v>
      </c>
      <c r="G25" s="172">
        <f>VLOOKUP(A25,РАСЧЕТ!$A$3:$AW$1220,49,0)</f>
        <v>494.38063467883563</v>
      </c>
      <c r="H25" s="172">
        <f t="shared" si="0"/>
        <v>-325.9593653211644</v>
      </c>
    </row>
    <row r="26" spans="1:8" ht="12.6" customHeight="1" x14ac:dyDescent="0.3">
      <c r="A26" s="161" t="s">
        <v>2363</v>
      </c>
      <c r="B26" s="162" t="s">
        <v>503</v>
      </c>
      <c r="C26" s="163">
        <v>674.31</v>
      </c>
      <c r="D26" s="164">
        <v>674.31</v>
      </c>
      <c r="E26" s="165" t="s">
        <v>4060</v>
      </c>
      <c r="F26" s="166" t="s">
        <v>3515</v>
      </c>
      <c r="G26" s="172">
        <f>VLOOKUP(A26,РАСЧЕТ!$A$3:$AW$1220,49,0)</f>
        <v>406.37570494543036</v>
      </c>
      <c r="H26" s="172">
        <f t="shared" si="0"/>
        <v>-267.93429505456959</v>
      </c>
    </row>
    <row r="27" spans="1:8" ht="12.6" customHeight="1" x14ac:dyDescent="0.3">
      <c r="A27" s="161" t="s">
        <v>3557</v>
      </c>
      <c r="B27" s="162" t="s">
        <v>817</v>
      </c>
      <c r="C27" s="163">
        <v>534.99</v>
      </c>
      <c r="D27" s="164">
        <v>534.99</v>
      </c>
      <c r="E27" s="165" t="s">
        <v>4060</v>
      </c>
      <c r="F27" s="166" t="s">
        <v>4061</v>
      </c>
      <c r="G27" s="172">
        <f>VLOOKUP(A27,РАСЧЕТ!$A$3:$AW$1220,49,0)</f>
        <v>322.29797288775512</v>
      </c>
      <c r="H27" s="172">
        <f t="shared" si="0"/>
        <v>-212.69202711224489</v>
      </c>
    </row>
    <row r="28" spans="1:8" ht="12.6" customHeight="1" x14ac:dyDescent="0.3">
      <c r="A28" s="161" t="s">
        <v>3556</v>
      </c>
      <c r="B28" s="162" t="s">
        <v>817</v>
      </c>
      <c r="C28" s="163">
        <v>139.58000000000001</v>
      </c>
      <c r="D28" s="164">
        <v>139.58000000000001</v>
      </c>
      <c r="E28" s="165" t="s">
        <v>4060</v>
      </c>
      <c r="F28" s="166" t="s">
        <v>4062</v>
      </c>
      <c r="G28" s="172">
        <f>VLOOKUP(A28,РАСЧЕТ!$A$3:$AW$1220,49,0)</f>
        <v>84.077732057675235</v>
      </c>
      <c r="H28" s="172">
        <f t="shared" si="0"/>
        <v>-55.502267942324778</v>
      </c>
    </row>
    <row r="29" spans="1:8" ht="12.6" customHeight="1" x14ac:dyDescent="0.3">
      <c r="A29" s="161" t="s">
        <v>2119</v>
      </c>
      <c r="B29" s="162" t="s">
        <v>518</v>
      </c>
      <c r="C29" s="163">
        <v>592.71</v>
      </c>
      <c r="D29" s="164">
        <v>592.71</v>
      </c>
      <c r="E29" s="165" t="s">
        <v>4060</v>
      </c>
      <c r="F29" s="166" t="s">
        <v>2484</v>
      </c>
      <c r="G29" s="172">
        <f>VLOOKUP(A29,РАСЧЕТ!$A$3:$AW$1220,49,0)</f>
        <v>357.1964795061744</v>
      </c>
      <c r="H29" s="172">
        <f t="shared" si="0"/>
        <v>-235.51352049382564</v>
      </c>
    </row>
    <row r="30" spans="1:8" ht="12.6" customHeight="1" x14ac:dyDescent="0.3">
      <c r="A30" s="161" t="s">
        <v>2105</v>
      </c>
      <c r="B30" s="162" t="s">
        <v>534</v>
      </c>
      <c r="C30" s="163">
        <v>670.02</v>
      </c>
      <c r="D30" s="164">
        <v>670.02</v>
      </c>
      <c r="E30" s="165" t="s">
        <v>4060</v>
      </c>
      <c r="F30" s="166" t="s">
        <v>2647</v>
      </c>
      <c r="G30" s="172">
        <f>VLOOKUP(A30,РАСЧЕТ!$A$3:$AW$1220,49,0)</f>
        <v>403.78732465915368</v>
      </c>
      <c r="H30" s="172">
        <f t="shared" si="0"/>
        <v>-266.2326753408463</v>
      </c>
    </row>
    <row r="31" spans="1:8" ht="12.6" customHeight="1" x14ac:dyDescent="0.3">
      <c r="A31" s="161" t="s">
        <v>1920</v>
      </c>
      <c r="B31" s="162" t="s">
        <v>726</v>
      </c>
      <c r="C31" s="168"/>
      <c r="D31" s="169"/>
      <c r="E31" s="165" t="s">
        <v>4060</v>
      </c>
      <c r="F31" s="166" t="s">
        <v>2641</v>
      </c>
      <c r="G31" s="172">
        <f>VLOOKUP(A31,РАСЧЕТ!$A$3:$AW$1220,49,0)</f>
        <v>0</v>
      </c>
      <c r="H31" s="172">
        <f t="shared" si="0"/>
        <v>0</v>
      </c>
    </row>
    <row r="32" spans="1:8" ht="12.6" customHeight="1" x14ac:dyDescent="0.3">
      <c r="A32" s="161" t="s">
        <v>3532</v>
      </c>
      <c r="B32" s="162" t="s">
        <v>726</v>
      </c>
      <c r="C32" s="163">
        <v>670.02</v>
      </c>
      <c r="D32" s="164">
        <v>670.02</v>
      </c>
      <c r="E32" s="165" t="s">
        <v>3970</v>
      </c>
      <c r="F32" s="166" t="s">
        <v>3971</v>
      </c>
      <c r="G32" s="172">
        <f>VLOOKUP(A32,РАСЧЕТ!$A$3:$AW$1220,49,0)</f>
        <v>403.78732465915368</v>
      </c>
      <c r="H32" s="172">
        <f t="shared" si="0"/>
        <v>-266.2326753408463</v>
      </c>
    </row>
    <row r="33" spans="1:8" ht="12.6" customHeight="1" x14ac:dyDescent="0.3">
      <c r="A33" s="161" t="s">
        <v>2060</v>
      </c>
      <c r="B33" s="162" t="s">
        <v>886</v>
      </c>
      <c r="C33" s="163">
        <v>592.71</v>
      </c>
      <c r="D33" s="164">
        <v>592.71</v>
      </c>
      <c r="E33" s="165" t="s">
        <v>4060</v>
      </c>
      <c r="F33" s="166" t="s">
        <v>2394</v>
      </c>
      <c r="G33" s="172">
        <f>VLOOKUP(A33,РАСЧЕТ!$A$3:$AW$1220,49,0)</f>
        <v>357.1964795061744</v>
      </c>
      <c r="H33" s="172">
        <f t="shared" si="0"/>
        <v>-235.51352049382564</v>
      </c>
    </row>
    <row r="34" spans="1:8" ht="12.6" customHeight="1" x14ac:dyDescent="0.3">
      <c r="A34" s="161" t="s">
        <v>3533</v>
      </c>
      <c r="B34" s="162" t="s">
        <v>771</v>
      </c>
      <c r="C34" s="163">
        <v>678.61</v>
      </c>
      <c r="D34" s="164">
        <v>678.61</v>
      </c>
      <c r="E34" s="165" t="s">
        <v>4060</v>
      </c>
      <c r="F34" s="166" t="s">
        <v>3972</v>
      </c>
      <c r="G34" s="172">
        <f>VLOOKUP(A34,РАСЧЕТ!$A$3:$AW$1220,49,0)</f>
        <v>408.96408523170697</v>
      </c>
      <c r="H34" s="172">
        <f t="shared" si="0"/>
        <v>-269.64591476829304</v>
      </c>
    </row>
    <row r="35" spans="1:8" ht="12.6" customHeight="1" x14ac:dyDescent="0.3">
      <c r="A35" s="161" t="s">
        <v>3540</v>
      </c>
      <c r="B35" s="162" t="s">
        <v>496</v>
      </c>
      <c r="C35" s="163">
        <v>678.6</v>
      </c>
      <c r="D35" s="164">
        <v>678.6</v>
      </c>
      <c r="E35" s="165" t="s">
        <v>4060</v>
      </c>
      <c r="F35" s="166" t="s">
        <v>3974</v>
      </c>
      <c r="G35" s="172">
        <f>VLOOKUP(A35,РАСЧЕТ!$A$3:$AW$1220,49,0)</f>
        <v>408.96408523170697</v>
      </c>
      <c r="H35" s="172">
        <f t="shared" si="0"/>
        <v>-269.63591476829305</v>
      </c>
    </row>
    <row r="36" spans="1:8" ht="12.6" customHeight="1" x14ac:dyDescent="0.3">
      <c r="A36" s="161" t="s">
        <v>2103</v>
      </c>
      <c r="B36" s="162" t="s">
        <v>497</v>
      </c>
      <c r="C36" s="163">
        <v>592.71</v>
      </c>
      <c r="D36" s="164">
        <v>592.71</v>
      </c>
      <c r="E36" s="165" t="s">
        <v>4060</v>
      </c>
      <c r="F36" s="166" t="s">
        <v>2592</v>
      </c>
      <c r="G36" s="172">
        <f>VLOOKUP(A36,РАСЧЕТ!$A$3:$AW$1220,49,0)</f>
        <v>357.1964795061744</v>
      </c>
      <c r="H36" s="172">
        <f t="shared" si="0"/>
        <v>-235.51352049382564</v>
      </c>
    </row>
    <row r="37" spans="1:8" ht="12.6" customHeight="1" x14ac:dyDescent="0.3">
      <c r="A37" s="161" t="s">
        <v>3541</v>
      </c>
      <c r="B37" s="162" t="s">
        <v>795</v>
      </c>
      <c r="C37" s="163">
        <v>678.6</v>
      </c>
      <c r="D37" s="164">
        <v>678.6</v>
      </c>
      <c r="E37" s="165" t="s">
        <v>4060</v>
      </c>
      <c r="F37" s="166" t="s">
        <v>3976</v>
      </c>
      <c r="G37" s="172">
        <f>VLOOKUP(A37,РАСЧЕТ!$A$3:$AW$1220,49,0)</f>
        <v>408.96408523170697</v>
      </c>
      <c r="H37" s="172">
        <f t="shared" si="0"/>
        <v>-269.63591476829305</v>
      </c>
    </row>
    <row r="38" spans="1:8" ht="12.6" customHeight="1" x14ac:dyDescent="0.3">
      <c r="A38" s="161" t="s">
        <v>2097</v>
      </c>
      <c r="B38" s="162" t="s">
        <v>522</v>
      </c>
      <c r="C38" s="163">
        <v>820.34</v>
      </c>
      <c r="D38" s="164">
        <v>820.34</v>
      </c>
      <c r="E38" s="165" t="s">
        <v>4060</v>
      </c>
      <c r="F38" s="166" t="s">
        <v>2714</v>
      </c>
      <c r="G38" s="172">
        <f>VLOOKUP(A38,РАСЧЕТ!$A$3:$AW$1220,49,0)</f>
        <v>494.38063467883563</v>
      </c>
      <c r="H38" s="172">
        <f t="shared" si="0"/>
        <v>-325.9593653211644</v>
      </c>
    </row>
    <row r="39" spans="1:8" ht="12.6" customHeight="1" x14ac:dyDescent="0.3">
      <c r="A39" s="161" t="s">
        <v>3542</v>
      </c>
      <c r="B39" s="162" t="s">
        <v>791</v>
      </c>
      <c r="C39" s="163">
        <v>678.6</v>
      </c>
      <c r="D39" s="164">
        <v>678.6</v>
      </c>
      <c r="E39" s="165" t="s">
        <v>4060</v>
      </c>
      <c r="F39" s="166" t="s">
        <v>3978</v>
      </c>
      <c r="G39" s="172">
        <f>VLOOKUP(A39,РАСЧЕТ!$A$3:$AW$1220,49,0)</f>
        <v>408.96408523170697</v>
      </c>
      <c r="H39" s="172">
        <f t="shared" si="0"/>
        <v>-269.63591476829305</v>
      </c>
    </row>
    <row r="40" spans="1:8" ht="12.6" customHeight="1" x14ac:dyDescent="0.3">
      <c r="A40" s="161" t="s">
        <v>1947</v>
      </c>
      <c r="B40" s="162" t="s">
        <v>840</v>
      </c>
      <c r="C40" s="163">
        <v>592.71</v>
      </c>
      <c r="D40" s="164">
        <v>592.71</v>
      </c>
      <c r="E40" s="165" t="s">
        <v>4060</v>
      </c>
      <c r="F40" s="166" t="s">
        <v>2598</v>
      </c>
      <c r="G40" s="172">
        <f>VLOOKUP(A40,РАСЧЕТ!$A$3:$AW$1220,49,0)</f>
        <v>357.1964795061744</v>
      </c>
      <c r="H40" s="172">
        <f t="shared" si="0"/>
        <v>-235.51352049382564</v>
      </c>
    </row>
    <row r="41" spans="1:8" ht="12.6" customHeight="1" x14ac:dyDescent="0.3">
      <c r="A41" s="161" t="s">
        <v>1921</v>
      </c>
      <c r="B41" s="162" t="s">
        <v>890</v>
      </c>
      <c r="C41" s="163">
        <v>678.61</v>
      </c>
      <c r="D41" s="164">
        <v>678.61</v>
      </c>
      <c r="E41" s="165" t="s">
        <v>4060</v>
      </c>
      <c r="F41" s="166" t="s">
        <v>2659</v>
      </c>
      <c r="G41" s="172">
        <f>VLOOKUP(A41,РАСЧЕТ!$A$3:$AW$1220,49,0)</f>
        <v>408.96408523170697</v>
      </c>
      <c r="H41" s="172">
        <f t="shared" si="0"/>
        <v>-269.64591476829304</v>
      </c>
    </row>
    <row r="42" spans="1:8" ht="12.6" customHeight="1" x14ac:dyDescent="0.3">
      <c r="A42" s="161" t="s">
        <v>1965</v>
      </c>
      <c r="B42" s="162" t="s">
        <v>753</v>
      </c>
      <c r="C42" s="163">
        <v>678.61</v>
      </c>
      <c r="D42" s="164">
        <v>678.61</v>
      </c>
      <c r="E42" s="165" t="s">
        <v>4060</v>
      </c>
      <c r="F42" s="166" t="s">
        <v>2660</v>
      </c>
      <c r="G42" s="172">
        <f>VLOOKUP(A42,РАСЧЕТ!$A$3:$AW$1220,49,0)</f>
        <v>408.96408523170697</v>
      </c>
      <c r="H42" s="172">
        <f t="shared" si="0"/>
        <v>-269.64591476829304</v>
      </c>
    </row>
    <row r="43" spans="1:8" ht="12.6" customHeight="1" x14ac:dyDescent="0.3">
      <c r="A43" s="161" t="s">
        <v>2051</v>
      </c>
      <c r="B43" s="162" t="s">
        <v>532</v>
      </c>
      <c r="C43" s="163">
        <v>592.71</v>
      </c>
      <c r="D43" s="164">
        <v>592.71</v>
      </c>
      <c r="E43" s="165" t="s">
        <v>4060</v>
      </c>
      <c r="F43" s="166" t="s">
        <v>2591</v>
      </c>
      <c r="G43" s="172">
        <f>VLOOKUP(A43,РАСЧЕТ!$A$3:$AW$1220,49,0)</f>
        <v>357.1964795061744</v>
      </c>
      <c r="H43" s="172">
        <f t="shared" si="0"/>
        <v>-235.51352049382564</v>
      </c>
    </row>
    <row r="44" spans="1:8" ht="12.6" customHeight="1" x14ac:dyDescent="0.3">
      <c r="A44" s="161" t="s">
        <v>2089</v>
      </c>
      <c r="B44" s="162" t="s">
        <v>536</v>
      </c>
      <c r="C44" s="163">
        <v>678.61</v>
      </c>
      <c r="D44" s="164">
        <v>678.61</v>
      </c>
      <c r="E44" s="165" t="s">
        <v>4060</v>
      </c>
      <c r="F44" s="166" t="s">
        <v>2558</v>
      </c>
      <c r="G44" s="172">
        <f>VLOOKUP(A44,РАСЧЕТ!$A$3:$AW$1220,49,0)</f>
        <v>408.96408523170697</v>
      </c>
      <c r="H44" s="172">
        <f t="shared" si="0"/>
        <v>-269.64591476829304</v>
      </c>
    </row>
    <row r="45" spans="1:8" ht="12.6" customHeight="1" x14ac:dyDescent="0.3">
      <c r="A45" s="161" t="s">
        <v>2064</v>
      </c>
      <c r="B45" s="162" t="s">
        <v>716</v>
      </c>
      <c r="C45" s="163">
        <v>678.61</v>
      </c>
      <c r="D45" s="164">
        <v>678.61</v>
      </c>
      <c r="E45" s="165" t="s">
        <v>4060</v>
      </c>
      <c r="F45" s="166" t="s">
        <v>2559</v>
      </c>
      <c r="G45" s="172">
        <f>VLOOKUP(A45,РАСЧЕТ!$A$3:$AW$1220,49,0)</f>
        <v>408.96408523170697</v>
      </c>
      <c r="H45" s="172">
        <f t="shared" si="0"/>
        <v>-269.64591476829304</v>
      </c>
    </row>
    <row r="46" spans="1:8" ht="12.6" customHeight="1" x14ac:dyDescent="0.3">
      <c r="A46" s="161" t="s">
        <v>2286</v>
      </c>
      <c r="B46" s="162" t="s">
        <v>861</v>
      </c>
      <c r="C46" s="163">
        <v>566.94000000000005</v>
      </c>
      <c r="D46" s="164">
        <v>566.94000000000005</v>
      </c>
      <c r="E46" s="165" t="s">
        <v>4060</v>
      </c>
      <c r="F46" s="166" t="s">
        <v>3394</v>
      </c>
      <c r="G46" s="172">
        <f>VLOOKUP(A46,РАСЧЕТ!$A$3:$AW$1220,49,0)</f>
        <v>341.66619778851464</v>
      </c>
      <c r="H46" s="172">
        <f t="shared" si="0"/>
        <v>-225.27380221148542</v>
      </c>
    </row>
    <row r="47" spans="1:8" ht="12.6" customHeight="1" x14ac:dyDescent="0.3">
      <c r="A47" s="161" t="s">
        <v>2087</v>
      </c>
      <c r="B47" s="162" t="s">
        <v>881</v>
      </c>
      <c r="C47" s="163">
        <v>566.94000000000005</v>
      </c>
      <c r="D47" s="164">
        <v>566.94000000000005</v>
      </c>
      <c r="E47" s="165" t="s">
        <v>4060</v>
      </c>
      <c r="F47" s="166" t="s">
        <v>2571</v>
      </c>
      <c r="G47" s="172">
        <f>VLOOKUP(A47,РАСЧЕТ!$A$3:$AW$1220,49,0)</f>
        <v>341.66619778851464</v>
      </c>
      <c r="H47" s="172">
        <f t="shared" si="0"/>
        <v>-225.27380221148542</v>
      </c>
    </row>
    <row r="48" spans="1:8" ht="12.6" customHeight="1" x14ac:dyDescent="0.3">
      <c r="A48" s="161" t="s">
        <v>1275</v>
      </c>
      <c r="B48" s="162" t="s">
        <v>892</v>
      </c>
      <c r="C48" s="168"/>
      <c r="D48" s="169"/>
      <c r="E48" s="165" t="s">
        <v>4060</v>
      </c>
      <c r="F48" s="166" t="s">
        <v>2633</v>
      </c>
      <c r="G48" s="172">
        <f>VLOOKUP(A48,РАСЧЕТ!$A$3:$AW$1220,49,0)</f>
        <v>0</v>
      </c>
      <c r="H48" s="172">
        <f t="shared" si="0"/>
        <v>0</v>
      </c>
    </row>
    <row r="49" spans="1:8" ht="12.6" customHeight="1" x14ac:dyDescent="0.3">
      <c r="A49" s="161" t="s">
        <v>3543</v>
      </c>
      <c r="B49" s="162" t="s">
        <v>892</v>
      </c>
      <c r="C49" s="163">
        <v>657.13</v>
      </c>
      <c r="D49" s="164">
        <v>657.13</v>
      </c>
      <c r="E49" s="165" t="s">
        <v>3980</v>
      </c>
      <c r="F49" s="166" t="s">
        <v>3981</v>
      </c>
      <c r="G49" s="172">
        <f>VLOOKUP(A49,РАСЧЕТ!$A$3:$AW$1220,49,0)</f>
        <v>396.02218380032383</v>
      </c>
      <c r="H49" s="172">
        <f t="shared" si="0"/>
        <v>-261.10781619967617</v>
      </c>
    </row>
    <row r="50" spans="1:8" ht="12.6" customHeight="1" x14ac:dyDescent="0.3">
      <c r="A50" s="161" t="s">
        <v>1925</v>
      </c>
      <c r="B50" s="162" t="s">
        <v>506</v>
      </c>
      <c r="C50" s="163">
        <v>614.17999999999995</v>
      </c>
      <c r="D50" s="164">
        <v>614.17999999999995</v>
      </c>
      <c r="E50" s="165" t="s">
        <v>4060</v>
      </c>
      <c r="F50" s="166" t="s">
        <v>2618</v>
      </c>
      <c r="G50" s="172">
        <f>VLOOKUP(A50,РАСЧЕТ!$A$3:$AW$1220,49,0)</f>
        <v>370.1383809375576</v>
      </c>
      <c r="H50" s="172">
        <f t="shared" si="0"/>
        <v>-244.04161906244235</v>
      </c>
    </row>
    <row r="51" spans="1:8" ht="12.6" customHeight="1" x14ac:dyDescent="0.3">
      <c r="A51" s="161" t="s">
        <v>3544</v>
      </c>
      <c r="B51" s="162" t="s">
        <v>495</v>
      </c>
      <c r="C51" s="163">
        <v>678.61</v>
      </c>
      <c r="D51" s="164">
        <v>678.61</v>
      </c>
      <c r="E51" s="165" t="s">
        <v>4060</v>
      </c>
      <c r="F51" s="166" t="s">
        <v>3982</v>
      </c>
      <c r="G51" s="172">
        <f>VLOOKUP(A51,РАСЧЕТ!$A$3:$AW$1220,49,0)</f>
        <v>408.96408523170697</v>
      </c>
      <c r="H51" s="172">
        <f t="shared" si="0"/>
        <v>-269.64591476829304</v>
      </c>
    </row>
    <row r="52" spans="1:8" ht="12.6" customHeight="1" x14ac:dyDescent="0.3">
      <c r="A52" s="161" t="s">
        <v>3545</v>
      </c>
      <c r="B52" s="162" t="s">
        <v>780</v>
      </c>
      <c r="C52" s="163">
        <v>592.71</v>
      </c>
      <c r="D52" s="164">
        <v>592.71</v>
      </c>
      <c r="E52" s="165" t="s">
        <v>4060</v>
      </c>
      <c r="F52" s="166" t="s">
        <v>3984</v>
      </c>
      <c r="G52" s="172">
        <f>VLOOKUP(A52,РАСЧЕТ!$A$3:$AW$1220,49,0)</f>
        <v>357.1964795061744</v>
      </c>
      <c r="H52" s="172">
        <f t="shared" si="0"/>
        <v>-235.51352049382564</v>
      </c>
    </row>
    <row r="53" spans="1:8" ht="12.6" customHeight="1" x14ac:dyDescent="0.3">
      <c r="A53" s="161" t="s">
        <v>1963</v>
      </c>
      <c r="B53" s="162" t="s">
        <v>740</v>
      </c>
      <c r="C53" s="163">
        <v>678.61</v>
      </c>
      <c r="D53" s="164">
        <v>678.61</v>
      </c>
      <c r="E53" s="165" t="s">
        <v>4060</v>
      </c>
      <c r="F53" s="166" t="s">
        <v>2663</v>
      </c>
      <c r="G53" s="172">
        <f>VLOOKUP(A53,РАСЧЕТ!$A$3:$AW$1220,49,0)</f>
        <v>408.96408523170697</v>
      </c>
      <c r="H53" s="172">
        <f t="shared" si="0"/>
        <v>-269.64591476829304</v>
      </c>
    </row>
    <row r="54" spans="1:8" ht="12.6" customHeight="1" x14ac:dyDescent="0.3">
      <c r="A54" s="161" t="s">
        <v>2090</v>
      </c>
      <c r="B54" s="162" t="s">
        <v>754</v>
      </c>
      <c r="C54" s="163">
        <v>678.61</v>
      </c>
      <c r="D54" s="164">
        <v>678.61</v>
      </c>
      <c r="E54" s="165" t="s">
        <v>4060</v>
      </c>
      <c r="F54" s="166" t="s">
        <v>2494</v>
      </c>
      <c r="G54" s="172">
        <f>VLOOKUP(A54,РАСЧЕТ!$A$3:$AW$1220,49,0)</f>
        <v>408.96408523170697</v>
      </c>
      <c r="H54" s="172">
        <f t="shared" si="0"/>
        <v>-269.64591476829304</v>
      </c>
    </row>
    <row r="55" spans="1:8" ht="12.6" customHeight="1" x14ac:dyDescent="0.3">
      <c r="A55" s="161" t="s">
        <v>3555</v>
      </c>
      <c r="B55" s="162" t="s">
        <v>787</v>
      </c>
      <c r="C55" s="163">
        <v>592.71</v>
      </c>
      <c r="D55" s="164">
        <v>592.71</v>
      </c>
      <c r="E55" s="165" t="s">
        <v>4060</v>
      </c>
      <c r="F55" s="166" t="s">
        <v>4063</v>
      </c>
      <c r="G55" s="172">
        <f>VLOOKUP(A55,РАСЧЕТ!$A$3:$AW$1220,49,0)</f>
        <v>357.1964795061744</v>
      </c>
      <c r="H55" s="172">
        <f t="shared" si="0"/>
        <v>-235.51352049382564</v>
      </c>
    </row>
    <row r="56" spans="1:8" ht="12.6" customHeight="1" x14ac:dyDescent="0.3">
      <c r="A56" s="161" t="s">
        <v>2164</v>
      </c>
      <c r="B56" s="162" t="s">
        <v>549</v>
      </c>
      <c r="C56" s="163">
        <v>678.61</v>
      </c>
      <c r="D56" s="164">
        <v>678.61</v>
      </c>
      <c r="E56" s="165" t="s">
        <v>4060</v>
      </c>
      <c r="F56" s="166" t="s">
        <v>2664</v>
      </c>
      <c r="G56" s="172">
        <f>VLOOKUP(A56,РАСЧЕТ!$A$3:$AW$1220,49,0)</f>
        <v>408.96408523170697</v>
      </c>
      <c r="H56" s="172">
        <f t="shared" si="0"/>
        <v>-269.64591476829304</v>
      </c>
    </row>
    <row r="57" spans="1:8" ht="12.6" customHeight="1" x14ac:dyDescent="0.3">
      <c r="A57" s="161" t="s">
        <v>2066</v>
      </c>
      <c r="B57" s="162" t="s">
        <v>1045</v>
      </c>
      <c r="C57" s="163">
        <v>678.61</v>
      </c>
      <c r="D57" s="164">
        <v>678.61</v>
      </c>
      <c r="E57" s="165" t="s">
        <v>4060</v>
      </c>
      <c r="F57" s="166" t="s">
        <v>2666</v>
      </c>
      <c r="G57" s="172">
        <f>VLOOKUP(A57,РАСЧЕТ!$A$3:$AW$1220,49,0)</f>
        <v>408.96408523170697</v>
      </c>
      <c r="H57" s="172">
        <f t="shared" si="0"/>
        <v>-269.64591476829304</v>
      </c>
    </row>
    <row r="58" spans="1:8" ht="12.6" customHeight="1" x14ac:dyDescent="0.3">
      <c r="A58" s="161" t="s">
        <v>3546</v>
      </c>
      <c r="B58" s="162" t="s">
        <v>508</v>
      </c>
      <c r="C58" s="163">
        <v>265.7</v>
      </c>
      <c r="D58" s="164">
        <v>265.7</v>
      </c>
      <c r="E58" s="165" t="s">
        <v>4060</v>
      </c>
      <c r="F58" s="166" t="s">
        <v>3986</v>
      </c>
      <c r="G58" s="172">
        <f>VLOOKUP(A58,РАСЧЕТ!$A$3:$AW$1220,49,0)</f>
        <v>160.12255977862992</v>
      </c>
      <c r="H58" s="172">
        <f t="shared" si="0"/>
        <v>-105.57744022137007</v>
      </c>
    </row>
    <row r="59" spans="1:8" ht="12.6" customHeight="1" x14ac:dyDescent="0.3">
      <c r="A59" s="161" t="s">
        <v>3554</v>
      </c>
      <c r="B59" s="162" t="s">
        <v>508</v>
      </c>
      <c r="C59" s="163">
        <v>327.01</v>
      </c>
      <c r="D59" s="164">
        <v>327.01</v>
      </c>
      <c r="E59" s="165" t="s">
        <v>4065</v>
      </c>
      <c r="F59" s="166" t="s">
        <v>4066</v>
      </c>
      <c r="G59" s="172">
        <f>VLOOKUP(A59,РАСЧЕТ!$A$3:$AW$1220,49,0)</f>
        <v>197.07391972754453</v>
      </c>
      <c r="H59" s="172">
        <f t="shared" si="0"/>
        <v>-129.93608027245546</v>
      </c>
    </row>
    <row r="60" spans="1:8" ht="12.6" customHeight="1" x14ac:dyDescent="0.3">
      <c r="A60" s="161" t="s">
        <v>2204</v>
      </c>
      <c r="B60" s="162" t="s">
        <v>537</v>
      </c>
      <c r="C60" s="163">
        <v>678.61</v>
      </c>
      <c r="D60" s="164">
        <v>678.61</v>
      </c>
      <c r="E60" s="165" t="s">
        <v>4060</v>
      </c>
      <c r="F60" s="166" t="s">
        <v>3409</v>
      </c>
      <c r="G60" s="172">
        <f>VLOOKUP(A60,РАСЧЕТ!$A$3:$AW$1220,49,0)</f>
        <v>408.96408523170697</v>
      </c>
      <c r="H60" s="172">
        <f t="shared" si="0"/>
        <v>-269.64591476829304</v>
      </c>
    </row>
    <row r="61" spans="1:8" ht="12.6" customHeight="1" x14ac:dyDescent="0.3">
      <c r="A61" s="161" t="s">
        <v>2212</v>
      </c>
      <c r="B61" s="162" t="s">
        <v>792</v>
      </c>
      <c r="C61" s="163">
        <v>678.61</v>
      </c>
      <c r="D61" s="164">
        <v>678.61</v>
      </c>
      <c r="E61" s="165" t="s">
        <v>4060</v>
      </c>
      <c r="F61" s="166" t="s">
        <v>3410</v>
      </c>
      <c r="G61" s="172">
        <f>VLOOKUP(A61,РАСЧЕТ!$A$3:$AW$1220,49,0)</f>
        <v>408.96408523170697</v>
      </c>
      <c r="H61" s="172">
        <f t="shared" si="0"/>
        <v>-269.64591476829304</v>
      </c>
    </row>
    <row r="62" spans="1:8" ht="12.6" customHeight="1" x14ac:dyDescent="0.3">
      <c r="A62" s="161" t="s">
        <v>1923</v>
      </c>
      <c r="B62" s="162" t="s">
        <v>728</v>
      </c>
      <c r="C62" s="163">
        <v>652.84</v>
      </c>
      <c r="D62" s="164">
        <v>652.84</v>
      </c>
      <c r="E62" s="165" t="s">
        <v>4060</v>
      </c>
      <c r="F62" s="166" t="s">
        <v>2628</v>
      </c>
      <c r="G62" s="172">
        <f>VLOOKUP(A62,РАСЧЕТ!$A$3:$AW$1220,49,0)</f>
        <v>393.43380351404716</v>
      </c>
      <c r="H62" s="172">
        <f t="shared" si="0"/>
        <v>-259.40619648595288</v>
      </c>
    </row>
    <row r="63" spans="1:8" ht="12.6" customHeight="1" x14ac:dyDescent="0.3">
      <c r="A63" s="161" t="s">
        <v>3547</v>
      </c>
      <c r="B63" s="162" t="s">
        <v>511</v>
      </c>
      <c r="C63" s="163">
        <v>584.11</v>
      </c>
      <c r="D63" s="164">
        <v>584.11</v>
      </c>
      <c r="E63" s="165" t="s">
        <v>4060</v>
      </c>
      <c r="F63" s="166" t="s">
        <v>3988</v>
      </c>
      <c r="G63" s="172">
        <f>VLOOKUP(A63,РАСЧЕТ!$A$3:$AW$1220,49,0)</f>
        <v>352.01971893362111</v>
      </c>
      <c r="H63" s="172">
        <f t="shared" si="0"/>
        <v>-232.09028106637891</v>
      </c>
    </row>
    <row r="64" spans="1:8" ht="12.6" customHeight="1" x14ac:dyDescent="0.3">
      <c r="A64" s="161" t="s">
        <v>2206</v>
      </c>
      <c r="B64" s="162" t="s">
        <v>1076</v>
      </c>
      <c r="C64" s="163">
        <v>695.79</v>
      </c>
      <c r="D64" s="164">
        <v>695.79</v>
      </c>
      <c r="E64" s="165" t="s">
        <v>4060</v>
      </c>
      <c r="F64" s="166" t="s">
        <v>3416</v>
      </c>
      <c r="G64" s="172">
        <f>VLOOKUP(A64,РАСЧЕТ!$A$3:$AW$1220,49,0)</f>
        <v>419.31760637681344</v>
      </c>
      <c r="H64" s="172">
        <f t="shared" si="0"/>
        <v>-276.47239362318652</v>
      </c>
    </row>
    <row r="65" spans="1:8" ht="12.6" customHeight="1" x14ac:dyDescent="0.3">
      <c r="A65" s="161" t="s">
        <v>1924</v>
      </c>
      <c r="B65" s="162" t="s">
        <v>860</v>
      </c>
      <c r="C65" s="163">
        <v>670.02</v>
      </c>
      <c r="D65" s="164">
        <v>670.02</v>
      </c>
      <c r="E65" s="165" t="s">
        <v>4060</v>
      </c>
      <c r="F65" s="166" t="s">
        <v>2643</v>
      </c>
      <c r="G65" s="172">
        <f>VLOOKUP(A65,РАСЧЕТ!$A$3:$AW$1220,49,0)</f>
        <v>403.78732465915368</v>
      </c>
      <c r="H65" s="172">
        <f t="shared" si="0"/>
        <v>-266.2326753408463</v>
      </c>
    </row>
    <row r="66" spans="1:8" ht="12.6" customHeight="1" x14ac:dyDescent="0.3">
      <c r="A66" s="161" t="s">
        <v>3548</v>
      </c>
      <c r="B66" s="162" t="s">
        <v>759</v>
      </c>
      <c r="C66" s="163">
        <v>592.71</v>
      </c>
      <c r="D66" s="164">
        <v>592.71</v>
      </c>
      <c r="E66" s="165" t="s">
        <v>4060</v>
      </c>
      <c r="F66" s="166" t="s">
        <v>3990</v>
      </c>
      <c r="G66" s="172">
        <f>VLOOKUP(A66,РАСЧЕТ!$A$3:$AW$1220,49,0)</f>
        <v>357.1964795061744</v>
      </c>
      <c r="H66" s="172">
        <f t="shared" ref="H66:H129" si="1">G66-D66</f>
        <v>-235.51352049382564</v>
      </c>
    </row>
    <row r="67" spans="1:8" ht="12.6" customHeight="1" x14ac:dyDescent="0.3">
      <c r="A67" s="161" t="s">
        <v>2106</v>
      </c>
      <c r="B67" s="162" t="s">
        <v>550</v>
      </c>
      <c r="C67" s="163">
        <v>674.31</v>
      </c>
      <c r="D67" s="164">
        <v>674.31</v>
      </c>
      <c r="E67" s="165" t="s">
        <v>4060</v>
      </c>
      <c r="F67" s="166" t="s">
        <v>2648</v>
      </c>
      <c r="G67" s="172">
        <f>VLOOKUP(A67,РАСЧЕТ!$A$3:$AW$1220,49,0)</f>
        <v>406.37570494543036</v>
      </c>
      <c r="H67" s="172">
        <f t="shared" si="1"/>
        <v>-267.93429505456959</v>
      </c>
    </row>
    <row r="68" spans="1:8" ht="12.6" customHeight="1" x14ac:dyDescent="0.3">
      <c r="A68" s="161" t="s">
        <v>3549</v>
      </c>
      <c r="B68" s="162" t="s">
        <v>489</v>
      </c>
      <c r="C68" s="163">
        <v>286.14</v>
      </c>
      <c r="D68" s="164">
        <v>286.14</v>
      </c>
      <c r="E68" s="165" t="s">
        <v>4060</v>
      </c>
      <c r="F68" s="166" t="s">
        <v>3992</v>
      </c>
      <c r="G68" s="172">
        <f>VLOOKUP(A68,РАСЧЕТ!$A$3:$AW$1220,49,0)</f>
        <v>172.43967976160144</v>
      </c>
      <c r="H68" s="172">
        <f t="shared" si="1"/>
        <v>-113.70032023839855</v>
      </c>
    </row>
    <row r="69" spans="1:8" ht="12.6" customHeight="1" x14ac:dyDescent="0.3">
      <c r="A69" s="161" t="s">
        <v>3553</v>
      </c>
      <c r="B69" s="162" t="s">
        <v>489</v>
      </c>
      <c r="C69" s="163">
        <v>306.57</v>
      </c>
      <c r="D69" s="164">
        <v>306.57</v>
      </c>
      <c r="E69" s="165" t="s">
        <v>4068</v>
      </c>
      <c r="F69" s="166" t="s">
        <v>4069</v>
      </c>
      <c r="G69" s="172">
        <f>VLOOKUP(A69,РАСЧЕТ!$A$3:$AW$1220,49,0)</f>
        <v>184.75679974457302</v>
      </c>
      <c r="H69" s="172">
        <f t="shared" si="1"/>
        <v>-121.81320025542698</v>
      </c>
    </row>
    <row r="70" spans="1:8" ht="12.6" customHeight="1" x14ac:dyDescent="0.3">
      <c r="A70" s="161" t="s">
        <v>2264</v>
      </c>
      <c r="B70" s="162" t="s">
        <v>551</v>
      </c>
      <c r="C70" s="163">
        <v>674.31</v>
      </c>
      <c r="D70" s="164">
        <v>674.31</v>
      </c>
      <c r="E70" s="165" t="s">
        <v>4060</v>
      </c>
      <c r="F70" s="166" t="s">
        <v>3405</v>
      </c>
      <c r="G70" s="172">
        <f>VLOOKUP(A70,РАСЧЕТ!$A$3:$AW$1220,49,0)</f>
        <v>406.37570494543036</v>
      </c>
      <c r="H70" s="172">
        <f t="shared" si="1"/>
        <v>-267.93429505456959</v>
      </c>
    </row>
    <row r="71" spans="1:8" ht="12.6" customHeight="1" x14ac:dyDescent="0.3">
      <c r="A71" s="161" t="s">
        <v>1916</v>
      </c>
      <c r="B71" s="162" t="s">
        <v>1046</v>
      </c>
      <c r="C71" s="163">
        <v>674.31</v>
      </c>
      <c r="D71" s="164">
        <v>674.31</v>
      </c>
      <c r="E71" s="165" t="s">
        <v>4060</v>
      </c>
      <c r="F71" s="166" t="s">
        <v>2653</v>
      </c>
      <c r="G71" s="172">
        <f>VLOOKUP(A71,РАСЧЕТ!$A$3:$AW$1220,49,0)</f>
        <v>406.37570494543036</v>
      </c>
      <c r="H71" s="172">
        <f t="shared" si="1"/>
        <v>-267.93429505456959</v>
      </c>
    </row>
    <row r="72" spans="1:8" ht="12.6" customHeight="1" x14ac:dyDescent="0.3">
      <c r="A72" s="161" t="s">
        <v>3550</v>
      </c>
      <c r="B72" s="162" t="s">
        <v>498</v>
      </c>
      <c r="C72" s="163">
        <v>592.71</v>
      </c>
      <c r="D72" s="164">
        <v>592.71</v>
      </c>
      <c r="E72" s="165" t="s">
        <v>4060</v>
      </c>
      <c r="F72" s="166" t="s">
        <v>3994</v>
      </c>
      <c r="G72" s="172">
        <f>VLOOKUP(A72,РАСЧЕТ!$A$3:$AW$1220,49,0)</f>
        <v>357.1964795061744</v>
      </c>
      <c r="H72" s="172">
        <f t="shared" si="1"/>
        <v>-235.51352049382564</v>
      </c>
    </row>
    <row r="73" spans="1:8" ht="12.6" customHeight="1" x14ac:dyDescent="0.3">
      <c r="A73" s="161" t="s">
        <v>2329</v>
      </c>
      <c r="B73" s="162" t="s">
        <v>873</v>
      </c>
      <c r="C73" s="163">
        <v>674.31</v>
      </c>
      <c r="D73" s="164">
        <v>674.31</v>
      </c>
      <c r="E73" s="165" t="s">
        <v>4060</v>
      </c>
      <c r="F73" s="166" t="s">
        <v>3408</v>
      </c>
      <c r="G73" s="172">
        <f>VLOOKUP(A73,РАСЧЕТ!$A$3:$AW$1220,49,0)</f>
        <v>406.37570494543036</v>
      </c>
      <c r="H73" s="172">
        <f t="shared" si="1"/>
        <v>-267.93429505456959</v>
      </c>
    </row>
    <row r="74" spans="1:8" ht="12.6" customHeight="1" x14ac:dyDescent="0.3">
      <c r="A74" s="161" t="s">
        <v>1951</v>
      </c>
      <c r="B74" s="162" t="s">
        <v>899</v>
      </c>
      <c r="C74" s="163">
        <v>652.84</v>
      </c>
      <c r="D74" s="164">
        <v>652.84</v>
      </c>
      <c r="E74" s="165" t="s">
        <v>4060</v>
      </c>
      <c r="F74" s="166" t="s">
        <v>2629</v>
      </c>
      <c r="G74" s="172">
        <f>VLOOKUP(A74,РАСЧЕТ!$A$3:$AW$1220,49,0)</f>
        <v>393.43380351404716</v>
      </c>
      <c r="H74" s="172">
        <f t="shared" si="1"/>
        <v>-259.40619648595288</v>
      </c>
    </row>
    <row r="75" spans="1:8" ht="12.6" customHeight="1" x14ac:dyDescent="0.3">
      <c r="A75" s="161" t="s">
        <v>2352</v>
      </c>
      <c r="B75" s="162" t="s">
        <v>714</v>
      </c>
      <c r="C75" s="163">
        <v>807.46</v>
      </c>
      <c r="D75" s="164">
        <v>807.46</v>
      </c>
      <c r="E75" s="165" t="s">
        <v>4060</v>
      </c>
      <c r="F75" s="166" t="s">
        <v>3393</v>
      </c>
      <c r="G75" s="172">
        <f>VLOOKUP(A75,РАСЧЕТ!$A$3:$AW$1220,49,0)</f>
        <v>486.61549382000578</v>
      </c>
      <c r="H75" s="172">
        <f t="shared" si="1"/>
        <v>-320.84450617999426</v>
      </c>
    </row>
    <row r="76" spans="1:8" ht="12.6" customHeight="1" x14ac:dyDescent="0.3">
      <c r="A76" s="161" t="s">
        <v>2242</v>
      </c>
      <c r="B76" s="162" t="s">
        <v>507</v>
      </c>
      <c r="C76" s="163">
        <v>674.31</v>
      </c>
      <c r="D76" s="164">
        <v>674.31</v>
      </c>
      <c r="E76" s="165" t="s">
        <v>4060</v>
      </c>
      <c r="F76" s="166" t="s">
        <v>3406</v>
      </c>
      <c r="G76" s="172">
        <f>VLOOKUP(A76,РАСЧЕТ!$A$3:$AW$1220,49,0)</f>
        <v>406.37570494543036</v>
      </c>
      <c r="H76" s="172">
        <f t="shared" si="1"/>
        <v>-267.93429505456959</v>
      </c>
    </row>
    <row r="77" spans="1:8" ht="12.6" customHeight="1" x14ac:dyDescent="0.3">
      <c r="A77" s="161" t="s">
        <v>1455</v>
      </c>
      <c r="B77" s="162" t="s">
        <v>1114</v>
      </c>
      <c r="C77" s="163">
        <v>704.38</v>
      </c>
      <c r="D77" s="164">
        <v>704.38</v>
      </c>
      <c r="E77" s="165" t="s">
        <v>4060</v>
      </c>
      <c r="F77" s="166" t="s">
        <v>2681</v>
      </c>
      <c r="G77" s="172">
        <f>VLOOKUP(A77,РАСЧЕТ!$A$3:$AW$1220,49,0)</f>
        <v>424.49436694936662</v>
      </c>
      <c r="H77" s="172">
        <f t="shared" si="1"/>
        <v>-279.88563305063337</v>
      </c>
    </row>
    <row r="78" spans="1:8" ht="12.6" customHeight="1" x14ac:dyDescent="0.3">
      <c r="A78" s="161" t="s">
        <v>1955</v>
      </c>
      <c r="B78" s="162" t="s">
        <v>533</v>
      </c>
      <c r="C78" s="163">
        <v>811.75</v>
      </c>
      <c r="D78" s="164">
        <v>811.75</v>
      </c>
      <c r="E78" s="165" t="s">
        <v>4060</v>
      </c>
      <c r="F78" s="166" t="s">
        <v>2713</v>
      </c>
      <c r="G78" s="172">
        <f>VLOOKUP(A78,РАСЧЕТ!$A$3:$AW$1220,49,0)</f>
        <v>489.20387410628234</v>
      </c>
      <c r="H78" s="172">
        <f t="shared" si="1"/>
        <v>-322.54612589371766</v>
      </c>
    </row>
    <row r="79" spans="1:8" ht="12.6" customHeight="1" x14ac:dyDescent="0.3">
      <c r="A79" s="161" t="s">
        <v>2249</v>
      </c>
      <c r="B79" s="162" t="s">
        <v>538</v>
      </c>
      <c r="C79" s="163">
        <v>687.2</v>
      </c>
      <c r="D79" s="164">
        <v>687.2</v>
      </c>
      <c r="E79" s="165" t="s">
        <v>4060</v>
      </c>
      <c r="F79" s="166" t="s">
        <v>3414</v>
      </c>
      <c r="G79" s="172">
        <f>VLOOKUP(A79,РАСЧЕТ!$A$3:$AW$1220,49,0)</f>
        <v>414.14084580426021</v>
      </c>
      <c r="H79" s="172">
        <f t="shared" si="1"/>
        <v>-273.05915419573984</v>
      </c>
    </row>
    <row r="80" spans="1:8" ht="12.6" customHeight="1" x14ac:dyDescent="0.3">
      <c r="A80" s="161" t="s">
        <v>1926</v>
      </c>
      <c r="B80" s="162" t="s">
        <v>509</v>
      </c>
      <c r="C80" s="163">
        <v>674.31</v>
      </c>
      <c r="D80" s="164">
        <v>674.31</v>
      </c>
      <c r="E80" s="165" t="s">
        <v>4060</v>
      </c>
      <c r="F80" s="166" t="s">
        <v>2652</v>
      </c>
      <c r="G80" s="172">
        <f>VLOOKUP(A80,РАСЧЕТ!$A$3:$AW$1220,49,0)</f>
        <v>406.37570494543036</v>
      </c>
      <c r="H80" s="172">
        <f t="shared" si="1"/>
        <v>-267.93429505456959</v>
      </c>
    </row>
    <row r="81" spans="1:8" ht="12.6" customHeight="1" x14ac:dyDescent="0.3">
      <c r="A81" s="161" t="s">
        <v>2292</v>
      </c>
      <c r="B81" s="162" t="s">
        <v>732</v>
      </c>
      <c r="C81" s="163">
        <v>674.31</v>
      </c>
      <c r="D81" s="164">
        <v>674.31</v>
      </c>
      <c r="E81" s="165" t="s">
        <v>4060</v>
      </c>
      <c r="F81" s="166" t="s">
        <v>3407</v>
      </c>
      <c r="G81" s="172">
        <f>VLOOKUP(A81,РАСЧЕТ!$A$3:$AW$1220,49,0)</f>
        <v>406.37570494543036</v>
      </c>
      <c r="H81" s="172">
        <f t="shared" si="1"/>
        <v>-267.93429505456959</v>
      </c>
    </row>
    <row r="82" spans="1:8" ht="12.6" customHeight="1" x14ac:dyDescent="0.3">
      <c r="A82" s="161" t="s">
        <v>2100</v>
      </c>
      <c r="B82" s="162" t="s">
        <v>882</v>
      </c>
      <c r="C82" s="163">
        <v>566.94000000000005</v>
      </c>
      <c r="D82" s="164">
        <v>566.94000000000005</v>
      </c>
      <c r="E82" s="165" t="s">
        <v>4060</v>
      </c>
      <c r="F82" s="166" t="s">
        <v>2570</v>
      </c>
      <c r="G82" s="172">
        <f>VLOOKUP(A82,РАСЧЕТ!$A$3:$AW$1220,49,0)</f>
        <v>341.66619778851464</v>
      </c>
      <c r="H82" s="172">
        <f t="shared" si="1"/>
        <v>-225.27380221148542</v>
      </c>
    </row>
    <row r="83" spans="1:8" ht="12.6" customHeight="1" x14ac:dyDescent="0.3">
      <c r="A83" s="161" t="s">
        <v>2053</v>
      </c>
      <c r="B83" s="162" t="s">
        <v>514</v>
      </c>
      <c r="C83" s="163">
        <v>661.43</v>
      </c>
      <c r="D83" s="164">
        <v>661.43</v>
      </c>
      <c r="E83" s="165" t="s">
        <v>4060</v>
      </c>
      <c r="F83" s="166" t="s">
        <v>2636</v>
      </c>
      <c r="G83" s="172">
        <f>VLOOKUP(A83,РАСЧЕТ!$A$3:$AW$1220,49,0)</f>
        <v>398.61056408660045</v>
      </c>
      <c r="H83" s="172">
        <f t="shared" si="1"/>
        <v>-262.8194359133995</v>
      </c>
    </row>
    <row r="84" spans="1:8" ht="12.6" customHeight="1" x14ac:dyDescent="0.3">
      <c r="A84" s="161" t="s">
        <v>2104</v>
      </c>
      <c r="B84" s="162" t="s">
        <v>1047</v>
      </c>
      <c r="C84" s="163">
        <v>661.43</v>
      </c>
      <c r="D84" s="164">
        <v>661.43</v>
      </c>
      <c r="E84" s="165" t="s">
        <v>4060</v>
      </c>
      <c r="F84" s="166" t="s">
        <v>2637</v>
      </c>
      <c r="G84" s="172">
        <f>VLOOKUP(A84,РАСЧЕТ!$A$3:$AW$1220,49,0)</f>
        <v>398.61056408660045</v>
      </c>
      <c r="H84" s="172">
        <f t="shared" si="1"/>
        <v>-262.8194359133995</v>
      </c>
    </row>
    <row r="85" spans="1:8" ht="12.6" customHeight="1" x14ac:dyDescent="0.3">
      <c r="A85" s="161" t="s">
        <v>1949</v>
      </c>
      <c r="B85" s="162" t="s">
        <v>863</v>
      </c>
      <c r="C85" s="163">
        <v>592.71</v>
      </c>
      <c r="D85" s="164">
        <v>592.71</v>
      </c>
      <c r="E85" s="165" t="s">
        <v>4060</v>
      </c>
      <c r="F85" s="166" t="s">
        <v>2611</v>
      </c>
      <c r="G85" s="172">
        <f>VLOOKUP(A85,РАСЧЕТ!$A$3:$AW$1220,49,0)</f>
        <v>357.1964795061744</v>
      </c>
      <c r="H85" s="172">
        <f t="shared" si="1"/>
        <v>-235.51352049382564</v>
      </c>
    </row>
    <row r="86" spans="1:8" ht="12.6" customHeight="1" x14ac:dyDescent="0.3">
      <c r="A86" s="161" t="s">
        <v>2245</v>
      </c>
      <c r="B86" s="162" t="s">
        <v>660</v>
      </c>
      <c r="C86" s="163">
        <v>734.44</v>
      </c>
      <c r="D86" s="164">
        <v>734.44</v>
      </c>
      <c r="E86" s="165" t="s">
        <v>4060</v>
      </c>
      <c r="F86" s="166" t="s">
        <v>3422</v>
      </c>
      <c r="G86" s="172">
        <f>VLOOKUP(A86,РАСЧЕТ!$A$3:$AW$1220,49,0)</f>
        <v>442.61302895330311</v>
      </c>
      <c r="H86" s="172">
        <f t="shared" si="1"/>
        <v>-291.82697104669694</v>
      </c>
    </row>
    <row r="87" spans="1:8" ht="12.6" customHeight="1" x14ac:dyDescent="0.3">
      <c r="A87" s="161" t="s">
        <v>2236</v>
      </c>
      <c r="B87" s="162" t="s">
        <v>523</v>
      </c>
      <c r="C87" s="163">
        <v>725.85</v>
      </c>
      <c r="D87" s="164">
        <v>725.85</v>
      </c>
      <c r="E87" s="165" t="s">
        <v>4060</v>
      </c>
      <c r="F87" s="166" t="s">
        <v>3421</v>
      </c>
      <c r="G87" s="172">
        <f>VLOOKUP(A87,РАСЧЕТ!$A$3:$AW$1220,49,0)</f>
        <v>437.43626838074982</v>
      </c>
      <c r="H87" s="172">
        <f t="shared" si="1"/>
        <v>-288.4137316192502</v>
      </c>
    </row>
    <row r="88" spans="1:8" ht="12.6" customHeight="1" x14ac:dyDescent="0.3">
      <c r="A88" s="161" t="s">
        <v>1944</v>
      </c>
      <c r="B88" s="162" t="s">
        <v>636</v>
      </c>
      <c r="C88" s="163">
        <v>687.2</v>
      </c>
      <c r="D88" s="164">
        <v>687.2</v>
      </c>
      <c r="E88" s="165" t="s">
        <v>4060</v>
      </c>
      <c r="F88" s="166" t="s">
        <v>2678</v>
      </c>
      <c r="G88" s="172">
        <f>VLOOKUP(A88,РАСЧЕТ!$A$3:$AW$1220,49,0)</f>
        <v>414.14084580426021</v>
      </c>
      <c r="H88" s="172">
        <f t="shared" si="1"/>
        <v>-273.05915419573984</v>
      </c>
    </row>
    <row r="89" spans="1:8" ht="12.6" customHeight="1" x14ac:dyDescent="0.3">
      <c r="A89" s="161" t="s">
        <v>1945</v>
      </c>
      <c r="B89" s="162" t="s">
        <v>749</v>
      </c>
      <c r="C89" s="163">
        <v>678.61</v>
      </c>
      <c r="D89" s="164">
        <v>678.61</v>
      </c>
      <c r="E89" s="165" t="s">
        <v>4060</v>
      </c>
      <c r="F89" s="166" t="s">
        <v>2665</v>
      </c>
      <c r="G89" s="172">
        <f>VLOOKUP(A89,РАСЧЕТ!$A$3:$AW$1220,49,0)</f>
        <v>408.96408523170697</v>
      </c>
      <c r="H89" s="172">
        <f t="shared" si="1"/>
        <v>-269.64591476829304</v>
      </c>
    </row>
    <row r="90" spans="1:8" ht="12.6" customHeight="1" x14ac:dyDescent="0.3">
      <c r="A90" s="161" t="s">
        <v>1952</v>
      </c>
      <c r="B90" s="162" t="s">
        <v>639</v>
      </c>
      <c r="C90" s="163">
        <v>592.71</v>
      </c>
      <c r="D90" s="164">
        <v>592.71</v>
      </c>
      <c r="E90" s="165" t="s">
        <v>4060</v>
      </c>
      <c r="F90" s="166" t="s">
        <v>2605</v>
      </c>
      <c r="G90" s="172">
        <f>VLOOKUP(A90,РАСЧЕТ!$A$3:$AW$1220,49,0)</f>
        <v>357.1964795061744</v>
      </c>
      <c r="H90" s="172">
        <f t="shared" si="1"/>
        <v>-235.51352049382564</v>
      </c>
    </row>
    <row r="91" spans="1:8" ht="12.6" customHeight="1" x14ac:dyDescent="0.3">
      <c r="A91" s="161" t="s">
        <v>1931</v>
      </c>
      <c r="B91" s="162" t="s">
        <v>510</v>
      </c>
      <c r="C91" s="163">
        <v>592.71</v>
      </c>
      <c r="D91" s="164">
        <v>592.71</v>
      </c>
      <c r="E91" s="165" t="s">
        <v>4060</v>
      </c>
      <c r="F91" s="166" t="s">
        <v>2607</v>
      </c>
      <c r="G91" s="172">
        <f>VLOOKUP(A91,РАСЧЕТ!$A$3:$AW$1220,49,0)</f>
        <v>357.1964795061744</v>
      </c>
      <c r="H91" s="172">
        <f t="shared" si="1"/>
        <v>-235.51352049382564</v>
      </c>
    </row>
    <row r="92" spans="1:8" ht="12.6" customHeight="1" x14ac:dyDescent="0.3">
      <c r="A92" s="161" t="s">
        <v>2118</v>
      </c>
      <c r="B92" s="162" t="s">
        <v>539</v>
      </c>
      <c r="C92" s="163">
        <v>755.92</v>
      </c>
      <c r="D92" s="164">
        <v>755.92</v>
      </c>
      <c r="E92" s="165" t="s">
        <v>4060</v>
      </c>
      <c r="F92" s="166" t="s">
        <v>2537</v>
      </c>
      <c r="G92" s="172">
        <f>VLOOKUP(A92,РАСЧЕТ!$A$3:$AW$1220,49,0)</f>
        <v>455.55493038468626</v>
      </c>
      <c r="H92" s="172">
        <f t="shared" si="1"/>
        <v>-300.3650696153137</v>
      </c>
    </row>
    <row r="93" spans="1:8" ht="12.6" customHeight="1" x14ac:dyDescent="0.3">
      <c r="A93" s="161" t="s">
        <v>2140</v>
      </c>
      <c r="B93" s="162" t="s">
        <v>529</v>
      </c>
      <c r="C93" s="163">
        <v>747.33</v>
      </c>
      <c r="D93" s="164">
        <v>747.33</v>
      </c>
      <c r="E93" s="165" t="s">
        <v>4060</v>
      </c>
      <c r="F93" s="166" t="s">
        <v>2536</v>
      </c>
      <c r="G93" s="172">
        <f>VLOOKUP(A93,РАСЧЕТ!$A$3:$AW$1220,49,0)</f>
        <v>450.37816981213297</v>
      </c>
      <c r="H93" s="172">
        <f t="shared" si="1"/>
        <v>-296.95183018786707</v>
      </c>
    </row>
    <row r="94" spans="1:8" ht="12.6" customHeight="1" x14ac:dyDescent="0.3">
      <c r="A94" s="161" t="s">
        <v>2059</v>
      </c>
      <c r="B94" s="162" t="s">
        <v>485</v>
      </c>
      <c r="C94" s="163">
        <v>747.33</v>
      </c>
      <c r="D94" s="164">
        <v>747.33</v>
      </c>
      <c r="E94" s="165" t="s">
        <v>4060</v>
      </c>
      <c r="F94" s="166" t="s">
        <v>2701</v>
      </c>
      <c r="G94" s="172">
        <f>VLOOKUP(A94,РАСЧЕТ!$A$3:$AW$1220,49,0)</f>
        <v>450.37816981213297</v>
      </c>
      <c r="H94" s="172">
        <f t="shared" si="1"/>
        <v>-296.95183018786707</v>
      </c>
    </row>
    <row r="95" spans="1:8" ht="12.6" customHeight="1" x14ac:dyDescent="0.3">
      <c r="A95" s="161" t="s">
        <v>2129</v>
      </c>
      <c r="B95" s="162" t="s">
        <v>741</v>
      </c>
      <c r="C95" s="163">
        <v>584.12</v>
      </c>
      <c r="D95" s="164">
        <v>584.12</v>
      </c>
      <c r="E95" s="165" t="s">
        <v>4060</v>
      </c>
      <c r="F95" s="166" t="s">
        <v>2568</v>
      </c>
      <c r="G95" s="172">
        <f>VLOOKUP(A95,РАСЧЕТ!$A$3:$AW$1220,49,0)</f>
        <v>352.01971893362111</v>
      </c>
      <c r="H95" s="172">
        <f t="shared" si="1"/>
        <v>-232.1002810663789</v>
      </c>
    </row>
    <row r="96" spans="1:8" ht="12.6" customHeight="1" x14ac:dyDescent="0.3">
      <c r="A96" s="161" t="s">
        <v>2342</v>
      </c>
      <c r="B96" s="162" t="s">
        <v>543</v>
      </c>
      <c r="C96" s="163">
        <v>592.71</v>
      </c>
      <c r="D96" s="164">
        <v>592.71</v>
      </c>
      <c r="E96" s="165" t="s">
        <v>4060</v>
      </c>
      <c r="F96" s="166" t="s">
        <v>3396</v>
      </c>
      <c r="G96" s="172">
        <f>VLOOKUP(A96,РАСЧЕТ!$A$3:$AW$1220,49,0)</f>
        <v>357.1964795061744</v>
      </c>
      <c r="H96" s="172">
        <f t="shared" si="1"/>
        <v>-235.51352049382564</v>
      </c>
    </row>
    <row r="97" spans="1:8" ht="12.6" customHeight="1" x14ac:dyDescent="0.3">
      <c r="A97" s="161" t="s">
        <v>2098</v>
      </c>
      <c r="B97" s="162" t="s">
        <v>853</v>
      </c>
      <c r="C97" s="163">
        <v>678.61</v>
      </c>
      <c r="D97" s="164">
        <v>678.61</v>
      </c>
      <c r="E97" s="165" t="s">
        <v>4060</v>
      </c>
      <c r="F97" s="166" t="s">
        <v>2564</v>
      </c>
      <c r="G97" s="172">
        <f>VLOOKUP(A97,РАСЧЕТ!$A$3:$AW$1220,49,0)</f>
        <v>408.96408523170697</v>
      </c>
      <c r="H97" s="172">
        <f t="shared" si="1"/>
        <v>-269.64591476829304</v>
      </c>
    </row>
    <row r="98" spans="1:8" ht="12.6" customHeight="1" x14ac:dyDescent="0.3">
      <c r="A98" s="161" t="s">
        <v>1959</v>
      </c>
      <c r="B98" s="162" t="s">
        <v>837</v>
      </c>
      <c r="C98" s="163">
        <v>725.85</v>
      </c>
      <c r="D98" s="164">
        <v>725.85</v>
      </c>
      <c r="E98" s="165" t="s">
        <v>4060</v>
      </c>
      <c r="F98" s="166" t="s">
        <v>2686</v>
      </c>
      <c r="G98" s="172">
        <f>VLOOKUP(A98,РАСЧЕТ!$A$3:$AW$1220,49,0)</f>
        <v>437.43626838074982</v>
      </c>
      <c r="H98" s="172">
        <f t="shared" si="1"/>
        <v>-288.4137316192502</v>
      </c>
    </row>
    <row r="99" spans="1:8" ht="12.6" customHeight="1" x14ac:dyDescent="0.3">
      <c r="A99" s="161" t="s">
        <v>2117</v>
      </c>
      <c r="B99" s="162" t="s">
        <v>796</v>
      </c>
      <c r="C99" s="163">
        <v>657.13</v>
      </c>
      <c r="D99" s="164">
        <v>657.13</v>
      </c>
      <c r="E99" s="165" t="s">
        <v>4060</v>
      </c>
      <c r="F99" s="166" t="s">
        <v>2543</v>
      </c>
      <c r="G99" s="172">
        <f>VLOOKUP(A99,РАСЧЕТ!$A$3:$AW$1220,49,0)</f>
        <v>396.02218380032383</v>
      </c>
      <c r="H99" s="172">
        <f t="shared" si="1"/>
        <v>-261.10781619967617</v>
      </c>
    </row>
    <row r="100" spans="1:8" ht="12.6" customHeight="1" x14ac:dyDescent="0.3">
      <c r="A100" s="161" t="s">
        <v>2056</v>
      </c>
      <c r="B100" s="162" t="s">
        <v>893</v>
      </c>
      <c r="C100" s="163">
        <v>670.02</v>
      </c>
      <c r="D100" s="164">
        <v>670.02</v>
      </c>
      <c r="E100" s="165" t="s">
        <v>4060</v>
      </c>
      <c r="F100" s="166" t="s">
        <v>2550</v>
      </c>
      <c r="G100" s="172">
        <f>VLOOKUP(A100,РАСЧЕТ!$A$3:$AW$1220,49,0)</f>
        <v>403.78732465915368</v>
      </c>
      <c r="H100" s="172">
        <f t="shared" si="1"/>
        <v>-266.2326753408463</v>
      </c>
    </row>
    <row r="101" spans="1:8" ht="12.6" customHeight="1" x14ac:dyDescent="0.3">
      <c r="A101" s="161" t="s">
        <v>2065</v>
      </c>
      <c r="B101" s="162" t="s">
        <v>736</v>
      </c>
      <c r="C101" s="163">
        <v>584.12</v>
      </c>
      <c r="D101" s="164">
        <v>584.12</v>
      </c>
      <c r="E101" s="165" t="s">
        <v>4060</v>
      </c>
      <c r="F101" s="166" t="s">
        <v>2578</v>
      </c>
      <c r="G101" s="172">
        <f>VLOOKUP(A101,РАСЧЕТ!$A$3:$AW$1220,49,0)</f>
        <v>352.01971893362111</v>
      </c>
      <c r="H101" s="172">
        <f t="shared" si="1"/>
        <v>-232.1002810663789</v>
      </c>
    </row>
    <row r="102" spans="1:8" ht="12.6" customHeight="1" x14ac:dyDescent="0.3">
      <c r="A102" s="161" t="s">
        <v>2058</v>
      </c>
      <c r="B102" s="162" t="s">
        <v>900</v>
      </c>
      <c r="C102" s="163">
        <v>743.03</v>
      </c>
      <c r="D102" s="164">
        <v>743.03</v>
      </c>
      <c r="E102" s="165" t="s">
        <v>4060</v>
      </c>
      <c r="F102" s="166" t="s">
        <v>2556</v>
      </c>
      <c r="G102" s="172">
        <f>VLOOKUP(A102,РАСЧЕТ!$A$3:$AW$1220,49,0)</f>
        <v>447.78978952585641</v>
      </c>
      <c r="H102" s="172">
        <f t="shared" si="1"/>
        <v>-295.24021047414357</v>
      </c>
    </row>
    <row r="103" spans="1:8" ht="12.6" customHeight="1" x14ac:dyDescent="0.3">
      <c r="A103" s="161" t="s">
        <v>2101</v>
      </c>
      <c r="B103" s="162" t="s">
        <v>889</v>
      </c>
      <c r="C103" s="163">
        <v>670.02</v>
      </c>
      <c r="D103" s="164">
        <v>670.02</v>
      </c>
      <c r="E103" s="165" t="s">
        <v>4060</v>
      </c>
      <c r="F103" s="166" t="s">
        <v>2644</v>
      </c>
      <c r="G103" s="172">
        <f>VLOOKUP(A103,РАСЧЕТ!$A$3:$AW$1220,49,0)</f>
        <v>403.78732465915368</v>
      </c>
      <c r="H103" s="172">
        <f t="shared" si="1"/>
        <v>-266.2326753408463</v>
      </c>
    </row>
    <row r="104" spans="1:8" ht="12.6" customHeight="1" x14ac:dyDescent="0.3">
      <c r="A104" s="161" t="s">
        <v>1917</v>
      </c>
      <c r="B104" s="162" t="s">
        <v>515</v>
      </c>
      <c r="C104" s="163">
        <v>584.12</v>
      </c>
      <c r="D104" s="164">
        <v>584.12</v>
      </c>
      <c r="E104" s="165" t="s">
        <v>4060</v>
      </c>
      <c r="F104" s="166" t="s">
        <v>2581</v>
      </c>
      <c r="G104" s="172">
        <f>VLOOKUP(A104,РАСЧЕТ!$A$3:$AW$1220,49,0)</f>
        <v>352.01971893362111</v>
      </c>
      <c r="H104" s="172">
        <f t="shared" si="1"/>
        <v>-232.1002810663789</v>
      </c>
    </row>
    <row r="105" spans="1:8" ht="12.6" customHeight="1" x14ac:dyDescent="0.3">
      <c r="A105" s="161" t="s">
        <v>1927</v>
      </c>
      <c r="B105" s="162" t="s">
        <v>788</v>
      </c>
      <c r="C105" s="163">
        <v>743.03</v>
      </c>
      <c r="D105" s="164">
        <v>743.03</v>
      </c>
      <c r="E105" s="165" t="s">
        <v>4060</v>
      </c>
      <c r="F105" s="166" t="s">
        <v>2699</v>
      </c>
      <c r="G105" s="172">
        <f>VLOOKUP(A105,РАСЧЕТ!$A$3:$AW$1220,49,0)</f>
        <v>447.78978952585641</v>
      </c>
      <c r="H105" s="172">
        <f t="shared" si="1"/>
        <v>-295.24021047414357</v>
      </c>
    </row>
    <row r="106" spans="1:8" ht="12.6" customHeight="1" x14ac:dyDescent="0.3">
      <c r="A106" s="161" t="s">
        <v>1930</v>
      </c>
      <c r="B106" s="162" t="s">
        <v>831</v>
      </c>
      <c r="C106" s="168"/>
      <c r="D106" s="169"/>
      <c r="E106" s="165" t="s">
        <v>4060</v>
      </c>
      <c r="F106" s="166" t="s">
        <v>2698</v>
      </c>
      <c r="G106" s="172">
        <f>VLOOKUP(A106,РАСЧЕТ!$A$3:$AW$1220,49,0)</f>
        <v>0</v>
      </c>
      <c r="H106" s="172">
        <f t="shared" si="1"/>
        <v>0</v>
      </c>
    </row>
    <row r="107" spans="1:8" ht="12.6" customHeight="1" x14ac:dyDescent="0.3">
      <c r="A107" s="161" t="s">
        <v>3534</v>
      </c>
      <c r="B107" s="162" t="s">
        <v>831</v>
      </c>
      <c r="C107" s="163">
        <v>743.03</v>
      </c>
      <c r="D107" s="164">
        <v>743.03</v>
      </c>
      <c r="E107" s="165" t="s">
        <v>3996</v>
      </c>
      <c r="F107" s="166" t="s">
        <v>3997</v>
      </c>
      <c r="G107" s="172">
        <f>VLOOKUP(A107,РАСЧЕТ!$A$3:$AW$1220,49,0)</f>
        <v>447.78978952585641</v>
      </c>
      <c r="H107" s="172">
        <f t="shared" si="1"/>
        <v>-295.24021047414357</v>
      </c>
    </row>
    <row r="108" spans="1:8" ht="12.6" customHeight="1" x14ac:dyDescent="0.3">
      <c r="A108" s="161" t="s">
        <v>1995</v>
      </c>
      <c r="B108" s="162" t="s">
        <v>715</v>
      </c>
      <c r="C108" s="163">
        <v>652.84</v>
      </c>
      <c r="D108" s="164">
        <v>652.84</v>
      </c>
      <c r="E108" s="165" t="s">
        <v>4060</v>
      </c>
      <c r="F108" s="166" t="s">
        <v>2630</v>
      </c>
      <c r="G108" s="172">
        <f>VLOOKUP(A108,РАСЧЕТ!$A$3:$AW$1220,49,0)</f>
        <v>393.43380351404716</v>
      </c>
      <c r="H108" s="172">
        <f t="shared" si="1"/>
        <v>-259.40619648595288</v>
      </c>
    </row>
    <row r="109" spans="1:8" ht="12.6" customHeight="1" x14ac:dyDescent="0.3">
      <c r="A109" s="161" t="s">
        <v>1946</v>
      </c>
      <c r="B109" s="162" t="s">
        <v>975</v>
      </c>
      <c r="C109" s="163">
        <v>584.12</v>
      </c>
      <c r="D109" s="164">
        <v>584.12</v>
      </c>
      <c r="E109" s="165" t="s">
        <v>4060</v>
      </c>
      <c r="F109" s="166" t="s">
        <v>2582</v>
      </c>
      <c r="G109" s="172">
        <f>VLOOKUP(A109,РАСЧЕТ!$A$3:$AW$1220,49,0)</f>
        <v>352.01971893362111</v>
      </c>
      <c r="H109" s="172">
        <f t="shared" si="1"/>
        <v>-232.1002810663789</v>
      </c>
    </row>
    <row r="110" spans="1:8" ht="12.6" customHeight="1" x14ac:dyDescent="0.3">
      <c r="A110" s="161" t="s">
        <v>2159</v>
      </c>
      <c r="B110" s="162" t="s">
        <v>1048</v>
      </c>
      <c r="C110" s="163">
        <v>670.02</v>
      </c>
      <c r="D110" s="164">
        <v>670.02</v>
      </c>
      <c r="E110" s="165" t="s">
        <v>4060</v>
      </c>
      <c r="F110" s="166" t="s">
        <v>2552</v>
      </c>
      <c r="G110" s="172">
        <f>VLOOKUP(A110,РАСЧЕТ!$A$3:$AW$1220,49,0)</f>
        <v>403.78732465915368</v>
      </c>
      <c r="H110" s="172">
        <f t="shared" si="1"/>
        <v>-266.2326753408463</v>
      </c>
    </row>
    <row r="111" spans="1:8" ht="12.6" customHeight="1" x14ac:dyDescent="0.3">
      <c r="A111" s="161" t="s">
        <v>2124</v>
      </c>
      <c r="B111" s="162" t="s">
        <v>1115</v>
      </c>
      <c r="C111" s="163">
        <v>743.03</v>
      </c>
      <c r="D111" s="164">
        <v>743.03</v>
      </c>
      <c r="E111" s="165" t="s">
        <v>4060</v>
      </c>
      <c r="F111" s="166" t="s">
        <v>2548</v>
      </c>
      <c r="G111" s="172">
        <f>VLOOKUP(A111,РАСЧЕТ!$A$3:$AW$1220,49,0)</f>
        <v>447.78978952585641</v>
      </c>
      <c r="H111" s="172">
        <f t="shared" si="1"/>
        <v>-295.24021047414357</v>
      </c>
    </row>
    <row r="112" spans="1:8" ht="12.6" customHeight="1" x14ac:dyDescent="0.3">
      <c r="A112" s="161" t="s">
        <v>1993</v>
      </c>
      <c r="B112" s="162" t="s">
        <v>486</v>
      </c>
      <c r="C112" s="163">
        <v>584.12</v>
      </c>
      <c r="D112" s="164">
        <v>584.12</v>
      </c>
      <c r="E112" s="165" t="s">
        <v>4060</v>
      </c>
      <c r="F112" s="166" t="s">
        <v>2585</v>
      </c>
      <c r="G112" s="172">
        <f>VLOOKUP(A112,РАСЧЕТ!$A$3:$AW$1220,49,0)</f>
        <v>352.01971893362111</v>
      </c>
      <c r="H112" s="172">
        <f t="shared" si="1"/>
        <v>-232.1002810663789</v>
      </c>
    </row>
    <row r="113" spans="1:8" ht="12.6" customHeight="1" x14ac:dyDescent="0.3">
      <c r="A113" s="161" t="s">
        <v>2062</v>
      </c>
      <c r="B113" s="162" t="s">
        <v>822</v>
      </c>
      <c r="C113" s="163">
        <v>670.02</v>
      </c>
      <c r="D113" s="164">
        <v>670.02</v>
      </c>
      <c r="E113" s="165" t="s">
        <v>4060</v>
      </c>
      <c r="F113" s="166" t="s">
        <v>2551</v>
      </c>
      <c r="G113" s="172">
        <f>VLOOKUP(A113,РАСЧЕТ!$A$3:$AW$1220,49,0)</f>
        <v>403.78732465915368</v>
      </c>
      <c r="H113" s="172">
        <f t="shared" si="1"/>
        <v>-266.2326753408463</v>
      </c>
    </row>
    <row r="114" spans="1:8" ht="12.6" customHeight="1" x14ac:dyDescent="0.3">
      <c r="A114" s="161" t="s">
        <v>2241</v>
      </c>
      <c r="B114" s="162" t="s">
        <v>733</v>
      </c>
      <c r="C114" s="163">
        <v>665.72</v>
      </c>
      <c r="D114" s="164">
        <v>665.72</v>
      </c>
      <c r="E114" s="165" t="s">
        <v>4060</v>
      </c>
      <c r="F114" s="166" t="s">
        <v>3403</v>
      </c>
      <c r="G114" s="172">
        <f>VLOOKUP(A114,РАСЧЕТ!$A$3:$AW$1220,49,0)</f>
        <v>401.19894437287707</v>
      </c>
      <c r="H114" s="172">
        <f t="shared" si="1"/>
        <v>-264.52105562712296</v>
      </c>
    </row>
    <row r="115" spans="1:8" ht="12.6" customHeight="1" x14ac:dyDescent="0.3">
      <c r="A115" s="161" t="s">
        <v>1954</v>
      </c>
      <c r="B115" s="162" t="s">
        <v>524</v>
      </c>
      <c r="C115" s="163">
        <v>584.12</v>
      </c>
      <c r="D115" s="164">
        <v>584.12</v>
      </c>
      <c r="E115" s="165" t="s">
        <v>4060</v>
      </c>
      <c r="F115" s="166" t="s">
        <v>2579</v>
      </c>
      <c r="G115" s="172">
        <f>VLOOKUP(A115,РАСЧЕТ!$A$3:$AW$1220,49,0)</f>
        <v>352.01971893362111</v>
      </c>
      <c r="H115" s="172">
        <f t="shared" si="1"/>
        <v>-232.1002810663789</v>
      </c>
    </row>
    <row r="116" spans="1:8" ht="12.6" customHeight="1" x14ac:dyDescent="0.3">
      <c r="A116" s="161" t="s">
        <v>1994</v>
      </c>
      <c r="B116" s="162" t="s">
        <v>540</v>
      </c>
      <c r="C116" s="163">
        <v>177.17</v>
      </c>
      <c r="D116" s="164">
        <v>177.17</v>
      </c>
      <c r="E116" s="165" t="s">
        <v>4060</v>
      </c>
      <c r="F116" s="166" t="s">
        <v>2692</v>
      </c>
      <c r="G116" s="172">
        <f>VLOOKUP(A116,РАСЧЕТ!$A$3:$AW$1220,49,0)</f>
        <v>106.83762767838351</v>
      </c>
      <c r="H116" s="172">
        <f t="shared" si="1"/>
        <v>-70.332372321616475</v>
      </c>
    </row>
    <row r="117" spans="1:8" ht="12.6" customHeight="1" x14ac:dyDescent="0.3">
      <c r="A117" s="161" t="s">
        <v>3558</v>
      </c>
      <c r="B117" s="162" t="s">
        <v>540</v>
      </c>
      <c r="C117" s="163">
        <v>557</v>
      </c>
      <c r="D117" s="164">
        <v>557</v>
      </c>
      <c r="E117" s="165" t="s">
        <v>4060</v>
      </c>
      <c r="F117" s="166" t="s">
        <v>4070</v>
      </c>
      <c r="G117" s="172">
        <f>VLOOKUP(A117,РАСЧЕТ!$A$3:$AW$1220,49,0)</f>
        <v>335.7754012749196</v>
      </c>
      <c r="H117" s="172">
        <f t="shared" si="1"/>
        <v>-221.2245987250804</v>
      </c>
    </row>
    <row r="118" spans="1:8" ht="12.6" customHeight="1" x14ac:dyDescent="0.3">
      <c r="A118" s="161" t="s">
        <v>1964</v>
      </c>
      <c r="B118" s="162" t="s">
        <v>883</v>
      </c>
      <c r="C118" s="163">
        <v>665.72</v>
      </c>
      <c r="D118" s="164">
        <v>665.72</v>
      </c>
      <c r="E118" s="165" t="s">
        <v>4060</v>
      </c>
      <c r="F118" s="166" t="s">
        <v>2638</v>
      </c>
      <c r="G118" s="172">
        <f>VLOOKUP(A118,РАСЧЕТ!$A$3:$AW$1220,49,0)</f>
        <v>401.19894437287707</v>
      </c>
      <c r="H118" s="172">
        <f t="shared" si="1"/>
        <v>-264.52105562712296</v>
      </c>
    </row>
    <row r="119" spans="1:8" ht="12.6" customHeight="1" x14ac:dyDescent="0.3">
      <c r="A119" s="161" t="s">
        <v>1957</v>
      </c>
      <c r="B119" s="162" t="s">
        <v>1119</v>
      </c>
      <c r="C119" s="163">
        <v>584.12</v>
      </c>
      <c r="D119" s="164">
        <v>584.12</v>
      </c>
      <c r="E119" s="165" t="s">
        <v>4060</v>
      </c>
      <c r="F119" s="166" t="s">
        <v>2577</v>
      </c>
      <c r="G119" s="172">
        <f>VLOOKUP(A119,РАСЧЕТ!$A$3:$AW$1220,49,0)</f>
        <v>352.01971893362111</v>
      </c>
      <c r="H119" s="172">
        <f t="shared" si="1"/>
        <v>-232.1002810663789</v>
      </c>
    </row>
    <row r="120" spans="1:8" ht="12.6" customHeight="1" x14ac:dyDescent="0.3">
      <c r="A120" s="161" t="s">
        <v>2023</v>
      </c>
      <c r="B120" s="162" t="s">
        <v>665</v>
      </c>
      <c r="C120" s="163">
        <v>627.07000000000005</v>
      </c>
      <c r="D120" s="164">
        <v>627.07000000000005</v>
      </c>
      <c r="E120" s="165" t="s">
        <v>4060</v>
      </c>
      <c r="F120" s="166" t="s">
        <v>2625</v>
      </c>
      <c r="G120" s="172">
        <f>VLOOKUP(A120,РАСЧЕТ!$A$3:$AW$1220,49,0)</f>
        <v>377.90352179638745</v>
      </c>
      <c r="H120" s="172">
        <f t="shared" si="1"/>
        <v>-249.1664782036126</v>
      </c>
    </row>
    <row r="121" spans="1:8" ht="12.6" customHeight="1" x14ac:dyDescent="0.3">
      <c r="A121" s="161" t="s">
        <v>1958</v>
      </c>
      <c r="B121" s="162" t="s">
        <v>750</v>
      </c>
      <c r="C121" s="163">
        <v>592.71</v>
      </c>
      <c r="D121" s="164">
        <v>592.71</v>
      </c>
      <c r="E121" s="165" t="s">
        <v>4060</v>
      </c>
      <c r="F121" s="166" t="s">
        <v>2609</v>
      </c>
      <c r="G121" s="172">
        <f>VLOOKUP(A121,РАСЧЕТ!$A$3:$AW$1220,49,0)</f>
        <v>357.1964795061744</v>
      </c>
      <c r="H121" s="172">
        <f t="shared" si="1"/>
        <v>-235.51352049382564</v>
      </c>
    </row>
    <row r="122" spans="1:8" ht="12.6" customHeight="1" x14ac:dyDescent="0.3">
      <c r="A122" s="161" t="s">
        <v>2050</v>
      </c>
      <c r="B122" s="162" t="s">
        <v>1077</v>
      </c>
      <c r="C122" s="163">
        <v>734.44</v>
      </c>
      <c r="D122" s="164">
        <v>734.44</v>
      </c>
      <c r="E122" s="165" t="s">
        <v>4060</v>
      </c>
      <c r="F122" s="166" t="s">
        <v>2697</v>
      </c>
      <c r="G122" s="172">
        <f>VLOOKUP(A122,РАСЧЕТ!$A$3:$AW$1220,49,0)</f>
        <v>442.61302895330311</v>
      </c>
      <c r="H122" s="172">
        <f t="shared" si="1"/>
        <v>-291.82697104669694</v>
      </c>
    </row>
    <row r="123" spans="1:8" ht="12.6" customHeight="1" x14ac:dyDescent="0.3">
      <c r="A123" s="161" t="s">
        <v>1989</v>
      </c>
      <c r="B123" s="162" t="s">
        <v>640</v>
      </c>
      <c r="C123" s="163">
        <v>734.44</v>
      </c>
      <c r="D123" s="164">
        <v>734.44</v>
      </c>
      <c r="E123" s="165" t="s">
        <v>4060</v>
      </c>
      <c r="F123" s="166" t="s">
        <v>2691</v>
      </c>
      <c r="G123" s="172">
        <f>VLOOKUP(A123,РАСЧЕТ!$A$3:$AW$1220,49,0)</f>
        <v>442.61302895330311</v>
      </c>
      <c r="H123" s="172">
        <f t="shared" si="1"/>
        <v>-291.82697104669694</v>
      </c>
    </row>
    <row r="124" spans="1:8" ht="12.6" customHeight="1" x14ac:dyDescent="0.3">
      <c r="A124" s="161" t="s">
        <v>2114</v>
      </c>
      <c r="B124" s="162" t="s">
        <v>751</v>
      </c>
      <c r="C124" s="163">
        <v>584.12</v>
      </c>
      <c r="D124" s="164">
        <v>584.12</v>
      </c>
      <c r="E124" s="165" t="s">
        <v>4060</v>
      </c>
      <c r="F124" s="166" t="s">
        <v>2583</v>
      </c>
      <c r="G124" s="172">
        <f>VLOOKUP(A124,РАСЧЕТ!$A$3:$AW$1220,49,0)</f>
        <v>352.01971893362111</v>
      </c>
      <c r="H124" s="172">
        <f t="shared" si="1"/>
        <v>-232.1002810663789</v>
      </c>
    </row>
    <row r="125" spans="1:8" ht="12.6" customHeight="1" x14ac:dyDescent="0.3">
      <c r="A125" s="161" t="s">
        <v>2092</v>
      </c>
      <c r="B125" s="162" t="s">
        <v>797</v>
      </c>
      <c r="C125" s="163">
        <v>665.72</v>
      </c>
      <c r="D125" s="164">
        <v>665.72</v>
      </c>
      <c r="E125" s="165" t="s">
        <v>4060</v>
      </c>
      <c r="F125" s="166" t="s">
        <v>2549</v>
      </c>
      <c r="G125" s="172">
        <f>VLOOKUP(A125,РАСЧЕТ!$A$3:$AW$1220,49,0)</f>
        <v>401.19894437287707</v>
      </c>
      <c r="H125" s="172">
        <f t="shared" si="1"/>
        <v>-264.52105562712296</v>
      </c>
    </row>
    <row r="126" spans="1:8" ht="12.6" customHeight="1" x14ac:dyDescent="0.3">
      <c r="A126" s="161" t="s">
        <v>1988</v>
      </c>
      <c r="B126" s="162" t="s">
        <v>1082</v>
      </c>
      <c r="C126" s="163">
        <v>734.44</v>
      </c>
      <c r="D126" s="164">
        <v>734.44</v>
      </c>
      <c r="E126" s="165" t="s">
        <v>4060</v>
      </c>
      <c r="F126" s="166" t="s">
        <v>2695</v>
      </c>
      <c r="G126" s="172">
        <f>VLOOKUP(A126,РАСЧЕТ!$A$3:$AW$1220,49,0)</f>
        <v>442.61302895330311</v>
      </c>
      <c r="H126" s="172">
        <f t="shared" si="1"/>
        <v>-291.82697104669694</v>
      </c>
    </row>
    <row r="127" spans="1:8" ht="12.6" customHeight="1" x14ac:dyDescent="0.3">
      <c r="A127" s="161" t="s">
        <v>1971</v>
      </c>
      <c r="B127" s="162" t="s">
        <v>841</v>
      </c>
      <c r="C127" s="163">
        <v>584.12</v>
      </c>
      <c r="D127" s="164">
        <v>584.12</v>
      </c>
      <c r="E127" s="165" t="s">
        <v>4060</v>
      </c>
      <c r="F127" s="166" t="s">
        <v>2576</v>
      </c>
      <c r="G127" s="172">
        <f>VLOOKUP(A127,РАСЧЕТ!$A$3:$AW$1220,49,0)</f>
        <v>352.01971893362111</v>
      </c>
      <c r="H127" s="172">
        <f t="shared" si="1"/>
        <v>-232.1002810663789</v>
      </c>
    </row>
    <row r="128" spans="1:8" ht="12.6" customHeight="1" x14ac:dyDescent="0.3">
      <c r="A128" s="161" t="s">
        <v>2141</v>
      </c>
      <c r="B128" s="162" t="s">
        <v>903</v>
      </c>
      <c r="C128" s="163">
        <v>665.72</v>
      </c>
      <c r="D128" s="164">
        <v>665.72</v>
      </c>
      <c r="E128" s="165" t="s">
        <v>4060</v>
      </c>
      <c r="F128" s="166" t="s">
        <v>2563</v>
      </c>
      <c r="G128" s="172">
        <f>VLOOKUP(A128,РАСЧЕТ!$A$3:$AW$1220,49,0)</f>
        <v>401.19894437287707</v>
      </c>
      <c r="H128" s="172">
        <f t="shared" si="1"/>
        <v>-264.52105562712296</v>
      </c>
    </row>
    <row r="129" spans="1:8" ht="12.6" customHeight="1" x14ac:dyDescent="0.3">
      <c r="A129" s="161" t="s">
        <v>3535</v>
      </c>
      <c r="B129" s="162" t="s">
        <v>950</v>
      </c>
      <c r="C129" s="163">
        <v>670.02</v>
      </c>
      <c r="D129" s="164">
        <v>670.02</v>
      </c>
      <c r="E129" s="165" t="s">
        <v>4060</v>
      </c>
      <c r="F129" s="166" t="s">
        <v>3998</v>
      </c>
      <c r="G129" s="172">
        <f>VLOOKUP(A129,РАСЧЕТ!$A$3:$AW$1220,49,0)</f>
        <v>403.78732465915368</v>
      </c>
      <c r="H129" s="172">
        <f t="shared" si="1"/>
        <v>-266.2326753408463</v>
      </c>
    </row>
    <row r="130" spans="1:8" ht="12.6" customHeight="1" x14ac:dyDescent="0.3">
      <c r="A130" s="161" t="s">
        <v>2137</v>
      </c>
      <c r="B130" s="162" t="s">
        <v>737</v>
      </c>
      <c r="C130" s="163">
        <v>584.12</v>
      </c>
      <c r="D130" s="164">
        <v>584.12</v>
      </c>
      <c r="E130" s="165" t="s">
        <v>4060</v>
      </c>
      <c r="F130" s="166" t="s">
        <v>2541</v>
      </c>
      <c r="G130" s="172">
        <f>VLOOKUP(A130,РАСЧЕТ!$A$3:$AW$1220,49,0)</f>
        <v>352.01971893362111</v>
      </c>
      <c r="H130" s="172">
        <f t="shared" ref="H130:H193" si="2">G130-D130</f>
        <v>-232.1002810663789</v>
      </c>
    </row>
    <row r="131" spans="1:8" ht="12.6" customHeight="1" x14ac:dyDescent="0.3">
      <c r="A131" s="161" t="s">
        <v>3536</v>
      </c>
      <c r="B131" s="162" t="s">
        <v>776</v>
      </c>
      <c r="C131" s="163">
        <v>743.03</v>
      </c>
      <c r="D131" s="164">
        <v>743.03</v>
      </c>
      <c r="E131" s="165" t="s">
        <v>4060</v>
      </c>
      <c r="F131" s="166" t="s">
        <v>3999</v>
      </c>
      <c r="G131" s="172">
        <f>VLOOKUP(A131,РАСЧЕТ!$A$3:$AW$1220,49,0)</f>
        <v>447.78978952585641</v>
      </c>
      <c r="H131" s="172">
        <f t="shared" si="2"/>
        <v>-295.24021047414357</v>
      </c>
    </row>
    <row r="132" spans="1:8" ht="12.6" customHeight="1" x14ac:dyDescent="0.3">
      <c r="A132" s="161" t="s">
        <v>3527</v>
      </c>
      <c r="B132" s="162" t="s">
        <v>1156</v>
      </c>
      <c r="C132" s="163">
        <v>592.71</v>
      </c>
      <c r="D132" s="164">
        <v>592.71</v>
      </c>
      <c r="E132" s="165" t="s">
        <v>4060</v>
      </c>
      <c r="F132" s="166" t="s">
        <v>4001</v>
      </c>
      <c r="G132" s="172">
        <f>VLOOKUP(A132,РАСЧЕТ!$A$3:$AW$1220,49,0)</f>
        <v>357.1964795061744</v>
      </c>
      <c r="H132" s="172">
        <f t="shared" si="2"/>
        <v>-235.51352049382564</v>
      </c>
    </row>
    <row r="133" spans="1:8" ht="12.6" customHeight="1" x14ac:dyDescent="0.3">
      <c r="A133" s="161" t="s">
        <v>1977</v>
      </c>
      <c r="B133" s="162" t="s">
        <v>1147</v>
      </c>
      <c r="C133" s="163">
        <v>670.02</v>
      </c>
      <c r="D133" s="164">
        <v>670.02</v>
      </c>
      <c r="E133" s="165" t="s">
        <v>4060</v>
      </c>
      <c r="F133" s="166" t="s">
        <v>2645</v>
      </c>
      <c r="G133" s="172">
        <f>VLOOKUP(A133,РАСЧЕТ!$A$3:$AW$1220,49,0)</f>
        <v>403.78732465915368</v>
      </c>
      <c r="H133" s="172">
        <f t="shared" si="2"/>
        <v>-266.2326753408463</v>
      </c>
    </row>
    <row r="134" spans="1:8" ht="12.6" customHeight="1" x14ac:dyDescent="0.3">
      <c r="A134" s="161" t="s">
        <v>3537</v>
      </c>
      <c r="B134" s="162" t="s">
        <v>809</v>
      </c>
      <c r="C134" s="163">
        <v>584.11</v>
      </c>
      <c r="D134" s="164">
        <v>584.11</v>
      </c>
      <c r="E134" s="165" t="s">
        <v>4060</v>
      </c>
      <c r="F134" s="166" t="s">
        <v>4003</v>
      </c>
      <c r="G134" s="172">
        <f>VLOOKUP(A134,РАСЧЕТ!$A$3:$AW$1220,49,0)</f>
        <v>352.01971893362111</v>
      </c>
      <c r="H134" s="172">
        <f t="shared" si="2"/>
        <v>-232.09028106637891</v>
      </c>
    </row>
    <row r="135" spans="1:8" ht="12.6" customHeight="1" x14ac:dyDescent="0.3">
      <c r="A135" s="161" t="s">
        <v>2258</v>
      </c>
      <c r="B135" s="162" t="s">
        <v>1049</v>
      </c>
      <c r="C135" s="163">
        <v>743.03</v>
      </c>
      <c r="D135" s="164">
        <v>743.03</v>
      </c>
      <c r="E135" s="165" t="s">
        <v>4060</v>
      </c>
      <c r="F135" s="166" t="s">
        <v>3424</v>
      </c>
      <c r="G135" s="172">
        <f>VLOOKUP(A135,РАСЧЕТ!$A$3:$AW$1220,49,0)</f>
        <v>447.78978952585641</v>
      </c>
      <c r="H135" s="172">
        <f t="shared" si="2"/>
        <v>-295.24021047414357</v>
      </c>
    </row>
    <row r="136" spans="1:8" ht="12.6" customHeight="1" x14ac:dyDescent="0.3">
      <c r="A136" s="161" t="s">
        <v>2095</v>
      </c>
      <c r="B136" s="162" t="s">
        <v>512</v>
      </c>
      <c r="C136" s="163">
        <v>747.33</v>
      </c>
      <c r="D136" s="164">
        <v>747.33</v>
      </c>
      <c r="E136" s="165" t="s">
        <v>4060</v>
      </c>
      <c r="F136" s="166" t="s">
        <v>2702</v>
      </c>
      <c r="G136" s="172">
        <f>VLOOKUP(A136,РАСЧЕТ!$A$3:$AW$1220,49,0)</f>
        <v>450.37816981213297</v>
      </c>
      <c r="H136" s="172">
        <f t="shared" si="2"/>
        <v>-296.95183018786707</v>
      </c>
    </row>
    <row r="137" spans="1:8" ht="12.6" customHeight="1" x14ac:dyDescent="0.3">
      <c r="A137" s="161" t="s">
        <v>1969</v>
      </c>
      <c r="B137" s="162" t="s">
        <v>951</v>
      </c>
      <c r="C137" s="163">
        <v>588.41</v>
      </c>
      <c r="D137" s="164">
        <v>588.41</v>
      </c>
      <c r="E137" s="165" t="s">
        <v>4060</v>
      </c>
      <c r="F137" s="166" t="s">
        <v>2586</v>
      </c>
      <c r="G137" s="172">
        <f>VLOOKUP(A137,РАСЧЕТ!$A$3:$AW$1220,49,0)</f>
        <v>354.60809921989778</v>
      </c>
      <c r="H137" s="172">
        <f t="shared" si="2"/>
        <v>-233.80190078010219</v>
      </c>
    </row>
    <row r="138" spans="1:8" ht="12.6" customHeight="1" x14ac:dyDescent="0.3">
      <c r="A138" s="161" t="s">
        <v>2134</v>
      </c>
      <c r="B138" s="162" t="s">
        <v>851</v>
      </c>
      <c r="C138" s="163">
        <v>678.61</v>
      </c>
      <c r="D138" s="164">
        <v>678.61</v>
      </c>
      <c r="E138" s="165" t="s">
        <v>4060</v>
      </c>
      <c r="F138" s="166" t="s">
        <v>2662</v>
      </c>
      <c r="G138" s="172">
        <f>VLOOKUP(A138,РАСЧЕТ!$A$3:$AW$1220,49,0)</f>
        <v>408.96408523170697</v>
      </c>
      <c r="H138" s="172">
        <f t="shared" si="2"/>
        <v>-269.64591476829304</v>
      </c>
    </row>
    <row r="139" spans="1:8" ht="12.6" customHeight="1" x14ac:dyDescent="0.3">
      <c r="A139" s="161" t="s">
        <v>2126</v>
      </c>
      <c r="B139" s="162" t="s">
        <v>798</v>
      </c>
      <c r="C139" s="163">
        <v>747.33</v>
      </c>
      <c r="D139" s="164">
        <v>747.33</v>
      </c>
      <c r="E139" s="165" t="s">
        <v>4060</v>
      </c>
      <c r="F139" s="166" t="s">
        <v>2700</v>
      </c>
      <c r="G139" s="172">
        <f>VLOOKUP(A139,РАСЧЕТ!$A$3:$AW$1220,49,0)</f>
        <v>450.37816981213297</v>
      </c>
      <c r="H139" s="172">
        <f t="shared" si="2"/>
        <v>-296.95183018786707</v>
      </c>
    </row>
    <row r="140" spans="1:8" ht="12.6" customHeight="1" x14ac:dyDescent="0.3">
      <c r="A140" s="161" t="s">
        <v>1979</v>
      </c>
      <c r="B140" s="162" t="s">
        <v>818</v>
      </c>
      <c r="C140" s="163">
        <v>588.41</v>
      </c>
      <c r="D140" s="164">
        <v>588.41</v>
      </c>
      <c r="E140" s="165" t="s">
        <v>4060</v>
      </c>
      <c r="F140" s="166" t="s">
        <v>2587</v>
      </c>
      <c r="G140" s="172">
        <f>VLOOKUP(A140,РАСЧЕТ!$A$3:$AW$1220,49,0)</f>
        <v>354.60809921989778</v>
      </c>
      <c r="H140" s="172">
        <f t="shared" si="2"/>
        <v>-233.80190078010219</v>
      </c>
    </row>
    <row r="141" spans="1:8" ht="12.6" customHeight="1" x14ac:dyDescent="0.3">
      <c r="A141" s="161" t="s">
        <v>2094</v>
      </c>
      <c r="B141" s="162" t="s">
        <v>806</v>
      </c>
      <c r="C141" s="163">
        <v>678.61</v>
      </c>
      <c r="D141" s="164">
        <v>678.61</v>
      </c>
      <c r="E141" s="165" t="s">
        <v>4060</v>
      </c>
      <c r="F141" s="166" t="s">
        <v>2661</v>
      </c>
      <c r="G141" s="172">
        <f>VLOOKUP(A141,РАСЧЕТ!$A$3:$AW$1220,49,0)</f>
        <v>408.96408523170697</v>
      </c>
      <c r="H141" s="172">
        <f t="shared" si="2"/>
        <v>-269.64591476829304</v>
      </c>
    </row>
    <row r="142" spans="1:8" ht="12.6" customHeight="1" x14ac:dyDescent="0.3">
      <c r="A142" s="161" t="s">
        <v>1978</v>
      </c>
      <c r="B142" s="162" t="s">
        <v>1050</v>
      </c>
      <c r="C142" s="163">
        <v>957.78</v>
      </c>
      <c r="D142" s="164">
        <v>957.78</v>
      </c>
      <c r="E142" s="165" t="s">
        <v>4060</v>
      </c>
      <c r="F142" s="166" t="s">
        <v>2720</v>
      </c>
      <c r="G142" s="172">
        <f>VLOOKUP(A142,РАСЧЕТ!$A$3:$AW$1220,49,0)</f>
        <v>577.20880383968768</v>
      </c>
      <c r="H142" s="172">
        <f t="shared" si="2"/>
        <v>-380.5711961603123</v>
      </c>
    </row>
    <row r="143" spans="1:8" ht="12.6" customHeight="1" x14ac:dyDescent="0.3">
      <c r="A143" s="161" t="s">
        <v>2102</v>
      </c>
      <c r="B143" s="162" t="s">
        <v>516</v>
      </c>
      <c r="C143" s="163">
        <v>665.72</v>
      </c>
      <c r="D143" s="164">
        <v>665.72</v>
      </c>
      <c r="E143" s="165" t="s">
        <v>4060</v>
      </c>
      <c r="F143" s="166" t="s">
        <v>2542</v>
      </c>
      <c r="G143" s="172">
        <f>VLOOKUP(A143,РАСЧЕТ!$A$3:$AW$1220,49,0)</f>
        <v>401.19894437287707</v>
      </c>
      <c r="H143" s="172">
        <f t="shared" si="2"/>
        <v>-264.52105562712296</v>
      </c>
    </row>
    <row r="144" spans="1:8" ht="12.6" customHeight="1" x14ac:dyDescent="0.3">
      <c r="A144" s="161" t="s">
        <v>2248</v>
      </c>
      <c r="B144" s="162" t="s">
        <v>738</v>
      </c>
      <c r="C144" s="163">
        <v>657.13</v>
      </c>
      <c r="D144" s="164">
        <v>657.13</v>
      </c>
      <c r="E144" s="165" t="s">
        <v>4060</v>
      </c>
      <c r="F144" s="166" t="s">
        <v>3401</v>
      </c>
      <c r="G144" s="172">
        <f>VLOOKUP(A144,РАСЧЕТ!$A$3:$AW$1220,49,0)</f>
        <v>396.02218380032383</v>
      </c>
      <c r="H144" s="172">
        <f t="shared" si="2"/>
        <v>-261.10781619967617</v>
      </c>
    </row>
    <row r="145" spans="1:8" ht="12.6" customHeight="1" x14ac:dyDescent="0.3">
      <c r="A145" s="161" t="s">
        <v>1999</v>
      </c>
      <c r="B145" s="162" t="s">
        <v>828</v>
      </c>
      <c r="C145" s="163">
        <v>657.13</v>
      </c>
      <c r="D145" s="164">
        <v>657.13</v>
      </c>
      <c r="E145" s="165" t="s">
        <v>4060</v>
      </c>
      <c r="F145" s="166" t="s">
        <v>2632</v>
      </c>
      <c r="G145" s="172">
        <f>VLOOKUP(A145,РАСЧЕТ!$A$3:$AW$1220,49,0)</f>
        <v>396.02218380032383</v>
      </c>
      <c r="H145" s="172">
        <f t="shared" si="2"/>
        <v>-261.10781619967617</v>
      </c>
    </row>
    <row r="146" spans="1:8" ht="12.6" customHeight="1" x14ac:dyDescent="0.3">
      <c r="A146" s="161" t="s">
        <v>2255</v>
      </c>
      <c r="B146" s="162" t="s">
        <v>720</v>
      </c>
      <c r="C146" s="163">
        <v>652.84</v>
      </c>
      <c r="D146" s="164">
        <v>652.84</v>
      </c>
      <c r="E146" s="165" t="s">
        <v>4060</v>
      </c>
      <c r="F146" s="166" t="s">
        <v>3400</v>
      </c>
      <c r="G146" s="172">
        <f>VLOOKUP(A146,РАСЧЕТ!$A$3:$AW$1220,49,0)</f>
        <v>393.43380351404716</v>
      </c>
      <c r="H146" s="172">
        <f t="shared" si="2"/>
        <v>-259.40619648595288</v>
      </c>
    </row>
    <row r="147" spans="1:8" ht="12.6" customHeight="1" x14ac:dyDescent="0.3">
      <c r="A147" s="161" t="s">
        <v>2228</v>
      </c>
      <c r="B147" s="162" t="s">
        <v>734</v>
      </c>
      <c r="C147" s="163">
        <v>940.6</v>
      </c>
      <c r="D147" s="164">
        <v>940.6</v>
      </c>
      <c r="E147" s="165" t="s">
        <v>4060</v>
      </c>
      <c r="F147" s="166" t="s">
        <v>3435</v>
      </c>
      <c r="G147" s="172">
        <f>VLOOKUP(A147,РАСЧЕТ!$A$3:$AW$1220,49,0)</f>
        <v>566.85528269458109</v>
      </c>
      <c r="H147" s="172">
        <f t="shared" si="2"/>
        <v>-373.74471730541893</v>
      </c>
    </row>
    <row r="148" spans="1:8" ht="12.6" customHeight="1" x14ac:dyDescent="0.3">
      <c r="A148" s="161" t="s">
        <v>1929</v>
      </c>
      <c r="B148" s="162" t="s">
        <v>717</v>
      </c>
      <c r="C148" s="163">
        <v>850.41</v>
      </c>
      <c r="D148" s="164">
        <v>850.41</v>
      </c>
      <c r="E148" s="165" t="s">
        <v>4060</v>
      </c>
      <c r="F148" s="166" t="s">
        <v>2717</v>
      </c>
      <c r="G148" s="172">
        <f>VLOOKUP(A148,РАСЧЕТ!$A$3:$AW$1220,49,0)</f>
        <v>512.49929668277207</v>
      </c>
      <c r="H148" s="172">
        <f t="shared" si="2"/>
        <v>-337.9107033172279</v>
      </c>
    </row>
    <row r="149" spans="1:8" ht="12.6" customHeight="1" x14ac:dyDescent="0.3">
      <c r="A149" s="161" t="s">
        <v>2230</v>
      </c>
      <c r="B149" s="162" t="s">
        <v>864</v>
      </c>
      <c r="C149" s="163">
        <v>687.2</v>
      </c>
      <c r="D149" s="164">
        <v>687.2</v>
      </c>
      <c r="E149" s="165" t="s">
        <v>4060</v>
      </c>
      <c r="F149" s="166" t="s">
        <v>3413</v>
      </c>
      <c r="G149" s="172">
        <f>VLOOKUP(A149,РАСЧЕТ!$A$3:$AW$1220,49,0)</f>
        <v>414.14084580426021</v>
      </c>
      <c r="H149" s="172">
        <f t="shared" si="2"/>
        <v>-273.05915419573984</v>
      </c>
    </row>
    <row r="150" spans="1:8" ht="12.6" customHeight="1" x14ac:dyDescent="0.3">
      <c r="A150" s="161" t="s">
        <v>2229</v>
      </c>
      <c r="B150" s="162" t="s">
        <v>946</v>
      </c>
      <c r="C150" s="163">
        <v>691.49</v>
      </c>
      <c r="D150" s="164">
        <v>691.49</v>
      </c>
      <c r="E150" s="165" t="s">
        <v>4060</v>
      </c>
      <c r="F150" s="166" t="s">
        <v>3415</v>
      </c>
      <c r="G150" s="172">
        <f>VLOOKUP(A150,РАСЧЕТ!$A$3:$AW$1220,49,0)</f>
        <v>416.72922609053683</v>
      </c>
      <c r="H150" s="172">
        <f t="shared" si="2"/>
        <v>-274.76077390946318</v>
      </c>
    </row>
    <row r="151" spans="1:8" ht="12.6" customHeight="1" x14ac:dyDescent="0.3">
      <c r="A151" s="161" t="s">
        <v>2142</v>
      </c>
      <c r="B151" s="162" t="s">
        <v>735</v>
      </c>
      <c r="C151" s="163">
        <v>820.34</v>
      </c>
      <c r="D151" s="164">
        <v>820.34</v>
      </c>
      <c r="E151" s="165" t="s">
        <v>4060</v>
      </c>
      <c r="F151" s="166" t="s">
        <v>2566</v>
      </c>
      <c r="G151" s="172">
        <f>VLOOKUP(A151,РАСЧЕТ!$A$3:$AW$1220,49,0)</f>
        <v>494.38063467883563</v>
      </c>
      <c r="H151" s="172">
        <f t="shared" si="2"/>
        <v>-325.9593653211644</v>
      </c>
    </row>
    <row r="152" spans="1:8" ht="12.6" customHeight="1" x14ac:dyDescent="0.3">
      <c r="A152" s="161" t="s">
        <v>2024</v>
      </c>
      <c r="B152" s="162" t="s">
        <v>844</v>
      </c>
      <c r="C152" s="163">
        <v>687.2</v>
      </c>
      <c r="D152" s="164">
        <v>687.2</v>
      </c>
      <c r="E152" s="165" t="s">
        <v>4060</v>
      </c>
      <c r="F152" s="166" t="s">
        <v>2677</v>
      </c>
      <c r="G152" s="172">
        <f>VLOOKUP(A152,РАСЧЕТ!$A$3:$AW$1220,49,0)</f>
        <v>414.14084580426021</v>
      </c>
      <c r="H152" s="172">
        <f t="shared" si="2"/>
        <v>-273.05915419573984</v>
      </c>
    </row>
    <row r="153" spans="1:8" ht="12.6" customHeight="1" x14ac:dyDescent="0.3">
      <c r="A153" s="161" t="s">
        <v>2088</v>
      </c>
      <c r="B153" s="162" t="s">
        <v>793</v>
      </c>
      <c r="C153" s="163">
        <v>704.38</v>
      </c>
      <c r="D153" s="164">
        <v>704.38</v>
      </c>
      <c r="E153" s="165" t="s">
        <v>4060</v>
      </c>
      <c r="F153" s="166" t="s">
        <v>2680</v>
      </c>
      <c r="G153" s="172">
        <f>VLOOKUP(A153,РАСЧЕТ!$A$3:$AW$1220,49,0)</f>
        <v>424.49436694936662</v>
      </c>
      <c r="H153" s="172">
        <f t="shared" si="2"/>
        <v>-279.88563305063337</v>
      </c>
    </row>
    <row r="154" spans="1:8" ht="12.6" customHeight="1" x14ac:dyDescent="0.3">
      <c r="A154" s="161" t="s">
        <v>2002</v>
      </c>
      <c r="B154" s="162" t="s">
        <v>1051</v>
      </c>
      <c r="C154" s="163">
        <v>627.07000000000005</v>
      </c>
      <c r="D154" s="164">
        <v>627.07000000000005</v>
      </c>
      <c r="E154" s="165" t="s">
        <v>4060</v>
      </c>
      <c r="F154" s="166" t="s">
        <v>2624</v>
      </c>
      <c r="G154" s="172">
        <f>VLOOKUP(A154,РАСЧЕТ!$A$3:$AW$1220,49,0)</f>
        <v>377.90352179638745</v>
      </c>
      <c r="H154" s="172">
        <f t="shared" si="2"/>
        <v>-249.1664782036126</v>
      </c>
    </row>
    <row r="155" spans="1:8" ht="12.6" customHeight="1" x14ac:dyDescent="0.3">
      <c r="A155" s="161" t="s">
        <v>2251</v>
      </c>
      <c r="B155" s="162" t="s">
        <v>947</v>
      </c>
      <c r="C155" s="163">
        <v>859</v>
      </c>
      <c r="D155" s="164">
        <v>859</v>
      </c>
      <c r="E155" s="165" t="s">
        <v>4060</v>
      </c>
      <c r="F155" s="166" t="s">
        <v>3432</v>
      </c>
      <c r="G155" s="172">
        <f>VLOOKUP(A155,РАСЧЕТ!$A$3:$AW$1220,49,0)</f>
        <v>517.6760572553253</v>
      </c>
      <c r="H155" s="172">
        <f t="shared" si="2"/>
        <v>-341.3239427446747</v>
      </c>
    </row>
    <row r="156" spans="1:8" ht="12.6" customHeight="1" x14ac:dyDescent="0.3">
      <c r="A156" s="161" t="s">
        <v>2139</v>
      </c>
      <c r="B156" s="162" t="s">
        <v>1150</v>
      </c>
      <c r="C156" s="163">
        <v>678.61</v>
      </c>
      <c r="D156" s="164">
        <v>678.61</v>
      </c>
      <c r="E156" s="165" t="s">
        <v>4060</v>
      </c>
      <c r="F156" s="166" t="s">
        <v>2523</v>
      </c>
      <c r="G156" s="172">
        <f>VLOOKUP(A156,РАСЧЕТ!$A$3:$AW$1220,49,0)</f>
        <v>408.96408523170697</v>
      </c>
      <c r="H156" s="172">
        <f t="shared" si="2"/>
        <v>-269.64591476829304</v>
      </c>
    </row>
    <row r="157" spans="1:8" ht="12.6" customHeight="1" x14ac:dyDescent="0.3">
      <c r="A157" s="161" t="s">
        <v>2288</v>
      </c>
      <c r="B157" s="162" t="s">
        <v>718</v>
      </c>
      <c r="C157" s="163">
        <v>824.64</v>
      </c>
      <c r="D157" s="164">
        <v>824.64</v>
      </c>
      <c r="E157" s="165" t="s">
        <v>4060</v>
      </c>
      <c r="F157" s="166" t="s">
        <v>3431</v>
      </c>
      <c r="G157" s="172">
        <f>VLOOKUP(A157,РАСЧЕТ!$A$3:$AW$1220,49,0)</f>
        <v>496.96901496511225</v>
      </c>
      <c r="H157" s="172">
        <f t="shared" si="2"/>
        <v>-327.67098503488774</v>
      </c>
    </row>
    <row r="158" spans="1:8" ht="12.6" customHeight="1" x14ac:dyDescent="0.3">
      <c r="A158" s="161" t="s">
        <v>1985</v>
      </c>
      <c r="B158" s="162" t="s">
        <v>810</v>
      </c>
      <c r="C158" s="163">
        <v>730.15</v>
      </c>
      <c r="D158" s="164">
        <v>730.15</v>
      </c>
      <c r="E158" s="165" t="s">
        <v>4060</v>
      </c>
      <c r="F158" s="166" t="s">
        <v>2690</v>
      </c>
      <c r="G158" s="172">
        <f>VLOOKUP(A158,РАСЧЕТ!$A$3:$AW$1220,49,0)</f>
        <v>440.02464866702644</v>
      </c>
      <c r="H158" s="172">
        <f t="shared" si="2"/>
        <v>-290.12535133297354</v>
      </c>
    </row>
    <row r="159" spans="1:8" ht="12.6" customHeight="1" x14ac:dyDescent="0.3">
      <c r="A159" s="161" t="s">
        <v>2125</v>
      </c>
      <c r="B159" s="162" t="s">
        <v>877</v>
      </c>
      <c r="C159" s="163">
        <v>639.95000000000005</v>
      </c>
      <c r="D159" s="164">
        <v>639.95000000000005</v>
      </c>
      <c r="E159" s="165" t="s">
        <v>4060</v>
      </c>
      <c r="F159" s="166" t="s">
        <v>2557</v>
      </c>
      <c r="G159" s="172">
        <f>VLOOKUP(A159,РАСЧЕТ!$A$3:$AW$1220,49,0)</f>
        <v>385.6686626552173</v>
      </c>
      <c r="H159" s="172">
        <f t="shared" si="2"/>
        <v>-254.28133734478274</v>
      </c>
    </row>
    <row r="160" spans="1:8" ht="12.6" customHeight="1" x14ac:dyDescent="0.3">
      <c r="A160" s="161" t="s">
        <v>2093</v>
      </c>
      <c r="B160" s="162" t="s">
        <v>1085</v>
      </c>
      <c r="C160" s="163">
        <v>730.15</v>
      </c>
      <c r="D160" s="164">
        <v>730.15</v>
      </c>
      <c r="E160" s="165" t="s">
        <v>4060</v>
      </c>
      <c r="F160" s="166" t="s">
        <v>2393</v>
      </c>
      <c r="G160" s="172">
        <f>VLOOKUP(A160,РАСЧЕТ!$A$3:$AW$1220,49,0)</f>
        <v>440.02464866702644</v>
      </c>
      <c r="H160" s="172">
        <f t="shared" si="2"/>
        <v>-290.12535133297354</v>
      </c>
    </row>
    <row r="161" spans="1:8" ht="12.6" customHeight="1" x14ac:dyDescent="0.3">
      <c r="A161" s="161" t="s">
        <v>2257</v>
      </c>
      <c r="B161" s="162" t="s">
        <v>808</v>
      </c>
      <c r="C161" s="163">
        <v>708.67</v>
      </c>
      <c r="D161" s="164">
        <v>708.67</v>
      </c>
      <c r="E161" s="165" t="s">
        <v>4060</v>
      </c>
      <c r="F161" s="166" t="s">
        <v>3420</v>
      </c>
      <c r="G161" s="172">
        <f>VLOOKUP(A161,РАСЧЕТ!$A$3:$AW$1220,49,0)</f>
        <v>427.08274723564335</v>
      </c>
      <c r="H161" s="172">
        <f t="shared" si="2"/>
        <v>-281.58725276435661</v>
      </c>
    </row>
    <row r="162" spans="1:8" ht="12.6" customHeight="1" x14ac:dyDescent="0.3">
      <c r="A162" s="161" t="s">
        <v>1970</v>
      </c>
      <c r="B162" s="162" t="s">
        <v>1086</v>
      </c>
      <c r="C162" s="163">
        <v>614.17999999999995</v>
      </c>
      <c r="D162" s="164">
        <v>614.17999999999995</v>
      </c>
      <c r="E162" s="165" t="s">
        <v>4060</v>
      </c>
      <c r="F162" s="166" t="s">
        <v>2616</v>
      </c>
      <c r="G162" s="172">
        <f>VLOOKUP(A162,РАСЧЕТ!$A$3:$AW$1220,49,0)</f>
        <v>370.1383809375576</v>
      </c>
      <c r="H162" s="172">
        <f t="shared" si="2"/>
        <v>-244.04161906244235</v>
      </c>
    </row>
    <row r="163" spans="1:8" ht="12.6" customHeight="1" x14ac:dyDescent="0.3">
      <c r="A163" s="161" t="s">
        <v>2218</v>
      </c>
      <c r="B163" s="162" t="s">
        <v>1087</v>
      </c>
      <c r="C163" s="163">
        <v>708.67</v>
      </c>
      <c r="D163" s="164">
        <v>708.67</v>
      </c>
      <c r="E163" s="165" t="s">
        <v>4060</v>
      </c>
      <c r="F163" s="166" t="s">
        <v>3418</v>
      </c>
      <c r="G163" s="172">
        <f>VLOOKUP(A163,РАСЧЕТ!$A$3:$AW$1220,49,0)</f>
        <v>427.08274723564335</v>
      </c>
      <c r="H163" s="172">
        <f t="shared" si="2"/>
        <v>-281.58725276435661</v>
      </c>
    </row>
    <row r="164" spans="1:8" ht="12.6" customHeight="1" x14ac:dyDescent="0.3">
      <c r="A164" s="161" t="s">
        <v>2336</v>
      </c>
      <c r="B164" s="162" t="s">
        <v>878</v>
      </c>
      <c r="C164" s="163">
        <v>781.69</v>
      </c>
      <c r="D164" s="164">
        <v>781.69</v>
      </c>
      <c r="E164" s="165" t="s">
        <v>4060</v>
      </c>
      <c r="F164" s="166" t="s">
        <v>3429</v>
      </c>
      <c r="G164" s="172">
        <f>VLOOKUP(A164,РАСЧЕТ!$A$3:$AW$1220,49,0)</f>
        <v>471.08521210234596</v>
      </c>
      <c r="H164" s="172">
        <f t="shared" si="2"/>
        <v>-310.60478789765409</v>
      </c>
    </row>
    <row r="165" spans="1:8" ht="12.6" customHeight="1" x14ac:dyDescent="0.3">
      <c r="A165" s="161" t="s">
        <v>2084</v>
      </c>
      <c r="B165" s="162" t="s">
        <v>552</v>
      </c>
      <c r="C165" s="163">
        <v>717.26</v>
      </c>
      <c r="D165" s="164">
        <v>717.26</v>
      </c>
      <c r="E165" s="165" t="s">
        <v>4060</v>
      </c>
      <c r="F165" s="166" t="s">
        <v>2560</v>
      </c>
      <c r="G165" s="172">
        <f>VLOOKUP(A165,РАСЧЕТ!$A$3:$AW$1220,49,0)</f>
        <v>432.25950780819659</v>
      </c>
      <c r="H165" s="172">
        <f t="shared" si="2"/>
        <v>-285.0004921918034</v>
      </c>
    </row>
    <row r="166" spans="1:8" ht="12.6" customHeight="1" x14ac:dyDescent="0.3">
      <c r="A166" s="161" t="s">
        <v>2061</v>
      </c>
      <c r="B166" s="162" t="s">
        <v>959</v>
      </c>
      <c r="C166" s="163">
        <v>734.44</v>
      </c>
      <c r="D166" s="164">
        <v>734.44</v>
      </c>
      <c r="E166" s="165" t="s">
        <v>4060</v>
      </c>
      <c r="F166" s="166" t="s">
        <v>2696</v>
      </c>
      <c r="G166" s="172">
        <f>VLOOKUP(A166,РАСЧЕТ!$A$3:$AW$1220,49,0)</f>
        <v>442.61302895330311</v>
      </c>
      <c r="H166" s="172">
        <f t="shared" si="2"/>
        <v>-291.82697104669694</v>
      </c>
    </row>
    <row r="167" spans="1:8" ht="12.6" customHeight="1" x14ac:dyDescent="0.3">
      <c r="A167" s="161" t="s">
        <v>2250</v>
      </c>
      <c r="B167" s="162" t="s">
        <v>799</v>
      </c>
      <c r="C167" s="163">
        <v>777.39</v>
      </c>
      <c r="D167" s="164">
        <v>777.39</v>
      </c>
      <c r="E167" s="165" t="s">
        <v>4060</v>
      </c>
      <c r="F167" s="166" t="s">
        <v>3428</v>
      </c>
      <c r="G167" s="172">
        <f>VLOOKUP(A167,РАСЧЕТ!$A$3:$AW$1220,49,0)</f>
        <v>468.4968318160694</v>
      </c>
      <c r="H167" s="172">
        <f t="shared" si="2"/>
        <v>-308.89316818393058</v>
      </c>
    </row>
    <row r="168" spans="1:8" ht="12.6" customHeight="1" x14ac:dyDescent="0.3">
      <c r="A168" s="161" t="s">
        <v>1215</v>
      </c>
      <c r="B168" s="162" t="s">
        <v>742</v>
      </c>
      <c r="C168" s="163">
        <v>734.44</v>
      </c>
      <c r="D168" s="164">
        <v>734.44</v>
      </c>
      <c r="E168" s="165" t="s">
        <v>4060</v>
      </c>
      <c r="F168" s="166" t="s">
        <v>2693</v>
      </c>
      <c r="G168" s="172">
        <f>VLOOKUP(A168,РАСЧЕТ!$A$3:$AW$1220,49,0)</f>
        <v>442.61302895330311</v>
      </c>
      <c r="H168" s="172">
        <f t="shared" si="2"/>
        <v>-291.82697104669694</v>
      </c>
    </row>
    <row r="169" spans="1:8" ht="12.6" customHeight="1" x14ac:dyDescent="0.3">
      <c r="A169" s="161" t="s">
        <v>2113</v>
      </c>
      <c r="B169" s="162" t="s">
        <v>661</v>
      </c>
      <c r="C169" s="163">
        <v>704.38</v>
      </c>
      <c r="D169" s="164">
        <v>704.38</v>
      </c>
      <c r="E169" s="165" t="s">
        <v>4060</v>
      </c>
      <c r="F169" s="166" t="s">
        <v>2382</v>
      </c>
      <c r="G169" s="172">
        <f>VLOOKUP(A169,РАСЧЕТ!$A$3:$AW$1220,49,0)</f>
        <v>424.49436694936662</v>
      </c>
      <c r="H169" s="172">
        <f t="shared" si="2"/>
        <v>-279.88563305063337</v>
      </c>
    </row>
    <row r="170" spans="1:8" ht="12.6" customHeight="1" x14ac:dyDescent="0.3">
      <c r="A170" s="161" t="s">
        <v>1975</v>
      </c>
      <c r="B170" s="162" t="s">
        <v>954</v>
      </c>
      <c r="C170" s="163">
        <v>884.77</v>
      </c>
      <c r="D170" s="164">
        <v>884.77</v>
      </c>
      <c r="E170" s="165" t="s">
        <v>4060</v>
      </c>
      <c r="F170" s="166" t="s">
        <v>2718</v>
      </c>
      <c r="G170" s="172">
        <f>VLOOKUP(A170,РАСЧЕТ!$A$3:$AW$1220,49,0)</f>
        <v>533.20633897298501</v>
      </c>
      <c r="H170" s="172">
        <f t="shared" si="2"/>
        <v>-351.56366102701497</v>
      </c>
    </row>
    <row r="171" spans="1:8" ht="12.6" customHeight="1" x14ac:dyDescent="0.3">
      <c r="A171" s="161" t="s">
        <v>2055</v>
      </c>
      <c r="B171" s="162" t="s">
        <v>786</v>
      </c>
      <c r="C171" s="163">
        <v>893.36</v>
      </c>
      <c r="D171" s="164">
        <v>893.36</v>
      </c>
      <c r="E171" s="165" t="s">
        <v>4060</v>
      </c>
      <c r="F171" s="166" t="s">
        <v>2719</v>
      </c>
      <c r="G171" s="172">
        <f>VLOOKUP(A171,РАСЧЕТ!$A$3:$AW$1220,49,0)</f>
        <v>538.38309954553824</v>
      </c>
      <c r="H171" s="172">
        <f t="shared" si="2"/>
        <v>-354.97690045446177</v>
      </c>
    </row>
    <row r="172" spans="1:8" ht="12.6" customHeight="1" x14ac:dyDescent="0.3">
      <c r="A172" s="161" t="s">
        <v>2107</v>
      </c>
      <c r="B172" s="162" t="s">
        <v>948</v>
      </c>
      <c r="C172" s="163">
        <v>708.67</v>
      </c>
      <c r="D172" s="164">
        <v>708.67</v>
      </c>
      <c r="E172" s="165" t="s">
        <v>4060</v>
      </c>
      <c r="F172" s="166" t="s">
        <v>2682</v>
      </c>
      <c r="G172" s="172">
        <f>VLOOKUP(A172,РАСЧЕТ!$A$3:$AW$1220,49,0)</f>
        <v>427.08274723564335</v>
      </c>
      <c r="H172" s="172">
        <f t="shared" si="2"/>
        <v>-281.58725276435661</v>
      </c>
    </row>
    <row r="173" spans="1:8" ht="12.6" customHeight="1" x14ac:dyDescent="0.3">
      <c r="A173" s="161" t="s">
        <v>2136</v>
      </c>
      <c r="B173" s="162" t="s">
        <v>544</v>
      </c>
      <c r="C173" s="163">
        <v>730.15</v>
      </c>
      <c r="D173" s="164">
        <v>730.15</v>
      </c>
      <c r="E173" s="165" t="s">
        <v>4060</v>
      </c>
      <c r="F173" s="166" t="s">
        <v>2689</v>
      </c>
      <c r="G173" s="172">
        <f>VLOOKUP(A173,РАСЧЕТ!$A$3:$AW$1220,49,0)</f>
        <v>440.02464866702644</v>
      </c>
      <c r="H173" s="172">
        <f t="shared" si="2"/>
        <v>-290.12535133297354</v>
      </c>
    </row>
    <row r="174" spans="1:8" ht="12.6" customHeight="1" x14ac:dyDescent="0.3">
      <c r="A174" s="161" t="s">
        <v>2148</v>
      </c>
      <c r="B174" s="162" t="s">
        <v>504</v>
      </c>
      <c r="C174" s="163">
        <v>605.59</v>
      </c>
      <c r="D174" s="164">
        <v>605.59</v>
      </c>
      <c r="E174" s="165" t="s">
        <v>4060</v>
      </c>
      <c r="F174" s="166" t="s">
        <v>2395</v>
      </c>
      <c r="G174" s="172">
        <f>VLOOKUP(A174,РАСЧЕТ!$A$3:$AW$1220,49,0)</f>
        <v>364.96162036500431</v>
      </c>
      <c r="H174" s="172">
        <f t="shared" si="2"/>
        <v>-240.62837963499572</v>
      </c>
    </row>
    <row r="175" spans="1:8" ht="12.6" customHeight="1" x14ac:dyDescent="0.3">
      <c r="A175" s="161" t="s">
        <v>2063</v>
      </c>
      <c r="B175" s="162" t="s">
        <v>815</v>
      </c>
      <c r="C175" s="163">
        <v>627.07000000000005</v>
      </c>
      <c r="D175" s="164">
        <v>627.07000000000005</v>
      </c>
      <c r="E175" s="165" t="s">
        <v>4060</v>
      </c>
      <c r="F175" s="166" t="s">
        <v>2397</v>
      </c>
      <c r="G175" s="172">
        <f>VLOOKUP(A175,РАСЧЕТ!$A$3:$AW$1220,49,0)</f>
        <v>377.90352179638745</v>
      </c>
      <c r="H175" s="172">
        <f t="shared" si="2"/>
        <v>-249.1664782036126</v>
      </c>
    </row>
    <row r="176" spans="1:8" ht="12.6" customHeight="1" x14ac:dyDescent="0.3">
      <c r="A176" s="161" t="s">
        <v>2057</v>
      </c>
      <c r="B176" s="162" t="s">
        <v>1053</v>
      </c>
      <c r="C176" s="163">
        <v>644.25</v>
      </c>
      <c r="D176" s="164">
        <v>644.25</v>
      </c>
      <c r="E176" s="165" t="s">
        <v>4060</v>
      </c>
      <c r="F176" s="166" t="s">
        <v>2626</v>
      </c>
      <c r="G176" s="172">
        <f>VLOOKUP(A176,РАСЧЕТ!$A$3:$AW$1220,49,0)</f>
        <v>388.25704294149398</v>
      </c>
      <c r="H176" s="172">
        <f t="shared" si="2"/>
        <v>-255.99295705850602</v>
      </c>
    </row>
    <row r="177" spans="1:8" ht="12.6" customHeight="1" x14ac:dyDescent="0.3">
      <c r="A177" s="161" t="s">
        <v>1960</v>
      </c>
      <c r="B177" s="162" t="s">
        <v>1078</v>
      </c>
      <c r="C177" s="163">
        <v>665.72</v>
      </c>
      <c r="D177" s="164">
        <v>665.72</v>
      </c>
      <c r="E177" s="165" t="s">
        <v>4060</v>
      </c>
      <c r="F177" s="166" t="s">
        <v>2640</v>
      </c>
      <c r="G177" s="172">
        <f>VLOOKUP(A177,РАСЧЕТ!$A$3:$AW$1220,49,0)</f>
        <v>401.19894437287707</v>
      </c>
      <c r="H177" s="172">
        <f t="shared" si="2"/>
        <v>-264.52105562712296</v>
      </c>
    </row>
    <row r="178" spans="1:8" ht="12.6" customHeight="1" x14ac:dyDescent="0.3">
      <c r="A178" s="161" t="s">
        <v>2091</v>
      </c>
      <c r="B178" s="162" t="s">
        <v>620</v>
      </c>
      <c r="C178" s="163">
        <v>665.72</v>
      </c>
      <c r="D178" s="164">
        <v>665.72</v>
      </c>
      <c r="E178" s="165" t="s">
        <v>4060</v>
      </c>
      <c r="F178" s="166" t="s">
        <v>2639</v>
      </c>
      <c r="G178" s="172">
        <f>VLOOKUP(A178,РАСЧЕТ!$A$3:$AW$1220,49,0)</f>
        <v>401.19894437287707</v>
      </c>
      <c r="H178" s="172">
        <f t="shared" si="2"/>
        <v>-264.52105562712296</v>
      </c>
    </row>
    <row r="179" spans="1:8" ht="12.6" customHeight="1" x14ac:dyDescent="0.3">
      <c r="A179" s="161" t="s">
        <v>1940</v>
      </c>
      <c r="B179" s="162" t="s">
        <v>914</v>
      </c>
      <c r="C179" s="163">
        <v>725.85</v>
      </c>
      <c r="D179" s="164">
        <v>725.85</v>
      </c>
      <c r="E179" s="165" t="s">
        <v>4060</v>
      </c>
      <c r="F179" s="166" t="s">
        <v>2685</v>
      </c>
      <c r="G179" s="172">
        <f>VLOOKUP(A179,РАСЧЕТ!$A$3:$AW$1220,49,0)</f>
        <v>437.43626838074982</v>
      </c>
      <c r="H179" s="172">
        <f t="shared" si="2"/>
        <v>-288.4137316192502</v>
      </c>
    </row>
    <row r="180" spans="1:8" ht="12.6" customHeight="1" x14ac:dyDescent="0.3">
      <c r="A180" s="161" t="s">
        <v>1990</v>
      </c>
      <c r="B180" s="162" t="s">
        <v>597</v>
      </c>
      <c r="C180" s="163">
        <v>747.33</v>
      </c>
      <c r="D180" s="164">
        <v>747.33</v>
      </c>
      <c r="E180" s="165" t="s">
        <v>4060</v>
      </c>
      <c r="F180" s="166" t="s">
        <v>2705</v>
      </c>
      <c r="G180" s="172">
        <f>VLOOKUP(A180,РАСЧЕТ!$A$3:$AW$1220,49,0)</f>
        <v>450.37816981213297</v>
      </c>
      <c r="H180" s="172">
        <f t="shared" si="2"/>
        <v>-296.95183018786707</v>
      </c>
    </row>
    <row r="181" spans="1:8" ht="12.6" customHeight="1" x14ac:dyDescent="0.3">
      <c r="A181" s="161" t="s">
        <v>1956</v>
      </c>
      <c r="B181" s="162" t="s">
        <v>1025</v>
      </c>
      <c r="C181" s="163">
        <v>571.23</v>
      </c>
      <c r="D181" s="164">
        <v>571.23</v>
      </c>
      <c r="E181" s="165" t="s">
        <v>4060</v>
      </c>
      <c r="F181" s="166" t="s">
        <v>2573</v>
      </c>
      <c r="G181" s="172">
        <f>VLOOKUP(A181,РАСЧЕТ!$A$3:$AW$1220,49,0)</f>
        <v>344.25457807479131</v>
      </c>
      <c r="H181" s="172">
        <f t="shared" si="2"/>
        <v>-226.97542192520871</v>
      </c>
    </row>
    <row r="182" spans="1:8" ht="12.6" customHeight="1" x14ac:dyDescent="0.3">
      <c r="A182" s="161" t="s">
        <v>1986</v>
      </c>
      <c r="B182" s="162" t="s">
        <v>917</v>
      </c>
      <c r="C182" s="163">
        <v>592.71</v>
      </c>
      <c r="D182" s="164">
        <v>592.71</v>
      </c>
      <c r="E182" s="165" t="s">
        <v>4060</v>
      </c>
      <c r="F182" s="166" t="s">
        <v>2600</v>
      </c>
      <c r="G182" s="172">
        <f>VLOOKUP(A182,РАСЧЕТ!$A$3:$AW$1220,49,0)</f>
        <v>357.1964795061744</v>
      </c>
      <c r="H182" s="172">
        <f t="shared" si="2"/>
        <v>-235.51352049382564</v>
      </c>
    </row>
    <row r="183" spans="1:8" ht="12.6" customHeight="1" x14ac:dyDescent="0.3">
      <c r="A183" s="161" t="s">
        <v>1983</v>
      </c>
      <c r="B183" s="162" t="s">
        <v>513</v>
      </c>
      <c r="C183" s="163">
        <v>725.85</v>
      </c>
      <c r="D183" s="164">
        <v>725.85</v>
      </c>
      <c r="E183" s="165" t="s">
        <v>4060</v>
      </c>
      <c r="F183" s="166" t="s">
        <v>2687</v>
      </c>
      <c r="G183" s="172">
        <f>VLOOKUP(A183,РАСЧЕТ!$A$3:$AW$1220,49,0)</f>
        <v>437.43626838074982</v>
      </c>
      <c r="H183" s="172">
        <f t="shared" si="2"/>
        <v>-288.4137316192502</v>
      </c>
    </row>
    <row r="184" spans="1:8" ht="12.6" customHeight="1" x14ac:dyDescent="0.3">
      <c r="A184" s="161" t="s">
        <v>1996</v>
      </c>
      <c r="B184" s="162" t="s">
        <v>499</v>
      </c>
      <c r="C184" s="163">
        <v>747.33</v>
      </c>
      <c r="D184" s="164">
        <v>747.33</v>
      </c>
      <c r="E184" s="165" t="s">
        <v>4060</v>
      </c>
      <c r="F184" s="166" t="s">
        <v>2704</v>
      </c>
      <c r="G184" s="172">
        <f>VLOOKUP(A184,РАСЧЕТ!$A$3:$AW$1220,49,0)</f>
        <v>450.37816981213297</v>
      </c>
      <c r="H184" s="172">
        <f t="shared" si="2"/>
        <v>-296.95183018786707</v>
      </c>
    </row>
    <row r="185" spans="1:8" ht="12.6" customHeight="1" x14ac:dyDescent="0.3">
      <c r="A185" s="161" t="s">
        <v>3528</v>
      </c>
      <c r="B185" s="162" t="s">
        <v>915</v>
      </c>
      <c r="C185" s="163">
        <v>614.19000000000005</v>
      </c>
      <c r="D185" s="164">
        <v>614.19000000000005</v>
      </c>
      <c r="E185" s="165" t="s">
        <v>4060</v>
      </c>
      <c r="F185" s="166" t="s">
        <v>4005</v>
      </c>
      <c r="G185" s="172">
        <f>VLOOKUP(A185,РАСЧЕТ!$A$3:$AW$1220,49,0)</f>
        <v>370.1383809375576</v>
      </c>
      <c r="H185" s="172">
        <f t="shared" si="2"/>
        <v>-244.05161906244246</v>
      </c>
    </row>
    <row r="186" spans="1:8" ht="12.6" customHeight="1" x14ac:dyDescent="0.3">
      <c r="A186" s="161" t="s">
        <v>1942</v>
      </c>
      <c r="B186" s="162" t="s">
        <v>964</v>
      </c>
      <c r="C186" s="168"/>
      <c r="D186" s="169"/>
      <c r="E186" s="165" t="s">
        <v>4060</v>
      </c>
      <c r="F186" s="166" t="s">
        <v>2596</v>
      </c>
      <c r="G186" s="172">
        <f>VLOOKUP(A186,РАСЧЕТ!$A$3:$AW$1220,49,0)</f>
        <v>0</v>
      </c>
      <c r="H186" s="172">
        <f t="shared" si="2"/>
        <v>0</v>
      </c>
    </row>
    <row r="187" spans="1:8" ht="12.6" customHeight="1" x14ac:dyDescent="0.3">
      <c r="A187" s="161" t="s">
        <v>3529</v>
      </c>
      <c r="B187" s="162" t="s">
        <v>964</v>
      </c>
      <c r="C187" s="163">
        <v>592.71</v>
      </c>
      <c r="D187" s="164">
        <v>592.71</v>
      </c>
      <c r="E187" s="165" t="s">
        <v>4007</v>
      </c>
      <c r="F187" s="166" t="s">
        <v>4008</v>
      </c>
      <c r="G187" s="172">
        <f>VLOOKUP(A187,РАСЧЕТ!$A$3:$AW$1220,49,0)</f>
        <v>357.1964795061744</v>
      </c>
      <c r="H187" s="172">
        <f t="shared" si="2"/>
        <v>-235.51352049382564</v>
      </c>
    </row>
    <row r="188" spans="1:8" ht="12.6" customHeight="1" x14ac:dyDescent="0.3">
      <c r="A188" s="161" t="s">
        <v>1968</v>
      </c>
      <c r="B188" s="162" t="s">
        <v>746</v>
      </c>
      <c r="C188" s="163">
        <v>747.33</v>
      </c>
      <c r="D188" s="164">
        <v>747.33</v>
      </c>
      <c r="E188" s="165" t="s">
        <v>4060</v>
      </c>
      <c r="F188" s="166" t="s">
        <v>2703</v>
      </c>
      <c r="G188" s="172">
        <f>VLOOKUP(A188,РАСЧЕТ!$A$3:$AW$1220,49,0)</f>
        <v>450.37816981213297</v>
      </c>
      <c r="H188" s="172">
        <f t="shared" si="2"/>
        <v>-296.95183018786707</v>
      </c>
    </row>
    <row r="189" spans="1:8" ht="12.6" customHeight="1" x14ac:dyDescent="0.3">
      <c r="A189" s="161" t="s">
        <v>1938</v>
      </c>
      <c r="B189" s="162" t="s">
        <v>1121</v>
      </c>
      <c r="C189" s="163">
        <v>122.68</v>
      </c>
      <c r="D189" s="164">
        <v>122.68</v>
      </c>
      <c r="E189" s="165" t="s">
        <v>4060</v>
      </c>
      <c r="F189" s="166" t="s">
        <v>2614</v>
      </c>
      <c r="G189" s="172">
        <f>VLOOKUP(A189,РАСЧЕТ!$A$3:$AW$1220,49,0)</f>
        <v>73.902719897829201</v>
      </c>
      <c r="H189" s="172">
        <f t="shared" si="2"/>
        <v>-48.777280102170806</v>
      </c>
    </row>
    <row r="190" spans="1:8" ht="12.6" customHeight="1" x14ac:dyDescent="0.3">
      <c r="A190" s="161" t="s">
        <v>3559</v>
      </c>
      <c r="B190" s="162" t="s">
        <v>1121</v>
      </c>
      <c r="C190" s="163">
        <v>470.03</v>
      </c>
      <c r="D190" s="164">
        <v>470.03</v>
      </c>
      <c r="E190" s="165" t="s">
        <v>4060</v>
      </c>
      <c r="F190" s="166" t="s">
        <v>4071</v>
      </c>
      <c r="G190" s="172">
        <f>VLOOKUP(A190,РАСЧЕТ!$A$3:$AW$1220,49,0)</f>
        <v>283.29375960834528</v>
      </c>
      <c r="H190" s="172">
        <f t="shared" si="2"/>
        <v>-186.73624039165469</v>
      </c>
    </row>
    <row r="191" spans="1:8" ht="12.6" customHeight="1" x14ac:dyDescent="0.3">
      <c r="A191" s="161" t="s">
        <v>1972</v>
      </c>
      <c r="B191" s="162" t="s">
        <v>1017</v>
      </c>
      <c r="C191" s="163">
        <v>768.8</v>
      </c>
      <c r="D191" s="164">
        <v>768.8</v>
      </c>
      <c r="E191" s="165" t="s">
        <v>4060</v>
      </c>
      <c r="F191" s="166" t="s">
        <v>2709</v>
      </c>
      <c r="G191" s="172">
        <f>VLOOKUP(A191,РАСЧЕТ!$A$3:$AW$1220,49,0)</f>
        <v>463.32007124351605</v>
      </c>
      <c r="H191" s="172">
        <f t="shared" si="2"/>
        <v>-305.4799287564839</v>
      </c>
    </row>
    <row r="192" spans="1:8" ht="12.6" customHeight="1" x14ac:dyDescent="0.3">
      <c r="A192" s="161" t="s">
        <v>1976</v>
      </c>
      <c r="B192" s="162" t="s">
        <v>794</v>
      </c>
      <c r="C192" s="168"/>
      <c r="D192" s="169"/>
      <c r="E192" s="165" t="s">
        <v>4060</v>
      </c>
      <c r="F192" s="166" t="s">
        <v>2615</v>
      </c>
      <c r="G192" s="172">
        <f>VLOOKUP(A192,РАСЧЕТ!$A$3:$AW$1220,49,0)</f>
        <v>0</v>
      </c>
      <c r="H192" s="172">
        <f t="shared" si="2"/>
        <v>0</v>
      </c>
    </row>
    <row r="193" spans="1:8" ht="12.6" customHeight="1" x14ac:dyDescent="0.3">
      <c r="A193" s="161" t="s">
        <v>3530</v>
      </c>
      <c r="B193" s="162" t="s">
        <v>794</v>
      </c>
      <c r="C193" s="163">
        <v>601.29999999999995</v>
      </c>
      <c r="D193" s="164">
        <v>601.29999999999995</v>
      </c>
      <c r="E193" s="165" t="s">
        <v>4010</v>
      </c>
      <c r="F193" s="166" t="s">
        <v>4011</v>
      </c>
      <c r="G193" s="172">
        <f>VLOOKUP(A193,РАСЧЕТ!$A$3:$AW$1220,49,0)</f>
        <v>362.37324007872769</v>
      </c>
      <c r="H193" s="172">
        <f t="shared" si="2"/>
        <v>-238.92675992127226</v>
      </c>
    </row>
    <row r="194" spans="1:8" ht="12.6" customHeight="1" x14ac:dyDescent="0.3">
      <c r="A194" s="161" t="s">
        <v>2046</v>
      </c>
      <c r="B194" s="162" t="s">
        <v>933</v>
      </c>
      <c r="C194" s="163">
        <v>781.69</v>
      </c>
      <c r="D194" s="164">
        <v>781.69</v>
      </c>
      <c r="E194" s="165" t="s">
        <v>4060</v>
      </c>
      <c r="F194" s="166" t="s">
        <v>2712</v>
      </c>
      <c r="G194" s="172">
        <f>VLOOKUP(A194,РАСЧЕТ!$A$3:$AW$1220,49,0)</f>
        <v>471.08521210234596</v>
      </c>
      <c r="H194" s="172">
        <f t="shared" ref="H194:H257" si="3">G194-D194</f>
        <v>-310.60478789765409</v>
      </c>
    </row>
    <row r="195" spans="1:8" ht="12.6" customHeight="1" x14ac:dyDescent="0.3">
      <c r="A195" s="161" t="s">
        <v>2109</v>
      </c>
      <c r="B195" s="162" t="s">
        <v>1166</v>
      </c>
      <c r="C195" s="163">
        <v>777.39</v>
      </c>
      <c r="D195" s="164">
        <v>777.39</v>
      </c>
      <c r="E195" s="165" t="s">
        <v>4060</v>
      </c>
      <c r="F195" s="166" t="s">
        <v>2711</v>
      </c>
      <c r="G195" s="172">
        <f>VLOOKUP(A195,РАСЧЕТ!$A$3:$AW$1220,49,0)</f>
        <v>468.4968318160694</v>
      </c>
      <c r="H195" s="172">
        <f t="shared" si="3"/>
        <v>-308.89316818393058</v>
      </c>
    </row>
    <row r="196" spans="1:8" ht="12.6" customHeight="1" x14ac:dyDescent="0.3">
      <c r="A196" s="161" t="s">
        <v>2004</v>
      </c>
      <c r="B196" s="162" t="s">
        <v>772</v>
      </c>
      <c r="C196" s="163">
        <v>614.17999999999995</v>
      </c>
      <c r="D196" s="164">
        <v>614.17999999999995</v>
      </c>
      <c r="E196" s="165" t="s">
        <v>4060</v>
      </c>
      <c r="F196" s="166" t="s">
        <v>2620</v>
      </c>
      <c r="G196" s="172">
        <f>VLOOKUP(A196,РАСЧЕТ!$A$3:$AW$1220,49,0)</f>
        <v>370.1383809375576</v>
      </c>
      <c r="H196" s="172">
        <f t="shared" si="3"/>
        <v>-244.04161906244235</v>
      </c>
    </row>
    <row r="197" spans="1:8" ht="12.6" customHeight="1" x14ac:dyDescent="0.3">
      <c r="A197" s="161" t="s">
        <v>2260</v>
      </c>
      <c r="B197" s="162" t="s">
        <v>990</v>
      </c>
      <c r="C197" s="163">
        <v>708.67</v>
      </c>
      <c r="D197" s="164">
        <v>708.67</v>
      </c>
      <c r="E197" s="165" t="s">
        <v>4060</v>
      </c>
      <c r="F197" s="166" t="s">
        <v>3419</v>
      </c>
      <c r="G197" s="172">
        <f>VLOOKUP(A197,РАСЧЕТ!$A$3:$AW$1220,49,0)</f>
        <v>427.08274723564335</v>
      </c>
      <c r="H197" s="172">
        <f t="shared" si="3"/>
        <v>-281.58725276435661</v>
      </c>
    </row>
    <row r="198" spans="1:8" ht="12.6" customHeight="1" x14ac:dyDescent="0.3">
      <c r="A198" s="161" t="s">
        <v>2316</v>
      </c>
      <c r="B198" s="162" t="s">
        <v>991</v>
      </c>
      <c r="C198" s="163">
        <v>743.03</v>
      </c>
      <c r="D198" s="164">
        <v>743.03</v>
      </c>
      <c r="E198" s="165" t="s">
        <v>4060</v>
      </c>
      <c r="F198" s="166" t="s">
        <v>3423</v>
      </c>
      <c r="G198" s="172">
        <f>VLOOKUP(A198,РАСЧЕТ!$A$3:$AW$1220,49,0)</f>
        <v>447.78978952585641</v>
      </c>
      <c r="H198" s="172">
        <f t="shared" si="3"/>
        <v>-295.24021047414357</v>
      </c>
    </row>
    <row r="199" spans="1:8" ht="12.6" customHeight="1" x14ac:dyDescent="0.3">
      <c r="A199" s="161" t="s">
        <v>2122</v>
      </c>
      <c r="B199" s="162" t="s">
        <v>1074</v>
      </c>
      <c r="C199" s="163">
        <v>614.17999999999995</v>
      </c>
      <c r="D199" s="164">
        <v>614.17999999999995</v>
      </c>
      <c r="E199" s="165" t="s">
        <v>4060</v>
      </c>
      <c r="F199" s="166" t="s">
        <v>2565</v>
      </c>
      <c r="G199" s="172">
        <f>VLOOKUP(A199,РАСЧЕТ!$A$3:$AW$1220,49,0)</f>
        <v>370.1383809375576</v>
      </c>
      <c r="H199" s="172">
        <f t="shared" si="3"/>
        <v>-244.04161906244235</v>
      </c>
    </row>
    <row r="200" spans="1:8" ht="12.6" customHeight="1" x14ac:dyDescent="0.3">
      <c r="A200" s="161" t="s">
        <v>2217</v>
      </c>
      <c r="B200" s="162" t="s">
        <v>719</v>
      </c>
      <c r="C200" s="163">
        <v>661.43</v>
      </c>
      <c r="D200" s="164">
        <v>661.43</v>
      </c>
      <c r="E200" s="165" t="s">
        <v>4060</v>
      </c>
      <c r="F200" s="166" t="s">
        <v>3402</v>
      </c>
      <c r="G200" s="172">
        <f>VLOOKUP(A200,РАСЧЕТ!$A$3:$AW$1220,49,0)</f>
        <v>398.61056408660045</v>
      </c>
      <c r="H200" s="172">
        <f t="shared" si="3"/>
        <v>-262.8194359133995</v>
      </c>
    </row>
    <row r="201" spans="1:8" ht="12.6" customHeight="1" x14ac:dyDescent="0.3">
      <c r="A201" s="161" t="s">
        <v>2353</v>
      </c>
      <c r="B201" s="162" t="s">
        <v>748</v>
      </c>
      <c r="C201" s="163">
        <v>751.62</v>
      </c>
      <c r="D201" s="164">
        <v>751.62</v>
      </c>
      <c r="E201" s="165" t="s">
        <v>4060</v>
      </c>
      <c r="F201" s="166" t="s">
        <v>3390</v>
      </c>
      <c r="G201" s="172">
        <f>VLOOKUP(A201,РАСЧЕТ!$A$3:$AW$1220,49,0)</f>
        <v>452.96655009840958</v>
      </c>
      <c r="H201" s="172">
        <f t="shared" si="3"/>
        <v>-298.65344990159042</v>
      </c>
    </row>
    <row r="202" spans="1:8" ht="12.6" customHeight="1" x14ac:dyDescent="0.3">
      <c r="A202" s="161" t="s">
        <v>2247</v>
      </c>
      <c r="B202" s="162" t="s">
        <v>936</v>
      </c>
      <c r="C202" s="163">
        <v>592.71</v>
      </c>
      <c r="D202" s="164">
        <v>592.71</v>
      </c>
      <c r="E202" s="165" t="s">
        <v>4060</v>
      </c>
      <c r="F202" s="166" t="s">
        <v>3397</v>
      </c>
      <c r="G202" s="172">
        <f>VLOOKUP(A202,РАСЧЕТ!$A$3:$AW$1220,49,0)</f>
        <v>357.1964795061744</v>
      </c>
      <c r="H202" s="172">
        <f t="shared" si="3"/>
        <v>-235.51352049382564</v>
      </c>
    </row>
    <row r="203" spans="1:8" ht="12.6" customHeight="1" x14ac:dyDescent="0.3">
      <c r="A203" s="161" t="s">
        <v>1935</v>
      </c>
      <c r="B203" s="162" t="s">
        <v>616</v>
      </c>
      <c r="C203" s="163">
        <v>614.17999999999995</v>
      </c>
      <c r="D203" s="164">
        <v>614.17999999999995</v>
      </c>
      <c r="E203" s="165" t="s">
        <v>4060</v>
      </c>
      <c r="F203" s="166" t="s">
        <v>2617</v>
      </c>
      <c r="G203" s="172">
        <f>VLOOKUP(A203,РАСЧЕТ!$A$3:$AW$1220,49,0)</f>
        <v>370.1383809375576</v>
      </c>
      <c r="H203" s="172">
        <f t="shared" si="3"/>
        <v>-244.04161906244235</v>
      </c>
    </row>
    <row r="204" spans="1:8" ht="12.6" customHeight="1" x14ac:dyDescent="0.3">
      <c r="A204" s="161" t="s">
        <v>2009</v>
      </c>
      <c r="B204" s="162" t="s">
        <v>500</v>
      </c>
      <c r="C204" s="163">
        <v>734.44</v>
      </c>
      <c r="D204" s="164">
        <v>734.44</v>
      </c>
      <c r="E204" s="165" t="s">
        <v>4060</v>
      </c>
      <c r="F204" s="166" t="s">
        <v>2694</v>
      </c>
      <c r="G204" s="172">
        <f>VLOOKUP(A204,РАСЧЕТ!$A$3:$AW$1220,49,0)</f>
        <v>442.61302895330311</v>
      </c>
      <c r="H204" s="172">
        <f t="shared" si="3"/>
        <v>-291.82697104669694</v>
      </c>
    </row>
    <row r="205" spans="1:8" ht="12.6" customHeight="1" x14ac:dyDescent="0.3">
      <c r="A205" s="161" t="s">
        <v>2291</v>
      </c>
      <c r="B205" s="162" t="s">
        <v>1088</v>
      </c>
      <c r="C205" s="163">
        <v>704.38</v>
      </c>
      <c r="D205" s="164">
        <v>704.38</v>
      </c>
      <c r="E205" s="165" t="s">
        <v>4060</v>
      </c>
      <c r="F205" s="166" t="s">
        <v>3417</v>
      </c>
      <c r="G205" s="172">
        <f>VLOOKUP(A205,РАСЧЕТ!$A$3:$AW$1220,49,0)</f>
        <v>424.49436694936662</v>
      </c>
      <c r="H205" s="172">
        <f t="shared" si="3"/>
        <v>-279.88563305063337</v>
      </c>
    </row>
    <row r="206" spans="1:8" ht="12.6" customHeight="1" x14ac:dyDescent="0.3">
      <c r="A206" s="161" t="s">
        <v>2010</v>
      </c>
      <c r="B206" s="162" t="s">
        <v>937</v>
      </c>
      <c r="C206" s="163">
        <v>755.92</v>
      </c>
      <c r="D206" s="164">
        <v>755.92</v>
      </c>
      <c r="E206" s="165" t="s">
        <v>4060</v>
      </c>
      <c r="F206" s="166" t="s">
        <v>2706</v>
      </c>
      <c r="G206" s="172">
        <f>VLOOKUP(A206,РАСЧЕТ!$A$3:$AW$1220,49,0)</f>
        <v>455.55493038468626</v>
      </c>
      <c r="H206" s="172">
        <f t="shared" si="3"/>
        <v>-300.3650696153137</v>
      </c>
    </row>
    <row r="207" spans="1:8" ht="12.6" customHeight="1" x14ac:dyDescent="0.3">
      <c r="A207" s="161" t="s">
        <v>2040</v>
      </c>
      <c r="B207" s="162" t="s">
        <v>766</v>
      </c>
      <c r="C207" s="163">
        <v>708.67</v>
      </c>
      <c r="D207" s="164">
        <v>708.67</v>
      </c>
      <c r="E207" s="165" t="s">
        <v>4060</v>
      </c>
      <c r="F207" s="166" t="s">
        <v>2683</v>
      </c>
      <c r="G207" s="172">
        <f>VLOOKUP(A207,РАСЧЕТ!$A$3:$AW$1220,49,0)</f>
        <v>427.08274723564335</v>
      </c>
      <c r="H207" s="172">
        <f t="shared" si="3"/>
        <v>-281.58725276435661</v>
      </c>
    </row>
    <row r="208" spans="1:8" ht="12.6" customHeight="1" x14ac:dyDescent="0.3">
      <c r="A208" s="161" t="s">
        <v>2337</v>
      </c>
      <c r="B208" s="162" t="s">
        <v>1090</v>
      </c>
      <c r="C208" s="163">
        <v>893.36</v>
      </c>
      <c r="D208" s="164">
        <v>893.36</v>
      </c>
      <c r="E208" s="165" t="s">
        <v>4060</v>
      </c>
      <c r="F208" s="166" t="s">
        <v>3434</v>
      </c>
      <c r="G208" s="172">
        <f>VLOOKUP(A208,РАСЧЕТ!$A$3:$AW$1220,49,0)</f>
        <v>538.38309954553824</v>
      </c>
      <c r="H208" s="172">
        <f t="shared" si="3"/>
        <v>-354.97690045446177</v>
      </c>
    </row>
    <row r="209" spans="1:8" ht="12.6" customHeight="1" x14ac:dyDescent="0.3">
      <c r="A209" s="161" t="s">
        <v>2083</v>
      </c>
      <c r="B209" s="162" t="s">
        <v>546</v>
      </c>
      <c r="C209" s="163">
        <v>760.21</v>
      </c>
      <c r="D209" s="164">
        <v>760.21</v>
      </c>
      <c r="E209" s="165" t="s">
        <v>4060</v>
      </c>
      <c r="F209" s="166" t="s">
        <v>2708</v>
      </c>
      <c r="G209" s="172">
        <f>VLOOKUP(A209,РАСЧЕТ!$A$3:$AW$1220,49,0)</f>
        <v>458.14331067096282</v>
      </c>
      <c r="H209" s="172">
        <f t="shared" si="3"/>
        <v>-302.06668932903722</v>
      </c>
    </row>
    <row r="210" spans="1:8" ht="12.6" customHeight="1" x14ac:dyDescent="0.3">
      <c r="A210" s="161" t="s">
        <v>2135</v>
      </c>
      <c r="B210" s="162" t="s">
        <v>976</v>
      </c>
      <c r="C210" s="163">
        <v>833.23</v>
      </c>
      <c r="D210" s="164">
        <v>833.23</v>
      </c>
      <c r="E210" s="165" t="s">
        <v>4060</v>
      </c>
      <c r="F210" s="166" t="s">
        <v>2529</v>
      </c>
      <c r="G210" s="172">
        <f>VLOOKUP(A210,РАСЧЕТ!$A$3:$AW$1220,49,0)</f>
        <v>502.14577553766543</v>
      </c>
      <c r="H210" s="172">
        <f t="shared" si="3"/>
        <v>-331.08422446233459</v>
      </c>
    </row>
    <row r="211" spans="1:8" ht="12.6" customHeight="1" x14ac:dyDescent="0.3">
      <c r="A211" s="161" t="s">
        <v>2214</v>
      </c>
      <c r="B211" s="162" t="s">
        <v>789</v>
      </c>
      <c r="C211" s="163">
        <v>867.59</v>
      </c>
      <c r="D211" s="164">
        <v>867.59</v>
      </c>
      <c r="E211" s="165" t="s">
        <v>4060</v>
      </c>
      <c r="F211" s="166" t="s">
        <v>3433</v>
      </c>
      <c r="G211" s="172">
        <f>VLOOKUP(A211,РАСЧЕТ!$A$3:$AW$1220,49,0)</f>
        <v>522.85281782787843</v>
      </c>
      <c r="H211" s="172">
        <f t="shared" si="3"/>
        <v>-344.73718217212161</v>
      </c>
    </row>
    <row r="212" spans="1:8" ht="12.6" customHeight="1" x14ac:dyDescent="0.3">
      <c r="A212" s="161" t="s">
        <v>2157</v>
      </c>
      <c r="B212" s="162" t="s">
        <v>773</v>
      </c>
      <c r="C212" s="163">
        <v>760.21</v>
      </c>
      <c r="D212" s="164">
        <v>760.21</v>
      </c>
      <c r="E212" s="165" t="s">
        <v>4060</v>
      </c>
      <c r="F212" s="166" t="s">
        <v>2707</v>
      </c>
      <c r="G212" s="172">
        <f>VLOOKUP(A212,РАСЧЕТ!$A$3:$AW$1220,49,0)</f>
        <v>458.14331067096282</v>
      </c>
      <c r="H212" s="172">
        <f t="shared" si="3"/>
        <v>-302.06668932903722</v>
      </c>
    </row>
    <row r="213" spans="1:8" ht="12.6" customHeight="1" x14ac:dyDescent="0.3">
      <c r="A213" s="161" t="s">
        <v>1991</v>
      </c>
      <c r="B213" s="162" t="s">
        <v>925</v>
      </c>
      <c r="C213" s="163">
        <v>652.84</v>
      </c>
      <c r="D213" s="164">
        <v>652.84</v>
      </c>
      <c r="E213" s="165" t="s">
        <v>4060</v>
      </c>
      <c r="F213" s="166" t="s">
        <v>2631</v>
      </c>
      <c r="G213" s="172">
        <f>VLOOKUP(A213,РАСЧЕТ!$A$3:$AW$1220,49,0)</f>
        <v>393.43380351404716</v>
      </c>
      <c r="H213" s="172">
        <f t="shared" si="3"/>
        <v>-259.40619648595288</v>
      </c>
    </row>
    <row r="214" spans="1:8" ht="12.6" customHeight="1" x14ac:dyDescent="0.3">
      <c r="A214" s="161" t="s">
        <v>2254</v>
      </c>
      <c r="B214" s="162" t="s">
        <v>1037</v>
      </c>
      <c r="C214" s="163">
        <v>764.51</v>
      </c>
      <c r="D214" s="164">
        <v>764.51</v>
      </c>
      <c r="E214" s="165" t="s">
        <v>4060</v>
      </c>
      <c r="F214" s="166" t="s">
        <v>3426</v>
      </c>
      <c r="G214" s="172">
        <f>VLOOKUP(A214,РАСЧЕТ!$A$3:$AW$1220,49,0)</f>
        <v>460.73169095723949</v>
      </c>
      <c r="H214" s="172">
        <f t="shared" si="3"/>
        <v>-303.7783090427605</v>
      </c>
    </row>
    <row r="215" spans="1:8" ht="12.6" customHeight="1" x14ac:dyDescent="0.3">
      <c r="A215" s="161" t="s">
        <v>2166</v>
      </c>
      <c r="B215" s="162" t="s">
        <v>965</v>
      </c>
      <c r="C215" s="163">
        <v>712.97</v>
      </c>
      <c r="D215" s="164">
        <v>712.97</v>
      </c>
      <c r="E215" s="165" t="s">
        <v>4060</v>
      </c>
      <c r="F215" s="166" t="s">
        <v>2502</v>
      </c>
      <c r="G215" s="172">
        <f>VLOOKUP(A215,РАСЧЕТ!$A$3:$AW$1220,49,0)</f>
        <v>429.67112752192003</v>
      </c>
      <c r="H215" s="172">
        <f t="shared" si="3"/>
        <v>-283.29887247808</v>
      </c>
    </row>
    <row r="216" spans="1:8" ht="12.6" customHeight="1" x14ac:dyDescent="0.3">
      <c r="A216" s="161" t="s">
        <v>2154</v>
      </c>
      <c r="B216" s="162" t="s">
        <v>721</v>
      </c>
      <c r="C216" s="163">
        <v>794.57</v>
      </c>
      <c r="D216" s="164">
        <v>794.57</v>
      </c>
      <c r="E216" s="165" t="s">
        <v>4060</v>
      </c>
      <c r="F216" s="166" t="s">
        <v>2531</v>
      </c>
      <c r="G216" s="172">
        <f>VLOOKUP(A216,РАСЧЕТ!$A$3:$AW$1220,49,0)</f>
        <v>478.85035296117587</v>
      </c>
      <c r="H216" s="172">
        <f t="shared" si="3"/>
        <v>-315.71964703882418</v>
      </c>
    </row>
    <row r="217" spans="1:8" ht="12.6" customHeight="1" x14ac:dyDescent="0.3">
      <c r="A217" s="161" t="s">
        <v>1987</v>
      </c>
      <c r="B217" s="162" t="s">
        <v>803</v>
      </c>
      <c r="C217" s="163">
        <v>657.13</v>
      </c>
      <c r="D217" s="164">
        <v>657.13</v>
      </c>
      <c r="E217" s="165" t="s">
        <v>4060</v>
      </c>
      <c r="F217" s="166" t="s">
        <v>2635</v>
      </c>
      <c r="G217" s="172">
        <f>VLOOKUP(A217,РАСЧЕТ!$A$3:$AW$1220,49,0)</f>
        <v>396.02218380032383</v>
      </c>
      <c r="H217" s="172">
        <f t="shared" si="3"/>
        <v>-261.10781619967617</v>
      </c>
    </row>
    <row r="218" spans="1:8" ht="12.6" customHeight="1" x14ac:dyDescent="0.3">
      <c r="A218" s="161" t="s">
        <v>2000</v>
      </c>
      <c r="B218" s="162" t="s">
        <v>826</v>
      </c>
      <c r="C218" s="163">
        <v>682.9</v>
      </c>
      <c r="D218" s="164">
        <v>682.9</v>
      </c>
      <c r="E218" s="165" t="s">
        <v>4060</v>
      </c>
      <c r="F218" s="166" t="s">
        <v>2675</v>
      </c>
      <c r="G218" s="172">
        <f>VLOOKUP(A218,РАСЧЕТ!$A$3:$AW$1220,49,0)</f>
        <v>411.55246551798353</v>
      </c>
      <c r="H218" s="172">
        <f t="shared" si="3"/>
        <v>-271.34753448201644</v>
      </c>
    </row>
    <row r="219" spans="1:8" ht="12.6" customHeight="1" x14ac:dyDescent="0.3">
      <c r="A219" s="161" t="s">
        <v>1966</v>
      </c>
      <c r="B219" s="162" t="s">
        <v>1094</v>
      </c>
      <c r="C219" s="163">
        <v>657.13</v>
      </c>
      <c r="D219" s="164">
        <v>657.13</v>
      </c>
      <c r="E219" s="165" t="s">
        <v>4060</v>
      </c>
      <c r="F219" s="166" t="s">
        <v>2634</v>
      </c>
      <c r="G219" s="172">
        <f>VLOOKUP(A219,РАСЧЕТ!$A$3:$AW$1220,49,0)</f>
        <v>396.02218380032383</v>
      </c>
      <c r="H219" s="172">
        <f t="shared" si="3"/>
        <v>-261.10781619967617</v>
      </c>
    </row>
    <row r="220" spans="1:8" ht="12.6" customHeight="1" x14ac:dyDescent="0.3">
      <c r="A220" s="161" t="s">
        <v>2005</v>
      </c>
      <c r="B220" s="162" t="s">
        <v>1118</v>
      </c>
      <c r="C220" s="163">
        <v>678.61</v>
      </c>
      <c r="D220" s="164">
        <v>678.61</v>
      </c>
      <c r="E220" s="165" t="s">
        <v>4060</v>
      </c>
      <c r="F220" s="166" t="s">
        <v>2655</v>
      </c>
      <c r="G220" s="172">
        <f>VLOOKUP(A220,РАСЧЕТ!$A$3:$AW$1220,49,0)</f>
        <v>408.96408523170697</v>
      </c>
      <c r="H220" s="172">
        <f t="shared" si="3"/>
        <v>-269.64591476829304</v>
      </c>
    </row>
    <row r="221" spans="1:8" ht="12.6" customHeight="1" x14ac:dyDescent="0.3">
      <c r="A221" s="161" t="s">
        <v>2207</v>
      </c>
      <c r="B221" s="162" t="s">
        <v>724</v>
      </c>
      <c r="C221" s="163">
        <v>777.39</v>
      </c>
      <c r="D221" s="164">
        <v>777.39</v>
      </c>
      <c r="E221" s="165" t="s">
        <v>4060</v>
      </c>
      <c r="F221" s="166" t="s">
        <v>3427</v>
      </c>
      <c r="G221" s="172">
        <f>VLOOKUP(A221,РАСЧЕТ!$A$3:$AW$1220,49,0)</f>
        <v>468.4968318160694</v>
      </c>
      <c r="H221" s="172">
        <f t="shared" si="3"/>
        <v>-308.89316818393058</v>
      </c>
    </row>
    <row r="222" spans="1:8" ht="12.6" customHeight="1" x14ac:dyDescent="0.3">
      <c r="A222" s="161" t="s">
        <v>2210</v>
      </c>
      <c r="B222" s="162" t="s">
        <v>934</v>
      </c>
      <c r="C222" s="163">
        <v>747.33</v>
      </c>
      <c r="D222" s="164">
        <v>747.33</v>
      </c>
      <c r="E222" s="165" t="s">
        <v>4060</v>
      </c>
      <c r="F222" s="166" t="s">
        <v>3425</v>
      </c>
      <c r="G222" s="172">
        <f>VLOOKUP(A222,РАСЧЕТ!$A$3:$AW$1220,49,0)</f>
        <v>450.37816981213297</v>
      </c>
      <c r="H222" s="172">
        <f t="shared" si="3"/>
        <v>-296.95183018786707</v>
      </c>
    </row>
    <row r="223" spans="1:8" ht="12.6" customHeight="1" x14ac:dyDescent="0.3">
      <c r="A223" s="161" t="s">
        <v>1984</v>
      </c>
      <c r="B223" s="162" t="s">
        <v>774</v>
      </c>
      <c r="C223" s="163">
        <v>773.1</v>
      </c>
      <c r="D223" s="164">
        <v>773.1</v>
      </c>
      <c r="E223" s="165" t="s">
        <v>4060</v>
      </c>
      <c r="F223" s="166" t="s">
        <v>2710</v>
      </c>
      <c r="G223" s="172">
        <f>VLOOKUP(A223,РАСЧЕТ!$A$3:$AW$1220,49,0)</f>
        <v>465.90845152979267</v>
      </c>
      <c r="H223" s="172">
        <f t="shared" si="3"/>
        <v>-307.19154847020735</v>
      </c>
    </row>
    <row r="224" spans="1:8" ht="12.6" customHeight="1" x14ac:dyDescent="0.3">
      <c r="A224" s="161" t="s">
        <v>2021</v>
      </c>
      <c r="B224" s="162" t="s">
        <v>1157</v>
      </c>
      <c r="C224" s="163">
        <v>592.71</v>
      </c>
      <c r="D224" s="164">
        <v>592.71</v>
      </c>
      <c r="E224" s="165" t="s">
        <v>4060</v>
      </c>
      <c r="F224" s="166" t="s">
        <v>2613</v>
      </c>
      <c r="G224" s="172">
        <f>VLOOKUP(A224,РАСЧЕТ!$A$3:$AW$1220,49,0)</f>
        <v>357.1964795061744</v>
      </c>
      <c r="H224" s="172">
        <f t="shared" si="3"/>
        <v>-235.51352049382564</v>
      </c>
    </row>
    <row r="225" spans="1:8" ht="12.6" customHeight="1" x14ac:dyDescent="0.3">
      <c r="A225" s="161" t="s">
        <v>2001</v>
      </c>
      <c r="B225" s="162" t="s">
        <v>1089</v>
      </c>
      <c r="C225" s="163">
        <v>614.17999999999995</v>
      </c>
      <c r="D225" s="164">
        <v>614.17999999999995</v>
      </c>
      <c r="E225" s="165" t="s">
        <v>4060</v>
      </c>
      <c r="F225" s="166" t="s">
        <v>2621</v>
      </c>
      <c r="G225" s="172">
        <f>VLOOKUP(A225,РАСЧЕТ!$A$3:$AW$1220,49,0)</f>
        <v>370.1383809375576</v>
      </c>
      <c r="H225" s="172">
        <f t="shared" si="3"/>
        <v>-244.04161906244235</v>
      </c>
    </row>
    <row r="226" spans="1:8" ht="12.6" customHeight="1" x14ac:dyDescent="0.3">
      <c r="A226" s="161" t="s">
        <v>1941</v>
      </c>
      <c r="B226" s="162" t="s">
        <v>1061</v>
      </c>
      <c r="C226" s="163">
        <v>614.17999999999995</v>
      </c>
      <c r="D226" s="164">
        <v>614.17999999999995</v>
      </c>
      <c r="E226" s="165" t="s">
        <v>4060</v>
      </c>
      <c r="F226" s="166" t="s">
        <v>2623</v>
      </c>
      <c r="G226" s="172">
        <f>VLOOKUP(A226,РАСЧЕТ!$A$3:$AW$1220,49,0)</f>
        <v>370.1383809375576</v>
      </c>
      <c r="H226" s="172">
        <f t="shared" si="3"/>
        <v>-244.04161906244235</v>
      </c>
    </row>
    <row r="227" spans="1:8" ht="12.6" customHeight="1" x14ac:dyDescent="0.3">
      <c r="A227" s="161" t="s">
        <v>2110</v>
      </c>
      <c r="B227" s="162" t="s">
        <v>935</v>
      </c>
      <c r="C227" s="163">
        <v>682.9</v>
      </c>
      <c r="D227" s="164">
        <v>682.9</v>
      </c>
      <c r="E227" s="165" t="s">
        <v>4060</v>
      </c>
      <c r="F227" s="166" t="s">
        <v>2553</v>
      </c>
      <c r="G227" s="172">
        <f>VLOOKUP(A227,РАСЧЕТ!$A$3:$AW$1220,49,0)</f>
        <v>411.55246551798353</v>
      </c>
      <c r="H227" s="172">
        <f t="shared" si="3"/>
        <v>-271.34753448201644</v>
      </c>
    </row>
    <row r="228" spans="1:8" ht="12.6" customHeight="1" x14ac:dyDescent="0.3">
      <c r="A228" s="161" t="s">
        <v>2011</v>
      </c>
      <c r="B228" s="162" t="s">
        <v>777</v>
      </c>
      <c r="C228" s="163">
        <v>682.9</v>
      </c>
      <c r="D228" s="164">
        <v>682.9</v>
      </c>
      <c r="E228" s="165" t="s">
        <v>4060</v>
      </c>
      <c r="F228" s="166" t="s">
        <v>2673</v>
      </c>
      <c r="G228" s="172">
        <f>VLOOKUP(A228,РАСЧЕТ!$A$3:$AW$1220,49,0)</f>
        <v>411.55246551798353</v>
      </c>
      <c r="H228" s="172">
        <f t="shared" si="3"/>
        <v>-271.34753448201644</v>
      </c>
    </row>
    <row r="229" spans="1:8" ht="12.6" customHeight="1" x14ac:dyDescent="0.3">
      <c r="A229" s="161" t="s">
        <v>2150</v>
      </c>
      <c r="B229" s="162" t="s">
        <v>926</v>
      </c>
      <c r="C229" s="163">
        <v>592.71</v>
      </c>
      <c r="D229" s="164">
        <v>592.71</v>
      </c>
      <c r="E229" s="165" t="s">
        <v>4060</v>
      </c>
      <c r="F229" s="166" t="s">
        <v>2555</v>
      </c>
      <c r="G229" s="172">
        <f>VLOOKUP(A229,РАСЧЕТ!$A$3:$AW$1220,49,0)</f>
        <v>357.1964795061744</v>
      </c>
      <c r="H229" s="172">
        <f t="shared" si="3"/>
        <v>-235.51352049382564</v>
      </c>
    </row>
    <row r="230" spans="1:8" ht="12.6" customHeight="1" x14ac:dyDescent="0.3">
      <c r="A230" s="161" t="s">
        <v>2079</v>
      </c>
      <c r="B230" s="162" t="s">
        <v>566</v>
      </c>
      <c r="C230" s="163">
        <v>682.9</v>
      </c>
      <c r="D230" s="164">
        <v>682.9</v>
      </c>
      <c r="E230" s="165" t="s">
        <v>4060</v>
      </c>
      <c r="F230" s="166" t="s">
        <v>2525</v>
      </c>
      <c r="G230" s="172">
        <f>VLOOKUP(A230,РАСЧЕТ!$A$3:$AW$1220,49,0)</f>
        <v>411.55246551798353</v>
      </c>
      <c r="H230" s="172">
        <f t="shared" si="3"/>
        <v>-271.34753448201644</v>
      </c>
    </row>
    <row r="231" spans="1:8" ht="12.6" customHeight="1" x14ac:dyDescent="0.3">
      <c r="A231" s="161" t="s">
        <v>2132</v>
      </c>
      <c r="B231" s="162" t="s">
        <v>1029</v>
      </c>
      <c r="C231" s="163">
        <v>682.9</v>
      </c>
      <c r="D231" s="164">
        <v>682.9</v>
      </c>
      <c r="E231" s="165" t="s">
        <v>4060</v>
      </c>
      <c r="F231" s="166" t="s">
        <v>2524</v>
      </c>
      <c r="G231" s="172">
        <f>VLOOKUP(A231,РАСЧЕТ!$A$3:$AW$1220,49,0)</f>
        <v>411.55246551798353</v>
      </c>
      <c r="H231" s="172">
        <f t="shared" si="3"/>
        <v>-271.34753448201644</v>
      </c>
    </row>
    <row r="232" spans="1:8" ht="12.6" customHeight="1" x14ac:dyDescent="0.3">
      <c r="A232" s="161" t="s">
        <v>2078</v>
      </c>
      <c r="B232" s="162" t="s">
        <v>942</v>
      </c>
      <c r="C232" s="163">
        <v>592.71</v>
      </c>
      <c r="D232" s="164">
        <v>592.71</v>
      </c>
      <c r="E232" s="165" t="s">
        <v>4060</v>
      </c>
      <c r="F232" s="166" t="s">
        <v>2589</v>
      </c>
      <c r="G232" s="172">
        <f>VLOOKUP(A232,РАСЧЕТ!$A$3:$AW$1220,49,0)</f>
        <v>357.1964795061744</v>
      </c>
      <c r="H232" s="172">
        <f t="shared" si="3"/>
        <v>-235.51352049382564</v>
      </c>
    </row>
    <row r="233" spans="1:8" ht="12.6" customHeight="1" x14ac:dyDescent="0.3">
      <c r="A233" s="161" t="s">
        <v>1974</v>
      </c>
      <c r="B233" s="162" t="s">
        <v>904</v>
      </c>
      <c r="C233" s="163">
        <v>674.31</v>
      </c>
      <c r="D233" s="164">
        <v>674.31</v>
      </c>
      <c r="E233" s="165" t="s">
        <v>4060</v>
      </c>
      <c r="F233" s="166" t="s">
        <v>2650</v>
      </c>
      <c r="G233" s="172">
        <f>VLOOKUP(A233,РАСЧЕТ!$A$3:$AW$1220,49,0)</f>
        <v>406.37570494543036</v>
      </c>
      <c r="H233" s="172">
        <f t="shared" si="3"/>
        <v>-267.93429505456959</v>
      </c>
    </row>
    <row r="234" spans="1:8" ht="12.6" customHeight="1" x14ac:dyDescent="0.3">
      <c r="A234" s="161" t="s">
        <v>2252</v>
      </c>
      <c r="B234" s="162" t="s">
        <v>995</v>
      </c>
      <c r="C234" s="163">
        <v>674.31</v>
      </c>
      <c r="D234" s="164">
        <v>674.31</v>
      </c>
      <c r="E234" s="165" t="s">
        <v>4060</v>
      </c>
      <c r="F234" s="166" t="s">
        <v>3404</v>
      </c>
      <c r="G234" s="172">
        <f>VLOOKUP(A234,РАСЧЕТ!$A$3:$AW$1220,49,0)</f>
        <v>406.37570494543036</v>
      </c>
      <c r="H234" s="172">
        <f t="shared" si="3"/>
        <v>-267.93429505456959</v>
      </c>
    </row>
    <row r="235" spans="1:8" ht="12.6" customHeight="1" x14ac:dyDescent="0.3">
      <c r="A235" s="161" t="s">
        <v>2127</v>
      </c>
      <c r="B235" s="162" t="s">
        <v>775</v>
      </c>
      <c r="C235" s="163">
        <v>592.71</v>
      </c>
      <c r="D235" s="164">
        <v>592.71</v>
      </c>
      <c r="E235" s="165" t="s">
        <v>4060</v>
      </c>
      <c r="F235" s="166" t="s">
        <v>2554</v>
      </c>
      <c r="G235" s="172">
        <f>VLOOKUP(A235,РАСЧЕТ!$A$3:$AW$1220,49,0)</f>
        <v>357.1964795061744</v>
      </c>
      <c r="H235" s="172">
        <f t="shared" si="3"/>
        <v>-235.51352049382564</v>
      </c>
    </row>
    <row r="236" spans="1:8" ht="12.6" customHeight="1" x14ac:dyDescent="0.3">
      <c r="A236" s="161" t="s">
        <v>2016</v>
      </c>
      <c r="B236" s="162" t="s">
        <v>557</v>
      </c>
      <c r="C236" s="163">
        <v>592.71</v>
      </c>
      <c r="D236" s="164">
        <v>592.71</v>
      </c>
      <c r="E236" s="165" t="s">
        <v>4060</v>
      </c>
      <c r="F236" s="166" t="s">
        <v>2595</v>
      </c>
      <c r="G236" s="172">
        <f>VLOOKUP(A236,РАСЧЕТ!$A$3:$AW$1220,49,0)</f>
        <v>357.1964795061744</v>
      </c>
      <c r="H236" s="172">
        <f t="shared" si="3"/>
        <v>-235.51352049382564</v>
      </c>
    </row>
    <row r="237" spans="1:8" ht="12.6" customHeight="1" x14ac:dyDescent="0.3">
      <c r="A237" s="161" t="s">
        <v>2201</v>
      </c>
      <c r="B237" s="162" t="s">
        <v>966</v>
      </c>
      <c r="C237" s="163">
        <v>682.9</v>
      </c>
      <c r="D237" s="164">
        <v>682.9</v>
      </c>
      <c r="E237" s="165" t="s">
        <v>4060</v>
      </c>
      <c r="F237" s="166" t="s">
        <v>2676</v>
      </c>
      <c r="G237" s="172">
        <f>VLOOKUP(A237,РАСЧЕТ!$A$3:$AW$1220,49,0)</f>
        <v>411.55246551798353</v>
      </c>
      <c r="H237" s="172">
        <f t="shared" si="3"/>
        <v>-271.34753448201644</v>
      </c>
    </row>
    <row r="238" spans="1:8" ht="12.6" customHeight="1" x14ac:dyDescent="0.3">
      <c r="A238" s="161" t="s">
        <v>2131</v>
      </c>
      <c r="B238" s="162" t="s">
        <v>605</v>
      </c>
      <c r="C238" s="163">
        <v>682.9</v>
      </c>
      <c r="D238" s="164">
        <v>682.9</v>
      </c>
      <c r="E238" s="165" t="s">
        <v>4060</v>
      </c>
      <c r="F238" s="166" t="s">
        <v>2569</v>
      </c>
      <c r="G238" s="172">
        <f>VLOOKUP(A238,РАСЧЕТ!$A$3:$AW$1220,49,0)</f>
        <v>411.55246551798353</v>
      </c>
      <c r="H238" s="172">
        <f t="shared" si="3"/>
        <v>-271.34753448201644</v>
      </c>
    </row>
    <row r="239" spans="1:8" ht="12.6" customHeight="1" x14ac:dyDescent="0.3">
      <c r="A239" s="161" t="s">
        <v>2176</v>
      </c>
      <c r="B239" s="162" t="s">
        <v>558</v>
      </c>
      <c r="C239" s="163">
        <v>592.71</v>
      </c>
      <c r="D239" s="164">
        <v>592.71</v>
      </c>
      <c r="E239" s="165" t="s">
        <v>4060</v>
      </c>
      <c r="F239" s="166" t="s">
        <v>2590</v>
      </c>
      <c r="G239" s="172">
        <f>VLOOKUP(A239,РАСЧЕТ!$A$3:$AW$1220,49,0)</f>
        <v>357.1964795061744</v>
      </c>
      <c r="H239" s="172">
        <f t="shared" si="3"/>
        <v>-235.51352049382564</v>
      </c>
    </row>
    <row r="240" spans="1:8" ht="12.6" customHeight="1" x14ac:dyDescent="0.3">
      <c r="A240" s="161" t="s">
        <v>2225</v>
      </c>
      <c r="B240" s="162" t="s">
        <v>623</v>
      </c>
      <c r="C240" s="163">
        <v>682.9</v>
      </c>
      <c r="D240" s="164">
        <v>682.9</v>
      </c>
      <c r="E240" s="165" t="s">
        <v>4060</v>
      </c>
      <c r="F240" s="166" t="s">
        <v>3412</v>
      </c>
      <c r="G240" s="172">
        <f>VLOOKUP(A240,РАСЧЕТ!$A$3:$AW$1220,49,0)</f>
        <v>411.55246551798353</v>
      </c>
      <c r="H240" s="172">
        <f t="shared" si="3"/>
        <v>-271.34753448201644</v>
      </c>
    </row>
    <row r="241" spans="1:8" ht="12.6" customHeight="1" x14ac:dyDescent="0.3">
      <c r="A241" s="161" t="s">
        <v>2006</v>
      </c>
      <c r="B241" s="162" t="s">
        <v>1172</v>
      </c>
      <c r="C241" s="163">
        <v>682.9</v>
      </c>
      <c r="D241" s="164">
        <v>682.9</v>
      </c>
      <c r="E241" s="165" t="s">
        <v>4060</v>
      </c>
      <c r="F241" s="166" t="s">
        <v>2672</v>
      </c>
      <c r="G241" s="172">
        <f>VLOOKUP(A241,РАСЧЕТ!$A$3:$AW$1220,49,0)</f>
        <v>411.55246551798353</v>
      </c>
      <c r="H241" s="172">
        <f t="shared" si="3"/>
        <v>-271.34753448201644</v>
      </c>
    </row>
    <row r="242" spans="1:8" ht="12.6" customHeight="1" x14ac:dyDescent="0.3">
      <c r="A242" s="161" t="s">
        <v>1980</v>
      </c>
      <c r="B242" s="162" t="s">
        <v>1064</v>
      </c>
      <c r="C242" s="163">
        <v>592.71</v>
      </c>
      <c r="D242" s="164">
        <v>592.71</v>
      </c>
      <c r="E242" s="165" t="s">
        <v>4060</v>
      </c>
      <c r="F242" s="166" t="s">
        <v>2610</v>
      </c>
      <c r="G242" s="172">
        <f>VLOOKUP(A242,РАСЧЕТ!$A$3:$AW$1220,49,0)</f>
        <v>357.1964795061744</v>
      </c>
      <c r="H242" s="172">
        <f t="shared" si="3"/>
        <v>-235.51352049382564</v>
      </c>
    </row>
    <row r="243" spans="1:8" ht="12.6" customHeight="1" x14ac:dyDescent="0.3">
      <c r="A243" s="161" t="s">
        <v>2138</v>
      </c>
      <c r="B243" s="162" t="s">
        <v>598</v>
      </c>
      <c r="C243" s="163">
        <v>682.9</v>
      </c>
      <c r="D243" s="164">
        <v>682.9</v>
      </c>
      <c r="E243" s="165" t="s">
        <v>4060</v>
      </c>
      <c r="F243" s="166" t="s">
        <v>2674</v>
      </c>
      <c r="G243" s="172">
        <f>VLOOKUP(A243,РАСЧЕТ!$A$3:$AW$1220,49,0)</f>
        <v>411.55246551798353</v>
      </c>
      <c r="H243" s="172">
        <f t="shared" si="3"/>
        <v>-271.34753448201644</v>
      </c>
    </row>
    <row r="244" spans="1:8" ht="12.6" customHeight="1" x14ac:dyDescent="0.3">
      <c r="A244" s="161" t="s">
        <v>1992</v>
      </c>
      <c r="B244" s="162" t="s">
        <v>1179</v>
      </c>
      <c r="C244" s="163">
        <v>682.9</v>
      </c>
      <c r="D244" s="164">
        <v>682.9</v>
      </c>
      <c r="E244" s="165" t="s">
        <v>4060</v>
      </c>
      <c r="F244" s="166" t="s">
        <v>2671</v>
      </c>
      <c r="G244" s="172">
        <f>VLOOKUP(A244,РАСЧЕТ!$A$3:$AW$1220,49,0)</f>
        <v>411.55246551798353</v>
      </c>
      <c r="H244" s="172">
        <f t="shared" si="3"/>
        <v>-271.34753448201644</v>
      </c>
    </row>
    <row r="245" spans="1:8" ht="12.6" customHeight="1" x14ac:dyDescent="0.3">
      <c r="A245" s="161" t="s">
        <v>2151</v>
      </c>
      <c r="B245" s="162" t="s">
        <v>647</v>
      </c>
      <c r="C245" s="163">
        <v>592.71</v>
      </c>
      <c r="D245" s="164">
        <v>592.71</v>
      </c>
      <c r="E245" s="165" t="s">
        <v>4060</v>
      </c>
      <c r="F245" s="166" t="s">
        <v>2501</v>
      </c>
      <c r="G245" s="172">
        <f>VLOOKUP(A245,РАСЧЕТ!$A$3:$AW$1220,49,0)</f>
        <v>357.1964795061744</v>
      </c>
      <c r="H245" s="172">
        <f t="shared" si="3"/>
        <v>-235.51352049382564</v>
      </c>
    </row>
    <row r="246" spans="1:8" ht="12.6" customHeight="1" x14ac:dyDescent="0.3">
      <c r="A246" s="161" t="s">
        <v>2235</v>
      </c>
      <c r="B246" s="162" t="s">
        <v>648</v>
      </c>
      <c r="C246" s="163">
        <v>652.84</v>
      </c>
      <c r="D246" s="164">
        <v>652.84</v>
      </c>
      <c r="E246" s="165" t="s">
        <v>4060</v>
      </c>
      <c r="F246" s="166" t="s">
        <v>3399</v>
      </c>
      <c r="G246" s="172">
        <f>VLOOKUP(A246,РАСЧЕТ!$A$3:$AW$1220,49,0)</f>
        <v>393.43380351404716</v>
      </c>
      <c r="H246" s="172">
        <f t="shared" si="3"/>
        <v>-259.40619648595288</v>
      </c>
    </row>
    <row r="247" spans="1:8" ht="12.6" customHeight="1" x14ac:dyDescent="0.3">
      <c r="A247" s="161" t="s">
        <v>2133</v>
      </c>
      <c r="B247" s="162" t="s">
        <v>939</v>
      </c>
      <c r="C247" s="163">
        <v>682.9</v>
      </c>
      <c r="D247" s="164">
        <v>682.9</v>
      </c>
      <c r="E247" s="165" t="s">
        <v>4060</v>
      </c>
      <c r="F247" s="166" t="s">
        <v>2572</v>
      </c>
      <c r="G247" s="172">
        <f>VLOOKUP(A247,РАСЧЕТ!$A$3:$AW$1220,49,0)</f>
        <v>411.55246551798353</v>
      </c>
      <c r="H247" s="172">
        <f t="shared" si="3"/>
        <v>-271.34753448201644</v>
      </c>
    </row>
    <row r="248" spans="1:8" ht="12.6" customHeight="1" x14ac:dyDescent="0.3">
      <c r="A248" s="161" t="s">
        <v>2184</v>
      </c>
      <c r="B248" s="162" t="s">
        <v>501</v>
      </c>
      <c r="C248" s="163">
        <v>695.79</v>
      </c>
      <c r="D248" s="164">
        <v>695.79</v>
      </c>
      <c r="E248" s="165" t="s">
        <v>4060</v>
      </c>
      <c r="F248" s="166" t="s">
        <v>2574</v>
      </c>
      <c r="G248" s="172">
        <f>VLOOKUP(A248,РАСЧЕТ!$A$3:$AW$1220,49,0)</f>
        <v>419.31760637681344</v>
      </c>
      <c r="H248" s="172">
        <f t="shared" si="3"/>
        <v>-276.47239362318652</v>
      </c>
    </row>
    <row r="249" spans="1:8" ht="12.6" customHeight="1" x14ac:dyDescent="0.3">
      <c r="A249" s="161" t="s">
        <v>2077</v>
      </c>
      <c r="B249" s="162" t="s">
        <v>1034</v>
      </c>
      <c r="C249" s="163">
        <v>695.79</v>
      </c>
      <c r="D249" s="164">
        <v>695.79</v>
      </c>
      <c r="E249" s="165" t="s">
        <v>4060</v>
      </c>
      <c r="F249" s="166" t="s">
        <v>2575</v>
      </c>
      <c r="G249" s="172">
        <f>VLOOKUP(A249,РАСЧЕТ!$A$3:$AW$1220,49,0)</f>
        <v>419.31760637681344</v>
      </c>
      <c r="H249" s="172">
        <f t="shared" si="3"/>
        <v>-276.47239362318652</v>
      </c>
    </row>
    <row r="250" spans="1:8" ht="12.6" customHeight="1" x14ac:dyDescent="0.3">
      <c r="A250" s="161" t="s">
        <v>2108</v>
      </c>
      <c r="B250" s="162" t="s">
        <v>938</v>
      </c>
      <c r="C250" s="163">
        <v>730.15</v>
      </c>
      <c r="D250" s="164">
        <v>730.15</v>
      </c>
      <c r="E250" s="165" t="s">
        <v>4060</v>
      </c>
      <c r="F250" s="166" t="s">
        <v>2688</v>
      </c>
      <c r="G250" s="172">
        <f>VLOOKUP(A250,РАСЧЕТ!$A$3:$AW$1220,49,0)</f>
        <v>440.02464866702644</v>
      </c>
      <c r="H250" s="172">
        <f t="shared" si="3"/>
        <v>-290.12535133297354</v>
      </c>
    </row>
    <row r="251" spans="1:8" ht="12.6" customHeight="1" x14ac:dyDescent="0.3">
      <c r="A251" s="161" t="s">
        <v>2081</v>
      </c>
      <c r="B251" s="162" t="s">
        <v>999</v>
      </c>
      <c r="C251" s="163">
        <v>695.79</v>
      </c>
      <c r="D251" s="164">
        <v>695.79</v>
      </c>
      <c r="E251" s="165" t="s">
        <v>4060</v>
      </c>
      <c r="F251" s="166" t="s">
        <v>2679</v>
      </c>
      <c r="G251" s="172">
        <f>VLOOKUP(A251,РАСЧЕТ!$A$3:$AW$1220,49,0)</f>
        <v>419.31760637681344</v>
      </c>
      <c r="H251" s="172">
        <f t="shared" si="3"/>
        <v>-276.47239362318652</v>
      </c>
    </row>
    <row r="252" spans="1:8" ht="12.6" customHeight="1" x14ac:dyDescent="0.3">
      <c r="A252" s="161" t="s">
        <v>1939</v>
      </c>
      <c r="B252" s="162" t="s">
        <v>1038</v>
      </c>
      <c r="C252" s="163">
        <v>820.34</v>
      </c>
      <c r="D252" s="164">
        <v>820.34</v>
      </c>
      <c r="E252" s="165" t="s">
        <v>4060</v>
      </c>
      <c r="F252" s="166" t="s">
        <v>2716</v>
      </c>
      <c r="G252" s="172">
        <f>VLOOKUP(A252,РАСЧЕТ!$A$3:$AW$1220,49,0)</f>
        <v>494.38063467883563</v>
      </c>
      <c r="H252" s="172">
        <f t="shared" si="3"/>
        <v>-325.9593653211644</v>
      </c>
    </row>
    <row r="253" spans="1:8" ht="12.6" customHeight="1" x14ac:dyDescent="0.3">
      <c r="A253" s="161" t="s">
        <v>2043</v>
      </c>
      <c r="B253" s="162" t="s">
        <v>617</v>
      </c>
      <c r="C253" s="163">
        <v>820.34</v>
      </c>
      <c r="D253" s="164">
        <v>820.34</v>
      </c>
      <c r="E253" s="165" t="s">
        <v>4060</v>
      </c>
      <c r="F253" s="166" t="s">
        <v>2715</v>
      </c>
      <c r="G253" s="172">
        <f>VLOOKUP(A253,РАСЧЕТ!$A$3:$AW$1220,49,0)</f>
        <v>494.38063467883563</v>
      </c>
      <c r="H253" s="172">
        <f t="shared" si="3"/>
        <v>-325.9593653211644</v>
      </c>
    </row>
    <row r="254" spans="1:8" ht="12.6" customHeight="1" x14ac:dyDescent="0.3">
      <c r="A254" s="161" t="s">
        <v>2153</v>
      </c>
      <c r="B254" s="162" t="s">
        <v>1097</v>
      </c>
      <c r="C254" s="163">
        <v>678.61</v>
      </c>
      <c r="D254" s="164">
        <v>678.61</v>
      </c>
      <c r="E254" s="165" t="s">
        <v>4060</v>
      </c>
      <c r="F254" s="166" t="s">
        <v>2670</v>
      </c>
      <c r="G254" s="172">
        <f>VLOOKUP(A254,РАСЧЕТ!$A$3:$AW$1220,49,0)</f>
        <v>408.96408523170697</v>
      </c>
      <c r="H254" s="172">
        <f t="shared" si="3"/>
        <v>-269.64591476829304</v>
      </c>
    </row>
    <row r="255" spans="1:8" ht="12.6" customHeight="1" x14ac:dyDescent="0.3">
      <c r="A255" s="161" t="s">
        <v>1937</v>
      </c>
      <c r="B255" s="162" t="s">
        <v>1091</v>
      </c>
      <c r="C255" s="163">
        <v>592.71</v>
      </c>
      <c r="D255" s="164">
        <v>592.71</v>
      </c>
      <c r="E255" s="165" t="s">
        <v>4060</v>
      </c>
      <c r="F255" s="166" t="s">
        <v>2601</v>
      </c>
      <c r="G255" s="172">
        <f>VLOOKUP(A255,РАСЧЕТ!$A$3:$AW$1220,49,0)</f>
        <v>357.1964795061744</v>
      </c>
      <c r="H255" s="172">
        <f t="shared" si="3"/>
        <v>-235.51352049382564</v>
      </c>
    </row>
    <row r="256" spans="1:8" ht="12.6" customHeight="1" x14ac:dyDescent="0.3">
      <c r="A256" s="161" t="s">
        <v>2187</v>
      </c>
      <c r="B256" s="162" t="s">
        <v>649</v>
      </c>
      <c r="C256" s="163">
        <v>678.61</v>
      </c>
      <c r="D256" s="164">
        <v>678.61</v>
      </c>
      <c r="E256" s="165" t="s">
        <v>4060</v>
      </c>
      <c r="F256" s="166" t="s">
        <v>2546</v>
      </c>
      <c r="G256" s="172">
        <f>VLOOKUP(A256,РАСЧЕТ!$A$3:$AW$1220,49,0)</f>
        <v>408.96408523170697</v>
      </c>
      <c r="H256" s="172">
        <f t="shared" si="3"/>
        <v>-269.64591476829304</v>
      </c>
    </row>
    <row r="257" spans="1:8" ht="12.6" customHeight="1" x14ac:dyDescent="0.3">
      <c r="A257" s="161" t="s">
        <v>2017</v>
      </c>
      <c r="B257" s="162" t="s">
        <v>977</v>
      </c>
      <c r="C257" s="163">
        <v>163.21</v>
      </c>
      <c r="D257" s="164">
        <v>163.21</v>
      </c>
      <c r="E257" s="165" t="s">
        <v>4060</v>
      </c>
      <c r="F257" s="166" t="s">
        <v>2432</v>
      </c>
      <c r="G257" s="172">
        <f>VLOOKUP(A257,РАСЧЕТ!$A$3:$AW$1220,49,0)</f>
        <v>98.358450878511789</v>
      </c>
      <c r="H257" s="172">
        <f t="shared" si="3"/>
        <v>-64.851549121488219</v>
      </c>
    </row>
    <row r="258" spans="1:8" ht="12.6" customHeight="1" x14ac:dyDescent="0.3">
      <c r="A258" s="161" t="s">
        <v>2015</v>
      </c>
      <c r="B258" s="162" t="s">
        <v>1056</v>
      </c>
      <c r="C258" s="163">
        <v>171.8</v>
      </c>
      <c r="D258" s="164">
        <v>171.8</v>
      </c>
      <c r="E258" s="165" t="s">
        <v>4060</v>
      </c>
      <c r="F258" s="166" t="s">
        <v>2447</v>
      </c>
      <c r="G258" s="172">
        <f>VLOOKUP(A258,РАСЧЕТ!$A$3:$AW$1220,49,0)</f>
        <v>103.53521145106505</v>
      </c>
      <c r="H258" s="172">
        <f t="shared" ref="H258:H321" si="4">G258-D258</f>
        <v>-68.264788548934959</v>
      </c>
    </row>
    <row r="259" spans="1:8" ht="12.6" customHeight="1" x14ac:dyDescent="0.3">
      <c r="A259" s="161" t="s">
        <v>2071</v>
      </c>
      <c r="B259" s="162" t="s">
        <v>619</v>
      </c>
      <c r="C259" s="163">
        <v>339.3</v>
      </c>
      <c r="D259" s="164">
        <v>339.3</v>
      </c>
      <c r="E259" s="165" t="s">
        <v>4060</v>
      </c>
      <c r="F259" s="166" t="s">
        <v>2540</v>
      </c>
      <c r="G259" s="172">
        <f>VLOOKUP(A259,РАСЧЕТ!$A$3:$AW$1220,49,0)</f>
        <v>204.48204261585349</v>
      </c>
      <c r="H259" s="172">
        <f t="shared" si="4"/>
        <v>-134.81795738414652</v>
      </c>
    </row>
    <row r="260" spans="1:8" ht="12.6" customHeight="1" x14ac:dyDescent="0.3">
      <c r="A260" s="161" t="s">
        <v>2300</v>
      </c>
      <c r="B260" s="162" t="s">
        <v>1039</v>
      </c>
      <c r="C260" s="163">
        <v>214.75</v>
      </c>
      <c r="D260" s="164">
        <v>214.75</v>
      </c>
      <c r="E260" s="165" t="s">
        <v>4060</v>
      </c>
      <c r="F260" s="166" t="s">
        <v>3376</v>
      </c>
      <c r="G260" s="172">
        <f>VLOOKUP(A260,РАСЧЕТ!$A$3:$AW$1220,49,0)</f>
        <v>129.41901431383133</v>
      </c>
      <c r="H260" s="172">
        <f t="shared" si="4"/>
        <v>-85.330985686168674</v>
      </c>
    </row>
    <row r="261" spans="1:8" ht="12.6" customHeight="1" x14ac:dyDescent="0.3">
      <c r="A261" s="161" t="s">
        <v>1310</v>
      </c>
      <c r="B261" s="162" t="s">
        <v>589</v>
      </c>
      <c r="C261" s="163">
        <v>219.04</v>
      </c>
      <c r="D261" s="164">
        <v>219.04</v>
      </c>
      <c r="E261" s="165" t="s">
        <v>4060</v>
      </c>
      <c r="F261" s="166" t="s">
        <v>2485</v>
      </c>
      <c r="G261" s="172">
        <f>VLOOKUP(A261,РАСЧЕТ!$A$3:$AW$1220,49,0)</f>
        <v>132.00739460010792</v>
      </c>
      <c r="H261" s="172">
        <f t="shared" si="4"/>
        <v>-87.032605399892077</v>
      </c>
    </row>
    <row r="262" spans="1:8" ht="12.6" customHeight="1" x14ac:dyDescent="0.3">
      <c r="A262" s="161" t="s">
        <v>2294</v>
      </c>
      <c r="B262" s="162" t="s">
        <v>1092</v>
      </c>
      <c r="C262" s="163">
        <v>193.27</v>
      </c>
      <c r="D262" s="164">
        <v>193.27</v>
      </c>
      <c r="E262" s="165" t="s">
        <v>4060</v>
      </c>
      <c r="F262" s="166" t="s">
        <v>3370</v>
      </c>
      <c r="G262" s="172">
        <f>VLOOKUP(A262,РАСЧЕТ!$A$3:$AW$1220,49,0)</f>
        <v>116.47711288244817</v>
      </c>
      <c r="H262" s="172">
        <f t="shared" si="4"/>
        <v>-76.792887117551842</v>
      </c>
    </row>
    <row r="263" spans="1:8" ht="12.6" customHeight="1" x14ac:dyDescent="0.3">
      <c r="A263" s="161" t="s">
        <v>1750</v>
      </c>
      <c r="B263" s="162" t="s">
        <v>725</v>
      </c>
      <c r="C263" s="163">
        <v>257.7</v>
      </c>
      <c r="D263" s="164">
        <v>257.7</v>
      </c>
      <c r="E263" s="165" t="s">
        <v>4060</v>
      </c>
      <c r="F263" s="166" t="s">
        <v>2513</v>
      </c>
      <c r="G263" s="172">
        <f>VLOOKUP(A263,РАСЧЕТ!$A$3:$AW$1220,49,0)</f>
        <v>155.30281717659759</v>
      </c>
      <c r="H263" s="172">
        <f t="shared" si="4"/>
        <v>-102.3971828234024</v>
      </c>
    </row>
    <row r="264" spans="1:8" ht="12.6" customHeight="1" x14ac:dyDescent="0.3">
      <c r="A264" s="161" t="s">
        <v>1774</v>
      </c>
      <c r="B264" s="162" t="s">
        <v>980</v>
      </c>
      <c r="C264" s="163">
        <v>292.06</v>
      </c>
      <c r="D264" s="164">
        <v>292.06</v>
      </c>
      <c r="E264" s="165" t="s">
        <v>4060</v>
      </c>
      <c r="F264" s="166" t="s">
        <v>2533</v>
      </c>
      <c r="G264" s="172">
        <f>VLOOKUP(A264,РАСЧЕТ!$A$3:$AW$1220,49,0)</f>
        <v>176.00985946681055</v>
      </c>
      <c r="H264" s="172">
        <f t="shared" si="4"/>
        <v>-116.05014053318945</v>
      </c>
    </row>
    <row r="265" spans="1:8" ht="12.6" customHeight="1" x14ac:dyDescent="0.3">
      <c r="A265" s="161" t="s">
        <v>2339</v>
      </c>
      <c r="B265" s="162" t="s">
        <v>624</v>
      </c>
      <c r="C265" s="163">
        <v>219.04</v>
      </c>
      <c r="D265" s="164">
        <v>219.04</v>
      </c>
      <c r="E265" s="165" t="s">
        <v>4060</v>
      </c>
      <c r="F265" s="166" t="s">
        <v>3378</v>
      </c>
      <c r="G265" s="172">
        <f>VLOOKUP(A265,РАСЧЕТ!$A$3:$AW$1220,49,0)</f>
        <v>132.00739460010792</v>
      </c>
      <c r="H265" s="172">
        <f t="shared" si="4"/>
        <v>-87.032605399892077</v>
      </c>
    </row>
    <row r="266" spans="1:8" ht="12.6" customHeight="1" x14ac:dyDescent="0.3">
      <c r="A266" s="161" t="s">
        <v>2019</v>
      </c>
      <c r="B266" s="162" t="s">
        <v>1026</v>
      </c>
      <c r="C266" s="163">
        <v>154.62</v>
      </c>
      <c r="D266" s="164">
        <v>154.62</v>
      </c>
      <c r="E266" s="165" t="s">
        <v>4060</v>
      </c>
      <c r="F266" s="166" t="s">
        <v>2420</v>
      </c>
      <c r="G266" s="172">
        <f>VLOOKUP(A266,РАСЧЕТ!$A$3:$AW$1220,49,0)</f>
        <v>93.181690305958554</v>
      </c>
      <c r="H266" s="172">
        <f t="shared" si="4"/>
        <v>-61.43830969404145</v>
      </c>
    </row>
    <row r="267" spans="1:8" ht="12.6" customHeight="1" x14ac:dyDescent="0.3">
      <c r="A267" s="161" t="s">
        <v>2188</v>
      </c>
      <c r="B267" s="162" t="s">
        <v>804</v>
      </c>
      <c r="C267" s="163">
        <v>158.91</v>
      </c>
      <c r="D267" s="164">
        <v>158.91</v>
      </c>
      <c r="E267" s="165" t="s">
        <v>4060</v>
      </c>
      <c r="F267" s="166" t="s">
        <v>2430</v>
      </c>
      <c r="G267" s="172">
        <f>VLOOKUP(A267,РАСЧЕТ!$A$3:$AW$1220,49,0)</f>
        <v>95.770070592235186</v>
      </c>
      <c r="H267" s="172">
        <f t="shared" si="4"/>
        <v>-63.139929407764811</v>
      </c>
    </row>
    <row r="268" spans="1:8" ht="12.6" customHeight="1" x14ac:dyDescent="0.3">
      <c r="A268" s="161" t="s">
        <v>2231</v>
      </c>
      <c r="B268" s="162" t="s">
        <v>969</v>
      </c>
      <c r="C268" s="163">
        <v>180.39</v>
      </c>
      <c r="D268" s="164">
        <v>180.39</v>
      </c>
      <c r="E268" s="165" t="s">
        <v>4060</v>
      </c>
      <c r="F268" s="166" t="s">
        <v>3369</v>
      </c>
      <c r="G268" s="172">
        <f>VLOOKUP(A268,РАСЧЕТ!$A$3:$AW$1220,49,0)</f>
        <v>108.7119720236183</v>
      </c>
      <c r="H268" s="172">
        <f t="shared" si="4"/>
        <v>-71.678027976381685</v>
      </c>
    </row>
    <row r="269" spans="1:8" ht="12.6" customHeight="1" x14ac:dyDescent="0.3">
      <c r="A269" s="161" t="s">
        <v>2025</v>
      </c>
      <c r="B269" s="162" t="s">
        <v>606</v>
      </c>
      <c r="C269" s="163">
        <v>197.57</v>
      </c>
      <c r="D269" s="164">
        <v>197.57</v>
      </c>
      <c r="E269" s="165" t="s">
        <v>4060</v>
      </c>
      <c r="F269" s="166" t="s">
        <v>2468</v>
      </c>
      <c r="G269" s="172">
        <f>VLOOKUP(A269,РАСЧЕТ!$A$3:$AW$1220,49,0)</f>
        <v>119.0654931687248</v>
      </c>
      <c r="H269" s="172">
        <f t="shared" si="4"/>
        <v>-78.504506831275194</v>
      </c>
    </row>
    <row r="270" spans="1:8" ht="12.6" customHeight="1" x14ac:dyDescent="0.3">
      <c r="A270" s="161" t="s">
        <v>2178</v>
      </c>
      <c r="B270" s="162" t="s">
        <v>567</v>
      </c>
      <c r="C270" s="163">
        <v>188.98</v>
      </c>
      <c r="D270" s="164">
        <v>188.98</v>
      </c>
      <c r="E270" s="165" t="s">
        <v>4060</v>
      </c>
      <c r="F270" s="166" t="s">
        <v>2411</v>
      </c>
      <c r="G270" s="172">
        <f>VLOOKUP(A270,РАСЧЕТ!$A$3:$AW$1220,49,0)</f>
        <v>113.88873259617156</v>
      </c>
      <c r="H270" s="172">
        <f t="shared" si="4"/>
        <v>-75.091267403828425</v>
      </c>
    </row>
    <row r="271" spans="1:8" ht="12.6" customHeight="1" x14ac:dyDescent="0.3">
      <c r="A271" s="161" t="s">
        <v>2293</v>
      </c>
      <c r="B271" s="162" t="s">
        <v>560</v>
      </c>
      <c r="C271" s="163">
        <v>167.5</v>
      </c>
      <c r="D271" s="164">
        <v>167.5</v>
      </c>
      <c r="E271" s="165" t="s">
        <v>4060</v>
      </c>
      <c r="F271" s="166" t="s">
        <v>3366</v>
      </c>
      <c r="G271" s="172">
        <f>VLOOKUP(A271,РАСЧЕТ!$A$3:$AW$1220,49,0)</f>
        <v>100.94683116478842</v>
      </c>
      <c r="H271" s="172">
        <f t="shared" si="4"/>
        <v>-66.553168835211579</v>
      </c>
    </row>
    <row r="272" spans="1:8" ht="12.6" customHeight="1" x14ac:dyDescent="0.3">
      <c r="A272" s="161" t="s">
        <v>3524</v>
      </c>
      <c r="B272" s="162" t="s">
        <v>918</v>
      </c>
      <c r="C272" s="163">
        <v>227.63</v>
      </c>
      <c r="D272" s="164">
        <v>227.63</v>
      </c>
      <c r="E272" s="165" t="s">
        <v>4060</v>
      </c>
      <c r="F272" s="166" t="s">
        <v>4012</v>
      </c>
      <c r="G272" s="172">
        <f>VLOOKUP(A272,РАСЧЕТ!$A$3:$AW$1220,49,0)</f>
        <v>137.18415517266118</v>
      </c>
      <c r="H272" s="172">
        <f t="shared" si="4"/>
        <v>-90.445844827338817</v>
      </c>
    </row>
    <row r="273" spans="1:8" ht="12.6" customHeight="1" x14ac:dyDescent="0.3">
      <c r="A273" s="161" t="s">
        <v>1647</v>
      </c>
      <c r="B273" s="162" t="s">
        <v>1040</v>
      </c>
      <c r="C273" s="163">
        <v>223.34</v>
      </c>
      <c r="D273" s="164">
        <v>223.34</v>
      </c>
      <c r="E273" s="165" t="s">
        <v>4060</v>
      </c>
      <c r="F273" s="166" t="s">
        <v>2492</v>
      </c>
      <c r="G273" s="172">
        <f>VLOOKUP(A273,РАСЧЕТ!$A$3:$AW$1220,49,0)</f>
        <v>134.59577488638456</v>
      </c>
      <c r="H273" s="172">
        <f t="shared" si="4"/>
        <v>-88.744225113615443</v>
      </c>
    </row>
    <row r="274" spans="1:8" ht="12.6" customHeight="1" x14ac:dyDescent="0.3">
      <c r="A274" s="161" t="s">
        <v>1680</v>
      </c>
      <c r="B274" s="162" t="s">
        <v>800</v>
      </c>
      <c r="C274" s="163">
        <v>261.99</v>
      </c>
      <c r="D274" s="164">
        <v>261.99</v>
      </c>
      <c r="E274" s="165" t="s">
        <v>4060</v>
      </c>
      <c r="F274" s="166" t="s">
        <v>2516</v>
      </c>
      <c r="G274" s="172">
        <f>VLOOKUP(A274,РАСЧЕТ!$A$3:$AW$1220,49,0)</f>
        <v>157.89119746287417</v>
      </c>
      <c r="H274" s="172">
        <f t="shared" si="4"/>
        <v>-104.09880253712583</v>
      </c>
    </row>
    <row r="275" spans="1:8" ht="12.6" customHeight="1" x14ac:dyDescent="0.3">
      <c r="A275" s="161" t="s">
        <v>1695</v>
      </c>
      <c r="B275" s="162" t="s">
        <v>599</v>
      </c>
      <c r="C275" s="163">
        <v>231.93</v>
      </c>
      <c r="D275" s="164">
        <v>231.93</v>
      </c>
      <c r="E275" s="165" t="s">
        <v>4060</v>
      </c>
      <c r="F275" s="166" t="s">
        <v>2499</v>
      </c>
      <c r="G275" s="172">
        <f>VLOOKUP(A275,РАСЧЕТ!$A$3:$AW$1220,49,0)</f>
        <v>139.77253545893782</v>
      </c>
      <c r="H275" s="172">
        <f t="shared" si="4"/>
        <v>-92.157464541062183</v>
      </c>
    </row>
    <row r="276" spans="1:8" ht="12.6" customHeight="1" x14ac:dyDescent="0.3">
      <c r="A276" s="161" t="s">
        <v>1621</v>
      </c>
      <c r="B276" s="162" t="s">
        <v>633</v>
      </c>
      <c r="C276" s="163">
        <v>193.27</v>
      </c>
      <c r="D276" s="164">
        <v>193.27</v>
      </c>
      <c r="E276" s="165" t="s">
        <v>4060</v>
      </c>
      <c r="F276" s="166" t="s">
        <v>2464</v>
      </c>
      <c r="G276" s="172">
        <f>VLOOKUP(A276,РАСЧЕТ!$A$3:$AW$1220,49,0)</f>
        <v>116.47711288244817</v>
      </c>
      <c r="H276" s="172">
        <f t="shared" si="4"/>
        <v>-76.792887117551842</v>
      </c>
    </row>
    <row r="277" spans="1:8" ht="12.6" customHeight="1" x14ac:dyDescent="0.3">
      <c r="A277" s="161" t="s">
        <v>1648</v>
      </c>
      <c r="B277" s="162" t="s">
        <v>627</v>
      </c>
      <c r="C277" s="163">
        <v>274.88</v>
      </c>
      <c r="D277" s="164">
        <v>274.88</v>
      </c>
      <c r="E277" s="165" t="s">
        <v>4060</v>
      </c>
      <c r="F277" s="166" t="s">
        <v>2526</v>
      </c>
      <c r="G277" s="172">
        <f>VLOOKUP(A277,РАСЧЕТ!$A$3:$AW$1220,49,0)</f>
        <v>165.65633832170408</v>
      </c>
      <c r="H277" s="172">
        <f t="shared" si="4"/>
        <v>-109.22366167829591</v>
      </c>
    </row>
    <row r="278" spans="1:8" ht="12.6" customHeight="1" x14ac:dyDescent="0.3">
      <c r="A278" s="161" t="s">
        <v>2186</v>
      </c>
      <c r="B278" s="162" t="s">
        <v>1062</v>
      </c>
      <c r="C278" s="163">
        <v>146.03</v>
      </c>
      <c r="D278" s="164">
        <v>146.03</v>
      </c>
      <c r="E278" s="165" t="s">
        <v>4060</v>
      </c>
      <c r="F278" s="166" t="s">
        <v>2415</v>
      </c>
      <c r="G278" s="172">
        <f>VLOOKUP(A278,РАСЧЕТ!$A$3:$AW$1220,49,0)</f>
        <v>88.004929733405277</v>
      </c>
      <c r="H278" s="172">
        <f t="shared" si="4"/>
        <v>-58.025070266594724</v>
      </c>
    </row>
    <row r="279" spans="1:8" ht="12.6" customHeight="1" x14ac:dyDescent="0.3">
      <c r="A279" s="161" t="s">
        <v>2070</v>
      </c>
      <c r="B279" s="162" t="s">
        <v>1100</v>
      </c>
      <c r="C279" s="163">
        <v>154.62</v>
      </c>
      <c r="D279" s="164">
        <v>154.62</v>
      </c>
      <c r="E279" s="165" t="s">
        <v>4060</v>
      </c>
      <c r="F279" s="166" t="s">
        <v>2422</v>
      </c>
      <c r="G279" s="172">
        <f>VLOOKUP(A279,РАСЧЕТ!$A$3:$AW$1220,49,0)</f>
        <v>93.181690305958554</v>
      </c>
      <c r="H279" s="172">
        <f t="shared" si="4"/>
        <v>-61.43830969404145</v>
      </c>
    </row>
    <row r="280" spans="1:8" ht="12.6" customHeight="1" x14ac:dyDescent="0.3">
      <c r="A280" s="161" t="s">
        <v>1936</v>
      </c>
      <c r="B280" s="162" t="s">
        <v>590</v>
      </c>
      <c r="C280" s="163">
        <v>206.16</v>
      </c>
      <c r="D280" s="164">
        <v>206.16</v>
      </c>
      <c r="E280" s="165" t="s">
        <v>4060</v>
      </c>
      <c r="F280" s="166" t="s">
        <v>2477</v>
      </c>
      <c r="G280" s="172">
        <f>VLOOKUP(A280,РАСЧЕТ!$A$3:$AW$1220,49,0)</f>
        <v>124.24225374127806</v>
      </c>
      <c r="H280" s="172">
        <f t="shared" si="4"/>
        <v>-81.917746258721934</v>
      </c>
    </row>
    <row r="281" spans="1:8" ht="12.6" customHeight="1" x14ac:dyDescent="0.3">
      <c r="A281" s="161" t="s">
        <v>2068</v>
      </c>
      <c r="B281" s="162" t="s">
        <v>592</v>
      </c>
      <c r="C281" s="163">
        <v>146.03</v>
      </c>
      <c r="D281" s="164">
        <v>146.03</v>
      </c>
      <c r="E281" s="165" t="s">
        <v>4060</v>
      </c>
      <c r="F281" s="166" t="s">
        <v>2387</v>
      </c>
      <c r="G281" s="172">
        <f>VLOOKUP(A281,РАСЧЕТ!$A$3:$AW$1220,49,0)</f>
        <v>88.004929733405277</v>
      </c>
      <c r="H281" s="172">
        <f t="shared" si="4"/>
        <v>-58.025070266594724</v>
      </c>
    </row>
    <row r="282" spans="1:8" ht="12.6" customHeight="1" x14ac:dyDescent="0.3">
      <c r="A282" s="161" t="s">
        <v>2272</v>
      </c>
      <c r="B282" s="162" t="s">
        <v>1101</v>
      </c>
      <c r="C282" s="163">
        <v>120.26</v>
      </c>
      <c r="D282" s="164">
        <v>120.26</v>
      </c>
      <c r="E282" s="165" t="s">
        <v>4060</v>
      </c>
      <c r="F282" s="166" t="s">
        <v>3355</v>
      </c>
      <c r="G282" s="172">
        <f>VLOOKUP(A282,РАСЧЕТ!$A$3:$AW$1220,49,0)</f>
        <v>72.47464801574553</v>
      </c>
      <c r="H282" s="172">
        <f t="shared" si="4"/>
        <v>-47.785351984254476</v>
      </c>
    </row>
    <row r="283" spans="1:8" ht="12.6" customHeight="1" x14ac:dyDescent="0.3">
      <c r="A283" s="161" t="s">
        <v>1684</v>
      </c>
      <c r="B283" s="162" t="s">
        <v>1035</v>
      </c>
      <c r="C283" s="163">
        <v>150.32</v>
      </c>
      <c r="D283" s="164">
        <v>150.32</v>
      </c>
      <c r="E283" s="165" t="s">
        <v>4060</v>
      </c>
      <c r="F283" s="166" t="s">
        <v>2419</v>
      </c>
      <c r="G283" s="172">
        <f>VLOOKUP(A283,РАСЧЕТ!$A$3:$AW$1220,49,0)</f>
        <v>90.593310019681923</v>
      </c>
      <c r="H283" s="172">
        <f t="shared" si="4"/>
        <v>-59.726689980318071</v>
      </c>
    </row>
    <row r="284" spans="1:8" ht="12.6" customHeight="1" x14ac:dyDescent="0.3">
      <c r="A284" s="161" t="s">
        <v>1612</v>
      </c>
      <c r="B284" s="162" t="s">
        <v>729</v>
      </c>
      <c r="C284" s="163">
        <v>257.7</v>
      </c>
      <c r="D284" s="164">
        <v>257.7</v>
      </c>
      <c r="E284" s="165" t="s">
        <v>4060</v>
      </c>
      <c r="F284" s="166" t="s">
        <v>2514</v>
      </c>
      <c r="G284" s="172">
        <f>VLOOKUP(A284,РАСЧЕТ!$A$3:$AW$1220,49,0)</f>
        <v>155.30281717659759</v>
      </c>
      <c r="H284" s="172">
        <f t="shared" si="4"/>
        <v>-102.3971828234024</v>
      </c>
    </row>
    <row r="285" spans="1:8" ht="12.6" customHeight="1" x14ac:dyDescent="0.3">
      <c r="A285" s="161" t="s">
        <v>2191</v>
      </c>
      <c r="B285" s="162" t="s">
        <v>730</v>
      </c>
      <c r="C285" s="163">
        <v>236.22</v>
      </c>
      <c r="D285" s="164">
        <v>236.22</v>
      </c>
      <c r="E285" s="165" t="s">
        <v>4060</v>
      </c>
      <c r="F285" s="166" t="s">
        <v>2389</v>
      </c>
      <c r="G285" s="172">
        <f>VLOOKUP(A285,РАСЧЕТ!$A$3:$AW$1220,49,0)</f>
        <v>142.36091574521444</v>
      </c>
      <c r="H285" s="172">
        <f t="shared" si="4"/>
        <v>-93.859084254785557</v>
      </c>
    </row>
    <row r="286" spans="1:8" ht="12.6" customHeight="1" x14ac:dyDescent="0.3">
      <c r="A286" s="161" t="s">
        <v>2172</v>
      </c>
      <c r="B286" s="162" t="s">
        <v>651</v>
      </c>
      <c r="C286" s="163">
        <v>219.04</v>
      </c>
      <c r="D286" s="164">
        <v>219.04</v>
      </c>
      <c r="E286" s="165" t="s">
        <v>4060</v>
      </c>
      <c r="F286" s="166" t="s">
        <v>2488</v>
      </c>
      <c r="G286" s="172">
        <f>VLOOKUP(A286,РАСЧЕТ!$A$3:$AW$1220,49,0)</f>
        <v>132.00739460010792</v>
      </c>
      <c r="H286" s="172">
        <f t="shared" si="4"/>
        <v>-87.032605399892077</v>
      </c>
    </row>
    <row r="287" spans="1:8" ht="12.6" customHeight="1" x14ac:dyDescent="0.3">
      <c r="A287" s="161" t="s">
        <v>2012</v>
      </c>
      <c r="B287" s="162" t="s">
        <v>1000</v>
      </c>
      <c r="C287" s="163">
        <v>219.04</v>
      </c>
      <c r="D287" s="164">
        <v>219.04</v>
      </c>
      <c r="E287" s="165" t="s">
        <v>4060</v>
      </c>
      <c r="F287" s="166" t="s">
        <v>2486</v>
      </c>
      <c r="G287" s="172">
        <f>VLOOKUP(A287,РАСЧЕТ!$A$3:$AW$1220,49,0)</f>
        <v>132.00739460010792</v>
      </c>
      <c r="H287" s="172">
        <f t="shared" si="4"/>
        <v>-87.032605399892077</v>
      </c>
    </row>
    <row r="288" spans="1:8" ht="12.6" customHeight="1" x14ac:dyDescent="0.3">
      <c r="A288" s="161" t="s">
        <v>2174</v>
      </c>
      <c r="B288" s="162" t="s">
        <v>1001</v>
      </c>
      <c r="C288" s="163">
        <v>214.75</v>
      </c>
      <c r="D288" s="164">
        <v>214.75</v>
      </c>
      <c r="E288" s="165" t="s">
        <v>4060</v>
      </c>
      <c r="F288" s="166" t="s">
        <v>2482</v>
      </c>
      <c r="G288" s="172">
        <f>VLOOKUP(A288,РАСЧЕТ!$A$3:$AW$1220,49,0)</f>
        <v>129.41901431383133</v>
      </c>
      <c r="H288" s="172">
        <f t="shared" si="4"/>
        <v>-85.330985686168674</v>
      </c>
    </row>
    <row r="289" spans="1:8" ht="12.6" customHeight="1" x14ac:dyDescent="0.3">
      <c r="A289" s="161" t="s">
        <v>2022</v>
      </c>
      <c r="B289" s="162" t="s">
        <v>1142</v>
      </c>
      <c r="C289" s="163">
        <v>193.27</v>
      </c>
      <c r="D289" s="164">
        <v>193.27</v>
      </c>
      <c r="E289" s="165" t="s">
        <v>4060</v>
      </c>
      <c r="F289" s="166" t="s">
        <v>2463</v>
      </c>
      <c r="G289" s="172">
        <f>VLOOKUP(A289,РАСЧЕТ!$A$3:$AW$1220,49,0)</f>
        <v>116.47711288244817</v>
      </c>
      <c r="H289" s="172">
        <f t="shared" si="4"/>
        <v>-76.792887117551842</v>
      </c>
    </row>
    <row r="290" spans="1:8" ht="12.6" customHeight="1" x14ac:dyDescent="0.3">
      <c r="A290" s="161" t="s">
        <v>2163</v>
      </c>
      <c r="B290" s="162" t="s">
        <v>745</v>
      </c>
      <c r="C290" s="163">
        <v>219.04</v>
      </c>
      <c r="D290" s="164">
        <v>219.04</v>
      </c>
      <c r="E290" s="165" t="s">
        <v>4060</v>
      </c>
      <c r="F290" s="166" t="s">
        <v>2487</v>
      </c>
      <c r="G290" s="172">
        <f>VLOOKUP(A290,РАСЧЕТ!$A$3:$AW$1220,49,0)</f>
        <v>132.00739460010792</v>
      </c>
      <c r="H290" s="172">
        <f t="shared" si="4"/>
        <v>-87.032605399892077</v>
      </c>
    </row>
    <row r="291" spans="1:8" ht="12.6" customHeight="1" x14ac:dyDescent="0.3">
      <c r="A291" s="161" t="s">
        <v>2162</v>
      </c>
      <c r="B291" s="162" t="s">
        <v>1095</v>
      </c>
      <c r="C291" s="163">
        <v>201.86</v>
      </c>
      <c r="D291" s="164">
        <v>201.86</v>
      </c>
      <c r="E291" s="165" t="s">
        <v>4060</v>
      </c>
      <c r="F291" s="166" t="s">
        <v>2431</v>
      </c>
      <c r="G291" s="172">
        <f>VLOOKUP(A291,РАСЧЕТ!$A$3:$AW$1220,49,0)</f>
        <v>121.65387345500145</v>
      </c>
      <c r="H291" s="172">
        <f t="shared" si="4"/>
        <v>-80.206126544998568</v>
      </c>
    </row>
    <row r="292" spans="1:8" ht="12.6" customHeight="1" x14ac:dyDescent="0.3">
      <c r="A292" s="161" t="s">
        <v>2003</v>
      </c>
      <c r="B292" s="162" t="s">
        <v>1011</v>
      </c>
      <c r="C292" s="163">
        <v>223.34</v>
      </c>
      <c r="D292" s="164">
        <v>223.34</v>
      </c>
      <c r="E292" s="165" t="s">
        <v>4060</v>
      </c>
      <c r="F292" s="166" t="s">
        <v>2490</v>
      </c>
      <c r="G292" s="172">
        <f>VLOOKUP(A292,РАСЧЕТ!$A$3:$AW$1220,49,0)</f>
        <v>134.59577488638456</v>
      </c>
      <c r="H292" s="172">
        <f t="shared" si="4"/>
        <v>-88.744225113615443</v>
      </c>
    </row>
    <row r="293" spans="1:8" ht="12.6" customHeight="1" x14ac:dyDescent="0.3">
      <c r="A293" s="161" t="s">
        <v>1691</v>
      </c>
      <c r="B293" s="162" t="s">
        <v>632</v>
      </c>
      <c r="C293" s="163">
        <v>223.34</v>
      </c>
      <c r="D293" s="164">
        <v>223.34</v>
      </c>
      <c r="E293" s="165" t="s">
        <v>4060</v>
      </c>
      <c r="F293" s="166" t="s">
        <v>2491</v>
      </c>
      <c r="G293" s="172">
        <f>VLOOKUP(A293,РАСЧЕТ!$A$3:$AW$1220,49,0)</f>
        <v>134.59577488638456</v>
      </c>
      <c r="H293" s="172">
        <f t="shared" si="4"/>
        <v>-88.744225113615443</v>
      </c>
    </row>
    <row r="294" spans="1:8" ht="12.6" customHeight="1" x14ac:dyDescent="0.3">
      <c r="A294" s="161" t="s">
        <v>1639</v>
      </c>
      <c r="B294" s="162" t="s">
        <v>556</v>
      </c>
      <c r="C294" s="163">
        <v>201.86</v>
      </c>
      <c r="D294" s="164">
        <v>201.86</v>
      </c>
      <c r="E294" s="165" t="s">
        <v>4060</v>
      </c>
      <c r="F294" s="166" t="s">
        <v>2474</v>
      </c>
      <c r="G294" s="172">
        <f>VLOOKUP(A294,РАСЧЕТ!$A$3:$AW$1220,49,0)</f>
        <v>121.65387345500145</v>
      </c>
      <c r="H294" s="172">
        <f t="shared" si="4"/>
        <v>-80.206126544998568</v>
      </c>
    </row>
    <row r="295" spans="1:8" ht="12.6" customHeight="1" x14ac:dyDescent="0.3">
      <c r="A295" s="161" t="s">
        <v>2341</v>
      </c>
      <c r="B295" s="162" t="s">
        <v>805</v>
      </c>
      <c r="C295" s="163">
        <v>197.57</v>
      </c>
      <c r="D295" s="164">
        <v>197.57</v>
      </c>
      <c r="E295" s="165" t="s">
        <v>4060</v>
      </c>
      <c r="F295" s="166" t="s">
        <v>3371</v>
      </c>
      <c r="G295" s="172">
        <f>VLOOKUP(A295,РАСЧЕТ!$A$3:$AW$1220,49,0)</f>
        <v>119.0654931687248</v>
      </c>
      <c r="H295" s="172">
        <f t="shared" si="4"/>
        <v>-78.504506831275194</v>
      </c>
    </row>
    <row r="296" spans="1:8" ht="12.6" customHeight="1" x14ac:dyDescent="0.3">
      <c r="A296" s="161" t="s">
        <v>1649</v>
      </c>
      <c r="B296" s="162" t="s">
        <v>1030</v>
      </c>
      <c r="C296" s="163">
        <v>214.75</v>
      </c>
      <c r="D296" s="164">
        <v>214.75</v>
      </c>
      <c r="E296" s="165" t="s">
        <v>4060</v>
      </c>
      <c r="F296" s="166" t="s">
        <v>2481</v>
      </c>
      <c r="G296" s="172">
        <f>VLOOKUP(A296,РАСЧЕТ!$A$3:$AW$1220,49,0)</f>
        <v>129.41901431383133</v>
      </c>
      <c r="H296" s="172">
        <f t="shared" si="4"/>
        <v>-85.330985686168674</v>
      </c>
    </row>
    <row r="297" spans="1:8" ht="12.6" customHeight="1" x14ac:dyDescent="0.3">
      <c r="A297" s="161" t="s">
        <v>1322</v>
      </c>
      <c r="B297" s="162" t="s">
        <v>929</v>
      </c>
      <c r="C297" s="163">
        <v>249.11</v>
      </c>
      <c r="D297" s="164">
        <v>249.11</v>
      </c>
      <c r="E297" s="165" t="s">
        <v>4060</v>
      </c>
      <c r="F297" s="166" t="s">
        <v>2509</v>
      </c>
      <c r="G297" s="172">
        <f>VLOOKUP(A297,РАСЧЕТ!$A$3:$AW$1220,49,0)</f>
        <v>150.12605660404432</v>
      </c>
      <c r="H297" s="172">
        <f t="shared" si="4"/>
        <v>-98.983943395955691</v>
      </c>
    </row>
    <row r="298" spans="1:8" ht="12.6" customHeight="1" x14ac:dyDescent="0.3">
      <c r="A298" s="161" t="s">
        <v>1673</v>
      </c>
      <c r="B298" s="162" t="s">
        <v>1096</v>
      </c>
      <c r="C298" s="163">
        <v>227.63</v>
      </c>
      <c r="D298" s="164">
        <v>227.63</v>
      </c>
      <c r="E298" s="165" t="s">
        <v>4060</v>
      </c>
      <c r="F298" s="166" t="s">
        <v>2495</v>
      </c>
      <c r="G298" s="172">
        <f>VLOOKUP(A298,РАСЧЕТ!$A$3:$AW$1220,49,0)</f>
        <v>137.18415517266118</v>
      </c>
      <c r="H298" s="172">
        <f t="shared" si="4"/>
        <v>-90.445844827338817</v>
      </c>
    </row>
    <row r="299" spans="1:8" ht="12.6" customHeight="1" x14ac:dyDescent="0.3">
      <c r="A299" s="161" t="s">
        <v>1365</v>
      </c>
      <c r="B299" s="162" t="s">
        <v>1103</v>
      </c>
      <c r="C299" s="163">
        <v>210.45</v>
      </c>
      <c r="D299" s="164">
        <v>210.45</v>
      </c>
      <c r="E299" s="165" t="s">
        <v>4060</v>
      </c>
      <c r="F299" s="166" t="s">
        <v>2478</v>
      </c>
      <c r="G299" s="172">
        <f>VLOOKUP(A299,РАСЧЕТ!$A$3:$AW$1220,49,0)</f>
        <v>126.83063402755471</v>
      </c>
      <c r="H299" s="172">
        <f t="shared" si="4"/>
        <v>-83.61936597244528</v>
      </c>
    </row>
    <row r="300" spans="1:8" ht="12.6" customHeight="1" x14ac:dyDescent="0.3">
      <c r="A300" s="161" t="s">
        <v>1725</v>
      </c>
      <c r="B300" s="162" t="s">
        <v>1041</v>
      </c>
      <c r="C300" s="163">
        <v>180.39</v>
      </c>
      <c r="D300" s="164">
        <v>180.39</v>
      </c>
      <c r="E300" s="165" t="s">
        <v>4060</v>
      </c>
      <c r="F300" s="166" t="s">
        <v>2457</v>
      </c>
      <c r="G300" s="172">
        <f>VLOOKUP(A300,РАСЧЕТ!$A$3:$AW$1220,49,0)</f>
        <v>108.7119720236183</v>
      </c>
      <c r="H300" s="172">
        <f t="shared" si="4"/>
        <v>-71.678027976381685</v>
      </c>
    </row>
    <row r="301" spans="1:8" ht="12.6" customHeight="1" x14ac:dyDescent="0.3">
      <c r="A301" s="161" t="s">
        <v>2265</v>
      </c>
      <c r="B301" s="162" t="s">
        <v>1002</v>
      </c>
      <c r="C301" s="168"/>
      <c r="D301" s="169"/>
      <c r="E301" s="165" t="s">
        <v>4060</v>
      </c>
      <c r="F301" s="166" t="s">
        <v>3384</v>
      </c>
      <c r="G301" s="172">
        <f>VLOOKUP(A301,РАСЧЕТ!$A$3:$AW$1220,49,0)</f>
        <v>0</v>
      </c>
      <c r="H301" s="172">
        <f t="shared" si="4"/>
        <v>0</v>
      </c>
    </row>
    <row r="302" spans="1:8" ht="12.6" customHeight="1" x14ac:dyDescent="0.3">
      <c r="A302" s="161" t="s">
        <v>3525</v>
      </c>
      <c r="B302" s="162" t="s">
        <v>1002</v>
      </c>
      <c r="C302" s="163">
        <v>261.99</v>
      </c>
      <c r="D302" s="164">
        <v>261.99</v>
      </c>
      <c r="E302" s="165" t="s">
        <v>4014</v>
      </c>
      <c r="F302" s="166" t="s">
        <v>4015</v>
      </c>
      <c r="G302" s="172">
        <f>VLOOKUP(A302,РАСЧЕТ!$A$3:$AW$1220,49,0)</f>
        <v>157.89119746287417</v>
      </c>
      <c r="H302" s="172">
        <f t="shared" si="4"/>
        <v>-104.09880253712583</v>
      </c>
    </row>
    <row r="303" spans="1:8" ht="12.6" customHeight="1" x14ac:dyDescent="0.3">
      <c r="A303" s="161" t="s">
        <v>2224</v>
      </c>
      <c r="B303" s="162" t="s">
        <v>1057</v>
      </c>
      <c r="C303" s="163">
        <v>352.19</v>
      </c>
      <c r="D303" s="164">
        <v>352.19</v>
      </c>
      <c r="E303" s="165" t="s">
        <v>4060</v>
      </c>
      <c r="F303" s="166" t="s">
        <v>3391</v>
      </c>
      <c r="G303" s="172">
        <f>VLOOKUP(A303,РАСЧЕТ!$A$3:$AW$1220,49,0)</f>
        <v>212.24718347468331</v>
      </c>
      <c r="H303" s="172">
        <f t="shared" si="4"/>
        <v>-139.94281652531669</v>
      </c>
    </row>
    <row r="304" spans="1:8" ht="12.6" customHeight="1" x14ac:dyDescent="0.3">
      <c r="A304" s="161" t="s">
        <v>1810</v>
      </c>
      <c r="B304" s="162" t="s">
        <v>1145</v>
      </c>
      <c r="C304" s="163">
        <v>244.81</v>
      </c>
      <c r="D304" s="164">
        <v>244.81</v>
      </c>
      <c r="E304" s="165" t="s">
        <v>4060</v>
      </c>
      <c r="F304" s="166" t="s">
        <v>2506</v>
      </c>
      <c r="G304" s="172">
        <f>VLOOKUP(A304,РАСЧЕТ!$A$3:$AW$1220,49,0)</f>
        <v>147.5376763177677</v>
      </c>
      <c r="H304" s="172">
        <f t="shared" si="4"/>
        <v>-97.272323682232297</v>
      </c>
    </row>
    <row r="305" spans="1:8" ht="12.6" customHeight="1" x14ac:dyDescent="0.3">
      <c r="A305" s="161" t="s">
        <v>1793</v>
      </c>
      <c r="B305" s="162" t="s">
        <v>1146</v>
      </c>
      <c r="C305" s="163">
        <v>231.93</v>
      </c>
      <c r="D305" s="164">
        <v>231.93</v>
      </c>
      <c r="E305" s="165" t="s">
        <v>4060</v>
      </c>
      <c r="F305" s="166" t="s">
        <v>2498</v>
      </c>
      <c r="G305" s="172">
        <f>VLOOKUP(A305,РАСЧЕТ!$A$3:$AW$1220,49,0)</f>
        <v>139.77253545893782</v>
      </c>
      <c r="H305" s="172">
        <f t="shared" si="4"/>
        <v>-92.157464541062183</v>
      </c>
    </row>
    <row r="306" spans="1:8" ht="12.6" customHeight="1" x14ac:dyDescent="0.3">
      <c r="A306" s="161" t="s">
        <v>1775</v>
      </c>
      <c r="B306" s="162" t="s">
        <v>970</v>
      </c>
      <c r="C306" s="163">
        <v>253.4</v>
      </c>
      <c r="D306" s="164">
        <v>253.4</v>
      </c>
      <c r="E306" s="165" t="s">
        <v>4060</v>
      </c>
      <c r="F306" s="166" t="s">
        <v>2512</v>
      </c>
      <c r="G306" s="172">
        <f>VLOOKUP(A306,РАСЧЕТ!$A$3:$AW$1220,49,0)</f>
        <v>152.71443689032097</v>
      </c>
      <c r="H306" s="172">
        <f t="shared" si="4"/>
        <v>-100.68556310967904</v>
      </c>
    </row>
    <row r="307" spans="1:8" ht="12.6" customHeight="1" x14ac:dyDescent="0.3">
      <c r="A307" s="161" t="s">
        <v>1715</v>
      </c>
      <c r="B307" s="162" t="s">
        <v>644</v>
      </c>
      <c r="C307" s="163">
        <v>253.4</v>
      </c>
      <c r="D307" s="164">
        <v>253.4</v>
      </c>
      <c r="E307" s="165" t="s">
        <v>4060</v>
      </c>
      <c r="F307" s="166" t="s">
        <v>2511</v>
      </c>
      <c r="G307" s="172">
        <f>VLOOKUP(A307,РАСЧЕТ!$A$3:$AW$1220,49,0)</f>
        <v>152.71443689032097</v>
      </c>
      <c r="H307" s="172">
        <f t="shared" si="4"/>
        <v>-100.68556310967904</v>
      </c>
    </row>
    <row r="308" spans="1:8" ht="12.6" customHeight="1" x14ac:dyDescent="0.3">
      <c r="A308" s="161" t="s">
        <v>1307</v>
      </c>
      <c r="B308" s="162" t="s">
        <v>1068</v>
      </c>
      <c r="C308" s="163">
        <v>249.11</v>
      </c>
      <c r="D308" s="164">
        <v>249.11</v>
      </c>
      <c r="E308" s="165" t="s">
        <v>4060</v>
      </c>
      <c r="F308" s="166" t="s">
        <v>2510</v>
      </c>
      <c r="G308" s="172">
        <f>VLOOKUP(A308,РАСЧЕТ!$A$3:$AW$1220,49,0)</f>
        <v>150.12605660404432</v>
      </c>
      <c r="H308" s="172">
        <f t="shared" si="4"/>
        <v>-98.983943395955691</v>
      </c>
    </row>
    <row r="309" spans="1:8" ht="12.6" customHeight="1" x14ac:dyDescent="0.3">
      <c r="A309" s="161" t="s">
        <v>1329</v>
      </c>
      <c r="B309" s="162" t="s">
        <v>1018</v>
      </c>
      <c r="C309" s="163">
        <v>249.11</v>
      </c>
      <c r="D309" s="164">
        <v>249.11</v>
      </c>
      <c r="E309" s="165" t="s">
        <v>4060</v>
      </c>
      <c r="F309" s="166" t="s">
        <v>2507</v>
      </c>
      <c r="G309" s="172">
        <f>VLOOKUP(A309,РАСЧЕТ!$A$3:$AW$1220,49,0)</f>
        <v>150.12605660404432</v>
      </c>
      <c r="H309" s="172">
        <f t="shared" si="4"/>
        <v>-98.983943395955691</v>
      </c>
    </row>
    <row r="310" spans="1:8" ht="12.6" customHeight="1" x14ac:dyDescent="0.3">
      <c r="A310" s="161" t="s">
        <v>1603</v>
      </c>
      <c r="B310" s="162" t="s">
        <v>1005</v>
      </c>
      <c r="C310" s="163">
        <v>240.52</v>
      </c>
      <c r="D310" s="164">
        <v>240.52</v>
      </c>
      <c r="E310" s="165" t="s">
        <v>4060</v>
      </c>
      <c r="F310" s="166" t="s">
        <v>2503</v>
      </c>
      <c r="G310" s="172">
        <f>VLOOKUP(A310,РАСЧЕТ!$A$3:$AW$1220,49,0)</f>
        <v>144.94929603149106</v>
      </c>
      <c r="H310" s="172">
        <f t="shared" si="4"/>
        <v>-95.570703968508951</v>
      </c>
    </row>
    <row r="311" spans="1:8" ht="12.6" customHeight="1" x14ac:dyDescent="0.3">
      <c r="A311" s="161" t="s">
        <v>2295</v>
      </c>
      <c r="B311" s="162" t="s">
        <v>555</v>
      </c>
      <c r="C311" s="163">
        <v>356.48</v>
      </c>
      <c r="D311" s="164">
        <v>356.48</v>
      </c>
      <c r="E311" s="165" t="s">
        <v>4060</v>
      </c>
      <c r="F311" s="166" t="s">
        <v>3392</v>
      </c>
      <c r="G311" s="172">
        <f>VLOOKUP(A311,РАСЧЕТ!$A$3:$AW$1220,49,0)</f>
        <v>214.83556376096001</v>
      </c>
      <c r="H311" s="172">
        <f t="shared" si="4"/>
        <v>-141.64443623904</v>
      </c>
    </row>
    <row r="312" spans="1:8" ht="12.6" customHeight="1" x14ac:dyDescent="0.3">
      <c r="A312" s="161" t="s">
        <v>2366</v>
      </c>
      <c r="B312" s="162" t="s">
        <v>1065</v>
      </c>
      <c r="C312" s="163">
        <v>188.98</v>
      </c>
      <c r="D312" s="164">
        <v>188.98</v>
      </c>
      <c r="E312" s="165" t="s">
        <v>4060</v>
      </c>
      <c r="F312" s="166" t="s">
        <v>3513</v>
      </c>
      <c r="G312" s="172">
        <f>VLOOKUP(A312,РАСЧЕТ!$A$3:$AW$1220,49,0)</f>
        <v>113.88873259617156</v>
      </c>
      <c r="H312" s="172">
        <f t="shared" si="4"/>
        <v>-75.091267403828425</v>
      </c>
    </row>
    <row r="313" spans="1:8" ht="12.6" customHeight="1" x14ac:dyDescent="0.3">
      <c r="A313" s="161" t="s">
        <v>2144</v>
      </c>
      <c r="B313" s="162" t="s">
        <v>593</v>
      </c>
      <c r="C313" s="163">
        <v>201.86</v>
      </c>
      <c r="D313" s="164">
        <v>201.86</v>
      </c>
      <c r="E313" s="165" t="s">
        <v>4060</v>
      </c>
      <c r="F313" s="166" t="s">
        <v>2471</v>
      </c>
      <c r="G313" s="172">
        <f>VLOOKUP(A313,РАСЧЕТ!$A$3:$AW$1220,49,0)</f>
        <v>121.65387345500145</v>
      </c>
      <c r="H313" s="172">
        <f t="shared" si="4"/>
        <v>-80.206126544998568</v>
      </c>
    </row>
    <row r="314" spans="1:8" ht="12.6" customHeight="1" x14ac:dyDescent="0.3">
      <c r="A314" s="161" t="s">
        <v>2156</v>
      </c>
      <c r="B314" s="162" t="s">
        <v>1060</v>
      </c>
      <c r="C314" s="163">
        <v>197.57</v>
      </c>
      <c r="D314" s="164">
        <v>197.57</v>
      </c>
      <c r="E314" s="165" t="s">
        <v>4060</v>
      </c>
      <c r="F314" s="166" t="s">
        <v>2469</v>
      </c>
      <c r="G314" s="172">
        <f>VLOOKUP(A314,РАСЧЕТ!$A$3:$AW$1220,49,0)</f>
        <v>119.0654931687248</v>
      </c>
      <c r="H314" s="172">
        <f t="shared" si="4"/>
        <v>-78.504506831275194</v>
      </c>
    </row>
    <row r="315" spans="1:8" ht="12.6" customHeight="1" x14ac:dyDescent="0.3">
      <c r="A315" s="161" t="s">
        <v>2158</v>
      </c>
      <c r="B315" s="162" t="s">
        <v>635</v>
      </c>
      <c r="C315" s="163">
        <v>176.09</v>
      </c>
      <c r="D315" s="164">
        <v>176.09</v>
      </c>
      <c r="E315" s="165" t="s">
        <v>4060</v>
      </c>
      <c r="F315" s="166" t="s">
        <v>2453</v>
      </c>
      <c r="G315" s="172">
        <f>VLOOKUP(A315,РАСЧЕТ!$A$3:$AW$1220,49,0)</f>
        <v>106.12359173734166</v>
      </c>
      <c r="H315" s="172">
        <f t="shared" si="4"/>
        <v>-69.966408262658348</v>
      </c>
    </row>
    <row r="316" spans="1:8" ht="12.6" customHeight="1" x14ac:dyDescent="0.3">
      <c r="A316" s="161" t="s">
        <v>2185</v>
      </c>
      <c r="B316" s="162" t="s">
        <v>585</v>
      </c>
      <c r="C316" s="163">
        <v>292.06</v>
      </c>
      <c r="D316" s="164">
        <v>292.06</v>
      </c>
      <c r="E316" s="165" t="s">
        <v>4060</v>
      </c>
      <c r="F316" s="166" t="s">
        <v>2532</v>
      </c>
      <c r="G316" s="172">
        <f>VLOOKUP(A316,РАСЧЕТ!$A$3:$AW$1220,49,0)</f>
        <v>176.00985946681055</v>
      </c>
      <c r="H316" s="172">
        <f t="shared" si="4"/>
        <v>-116.05014053318945</v>
      </c>
    </row>
    <row r="317" spans="1:8" ht="12.6" customHeight="1" x14ac:dyDescent="0.3">
      <c r="A317" s="161" t="s">
        <v>1366</v>
      </c>
      <c r="B317" s="162" t="s">
        <v>1069</v>
      </c>
      <c r="C317" s="163">
        <v>167.5</v>
      </c>
      <c r="D317" s="164">
        <v>167.5</v>
      </c>
      <c r="E317" s="165" t="s">
        <v>4060</v>
      </c>
      <c r="F317" s="166" t="s">
        <v>2445</v>
      </c>
      <c r="G317" s="172">
        <f>VLOOKUP(A317,РАСЧЕТ!$A$3:$AW$1220,49,0)</f>
        <v>100.94683116478842</v>
      </c>
      <c r="H317" s="172">
        <f t="shared" si="4"/>
        <v>-66.553168835211579</v>
      </c>
    </row>
    <row r="318" spans="1:8" ht="12.6" customHeight="1" x14ac:dyDescent="0.3">
      <c r="A318" s="161" t="s">
        <v>1798</v>
      </c>
      <c r="B318" s="162" t="s">
        <v>652</v>
      </c>
      <c r="C318" s="163">
        <v>188.98</v>
      </c>
      <c r="D318" s="164">
        <v>188.98</v>
      </c>
      <c r="E318" s="165" t="s">
        <v>4060</v>
      </c>
      <c r="F318" s="166" t="s">
        <v>2462</v>
      </c>
      <c r="G318" s="172">
        <f>VLOOKUP(A318,РАСЧЕТ!$A$3:$AW$1220,49,0)</f>
        <v>113.88873259617156</v>
      </c>
      <c r="H318" s="172">
        <f t="shared" si="4"/>
        <v>-75.091267403828425</v>
      </c>
    </row>
    <row r="319" spans="1:8" ht="12.6" customHeight="1" x14ac:dyDescent="0.3">
      <c r="A319" s="161" t="s">
        <v>1604</v>
      </c>
      <c r="B319" s="162" t="s">
        <v>1066</v>
      </c>
      <c r="C319" s="163">
        <v>193.27</v>
      </c>
      <c r="D319" s="164">
        <v>193.27</v>
      </c>
      <c r="E319" s="165" t="s">
        <v>4060</v>
      </c>
      <c r="F319" s="166" t="s">
        <v>2465</v>
      </c>
      <c r="G319" s="172">
        <f>VLOOKUP(A319,РАСЧЕТ!$A$3:$AW$1220,49,0)</f>
        <v>116.47711288244817</v>
      </c>
      <c r="H319" s="172">
        <f t="shared" si="4"/>
        <v>-76.792887117551842</v>
      </c>
    </row>
    <row r="320" spans="1:8" ht="12.6" customHeight="1" x14ac:dyDescent="0.3">
      <c r="A320" s="161" t="s">
        <v>1699</v>
      </c>
      <c r="B320" s="162" t="s">
        <v>580</v>
      </c>
      <c r="C320" s="163">
        <v>163.21</v>
      </c>
      <c r="D320" s="164">
        <v>163.21</v>
      </c>
      <c r="E320" s="165" t="s">
        <v>4060</v>
      </c>
      <c r="F320" s="166" t="s">
        <v>2435</v>
      </c>
      <c r="G320" s="172">
        <f>VLOOKUP(A320,РАСЧЕТ!$A$3:$AW$1220,49,0)</f>
        <v>98.358450878511789</v>
      </c>
      <c r="H320" s="172">
        <f t="shared" si="4"/>
        <v>-64.851549121488219</v>
      </c>
    </row>
    <row r="321" spans="1:8" ht="12.6" customHeight="1" x14ac:dyDescent="0.3">
      <c r="A321" s="161" t="s">
        <v>2332</v>
      </c>
      <c r="B321" s="162" t="s">
        <v>653</v>
      </c>
      <c r="C321" s="163">
        <v>137.44</v>
      </c>
      <c r="D321" s="164">
        <v>137.44</v>
      </c>
      <c r="E321" s="165" t="s">
        <v>4060</v>
      </c>
      <c r="F321" s="166" t="s">
        <v>3357</v>
      </c>
      <c r="G321" s="172">
        <f>VLOOKUP(A321,РАСЧЕТ!$A$3:$AW$1220,49,0)</f>
        <v>82.828169160852042</v>
      </c>
      <c r="H321" s="172">
        <f t="shared" si="4"/>
        <v>-54.611830839147956</v>
      </c>
    </row>
    <row r="322" spans="1:8" ht="12.6" customHeight="1" x14ac:dyDescent="0.3">
      <c r="A322" s="161" t="s">
        <v>1726</v>
      </c>
      <c r="B322" s="162" t="s">
        <v>801</v>
      </c>
      <c r="C322" s="163">
        <v>184.68</v>
      </c>
      <c r="D322" s="164">
        <v>184.68</v>
      </c>
      <c r="E322" s="165" t="s">
        <v>4060</v>
      </c>
      <c r="F322" s="166" t="s">
        <v>2459</v>
      </c>
      <c r="G322" s="172">
        <f>VLOOKUP(A322,РАСЧЕТ!$A$3:$AW$1220,49,0)</f>
        <v>111.30035230989492</v>
      </c>
      <c r="H322" s="172">
        <f t="shared" ref="H322:H385" si="5">G322-D322</f>
        <v>-73.379647690105088</v>
      </c>
    </row>
    <row r="323" spans="1:8" ht="12.6" customHeight="1" x14ac:dyDescent="0.3">
      <c r="A323" s="161" t="s">
        <v>1709</v>
      </c>
      <c r="B323" s="162" t="s">
        <v>781</v>
      </c>
      <c r="C323" s="163">
        <v>176.09</v>
      </c>
      <c r="D323" s="164">
        <v>176.09</v>
      </c>
      <c r="E323" s="165" t="s">
        <v>4060</v>
      </c>
      <c r="F323" s="166" t="s">
        <v>2450</v>
      </c>
      <c r="G323" s="172">
        <f>VLOOKUP(A323,РАСЧЕТ!$A$3:$AW$1220,49,0)</f>
        <v>106.12359173734166</v>
      </c>
      <c r="H323" s="172">
        <f t="shared" si="5"/>
        <v>-69.966408262658348</v>
      </c>
    </row>
    <row r="324" spans="1:8" ht="12.6" customHeight="1" x14ac:dyDescent="0.3">
      <c r="A324" s="161" t="s">
        <v>1670</v>
      </c>
      <c r="B324" s="162" t="s">
        <v>1137</v>
      </c>
      <c r="C324" s="163">
        <v>266.29000000000002</v>
      </c>
      <c r="D324" s="164">
        <v>266.29000000000002</v>
      </c>
      <c r="E324" s="165" t="s">
        <v>4060</v>
      </c>
      <c r="F324" s="166" t="s">
        <v>2520</v>
      </c>
      <c r="G324" s="172">
        <f>VLOOKUP(A324,РАСЧЕТ!$A$3:$AW$1220,49,0)</f>
        <v>160.47957774915082</v>
      </c>
      <c r="H324" s="172">
        <f t="shared" si="5"/>
        <v>-105.8104222508492</v>
      </c>
    </row>
    <row r="325" spans="1:8" ht="12.6" customHeight="1" x14ac:dyDescent="0.3">
      <c r="A325" s="161" t="s">
        <v>2013</v>
      </c>
      <c r="B325" s="162" t="s">
        <v>802</v>
      </c>
      <c r="C325" s="163">
        <v>193.27</v>
      </c>
      <c r="D325" s="164">
        <v>193.27</v>
      </c>
      <c r="E325" s="165" t="s">
        <v>4060</v>
      </c>
      <c r="F325" s="166" t="s">
        <v>2467</v>
      </c>
      <c r="G325" s="172">
        <f>VLOOKUP(A325,РАСЧЕТ!$A$3:$AW$1220,49,0)</f>
        <v>116.47711288244817</v>
      </c>
      <c r="H325" s="172">
        <f t="shared" si="5"/>
        <v>-76.792887117551842</v>
      </c>
    </row>
    <row r="326" spans="1:8" ht="12.6" customHeight="1" x14ac:dyDescent="0.3">
      <c r="A326" s="161" t="s">
        <v>1688</v>
      </c>
      <c r="B326" s="162" t="s">
        <v>1167</v>
      </c>
      <c r="C326" s="163">
        <v>137.44</v>
      </c>
      <c r="D326" s="164">
        <v>137.44</v>
      </c>
      <c r="E326" s="165" t="s">
        <v>4060</v>
      </c>
      <c r="F326" s="166" t="s">
        <v>2408</v>
      </c>
      <c r="G326" s="172">
        <f>VLOOKUP(A326,РАСЧЕТ!$A$3:$AW$1220,49,0)</f>
        <v>82.828169160852042</v>
      </c>
      <c r="H326" s="172">
        <f t="shared" si="5"/>
        <v>-54.611830839147956</v>
      </c>
    </row>
    <row r="327" spans="1:8" ht="12.6" customHeight="1" x14ac:dyDescent="0.3">
      <c r="A327" s="161" t="s">
        <v>2076</v>
      </c>
      <c r="B327" s="162" t="s">
        <v>1006</v>
      </c>
      <c r="C327" s="163">
        <v>240.52</v>
      </c>
      <c r="D327" s="164">
        <v>240.52</v>
      </c>
      <c r="E327" s="165" t="s">
        <v>4060</v>
      </c>
      <c r="F327" s="166" t="s">
        <v>2396</v>
      </c>
      <c r="G327" s="172">
        <f>VLOOKUP(A327,РАСЧЕТ!$A$3:$AW$1220,49,0)</f>
        <v>144.94929603149106</v>
      </c>
      <c r="H327" s="172">
        <f t="shared" si="5"/>
        <v>-95.570703968508951</v>
      </c>
    </row>
    <row r="328" spans="1:8" ht="12.6" customHeight="1" x14ac:dyDescent="0.3">
      <c r="A328" s="161" t="s">
        <v>2147</v>
      </c>
      <c r="B328" s="162" t="s">
        <v>609</v>
      </c>
      <c r="C328" s="163">
        <v>214.75</v>
      </c>
      <c r="D328" s="164">
        <v>214.75</v>
      </c>
      <c r="E328" s="165" t="s">
        <v>4060</v>
      </c>
      <c r="F328" s="166" t="s">
        <v>2392</v>
      </c>
      <c r="G328" s="172">
        <f>VLOOKUP(A328,РАСЧЕТ!$A$3:$AW$1220,49,0)</f>
        <v>129.41901431383133</v>
      </c>
      <c r="H328" s="172">
        <f t="shared" si="5"/>
        <v>-85.330985686168674</v>
      </c>
    </row>
    <row r="329" spans="1:8" ht="12.6" customHeight="1" x14ac:dyDescent="0.3">
      <c r="A329" s="161" t="s">
        <v>2179</v>
      </c>
      <c r="B329" s="162" t="s">
        <v>916</v>
      </c>
      <c r="C329" s="163">
        <v>163.21</v>
      </c>
      <c r="D329" s="164">
        <v>163.21</v>
      </c>
      <c r="E329" s="165" t="s">
        <v>4060</v>
      </c>
      <c r="F329" s="166" t="s">
        <v>2417</v>
      </c>
      <c r="G329" s="172">
        <f>VLOOKUP(A329,РАСЧЕТ!$A$3:$AW$1220,49,0)</f>
        <v>98.358450878511789</v>
      </c>
      <c r="H329" s="172">
        <f t="shared" si="5"/>
        <v>-64.851549121488219</v>
      </c>
    </row>
    <row r="330" spans="1:8" ht="12.6" customHeight="1" x14ac:dyDescent="0.3">
      <c r="A330" s="161" t="s">
        <v>2368</v>
      </c>
      <c r="B330" s="162" t="s">
        <v>1104</v>
      </c>
      <c r="C330" s="163">
        <v>167.5</v>
      </c>
      <c r="D330" s="164">
        <v>167.5</v>
      </c>
      <c r="E330" s="165" t="s">
        <v>4060</v>
      </c>
      <c r="F330" s="166" t="s">
        <v>3516</v>
      </c>
      <c r="G330" s="172">
        <f>VLOOKUP(A330,РАСЧЕТ!$A$3:$AW$1220,49,0)</f>
        <v>100.94683116478842</v>
      </c>
      <c r="H330" s="172">
        <f t="shared" si="5"/>
        <v>-66.553168835211579</v>
      </c>
    </row>
    <row r="331" spans="1:8" ht="12.6" customHeight="1" x14ac:dyDescent="0.3">
      <c r="A331" s="161" t="s">
        <v>1785</v>
      </c>
      <c r="B331" s="162" t="s">
        <v>1014</v>
      </c>
      <c r="C331" s="163">
        <v>163.21</v>
      </c>
      <c r="D331" s="164">
        <v>163.21</v>
      </c>
      <c r="E331" s="165" t="s">
        <v>4060</v>
      </c>
      <c r="F331" s="166" t="s">
        <v>2441</v>
      </c>
      <c r="G331" s="172">
        <f>VLOOKUP(A331,РАСЧЕТ!$A$3:$AW$1220,49,0)</f>
        <v>98.358450878511789</v>
      </c>
      <c r="H331" s="172">
        <f t="shared" si="5"/>
        <v>-64.851549121488219</v>
      </c>
    </row>
    <row r="332" spans="1:8" ht="12.6" customHeight="1" x14ac:dyDescent="0.3">
      <c r="A332" s="161" t="s">
        <v>3526</v>
      </c>
      <c r="B332" s="162" t="s">
        <v>782</v>
      </c>
      <c r="C332" s="163">
        <v>197.57</v>
      </c>
      <c r="D332" s="164">
        <v>197.57</v>
      </c>
      <c r="E332" s="165" t="s">
        <v>4060</v>
      </c>
      <c r="F332" s="166" t="s">
        <v>4016</v>
      </c>
      <c r="G332" s="172">
        <f>VLOOKUP(A332,РАСЧЕТ!$A$3:$AW$1220,49,0)</f>
        <v>119.0654931687248</v>
      </c>
      <c r="H332" s="172">
        <f t="shared" si="5"/>
        <v>-78.504506831275194</v>
      </c>
    </row>
    <row r="333" spans="1:8" ht="12.6" customHeight="1" x14ac:dyDescent="0.3">
      <c r="A333" s="161" t="s">
        <v>2073</v>
      </c>
      <c r="B333" s="162" t="s">
        <v>971</v>
      </c>
      <c r="C333" s="163">
        <v>133.13999999999999</v>
      </c>
      <c r="D333" s="164">
        <v>133.13999999999999</v>
      </c>
      <c r="E333" s="165" t="s">
        <v>4060</v>
      </c>
      <c r="F333" s="166" t="s">
        <v>2405</v>
      </c>
      <c r="G333" s="172">
        <f>VLOOKUP(A333,РАСЧЕТ!$A$3:$AW$1220,49,0)</f>
        <v>80.23978887457541</v>
      </c>
      <c r="H333" s="172">
        <f t="shared" si="5"/>
        <v>-52.900211125424576</v>
      </c>
    </row>
    <row r="334" spans="1:8" ht="12.6" customHeight="1" x14ac:dyDescent="0.3">
      <c r="A334" s="161" t="s">
        <v>2169</v>
      </c>
      <c r="B334" s="162" t="s">
        <v>594</v>
      </c>
      <c r="C334" s="163">
        <v>137.44</v>
      </c>
      <c r="D334" s="164">
        <v>137.44</v>
      </c>
      <c r="E334" s="165" t="s">
        <v>4060</v>
      </c>
      <c r="F334" s="166" t="s">
        <v>2400</v>
      </c>
      <c r="G334" s="172">
        <f>VLOOKUP(A334,РАСЧЕТ!$A$3:$AW$1220,49,0)</f>
        <v>82.828169160852042</v>
      </c>
      <c r="H334" s="172">
        <f t="shared" si="5"/>
        <v>-54.611830839147956</v>
      </c>
    </row>
    <row r="335" spans="1:8" ht="12.6" customHeight="1" x14ac:dyDescent="0.3">
      <c r="A335" s="161" t="s">
        <v>2298</v>
      </c>
      <c r="B335" s="162" t="s">
        <v>561</v>
      </c>
      <c r="C335" s="163">
        <v>287.76</v>
      </c>
      <c r="D335" s="164">
        <v>287.76</v>
      </c>
      <c r="E335" s="165" t="s">
        <v>4060</v>
      </c>
      <c r="F335" s="166" t="s">
        <v>3389</v>
      </c>
      <c r="G335" s="172">
        <f>VLOOKUP(A335,РАСЧЕТ!$A$3:$AW$1220,49,0)</f>
        <v>173.42147918053396</v>
      </c>
      <c r="H335" s="172">
        <f t="shared" si="5"/>
        <v>-114.33852081946603</v>
      </c>
    </row>
    <row r="336" spans="1:8" ht="12.6" customHeight="1" x14ac:dyDescent="0.3">
      <c r="A336" s="161" t="s">
        <v>2346</v>
      </c>
      <c r="B336" s="162" t="s">
        <v>762</v>
      </c>
      <c r="C336" s="163">
        <v>167.5</v>
      </c>
      <c r="D336" s="164">
        <v>167.5</v>
      </c>
      <c r="E336" s="165" t="s">
        <v>4060</v>
      </c>
      <c r="F336" s="166" t="s">
        <v>3367</v>
      </c>
      <c r="G336" s="172">
        <f>VLOOKUP(A336,РАСЧЕТ!$A$3:$AW$1220,49,0)</f>
        <v>100.94683116478842</v>
      </c>
      <c r="H336" s="172">
        <f t="shared" si="5"/>
        <v>-66.553168835211579</v>
      </c>
    </row>
    <row r="337" spans="1:8" ht="12.6" customHeight="1" x14ac:dyDescent="0.3">
      <c r="A337" s="161" t="s">
        <v>2296</v>
      </c>
      <c r="B337" s="162" t="s">
        <v>1105</v>
      </c>
      <c r="C337" s="163">
        <v>210.45</v>
      </c>
      <c r="D337" s="164">
        <v>210.45</v>
      </c>
      <c r="E337" s="165" t="s">
        <v>4060</v>
      </c>
      <c r="F337" s="166" t="s">
        <v>3374</v>
      </c>
      <c r="G337" s="172">
        <f>VLOOKUP(A337,РАСЧЕТ!$A$3:$AW$1220,49,0)</f>
        <v>126.83063402755471</v>
      </c>
      <c r="H337" s="172">
        <f t="shared" si="5"/>
        <v>-83.61936597244528</v>
      </c>
    </row>
    <row r="338" spans="1:8" ht="12.6" customHeight="1" x14ac:dyDescent="0.3">
      <c r="A338" s="161" t="s">
        <v>2268</v>
      </c>
      <c r="B338" s="162" t="s">
        <v>981</v>
      </c>
      <c r="C338" s="163">
        <v>253.4</v>
      </c>
      <c r="D338" s="164">
        <v>253.4</v>
      </c>
      <c r="E338" s="165" t="s">
        <v>4060</v>
      </c>
      <c r="F338" s="166" t="s">
        <v>3383</v>
      </c>
      <c r="G338" s="172">
        <f>VLOOKUP(A338,РАСЧЕТ!$A$3:$AW$1220,49,0)</f>
        <v>152.71443689032097</v>
      </c>
      <c r="H338" s="172">
        <f t="shared" si="5"/>
        <v>-100.68556310967904</v>
      </c>
    </row>
    <row r="339" spans="1:8" ht="12.6" customHeight="1" x14ac:dyDescent="0.3">
      <c r="A339" s="161" t="s">
        <v>1776</v>
      </c>
      <c r="B339" s="162" t="s">
        <v>930</v>
      </c>
      <c r="C339" s="163">
        <v>154.62</v>
      </c>
      <c r="D339" s="164">
        <v>154.62</v>
      </c>
      <c r="E339" s="165" t="s">
        <v>4060</v>
      </c>
      <c r="F339" s="166" t="s">
        <v>2425</v>
      </c>
      <c r="G339" s="172">
        <f>VLOOKUP(A339,РАСЧЕТ!$A$3:$AW$1220,49,0)</f>
        <v>93.181690305958554</v>
      </c>
      <c r="H339" s="172">
        <f t="shared" si="5"/>
        <v>-61.43830969404145</v>
      </c>
    </row>
    <row r="340" spans="1:8" ht="12.6" customHeight="1" x14ac:dyDescent="0.3">
      <c r="A340" s="161" t="s">
        <v>2267</v>
      </c>
      <c r="B340" s="162" t="s">
        <v>595</v>
      </c>
      <c r="C340" s="163">
        <v>266.29000000000002</v>
      </c>
      <c r="D340" s="164">
        <v>266.29000000000002</v>
      </c>
      <c r="E340" s="165" t="s">
        <v>4060</v>
      </c>
      <c r="F340" s="166" t="s">
        <v>3386</v>
      </c>
      <c r="G340" s="172">
        <f>VLOOKUP(A340,РАСЧЕТ!$A$3:$AW$1220,49,0)</f>
        <v>160.47957774915082</v>
      </c>
      <c r="H340" s="172">
        <f t="shared" si="5"/>
        <v>-105.8104222508492</v>
      </c>
    </row>
    <row r="341" spans="1:8" ht="12.6" customHeight="1" x14ac:dyDescent="0.3">
      <c r="A341" s="161" t="s">
        <v>2121</v>
      </c>
      <c r="B341" s="162" t="s">
        <v>1122</v>
      </c>
      <c r="C341" s="163">
        <v>244.81</v>
      </c>
      <c r="D341" s="164">
        <v>244.81</v>
      </c>
      <c r="E341" s="165" t="s">
        <v>4060</v>
      </c>
      <c r="F341" s="166" t="s">
        <v>2433</v>
      </c>
      <c r="G341" s="172">
        <f>VLOOKUP(A341,РАСЧЕТ!$A$3:$AW$1220,49,0)</f>
        <v>147.5376763177677</v>
      </c>
      <c r="H341" s="172">
        <f t="shared" si="5"/>
        <v>-97.272323682232297</v>
      </c>
    </row>
    <row r="342" spans="1:8" ht="12.6" customHeight="1" x14ac:dyDescent="0.3">
      <c r="A342" s="161" t="s">
        <v>2041</v>
      </c>
      <c r="B342" s="162" t="s">
        <v>1072</v>
      </c>
      <c r="C342" s="163">
        <v>150.32</v>
      </c>
      <c r="D342" s="164">
        <v>150.32</v>
      </c>
      <c r="E342" s="165" t="s">
        <v>4060</v>
      </c>
      <c r="F342" s="166" t="s">
        <v>2418</v>
      </c>
      <c r="G342" s="172">
        <f>VLOOKUP(A342,РАСЧЕТ!$A$3:$AW$1220,49,0)</f>
        <v>90.593310019681923</v>
      </c>
      <c r="H342" s="172">
        <f t="shared" si="5"/>
        <v>-59.726689980318071</v>
      </c>
    </row>
    <row r="343" spans="1:8" ht="12.6" customHeight="1" x14ac:dyDescent="0.3">
      <c r="A343" s="161" t="s">
        <v>2369</v>
      </c>
      <c r="B343" s="162" t="s">
        <v>972</v>
      </c>
      <c r="C343" s="163">
        <v>171.8</v>
      </c>
      <c r="D343" s="164">
        <v>171.8</v>
      </c>
      <c r="E343" s="165" t="s">
        <v>4060</v>
      </c>
      <c r="F343" s="166" t="s">
        <v>3518</v>
      </c>
      <c r="G343" s="172">
        <f>VLOOKUP(A343,РАСЧЕТ!$A$3:$AW$1220,49,0)</f>
        <v>103.53521145106505</v>
      </c>
      <c r="H343" s="172">
        <f t="shared" si="5"/>
        <v>-68.264788548934959</v>
      </c>
    </row>
    <row r="344" spans="1:8" ht="12.6" customHeight="1" x14ac:dyDescent="0.3">
      <c r="A344" s="161" t="s">
        <v>1675</v>
      </c>
      <c r="B344" s="162" t="s">
        <v>1015</v>
      </c>
      <c r="C344" s="163">
        <v>193.27</v>
      </c>
      <c r="D344" s="164">
        <v>193.27</v>
      </c>
      <c r="E344" s="165" t="s">
        <v>4060</v>
      </c>
      <c r="F344" s="166" t="s">
        <v>2466</v>
      </c>
      <c r="G344" s="172">
        <f>VLOOKUP(A344,РАСЧЕТ!$A$3:$AW$1220,49,0)</f>
        <v>116.47711288244817</v>
      </c>
      <c r="H344" s="172">
        <f t="shared" si="5"/>
        <v>-76.792887117551842</v>
      </c>
    </row>
    <row r="345" spans="1:8" ht="12.6" customHeight="1" x14ac:dyDescent="0.3">
      <c r="A345" s="161" t="s">
        <v>2372</v>
      </c>
      <c r="B345" s="162" t="s">
        <v>1169</v>
      </c>
      <c r="C345" s="163">
        <v>163.21</v>
      </c>
      <c r="D345" s="164">
        <v>163.21</v>
      </c>
      <c r="E345" s="165" t="s">
        <v>4060</v>
      </c>
      <c r="F345" s="166" t="s">
        <v>3519</v>
      </c>
      <c r="G345" s="172">
        <f>VLOOKUP(A345,РАСЧЕТ!$A$3:$AW$1220,49,0)</f>
        <v>98.358450878511789</v>
      </c>
      <c r="H345" s="172">
        <f t="shared" si="5"/>
        <v>-64.851549121488219</v>
      </c>
    </row>
    <row r="346" spans="1:8" ht="12.6" customHeight="1" x14ac:dyDescent="0.3">
      <c r="A346" s="161" t="s">
        <v>2149</v>
      </c>
      <c r="B346" s="162" t="s">
        <v>1170</v>
      </c>
      <c r="C346" s="163">
        <v>206.16</v>
      </c>
      <c r="D346" s="164">
        <v>206.16</v>
      </c>
      <c r="E346" s="165" t="s">
        <v>4060</v>
      </c>
      <c r="F346" s="166" t="s">
        <v>2378</v>
      </c>
      <c r="G346" s="172">
        <f>VLOOKUP(A346,РАСЧЕТ!$A$3:$AW$1220,49,0)</f>
        <v>124.24225374127806</v>
      </c>
      <c r="H346" s="172">
        <f t="shared" si="5"/>
        <v>-81.917746258721934</v>
      </c>
    </row>
    <row r="347" spans="1:8" ht="12.6" customHeight="1" x14ac:dyDescent="0.3">
      <c r="A347" s="161" t="s">
        <v>2018</v>
      </c>
      <c r="B347" s="162" t="s">
        <v>1063</v>
      </c>
      <c r="C347" s="163">
        <v>176.09</v>
      </c>
      <c r="D347" s="164">
        <v>176.09</v>
      </c>
      <c r="E347" s="165" t="s">
        <v>4060</v>
      </c>
      <c r="F347" s="166" t="s">
        <v>2452</v>
      </c>
      <c r="G347" s="172">
        <f>VLOOKUP(A347,РАСЧЕТ!$A$3:$AW$1220,49,0)</f>
        <v>106.12359173734166</v>
      </c>
      <c r="H347" s="172">
        <f t="shared" si="5"/>
        <v>-69.966408262658348</v>
      </c>
    </row>
    <row r="348" spans="1:8" ht="12.6" customHeight="1" x14ac:dyDescent="0.3">
      <c r="A348" s="161" t="s">
        <v>2193</v>
      </c>
      <c r="B348" s="162" t="s">
        <v>907</v>
      </c>
      <c r="C348" s="163">
        <v>176.09</v>
      </c>
      <c r="D348" s="164">
        <v>176.09</v>
      </c>
      <c r="E348" s="165" t="s">
        <v>4060</v>
      </c>
      <c r="F348" s="166" t="s">
        <v>2454</v>
      </c>
      <c r="G348" s="172">
        <f>VLOOKUP(A348,РАСЧЕТ!$A$3:$AW$1220,49,0)</f>
        <v>106.12359173734166</v>
      </c>
      <c r="H348" s="172">
        <f t="shared" si="5"/>
        <v>-69.966408262658348</v>
      </c>
    </row>
    <row r="349" spans="1:8" ht="12.6" customHeight="1" x14ac:dyDescent="0.3">
      <c r="A349" s="161" t="s">
        <v>1698</v>
      </c>
      <c r="B349" s="162" t="s">
        <v>1042</v>
      </c>
      <c r="C349" s="163">
        <v>261.99</v>
      </c>
      <c r="D349" s="164">
        <v>261.99</v>
      </c>
      <c r="E349" s="165" t="s">
        <v>4060</v>
      </c>
      <c r="F349" s="166" t="s">
        <v>2517</v>
      </c>
      <c r="G349" s="172">
        <f>VLOOKUP(A349,РАСЧЕТ!$A$3:$AW$1220,49,0)</f>
        <v>157.89119746287417</v>
      </c>
      <c r="H349" s="172">
        <f t="shared" si="5"/>
        <v>-104.09880253712583</v>
      </c>
    </row>
    <row r="350" spans="1:8" ht="12.6" customHeight="1" x14ac:dyDescent="0.3">
      <c r="A350" s="161" t="s">
        <v>1734</v>
      </c>
      <c r="B350" s="162" t="s">
        <v>1735</v>
      </c>
      <c r="C350" s="163">
        <v>249.11</v>
      </c>
      <c r="D350" s="164">
        <v>249.11</v>
      </c>
      <c r="E350" s="165" t="s">
        <v>4060</v>
      </c>
      <c r="F350" s="166" t="s">
        <v>2508</v>
      </c>
      <c r="G350" s="172">
        <f>VLOOKUP(A350,РАСЧЕТ!$A$3:$AW$1220,49,0)</f>
        <v>150.12605660404432</v>
      </c>
      <c r="H350" s="172">
        <f t="shared" si="5"/>
        <v>-98.983943395955691</v>
      </c>
    </row>
    <row r="351" spans="1:8" ht="12.6" customHeight="1" x14ac:dyDescent="0.3">
      <c r="A351" s="161" t="s">
        <v>1788</v>
      </c>
      <c r="B351" s="162" t="s">
        <v>1789</v>
      </c>
      <c r="C351" s="163">
        <v>257.7</v>
      </c>
      <c r="D351" s="164">
        <v>257.7</v>
      </c>
      <c r="E351" s="165" t="s">
        <v>4060</v>
      </c>
      <c r="F351" s="166" t="s">
        <v>2515</v>
      </c>
      <c r="G351" s="172">
        <f>VLOOKUP(A351,РАСЧЕТ!$A$3:$AW$1220,49,0)</f>
        <v>155.30281717659759</v>
      </c>
      <c r="H351" s="172">
        <f t="shared" si="5"/>
        <v>-102.3971828234024</v>
      </c>
    </row>
    <row r="352" spans="1:8" ht="12.6" customHeight="1" x14ac:dyDescent="0.3">
      <c r="A352" s="161" t="s">
        <v>1678</v>
      </c>
      <c r="B352" s="162" t="s">
        <v>1679</v>
      </c>
      <c r="C352" s="163">
        <v>130.33000000000001</v>
      </c>
      <c r="D352" s="164">
        <v>130.33000000000001</v>
      </c>
      <c r="E352" s="165" t="s">
        <v>4060</v>
      </c>
      <c r="F352" s="166" t="s">
        <v>2460</v>
      </c>
      <c r="G352" s="172">
        <f>VLOOKUP(A352,РАСЧЕТ!$A$3:$AW$1220,49,0)</f>
        <v>78.543953514601085</v>
      </c>
      <c r="H352" s="172">
        <f t="shared" si="5"/>
        <v>-51.786046485398927</v>
      </c>
    </row>
    <row r="353" spans="1:8" ht="12.6" customHeight="1" x14ac:dyDescent="0.3">
      <c r="A353" s="161" t="s">
        <v>3560</v>
      </c>
      <c r="B353" s="162" t="s">
        <v>1679</v>
      </c>
      <c r="C353" s="163">
        <v>58.65</v>
      </c>
      <c r="D353" s="164">
        <v>58.65</v>
      </c>
      <c r="E353" s="165" t="s">
        <v>4072</v>
      </c>
      <c r="F353" s="166" t="s">
        <v>4073</v>
      </c>
      <c r="G353" s="172">
        <f>VLOOKUP(A353,РАСЧЕТ!$A$3:$AW$1220,49,0)</f>
        <v>35.344779081570486</v>
      </c>
      <c r="H353" s="172">
        <f t="shared" si="5"/>
        <v>-23.305220918429512</v>
      </c>
    </row>
    <row r="354" spans="1:8" ht="12.6" customHeight="1" x14ac:dyDescent="0.3">
      <c r="A354" s="161" t="s">
        <v>2269</v>
      </c>
      <c r="B354" s="162" t="s">
        <v>1704</v>
      </c>
      <c r="C354" s="163">
        <v>214.75</v>
      </c>
      <c r="D354" s="164">
        <v>214.75</v>
      </c>
      <c r="E354" s="165" t="s">
        <v>4060</v>
      </c>
      <c r="F354" s="166" t="s">
        <v>3375</v>
      </c>
      <c r="G354" s="172">
        <f>VLOOKUP(A354,РАСЧЕТ!$A$3:$AW$1220,49,0)</f>
        <v>129.41901431383133</v>
      </c>
      <c r="H354" s="172">
        <f t="shared" si="5"/>
        <v>-85.330985686168674</v>
      </c>
    </row>
    <row r="355" spans="1:8" ht="12.6" customHeight="1" x14ac:dyDescent="0.3">
      <c r="A355" s="161" t="s">
        <v>1370</v>
      </c>
      <c r="B355" s="162" t="s">
        <v>1371</v>
      </c>
      <c r="C355" s="163">
        <v>266.29000000000002</v>
      </c>
      <c r="D355" s="164">
        <v>266.29000000000002</v>
      </c>
      <c r="E355" s="165" t="s">
        <v>4060</v>
      </c>
      <c r="F355" s="166" t="s">
        <v>2519</v>
      </c>
      <c r="G355" s="172">
        <f>VLOOKUP(A355,РАСЧЕТ!$A$3:$AW$1220,49,0)</f>
        <v>160.47957774915082</v>
      </c>
      <c r="H355" s="172">
        <f t="shared" si="5"/>
        <v>-105.8104222508492</v>
      </c>
    </row>
    <row r="356" spans="1:8" ht="12.6" customHeight="1" x14ac:dyDescent="0.3">
      <c r="A356" s="161" t="s">
        <v>2074</v>
      </c>
      <c r="B356" s="162" t="s">
        <v>1359</v>
      </c>
      <c r="C356" s="163">
        <v>244.81</v>
      </c>
      <c r="D356" s="164">
        <v>244.81</v>
      </c>
      <c r="E356" s="165" t="s">
        <v>4060</v>
      </c>
      <c r="F356" s="166" t="s">
        <v>2446</v>
      </c>
      <c r="G356" s="172">
        <f>VLOOKUP(A356,РАСЧЕТ!$A$3:$AW$1220,49,0)</f>
        <v>147.5376763177677</v>
      </c>
      <c r="H356" s="172">
        <f t="shared" si="5"/>
        <v>-97.272323682232297</v>
      </c>
    </row>
    <row r="357" spans="1:8" ht="12.6" customHeight="1" x14ac:dyDescent="0.3">
      <c r="A357" s="161" t="s">
        <v>2345</v>
      </c>
      <c r="B357" s="162" t="s">
        <v>1805</v>
      </c>
      <c r="C357" s="163">
        <v>171.8</v>
      </c>
      <c r="D357" s="164">
        <v>171.8</v>
      </c>
      <c r="E357" s="165" t="s">
        <v>4060</v>
      </c>
      <c r="F357" s="166" t="s">
        <v>3368</v>
      </c>
      <c r="G357" s="172">
        <f>VLOOKUP(A357,РАСЧЕТ!$A$3:$AW$1220,49,0)</f>
        <v>103.53521145106505</v>
      </c>
      <c r="H357" s="172">
        <f t="shared" si="5"/>
        <v>-68.264788548934959</v>
      </c>
    </row>
    <row r="358" spans="1:8" ht="12.6" customHeight="1" x14ac:dyDescent="0.3">
      <c r="A358" s="161" t="s">
        <v>2183</v>
      </c>
      <c r="B358" s="162" t="s">
        <v>1710</v>
      </c>
      <c r="C358" s="163">
        <v>171.8</v>
      </c>
      <c r="D358" s="164">
        <v>171.8</v>
      </c>
      <c r="E358" s="165" t="s">
        <v>4060</v>
      </c>
      <c r="F358" s="166" t="s">
        <v>2391</v>
      </c>
      <c r="G358" s="172">
        <f>VLOOKUP(A358,РАСЧЕТ!$A$3:$AW$1220,49,0)</f>
        <v>103.53521145106505</v>
      </c>
      <c r="H358" s="172">
        <f t="shared" si="5"/>
        <v>-68.264788548934959</v>
      </c>
    </row>
    <row r="359" spans="1:8" ht="12.6" customHeight="1" x14ac:dyDescent="0.3">
      <c r="A359" s="161" t="s">
        <v>2039</v>
      </c>
      <c r="B359" s="162" t="s">
        <v>1155</v>
      </c>
      <c r="C359" s="163">
        <v>167.5</v>
      </c>
      <c r="D359" s="164">
        <v>167.5</v>
      </c>
      <c r="E359" s="165" t="s">
        <v>4060</v>
      </c>
      <c r="F359" s="166" t="s">
        <v>2444</v>
      </c>
      <c r="G359" s="172">
        <f>VLOOKUP(A359,РАСЧЕТ!$A$3:$AW$1220,49,0)</f>
        <v>100.94683116478842</v>
      </c>
      <c r="H359" s="172">
        <f t="shared" si="5"/>
        <v>-66.553168835211579</v>
      </c>
    </row>
    <row r="360" spans="1:8" ht="12.6" customHeight="1" x14ac:dyDescent="0.3">
      <c r="A360" s="161" t="s">
        <v>1313</v>
      </c>
      <c r="B360" s="162" t="s">
        <v>1314</v>
      </c>
      <c r="C360" s="163">
        <v>154.62</v>
      </c>
      <c r="D360" s="164">
        <v>154.62</v>
      </c>
      <c r="E360" s="165" t="s">
        <v>4060</v>
      </c>
      <c r="F360" s="166" t="s">
        <v>2427</v>
      </c>
      <c r="G360" s="172">
        <f>VLOOKUP(A360,РАСЧЕТ!$A$3:$AW$1220,49,0)</f>
        <v>93.181690305958554</v>
      </c>
      <c r="H360" s="172">
        <f t="shared" si="5"/>
        <v>-61.43830969404145</v>
      </c>
    </row>
    <row r="361" spans="1:8" ht="12.6" customHeight="1" x14ac:dyDescent="0.3">
      <c r="A361" s="161" t="s">
        <v>1720</v>
      </c>
      <c r="B361" s="162" t="s">
        <v>1721</v>
      </c>
      <c r="C361" s="163">
        <v>124.55</v>
      </c>
      <c r="D361" s="164">
        <v>124.55</v>
      </c>
      <c r="E361" s="165" t="s">
        <v>4060</v>
      </c>
      <c r="F361" s="166" t="s">
        <v>2403</v>
      </c>
      <c r="G361" s="172">
        <f>VLOOKUP(A361,РАСЧЕТ!$A$3:$AW$1220,49,0)</f>
        <v>75.063028302022161</v>
      </c>
      <c r="H361" s="172">
        <f t="shared" si="5"/>
        <v>-49.486971697977836</v>
      </c>
    </row>
    <row r="362" spans="1:8" ht="12.6" customHeight="1" x14ac:dyDescent="0.3">
      <c r="A362" s="161" t="s">
        <v>1606</v>
      </c>
      <c r="B362" s="162" t="s">
        <v>1607</v>
      </c>
      <c r="C362" s="163">
        <v>120.26</v>
      </c>
      <c r="D362" s="164">
        <v>120.26</v>
      </c>
      <c r="E362" s="165" t="s">
        <v>4060</v>
      </c>
      <c r="F362" s="166" t="s">
        <v>2402</v>
      </c>
      <c r="G362" s="172">
        <f>VLOOKUP(A362,РАСЧЕТ!$A$3:$AW$1220,49,0)</f>
        <v>72.47464801574553</v>
      </c>
      <c r="H362" s="172">
        <f t="shared" si="5"/>
        <v>-47.785351984254476</v>
      </c>
    </row>
    <row r="363" spans="1:8" ht="12.6" customHeight="1" x14ac:dyDescent="0.3">
      <c r="A363" s="161" t="s">
        <v>2365</v>
      </c>
      <c r="B363" s="162" t="s">
        <v>1667</v>
      </c>
      <c r="C363" s="163">
        <v>68.72</v>
      </c>
      <c r="D363" s="164">
        <v>68.72</v>
      </c>
      <c r="E363" s="165" t="s">
        <v>4060</v>
      </c>
      <c r="F363" s="166" t="s">
        <v>3512</v>
      </c>
      <c r="G363" s="172">
        <f>VLOOKUP(A363,РАСЧЕТ!$A$3:$AW$1220,49,0)</f>
        <v>41.414084580426021</v>
      </c>
      <c r="H363" s="172">
        <f t="shared" si="5"/>
        <v>-27.305915419573978</v>
      </c>
    </row>
    <row r="364" spans="1:8" ht="12.6" customHeight="1" x14ac:dyDescent="0.3">
      <c r="A364" s="161" t="s">
        <v>1711</v>
      </c>
      <c r="B364" s="162" t="s">
        <v>1712</v>
      </c>
      <c r="C364" s="163">
        <v>107.37</v>
      </c>
      <c r="D364" s="164">
        <v>107.37</v>
      </c>
      <c r="E364" s="165" t="s">
        <v>4060</v>
      </c>
      <c r="F364" s="166" t="s">
        <v>2398</v>
      </c>
      <c r="G364" s="172">
        <f>VLOOKUP(A364,РАСЧЕТ!$A$3:$AW$1220,49,0)</f>
        <v>64.709507156915663</v>
      </c>
      <c r="H364" s="172">
        <f t="shared" si="5"/>
        <v>-42.660492843084342</v>
      </c>
    </row>
    <row r="365" spans="1:8" ht="12.6" customHeight="1" x14ac:dyDescent="0.3">
      <c r="A365" s="161" t="s">
        <v>1783</v>
      </c>
      <c r="B365" s="162" t="s">
        <v>1784</v>
      </c>
      <c r="C365" s="163">
        <v>176.09</v>
      </c>
      <c r="D365" s="164">
        <v>176.09</v>
      </c>
      <c r="E365" s="165" t="s">
        <v>4060</v>
      </c>
      <c r="F365" s="166" t="s">
        <v>2451</v>
      </c>
      <c r="G365" s="172">
        <f>VLOOKUP(A365,РАСЧЕТ!$A$3:$AW$1220,49,0)</f>
        <v>106.12359173734166</v>
      </c>
      <c r="H365" s="172">
        <f t="shared" si="5"/>
        <v>-69.966408262658348</v>
      </c>
    </row>
    <row r="366" spans="1:8" ht="12.6" customHeight="1" x14ac:dyDescent="0.3">
      <c r="A366" s="161" t="s">
        <v>2232</v>
      </c>
      <c r="B366" s="162" t="s">
        <v>1340</v>
      </c>
      <c r="C366" s="163">
        <v>141.72999999999999</v>
      </c>
      <c r="D366" s="164">
        <v>141.72999999999999</v>
      </c>
      <c r="E366" s="165" t="s">
        <v>4060</v>
      </c>
      <c r="F366" s="166" t="s">
        <v>3358</v>
      </c>
      <c r="G366" s="172">
        <f>VLOOKUP(A366,РАСЧЕТ!$A$3:$AW$1220,49,0)</f>
        <v>85.416549447128659</v>
      </c>
      <c r="H366" s="172">
        <f t="shared" si="5"/>
        <v>-56.313450552871331</v>
      </c>
    </row>
    <row r="367" spans="1:8" ht="12.6" customHeight="1" x14ac:dyDescent="0.3">
      <c r="A367" s="161" t="s">
        <v>2036</v>
      </c>
      <c r="B367" s="162" t="s">
        <v>1075</v>
      </c>
      <c r="C367" s="163">
        <v>141.72999999999999</v>
      </c>
      <c r="D367" s="164">
        <v>141.72999999999999</v>
      </c>
      <c r="E367" s="165" t="s">
        <v>4060</v>
      </c>
      <c r="F367" s="166" t="s">
        <v>2409</v>
      </c>
      <c r="G367" s="172">
        <f>VLOOKUP(A367,РАСЧЕТ!$A$3:$AW$1220,49,0)</f>
        <v>85.416549447128659</v>
      </c>
      <c r="H367" s="172">
        <f t="shared" si="5"/>
        <v>-56.313450552871331</v>
      </c>
    </row>
    <row r="368" spans="1:8" ht="12.6" customHeight="1" x14ac:dyDescent="0.3">
      <c r="A368" s="161" t="s">
        <v>2173</v>
      </c>
      <c r="B368" s="162" t="s">
        <v>1070</v>
      </c>
      <c r="C368" s="163">
        <v>163.21</v>
      </c>
      <c r="D368" s="164">
        <v>163.21</v>
      </c>
      <c r="E368" s="165" t="s">
        <v>4060</v>
      </c>
      <c r="F368" s="166" t="s">
        <v>2439</v>
      </c>
      <c r="G368" s="172">
        <f>VLOOKUP(A368,РАСЧЕТ!$A$3:$AW$1220,49,0)</f>
        <v>98.358450878511789</v>
      </c>
      <c r="H368" s="172">
        <f t="shared" si="5"/>
        <v>-64.851549121488219</v>
      </c>
    </row>
    <row r="369" spans="1:8" ht="12.6" customHeight="1" x14ac:dyDescent="0.3">
      <c r="A369" s="161" t="s">
        <v>2008</v>
      </c>
      <c r="B369" s="162" t="s">
        <v>1036</v>
      </c>
      <c r="C369" s="163">
        <v>296.35000000000002</v>
      </c>
      <c r="D369" s="164">
        <v>296.35000000000002</v>
      </c>
      <c r="E369" s="165" t="s">
        <v>4060</v>
      </c>
      <c r="F369" s="166" t="s">
        <v>2534</v>
      </c>
      <c r="G369" s="172">
        <f>VLOOKUP(A369,РАСЧЕТ!$A$3:$AW$1220,49,0)</f>
        <v>178.5982397530872</v>
      </c>
      <c r="H369" s="172">
        <f t="shared" si="5"/>
        <v>-117.75176024691282</v>
      </c>
    </row>
    <row r="370" spans="1:8" ht="12.6" customHeight="1" x14ac:dyDescent="0.3">
      <c r="A370" s="161" t="s">
        <v>2146</v>
      </c>
      <c r="B370" s="162" t="s">
        <v>1129</v>
      </c>
      <c r="C370" s="163">
        <v>266.29000000000002</v>
      </c>
      <c r="D370" s="164">
        <v>266.29000000000002</v>
      </c>
      <c r="E370" s="165" t="s">
        <v>4060</v>
      </c>
      <c r="F370" s="166" t="s">
        <v>2497</v>
      </c>
      <c r="G370" s="172">
        <f>VLOOKUP(A370,РАСЧЕТ!$A$3:$AW$1220,49,0)</f>
        <v>160.47957774915082</v>
      </c>
      <c r="H370" s="172">
        <f t="shared" si="5"/>
        <v>-105.8104222508492</v>
      </c>
    </row>
    <row r="371" spans="1:8" ht="12.6" customHeight="1" x14ac:dyDescent="0.3">
      <c r="A371" s="161" t="s">
        <v>2170</v>
      </c>
      <c r="B371" s="162" t="s">
        <v>984</v>
      </c>
      <c r="C371" s="163">
        <v>283.47000000000003</v>
      </c>
      <c r="D371" s="164">
        <v>283.47000000000003</v>
      </c>
      <c r="E371" s="165" t="s">
        <v>4060</v>
      </c>
      <c r="F371" s="166" t="s">
        <v>2461</v>
      </c>
      <c r="G371" s="172">
        <f>VLOOKUP(A371,РАСЧЕТ!$A$3:$AW$1220,49,0)</f>
        <v>170.83309889425732</v>
      </c>
      <c r="H371" s="172">
        <f t="shared" si="5"/>
        <v>-112.63690110574271</v>
      </c>
    </row>
    <row r="372" spans="1:8" ht="12.6" customHeight="1" x14ac:dyDescent="0.3">
      <c r="A372" s="161" t="s">
        <v>2082</v>
      </c>
      <c r="B372" s="162" t="s">
        <v>868</v>
      </c>
      <c r="C372" s="163">
        <v>249.11</v>
      </c>
      <c r="D372" s="164">
        <v>249.11</v>
      </c>
      <c r="E372" s="165" t="s">
        <v>4060</v>
      </c>
      <c r="F372" s="166" t="s">
        <v>2385</v>
      </c>
      <c r="G372" s="172">
        <f>VLOOKUP(A372,РАСЧЕТ!$A$3:$AW$1220,49,0)</f>
        <v>150.12605660404432</v>
      </c>
      <c r="H372" s="172">
        <f t="shared" si="5"/>
        <v>-98.983943395955691</v>
      </c>
    </row>
    <row r="373" spans="1:8" ht="12.6" customHeight="1" x14ac:dyDescent="0.3">
      <c r="A373" s="161" t="s">
        <v>2045</v>
      </c>
      <c r="B373" s="162" t="s">
        <v>613</v>
      </c>
      <c r="C373" s="163">
        <v>197.57</v>
      </c>
      <c r="D373" s="164">
        <v>197.57</v>
      </c>
      <c r="E373" s="165" t="s">
        <v>4060</v>
      </c>
      <c r="F373" s="166" t="s">
        <v>2470</v>
      </c>
      <c r="G373" s="172">
        <f>VLOOKUP(A373,РАСЧЕТ!$A$3:$AW$1220,49,0)</f>
        <v>119.0654931687248</v>
      </c>
      <c r="H373" s="172">
        <f t="shared" si="5"/>
        <v>-78.504506831275194</v>
      </c>
    </row>
    <row r="374" spans="1:8" ht="12.6" customHeight="1" x14ac:dyDescent="0.3">
      <c r="A374" s="161" t="s">
        <v>2180</v>
      </c>
      <c r="B374" s="162" t="s">
        <v>1141</v>
      </c>
      <c r="C374" s="163">
        <v>201.86</v>
      </c>
      <c r="D374" s="164">
        <v>201.86</v>
      </c>
      <c r="E374" s="165" t="s">
        <v>4060</v>
      </c>
      <c r="F374" s="166" t="s">
        <v>2472</v>
      </c>
      <c r="G374" s="172">
        <f>VLOOKUP(A374,РАСЧЕТ!$A$3:$AW$1220,49,0)</f>
        <v>121.65387345500145</v>
      </c>
      <c r="H374" s="172">
        <f t="shared" si="5"/>
        <v>-80.206126544998568</v>
      </c>
    </row>
    <row r="375" spans="1:8" ht="12.6" customHeight="1" x14ac:dyDescent="0.3">
      <c r="A375" s="161" t="s">
        <v>2177</v>
      </c>
      <c r="B375" s="162" t="s">
        <v>872</v>
      </c>
      <c r="C375" s="163">
        <v>171.8</v>
      </c>
      <c r="D375" s="164">
        <v>171.8</v>
      </c>
      <c r="E375" s="165" t="s">
        <v>4060</v>
      </c>
      <c r="F375" s="166" t="s">
        <v>2448</v>
      </c>
      <c r="G375" s="172">
        <f>VLOOKUP(A375,РАСЧЕТ!$A$3:$AW$1220,49,0)</f>
        <v>103.53521145106505</v>
      </c>
      <c r="H375" s="172">
        <f t="shared" si="5"/>
        <v>-68.264788548934959</v>
      </c>
    </row>
    <row r="376" spans="1:8" ht="12.6" customHeight="1" x14ac:dyDescent="0.3">
      <c r="A376" s="161" t="s">
        <v>2261</v>
      </c>
      <c r="B376" s="162" t="s">
        <v>1007</v>
      </c>
      <c r="C376" s="163">
        <v>163.21</v>
      </c>
      <c r="D376" s="164">
        <v>163.21</v>
      </c>
      <c r="E376" s="165" t="s">
        <v>4060</v>
      </c>
      <c r="F376" s="166" t="s">
        <v>3363</v>
      </c>
      <c r="G376" s="172">
        <f>VLOOKUP(A376,РАСЧЕТ!$A$3:$AW$1220,49,0)</f>
        <v>98.358450878511789</v>
      </c>
      <c r="H376" s="172">
        <f t="shared" si="5"/>
        <v>-64.851549121488219</v>
      </c>
    </row>
    <row r="377" spans="1:8" ht="12.6" customHeight="1" x14ac:dyDescent="0.3">
      <c r="A377" s="161" t="s">
        <v>2167</v>
      </c>
      <c r="B377" s="162" t="s">
        <v>600</v>
      </c>
      <c r="C377" s="163">
        <v>279.17</v>
      </c>
      <c r="D377" s="164">
        <v>279.17</v>
      </c>
      <c r="E377" s="165" t="s">
        <v>4060</v>
      </c>
      <c r="F377" s="166" t="s">
        <v>2530</v>
      </c>
      <c r="G377" s="172">
        <f>VLOOKUP(A377,РАСЧЕТ!$A$3:$AW$1220,49,0)</f>
        <v>168.2447186079807</v>
      </c>
      <c r="H377" s="172">
        <f t="shared" si="5"/>
        <v>-110.92528139201931</v>
      </c>
    </row>
    <row r="378" spans="1:8" ht="12.6" customHeight="1" x14ac:dyDescent="0.3">
      <c r="A378" s="161" t="s">
        <v>2194</v>
      </c>
      <c r="B378" s="162" t="s">
        <v>1023</v>
      </c>
      <c r="C378" s="163">
        <v>167.5</v>
      </c>
      <c r="D378" s="164">
        <v>167.5</v>
      </c>
      <c r="E378" s="165" t="s">
        <v>4060</v>
      </c>
      <c r="F378" s="166" t="s">
        <v>2404</v>
      </c>
      <c r="G378" s="172">
        <f>VLOOKUP(A378,РАСЧЕТ!$A$3:$AW$1220,49,0)</f>
        <v>100.94683116478842</v>
      </c>
      <c r="H378" s="172">
        <f t="shared" si="5"/>
        <v>-66.553168835211579</v>
      </c>
    </row>
    <row r="379" spans="1:8" ht="12.6" customHeight="1" x14ac:dyDescent="0.3">
      <c r="A379" s="161" t="s">
        <v>2175</v>
      </c>
      <c r="B379" s="162" t="s">
        <v>658</v>
      </c>
      <c r="C379" s="163">
        <v>266.29000000000002</v>
      </c>
      <c r="D379" s="164">
        <v>266.29000000000002</v>
      </c>
      <c r="E379" s="165" t="s">
        <v>4060</v>
      </c>
      <c r="F379" s="166" t="s">
        <v>2380</v>
      </c>
      <c r="G379" s="172">
        <f>VLOOKUP(A379,РАСЧЕТ!$A$3:$AW$1220,49,0)</f>
        <v>160.47957774915082</v>
      </c>
      <c r="H379" s="172">
        <f t="shared" si="5"/>
        <v>-105.8104222508492</v>
      </c>
    </row>
    <row r="380" spans="1:8" ht="12.6" customHeight="1" x14ac:dyDescent="0.3">
      <c r="A380" s="161" t="s">
        <v>2275</v>
      </c>
      <c r="B380" s="162" t="s">
        <v>568</v>
      </c>
      <c r="C380" s="163">
        <v>244.81</v>
      </c>
      <c r="D380" s="164">
        <v>244.81</v>
      </c>
      <c r="E380" s="165" t="s">
        <v>4060</v>
      </c>
      <c r="F380" s="166" t="s">
        <v>3381</v>
      </c>
      <c r="G380" s="172">
        <f>VLOOKUP(A380,РАСЧЕТ!$A$3:$AW$1220,49,0)</f>
        <v>147.5376763177677</v>
      </c>
      <c r="H380" s="172">
        <f t="shared" si="5"/>
        <v>-97.272323682232297</v>
      </c>
    </row>
    <row r="381" spans="1:8" ht="12.6" customHeight="1" x14ac:dyDescent="0.3">
      <c r="A381" s="161" t="s">
        <v>2209</v>
      </c>
      <c r="B381" s="162" t="s">
        <v>659</v>
      </c>
      <c r="C381" s="163">
        <v>287.76</v>
      </c>
      <c r="D381" s="164">
        <v>287.76</v>
      </c>
      <c r="E381" s="165" t="s">
        <v>4060</v>
      </c>
      <c r="F381" s="166" t="s">
        <v>3387</v>
      </c>
      <c r="G381" s="172">
        <f>VLOOKUP(A381,РАСЧЕТ!$A$3:$AW$1220,49,0)</f>
        <v>173.42147918053396</v>
      </c>
      <c r="H381" s="172">
        <f t="shared" si="5"/>
        <v>-114.33852081946603</v>
      </c>
    </row>
    <row r="382" spans="1:8" ht="12.6" customHeight="1" x14ac:dyDescent="0.3">
      <c r="A382" s="161" t="s">
        <v>2038</v>
      </c>
      <c r="B382" s="162" t="s">
        <v>731</v>
      </c>
      <c r="C382" s="163">
        <v>154.62</v>
      </c>
      <c r="D382" s="164">
        <v>154.62</v>
      </c>
      <c r="E382" s="165" t="s">
        <v>4060</v>
      </c>
      <c r="F382" s="166" t="s">
        <v>2428</v>
      </c>
      <c r="G382" s="172">
        <f>VLOOKUP(A382,РАСЧЕТ!$A$3:$AW$1220,49,0)</f>
        <v>93.181690305958554</v>
      </c>
      <c r="H382" s="172">
        <f t="shared" si="5"/>
        <v>-61.43830969404145</v>
      </c>
    </row>
    <row r="383" spans="1:8" ht="12.6" customHeight="1" x14ac:dyDescent="0.3">
      <c r="A383" s="161" t="s">
        <v>2042</v>
      </c>
      <c r="B383" s="162" t="s">
        <v>931</v>
      </c>
      <c r="C383" s="163">
        <v>154.62</v>
      </c>
      <c r="D383" s="164">
        <v>154.62</v>
      </c>
      <c r="E383" s="165" t="s">
        <v>4060</v>
      </c>
      <c r="F383" s="166" t="s">
        <v>2421</v>
      </c>
      <c r="G383" s="172">
        <f>VLOOKUP(A383,РАСЧЕТ!$A$3:$AW$1220,49,0)</f>
        <v>93.181690305958554</v>
      </c>
      <c r="H383" s="172">
        <f t="shared" si="5"/>
        <v>-61.43830969404145</v>
      </c>
    </row>
    <row r="384" spans="1:8" ht="12.6" customHeight="1" x14ac:dyDescent="0.3">
      <c r="A384" s="161" t="s">
        <v>2123</v>
      </c>
      <c r="B384" s="162" t="s">
        <v>1019</v>
      </c>
      <c r="C384" s="163">
        <v>180.39</v>
      </c>
      <c r="D384" s="164">
        <v>180.39</v>
      </c>
      <c r="E384" s="165" t="s">
        <v>4060</v>
      </c>
      <c r="F384" s="166" t="s">
        <v>2410</v>
      </c>
      <c r="G384" s="172">
        <f>VLOOKUP(A384,РАСЧЕТ!$A$3:$AW$1220,49,0)</f>
        <v>108.7119720236183</v>
      </c>
      <c r="H384" s="172">
        <f t="shared" si="5"/>
        <v>-71.678027976381685</v>
      </c>
    </row>
    <row r="385" spans="1:8" ht="12.6" customHeight="1" x14ac:dyDescent="0.3">
      <c r="A385" s="161" t="s">
        <v>2189</v>
      </c>
      <c r="B385" s="162" t="s">
        <v>583</v>
      </c>
      <c r="C385" s="163">
        <v>210.45</v>
      </c>
      <c r="D385" s="164">
        <v>210.45</v>
      </c>
      <c r="E385" s="165" t="s">
        <v>4060</v>
      </c>
      <c r="F385" s="166" t="s">
        <v>2479</v>
      </c>
      <c r="G385" s="172">
        <f>VLOOKUP(A385,РАСЧЕТ!$A$3:$AW$1220,49,0)</f>
        <v>126.83063402755471</v>
      </c>
      <c r="H385" s="172">
        <f t="shared" si="5"/>
        <v>-83.61936597244528</v>
      </c>
    </row>
    <row r="386" spans="1:8" ht="12.6" customHeight="1" x14ac:dyDescent="0.3">
      <c r="A386" s="161" t="s">
        <v>2161</v>
      </c>
      <c r="B386" s="162" t="s">
        <v>1003</v>
      </c>
      <c r="C386" s="163">
        <v>304.94</v>
      </c>
      <c r="D386" s="164">
        <v>304.94</v>
      </c>
      <c r="E386" s="165" t="s">
        <v>4060</v>
      </c>
      <c r="F386" s="166" t="s">
        <v>2538</v>
      </c>
      <c r="G386" s="172">
        <f>VLOOKUP(A386,РАСЧЕТ!$A$3:$AW$1220,49,0)</f>
        <v>183.77500032564046</v>
      </c>
      <c r="H386" s="172">
        <f t="shared" ref="H386:H449" si="6">G386-D386</f>
        <v>-121.16499967435954</v>
      </c>
    </row>
    <row r="387" spans="1:8" ht="12.6" customHeight="1" x14ac:dyDescent="0.3">
      <c r="A387" s="161" t="s">
        <v>2262</v>
      </c>
      <c r="B387" s="162" t="s">
        <v>1171</v>
      </c>
      <c r="C387" s="168"/>
      <c r="D387" s="169"/>
      <c r="E387" s="165" t="s">
        <v>4060</v>
      </c>
      <c r="F387" s="166" t="s">
        <v>3361</v>
      </c>
      <c r="G387" s="172">
        <f>VLOOKUP(A387,РАСЧЕТ!$A$3:$AW$1220,49,0)</f>
        <v>0</v>
      </c>
      <c r="H387" s="172">
        <f t="shared" si="6"/>
        <v>0</v>
      </c>
    </row>
    <row r="388" spans="1:8" ht="12.6" customHeight="1" x14ac:dyDescent="0.3">
      <c r="A388" s="161" t="s">
        <v>3552</v>
      </c>
      <c r="B388" s="162" t="s">
        <v>1171</v>
      </c>
      <c r="C388" s="163">
        <v>154.62</v>
      </c>
      <c r="D388" s="164">
        <v>154.62</v>
      </c>
      <c r="E388" s="165" t="s">
        <v>4018</v>
      </c>
      <c r="F388" s="166" t="s">
        <v>4019</v>
      </c>
      <c r="G388" s="172">
        <f>VLOOKUP(A388,РАСЧЕТ!$A$3:$AW$1220,49,0)</f>
        <v>93.181690305958554</v>
      </c>
      <c r="H388" s="172">
        <f t="shared" si="6"/>
        <v>-61.43830969404145</v>
      </c>
    </row>
    <row r="389" spans="1:8" ht="12.6" customHeight="1" x14ac:dyDescent="0.3">
      <c r="A389" s="161" t="s">
        <v>2304</v>
      </c>
      <c r="B389" s="162" t="s">
        <v>1151</v>
      </c>
      <c r="C389" s="163">
        <v>244.81</v>
      </c>
      <c r="D389" s="164">
        <v>244.81</v>
      </c>
      <c r="E389" s="165" t="s">
        <v>4060</v>
      </c>
      <c r="F389" s="166" t="s">
        <v>3382</v>
      </c>
      <c r="G389" s="172">
        <f>VLOOKUP(A389,РАСЧЕТ!$A$3:$AW$1220,49,0)</f>
        <v>147.5376763177677</v>
      </c>
      <c r="H389" s="172">
        <f t="shared" si="6"/>
        <v>-97.272323682232297</v>
      </c>
    </row>
    <row r="390" spans="1:8" ht="12.6" customHeight="1" x14ac:dyDescent="0.3">
      <c r="A390" s="161" t="s">
        <v>2182</v>
      </c>
      <c r="B390" s="162" t="s">
        <v>1093</v>
      </c>
      <c r="C390" s="163">
        <v>167.5</v>
      </c>
      <c r="D390" s="164">
        <v>167.5</v>
      </c>
      <c r="E390" s="165" t="s">
        <v>4060</v>
      </c>
      <c r="F390" s="166" t="s">
        <v>2390</v>
      </c>
      <c r="G390" s="172">
        <f>VLOOKUP(A390,РАСЧЕТ!$A$3:$AW$1220,49,0)</f>
        <v>100.94683116478842</v>
      </c>
      <c r="H390" s="172">
        <f t="shared" si="6"/>
        <v>-66.553168835211579</v>
      </c>
    </row>
    <row r="391" spans="1:8" ht="12.6" customHeight="1" x14ac:dyDescent="0.3">
      <c r="A391" s="161" t="s">
        <v>1913</v>
      </c>
      <c r="B391" s="162" t="s">
        <v>569</v>
      </c>
      <c r="C391" s="163">
        <v>244.81</v>
      </c>
      <c r="D391" s="164">
        <v>244.81</v>
      </c>
      <c r="E391" s="165" t="s">
        <v>4060</v>
      </c>
      <c r="F391" s="166" t="s">
        <v>2505</v>
      </c>
      <c r="G391" s="172">
        <f>VLOOKUP(A391,РАСЧЕТ!$A$3:$AW$1220,49,0)</f>
        <v>147.5376763177677</v>
      </c>
      <c r="H391" s="172">
        <f t="shared" si="6"/>
        <v>-97.272323682232297</v>
      </c>
    </row>
    <row r="392" spans="1:8" ht="12.6" customHeight="1" x14ac:dyDescent="0.3">
      <c r="A392" s="161" t="s">
        <v>2069</v>
      </c>
      <c r="B392" s="162" t="s">
        <v>943</v>
      </c>
      <c r="C392" s="163">
        <v>236.22</v>
      </c>
      <c r="D392" s="164">
        <v>236.22</v>
      </c>
      <c r="E392" s="165" t="s">
        <v>4060</v>
      </c>
      <c r="F392" s="166" t="s">
        <v>2500</v>
      </c>
      <c r="G392" s="172">
        <f>VLOOKUP(A392,РАСЧЕТ!$A$3:$AW$1220,49,0)</f>
        <v>142.36091574521444</v>
      </c>
      <c r="H392" s="172">
        <f t="shared" si="6"/>
        <v>-93.859084254785557</v>
      </c>
    </row>
    <row r="393" spans="1:8" ht="12.6" customHeight="1" x14ac:dyDescent="0.3">
      <c r="A393" s="161" t="s">
        <v>2037</v>
      </c>
      <c r="B393" s="162" t="s">
        <v>572</v>
      </c>
      <c r="C393" s="163">
        <v>270.58</v>
      </c>
      <c r="D393" s="164">
        <v>270.58</v>
      </c>
      <c r="E393" s="165" t="s">
        <v>4060</v>
      </c>
      <c r="F393" s="166" t="s">
        <v>2521</v>
      </c>
      <c r="G393" s="172">
        <f>VLOOKUP(A393,РАСЧЕТ!$A$3:$AW$1220,49,0)</f>
        <v>163.06795803542744</v>
      </c>
      <c r="H393" s="172">
        <f t="shared" si="6"/>
        <v>-107.51204196457255</v>
      </c>
    </row>
    <row r="394" spans="1:8" ht="12.6" customHeight="1" x14ac:dyDescent="0.3">
      <c r="A394" s="161" t="s">
        <v>2195</v>
      </c>
      <c r="B394" s="162" t="s">
        <v>1106</v>
      </c>
      <c r="C394" s="163">
        <v>158.91</v>
      </c>
      <c r="D394" s="164">
        <v>158.91</v>
      </c>
      <c r="E394" s="165" t="s">
        <v>4060</v>
      </c>
      <c r="F394" s="166" t="s">
        <v>2381</v>
      </c>
      <c r="G394" s="172">
        <f>VLOOKUP(A394,РАСЧЕТ!$A$3:$AW$1220,49,0)</f>
        <v>95.770070592235186</v>
      </c>
      <c r="H394" s="172">
        <f t="shared" si="6"/>
        <v>-63.139929407764811</v>
      </c>
    </row>
    <row r="395" spans="1:8" ht="12.6" customHeight="1" x14ac:dyDescent="0.3">
      <c r="A395" s="161" t="s">
        <v>1997</v>
      </c>
      <c r="B395" s="162" t="s">
        <v>908</v>
      </c>
      <c r="C395" s="163">
        <v>158.91</v>
      </c>
      <c r="D395" s="164">
        <v>158.91</v>
      </c>
      <c r="E395" s="165" t="s">
        <v>4060</v>
      </c>
      <c r="F395" s="166" t="s">
        <v>2429</v>
      </c>
      <c r="G395" s="172">
        <f>VLOOKUP(A395,РАСЧЕТ!$A$3:$AW$1220,49,0)</f>
        <v>95.770070592235186</v>
      </c>
      <c r="H395" s="172">
        <f t="shared" si="6"/>
        <v>-63.139929407764811</v>
      </c>
    </row>
    <row r="396" spans="1:8" ht="12.6" customHeight="1" x14ac:dyDescent="0.3">
      <c r="A396" s="161" t="s">
        <v>1830</v>
      </c>
      <c r="B396" s="162" t="s">
        <v>1125</v>
      </c>
      <c r="C396" s="163">
        <v>106.93</v>
      </c>
      <c r="D396" s="164">
        <v>106.93</v>
      </c>
      <c r="E396" s="165" t="s">
        <v>4060</v>
      </c>
      <c r="F396" s="166" t="s">
        <v>2440</v>
      </c>
      <c r="G396" s="172">
        <f>VLOOKUP(A396,РАСЧЕТ!$A$3:$AW$1220,49,0)</f>
        <v>64.441743679024967</v>
      </c>
      <c r="H396" s="172">
        <f t="shared" si="6"/>
        <v>-42.48825632097504</v>
      </c>
    </row>
    <row r="397" spans="1:8" ht="12.6" customHeight="1" x14ac:dyDescent="0.3">
      <c r="A397" s="161" t="s">
        <v>3562</v>
      </c>
      <c r="B397" s="162" t="s">
        <v>1125</v>
      </c>
      <c r="C397" s="163">
        <v>56.28</v>
      </c>
      <c r="D397" s="164">
        <v>56.28</v>
      </c>
      <c r="E397" s="165" t="s">
        <v>4074</v>
      </c>
      <c r="F397" s="166" t="s">
        <v>4075</v>
      </c>
      <c r="G397" s="172">
        <f>VLOOKUP(A397,РАСЧЕТ!$A$3:$AW$1220,49,0)</f>
        <v>33.916707199486822</v>
      </c>
      <c r="H397" s="172">
        <f t="shared" si="6"/>
        <v>-22.363292800513179</v>
      </c>
    </row>
    <row r="398" spans="1:8" ht="12.6" customHeight="1" x14ac:dyDescent="0.3">
      <c r="A398" s="161" t="s">
        <v>2080</v>
      </c>
      <c r="B398" s="162" t="s">
        <v>985</v>
      </c>
      <c r="C398" s="163">
        <v>146.03</v>
      </c>
      <c r="D398" s="164">
        <v>146.03</v>
      </c>
      <c r="E398" s="165" t="s">
        <v>4060</v>
      </c>
      <c r="F398" s="166" t="s">
        <v>2416</v>
      </c>
      <c r="G398" s="172">
        <f>VLOOKUP(A398,РАСЧЕТ!$A$3:$AW$1220,49,0)</f>
        <v>88.004929733405277</v>
      </c>
      <c r="H398" s="172">
        <f t="shared" si="6"/>
        <v>-58.025070266594724</v>
      </c>
    </row>
    <row r="399" spans="1:8" ht="12.6" customHeight="1" x14ac:dyDescent="0.3">
      <c r="A399" s="161" t="s">
        <v>2014</v>
      </c>
      <c r="B399" s="162" t="s">
        <v>1107</v>
      </c>
      <c r="C399" s="163">
        <v>137.44</v>
      </c>
      <c r="D399" s="164">
        <v>137.44</v>
      </c>
      <c r="E399" s="165" t="s">
        <v>4060</v>
      </c>
      <c r="F399" s="166" t="s">
        <v>2407</v>
      </c>
      <c r="G399" s="172">
        <f>VLOOKUP(A399,РАСЧЕТ!$A$3:$AW$1220,49,0)</f>
        <v>82.828169160852042</v>
      </c>
      <c r="H399" s="172">
        <f t="shared" si="6"/>
        <v>-54.611830839147956</v>
      </c>
    </row>
    <row r="400" spans="1:8" ht="12.6" customHeight="1" x14ac:dyDescent="0.3">
      <c r="A400" s="161" t="s">
        <v>2181</v>
      </c>
      <c r="B400" s="162" t="s">
        <v>1132</v>
      </c>
      <c r="C400" s="163">
        <v>137.44</v>
      </c>
      <c r="D400" s="164">
        <v>137.44</v>
      </c>
      <c r="E400" s="165" t="s">
        <v>4060</v>
      </c>
      <c r="F400" s="166" t="s">
        <v>2377</v>
      </c>
      <c r="G400" s="172">
        <f>VLOOKUP(A400,РАСЧЕТ!$A$3:$AW$1220,49,0)</f>
        <v>82.828169160852042</v>
      </c>
      <c r="H400" s="172">
        <f t="shared" si="6"/>
        <v>-54.611830839147956</v>
      </c>
    </row>
    <row r="401" spans="1:8" ht="12.6" customHeight="1" x14ac:dyDescent="0.3">
      <c r="A401" s="161" t="s">
        <v>2238</v>
      </c>
      <c r="B401" s="162" t="s">
        <v>945</v>
      </c>
      <c r="C401" s="163">
        <v>141.72999999999999</v>
      </c>
      <c r="D401" s="164">
        <v>141.72999999999999</v>
      </c>
      <c r="E401" s="165" t="s">
        <v>4060</v>
      </c>
      <c r="F401" s="166" t="s">
        <v>3359</v>
      </c>
      <c r="G401" s="172">
        <f>VLOOKUP(A401,РАСЧЕТ!$A$3:$AW$1220,49,0)</f>
        <v>85.416549447128659</v>
      </c>
      <c r="H401" s="172">
        <f t="shared" si="6"/>
        <v>-56.313450552871331</v>
      </c>
    </row>
    <row r="402" spans="1:8" ht="12.6" customHeight="1" x14ac:dyDescent="0.3">
      <c r="A402" s="161" t="s">
        <v>1998</v>
      </c>
      <c r="B402" s="162" t="s">
        <v>1160</v>
      </c>
      <c r="C402" s="163">
        <v>133.13999999999999</v>
      </c>
      <c r="D402" s="164">
        <v>133.13999999999999</v>
      </c>
      <c r="E402" s="165" t="s">
        <v>4060</v>
      </c>
      <c r="F402" s="166" t="s">
        <v>2406</v>
      </c>
      <c r="G402" s="172">
        <f>VLOOKUP(A402,РАСЧЕТ!$A$3:$AW$1220,49,0)</f>
        <v>80.23978887457541</v>
      </c>
      <c r="H402" s="172">
        <f t="shared" si="6"/>
        <v>-52.900211125424576</v>
      </c>
    </row>
    <row r="403" spans="1:8" ht="12.6" customHeight="1" x14ac:dyDescent="0.3">
      <c r="A403" s="161" t="s">
        <v>2032</v>
      </c>
      <c r="B403" s="162" t="s">
        <v>570</v>
      </c>
      <c r="C403" s="163">
        <v>180.39</v>
      </c>
      <c r="D403" s="164">
        <v>180.39</v>
      </c>
      <c r="E403" s="165" t="s">
        <v>4060</v>
      </c>
      <c r="F403" s="166" t="s">
        <v>2458</v>
      </c>
      <c r="G403" s="172">
        <f>VLOOKUP(A403,РАСЧЕТ!$A$3:$AW$1220,49,0)</f>
        <v>108.7119720236183</v>
      </c>
      <c r="H403" s="172">
        <f t="shared" si="6"/>
        <v>-71.678027976381685</v>
      </c>
    </row>
    <row r="404" spans="1:8" ht="12.6" customHeight="1" x14ac:dyDescent="0.3">
      <c r="A404" s="161" t="s">
        <v>2271</v>
      </c>
      <c r="B404" s="162" t="s">
        <v>596</v>
      </c>
      <c r="C404" s="163">
        <v>146.03</v>
      </c>
      <c r="D404" s="164">
        <v>146.03</v>
      </c>
      <c r="E404" s="165" t="s">
        <v>4060</v>
      </c>
      <c r="F404" s="166" t="s">
        <v>3360</v>
      </c>
      <c r="G404" s="172">
        <f>VLOOKUP(A404,РАСЧЕТ!$A$3:$AW$1220,49,0)</f>
        <v>88.004929733405277</v>
      </c>
      <c r="H404" s="172">
        <f t="shared" si="6"/>
        <v>-58.025070266594724</v>
      </c>
    </row>
    <row r="405" spans="1:8" ht="12.6" customHeight="1" x14ac:dyDescent="0.3">
      <c r="A405" s="161" t="s">
        <v>2274</v>
      </c>
      <c r="B405" s="162" t="s">
        <v>631</v>
      </c>
      <c r="C405" s="163">
        <v>137.44</v>
      </c>
      <c r="D405" s="164">
        <v>137.44</v>
      </c>
      <c r="E405" s="165" t="s">
        <v>4060</v>
      </c>
      <c r="F405" s="166" t="s">
        <v>3356</v>
      </c>
      <c r="G405" s="172">
        <f>VLOOKUP(A405,РАСЧЕТ!$A$3:$AW$1220,49,0)</f>
        <v>82.828169160852042</v>
      </c>
      <c r="H405" s="172">
        <f t="shared" si="6"/>
        <v>-54.611830839147956</v>
      </c>
    </row>
    <row r="406" spans="1:8" ht="12.6" customHeight="1" x14ac:dyDescent="0.3">
      <c r="A406" s="161" t="s">
        <v>2020</v>
      </c>
      <c r="B406" s="162" t="s">
        <v>1073</v>
      </c>
      <c r="C406" s="163">
        <v>146.03</v>
      </c>
      <c r="D406" s="164">
        <v>146.03</v>
      </c>
      <c r="E406" s="165" t="s">
        <v>4060</v>
      </c>
      <c r="F406" s="166" t="s">
        <v>2412</v>
      </c>
      <c r="G406" s="172">
        <f>VLOOKUP(A406,РАСЧЕТ!$A$3:$AW$1220,49,0)</f>
        <v>88.004929733405277</v>
      </c>
      <c r="H406" s="172">
        <f t="shared" si="6"/>
        <v>-58.025070266594724</v>
      </c>
    </row>
    <row r="407" spans="1:8" ht="12.6" customHeight="1" x14ac:dyDescent="0.3">
      <c r="A407" s="161" t="s">
        <v>1361</v>
      </c>
      <c r="B407" s="162" t="s">
        <v>1126</v>
      </c>
      <c r="C407" s="163">
        <v>201.86</v>
      </c>
      <c r="D407" s="164">
        <v>201.86</v>
      </c>
      <c r="E407" s="165" t="s">
        <v>4060</v>
      </c>
      <c r="F407" s="166" t="s">
        <v>2475</v>
      </c>
      <c r="G407" s="172">
        <f>VLOOKUP(A407,РАСЧЕТ!$A$3:$AW$1220,49,0)</f>
        <v>121.65387345500145</v>
      </c>
      <c r="H407" s="172">
        <f t="shared" si="6"/>
        <v>-80.206126544998568</v>
      </c>
    </row>
    <row r="408" spans="1:8" ht="12.6" customHeight="1" x14ac:dyDescent="0.3">
      <c r="A408" s="161" t="s">
        <v>2027</v>
      </c>
      <c r="B408" s="162" t="s">
        <v>564</v>
      </c>
      <c r="C408" s="163">
        <v>167.5</v>
      </c>
      <c r="D408" s="164">
        <v>167.5</v>
      </c>
      <c r="E408" s="165" t="s">
        <v>4060</v>
      </c>
      <c r="F408" s="166" t="s">
        <v>2443</v>
      </c>
      <c r="G408" s="172">
        <f>VLOOKUP(A408,РАСЧЕТ!$A$3:$AW$1220,49,0)</f>
        <v>100.94683116478842</v>
      </c>
      <c r="H408" s="172">
        <f t="shared" si="6"/>
        <v>-66.553168835211579</v>
      </c>
    </row>
    <row r="409" spans="1:8" ht="12.6" customHeight="1" x14ac:dyDescent="0.3">
      <c r="A409" s="161" t="s">
        <v>2276</v>
      </c>
      <c r="B409" s="162" t="s">
        <v>614</v>
      </c>
      <c r="C409" s="163">
        <v>287.76</v>
      </c>
      <c r="D409" s="164">
        <v>287.76</v>
      </c>
      <c r="E409" s="165" t="s">
        <v>4060</v>
      </c>
      <c r="F409" s="166" t="s">
        <v>3388</v>
      </c>
      <c r="G409" s="172">
        <f>VLOOKUP(A409,РАСЧЕТ!$A$3:$AW$1220,49,0)</f>
        <v>173.42147918053396</v>
      </c>
      <c r="H409" s="172">
        <f t="shared" si="6"/>
        <v>-114.33852081946603</v>
      </c>
    </row>
    <row r="410" spans="1:8" ht="12.6" customHeight="1" x14ac:dyDescent="0.3">
      <c r="A410" s="161" t="s">
        <v>1341</v>
      </c>
      <c r="B410" s="162" t="s">
        <v>973</v>
      </c>
      <c r="C410" s="163">
        <v>180.39</v>
      </c>
      <c r="D410" s="164">
        <v>180.39</v>
      </c>
      <c r="E410" s="165" t="s">
        <v>4060</v>
      </c>
      <c r="F410" s="166" t="s">
        <v>2456</v>
      </c>
      <c r="G410" s="172">
        <f>VLOOKUP(A410,РАСЧЕТ!$A$3:$AW$1220,49,0)</f>
        <v>108.7119720236183</v>
      </c>
      <c r="H410" s="172">
        <f t="shared" si="6"/>
        <v>-71.678027976381685</v>
      </c>
    </row>
    <row r="411" spans="1:8" ht="12.6" customHeight="1" x14ac:dyDescent="0.3">
      <c r="A411" s="161" t="s">
        <v>2007</v>
      </c>
      <c r="B411" s="162" t="s">
        <v>763</v>
      </c>
      <c r="C411" s="163">
        <v>171.8</v>
      </c>
      <c r="D411" s="164">
        <v>171.8</v>
      </c>
      <c r="E411" s="165" t="s">
        <v>4060</v>
      </c>
      <c r="F411" s="166" t="s">
        <v>2449</v>
      </c>
      <c r="G411" s="172">
        <f>VLOOKUP(A411,РАСЧЕТ!$A$3:$AW$1220,49,0)</f>
        <v>103.53521145106505</v>
      </c>
      <c r="H411" s="172">
        <f t="shared" si="6"/>
        <v>-68.264788548934959</v>
      </c>
    </row>
    <row r="412" spans="1:8" ht="12.6" customHeight="1" x14ac:dyDescent="0.3">
      <c r="A412" s="161" t="s">
        <v>2028</v>
      </c>
      <c r="B412" s="162" t="s">
        <v>1133</v>
      </c>
      <c r="C412" s="163">
        <v>154.62</v>
      </c>
      <c r="D412" s="164">
        <v>154.62</v>
      </c>
      <c r="E412" s="165" t="s">
        <v>4060</v>
      </c>
      <c r="F412" s="166" t="s">
        <v>2426</v>
      </c>
      <c r="G412" s="172">
        <f>VLOOKUP(A412,РАСЧЕТ!$A$3:$AW$1220,49,0)</f>
        <v>93.181690305958554</v>
      </c>
      <c r="H412" s="172">
        <f t="shared" si="6"/>
        <v>-61.43830969404145</v>
      </c>
    </row>
    <row r="413" spans="1:8" ht="12.6" customHeight="1" x14ac:dyDescent="0.3">
      <c r="A413" s="161" t="s">
        <v>3551</v>
      </c>
      <c r="B413" s="162" t="s">
        <v>601</v>
      </c>
      <c r="C413" s="163">
        <v>137.44</v>
      </c>
      <c r="D413" s="164">
        <v>137.44</v>
      </c>
      <c r="E413" s="165" t="s">
        <v>4060</v>
      </c>
      <c r="F413" s="166" t="s">
        <v>4021</v>
      </c>
      <c r="G413" s="172">
        <f>VLOOKUP(A413,РАСЧЕТ!$A$3:$AW$1220,49,0)</f>
        <v>82.828169160852042</v>
      </c>
      <c r="H413" s="172">
        <f t="shared" si="6"/>
        <v>-54.611830839147956</v>
      </c>
    </row>
    <row r="414" spans="1:8" ht="12.6" customHeight="1" x14ac:dyDescent="0.3">
      <c r="A414" s="161" t="s">
        <v>2202</v>
      </c>
      <c r="B414" s="162" t="s">
        <v>764</v>
      </c>
      <c r="C414" s="163">
        <v>274.88</v>
      </c>
      <c r="D414" s="164">
        <v>274.88</v>
      </c>
      <c r="E414" s="165" t="s">
        <v>4060</v>
      </c>
      <c r="F414" s="166" t="s">
        <v>2527</v>
      </c>
      <c r="G414" s="172">
        <f>VLOOKUP(A414,РАСЧЕТ!$A$3:$AW$1220,49,0)</f>
        <v>165.65633832170408</v>
      </c>
      <c r="H414" s="172">
        <f t="shared" si="6"/>
        <v>-109.22366167829591</v>
      </c>
    </row>
    <row r="415" spans="1:8" ht="12.6" customHeight="1" x14ac:dyDescent="0.3">
      <c r="A415" s="161" t="s">
        <v>2348</v>
      </c>
      <c r="B415" s="162" t="s">
        <v>1134</v>
      </c>
      <c r="C415" s="163">
        <v>261.99</v>
      </c>
      <c r="D415" s="164">
        <v>261.99</v>
      </c>
      <c r="E415" s="165" t="s">
        <v>4060</v>
      </c>
      <c r="F415" s="166" t="s">
        <v>3385</v>
      </c>
      <c r="G415" s="172">
        <f>VLOOKUP(A415,РАСЧЕТ!$A$3:$AW$1220,49,0)</f>
        <v>157.89119746287417</v>
      </c>
      <c r="H415" s="172">
        <f t="shared" si="6"/>
        <v>-104.09880253712583</v>
      </c>
    </row>
    <row r="416" spans="1:8" ht="12.6" customHeight="1" x14ac:dyDescent="0.3">
      <c r="A416" s="161" t="s">
        <v>3521</v>
      </c>
      <c r="B416" s="162" t="s">
        <v>628</v>
      </c>
      <c r="C416" s="163">
        <v>382.25</v>
      </c>
      <c r="D416" s="164">
        <v>382.25</v>
      </c>
      <c r="E416" s="165" t="s">
        <v>4060</v>
      </c>
      <c r="F416" s="166" t="s">
        <v>4023</v>
      </c>
      <c r="G416" s="172">
        <f>VLOOKUP(A416,РАСЧЕТ!$A$3:$AW$1220,49,0)</f>
        <v>230.36584547861975</v>
      </c>
      <c r="H416" s="172">
        <f t="shared" si="6"/>
        <v>-151.88415452138025</v>
      </c>
    </row>
    <row r="417" spans="1:8" ht="12.6" customHeight="1" x14ac:dyDescent="0.3">
      <c r="A417" s="161" t="s">
        <v>2347</v>
      </c>
      <c r="B417" s="162" t="s">
        <v>571</v>
      </c>
      <c r="C417" s="163">
        <v>231.93</v>
      </c>
      <c r="D417" s="164">
        <v>231.93</v>
      </c>
      <c r="E417" s="165" t="s">
        <v>4060</v>
      </c>
      <c r="F417" s="166" t="s">
        <v>3379</v>
      </c>
      <c r="G417" s="172">
        <f>VLOOKUP(A417,РАСЧЕТ!$A$3:$AW$1220,49,0)</f>
        <v>139.77253545893782</v>
      </c>
      <c r="H417" s="172">
        <f t="shared" si="6"/>
        <v>-92.157464541062183</v>
      </c>
    </row>
    <row r="418" spans="1:8" ht="12.6" customHeight="1" x14ac:dyDescent="0.3">
      <c r="A418" s="161" t="s">
        <v>2334</v>
      </c>
      <c r="B418" s="162" t="s">
        <v>1164</v>
      </c>
      <c r="C418" s="163">
        <v>240.52</v>
      </c>
      <c r="D418" s="164">
        <v>240.52</v>
      </c>
      <c r="E418" s="165" t="s">
        <v>4060</v>
      </c>
      <c r="F418" s="166" t="s">
        <v>3380</v>
      </c>
      <c r="G418" s="172">
        <f>VLOOKUP(A418,РАСЧЕТ!$A$3:$AW$1220,49,0)</f>
        <v>144.94929603149106</v>
      </c>
      <c r="H418" s="172">
        <f t="shared" si="6"/>
        <v>-95.570703968508951</v>
      </c>
    </row>
    <row r="419" spans="1:8" ht="12.6" customHeight="1" x14ac:dyDescent="0.3">
      <c r="A419" s="161" t="s">
        <v>2359</v>
      </c>
      <c r="B419" s="162" t="s">
        <v>955</v>
      </c>
      <c r="C419" s="163">
        <v>219.04</v>
      </c>
      <c r="D419" s="164">
        <v>219.04</v>
      </c>
      <c r="E419" s="165" t="s">
        <v>4060</v>
      </c>
      <c r="F419" s="166" t="s">
        <v>3354</v>
      </c>
      <c r="G419" s="172">
        <f>VLOOKUP(A419,РАСЧЕТ!$A$3:$AW$1220,49,0)</f>
        <v>132.00739460010792</v>
      </c>
      <c r="H419" s="172">
        <f t="shared" si="6"/>
        <v>-87.032605399892077</v>
      </c>
    </row>
    <row r="420" spans="1:8" ht="12.6" customHeight="1" x14ac:dyDescent="0.3">
      <c r="A420" s="161" t="s">
        <v>2196</v>
      </c>
      <c r="B420" s="162" t="s">
        <v>998</v>
      </c>
      <c r="C420" s="163">
        <v>158.91</v>
      </c>
      <c r="D420" s="164">
        <v>158.91</v>
      </c>
      <c r="E420" s="165" t="s">
        <v>4060</v>
      </c>
      <c r="F420" s="166" t="s">
        <v>2384</v>
      </c>
      <c r="G420" s="172">
        <f>VLOOKUP(A420,РАСЧЕТ!$A$3:$AW$1220,49,0)</f>
        <v>95.770070592235186</v>
      </c>
      <c r="H420" s="172">
        <f t="shared" si="6"/>
        <v>-63.139929407764811</v>
      </c>
    </row>
    <row r="421" spans="1:8" ht="12.6" customHeight="1" x14ac:dyDescent="0.3">
      <c r="A421" s="161" t="s">
        <v>2030</v>
      </c>
      <c r="B421" s="162" t="s">
        <v>1010</v>
      </c>
      <c r="C421" s="163">
        <v>214.75</v>
      </c>
      <c r="D421" s="164">
        <v>214.75</v>
      </c>
      <c r="E421" s="165" t="s">
        <v>4060</v>
      </c>
      <c r="F421" s="166" t="s">
        <v>2483</v>
      </c>
      <c r="G421" s="172">
        <f>VLOOKUP(A421,РАСЧЕТ!$A$3:$AW$1220,49,0)</f>
        <v>129.41901431383133</v>
      </c>
      <c r="H421" s="172">
        <f t="shared" si="6"/>
        <v>-85.330985686168674</v>
      </c>
    </row>
    <row r="422" spans="1:8" ht="12.6" customHeight="1" x14ac:dyDescent="0.3">
      <c r="A422" s="161" t="s">
        <v>1809</v>
      </c>
      <c r="B422" s="162" t="s">
        <v>1022</v>
      </c>
      <c r="C422" s="163">
        <v>227.63</v>
      </c>
      <c r="D422" s="164">
        <v>227.63</v>
      </c>
      <c r="E422" s="165" t="s">
        <v>4060</v>
      </c>
      <c r="F422" s="166" t="s">
        <v>2496</v>
      </c>
      <c r="G422" s="172">
        <f>VLOOKUP(A422,РАСЧЕТ!$A$3:$AW$1220,49,0)</f>
        <v>137.18415517266118</v>
      </c>
      <c r="H422" s="172">
        <f t="shared" si="6"/>
        <v>-90.445844827338817</v>
      </c>
    </row>
    <row r="423" spans="1:8" ht="12.6" customHeight="1" x14ac:dyDescent="0.3">
      <c r="A423" s="161" t="s">
        <v>1714</v>
      </c>
      <c r="B423" s="162" t="s">
        <v>986</v>
      </c>
      <c r="C423" s="163">
        <v>154.62</v>
      </c>
      <c r="D423" s="164">
        <v>154.62</v>
      </c>
      <c r="E423" s="165" t="s">
        <v>4060</v>
      </c>
      <c r="F423" s="166" t="s">
        <v>2423</v>
      </c>
      <c r="G423" s="172">
        <f>VLOOKUP(A423,РАСЧЕТ!$A$3:$AW$1220,49,0)</f>
        <v>93.181690305958554</v>
      </c>
      <c r="H423" s="172">
        <f t="shared" si="6"/>
        <v>-61.43830969404145</v>
      </c>
    </row>
    <row r="424" spans="1:8" ht="12.6" customHeight="1" x14ac:dyDescent="0.3">
      <c r="A424" s="161" t="s">
        <v>2197</v>
      </c>
      <c r="B424" s="162" t="s">
        <v>1110</v>
      </c>
      <c r="C424" s="163">
        <v>120.26</v>
      </c>
      <c r="D424" s="164">
        <v>120.26</v>
      </c>
      <c r="E424" s="165" t="s">
        <v>4060</v>
      </c>
      <c r="F424" s="166" t="s">
        <v>2401</v>
      </c>
      <c r="G424" s="172">
        <f>VLOOKUP(A424,РАСЧЕТ!$A$3:$AW$1220,49,0)</f>
        <v>72.47464801574553</v>
      </c>
      <c r="H424" s="172">
        <f t="shared" si="6"/>
        <v>-47.785351984254476</v>
      </c>
    </row>
    <row r="425" spans="1:8" ht="12.6" customHeight="1" x14ac:dyDescent="0.3">
      <c r="A425" s="161" t="s">
        <v>1822</v>
      </c>
      <c r="B425" s="162" t="s">
        <v>1180</v>
      </c>
      <c r="C425" s="163">
        <v>163.21</v>
      </c>
      <c r="D425" s="164">
        <v>163.21</v>
      </c>
      <c r="E425" s="165" t="s">
        <v>4060</v>
      </c>
      <c r="F425" s="166" t="s">
        <v>2436</v>
      </c>
      <c r="G425" s="172">
        <f>VLOOKUP(A425,РАСЧЕТ!$A$3:$AW$1220,49,0)</f>
        <v>98.358450878511789</v>
      </c>
      <c r="H425" s="172">
        <f t="shared" si="6"/>
        <v>-64.851549121488219</v>
      </c>
    </row>
    <row r="426" spans="1:8" ht="12.6" customHeight="1" x14ac:dyDescent="0.3">
      <c r="A426" s="161" t="s">
        <v>1773</v>
      </c>
      <c r="B426" s="162" t="s">
        <v>602</v>
      </c>
      <c r="C426" s="163">
        <v>166.61</v>
      </c>
      <c r="D426" s="164">
        <v>166.61</v>
      </c>
      <c r="E426" s="165" t="s">
        <v>4060</v>
      </c>
      <c r="F426" s="166" t="s">
        <v>2539</v>
      </c>
      <c r="G426" s="172">
        <f>VLOOKUP(A426,РАСЧЕТ!$A$3:$AW$1220,49,0)</f>
        <v>100.41130420900707</v>
      </c>
      <c r="H426" s="172">
        <f t="shared" si="6"/>
        <v>-66.198695790992943</v>
      </c>
    </row>
    <row r="427" spans="1:8" ht="12.6" customHeight="1" x14ac:dyDescent="0.3">
      <c r="A427" s="161" t="s">
        <v>3561</v>
      </c>
      <c r="B427" s="162" t="s">
        <v>602</v>
      </c>
      <c r="C427" s="163">
        <v>155.51</v>
      </c>
      <c r="D427" s="164">
        <v>155.51</v>
      </c>
      <c r="E427" s="165" t="s">
        <v>4076</v>
      </c>
      <c r="F427" s="166" t="s">
        <v>4077</v>
      </c>
      <c r="G427" s="172">
        <f>VLOOKUP(A427,РАСЧЕТ!$A$3:$AW$1220,49,0)</f>
        <v>93.717217261739933</v>
      </c>
      <c r="H427" s="172">
        <f t="shared" si="6"/>
        <v>-61.792782738260058</v>
      </c>
    </row>
    <row r="428" spans="1:8" ht="12.6" customHeight="1" x14ac:dyDescent="0.3">
      <c r="A428" s="161" t="s">
        <v>2171</v>
      </c>
      <c r="B428" s="162" t="s">
        <v>574</v>
      </c>
      <c r="C428" s="163">
        <v>219.04</v>
      </c>
      <c r="D428" s="164">
        <v>219.04</v>
      </c>
      <c r="E428" s="165" t="s">
        <v>4060</v>
      </c>
      <c r="F428" s="166" t="s">
        <v>2489</v>
      </c>
      <c r="G428" s="172">
        <f>VLOOKUP(A428,РАСЧЕТ!$A$3:$AW$1220,49,0)</f>
        <v>132.00739460010792</v>
      </c>
      <c r="H428" s="172">
        <f t="shared" si="6"/>
        <v>-87.032605399892077</v>
      </c>
    </row>
    <row r="429" spans="1:8" ht="12.6" customHeight="1" x14ac:dyDescent="0.3">
      <c r="A429" s="161" t="s">
        <v>2165</v>
      </c>
      <c r="B429" s="162" t="s">
        <v>565</v>
      </c>
      <c r="C429" s="163">
        <v>201.86</v>
      </c>
      <c r="D429" s="164">
        <v>201.86</v>
      </c>
      <c r="E429" s="165" t="s">
        <v>4060</v>
      </c>
      <c r="F429" s="166" t="s">
        <v>2473</v>
      </c>
      <c r="G429" s="172">
        <f>VLOOKUP(A429,РАСЧЕТ!$A$3:$AW$1220,49,0)</f>
        <v>121.65387345500145</v>
      </c>
      <c r="H429" s="172">
        <f t="shared" si="6"/>
        <v>-80.206126544998568</v>
      </c>
    </row>
    <row r="430" spans="1:8" ht="12.6" customHeight="1" x14ac:dyDescent="0.3">
      <c r="A430" s="161" t="s">
        <v>2168</v>
      </c>
      <c r="B430" s="162" t="s">
        <v>586</v>
      </c>
      <c r="C430" s="163">
        <v>227.63</v>
      </c>
      <c r="D430" s="164">
        <v>227.63</v>
      </c>
      <c r="E430" s="165" t="s">
        <v>4060</v>
      </c>
      <c r="F430" s="166" t="s">
        <v>2388</v>
      </c>
      <c r="G430" s="172">
        <f>VLOOKUP(A430,РАСЧЕТ!$A$3:$AW$1220,49,0)</f>
        <v>137.18415517266118</v>
      </c>
      <c r="H430" s="172">
        <f t="shared" si="6"/>
        <v>-90.445844827338817</v>
      </c>
    </row>
    <row r="431" spans="1:8" ht="12.6" customHeight="1" x14ac:dyDescent="0.3">
      <c r="A431" s="161" t="s">
        <v>2200</v>
      </c>
      <c r="B431" s="162" t="s">
        <v>1071</v>
      </c>
      <c r="C431" s="163">
        <v>249.11</v>
      </c>
      <c r="D431" s="164">
        <v>249.11</v>
      </c>
      <c r="E431" s="165" t="s">
        <v>4060</v>
      </c>
      <c r="F431" s="166" t="s">
        <v>2442</v>
      </c>
      <c r="G431" s="172">
        <f>VLOOKUP(A431,РАСЧЕТ!$A$3:$AW$1220,49,0)</f>
        <v>150.12605660404432</v>
      </c>
      <c r="H431" s="172">
        <f t="shared" si="6"/>
        <v>-98.983943395955691</v>
      </c>
    </row>
    <row r="432" spans="1:8" ht="12.6" customHeight="1" x14ac:dyDescent="0.3">
      <c r="A432" s="161" t="s">
        <v>2026</v>
      </c>
      <c r="B432" s="162" t="s">
        <v>1043</v>
      </c>
      <c r="C432" s="163">
        <v>274.88</v>
      </c>
      <c r="D432" s="164">
        <v>274.88</v>
      </c>
      <c r="E432" s="165" t="s">
        <v>4060</v>
      </c>
      <c r="F432" s="166" t="s">
        <v>2528</v>
      </c>
      <c r="G432" s="172">
        <f>VLOOKUP(A432,РАСЧЕТ!$A$3:$AW$1220,49,0)</f>
        <v>165.65633832170408</v>
      </c>
      <c r="H432" s="172">
        <f t="shared" si="6"/>
        <v>-109.22366167829591</v>
      </c>
    </row>
    <row r="433" spans="1:8" ht="12.6" customHeight="1" x14ac:dyDescent="0.3">
      <c r="A433" s="161" t="s">
        <v>1815</v>
      </c>
      <c r="B433" s="162" t="s">
        <v>1024</v>
      </c>
      <c r="C433" s="163">
        <v>266.29000000000002</v>
      </c>
      <c r="D433" s="164">
        <v>266.29000000000002</v>
      </c>
      <c r="E433" s="165" t="s">
        <v>4060</v>
      </c>
      <c r="F433" s="166" t="s">
        <v>2518</v>
      </c>
      <c r="G433" s="172">
        <f>VLOOKUP(A433,РАСЧЕТ!$A$3:$AW$1220,49,0)</f>
        <v>160.47957774915082</v>
      </c>
      <c r="H433" s="172">
        <f t="shared" si="6"/>
        <v>-105.8104222508492</v>
      </c>
    </row>
    <row r="434" spans="1:8" ht="12.6" customHeight="1" x14ac:dyDescent="0.3">
      <c r="A434" s="161" t="s">
        <v>2273</v>
      </c>
      <c r="B434" s="162" t="s">
        <v>630</v>
      </c>
      <c r="C434" s="163">
        <v>163.21</v>
      </c>
      <c r="D434" s="164">
        <v>163.21</v>
      </c>
      <c r="E434" s="165" t="s">
        <v>4060</v>
      </c>
      <c r="F434" s="166" t="s">
        <v>3365</v>
      </c>
      <c r="G434" s="172">
        <f>VLOOKUP(A434,РАСЧЕТ!$A$3:$AW$1220,49,0)</f>
        <v>98.358450878511789</v>
      </c>
      <c r="H434" s="172">
        <f t="shared" si="6"/>
        <v>-64.851549121488219</v>
      </c>
    </row>
    <row r="435" spans="1:8" ht="12.6" customHeight="1" x14ac:dyDescent="0.3">
      <c r="A435" s="161" t="s">
        <v>2198</v>
      </c>
      <c r="B435" s="162" t="s">
        <v>974</v>
      </c>
      <c r="C435" s="163">
        <v>150.32</v>
      </c>
      <c r="D435" s="164">
        <v>150.32</v>
      </c>
      <c r="E435" s="165" t="s">
        <v>4060</v>
      </c>
      <c r="F435" s="166" t="s">
        <v>2379</v>
      </c>
      <c r="G435" s="172">
        <f>VLOOKUP(A435,РАСЧЕТ!$A$3:$AW$1220,49,0)</f>
        <v>90.593310019681923</v>
      </c>
      <c r="H435" s="172">
        <f t="shared" si="6"/>
        <v>-59.726689980318071</v>
      </c>
    </row>
    <row r="436" spans="1:8" ht="12.6" customHeight="1" x14ac:dyDescent="0.3">
      <c r="A436" s="161" t="s">
        <v>2263</v>
      </c>
      <c r="B436" s="162" t="s">
        <v>610</v>
      </c>
      <c r="C436" s="163">
        <v>158.91</v>
      </c>
      <c r="D436" s="164">
        <v>158.91</v>
      </c>
      <c r="E436" s="165" t="s">
        <v>4060</v>
      </c>
      <c r="F436" s="166" t="s">
        <v>3362</v>
      </c>
      <c r="G436" s="172">
        <f>VLOOKUP(A436,РАСЧЕТ!$A$3:$AW$1220,49,0)</f>
        <v>95.770070592235186</v>
      </c>
      <c r="H436" s="172">
        <f t="shared" si="6"/>
        <v>-63.139929407764811</v>
      </c>
    </row>
    <row r="437" spans="1:8" ht="12.6" customHeight="1" x14ac:dyDescent="0.3">
      <c r="A437" s="161" t="s">
        <v>2190</v>
      </c>
      <c r="B437" s="162" t="s">
        <v>584</v>
      </c>
      <c r="C437" s="163">
        <v>244.81</v>
      </c>
      <c r="D437" s="164">
        <v>244.81</v>
      </c>
      <c r="E437" s="165" t="s">
        <v>4060</v>
      </c>
      <c r="F437" s="166" t="s">
        <v>2383</v>
      </c>
      <c r="G437" s="172">
        <f>VLOOKUP(A437,РАСЧЕТ!$A$3:$AW$1220,49,0)</f>
        <v>147.5376763177677</v>
      </c>
      <c r="H437" s="172">
        <f t="shared" si="6"/>
        <v>-97.272323682232297</v>
      </c>
    </row>
    <row r="438" spans="1:8" ht="12.6" customHeight="1" x14ac:dyDescent="0.3">
      <c r="A438" s="161" t="s">
        <v>2199</v>
      </c>
      <c r="B438" s="162" t="s">
        <v>989</v>
      </c>
      <c r="C438" s="163">
        <v>244.81</v>
      </c>
      <c r="D438" s="164">
        <v>244.81</v>
      </c>
      <c r="E438" s="165" t="s">
        <v>4060</v>
      </c>
      <c r="F438" s="166" t="s">
        <v>2504</v>
      </c>
      <c r="G438" s="172">
        <f>VLOOKUP(A438,РАСЧЕТ!$A$3:$AW$1220,49,0)</f>
        <v>147.5376763177677</v>
      </c>
      <c r="H438" s="172">
        <f t="shared" si="6"/>
        <v>-97.272323682232297</v>
      </c>
    </row>
    <row r="439" spans="1:8" ht="12.6" customHeight="1" x14ac:dyDescent="0.3">
      <c r="A439" s="161" t="s">
        <v>2152</v>
      </c>
      <c r="B439" s="162" t="s">
        <v>958</v>
      </c>
      <c r="C439" s="163">
        <v>188.98</v>
      </c>
      <c r="D439" s="164">
        <v>188.98</v>
      </c>
      <c r="E439" s="165" t="s">
        <v>4060</v>
      </c>
      <c r="F439" s="166" t="s">
        <v>2386</v>
      </c>
      <c r="G439" s="172">
        <f>VLOOKUP(A439,РАСЧЕТ!$A$3:$AW$1220,49,0)</f>
        <v>113.88873259617156</v>
      </c>
      <c r="H439" s="172">
        <f t="shared" si="6"/>
        <v>-75.091267403828425</v>
      </c>
    </row>
    <row r="440" spans="1:8" ht="12.6" customHeight="1" x14ac:dyDescent="0.3">
      <c r="A440" s="161" t="s">
        <v>2280</v>
      </c>
      <c r="B440" s="162" t="s">
        <v>553</v>
      </c>
      <c r="C440" s="163">
        <v>210.45</v>
      </c>
      <c r="D440" s="164">
        <v>210.45</v>
      </c>
      <c r="E440" s="165" t="s">
        <v>4060</v>
      </c>
      <c r="F440" s="166" t="s">
        <v>3373</v>
      </c>
      <c r="G440" s="172">
        <f>VLOOKUP(A440,РАСЧЕТ!$A$3:$AW$1220,49,0)</f>
        <v>126.83063402755471</v>
      </c>
      <c r="H440" s="172">
        <f t="shared" si="6"/>
        <v>-83.61936597244528</v>
      </c>
    </row>
    <row r="441" spans="1:8" ht="12.6" customHeight="1" x14ac:dyDescent="0.3">
      <c r="A441" s="161" t="s">
        <v>2029</v>
      </c>
      <c r="B441" s="162" t="s">
        <v>752</v>
      </c>
      <c r="C441" s="163">
        <v>154.62</v>
      </c>
      <c r="D441" s="164">
        <v>154.62</v>
      </c>
      <c r="E441" s="165" t="s">
        <v>4060</v>
      </c>
      <c r="F441" s="166" t="s">
        <v>2424</v>
      </c>
      <c r="G441" s="172">
        <f>VLOOKUP(A441,РАСЧЕТ!$A$3:$AW$1220,49,0)</f>
        <v>93.181690305958554</v>
      </c>
      <c r="H441" s="172">
        <f t="shared" si="6"/>
        <v>-61.43830969404145</v>
      </c>
    </row>
    <row r="442" spans="1:8" ht="12.6" customHeight="1" x14ac:dyDescent="0.3">
      <c r="A442" s="161" t="s">
        <v>2371</v>
      </c>
      <c r="B442" s="162" t="s">
        <v>885</v>
      </c>
      <c r="C442" s="163">
        <v>193.27</v>
      </c>
      <c r="D442" s="164">
        <v>193.27</v>
      </c>
      <c r="E442" s="165" t="s">
        <v>4060</v>
      </c>
      <c r="F442" s="166" t="s">
        <v>3517</v>
      </c>
      <c r="G442" s="172">
        <f>VLOOKUP(A442,РАСЧЕТ!$A$3:$AW$1220,49,0)</f>
        <v>116.47711288244817</v>
      </c>
      <c r="H442" s="172">
        <f t="shared" si="6"/>
        <v>-76.792887117551842</v>
      </c>
    </row>
    <row r="443" spans="1:8" ht="12.6" customHeight="1" x14ac:dyDescent="0.3">
      <c r="A443" s="161" t="s">
        <v>2279</v>
      </c>
      <c r="B443" s="162" t="s">
        <v>1111</v>
      </c>
      <c r="C443" s="163">
        <v>219.04</v>
      </c>
      <c r="D443" s="164">
        <v>219.04</v>
      </c>
      <c r="E443" s="165" t="s">
        <v>4060</v>
      </c>
      <c r="F443" s="166" t="s">
        <v>3377</v>
      </c>
      <c r="G443" s="172">
        <f>VLOOKUP(A443,РАСЧЕТ!$A$3:$AW$1220,49,0)</f>
        <v>132.00739460010792</v>
      </c>
      <c r="H443" s="172">
        <f t="shared" si="6"/>
        <v>-87.032605399892077</v>
      </c>
    </row>
    <row r="444" spans="1:8" ht="12.6" customHeight="1" x14ac:dyDescent="0.3">
      <c r="A444" s="161" t="s">
        <v>3522</v>
      </c>
      <c r="B444" s="162" t="s">
        <v>790</v>
      </c>
      <c r="C444" s="163">
        <v>283.47000000000003</v>
      </c>
      <c r="D444" s="164">
        <v>283.47000000000003</v>
      </c>
      <c r="E444" s="165" t="s">
        <v>4060</v>
      </c>
      <c r="F444" s="166" t="s">
        <v>4024</v>
      </c>
      <c r="G444" s="172">
        <f>VLOOKUP(A444,РАСЧЕТ!$A$3:$AW$1220,49,0)</f>
        <v>170.83309889425732</v>
      </c>
      <c r="H444" s="172">
        <f t="shared" si="6"/>
        <v>-112.63690110574271</v>
      </c>
    </row>
    <row r="445" spans="1:8" ht="12.6" customHeight="1" x14ac:dyDescent="0.3">
      <c r="A445" s="161" t="s">
        <v>1777</v>
      </c>
      <c r="B445" s="162" t="s">
        <v>1079</v>
      </c>
      <c r="C445" s="163">
        <v>270.58</v>
      </c>
      <c r="D445" s="164">
        <v>270.58</v>
      </c>
      <c r="E445" s="165" t="s">
        <v>4060</v>
      </c>
      <c r="F445" s="166" t="s">
        <v>2522</v>
      </c>
      <c r="G445" s="172">
        <f>VLOOKUP(A445,РАСЧЕТ!$A$3:$AW$1220,49,0)</f>
        <v>163.06795803542744</v>
      </c>
      <c r="H445" s="172">
        <f t="shared" si="6"/>
        <v>-107.51204196457255</v>
      </c>
    </row>
    <row r="446" spans="1:8" ht="12.6" customHeight="1" x14ac:dyDescent="0.3">
      <c r="A446" s="161" t="s">
        <v>2301</v>
      </c>
      <c r="B446" s="162" t="s">
        <v>575</v>
      </c>
      <c r="C446" s="163">
        <v>206.16</v>
      </c>
      <c r="D446" s="164">
        <v>206.16</v>
      </c>
      <c r="E446" s="165" t="s">
        <v>4060</v>
      </c>
      <c r="F446" s="166" t="s">
        <v>3372</v>
      </c>
      <c r="G446" s="172">
        <f>VLOOKUP(A446,РАСЧЕТ!$A$3:$AW$1220,49,0)</f>
        <v>124.24225374127806</v>
      </c>
      <c r="H446" s="172">
        <f t="shared" si="6"/>
        <v>-81.917746258721934</v>
      </c>
    </row>
    <row r="447" spans="1:8" ht="12.6" customHeight="1" x14ac:dyDescent="0.3">
      <c r="A447" s="161" t="s">
        <v>2044</v>
      </c>
      <c r="B447" s="162" t="s">
        <v>739</v>
      </c>
      <c r="C447" s="163">
        <v>146.03</v>
      </c>
      <c r="D447" s="164">
        <v>146.03</v>
      </c>
      <c r="E447" s="165" t="s">
        <v>4060</v>
      </c>
      <c r="F447" s="166" t="s">
        <v>2414</v>
      </c>
      <c r="G447" s="172">
        <f>VLOOKUP(A447,РАСЧЕТ!$A$3:$AW$1220,49,0)</f>
        <v>88.004929733405277</v>
      </c>
      <c r="H447" s="172">
        <f t="shared" si="6"/>
        <v>-58.025070266594724</v>
      </c>
    </row>
    <row r="448" spans="1:8" ht="12.6" customHeight="1" x14ac:dyDescent="0.3">
      <c r="A448" s="161" t="s">
        <v>1761</v>
      </c>
      <c r="B448" s="162" t="s">
        <v>662</v>
      </c>
      <c r="C448" s="163">
        <v>206.16</v>
      </c>
      <c r="D448" s="164">
        <v>206.16</v>
      </c>
      <c r="E448" s="165" t="s">
        <v>4060</v>
      </c>
      <c r="F448" s="166" t="s">
        <v>2476</v>
      </c>
      <c r="G448" s="172">
        <f>VLOOKUP(A448,РАСЧЕТ!$A$3:$AW$1220,49,0)</f>
        <v>124.24225374127806</v>
      </c>
      <c r="H448" s="172">
        <f t="shared" si="6"/>
        <v>-81.917746258721934</v>
      </c>
    </row>
    <row r="449" spans="1:8" ht="12.6" customHeight="1" x14ac:dyDescent="0.3">
      <c r="A449" s="161" t="s">
        <v>2367</v>
      </c>
      <c r="B449" s="162" t="s">
        <v>867</v>
      </c>
      <c r="C449" s="163">
        <v>201.86</v>
      </c>
      <c r="D449" s="164">
        <v>201.86</v>
      </c>
      <c r="E449" s="165" t="s">
        <v>4060</v>
      </c>
      <c r="F449" s="166" t="s">
        <v>3514</v>
      </c>
      <c r="G449" s="172">
        <f>VLOOKUP(A449,РАСЧЕТ!$A$3:$AW$1220,49,0)</f>
        <v>121.65387345500145</v>
      </c>
      <c r="H449" s="172">
        <f t="shared" si="6"/>
        <v>-80.206126544998568</v>
      </c>
    </row>
    <row r="450" spans="1:8" ht="12.6" customHeight="1" x14ac:dyDescent="0.3">
      <c r="A450" s="161" t="s">
        <v>2192</v>
      </c>
      <c r="B450" s="162" t="s">
        <v>663</v>
      </c>
      <c r="C450" s="163">
        <v>176.09</v>
      </c>
      <c r="D450" s="164">
        <v>176.09</v>
      </c>
      <c r="E450" s="165" t="s">
        <v>4060</v>
      </c>
      <c r="F450" s="166" t="s">
        <v>2455</v>
      </c>
      <c r="G450" s="172">
        <f>VLOOKUP(A450,РАСЧЕТ!$A$3:$AW$1220,49,0)</f>
        <v>106.12359173734166</v>
      </c>
      <c r="H450" s="172">
        <f t="shared" ref="H450:H513" si="7">G450-D450</f>
        <v>-69.966408262658348</v>
      </c>
    </row>
    <row r="451" spans="1:8" ht="12.6" customHeight="1" x14ac:dyDescent="0.3">
      <c r="A451" s="161" t="s">
        <v>2034</v>
      </c>
      <c r="B451" s="162" t="s">
        <v>767</v>
      </c>
      <c r="C451" s="163">
        <v>146.03</v>
      </c>
      <c r="D451" s="164">
        <v>146.03</v>
      </c>
      <c r="E451" s="165" t="s">
        <v>4060</v>
      </c>
      <c r="F451" s="166" t="s">
        <v>2413</v>
      </c>
      <c r="G451" s="172">
        <f>VLOOKUP(A451,РАСЧЕТ!$A$3:$AW$1220,49,0)</f>
        <v>88.004929733405277</v>
      </c>
      <c r="H451" s="172">
        <f t="shared" si="7"/>
        <v>-58.025070266594724</v>
      </c>
    </row>
    <row r="452" spans="1:8" ht="12.6" customHeight="1" x14ac:dyDescent="0.3">
      <c r="A452" s="161" t="s">
        <v>2033</v>
      </c>
      <c r="B452" s="162" t="s">
        <v>502</v>
      </c>
      <c r="C452" s="163">
        <v>163.21</v>
      </c>
      <c r="D452" s="164">
        <v>163.21</v>
      </c>
      <c r="E452" s="165" t="s">
        <v>4060</v>
      </c>
      <c r="F452" s="166" t="s">
        <v>2438</v>
      </c>
      <c r="G452" s="172">
        <f>VLOOKUP(A452,РАСЧЕТ!$A$3:$AW$1220,49,0)</f>
        <v>98.358450878511789</v>
      </c>
      <c r="H452" s="172">
        <f t="shared" si="7"/>
        <v>-64.851549121488219</v>
      </c>
    </row>
    <row r="453" spans="1:8" ht="12.6" customHeight="1" x14ac:dyDescent="0.3">
      <c r="A453" s="161" t="s">
        <v>2277</v>
      </c>
      <c r="B453" s="162" t="s">
        <v>664</v>
      </c>
      <c r="C453" s="163">
        <v>163.21</v>
      </c>
      <c r="D453" s="164">
        <v>163.21</v>
      </c>
      <c r="E453" s="165" t="s">
        <v>4060</v>
      </c>
      <c r="F453" s="166" t="s">
        <v>3364</v>
      </c>
      <c r="G453" s="172">
        <f>VLOOKUP(A453,РАСЧЕТ!$A$3:$AW$1220,49,0)</f>
        <v>98.358450878511789</v>
      </c>
      <c r="H453" s="172">
        <f t="shared" si="7"/>
        <v>-64.851549121488219</v>
      </c>
    </row>
    <row r="454" spans="1:8" ht="12.6" customHeight="1" x14ac:dyDescent="0.3">
      <c r="A454" s="161" t="s">
        <v>3523</v>
      </c>
      <c r="B454" s="162" t="s">
        <v>541</v>
      </c>
      <c r="C454" s="163">
        <v>163.21</v>
      </c>
      <c r="D454" s="164">
        <v>163.21</v>
      </c>
      <c r="E454" s="165" t="s">
        <v>4060</v>
      </c>
      <c r="F454" s="166" t="s">
        <v>4026</v>
      </c>
      <c r="G454" s="172">
        <f>VLOOKUP(A454,РАСЧЕТ!$A$3:$AW$1220,49,0)</f>
        <v>98.358450878511789</v>
      </c>
      <c r="H454" s="172">
        <f t="shared" si="7"/>
        <v>-64.851549121488219</v>
      </c>
    </row>
    <row r="455" spans="1:8" ht="12.6" customHeight="1" x14ac:dyDescent="0.3">
      <c r="A455" s="161" t="s">
        <v>1802</v>
      </c>
      <c r="B455" s="162" t="s">
        <v>517</v>
      </c>
      <c r="C455" s="163">
        <v>163.21</v>
      </c>
      <c r="D455" s="164">
        <v>163.21</v>
      </c>
      <c r="E455" s="165" t="s">
        <v>4060</v>
      </c>
      <c r="F455" s="166" t="s">
        <v>2434</v>
      </c>
      <c r="G455" s="172">
        <f>VLOOKUP(A455,РАСЧЕТ!$A$3:$AW$1220,49,0)</f>
        <v>98.358450878511789</v>
      </c>
      <c r="H455" s="172">
        <f t="shared" si="7"/>
        <v>-64.851549121488219</v>
      </c>
    </row>
    <row r="456" spans="1:8" ht="12.6" customHeight="1" x14ac:dyDescent="0.3">
      <c r="A456" s="161" t="s">
        <v>1819</v>
      </c>
      <c r="B456" s="162" t="s">
        <v>493</v>
      </c>
      <c r="C456" s="163">
        <v>296.35000000000002</v>
      </c>
      <c r="D456" s="164">
        <v>296.35000000000002</v>
      </c>
      <c r="E456" s="165" t="s">
        <v>4060</v>
      </c>
      <c r="F456" s="166" t="s">
        <v>2535</v>
      </c>
      <c r="G456" s="172">
        <f>VLOOKUP(A456,РАСЧЕТ!$A$3:$AW$1220,49,0)</f>
        <v>178.5982397530872</v>
      </c>
      <c r="H456" s="172">
        <f t="shared" si="7"/>
        <v>-117.75176024691282</v>
      </c>
    </row>
    <row r="457" spans="1:8" ht="12.6" customHeight="1" x14ac:dyDescent="0.3">
      <c r="A457" s="161" t="s">
        <v>1753</v>
      </c>
      <c r="B457" s="162" t="s">
        <v>535</v>
      </c>
      <c r="C457" s="163">
        <v>210.45</v>
      </c>
      <c r="D457" s="164">
        <v>210.45</v>
      </c>
      <c r="E457" s="165" t="s">
        <v>4060</v>
      </c>
      <c r="F457" s="166" t="s">
        <v>2480</v>
      </c>
      <c r="G457" s="172">
        <f>VLOOKUP(A457,РАСЧЕТ!$A$3:$AW$1220,49,0)</f>
        <v>126.83063402755471</v>
      </c>
      <c r="H457" s="172">
        <f t="shared" si="7"/>
        <v>-83.61936597244528</v>
      </c>
    </row>
    <row r="458" spans="1:8" ht="12.6" customHeight="1" x14ac:dyDescent="0.3">
      <c r="A458" s="161" t="s">
        <v>2219</v>
      </c>
      <c r="B458" s="162" t="s">
        <v>150</v>
      </c>
      <c r="C458" s="170">
        <v>3521.88</v>
      </c>
      <c r="D458" s="171">
        <v>3521.88</v>
      </c>
      <c r="E458" s="165" t="s">
        <v>4078</v>
      </c>
      <c r="F458" s="166" t="s">
        <v>3503</v>
      </c>
      <c r="G458" s="172">
        <f>VLOOKUP(A458,РАСЧЕТ!$A$3:$AW$1220,49,0)</f>
        <v>4727.7603791940355</v>
      </c>
      <c r="H458" s="172">
        <f t="shared" si="7"/>
        <v>1205.8803791940354</v>
      </c>
    </row>
    <row r="459" spans="1:8" ht="12.6" customHeight="1" x14ac:dyDescent="0.3">
      <c r="A459" s="161" t="s">
        <v>1554</v>
      </c>
      <c r="B459" s="162" t="s">
        <v>133</v>
      </c>
      <c r="C459" s="170">
        <v>2396.6</v>
      </c>
      <c r="D459" s="171">
        <v>2396.6</v>
      </c>
      <c r="E459" s="165" t="s">
        <v>4078</v>
      </c>
      <c r="F459" s="166" t="s">
        <v>2728</v>
      </c>
      <c r="G459" s="172">
        <f>VLOOKUP(A459,РАСЧЕТ!$A$3:$AW$1220,49,0)</f>
        <v>3217.1832824271601</v>
      </c>
      <c r="H459" s="172">
        <f t="shared" si="7"/>
        <v>820.58328242716016</v>
      </c>
    </row>
    <row r="460" spans="1:8" ht="12.6" customHeight="1" x14ac:dyDescent="0.3">
      <c r="A460" s="161" t="s">
        <v>1541</v>
      </c>
      <c r="B460" s="162" t="s">
        <v>30</v>
      </c>
      <c r="C460" s="170">
        <v>1438.82</v>
      </c>
      <c r="D460" s="171">
        <v>1438.82</v>
      </c>
      <c r="E460" s="165" t="s">
        <v>4078</v>
      </c>
      <c r="F460" s="166" t="s">
        <v>2808</v>
      </c>
      <c r="G460" s="172">
        <f>VLOOKUP(A460,РАСЧЕТ!$A$3:$AW$1220,49,0)</f>
        <v>1931.4630817439047</v>
      </c>
      <c r="H460" s="172">
        <f t="shared" si="7"/>
        <v>492.64308174390476</v>
      </c>
    </row>
    <row r="461" spans="1:8" ht="12.6" customHeight="1" x14ac:dyDescent="0.3">
      <c r="A461" s="161" t="s">
        <v>1308</v>
      </c>
      <c r="B461" s="162" t="s">
        <v>141</v>
      </c>
      <c r="C461" s="170">
        <v>1395.87</v>
      </c>
      <c r="D461" s="171">
        <v>1395.87</v>
      </c>
      <c r="E461" s="165" t="s">
        <v>4078</v>
      </c>
      <c r="F461" s="166" t="s">
        <v>2809</v>
      </c>
      <c r="G461" s="172">
        <f>VLOOKUP(A461,РАСЧЕТ!$A$3:$AW$1220,49,0)</f>
        <v>1873.8074673634896</v>
      </c>
      <c r="H461" s="172">
        <f t="shared" si="7"/>
        <v>477.93746736348976</v>
      </c>
    </row>
    <row r="462" spans="1:8" ht="12.6" customHeight="1" x14ac:dyDescent="0.3">
      <c r="A462" s="161" t="s">
        <v>2143</v>
      </c>
      <c r="B462" s="162" t="s">
        <v>69</v>
      </c>
      <c r="C462" s="170">
        <v>2641.41</v>
      </c>
      <c r="D462" s="171">
        <v>2641.41</v>
      </c>
      <c r="E462" s="165" t="s">
        <v>4078</v>
      </c>
      <c r="F462" s="166" t="s">
        <v>2810</v>
      </c>
      <c r="G462" s="172">
        <f>VLOOKUP(A462,РАСЧЕТ!$A$3:$AW$1220,49,0)</f>
        <v>3545.8202843955264</v>
      </c>
      <c r="H462" s="172">
        <f t="shared" si="7"/>
        <v>904.41028439552656</v>
      </c>
    </row>
    <row r="463" spans="1:8" ht="12.6" customHeight="1" x14ac:dyDescent="0.3">
      <c r="A463" s="161" t="s">
        <v>1315</v>
      </c>
      <c r="B463" s="162" t="s">
        <v>142</v>
      </c>
      <c r="C463" s="170">
        <v>1679.34</v>
      </c>
      <c r="D463" s="171">
        <v>1679.34</v>
      </c>
      <c r="E463" s="165" t="s">
        <v>4078</v>
      </c>
      <c r="F463" s="166" t="s">
        <v>2811</v>
      </c>
      <c r="G463" s="172">
        <f>VLOOKUP(A463,РАСЧЕТ!$A$3:$AW$1220,49,0)</f>
        <v>2254.3345222742287</v>
      </c>
      <c r="H463" s="172">
        <f t="shared" si="7"/>
        <v>574.99452227422876</v>
      </c>
    </row>
    <row r="464" spans="1:8" ht="12.6" customHeight="1" x14ac:dyDescent="0.3">
      <c r="A464" s="161" t="s">
        <v>1572</v>
      </c>
      <c r="B464" s="162" t="s">
        <v>155</v>
      </c>
      <c r="C464" s="170">
        <v>1365.8</v>
      </c>
      <c r="D464" s="171">
        <v>1365.8</v>
      </c>
      <c r="E464" s="165" t="s">
        <v>4078</v>
      </c>
      <c r="F464" s="166" t="s">
        <v>2812</v>
      </c>
      <c r="G464" s="172">
        <f>VLOOKUP(A464,РАСЧЕТ!$A$3:$AW$1220,49,0)</f>
        <v>1833.448537297199</v>
      </c>
      <c r="H464" s="172">
        <f t="shared" si="7"/>
        <v>467.64853729719903</v>
      </c>
    </row>
    <row r="465" spans="1:8" ht="12.6" customHeight="1" x14ac:dyDescent="0.3">
      <c r="A465" s="161" t="s">
        <v>1532</v>
      </c>
      <c r="B465" s="162" t="s">
        <v>84</v>
      </c>
      <c r="C465" s="170">
        <v>1378.69</v>
      </c>
      <c r="D465" s="171">
        <v>1378.69</v>
      </c>
      <c r="E465" s="165" t="s">
        <v>4078</v>
      </c>
      <c r="F465" s="166" t="s">
        <v>2813</v>
      </c>
      <c r="G465" s="172">
        <f>VLOOKUP(A465,РАСЧЕТ!$A$3:$AW$1220,49,0)</f>
        <v>1850.7452216113236</v>
      </c>
      <c r="H465" s="172">
        <f t="shared" si="7"/>
        <v>472.05522161132353</v>
      </c>
    </row>
    <row r="466" spans="1:8" ht="12.6" customHeight="1" x14ac:dyDescent="0.3">
      <c r="A466" s="161" t="s">
        <v>1549</v>
      </c>
      <c r="B466" s="162" t="s">
        <v>108</v>
      </c>
      <c r="C466" s="170">
        <v>1687.93</v>
      </c>
      <c r="D466" s="171">
        <v>1687.93</v>
      </c>
      <c r="E466" s="165" t="s">
        <v>4078</v>
      </c>
      <c r="F466" s="166" t="s">
        <v>2814</v>
      </c>
      <c r="G466" s="172">
        <f>VLOOKUP(A466,РАСЧЕТ!$A$3:$AW$1220,49,0)</f>
        <v>2265.8656451503116</v>
      </c>
      <c r="H466" s="172">
        <f t="shared" si="7"/>
        <v>577.93564515031153</v>
      </c>
    </row>
    <row r="467" spans="1:8" ht="12.6" customHeight="1" x14ac:dyDescent="0.3">
      <c r="A467" s="161" t="s">
        <v>1557</v>
      </c>
      <c r="B467" s="162" t="s">
        <v>140</v>
      </c>
      <c r="C467" s="170">
        <v>2534.04</v>
      </c>
      <c r="D467" s="171">
        <v>2534.04</v>
      </c>
      <c r="E467" s="165" t="s">
        <v>4078</v>
      </c>
      <c r="F467" s="166" t="s">
        <v>2815</v>
      </c>
      <c r="G467" s="172">
        <f>VLOOKUP(A467,РАСЧЕТ!$A$3:$AW$1220,49,0)</f>
        <v>1527.1443689032096</v>
      </c>
      <c r="H467" s="172">
        <f t="shared" si="7"/>
        <v>-1006.8956310967903</v>
      </c>
    </row>
    <row r="468" spans="1:8" ht="12.6" customHeight="1" x14ac:dyDescent="0.3">
      <c r="A468" s="161" t="s">
        <v>1335</v>
      </c>
      <c r="B468" s="162" t="s">
        <v>54</v>
      </c>
      <c r="C468" s="170">
        <v>1438.82</v>
      </c>
      <c r="D468" s="171">
        <v>1438.82</v>
      </c>
      <c r="E468" s="165" t="s">
        <v>4078</v>
      </c>
      <c r="F468" s="166" t="s">
        <v>2816</v>
      </c>
      <c r="G468" s="172">
        <f>VLOOKUP(A468,РАСЧЕТ!$A$3:$AW$1220,49,0)</f>
        <v>3549.2691662189686</v>
      </c>
      <c r="H468" s="172">
        <f t="shared" si="7"/>
        <v>2110.4491662189685</v>
      </c>
    </row>
    <row r="469" spans="1:8" ht="12.6" customHeight="1" x14ac:dyDescent="0.3">
      <c r="A469" s="161" t="s">
        <v>1580</v>
      </c>
      <c r="B469" s="162" t="s">
        <v>43</v>
      </c>
      <c r="C469" s="170">
        <v>1395.87</v>
      </c>
      <c r="D469" s="171">
        <v>1395.87</v>
      </c>
      <c r="E469" s="165" t="s">
        <v>4078</v>
      </c>
      <c r="F469" s="166" t="s">
        <v>2817</v>
      </c>
      <c r="G469" s="172">
        <f>VLOOKUP(A469,РАСЧЕТ!$A$3:$AW$1220,49,0)</f>
        <v>1873.8074673634896</v>
      </c>
      <c r="H469" s="172">
        <f t="shared" si="7"/>
        <v>477.93746736348976</v>
      </c>
    </row>
    <row r="470" spans="1:8" ht="12.6" customHeight="1" x14ac:dyDescent="0.3">
      <c r="A470" s="161" t="s">
        <v>1542</v>
      </c>
      <c r="B470" s="162" t="s">
        <v>63</v>
      </c>
      <c r="C470" s="170">
        <v>2392.3000000000002</v>
      </c>
      <c r="D470" s="171">
        <v>2392.3000000000002</v>
      </c>
      <c r="E470" s="165" t="s">
        <v>4078</v>
      </c>
      <c r="F470" s="166" t="s">
        <v>2729</v>
      </c>
      <c r="G470" s="172">
        <f>VLOOKUP(A470,РАСЧЕТ!$A$3:$AW$1220,49,0)</f>
        <v>3211.4177209891191</v>
      </c>
      <c r="H470" s="172">
        <f t="shared" si="7"/>
        <v>819.11772098911888</v>
      </c>
    </row>
    <row r="471" spans="1:8" ht="12.6" customHeight="1" x14ac:dyDescent="0.3">
      <c r="A471" s="161" t="s">
        <v>1517</v>
      </c>
      <c r="B471" s="162" t="s">
        <v>136</v>
      </c>
      <c r="C471" s="170">
        <v>2641.41</v>
      </c>
      <c r="D471" s="171">
        <v>2641.41</v>
      </c>
      <c r="E471" s="165" t="s">
        <v>4078</v>
      </c>
      <c r="F471" s="166" t="s">
        <v>2818</v>
      </c>
      <c r="G471" s="172">
        <f>VLOOKUP(A471,РАСЧЕТ!$A$3:$AW$1220,49,0)</f>
        <v>2247.4008677492334</v>
      </c>
      <c r="H471" s="172">
        <f t="shared" si="7"/>
        <v>-394.00913225076647</v>
      </c>
    </row>
    <row r="472" spans="1:8" ht="12.6" customHeight="1" x14ac:dyDescent="0.3">
      <c r="A472" s="161" t="s">
        <v>1525</v>
      </c>
      <c r="B472" s="162" t="s">
        <v>125</v>
      </c>
      <c r="C472" s="170">
        <v>1679.34</v>
      </c>
      <c r="D472" s="171">
        <v>1679.34</v>
      </c>
      <c r="E472" s="165" t="s">
        <v>4078</v>
      </c>
      <c r="F472" s="166" t="s">
        <v>2819</v>
      </c>
      <c r="G472" s="172">
        <f>VLOOKUP(A472,РАСЧЕТ!$A$3:$AW$1220,49,0)</f>
        <v>2254.3345222742287</v>
      </c>
      <c r="H472" s="172">
        <f t="shared" si="7"/>
        <v>574.99452227422876</v>
      </c>
    </row>
    <row r="473" spans="1:8" ht="12.6" customHeight="1" x14ac:dyDescent="0.3">
      <c r="A473" s="161" t="s">
        <v>2215</v>
      </c>
      <c r="B473" s="162" t="s">
        <v>132</v>
      </c>
      <c r="C473" s="170">
        <v>1361.51</v>
      </c>
      <c r="D473" s="171">
        <v>1361.51</v>
      </c>
      <c r="E473" s="165" t="s">
        <v>4078</v>
      </c>
      <c r="F473" s="166" t="s">
        <v>3443</v>
      </c>
      <c r="G473" s="172">
        <f>VLOOKUP(A473,РАСЧЕТ!$A$3:$AW$1220,49,0)</f>
        <v>1827.6829758591573</v>
      </c>
      <c r="H473" s="172">
        <f t="shared" si="7"/>
        <v>466.1729758591573</v>
      </c>
    </row>
    <row r="474" spans="1:8" ht="12.6" customHeight="1" x14ac:dyDescent="0.3">
      <c r="A474" s="161" t="s">
        <v>2335</v>
      </c>
      <c r="B474" s="162" t="s">
        <v>308</v>
      </c>
      <c r="C474" s="170">
        <v>1378.69</v>
      </c>
      <c r="D474" s="171">
        <v>1378.69</v>
      </c>
      <c r="E474" s="165" t="s">
        <v>4078</v>
      </c>
      <c r="F474" s="166" t="s">
        <v>3451</v>
      </c>
      <c r="G474" s="172">
        <f>VLOOKUP(A474,РАСЧЕТ!$A$3:$AW$1220,49,0)</f>
        <v>1850.7452216113236</v>
      </c>
      <c r="H474" s="172">
        <f t="shared" si="7"/>
        <v>472.05522161132353</v>
      </c>
    </row>
    <row r="475" spans="1:8" ht="12.6" customHeight="1" x14ac:dyDescent="0.3">
      <c r="A475" s="161" t="s">
        <v>1338</v>
      </c>
      <c r="B475" s="162" t="s">
        <v>42</v>
      </c>
      <c r="C475" s="170">
        <v>1687.93</v>
      </c>
      <c r="D475" s="171">
        <v>1687.93</v>
      </c>
      <c r="E475" s="165" t="s">
        <v>4078</v>
      </c>
      <c r="F475" s="166" t="s">
        <v>2820</v>
      </c>
      <c r="G475" s="172">
        <f>VLOOKUP(A475,РАСЧЕТ!$A$3:$AW$1220,49,0)</f>
        <v>4963.0099450496664</v>
      </c>
      <c r="H475" s="172">
        <f t="shared" si="7"/>
        <v>3275.0799450496661</v>
      </c>
    </row>
    <row r="476" spans="1:8" ht="12.6" customHeight="1" x14ac:dyDescent="0.3">
      <c r="A476" s="161" t="s">
        <v>1608</v>
      </c>
      <c r="B476" s="162" t="s">
        <v>55</v>
      </c>
      <c r="C476" s="170">
        <v>2534.04</v>
      </c>
      <c r="D476" s="171">
        <v>2534.04</v>
      </c>
      <c r="E476" s="165" t="s">
        <v>4078</v>
      </c>
      <c r="F476" s="166" t="s">
        <v>2821</v>
      </c>
      <c r="G476" s="172">
        <f>VLOOKUP(A476,РАСЧЕТ!$A$3:$AW$1220,49,0)</f>
        <v>3401.6812484444881</v>
      </c>
      <c r="H476" s="172">
        <f t="shared" si="7"/>
        <v>867.64124844448816</v>
      </c>
    </row>
    <row r="477" spans="1:8" ht="12.6" customHeight="1" x14ac:dyDescent="0.3">
      <c r="A477" s="161" t="s">
        <v>1330</v>
      </c>
      <c r="B477" s="162" t="s">
        <v>36</v>
      </c>
      <c r="C477" s="170">
        <v>1438.82</v>
      </c>
      <c r="D477" s="171">
        <v>1438.82</v>
      </c>
      <c r="E477" s="165" t="s">
        <v>4078</v>
      </c>
      <c r="F477" s="166" t="s">
        <v>2822</v>
      </c>
      <c r="G477" s="172">
        <f>VLOOKUP(A477,РАСЧЕТ!$A$3:$AW$1220,49,0)</f>
        <v>867.10739590266974</v>
      </c>
      <c r="H477" s="172">
        <f t="shared" si="7"/>
        <v>-571.7126040973302</v>
      </c>
    </row>
    <row r="478" spans="1:8" ht="12.6" customHeight="1" x14ac:dyDescent="0.3">
      <c r="A478" s="161" t="s">
        <v>2318</v>
      </c>
      <c r="B478" s="162" t="s">
        <v>130</v>
      </c>
      <c r="C478" s="170">
        <v>1395.87</v>
      </c>
      <c r="D478" s="171">
        <v>1395.87</v>
      </c>
      <c r="E478" s="165" t="s">
        <v>4078</v>
      </c>
      <c r="F478" s="166" t="s">
        <v>3453</v>
      </c>
      <c r="G478" s="172">
        <f>VLOOKUP(A478,РАСЧЕТ!$A$3:$AW$1220,49,0)</f>
        <v>1037.8043935972478</v>
      </c>
      <c r="H478" s="172">
        <f t="shared" si="7"/>
        <v>-358.06560640275211</v>
      </c>
    </row>
    <row r="479" spans="1:8" ht="12.6" customHeight="1" x14ac:dyDescent="0.3">
      <c r="A479" s="161" t="s">
        <v>1797</v>
      </c>
      <c r="B479" s="162" t="s">
        <v>47</v>
      </c>
      <c r="C479" s="170">
        <v>2641.41</v>
      </c>
      <c r="D479" s="171">
        <v>2641.41</v>
      </c>
      <c r="E479" s="165" t="s">
        <v>4078</v>
      </c>
      <c r="F479" s="166" t="s">
        <v>2823</v>
      </c>
      <c r="G479" s="172">
        <f>VLOOKUP(A479,РАСЧЕТ!$A$3:$AW$1220,49,0)</f>
        <v>3545.8202843955264</v>
      </c>
      <c r="H479" s="172">
        <f t="shared" si="7"/>
        <v>904.41028439552656</v>
      </c>
    </row>
    <row r="480" spans="1:8" ht="12.6" customHeight="1" x14ac:dyDescent="0.3">
      <c r="A480" s="161" t="s">
        <v>1550</v>
      </c>
      <c r="B480" s="162" t="s">
        <v>31</v>
      </c>
      <c r="C480" s="170">
        <v>1679.34</v>
      </c>
      <c r="D480" s="171">
        <v>1679.34</v>
      </c>
      <c r="E480" s="165" t="s">
        <v>4078</v>
      </c>
      <c r="F480" s="166" t="s">
        <v>2824</v>
      </c>
      <c r="G480" s="172">
        <f>VLOOKUP(A480,РАСЧЕТ!$A$3:$AW$1220,49,0)</f>
        <v>2254.3345222742287</v>
      </c>
      <c r="H480" s="172">
        <f t="shared" si="7"/>
        <v>574.99452227422876</v>
      </c>
    </row>
    <row r="481" spans="1:8" ht="12.6" customHeight="1" x14ac:dyDescent="0.3">
      <c r="A481" s="161" t="s">
        <v>2259</v>
      </c>
      <c r="B481" s="162" t="s">
        <v>148</v>
      </c>
      <c r="C481" s="170">
        <v>3603.48</v>
      </c>
      <c r="D481" s="171">
        <v>3603.48</v>
      </c>
      <c r="E481" s="165" t="s">
        <v>4078</v>
      </c>
      <c r="F481" s="166" t="s">
        <v>3506</v>
      </c>
      <c r="G481" s="172">
        <f>VLOOKUP(A481,РАСЧЕТ!$A$3:$AW$1220,49,0)</f>
        <v>4837.3060465168237</v>
      </c>
      <c r="H481" s="172">
        <f t="shared" si="7"/>
        <v>1233.8260465168237</v>
      </c>
    </row>
    <row r="482" spans="1:8" ht="12.6" customHeight="1" x14ac:dyDescent="0.3">
      <c r="A482" s="161" t="s">
        <v>1598</v>
      </c>
      <c r="B482" s="162" t="s">
        <v>151</v>
      </c>
      <c r="C482" s="170">
        <v>1365.8</v>
      </c>
      <c r="D482" s="171">
        <v>1365.8</v>
      </c>
      <c r="E482" s="165" t="s">
        <v>4078</v>
      </c>
      <c r="F482" s="166" t="s">
        <v>2825</v>
      </c>
      <c r="G482" s="172">
        <f>VLOOKUP(A482,РАСЧЕТ!$A$3:$AW$1220,49,0)</f>
        <v>1833.448537297199</v>
      </c>
      <c r="H482" s="172">
        <f t="shared" si="7"/>
        <v>467.64853729719903</v>
      </c>
    </row>
    <row r="483" spans="1:8" ht="12.6" customHeight="1" x14ac:dyDescent="0.3">
      <c r="A483" s="161" t="s">
        <v>1553</v>
      </c>
      <c r="B483" s="162" t="s">
        <v>33</v>
      </c>
      <c r="C483" s="170">
        <v>1378.69</v>
      </c>
      <c r="D483" s="171">
        <v>1378.69</v>
      </c>
      <c r="E483" s="165" t="s">
        <v>4078</v>
      </c>
      <c r="F483" s="166" t="s">
        <v>2826</v>
      </c>
      <c r="G483" s="172">
        <f>VLOOKUP(A483,РАСЧЕТ!$A$3:$AW$1220,49,0)</f>
        <v>1495.5797280166623</v>
      </c>
      <c r="H483" s="172">
        <f t="shared" si="7"/>
        <v>116.88972801666227</v>
      </c>
    </row>
    <row r="484" spans="1:8" ht="12.6" customHeight="1" x14ac:dyDescent="0.3">
      <c r="A484" s="161" t="s">
        <v>1628</v>
      </c>
      <c r="B484" s="162" t="s">
        <v>38</v>
      </c>
      <c r="C484" s="170">
        <v>1687.93</v>
      </c>
      <c r="D484" s="171">
        <v>1687.93</v>
      </c>
      <c r="E484" s="165" t="s">
        <v>4078</v>
      </c>
      <c r="F484" s="166" t="s">
        <v>2827</v>
      </c>
      <c r="G484" s="172">
        <f>VLOOKUP(A484,РАСЧЕТ!$A$3:$AW$1220,49,0)</f>
        <v>3101.3231262121121</v>
      </c>
      <c r="H484" s="172">
        <f t="shared" si="7"/>
        <v>1413.3931262121121</v>
      </c>
    </row>
    <row r="485" spans="1:8" ht="12.6" customHeight="1" x14ac:dyDescent="0.3">
      <c r="A485" s="161" t="s">
        <v>2237</v>
      </c>
      <c r="B485" s="162" t="s">
        <v>129</v>
      </c>
      <c r="C485" s="170">
        <v>2534.04</v>
      </c>
      <c r="D485" s="171">
        <v>2534.04</v>
      </c>
      <c r="E485" s="165" t="s">
        <v>4078</v>
      </c>
      <c r="F485" s="166" t="s">
        <v>3483</v>
      </c>
      <c r="G485" s="172">
        <f>VLOOKUP(A485,РАСЧЕТ!$A$3:$AW$1220,49,0)</f>
        <v>3940.25699269399</v>
      </c>
      <c r="H485" s="172">
        <f t="shared" si="7"/>
        <v>1406.2169926939901</v>
      </c>
    </row>
    <row r="486" spans="1:8" ht="12.6" customHeight="1" x14ac:dyDescent="0.3">
      <c r="A486" s="161" t="s">
        <v>1537</v>
      </c>
      <c r="B486" s="162" t="s">
        <v>85</v>
      </c>
      <c r="C486" s="170">
        <v>1438.82</v>
      </c>
      <c r="D486" s="171">
        <v>1438.82</v>
      </c>
      <c r="E486" s="165" t="s">
        <v>4078</v>
      </c>
      <c r="F486" s="166" t="s">
        <v>2828</v>
      </c>
      <c r="G486" s="172">
        <f>VLOOKUP(A486,РАСЧЕТ!$A$3:$AW$1220,49,0)</f>
        <v>1931.4630817439047</v>
      </c>
      <c r="H486" s="172">
        <f t="shared" si="7"/>
        <v>492.64308174390476</v>
      </c>
    </row>
    <row r="487" spans="1:8" ht="12.6" customHeight="1" x14ac:dyDescent="0.3">
      <c r="A487" s="161" t="s">
        <v>2319</v>
      </c>
      <c r="B487" s="162" t="s">
        <v>40</v>
      </c>
      <c r="C487" s="170">
        <v>1395.87</v>
      </c>
      <c r="D487" s="171">
        <v>1395.87</v>
      </c>
      <c r="E487" s="165" t="s">
        <v>4078</v>
      </c>
      <c r="F487" s="166" t="s">
        <v>3452</v>
      </c>
      <c r="G487" s="172">
        <f>VLOOKUP(A487,РАСЧЕТ!$A$3:$AW$1220,49,0)</f>
        <v>1873.8074673634896</v>
      </c>
      <c r="H487" s="172">
        <f t="shared" si="7"/>
        <v>477.93746736348976</v>
      </c>
    </row>
    <row r="488" spans="1:8" ht="12.6" customHeight="1" x14ac:dyDescent="0.3">
      <c r="A488" s="161" t="s">
        <v>1528</v>
      </c>
      <c r="B488" s="162" t="s">
        <v>48</v>
      </c>
      <c r="C488" s="170">
        <v>2641.41</v>
      </c>
      <c r="D488" s="171">
        <v>2641.41</v>
      </c>
      <c r="E488" s="165" t="s">
        <v>4078</v>
      </c>
      <c r="F488" s="166" t="s">
        <v>2829</v>
      </c>
      <c r="G488" s="172">
        <f>VLOOKUP(A488,РАСЧЕТ!$A$3:$AW$1220,49,0)</f>
        <v>3545.8202843955264</v>
      </c>
      <c r="H488" s="172">
        <f t="shared" si="7"/>
        <v>904.41028439552656</v>
      </c>
    </row>
    <row r="489" spans="1:8" ht="12.6" customHeight="1" x14ac:dyDescent="0.3">
      <c r="A489" s="161" t="s">
        <v>1568</v>
      </c>
      <c r="B489" s="162" t="s">
        <v>134</v>
      </c>
      <c r="C489" s="170">
        <v>1679.34</v>
      </c>
      <c r="D489" s="171">
        <v>1679.34</v>
      </c>
      <c r="E489" s="165" t="s">
        <v>4078</v>
      </c>
      <c r="F489" s="166" t="s">
        <v>2830</v>
      </c>
      <c r="G489" s="172">
        <f>VLOOKUP(A489,РАСЧЕТ!$A$3:$AW$1220,49,0)</f>
        <v>2491.4105130775602</v>
      </c>
      <c r="H489" s="172">
        <f t="shared" si="7"/>
        <v>812.07051307756024</v>
      </c>
    </row>
    <row r="490" spans="1:8" ht="12.6" customHeight="1" x14ac:dyDescent="0.3">
      <c r="A490" s="161" t="s">
        <v>1644</v>
      </c>
      <c r="B490" s="162" t="s">
        <v>144</v>
      </c>
      <c r="C490" s="170">
        <v>1365.8</v>
      </c>
      <c r="D490" s="171">
        <v>1365.8</v>
      </c>
      <c r="E490" s="165" t="s">
        <v>4078</v>
      </c>
      <c r="F490" s="166" t="s">
        <v>2831</v>
      </c>
      <c r="G490" s="172">
        <f>VLOOKUP(A490,РАСЧЕТ!$A$3:$AW$1220,49,0)</f>
        <v>1833.448537297199</v>
      </c>
      <c r="H490" s="172">
        <f t="shared" si="7"/>
        <v>467.64853729719903</v>
      </c>
    </row>
    <row r="491" spans="1:8" ht="12.6" customHeight="1" x14ac:dyDescent="0.3">
      <c r="A491" s="161" t="s">
        <v>1540</v>
      </c>
      <c r="B491" s="162" t="s">
        <v>137</v>
      </c>
      <c r="C491" s="170">
        <v>1378.69</v>
      </c>
      <c r="D491" s="171">
        <v>1378.69</v>
      </c>
      <c r="E491" s="165" t="s">
        <v>4078</v>
      </c>
      <c r="F491" s="166" t="s">
        <v>2832</v>
      </c>
      <c r="G491" s="172">
        <f>VLOOKUP(A491,РАСЧЕТ!$A$3:$AW$1220,49,0)</f>
        <v>1850.7452216113236</v>
      </c>
      <c r="H491" s="172">
        <f t="shared" si="7"/>
        <v>472.05522161132353</v>
      </c>
    </row>
    <row r="492" spans="1:8" ht="12.6" customHeight="1" x14ac:dyDescent="0.3">
      <c r="A492" s="161" t="s">
        <v>1514</v>
      </c>
      <c r="B492" s="162" t="s">
        <v>309</v>
      </c>
      <c r="C492" s="170">
        <v>3466.05</v>
      </c>
      <c r="D492" s="171">
        <v>3466.05</v>
      </c>
      <c r="E492" s="165" t="s">
        <v>4078</v>
      </c>
      <c r="F492" s="166" t="s">
        <v>2730</v>
      </c>
      <c r="G492" s="172">
        <f>VLOOKUP(A492,РАСЧЕТ!$A$3:$AW$1220,49,0)</f>
        <v>4652.8080804994961</v>
      </c>
      <c r="H492" s="172">
        <f t="shared" si="7"/>
        <v>1186.7580804994959</v>
      </c>
    </row>
    <row r="493" spans="1:8" ht="12.6" customHeight="1" x14ac:dyDescent="0.3">
      <c r="A493" s="161" t="s">
        <v>1560</v>
      </c>
      <c r="B493" s="162" t="s">
        <v>149</v>
      </c>
      <c r="C493" s="170">
        <v>1687.93</v>
      </c>
      <c r="D493" s="171">
        <v>1687.93</v>
      </c>
      <c r="E493" s="165" t="s">
        <v>4078</v>
      </c>
      <c r="F493" s="166" t="s">
        <v>2833</v>
      </c>
      <c r="G493" s="172">
        <f>VLOOKUP(A493,РАСЧЕТ!$A$3:$AW$1220,49,0)</f>
        <v>2265.8656451503116</v>
      </c>
      <c r="H493" s="172">
        <f t="shared" si="7"/>
        <v>577.93564515031153</v>
      </c>
    </row>
    <row r="494" spans="1:8" ht="12.6" customHeight="1" x14ac:dyDescent="0.3">
      <c r="A494" s="161" t="s">
        <v>1533</v>
      </c>
      <c r="B494" s="162" t="s">
        <v>131</v>
      </c>
      <c r="C494" s="170">
        <v>2534.04</v>
      </c>
      <c r="D494" s="171">
        <v>2534.04</v>
      </c>
      <c r="E494" s="165" t="s">
        <v>4078</v>
      </c>
      <c r="F494" s="166" t="s">
        <v>2834</v>
      </c>
      <c r="G494" s="172">
        <f>VLOOKUP(A494,РАСЧЕТ!$A$3:$AW$1220,49,0)</f>
        <v>3401.6812484444881</v>
      </c>
      <c r="H494" s="172">
        <f t="shared" si="7"/>
        <v>867.64124844448816</v>
      </c>
    </row>
    <row r="495" spans="1:8" ht="12.6" customHeight="1" x14ac:dyDescent="0.3">
      <c r="A495" s="161" t="s">
        <v>1586</v>
      </c>
      <c r="B495" s="162" t="s">
        <v>124</v>
      </c>
      <c r="C495" s="170">
        <v>1438.82</v>
      </c>
      <c r="D495" s="171">
        <v>1438.82</v>
      </c>
      <c r="E495" s="165" t="s">
        <v>4078</v>
      </c>
      <c r="F495" s="166" t="s">
        <v>2835</v>
      </c>
      <c r="G495" s="172">
        <f>VLOOKUP(A495,РАСЧЕТ!$A$3:$AW$1220,49,0)</f>
        <v>1931.4630817439047</v>
      </c>
      <c r="H495" s="172">
        <f t="shared" si="7"/>
        <v>492.64308174390476</v>
      </c>
    </row>
    <row r="496" spans="1:8" ht="12.6" customHeight="1" x14ac:dyDescent="0.3">
      <c r="A496" s="161" t="s">
        <v>1564</v>
      </c>
      <c r="B496" s="162" t="s">
        <v>272</v>
      </c>
      <c r="C496" s="170">
        <v>1395.87</v>
      </c>
      <c r="D496" s="171">
        <v>1395.87</v>
      </c>
      <c r="E496" s="165" t="s">
        <v>4078</v>
      </c>
      <c r="F496" s="166" t="s">
        <v>2836</v>
      </c>
      <c r="G496" s="172">
        <f>VLOOKUP(A496,РАСЧЕТ!$A$3:$AW$1220,49,0)</f>
        <v>1614.2192833670856</v>
      </c>
      <c r="H496" s="172">
        <f t="shared" si="7"/>
        <v>218.34928336708572</v>
      </c>
    </row>
    <row r="497" spans="1:8" ht="12.6" customHeight="1" x14ac:dyDescent="0.3">
      <c r="A497" s="161" t="s">
        <v>1546</v>
      </c>
      <c r="B497" s="162" t="s">
        <v>52</v>
      </c>
      <c r="C497" s="170">
        <v>2641.41</v>
      </c>
      <c r="D497" s="171">
        <v>2641.41</v>
      </c>
      <c r="E497" s="165" t="s">
        <v>4078</v>
      </c>
      <c r="F497" s="166" t="s">
        <v>2837</v>
      </c>
      <c r="G497" s="172">
        <f>VLOOKUP(A497,РАСЧЕТ!$A$3:$AW$1220,49,0)</f>
        <v>3545.8202843955264</v>
      </c>
      <c r="H497" s="172">
        <f t="shared" si="7"/>
        <v>904.41028439552656</v>
      </c>
    </row>
    <row r="498" spans="1:8" ht="12.6" customHeight="1" x14ac:dyDescent="0.3">
      <c r="A498" s="161" t="s">
        <v>1570</v>
      </c>
      <c r="B498" s="162" t="s">
        <v>72</v>
      </c>
      <c r="C498" s="170">
        <v>1679.34</v>
      </c>
      <c r="D498" s="171">
        <v>1679.34</v>
      </c>
      <c r="E498" s="165" t="s">
        <v>4078</v>
      </c>
      <c r="F498" s="166" t="s">
        <v>2838</v>
      </c>
      <c r="G498" s="172">
        <f>VLOOKUP(A498,РАСЧЕТ!$A$3:$AW$1220,49,0)</f>
        <v>2254.3345222742287</v>
      </c>
      <c r="H498" s="172">
        <f t="shared" si="7"/>
        <v>574.99452227422876</v>
      </c>
    </row>
    <row r="499" spans="1:8" ht="12.6" customHeight="1" x14ac:dyDescent="0.3">
      <c r="A499" s="161" t="s">
        <v>1588</v>
      </c>
      <c r="B499" s="162" t="s">
        <v>109</v>
      </c>
      <c r="C499" s="170">
        <v>1365.8</v>
      </c>
      <c r="D499" s="171">
        <v>1365.8</v>
      </c>
      <c r="E499" s="165" t="s">
        <v>4078</v>
      </c>
      <c r="F499" s="166" t="s">
        <v>2839</v>
      </c>
      <c r="G499" s="172">
        <f>VLOOKUP(A499,РАСЧЕТ!$A$3:$AW$1220,49,0)</f>
        <v>1833.448537297199</v>
      </c>
      <c r="H499" s="172">
        <f t="shared" si="7"/>
        <v>467.64853729719903</v>
      </c>
    </row>
    <row r="500" spans="1:8" ht="12.6" customHeight="1" x14ac:dyDescent="0.3">
      <c r="A500" s="161" t="s">
        <v>1529</v>
      </c>
      <c r="B500" s="162" t="s">
        <v>126</v>
      </c>
      <c r="C500" s="170">
        <v>1378.69</v>
      </c>
      <c r="D500" s="171">
        <v>1378.69</v>
      </c>
      <c r="E500" s="165" t="s">
        <v>4078</v>
      </c>
      <c r="F500" s="166" t="s">
        <v>2840</v>
      </c>
      <c r="G500" s="172">
        <f>VLOOKUP(A500,РАСЧЕТ!$A$3:$AW$1220,49,0)</f>
        <v>2790.014321517137</v>
      </c>
      <c r="H500" s="172">
        <f t="shared" si="7"/>
        <v>1411.3243215171369</v>
      </c>
    </row>
    <row r="501" spans="1:8" ht="12.6" customHeight="1" x14ac:dyDescent="0.3">
      <c r="A501" s="161" t="s">
        <v>1300</v>
      </c>
      <c r="B501" s="162" t="s">
        <v>156</v>
      </c>
      <c r="C501" s="170">
        <v>1687.93</v>
      </c>
      <c r="D501" s="171">
        <v>1687.93</v>
      </c>
      <c r="E501" s="165" t="s">
        <v>4078</v>
      </c>
      <c r="F501" s="166" t="s">
        <v>2841</v>
      </c>
      <c r="G501" s="172">
        <f>VLOOKUP(A501,РАСЧЕТ!$A$3:$AW$1220,49,0)</f>
        <v>2265.8656451503116</v>
      </c>
      <c r="H501" s="172">
        <f t="shared" si="7"/>
        <v>577.93564515031153</v>
      </c>
    </row>
    <row r="502" spans="1:8" ht="12.6" customHeight="1" x14ac:dyDescent="0.3">
      <c r="A502" s="161" t="s">
        <v>1626</v>
      </c>
      <c r="B502" s="162" t="s">
        <v>146</v>
      </c>
      <c r="C502" s="170">
        <v>2534.04</v>
      </c>
      <c r="D502" s="171">
        <v>2534.04</v>
      </c>
      <c r="E502" s="165" t="s">
        <v>4078</v>
      </c>
      <c r="F502" s="166" t="s">
        <v>2842</v>
      </c>
      <c r="G502" s="172">
        <f>VLOOKUP(A502,РАСЧЕТ!$A$3:$AW$1220,49,0)</f>
        <v>3856.1270738113994</v>
      </c>
      <c r="H502" s="172">
        <f t="shared" si="7"/>
        <v>1322.0870738113995</v>
      </c>
    </row>
    <row r="503" spans="1:8" ht="12.6" customHeight="1" x14ac:dyDescent="0.3">
      <c r="A503" s="161" t="s">
        <v>2310</v>
      </c>
      <c r="B503" s="162" t="s">
        <v>71</v>
      </c>
      <c r="C503" s="170">
        <v>2396.6</v>
      </c>
      <c r="D503" s="171">
        <v>2396.6</v>
      </c>
      <c r="E503" s="165" t="s">
        <v>4078</v>
      </c>
      <c r="F503" s="166" t="s">
        <v>3478</v>
      </c>
      <c r="G503" s="172">
        <f>VLOOKUP(A503,РАСЧЕТ!$A$3:$AW$1220,49,0)</f>
        <v>3217.1832824271601</v>
      </c>
      <c r="H503" s="172">
        <f t="shared" si="7"/>
        <v>820.58328242716016</v>
      </c>
    </row>
    <row r="504" spans="1:8" ht="12.6" customHeight="1" x14ac:dyDescent="0.3">
      <c r="A504" s="161" t="s">
        <v>1521</v>
      </c>
      <c r="B504" s="162" t="s">
        <v>123</v>
      </c>
      <c r="C504" s="170">
        <v>1438.82</v>
      </c>
      <c r="D504" s="171">
        <v>1438.82</v>
      </c>
      <c r="E504" s="165" t="s">
        <v>4078</v>
      </c>
      <c r="F504" s="166" t="s">
        <v>2843</v>
      </c>
      <c r="G504" s="172">
        <f>VLOOKUP(A504,РАСЧЕТ!$A$3:$AW$1220,49,0)</f>
        <v>1931.4630817439047</v>
      </c>
      <c r="H504" s="172">
        <f t="shared" si="7"/>
        <v>492.64308174390476</v>
      </c>
    </row>
    <row r="505" spans="1:8" ht="12.6" customHeight="1" x14ac:dyDescent="0.3">
      <c r="A505" s="161" t="s">
        <v>1519</v>
      </c>
      <c r="B505" s="162" t="s">
        <v>257</v>
      </c>
      <c r="C505" s="170">
        <v>1395.87</v>
      </c>
      <c r="D505" s="171">
        <v>1395.87</v>
      </c>
      <c r="E505" s="165" t="s">
        <v>4078</v>
      </c>
      <c r="F505" s="166" t="s">
        <v>2844</v>
      </c>
      <c r="G505" s="172">
        <f>VLOOKUP(A505,РАСЧЕТ!$A$3:$AW$1220,49,0)</f>
        <v>3255.1691863245719</v>
      </c>
      <c r="H505" s="172">
        <f t="shared" si="7"/>
        <v>1859.299186324572</v>
      </c>
    </row>
    <row r="506" spans="1:8" ht="12.6" customHeight="1" x14ac:dyDescent="0.3">
      <c r="A506" s="161" t="s">
        <v>2216</v>
      </c>
      <c r="B506" s="162" t="s">
        <v>73</v>
      </c>
      <c r="C506" s="170">
        <v>2641.41</v>
      </c>
      <c r="D506" s="171">
        <v>2641.41</v>
      </c>
      <c r="E506" s="165" t="s">
        <v>4078</v>
      </c>
      <c r="F506" s="166" t="s">
        <v>3495</v>
      </c>
      <c r="G506" s="172">
        <f>VLOOKUP(A506,РАСЧЕТ!$A$3:$AW$1220,49,0)</f>
        <v>3431.883488056616</v>
      </c>
      <c r="H506" s="172">
        <f t="shared" si="7"/>
        <v>790.47348805661613</v>
      </c>
    </row>
    <row r="507" spans="1:8" ht="12.6" customHeight="1" x14ac:dyDescent="0.3">
      <c r="A507" s="161" t="s">
        <v>1538</v>
      </c>
      <c r="B507" s="162" t="s">
        <v>139</v>
      </c>
      <c r="C507" s="170">
        <v>1679.34</v>
      </c>
      <c r="D507" s="171">
        <v>1679.34</v>
      </c>
      <c r="E507" s="165" t="s">
        <v>4078</v>
      </c>
      <c r="F507" s="166" t="s">
        <v>2845</v>
      </c>
      <c r="G507" s="172">
        <f>VLOOKUP(A507,РАСЧЕТ!$A$3:$AW$1220,49,0)</f>
        <v>4003.2501444825534</v>
      </c>
      <c r="H507" s="172">
        <f t="shared" si="7"/>
        <v>2323.9101444825537</v>
      </c>
    </row>
    <row r="508" spans="1:8" ht="12.6" customHeight="1" x14ac:dyDescent="0.3">
      <c r="A508" s="161" t="s">
        <v>1339</v>
      </c>
      <c r="B508" s="162" t="s">
        <v>229</v>
      </c>
      <c r="C508" s="170">
        <v>1365.8</v>
      </c>
      <c r="D508" s="171">
        <v>1365.8</v>
      </c>
      <c r="E508" s="165" t="s">
        <v>4078</v>
      </c>
      <c r="F508" s="166" t="s">
        <v>2846</v>
      </c>
      <c r="G508" s="172">
        <f>VLOOKUP(A508,РАСЧЕТ!$A$3:$AW$1220,49,0)</f>
        <v>1833.448537297199</v>
      </c>
      <c r="H508" s="172">
        <f t="shared" si="7"/>
        <v>467.64853729719903</v>
      </c>
    </row>
    <row r="509" spans="1:8" ht="12.6" customHeight="1" x14ac:dyDescent="0.3">
      <c r="A509" s="161" t="s">
        <v>1316</v>
      </c>
      <c r="B509" s="162" t="s">
        <v>44</v>
      </c>
      <c r="C509" s="170">
        <v>1378.69</v>
      </c>
      <c r="D509" s="171">
        <v>1378.69</v>
      </c>
      <c r="E509" s="165" t="s">
        <v>4078</v>
      </c>
      <c r="F509" s="166" t="s">
        <v>2847</v>
      </c>
      <c r="G509" s="172">
        <f>VLOOKUP(A509,РАСЧЕТ!$A$3:$AW$1220,49,0)</f>
        <v>1850.7452216113236</v>
      </c>
      <c r="H509" s="172">
        <f t="shared" si="7"/>
        <v>472.05522161132353</v>
      </c>
    </row>
    <row r="510" spans="1:8" ht="12.6" customHeight="1" x14ac:dyDescent="0.3">
      <c r="A510" s="161" t="s">
        <v>1565</v>
      </c>
      <c r="B510" s="162" t="s">
        <v>32</v>
      </c>
      <c r="C510" s="170">
        <v>1687.93</v>
      </c>
      <c r="D510" s="171">
        <v>1687.93</v>
      </c>
      <c r="E510" s="165" t="s">
        <v>4078</v>
      </c>
      <c r="F510" s="166" t="s">
        <v>2848</v>
      </c>
      <c r="G510" s="172">
        <f>VLOOKUP(A510,РАСЧЕТ!$A$3:$AW$1220,49,0)</f>
        <v>2265.8656451503116</v>
      </c>
      <c r="H510" s="172">
        <f t="shared" si="7"/>
        <v>577.93564515031153</v>
      </c>
    </row>
    <row r="511" spans="1:8" ht="12.6" customHeight="1" x14ac:dyDescent="0.3">
      <c r="A511" s="161" t="s">
        <v>1581</v>
      </c>
      <c r="B511" s="162" t="s">
        <v>184</v>
      </c>
      <c r="C511" s="170">
        <v>2534.04</v>
      </c>
      <c r="D511" s="171">
        <v>2534.04</v>
      </c>
      <c r="E511" s="165" t="s">
        <v>4078</v>
      </c>
      <c r="F511" s="166" t="s">
        <v>2849</v>
      </c>
      <c r="G511" s="172">
        <f>VLOOKUP(A511,РАСЧЕТ!$A$3:$AW$1220,49,0)</f>
        <v>6885.6371230785962</v>
      </c>
      <c r="H511" s="172">
        <f t="shared" si="7"/>
        <v>4351.5971230785963</v>
      </c>
    </row>
    <row r="512" spans="1:8" ht="12.6" customHeight="1" x14ac:dyDescent="0.3">
      <c r="A512" s="161" t="s">
        <v>1599</v>
      </c>
      <c r="B512" s="162" t="s">
        <v>160</v>
      </c>
      <c r="C512" s="170">
        <v>1438.82</v>
      </c>
      <c r="D512" s="171">
        <v>1438.82</v>
      </c>
      <c r="E512" s="165" t="s">
        <v>4078</v>
      </c>
      <c r="F512" s="166" t="s">
        <v>2850</v>
      </c>
      <c r="G512" s="172">
        <f>VLOOKUP(A512,РАСЧЕТ!$A$3:$AW$1220,49,0)</f>
        <v>3417.6599861848154</v>
      </c>
      <c r="H512" s="172">
        <f t="shared" si="7"/>
        <v>1978.8399861848154</v>
      </c>
    </row>
    <row r="513" spans="1:8" ht="12.6" customHeight="1" x14ac:dyDescent="0.3">
      <c r="A513" s="161" t="s">
        <v>1558</v>
      </c>
      <c r="B513" s="162" t="s">
        <v>330</v>
      </c>
      <c r="C513" s="170">
        <v>1395.87</v>
      </c>
      <c r="D513" s="171">
        <v>1395.87</v>
      </c>
      <c r="E513" s="165" t="s">
        <v>4078</v>
      </c>
      <c r="F513" s="166" t="s">
        <v>2851</v>
      </c>
      <c r="G513" s="172">
        <f>VLOOKUP(A513,РАСЧЕТ!$A$3:$AW$1220,49,0)</f>
        <v>3364.2881900237758</v>
      </c>
      <c r="H513" s="172">
        <f t="shared" si="7"/>
        <v>1968.4181900237759</v>
      </c>
    </row>
    <row r="514" spans="1:8" ht="12.6" customHeight="1" x14ac:dyDescent="0.3">
      <c r="A514" s="161" t="s">
        <v>1530</v>
      </c>
      <c r="B514" s="162" t="s">
        <v>75</v>
      </c>
      <c r="C514" s="170">
        <v>2392.3000000000002</v>
      </c>
      <c r="D514" s="171">
        <v>2392.3000000000002</v>
      </c>
      <c r="E514" s="165" t="s">
        <v>4078</v>
      </c>
      <c r="F514" s="166" t="s">
        <v>2731</v>
      </c>
      <c r="G514" s="172">
        <f>VLOOKUP(A514,РАСЧЕТ!$A$3:$AW$1220,49,0)</f>
        <v>3211.4177209891191</v>
      </c>
      <c r="H514" s="172">
        <f t="shared" ref="H514:H577" si="8">G514-D514</f>
        <v>819.11772098911888</v>
      </c>
    </row>
    <row r="515" spans="1:8" ht="12.6" customHeight="1" x14ac:dyDescent="0.3">
      <c r="A515" s="161" t="s">
        <v>1625</v>
      </c>
      <c r="B515" s="162" t="s">
        <v>135</v>
      </c>
      <c r="C515" s="170">
        <v>2641.41</v>
      </c>
      <c r="D515" s="171">
        <v>2641.41</v>
      </c>
      <c r="E515" s="165" t="s">
        <v>4078</v>
      </c>
      <c r="F515" s="166" t="s">
        <v>2852</v>
      </c>
      <c r="G515" s="172">
        <f>VLOOKUP(A515,РАСЧЕТ!$A$3:$AW$1220,49,0)</f>
        <v>1593.5198150478991</v>
      </c>
      <c r="H515" s="172">
        <f t="shared" si="8"/>
        <v>-1047.8901849521008</v>
      </c>
    </row>
    <row r="516" spans="1:8" ht="12.6" customHeight="1" x14ac:dyDescent="0.3">
      <c r="A516" s="161" t="s">
        <v>1336</v>
      </c>
      <c r="B516" s="162" t="s">
        <v>284</v>
      </c>
      <c r="C516" s="170">
        <v>1679.34</v>
      </c>
      <c r="D516" s="171">
        <v>1679.34</v>
      </c>
      <c r="E516" s="165" t="s">
        <v>4078</v>
      </c>
      <c r="F516" s="166" t="s">
        <v>2853</v>
      </c>
      <c r="G516" s="172">
        <f>VLOOKUP(A516,РАСЧЕТ!$A$3:$AW$1220,49,0)</f>
        <v>1012.0566919341609</v>
      </c>
      <c r="H516" s="172">
        <f t="shared" si="8"/>
        <v>-667.28330806583904</v>
      </c>
    </row>
    <row r="517" spans="1:8" ht="12.6" customHeight="1" x14ac:dyDescent="0.3">
      <c r="A517" s="161" t="s">
        <v>2355</v>
      </c>
      <c r="B517" s="162" t="s">
        <v>35</v>
      </c>
      <c r="C517" s="170">
        <v>1365.8</v>
      </c>
      <c r="D517" s="171">
        <v>1365.8</v>
      </c>
      <c r="E517" s="165" t="s">
        <v>4078</v>
      </c>
      <c r="F517" s="166" t="s">
        <v>3439</v>
      </c>
      <c r="G517" s="172">
        <f>VLOOKUP(A517,РАСЧЕТ!$A$3:$AW$1220,49,0)</f>
        <v>1833.448537297199</v>
      </c>
      <c r="H517" s="172">
        <f t="shared" si="8"/>
        <v>467.64853729719903</v>
      </c>
    </row>
    <row r="518" spans="1:8" ht="12.6" customHeight="1" x14ac:dyDescent="0.3">
      <c r="A518" s="161" t="s">
        <v>1302</v>
      </c>
      <c r="B518" s="162" t="s">
        <v>273</v>
      </c>
      <c r="C518" s="170">
        <v>1378.69</v>
      </c>
      <c r="D518" s="171">
        <v>1378.69</v>
      </c>
      <c r="E518" s="165" t="s">
        <v>4078</v>
      </c>
      <c r="F518" s="166" t="s">
        <v>2854</v>
      </c>
      <c r="G518" s="172">
        <f>VLOOKUP(A518,РАСЧЕТ!$A$3:$AW$1220,49,0)</f>
        <v>1850.7452216113236</v>
      </c>
      <c r="H518" s="172">
        <f t="shared" si="8"/>
        <v>472.05522161132353</v>
      </c>
    </row>
    <row r="519" spans="1:8" ht="12.6" customHeight="1" x14ac:dyDescent="0.3">
      <c r="A519" s="161" t="s">
        <v>1547</v>
      </c>
      <c r="B519" s="162" t="s">
        <v>37</v>
      </c>
      <c r="C519" s="170">
        <v>1687.93</v>
      </c>
      <c r="D519" s="171">
        <v>1687.93</v>
      </c>
      <c r="E519" s="165" t="s">
        <v>4078</v>
      </c>
      <c r="F519" s="166" t="s">
        <v>2855</v>
      </c>
      <c r="G519" s="172">
        <f>VLOOKUP(A519,РАСЧЕТ!$A$3:$AW$1220,49,0)</f>
        <v>2265.8656451503116</v>
      </c>
      <c r="H519" s="172">
        <f t="shared" si="8"/>
        <v>577.93564515031153</v>
      </c>
    </row>
    <row r="520" spans="1:8" ht="12.6" customHeight="1" x14ac:dyDescent="0.3">
      <c r="A520" s="161" t="s">
        <v>1349</v>
      </c>
      <c r="B520" s="162" t="s">
        <v>58</v>
      </c>
      <c r="C520" s="170">
        <v>2534.04</v>
      </c>
      <c r="D520" s="171">
        <v>2534.04</v>
      </c>
      <c r="E520" s="165" t="s">
        <v>4078</v>
      </c>
      <c r="F520" s="166" t="s">
        <v>2856</v>
      </c>
      <c r="G520" s="172">
        <f>VLOOKUP(A520,РАСЧЕТ!$A$3:$AW$1220,49,0)</f>
        <v>3401.6812484444881</v>
      </c>
      <c r="H520" s="172">
        <f t="shared" si="8"/>
        <v>867.64124844448816</v>
      </c>
    </row>
    <row r="521" spans="1:8" ht="12.6" customHeight="1" x14ac:dyDescent="0.3">
      <c r="A521" s="161" t="s">
        <v>1645</v>
      </c>
      <c r="B521" s="162" t="s">
        <v>64</v>
      </c>
      <c r="C521" s="170">
        <v>1438.82</v>
      </c>
      <c r="D521" s="171">
        <v>1438.82</v>
      </c>
      <c r="E521" s="165" t="s">
        <v>4078</v>
      </c>
      <c r="F521" s="166" t="s">
        <v>2857</v>
      </c>
      <c r="G521" s="172">
        <f>VLOOKUP(A521,РАСЧЕТ!$A$3:$AW$1220,49,0)</f>
        <v>1931.4630817439047</v>
      </c>
      <c r="H521" s="172">
        <f t="shared" si="8"/>
        <v>492.64308174390476</v>
      </c>
    </row>
    <row r="522" spans="1:8" ht="12.6" customHeight="1" x14ac:dyDescent="0.3">
      <c r="A522" s="161" t="s">
        <v>1522</v>
      </c>
      <c r="B522" s="162" t="s">
        <v>143</v>
      </c>
      <c r="C522" s="170">
        <v>1395.87</v>
      </c>
      <c r="D522" s="171">
        <v>1395.87</v>
      </c>
      <c r="E522" s="165" t="s">
        <v>4078</v>
      </c>
      <c r="F522" s="166" t="s">
        <v>2858</v>
      </c>
      <c r="G522" s="172">
        <f>VLOOKUP(A522,РАСЧЕТ!$A$3:$AW$1220,49,0)</f>
        <v>1328.5107469638274</v>
      </c>
      <c r="H522" s="172">
        <f t="shared" si="8"/>
        <v>-67.359253036172504</v>
      </c>
    </row>
    <row r="523" spans="1:8" ht="12.6" customHeight="1" x14ac:dyDescent="0.3">
      <c r="A523" s="161" t="s">
        <v>1561</v>
      </c>
      <c r="B523" s="162" t="s">
        <v>161</v>
      </c>
      <c r="C523" s="170">
        <v>2641.41</v>
      </c>
      <c r="D523" s="171">
        <v>2641.41</v>
      </c>
      <c r="E523" s="165" t="s">
        <v>4078</v>
      </c>
      <c r="F523" s="166" t="s">
        <v>2859</v>
      </c>
      <c r="G523" s="172">
        <f>VLOOKUP(A523,РАСЧЕТ!$A$3:$AW$1220,49,0)</f>
        <v>3545.8202843955264</v>
      </c>
      <c r="H523" s="172">
        <f t="shared" si="8"/>
        <v>904.41028439552656</v>
      </c>
    </row>
    <row r="524" spans="1:8" ht="12.6" customHeight="1" x14ac:dyDescent="0.3">
      <c r="A524" s="161" t="s">
        <v>1583</v>
      </c>
      <c r="B524" s="162" t="s">
        <v>250</v>
      </c>
      <c r="C524" s="170">
        <v>1679.34</v>
      </c>
      <c r="D524" s="171">
        <v>1679.34</v>
      </c>
      <c r="E524" s="165" t="s">
        <v>4078</v>
      </c>
      <c r="F524" s="166" t="s">
        <v>2860</v>
      </c>
      <c r="G524" s="172">
        <f>VLOOKUP(A524,РАСЧЕТ!$A$3:$AW$1220,49,0)</f>
        <v>1862.5185451928373</v>
      </c>
      <c r="H524" s="172">
        <f t="shared" si="8"/>
        <v>183.17854519283742</v>
      </c>
    </row>
    <row r="525" spans="1:8" ht="12.6" customHeight="1" x14ac:dyDescent="0.3">
      <c r="A525" s="161" t="s">
        <v>1911</v>
      </c>
      <c r="B525" s="162" t="s">
        <v>187</v>
      </c>
      <c r="C525" s="170">
        <v>3603.48</v>
      </c>
      <c r="D525" s="171">
        <v>3603.48</v>
      </c>
      <c r="E525" s="165" t="s">
        <v>4078</v>
      </c>
      <c r="F525" s="166" t="s">
        <v>2732</v>
      </c>
      <c r="G525" s="172">
        <f>VLOOKUP(A525,РАСЧЕТ!$A$3:$AW$1220,49,0)</f>
        <v>4837.3060465168237</v>
      </c>
      <c r="H525" s="172">
        <f t="shared" si="8"/>
        <v>1233.8260465168237</v>
      </c>
    </row>
    <row r="526" spans="1:8" ht="12.6" customHeight="1" x14ac:dyDescent="0.3">
      <c r="A526" s="161" t="s">
        <v>1584</v>
      </c>
      <c r="B526" s="162" t="s">
        <v>145</v>
      </c>
      <c r="C526" s="170">
        <v>1365.8</v>
      </c>
      <c r="D526" s="171">
        <v>1365.8</v>
      </c>
      <c r="E526" s="165" t="s">
        <v>4078</v>
      </c>
      <c r="F526" s="166" t="s">
        <v>2861</v>
      </c>
      <c r="G526" s="172">
        <f>VLOOKUP(A526,РАСЧЕТ!$A$3:$AW$1220,49,0)</f>
        <v>1833.448537297199</v>
      </c>
      <c r="H526" s="172">
        <f t="shared" si="8"/>
        <v>467.64853729719903</v>
      </c>
    </row>
    <row r="527" spans="1:8" ht="12.6" customHeight="1" x14ac:dyDescent="0.3">
      <c r="A527" s="161" t="s">
        <v>1555</v>
      </c>
      <c r="B527" s="162" t="s">
        <v>230</v>
      </c>
      <c r="C527" s="170">
        <v>1378.69</v>
      </c>
      <c r="D527" s="171">
        <v>1378.69</v>
      </c>
      <c r="E527" s="165" t="s">
        <v>4078</v>
      </c>
      <c r="F527" s="166" t="s">
        <v>2862</v>
      </c>
      <c r="G527" s="172">
        <f>VLOOKUP(A527,РАСЧЕТ!$A$3:$AW$1220,49,0)</f>
        <v>1850.7452216113236</v>
      </c>
      <c r="H527" s="172">
        <f t="shared" si="8"/>
        <v>472.05522161132353</v>
      </c>
    </row>
    <row r="528" spans="1:8" ht="12.6" customHeight="1" x14ac:dyDescent="0.3">
      <c r="A528" s="161" t="s">
        <v>1609</v>
      </c>
      <c r="B528" s="162" t="s">
        <v>152</v>
      </c>
      <c r="C528" s="170">
        <v>1687.93</v>
      </c>
      <c r="D528" s="171">
        <v>1687.93</v>
      </c>
      <c r="E528" s="165" t="s">
        <v>4078</v>
      </c>
      <c r="F528" s="166" t="s">
        <v>2863</v>
      </c>
      <c r="G528" s="172">
        <f>VLOOKUP(A528,РАСЧЕТ!$A$3:$AW$1220,49,0)</f>
        <v>2821.4453762660628</v>
      </c>
      <c r="H528" s="172">
        <f t="shared" si="8"/>
        <v>1133.5153762660627</v>
      </c>
    </row>
    <row r="529" spans="1:8" ht="12.6" customHeight="1" x14ac:dyDescent="0.3">
      <c r="A529" s="161" t="s">
        <v>2317</v>
      </c>
      <c r="B529" s="162" t="s">
        <v>28</v>
      </c>
      <c r="C529" s="170">
        <v>2534.04</v>
      </c>
      <c r="D529" s="171">
        <v>2534.04</v>
      </c>
      <c r="E529" s="165" t="s">
        <v>4078</v>
      </c>
      <c r="F529" s="166" t="s">
        <v>3485</v>
      </c>
      <c r="G529" s="172">
        <f>VLOOKUP(A529,РАСЧЕТ!$A$3:$AW$1220,49,0)</f>
        <v>5193.8760809939995</v>
      </c>
      <c r="H529" s="172">
        <f t="shared" si="8"/>
        <v>2659.8360809939995</v>
      </c>
    </row>
    <row r="530" spans="1:8" ht="12.6" customHeight="1" x14ac:dyDescent="0.3">
      <c r="A530" s="161" t="s">
        <v>1242</v>
      </c>
      <c r="B530" s="162" t="s">
        <v>128</v>
      </c>
      <c r="C530" s="170">
        <v>1438.82</v>
      </c>
      <c r="D530" s="171">
        <v>1438.82</v>
      </c>
      <c r="E530" s="165" t="s">
        <v>4078</v>
      </c>
      <c r="F530" s="166" t="s">
        <v>2864</v>
      </c>
      <c r="G530" s="172">
        <f>VLOOKUP(A530,РАСЧЕТ!$A$3:$AW$1220,49,0)</f>
        <v>1931.4630817439047</v>
      </c>
      <c r="H530" s="172">
        <f t="shared" si="8"/>
        <v>492.64308174390476</v>
      </c>
    </row>
    <row r="531" spans="1:8" ht="12.6" customHeight="1" x14ac:dyDescent="0.3">
      <c r="A531" s="161" t="s">
        <v>1423</v>
      </c>
      <c r="B531" s="162" t="s">
        <v>212</v>
      </c>
      <c r="C531" s="170">
        <v>1395.87</v>
      </c>
      <c r="D531" s="171">
        <v>1395.87</v>
      </c>
      <c r="E531" s="165" t="s">
        <v>4078</v>
      </c>
      <c r="F531" s="166" t="s">
        <v>2865</v>
      </c>
      <c r="G531" s="172">
        <f>VLOOKUP(A531,РАСЧЕТ!$A$3:$AW$1220,49,0)</f>
        <v>2804.5326901316794</v>
      </c>
      <c r="H531" s="172">
        <f t="shared" si="8"/>
        <v>1408.6626901316795</v>
      </c>
    </row>
    <row r="532" spans="1:8" ht="12.6" customHeight="1" x14ac:dyDescent="0.3">
      <c r="A532" s="161" t="s">
        <v>1388</v>
      </c>
      <c r="B532" s="162" t="s">
        <v>82</v>
      </c>
      <c r="C532" s="170">
        <v>2641.41</v>
      </c>
      <c r="D532" s="171">
        <v>2641.41</v>
      </c>
      <c r="E532" s="165" t="s">
        <v>4078</v>
      </c>
      <c r="F532" s="166" t="s">
        <v>2866</v>
      </c>
      <c r="G532" s="172">
        <f>VLOOKUP(A532,РАСЧЕТ!$A$3:$AW$1220,49,0)</f>
        <v>3545.8202843955264</v>
      </c>
      <c r="H532" s="172">
        <f t="shared" si="8"/>
        <v>904.41028439552656</v>
      </c>
    </row>
    <row r="533" spans="1:8" ht="12.6" customHeight="1" x14ac:dyDescent="0.3">
      <c r="A533" s="161" t="s">
        <v>1243</v>
      </c>
      <c r="B533" s="162" t="s">
        <v>92</v>
      </c>
      <c r="C533" s="170">
        <v>1679.34</v>
      </c>
      <c r="D533" s="171">
        <v>1679.34</v>
      </c>
      <c r="E533" s="165" t="s">
        <v>4078</v>
      </c>
      <c r="F533" s="166" t="s">
        <v>2867</v>
      </c>
      <c r="G533" s="172">
        <f>VLOOKUP(A533,РАСЧЕТ!$A$3:$AW$1220,49,0)</f>
        <v>2254.3345222742287</v>
      </c>
      <c r="H533" s="172">
        <f t="shared" si="8"/>
        <v>574.99452227422876</v>
      </c>
    </row>
    <row r="534" spans="1:8" ht="12.6" customHeight="1" x14ac:dyDescent="0.3">
      <c r="A534" s="161" t="s">
        <v>1414</v>
      </c>
      <c r="B534" s="162" t="s">
        <v>190</v>
      </c>
      <c r="C534" s="170">
        <v>1365.8</v>
      </c>
      <c r="D534" s="171">
        <v>1365.8</v>
      </c>
      <c r="E534" s="165" t="s">
        <v>4078</v>
      </c>
      <c r="F534" s="166" t="s">
        <v>2868</v>
      </c>
      <c r="G534" s="172">
        <f>VLOOKUP(A534,РАСЧЕТ!$A$3:$AW$1220,49,0)</f>
        <v>1833.448537297199</v>
      </c>
      <c r="H534" s="172">
        <f t="shared" si="8"/>
        <v>467.64853729719903</v>
      </c>
    </row>
    <row r="535" spans="1:8" ht="12.6" customHeight="1" x14ac:dyDescent="0.3">
      <c r="A535" s="161" t="s">
        <v>3573</v>
      </c>
      <c r="B535" s="162" t="s">
        <v>321</v>
      </c>
      <c r="C535" s="170">
        <v>1378.69</v>
      </c>
      <c r="D535" s="171">
        <v>1378.69</v>
      </c>
      <c r="E535" s="165" t="s">
        <v>4078</v>
      </c>
      <c r="F535" s="166" t="s">
        <v>4028</v>
      </c>
      <c r="G535" s="172">
        <f>VLOOKUP(A535,РАСЧЕТ!$A$3:$AW$1220,49,0)</f>
        <v>2287.733716703246</v>
      </c>
      <c r="H535" s="172">
        <f t="shared" si="8"/>
        <v>909.04371670324599</v>
      </c>
    </row>
    <row r="536" spans="1:8" ht="12.6" customHeight="1" x14ac:dyDescent="0.3">
      <c r="A536" s="161" t="s">
        <v>1230</v>
      </c>
      <c r="B536" s="162" t="s">
        <v>192</v>
      </c>
      <c r="C536" s="170">
        <v>3448.87</v>
      </c>
      <c r="D536" s="171">
        <v>3448.87</v>
      </c>
      <c r="E536" s="165" t="s">
        <v>4078</v>
      </c>
      <c r="F536" s="166" t="s">
        <v>2733</v>
      </c>
      <c r="G536" s="172">
        <f>VLOOKUP(A536,РАСЧЕТ!$A$3:$AW$1220,49,0)</f>
        <v>5387.8571690933795</v>
      </c>
      <c r="H536" s="172">
        <f t="shared" si="8"/>
        <v>1938.9871690933796</v>
      </c>
    </row>
    <row r="537" spans="1:8" ht="12.6" customHeight="1" x14ac:dyDescent="0.3">
      <c r="A537" s="161" t="s">
        <v>1507</v>
      </c>
      <c r="B537" s="162" t="s">
        <v>45</v>
      </c>
      <c r="C537" s="170">
        <v>1687.93</v>
      </c>
      <c r="D537" s="171">
        <v>1687.93</v>
      </c>
      <c r="E537" s="165" t="s">
        <v>4078</v>
      </c>
      <c r="F537" s="166" t="s">
        <v>2870</v>
      </c>
      <c r="G537" s="172">
        <f>VLOOKUP(A537,РАСЧЕТ!$A$3:$AW$1220,49,0)</f>
        <v>2265.8656451503116</v>
      </c>
      <c r="H537" s="172">
        <f t="shared" si="8"/>
        <v>577.93564515031153</v>
      </c>
    </row>
    <row r="538" spans="1:8" ht="12.6" customHeight="1" x14ac:dyDescent="0.3">
      <c r="A538" s="161" t="s">
        <v>2205</v>
      </c>
      <c r="B538" s="162" t="s">
        <v>185</v>
      </c>
      <c r="C538" s="170">
        <v>2534.04</v>
      </c>
      <c r="D538" s="171">
        <v>2534.04</v>
      </c>
      <c r="E538" s="165" t="s">
        <v>4078</v>
      </c>
      <c r="F538" s="166" t="s">
        <v>3482</v>
      </c>
      <c r="G538" s="172">
        <f>VLOOKUP(A538,РАСЧЕТ!$A$3:$AW$1220,49,0)</f>
        <v>3401.6812484444881</v>
      </c>
      <c r="H538" s="172">
        <f t="shared" si="8"/>
        <v>867.64124844448816</v>
      </c>
    </row>
    <row r="539" spans="1:8" ht="12.6" customHeight="1" x14ac:dyDescent="0.3">
      <c r="A539" s="161" t="s">
        <v>1484</v>
      </c>
      <c r="B539" s="162" t="s">
        <v>34</v>
      </c>
      <c r="C539" s="170">
        <v>1438.82</v>
      </c>
      <c r="D539" s="171">
        <v>1438.82</v>
      </c>
      <c r="E539" s="165" t="s">
        <v>4078</v>
      </c>
      <c r="F539" s="166" t="s">
        <v>2871</v>
      </c>
      <c r="G539" s="172">
        <f>VLOOKUP(A539,РАСЧЕТ!$A$3:$AW$1220,49,0)</f>
        <v>6713.7202734958692</v>
      </c>
      <c r="H539" s="172">
        <f t="shared" si="8"/>
        <v>5274.9002734958694</v>
      </c>
    </row>
    <row r="540" spans="1:8" ht="12.6" customHeight="1" x14ac:dyDescent="0.3">
      <c r="A540" s="161" t="s">
        <v>1232</v>
      </c>
      <c r="B540" s="162" t="s">
        <v>191</v>
      </c>
      <c r="C540" s="170">
        <v>1395.87</v>
      </c>
      <c r="D540" s="171">
        <v>1395.87</v>
      </c>
      <c r="E540" s="165" t="s">
        <v>4078</v>
      </c>
      <c r="F540" s="166" t="s">
        <v>2872</v>
      </c>
      <c r="G540" s="172">
        <f>VLOOKUP(A540,РАСЧЕТ!$A$3:$AW$1220,49,0)</f>
        <v>1873.8074673634896</v>
      </c>
      <c r="H540" s="172">
        <f t="shared" si="8"/>
        <v>477.93746736348976</v>
      </c>
    </row>
    <row r="541" spans="1:8" ht="12.6" customHeight="1" x14ac:dyDescent="0.3">
      <c r="A541" s="161" t="s">
        <v>1278</v>
      </c>
      <c r="B541" s="162" t="s">
        <v>188</v>
      </c>
      <c r="C541" s="170">
        <v>2641.41</v>
      </c>
      <c r="D541" s="171">
        <v>2641.41</v>
      </c>
      <c r="E541" s="165" t="s">
        <v>4078</v>
      </c>
      <c r="F541" s="166" t="s">
        <v>2873</v>
      </c>
      <c r="G541" s="172">
        <f>VLOOKUP(A541,РАСЧЕТ!$A$3:$AW$1220,49,0)</f>
        <v>3545.8202843955264</v>
      </c>
      <c r="H541" s="172">
        <f t="shared" si="8"/>
        <v>904.41028439552656</v>
      </c>
    </row>
    <row r="542" spans="1:8" ht="12.6" customHeight="1" x14ac:dyDescent="0.3">
      <c r="A542" s="161" t="s">
        <v>1228</v>
      </c>
      <c r="B542" s="162" t="s">
        <v>83</v>
      </c>
      <c r="C542" s="170">
        <v>1679.34</v>
      </c>
      <c r="D542" s="171">
        <v>1679.34</v>
      </c>
      <c r="E542" s="165" t="s">
        <v>4078</v>
      </c>
      <c r="F542" s="166" t="s">
        <v>2874</v>
      </c>
      <c r="G542" s="172">
        <f>VLOOKUP(A542,РАСЧЕТ!$A$3:$AW$1220,49,0)</f>
        <v>2254.3345222742287</v>
      </c>
      <c r="H542" s="172">
        <f t="shared" si="8"/>
        <v>574.99452227422876</v>
      </c>
    </row>
    <row r="543" spans="1:8" ht="12.6" customHeight="1" x14ac:dyDescent="0.3">
      <c r="A543" s="161" t="s">
        <v>1469</v>
      </c>
      <c r="B543" s="162" t="s">
        <v>242</v>
      </c>
      <c r="C543" s="168"/>
      <c r="D543" s="169"/>
      <c r="E543" s="165" t="s">
        <v>4078</v>
      </c>
      <c r="F543" s="166" t="s">
        <v>2875</v>
      </c>
      <c r="G543" s="172">
        <f>VLOOKUP(A543,РАСЧЕТ!$A$3:$AW$1220,49,0)</f>
        <v>0</v>
      </c>
      <c r="H543" s="172">
        <f t="shared" si="8"/>
        <v>0</v>
      </c>
    </row>
    <row r="544" spans="1:8" ht="12.6" customHeight="1" x14ac:dyDescent="0.3">
      <c r="A544" s="161" t="s">
        <v>3574</v>
      </c>
      <c r="B544" s="162" t="s">
        <v>242</v>
      </c>
      <c r="C544" s="170">
        <v>1365.8</v>
      </c>
      <c r="D544" s="171">
        <v>1365.8</v>
      </c>
      <c r="E544" s="165" t="s">
        <v>4029</v>
      </c>
      <c r="F544" s="166" t="s">
        <v>4030</v>
      </c>
      <c r="G544" s="172">
        <f>VLOOKUP(A544,РАСЧЕТ!$A$3:$AW$1220,49,0)</f>
        <v>1833.448537297199</v>
      </c>
      <c r="H544" s="172">
        <f t="shared" si="8"/>
        <v>467.64853729719903</v>
      </c>
    </row>
    <row r="545" spans="1:8" ht="12.6" customHeight="1" x14ac:dyDescent="0.3">
      <c r="A545" s="161" t="s">
        <v>3575</v>
      </c>
      <c r="B545" s="162" t="s">
        <v>147</v>
      </c>
      <c r="C545" s="170">
        <v>1378.69</v>
      </c>
      <c r="D545" s="171">
        <v>1378.69</v>
      </c>
      <c r="E545" s="165" t="s">
        <v>4078</v>
      </c>
      <c r="F545" s="166" t="s">
        <v>4031</v>
      </c>
      <c r="G545" s="172">
        <f>VLOOKUP(A545,РАСЧЕТ!$A$3:$AW$1220,49,0)</f>
        <v>1850.7452216113236</v>
      </c>
      <c r="H545" s="172">
        <f t="shared" si="8"/>
        <v>472.05522161132353</v>
      </c>
    </row>
    <row r="546" spans="1:8" ht="12.6" customHeight="1" x14ac:dyDescent="0.3">
      <c r="A546" s="161" t="s">
        <v>1922</v>
      </c>
      <c r="B546" s="162" t="s">
        <v>74</v>
      </c>
      <c r="C546" s="170">
        <v>1687.93</v>
      </c>
      <c r="D546" s="171">
        <v>1687.93</v>
      </c>
      <c r="E546" s="165" t="s">
        <v>4078</v>
      </c>
      <c r="F546" s="166" t="s">
        <v>2877</v>
      </c>
      <c r="G546" s="172">
        <f>VLOOKUP(A546,РАСЧЕТ!$A$3:$AW$1220,49,0)</f>
        <v>2265.8656451503116</v>
      </c>
      <c r="H546" s="172">
        <f t="shared" si="8"/>
        <v>577.93564515031153</v>
      </c>
    </row>
    <row r="547" spans="1:8" ht="12.6" customHeight="1" x14ac:dyDescent="0.3">
      <c r="A547" s="161" t="s">
        <v>1256</v>
      </c>
      <c r="B547" s="162" t="s">
        <v>118</v>
      </c>
      <c r="C547" s="170">
        <v>2534.04</v>
      </c>
      <c r="D547" s="171">
        <v>2534.04</v>
      </c>
      <c r="E547" s="165" t="s">
        <v>4078</v>
      </c>
      <c r="F547" s="166" t="s">
        <v>2878</v>
      </c>
      <c r="G547" s="172">
        <f>VLOOKUP(A547,РАСЧЕТ!$A$3:$AW$1220,49,0)</f>
        <v>3401.6812484444881</v>
      </c>
      <c r="H547" s="172">
        <f t="shared" si="8"/>
        <v>867.64124844448816</v>
      </c>
    </row>
    <row r="548" spans="1:8" ht="12.6" customHeight="1" x14ac:dyDescent="0.3">
      <c r="A548" s="161" t="s">
        <v>1485</v>
      </c>
      <c r="B548" s="162" t="s">
        <v>258</v>
      </c>
      <c r="C548" s="170">
        <v>2396.6</v>
      </c>
      <c r="D548" s="171">
        <v>2396.6</v>
      </c>
      <c r="E548" s="165" t="s">
        <v>4078</v>
      </c>
      <c r="F548" s="166" t="s">
        <v>2734</v>
      </c>
      <c r="G548" s="172">
        <f>VLOOKUP(A548,РАСЧЕТ!$A$3:$AW$1220,49,0)</f>
        <v>3217.1832824271601</v>
      </c>
      <c r="H548" s="172">
        <f t="shared" si="8"/>
        <v>820.58328242716016</v>
      </c>
    </row>
    <row r="549" spans="1:8" ht="12.6" customHeight="1" x14ac:dyDescent="0.3">
      <c r="A549" s="161" t="s">
        <v>1417</v>
      </c>
      <c r="B549" s="162" t="s">
        <v>41</v>
      </c>
      <c r="C549" s="170">
        <v>1438.82</v>
      </c>
      <c r="D549" s="171">
        <v>1438.82</v>
      </c>
      <c r="E549" s="165" t="s">
        <v>4078</v>
      </c>
      <c r="F549" s="166" t="s">
        <v>2879</v>
      </c>
      <c r="G549" s="172">
        <f>VLOOKUP(A549,РАСЧЕТ!$A$3:$AW$1220,49,0)</f>
        <v>1931.4630817439047</v>
      </c>
      <c r="H549" s="172">
        <f t="shared" si="8"/>
        <v>492.64308174390476</v>
      </c>
    </row>
    <row r="550" spans="1:8" ht="12.6" customHeight="1" x14ac:dyDescent="0.3">
      <c r="A550" s="161" t="s">
        <v>1260</v>
      </c>
      <c r="B550" s="162" t="s">
        <v>78</v>
      </c>
      <c r="C550" s="170">
        <v>1395.87</v>
      </c>
      <c r="D550" s="171">
        <v>1395.87</v>
      </c>
      <c r="E550" s="165" t="s">
        <v>4078</v>
      </c>
      <c r="F550" s="166" t="s">
        <v>2880</v>
      </c>
      <c r="G550" s="172">
        <f>VLOOKUP(A550,РАСЧЕТ!$A$3:$AW$1220,49,0)</f>
        <v>841.22359303990356</v>
      </c>
      <c r="H550" s="172">
        <f t="shared" si="8"/>
        <v>-554.64640696009633</v>
      </c>
    </row>
    <row r="551" spans="1:8" ht="12.6" customHeight="1" x14ac:dyDescent="0.3">
      <c r="A551" s="161" t="s">
        <v>2052</v>
      </c>
      <c r="B551" s="162" t="s">
        <v>265</v>
      </c>
      <c r="C551" s="170">
        <v>2641.41</v>
      </c>
      <c r="D551" s="171">
        <v>2641.41</v>
      </c>
      <c r="E551" s="165" t="s">
        <v>4078</v>
      </c>
      <c r="F551" s="166" t="s">
        <v>2881</v>
      </c>
      <c r="G551" s="172">
        <f>VLOOKUP(A551,РАСЧЕТ!$A$3:$AW$1220,49,0)</f>
        <v>3545.8202843955264</v>
      </c>
      <c r="H551" s="172">
        <f t="shared" si="8"/>
        <v>904.41028439552656</v>
      </c>
    </row>
    <row r="552" spans="1:8" ht="12.6" customHeight="1" x14ac:dyDescent="0.3">
      <c r="A552" s="161" t="s">
        <v>2244</v>
      </c>
      <c r="B552" s="162" t="s">
        <v>234</v>
      </c>
      <c r="C552" s="170">
        <v>1679.34</v>
      </c>
      <c r="D552" s="171">
        <v>1679.34</v>
      </c>
      <c r="E552" s="165" t="s">
        <v>4078</v>
      </c>
      <c r="F552" s="166" t="s">
        <v>3458</v>
      </c>
      <c r="G552" s="172">
        <f>VLOOKUP(A552,РАСЧЕТ!$A$3:$AW$1220,49,0)</f>
        <v>2254.3345222742287</v>
      </c>
      <c r="H552" s="172">
        <f t="shared" si="8"/>
        <v>574.99452227422876</v>
      </c>
    </row>
    <row r="553" spans="1:8" ht="12.6" customHeight="1" x14ac:dyDescent="0.3">
      <c r="A553" s="161" t="s">
        <v>1378</v>
      </c>
      <c r="B553" s="162" t="s">
        <v>158</v>
      </c>
      <c r="C553" s="168"/>
      <c r="D553" s="169"/>
      <c r="E553" s="165" t="s">
        <v>4078</v>
      </c>
      <c r="F553" s="166" t="s">
        <v>2882</v>
      </c>
      <c r="G553" s="172">
        <f>VLOOKUP(A553,РАСЧЕТ!$A$3:$AW$1220,49,0)</f>
        <v>0</v>
      </c>
      <c r="H553" s="172">
        <f t="shared" si="8"/>
        <v>0</v>
      </c>
    </row>
    <row r="554" spans="1:8" ht="12.6" customHeight="1" x14ac:dyDescent="0.3">
      <c r="A554" s="161" t="s">
        <v>3576</v>
      </c>
      <c r="B554" s="162" t="s">
        <v>158</v>
      </c>
      <c r="C554" s="170">
        <v>1365.8</v>
      </c>
      <c r="D554" s="171">
        <v>1365.8</v>
      </c>
      <c r="E554" s="165" t="s">
        <v>4032</v>
      </c>
      <c r="F554" s="166" t="s">
        <v>4033</v>
      </c>
      <c r="G554" s="172">
        <f>VLOOKUP(A554,РАСЧЕТ!$A$3:$AW$1220,49,0)</f>
        <v>1833.448537297199</v>
      </c>
      <c r="H554" s="172">
        <f t="shared" si="8"/>
        <v>467.64853729719903</v>
      </c>
    </row>
    <row r="555" spans="1:8" ht="12.6" customHeight="1" x14ac:dyDescent="0.3">
      <c r="A555" s="161" t="s">
        <v>1276</v>
      </c>
      <c r="B555" s="162" t="s">
        <v>51</v>
      </c>
      <c r="C555" s="170">
        <v>1378.69</v>
      </c>
      <c r="D555" s="171">
        <v>1378.69</v>
      </c>
      <c r="E555" s="165" t="s">
        <v>4078</v>
      </c>
      <c r="F555" s="166" t="s">
        <v>2883</v>
      </c>
      <c r="G555" s="172">
        <f>VLOOKUP(A555,РАСЧЕТ!$A$3:$AW$1220,49,0)</f>
        <v>1850.7452216113236</v>
      </c>
      <c r="H555" s="172">
        <f t="shared" si="8"/>
        <v>472.05522161132353</v>
      </c>
    </row>
    <row r="556" spans="1:8" ht="12.6" customHeight="1" x14ac:dyDescent="0.3">
      <c r="A556" s="161" t="s">
        <v>1247</v>
      </c>
      <c r="B556" s="162" t="s">
        <v>227</v>
      </c>
      <c r="C556" s="170">
        <v>1687.93</v>
      </c>
      <c r="D556" s="171">
        <v>1687.93</v>
      </c>
      <c r="E556" s="165" t="s">
        <v>4078</v>
      </c>
      <c r="F556" s="166" t="s">
        <v>2884</v>
      </c>
      <c r="G556" s="172">
        <f>VLOOKUP(A556,РАСЧЕТ!$A$3:$AW$1220,49,0)</f>
        <v>2265.8656451503116</v>
      </c>
      <c r="H556" s="172">
        <f t="shared" si="8"/>
        <v>577.93564515031153</v>
      </c>
    </row>
    <row r="557" spans="1:8" ht="12.6" customHeight="1" x14ac:dyDescent="0.3">
      <c r="A557" s="161" t="s">
        <v>1499</v>
      </c>
      <c r="B557" s="162" t="s">
        <v>235</v>
      </c>
      <c r="C557" s="170">
        <v>2534.04</v>
      </c>
      <c r="D557" s="171">
        <v>2534.04</v>
      </c>
      <c r="E557" s="165" t="s">
        <v>4078</v>
      </c>
      <c r="F557" s="166" t="s">
        <v>2885</v>
      </c>
      <c r="G557" s="172">
        <f>VLOOKUP(A557,РАСЧЕТ!$A$3:$AW$1220,49,0)</f>
        <v>6140.1294260496852</v>
      </c>
      <c r="H557" s="172">
        <f t="shared" si="8"/>
        <v>3606.0894260496852</v>
      </c>
    </row>
    <row r="558" spans="1:8" ht="12.6" customHeight="1" x14ac:dyDescent="0.3">
      <c r="A558" s="161" t="s">
        <v>1428</v>
      </c>
      <c r="B558" s="162" t="s">
        <v>172</v>
      </c>
      <c r="C558" s="170">
        <v>1438.82</v>
      </c>
      <c r="D558" s="171">
        <v>1438.82</v>
      </c>
      <c r="E558" s="165" t="s">
        <v>4078</v>
      </c>
      <c r="F558" s="166" t="s">
        <v>2886</v>
      </c>
      <c r="G558" s="172">
        <f>VLOOKUP(A558,РАСЧЕТ!$A$3:$AW$1220,49,0)</f>
        <v>1705.0747067530415</v>
      </c>
      <c r="H558" s="172">
        <f t="shared" si="8"/>
        <v>266.25470675304155</v>
      </c>
    </row>
    <row r="559" spans="1:8" ht="12.6" customHeight="1" x14ac:dyDescent="0.3">
      <c r="A559" s="161" t="s">
        <v>1277</v>
      </c>
      <c r="B559" s="162" t="s">
        <v>202</v>
      </c>
      <c r="C559" s="170">
        <v>1395.87</v>
      </c>
      <c r="D559" s="171">
        <v>1395.87</v>
      </c>
      <c r="E559" s="165" t="s">
        <v>4078</v>
      </c>
      <c r="F559" s="166" t="s">
        <v>2887</v>
      </c>
      <c r="G559" s="172">
        <f>VLOOKUP(A559,РАСЧЕТ!$A$3:$AW$1220,49,0)</f>
        <v>1873.8074673634896</v>
      </c>
      <c r="H559" s="172">
        <f t="shared" si="8"/>
        <v>477.93746736348976</v>
      </c>
    </row>
    <row r="560" spans="1:8" ht="12.6" customHeight="1" x14ac:dyDescent="0.3">
      <c r="A560" s="161" t="s">
        <v>1265</v>
      </c>
      <c r="B560" s="162" t="s">
        <v>266</v>
      </c>
      <c r="C560" s="170">
        <v>2392.3000000000002</v>
      </c>
      <c r="D560" s="171">
        <v>2392.3000000000002</v>
      </c>
      <c r="E560" s="165" t="s">
        <v>4078</v>
      </c>
      <c r="F560" s="166" t="s">
        <v>2735</v>
      </c>
      <c r="G560" s="172">
        <f>VLOOKUP(A560,РАСЧЕТ!$A$3:$AW$1220,49,0)</f>
        <v>3211.4177209891191</v>
      </c>
      <c r="H560" s="172">
        <f t="shared" si="8"/>
        <v>819.11772098911888</v>
      </c>
    </row>
    <row r="561" spans="1:8" ht="12.6" customHeight="1" x14ac:dyDescent="0.3">
      <c r="A561" s="161" t="s">
        <v>1905</v>
      </c>
      <c r="B561" s="162" t="s">
        <v>336</v>
      </c>
      <c r="C561" s="170">
        <v>2641.41</v>
      </c>
      <c r="D561" s="171">
        <v>2641.41</v>
      </c>
      <c r="E561" s="165" t="s">
        <v>4078</v>
      </c>
      <c r="F561" s="166" t="s">
        <v>2888</v>
      </c>
      <c r="G561" s="172">
        <f>VLOOKUP(A561,РАСЧЕТ!$A$3:$AW$1220,49,0)</f>
        <v>3545.8202843955264</v>
      </c>
      <c r="H561" s="172">
        <f t="shared" si="8"/>
        <v>904.41028439552656</v>
      </c>
    </row>
    <row r="562" spans="1:8" ht="12.6" customHeight="1" x14ac:dyDescent="0.3">
      <c r="A562" s="161" t="s">
        <v>1219</v>
      </c>
      <c r="B562" s="162" t="s">
        <v>70</v>
      </c>
      <c r="C562" s="170">
        <v>1679.34</v>
      </c>
      <c r="D562" s="171">
        <v>1679.34</v>
      </c>
      <c r="E562" s="165" t="s">
        <v>4078</v>
      </c>
      <c r="F562" s="166" t="s">
        <v>2889</v>
      </c>
      <c r="G562" s="172">
        <f>VLOOKUP(A562,РАСЧЕТ!$A$3:$AW$1220,49,0)</f>
        <v>3156.1201691994256</v>
      </c>
      <c r="H562" s="172">
        <f t="shared" si="8"/>
        <v>1476.7801691994257</v>
      </c>
    </row>
    <row r="563" spans="1:8" ht="12.6" customHeight="1" x14ac:dyDescent="0.3">
      <c r="A563" s="161" t="s">
        <v>1486</v>
      </c>
      <c r="B563" s="162" t="s">
        <v>76</v>
      </c>
      <c r="C563" s="170">
        <v>1365.8</v>
      </c>
      <c r="D563" s="171">
        <v>1365.8</v>
      </c>
      <c r="E563" s="165" t="s">
        <v>4078</v>
      </c>
      <c r="F563" s="166" t="s">
        <v>2890</v>
      </c>
      <c r="G563" s="172">
        <f>VLOOKUP(A563,РАСЧЕТ!$A$3:$AW$1220,49,0)</f>
        <v>1858.4860119375696</v>
      </c>
      <c r="H563" s="172">
        <f t="shared" si="8"/>
        <v>492.68601193756967</v>
      </c>
    </row>
    <row r="564" spans="1:8" ht="12.6" customHeight="1" x14ac:dyDescent="0.3">
      <c r="A564" s="161" t="s">
        <v>2331</v>
      </c>
      <c r="B564" s="162" t="s">
        <v>56</v>
      </c>
      <c r="C564" s="170">
        <v>1378.69</v>
      </c>
      <c r="D564" s="171">
        <v>1378.69</v>
      </c>
      <c r="E564" s="165" t="s">
        <v>4078</v>
      </c>
      <c r="F564" s="166" t="s">
        <v>3450</v>
      </c>
      <c r="G564" s="172">
        <f>VLOOKUP(A564,РАСЧЕТ!$A$3:$AW$1220,49,0)</f>
        <v>1850.7452216113236</v>
      </c>
      <c r="H564" s="172">
        <f t="shared" si="8"/>
        <v>472.05522161132353</v>
      </c>
    </row>
    <row r="565" spans="1:8" ht="12.6" customHeight="1" x14ac:dyDescent="0.3">
      <c r="A565" s="161" t="s">
        <v>1439</v>
      </c>
      <c r="B565" s="162" t="s">
        <v>311</v>
      </c>
      <c r="C565" s="170">
        <v>1687.93</v>
      </c>
      <c r="D565" s="171">
        <v>1687.93</v>
      </c>
      <c r="E565" s="165" t="s">
        <v>4078</v>
      </c>
      <c r="F565" s="166" t="s">
        <v>2891</v>
      </c>
      <c r="G565" s="172">
        <f>VLOOKUP(A565,РАСЧЕТ!$A$3:$AW$1220,49,0)</f>
        <v>2265.8656451503116</v>
      </c>
      <c r="H565" s="172">
        <f t="shared" si="8"/>
        <v>577.93564515031153</v>
      </c>
    </row>
    <row r="566" spans="1:8" ht="12.6" customHeight="1" x14ac:dyDescent="0.3">
      <c r="A566" s="161" t="s">
        <v>1279</v>
      </c>
      <c r="B566" s="162" t="s">
        <v>200</v>
      </c>
      <c r="C566" s="170">
        <v>2534.04</v>
      </c>
      <c r="D566" s="171">
        <v>2534.04</v>
      </c>
      <c r="E566" s="165" t="s">
        <v>4078</v>
      </c>
      <c r="F566" s="166" t="s">
        <v>2892</v>
      </c>
      <c r="G566" s="172">
        <f>VLOOKUP(A566,РАСЧЕТ!$A$3:$AW$1220,49,0)</f>
        <v>3401.6812484444881</v>
      </c>
      <c r="H566" s="172">
        <f t="shared" si="8"/>
        <v>867.64124844448816</v>
      </c>
    </row>
    <row r="567" spans="1:8" ht="12.6" customHeight="1" x14ac:dyDescent="0.3">
      <c r="A567" s="161" t="s">
        <v>1407</v>
      </c>
      <c r="B567" s="162" t="s">
        <v>93</v>
      </c>
      <c r="C567" s="170">
        <v>1438.82</v>
      </c>
      <c r="D567" s="171">
        <v>1438.82</v>
      </c>
      <c r="E567" s="165" t="s">
        <v>4078</v>
      </c>
      <c r="F567" s="166" t="s">
        <v>2893</v>
      </c>
      <c r="G567" s="172">
        <f>VLOOKUP(A567,РАСЧЕТ!$A$3:$AW$1220,49,0)</f>
        <v>867.10739590266974</v>
      </c>
      <c r="H567" s="172">
        <f t="shared" si="8"/>
        <v>-571.7126040973302</v>
      </c>
    </row>
    <row r="568" spans="1:8" ht="12.6" customHeight="1" x14ac:dyDescent="0.3">
      <c r="A568" s="161" t="s">
        <v>1500</v>
      </c>
      <c r="B568" s="162" t="s">
        <v>105</v>
      </c>
      <c r="C568" s="163">
        <v>240.67</v>
      </c>
      <c r="D568" s="164">
        <v>240.67</v>
      </c>
      <c r="E568" s="165" t="s">
        <v>4078</v>
      </c>
      <c r="F568" s="166" t="s">
        <v>2894</v>
      </c>
      <c r="G568" s="172">
        <f>VLOOKUP(A568,РАСЧЕТ!$A$3:$AW$1220,49,0)</f>
        <v>323.07025299370508</v>
      </c>
      <c r="H568" s="172">
        <f t="shared" si="8"/>
        <v>82.400252993705095</v>
      </c>
    </row>
    <row r="569" spans="1:8" ht="12.6" customHeight="1" x14ac:dyDescent="0.3">
      <c r="A569" s="161" t="s">
        <v>3588</v>
      </c>
      <c r="B569" s="162" t="s">
        <v>105</v>
      </c>
      <c r="C569" s="170">
        <v>1155.2</v>
      </c>
      <c r="D569" s="171">
        <v>1155.2</v>
      </c>
      <c r="E569" s="165" t="s">
        <v>4080</v>
      </c>
      <c r="F569" s="166" t="s">
        <v>4081</v>
      </c>
      <c r="G569" s="172">
        <f>VLOOKUP(A569,РАСЧЕТ!$A$3:$AW$1220,49,0)</f>
        <v>1550.7372143697846</v>
      </c>
      <c r="H569" s="172">
        <f t="shared" si="8"/>
        <v>395.53721436978458</v>
      </c>
    </row>
    <row r="570" spans="1:8" ht="12.6" customHeight="1" x14ac:dyDescent="0.3">
      <c r="A570" s="161" t="s">
        <v>1420</v>
      </c>
      <c r="B570" s="162" t="s">
        <v>166</v>
      </c>
      <c r="C570" s="170">
        <v>2641.41</v>
      </c>
      <c r="D570" s="171">
        <v>2641.41</v>
      </c>
      <c r="E570" s="165" t="s">
        <v>4078</v>
      </c>
      <c r="F570" s="166" t="s">
        <v>2895</v>
      </c>
      <c r="G570" s="172">
        <f>VLOOKUP(A570,РАСЧЕТ!$A$3:$AW$1220,49,0)</f>
        <v>3143.6760431716975</v>
      </c>
      <c r="H570" s="172">
        <f t="shared" si="8"/>
        <v>502.26604317169767</v>
      </c>
    </row>
    <row r="571" spans="1:8" ht="12.6" customHeight="1" x14ac:dyDescent="0.3">
      <c r="A571" s="161" t="s">
        <v>1281</v>
      </c>
      <c r="B571" s="162" t="s">
        <v>253</v>
      </c>
      <c r="C571" s="170">
        <v>1679.34</v>
      </c>
      <c r="D571" s="171">
        <v>1679.34</v>
      </c>
      <c r="E571" s="165" t="s">
        <v>4078</v>
      </c>
      <c r="F571" s="166" t="s">
        <v>2896</v>
      </c>
      <c r="G571" s="172">
        <f>VLOOKUP(A571,РАСЧЕТ!$A$3:$AW$1220,49,0)</f>
        <v>2254.3345222742287</v>
      </c>
      <c r="H571" s="172">
        <f t="shared" si="8"/>
        <v>574.99452227422876</v>
      </c>
    </row>
    <row r="572" spans="1:8" ht="12.6" customHeight="1" x14ac:dyDescent="0.3">
      <c r="A572" s="161" t="s">
        <v>1248</v>
      </c>
      <c r="B572" s="162" t="s">
        <v>53</v>
      </c>
      <c r="C572" s="170">
        <v>2456.73</v>
      </c>
      <c r="D572" s="171">
        <v>2456.73</v>
      </c>
      <c r="E572" s="165" t="s">
        <v>4078</v>
      </c>
      <c r="F572" s="166" t="s">
        <v>2721</v>
      </c>
      <c r="G572" s="172">
        <f>VLOOKUP(A572,РАСЧЕТ!$A$3:$AW$1220,49,0)</f>
        <v>3297.9011425597419</v>
      </c>
      <c r="H572" s="172">
        <f t="shared" si="8"/>
        <v>841.17114255974184</v>
      </c>
    </row>
    <row r="573" spans="1:8" ht="12.6" customHeight="1" x14ac:dyDescent="0.3">
      <c r="A573" s="161" t="s">
        <v>1470</v>
      </c>
      <c r="B573" s="162" t="s">
        <v>164</v>
      </c>
      <c r="C573" s="170">
        <v>3603.48</v>
      </c>
      <c r="D573" s="171">
        <v>3603.48</v>
      </c>
      <c r="E573" s="165" t="s">
        <v>4078</v>
      </c>
      <c r="F573" s="166" t="s">
        <v>2736</v>
      </c>
      <c r="G573" s="172">
        <f>VLOOKUP(A573,РАСЧЕТ!$A$3:$AW$1220,49,0)</f>
        <v>4837.3060465168237</v>
      </c>
      <c r="H573" s="172">
        <f t="shared" si="8"/>
        <v>1233.8260465168237</v>
      </c>
    </row>
    <row r="574" spans="1:8" ht="12.6" customHeight="1" x14ac:dyDescent="0.3">
      <c r="A574" s="161" t="s">
        <v>1253</v>
      </c>
      <c r="B574" s="162" t="s">
        <v>49</v>
      </c>
      <c r="C574" s="170">
        <v>1365.8</v>
      </c>
      <c r="D574" s="171">
        <v>1365.8</v>
      </c>
      <c r="E574" s="165" t="s">
        <v>4078</v>
      </c>
      <c r="F574" s="166" t="s">
        <v>2897</v>
      </c>
      <c r="G574" s="172">
        <f>VLOOKUP(A574,РАСЧЕТ!$A$3:$AW$1220,49,0)</f>
        <v>1833.448537297199</v>
      </c>
      <c r="H574" s="172">
        <f t="shared" si="8"/>
        <v>467.64853729719903</v>
      </c>
    </row>
    <row r="575" spans="1:8" ht="12.6" customHeight="1" x14ac:dyDescent="0.3">
      <c r="A575" s="161" t="s">
        <v>1220</v>
      </c>
      <c r="B575" s="162" t="s">
        <v>285</v>
      </c>
      <c r="C575" s="170">
        <v>1378.69</v>
      </c>
      <c r="D575" s="171">
        <v>1378.69</v>
      </c>
      <c r="E575" s="165" t="s">
        <v>4078</v>
      </c>
      <c r="F575" s="166" t="s">
        <v>2898</v>
      </c>
      <c r="G575" s="172">
        <f>VLOOKUP(A575,РАСЧЕТ!$A$3:$AW$1220,49,0)</f>
        <v>1682.1648946473615</v>
      </c>
      <c r="H575" s="172">
        <f t="shared" si="8"/>
        <v>303.47489464736145</v>
      </c>
    </row>
    <row r="576" spans="1:8" ht="12.6" customHeight="1" x14ac:dyDescent="0.3">
      <c r="A576" s="161" t="s">
        <v>1381</v>
      </c>
      <c r="B576" s="162" t="s">
        <v>66</v>
      </c>
      <c r="C576" s="170">
        <v>1687.93</v>
      </c>
      <c r="D576" s="171">
        <v>1687.93</v>
      </c>
      <c r="E576" s="165" t="s">
        <v>4078</v>
      </c>
      <c r="F576" s="166" t="s">
        <v>2899</v>
      </c>
      <c r="G576" s="172">
        <f>VLOOKUP(A576,РАСЧЕТ!$A$3:$AW$1220,49,0)</f>
        <v>2265.8656451503116</v>
      </c>
      <c r="H576" s="172">
        <f t="shared" si="8"/>
        <v>577.93564515031153</v>
      </c>
    </row>
    <row r="577" spans="1:8" ht="12.6" customHeight="1" x14ac:dyDescent="0.3">
      <c r="A577" s="161" t="s">
        <v>1415</v>
      </c>
      <c r="B577" s="162" t="s">
        <v>103</v>
      </c>
      <c r="C577" s="170">
        <v>2534.04</v>
      </c>
      <c r="D577" s="171">
        <v>2534.04</v>
      </c>
      <c r="E577" s="165" t="s">
        <v>4078</v>
      </c>
      <c r="F577" s="166" t="s">
        <v>2900</v>
      </c>
      <c r="G577" s="172">
        <f>VLOOKUP(A577,РАСЧЕТ!$A$3:$AW$1220,49,0)</f>
        <v>4894.8400326885494</v>
      </c>
      <c r="H577" s="172">
        <f t="shared" si="8"/>
        <v>2360.8000326885494</v>
      </c>
    </row>
    <row r="578" spans="1:8" ht="12.6" customHeight="1" x14ac:dyDescent="0.3">
      <c r="A578" s="161" t="s">
        <v>1268</v>
      </c>
      <c r="B578" s="162" t="s">
        <v>104</v>
      </c>
      <c r="C578" s="170">
        <v>1438.82</v>
      </c>
      <c r="D578" s="171">
        <v>1438.82</v>
      </c>
      <c r="E578" s="165" t="s">
        <v>4078</v>
      </c>
      <c r="F578" s="166" t="s">
        <v>2901</v>
      </c>
      <c r="G578" s="172">
        <f>VLOOKUP(A578,РАСЧЕТ!$A$3:$AW$1220,49,0)</f>
        <v>3016.1686901312555</v>
      </c>
      <c r="H578" s="172">
        <f t="shared" ref="H578:H641" si="9">G578-D578</f>
        <v>1577.3486901312556</v>
      </c>
    </row>
    <row r="579" spans="1:8" ht="12.6" customHeight="1" x14ac:dyDescent="0.3">
      <c r="A579" s="161" t="s">
        <v>1508</v>
      </c>
      <c r="B579" s="162" t="s">
        <v>65</v>
      </c>
      <c r="C579" s="170">
        <v>1395.87</v>
      </c>
      <c r="D579" s="171">
        <v>1395.87</v>
      </c>
      <c r="E579" s="165" t="s">
        <v>4078</v>
      </c>
      <c r="F579" s="166" t="s">
        <v>2902</v>
      </c>
      <c r="G579" s="172">
        <f>VLOOKUP(A579,РАСЧЕТ!$A$3:$AW$1220,49,0)</f>
        <v>1873.8074673634896</v>
      </c>
      <c r="H579" s="172">
        <f t="shared" si="9"/>
        <v>477.93746736348976</v>
      </c>
    </row>
    <row r="580" spans="1:8" ht="12.6" customHeight="1" x14ac:dyDescent="0.3">
      <c r="A580" s="161" t="s">
        <v>2284</v>
      </c>
      <c r="B580" s="162" t="s">
        <v>106</v>
      </c>
      <c r="C580" s="170">
        <v>2641.41</v>
      </c>
      <c r="D580" s="171">
        <v>2641.41</v>
      </c>
      <c r="E580" s="165" t="s">
        <v>4078</v>
      </c>
      <c r="F580" s="166" t="s">
        <v>3494</v>
      </c>
      <c r="G580" s="172">
        <f>VLOOKUP(A580,РАСЧЕТ!$A$3:$AW$1220,49,0)</f>
        <v>5927.460091742214</v>
      </c>
      <c r="H580" s="172">
        <f t="shared" si="9"/>
        <v>3286.0500917422141</v>
      </c>
    </row>
    <row r="581" spans="1:8" ht="12.6" customHeight="1" x14ac:dyDescent="0.3">
      <c r="A581" s="161" t="s">
        <v>1385</v>
      </c>
      <c r="B581" s="162" t="s">
        <v>91</v>
      </c>
      <c r="C581" s="170">
        <v>1679.34</v>
      </c>
      <c r="D581" s="171">
        <v>1679.34</v>
      </c>
      <c r="E581" s="165" t="s">
        <v>4078</v>
      </c>
      <c r="F581" s="166" t="s">
        <v>2903</v>
      </c>
      <c r="G581" s="172">
        <f>VLOOKUP(A581,РАСЧЕТ!$A$3:$AW$1220,49,0)</f>
        <v>2254.3345222742287</v>
      </c>
      <c r="H581" s="172">
        <f t="shared" si="9"/>
        <v>574.99452227422876</v>
      </c>
    </row>
    <row r="582" spans="1:8" ht="12.6" customHeight="1" x14ac:dyDescent="0.3">
      <c r="A582" s="161" t="s">
        <v>1379</v>
      </c>
      <c r="B582" s="162" t="s">
        <v>67</v>
      </c>
      <c r="C582" s="170">
        <v>1365.8</v>
      </c>
      <c r="D582" s="171">
        <v>1365.8</v>
      </c>
      <c r="E582" s="165" t="s">
        <v>4078</v>
      </c>
      <c r="F582" s="166" t="s">
        <v>2904</v>
      </c>
      <c r="G582" s="172">
        <f>VLOOKUP(A582,РАСЧЕТ!$A$3:$AW$1220,49,0)</f>
        <v>1833.448537297199</v>
      </c>
      <c r="H582" s="172">
        <f t="shared" si="9"/>
        <v>467.64853729719903</v>
      </c>
    </row>
    <row r="583" spans="1:8" ht="12.6" customHeight="1" x14ac:dyDescent="0.3">
      <c r="A583" s="161" t="s">
        <v>1280</v>
      </c>
      <c r="B583" s="162" t="s">
        <v>220</v>
      </c>
      <c r="C583" s="170">
        <v>1378.69</v>
      </c>
      <c r="D583" s="171">
        <v>1378.69</v>
      </c>
      <c r="E583" s="165" t="s">
        <v>4078</v>
      </c>
      <c r="F583" s="166" t="s">
        <v>2905</v>
      </c>
      <c r="G583" s="172">
        <f>VLOOKUP(A583,РАСЧЕТ!$A$3:$AW$1220,49,0)</f>
        <v>1850.7452216113236</v>
      </c>
      <c r="H583" s="172">
        <f t="shared" si="9"/>
        <v>472.05522161132353</v>
      </c>
    </row>
    <row r="584" spans="1:8" ht="12.6" customHeight="1" x14ac:dyDescent="0.3">
      <c r="A584" s="161" t="s">
        <v>1254</v>
      </c>
      <c r="B584" s="162" t="s">
        <v>59</v>
      </c>
      <c r="C584" s="170">
        <v>3466.05</v>
      </c>
      <c r="D584" s="171">
        <v>3466.05</v>
      </c>
      <c r="E584" s="165" t="s">
        <v>4078</v>
      </c>
      <c r="F584" s="166" t="s">
        <v>2737</v>
      </c>
      <c r="G584" s="172">
        <f>VLOOKUP(A584,РАСЧЕТ!$A$3:$AW$1220,49,0)</f>
        <v>4652.8080804994961</v>
      </c>
      <c r="H584" s="172">
        <f t="shared" si="9"/>
        <v>1186.7580804994959</v>
      </c>
    </row>
    <row r="585" spans="1:8" ht="12.6" customHeight="1" x14ac:dyDescent="0.3">
      <c r="A585" s="161" t="s">
        <v>1250</v>
      </c>
      <c r="B585" s="162" t="s">
        <v>228</v>
      </c>
      <c r="C585" s="170">
        <v>1687.93</v>
      </c>
      <c r="D585" s="171">
        <v>1687.93</v>
      </c>
      <c r="E585" s="165" t="s">
        <v>4078</v>
      </c>
      <c r="F585" s="166" t="s">
        <v>2906</v>
      </c>
      <c r="G585" s="172">
        <f>VLOOKUP(A585,РАСЧЕТ!$A$3:$AW$1220,49,0)</f>
        <v>2314.9999239827366</v>
      </c>
      <c r="H585" s="172">
        <f t="shared" si="9"/>
        <v>627.06992398273655</v>
      </c>
    </row>
    <row r="586" spans="1:8" ht="12.6" customHeight="1" x14ac:dyDescent="0.3">
      <c r="A586" s="161" t="s">
        <v>1216</v>
      </c>
      <c r="B586" s="162" t="s">
        <v>312</v>
      </c>
      <c r="C586" s="170">
        <v>2534.04</v>
      </c>
      <c r="D586" s="171">
        <v>2534.04</v>
      </c>
      <c r="E586" s="165" t="s">
        <v>4078</v>
      </c>
      <c r="F586" s="166" t="s">
        <v>2907</v>
      </c>
      <c r="G586" s="172">
        <f>VLOOKUP(A586,РАСЧЕТ!$A$3:$AW$1220,49,0)</f>
        <v>3401.6812484444881</v>
      </c>
      <c r="H586" s="172">
        <f t="shared" si="9"/>
        <v>867.64124844448816</v>
      </c>
    </row>
    <row r="587" spans="1:8" ht="12.6" customHeight="1" x14ac:dyDescent="0.3">
      <c r="A587" s="161" t="s">
        <v>1233</v>
      </c>
      <c r="B587" s="162" t="s">
        <v>163</v>
      </c>
      <c r="C587" s="170">
        <v>1438.82</v>
      </c>
      <c r="D587" s="171">
        <v>1438.82</v>
      </c>
      <c r="E587" s="165" t="s">
        <v>4078</v>
      </c>
      <c r="F587" s="166" t="s">
        <v>2908</v>
      </c>
      <c r="G587" s="172">
        <f>VLOOKUP(A587,РАСЧЕТ!$A$3:$AW$1220,49,0)</f>
        <v>1931.4630817439047</v>
      </c>
      <c r="H587" s="172">
        <f t="shared" si="9"/>
        <v>492.64308174390476</v>
      </c>
    </row>
    <row r="588" spans="1:8" ht="12.6" customHeight="1" x14ac:dyDescent="0.3">
      <c r="A588" s="161" t="s">
        <v>1237</v>
      </c>
      <c r="B588" s="162" t="s">
        <v>210</v>
      </c>
      <c r="C588" s="170">
        <v>1395.87</v>
      </c>
      <c r="D588" s="171">
        <v>1395.87</v>
      </c>
      <c r="E588" s="165" t="s">
        <v>4078</v>
      </c>
      <c r="F588" s="166" t="s">
        <v>2909</v>
      </c>
      <c r="G588" s="172">
        <f>VLOOKUP(A588,РАСЧЕТ!$A$3:$AW$1220,49,0)</f>
        <v>1873.8074673634896</v>
      </c>
      <c r="H588" s="172">
        <f t="shared" si="9"/>
        <v>477.93746736348976</v>
      </c>
    </row>
    <row r="589" spans="1:8" ht="12.6" customHeight="1" x14ac:dyDescent="0.3">
      <c r="A589" s="161" t="s">
        <v>1380</v>
      </c>
      <c r="B589" s="162" t="s">
        <v>167</v>
      </c>
      <c r="C589" s="170">
        <v>2641.41</v>
      </c>
      <c r="D589" s="171">
        <v>2641.41</v>
      </c>
      <c r="E589" s="165" t="s">
        <v>4078</v>
      </c>
      <c r="F589" s="166" t="s">
        <v>2910</v>
      </c>
      <c r="G589" s="172">
        <f>VLOOKUP(A589,РАСЧЕТ!$A$3:$AW$1220,49,0)</f>
        <v>3545.8202843955264</v>
      </c>
      <c r="H589" s="172">
        <f t="shared" si="9"/>
        <v>904.41028439552656</v>
      </c>
    </row>
    <row r="590" spans="1:8" ht="12.6" customHeight="1" x14ac:dyDescent="0.3">
      <c r="A590" s="161" t="s">
        <v>1244</v>
      </c>
      <c r="B590" s="162" t="s">
        <v>29</v>
      </c>
      <c r="C590" s="170">
        <v>1679.34</v>
      </c>
      <c r="D590" s="171">
        <v>1679.34</v>
      </c>
      <c r="E590" s="165" t="s">
        <v>4078</v>
      </c>
      <c r="F590" s="166" t="s">
        <v>2911</v>
      </c>
      <c r="G590" s="172">
        <f>VLOOKUP(A590,РАСЧЕТ!$A$3:$AW$1220,49,0)</f>
        <v>2414.7773196399512</v>
      </c>
      <c r="H590" s="172">
        <f t="shared" si="9"/>
        <v>735.43731963995128</v>
      </c>
    </row>
    <row r="591" spans="1:8" ht="12.6" customHeight="1" x14ac:dyDescent="0.3">
      <c r="A591" s="161" t="s">
        <v>1245</v>
      </c>
      <c r="B591" s="162" t="s">
        <v>79</v>
      </c>
      <c r="C591" s="170">
        <v>1365.8</v>
      </c>
      <c r="D591" s="171">
        <v>1365.8</v>
      </c>
      <c r="E591" s="165" t="s">
        <v>4078</v>
      </c>
      <c r="F591" s="166" t="s">
        <v>2912</v>
      </c>
      <c r="G591" s="172">
        <f>VLOOKUP(A591,РАСЧЕТ!$A$3:$AW$1220,49,0)</f>
        <v>1833.448537297199</v>
      </c>
      <c r="H591" s="172">
        <f t="shared" si="9"/>
        <v>467.64853729719903</v>
      </c>
    </row>
    <row r="592" spans="1:8" ht="12.6" customHeight="1" x14ac:dyDescent="0.3">
      <c r="A592" s="161" t="s">
        <v>1421</v>
      </c>
      <c r="B592" s="162" t="s">
        <v>57</v>
      </c>
      <c r="C592" s="170">
        <v>1378.69</v>
      </c>
      <c r="D592" s="171">
        <v>1378.69</v>
      </c>
      <c r="E592" s="165" t="s">
        <v>4078</v>
      </c>
      <c r="F592" s="166" t="s">
        <v>2913</v>
      </c>
      <c r="G592" s="172">
        <f>VLOOKUP(A592,РАСЧЕТ!$A$3:$AW$1220,49,0)</f>
        <v>1850.7452216113236</v>
      </c>
      <c r="H592" s="172">
        <f t="shared" si="9"/>
        <v>472.05522161132353</v>
      </c>
    </row>
    <row r="593" spans="1:8" ht="12.6" customHeight="1" x14ac:dyDescent="0.3">
      <c r="A593" s="161" t="s">
        <v>1505</v>
      </c>
      <c r="B593" s="162" t="s">
        <v>98</v>
      </c>
      <c r="C593" s="168"/>
      <c r="D593" s="169"/>
      <c r="E593" s="165" t="s">
        <v>4078</v>
      </c>
      <c r="F593" s="166" t="s">
        <v>2914</v>
      </c>
      <c r="G593" s="172">
        <f>VLOOKUP(A593,РАСЧЕТ!$A$3:$AW$1220,49,0)</f>
        <v>0</v>
      </c>
      <c r="H593" s="172">
        <f t="shared" si="9"/>
        <v>0</v>
      </c>
    </row>
    <row r="594" spans="1:8" ht="12.6" customHeight="1" x14ac:dyDescent="0.3">
      <c r="A594" s="161" t="s">
        <v>3577</v>
      </c>
      <c r="B594" s="162" t="s">
        <v>98</v>
      </c>
      <c r="C594" s="170">
        <v>1687.93</v>
      </c>
      <c r="D594" s="171">
        <v>1687.93</v>
      </c>
      <c r="E594" s="165" t="s">
        <v>4035</v>
      </c>
      <c r="F594" s="166" t="s">
        <v>4036</v>
      </c>
      <c r="G594" s="172">
        <f>VLOOKUP(A594,РАСЧЕТ!$A$3:$AW$1220,49,0)</f>
        <v>2265.8656451503116</v>
      </c>
      <c r="H594" s="172">
        <f t="shared" si="9"/>
        <v>577.93564515031153</v>
      </c>
    </row>
    <row r="595" spans="1:8" ht="12.6" customHeight="1" x14ac:dyDescent="0.3">
      <c r="A595" s="161" t="s">
        <v>1311</v>
      </c>
      <c r="B595" s="162" t="s">
        <v>95</v>
      </c>
      <c r="C595" s="170">
        <v>2534.04</v>
      </c>
      <c r="D595" s="171">
        <v>2534.04</v>
      </c>
      <c r="E595" s="165" t="s">
        <v>4078</v>
      </c>
      <c r="F595" s="166" t="s">
        <v>2915</v>
      </c>
      <c r="G595" s="172">
        <f>VLOOKUP(A595,РАСЧЕТ!$A$3:$AW$1220,49,0)</f>
        <v>4005.2286132171812</v>
      </c>
      <c r="H595" s="172">
        <f t="shared" si="9"/>
        <v>1471.1886132171812</v>
      </c>
    </row>
    <row r="596" spans="1:8" ht="12.6" customHeight="1" x14ac:dyDescent="0.3">
      <c r="A596" s="161" t="s">
        <v>1471</v>
      </c>
      <c r="B596" s="162" t="s">
        <v>255</v>
      </c>
      <c r="C596" s="170">
        <v>2396.6</v>
      </c>
      <c r="D596" s="171">
        <v>2396.6</v>
      </c>
      <c r="E596" s="165" t="s">
        <v>4078</v>
      </c>
      <c r="F596" s="166" t="s">
        <v>2738</v>
      </c>
      <c r="G596" s="172">
        <f>VLOOKUP(A596,РАСЧЕТ!$A$3:$AW$1220,49,0)</f>
        <v>3217.1832824271601</v>
      </c>
      <c r="H596" s="172">
        <f t="shared" si="9"/>
        <v>820.58328242716016</v>
      </c>
    </row>
    <row r="597" spans="1:8" ht="12.6" customHeight="1" x14ac:dyDescent="0.3">
      <c r="A597" s="161" t="s">
        <v>1229</v>
      </c>
      <c r="B597" s="162" t="s">
        <v>294</v>
      </c>
      <c r="C597" s="170">
        <v>1438.82</v>
      </c>
      <c r="D597" s="171">
        <v>1438.82</v>
      </c>
      <c r="E597" s="165" t="s">
        <v>4078</v>
      </c>
      <c r="F597" s="166" t="s">
        <v>2916</v>
      </c>
      <c r="G597" s="172">
        <f>VLOOKUP(A597,РАСЧЕТ!$A$3:$AW$1220,49,0)</f>
        <v>3710.8652480330557</v>
      </c>
      <c r="H597" s="172">
        <f t="shared" si="9"/>
        <v>2272.0452480330559</v>
      </c>
    </row>
    <row r="598" spans="1:8" ht="12.6" customHeight="1" x14ac:dyDescent="0.3">
      <c r="A598" s="161" t="s">
        <v>1446</v>
      </c>
      <c r="B598" s="162" t="s">
        <v>175</v>
      </c>
      <c r="C598" s="170">
        <v>1395.87</v>
      </c>
      <c r="D598" s="171">
        <v>1395.87</v>
      </c>
      <c r="E598" s="165" t="s">
        <v>4078</v>
      </c>
      <c r="F598" s="166" t="s">
        <v>2917</v>
      </c>
      <c r="G598" s="172">
        <f>VLOOKUP(A598,РАСЧЕТ!$A$3:$AW$1220,49,0)</f>
        <v>3091.0741960288228</v>
      </c>
      <c r="H598" s="172">
        <f t="shared" si="9"/>
        <v>1695.2041960288229</v>
      </c>
    </row>
    <row r="599" spans="1:8" ht="12.6" customHeight="1" x14ac:dyDescent="0.3">
      <c r="A599" s="161" t="s">
        <v>1463</v>
      </c>
      <c r="B599" s="162" t="s">
        <v>138</v>
      </c>
      <c r="C599" s="170">
        <v>2641.41</v>
      </c>
      <c r="D599" s="171">
        <v>2641.41</v>
      </c>
      <c r="E599" s="165" t="s">
        <v>4078</v>
      </c>
      <c r="F599" s="166" t="s">
        <v>2918</v>
      </c>
      <c r="G599" s="172">
        <f>VLOOKUP(A599,РАСЧЕТ!$A$3:$AW$1220,49,0)</f>
        <v>3545.8202843955264</v>
      </c>
      <c r="H599" s="172">
        <f t="shared" si="9"/>
        <v>904.41028439552656</v>
      </c>
    </row>
    <row r="600" spans="1:8" ht="12.6" customHeight="1" x14ac:dyDescent="0.3">
      <c r="A600" s="161" t="s">
        <v>1948</v>
      </c>
      <c r="B600" s="162" t="s">
        <v>101</v>
      </c>
      <c r="C600" s="170">
        <v>1679.34</v>
      </c>
      <c r="D600" s="171">
        <v>1679.34</v>
      </c>
      <c r="E600" s="165" t="s">
        <v>4078</v>
      </c>
      <c r="F600" s="166" t="s">
        <v>2919</v>
      </c>
      <c r="G600" s="172">
        <f>VLOOKUP(A600,РАСЧЕТ!$A$3:$AW$1220,49,0)</f>
        <v>2254.3345222742287</v>
      </c>
      <c r="H600" s="172">
        <f t="shared" si="9"/>
        <v>574.99452227422876</v>
      </c>
    </row>
    <row r="601" spans="1:8" ht="12.6" customHeight="1" x14ac:dyDescent="0.3">
      <c r="A601" s="161" t="s">
        <v>2330</v>
      </c>
      <c r="B601" s="162" t="s">
        <v>269</v>
      </c>
      <c r="C601" s="170">
        <v>1365.8</v>
      </c>
      <c r="D601" s="171">
        <v>1365.8</v>
      </c>
      <c r="E601" s="165" t="s">
        <v>4078</v>
      </c>
      <c r="F601" s="166" t="s">
        <v>3446</v>
      </c>
      <c r="G601" s="172">
        <f>VLOOKUP(A601,РАСЧЕТ!$A$3:$AW$1220,49,0)</f>
        <v>1833.448537297199</v>
      </c>
      <c r="H601" s="172">
        <f t="shared" si="9"/>
        <v>467.64853729719903</v>
      </c>
    </row>
    <row r="602" spans="1:8" ht="12.6" customHeight="1" x14ac:dyDescent="0.3">
      <c r="A602" s="161" t="s">
        <v>1217</v>
      </c>
      <c r="B602" s="162" t="s">
        <v>295</v>
      </c>
      <c r="C602" s="170">
        <v>1378.69</v>
      </c>
      <c r="D602" s="171">
        <v>1378.69</v>
      </c>
      <c r="E602" s="165" t="s">
        <v>4078</v>
      </c>
      <c r="F602" s="166" t="s">
        <v>2920</v>
      </c>
      <c r="G602" s="172">
        <f>VLOOKUP(A602,РАСЧЕТ!$A$3:$AW$1220,49,0)</f>
        <v>1850.7452216113236</v>
      </c>
      <c r="H602" s="172">
        <f t="shared" si="9"/>
        <v>472.05522161132353</v>
      </c>
    </row>
    <row r="603" spans="1:8" ht="12.6" customHeight="1" x14ac:dyDescent="0.3">
      <c r="A603" s="161" t="s">
        <v>1424</v>
      </c>
      <c r="B603" s="162" t="s">
        <v>222</v>
      </c>
      <c r="C603" s="170">
        <v>1687.93</v>
      </c>
      <c r="D603" s="171">
        <v>1687.93</v>
      </c>
      <c r="E603" s="165" t="s">
        <v>4078</v>
      </c>
      <c r="F603" s="166" t="s">
        <v>2921</v>
      </c>
      <c r="G603" s="172">
        <f>VLOOKUP(A603,РАСЧЕТ!$A$3:$AW$1220,49,0)</f>
        <v>2265.8656451503116</v>
      </c>
      <c r="H603" s="172">
        <f t="shared" si="9"/>
        <v>577.93564515031153</v>
      </c>
    </row>
    <row r="604" spans="1:8" ht="12.6" customHeight="1" x14ac:dyDescent="0.3">
      <c r="A604" s="161" t="s">
        <v>1907</v>
      </c>
      <c r="B604" s="162" t="s">
        <v>223</v>
      </c>
      <c r="C604" s="170">
        <v>2534.04</v>
      </c>
      <c r="D604" s="171">
        <v>2534.04</v>
      </c>
      <c r="E604" s="165" t="s">
        <v>4078</v>
      </c>
      <c r="F604" s="166" t="s">
        <v>2922</v>
      </c>
      <c r="G604" s="172">
        <f>VLOOKUP(A604,РАСЧЕТ!$A$3:$AW$1220,49,0)</f>
        <v>3401.6812484444881</v>
      </c>
      <c r="H604" s="172">
        <f t="shared" si="9"/>
        <v>867.64124844448816</v>
      </c>
    </row>
    <row r="605" spans="1:8" ht="12.6" customHeight="1" x14ac:dyDescent="0.3">
      <c r="A605" s="161" t="s">
        <v>1396</v>
      </c>
      <c r="B605" s="162" t="s">
        <v>80</v>
      </c>
      <c r="C605" s="170">
        <v>1438.82</v>
      </c>
      <c r="D605" s="171">
        <v>1438.82</v>
      </c>
      <c r="E605" s="165" t="s">
        <v>4078</v>
      </c>
      <c r="F605" s="166" t="s">
        <v>2923</v>
      </c>
      <c r="G605" s="172">
        <f>VLOOKUP(A605,РАСЧЕТ!$A$3:$AW$1220,49,0)</f>
        <v>1931.4630817439047</v>
      </c>
      <c r="H605" s="172">
        <f t="shared" si="9"/>
        <v>492.64308174390476</v>
      </c>
    </row>
    <row r="606" spans="1:8" ht="12.6" customHeight="1" x14ac:dyDescent="0.3">
      <c r="A606" s="161" t="s">
        <v>1383</v>
      </c>
      <c r="B606" s="162" t="s">
        <v>86</v>
      </c>
      <c r="C606" s="170">
        <v>1395.87</v>
      </c>
      <c r="D606" s="171">
        <v>1395.87</v>
      </c>
      <c r="E606" s="165" t="s">
        <v>4078</v>
      </c>
      <c r="F606" s="166" t="s">
        <v>2924</v>
      </c>
      <c r="G606" s="172">
        <f>VLOOKUP(A606,РАСЧЕТ!$A$3:$AW$1220,49,0)</f>
        <v>2413.8699974986539</v>
      </c>
      <c r="H606" s="172">
        <f t="shared" si="9"/>
        <v>1017.999997498654</v>
      </c>
    </row>
    <row r="607" spans="1:8" ht="12.6" customHeight="1" x14ac:dyDescent="0.3">
      <c r="A607" s="161" t="s">
        <v>1251</v>
      </c>
      <c r="B607" s="162" t="s">
        <v>182</v>
      </c>
      <c r="C607" s="170">
        <v>2392.3000000000002</v>
      </c>
      <c r="D607" s="171">
        <v>2392.3000000000002</v>
      </c>
      <c r="E607" s="165" t="s">
        <v>4078</v>
      </c>
      <c r="F607" s="166" t="s">
        <v>2739</v>
      </c>
      <c r="G607" s="172">
        <f>VLOOKUP(A607,РАСЧЕТ!$A$3:$AW$1220,49,0)</f>
        <v>3211.4177209891191</v>
      </c>
      <c r="H607" s="172">
        <f t="shared" si="9"/>
        <v>819.11772098911888</v>
      </c>
    </row>
    <row r="608" spans="1:8" ht="12.6" customHeight="1" x14ac:dyDescent="0.3">
      <c r="A608" s="161" t="s">
        <v>1384</v>
      </c>
      <c r="B608" s="162" t="s">
        <v>275</v>
      </c>
      <c r="C608" s="170">
        <v>2641.41</v>
      </c>
      <c r="D608" s="171">
        <v>2641.41</v>
      </c>
      <c r="E608" s="165" t="s">
        <v>4078</v>
      </c>
      <c r="F608" s="166" t="s">
        <v>2925</v>
      </c>
      <c r="G608" s="172">
        <f>VLOOKUP(A608,РАСЧЕТ!$A$3:$AW$1220,49,0)</f>
        <v>3545.8202843955264</v>
      </c>
      <c r="H608" s="172">
        <f t="shared" si="9"/>
        <v>904.41028439552656</v>
      </c>
    </row>
    <row r="609" spans="1:8" ht="12.6" customHeight="1" x14ac:dyDescent="0.3">
      <c r="A609" s="161" t="s">
        <v>1240</v>
      </c>
      <c r="B609" s="162" t="s">
        <v>102</v>
      </c>
      <c r="C609" s="170">
        <v>1679.34</v>
      </c>
      <c r="D609" s="171">
        <v>1679.34</v>
      </c>
      <c r="E609" s="165" t="s">
        <v>4078</v>
      </c>
      <c r="F609" s="166" t="s">
        <v>2926</v>
      </c>
      <c r="G609" s="172">
        <f>VLOOKUP(A609,РАСЧЕТ!$A$3:$AW$1220,49,0)</f>
        <v>2254.3345222742287</v>
      </c>
      <c r="H609" s="172">
        <f t="shared" si="9"/>
        <v>574.99452227422876</v>
      </c>
    </row>
    <row r="610" spans="1:8" ht="12.6" customHeight="1" x14ac:dyDescent="0.3">
      <c r="A610" s="161" t="s">
        <v>1283</v>
      </c>
      <c r="B610" s="162" t="s">
        <v>193</v>
      </c>
      <c r="C610" s="170">
        <v>1365.8</v>
      </c>
      <c r="D610" s="171">
        <v>1365.8</v>
      </c>
      <c r="E610" s="165" t="s">
        <v>4078</v>
      </c>
      <c r="F610" s="166" t="s">
        <v>2927</v>
      </c>
      <c r="G610" s="172">
        <f>VLOOKUP(A610,РАСЧЕТ!$A$3:$AW$1220,49,0)</f>
        <v>1833.448537297199</v>
      </c>
      <c r="H610" s="172">
        <f t="shared" si="9"/>
        <v>467.64853729719903</v>
      </c>
    </row>
    <row r="611" spans="1:8" ht="12.6" customHeight="1" x14ac:dyDescent="0.3">
      <c r="A611" s="161" t="s">
        <v>1386</v>
      </c>
      <c r="B611" s="162" t="s">
        <v>171</v>
      </c>
      <c r="C611" s="170">
        <v>1378.69</v>
      </c>
      <c r="D611" s="171">
        <v>1378.69</v>
      </c>
      <c r="E611" s="165" t="s">
        <v>4078</v>
      </c>
      <c r="F611" s="166" t="s">
        <v>2928</v>
      </c>
      <c r="G611" s="172">
        <f>VLOOKUP(A611,РАСЧЕТ!$A$3:$AW$1220,49,0)</f>
        <v>1850.7452216113236</v>
      </c>
      <c r="H611" s="172">
        <f t="shared" si="9"/>
        <v>472.05522161132353</v>
      </c>
    </row>
    <row r="612" spans="1:8" ht="12.6" customHeight="1" x14ac:dyDescent="0.3">
      <c r="A612" s="161" t="s">
        <v>1263</v>
      </c>
      <c r="B612" s="162" t="s">
        <v>279</v>
      </c>
      <c r="C612" s="170">
        <v>1687.93</v>
      </c>
      <c r="D612" s="171">
        <v>1687.93</v>
      </c>
      <c r="E612" s="165" t="s">
        <v>4078</v>
      </c>
      <c r="F612" s="166" t="s">
        <v>2929</v>
      </c>
      <c r="G612" s="172">
        <f>VLOOKUP(A612,РАСЧЕТ!$A$3:$AW$1220,49,0)</f>
        <v>1295.4452634649881</v>
      </c>
      <c r="H612" s="172">
        <f t="shared" si="9"/>
        <v>-392.48473653501196</v>
      </c>
    </row>
    <row r="613" spans="1:8" ht="12.6" customHeight="1" x14ac:dyDescent="0.3">
      <c r="A613" s="161" t="s">
        <v>1249</v>
      </c>
      <c r="B613" s="162" t="s">
        <v>337</v>
      </c>
      <c r="C613" s="170">
        <v>2534.04</v>
      </c>
      <c r="D613" s="171">
        <v>2534.04</v>
      </c>
      <c r="E613" s="165" t="s">
        <v>4078</v>
      </c>
      <c r="F613" s="166" t="s">
        <v>2930</v>
      </c>
      <c r="G613" s="172">
        <f>VLOOKUP(A613,РАСЧЕТ!$A$3:$AW$1220,49,0)</f>
        <v>2085.9065063453299</v>
      </c>
      <c r="H613" s="172">
        <f t="shared" si="9"/>
        <v>-448.13349365467002</v>
      </c>
    </row>
    <row r="614" spans="1:8" ht="12.6" customHeight="1" x14ac:dyDescent="0.3">
      <c r="A614" s="161" t="s">
        <v>1282</v>
      </c>
      <c r="B614" s="162" t="s">
        <v>46</v>
      </c>
      <c r="C614" s="170">
        <v>1438.82</v>
      </c>
      <c r="D614" s="171">
        <v>1438.82</v>
      </c>
      <c r="E614" s="165" t="s">
        <v>4078</v>
      </c>
      <c r="F614" s="166" t="s">
        <v>2931</v>
      </c>
      <c r="G614" s="172">
        <f>VLOOKUP(A614,РАСЧЕТ!$A$3:$AW$1220,49,0)</f>
        <v>867.10739590266974</v>
      </c>
      <c r="H614" s="172">
        <f t="shared" si="9"/>
        <v>-571.7126040973302</v>
      </c>
    </row>
    <row r="615" spans="1:8" ht="12.6" customHeight="1" x14ac:dyDescent="0.3">
      <c r="A615" s="161" t="s">
        <v>1501</v>
      </c>
      <c r="B615" s="162" t="s">
        <v>194</v>
      </c>
      <c r="C615" s="170">
        <v>1395.87</v>
      </c>
      <c r="D615" s="171">
        <v>1395.87</v>
      </c>
      <c r="E615" s="165" t="s">
        <v>4078</v>
      </c>
      <c r="F615" s="166" t="s">
        <v>2932</v>
      </c>
      <c r="G615" s="172">
        <f>VLOOKUP(A615,РАСЧЕТ!$A$3:$AW$1220,49,0)</f>
        <v>1873.8074673634896</v>
      </c>
      <c r="H615" s="172">
        <f t="shared" si="9"/>
        <v>477.93746736348976</v>
      </c>
    </row>
    <row r="616" spans="1:8" ht="12.6" customHeight="1" x14ac:dyDescent="0.3">
      <c r="A616" s="161" t="s">
        <v>1509</v>
      </c>
      <c r="B616" s="162" t="s">
        <v>100</v>
      </c>
      <c r="C616" s="170">
        <v>2641.41</v>
      </c>
      <c r="D616" s="171">
        <v>2641.41</v>
      </c>
      <c r="E616" s="165" t="s">
        <v>4078</v>
      </c>
      <c r="F616" s="166" t="s">
        <v>2933</v>
      </c>
      <c r="G616" s="172">
        <f>VLOOKUP(A616,РАСЧЕТ!$A$3:$AW$1220,49,0)</f>
        <v>3545.8202843955264</v>
      </c>
      <c r="H616" s="172">
        <f t="shared" si="9"/>
        <v>904.41028439552656</v>
      </c>
    </row>
    <row r="617" spans="1:8" ht="12.6" customHeight="1" x14ac:dyDescent="0.3">
      <c r="A617" s="161" t="s">
        <v>1418</v>
      </c>
      <c r="B617" s="162" t="s">
        <v>159</v>
      </c>
      <c r="C617" s="170">
        <v>1679.34</v>
      </c>
      <c r="D617" s="171">
        <v>1679.34</v>
      </c>
      <c r="E617" s="165" t="s">
        <v>4078</v>
      </c>
      <c r="F617" s="166" t="s">
        <v>2934</v>
      </c>
      <c r="G617" s="172">
        <f>VLOOKUP(A617,РАСЧЕТ!$A$3:$AW$1220,49,0)</f>
        <v>2254.3345222742287</v>
      </c>
      <c r="H617" s="172">
        <f t="shared" si="9"/>
        <v>574.99452227422876</v>
      </c>
    </row>
    <row r="618" spans="1:8" ht="12.6" customHeight="1" x14ac:dyDescent="0.3">
      <c r="A618" s="161" t="s">
        <v>1218</v>
      </c>
      <c r="B618" s="162" t="s">
        <v>173</v>
      </c>
      <c r="C618" s="170">
        <v>3603.48</v>
      </c>
      <c r="D618" s="171">
        <v>3603.48</v>
      </c>
      <c r="E618" s="165" t="s">
        <v>4078</v>
      </c>
      <c r="F618" s="166" t="s">
        <v>2740</v>
      </c>
      <c r="G618" s="172">
        <f>VLOOKUP(A618,РАСЧЕТ!$A$3:$AW$1220,49,0)</f>
        <v>2179.1477856310735</v>
      </c>
      <c r="H618" s="172">
        <f t="shared" si="9"/>
        <v>-1424.3322143689265</v>
      </c>
    </row>
    <row r="619" spans="1:8" ht="12.6" customHeight="1" x14ac:dyDescent="0.3">
      <c r="A619" s="161" t="s">
        <v>2308</v>
      </c>
      <c r="B619" s="162" t="s">
        <v>117</v>
      </c>
      <c r="C619" s="170">
        <v>1365.8</v>
      </c>
      <c r="D619" s="171">
        <v>1365.8</v>
      </c>
      <c r="E619" s="165" t="s">
        <v>4078</v>
      </c>
      <c r="F619" s="166" t="s">
        <v>3447</v>
      </c>
      <c r="G619" s="172">
        <f>VLOOKUP(A619,РАСЧЕТ!$A$3:$AW$1220,49,0)</f>
        <v>1833.448537297199</v>
      </c>
      <c r="H619" s="172">
        <f t="shared" si="9"/>
        <v>467.64853729719903</v>
      </c>
    </row>
    <row r="620" spans="1:8" ht="12.6" customHeight="1" x14ac:dyDescent="0.3">
      <c r="A620" s="161" t="s">
        <v>1222</v>
      </c>
      <c r="B620" s="162" t="s">
        <v>203</v>
      </c>
      <c r="C620" s="170">
        <v>1378.69</v>
      </c>
      <c r="D620" s="171">
        <v>1378.69</v>
      </c>
      <c r="E620" s="165" t="s">
        <v>4078</v>
      </c>
      <c r="F620" s="166" t="s">
        <v>2935</v>
      </c>
      <c r="G620" s="172">
        <f>VLOOKUP(A620,РАСЧЕТ!$A$3:$AW$1220,49,0)</f>
        <v>1548.8897756254337</v>
      </c>
      <c r="H620" s="172">
        <f t="shared" si="9"/>
        <v>170.19977562543363</v>
      </c>
    </row>
    <row r="621" spans="1:8" ht="12.6" customHeight="1" x14ac:dyDescent="0.3">
      <c r="A621" s="161" t="s">
        <v>1416</v>
      </c>
      <c r="B621" s="162" t="s">
        <v>50</v>
      </c>
      <c r="C621" s="170">
        <v>1687.93</v>
      </c>
      <c r="D621" s="171">
        <v>1687.93</v>
      </c>
      <c r="E621" s="165" t="s">
        <v>4078</v>
      </c>
      <c r="F621" s="166" t="s">
        <v>2936</v>
      </c>
      <c r="G621" s="172">
        <f>VLOOKUP(A621,РАСЧЕТ!$A$3:$AW$1220,49,0)</f>
        <v>2265.8656451503116</v>
      </c>
      <c r="H621" s="172">
        <f t="shared" si="9"/>
        <v>577.93564515031153</v>
      </c>
    </row>
    <row r="622" spans="1:8" ht="12.6" customHeight="1" x14ac:dyDescent="0.3">
      <c r="A622" s="161" t="s">
        <v>1404</v>
      </c>
      <c r="B622" s="162" t="s">
        <v>276</v>
      </c>
      <c r="C622" s="170">
        <v>2534.04</v>
      </c>
      <c r="D622" s="171">
        <v>2534.04</v>
      </c>
      <c r="E622" s="165" t="s">
        <v>4078</v>
      </c>
      <c r="F622" s="166" t="s">
        <v>2937</v>
      </c>
      <c r="G622" s="172">
        <f>VLOOKUP(A622,РАСЧЕТ!$A$3:$AW$1220,49,0)</f>
        <v>3401.6812484444881</v>
      </c>
      <c r="H622" s="172">
        <f t="shared" si="9"/>
        <v>867.64124844448816</v>
      </c>
    </row>
    <row r="623" spans="1:8" ht="12.6" customHeight="1" x14ac:dyDescent="0.3">
      <c r="A623" s="161" t="s">
        <v>1422</v>
      </c>
      <c r="B623" s="162" t="s">
        <v>61</v>
      </c>
      <c r="C623" s="170">
        <v>1438.82</v>
      </c>
      <c r="D623" s="171">
        <v>1438.82</v>
      </c>
      <c r="E623" s="165" t="s">
        <v>4078</v>
      </c>
      <c r="F623" s="166" t="s">
        <v>2938</v>
      </c>
      <c r="G623" s="172">
        <f>VLOOKUP(A623,РАСЧЕТ!$A$3:$AW$1220,49,0)</f>
        <v>1931.4630817439047</v>
      </c>
      <c r="H623" s="172">
        <f t="shared" si="9"/>
        <v>492.64308174390476</v>
      </c>
    </row>
    <row r="624" spans="1:8" ht="12.6" customHeight="1" x14ac:dyDescent="0.3">
      <c r="A624" s="161" t="s">
        <v>1258</v>
      </c>
      <c r="B624" s="162" t="s">
        <v>256</v>
      </c>
      <c r="C624" s="170">
        <v>1988.57</v>
      </c>
      <c r="D624" s="171">
        <v>1988.57</v>
      </c>
      <c r="E624" s="165" t="s">
        <v>4078</v>
      </c>
      <c r="F624" s="166" t="s">
        <v>2939</v>
      </c>
      <c r="G624" s="172">
        <f>VLOOKUP(A624,РАСЧЕТ!$A$3:$AW$1220,49,0)</f>
        <v>4110.4814231752007</v>
      </c>
      <c r="H624" s="172">
        <f t="shared" si="9"/>
        <v>2121.911423175201</v>
      </c>
    </row>
    <row r="625" spans="1:8" ht="12.6" customHeight="1" x14ac:dyDescent="0.3">
      <c r="A625" s="161" t="s">
        <v>1212</v>
      </c>
      <c r="B625" s="162" t="s">
        <v>90</v>
      </c>
      <c r="C625" s="170">
        <v>3655.02</v>
      </c>
      <c r="D625" s="171">
        <v>3655.02</v>
      </c>
      <c r="E625" s="165" t="s">
        <v>4078</v>
      </c>
      <c r="F625" s="166" t="s">
        <v>2940</v>
      </c>
      <c r="G625" s="172">
        <f>VLOOKUP(A625,РАСЧЕТ!$A$3:$AW$1220,49,0)</f>
        <v>4906.4927837733212</v>
      </c>
      <c r="H625" s="172">
        <f t="shared" si="9"/>
        <v>1251.4727837733212</v>
      </c>
    </row>
    <row r="626" spans="1:8" ht="12.6" customHeight="1" x14ac:dyDescent="0.3">
      <c r="A626" s="161" t="s">
        <v>1387</v>
      </c>
      <c r="B626" s="162" t="s">
        <v>213</v>
      </c>
      <c r="C626" s="170">
        <v>2413.7800000000002</v>
      </c>
      <c r="D626" s="171">
        <v>2413.7800000000002</v>
      </c>
      <c r="E626" s="165" t="s">
        <v>4078</v>
      </c>
      <c r="F626" s="166" t="s">
        <v>2941</v>
      </c>
      <c r="G626" s="172">
        <f>VLOOKUP(A626,РАСЧЕТ!$A$3:$AW$1220,49,0)</f>
        <v>3240.2455281793264</v>
      </c>
      <c r="H626" s="172">
        <f t="shared" si="9"/>
        <v>826.46552817932616</v>
      </c>
    </row>
    <row r="627" spans="1:8" ht="12.6" customHeight="1" x14ac:dyDescent="0.3">
      <c r="A627" s="161" t="s">
        <v>1397</v>
      </c>
      <c r="B627" s="162" t="s">
        <v>291</v>
      </c>
      <c r="C627" s="170">
        <v>1954.21</v>
      </c>
      <c r="D627" s="171">
        <v>1954.21</v>
      </c>
      <c r="E627" s="165" t="s">
        <v>4078</v>
      </c>
      <c r="F627" s="166" t="s">
        <v>2942</v>
      </c>
      <c r="G627" s="172">
        <f>VLOOKUP(A627,РАСЧЕТ!$A$3:$AW$1220,49,0)</f>
        <v>2623.3304543088857</v>
      </c>
      <c r="H627" s="172">
        <f t="shared" si="9"/>
        <v>669.12045430888566</v>
      </c>
    </row>
    <row r="628" spans="1:8" ht="12.6" customHeight="1" x14ac:dyDescent="0.3">
      <c r="A628" s="161" t="s">
        <v>1252</v>
      </c>
      <c r="B628" s="162" t="s">
        <v>299</v>
      </c>
      <c r="C628" s="170">
        <v>1971.39</v>
      </c>
      <c r="D628" s="171">
        <v>1971.39</v>
      </c>
      <c r="E628" s="165" t="s">
        <v>4078</v>
      </c>
      <c r="F628" s="166" t="s">
        <v>2943</v>
      </c>
      <c r="G628" s="172">
        <f>VLOOKUP(A628,РАСЧЕТ!$A$3:$AW$1220,49,0)</f>
        <v>2646.3927000610511</v>
      </c>
      <c r="H628" s="172">
        <f t="shared" si="9"/>
        <v>675.00270006105097</v>
      </c>
    </row>
    <row r="629" spans="1:8" ht="12.6" customHeight="1" x14ac:dyDescent="0.3">
      <c r="A629" s="161" t="s">
        <v>1255</v>
      </c>
      <c r="B629" s="162" t="s">
        <v>127</v>
      </c>
      <c r="C629" s="170">
        <v>3466.05</v>
      </c>
      <c r="D629" s="171">
        <v>3466.05</v>
      </c>
      <c r="E629" s="165" t="s">
        <v>4078</v>
      </c>
      <c r="F629" s="166" t="s">
        <v>2741</v>
      </c>
      <c r="G629" s="172">
        <f>VLOOKUP(A629,РАСЧЕТ!$A$3:$AW$1220,49,0)</f>
        <v>4652.8080804994961</v>
      </c>
      <c r="H629" s="172">
        <f t="shared" si="9"/>
        <v>1186.7580804994959</v>
      </c>
    </row>
    <row r="630" spans="1:8" ht="12.6" customHeight="1" x14ac:dyDescent="0.3">
      <c r="A630" s="161" t="s">
        <v>1447</v>
      </c>
      <c r="B630" s="162" t="s">
        <v>186</v>
      </c>
      <c r="C630" s="170">
        <v>2400.89</v>
      </c>
      <c r="D630" s="171">
        <v>2400.89</v>
      </c>
      <c r="E630" s="165" t="s">
        <v>4078</v>
      </c>
      <c r="F630" s="166" t="s">
        <v>2944</v>
      </c>
      <c r="G630" s="172">
        <f>VLOOKUP(A630,РАСЧЕТ!$A$3:$AW$1220,49,0)</f>
        <v>3222.9488438652015</v>
      </c>
      <c r="H630" s="172">
        <f t="shared" si="9"/>
        <v>822.05884386520165</v>
      </c>
    </row>
    <row r="631" spans="1:8" ht="12.6" customHeight="1" x14ac:dyDescent="0.3">
      <c r="A631" s="161" t="s">
        <v>1464</v>
      </c>
      <c r="B631" s="162" t="s">
        <v>39</v>
      </c>
      <c r="C631" s="170">
        <v>3564.83</v>
      </c>
      <c r="D631" s="171">
        <v>3564.83</v>
      </c>
      <c r="E631" s="165" t="s">
        <v>4078</v>
      </c>
      <c r="F631" s="166" t="s">
        <v>2945</v>
      </c>
      <c r="G631" s="172">
        <f>VLOOKUP(A631,РАСЧЕТ!$A$3:$AW$1220,49,0)</f>
        <v>4785.4159935744501</v>
      </c>
      <c r="H631" s="172">
        <f t="shared" si="9"/>
        <v>1220.5859935744502</v>
      </c>
    </row>
    <row r="632" spans="1:8" ht="12.6" customHeight="1" x14ac:dyDescent="0.3">
      <c r="A632" s="161" t="s">
        <v>1436</v>
      </c>
      <c r="B632" s="162" t="s">
        <v>99</v>
      </c>
      <c r="C632" s="170">
        <v>2035.82</v>
      </c>
      <c r="D632" s="171">
        <v>2035.82</v>
      </c>
      <c r="E632" s="165" t="s">
        <v>4078</v>
      </c>
      <c r="F632" s="166" t="s">
        <v>2946</v>
      </c>
      <c r="G632" s="172">
        <f>VLOOKUP(A632,РАСЧЕТ!$A$3:$AW$1220,49,0)</f>
        <v>2732.8761216316739</v>
      </c>
      <c r="H632" s="172">
        <f t="shared" si="9"/>
        <v>697.05612163167393</v>
      </c>
    </row>
    <row r="633" spans="1:8" ht="12.6" customHeight="1" x14ac:dyDescent="0.3">
      <c r="A633" s="161" t="s">
        <v>1267</v>
      </c>
      <c r="B633" s="162" t="s">
        <v>322</v>
      </c>
      <c r="C633" s="170">
        <v>2289.2199999999998</v>
      </c>
      <c r="D633" s="171">
        <v>2289.2199999999998</v>
      </c>
      <c r="E633" s="165" t="s">
        <v>4078</v>
      </c>
      <c r="F633" s="166" t="s">
        <v>2947</v>
      </c>
      <c r="G633" s="172">
        <f>VLOOKUP(A633,РАСЧЕТ!$A$3:$AW$1220,49,0)</f>
        <v>3073.0442464761227</v>
      </c>
      <c r="H633" s="172">
        <f t="shared" si="9"/>
        <v>783.82424647612288</v>
      </c>
    </row>
    <row r="634" spans="1:8" ht="12.6" customHeight="1" x14ac:dyDescent="0.3">
      <c r="A634" s="161" t="s">
        <v>1261</v>
      </c>
      <c r="B634" s="162" t="s">
        <v>252</v>
      </c>
      <c r="C634" s="170">
        <v>2637.12</v>
      </c>
      <c r="D634" s="171">
        <v>2637.12</v>
      </c>
      <c r="E634" s="165" t="s">
        <v>4078</v>
      </c>
      <c r="F634" s="166" t="s">
        <v>2948</v>
      </c>
      <c r="G634" s="172">
        <f>VLOOKUP(A634,РАСЧЕТ!$A$3:$AW$1220,49,0)</f>
        <v>3540.054722957485</v>
      </c>
      <c r="H634" s="172">
        <f t="shared" si="9"/>
        <v>902.93472295748506</v>
      </c>
    </row>
    <row r="635" spans="1:8" ht="12.6" customHeight="1" x14ac:dyDescent="0.3">
      <c r="A635" s="161" t="s">
        <v>1264</v>
      </c>
      <c r="B635" s="162" t="s">
        <v>60</v>
      </c>
      <c r="C635" s="170">
        <v>3427.39</v>
      </c>
      <c r="D635" s="171">
        <v>3427.39</v>
      </c>
      <c r="E635" s="165" t="s">
        <v>4078</v>
      </c>
      <c r="F635" s="166" t="s">
        <v>2949</v>
      </c>
      <c r="G635" s="172">
        <f>VLOOKUP(A635,РАСЧЕТ!$A$3:$AW$1220,49,0)</f>
        <v>4600.9180275571216</v>
      </c>
      <c r="H635" s="172">
        <f t="shared" si="9"/>
        <v>1173.5280275571217</v>
      </c>
    </row>
    <row r="636" spans="1:8" ht="12.6" customHeight="1" x14ac:dyDescent="0.3">
      <c r="A636" s="161" t="s">
        <v>2315</v>
      </c>
      <c r="B636" s="162" t="s">
        <v>62</v>
      </c>
      <c r="C636" s="170">
        <v>1348.62</v>
      </c>
      <c r="D636" s="171">
        <v>1348.62</v>
      </c>
      <c r="E636" s="165" t="s">
        <v>4078</v>
      </c>
      <c r="F636" s="166" t="s">
        <v>3442</v>
      </c>
      <c r="G636" s="172">
        <f>VLOOKUP(A636,РАСЧЕТ!$A$3:$AW$1220,49,0)</f>
        <v>1810.3862915450331</v>
      </c>
      <c r="H636" s="172">
        <f t="shared" si="9"/>
        <v>461.76629154503325</v>
      </c>
    </row>
    <row r="637" spans="1:8" ht="12.6" customHeight="1" x14ac:dyDescent="0.3">
      <c r="A637" s="161" t="s">
        <v>1453</v>
      </c>
      <c r="B637" s="162" t="s">
        <v>206</v>
      </c>
      <c r="C637" s="170">
        <v>2233.39</v>
      </c>
      <c r="D637" s="171">
        <v>2233.39</v>
      </c>
      <c r="E637" s="165" t="s">
        <v>4078</v>
      </c>
      <c r="F637" s="166" t="s">
        <v>2950</v>
      </c>
      <c r="G637" s="172">
        <f>VLOOKUP(A637,РАСЧЕТ!$A$3:$AW$1220,49,0)</f>
        <v>2998.0919477815837</v>
      </c>
      <c r="H637" s="172">
        <f t="shared" si="9"/>
        <v>764.70194778158384</v>
      </c>
    </row>
    <row r="638" spans="1:8" ht="12.6" customHeight="1" x14ac:dyDescent="0.3">
      <c r="A638" s="161" t="s">
        <v>1475</v>
      </c>
      <c r="B638" s="162" t="s">
        <v>301</v>
      </c>
      <c r="C638" s="170">
        <v>2576.9899999999998</v>
      </c>
      <c r="D638" s="171">
        <v>2576.9899999999998</v>
      </c>
      <c r="E638" s="165" t="s">
        <v>4078</v>
      </c>
      <c r="F638" s="166" t="s">
        <v>2951</v>
      </c>
      <c r="G638" s="172">
        <f>VLOOKUP(A638,РАСЧЕТ!$A$3:$AW$1220,49,0)</f>
        <v>3459.3368628249036</v>
      </c>
      <c r="H638" s="172">
        <f t="shared" si="9"/>
        <v>882.34686282490384</v>
      </c>
    </row>
    <row r="639" spans="1:8" ht="12.6" customHeight="1" x14ac:dyDescent="0.3">
      <c r="A639" s="161" t="s">
        <v>1419</v>
      </c>
      <c r="B639" s="162" t="s">
        <v>170</v>
      </c>
      <c r="C639" s="170">
        <v>3367.26</v>
      </c>
      <c r="D639" s="171">
        <v>3367.26</v>
      </c>
      <c r="E639" s="165" t="s">
        <v>4078</v>
      </c>
      <c r="F639" s="166" t="s">
        <v>2952</v>
      </c>
      <c r="G639" s="172">
        <f>VLOOKUP(A639,РАСЧЕТ!$A$3:$AW$1220,49,0)</f>
        <v>4520.2001674245421</v>
      </c>
      <c r="H639" s="172">
        <f t="shared" si="9"/>
        <v>1152.9401674245419</v>
      </c>
    </row>
    <row r="640" spans="1:8" ht="12.6" customHeight="1" x14ac:dyDescent="0.3">
      <c r="A640" s="161" t="s">
        <v>1502</v>
      </c>
      <c r="B640" s="162" t="s">
        <v>224</v>
      </c>
      <c r="C640" s="170">
        <v>2396.6</v>
      </c>
      <c r="D640" s="171">
        <v>2396.6</v>
      </c>
      <c r="E640" s="165" t="s">
        <v>4078</v>
      </c>
      <c r="F640" s="166" t="s">
        <v>2742</v>
      </c>
      <c r="G640" s="172">
        <f>VLOOKUP(A640,РАСЧЕТ!$A$3:$AW$1220,49,0)</f>
        <v>2772.0695729983136</v>
      </c>
      <c r="H640" s="172">
        <f t="shared" si="9"/>
        <v>375.46957299831365</v>
      </c>
    </row>
    <row r="641" spans="1:8" ht="12.6" customHeight="1" x14ac:dyDescent="0.3">
      <c r="A641" s="161" t="s">
        <v>1482</v>
      </c>
      <c r="B641" s="162" t="s">
        <v>97</v>
      </c>
      <c r="C641" s="170">
        <v>1297.08</v>
      </c>
      <c r="D641" s="171">
        <v>1297.08</v>
      </c>
      <c r="E641" s="165" t="s">
        <v>4078</v>
      </c>
      <c r="F641" s="166" t="s">
        <v>2953</v>
      </c>
      <c r="G641" s="172">
        <f>VLOOKUP(A641,РАСЧЕТ!$A$3:$AW$1220,49,0)</f>
        <v>1741.1995542885347</v>
      </c>
      <c r="H641" s="172">
        <f t="shared" si="9"/>
        <v>444.1195542885348</v>
      </c>
    </row>
    <row r="642" spans="1:8" ht="12.6" customHeight="1" x14ac:dyDescent="0.3">
      <c r="A642" s="161" t="s">
        <v>2361</v>
      </c>
      <c r="B642" s="162" t="s">
        <v>110</v>
      </c>
      <c r="C642" s="170">
        <v>2233.39</v>
      </c>
      <c r="D642" s="171">
        <v>2233.39</v>
      </c>
      <c r="E642" s="165" t="s">
        <v>4078</v>
      </c>
      <c r="F642" s="166" t="s">
        <v>3510</v>
      </c>
      <c r="G642" s="172">
        <f>VLOOKUP(A642,РАСЧЕТ!$A$3:$AW$1220,49,0)</f>
        <v>2998.0919477815837</v>
      </c>
      <c r="H642" s="172">
        <f t="shared" ref="H642:H705" si="10">G642-D642</f>
        <v>764.70194778158384</v>
      </c>
    </row>
    <row r="643" spans="1:8" ht="12.6" customHeight="1" x14ac:dyDescent="0.3">
      <c r="A643" s="161" t="s">
        <v>1271</v>
      </c>
      <c r="B643" s="162" t="s">
        <v>107</v>
      </c>
      <c r="C643" s="170">
        <v>2576.9899999999998</v>
      </c>
      <c r="D643" s="171">
        <v>2576.9899999999998</v>
      </c>
      <c r="E643" s="165" t="s">
        <v>4078</v>
      </c>
      <c r="F643" s="166" t="s">
        <v>2954</v>
      </c>
      <c r="G643" s="172">
        <f>VLOOKUP(A643,РАСЧЕТ!$A$3:$AW$1220,49,0)</f>
        <v>4487.57969873005</v>
      </c>
      <c r="H643" s="172">
        <f t="shared" si="10"/>
        <v>1910.5896987300503</v>
      </c>
    </row>
    <row r="644" spans="1:8" ht="12.6" customHeight="1" x14ac:dyDescent="0.3">
      <c r="A644" s="161" t="s">
        <v>1246</v>
      </c>
      <c r="B644" s="162" t="s">
        <v>169</v>
      </c>
      <c r="C644" s="170">
        <v>3367.26</v>
      </c>
      <c r="D644" s="171">
        <v>3367.26</v>
      </c>
      <c r="E644" s="165" t="s">
        <v>4078</v>
      </c>
      <c r="F644" s="166" t="s">
        <v>2955</v>
      </c>
      <c r="G644" s="172">
        <f>VLOOKUP(A644,РАСЧЕТ!$A$3:$AW$1220,49,0)</f>
        <v>4520.2001674245421</v>
      </c>
      <c r="H644" s="172">
        <f t="shared" si="10"/>
        <v>1152.9401674245419</v>
      </c>
    </row>
    <row r="645" spans="1:8" ht="12.6" customHeight="1" x14ac:dyDescent="0.3">
      <c r="A645" s="161" t="s">
        <v>2111</v>
      </c>
      <c r="B645" s="162" t="s">
        <v>334</v>
      </c>
      <c r="C645" s="170">
        <v>1297.08</v>
      </c>
      <c r="D645" s="171">
        <v>1297.08</v>
      </c>
      <c r="E645" s="165" t="s">
        <v>4078</v>
      </c>
      <c r="F645" s="166" t="s">
        <v>2956</v>
      </c>
      <c r="G645" s="172">
        <f>VLOOKUP(A645,РАСЧЕТ!$A$3:$AW$1220,49,0)</f>
        <v>1741.1995542885347</v>
      </c>
      <c r="H645" s="172">
        <f t="shared" si="10"/>
        <v>444.1195542885348</v>
      </c>
    </row>
    <row r="646" spans="1:8" ht="12.6" customHeight="1" x14ac:dyDescent="0.3">
      <c r="A646" s="161" t="s">
        <v>1476</v>
      </c>
      <c r="B646" s="162" t="s">
        <v>162</v>
      </c>
      <c r="C646" s="170">
        <v>2233.39</v>
      </c>
      <c r="D646" s="171">
        <v>2233.39</v>
      </c>
      <c r="E646" s="165" t="s">
        <v>4078</v>
      </c>
      <c r="F646" s="166" t="s">
        <v>2957</v>
      </c>
      <c r="G646" s="172">
        <f>VLOOKUP(A646,РАСЧЕТ!$A$3:$AW$1220,49,0)</f>
        <v>2998.0919477815837</v>
      </c>
      <c r="H646" s="172">
        <f t="shared" si="10"/>
        <v>764.70194778158384</v>
      </c>
    </row>
    <row r="647" spans="1:8" ht="12.6" customHeight="1" x14ac:dyDescent="0.3">
      <c r="A647" s="161" t="s">
        <v>1221</v>
      </c>
      <c r="B647" s="162" t="s">
        <v>251</v>
      </c>
      <c r="C647" s="170">
        <v>2576.9899999999998</v>
      </c>
      <c r="D647" s="171">
        <v>2576.9899999999998</v>
      </c>
      <c r="E647" s="165" t="s">
        <v>4078</v>
      </c>
      <c r="F647" s="166" t="s">
        <v>2958</v>
      </c>
      <c r="G647" s="172">
        <f>VLOOKUP(A647,РАСЧЕТ!$A$3:$AW$1220,49,0)</f>
        <v>3459.3368628249036</v>
      </c>
      <c r="H647" s="172">
        <f t="shared" si="10"/>
        <v>882.34686282490384</v>
      </c>
    </row>
    <row r="648" spans="1:8" ht="12.6" customHeight="1" x14ac:dyDescent="0.3">
      <c r="A648" s="161" t="s">
        <v>1405</v>
      </c>
      <c r="B648" s="162" t="s">
        <v>217</v>
      </c>
      <c r="C648" s="170">
        <v>3367.26</v>
      </c>
      <c r="D648" s="171">
        <v>3367.26</v>
      </c>
      <c r="E648" s="165" t="s">
        <v>4078</v>
      </c>
      <c r="F648" s="166" t="s">
        <v>2959</v>
      </c>
      <c r="G648" s="172">
        <f>VLOOKUP(A648,РАСЧЕТ!$A$3:$AW$1220,49,0)</f>
        <v>4351.6090933979694</v>
      </c>
      <c r="H648" s="172">
        <f t="shared" si="10"/>
        <v>984.34909339796923</v>
      </c>
    </row>
    <row r="649" spans="1:8" ht="12.6" customHeight="1" x14ac:dyDescent="0.3">
      <c r="A649" s="161" t="s">
        <v>1413</v>
      </c>
      <c r="B649" s="162" t="s">
        <v>239</v>
      </c>
      <c r="C649" s="170">
        <v>1297.08</v>
      </c>
      <c r="D649" s="171">
        <v>1297.08</v>
      </c>
      <c r="E649" s="165" t="s">
        <v>4078</v>
      </c>
      <c r="F649" s="166" t="s">
        <v>2960</v>
      </c>
      <c r="G649" s="172">
        <f>VLOOKUP(A649,РАСЧЕТ!$A$3:$AW$1220,49,0)</f>
        <v>3241.4497619039967</v>
      </c>
      <c r="H649" s="172">
        <f t="shared" si="10"/>
        <v>1944.3697619039967</v>
      </c>
    </row>
    <row r="650" spans="1:8" ht="12.6" customHeight="1" x14ac:dyDescent="0.3">
      <c r="A650" s="161" t="s">
        <v>1223</v>
      </c>
      <c r="B650" s="162" t="s">
        <v>313</v>
      </c>
      <c r="C650" s="170">
        <v>2233.39</v>
      </c>
      <c r="D650" s="171">
        <v>2233.39</v>
      </c>
      <c r="E650" s="165" t="s">
        <v>4078</v>
      </c>
      <c r="F650" s="166" t="s">
        <v>2961</v>
      </c>
      <c r="G650" s="172">
        <f>VLOOKUP(A650,РАСЧЕТ!$A$3:$AW$1220,49,0)</f>
        <v>2998.0919477815837</v>
      </c>
      <c r="H650" s="172">
        <f t="shared" si="10"/>
        <v>764.70194778158384</v>
      </c>
    </row>
    <row r="651" spans="1:8" ht="12.6" customHeight="1" x14ac:dyDescent="0.3">
      <c r="A651" s="161" t="s">
        <v>1534</v>
      </c>
      <c r="B651" s="162" t="s">
        <v>320</v>
      </c>
      <c r="C651" s="170">
        <v>2392.3000000000002</v>
      </c>
      <c r="D651" s="171">
        <v>2392.3000000000002</v>
      </c>
      <c r="E651" s="165" t="s">
        <v>4078</v>
      </c>
      <c r="F651" s="166" t="s">
        <v>2743</v>
      </c>
      <c r="G651" s="172">
        <f>VLOOKUP(A651,РАСЧЕТ!$A$3:$AW$1220,49,0)</f>
        <v>1441.7278194560811</v>
      </c>
      <c r="H651" s="172">
        <f t="shared" si="10"/>
        <v>-950.5721805439191</v>
      </c>
    </row>
    <row r="652" spans="1:8" ht="12.6" customHeight="1" x14ac:dyDescent="0.3">
      <c r="A652" s="161" t="s">
        <v>1425</v>
      </c>
      <c r="B652" s="162" t="s">
        <v>68</v>
      </c>
      <c r="C652" s="170">
        <v>2576.9899999999998</v>
      </c>
      <c r="D652" s="171">
        <v>2576.9899999999998</v>
      </c>
      <c r="E652" s="165" t="s">
        <v>4078</v>
      </c>
      <c r="F652" s="166" t="s">
        <v>2962</v>
      </c>
      <c r="G652" s="172">
        <f>VLOOKUP(A652,РАСЧЕТ!$A$3:$AW$1220,49,0)</f>
        <v>3459.3368628249036</v>
      </c>
      <c r="H652" s="172">
        <f t="shared" si="10"/>
        <v>882.34686282490384</v>
      </c>
    </row>
    <row r="653" spans="1:8" ht="12.6" customHeight="1" x14ac:dyDescent="0.3">
      <c r="A653" s="161" t="s">
        <v>1459</v>
      </c>
      <c r="B653" s="162" t="s">
        <v>183</v>
      </c>
      <c r="C653" s="170">
        <v>3367.26</v>
      </c>
      <c r="D653" s="171">
        <v>3367.26</v>
      </c>
      <c r="E653" s="165" t="s">
        <v>4078</v>
      </c>
      <c r="F653" s="166" t="s">
        <v>2963</v>
      </c>
      <c r="G653" s="172">
        <f>VLOOKUP(A653,РАСЧЕТ!$A$3:$AW$1220,49,0)</f>
        <v>2029.2901444408753</v>
      </c>
      <c r="H653" s="172">
        <f t="shared" si="10"/>
        <v>-1337.9698555591249</v>
      </c>
    </row>
    <row r="654" spans="1:8" ht="12.6" customHeight="1" x14ac:dyDescent="0.3">
      <c r="A654" s="161" t="s">
        <v>1441</v>
      </c>
      <c r="B654" s="162" t="s">
        <v>89</v>
      </c>
      <c r="C654" s="170">
        <v>1297.08</v>
      </c>
      <c r="D654" s="171">
        <v>1297.08</v>
      </c>
      <c r="E654" s="165" t="s">
        <v>4078</v>
      </c>
      <c r="F654" s="166" t="s">
        <v>2964</v>
      </c>
      <c r="G654" s="172">
        <f>VLOOKUP(A654,РАСЧЕТ!$A$3:$AW$1220,49,0)</f>
        <v>1741.1995542885347</v>
      </c>
      <c r="H654" s="172">
        <f t="shared" si="10"/>
        <v>444.1195542885348</v>
      </c>
    </row>
    <row r="655" spans="1:8" ht="12.6" customHeight="1" x14ac:dyDescent="0.3">
      <c r="A655" s="161" t="s">
        <v>1503</v>
      </c>
      <c r="B655" s="162" t="s">
        <v>286</v>
      </c>
      <c r="C655" s="170">
        <v>2233.39</v>
      </c>
      <c r="D655" s="171">
        <v>2233.39</v>
      </c>
      <c r="E655" s="165" t="s">
        <v>4078</v>
      </c>
      <c r="F655" s="166" t="s">
        <v>2965</v>
      </c>
      <c r="G655" s="172">
        <f>VLOOKUP(A655,РАСЧЕТ!$A$3:$AW$1220,49,0)</f>
        <v>1345.9577488638456</v>
      </c>
      <c r="H655" s="172">
        <f t="shared" si="10"/>
        <v>-887.43225113615426</v>
      </c>
    </row>
    <row r="656" spans="1:8" ht="12.6" customHeight="1" x14ac:dyDescent="0.3">
      <c r="A656" s="161" t="s">
        <v>1401</v>
      </c>
      <c r="B656" s="162" t="s">
        <v>165</v>
      </c>
      <c r="C656" s="170">
        <v>2576.9899999999998</v>
      </c>
      <c r="D656" s="171">
        <v>2576.9899999999998</v>
      </c>
      <c r="E656" s="165" t="s">
        <v>4078</v>
      </c>
      <c r="F656" s="166" t="s">
        <v>2966</v>
      </c>
      <c r="G656" s="172">
        <f>VLOOKUP(A656,РАСЧЕТ!$A$3:$AW$1220,49,0)</f>
        <v>1553.0281717659759</v>
      </c>
      <c r="H656" s="172">
        <f t="shared" si="10"/>
        <v>-1023.9618282340239</v>
      </c>
    </row>
    <row r="657" spans="1:8" ht="12.6" customHeight="1" x14ac:dyDescent="0.3">
      <c r="A657" s="161" t="s">
        <v>1493</v>
      </c>
      <c r="B657" s="162" t="s">
        <v>226</v>
      </c>
      <c r="C657" s="170">
        <v>3367.26</v>
      </c>
      <c r="D657" s="171">
        <v>3367.26</v>
      </c>
      <c r="E657" s="165" t="s">
        <v>4078</v>
      </c>
      <c r="F657" s="166" t="s">
        <v>2967</v>
      </c>
      <c r="G657" s="172">
        <f>VLOOKUP(A657,РАСЧЕТ!$A$3:$AW$1220,49,0)</f>
        <v>4520.2001674245421</v>
      </c>
      <c r="H657" s="172">
        <f t="shared" si="10"/>
        <v>1152.9401674245419</v>
      </c>
    </row>
    <row r="658" spans="1:8" ht="12.6" customHeight="1" x14ac:dyDescent="0.3">
      <c r="A658" s="161" t="s">
        <v>1442</v>
      </c>
      <c r="B658" s="162" t="s">
        <v>225</v>
      </c>
      <c r="C658" s="170">
        <v>1297.08</v>
      </c>
      <c r="D658" s="171">
        <v>1297.08</v>
      </c>
      <c r="E658" s="165" t="s">
        <v>4078</v>
      </c>
      <c r="F658" s="166" t="s">
        <v>2968</v>
      </c>
      <c r="G658" s="172">
        <f>VLOOKUP(A658,РАСЧЕТ!$A$3:$AW$1220,49,0)</f>
        <v>781.69084645554108</v>
      </c>
      <c r="H658" s="172">
        <f t="shared" si="10"/>
        <v>-515.38915354445885</v>
      </c>
    </row>
    <row r="659" spans="1:8" ht="12.6" customHeight="1" x14ac:dyDescent="0.3">
      <c r="A659" s="161" t="s">
        <v>1437</v>
      </c>
      <c r="B659" s="162" t="s">
        <v>302</v>
      </c>
      <c r="C659" s="170">
        <v>2233.39</v>
      </c>
      <c r="D659" s="171">
        <v>2233.39</v>
      </c>
      <c r="E659" s="165" t="s">
        <v>4078</v>
      </c>
      <c r="F659" s="166" t="s">
        <v>2969</v>
      </c>
      <c r="G659" s="172">
        <f>VLOOKUP(A659,РАСЧЕТ!$A$3:$AW$1220,49,0)</f>
        <v>1569.1935732255747</v>
      </c>
      <c r="H659" s="172">
        <f t="shared" si="10"/>
        <v>-664.19642677442516</v>
      </c>
    </row>
    <row r="660" spans="1:8" ht="12.6" customHeight="1" x14ac:dyDescent="0.3">
      <c r="A660" s="161" t="s">
        <v>1213</v>
      </c>
      <c r="B660" s="162" t="s">
        <v>112</v>
      </c>
      <c r="C660" s="170">
        <v>2576.9899999999998</v>
      </c>
      <c r="D660" s="171">
        <v>2576.9899999999998</v>
      </c>
      <c r="E660" s="165" t="s">
        <v>4078</v>
      </c>
      <c r="F660" s="166" t="s">
        <v>2970</v>
      </c>
      <c r="G660" s="172">
        <f>VLOOKUP(A660,РАСЧЕТ!$A$3:$AW$1220,49,0)</f>
        <v>5035.6736257077264</v>
      </c>
      <c r="H660" s="172">
        <f t="shared" si="10"/>
        <v>2458.6836257077266</v>
      </c>
    </row>
    <row r="661" spans="1:8" ht="12.6" customHeight="1" x14ac:dyDescent="0.3">
      <c r="A661" s="161" t="s">
        <v>1410</v>
      </c>
      <c r="B661" s="162" t="s">
        <v>113</v>
      </c>
      <c r="C661" s="170">
        <v>3367.26</v>
      </c>
      <c r="D661" s="171">
        <v>3367.26</v>
      </c>
      <c r="E661" s="165" t="s">
        <v>4078</v>
      </c>
      <c r="F661" s="166" t="s">
        <v>2971</v>
      </c>
      <c r="G661" s="172">
        <f>VLOOKUP(A661,РАСЧЕТ!$A$3:$AW$1220,49,0)</f>
        <v>4520.2001674245421</v>
      </c>
      <c r="H661" s="172">
        <f t="shared" si="10"/>
        <v>1152.9401674245419</v>
      </c>
    </row>
    <row r="662" spans="1:8" ht="12.6" customHeight="1" x14ac:dyDescent="0.3">
      <c r="A662" s="161" t="s">
        <v>1235</v>
      </c>
      <c r="B662" s="162" t="s">
        <v>340</v>
      </c>
      <c r="C662" s="170">
        <v>3603.48</v>
      </c>
      <c r="D662" s="171">
        <v>3603.48</v>
      </c>
      <c r="E662" s="165" t="s">
        <v>4078</v>
      </c>
      <c r="F662" s="166" t="s">
        <v>2744</v>
      </c>
      <c r="G662" s="172">
        <f>VLOOKUP(A662,РАСЧЕТ!$A$3:$AW$1220,49,0)</f>
        <v>2173.3169991738637</v>
      </c>
      <c r="H662" s="172">
        <f t="shared" si="10"/>
        <v>-1430.1630008261363</v>
      </c>
    </row>
    <row r="663" spans="1:8" ht="12.6" customHeight="1" x14ac:dyDescent="0.3">
      <c r="A663" s="161" t="s">
        <v>1262</v>
      </c>
      <c r="B663" s="162" t="s">
        <v>314</v>
      </c>
      <c r="C663" s="170">
        <v>1297.08</v>
      </c>
      <c r="D663" s="171">
        <v>1297.08</v>
      </c>
      <c r="E663" s="165" t="s">
        <v>4078</v>
      </c>
      <c r="F663" s="166" t="s">
        <v>2972</v>
      </c>
      <c r="G663" s="172">
        <f>VLOOKUP(A663,РАСЧЕТ!$A$3:$AW$1220,49,0)</f>
        <v>1741.1995542885347</v>
      </c>
      <c r="H663" s="172">
        <f t="shared" si="10"/>
        <v>444.1195542885348</v>
      </c>
    </row>
    <row r="664" spans="1:8" ht="12.6" customHeight="1" x14ac:dyDescent="0.3">
      <c r="A664" s="161" t="s">
        <v>1429</v>
      </c>
      <c r="B664" s="162" t="s">
        <v>287</v>
      </c>
      <c r="C664" s="170">
        <v>2233.39</v>
      </c>
      <c r="D664" s="171">
        <v>2233.39</v>
      </c>
      <c r="E664" s="165" t="s">
        <v>4078</v>
      </c>
      <c r="F664" s="166" t="s">
        <v>2973</v>
      </c>
      <c r="G664" s="172">
        <f>VLOOKUP(A664,РАСЧЕТ!$A$3:$AW$1220,49,0)</f>
        <v>3501.6827990435281</v>
      </c>
      <c r="H664" s="172">
        <f t="shared" si="10"/>
        <v>1268.2927990435282</v>
      </c>
    </row>
    <row r="665" spans="1:8" ht="12.6" customHeight="1" x14ac:dyDescent="0.3">
      <c r="A665" s="161" t="s">
        <v>2213</v>
      </c>
      <c r="B665" s="162" t="s">
        <v>342</v>
      </c>
      <c r="C665" s="170">
        <v>2576.9899999999998</v>
      </c>
      <c r="D665" s="171">
        <v>2576.9899999999998</v>
      </c>
      <c r="E665" s="165" t="s">
        <v>4078</v>
      </c>
      <c r="F665" s="166" t="s">
        <v>3487</v>
      </c>
      <c r="G665" s="172">
        <f>VLOOKUP(A665,РАСЧЕТ!$A$3:$AW$1220,49,0)</f>
        <v>3459.3368628249036</v>
      </c>
      <c r="H665" s="172">
        <f t="shared" si="10"/>
        <v>882.34686282490384</v>
      </c>
    </row>
    <row r="666" spans="1:8" ht="12.6" customHeight="1" x14ac:dyDescent="0.3">
      <c r="A666" s="161" t="s">
        <v>1284</v>
      </c>
      <c r="B666" s="162" t="s">
        <v>96</v>
      </c>
      <c r="C666" s="170">
        <v>3367.26</v>
      </c>
      <c r="D666" s="171">
        <v>3367.26</v>
      </c>
      <c r="E666" s="165" t="s">
        <v>4078</v>
      </c>
      <c r="F666" s="166" t="s">
        <v>2974</v>
      </c>
      <c r="G666" s="172">
        <f>VLOOKUP(A666,РАСЧЕТ!$A$3:$AW$1220,49,0)</f>
        <v>3096.3240661101845</v>
      </c>
      <c r="H666" s="172">
        <f t="shared" si="10"/>
        <v>-270.93593388981571</v>
      </c>
    </row>
    <row r="667" spans="1:8" ht="12.6" customHeight="1" x14ac:dyDescent="0.3">
      <c r="A667" s="161" t="s">
        <v>1494</v>
      </c>
      <c r="B667" s="162" t="s">
        <v>153</v>
      </c>
      <c r="C667" s="170">
        <v>1297.08</v>
      </c>
      <c r="D667" s="171">
        <v>1297.08</v>
      </c>
      <c r="E667" s="165" t="s">
        <v>4078</v>
      </c>
      <c r="F667" s="166" t="s">
        <v>2975</v>
      </c>
      <c r="G667" s="172">
        <f>VLOOKUP(A667,РАСЧЕТ!$A$3:$AW$1220,49,0)</f>
        <v>2308.523928750501</v>
      </c>
      <c r="H667" s="172">
        <f t="shared" si="10"/>
        <v>1011.4439287505011</v>
      </c>
    </row>
    <row r="668" spans="1:8" ht="12.6" customHeight="1" x14ac:dyDescent="0.3">
      <c r="A668" s="161" t="s">
        <v>1402</v>
      </c>
      <c r="B668" s="162" t="s">
        <v>114</v>
      </c>
      <c r="C668" s="170">
        <v>2233.39</v>
      </c>
      <c r="D668" s="171">
        <v>2233.39</v>
      </c>
      <c r="E668" s="165" t="s">
        <v>4078</v>
      </c>
      <c r="F668" s="166" t="s">
        <v>2976</v>
      </c>
      <c r="G668" s="172">
        <f>VLOOKUP(A668,РАСЧЕТ!$A$3:$AW$1220,49,0)</f>
        <v>2998.0919477815837</v>
      </c>
      <c r="H668" s="172">
        <f t="shared" si="10"/>
        <v>764.70194778158384</v>
      </c>
    </row>
    <row r="669" spans="1:8" ht="12.6" customHeight="1" x14ac:dyDescent="0.3">
      <c r="A669" s="161" t="s">
        <v>1224</v>
      </c>
      <c r="B669" s="162" t="s">
        <v>310</v>
      </c>
      <c r="C669" s="170">
        <v>2576.9899999999998</v>
      </c>
      <c r="D669" s="171">
        <v>2576.9899999999998</v>
      </c>
      <c r="E669" s="165" t="s">
        <v>4078</v>
      </c>
      <c r="F669" s="166" t="s">
        <v>2977</v>
      </c>
      <c r="G669" s="172">
        <f>VLOOKUP(A669,РАСЧЕТ!$A$3:$AW$1220,49,0)</f>
        <v>3459.3368628249036</v>
      </c>
      <c r="H669" s="172">
        <f t="shared" si="10"/>
        <v>882.34686282490384</v>
      </c>
    </row>
    <row r="670" spans="1:8" ht="12.6" customHeight="1" x14ac:dyDescent="0.3">
      <c r="A670" s="161" t="s">
        <v>2373</v>
      </c>
      <c r="B670" s="162" t="s">
        <v>204</v>
      </c>
      <c r="C670" s="168"/>
      <c r="D670" s="169"/>
      <c r="E670" s="165" t="s">
        <v>4078</v>
      </c>
      <c r="F670" s="166" t="s">
        <v>2978</v>
      </c>
      <c r="G670" s="172">
        <f>VLOOKUP(A670,РАСЧЕТ!$A$3:$AW$1220,49,0)</f>
        <v>4520.2001674245421</v>
      </c>
      <c r="H670" s="172">
        <f>G670-D670</f>
        <v>4520.2001674245421</v>
      </c>
    </row>
    <row r="671" spans="1:8" ht="12.6" customHeight="1" x14ac:dyDescent="0.3">
      <c r="A671" s="161" t="s">
        <v>1426</v>
      </c>
      <c r="B671" s="162" t="s">
        <v>211</v>
      </c>
      <c r="C671" s="170">
        <v>1297.08</v>
      </c>
      <c r="D671" s="171">
        <v>1297.08</v>
      </c>
      <c r="E671" s="165" t="s">
        <v>4078</v>
      </c>
      <c r="F671" s="166" t="s">
        <v>2979</v>
      </c>
      <c r="G671" s="172">
        <f>VLOOKUP(A671,РАСЧЕТ!$A$3:$AW$1220,49,0)</f>
        <v>2051.1363551394052</v>
      </c>
      <c r="H671" s="172">
        <f t="shared" si="10"/>
        <v>754.05635513940524</v>
      </c>
    </row>
    <row r="672" spans="1:8" ht="12.6" customHeight="1" x14ac:dyDescent="0.3">
      <c r="A672" s="161" t="s">
        <v>1241</v>
      </c>
      <c r="B672" s="162" t="s">
        <v>280</v>
      </c>
      <c r="C672" s="170">
        <v>2233.39</v>
      </c>
      <c r="D672" s="171">
        <v>2233.39</v>
      </c>
      <c r="E672" s="165" t="s">
        <v>4078</v>
      </c>
      <c r="F672" s="166" t="s">
        <v>2980</v>
      </c>
      <c r="G672" s="172">
        <f>VLOOKUP(A672,РАСЧЕТ!$A$3:$AW$1220,49,0)</f>
        <v>2998.0919477815837</v>
      </c>
      <c r="H672" s="172">
        <f t="shared" si="10"/>
        <v>764.70194778158384</v>
      </c>
    </row>
    <row r="673" spans="1:8" ht="12.6" customHeight="1" x14ac:dyDescent="0.3">
      <c r="A673" s="161" t="s">
        <v>1460</v>
      </c>
      <c r="B673" s="162" t="s">
        <v>157</v>
      </c>
      <c r="C673" s="170">
        <v>3466.05</v>
      </c>
      <c r="D673" s="171">
        <v>3466.05</v>
      </c>
      <c r="E673" s="165" t="s">
        <v>4078</v>
      </c>
      <c r="F673" s="166" t="s">
        <v>2745</v>
      </c>
      <c r="G673" s="172">
        <f>VLOOKUP(A673,РАСЧЕТ!$A$3:$AW$1220,49,0)</f>
        <v>4652.8080804994961</v>
      </c>
      <c r="H673" s="172">
        <f t="shared" si="10"/>
        <v>1186.7580804994959</v>
      </c>
    </row>
    <row r="674" spans="1:8" ht="12.6" customHeight="1" x14ac:dyDescent="0.3">
      <c r="A674" s="161" t="s">
        <v>1432</v>
      </c>
      <c r="B674" s="162" t="s">
        <v>214</v>
      </c>
      <c r="C674" s="170">
        <v>2576.9899999999998</v>
      </c>
      <c r="D674" s="171">
        <v>2576.9899999999998</v>
      </c>
      <c r="E674" s="165" t="s">
        <v>4078</v>
      </c>
      <c r="F674" s="166" t="s">
        <v>2981</v>
      </c>
      <c r="G674" s="172">
        <f>VLOOKUP(A674,РАСЧЕТ!$A$3:$AW$1220,49,0)</f>
        <v>3459.3368628249036</v>
      </c>
      <c r="H674" s="172">
        <f t="shared" si="10"/>
        <v>882.34686282490384</v>
      </c>
    </row>
    <row r="675" spans="1:8" ht="12.6" customHeight="1" x14ac:dyDescent="0.3">
      <c r="A675" s="161" t="s">
        <v>1444</v>
      </c>
      <c r="B675" s="162" t="s">
        <v>262</v>
      </c>
      <c r="C675" s="170">
        <v>3367.26</v>
      </c>
      <c r="D675" s="171">
        <v>3367.26</v>
      </c>
      <c r="E675" s="165" t="s">
        <v>4078</v>
      </c>
      <c r="F675" s="166" t="s">
        <v>2982</v>
      </c>
      <c r="G675" s="172">
        <f>VLOOKUP(A675,РАСЧЕТ!$A$3:$AW$1220,49,0)</f>
        <v>3166.2935035966962</v>
      </c>
      <c r="H675" s="172">
        <f t="shared" si="10"/>
        <v>-200.96649640330406</v>
      </c>
    </row>
    <row r="676" spans="1:8" ht="12.6" customHeight="1" x14ac:dyDescent="0.3">
      <c r="A676" s="161" t="s">
        <v>1488</v>
      </c>
      <c r="B676" s="162" t="s">
        <v>297</v>
      </c>
      <c r="C676" s="170">
        <v>1297.08</v>
      </c>
      <c r="D676" s="171">
        <v>1297.08</v>
      </c>
      <c r="E676" s="165" t="s">
        <v>4078</v>
      </c>
      <c r="F676" s="166" t="s">
        <v>2983</v>
      </c>
      <c r="G676" s="172">
        <f>VLOOKUP(A676,РАСЧЕТ!$A$3:$AW$1220,49,0)</f>
        <v>2046.9715076699692</v>
      </c>
      <c r="H676" s="172">
        <f t="shared" si="10"/>
        <v>749.89150766996931</v>
      </c>
    </row>
    <row r="677" spans="1:8" ht="12.6" customHeight="1" x14ac:dyDescent="0.3">
      <c r="A677" s="161" t="s">
        <v>1236</v>
      </c>
      <c r="B677" s="162" t="s">
        <v>94</v>
      </c>
      <c r="C677" s="170">
        <v>2233.39</v>
      </c>
      <c r="D677" s="171">
        <v>2233.39</v>
      </c>
      <c r="E677" s="165" t="s">
        <v>4078</v>
      </c>
      <c r="F677" s="166" t="s">
        <v>2984</v>
      </c>
      <c r="G677" s="172">
        <f>VLOOKUP(A677,РАСЧЕТ!$A$3:$AW$1220,49,0)</f>
        <v>2998.0919477815837</v>
      </c>
      <c r="H677" s="172">
        <f t="shared" si="10"/>
        <v>764.70194778158384</v>
      </c>
    </row>
    <row r="678" spans="1:8" ht="12.6" customHeight="1" x14ac:dyDescent="0.3">
      <c r="A678" s="161" t="s">
        <v>1967</v>
      </c>
      <c r="B678" s="162" t="s">
        <v>259</v>
      </c>
      <c r="C678" s="170">
        <v>2576.9899999999998</v>
      </c>
      <c r="D678" s="171">
        <v>2576.9899999999998</v>
      </c>
      <c r="E678" s="165" t="s">
        <v>4078</v>
      </c>
      <c r="F678" s="166" t="s">
        <v>2985</v>
      </c>
      <c r="G678" s="172">
        <f>VLOOKUP(A678,РАСЧЕТ!$A$3:$AW$1220,49,0)</f>
        <v>3459.3368628249036</v>
      </c>
      <c r="H678" s="172">
        <f t="shared" si="10"/>
        <v>882.34686282490384</v>
      </c>
    </row>
    <row r="679" spans="1:8" ht="12.6" customHeight="1" x14ac:dyDescent="0.3">
      <c r="A679" s="161" t="s">
        <v>1506</v>
      </c>
      <c r="B679" s="162" t="s">
        <v>303</v>
      </c>
      <c r="C679" s="170">
        <v>3367.26</v>
      </c>
      <c r="D679" s="171">
        <v>3367.26</v>
      </c>
      <c r="E679" s="165" t="s">
        <v>4078</v>
      </c>
      <c r="F679" s="166" t="s">
        <v>2986</v>
      </c>
      <c r="G679" s="172">
        <f>VLOOKUP(A679,РАСЧЕТ!$A$3:$AW$1220,49,0)</f>
        <v>4520.2001674245421</v>
      </c>
      <c r="H679" s="172">
        <f t="shared" si="10"/>
        <v>1152.9401674245419</v>
      </c>
    </row>
    <row r="680" spans="1:8" ht="12.6" customHeight="1" x14ac:dyDescent="0.3">
      <c r="A680" s="161" t="s">
        <v>1273</v>
      </c>
      <c r="B680" s="162" t="s">
        <v>219</v>
      </c>
      <c r="C680" s="170">
        <v>1297.08</v>
      </c>
      <c r="D680" s="171">
        <v>1297.08</v>
      </c>
      <c r="E680" s="165" t="s">
        <v>4078</v>
      </c>
      <c r="F680" s="166" t="s">
        <v>2987</v>
      </c>
      <c r="G680" s="172">
        <f>VLOOKUP(A680,РАСЧЕТ!$A$3:$AW$1220,49,0)</f>
        <v>991.59915891507728</v>
      </c>
      <c r="H680" s="172">
        <f t="shared" si="10"/>
        <v>-305.48084108492264</v>
      </c>
    </row>
    <row r="681" spans="1:8" ht="12.6" customHeight="1" x14ac:dyDescent="0.3">
      <c r="A681" s="161" t="s">
        <v>1495</v>
      </c>
      <c r="B681" s="162" t="s">
        <v>154</v>
      </c>
      <c r="C681" s="170">
        <v>2233.39</v>
      </c>
      <c r="D681" s="171">
        <v>2233.39</v>
      </c>
      <c r="E681" s="165" t="s">
        <v>4078</v>
      </c>
      <c r="F681" s="166" t="s">
        <v>2988</v>
      </c>
      <c r="G681" s="172">
        <f>VLOOKUP(A681,РАСЧЕТ!$A$3:$AW$1220,49,0)</f>
        <v>4562.0529647617432</v>
      </c>
      <c r="H681" s="172">
        <f t="shared" si="10"/>
        <v>2328.6629647617433</v>
      </c>
    </row>
    <row r="682" spans="1:8" ht="12.6" customHeight="1" x14ac:dyDescent="0.3">
      <c r="A682" s="161" t="s">
        <v>1403</v>
      </c>
      <c r="B682" s="162" t="s">
        <v>283</v>
      </c>
      <c r="C682" s="170">
        <v>2576.9899999999998</v>
      </c>
      <c r="D682" s="171">
        <v>2576.9899999999998</v>
      </c>
      <c r="E682" s="165" t="s">
        <v>4078</v>
      </c>
      <c r="F682" s="166" t="s">
        <v>2989</v>
      </c>
      <c r="G682" s="172">
        <f>VLOOKUP(A682,РАСЧЕТ!$A$3:$AW$1220,49,0)</f>
        <v>3459.3368628249036</v>
      </c>
      <c r="H682" s="172">
        <f t="shared" si="10"/>
        <v>882.34686282490384</v>
      </c>
    </row>
    <row r="683" spans="1:8" ht="12.6" customHeight="1" x14ac:dyDescent="0.3">
      <c r="A683" s="161" t="s">
        <v>1391</v>
      </c>
      <c r="B683" s="162" t="s">
        <v>289</v>
      </c>
      <c r="C683" s="170">
        <v>3367.26</v>
      </c>
      <c r="D683" s="171">
        <v>3367.26</v>
      </c>
      <c r="E683" s="165" t="s">
        <v>4078</v>
      </c>
      <c r="F683" s="166" t="s">
        <v>2990</v>
      </c>
      <c r="G683" s="172">
        <f>VLOOKUP(A683,РАСЧЕТ!$A$3:$AW$1220,49,0)</f>
        <v>7634.3418688068296</v>
      </c>
      <c r="H683" s="172">
        <f t="shared" si="10"/>
        <v>4267.0818688068293</v>
      </c>
    </row>
    <row r="684" spans="1:8" ht="12.6" customHeight="1" x14ac:dyDescent="0.3">
      <c r="A684" s="161" t="s">
        <v>2307</v>
      </c>
      <c r="B684" s="162" t="s">
        <v>87</v>
      </c>
      <c r="C684" s="170">
        <v>2456.73</v>
      </c>
      <c r="D684" s="171">
        <v>2456.73</v>
      </c>
      <c r="E684" s="165" t="s">
        <v>4078</v>
      </c>
      <c r="F684" s="166" t="s">
        <v>3480</v>
      </c>
      <c r="G684" s="172">
        <f>VLOOKUP(A684,РАСЧЕТ!$A$3:$AW$1220,49,0)</f>
        <v>3297.9011425597419</v>
      </c>
      <c r="H684" s="172">
        <f t="shared" si="10"/>
        <v>841.17114255974184</v>
      </c>
    </row>
    <row r="685" spans="1:8" ht="12.6" customHeight="1" x14ac:dyDescent="0.3">
      <c r="A685" s="161" t="s">
        <v>1411</v>
      </c>
      <c r="B685" s="162" t="s">
        <v>288</v>
      </c>
      <c r="C685" s="170">
        <v>2396.6</v>
      </c>
      <c r="D685" s="171">
        <v>2396.6</v>
      </c>
      <c r="E685" s="165" t="s">
        <v>4078</v>
      </c>
      <c r="F685" s="166" t="s">
        <v>2746</v>
      </c>
      <c r="G685" s="172">
        <f>VLOOKUP(A685,РАСЧЕТ!$A$3:$AW$1220,49,0)</f>
        <v>3217.1832824271601</v>
      </c>
      <c r="H685" s="172">
        <f t="shared" si="10"/>
        <v>820.58328242716016</v>
      </c>
    </row>
    <row r="686" spans="1:8" ht="12.6" customHeight="1" x14ac:dyDescent="0.3">
      <c r="A686" s="161" t="s">
        <v>1489</v>
      </c>
      <c r="B686" s="162" t="s">
        <v>290</v>
      </c>
      <c r="C686" s="170">
        <v>1297.08</v>
      </c>
      <c r="D686" s="171">
        <v>1297.08</v>
      </c>
      <c r="E686" s="165" t="s">
        <v>4078</v>
      </c>
      <c r="F686" s="166" t="s">
        <v>2991</v>
      </c>
      <c r="G686" s="172">
        <f>VLOOKUP(A686,РАСЧЕТ!$A$3:$AW$1220,49,0)</f>
        <v>781.69084645554108</v>
      </c>
      <c r="H686" s="172">
        <f t="shared" si="10"/>
        <v>-515.38915354445885</v>
      </c>
    </row>
    <row r="687" spans="1:8" ht="12.6" customHeight="1" x14ac:dyDescent="0.3">
      <c r="A687" s="161" t="s">
        <v>2285</v>
      </c>
      <c r="B687" s="162" t="s">
        <v>274</v>
      </c>
      <c r="C687" s="170">
        <v>2233.39</v>
      </c>
      <c r="D687" s="171">
        <v>2233.39</v>
      </c>
      <c r="E687" s="165" t="s">
        <v>4078</v>
      </c>
      <c r="F687" s="166" t="s">
        <v>3475</v>
      </c>
      <c r="G687" s="172">
        <f>VLOOKUP(A687,РАСЧЕТ!$A$3:$AW$1220,49,0)</f>
        <v>2998.0919477815837</v>
      </c>
      <c r="H687" s="172">
        <f t="shared" si="10"/>
        <v>764.70194778158384</v>
      </c>
    </row>
    <row r="688" spans="1:8" ht="12.6" customHeight="1" x14ac:dyDescent="0.3">
      <c r="A688" s="161" t="s">
        <v>1496</v>
      </c>
      <c r="B688" s="162" t="s">
        <v>178</v>
      </c>
      <c r="C688" s="170">
        <v>2576.9899999999998</v>
      </c>
      <c r="D688" s="171">
        <v>2576.9899999999998</v>
      </c>
      <c r="E688" s="165" t="s">
        <v>4078</v>
      </c>
      <c r="F688" s="166" t="s">
        <v>2992</v>
      </c>
      <c r="G688" s="172">
        <f>VLOOKUP(A688,РАСЧЕТ!$A$3:$AW$1220,49,0)</f>
        <v>1553.0281717659759</v>
      </c>
      <c r="H688" s="172">
        <f t="shared" si="10"/>
        <v>-1023.9618282340239</v>
      </c>
    </row>
    <row r="689" spans="1:8" ht="12.6" customHeight="1" x14ac:dyDescent="0.3">
      <c r="A689" s="161" t="s">
        <v>1427</v>
      </c>
      <c r="B689" s="162" t="s">
        <v>238</v>
      </c>
      <c r="C689" s="170">
        <v>3367.26</v>
      </c>
      <c r="D689" s="171">
        <v>3367.26</v>
      </c>
      <c r="E689" s="165" t="s">
        <v>4078</v>
      </c>
      <c r="F689" s="166" t="s">
        <v>2993</v>
      </c>
      <c r="G689" s="172">
        <f>VLOOKUP(A689,РАСЧЕТ!$A$3:$AW$1220,49,0)</f>
        <v>4519.8689311631542</v>
      </c>
      <c r="H689" s="172">
        <f t="shared" si="10"/>
        <v>1152.608931163154</v>
      </c>
    </row>
    <row r="690" spans="1:8" ht="12.6" customHeight="1" x14ac:dyDescent="0.3">
      <c r="A690" s="161" t="s">
        <v>1406</v>
      </c>
      <c r="B690" s="162" t="s">
        <v>179</v>
      </c>
      <c r="C690" s="170">
        <v>1297.08</v>
      </c>
      <c r="D690" s="171">
        <v>1297.08</v>
      </c>
      <c r="E690" s="165" t="s">
        <v>4078</v>
      </c>
      <c r="F690" s="166" t="s">
        <v>2994</v>
      </c>
      <c r="G690" s="172">
        <f>VLOOKUP(A690,РАСЧЕТ!$A$3:$AW$1220,49,0)</f>
        <v>1741.1995542885347</v>
      </c>
      <c r="H690" s="172">
        <f t="shared" si="10"/>
        <v>444.1195542885348</v>
      </c>
    </row>
    <row r="691" spans="1:8" ht="12.6" customHeight="1" x14ac:dyDescent="0.3">
      <c r="A691" s="161" t="s">
        <v>1487</v>
      </c>
      <c r="B691" s="162" t="s">
        <v>296</v>
      </c>
      <c r="C691" s="170">
        <v>2233.39</v>
      </c>
      <c r="D691" s="171">
        <v>2233.39</v>
      </c>
      <c r="E691" s="165" t="s">
        <v>4078</v>
      </c>
      <c r="F691" s="166" t="s">
        <v>2995</v>
      </c>
      <c r="G691" s="172">
        <f>VLOOKUP(A691,РАСЧЕТ!$A$3:$AW$1220,49,0)</f>
        <v>2998.0919477815837</v>
      </c>
      <c r="H691" s="172">
        <f t="shared" si="10"/>
        <v>764.70194778158384</v>
      </c>
    </row>
    <row r="692" spans="1:8" ht="12.6" customHeight="1" x14ac:dyDescent="0.3">
      <c r="A692" s="161" t="s">
        <v>1943</v>
      </c>
      <c r="B692" s="162" t="s">
        <v>254</v>
      </c>
      <c r="C692" s="170">
        <v>2576.9899999999998</v>
      </c>
      <c r="D692" s="171">
        <v>2576.9899999999998</v>
      </c>
      <c r="E692" s="165" t="s">
        <v>4078</v>
      </c>
      <c r="F692" s="166" t="s">
        <v>2996</v>
      </c>
      <c r="G692" s="172">
        <f>VLOOKUP(A692,РАСЧЕТ!$A$3:$AW$1220,49,0)</f>
        <v>3459.3368628249036</v>
      </c>
      <c r="H692" s="172">
        <f t="shared" si="10"/>
        <v>882.34686282490384</v>
      </c>
    </row>
    <row r="693" spans="1:8" ht="12.6" customHeight="1" x14ac:dyDescent="0.3">
      <c r="A693" s="161" t="s">
        <v>1443</v>
      </c>
      <c r="B693" s="162" t="s">
        <v>180</v>
      </c>
      <c r="C693" s="170">
        <v>3367.26</v>
      </c>
      <c r="D693" s="171">
        <v>3367.26</v>
      </c>
      <c r="E693" s="165" t="s">
        <v>4078</v>
      </c>
      <c r="F693" s="166" t="s">
        <v>2997</v>
      </c>
      <c r="G693" s="172">
        <f>VLOOKUP(A693,РАСЧЕТ!$A$3:$AW$1220,49,0)</f>
        <v>4520.2001674245421</v>
      </c>
      <c r="H693" s="172">
        <f t="shared" si="10"/>
        <v>1152.9401674245419</v>
      </c>
    </row>
    <row r="694" spans="1:8" ht="12.6" customHeight="1" x14ac:dyDescent="0.3">
      <c r="A694" s="161" t="s">
        <v>1445</v>
      </c>
      <c r="B694" s="162" t="s">
        <v>328</v>
      </c>
      <c r="C694" s="170">
        <v>1297.08</v>
      </c>
      <c r="D694" s="171">
        <v>1297.08</v>
      </c>
      <c r="E694" s="165" t="s">
        <v>4078</v>
      </c>
      <c r="F694" s="166" t="s">
        <v>2998</v>
      </c>
      <c r="G694" s="172">
        <f>VLOOKUP(A694,РАСЧЕТ!$A$3:$AW$1220,49,0)</f>
        <v>781.69084645554108</v>
      </c>
      <c r="H694" s="172">
        <f t="shared" si="10"/>
        <v>-515.38915354445885</v>
      </c>
    </row>
    <row r="695" spans="1:8" ht="12.6" customHeight="1" x14ac:dyDescent="0.3">
      <c r="A695" s="161" t="s">
        <v>1376</v>
      </c>
      <c r="B695" s="162" t="s">
        <v>88</v>
      </c>
      <c r="C695" s="170">
        <v>2233.39</v>
      </c>
      <c r="D695" s="171">
        <v>2233.39</v>
      </c>
      <c r="E695" s="165" t="s">
        <v>4078</v>
      </c>
      <c r="F695" s="166" t="s">
        <v>2999</v>
      </c>
      <c r="G695" s="172">
        <f>VLOOKUP(A695,РАСЧЕТ!$A$3:$AW$1220,49,0)</f>
        <v>2876.9556786282428</v>
      </c>
      <c r="H695" s="172">
        <f t="shared" si="10"/>
        <v>643.56567862824295</v>
      </c>
    </row>
    <row r="696" spans="1:8" ht="12.6" customHeight="1" x14ac:dyDescent="0.3">
      <c r="A696" s="161" t="s">
        <v>1214</v>
      </c>
      <c r="B696" s="162" t="s">
        <v>343</v>
      </c>
      <c r="C696" s="170">
        <v>2392.3000000000002</v>
      </c>
      <c r="D696" s="171">
        <v>2392.3000000000002</v>
      </c>
      <c r="E696" s="165" t="s">
        <v>4078</v>
      </c>
      <c r="F696" s="166" t="s">
        <v>2747</v>
      </c>
      <c r="G696" s="172">
        <f>VLOOKUP(A696,РАСЧЕТ!$A$3:$AW$1220,49,0)</f>
        <v>3211.4177209891191</v>
      </c>
      <c r="H696" s="172">
        <f t="shared" si="10"/>
        <v>819.11772098911888</v>
      </c>
    </row>
    <row r="697" spans="1:8" ht="12.6" customHeight="1" x14ac:dyDescent="0.3">
      <c r="A697" s="161" t="s">
        <v>1497</v>
      </c>
      <c r="B697" s="162" t="s">
        <v>195</v>
      </c>
      <c r="C697" s="170">
        <v>2576.9899999999998</v>
      </c>
      <c r="D697" s="171">
        <v>2576.9899999999998</v>
      </c>
      <c r="E697" s="165" t="s">
        <v>4078</v>
      </c>
      <c r="F697" s="166" t="s">
        <v>3000</v>
      </c>
      <c r="G697" s="172">
        <f>VLOOKUP(A697,РАСЧЕТ!$A$3:$AW$1220,49,0)</f>
        <v>6456.7195822790345</v>
      </c>
      <c r="H697" s="172">
        <f t="shared" si="10"/>
        <v>3879.7295822790347</v>
      </c>
    </row>
    <row r="698" spans="1:8" ht="12.6" customHeight="1" x14ac:dyDescent="0.3">
      <c r="A698" s="161" t="s">
        <v>1394</v>
      </c>
      <c r="B698" s="162" t="s">
        <v>300</v>
      </c>
      <c r="C698" s="170">
        <v>3367.26</v>
      </c>
      <c r="D698" s="171">
        <v>3367.26</v>
      </c>
      <c r="E698" s="165" t="s">
        <v>4078</v>
      </c>
      <c r="F698" s="166" t="s">
        <v>3001</v>
      </c>
      <c r="G698" s="172">
        <f>VLOOKUP(A698,РАСЧЕТ!$A$3:$AW$1220,49,0)</f>
        <v>2983.8731844354343</v>
      </c>
      <c r="H698" s="172">
        <f t="shared" si="10"/>
        <v>-383.38681556456595</v>
      </c>
    </row>
    <row r="699" spans="1:8" ht="12.6" customHeight="1" x14ac:dyDescent="0.3">
      <c r="A699" s="161" t="s">
        <v>1390</v>
      </c>
      <c r="B699" s="162" t="s">
        <v>264</v>
      </c>
      <c r="C699" s="170">
        <v>1297.08</v>
      </c>
      <c r="D699" s="171">
        <v>1297.08</v>
      </c>
      <c r="E699" s="165" t="s">
        <v>4078</v>
      </c>
      <c r="F699" s="166" t="s">
        <v>3002</v>
      </c>
      <c r="G699" s="172">
        <f>VLOOKUP(A699,РАСЧЕТ!$A$3:$AW$1220,49,0)</f>
        <v>1741.1995542885347</v>
      </c>
      <c r="H699" s="172">
        <f t="shared" si="10"/>
        <v>444.1195542885348</v>
      </c>
    </row>
    <row r="700" spans="1:8" ht="12.6" customHeight="1" x14ac:dyDescent="0.3">
      <c r="A700" s="161" t="s">
        <v>1454</v>
      </c>
      <c r="B700" s="162" t="s">
        <v>247</v>
      </c>
      <c r="C700" s="170">
        <v>2233.39</v>
      </c>
      <c r="D700" s="171">
        <v>2233.39</v>
      </c>
      <c r="E700" s="165" t="s">
        <v>4078</v>
      </c>
      <c r="F700" s="166" t="s">
        <v>3003</v>
      </c>
      <c r="G700" s="172">
        <f>VLOOKUP(A700,РАСЧЕТ!$A$3:$AW$1220,49,0)</f>
        <v>2998.0919477815837</v>
      </c>
      <c r="H700" s="172">
        <f t="shared" si="10"/>
        <v>764.70194778158384</v>
      </c>
    </row>
    <row r="701" spans="1:8" ht="12.6" customHeight="1" x14ac:dyDescent="0.3">
      <c r="A701" s="161" t="s">
        <v>1465</v>
      </c>
      <c r="B701" s="162" t="s">
        <v>115</v>
      </c>
      <c r="C701" s="170">
        <v>2576.9899999999998</v>
      </c>
      <c r="D701" s="171">
        <v>2576.9899999999998</v>
      </c>
      <c r="E701" s="165" t="s">
        <v>4078</v>
      </c>
      <c r="F701" s="166" t="s">
        <v>3004</v>
      </c>
      <c r="G701" s="172">
        <f>VLOOKUP(A701,РАСЧЕТ!$A$3:$AW$1220,49,0)</f>
        <v>3459.3368628249036</v>
      </c>
      <c r="H701" s="172">
        <f t="shared" si="10"/>
        <v>882.34686282490384</v>
      </c>
    </row>
    <row r="702" spans="1:8" ht="12.6" customHeight="1" x14ac:dyDescent="0.3">
      <c r="A702" s="161" t="s">
        <v>1392</v>
      </c>
      <c r="B702" s="162" t="s">
        <v>81</v>
      </c>
      <c r="C702" s="170">
        <v>3367.26</v>
      </c>
      <c r="D702" s="171">
        <v>3367.26</v>
      </c>
      <c r="E702" s="165" t="s">
        <v>4078</v>
      </c>
      <c r="F702" s="166" t="s">
        <v>3005</v>
      </c>
      <c r="G702" s="172">
        <f>VLOOKUP(A702,РАСЧЕТ!$A$3:$AW$1220,49,0)</f>
        <v>4520.2001674245421</v>
      </c>
      <c r="H702" s="172">
        <f t="shared" si="10"/>
        <v>1152.9401674245419</v>
      </c>
    </row>
    <row r="703" spans="1:8" ht="12.6" customHeight="1" x14ac:dyDescent="0.3">
      <c r="A703" s="161" t="s">
        <v>1393</v>
      </c>
      <c r="B703" s="162" t="s">
        <v>243</v>
      </c>
      <c r="C703" s="170">
        <v>1297.08</v>
      </c>
      <c r="D703" s="171">
        <v>1297.08</v>
      </c>
      <c r="E703" s="165" t="s">
        <v>4078</v>
      </c>
      <c r="F703" s="166" t="s">
        <v>3006</v>
      </c>
      <c r="G703" s="172">
        <f>VLOOKUP(A703,РАСЧЕТ!$A$3:$AW$1220,49,0)</f>
        <v>1741.1995542885347</v>
      </c>
      <c r="H703" s="172">
        <f t="shared" si="10"/>
        <v>444.1195542885348</v>
      </c>
    </row>
    <row r="704" spans="1:8" ht="12.6" customHeight="1" x14ac:dyDescent="0.3">
      <c r="A704" s="161" t="s">
        <v>1466</v>
      </c>
      <c r="B704" s="162" t="s">
        <v>270</v>
      </c>
      <c r="C704" s="170">
        <v>2233.39</v>
      </c>
      <c r="D704" s="171">
        <v>2233.39</v>
      </c>
      <c r="E704" s="165" t="s">
        <v>4078</v>
      </c>
      <c r="F704" s="166" t="s">
        <v>3007</v>
      </c>
      <c r="G704" s="172">
        <f>VLOOKUP(A704,РАСЧЕТ!$A$3:$AW$1220,49,0)</f>
        <v>2998.0919477815837</v>
      </c>
      <c r="H704" s="172">
        <f t="shared" si="10"/>
        <v>764.70194778158384</v>
      </c>
    </row>
    <row r="705" spans="1:8" ht="12.6" customHeight="1" x14ac:dyDescent="0.3">
      <c r="A705" s="161" t="s">
        <v>1456</v>
      </c>
      <c r="B705" s="162" t="s">
        <v>181</v>
      </c>
      <c r="C705" s="170">
        <v>2576.9899999999998</v>
      </c>
      <c r="D705" s="171">
        <v>2576.9899999999998</v>
      </c>
      <c r="E705" s="165" t="s">
        <v>4078</v>
      </c>
      <c r="F705" s="166" t="s">
        <v>3008</v>
      </c>
      <c r="G705" s="172">
        <f>VLOOKUP(A705,РАСЧЕТ!$A$3:$AW$1220,49,0)</f>
        <v>4430.9377731457307</v>
      </c>
      <c r="H705" s="172">
        <f t="shared" si="10"/>
        <v>1853.9477731457309</v>
      </c>
    </row>
    <row r="706" spans="1:8" ht="12.6" customHeight="1" x14ac:dyDescent="0.3">
      <c r="A706" s="161" t="s">
        <v>1543</v>
      </c>
      <c r="B706" s="162" t="s">
        <v>208</v>
      </c>
      <c r="C706" s="170">
        <v>3367.26</v>
      </c>
      <c r="D706" s="171">
        <v>3367.26</v>
      </c>
      <c r="E706" s="165" t="s">
        <v>4078</v>
      </c>
      <c r="F706" s="166" t="s">
        <v>3009</v>
      </c>
      <c r="G706" s="172">
        <f>VLOOKUP(A706,РАСЧЕТ!$A$3:$AW$1220,49,0)</f>
        <v>4520.2001674245421</v>
      </c>
      <c r="H706" s="172">
        <f t="shared" ref="H706:H769" si="11">G706-D706</f>
        <v>1152.9401674245419</v>
      </c>
    </row>
    <row r="707" spans="1:8" ht="12.6" customHeight="1" x14ac:dyDescent="0.3">
      <c r="A707" s="161" t="s">
        <v>2246</v>
      </c>
      <c r="B707" s="162" t="s">
        <v>215</v>
      </c>
      <c r="C707" s="170">
        <v>3603.48</v>
      </c>
      <c r="D707" s="171">
        <v>3603.48</v>
      </c>
      <c r="E707" s="165" t="s">
        <v>4078</v>
      </c>
      <c r="F707" s="166" t="s">
        <v>3505</v>
      </c>
      <c r="G707" s="172">
        <f>VLOOKUP(A707,РАСЧЕТ!$A$3:$AW$1220,49,0)</f>
        <v>4837.3060465168237</v>
      </c>
      <c r="H707" s="172">
        <f t="shared" si="11"/>
        <v>1233.8260465168237</v>
      </c>
    </row>
    <row r="708" spans="1:8" ht="12.6" customHeight="1" x14ac:dyDescent="0.3">
      <c r="A708" s="161" t="s">
        <v>1452</v>
      </c>
      <c r="B708" s="162" t="s">
        <v>277</v>
      </c>
      <c r="C708" s="170">
        <v>1297.08</v>
      </c>
      <c r="D708" s="171">
        <v>1297.08</v>
      </c>
      <c r="E708" s="165" t="s">
        <v>4078</v>
      </c>
      <c r="F708" s="166" t="s">
        <v>3010</v>
      </c>
      <c r="G708" s="172">
        <f>VLOOKUP(A708,РАСЧЕТ!$A$3:$AW$1220,49,0)</f>
        <v>2979.0643713295763</v>
      </c>
      <c r="H708" s="172">
        <f t="shared" si="11"/>
        <v>1681.9843713295763</v>
      </c>
    </row>
    <row r="709" spans="1:8" ht="12.6" customHeight="1" x14ac:dyDescent="0.3">
      <c r="A709" s="161" t="s">
        <v>1225</v>
      </c>
      <c r="B709" s="162" t="s">
        <v>176</v>
      </c>
      <c r="C709" s="170">
        <v>2233.39</v>
      </c>
      <c r="D709" s="171">
        <v>2233.39</v>
      </c>
      <c r="E709" s="165" t="s">
        <v>4078</v>
      </c>
      <c r="F709" s="166" t="s">
        <v>3011</v>
      </c>
      <c r="G709" s="172">
        <f>VLOOKUP(A709,РАСЧЕТ!$A$3:$AW$1220,49,0)</f>
        <v>2998.0919477815837</v>
      </c>
      <c r="H709" s="172">
        <f t="shared" si="11"/>
        <v>764.70194778158384</v>
      </c>
    </row>
    <row r="710" spans="1:8" ht="12.6" customHeight="1" x14ac:dyDescent="0.3">
      <c r="A710" s="161" t="s">
        <v>1398</v>
      </c>
      <c r="B710" s="162" t="s">
        <v>304</v>
      </c>
      <c r="C710" s="170">
        <v>2576.9899999999998</v>
      </c>
      <c r="D710" s="171">
        <v>2576.9899999999998</v>
      </c>
      <c r="E710" s="165" t="s">
        <v>4078</v>
      </c>
      <c r="F710" s="166" t="s">
        <v>3012</v>
      </c>
      <c r="G710" s="172">
        <f>VLOOKUP(A710,РАСЧЕТ!$A$3:$AW$1220,49,0)</f>
        <v>2678.3699580073803</v>
      </c>
      <c r="H710" s="172">
        <f t="shared" si="11"/>
        <v>101.37995800738054</v>
      </c>
    </row>
    <row r="711" spans="1:8" ht="12.6" customHeight="1" x14ac:dyDescent="0.3">
      <c r="A711" s="161" t="s">
        <v>1490</v>
      </c>
      <c r="B711" s="162" t="s">
        <v>442</v>
      </c>
      <c r="C711" s="170">
        <v>3367.26</v>
      </c>
      <c r="D711" s="171">
        <v>3367.26</v>
      </c>
      <c r="E711" s="165" t="s">
        <v>4078</v>
      </c>
      <c r="F711" s="166" t="s">
        <v>3013</v>
      </c>
      <c r="G711" s="172">
        <f>VLOOKUP(A711,РАСЧЕТ!$A$3:$AW$1220,49,0)</f>
        <v>4520.2001674245421</v>
      </c>
      <c r="H711" s="172">
        <f t="shared" si="11"/>
        <v>1152.9401674245419</v>
      </c>
    </row>
    <row r="712" spans="1:8" ht="12.6" customHeight="1" x14ac:dyDescent="0.3">
      <c r="A712" s="161" t="s">
        <v>2314</v>
      </c>
      <c r="B712" s="162" t="s">
        <v>390</v>
      </c>
      <c r="C712" s="170">
        <v>1297.08</v>
      </c>
      <c r="D712" s="171">
        <v>1297.08</v>
      </c>
      <c r="E712" s="165" t="s">
        <v>4078</v>
      </c>
      <c r="F712" s="166" t="s">
        <v>3441</v>
      </c>
      <c r="G712" s="172">
        <f>VLOOKUP(A712,РАСЧЕТ!$A$3:$AW$1220,49,0)</f>
        <v>1741.1995542885347</v>
      </c>
      <c r="H712" s="172">
        <f t="shared" si="11"/>
        <v>444.1195542885348</v>
      </c>
    </row>
    <row r="713" spans="1:8" ht="12.6" customHeight="1" x14ac:dyDescent="0.3">
      <c r="A713" s="161" t="s">
        <v>1536</v>
      </c>
      <c r="B713" s="162" t="s">
        <v>455</v>
      </c>
      <c r="C713" s="170">
        <v>2233.39</v>
      </c>
      <c r="D713" s="171">
        <v>2233.39</v>
      </c>
      <c r="E713" s="165" t="s">
        <v>4078</v>
      </c>
      <c r="F713" s="166" t="s">
        <v>3014</v>
      </c>
      <c r="G713" s="172">
        <f>VLOOKUP(A713,РАСЧЕТ!$A$3:$AW$1220,49,0)</f>
        <v>2998.0919477815837</v>
      </c>
      <c r="H713" s="172">
        <f t="shared" si="11"/>
        <v>764.70194778158384</v>
      </c>
    </row>
    <row r="714" spans="1:8" ht="12.6" customHeight="1" x14ac:dyDescent="0.3">
      <c r="A714" s="161" t="s">
        <v>2283</v>
      </c>
      <c r="B714" s="162" t="s">
        <v>401</v>
      </c>
      <c r="C714" s="170">
        <v>2576.9899999999998</v>
      </c>
      <c r="D714" s="171">
        <v>2576.9899999999998</v>
      </c>
      <c r="E714" s="165" t="s">
        <v>4078</v>
      </c>
      <c r="F714" s="166" t="s">
        <v>3488</v>
      </c>
      <c r="G714" s="172">
        <f>VLOOKUP(A714,РАСЧЕТ!$A$3:$AW$1220,49,0)</f>
        <v>3218.9671595400746</v>
      </c>
      <c r="H714" s="172">
        <f t="shared" si="11"/>
        <v>641.97715954007481</v>
      </c>
    </row>
    <row r="715" spans="1:8" ht="12.6" customHeight="1" x14ac:dyDescent="0.3">
      <c r="A715" s="161" t="s">
        <v>1226</v>
      </c>
      <c r="B715" s="162" t="s">
        <v>460</v>
      </c>
      <c r="C715" s="170">
        <v>3367.26</v>
      </c>
      <c r="D715" s="171">
        <v>3367.26</v>
      </c>
      <c r="E715" s="165" t="s">
        <v>4078</v>
      </c>
      <c r="F715" s="166" t="s">
        <v>3015</v>
      </c>
      <c r="G715" s="172">
        <f>VLOOKUP(A715,РАСЧЕТ!$A$3:$AW$1220,49,0)</f>
        <v>4520.2001674245421</v>
      </c>
      <c r="H715" s="172">
        <f t="shared" si="11"/>
        <v>1152.9401674245419</v>
      </c>
    </row>
    <row r="716" spans="1:8" ht="12.6" customHeight="1" x14ac:dyDescent="0.3">
      <c r="A716" s="161" t="s">
        <v>1412</v>
      </c>
      <c r="B716" s="162" t="s">
        <v>440</v>
      </c>
      <c r="C716" s="170">
        <v>1297.08</v>
      </c>
      <c r="D716" s="171">
        <v>1297.08</v>
      </c>
      <c r="E716" s="165" t="s">
        <v>4078</v>
      </c>
      <c r="F716" s="166" t="s">
        <v>3016</v>
      </c>
      <c r="G716" s="172">
        <f>VLOOKUP(A716,РАСЧЕТ!$A$3:$AW$1220,49,0)</f>
        <v>1741.1995542885347</v>
      </c>
      <c r="H716" s="172">
        <f t="shared" si="11"/>
        <v>444.1195542885348</v>
      </c>
    </row>
    <row r="717" spans="1:8" ht="12.6" customHeight="1" x14ac:dyDescent="0.3">
      <c r="A717" s="161" t="s">
        <v>1266</v>
      </c>
      <c r="B717" s="162" t="s">
        <v>400</v>
      </c>
      <c r="C717" s="170">
        <v>2233.39</v>
      </c>
      <c r="D717" s="171">
        <v>2233.39</v>
      </c>
      <c r="E717" s="165" t="s">
        <v>4078</v>
      </c>
      <c r="F717" s="166" t="s">
        <v>3017</v>
      </c>
      <c r="G717" s="172">
        <f>VLOOKUP(A717,РАСЧЕТ!$A$3:$AW$1220,49,0)</f>
        <v>2998.0919477815837</v>
      </c>
      <c r="H717" s="172">
        <f t="shared" si="11"/>
        <v>764.70194778158384</v>
      </c>
    </row>
    <row r="718" spans="1:8" ht="12.6" customHeight="1" x14ac:dyDescent="0.3">
      <c r="A718" s="161" t="s">
        <v>1457</v>
      </c>
      <c r="B718" s="162" t="s">
        <v>120</v>
      </c>
      <c r="C718" s="170">
        <v>3466.05</v>
      </c>
      <c r="D718" s="171">
        <v>3466.05</v>
      </c>
      <c r="E718" s="165" t="s">
        <v>4078</v>
      </c>
      <c r="F718" s="166" t="s">
        <v>2748</v>
      </c>
      <c r="G718" s="172">
        <f>VLOOKUP(A718,РАСЧЕТ!$A$3:$AW$1220,49,0)</f>
        <v>6492.7326052060662</v>
      </c>
      <c r="H718" s="172">
        <f t="shared" si="11"/>
        <v>3026.682605206066</v>
      </c>
    </row>
    <row r="719" spans="1:8" ht="12.6" customHeight="1" x14ac:dyDescent="0.3">
      <c r="A719" s="161" t="s">
        <v>1467</v>
      </c>
      <c r="B719" s="162" t="s">
        <v>428</v>
      </c>
      <c r="C719" s="170">
        <v>2576.9899999999998</v>
      </c>
      <c r="D719" s="171">
        <v>2576.9899999999998</v>
      </c>
      <c r="E719" s="165" t="s">
        <v>4078</v>
      </c>
      <c r="F719" s="166" t="s">
        <v>3018</v>
      </c>
      <c r="G719" s="172">
        <f>VLOOKUP(A719,РАСЧЕТ!$A$3:$AW$1220,49,0)</f>
        <v>2545.9278084793386</v>
      </c>
      <c r="H719" s="172">
        <f t="shared" si="11"/>
        <v>-31.062191520661145</v>
      </c>
    </row>
    <row r="720" spans="1:8" ht="12.6" customHeight="1" x14ac:dyDescent="0.3">
      <c r="A720" s="161" t="s">
        <v>1483</v>
      </c>
      <c r="B720" s="162" t="s">
        <v>470</v>
      </c>
      <c r="C720" s="170">
        <v>3367.26</v>
      </c>
      <c r="D720" s="171">
        <v>3367.26</v>
      </c>
      <c r="E720" s="165" t="s">
        <v>4078</v>
      </c>
      <c r="F720" s="166" t="s">
        <v>3019</v>
      </c>
      <c r="G720" s="172">
        <f>VLOOKUP(A720,РАСЧЕТ!$A$3:$AW$1220,49,0)</f>
        <v>4520.2001674245421</v>
      </c>
      <c r="H720" s="172">
        <f t="shared" si="11"/>
        <v>1152.9401674245419</v>
      </c>
    </row>
    <row r="721" spans="1:8" ht="12.6" customHeight="1" x14ac:dyDescent="0.3">
      <c r="A721" s="161" t="s">
        <v>1523</v>
      </c>
      <c r="B721" s="162" t="s">
        <v>393</v>
      </c>
      <c r="C721" s="170">
        <v>1297.08</v>
      </c>
      <c r="D721" s="171">
        <v>1297.08</v>
      </c>
      <c r="E721" s="165" t="s">
        <v>4078</v>
      </c>
      <c r="F721" s="166" t="s">
        <v>3020</v>
      </c>
      <c r="G721" s="172">
        <f>VLOOKUP(A721,РАСЧЕТ!$A$3:$AW$1220,49,0)</f>
        <v>2230.224796325117</v>
      </c>
      <c r="H721" s="172">
        <f t="shared" si="11"/>
        <v>933.14479632511711</v>
      </c>
    </row>
    <row r="722" spans="1:8" ht="12.6" customHeight="1" x14ac:dyDescent="0.3">
      <c r="A722" s="161" t="s">
        <v>1472</v>
      </c>
      <c r="B722" s="162" t="s">
        <v>452</v>
      </c>
      <c r="C722" s="170">
        <v>3135.33</v>
      </c>
      <c r="D722" s="171">
        <v>3135.33</v>
      </c>
      <c r="E722" s="165" t="s">
        <v>4078</v>
      </c>
      <c r="F722" s="166" t="s">
        <v>3021</v>
      </c>
      <c r="G722" s="172">
        <f>VLOOKUP(A722,РАСЧЕТ!$A$3:$AW$1220,49,0)</f>
        <v>6390.0517844536625</v>
      </c>
      <c r="H722" s="172">
        <f t="shared" si="11"/>
        <v>3254.7217844536626</v>
      </c>
    </row>
    <row r="723" spans="1:8" ht="12.6" customHeight="1" x14ac:dyDescent="0.3">
      <c r="A723" s="161" t="s">
        <v>1498</v>
      </c>
      <c r="B723" s="162" t="s">
        <v>438</v>
      </c>
      <c r="C723" s="170">
        <v>3637.84</v>
      </c>
      <c r="D723" s="171">
        <v>3637.84</v>
      </c>
      <c r="E723" s="165" t="s">
        <v>4078</v>
      </c>
      <c r="F723" s="166" t="s">
        <v>3022</v>
      </c>
      <c r="G723" s="172">
        <f>VLOOKUP(A723,РАСЧЕТ!$A$3:$AW$1220,49,0)</f>
        <v>4883.4305380211554</v>
      </c>
      <c r="H723" s="172">
        <f t="shared" si="11"/>
        <v>1245.5905380211552</v>
      </c>
    </row>
    <row r="724" spans="1:8" ht="12.6" customHeight="1" x14ac:dyDescent="0.3">
      <c r="A724" s="161" t="s">
        <v>3578</v>
      </c>
      <c r="B724" s="162" t="s">
        <v>402</v>
      </c>
      <c r="C724" s="170">
        <v>4728.7700000000004</v>
      </c>
      <c r="D724" s="171">
        <v>4728.7700000000004</v>
      </c>
      <c r="E724" s="165" t="s">
        <v>4078</v>
      </c>
      <c r="F724" s="166" t="s">
        <v>4038</v>
      </c>
      <c r="G724" s="172">
        <f>VLOOKUP(A724,РАСЧЕТ!$A$3:$AW$1220,49,0)</f>
        <v>6347.8831432836978</v>
      </c>
      <c r="H724" s="172">
        <f t="shared" si="11"/>
        <v>1619.1131432836974</v>
      </c>
    </row>
    <row r="725" spans="1:8" ht="12.6" customHeight="1" x14ac:dyDescent="0.3">
      <c r="A725" s="161" t="s">
        <v>1373</v>
      </c>
      <c r="B725" s="162" t="s">
        <v>419</v>
      </c>
      <c r="C725" s="170">
        <v>1833.95</v>
      </c>
      <c r="D725" s="171">
        <v>1833.95</v>
      </c>
      <c r="E725" s="165" t="s">
        <v>4078</v>
      </c>
      <c r="F725" s="166" t="s">
        <v>3023</v>
      </c>
      <c r="G725" s="172">
        <f>VLOOKUP(A725,РАСЧЕТ!$A$3:$AW$1220,49,0)</f>
        <v>2461.8947340437235</v>
      </c>
      <c r="H725" s="172">
        <f t="shared" si="11"/>
        <v>627.94473404372343</v>
      </c>
    </row>
    <row r="726" spans="1:8" ht="12.6" customHeight="1" x14ac:dyDescent="0.3">
      <c r="A726" s="161" t="s">
        <v>1622</v>
      </c>
      <c r="B726" s="162" t="s">
        <v>468</v>
      </c>
      <c r="C726" s="170">
        <v>2778.85</v>
      </c>
      <c r="D726" s="171">
        <v>2778.85</v>
      </c>
      <c r="E726" s="165" t="s">
        <v>4078</v>
      </c>
      <c r="F726" s="166" t="s">
        <v>3024</v>
      </c>
      <c r="G726" s="172">
        <f>VLOOKUP(A726,РАСЧЕТ!$A$3:$AW$1220,49,0)</f>
        <v>6586.7031506729054</v>
      </c>
      <c r="H726" s="172">
        <f t="shared" si="11"/>
        <v>3807.8531506729055</v>
      </c>
    </row>
    <row r="727" spans="1:8" ht="12.6" customHeight="1" x14ac:dyDescent="0.3">
      <c r="A727" s="161" t="s">
        <v>1491</v>
      </c>
      <c r="B727" s="162" t="s">
        <v>456</v>
      </c>
      <c r="C727" s="170">
        <v>2486.79</v>
      </c>
      <c r="D727" s="171">
        <v>2486.79</v>
      </c>
      <c r="E727" s="165" t="s">
        <v>4078</v>
      </c>
      <c r="F727" s="166" t="s">
        <v>3025</v>
      </c>
      <c r="G727" s="172">
        <f>VLOOKUP(A727,РАСЧЕТ!$A$3:$AW$1220,49,0)</f>
        <v>3338.2600726260316</v>
      </c>
      <c r="H727" s="172">
        <f t="shared" si="11"/>
        <v>851.47007262603165</v>
      </c>
    </row>
    <row r="728" spans="1:8" ht="12.6" customHeight="1" x14ac:dyDescent="0.3">
      <c r="A728" s="161" t="s">
        <v>1904</v>
      </c>
      <c r="B728" s="162" t="s">
        <v>426</v>
      </c>
      <c r="C728" s="170">
        <v>3646.43</v>
      </c>
      <c r="D728" s="171">
        <v>3646.43</v>
      </c>
      <c r="E728" s="165" t="s">
        <v>4078</v>
      </c>
      <c r="F728" s="166" t="s">
        <v>3026</v>
      </c>
      <c r="G728" s="172">
        <f>VLOOKUP(A728,РАСЧЕТ!$A$3:$AW$1220,49,0)</f>
        <v>4894.9616608972392</v>
      </c>
      <c r="H728" s="172">
        <f t="shared" si="11"/>
        <v>1248.5316608972394</v>
      </c>
    </row>
    <row r="729" spans="1:8" ht="12.6" customHeight="1" x14ac:dyDescent="0.3">
      <c r="A729" s="161" t="s">
        <v>2096</v>
      </c>
      <c r="B729" s="162" t="s">
        <v>111</v>
      </c>
      <c r="C729" s="170">
        <v>2396.6</v>
      </c>
      <c r="D729" s="171">
        <v>2396.6</v>
      </c>
      <c r="E729" s="165" t="s">
        <v>4078</v>
      </c>
      <c r="F729" s="166" t="s">
        <v>2749</v>
      </c>
      <c r="G729" s="172">
        <f>VLOOKUP(A729,РАСЧЕТ!$A$3:$AW$1220,49,0)</f>
        <v>3217.1832824271601</v>
      </c>
      <c r="H729" s="172">
        <f t="shared" si="11"/>
        <v>820.58328242716016</v>
      </c>
    </row>
    <row r="730" spans="1:8" ht="12.6" customHeight="1" x14ac:dyDescent="0.3">
      <c r="A730" s="161" t="s">
        <v>2128</v>
      </c>
      <c r="B730" s="162" t="s">
        <v>414</v>
      </c>
      <c r="C730" s="170">
        <v>3457.46</v>
      </c>
      <c r="D730" s="171">
        <v>3457.46</v>
      </c>
      <c r="E730" s="165" t="s">
        <v>4078</v>
      </c>
      <c r="F730" s="166" t="s">
        <v>3027</v>
      </c>
      <c r="G730" s="172">
        <f>VLOOKUP(A730,РАСЧЕТ!$A$3:$AW$1220,49,0)</f>
        <v>2083.6461304526842</v>
      </c>
      <c r="H730" s="172">
        <f t="shared" si="11"/>
        <v>-1373.8138695473158</v>
      </c>
    </row>
    <row r="731" spans="1:8" ht="12.6" customHeight="1" x14ac:dyDescent="0.3">
      <c r="A731" s="161" t="s">
        <v>2290</v>
      </c>
      <c r="B731" s="162" t="s">
        <v>403</v>
      </c>
      <c r="C731" s="170">
        <v>2718.72</v>
      </c>
      <c r="D731" s="171">
        <v>2718.72</v>
      </c>
      <c r="E731" s="165" t="s">
        <v>4078</v>
      </c>
      <c r="F731" s="166" t="s">
        <v>3502</v>
      </c>
      <c r="G731" s="172">
        <f>VLOOKUP(A731,РАСЧЕТ!$A$3:$AW$1220,49,0)</f>
        <v>3649.6003902802731</v>
      </c>
      <c r="H731" s="172">
        <f t="shared" si="11"/>
        <v>930.88039028027333</v>
      </c>
    </row>
    <row r="732" spans="1:8" ht="12.6" customHeight="1" x14ac:dyDescent="0.3">
      <c r="A732" s="161" t="s">
        <v>1551</v>
      </c>
      <c r="B732" s="162" t="s">
        <v>463</v>
      </c>
      <c r="C732" s="170">
        <v>2443.84</v>
      </c>
      <c r="D732" s="171">
        <v>2443.84</v>
      </c>
      <c r="E732" s="165" t="s">
        <v>4078</v>
      </c>
      <c r="F732" s="166" t="s">
        <v>3028</v>
      </c>
      <c r="G732" s="172">
        <f>VLOOKUP(A732,РАСЧЕТ!$A$3:$AW$1220,49,0)</f>
        <v>3280.604458245617</v>
      </c>
      <c r="H732" s="172">
        <f t="shared" si="11"/>
        <v>836.76445824561688</v>
      </c>
    </row>
    <row r="733" spans="1:8" ht="12.6" customHeight="1" x14ac:dyDescent="0.3">
      <c r="A733" s="161" t="s">
        <v>1479</v>
      </c>
      <c r="B733" s="162" t="s">
        <v>398</v>
      </c>
      <c r="C733" s="170">
        <v>3586.3</v>
      </c>
      <c r="D733" s="171">
        <v>3586.3</v>
      </c>
      <c r="E733" s="165" t="s">
        <v>4078</v>
      </c>
      <c r="F733" s="166" t="s">
        <v>3029</v>
      </c>
      <c r="G733" s="172">
        <f>VLOOKUP(A733,РАСЧЕТ!$A$3:$AW$1220,49,0)</f>
        <v>4814.2438007646579</v>
      </c>
      <c r="H733" s="172">
        <f t="shared" si="11"/>
        <v>1227.9438007646577</v>
      </c>
    </row>
    <row r="734" spans="1:8" ht="12.6" customHeight="1" x14ac:dyDescent="0.3">
      <c r="A734" s="161" t="s">
        <v>1259</v>
      </c>
      <c r="B734" s="162" t="s">
        <v>436</v>
      </c>
      <c r="C734" s="170">
        <v>3388.74</v>
      </c>
      <c r="D734" s="171">
        <v>3388.74</v>
      </c>
      <c r="E734" s="165" t="s">
        <v>4078</v>
      </c>
      <c r="F734" s="166" t="s">
        <v>3030</v>
      </c>
      <c r="G734" s="172">
        <f>VLOOKUP(A734,РАСЧЕТ!$A$3:$AW$1220,49,0)</f>
        <v>5296.6438584889593</v>
      </c>
      <c r="H734" s="172">
        <f t="shared" si="11"/>
        <v>1907.9038584889595</v>
      </c>
    </row>
    <row r="735" spans="1:8" ht="12.6" customHeight="1" x14ac:dyDescent="0.3">
      <c r="A735" s="161" t="s">
        <v>2145</v>
      </c>
      <c r="B735" s="162" t="s">
        <v>392</v>
      </c>
      <c r="C735" s="170">
        <v>2718.72</v>
      </c>
      <c r="D735" s="171">
        <v>2718.72</v>
      </c>
      <c r="E735" s="165" t="s">
        <v>4078</v>
      </c>
      <c r="F735" s="166" t="s">
        <v>3031</v>
      </c>
      <c r="G735" s="172">
        <f>VLOOKUP(A735,РАСЧЕТ!$A$3:$AW$1220,49,0)</f>
        <v>3649.6003902802731</v>
      </c>
      <c r="H735" s="172">
        <f t="shared" si="11"/>
        <v>930.88039028027333</v>
      </c>
    </row>
    <row r="736" spans="1:8" ht="12.6" customHeight="1" x14ac:dyDescent="0.3">
      <c r="A736" s="161" t="s">
        <v>1515</v>
      </c>
      <c r="B736" s="162" t="s">
        <v>423</v>
      </c>
      <c r="C736" s="170">
        <v>2443.84</v>
      </c>
      <c r="D736" s="171">
        <v>2443.84</v>
      </c>
      <c r="E736" s="165" t="s">
        <v>4078</v>
      </c>
      <c r="F736" s="166" t="s">
        <v>3032</v>
      </c>
      <c r="G736" s="172">
        <f>VLOOKUP(A736,РАСЧЕТ!$A$3:$AW$1220,49,0)</f>
        <v>2651.4402167415742</v>
      </c>
      <c r="H736" s="172">
        <f t="shared" si="11"/>
        <v>207.60021674157406</v>
      </c>
    </row>
    <row r="737" spans="1:8" ht="12.6" customHeight="1" x14ac:dyDescent="0.3">
      <c r="A737" s="161" t="s">
        <v>1468</v>
      </c>
      <c r="B737" s="162" t="s">
        <v>424</v>
      </c>
      <c r="C737" s="170">
        <v>3586.3</v>
      </c>
      <c r="D737" s="171">
        <v>3586.3</v>
      </c>
      <c r="E737" s="165" t="s">
        <v>4078</v>
      </c>
      <c r="F737" s="166" t="s">
        <v>3033</v>
      </c>
      <c r="G737" s="172">
        <f>VLOOKUP(A737,РАСЧЕТ!$A$3:$AW$1220,49,0)</f>
        <v>4814.2438007646579</v>
      </c>
      <c r="H737" s="172">
        <f t="shared" si="11"/>
        <v>1227.9438007646577</v>
      </c>
    </row>
    <row r="738" spans="1:8" ht="12.6" customHeight="1" x14ac:dyDescent="0.3">
      <c r="A738" s="161" t="s">
        <v>1377</v>
      </c>
      <c r="B738" s="162" t="s">
        <v>405</v>
      </c>
      <c r="C738" s="170">
        <v>3388.74</v>
      </c>
      <c r="D738" s="171">
        <v>3388.74</v>
      </c>
      <c r="E738" s="165" t="s">
        <v>4078</v>
      </c>
      <c r="F738" s="166" t="s">
        <v>3034</v>
      </c>
      <c r="G738" s="172">
        <f>VLOOKUP(A738,РАСЧЕТ!$A$3:$AW$1220,49,0)</f>
        <v>4549.0279746147489</v>
      </c>
      <c r="H738" s="172">
        <f t="shared" si="11"/>
        <v>1160.2879746147491</v>
      </c>
    </row>
    <row r="739" spans="1:8" ht="12.6" customHeight="1" x14ac:dyDescent="0.3">
      <c r="A739" s="161" t="s">
        <v>2364</v>
      </c>
      <c r="B739" s="162" t="s">
        <v>433</v>
      </c>
      <c r="C739" s="170">
        <v>2718.72</v>
      </c>
      <c r="D739" s="171">
        <v>2718.72</v>
      </c>
      <c r="E739" s="165" t="s">
        <v>4078</v>
      </c>
      <c r="F739" s="166" t="s">
        <v>3509</v>
      </c>
      <c r="G739" s="172">
        <f>VLOOKUP(A739,РАСЧЕТ!$A$3:$AW$1220,49,0)</f>
        <v>4678.7833739008356</v>
      </c>
      <c r="H739" s="172">
        <f t="shared" si="11"/>
        <v>1960.0633739008358</v>
      </c>
    </row>
    <row r="740" spans="1:8" ht="12.6" customHeight="1" x14ac:dyDescent="0.3">
      <c r="A740" s="161" t="s">
        <v>1512</v>
      </c>
      <c r="B740" s="162" t="s">
        <v>122</v>
      </c>
      <c r="C740" s="170">
        <v>2392.3000000000002</v>
      </c>
      <c r="D740" s="171">
        <v>2392.3000000000002</v>
      </c>
      <c r="E740" s="165" t="s">
        <v>4078</v>
      </c>
      <c r="F740" s="166" t="s">
        <v>2750</v>
      </c>
      <c r="G740" s="172">
        <f>VLOOKUP(A740,РАСЧЕТ!$A$3:$AW$1220,49,0)</f>
        <v>3211.4177209891191</v>
      </c>
      <c r="H740" s="172">
        <f t="shared" si="11"/>
        <v>819.11772098911888</v>
      </c>
    </row>
    <row r="741" spans="1:8" ht="12.6" customHeight="1" x14ac:dyDescent="0.3">
      <c r="A741" s="161" t="s">
        <v>1962</v>
      </c>
      <c r="B741" s="162" t="s">
        <v>445</v>
      </c>
      <c r="C741" s="170">
        <v>2443.84</v>
      </c>
      <c r="D741" s="171">
        <v>2443.84</v>
      </c>
      <c r="E741" s="165" t="s">
        <v>4078</v>
      </c>
      <c r="F741" s="166" t="s">
        <v>3035</v>
      </c>
      <c r="G741" s="172">
        <f>VLOOKUP(A741,РАСЧЕТ!$A$3:$AW$1220,49,0)</f>
        <v>3280.604458245617</v>
      </c>
      <c r="H741" s="172">
        <f t="shared" si="11"/>
        <v>836.76445824561688</v>
      </c>
    </row>
    <row r="742" spans="1:8" ht="12.6" customHeight="1" x14ac:dyDescent="0.3">
      <c r="A742" s="161" t="s">
        <v>1448</v>
      </c>
      <c r="B742" s="162" t="s">
        <v>472</v>
      </c>
      <c r="C742" s="170">
        <v>3586.3</v>
      </c>
      <c r="D742" s="171">
        <v>3586.3</v>
      </c>
      <c r="E742" s="165" t="s">
        <v>4078</v>
      </c>
      <c r="F742" s="166" t="s">
        <v>3036</v>
      </c>
      <c r="G742" s="172">
        <f>VLOOKUP(A742,РАСЧЕТ!$A$3:$AW$1220,49,0)</f>
        <v>5324.0827073301098</v>
      </c>
      <c r="H742" s="172">
        <f t="shared" si="11"/>
        <v>1737.7827073301096</v>
      </c>
    </row>
    <row r="743" spans="1:8" ht="12.6" customHeight="1" x14ac:dyDescent="0.3">
      <c r="A743" s="161" t="s">
        <v>1285</v>
      </c>
      <c r="B743" s="162" t="s">
        <v>435</v>
      </c>
      <c r="C743" s="170">
        <v>3388.74</v>
      </c>
      <c r="D743" s="171">
        <v>3388.74</v>
      </c>
      <c r="E743" s="165" t="s">
        <v>4078</v>
      </c>
      <c r="F743" s="166" t="s">
        <v>3037</v>
      </c>
      <c r="G743" s="172">
        <f>VLOOKUP(A743,РАСЧЕТ!$A$3:$AW$1220,49,0)</f>
        <v>4549.0279746147489</v>
      </c>
      <c r="H743" s="172">
        <f t="shared" si="11"/>
        <v>1160.2879746147491</v>
      </c>
    </row>
    <row r="744" spans="1:8" ht="12.6" customHeight="1" x14ac:dyDescent="0.3">
      <c r="A744" s="161" t="s">
        <v>1504</v>
      </c>
      <c r="B744" s="162" t="s">
        <v>421</v>
      </c>
      <c r="C744" s="170">
        <v>2718.72</v>
      </c>
      <c r="D744" s="171">
        <v>2718.72</v>
      </c>
      <c r="E744" s="165" t="s">
        <v>4078</v>
      </c>
      <c r="F744" s="166" t="s">
        <v>3038</v>
      </c>
      <c r="G744" s="172">
        <f>VLOOKUP(A744,РАСЧЕТ!$A$3:$AW$1220,49,0)</f>
        <v>1645.9414466580881</v>
      </c>
      <c r="H744" s="172">
        <f t="shared" si="11"/>
        <v>-1072.7785533419117</v>
      </c>
    </row>
    <row r="745" spans="1:8" ht="12.6" customHeight="1" x14ac:dyDescent="0.3">
      <c r="A745" s="161" t="s">
        <v>1510</v>
      </c>
      <c r="B745" s="162" t="s">
        <v>394</v>
      </c>
      <c r="C745" s="170">
        <v>2443.84</v>
      </c>
      <c r="D745" s="171">
        <v>2443.84</v>
      </c>
      <c r="E745" s="165" t="s">
        <v>4078</v>
      </c>
      <c r="F745" s="166" t="s">
        <v>3039</v>
      </c>
      <c r="G745" s="172">
        <f>VLOOKUP(A745,РАСЧЕТ!$A$3:$AW$1220,49,0)</f>
        <v>3280.604458245617</v>
      </c>
      <c r="H745" s="172">
        <f t="shared" si="11"/>
        <v>836.76445824561688</v>
      </c>
    </row>
    <row r="746" spans="1:8" ht="12.6" customHeight="1" x14ac:dyDescent="0.3">
      <c r="A746" s="161" t="s">
        <v>1634</v>
      </c>
      <c r="B746" s="162" t="s">
        <v>434</v>
      </c>
      <c r="C746" s="170">
        <v>3586.3</v>
      </c>
      <c r="D746" s="171">
        <v>3586.3</v>
      </c>
      <c r="E746" s="165" t="s">
        <v>4078</v>
      </c>
      <c r="F746" s="166" t="s">
        <v>3040</v>
      </c>
      <c r="G746" s="172">
        <f>VLOOKUP(A746,РАСЧЕТ!$A$3:$AW$1220,49,0)</f>
        <v>4814.2438007646579</v>
      </c>
      <c r="H746" s="172">
        <f t="shared" si="11"/>
        <v>1227.9438007646577</v>
      </c>
    </row>
    <row r="747" spans="1:8" ht="12.6" customHeight="1" x14ac:dyDescent="0.3">
      <c r="A747" s="161" t="s">
        <v>1473</v>
      </c>
      <c r="B747" s="162" t="s">
        <v>449</v>
      </c>
      <c r="C747" s="170">
        <v>3388.74</v>
      </c>
      <c r="D747" s="171">
        <v>3388.74</v>
      </c>
      <c r="E747" s="165" t="s">
        <v>4078</v>
      </c>
      <c r="F747" s="166" t="s">
        <v>3041</v>
      </c>
      <c r="G747" s="172">
        <f>VLOOKUP(A747,РАСЧЕТ!$A$3:$AW$1220,49,0)</f>
        <v>4549.0279746147489</v>
      </c>
      <c r="H747" s="172">
        <f t="shared" si="11"/>
        <v>1160.2879746147491</v>
      </c>
    </row>
    <row r="748" spans="1:8" ht="12.6" customHeight="1" x14ac:dyDescent="0.3">
      <c r="A748" s="161" t="s">
        <v>1615</v>
      </c>
      <c r="B748" s="162" t="s">
        <v>396</v>
      </c>
      <c r="C748" s="170">
        <v>2718.72</v>
      </c>
      <c r="D748" s="171">
        <v>2718.72</v>
      </c>
      <c r="E748" s="165" t="s">
        <v>4078</v>
      </c>
      <c r="F748" s="166" t="s">
        <v>3042</v>
      </c>
      <c r="G748" s="172">
        <f>VLOOKUP(A748,РАСЧЕТ!$A$3:$AW$1220,49,0)</f>
        <v>1638.4447212131045</v>
      </c>
      <c r="H748" s="172">
        <f t="shared" si="11"/>
        <v>-1080.2752787868953</v>
      </c>
    </row>
    <row r="749" spans="1:8" ht="12.6" customHeight="1" x14ac:dyDescent="0.3">
      <c r="A749" s="161" t="s">
        <v>1518</v>
      </c>
      <c r="B749" s="162" t="s">
        <v>412</v>
      </c>
      <c r="C749" s="170">
        <v>2443.84</v>
      </c>
      <c r="D749" s="171">
        <v>2443.84</v>
      </c>
      <c r="E749" s="165" t="s">
        <v>4078</v>
      </c>
      <c r="F749" s="166" t="s">
        <v>3043</v>
      </c>
      <c r="G749" s="172">
        <f>VLOOKUP(A749,РАСЧЕТ!$A$3:$AW$1220,49,0)</f>
        <v>3280.604458245617</v>
      </c>
      <c r="H749" s="172">
        <f t="shared" si="11"/>
        <v>836.76445824561688</v>
      </c>
    </row>
    <row r="750" spans="1:8" ht="12.6" customHeight="1" x14ac:dyDescent="0.3">
      <c r="A750" s="161" t="s">
        <v>1227</v>
      </c>
      <c r="B750" s="162" t="s">
        <v>441</v>
      </c>
      <c r="C750" s="170">
        <v>3586.3</v>
      </c>
      <c r="D750" s="171">
        <v>3586.3</v>
      </c>
      <c r="E750" s="165" t="s">
        <v>4078</v>
      </c>
      <c r="F750" s="166" t="s">
        <v>3044</v>
      </c>
      <c r="G750" s="172">
        <f>VLOOKUP(A750,РАСЧЕТ!$A$3:$AW$1220,49,0)</f>
        <v>5830.5281596134364</v>
      </c>
      <c r="H750" s="172">
        <f t="shared" si="11"/>
        <v>2244.2281596134362</v>
      </c>
    </row>
    <row r="751" spans="1:8" ht="12.6" customHeight="1" x14ac:dyDescent="0.3">
      <c r="A751" s="161" t="s">
        <v>1544</v>
      </c>
      <c r="B751" s="162" t="s">
        <v>231</v>
      </c>
      <c r="C751" s="170">
        <v>3603.48</v>
      </c>
      <c r="D751" s="171">
        <v>3603.48</v>
      </c>
      <c r="E751" s="165" t="s">
        <v>4078</v>
      </c>
      <c r="F751" s="166" t="s">
        <v>2751</v>
      </c>
      <c r="G751" s="172">
        <f>VLOOKUP(A751,РАСЧЕТ!$A$3:$AW$1220,49,0)</f>
        <v>4837.3060465168237</v>
      </c>
      <c r="H751" s="172">
        <f t="shared" si="11"/>
        <v>1233.8260465168237</v>
      </c>
    </row>
    <row r="752" spans="1:8" ht="12.6" customHeight="1" x14ac:dyDescent="0.3">
      <c r="A752" s="161" t="s">
        <v>1492</v>
      </c>
      <c r="B752" s="162" t="s">
        <v>458</v>
      </c>
      <c r="C752" s="170">
        <v>3388.74</v>
      </c>
      <c r="D752" s="171">
        <v>3388.74</v>
      </c>
      <c r="E752" s="165" t="s">
        <v>4078</v>
      </c>
      <c r="F752" s="166" t="s">
        <v>3045</v>
      </c>
      <c r="G752" s="172">
        <f>VLOOKUP(A752,РАСЧЕТ!$A$3:$AW$1220,49,0)</f>
        <v>4549.0279746147489</v>
      </c>
      <c r="H752" s="172">
        <f t="shared" si="11"/>
        <v>1160.2879746147491</v>
      </c>
    </row>
    <row r="753" spans="1:8" ht="12.6" customHeight="1" x14ac:dyDescent="0.3">
      <c r="A753" s="161" t="s">
        <v>1395</v>
      </c>
      <c r="B753" s="162" t="s">
        <v>446</v>
      </c>
      <c r="C753" s="170">
        <v>2718.72</v>
      </c>
      <c r="D753" s="171">
        <v>2718.72</v>
      </c>
      <c r="E753" s="165" t="s">
        <v>4078</v>
      </c>
      <c r="F753" s="166" t="s">
        <v>3046</v>
      </c>
      <c r="G753" s="172">
        <f>VLOOKUP(A753,РАСЧЕТ!$A$3:$AW$1220,49,0)</f>
        <v>5743.3183870884832</v>
      </c>
      <c r="H753" s="172">
        <f t="shared" si="11"/>
        <v>3024.5983870884834</v>
      </c>
    </row>
    <row r="754" spans="1:8" ht="12.6" customHeight="1" x14ac:dyDescent="0.3">
      <c r="A754" s="161" t="s">
        <v>1593</v>
      </c>
      <c r="B754" s="162" t="s">
        <v>450</v>
      </c>
      <c r="C754" s="170">
        <v>2443.84</v>
      </c>
      <c r="D754" s="171">
        <v>2443.84</v>
      </c>
      <c r="E754" s="165" t="s">
        <v>4078</v>
      </c>
      <c r="F754" s="166" t="s">
        <v>3047</v>
      </c>
      <c r="G754" s="172">
        <f>VLOOKUP(A754,РАСЧЕТ!$A$3:$AW$1220,49,0)</f>
        <v>3280.604458245617</v>
      </c>
      <c r="H754" s="172">
        <f t="shared" si="11"/>
        <v>836.76445824561688</v>
      </c>
    </row>
    <row r="755" spans="1:8" ht="12.6" customHeight="1" x14ac:dyDescent="0.3">
      <c r="A755" s="161" t="s">
        <v>1449</v>
      </c>
      <c r="B755" s="162" t="s">
        <v>462</v>
      </c>
      <c r="C755" s="170">
        <v>3586.3</v>
      </c>
      <c r="D755" s="171">
        <v>3586.3</v>
      </c>
      <c r="E755" s="165" t="s">
        <v>4078</v>
      </c>
      <c r="F755" s="166" t="s">
        <v>3048</v>
      </c>
      <c r="G755" s="172">
        <f>VLOOKUP(A755,РАСЧЕТ!$A$3:$AW$1220,49,0)</f>
        <v>4814.2438007646579</v>
      </c>
      <c r="H755" s="172">
        <f t="shared" si="11"/>
        <v>1227.9438007646577</v>
      </c>
    </row>
    <row r="756" spans="1:8" ht="12.6" customHeight="1" x14ac:dyDescent="0.3">
      <c r="A756" s="161" t="s">
        <v>1552</v>
      </c>
      <c r="B756" s="162" t="s">
        <v>474</v>
      </c>
      <c r="C756" s="170">
        <v>3388.74</v>
      </c>
      <c r="D756" s="171">
        <v>3388.74</v>
      </c>
      <c r="E756" s="165" t="s">
        <v>4078</v>
      </c>
      <c r="F756" s="166" t="s">
        <v>3049</v>
      </c>
      <c r="G756" s="172">
        <f>VLOOKUP(A756,РАСЧЕТ!$A$3:$AW$1220,49,0)</f>
        <v>4549.0279746147489</v>
      </c>
      <c r="H756" s="172">
        <f t="shared" si="11"/>
        <v>1160.2879746147491</v>
      </c>
    </row>
    <row r="757" spans="1:8" ht="12.6" customHeight="1" x14ac:dyDescent="0.3">
      <c r="A757" s="161" t="s">
        <v>1399</v>
      </c>
      <c r="B757" s="162" t="s">
        <v>467</v>
      </c>
      <c r="C757" s="170">
        <v>2718.72</v>
      </c>
      <c r="D757" s="171">
        <v>2718.72</v>
      </c>
      <c r="E757" s="165" t="s">
        <v>4078</v>
      </c>
      <c r="F757" s="166" t="s">
        <v>3050</v>
      </c>
      <c r="G757" s="172">
        <f>VLOOKUP(A757,РАСЧЕТ!$A$3:$AW$1220,49,0)</f>
        <v>3649.6003902802731</v>
      </c>
      <c r="H757" s="172">
        <f t="shared" si="11"/>
        <v>930.88039028027333</v>
      </c>
    </row>
    <row r="758" spans="1:8" ht="12.6" customHeight="1" x14ac:dyDescent="0.3">
      <c r="A758" s="161" t="s">
        <v>1269</v>
      </c>
      <c r="B758" s="162" t="s">
        <v>430</v>
      </c>
      <c r="C758" s="170">
        <v>2443.84</v>
      </c>
      <c r="D758" s="171">
        <v>2443.84</v>
      </c>
      <c r="E758" s="165" t="s">
        <v>4078</v>
      </c>
      <c r="F758" s="166" t="s">
        <v>3051</v>
      </c>
      <c r="G758" s="172">
        <f>VLOOKUP(A758,РАСЧЕТ!$A$3:$AW$1220,49,0)</f>
        <v>3280.604458245617</v>
      </c>
      <c r="H758" s="172">
        <f t="shared" si="11"/>
        <v>836.76445824561688</v>
      </c>
    </row>
    <row r="759" spans="1:8" ht="12.6" customHeight="1" x14ac:dyDescent="0.3">
      <c r="A759" s="161" t="s">
        <v>1270</v>
      </c>
      <c r="B759" s="162" t="s">
        <v>461</v>
      </c>
      <c r="C759" s="170">
        <v>3586.3</v>
      </c>
      <c r="D759" s="171">
        <v>3586.3</v>
      </c>
      <c r="E759" s="165" t="s">
        <v>4078</v>
      </c>
      <c r="F759" s="166" t="s">
        <v>3052</v>
      </c>
      <c r="G759" s="172">
        <f>VLOOKUP(A759,РАСЧЕТ!$A$3:$AW$1220,49,0)</f>
        <v>4814.2438007646579</v>
      </c>
      <c r="H759" s="172">
        <f t="shared" si="11"/>
        <v>1227.9438007646577</v>
      </c>
    </row>
    <row r="760" spans="1:8" ht="12.6" customHeight="1" x14ac:dyDescent="0.3">
      <c r="A760" s="161" t="s">
        <v>1545</v>
      </c>
      <c r="B760" s="162" t="s">
        <v>420</v>
      </c>
      <c r="C760" s="170">
        <v>3388.74</v>
      </c>
      <c r="D760" s="171">
        <v>3388.74</v>
      </c>
      <c r="E760" s="165" t="s">
        <v>4078</v>
      </c>
      <c r="F760" s="166" t="s">
        <v>3053</v>
      </c>
      <c r="G760" s="172">
        <f>VLOOKUP(A760,РАСЧЕТ!$A$3:$AW$1220,49,0)</f>
        <v>4549.0279746147489</v>
      </c>
      <c r="H760" s="172">
        <f t="shared" si="11"/>
        <v>1160.2879746147491</v>
      </c>
    </row>
    <row r="761" spans="1:8" ht="12.6" customHeight="1" x14ac:dyDescent="0.3">
      <c r="A761" s="161" t="s">
        <v>1616</v>
      </c>
      <c r="B761" s="162" t="s">
        <v>478</v>
      </c>
      <c r="C761" s="170">
        <v>2718.72</v>
      </c>
      <c r="D761" s="171">
        <v>2718.72</v>
      </c>
      <c r="E761" s="165" t="s">
        <v>4078</v>
      </c>
      <c r="F761" s="166" t="s">
        <v>3054</v>
      </c>
      <c r="G761" s="172">
        <f>VLOOKUP(A761,РАСЧЕТ!$A$3:$AW$1220,49,0)</f>
        <v>3245.2428749212227</v>
      </c>
      <c r="H761" s="172">
        <f t="shared" si="11"/>
        <v>526.52287492122286</v>
      </c>
    </row>
    <row r="762" spans="1:8" ht="12.6" customHeight="1" x14ac:dyDescent="0.3">
      <c r="A762" s="161" t="s">
        <v>1908</v>
      </c>
      <c r="B762" s="162" t="s">
        <v>248</v>
      </c>
      <c r="C762" s="170">
        <v>3466.05</v>
      </c>
      <c r="D762" s="171">
        <v>3466.05</v>
      </c>
      <c r="E762" s="165" t="s">
        <v>4078</v>
      </c>
      <c r="F762" s="166" t="s">
        <v>2752</v>
      </c>
      <c r="G762" s="172">
        <f>VLOOKUP(A762,РАСЧЕТ!$A$3:$AW$1220,49,0)</f>
        <v>2088.8228910252374</v>
      </c>
      <c r="H762" s="172">
        <f t="shared" si="11"/>
        <v>-1377.2271089747628</v>
      </c>
    </row>
    <row r="763" spans="1:8" ht="12.6" customHeight="1" x14ac:dyDescent="0.3">
      <c r="A763" s="161" t="s">
        <v>1548</v>
      </c>
      <c r="B763" s="162" t="s">
        <v>466</v>
      </c>
      <c r="C763" s="170">
        <v>2443.84</v>
      </c>
      <c r="D763" s="171">
        <v>2443.84</v>
      </c>
      <c r="E763" s="165" t="s">
        <v>4078</v>
      </c>
      <c r="F763" s="166" t="s">
        <v>3055</v>
      </c>
      <c r="G763" s="172">
        <f>VLOOKUP(A763,РАСЧЕТ!$A$3:$AW$1220,49,0)</f>
        <v>1472.7883828914005</v>
      </c>
      <c r="H763" s="172">
        <f t="shared" si="11"/>
        <v>-971.05161710859966</v>
      </c>
    </row>
    <row r="764" spans="1:8" ht="12.6" customHeight="1" x14ac:dyDescent="0.3">
      <c r="A764" s="161" t="s">
        <v>1524</v>
      </c>
      <c r="B764" s="162" t="s">
        <v>406</v>
      </c>
      <c r="C764" s="170">
        <v>3586.3</v>
      </c>
      <c r="D764" s="171">
        <v>3586.3</v>
      </c>
      <c r="E764" s="165" t="s">
        <v>4078</v>
      </c>
      <c r="F764" s="166" t="s">
        <v>3056</v>
      </c>
      <c r="G764" s="172">
        <f>VLOOKUP(A764,РАСЧЕТ!$A$3:$AW$1220,49,0)</f>
        <v>4814.2438007646579</v>
      </c>
      <c r="H764" s="172">
        <f t="shared" si="11"/>
        <v>1227.9438007646577</v>
      </c>
    </row>
    <row r="765" spans="1:8" ht="12.6" customHeight="1" x14ac:dyDescent="0.3">
      <c r="A765" s="161" t="s">
        <v>1400</v>
      </c>
      <c r="B765" s="162" t="s">
        <v>469</v>
      </c>
      <c r="C765" s="170">
        <v>3388.74</v>
      </c>
      <c r="D765" s="171">
        <v>3388.74</v>
      </c>
      <c r="E765" s="165" t="s">
        <v>4078</v>
      </c>
      <c r="F765" s="166" t="s">
        <v>3057</v>
      </c>
      <c r="G765" s="172">
        <f>VLOOKUP(A765,РАСЧЕТ!$A$3:$AW$1220,49,0)</f>
        <v>4549.0279746147489</v>
      </c>
      <c r="H765" s="172">
        <f t="shared" si="11"/>
        <v>1160.2879746147491</v>
      </c>
    </row>
    <row r="766" spans="1:8" ht="12.6" customHeight="1" x14ac:dyDescent="0.3">
      <c r="A766" s="161" t="s">
        <v>1431</v>
      </c>
      <c r="B766" s="162" t="s">
        <v>404</v>
      </c>
      <c r="C766" s="170">
        <v>2718.72</v>
      </c>
      <c r="D766" s="171">
        <v>2718.72</v>
      </c>
      <c r="E766" s="165" t="s">
        <v>4078</v>
      </c>
      <c r="F766" s="166" t="s">
        <v>3058</v>
      </c>
      <c r="G766" s="172">
        <f>VLOOKUP(A766,РАСЧЕТ!$A$3:$AW$1220,49,0)</f>
        <v>3649.6003902802731</v>
      </c>
      <c r="H766" s="172">
        <f t="shared" si="11"/>
        <v>930.88039028027333</v>
      </c>
    </row>
    <row r="767" spans="1:8" ht="12.6" customHeight="1" x14ac:dyDescent="0.3">
      <c r="A767" s="161" t="s">
        <v>1408</v>
      </c>
      <c r="B767" s="162" t="s">
        <v>454</v>
      </c>
      <c r="C767" s="170">
        <v>2443.84</v>
      </c>
      <c r="D767" s="171">
        <v>2443.84</v>
      </c>
      <c r="E767" s="165" t="s">
        <v>4078</v>
      </c>
      <c r="F767" s="166" t="s">
        <v>3059</v>
      </c>
      <c r="G767" s="172">
        <f>VLOOKUP(A767,РАСЧЕТ!$A$3:$AW$1220,49,0)</f>
        <v>3918.3868169437774</v>
      </c>
      <c r="H767" s="172">
        <f t="shared" si="11"/>
        <v>1474.5468169437772</v>
      </c>
    </row>
    <row r="768" spans="1:8" ht="12.6" customHeight="1" x14ac:dyDescent="0.3">
      <c r="A768" s="161" t="s">
        <v>1461</v>
      </c>
      <c r="B768" s="162" t="s">
        <v>471</v>
      </c>
      <c r="C768" s="170">
        <v>3586.3</v>
      </c>
      <c r="D768" s="171">
        <v>3586.3</v>
      </c>
      <c r="E768" s="165" t="s">
        <v>4078</v>
      </c>
      <c r="F768" s="166" t="s">
        <v>3060</v>
      </c>
      <c r="G768" s="172">
        <f>VLOOKUP(A768,РАСЧЕТ!$A$3:$AW$1220,49,0)</f>
        <v>4814.2438007646579</v>
      </c>
      <c r="H768" s="172">
        <f t="shared" si="11"/>
        <v>1227.9438007646577</v>
      </c>
    </row>
    <row r="769" spans="1:8" ht="12.6" customHeight="1" x14ac:dyDescent="0.3">
      <c r="A769" s="161" t="s">
        <v>1477</v>
      </c>
      <c r="B769" s="162" t="s">
        <v>427</v>
      </c>
      <c r="C769" s="170">
        <v>3388.74</v>
      </c>
      <c r="D769" s="171">
        <v>3388.74</v>
      </c>
      <c r="E769" s="165" t="s">
        <v>4078</v>
      </c>
      <c r="F769" s="166" t="s">
        <v>3061</v>
      </c>
      <c r="G769" s="172">
        <f>VLOOKUP(A769,РАСЧЕТ!$A$3:$AW$1220,49,0)</f>
        <v>5620.6689916110208</v>
      </c>
      <c r="H769" s="172">
        <f t="shared" si="11"/>
        <v>2231.928991611021</v>
      </c>
    </row>
    <row r="770" spans="1:8" ht="12.6" customHeight="1" x14ac:dyDescent="0.3">
      <c r="A770" s="161" t="s">
        <v>2354</v>
      </c>
      <c r="B770" s="162" t="s">
        <v>473</v>
      </c>
      <c r="C770" s="170">
        <v>2718.72</v>
      </c>
      <c r="D770" s="171">
        <v>2718.72</v>
      </c>
      <c r="E770" s="165" t="s">
        <v>4078</v>
      </c>
      <c r="F770" s="166" t="s">
        <v>3440</v>
      </c>
      <c r="G770" s="172">
        <f>VLOOKUP(A770,РАСЧЕТ!$A$3:$AW$1220,49,0)</f>
        <v>3649.6003902802731</v>
      </c>
      <c r="H770" s="172">
        <f t="shared" ref="H770:H833" si="12">G770-D770</f>
        <v>930.88039028027333</v>
      </c>
    </row>
    <row r="771" spans="1:8" ht="12.6" customHeight="1" x14ac:dyDescent="0.3">
      <c r="A771" s="161" t="s">
        <v>1539</v>
      </c>
      <c r="B771" s="162" t="s">
        <v>476</v>
      </c>
      <c r="C771" s="170">
        <v>2443.84</v>
      </c>
      <c r="D771" s="171">
        <v>2443.84</v>
      </c>
      <c r="E771" s="165" t="s">
        <v>4078</v>
      </c>
      <c r="F771" s="166" t="s">
        <v>3062</v>
      </c>
      <c r="G771" s="172">
        <f>VLOOKUP(A771,РАСЧЕТ!$A$3:$AW$1220,49,0)</f>
        <v>3280.604458245617</v>
      </c>
      <c r="H771" s="172">
        <f t="shared" si="12"/>
        <v>836.76445824561688</v>
      </c>
    </row>
    <row r="772" spans="1:8" ht="12.6" customHeight="1" x14ac:dyDescent="0.3">
      <c r="A772" s="161" t="s">
        <v>1480</v>
      </c>
      <c r="B772" s="162" t="s">
        <v>408</v>
      </c>
      <c r="C772" s="170">
        <v>3586.3</v>
      </c>
      <c r="D772" s="171">
        <v>3586.3</v>
      </c>
      <c r="E772" s="165" t="s">
        <v>4078</v>
      </c>
      <c r="F772" s="166" t="s">
        <v>3063</v>
      </c>
      <c r="G772" s="172">
        <f>VLOOKUP(A772,РАСЧЕТ!$A$3:$AW$1220,49,0)</f>
        <v>4814.2438007646579</v>
      </c>
      <c r="H772" s="172">
        <f t="shared" si="12"/>
        <v>1227.9438007646577</v>
      </c>
    </row>
    <row r="773" spans="1:8" ht="12.6" customHeight="1" x14ac:dyDescent="0.3">
      <c r="A773" s="161" t="s">
        <v>1516</v>
      </c>
      <c r="B773" s="162" t="s">
        <v>245</v>
      </c>
      <c r="C773" s="170">
        <v>2396.6</v>
      </c>
      <c r="D773" s="171">
        <v>2396.6</v>
      </c>
      <c r="E773" s="165" t="s">
        <v>4078</v>
      </c>
      <c r="F773" s="166" t="s">
        <v>2753</v>
      </c>
      <c r="G773" s="172">
        <f>VLOOKUP(A773,РАСЧЕТ!$A$3:$AW$1220,49,0)</f>
        <v>3217.1832824271601</v>
      </c>
      <c r="H773" s="172">
        <f t="shared" si="12"/>
        <v>820.58328242716016</v>
      </c>
    </row>
    <row r="774" spans="1:8" ht="12.6" customHeight="1" x14ac:dyDescent="0.3">
      <c r="A774" s="161" t="s">
        <v>1450</v>
      </c>
      <c r="B774" s="162" t="s">
        <v>411</v>
      </c>
      <c r="C774" s="170">
        <v>3388.74</v>
      </c>
      <c r="D774" s="171">
        <v>3388.74</v>
      </c>
      <c r="E774" s="165" t="s">
        <v>4078</v>
      </c>
      <c r="F774" s="166" t="s">
        <v>3064</v>
      </c>
      <c r="G774" s="172">
        <f>VLOOKUP(A774,РАСЧЕТ!$A$3:$AW$1220,49,0)</f>
        <v>4871.8294166065643</v>
      </c>
      <c r="H774" s="172">
        <f t="shared" si="12"/>
        <v>1483.0894166065646</v>
      </c>
    </row>
    <row r="775" spans="1:8" ht="12.6" customHeight="1" x14ac:dyDescent="0.3">
      <c r="A775" s="161" t="s">
        <v>1451</v>
      </c>
      <c r="B775" s="162" t="s">
        <v>422</v>
      </c>
      <c r="C775" s="170">
        <v>2718.72</v>
      </c>
      <c r="D775" s="171">
        <v>2718.72</v>
      </c>
      <c r="E775" s="165" t="s">
        <v>4078</v>
      </c>
      <c r="F775" s="166" t="s">
        <v>3065</v>
      </c>
      <c r="G775" s="172">
        <f>VLOOKUP(A775,РАСЧЕТ!$A$3:$AW$1220,49,0)</f>
        <v>4659.6250755414312</v>
      </c>
      <c r="H775" s="172">
        <f t="shared" si="12"/>
        <v>1940.9050755414314</v>
      </c>
    </row>
    <row r="776" spans="1:8" ht="12.6" customHeight="1" x14ac:dyDescent="0.3">
      <c r="A776" s="161" t="s">
        <v>1478</v>
      </c>
      <c r="B776" s="162" t="s">
        <v>395</v>
      </c>
      <c r="C776" s="170">
        <v>2443.84</v>
      </c>
      <c r="D776" s="171">
        <v>2443.84</v>
      </c>
      <c r="E776" s="165" t="s">
        <v>4078</v>
      </c>
      <c r="F776" s="166" t="s">
        <v>3066</v>
      </c>
      <c r="G776" s="172">
        <f>VLOOKUP(A776,РАСЧЕТ!$A$3:$AW$1220,49,0)</f>
        <v>3280.604458245617</v>
      </c>
      <c r="H776" s="172">
        <f t="shared" si="12"/>
        <v>836.76445824561688</v>
      </c>
    </row>
    <row r="777" spans="1:8" ht="12.6" customHeight="1" x14ac:dyDescent="0.3">
      <c r="A777" s="161" t="s">
        <v>1513</v>
      </c>
      <c r="B777" s="162" t="s">
        <v>415</v>
      </c>
      <c r="C777" s="170">
        <v>3586.3</v>
      </c>
      <c r="D777" s="171">
        <v>3586.3</v>
      </c>
      <c r="E777" s="165" t="s">
        <v>4078</v>
      </c>
      <c r="F777" s="166" t="s">
        <v>3067</v>
      </c>
      <c r="G777" s="172">
        <f>VLOOKUP(A777,РАСЧЕТ!$A$3:$AW$1220,49,0)</f>
        <v>4814.2438007646579</v>
      </c>
      <c r="H777" s="172">
        <f t="shared" si="12"/>
        <v>1227.9438007646577</v>
      </c>
    </row>
    <row r="778" spans="1:8" ht="12.6" customHeight="1" x14ac:dyDescent="0.3">
      <c r="A778" s="161" t="s">
        <v>1623</v>
      </c>
      <c r="B778" s="162" t="s">
        <v>418</v>
      </c>
      <c r="C778" s="170">
        <v>3388.74</v>
      </c>
      <c r="D778" s="171">
        <v>3388.74</v>
      </c>
      <c r="E778" s="165" t="s">
        <v>4078</v>
      </c>
      <c r="F778" s="166" t="s">
        <v>3068</v>
      </c>
      <c r="G778" s="172">
        <f>VLOOKUP(A778,РАСЧЕТ!$A$3:$AW$1220,49,0)</f>
        <v>2042.2320458722584</v>
      </c>
      <c r="H778" s="172">
        <f t="shared" si="12"/>
        <v>-1346.5079541277414</v>
      </c>
    </row>
    <row r="779" spans="1:8" ht="12.6" customHeight="1" x14ac:dyDescent="0.3">
      <c r="A779" s="161" t="s">
        <v>1511</v>
      </c>
      <c r="B779" s="162" t="s">
        <v>475</v>
      </c>
      <c r="C779" s="170">
        <v>2718.72</v>
      </c>
      <c r="D779" s="171">
        <v>2718.72</v>
      </c>
      <c r="E779" s="165" t="s">
        <v>4078</v>
      </c>
      <c r="F779" s="166" t="s">
        <v>3069</v>
      </c>
      <c r="G779" s="172">
        <f>VLOOKUP(A779,РАСЧЕТ!$A$3:$AW$1220,49,0)</f>
        <v>4483.8685123312644</v>
      </c>
      <c r="H779" s="172">
        <f t="shared" si="12"/>
        <v>1765.1485123312646</v>
      </c>
    </row>
    <row r="780" spans="1:8" ht="12.6" customHeight="1" x14ac:dyDescent="0.3">
      <c r="A780" s="161" t="s">
        <v>1434</v>
      </c>
      <c r="B780" s="162" t="s">
        <v>397</v>
      </c>
      <c r="C780" s="170">
        <v>2443.84</v>
      </c>
      <c r="D780" s="171">
        <v>2443.84</v>
      </c>
      <c r="E780" s="165" t="s">
        <v>4078</v>
      </c>
      <c r="F780" s="166" t="s">
        <v>3070</v>
      </c>
      <c r="G780" s="172">
        <f>VLOOKUP(A780,РАСЧЕТ!$A$3:$AW$1220,49,0)</f>
        <v>1472.7883828914005</v>
      </c>
      <c r="H780" s="172">
        <f t="shared" si="12"/>
        <v>-971.05161710859966</v>
      </c>
    </row>
    <row r="781" spans="1:8" ht="12.6" customHeight="1" x14ac:dyDescent="0.3">
      <c r="A781" s="161" t="s">
        <v>1569</v>
      </c>
      <c r="B781" s="162" t="s">
        <v>425</v>
      </c>
      <c r="C781" s="170">
        <v>3586.3</v>
      </c>
      <c r="D781" s="171">
        <v>3586.3</v>
      </c>
      <c r="E781" s="165" t="s">
        <v>4078</v>
      </c>
      <c r="F781" s="166" t="s">
        <v>3071</v>
      </c>
      <c r="G781" s="172">
        <f>VLOOKUP(A781,РАСЧЕТ!$A$3:$AW$1220,49,0)</f>
        <v>4814.2438007646579</v>
      </c>
      <c r="H781" s="172">
        <f t="shared" si="12"/>
        <v>1227.9438007646577</v>
      </c>
    </row>
    <row r="782" spans="1:8" ht="12.6" customHeight="1" x14ac:dyDescent="0.3">
      <c r="A782" s="161" t="s">
        <v>1635</v>
      </c>
      <c r="B782" s="162" t="s">
        <v>437</v>
      </c>
      <c r="C782" s="170">
        <v>3388.74</v>
      </c>
      <c r="D782" s="171">
        <v>3388.74</v>
      </c>
      <c r="E782" s="165" t="s">
        <v>4078</v>
      </c>
      <c r="F782" s="166" t="s">
        <v>3072</v>
      </c>
      <c r="G782" s="172">
        <f>VLOOKUP(A782,РАСЧЕТ!$A$3:$AW$1220,49,0)</f>
        <v>6960.9169072752848</v>
      </c>
      <c r="H782" s="172">
        <f t="shared" si="12"/>
        <v>3572.176907275285</v>
      </c>
    </row>
    <row r="783" spans="1:8" ht="12.6" customHeight="1" x14ac:dyDescent="0.3">
      <c r="A783" s="161" t="s">
        <v>2234</v>
      </c>
      <c r="B783" s="162" t="s">
        <v>448</v>
      </c>
      <c r="C783" s="170">
        <v>2718.72</v>
      </c>
      <c r="D783" s="171">
        <v>2718.72</v>
      </c>
      <c r="E783" s="165" t="s">
        <v>4078</v>
      </c>
      <c r="F783" s="166" t="s">
        <v>3501</v>
      </c>
      <c r="G783" s="172">
        <f>VLOOKUP(A783,РАСЧЕТ!$A$3:$AW$1220,49,0)</f>
        <v>3649.6003902802731</v>
      </c>
      <c r="H783" s="172">
        <f t="shared" si="12"/>
        <v>930.88039028027333</v>
      </c>
    </row>
    <row r="784" spans="1:8" ht="12.6" customHeight="1" x14ac:dyDescent="0.3">
      <c r="A784" s="161" t="s">
        <v>1520</v>
      </c>
      <c r="B784" s="162" t="s">
        <v>315</v>
      </c>
      <c r="C784" s="170">
        <v>2392.3000000000002</v>
      </c>
      <c r="D784" s="171">
        <v>2392.3000000000002</v>
      </c>
      <c r="E784" s="165" t="s">
        <v>4078</v>
      </c>
      <c r="F784" s="166" t="s">
        <v>2754</v>
      </c>
      <c r="G784" s="172">
        <f>VLOOKUP(A784,РАСЧЕТ!$A$3:$AW$1220,49,0)</f>
        <v>3211.4177209891191</v>
      </c>
      <c r="H784" s="172">
        <f t="shared" si="12"/>
        <v>819.11772098911888</v>
      </c>
    </row>
    <row r="785" spans="1:8" ht="12.6" customHeight="1" x14ac:dyDescent="0.3">
      <c r="A785" s="161" t="s">
        <v>1602</v>
      </c>
      <c r="B785" s="162" t="s">
        <v>416</v>
      </c>
      <c r="C785" s="170">
        <v>2443.84</v>
      </c>
      <c r="D785" s="171">
        <v>2443.84</v>
      </c>
      <c r="E785" s="165" t="s">
        <v>4078</v>
      </c>
      <c r="F785" s="166" t="s">
        <v>3073</v>
      </c>
      <c r="G785" s="172">
        <f>VLOOKUP(A785,РАСЧЕТ!$A$3:$AW$1220,49,0)</f>
        <v>3280.604458245617</v>
      </c>
      <c r="H785" s="172">
        <f t="shared" si="12"/>
        <v>836.76445824561688</v>
      </c>
    </row>
    <row r="786" spans="1:8" ht="12.6" customHeight="1" x14ac:dyDescent="0.3">
      <c r="A786" s="161" t="s">
        <v>1274</v>
      </c>
      <c r="B786" s="162" t="s">
        <v>444</v>
      </c>
      <c r="C786" s="170">
        <v>3586.3</v>
      </c>
      <c r="D786" s="171">
        <v>3586.3</v>
      </c>
      <c r="E786" s="165" t="s">
        <v>4078</v>
      </c>
      <c r="F786" s="166" t="s">
        <v>3074</v>
      </c>
      <c r="G786" s="172">
        <f>VLOOKUP(A786,РАСЧЕТ!$A$3:$AW$1220,49,0)</f>
        <v>4352.0073079639214</v>
      </c>
      <c r="H786" s="172">
        <f t="shared" si="12"/>
        <v>765.70730796392127</v>
      </c>
    </row>
    <row r="787" spans="1:8" ht="12.6" customHeight="1" x14ac:dyDescent="0.3">
      <c r="A787" s="161" t="s">
        <v>1312</v>
      </c>
      <c r="B787" s="162" t="s">
        <v>413</v>
      </c>
      <c r="C787" s="170">
        <v>3388.74</v>
      </c>
      <c r="D787" s="171">
        <v>3388.74</v>
      </c>
      <c r="E787" s="165" t="s">
        <v>4078</v>
      </c>
      <c r="F787" s="166" t="s">
        <v>3075</v>
      </c>
      <c r="G787" s="172">
        <f>VLOOKUP(A787,РАСЧЕТ!$A$3:$AW$1220,49,0)</f>
        <v>4814.3545215283602</v>
      </c>
      <c r="H787" s="172">
        <f t="shared" si="12"/>
        <v>1425.6145215283605</v>
      </c>
    </row>
    <row r="788" spans="1:8" ht="12.6" customHeight="1" x14ac:dyDescent="0.3">
      <c r="A788" s="161" t="s">
        <v>1409</v>
      </c>
      <c r="B788" s="162" t="s">
        <v>429</v>
      </c>
      <c r="C788" s="170">
        <v>2718.72</v>
      </c>
      <c r="D788" s="171">
        <v>2718.72</v>
      </c>
      <c r="E788" s="165" t="s">
        <v>4078</v>
      </c>
      <c r="F788" s="166" t="s">
        <v>3076</v>
      </c>
      <c r="G788" s="172">
        <f>VLOOKUP(A788,РАСЧЕТ!$A$3:$AW$1220,49,0)</f>
        <v>2677.1576800902576</v>
      </c>
      <c r="H788" s="172">
        <f t="shared" si="12"/>
        <v>-41.5623199097422</v>
      </c>
    </row>
    <row r="789" spans="1:8" ht="12.6" customHeight="1" x14ac:dyDescent="0.3">
      <c r="A789" s="161" t="s">
        <v>1438</v>
      </c>
      <c r="B789" s="162" t="s">
        <v>410</v>
      </c>
      <c r="C789" s="170">
        <v>2443.84</v>
      </c>
      <c r="D789" s="171">
        <v>2443.84</v>
      </c>
      <c r="E789" s="165" t="s">
        <v>4078</v>
      </c>
      <c r="F789" s="166" t="s">
        <v>3077</v>
      </c>
      <c r="G789" s="172">
        <f>VLOOKUP(A789,РАСЧЕТ!$A$3:$AW$1220,49,0)</f>
        <v>3280.604458245617</v>
      </c>
      <c r="H789" s="172">
        <f t="shared" si="12"/>
        <v>836.76445824561688</v>
      </c>
    </row>
    <row r="790" spans="1:8" ht="12.6" customHeight="1" x14ac:dyDescent="0.3">
      <c r="A790" s="161" t="s">
        <v>3579</v>
      </c>
      <c r="B790" s="162" t="s">
        <v>409</v>
      </c>
      <c r="C790" s="170">
        <v>3586.3</v>
      </c>
      <c r="D790" s="171">
        <v>3586.3</v>
      </c>
      <c r="E790" s="165" t="s">
        <v>4078</v>
      </c>
      <c r="F790" s="166" t="s">
        <v>4039</v>
      </c>
      <c r="G790" s="172">
        <f>VLOOKUP(A790,РАСЧЕТ!$A$3:$AW$1220,49,0)</f>
        <v>4814.2438007646579</v>
      </c>
      <c r="H790" s="172">
        <f t="shared" si="12"/>
        <v>1227.9438007646577</v>
      </c>
    </row>
    <row r="791" spans="1:8" ht="12.6" customHeight="1" x14ac:dyDescent="0.3">
      <c r="A791" s="161" t="s">
        <v>1435</v>
      </c>
      <c r="B791" s="162" t="s">
        <v>457</v>
      </c>
      <c r="C791" s="170">
        <v>3388.74</v>
      </c>
      <c r="D791" s="171">
        <v>3388.74</v>
      </c>
      <c r="E791" s="165" t="s">
        <v>4078</v>
      </c>
      <c r="F791" s="166" t="s">
        <v>3078</v>
      </c>
      <c r="G791" s="172">
        <f>VLOOKUP(A791,РАСЧЕТ!$A$3:$AW$1220,49,0)</f>
        <v>3286.6884697395099</v>
      </c>
      <c r="H791" s="172">
        <f t="shared" si="12"/>
        <v>-102.05153026048993</v>
      </c>
    </row>
    <row r="792" spans="1:8" ht="12.6" customHeight="1" x14ac:dyDescent="0.3">
      <c r="A792" s="161" t="s">
        <v>1531</v>
      </c>
      <c r="B792" s="162" t="s">
        <v>459</v>
      </c>
      <c r="C792" s="170">
        <v>2718.72</v>
      </c>
      <c r="D792" s="171">
        <v>2718.72</v>
      </c>
      <c r="E792" s="165" t="s">
        <v>4078</v>
      </c>
      <c r="F792" s="166" t="s">
        <v>3079</v>
      </c>
      <c r="G792" s="172">
        <f>VLOOKUP(A792,РАСЧЕТ!$A$3:$AW$1220,49,0)</f>
        <v>3845.8138800137849</v>
      </c>
      <c r="H792" s="172">
        <f t="shared" si="12"/>
        <v>1127.0938800137851</v>
      </c>
    </row>
    <row r="793" spans="1:8" ht="12.6" customHeight="1" x14ac:dyDescent="0.3">
      <c r="A793" s="161" t="s">
        <v>1481</v>
      </c>
      <c r="B793" s="162" t="s">
        <v>453</v>
      </c>
      <c r="C793" s="170">
        <v>2443.84</v>
      </c>
      <c r="D793" s="171">
        <v>2443.84</v>
      </c>
      <c r="E793" s="165" t="s">
        <v>4078</v>
      </c>
      <c r="F793" s="166" t="s">
        <v>3080</v>
      </c>
      <c r="G793" s="172">
        <f>VLOOKUP(A793,РАСЧЕТ!$A$3:$AW$1220,49,0)</f>
        <v>1472.7883828914005</v>
      </c>
      <c r="H793" s="172">
        <f t="shared" si="12"/>
        <v>-971.05161710859966</v>
      </c>
    </row>
    <row r="794" spans="1:8" ht="12.6" customHeight="1" x14ac:dyDescent="0.3">
      <c r="A794" s="161" t="s">
        <v>1458</v>
      </c>
      <c r="B794" s="162" t="s">
        <v>399</v>
      </c>
      <c r="C794" s="170">
        <v>3586.3</v>
      </c>
      <c r="D794" s="171">
        <v>3586.3</v>
      </c>
      <c r="E794" s="165" t="s">
        <v>4078</v>
      </c>
      <c r="F794" s="166" t="s">
        <v>3081</v>
      </c>
      <c r="G794" s="172">
        <f>VLOOKUP(A794,РАСЧЕТ!$A$3:$AW$1220,49,0)</f>
        <v>4814.2438007646579</v>
      </c>
      <c r="H794" s="172">
        <f t="shared" si="12"/>
        <v>1227.9438007646577</v>
      </c>
    </row>
    <row r="795" spans="1:8" ht="12.6" customHeight="1" x14ac:dyDescent="0.3">
      <c r="A795" s="161" t="s">
        <v>1909</v>
      </c>
      <c r="B795" s="162" t="s">
        <v>263</v>
      </c>
      <c r="C795" s="170">
        <v>3655.02</v>
      </c>
      <c r="D795" s="171">
        <v>3655.02</v>
      </c>
      <c r="E795" s="165" t="s">
        <v>4078</v>
      </c>
      <c r="F795" s="166" t="s">
        <v>2722</v>
      </c>
      <c r="G795" s="172">
        <f>VLOOKUP(A795,РАСЧЕТ!$A$3:$AW$1220,49,0)</f>
        <v>4906.4927837733212</v>
      </c>
      <c r="H795" s="172">
        <f t="shared" si="12"/>
        <v>1251.4727837733212</v>
      </c>
    </row>
    <row r="796" spans="1:8" ht="12.6" customHeight="1" x14ac:dyDescent="0.3">
      <c r="A796" s="161" t="s">
        <v>1375</v>
      </c>
      <c r="B796" s="162" t="s">
        <v>121</v>
      </c>
      <c r="C796" s="170">
        <v>3603.48</v>
      </c>
      <c r="D796" s="171">
        <v>3603.48</v>
      </c>
      <c r="E796" s="165" t="s">
        <v>4078</v>
      </c>
      <c r="F796" s="166" t="s">
        <v>2755</v>
      </c>
      <c r="G796" s="172">
        <f>VLOOKUP(A796,РАСЧЕТ!$A$3:$AW$1220,49,0)</f>
        <v>4837.3060465168237</v>
      </c>
      <c r="H796" s="172">
        <f t="shared" si="12"/>
        <v>1233.8260465168237</v>
      </c>
    </row>
    <row r="797" spans="1:8" ht="12.6" customHeight="1" x14ac:dyDescent="0.3">
      <c r="A797" s="161" t="s">
        <v>1526</v>
      </c>
      <c r="B797" s="162" t="s">
        <v>417</v>
      </c>
      <c r="C797" s="170">
        <v>3388.74</v>
      </c>
      <c r="D797" s="171">
        <v>3388.74</v>
      </c>
      <c r="E797" s="165" t="s">
        <v>4078</v>
      </c>
      <c r="F797" s="166" t="s">
        <v>3082</v>
      </c>
      <c r="G797" s="172">
        <f>VLOOKUP(A797,РАСЧЕТ!$A$3:$AW$1220,49,0)</f>
        <v>4912.6449218070302</v>
      </c>
      <c r="H797" s="172">
        <f t="shared" si="12"/>
        <v>1523.9049218070304</v>
      </c>
    </row>
    <row r="798" spans="1:8" ht="12.6" customHeight="1" x14ac:dyDescent="0.3">
      <c r="A798" s="161" t="s">
        <v>1535</v>
      </c>
      <c r="B798" s="162" t="s">
        <v>477</v>
      </c>
      <c r="C798" s="170">
        <v>2718.72</v>
      </c>
      <c r="D798" s="171">
        <v>2718.72</v>
      </c>
      <c r="E798" s="165" t="s">
        <v>4078</v>
      </c>
      <c r="F798" s="166" t="s">
        <v>3083</v>
      </c>
      <c r="G798" s="172">
        <f>VLOOKUP(A798,РАСЧЕТ!$A$3:$AW$1220,49,0)</f>
        <v>4298.116315194452</v>
      </c>
      <c r="H798" s="172">
        <f t="shared" si="12"/>
        <v>1579.3963151944522</v>
      </c>
    </row>
    <row r="799" spans="1:8" ht="12.6" customHeight="1" x14ac:dyDescent="0.3">
      <c r="A799" s="161" t="s">
        <v>2233</v>
      </c>
      <c r="B799" s="162" t="s">
        <v>432</v>
      </c>
      <c r="C799" s="170">
        <v>2443.84</v>
      </c>
      <c r="D799" s="171">
        <v>2443.84</v>
      </c>
      <c r="E799" s="165" t="s">
        <v>4078</v>
      </c>
      <c r="F799" s="166" t="s">
        <v>3479</v>
      </c>
      <c r="G799" s="172">
        <f>VLOOKUP(A799,РАСЧЕТ!$A$3:$AW$1220,49,0)</f>
        <v>1472.7883828914005</v>
      </c>
      <c r="H799" s="172">
        <f t="shared" si="12"/>
        <v>-971.05161710859966</v>
      </c>
    </row>
    <row r="800" spans="1:8" ht="12.6" customHeight="1" x14ac:dyDescent="0.3">
      <c r="A800" s="161" t="s">
        <v>1653</v>
      </c>
      <c r="B800" s="162" t="s">
        <v>431</v>
      </c>
      <c r="C800" s="170">
        <v>3586.3</v>
      </c>
      <c r="D800" s="171">
        <v>3586.3</v>
      </c>
      <c r="E800" s="165" t="s">
        <v>4078</v>
      </c>
      <c r="F800" s="166" t="s">
        <v>3084</v>
      </c>
      <c r="G800" s="172">
        <f>VLOOKUP(A800,РАСЧЕТ!$A$3:$AW$1220,49,0)</f>
        <v>4814.2438007646579</v>
      </c>
      <c r="H800" s="172">
        <f t="shared" si="12"/>
        <v>1227.9438007646577</v>
      </c>
    </row>
    <row r="801" spans="1:8" ht="12.6" customHeight="1" x14ac:dyDescent="0.3">
      <c r="A801" s="161" t="s">
        <v>1567</v>
      </c>
      <c r="B801" s="162" t="s">
        <v>464</v>
      </c>
      <c r="C801" s="170">
        <v>3388.74</v>
      </c>
      <c r="D801" s="171">
        <v>3388.74</v>
      </c>
      <c r="E801" s="165" t="s">
        <v>4078</v>
      </c>
      <c r="F801" s="166" t="s">
        <v>3085</v>
      </c>
      <c r="G801" s="172">
        <f>VLOOKUP(A801,РАСЧЕТ!$A$3:$AW$1220,49,0)</f>
        <v>4549.0279746147489</v>
      </c>
      <c r="H801" s="172">
        <f t="shared" si="12"/>
        <v>1160.2879746147491</v>
      </c>
    </row>
    <row r="802" spans="1:8" ht="12.6" customHeight="1" x14ac:dyDescent="0.3">
      <c r="A802" s="161" t="s">
        <v>1636</v>
      </c>
      <c r="B802" s="162" t="s">
        <v>389</v>
      </c>
      <c r="C802" s="170">
        <v>2718.72</v>
      </c>
      <c r="D802" s="171">
        <v>2718.72</v>
      </c>
      <c r="E802" s="165" t="s">
        <v>4078</v>
      </c>
      <c r="F802" s="166" t="s">
        <v>3086</v>
      </c>
      <c r="G802" s="172">
        <f>VLOOKUP(A802,РАСЧЕТ!$A$3:$AW$1220,49,0)</f>
        <v>3649.6003902802731</v>
      </c>
      <c r="H802" s="172">
        <f t="shared" si="12"/>
        <v>930.88039028027333</v>
      </c>
    </row>
    <row r="803" spans="1:8" ht="12.6" customHeight="1" x14ac:dyDescent="0.3">
      <c r="A803" s="161" t="s">
        <v>1474</v>
      </c>
      <c r="B803" s="162" t="s">
        <v>443</v>
      </c>
      <c r="C803" s="170">
        <v>2443.84</v>
      </c>
      <c r="D803" s="171">
        <v>2443.84</v>
      </c>
      <c r="E803" s="165" t="s">
        <v>4078</v>
      </c>
      <c r="F803" s="166" t="s">
        <v>3087</v>
      </c>
      <c r="G803" s="172">
        <f>VLOOKUP(A803,РАСЧЕТ!$A$3:$AW$1220,49,0)</f>
        <v>3131.2306452205153</v>
      </c>
      <c r="H803" s="172">
        <f t="shared" si="12"/>
        <v>687.39064522051513</v>
      </c>
    </row>
    <row r="804" spans="1:8" ht="12.6" customHeight="1" x14ac:dyDescent="0.3">
      <c r="A804" s="161" t="s">
        <v>1527</v>
      </c>
      <c r="B804" s="162" t="s">
        <v>451</v>
      </c>
      <c r="C804" s="170">
        <v>3586.3</v>
      </c>
      <c r="D804" s="171">
        <v>3586.3</v>
      </c>
      <c r="E804" s="165" t="s">
        <v>4078</v>
      </c>
      <c r="F804" s="166" t="s">
        <v>3088</v>
      </c>
      <c r="G804" s="172">
        <f>VLOOKUP(A804,РАСЧЕТ!$A$3:$AW$1220,49,0)</f>
        <v>4814.2438007646579</v>
      </c>
      <c r="H804" s="172">
        <f t="shared" si="12"/>
        <v>1227.9438007646577</v>
      </c>
    </row>
    <row r="805" spans="1:8" ht="12.6" customHeight="1" x14ac:dyDescent="0.3">
      <c r="A805" s="161" t="s">
        <v>1317</v>
      </c>
      <c r="B805" s="162" t="s">
        <v>391</v>
      </c>
      <c r="C805" s="170">
        <v>3388.74</v>
      </c>
      <c r="D805" s="171">
        <v>3388.74</v>
      </c>
      <c r="E805" s="165" t="s">
        <v>4078</v>
      </c>
      <c r="F805" s="166" t="s">
        <v>3089</v>
      </c>
      <c r="G805" s="172">
        <f>VLOOKUP(A805,РАСЧЕТ!$A$3:$AW$1220,49,0)</f>
        <v>4549.0279746147489</v>
      </c>
      <c r="H805" s="172">
        <f t="shared" si="12"/>
        <v>1160.2879746147491</v>
      </c>
    </row>
    <row r="806" spans="1:8" ht="12.6" customHeight="1" x14ac:dyDescent="0.3">
      <c r="A806" s="161" t="s">
        <v>1641</v>
      </c>
      <c r="B806" s="162" t="s">
        <v>407</v>
      </c>
      <c r="C806" s="170">
        <v>2718.72</v>
      </c>
      <c r="D806" s="171">
        <v>2718.72</v>
      </c>
      <c r="E806" s="165" t="s">
        <v>4078</v>
      </c>
      <c r="F806" s="166" t="s">
        <v>3090</v>
      </c>
      <c r="G806" s="172">
        <f>VLOOKUP(A806,РАСЧЕТ!$A$3:$AW$1220,49,0)</f>
        <v>3649.6003902802731</v>
      </c>
      <c r="H806" s="172">
        <f t="shared" si="12"/>
        <v>930.88039028027333</v>
      </c>
    </row>
    <row r="807" spans="1:8" ht="12.6" customHeight="1" x14ac:dyDescent="0.3">
      <c r="A807" s="161" t="s">
        <v>1642</v>
      </c>
      <c r="B807" s="162" t="s">
        <v>316</v>
      </c>
      <c r="C807" s="170">
        <v>3466.05</v>
      </c>
      <c r="D807" s="171">
        <v>3466.05</v>
      </c>
      <c r="E807" s="165" t="s">
        <v>4078</v>
      </c>
      <c r="F807" s="166" t="s">
        <v>2756</v>
      </c>
      <c r="G807" s="172">
        <f>VLOOKUP(A807,РАСЧЕТ!$A$3:$AW$1220,49,0)</f>
        <v>4652.8080804994961</v>
      </c>
      <c r="H807" s="172">
        <f t="shared" si="12"/>
        <v>1186.7580804994959</v>
      </c>
    </row>
    <row r="808" spans="1:8" ht="12.6" customHeight="1" x14ac:dyDescent="0.3">
      <c r="A808" s="161" t="s">
        <v>1309</v>
      </c>
      <c r="B808" s="162" t="s">
        <v>447</v>
      </c>
      <c r="C808" s="170">
        <v>2443.84</v>
      </c>
      <c r="D808" s="171">
        <v>2443.84</v>
      </c>
      <c r="E808" s="165" t="s">
        <v>4078</v>
      </c>
      <c r="F808" s="166" t="s">
        <v>3091</v>
      </c>
      <c r="G808" s="172">
        <f>VLOOKUP(A808,РАСЧЕТ!$A$3:$AW$1220,49,0)</f>
        <v>1473.621352385288</v>
      </c>
      <c r="H808" s="172">
        <f t="shared" si="12"/>
        <v>-970.21864761471215</v>
      </c>
    </row>
    <row r="809" spans="1:8" ht="12.6" customHeight="1" x14ac:dyDescent="0.3">
      <c r="A809" s="161" t="s">
        <v>2362</v>
      </c>
      <c r="B809" s="162" t="s">
        <v>465</v>
      </c>
      <c r="C809" s="170">
        <v>3586.3</v>
      </c>
      <c r="D809" s="171">
        <v>3586.3</v>
      </c>
      <c r="E809" s="165" t="s">
        <v>4078</v>
      </c>
      <c r="F809" s="166" t="s">
        <v>3511</v>
      </c>
      <c r="G809" s="172">
        <f>VLOOKUP(A809,РАСЧЕТ!$A$3:$AW$1220,49,0)</f>
        <v>4814.2438007646579</v>
      </c>
      <c r="H809" s="172">
        <f t="shared" si="12"/>
        <v>1227.9438007646577</v>
      </c>
    </row>
    <row r="810" spans="1:8" ht="12.6" customHeight="1" x14ac:dyDescent="0.3">
      <c r="A810" s="161" t="s">
        <v>1562</v>
      </c>
      <c r="B810" s="162" t="s">
        <v>439</v>
      </c>
      <c r="C810" s="170">
        <v>3388.74</v>
      </c>
      <c r="D810" s="171">
        <v>3388.74</v>
      </c>
      <c r="E810" s="165" t="s">
        <v>4078</v>
      </c>
      <c r="F810" s="166" t="s">
        <v>3092</v>
      </c>
      <c r="G810" s="172">
        <f>VLOOKUP(A810,РАСЧЕТ!$A$3:$AW$1220,49,0)</f>
        <v>4549.0279746147489</v>
      </c>
      <c r="H810" s="172">
        <f t="shared" si="12"/>
        <v>1160.2879746147491</v>
      </c>
    </row>
    <row r="811" spans="1:8" ht="12.6" customHeight="1" x14ac:dyDescent="0.3">
      <c r="A811" s="161" t="s">
        <v>1563</v>
      </c>
      <c r="B811" s="162" t="s">
        <v>1199</v>
      </c>
      <c r="C811" s="170">
        <v>2718.72</v>
      </c>
      <c r="D811" s="171">
        <v>2718.72</v>
      </c>
      <c r="E811" s="165" t="s">
        <v>4078</v>
      </c>
      <c r="F811" s="166" t="s">
        <v>3093</v>
      </c>
      <c r="G811" s="172">
        <f>VLOOKUP(A811,РАСЧЕТ!$A$3:$AW$1220,49,0)</f>
        <v>3649.6003902802731</v>
      </c>
      <c r="H811" s="172">
        <f t="shared" si="12"/>
        <v>930.88039028027333</v>
      </c>
    </row>
    <row r="812" spans="1:8" ht="12.6" customHeight="1" x14ac:dyDescent="0.3">
      <c r="A812" s="161" t="s">
        <v>1617</v>
      </c>
      <c r="B812" s="162" t="s">
        <v>638</v>
      </c>
      <c r="C812" s="170">
        <v>2443.84</v>
      </c>
      <c r="D812" s="171">
        <v>2443.84</v>
      </c>
      <c r="E812" s="165" t="s">
        <v>4078</v>
      </c>
      <c r="F812" s="166" t="s">
        <v>3094</v>
      </c>
      <c r="G812" s="172">
        <f>VLOOKUP(A812,РАСЧЕТ!$A$3:$AW$1220,49,0)</f>
        <v>3280.604458245617</v>
      </c>
      <c r="H812" s="172">
        <f t="shared" si="12"/>
        <v>836.76445824561688</v>
      </c>
    </row>
    <row r="813" spans="1:8" ht="12.6" customHeight="1" x14ac:dyDescent="0.3">
      <c r="A813" s="161" t="s">
        <v>2239</v>
      </c>
      <c r="B813" s="162" t="s">
        <v>783</v>
      </c>
      <c r="C813" s="170">
        <v>3586.3</v>
      </c>
      <c r="D813" s="171">
        <v>3586.3</v>
      </c>
      <c r="E813" s="165" t="s">
        <v>4078</v>
      </c>
      <c r="F813" s="166" t="s">
        <v>3504</v>
      </c>
      <c r="G813" s="172">
        <f>VLOOKUP(A813,РАСЧЕТ!$A$3:$AW$1220,49,0)</f>
        <v>4814.2438007646579</v>
      </c>
      <c r="H813" s="172">
        <f t="shared" si="12"/>
        <v>1227.9438007646577</v>
      </c>
    </row>
    <row r="814" spans="1:8" ht="12.6" customHeight="1" x14ac:dyDescent="0.3">
      <c r="A814" s="161" t="s">
        <v>1605</v>
      </c>
      <c r="B814" s="162" t="s">
        <v>982</v>
      </c>
      <c r="C814" s="170">
        <v>3388.74</v>
      </c>
      <c r="D814" s="171">
        <v>3388.74</v>
      </c>
      <c r="E814" s="165" t="s">
        <v>4078</v>
      </c>
      <c r="F814" s="166" t="s">
        <v>3095</v>
      </c>
      <c r="G814" s="172">
        <f>VLOOKUP(A814,РАСЧЕТ!$A$3:$AW$1220,49,0)</f>
        <v>4549.0279746147489</v>
      </c>
      <c r="H814" s="172">
        <f t="shared" si="12"/>
        <v>1160.2879746147491</v>
      </c>
    </row>
    <row r="815" spans="1:8" ht="12.6" customHeight="1" x14ac:dyDescent="0.3">
      <c r="A815" s="161" t="s">
        <v>1594</v>
      </c>
      <c r="B815" s="162" t="s">
        <v>690</v>
      </c>
      <c r="C815" s="170">
        <v>3809.64</v>
      </c>
      <c r="D815" s="171">
        <v>3809.64</v>
      </c>
      <c r="E815" s="165" t="s">
        <v>4078</v>
      </c>
      <c r="F815" s="166" t="s">
        <v>3096</v>
      </c>
      <c r="G815" s="172">
        <f>VLOOKUP(A815,РАСЧЕТ!$A$3:$AW$1220,49,0)</f>
        <v>5114.0529955428156</v>
      </c>
      <c r="H815" s="172">
        <f t="shared" si="12"/>
        <v>1304.4129955428157</v>
      </c>
    </row>
    <row r="816" spans="1:8" ht="12.6" customHeight="1" x14ac:dyDescent="0.3">
      <c r="A816" s="161" t="s">
        <v>1582</v>
      </c>
      <c r="B816" s="162" t="s">
        <v>687</v>
      </c>
      <c r="C816" s="170">
        <v>3431.69</v>
      </c>
      <c r="D816" s="171">
        <v>3431.69</v>
      </c>
      <c r="E816" s="165" t="s">
        <v>4078</v>
      </c>
      <c r="F816" s="166" t="s">
        <v>3097</v>
      </c>
      <c r="G816" s="172">
        <f>VLOOKUP(A816,РАСЧЕТ!$A$3:$AW$1220,49,0)</f>
        <v>4606.6835889951644</v>
      </c>
      <c r="H816" s="172">
        <f t="shared" si="12"/>
        <v>1174.9935889951644</v>
      </c>
    </row>
    <row r="817" spans="1:8" ht="12.6" customHeight="1" x14ac:dyDescent="0.3">
      <c r="A817" s="161" t="s">
        <v>1657</v>
      </c>
      <c r="B817" s="162" t="s">
        <v>666</v>
      </c>
      <c r="C817" s="170">
        <v>5050.8900000000003</v>
      </c>
      <c r="D817" s="171">
        <v>5050.8900000000003</v>
      </c>
      <c r="E817" s="165" t="s">
        <v>4078</v>
      </c>
      <c r="F817" s="166" t="s">
        <v>3098</v>
      </c>
      <c r="G817" s="172">
        <f>VLOOKUP(A817,РАСЧЕТ!$A$3:$AW$1220,49,0)</f>
        <v>6780.3002511368113</v>
      </c>
      <c r="H817" s="172">
        <f t="shared" si="12"/>
        <v>1729.410251136811</v>
      </c>
    </row>
    <row r="818" spans="1:8" ht="12.6" customHeight="1" x14ac:dyDescent="0.3">
      <c r="A818" s="161" t="s">
        <v>1646</v>
      </c>
      <c r="B818" s="162" t="s">
        <v>177</v>
      </c>
      <c r="C818" s="170">
        <v>2396.6</v>
      </c>
      <c r="D818" s="171">
        <v>2396.6</v>
      </c>
      <c r="E818" s="165" t="s">
        <v>4078</v>
      </c>
      <c r="F818" s="166" t="s">
        <v>2757</v>
      </c>
      <c r="G818" s="172">
        <f>VLOOKUP(A818,РАСЧЕТ!$A$3:$AW$1220,49,0)</f>
        <v>1444.3161997423574</v>
      </c>
      <c r="H818" s="172">
        <f t="shared" si="12"/>
        <v>-952.2838002576425</v>
      </c>
    </row>
    <row r="819" spans="1:8" ht="12.6" customHeight="1" x14ac:dyDescent="0.3">
      <c r="A819" s="161" t="s">
        <v>1910</v>
      </c>
      <c r="B819" s="162" t="s">
        <v>650</v>
      </c>
      <c r="C819" s="170">
        <v>4763.13</v>
      </c>
      <c r="D819" s="171">
        <v>4763.13</v>
      </c>
      <c r="E819" s="165" t="s">
        <v>4078</v>
      </c>
      <c r="F819" s="166" t="s">
        <v>3099</v>
      </c>
      <c r="G819" s="172">
        <f>VLOOKUP(A819,РАСЧЕТ!$A$3:$AW$1220,49,0)</f>
        <v>6394.0076347880304</v>
      </c>
      <c r="H819" s="172">
        <f t="shared" si="12"/>
        <v>1630.8776347880303</v>
      </c>
    </row>
    <row r="820" spans="1:8" ht="12.6" customHeight="1" x14ac:dyDescent="0.3">
      <c r="A820" s="161" t="s">
        <v>1331</v>
      </c>
      <c r="B820" s="162" t="s">
        <v>1178</v>
      </c>
      <c r="C820" s="170">
        <v>1494.65</v>
      </c>
      <c r="D820" s="171">
        <v>1494.65</v>
      </c>
      <c r="E820" s="165" t="s">
        <v>4078</v>
      </c>
      <c r="F820" s="166" t="s">
        <v>3100</v>
      </c>
      <c r="G820" s="172">
        <f>VLOOKUP(A820,РАСЧЕТ!$A$3:$AW$1220,49,0)</f>
        <v>3633.7292490676737</v>
      </c>
      <c r="H820" s="172">
        <f t="shared" si="12"/>
        <v>2139.0792490676736</v>
      </c>
    </row>
    <row r="821" spans="1:8" ht="12.6" customHeight="1" x14ac:dyDescent="0.3">
      <c r="A821" s="161" t="s">
        <v>1624</v>
      </c>
      <c r="B821" s="162" t="s">
        <v>702</v>
      </c>
      <c r="C821" s="170">
        <v>2572.69</v>
      </c>
      <c r="D821" s="171">
        <v>2572.69</v>
      </c>
      <c r="E821" s="165" t="s">
        <v>4078</v>
      </c>
      <c r="F821" s="166" t="s">
        <v>3101</v>
      </c>
      <c r="G821" s="172">
        <f>VLOOKUP(A821,РАСЧЕТ!$A$3:$AW$1220,49,0)</f>
        <v>6117.6115264623895</v>
      </c>
      <c r="H821" s="172">
        <f t="shared" si="12"/>
        <v>3544.9215264623895</v>
      </c>
    </row>
    <row r="822" spans="1:8" ht="12.6" customHeight="1" x14ac:dyDescent="0.3">
      <c r="A822" s="161" t="s">
        <v>2321</v>
      </c>
      <c r="B822" s="162" t="s">
        <v>581</v>
      </c>
      <c r="C822" s="170">
        <v>1760.94</v>
      </c>
      <c r="D822" s="171">
        <v>1760.94</v>
      </c>
      <c r="E822" s="165" t="s">
        <v>4078</v>
      </c>
      <c r="F822" s="166" t="s">
        <v>3471</v>
      </c>
      <c r="G822" s="172">
        <f>VLOOKUP(A822,РАСЧЕТ!$A$3:$AW$1220,49,0)</f>
        <v>2363.8801895970178</v>
      </c>
      <c r="H822" s="172">
        <f t="shared" si="12"/>
        <v>602.94018959701771</v>
      </c>
    </row>
    <row r="823" spans="1:8" ht="12.6" customHeight="1" x14ac:dyDescent="0.3">
      <c r="A823" s="161" t="s">
        <v>1643</v>
      </c>
      <c r="B823" s="162" t="s">
        <v>961</v>
      </c>
      <c r="C823" s="170">
        <v>1434.52</v>
      </c>
      <c r="D823" s="171">
        <v>1434.52</v>
      </c>
      <c r="E823" s="165" t="s">
        <v>4078</v>
      </c>
      <c r="F823" s="166" t="s">
        <v>3102</v>
      </c>
      <c r="G823" s="172">
        <f>VLOOKUP(A823,РАСЧЕТ!$A$3:$AW$1220,49,0)</f>
        <v>2200.6020838112195</v>
      </c>
      <c r="H823" s="172">
        <f t="shared" si="12"/>
        <v>766.08208381121949</v>
      </c>
    </row>
    <row r="824" spans="1:8" ht="12.6" customHeight="1" x14ac:dyDescent="0.3">
      <c r="A824" s="161" t="s">
        <v>1585</v>
      </c>
      <c r="B824" s="162" t="s">
        <v>1120</v>
      </c>
      <c r="C824" s="170">
        <v>1421.64</v>
      </c>
      <c r="D824" s="171">
        <v>1421.64</v>
      </c>
      <c r="E824" s="165" t="s">
        <v>4078</v>
      </c>
      <c r="F824" s="166" t="s">
        <v>3103</v>
      </c>
      <c r="G824" s="172">
        <f>VLOOKUP(A824,РАСЧЕТ!$A$3:$AW$1220,49,0)</f>
        <v>1908.4008359917384</v>
      </c>
      <c r="H824" s="172">
        <f t="shared" si="12"/>
        <v>486.7608359917383</v>
      </c>
    </row>
    <row r="825" spans="1:8" ht="12.6" customHeight="1" x14ac:dyDescent="0.3">
      <c r="A825" s="161" t="s">
        <v>1318</v>
      </c>
      <c r="B825" s="162" t="s">
        <v>962</v>
      </c>
      <c r="C825" s="170">
        <v>1752.35</v>
      </c>
      <c r="D825" s="171">
        <v>1752.35</v>
      </c>
      <c r="E825" s="165" t="s">
        <v>4078</v>
      </c>
      <c r="F825" s="166" t="s">
        <v>3104</v>
      </c>
      <c r="G825" s="172">
        <f>VLOOKUP(A825,РАСЧЕТ!$A$3:$AW$1220,49,0)</f>
        <v>3341.7274480269261</v>
      </c>
      <c r="H825" s="172">
        <f t="shared" si="12"/>
        <v>1589.3774480269262</v>
      </c>
    </row>
    <row r="826" spans="1:8" ht="12.6" customHeight="1" x14ac:dyDescent="0.3">
      <c r="A826" s="161" t="s">
        <v>2338</v>
      </c>
      <c r="B826" s="162" t="s">
        <v>1197</v>
      </c>
      <c r="C826" s="170">
        <v>2697.24</v>
      </c>
      <c r="D826" s="171">
        <v>2697.24</v>
      </c>
      <c r="E826" s="165" t="s">
        <v>4078</v>
      </c>
      <c r="F826" s="166" t="s">
        <v>3500</v>
      </c>
      <c r="G826" s="172">
        <f>VLOOKUP(A826,РАСЧЕТ!$A$3:$AW$1220,49,0)</f>
        <v>3620.7725830900663</v>
      </c>
      <c r="H826" s="172">
        <f t="shared" si="12"/>
        <v>923.53258309006651</v>
      </c>
    </row>
    <row r="827" spans="1:8" ht="12.6" customHeight="1" x14ac:dyDescent="0.3">
      <c r="A827" s="161" t="s">
        <v>1337</v>
      </c>
      <c r="B827" s="162" t="s">
        <v>994</v>
      </c>
      <c r="C827" s="170">
        <v>1447.41</v>
      </c>
      <c r="D827" s="171">
        <v>1447.41</v>
      </c>
      <c r="E827" s="165" t="s">
        <v>4078</v>
      </c>
      <c r="F827" s="166" t="s">
        <v>3105</v>
      </c>
      <c r="G827" s="172">
        <f>VLOOKUP(A827,РАСЧЕТ!$A$3:$AW$1220,49,0)</f>
        <v>1942.9942046199881</v>
      </c>
      <c r="H827" s="172">
        <f t="shared" si="12"/>
        <v>495.58420461998799</v>
      </c>
    </row>
    <row r="828" spans="1:8" ht="12.6" customHeight="1" x14ac:dyDescent="0.3">
      <c r="A828" s="161" t="s">
        <v>1320</v>
      </c>
      <c r="B828" s="162" t="s">
        <v>708</v>
      </c>
      <c r="C828" s="170">
        <v>1447.41</v>
      </c>
      <c r="D828" s="171">
        <v>1447.41</v>
      </c>
      <c r="E828" s="165" t="s">
        <v>4078</v>
      </c>
      <c r="F828" s="166" t="s">
        <v>3106</v>
      </c>
      <c r="G828" s="172">
        <f>VLOOKUP(A828,РАСЧЕТ!$A$3:$AW$1220,49,0)</f>
        <v>1942.9942046199881</v>
      </c>
      <c r="H828" s="172">
        <f t="shared" si="12"/>
        <v>495.58420461998799</v>
      </c>
    </row>
    <row r="829" spans="1:8" ht="12.6" customHeight="1" x14ac:dyDescent="0.3">
      <c r="A829" s="161" t="s">
        <v>1590</v>
      </c>
      <c r="B829" s="162" t="s">
        <v>317</v>
      </c>
      <c r="C829" s="170">
        <v>2392.3000000000002</v>
      </c>
      <c r="D829" s="171">
        <v>2392.3000000000002</v>
      </c>
      <c r="E829" s="165" t="s">
        <v>4078</v>
      </c>
      <c r="F829" s="166" t="s">
        <v>2758</v>
      </c>
      <c r="G829" s="172">
        <f>VLOOKUP(A829,РАСЧЕТ!$A$3:$AW$1220,49,0)</f>
        <v>3211.4177209891191</v>
      </c>
      <c r="H829" s="172">
        <f t="shared" si="12"/>
        <v>819.11772098911888</v>
      </c>
    </row>
    <row r="830" spans="1:8" ht="12.6" customHeight="1" x14ac:dyDescent="0.3">
      <c r="A830" s="161" t="s">
        <v>1350</v>
      </c>
      <c r="B830" s="162" t="s">
        <v>491</v>
      </c>
      <c r="C830" s="170">
        <v>2534.04</v>
      </c>
      <c r="D830" s="171">
        <v>2534.04</v>
      </c>
      <c r="E830" s="165" t="s">
        <v>4078</v>
      </c>
      <c r="F830" s="166" t="s">
        <v>3107</v>
      </c>
      <c r="G830" s="172">
        <f>VLOOKUP(A830,РАСЧЕТ!$A$3:$AW$1220,49,0)</f>
        <v>3401.6812484444881</v>
      </c>
      <c r="H830" s="172">
        <f t="shared" si="12"/>
        <v>867.64124844448816</v>
      </c>
    </row>
    <row r="831" spans="1:8" ht="12.6" customHeight="1" x14ac:dyDescent="0.3">
      <c r="A831" s="161" t="s">
        <v>1629</v>
      </c>
      <c r="B831" s="162" t="s">
        <v>1161</v>
      </c>
      <c r="C831" s="170">
        <v>1687.93</v>
      </c>
      <c r="D831" s="171">
        <v>1687.93</v>
      </c>
      <c r="E831" s="165" t="s">
        <v>4078</v>
      </c>
      <c r="F831" s="166" t="s">
        <v>3108</v>
      </c>
      <c r="G831" s="172">
        <f>VLOOKUP(A831,РАСЧЕТ!$A$3:$AW$1220,49,0)</f>
        <v>2265.8656451503116</v>
      </c>
      <c r="H831" s="172">
        <f t="shared" si="12"/>
        <v>577.93564515031153</v>
      </c>
    </row>
    <row r="832" spans="1:8" ht="12.6" customHeight="1" x14ac:dyDescent="0.3">
      <c r="A832" s="161" t="s">
        <v>1631</v>
      </c>
      <c r="B832" s="162" t="s">
        <v>1009</v>
      </c>
      <c r="C832" s="170">
        <v>1378.69</v>
      </c>
      <c r="D832" s="171">
        <v>1378.69</v>
      </c>
      <c r="E832" s="165" t="s">
        <v>4078</v>
      </c>
      <c r="F832" s="166" t="s">
        <v>3109</v>
      </c>
      <c r="G832" s="172">
        <f>VLOOKUP(A832,РАСЧЕТ!$A$3:$AW$1220,49,0)</f>
        <v>1850.7452216113236</v>
      </c>
      <c r="H832" s="172">
        <f t="shared" si="12"/>
        <v>472.05522161132353</v>
      </c>
    </row>
    <row r="833" spans="1:8" ht="12.6" customHeight="1" x14ac:dyDescent="0.3">
      <c r="A833" s="161" t="s">
        <v>2320</v>
      </c>
      <c r="B833" s="162" t="s">
        <v>713</v>
      </c>
      <c r="C833" s="170">
        <v>1365.8</v>
      </c>
      <c r="D833" s="171">
        <v>1365.8</v>
      </c>
      <c r="E833" s="165" t="s">
        <v>4078</v>
      </c>
      <c r="F833" s="166" t="s">
        <v>3444</v>
      </c>
      <c r="G833" s="172">
        <f>VLOOKUP(A833,РАСЧЕТ!$A$3:$AW$1220,49,0)</f>
        <v>1833.448537297199</v>
      </c>
      <c r="H833" s="172">
        <f t="shared" si="12"/>
        <v>467.64853729719903</v>
      </c>
    </row>
    <row r="834" spans="1:8" ht="12.6" customHeight="1" x14ac:dyDescent="0.3">
      <c r="A834" s="161" t="s">
        <v>2253</v>
      </c>
      <c r="B834" s="162" t="s">
        <v>932</v>
      </c>
      <c r="C834" s="170">
        <v>1679.34</v>
      </c>
      <c r="D834" s="171">
        <v>1679.34</v>
      </c>
      <c r="E834" s="165" t="s">
        <v>4078</v>
      </c>
      <c r="F834" s="166" t="s">
        <v>3457</v>
      </c>
      <c r="G834" s="172">
        <f>VLOOKUP(A834,РАСЧЕТ!$A$3:$AW$1220,49,0)</f>
        <v>2254.3345222742287</v>
      </c>
      <c r="H834" s="172">
        <f t="shared" ref="H834:H897" si="13">G834-D834</f>
        <v>574.99452227422876</v>
      </c>
    </row>
    <row r="835" spans="1:8" ht="12.6" customHeight="1" x14ac:dyDescent="0.3">
      <c r="A835" s="161" t="s">
        <v>1556</v>
      </c>
      <c r="B835" s="162" t="s">
        <v>693</v>
      </c>
      <c r="C835" s="168"/>
      <c r="D835" s="169"/>
      <c r="E835" s="165" t="s">
        <v>4078</v>
      </c>
      <c r="F835" s="166" t="s">
        <v>3110</v>
      </c>
      <c r="G835" s="172">
        <f>VLOOKUP(A835,РАСЧЕТ!$A$3:$AW$1220,49,0)</f>
        <v>0</v>
      </c>
      <c r="H835" s="172">
        <f t="shared" si="13"/>
        <v>0</v>
      </c>
    </row>
    <row r="836" spans="1:8" ht="12.6" customHeight="1" x14ac:dyDescent="0.3">
      <c r="A836" s="161" t="s">
        <v>3580</v>
      </c>
      <c r="B836" s="162" t="s">
        <v>693</v>
      </c>
      <c r="C836" s="170">
        <v>2662.89</v>
      </c>
      <c r="D836" s="171">
        <v>2662.89</v>
      </c>
      <c r="E836" s="165" t="s">
        <v>4041</v>
      </c>
      <c r="F836" s="166" t="s">
        <v>4042</v>
      </c>
      <c r="G836" s="172">
        <f>VLOOKUP(A836,РАСЧЕТ!$A$3:$AW$1220,49,0)</f>
        <v>3574.6480915857337</v>
      </c>
      <c r="H836" s="172">
        <f t="shared" si="13"/>
        <v>911.75809158573384</v>
      </c>
    </row>
    <row r="837" spans="1:8" ht="12.6" customHeight="1" x14ac:dyDescent="0.3">
      <c r="A837" s="161" t="s">
        <v>1618</v>
      </c>
      <c r="B837" s="162" t="s">
        <v>968</v>
      </c>
      <c r="C837" s="170">
        <v>1395.87</v>
      </c>
      <c r="D837" s="171">
        <v>1395.87</v>
      </c>
      <c r="E837" s="165" t="s">
        <v>4078</v>
      </c>
      <c r="F837" s="166" t="s">
        <v>3111</v>
      </c>
      <c r="G837" s="172">
        <f>VLOOKUP(A837,РАСЧЕТ!$A$3:$AW$1220,49,0)</f>
        <v>1873.8074673634896</v>
      </c>
      <c r="H837" s="172">
        <f t="shared" si="13"/>
        <v>477.93746736348976</v>
      </c>
    </row>
    <row r="838" spans="1:8" ht="12.6" customHeight="1" x14ac:dyDescent="0.3">
      <c r="A838" s="161" t="s">
        <v>1305</v>
      </c>
      <c r="B838" s="162" t="s">
        <v>1012</v>
      </c>
      <c r="C838" s="170">
        <v>1447.41</v>
      </c>
      <c r="D838" s="171">
        <v>1447.41</v>
      </c>
      <c r="E838" s="165" t="s">
        <v>4078</v>
      </c>
      <c r="F838" s="166" t="s">
        <v>3112</v>
      </c>
      <c r="G838" s="172">
        <f>VLOOKUP(A838,РАСЧЕТ!$A$3:$AW$1220,49,0)</f>
        <v>1942.9942046199881</v>
      </c>
      <c r="H838" s="172">
        <f t="shared" si="13"/>
        <v>495.58420461998799</v>
      </c>
    </row>
    <row r="839" spans="1:8" ht="12.6" customHeight="1" x14ac:dyDescent="0.3">
      <c r="A839" s="161" t="s">
        <v>1658</v>
      </c>
      <c r="B839" s="162" t="s">
        <v>887</v>
      </c>
      <c r="C839" s="168"/>
      <c r="D839" s="169"/>
      <c r="E839" s="165" t="s">
        <v>4078</v>
      </c>
      <c r="F839" s="166" t="s">
        <v>3113</v>
      </c>
      <c r="G839" s="172">
        <f>VLOOKUP(A839,РАСЧЕТ!$A$3:$AW$1220,49,0)</f>
        <v>0</v>
      </c>
      <c r="H839" s="172">
        <f t="shared" si="13"/>
        <v>0</v>
      </c>
    </row>
    <row r="840" spans="1:8" ht="12.6" customHeight="1" x14ac:dyDescent="0.3">
      <c r="A840" s="161" t="s">
        <v>3581</v>
      </c>
      <c r="B840" s="162" t="s">
        <v>887</v>
      </c>
      <c r="C840" s="170">
        <v>2534.04</v>
      </c>
      <c r="D840" s="171">
        <v>2534.04</v>
      </c>
      <c r="E840" s="165" t="s">
        <v>4044</v>
      </c>
      <c r="F840" s="166" t="s">
        <v>4045</v>
      </c>
      <c r="G840" s="172">
        <f>VLOOKUP(A840,РАСЧЕТ!$A$3:$AW$1220,49,0)</f>
        <v>3401.6812484444881</v>
      </c>
      <c r="H840" s="172">
        <f t="shared" si="13"/>
        <v>867.64124844448816</v>
      </c>
    </row>
    <row r="841" spans="1:8" ht="12.6" customHeight="1" x14ac:dyDescent="0.3">
      <c r="A841" s="161" t="s">
        <v>1610</v>
      </c>
      <c r="B841" s="162" t="s">
        <v>1109</v>
      </c>
      <c r="C841" s="170">
        <v>1687.93</v>
      </c>
      <c r="D841" s="171">
        <v>1687.93</v>
      </c>
      <c r="E841" s="165" t="s">
        <v>4078</v>
      </c>
      <c r="F841" s="166" t="s">
        <v>3114</v>
      </c>
      <c r="G841" s="172">
        <f>VLOOKUP(A841,РАСЧЕТ!$A$3:$AW$1220,49,0)</f>
        <v>2265.8656451503116</v>
      </c>
      <c r="H841" s="172">
        <f t="shared" si="13"/>
        <v>577.93564515031153</v>
      </c>
    </row>
    <row r="842" spans="1:8" ht="12.6" customHeight="1" x14ac:dyDescent="0.3">
      <c r="A842" s="161" t="s">
        <v>1619</v>
      </c>
      <c r="B842" s="162" t="s">
        <v>209</v>
      </c>
      <c r="C842" s="170">
        <v>3603.48</v>
      </c>
      <c r="D842" s="171">
        <v>3603.48</v>
      </c>
      <c r="E842" s="165" t="s">
        <v>4078</v>
      </c>
      <c r="F842" s="166" t="s">
        <v>2759</v>
      </c>
      <c r="G842" s="172">
        <f>VLOOKUP(A842,РАСЧЕТ!$A$3:$AW$1220,49,0)</f>
        <v>4837.3060465168237</v>
      </c>
      <c r="H842" s="172">
        <f t="shared" si="13"/>
        <v>1233.8260465168237</v>
      </c>
    </row>
    <row r="843" spans="1:8" ht="12.6" customHeight="1" x14ac:dyDescent="0.3">
      <c r="A843" s="161" t="s">
        <v>3582</v>
      </c>
      <c r="B843" s="162" t="s">
        <v>691</v>
      </c>
      <c r="C843" s="170">
        <v>1378.68</v>
      </c>
      <c r="D843" s="171">
        <v>1378.68</v>
      </c>
      <c r="E843" s="165" t="s">
        <v>4078</v>
      </c>
      <c r="F843" s="166" t="s">
        <v>4047</v>
      </c>
      <c r="G843" s="172">
        <f>VLOOKUP(A843,РАСЧЕТ!$A$3:$AW$1220,49,0)</f>
        <v>1850.7452216113236</v>
      </c>
      <c r="H843" s="172">
        <f t="shared" si="13"/>
        <v>472.06522161132352</v>
      </c>
    </row>
    <row r="844" spans="1:8" ht="12.6" customHeight="1" x14ac:dyDescent="0.3">
      <c r="A844" s="161" t="s">
        <v>1577</v>
      </c>
      <c r="B844" s="162" t="s">
        <v>953</v>
      </c>
      <c r="C844" s="170">
        <v>1365.8</v>
      </c>
      <c r="D844" s="171">
        <v>1365.8</v>
      </c>
      <c r="E844" s="165" t="s">
        <v>4078</v>
      </c>
      <c r="F844" s="166" t="s">
        <v>3116</v>
      </c>
      <c r="G844" s="172">
        <f>VLOOKUP(A844,РАСЧЕТ!$A$3:$AW$1220,49,0)</f>
        <v>1833.448537297199</v>
      </c>
      <c r="H844" s="172">
        <f t="shared" si="13"/>
        <v>467.64853729719903</v>
      </c>
    </row>
    <row r="845" spans="1:8" ht="12.6" customHeight="1" x14ac:dyDescent="0.3">
      <c r="A845" s="161" t="s">
        <v>1718</v>
      </c>
      <c r="B845" s="162" t="s">
        <v>694</v>
      </c>
      <c r="C845" s="170">
        <v>1679.34</v>
      </c>
      <c r="D845" s="171">
        <v>1679.34</v>
      </c>
      <c r="E845" s="165" t="s">
        <v>4078</v>
      </c>
      <c r="F845" s="166" t="s">
        <v>3117</v>
      </c>
      <c r="G845" s="172">
        <f>VLOOKUP(A845,РАСЧЕТ!$A$3:$AW$1220,49,0)</f>
        <v>2254.3345222742287</v>
      </c>
      <c r="H845" s="172">
        <f t="shared" si="13"/>
        <v>574.99452227422876</v>
      </c>
    </row>
    <row r="846" spans="1:8" ht="12.6" customHeight="1" x14ac:dyDescent="0.3">
      <c r="A846" s="161" t="s">
        <v>1655</v>
      </c>
      <c r="B846" s="162" t="s">
        <v>655</v>
      </c>
      <c r="C846" s="170">
        <v>2662.89</v>
      </c>
      <c r="D846" s="171">
        <v>2662.89</v>
      </c>
      <c r="E846" s="165" t="s">
        <v>4078</v>
      </c>
      <c r="F846" s="166" t="s">
        <v>3118</v>
      </c>
      <c r="G846" s="172">
        <f>VLOOKUP(A846,РАСЧЕТ!$A$3:$AW$1220,49,0)</f>
        <v>3574.6480915857337</v>
      </c>
      <c r="H846" s="172">
        <f t="shared" si="13"/>
        <v>911.75809158573384</v>
      </c>
    </row>
    <row r="847" spans="1:8" ht="12.6" customHeight="1" x14ac:dyDescent="0.3">
      <c r="A847" s="161" t="s">
        <v>1764</v>
      </c>
      <c r="B847" s="162" t="s">
        <v>703</v>
      </c>
      <c r="C847" s="170">
        <v>1395.87</v>
      </c>
      <c r="D847" s="171">
        <v>1395.87</v>
      </c>
      <c r="E847" s="165" t="s">
        <v>4078</v>
      </c>
      <c r="F847" s="166" t="s">
        <v>3119</v>
      </c>
      <c r="G847" s="172">
        <f>VLOOKUP(A847,РАСЧЕТ!$A$3:$AW$1220,49,0)</f>
        <v>1025.3098511889416</v>
      </c>
      <c r="H847" s="172">
        <f t="shared" si="13"/>
        <v>-370.5601488110583</v>
      </c>
    </row>
    <row r="848" spans="1:8" ht="12.6" customHeight="1" x14ac:dyDescent="0.3">
      <c r="A848" s="161" t="s">
        <v>1637</v>
      </c>
      <c r="B848" s="162" t="s">
        <v>784</v>
      </c>
      <c r="C848" s="170">
        <v>1447.41</v>
      </c>
      <c r="D848" s="171">
        <v>1447.41</v>
      </c>
      <c r="E848" s="165" t="s">
        <v>4078</v>
      </c>
      <c r="F848" s="166" t="s">
        <v>3120</v>
      </c>
      <c r="G848" s="172">
        <f>VLOOKUP(A848,РАСЧЕТ!$A$3:$AW$1220,49,0)</f>
        <v>1604.4643416019392</v>
      </c>
      <c r="H848" s="172">
        <f t="shared" si="13"/>
        <v>157.05434160193909</v>
      </c>
    </row>
    <row r="849" spans="1:8" ht="12.6" customHeight="1" x14ac:dyDescent="0.3">
      <c r="A849" s="161" t="s">
        <v>1654</v>
      </c>
      <c r="B849" s="162" t="s">
        <v>768</v>
      </c>
      <c r="C849" s="170">
        <v>2534.04</v>
      </c>
      <c r="D849" s="171">
        <v>2534.04</v>
      </c>
      <c r="E849" s="165" t="s">
        <v>4078</v>
      </c>
      <c r="F849" s="166" t="s">
        <v>3121</v>
      </c>
      <c r="G849" s="172">
        <f>VLOOKUP(A849,РАСЧЕТ!$A$3:$AW$1220,49,0)</f>
        <v>3401.6812484444881</v>
      </c>
      <c r="H849" s="172">
        <f t="shared" si="13"/>
        <v>867.64124844448816</v>
      </c>
    </row>
    <row r="850" spans="1:8" ht="12.6" customHeight="1" x14ac:dyDescent="0.3">
      <c r="A850" s="161" t="s">
        <v>2221</v>
      </c>
      <c r="B850" s="162" t="s">
        <v>1152</v>
      </c>
      <c r="C850" s="170">
        <v>1687.93</v>
      </c>
      <c r="D850" s="171">
        <v>1687.93</v>
      </c>
      <c r="E850" s="165" t="s">
        <v>4078</v>
      </c>
      <c r="F850" s="166" t="s">
        <v>3462</v>
      </c>
      <c r="G850" s="172">
        <f>VLOOKUP(A850,РАСЧЕТ!$A$3:$AW$1220,49,0)</f>
        <v>1653.6221458364191</v>
      </c>
      <c r="H850" s="172">
        <f t="shared" si="13"/>
        <v>-34.307854163580942</v>
      </c>
    </row>
    <row r="851" spans="1:8" ht="12.6" customHeight="1" x14ac:dyDescent="0.3">
      <c r="A851" s="161" t="s">
        <v>1343</v>
      </c>
      <c r="B851" s="162" t="s">
        <v>678</v>
      </c>
      <c r="C851" s="170">
        <v>1378.69</v>
      </c>
      <c r="D851" s="171">
        <v>1378.69</v>
      </c>
      <c r="E851" s="165" t="s">
        <v>4078</v>
      </c>
      <c r="F851" s="166" t="s">
        <v>3122</v>
      </c>
      <c r="G851" s="172">
        <f>VLOOKUP(A851,РАСЧЕТ!$A$3:$AW$1220,49,0)</f>
        <v>1850.7452216113236</v>
      </c>
      <c r="H851" s="172">
        <f t="shared" si="13"/>
        <v>472.05522161132353</v>
      </c>
    </row>
    <row r="852" spans="1:8" ht="12.6" customHeight="1" x14ac:dyDescent="0.3">
      <c r="A852" s="161" t="s">
        <v>1297</v>
      </c>
      <c r="B852" s="162" t="s">
        <v>997</v>
      </c>
      <c r="C852" s="170">
        <v>1365.8</v>
      </c>
      <c r="D852" s="171">
        <v>1365.8</v>
      </c>
      <c r="E852" s="165" t="s">
        <v>4078</v>
      </c>
      <c r="F852" s="166" t="s">
        <v>3123</v>
      </c>
      <c r="G852" s="172">
        <f>VLOOKUP(A852,РАСЧЕТ!$A$3:$AW$1220,49,0)</f>
        <v>1833.448537297199</v>
      </c>
      <c r="H852" s="172">
        <f t="shared" si="13"/>
        <v>467.64853729719903</v>
      </c>
    </row>
    <row r="853" spans="1:8" ht="12.6" customHeight="1" x14ac:dyDescent="0.3">
      <c r="A853" s="161" t="s">
        <v>1656</v>
      </c>
      <c r="B853" s="162" t="s">
        <v>278</v>
      </c>
      <c r="C853" s="170">
        <v>3466.05</v>
      </c>
      <c r="D853" s="171">
        <v>3466.05</v>
      </c>
      <c r="E853" s="165" t="s">
        <v>4078</v>
      </c>
      <c r="F853" s="166" t="s">
        <v>2760</v>
      </c>
      <c r="G853" s="172">
        <f>VLOOKUP(A853,РАСЧЕТ!$A$3:$AW$1220,49,0)</f>
        <v>4805.9693800847899</v>
      </c>
      <c r="H853" s="172">
        <f t="shared" si="13"/>
        <v>1339.9193800847897</v>
      </c>
    </row>
    <row r="854" spans="1:8" ht="12.6" customHeight="1" x14ac:dyDescent="0.3">
      <c r="A854" s="161" t="s">
        <v>1660</v>
      </c>
      <c r="B854" s="162" t="s">
        <v>603</v>
      </c>
      <c r="C854" s="170">
        <v>1679.34</v>
      </c>
      <c r="D854" s="171">
        <v>1679.34</v>
      </c>
      <c r="E854" s="165" t="s">
        <v>4078</v>
      </c>
      <c r="F854" s="166" t="s">
        <v>3124</v>
      </c>
      <c r="G854" s="172">
        <f>VLOOKUP(A854,РАСЧЕТ!$A$3:$AW$1220,49,0)</f>
        <v>1227.795790850907</v>
      </c>
      <c r="H854" s="172">
        <f t="shared" si="13"/>
        <v>-451.54420914909292</v>
      </c>
    </row>
    <row r="855" spans="1:8" ht="12.6" customHeight="1" x14ac:dyDescent="0.3">
      <c r="A855" s="161" t="s">
        <v>2220</v>
      </c>
      <c r="B855" s="162" t="s">
        <v>695</v>
      </c>
      <c r="C855" s="170">
        <v>2662.89</v>
      </c>
      <c r="D855" s="171">
        <v>2662.89</v>
      </c>
      <c r="E855" s="165" t="s">
        <v>4078</v>
      </c>
      <c r="F855" s="166" t="s">
        <v>3498</v>
      </c>
      <c r="G855" s="172">
        <f>VLOOKUP(A855,РАСЧЕТ!$A$3:$AW$1220,49,0)</f>
        <v>3083.3166291410212</v>
      </c>
      <c r="H855" s="172">
        <f t="shared" si="13"/>
        <v>420.42662914102129</v>
      </c>
    </row>
    <row r="856" spans="1:8" ht="12.6" customHeight="1" x14ac:dyDescent="0.3">
      <c r="A856" s="161" t="s">
        <v>1638</v>
      </c>
      <c r="B856" s="162" t="s">
        <v>559</v>
      </c>
      <c r="C856" s="170">
        <v>1395.87</v>
      </c>
      <c r="D856" s="171">
        <v>1395.87</v>
      </c>
      <c r="E856" s="165" t="s">
        <v>4078</v>
      </c>
      <c r="F856" s="166" t="s">
        <v>3125</v>
      </c>
      <c r="G856" s="172">
        <f>VLOOKUP(A856,РАСЧЕТ!$A$3:$AW$1220,49,0)</f>
        <v>1873.8074673634896</v>
      </c>
      <c r="H856" s="172">
        <f t="shared" si="13"/>
        <v>477.93746736348976</v>
      </c>
    </row>
    <row r="857" spans="1:8" ht="12.6" customHeight="1" x14ac:dyDescent="0.3">
      <c r="A857" s="161" t="s">
        <v>1632</v>
      </c>
      <c r="B857" s="162" t="s">
        <v>888</v>
      </c>
      <c r="C857" s="170">
        <v>1447.41</v>
      </c>
      <c r="D857" s="171">
        <v>1447.41</v>
      </c>
      <c r="E857" s="165" t="s">
        <v>4078</v>
      </c>
      <c r="F857" s="166" t="s">
        <v>3126</v>
      </c>
      <c r="G857" s="172">
        <f>VLOOKUP(A857,РАСЧЕТ!$A$3:$AW$1220,49,0)</f>
        <v>1942.9942046199881</v>
      </c>
      <c r="H857" s="172">
        <f t="shared" si="13"/>
        <v>495.58420461998799</v>
      </c>
    </row>
    <row r="858" spans="1:8" ht="12.6" customHeight="1" x14ac:dyDescent="0.3">
      <c r="A858" s="161" t="s">
        <v>1351</v>
      </c>
      <c r="B858" s="162" t="s">
        <v>582</v>
      </c>
      <c r="C858" s="170">
        <v>2534.04</v>
      </c>
      <c r="D858" s="171">
        <v>2534.04</v>
      </c>
      <c r="E858" s="165" t="s">
        <v>4078</v>
      </c>
      <c r="F858" s="166" t="s">
        <v>3127</v>
      </c>
      <c r="G858" s="172">
        <f>VLOOKUP(A858,РАСЧЕТ!$A$3:$AW$1220,49,0)</f>
        <v>1527.1443689032096</v>
      </c>
      <c r="H858" s="172">
        <f t="shared" si="13"/>
        <v>-1006.8956310967903</v>
      </c>
    </row>
    <row r="859" spans="1:8" ht="12.6" customHeight="1" x14ac:dyDescent="0.3">
      <c r="A859" s="161" t="s">
        <v>1650</v>
      </c>
      <c r="B859" s="162" t="s">
        <v>685</v>
      </c>
      <c r="C859" s="170">
        <v>1687.93</v>
      </c>
      <c r="D859" s="171">
        <v>1687.93</v>
      </c>
      <c r="E859" s="165" t="s">
        <v>4078</v>
      </c>
      <c r="F859" s="166" t="s">
        <v>3128</v>
      </c>
      <c r="G859" s="172">
        <f>VLOOKUP(A859,РАСЧЕТ!$A$3:$AW$1220,49,0)</f>
        <v>2265.8656451503116</v>
      </c>
      <c r="H859" s="172">
        <f t="shared" si="13"/>
        <v>577.93564515031153</v>
      </c>
    </row>
    <row r="860" spans="1:8" ht="12.6" customHeight="1" x14ac:dyDescent="0.3">
      <c r="A860" s="161" t="s">
        <v>1578</v>
      </c>
      <c r="B860" s="162" t="s">
        <v>1020</v>
      </c>
      <c r="C860" s="170">
        <v>1378.69</v>
      </c>
      <c r="D860" s="171">
        <v>1378.69</v>
      </c>
      <c r="E860" s="165" t="s">
        <v>4078</v>
      </c>
      <c r="F860" s="166" t="s">
        <v>3129</v>
      </c>
      <c r="G860" s="172">
        <f>VLOOKUP(A860,РАСЧЕТ!$A$3:$AW$1220,49,0)</f>
        <v>2336.0459473486944</v>
      </c>
      <c r="H860" s="172">
        <f t="shared" si="13"/>
        <v>957.35594734869437</v>
      </c>
    </row>
    <row r="861" spans="1:8" ht="12.6" customHeight="1" x14ac:dyDescent="0.3">
      <c r="A861" s="161" t="s">
        <v>2130</v>
      </c>
      <c r="B861" s="162" t="s">
        <v>545</v>
      </c>
      <c r="C861" s="170">
        <v>1365.8</v>
      </c>
      <c r="D861" s="171">
        <v>1365.8</v>
      </c>
      <c r="E861" s="165" t="s">
        <v>4078</v>
      </c>
      <c r="F861" s="166" t="s">
        <v>3130</v>
      </c>
      <c r="G861" s="172">
        <f>VLOOKUP(A861,РАСЧЕТ!$A$3:$AW$1220,49,0)</f>
        <v>2758.9260348294697</v>
      </c>
      <c r="H861" s="172">
        <f t="shared" si="13"/>
        <v>1393.1260348294697</v>
      </c>
    </row>
    <row r="862" spans="1:8" ht="12.6" customHeight="1" x14ac:dyDescent="0.3">
      <c r="A862" s="161" t="s">
        <v>1595</v>
      </c>
      <c r="B862" s="162" t="s">
        <v>722</v>
      </c>
      <c r="C862" s="170">
        <v>1679.34</v>
      </c>
      <c r="D862" s="171">
        <v>1679.34</v>
      </c>
      <c r="E862" s="165" t="s">
        <v>4078</v>
      </c>
      <c r="F862" s="166" t="s">
        <v>3131</v>
      </c>
      <c r="G862" s="172">
        <f>VLOOKUP(A862,РАСЧЕТ!$A$3:$AW$1220,49,0)</f>
        <v>2404.7816857133062</v>
      </c>
      <c r="H862" s="172">
        <f t="shared" si="13"/>
        <v>725.44168571330624</v>
      </c>
    </row>
    <row r="863" spans="1:8" ht="12.6" customHeight="1" x14ac:dyDescent="0.3">
      <c r="A863" s="161" t="s">
        <v>1591</v>
      </c>
      <c r="B863" s="162" t="s">
        <v>654</v>
      </c>
      <c r="C863" s="170">
        <v>2662.89</v>
      </c>
      <c r="D863" s="171">
        <v>2662.89</v>
      </c>
      <c r="E863" s="165" t="s">
        <v>4078</v>
      </c>
      <c r="F863" s="166" t="s">
        <v>3132</v>
      </c>
      <c r="G863" s="172">
        <f>VLOOKUP(A863,РАСЧЕТ!$A$3:$AW$1220,49,0)</f>
        <v>3574.6480915857337</v>
      </c>
      <c r="H863" s="172">
        <f t="shared" si="13"/>
        <v>911.75809158573384</v>
      </c>
    </row>
    <row r="864" spans="1:8" ht="12.6" customHeight="1" x14ac:dyDescent="0.3">
      <c r="A864" s="161" t="s">
        <v>1332</v>
      </c>
      <c r="B864" s="162" t="s">
        <v>77</v>
      </c>
      <c r="C864" s="170">
        <v>2396.6</v>
      </c>
      <c r="D864" s="171">
        <v>2396.6</v>
      </c>
      <c r="E864" s="165" t="s">
        <v>4078</v>
      </c>
      <c r="F864" s="166" t="s">
        <v>2761</v>
      </c>
      <c r="G864" s="172">
        <f>VLOOKUP(A864,РАСЧЕТ!$A$3:$AW$1220,49,0)</f>
        <v>2607.1416132086788</v>
      </c>
      <c r="H864" s="172">
        <f t="shared" si="13"/>
        <v>210.54161320867888</v>
      </c>
    </row>
    <row r="865" spans="1:8" ht="12.6" customHeight="1" x14ac:dyDescent="0.3">
      <c r="A865" s="161" t="s">
        <v>1566</v>
      </c>
      <c r="B865" s="162" t="s">
        <v>957</v>
      </c>
      <c r="C865" s="170">
        <v>1395.87</v>
      </c>
      <c r="D865" s="171">
        <v>1395.87</v>
      </c>
      <c r="E865" s="165" t="s">
        <v>4078</v>
      </c>
      <c r="F865" s="166" t="s">
        <v>3133</v>
      </c>
      <c r="G865" s="172">
        <f>VLOOKUP(A865,РАСЧЕТ!$A$3:$AW$1220,49,0)</f>
        <v>1873.8074673634896</v>
      </c>
      <c r="H865" s="172">
        <f t="shared" si="13"/>
        <v>477.93746736348976</v>
      </c>
    </row>
    <row r="866" spans="1:8" ht="12.6" customHeight="1" x14ac:dyDescent="0.3">
      <c r="A866" s="161" t="s">
        <v>1865</v>
      </c>
      <c r="B866" s="162" t="s">
        <v>996</v>
      </c>
      <c r="C866" s="170">
        <v>1447.41</v>
      </c>
      <c r="D866" s="171">
        <v>1447.41</v>
      </c>
      <c r="E866" s="165" t="s">
        <v>4078</v>
      </c>
      <c r="F866" s="166" t="s">
        <v>3134</v>
      </c>
      <c r="G866" s="172">
        <f>VLOOKUP(A866,РАСЧЕТ!$A$3:$AW$1220,49,0)</f>
        <v>1942.9942046199881</v>
      </c>
      <c r="H866" s="172">
        <f t="shared" si="13"/>
        <v>495.58420461998799</v>
      </c>
    </row>
    <row r="867" spans="1:8" ht="12.6" customHeight="1" x14ac:dyDescent="0.3">
      <c r="A867" s="161" t="s">
        <v>1671</v>
      </c>
      <c r="B867" s="162" t="s">
        <v>587</v>
      </c>
      <c r="C867" s="170">
        <v>2534.04</v>
      </c>
      <c r="D867" s="171">
        <v>2534.04</v>
      </c>
      <c r="E867" s="165" t="s">
        <v>4078</v>
      </c>
      <c r="F867" s="166" t="s">
        <v>3135</v>
      </c>
      <c r="G867" s="172">
        <f>VLOOKUP(A867,РАСЧЕТ!$A$3:$AW$1220,49,0)</f>
        <v>3401.6812484444881</v>
      </c>
      <c r="H867" s="172">
        <f t="shared" si="13"/>
        <v>867.64124844448816</v>
      </c>
    </row>
    <row r="868" spans="1:8" ht="12.6" customHeight="1" x14ac:dyDescent="0.3">
      <c r="A868" s="161" t="s">
        <v>1640</v>
      </c>
      <c r="B868" s="162" t="s">
        <v>987</v>
      </c>
      <c r="C868" s="170">
        <v>1687.93</v>
      </c>
      <c r="D868" s="171">
        <v>1687.93</v>
      </c>
      <c r="E868" s="165" t="s">
        <v>4078</v>
      </c>
      <c r="F868" s="166" t="s">
        <v>3136</v>
      </c>
      <c r="G868" s="172">
        <f>VLOOKUP(A868,РАСЧЕТ!$A$3:$AW$1220,49,0)</f>
        <v>2265.8656451503116</v>
      </c>
      <c r="H868" s="172">
        <f t="shared" si="13"/>
        <v>577.93564515031153</v>
      </c>
    </row>
    <row r="869" spans="1:8" ht="12.6" customHeight="1" x14ac:dyDescent="0.3">
      <c r="A869" s="161" t="s">
        <v>1627</v>
      </c>
      <c r="B869" s="162" t="s">
        <v>723</v>
      </c>
      <c r="C869" s="170">
        <v>1378.69</v>
      </c>
      <c r="D869" s="171">
        <v>1378.69</v>
      </c>
      <c r="E869" s="165" t="s">
        <v>4078</v>
      </c>
      <c r="F869" s="166" t="s">
        <v>3137</v>
      </c>
      <c r="G869" s="172">
        <f>VLOOKUP(A869,РАСЧЕТ!$A$3:$AW$1220,49,0)</f>
        <v>1850.7452216113236</v>
      </c>
      <c r="H869" s="172">
        <f t="shared" si="13"/>
        <v>472.05522161132353</v>
      </c>
    </row>
    <row r="870" spans="1:8" ht="12.6" customHeight="1" x14ac:dyDescent="0.3">
      <c r="A870" s="161" t="s">
        <v>2311</v>
      </c>
      <c r="B870" s="162" t="s">
        <v>480</v>
      </c>
      <c r="C870" s="170">
        <v>1365.8</v>
      </c>
      <c r="D870" s="171">
        <v>1365.8</v>
      </c>
      <c r="E870" s="165" t="s">
        <v>4078</v>
      </c>
      <c r="F870" s="166" t="s">
        <v>3445</v>
      </c>
      <c r="G870" s="172">
        <f>VLOOKUP(A870,РАСЧЕТ!$A$3:$AW$1220,49,0)</f>
        <v>1833.448537297199</v>
      </c>
      <c r="H870" s="172">
        <f t="shared" si="13"/>
        <v>467.64853729719903</v>
      </c>
    </row>
    <row r="871" spans="1:8" ht="12.6" customHeight="1" x14ac:dyDescent="0.3">
      <c r="A871" s="161" t="s">
        <v>1333</v>
      </c>
      <c r="B871" s="162" t="s">
        <v>944</v>
      </c>
      <c r="C871" s="170">
        <v>1679.34</v>
      </c>
      <c r="D871" s="171">
        <v>1679.34</v>
      </c>
      <c r="E871" s="165" t="s">
        <v>4078</v>
      </c>
      <c r="F871" s="166" t="s">
        <v>3138</v>
      </c>
      <c r="G871" s="172">
        <f>VLOOKUP(A871,РАСЧЕТ!$A$3:$AW$1220,49,0)</f>
        <v>2318.985827842941</v>
      </c>
      <c r="H871" s="172">
        <f t="shared" si="13"/>
        <v>639.64582784294112</v>
      </c>
    </row>
    <row r="872" spans="1:8" ht="12.6" customHeight="1" x14ac:dyDescent="0.3">
      <c r="A872" s="161" t="s">
        <v>1589</v>
      </c>
      <c r="B872" s="162" t="s">
        <v>520</v>
      </c>
      <c r="C872" s="170">
        <v>2662.89</v>
      </c>
      <c r="D872" s="171">
        <v>2662.89</v>
      </c>
      <c r="E872" s="165" t="s">
        <v>4078</v>
      </c>
      <c r="F872" s="166" t="s">
        <v>3139</v>
      </c>
      <c r="G872" s="172">
        <f>VLOOKUP(A872,РАСЧЕТ!$A$3:$AW$1220,49,0)</f>
        <v>3574.6480915857337</v>
      </c>
      <c r="H872" s="172">
        <f t="shared" si="13"/>
        <v>911.75809158573384</v>
      </c>
    </row>
    <row r="873" spans="1:8" ht="12.6" customHeight="1" x14ac:dyDescent="0.3">
      <c r="A873" s="161" t="s">
        <v>1319</v>
      </c>
      <c r="B873" s="162" t="s">
        <v>1058</v>
      </c>
      <c r="C873" s="170">
        <v>1395.87</v>
      </c>
      <c r="D873" s="171">
        <v>1395.87</v>
      </c>
      <c r="E873" s="165" t="s">
        <v>4078</v>
      </c>
      <c r="F873" s="166" t="s">
        <v>3140</v>
      </c>
      <c r="G873" s="172">
        <f>VLOOKUP(A873,РАСЧЕТ!$A$3:$AW$1220,49,0)</f>
        <v>1873.8074673634896</v>
      </c>
      <c r="H873" s="172">
        <f t="shared" si="13"/>
        <v>477.93746736348976</v>
      </c>
    </row>
    <row r="874" spans="1:8" ht="12.6" customHeight="1" x14ac:dyDescent="0.3">
      <c r="A874" s="161" t="s">
        <v>1573</v>
      </c>
      <c r="B874" s="162" t="s">
        <v>785</v>
      </c>
      <c r="C874" s="170">
        <v>1447.41</v>
      </c>
      <c r="D874" s="171">
        <v>1447.41</v>
      </c>
      <c r="E874" s="165" t="s">
        <v>4078</v>
      </c>
      <c r="F874" s="166" t="s">
        <v>3141</v>
      </c>
      <c r="G874" s="172">
        <f>VLOOKUP(A874,РАСЧЕТ!$A$3:$AW$1220,49,0)</f>
        <v>2040.9403563987519</v>
      </c>
      <c r="H874" s="172">
        <f t="shared" si="13"/>
        <v>593.53035639875179</v>
      </c>
    </row>
    <row r="875" spans="1:8" ht="12.6" customHeight="1" x14ac:dyDescent="0.3">
      <c r="A875" s="161" t="s">
        <v>1719</v>
      </c>
      <c r="B875" s="162" t="s">
        <v>244</v>
      </c>
      <c r="C875" s="170">
        <v>2392.3000000000002</v>
      </c>
      <c r="D875" s="171">
        <v>2392.3000000000002</v>
      </c>
      <c r="E875" s="165" t="s">
        <v>4078</v>
      </c>
      <c r="F875" s="166" t="s">
        <v>2762</v>
      </c>
      <c r="G875" s="172">
        <f>VLOOKUP(A875,РАСЧЕТ!$A$3:$AW$1220,49,0)</f>
        <v>3211.4177209891191</v>
      </c>
      <c r="H875" s="172">
        <f t="shared" si="13"/>
        <v>819.11772098911888</v>
      </c>
    </row>
    <row r="876" spans="1:8" ht="12.6" customHeight="1" x14ac:dyDescent="0.3">
      <c r="A876" s="161" t="s">
        <v>1326</v>
      </c>
      <c r="B876" s="162" t="s">
        <v>677</v>
      </c>
      <c r="C876" s="170">
        <v>2534.04</v>
      </c>
      <c r="D876" s="171">
        <v>2534.04</v>
      </c>
      <c r="E876" s="165" t="s">
        <v>4078</v>
      </c>
      <c r="F876" s="166" t="s">
        <v>3142</v>
      </c>
      <c r="G876" s="172">
        <f>VLOOKUP(A876,РАСЧЕТ!$A$3:$AW$1220,49,0)</f>
        <v>2815.7481759464749</v>
      </c>
      <c r="H876" s="172">
        <f t="shared" si="13"/>
        <v>281.70817594647497</v>
      </c>
    </row>
    <row r="877" spans="1:8" ht="12.6" customHeight="1" x14ac:dyDescent="0.3">
      <c r="A877" s="161" t="s">
        <v>2240</v>
      </c>
      <c r="B877" s="162" t="s">
        <v>727</v>
      </c>
      <c r="C877" s="170">
        <v>1687.93</v>
      </c>
      <c r="D877" s="171">
        <v>1687.93</v>
      </c>
      <c r="E877" s="165" t="s">
        <v>4078</v>
      </c>
      <c r="F877" s="166" t="s">
        <v>3464</v>
      </c>
      <c r="G877" s="172">
        <f>VLOOKUP(A877,РАСЧЕТ!$A$3:$AW$1220,49,0)</f>
        <v>2265.8656451503116</v>
      </c>
      <c r="H877" s="172">
        <f t="shared" si="13"/>
        <v>577.93564515031153</v>
      </c>
    </row>
    <row r="878" spans="1:8" ht="12.6" customHeight="1" x14ac:dyDescent="0.3">
      <c r="A878" s="161" t="s">
        <v>1630</v>
      </c>
      <c r="B878" s="162" t="s">
        <v>709</v>
      </c>
      <c r="C878" s="170">
        <v>1378.69</v>
      </c>
      <c r="D878" s="171">
        <v>1378.69</v>
      </c>
      <c r="E878" s="165" t="s">
        <v>4078</v>
      </c>
      <c r="F878" s="166" t="s">
        <v>3143</v>
      </c>
      <c r="G878" s="172">
        <f>VLOOKUP(A878,РАСЧЕТ!$A$3:$AW$1220,49,0)</f>
        <v>1850.7452216113236</v>
      </c>
      <c r="H878" s="172">
        <f t="shared" si="13"/>
        <v>472.05522161132353</v>
      </c>
    </row>
    <row r="879" spans="1:8" ht="12.6" customHeight="1" x14ac:dyDescent="0.3">
      <c r="A879" s="161" t="s">
        <v>1579</v>
      </c>
      <c r="B879" s="162" t="s">
        <v>1182</v>
      </c>
      <c r="C879" s="170">
        <v>1365.8</v>
      </c>
      <c r="D879" s="171">
        <v>1365.8</v>
      </c>
      <c r="E879" s="165" t="s">
        <v>4078</v>
      </c>
      <c r="F879" s="166" t="s">
        <v>3144</v>
      </c>
      <c r="G879" s="172">
        <f>VLOOKUP(A879,РАСЧЕТ!$A$3:$AW$1220,49,0)</f>
        <v>2603.1607394725902</v>
      </c>
      <c r="H879" s="172">
        <f t="shared" si="13"/>
        <v>1237.3607394725902</v>
      </c>
    </row>
    <row r="880" spans="1:8" ht="12.6" customHeight="1" x14ac:dyDescent="0.3">
      <c r="A880" s="161" t="s">
        <v>1694</v>
      </c>
      <c r="B880" s="162" t="s">
        <v>1200</v>
      </c>
      <c r="C880" s="170">
        <v>1679.34</v>
      </c>
      <c r="D880" s="171">
        <v>1679.34</v>
      </c>
      <c r="E880" s="165" t="s">
        <v>4078</v>
      </c>
      <c r="F880" s="166" t="s">
        <v>3145</v>
      </c>
      <c r="G880" s="172">
        <f>VLOOKUP(A880,РАСЧЕТ!$A$3:$AW$1220,49,0)</f>
        <v>2254.3345222742287</v>
      </c>
      <c r="H880" s="172">
        <f t="shared" si="13"/>
        <v>574.99452227422876</v>
      </c>
    </row>
    <row r="881" spans="1:8" ht="12.6" customHeight="1" x14ac:dyDescent="0.3">
      <c r="A881" s="161" t="s">
        <v>1611</v>
      </c>
      <c r="B881" s="162" t="s">
        <v>1202</v>
      </c>
      <c r="C881" s="170">
        <v>2662.89</v>
      </c>
      <c r="D881" s="171">
        <v>2662.89</v>
      </c>
      <c r="E881" s="165" t="s">
        <v>4078</v>
      </c>
      <c r="F881" s="166" t="s">
        <v>3146</v>
      </c>
      <c r="G881" s="172">
        <f>VLOOKUP(A881,РАСЧЕТ!$A$3:$AW$1220,49,0)</f>
        <v>3574.6480915857337</v>
      </c>
      <c r="H881" s="172">
        <f t="shared" si="13"/>
        <v>911.75809158573384</v>
      </c>
    </row>
    <row r="882" spans="1:8" ht="12.6" customHeight="1" x14ac:dyDescent="0.3">
      <c r="A882" s="161" t="s">
        <v>1912</v>
      </c>
      <c r="B882" s="162" t="s">
        <v>692</v>
      </c>
      <c r="C882" s="170">
        <v>1395.87</v>
      </c>
      <c r="D882" s="171">
        <v>1395.87</v>
      </c>
      <c r="E882" s="165" t="s">
        <v>4078</v>
      </c>
      <c r="F882" s="166" t="s">
        <v>3147</v>
      </c>
      <c r="G882" s="172">
        <f>VLOOKUP(A882,РАСЧЕТ!$A$3:$AW$1220,49,0)</f>
        <v>841.22359303990356</v>
      </c>
      <c r="H882" s="172">
        <f t="shared" si="13"/>
        <v>-554.64640696009633</v>
      </c>
    </row>
    <row r="883" spans="1:8" ht="12.6" customHeight="1" x14ac:dyDescent="0.3">
      <c r="A883" s="161" t="s">
        <v>1327</v>
      </c>
      <c r="B883" s="162" t="s">
        <v>562</v>
      </c>
      <c r="C883" s="170">
        <v>1447.41</v>
      </c>
      <c r="D883" s="171">
        <v>1447.41</v>
      </c>
      <c r="E883" s="165" t="s">
        <v>4078</v>
      </c>
      <c r="F883" s="166" t="s">
        <v>3148</v>
      </c>
      <c r="G883" s="172">
        <f>VLOOKUP(A883,РАСЧЕТ!$A$3:$AW$1220,49,0)</f>
        <v>1942.9942046199881</v>
      </c>
      <c r="H883" s="172">
        <f t="shared" si="13"/>
        <v>495.58420461998799</v>
      </c>
    </row>
    <row r="884" spans="1:8" ht="12.6" customHeight="1" x14ac:dyDescent="0.3">
      <c r="A884" s="161" t="s">
        <v>1663</v>
      </c>
      <c r="B884" s="162" t="s">
        <v>960</v>
      </c>
      <c r="C884" s="170">
        <v>2534.04</v>
      </c>
      <c r="D884" s="171">
        <v>2534.04</v>
      </c>
      <c r="E884" s="165" t="s">
        <v>4078</v>
      </c>
      <c r="F884" s="166" t="s">
        <v>3149</v>
      </c>
      <c r="G884" s="172">
        <f>VLOOKUP(A884,РАСЧЕТ!$A$3:$AW$1220,49,0)</f>
        <v>4291.7701191143269</v>
      </c>
      <c r="H884" s="172">
        <f t="shared" si="13"/>
        <v>1757.730119114327</v>
      </c>
    </row>
    <row r="885" spans="1:8" ht="12.6" customHeight="1" x14ac:dyDescent="0.3">
      <c r="A885" s="161" t="s">
        <v>2208</v>
      </c>
      <c r="B885" s="162" t="s">
        <v>765</v>
      </c>
      <c r="C885" s="170">
        <v>1687.93</v>
      </c>
      <c r="D885" s="171">
        <v>1687.93</v>
      </c>
      <c r="E885" s="165" t="s">
        <v>4078</v>
      </c>
      <c r="F885" s="166" t="s">
        <v>3461</v>
      </c>
      <c r="G885" s="172">
        <f>VLOOKUP(A885,РАСЧЕТ!$A$3:$AW$1220,49,0)</f>
        <v>2770.6342371389519</v>
      </c>
      <c r="H885" s="172">
        <f t="shared" si="13"/>
        <v>1082.7042371389518</v>
      </c>
    </row>
    <row r="886" spans="1:8" ht="12.6" customHeight="1" x14ac:dyDescent="0.3">
      <c r="A886" s="161" t="s">
        <v>1328</v>
      </c>
      <c r="B886" s="162" t="s">
        <v>119</v>
      </c>
      <c r="C886" s="170">
        <v>3603.48</v>
      </c>
      <c r="D886" s="171">
        <v>3603.48</v>
      </c>
      <c r="E886" s="165" t="s">
        <v>4078</v>
      </c>
      <c r="F886" s="166" t="s">
        <v>2763</v>
      </c>
      <c r="G886" s="172">
        <f>VLOOKUP(A886,РАСЧЕТ!$A$3:$AW$1220,49,0)</f>
        <v>4837.3060465168237</v>
      </c>
      <c r="H886" s="172">
        <f t="shared" si="13"/>
        <v>1233.8260465168237</v>
      </c>
    </row>
    <row r="887" spans="1:8" ht="12.6" customHeight="1" x14ac:dyDescent="0.3">
      <c r="A887" s="161" t="s">
        <v>1666</v>
      </c>
      <c r="B887" s="162" t="s">
        <v>1016</v>
      </c>
      <c r="C887" s="170">
        <v>1378.69</v>
      </c>
      <c r="D887" s="171">
        <v>1378.69</v>
      </c>
      <c r="E887" s="165" t="s">
        <v>4078</v>
      </c>
      <c r="F887" s="166" t="s">
        <v>3150</v>
      </c>
      <c r="G887" s="172">
        <f>VLOOKUP(A887,РАСЧЕТ!$A$3:$AW$1220,49,0)</f>
        <v>1850.7452216113236</v>
      </c>
      <c r="H887" s="172">
        <f t="shared" si="13"/>
        <v>472.05522161132353</v>
      </c>
    </row>
    <row r="888" spans="1:8" ht="12.6" customHeight="1" x14ac:dyDescent="0.3">
      <c r="A888" s="161" t="s">
        <v>1592</v>
      </c>
      <c r="B888" s="162" t="s">
        <v>481</v>
      </c>
      <c r="C888" s="170">
        <v>1365.8</v>
      </c>
      <c r="D888" s="171">
        <v>1365.8</v>
      </c>
      <c r="E888" s="165" t="s">
        <v>4078</v>
      </c>
      <c r="F888" s="166" t="s">
        <v>3151</v>
      </c>
      <c r="G888" s="172">
        <f>VLOOKUP(A888,РАСЧЕТ!$A$3:$AW$1220,49,0)</f>
        <v>1682.7294487274016</v>
      </c>
      <c r="H888" s="172">
        <f t="shared" si="13"/>
        <v>316.92944872740168</v>
      </c>
    </row>
    <row r="889" spans="1:8" ht="12.6" customHeight="1" x14ac:dyDescent="0.3">
      <c r="A889" s="161" t="s">
        <v>1651</v>
      </c>
      <c r="B889" s="162" t="s">
        <v>769</v>
      </c>
      <c r="C889" s="170">
        <v>1679.34</v>
      </c>
      <c r="D889" s="171">
        <v>1679.34</v>
      </c>
      <c r="E889" s="165" t="s">
        <v>4078</v>
      </c>
      <c r="F889" s="166" t="s">
        <v>3152</v>
      </c>
      <c r="G889" s="172">
        <f>VLOOKUP(A889,РАСЧЕТ!$A$3:$AW$1220,49,0)</f>
        <v>2682.1605271776939</v>
      </c>
      <c r="H889" s="172">
        <f t="shared" si="13"/>
        <v>1002.820527177694</v>
      </c>
    </row>
    <row r="890" spans="1:8" ht="12.6" customHeight="1" x14ac:dyDescent="0.3">
      <c r="A890" s="161" t="s">
        <v>1559</v>
      </c>
      <c r="B890" s="162" t="s">
        <v>554</v>
      </c>
      <c r="C890" s="170">
        <v>2662.89</v>
      </c>
      <c r="D890" s="171">
        <v>2662.89</v>
      </c>
      <c r="E890" s="165" t="s">
        <v>4078</v>
      </c>
      <c r="F890" s="166" t="s">
        <v>3153</v>
      </c>
      <c r="G890" s="172">
        <f>VLOOKUP(A890,РАСЧЕТ!$A$3:$AW$1220,49,0)</f>
        <v>3574.6480915857337</v>
      </c>
      <c r="H890" s="172">
        <f t="shared" si="13"/>
        <v>911.75809158573384</v>
      </c>
    </row>
    <row r="891" spans="1:8" ht="12.6" customHeight="1" x14ac:dyDescent="0.3">
      <c r="A891" s="161" t="s">
        <v>1298</v>
      </c>
      <c r="B891" s="162" t="s">
        <v>588</v>
      </c>
      <c r="C891" s="170">
        <v>1395.87</v>
      </c>
      <c r="D891" s="171">
        <v>1395.87</v>
      </c>
      <c r="E891" s="165" t="s">
        <v>4078</v>
      </c>
      <c r="F891" s="166" t="s">
        <v>3154</v>
      </c>
      <c r="G891" s="172">
        <f>VLOOKUP(A891,РАСЧЕТ!$A$3:$AW$1220,49,0)</f>
        <v>841.22359303990356</v>
      </c>
      <c r="H891" s="172">
        <f t="shared" si="13"/>
        <v>-554.64640696009633</v>
      </c>
    </row>
    <row r="892" spans="1:8" ht="12.6" customHeight="1" x14ac:dyDescent="0.3">
      <c r="A892" s="161" t="s">
        <v>1574</v>
      </c>
      <c r="B892" s="162" t="s">
        <v>1027</v>
      </c>
      <c r="C892" s="170">
        <v>1447.41</v>
      </c>
      <c r="D892" s="171">
        <v>1447.41</v>
      </c>
      <c r="E892" s="165" t="s">
        <v>4078</v>
      </c>
      <c r="F892" s="166" t="s">
        <v>3155</v>
      </c>
      <c r="G892" s="172">
        <f>VLOOKUP(A892,РАСЧЕТ!$A$3:$AW$1220,49,0)</f>
        <v>1942.9942046199881</v>
      </c>
      <c r="H892" s="172">
        <f t="shared" si="13"/>
        <v>495.58420461998799</v>
      </c>
    </row>
    <row r="893" spans="1:8" ht="12.6" customHeight="1" x14ac:dyDescent="0.3">
      <c r="A893" s="161" t="s">
        <v>1668</v>
      </c>
      <c r="B893" s="162" t="s">
        <v>611</v>
      </c>
      <c r="C893" s="170">
        <v>2534.04</v>
      </c>
      <c r="D893" s="171">
        <v>2534.04</v>
      </c>
      <c r="E893" s="165" t="s">
        <v>4078</v>
      </c>
      <c r="F893" s="166" t="s">
        <v>3156</v>
      </c>
      <c r="G893" s="172">
        <f>VLOOKUP(A893,РАСЧЕТ!$A$3:$AW$1220,49,0)</f>
        <v>3401.6812484444881</v>
      </c>
      <c r="H893" s="172">
        <f t="shared" si="13"/>
        <v>867.64124844448816</v>
      </c>
    </row>
    <row r="894" spans="1:8" ht="12.6" customHeight="1" x14ac:dyDescent="0.3">
      <c r="A894" s="161" t="s">
        <v>1799</v>
      </c>
      <c r="B894" s="162" t="s">
        <v>698</v>
      </c>
      <c r="C894" s="170">
        <v>1687.93</v>
      </c>
      <c r="D894" s="171">
        <v>1687.93</v>
      </c>
      <c r="E894" s="165" t="s">
        <v>4078</v>
      </c>
      <c r="F894" s="166" t="s">
        <v>3157</v>
      </c>
      <c r="G894" s="172">
        <f>VLOOKUP(A894,РАСЧЕТ!$A$3:$AW$1220,49,0)</f>
        <v>2265.8656451503116</v>
      </c>
      <c r="H894" s="172">
        <f t="shared" si="13"/>
        <v>577.93564515031153</v>
      </c>
    </row>
    <row r="895" spans="1:8" ht="12.6" customHeight="1" x14ac:dyDescent="0.3">
      <c r="A895" s="161" t="s">
        <v>2256</v>
      </c>
      <c r="B895" s="162" t="s">
        <v>656</v>
      </c>
      <c r="C895" s="170">
        <v>1378.69</v>
      </c>
      <c r="D895" s="171">
        <v>1378.69</v>
      </c>
      <c r="E895" s="165" t="s">
        <v>4078</v>
      </c>
      <c r="F895" s="166" t="s">
        <v>3448</v>
      </c>
      <c r="G895" s="172">
        <f>VLOOKUP(A895,РАСЧЕТ!$A$3:$AW$1220,49,0)</f>
        <v>1850.7452216113236</v>
      </c>
      <c r="H895" s="172">
        <f t="shared" si="13"/>
        <v>472.05522161132353</v>
      </c>
    </row>
    <row r="896" spans="1:8" ht="12.6" customHeight="1" x14ac:dyDescent="0.3">
      <c r="A896" s="161" t="s">
        <v>1601</v>
      </c>
      <c r="B896" s="162" t="s">
        <v>1013</v>
      </c>
      <c r="C896" s="170">
        <v>1365.8</v>
      </c>
      <c r="D896" s="171">
        <v>1365.8</v>
      </c>
      <c r="E896" s="165" t="s">
        <v>4078</v>
      </c>
      <c r="F896" s="166" t="s">
        <v>3158</v>
      </c>
      <c r="G896" s="172">
        <f>VLOOKUP(A896,РАСЧЕТ!$A$3:$AW$1220,49,0)</f>
        <v>1833.448537297199</v>
      </c>
      <c r="H896" s="172">
        <f t="shared" si="13"/>
        <v>467.64853729719903</v>
      </c>
    </row>
    <row r="897" spans="1:8" ht="12.6" customHeight="1" x14ac:dyDescent="0.3">
      <c r="A897" s="161" t="s">
        <v>1357</v>
      </c>
      <c r="B897" s="162" t="s">
        <v>189</v>
      </c>
      <c r="C897" s="170">
        <v>3466.05</v>
      </c>
      <c r="D897" s="171">
        <v>3466.05</v>
      </c>
      <c r="E897" s="165" t="s">
        <v>4078</v>
      </c>
      <c r="F897" s="166" t="s">
        <v>2764</v>
      </c>
      <c r="G897" s="172">
        <f>VLOOKUP(A897,РАСЧЕТ!$A$3:$AW$1220,49,0)</f>
        <v>4652.8080804994961</v>
      </c>
      <c r="H897" s="172">
        <f t="shared" si="13"/>
        <v>1186.7580804994959</v>
      </c>
    </row>
    <row r="898" spans="1:8" ht="12.6" customHeight="1" x14ac:dyDescent="0.3">
      <c r="A898" s="161" t="s">
        <v>1661</v>
      </c>
      <c r="B898" s="162" t="s">
        <v>657</v>
      </c>
      <c r="C898" s="170">
        <v>1679.34</v>
      </c>
      <c r="D898" s="171">
        <v>1679.34</v>
      </c>
      <c r="E898" s="165" t="s">
        <v>4078</v>
      </c>
      <c r="F898" s="166" t="s">
        <v>3159</v>
      </c>
      <c r="G898" s="172">
        <f>VLOOKUP(A898,РАСЧЕТ!$A$3:$AW$1220,49,0)</f>
        <v>1012.0566919341609</v>
      </c>
      <c r="H898" s="172">
        <f t="shared" ref="H898:H961" si="14">G898-D898</f>
        <v>-667.28330806583904</v>
      </c>
    </row>
    <row r="899" spans="1:8" ht="12.6" customHeight="1" x14ac:dyDescent="0.3">
      <c r="A899" s="161" t="s">
        <v>1672</v>
      </c>
      <c r="B899" s="162" t="s">
        <v>1144</v>
      </c>
      <c r="C899" s="170">
        <v>2662.89</v>
      </c>
      <c r="D899" s="171">
        <v>2662.89</v>
      </c>
      <c r="E899" s="165" t="s">
        <v>4078</v>
      </c>
      <c r="F899" s="166" t="s">
        <v>3160</v>
      </c>
      <c r="G899" s="172">
        <f>VLOOKUP(A899,РАСЧЕТ!$A$3:$AW$1220,49,0)</f>
        <v>3574.6480915857337</v>
      </c>
      <c r="H899" s="172">
        <f t="shared" si="14"/>
        <v>911.75809158573384</v>
      </c>
    </row>
    <row r="900" spans="1:8" ht="12.6" customHeight="1" x14ac:dyDescent="0.3">
      <c r="A900" s="161" t="s">
        <v>1664</v>
      </c>
      <c r="B900" s="162" t="s">
        <v>710</v>
      </c>
      <c r="C900" s="170">
        <v>1395.87</v>
      </c>
      <c r="D900" s="171">
        <v>1395.87</v>
      </c>
      <c r="E900" s="165" t="s">
        <v>4078</v>
      </c>
      <c r="F900" s="166" t="s">
        <v>3161</v>
      </c>
      <c r="G900" s="172">
        <f>VLOOKUP(A900,РАСЧЕТ!$A$3:$AW$1220,49,0)</f>
        <v>1873.8074673634896</v>
      </c>
      <c r="H900" s="172">
        <f t="shared" si="14"/>
        <v>477.93746736348976</v>
      </c>
    </row>
    <row r="901" spans="1:8" ht="12.6" customHeight="1" x14ac:dyDescent="0.3">
      <c r="A901" s="161" t="s">
        <v>1334</v>
      </c>
      <c r="B901" s="162" t="s">
        <v>1067</v>
      </c>
      <c r="C901" s="170">
        <v>1447.41</v>
      </c>
      <c r="D901" s="171">
        <v>1447.41</v>
      </c>
      <c r="E901" s="165" t="s">
        <v>4078</v>
      </c>
      <c r="F901" s="166" t="s">
        <v>3162</v>
      </c>
      <c r="G901" s="172">
        <f>VLOOKUP(A901,РАСЧЕТ!$A$3:$AW$1220,49,0)</f>
        <v>1942.9942046199881</v>
      </c>
      <c r="H901" s="172">
        <f t="shared" si="14"/>
        <v>495.58420461998799</v>
      </c>
    </row>
    <row r="902" spans="1:8" ht="12.6" customHeight="1" x14ac:dyDescent="0.3">
      <c r="A902" s="161" t="s">
        <v>1323</v>
      </c>
      <c r="B902" s="162" t="s">
        <v>563</v>
      </c>
      <c r="C902" s="170">
        <v>2534.04</v>
      </c>
      <c r="D902" s="171">
        <v>2534.04</v>
      </c>
      <c r="E902" s="165" t="s">
        <v>4078</v>
      </c>
      <c r="F902" s="166" t="s">
        <v>3163</v>
      </c>
      <c r="G902" s="172">
        <f>VLOOKUP(A902,РАСЧЕТ!$A$3:$AW$1220,49,0)</f>
        <v>5211.3684403656271</v>
      </c>
      <c r="H902" s="172">
        <f t="shared" si="14"/>
        <v>2677.3284403656271</v>
      </c>
    </row>
    <row r="903" spans="1:8" ht="12.6" customHeight="1" x14ac:dyDescent="0.3">
      <c r="A903" s="161" t="s">
        <v>1596</v>
      </c>
      <c r="B903" s="162" t="s">
        <v>1083</v>
      </c>
      <c r="C903" s="170">
        <v>1687.93</v>
      </c>
      <c r="D903" s="171">
        <v>1687.93</v>
      </c>
      <c r="E903" s="165" t="s">
        <v>4078</v>
      </c>
      <c r="F903" s="166" t="s">
        <v>3164</v>
      </c>
      <c r="G903" s="172">
        <f>VLOOKUP(A903,РАСЧЕТ!$A$3:$AW$1220,49,0)</f>
        <v>2265.8656451503116</v>
      </c>
      <c r="H903" s="172">
        <f t="shared" si="14"/>
        <v>577.93564515031153</v>
      </c>
    </row>
    <row r="904" spans="1:8" ht="12.6" customHeight="1" x14ac:dyDescent="0.3">
      <c r="A904" s="161" t="s">
        <v>1613</v>
      </c>
      <c r="B904" s="162" t="s">
        <v>896</v>
      </c>
      <c r="C904" s="170">
        <v>1378.69</v>
      </c>
      <c r="D904" s="171">
        <v>1378.69</v>
      </c>
      <c r="E904" s="165" t="s">
        <v>4078</v>
      </c>
      <c r="F904" s="166" t="s">
        <v>3165</v>
      </c>
      <c r="G904" s="172">
        <f>VLOOKUP(A904,РАСЧЕТ!$A$3:$AW$1220,49,0)</f>
        <v>1566.3821349970608</v>
      </c>
      <c r="H904" s="172">
        <f t="shared" si="14"/>
        <v>187.69213499706075</v>
      </c>
    </row>
    <row r="905" spans="1:8" ht="12.6" customHeight="1" x14ac:dyDescent="0.3">
      <c r="A905" s="161" t="s">
        <v>1620</v>
      </c>
      <c r="B905" s="162" t="s">
        <v>1098</v>
      </c>
      <c r="C905" s="170">
        <v>1365.8</v>
      </c>
      <c r="D905" s="171">
        <v>1365.8</v>
      </c>
      <c r="E905" s="165" t="s">
        <v>4078</v>
      </c>
      <c r="F905" s="166" t="s">
        <v>3166</v>
      </c>
      <c r="G905" s="172">
        <f>VLOOKUP(A905,РАСЧЕТ!$A$3:$AW$1220,49,0)</f>
        <v>1833.448537297199</v>
      </c>
      <c r="H905" s="172">
        <f t="shared" si="14"/>
        <v>467.64853729719903</v>
      </c>
    </row>
    <row r="906" spans="1:8" ht="12.6" customHeight="1" x14ac:dyDescent="0.3">
      <c r="A906" s="161" t="s">
        <v>1303</v>
      </c>
      <c r="B906" s="162" t="s">
        <v>492</v>
      </c>
      <c r="C906" s="170">
        <v>1679.34</v>
      </c>
      <c r="D906" s="171">
        <v>1679.34</v>
      </c>
      <c r="E906" s="165" t="s">
        <v>4078</v>
      </c>
      <c r="F906" s="166" t="s">
        <v>3167</v>
      </c>
      <c r="G906" s="172">
        <f>VLOOKUP(A906,РАСЧЕТ!$A$3:$AW$1220,49,0)</f>
        <v>2254.3345222742287</v>
      </c>
      <c r="H906" s="172">
        <f t="shared" si="14"/>
        <v>574.99452227422876</v>
      </c>
    </row>
    <row r="907" spans="1:8" ht="12.6" customHeight="1" x14ac:dyDescent="0.3">
      <c r="A907" s="161" t="s">
        <v>1324</v>
      </c>
      <c r="B907" s="162" t="s">
        <v>667</v>
      </c>
      <c r="C907" s="170">
        <v>2662.89</v>
      </c>
      <c r="D907" s="171">
        <v>2662.89</v>
      </c>
      <c r="E907" s="165" t="s">
        <v>4078</v>
      </c>
      <c r="F907" s="166" t="s">
        <v>3168</v>
      </c>
      <c r="G907" s="172">
        <f>VLOOKUP(A907,РАСЧЕТ!$A$3:$AW$1220,49,0)</f>
        <v>3574.6480915857337</v>
      </c>
      <c r="H907" s="172">
        <f t="shared" si="14"/>
        <v>911.75809158573384</v>
      </c>
    </row>
    <row r="908" spans="1:8" ht="12.6" customHeight="1" x14ac:dyDescent="0.3">
      <c r="A908" s="161" t="s">
        <v>1787</v>
      </c>
      <c r="B908" s="162" t="s">
        <v>307</v>
      </c>
      <c r="C908" s="170">
        <v>3466.05</v>
      </c>
      <c r="D908" s="171">
        <v>3466.05</v>
      </c>
      <c r="E908" s="165" t="s">
        <v>4078</v>
      </c>
      <c r="F908" s="166" t="s">
        <v>2723</v>
      </c>
      <c r="G908" s="172">
        <f>VLOOKUP(A908,РАСЧЕТ!$A$3:$AW$1220,49,0)</f>
        <v>4652.8080804994961</v>
      </c>
      <c r="H908" s="172">
        <f t="shared" si="14"/>
        <v>1186.7580804994959</v>
      </c>
    </row>
    <row r="909" spans="1:8" ht="12.6" customHeight="1" x14ac:dyDescent="0.3">
      <c r="A909" s="161" t="s">
        <v>1575</v>
      </c>
      <c r="B909" s="162" t="s">
        <v>236</v>
      </c>
      <c r="C909" s="170">
        <v>2396.6</v>
      </c>
      <c r="D909" s="171">
        <v>2396.6</v>
      </c>
      <c r="E909" s="165" t="s">
        <v>4078</v>
      </c>
      <c r="F909" s="166" t="s">
        <v>2765</v>
      </c>
      <c r="G909" s="172">
        <f>VLOOKUP(A909,РАСЧЕТ!$A$3:$AW$1220,49,0)</f>
        <v>3217.1832824271601</v>
      </c>
      <c r="H909" s="172">
        <f t="shared" si="14"/>
        <v>820.58328242716016</v>
      </c>
    </row>
    <row r="910" spans="1:8" ht="12.6" customHeight="1" x14ac:dyDescent="0.3">
      <c r="A910" s="161" t="s">
        <v>1669</v>
      </c>
      <c r="B910" s="162" t="s">
        <v>897</v>
      </c>
      <c r="C910" s="170">
        <v>1395.87</v>
      </c>
      <c r="D910" s="171">
        <v>1395.87</v>
      </c>
      <c r="E910" s="165" t="s">
        <v>4078</v>
      </c>
      <c r="F910" s="166" t="s">
        <v>3169</v>
      </c>
      <c r="G910" s="172">
        <f>VLOOKUP(A910,РАСЧЕТ!$A$3:$AW$1220,49,0)</f>
        <v>2096.5086203276865</v>
      </c>
      <c r="H910" s="172">
        <f t="shared" si="14"/>
        <v>700.63862032768657</v>
      </c>
    </row>
    <row r="911" spans="1:8" ht="12.6" customHeight="1" x14ac:dyDescent="0.3">
      <c r="A911" s="161" t="s">
        <v>2085</v>
      </c>
      <c r="B911" s="162" t="s">
        <v>1148</v>
      </c>
      <c r="C911" s="170">
        <v>1447.41</v>
      </c>
      <c r="D911" s="171">
        <v>1447.41</v>
      </c>
      <c r="E911" s="165" t="s">
        <v>4078</v>
      </c>
      <c r="F911" s="166" t="s">
        <v>3170</v>
      </c>
      <c r="G911" s="172">
        <f>VLOOKUP(A911,РАСЧЕТ!$A$3:$AW$1220,49,0)</f>
        <v>1942.9942046199881</v>
      </c>
      <c r="H911" s="172">
        <f t="shared" si="14"/>
        <v>495.58420461998799</v>
      </c>
    </row>
    <row r="912" spans="1:8" ht="12.6" customHeight="1" x14ac:dyDescent="0.3">
      <c r="A912" s="161" t="s">
        <v>1344</v>
      </c>
      <c r="B912" s="162" t="s">
        <v>1031</v>
      </c>
      <c r="C912" s="170">
        <v>2534.04</v>
      </c>
      <c r="D912" s="171">
        <v>2534.04</v>
      </c>
      <c r="E912" s="165" t="s">
        <v>4078</v>
      </c>
      <c r="F912" s="166" t="s">
        <v>3171</v>
      </c>
      <c r="G912" s="172">
        <f>VLOOKUP(A912,РАСЧЕТ!$A$3:$AW$1220,49,0)</f>
        <v>3401.6812484444881</v>
      </c>
      <c r="H912" s="172">
        <f t="shared" si="14"/>
        <v>867.64124844448816</v>
      </c>
    </row>
    <row r="913" spans="1:8" ht="12.6" customHeight="1" x14ac:dyDescent="0.3">
      <c r="A913" s="161" t="s">
        <v>1288</v>
      </c>
      <c r="B913" s="162" t="s">
        <v>1084</v>
      </c>
      <c r="C913" s="170">
        <v>1687.93</v>
      </c>
      <c r="D913" s="171">
        <v>1687.93</v>
      </c>
      <c r="E913" s="165" t="s">
        <v>4078</v>
      </c>
      <c r="F913" s="166" t="s">
        <v>3172</v>
      </c>
      <c r="G913" s="172">
        <f>VLOOKUP(A913,РАСЧЕТ!$A$3:$AW$1220,49,0)</f>
        <v>1547.8350201127648</v>
      </c>
      <c r="H913" s="172">
        <f t="shared" si="14"/>
        <v>-140.09497988723524</v>
      </c>
    </row>
    <row r="914" spans="1:8" ht="12.6" customHeight="1" x14ac:dyDescent="0.3">
      <c r="A914" s="161" t="s">
        <v>1294</v>
      </c>
      <c r="B914" s="162" t="s">
        <v>1099</v>
      </c>
      <c r="C914" s="170">
        <v>1378.69</v>
      </c>
      <c r="D914" s="171">
        <v>1378.69</v>
      </c>
      <c r="E914" s="165" t="s">
        <v>4078</v>
      </c>
      <c r="F914" s="166" t="s">
        <v>3173</v>
      </c>
      <c r="G914" s="172">
        <f>VLOOKUP(A914,РАСЧЕТ!$A$3:$AW$1220,49,0)</f>
        <v>1850.7452216113236</v>
      </c>
      <c r="H914" s="172">
        <f t="shared" si="14"/>
        <v>472.05522161132353</v>
      </c>
    </row>
    <row r="915" spans="1:8" ht="12.6" customHeight="1" x14ac:dyDescent="0.3">
      <c r="A915" s="161" t="s">
        <v>1659</v>
      </c>
      <c r="B915" s="162" t="s">
        <v>1021</v>
      </c>
      <c r="C915" s="170">
        <v>1365.8</v>
      </c>
      <c r="D915" s="171">
        <v>1365.8</v>
      </c>
      <c r="E915" s="165" t="s">
        <v>4078</v>
      </c>
      <c r="F915" s="166" t="s">
        <v>3174</v>
      </c>
      <c r="G915" s="172">
        <f>VLOOKUP(A915,РАСЧЕТ!$A$3:$AW$1220,49,0)</f>
        <v>1833.448537297199</v>
      </c>
      <c r="H915" s="172">
        <f t="shared" si="14"/>
        <v>467.64853729719903</v>
      </c>
    </row>
    <row r="916" spans="1:8" ht="12.6" customHeight="1" x14ac:dyDescent="0.3">
      <c r="A916" s="161" t="s">
        <v>2312</v>
      </c>
      <c r="B916" s="162" t="s">
        <v>699</v>
      </c>
      <c r="C916" s="170">
        <v>1679.34</v>
      </c>
      <c r="D916" s="171">
        <v>1679.34</v>
      </c>
      <c r="E916" s="165" t="s">
        <v>4078</v>
      </c>
      <c r="F916" s="166" t="s">
        <v>3460</v>
      </c>
      <c r="G916" s="172">
        <f>VLOOKUP(A916,РАСЧЕТ!$A$3:$AW$1220,49,0)</f>
        <v>3612.5874518495284</v>
      </c>
      <c r="H916" s="172">
        <f t="shared" si="14"/>
        <v>1933.2474518495285</v>
      </c>
    </row>
    <row r="917" spans="1:8" ht="12.6" customHeight="1" x14ac:dyDescent="0.3">
      <c r="A917" s="161" t="s">
        <v>1652</v>
      </c>
      <c r="B917" s="162" t="s">
        <v>704</v>
      </c>
      <c r="C917" s="170">
        <v>2662.89</v>
      </c>
      <c r="D917" s="171">
        <v>2662.89</v>
      </c>
      <c r="E917" s="165" t="s">
        <v>4078</v>
      </c>
      <c r="F917" s="166" t="s">
        <v>3175</v>
      </c>
      <c r="G917" s="172">
        <f>VLOOKUP(A917,РАСЧЕТ!$A$3:$AW$1220,49,0)</f>
        <v>3574.6480915857337</v>
      </c>
      <c r="H917" s="172">
        <f t="shared" si="14"/>
        <v>911.75809158573384</v>
      </c>
    </row>
    <row r="918" spans="1:8" ht="12.6" customHeight="1" x14ac:dyDescent="0.3">
      <c r="A918" s="161" t="s">
        <v>1360</v>
      </c>
      <c r="B918" s="162" t="s">
        <v>1196</v>
      </c>
      <c r="C918" s="170">
        <v>1395.87</v>
      </c>
      <c r="D918" s="171">
        <v>1395.87</v>
      </c>
      <c r="E918" s="165" t="s">
        <v>4078</v>
      </c>
      <c r="F918" s="166" t="s">
        <v>3176</v>
      </c>
      <c r="G918" s="172">
        <f>VLOOKUP(A918,РАСЧЕТ!$A$3:$AW$1220,49,0)</f>
        <v>1873.8074673634896</v>
      </c>
      <c r="H918" s="172">
        <f t="shared" si="14"/>
        <v>477.93746736348976</v>
      </c>
    </row>
    <row r="919" spans="1:8" ht="12.6" customHeight="1" x14ac:dyDescent="0.3">
      <c r="A919" s="161" t="s">
        <v>1306</v>
      </c>
      <c r="B919" s="162" t="s">
        <v>668</v>
      </c>
      <c r="C919" s="170">
        <v>1447.41</v>
      </c>
      <c r="D919" s="171">
        <v>1447.41</v>
      </c>
      <c r="E919" s="165" t="s">
        <v>4078</v>
      </c>
      <c r="F919" s="166" t="s">
        <v>3177</v>
      </c>
      <c r="G919" s="172">
        <f>VLOOKUP(A919,РАСЧЕТ!$A$3:$AW$1220,49,0)</f>
        <v>1942.9942046199881</v>
      </c>
      <c r="H919" s="172">
        <f t="shared" si="14"/>
        <v>495.58420461998799</v>
      </c>
    </row>
    <row r="920" spans="1:8" ht="12.6" customHeight="1" x14ac:dyDescent="0.3">
      <c r="A920" s="161" t="s">
        <v>1724</v>
      </c>
      <c r="B920" s="162" t="s">
        <v>271</v>
      </c>
      <c r="C920" s="170">
        <v>2392.3000000000002</v>
      </c>
      <c r="D920" s="171">
        <v>2392.3000000000002</v>
      </c>
      <c r="E920" s="165" t="s">
        <v>4078</v>
      </c>
      <c r="F920" s="166" t="s">
        <v>2766</v>
      </c>
      <c r="G920" s="172">
        <f>VLOOKUP(A920,РАСЧЕТ!$A$3:$AW$1220,49,0)</f>
        <v>1612.4865657029263</v>
      </c>
      <c r="H920" s="172">
        <f t="shared" si="14"/>
        <v>-779.81343429707385</v>
      </c>
    </row>
    <row r="921" spans="1:8" ht="12.6" customHeight="1" x14ac:dyDescent="0.3">
      <c r="A921" s="161" t="s">
        <v>1633</v>
      </c>
      <c r="B921" s="162" t="s">
        <v>988</v>
      </c>
      <c r="C921" s="170">
        <v>2534.04</v>
      </c>
      <c r="D921" s="171">
        <v>2534.04</v>
      </c>
      <c r="E921" s="165" t="s">
        <v>4078</v>
      </c>
      <c r="F921" s="166" t="s">
        <v>3178</v>
      </c>
      <c r="G921" s="172">
        <f>VLOOKUP(A921,РАСЧЕТ!$A$3:$AW$1220,49,0)</f>
        <v>3401.6812484444881</v>
      </c>
      <c r="H921" s="172">
        <f t="shared" si="14"/>
        <v>867.64124844448816</v>
      </c>
    </row>
    <row r="922" spans="1:8" ht="12.6" customHeight="1" x14ac:dyDescent="0.3">
      <c r="A922" s="161" t="s">
        <v>1290</v>
      </c>
      <c r="B922" s="162" t="s">
        <v>711</v>
      </c>
      <c r="C922" s="170">
        <v>1687.93</v>
      </c>
      <c r="D922" s="171">
        <v>1687.93</v>
      </c>
      <c r="E922" s="165" t="s">
        <v>4078</v>
      </c>
      <c r="F922" s="166" t="s">
        <v>3179</v>
      </c>
      <c r="G922" s="172">
        <f>VLOOKUP(A922,РАСЧЕТ!$A$3:$AW$1220,49,0)</f>
        <v>2265.8656451503116</v>
      </c>
      <c r="H922" s="172">
        <f t="shared" si="14"/>
        <v>577.93564515031153</v>
      </c>
    </row>
    <row r="923" spans="1:8" ht="12.6" customHeight="1" x14ac:dyDescent="0.3">
      <c r="A923" s="161" t="s">
        <v>1299</v>
      </c>
      <c r="B923" s="162" t="s">
        <v>669</v>
      </c>
      <c r="C923" s="170">
        <v>1378.69</v>
      </c>
      <c r="D923" s="171">
        <v>1378.69</v>
      </c>
      <c r="E923" s="165" t="s">
        <v>4078</v>
      </c>
      <c r="F923" s="166" t="s">
        <v>3180</v>
      </c>
      <c r="G923" s="172">
        <f>VLOOKUP(A923,РАСЧЕТ!$A$3:$AW$1220,49,0)</f>
        <v>994.1320926966589</v>
      </c>
      <c r="H923" s="172">
        <f t="shared" si="14"/>
        <v>-384.55790730334115</v>
      </c>
    </row>
    <row r="924" spans="1:8" ht="12.6" customHeight="1" x14ac:dyDescent="0.3">
      <c r="A924" s="161" t="s">
        <v>1674</v>
      </c>
      <c r="B924" s="162" t="s">
        <v>1162</v>
      </c>
      <c r="C924" s="170">
        <v>1365.8</v>
      </c>
      <c r="D924" s="171">
        <v>1365.8</v>
      </c>
      <c r="E924" s="165" t="s">
        <v>4078</v>
      </c>
      <c r="F924" s="166" t="s">
        <v>3181</v>
      </c>
      <c r="G924" s="172">
        <f>VLOOKUP(A924,РАСЧЕТ!$A$3:$AW$1220,49,0)</f>
        <v>1833.448537297199</v>
      </c>
      <c r="H924" s="172">
        <f t="shared" si="14"/>
        <v>467.64853729719903</v>
      </c>
    </row>
    <row r="925" spans="1:8" ht="12.6" customHeight="1" x14ac:dyDescent="0.3">
      <c r="A925" s="161" t="s">
        <v>1295</v>
      </c>
      <c r="B925" s="162" t="s">
        <v>1059</v>
      </c>
      <c r="C925" s="170">
        <v>1679.34</v>
      </c>
      <c r="D925" s="171">
        <v>1679.34</v>
      </c>
      <c r="E925" s="165" t="s">
        <v>4078</v>
      </c>
      <c r="F925" s="166" t="s">
        <v>3182</v>
      </c>
      <c r="G925" s="172">
        <f>VLOOKUP(A925,РАСЧЕТ!$A$3:$AW$1220,49,0)</f>
        <v>2254.3345222742287</v>
      </c>
      <c r="H925" s="172">
        <f t="shared" si="14"/>
        <v>574.99452227422876</v>
      </c>
    </row>
    <row r="926" spans="1:8" ht="12.6" customHeight="1" x14ac:dyDescent="0.3">
      <c r="A926" s="161" t="s">
        <v>2223</v>
      </c>
      <c r="B926" s="162" t="s">
        <v>1112</v>
      </c>
      <c r="C926" s="170">
        <v>2662.89</v>
      </c>
      <c r="D926" s="171">
        <v>2662.89</v>
      </c>
      <c r="E926" s="165" t="s">
        <v>4078</v>
      </c>
      <c r="F926" s="166" t="s">
        <v>3497</v>
      </c>
      <c r="G926" s="172">
        <f>VLOOKUP(A926,РАСЧЕТ!$A$3:$AW$1220,49,0)</f>
        <v>3574.6480915857337</v>
      </c>
      <c r="H926" s="172">
        <f t="shared" si="14"/>
        <v>911.75809158573384</v>
      </c>
    </row>
    <row r="927" spans="1:8" ht="12.6" customHeight="1" x14ac:dyDescent="0.3">
      <c r="A927" s="161" t="s">
        <v>1876</v>
      </c>
      <c r="B927" s="162" t="s">
        <v>482</v>
      </c>
      <c r="C927" s="170">
        <v>1395.87</v>
      </c>
      <c r="D927" s="171">
        <v>1395.87</v>
      </c>
      <c r="E927" s="165" t="s">
        <v>4078</v>
      </c>
      <c r="F927" s="166" t="s">
        <v>3183</v>
      </c>
      <c r="G927" s="172">
        <f>VLOOKUP(A927,РАСЧЕТ!$A$3:$AW$1220,49,0)</f>
        <v>1873.8074673634896</v>
      </c>
      <c r="H927" s="172">
        <f t="shared" si="14"/>
        <v>477.93746736348976</v>
      </c>
    </row>
    <row r="928" spans="1:8" ht="12.6" customHeight="1" x14ac:dyDescent="0.3">
      <c r="A928" s="161" t="s">
        <v>1728</v>
      </c>
      <c r="B928" s="162" t="s">
        <v>1080</v>
      </c>
      <c r="C928" s="170">
        <v>1447.41</v>
      </c>
      <c r="D928" s="171">
        <v>1447.41</v>
      </c>
      <c r="E928" s="165" t="s">
        <v>4078</v>
      </c>
      <c r="F928" s="166" t="s">
        <v>3184</v>
      </c>
      <c r="G928" s="172">
        <f>VLOOKUP(A928,РАСЧЕТ!$A$3:$AW$1220,49,0)</f>
        <v>2555.7155036209501</v>
      </c>
      <c r="H928" s="172">
        <f t="shared" si="14"/>
        <v>1108.30550362095</v>
      </c>
    </row>
    <row r="929" spans="1:8" ht="12.6" customHeight="1" x14ac:dyDescent="0.3">
      <c r="A929" s="161" t="s">
        <v>1914</v>
      </c>
      <c r="B929" s="162" t="s">
        <v>521</v>
      </c>
      <c r="C929" s="170">
        <v>2534.04</v>
      </c>
      <c r="D929" s="171">
        <v>2534.04</v>
      </c>
      <c r="E929" s="165" t="s">
        <v>4078</v>
      </c>
      <c r="F929" s="166" t="s">
        <v>3185</v>
      </c>
      <c r="G929" s="172">
        <f>VLOOKUP(A929,РАСЧЕТ!$A$3:$AW$1220,49,0)</f>
        <v>3862.7908297624958</v>
      </c>
      <c r="H929" s="172">
        <f t="shared" si="14"/>
        <v>1328.7508297624959</v>
      </c>
    </row>
    <row r="930" spans="1:8" ht="12.6" customHeight="1" x14ac:dyDescent="0.3">
      <c r="A930" s="161" t="s">
        <v>2323</v>
      </c>
      <c r="B930" s="162" t="s">
        <v>1102</v>
      </c>
      <c r="C930" s="170">
        <v>1687.93</v>
      </c>
      <c r="D930" s="171">
        <v>1687.93</v>
      </c>
      <c r="E930" s="165" t="s">
        <v>4078</v>
      </c>
      <c r="F930" s="166" t="s">
        <v>3465</v>
      </c>
      <c r="G930" s="172">
        <f>VLOOKUP(A930,РАСЧЕТ!$A$3:$AW$1220,49,0)</f>
        <v>2075.104709743267</v>
      </c>
      <c r="H930" s="172">
        <f t="shared" si="14"/>
        <v>387.17470974326693</v>
      </c>
    </row>
    <row r="931" spans="1:8" ht="12.6" customHeight="1" x14ac:dyDescent="0.3">
      <c r="A931" s="161" t="s">
        <v>1597</v>
      </c>
      <c r="B931" s="162" t="s">
        <v>201</v>
      </c>
      <c r="C931" s="170">
        <v>3603.48</v>
      </c>
      <c r="D931" s="171">
        <v>3603.48</v>
      </c>
      <c r="E931" s="165" t="s">
        <v>4078</v>
      </c>
      <c r="F931" s="166" t="s">
        <v>2767</v>
      </c>
      <c r="G931" s="172">
        <f>VLOOKUP(A931,РАСЧЕТ!$A$3:$AW$1220,49,0)</f>
        <v>4837.3060465168237</v>
      </c>
      <c r="H931" s="172">
        <f t="shared" si="14"/>
        <v>1233.8260465168237</v>
      </c>
    </row>
    <row r="932" spans="1:8" ht="12.6" customHeight="1" x14ac:dyDescent="0.3">
      <c r="A932" s="161" t="s">
        <v>1665</v>
      </c>
      <c r="B932" s="162" t="s">
        <v>1174</v>
      </c>
      <c r="C932" s="170">
        <v>1378.69</v>
      </c>
      <c r="D932" s="171">
        <v>1378.69</v>
      </c>
      <c r="E932" s="165" t="s">
        <v>4078</v>
      </c>
      <c r="F932" s="166" t="s">
        <v>3186</v>
      </c>
      <c r="G932" s="172">
        <f>VLOOKUP(A932,РАСЧЕТ!$A$3:$AW$1220,49,0)</f>
        <v>1850.7452216113236</v>
      </c>
      <c r="H932" s="172">
        <f t="shared" si="14"/>
        <v>472.05522161132353</v>
      </c>
    </row>
    <row r="933" spans="1:8" ht="12.6" customHeight="1" x14ac:dyDescent="0.3">
      <c r="A933" s="161" t="s">
        <v>1707</v>
      </c>
      <c r="B933" s="162" t="s">
        <v>1168</v>
      </c>
      <c r="C933" s="170">
        <v>1365.8</v>
      </c>
      <c r="D933" s="171">
        <v>1365.8</v>
      </c>
      <c r="E933" s="165" t="s">
        <v>4078</v>
      </c>
      <c r="F933" s="166" t="s">
        <v>3187</v>
      </c>
      <c r="G933" s="172">
        <f>VLOOKUP(A933,РАСЧЕТ!$A$3:$AW$1220,49,0)</f>
        <v>1833.448537297199</v>
      </c>
      <c r="H933" s="172">
        <f t="shared" si="14"/>
        <v>467.64853729719903</v>
      </c>
    </row>
    <row r="934" spans="1:8" ht="12.6" customHeight="1" x14ac:dyDescent="0.3">
      <c r="A934" s="161" t="s">
        <v>1587</v>
      </c>
      <c r="B934" s="162" t="s">
        <v>548</v>
      </c>
      <c r="C934" s="170">
        <v>1679.34</v>
      </c>
      <c r="D934" s="171">
        <v>1679.34</v>
      </c>
      <c r="E934" s="165" t="s">
        <v>4078</v>
      </c>
      <c r="F934" s="166" t="s">
        <v>3188</v>
      </c>
      <c r="G934" s="172">
        <f>VLOOKUP(A934,РАСЧЕТ!$A$3:$AW$1220,49,0)</f>
        <v>2254.3345222742287</v>
      </c>
      <c r="H934" s="172">
        <f t="shared" si="14"/>
        <v>574.99452227422876</v>
      </c>
    </row>
    <row r="935" spans="1:8" ht="12.6" customHeight="1" x14ac:dyDescent="0.3">
      <c r="A935" s="161" t="s">
        <v>1576</v>
      </c>
      <c r="B935" s="162" t="s">
        <v>1201</v>
      </c>
      <c r="C935" s="170">
        <v>2662.89</v>
      </c>
      <c r="D935" s="171">
        <v>2662.89</v>
      </c>
      <c r="E935" s="165" t="s">
        <v>4078</v>
      </c>
      <c r="F935" s="166" t="s">
        <v>3189</v>
      </c>
      <c r="G935" s="172">
        <f>VLOOKUP(A935,РАСЧЕТ!$A$3:$AW$1220,49,0)</f>
        <v>4332.7708699715931</v>
      </c>
      <c r="H935" s="172">
        <f t="shared" si="14"/>
        <v>1669.8808699715933</v>
      </c>
    </row>
    <row r="936" spans="1:8" ht="12.6" customHeight="1" x14ac:dyDescent="0.3">
      <c r="A936" s="161" t="s">
        <v>1301</v>
      </c>
      <c r="B936" s="162" t="s">
        <v>1163</v>
      </c>
      <c r="C936" s="170">
        <v>1395.87</v>
      </c>
      <c r="D936" s="171">
        <v>1395.87</v>
      </c>
      <c r="E936" s="165" t="s">
        <v>4078</v>
      </c>
      <c r="F936" s="166" t="s">
        <v>3190</v>
      </c>
      <c r="G936" s="172">
        <f>VLOOKUP(A936,РАСЧЕТ!$A$3:$AW$1220,49,0)</f>
        <v>1873.8074673634896</v>
      </c>
      <c r="H936" s="172">
        <f t="shared" si="14"/>
        <v>477.93746736348976</v>
      </c>
    </row>
    <row r="937" spans="1:8" ht="12.6" customHeight="1" x14ac:dyDescent="0.3">
      <c r="A937" s="161" t="s">
        <v>1731</v>
      </c>
      <c r="B937" s="162" t="s">
        <v>747</v>
      </c>
      <c r="C937" s="170">
        <v>1443.11</v>
      </c>
      <c r="D937" s="171">
        <v>1443.11</v>
      </c>
      <c r="E937" s="165" t="s">
        <v>4078</v>
      </c>
      <c r="F937" s="166" t="s">
        <v>3191</v>
      </c>
      <c r="G937" s="172">
        <f>VLOOKUP(A937,РАСЧЕТ!$A$3:$AW$1220,49,0)</f>
        <v>1937.2286431819462</v>
      </c>
      <c r="H937" s="172">
        <f t="shared" si="14"/>
        <v>494.11864318194625</v>
      </c>
    </row>
    <row r="938" spans="1:8" ht="12.6" customHeight="1" x14ac:dyDescent="0.3">
      <c r="A938" s="161" t="s">
        <v>1814</v>
      </c>
      <c r="B938" s="162" t="s">
        <v>483</v>
      </c>
      <c r="C938" s="170">
        <v>2534.04</v>
      </c>
      <c r="D938" s="171">
        <v>2534.04</v>
      </c>
      <c r="E938" s="165" t="s">
        <v>4078</v>
      </c>
      <c r="F938" s="166" t="s">
        <v>3192</v>
      </c>
      <c r="G938" s="172">
        <f>VLOOKUP(A938,РАСЧЕТ!$A$3:$AW$1220,49,0)</f>
        <v>4304.2646615226313</v>
      </c>
      <c r="H938" s="172">
        <f t="shared" si="14"/>
        <v>1770.2246615226313</v>
      </c>
    </row>
    <row r="939" spans="1:8" ht="12.6" customHeight="1" x14ac:dyDescent="0.3">
      <c r="A939" s="161" t="s">
        <v>1346</v>
      </c>
      <c r="B939" s="162" t="s">
        <v>1173</v>
      </c>
      <c r="C939" s="170">
        <v>1687.93</v>
      </c>
      <c r="D939" s="171">
        <v>1687.93</v>
      </c>
      <c r="E939" s="165" t="s">
        <v>4078</v>
      </c>
      <c r="F939" s="166" t="s">
        <v>3193</v>
      </c>
      <c r="G939" s="172">
        <f>VLOOKUP(A939,РАСЧЕТ!$A$3:$AW$1220,49,0)</f>
        <v>2265.8656451503116</v>
      </c>
      <c r="H939" s="172">
        <f t="shared" si="14"/>
        <v>577.93564515031153</v>
      </c>
    </row>
    <row r="940" spans="1:8" ht="12.6" customHeight="1" x14ac:dyDescent="0.3">
      <c r="A940" s="161" t="s">
        <v>1571</v>
      </c>
      <c r="B940" s="162" t="s">
        <v>1044</v>
      </c>
      <c r="C940" s="170">
        <v>1378.69</v>
      </c>
      <c r="D940" s="171">
        <v>1378.69</v>
      </c>
      <c r="E940" s="165" t="s">
        <v>4078</v>
      </c>
      <c r="F940" s="166" t="s">
        <v>3194</v>
      </c>
      <c r="G940" s="172">
        <f>VLOOKUP(A940,РАСЧЕТ!$A$3:$AW$1220,49,0)</f>
        <v>830.87007189479709</v>
      </c>
      <c r="H940" s="172">
        <f t="shared" si="14"/>
        <v>-547.81992810520296</v>
      </c>
    </row>
    <row r="941" spans="1:8" ht="12.6" customHeight="1" x14ac:dyDescent="0.3">
      <c r="A941" s="161" t="s">
        <v>1662</v>
      </c>
      <c r="B941" s="162" t="s">
        <v>807</v>
      </c>
      <c r="C941" s="170">
        <v>1365.8</v>
      </c>
      <c r="D941" s="171">
        <v>1365.8</v>
      </c>
      <c r="E941" s="165" t="s">
        <v>4078</v>
      </c>
      <c r="F941" s="166" t="s">
        <v>3195</v>
      </c>
      <c r="G941" s="172">
        <f>VLOOKUP(A941,РАСЧЕТ!$A$3:$AW$1220,49,0)</f>
        <v>1345.3768037031475</v>
      </c>
      <c r="H941" s="172">
        <f t="shared" si="14"/>
        <v>-20.423196296852439</v>
      </c>
    </row>
    <row r="942" spans="1:8" ht="12.6" customHeight="1" x14ac:dyDescent="0.3">
      <c r="A942" s="161" t="s">
        <v>1883</v>
      </c>
      <c r="B942" s="162" t="s">
        <v>116</v>
      </c>
      <c r="C942" s="170">
        <v>3466.05</v>
      </c>
      <c r="D942" s="171">
        <v>3466.05</v>
      </c>
      <c r="E942" s="165" t="s">
        <v>4078</v>
      </c>
      <c r="F942" s="166" t="s">
        <v>2768</v>
      </c>
      <c r="G942" s="172">
        <f>VLOOKUP(A942,РАСЧЕТ!$A$3:$AW$1220,49,0)</f>
        <v>4652.8080804994961</v>
      </c>
      <c r="H942" s="172">
        <f t="shared" si="14"/>
        <v>1186.7580804994959</v>
      </c>
    </row>
    <row r="943" spans="1:8" ht="12.6" customHeight="1" x14ac:dyDescent="0.3">
      <c r="A943" s="161" t="s">
        <v>1291</v>
      </c>
      <c r="B943" s="162" t="s">
        <v>591</v>
      </c>
      <c r="C943" s="170">
        <v>1679.34</v>
      </c>
      <c r="D943" s="171">
        <v>1679.34</v>
      </c>
      <c r="E943" s="165" t="s">
        <v>4078</v>
      </c>
      <c r="F943" s="166" t="s">
        <v>3196</v>
      </c>
      <c r="G943" s="172">
        <f>VLOOKUP(A943,РАСЧЕТ!$A$3:$AW$1220,49,0)</f>
        <v>2254.3345222742287</v>
      </c>
      <c r="H943" s="172">
        <f t="shared" si="14"/>
        <v>574.99452227422876</v>
      </c>
    </row>
    <row r="944" spans="1:8" ht="12.6" customHeight="1" x14ac:dyDescent="0.3">
      <c r="A944" s="161" t="s">
        <v>1614</v>
      </c>
      <c r="B944" s="162" t="s">
        <v>1032</v>
      </c>
      <c r="C944" s="170">
        <v>2662.89</v>
      </c>
      <c r="D944" s="171">
        <v>2662.89</v>
      </c>
      <c r="E944" s="165" t="s">
        <v>4078</v>
      </c>
      <c r="F944" s="166" t="s">
        <v>3197</v>
      </c>
      <c r="G944" s="172">
        <f>VLOOKUP(A944,РАСЧЕТ!$A$3:$AW$1220,49,0)</f>
        <v>3574.6480915857337</v>
      </c>
      <c r="H944" s="172">
        <f t="shared" si="14"/>
        <v>911.75809158573384</v>
      </c>
    </row>
    <row r="945" spans="1:8" ht="12.6" customHeight="1" x14ac:dyDescent="0.3">
      <c r="A945" s="161" t="s">
        <v>1325</v>
      </c>
      <c r="B945" s="162" t="s">
        <v>612</v>
      </c>
      <c r="C945" s="170">
        <v>1395.87</v>
      </c>
      <c r="D945" s="171">
        <v>1395.87</v>
      </c>
      <c r="E945" s="165" t="s">
        <v>4078</v>
      </c>
      <c r="F945" s="166" t="s">
        <v>3198</v>
      </c>
      <c r="G945" s="172">
        <f>VLOOKUP(A945,РАСЧЕТ!$A$3:$AW$1220,49,0)</f>
        <v>3620.8427941409868</v>
      </c>
      <c r="H945" s="172">
        <f t="shared" si="14"/>
        <v>2224.9727941409869</v>
      </c>
    </row>
    <row r="946" spans="1:8" ht="12.6" customHeight="1" x14ac:dyDescent="0.3">
      <c r="A946" s="161" t="s">
        <v>1782</v>
      </c>
      <c r="B946" s="162" t="s">
        <v>1033</v>
      </c>
      <c r="C946" s="170">
        <v>1443.11</v>
      </c>
      <c r="D946" s="171">
        <v>1443.11</v>
      </c>
      <c r="E946" s="165" t="s">
        <v>4078</v>
      </c>
      <c r="F946" s="166" t="s">
        <v>3199</v>
      </c>
      <c r="G946" s="172">
        <f>VLOOKUP(A946,РАСЧЕТ!$A$3:$AW$1220,49,0)</f>
        <v>1937.2286431819462</v>
      </c>
      <c r="H946" s="172">
        <f t="shared" si="14"/>
        <v>494.11864318194625</v>
      </c>
    </row>
    <row r="947" spans="1:8" ht="12.6" customHeight="1" x14ac:dyDescent="0.3">
      <c r="A947" s="161" t="s">
        <v>1363</v>
      </c>
      <c r="B947" s="162" t="s">
        <v>760</v>
      </c>
      <c r="C947" s="170">
        <v>2534.04</v>
      </c>
      <c r="D947" s="171">
        <v>2534.04</v>
      </c>
      <c r="E947" s="165" t="s">
        <v>4078</v>
      </c>
      <c r="F947" s="166" t="s">
        <v>3200</v>
      </c>
      <c r="G947" s="172">
        <f>VLOOKUP(A947,РАСЧЕТ!$A$3:$AW$1220,49,0)</f>
        <v>2245.9970421277326</v>
      </c>
      <c r="H947" s="172">
        <f t="shared" si="14"/>
        <v>-288.04295787226738</v>
      </c>
    </row>
    <row r="948" spans="1:8" ht="12.6" customHeight="1" x14ac:dyDescent="0.3">
      <c r="A948" s="161" t="s">
        <v>2313</v>
      </c>
      <c r="B948" s="162" t="s">
        <v>670</v>
      </c>
      <c r="C948" s="170">
        <v>1687.93</v>
      </c>
      <c r="D948" s="171">
        <v>1687.93</v>
      </c>
      <c r="E948" s="165" t="s">
        <v>4078</v>
      </c>
      <c r="F948" s="166" t="s">
        <v>3201</v>
      </c>
      <c r="G948" s="172">
        <f>VLOOKUP(A948,РАСЧЕТ!$A$3:$AW$1220,49,0)</f>
        <v>2265.8656451503116</v>
      </c>
      <c r="H948" s="172">
        <f t="shared" si="14"/>
        <v>577.93564515031153</v>
      </c>
    </row>
    <row r="949" spans="1:8" ht="12.6" customHeight="1" x14ac:dyDescent="0.3">
      <c r="A949" s="161" t="s">
        <v>1736</v>
      </c>
      <c r="B949" s="162" t="s">
        <v>761</v>
      </c>
      <c r="C949" s="170">
        <v>1378.69</v>
      </c>
      <c r="D949" s="171">
        <v>1378.69</v>
      </c>
      <c r="E949" s="165" t="s">
        <v>4078</v>
      </c>
      <c r="F949" s="166" t="s">
        <v>3202</v>
      </c>
      <c r="G949" s="172">
        <f>VLOOKUP(A949,РАСЧЕТ!$A$3:$AW$1220,49,0)</f>
        <v>1037.4465063787848</v>
      </c>
      <c r="H949" s="172">
        <f t="shared" si="14"/>
        <v>-341.24349362121529</v>
      </c>
    </row>
    <row r="950" spans="1:8" ht="12.6" customHeight="1" x14ac:dyDescent="0.3">
      <c r="A950" s="161" t="s">
        <v>1355</v>
      </c>
      <c r="B950" s="162" t="s">
        <v>634</v>
      </c>
      <c r="C950" s="170">
        <v>1365.8</v>
      </c>
      <c r="D950" s="171">
        <v>1365.8</v>
      </c>
      <c r="E950" s="165" t="s">
        <v>4078</v>
      </c>
      <c r="F950" s="166" t="s">
        <v>3203</v>
      </c>
      <c r="G950" s="172">
        <f>VLOOKUP(A950,РАСЧЕТ!$A$3:$AW$1220,49,0)</f>
        <v>2415.7426033480051</v>
      </c>
      <c r="H950" s="172">
        <f t="shared" si="14"/>
        <v>1049.9426033480052</v>
      </c>
    </row>
    <row r="951" spans="1:8" ht="12.6" customHeight="1" x14ac:dyDescent="0.3">
      <c r="A951" s="161" t="s">
        <v>1828</v>
      </c>
      <c r="B951" s="162" t="s">
        <v>1028</v>
      </c>
      <c r="C951" s="170">
        <v>1679.34</v>
      </c>
      <c r="D951" s="171">
        <v>1679.34</v>
      </c>
      <c r="E951" s="165" t="s">
        <v>4078</v>
      </c>
      <c r="F951" s="166" t="s">
        <v>3204</v>
      </c>
      <c r="G951" s="172">
        <f>VLOOKUP(A951,РАСЧЕТ!$A$3:$AW$1220,49,0)</f>
        <v>1781.720504285794</v>
      </c>
      <c r="H951" s="172">
        <f t="shared" si="14"/>
        <v>102.38050428579413</v>
      </c>
    </row>
    <row r="952" spans="1:8" ht="12.6" customHeight="1" x14ac:dyDescent="0.3">
      <c r="A952" s="161" t="s">
        <v>2035</v>
      </c>
      <c r="B952" s="162" t="s">
        <v>1175</v>
      </c>
      <c r="C952" s="170">
        <v>2662.89</v>
      </c>
      <c r="D952" s="171">
        <v>2662.89</v>
      </c>
      <c r="E952" s="165" t="s">
        <v>4078</v>
      </c>
      <c r="F952" s="166" t="s">
        <v>3205</v>
      </c>
      <c r="G952" s="172">
        <f>VLOOKUP(A952,РАСЧЕТ!$A$3:$AW$1220,49,0)</f>
        <v>3574.6480915857337</v>
      </c>
      <c r="H952" s="172">
        <f t="shared" si="14"/>
        <v>911.75809158573384</v>
      </c>
    </row>
    <row r="953" spans="1:8" ht="12.6" customHeight="1" x14ac:dyDescent="0.3">
      <c r="A953" s="161" t="s">
        <v>1352</v>
      </c>
      <c r="B953" s="162" t="s">
        <v>205</v>
      </c>
      <c r="C953" s="170">
        <v>2396.6</v>
      </c>
      <c r="D953" s="171">
        <v>2396.6</v>
      </c>
      <c r="E953" s="165" t="s">
        <v>4078</v>
      </c>
      <c r="F953" s="166" t="s">
        <v>2769</v>
      </c>
      <c r="G953" s="172">
        <f>VLOOKUP(A953,РАСЧЕТ!$A$3:$AW$1220,49,0)</f>
        <v>3193.5521369051608</v>
      </c>
      <c r="H953" s="172">
        <f t="shared" si="14"/>
        <v>796.95213690516084</v>
      </c>
    </row>
    <row r="954" spans="1:8" ht="12.6" customHeight="1" x14ac:dyDescent="0.3">
      <c r="A954" s="161" t="s">
        <v>1737</v>
      </c>
      <c r="B954" s="162" t="s">
        <v>869</v>
      </c>
      <c r="C954" s="170">
        <v>1395.87</v>
      </c>
      <c r="D954" s="171">
        <v>1395.87</v>
      </c>
      <c r="E954" s="165" t="s">
        <v>4078</v>
      </c>
      <c r="F954" s="166" t="s">
        <v>3206</v>
      </c>
      <c r="G954" s="172">
        <f>VLOOKUP(A954,РАСЧЕТ!$A$3:$AW$1220,49,0)</f>
        <v>1873.8074673634896</v>
      </c>
      <c r="H954" s="172">
        <f t="shared" si="14"/>
        <v>477.93746736348976</v>
      </c>
    </row>
    <row r="955" spans="1:8" ht="12.6" customHeight="1" x14ac:dyDescent="0.3">
      <c r="A955" s="161" t="s">
        <v>1862</v>
      </c>
      <c r="B955" s="162" t="s">
        <v>825</v>
      </c>
      <c r="C955" s="170">
        <v>2044.41</v>
      </c>
      <c r="D955" s="171">
        <v>2044.41</v>
      </c>
      <c r="E955" s="165" t="s">
        <v>4078</v>
      </c>
      <c r="F955" s="166" t="s">
        <v>3207</v>
      </c>
      <c r="G955" s="172">
        <f>VLOOKUP(A955,РАСЧЕТ!$A$3:$AW$1220,49,0)</f>
        <v>2744.4072445077572</v>
      </c>
      <c r="H955" s="172">
        <f t="shared" si="14"/>
        <v>699.99724450775716</v>
      </c>
    </row>
    <row r="956" spans="1:8" ht="12.6" customHeight="1" x14ac:dyDescent="0.3">
      <c r="A956" s="161" t="s">
        <v>1348</v>
      </c>
      <c r="B956" s="162" t="s">
        <v>855</v>
      </c>
      <c r="C956" s="170">
        <v>3586.3</v>
      </c>
      <c r="D956" s="171">
        <v>3586.3</v>
      </c>
      <c r="E956" s="165" t="s">
        <v>4078</v>
      </c>
      <c r="F956" s="166" t="s">
        <v>3208</v>
      </c>
      <c r="G956" s="172">
        <f>VLOOKUP(A956,РАСЧЕТ!$A$3:$AW$1220,49,0)</f>
        <v>4814.2438007646579</v>
      </c>
      <c r="H956" s="172">
        <f t="shared" si="14"/>
        <v>1227.9438007646577</v>
      </c>
    </row>
    <row r="957" spans="1:8" ht="12.6" customHeight="1" x14ac:dyDescent="0.3">
      <c r="A957" s="161" t="s">
        <v>1727</v>
      </c>
      <c r="B957" s="162" t="s">
        <v>901</v>
      </c>
      <c r="C957" s="170">
        <v>2396.6</v>
      </c>
      <c r="D957" s="171">
        <v>2396.6</v>
      </c>
      <c r="E957" s="165" t="s">
        <v>4078</v>
      </c>
      <c r="F957" s="166" t="s">
        <v>3209</v>
      </c>
      <c r="G957" s="172">
        <f>VLOOKUP(A957,РАСЧЕТ!$A$3:$AW$1220,49,0)</f>
        <v>7354.2347588709708</v>
      </c>
      <c r="H957" s="172">
        <f t="shared" si="14"/>
        <v>4957.6347588709705</v>
      </c>
    </row>
    <row r="958" spans="1:8" ht="12.6" customHeight="1" x14ac:dyDescent="0.3">
      <c r="A958" s="161" t="s">
        <v>3583</v>
      </c>
      <c r="B958" s="162" t="s">
        <v>641</v>
      </c>
      <c r="C958" s="170">
        <v>1958.51</v>
      </c>
      <c r="D958" s="171">
        <v>1958.51</v>
      </c>
      <c r="E958" s="165" t="s">
        <v>4078</v>
      </c>
      <c r="F958" s="166" t="s">
        <v>4049</v>
      </c>
      <c r="G958" s="172">
        <f>VLOOKUP(A958,РАСЧЕТ!$A$3:$AW$1220,49,0)</f>
        <v>2629.0960157469272</v>
      </c>
      <c r="H958" s="172">
        <f t="shared" si="14"/>
        <v>670.58601574692716</v>
      </c>
    </row>
    <row r="959" spans="1:8" ht="12.6" customHeight="1" x14ac:dyDescent="0.3">
      <c r="A959" s="161" t="s">
        <v>2303</v>
      </c>
      <c r="B959" s="162" t="s">
        <v>858</v>
      </c>
      <c r="C959" s="170">
        <v>1937.03</v>
      </c>
      <c r="D959" s="171">
        <v>1937.03</v>
      </c>
      <c r="E959" s="165" t="s">
        <v>4078</v>
      </c>
      <c r="F959" s="166" t="s">
        <v>3473</v>
      </c>
      <c r="G959" s="172">
        <f>VLOOKUP(A959,РАСЧЕТ!$A$3:$AW$1220,49,0)</f>
        <v>3853.6861268964922</v>
      </c>
      <c r="H959" s="172">
        <f t="shared" si="14"/>
        <v>1916.6561268964922</v>
      </c>
    </row>
    <row r="960" spans="1:8" ht="12.6" customHeight="1" x14ac:dyDescent="0.3">
      <c r="A960" s="161" t="s">
        <v>1713</v>
      </c>
      <c r="B960" s="162" t="s">
        <v>621</v>
      </c>
      <c r="C960" s="170">
        <v>2405.19</v>
      </c>
      <c r="D960" s="171">
        <v>2405.19</v>
      </c>
      <c r="E960" s="165" t="s">
        <v>4078</v>
      </c>
      <c r="F960" s="166" t="s">
        <v>3211</v>
      </c>
      <c r="G960" s="172">
        <f>VLOOKUP(A960,РАСЧЕТ!$A$3:$AW$1220,49,0)</f>
        <v>1449.4929603149108</v>
      </c>
      <c r="H960" s="172">
        <f t="shared" si="14"/>
        <v>-955.69703968508929</v>
      </c>
    </row>
    <row r="961" spans="1:8" ht="12.6" customHeight="1" x14ac:dyDescent="0.3">
      <c r="A961" s="161" t="s">
        <v>1891</v>
      </c>
      <c r="B961" s="162" t="s">
        <v>1194</v>
      </c>
      <c r="C961" s="170">
        <v>3728.04</v>
      </c>
      <c r="D961" s="171">
        <v>3728.04</v>
      </c>
      <c r="E961" s="165" t="s">
        <v>4078</v>
      </c>
      <c r="F961" s="166" t="s">
        <v>3212</v>
      </c>
      <c r="G961" s="172">
        <f>VLOOKUP(A961,РАСЧЕТ!$A$3:$AW$1220,49,0)</f>
        <v>5004.5073282200274</v>
      </c>
      <c r="H961" s="172">
        <f t="shared" si="14"/>
        <v>1276.4673282200274</v>
      </c>
    </row>
    <row r="962" spans="1:8" ht="12.6" customHeight="1" x14ac:dyDescent="0.3">
      <c r="A962" s="161" t="s">
        <v>2299</v>
      </c>
      <c r="B962" s="162" t="s">
        <v>1139</v>
      </c>
      <c r="C962" s="170">
        <v>1992.87</v>
      </c>
      <c r="D962" s="171">
        <v>1992.87</v>
      </c>
      <c r="E962" s="165" t="s">
        <v>4078</v>
      </c>
      <c r="F962" s="166" t="s">
        <v>3213</v>
      </c>
      <c r="G962" s="172">
        <f>VLOOKUP(A962,РАСЧЕТ!$A$3:$AW$1220,49,0)</f>
        <v>4501.2335876128436</v>
      </c>
      <c r="H962" s="172">
        <f t="shared" ref="H962:H1025" si="15">G962-D962</f>
        <v>2508.3635876128437</v>
      </c>
    </row>
    <row r="963" spans="1:8" ht="12.6" customHeight="1" x14ac:dyDescent="0.3">
      <c r="A963" s="161" t="s">
        <v>1358</v>
      </c>
      <c r="B963" s="162" t="s">
        <v>671</v>
      </c>
      <c r="C963" s="170">
        <v>1494.65</v>
      </c>
      <c r="D963" s="171">
        <v>1494.65</v>
      </c>
      <c r="E963" s="165" t="s">
        <v>4078</v>
      </c>
      <c r="F963" s="166" t="s">
        <v>3214</v>
      </c>
      <c r="G963" s="172">
        <f>VLOOKUP(A963,РАСЧЕТ!$A$3:$AW$1220,49,0)</f>
        <v>2006.4153804384439</v>
      </c>
      <c r="H963" s="172">
        <f t="shared" si="15"/>
        <v>511.7653804384438</v>
      </c>
    </row>
    <row r="964" spans="1:8" ht="12.6" customHeight="1" x14ac:dyDescent="0.3">
      <c r="A964" s="161" t="s">
        <v>1752</v>
      </c>
      <c r="B964" s="162" t="s">
        <v>323</v>
      </c>
      <c r="C964" s="170">
        <v>2392.3000000000002</v>
      </c>
      <c r="D964" s="171">
        <v>2392.3000000000002</v>
      </c>
      <c r="E964" s="165" t="s">
        <v>4078</v>
      </c>
      <c r="F964" s="166" t="s">
        <v>2770</v>
      </c>
      <c r="G964" s="172">
        <f>VLOOKUP(A964,РАСЧЕТ!$A$3:$AW$1220,49,0)</f>
        <v>3211.4177209891191</v>
      </c>
      <c r="H964" s="172">
        <f t="shared" si="15"/>
        <v>819.11772098911888</v>
      </c>
    </row>
    <row r="965" spans="1:8" ht="12.6" customHeight="1" x14ac:dyDescent="0.3">
      <c r="A965" s="161" t="s">
        <v>1884</v>
      </c>
      <c r="B965" s="162" t="s">
        <v>913</v>
      </c>
      <c r="C965" s="170">
        <v>2650</v>
      </c>
      <c r="D965" s="171">
        <v>2650</v>
      </c>
      <c r="E965" s="165" t="s">
        <v>4078</v>
      </c>
      <c r="F965" s="166" t="s">
        <v>3215</v>
      </c>
      <c r="G965" s="172">
        <f>VLOOKUP(A965,РАСЧЕТ!$A$3:$AW$1220,49,0)</f>
        <v>1597.0306366326786</v>
      </c>
      <c r="H965" s="172">
        <f t="shared" si="15"/>
        <v>-1052.9693633673214</v>
      </c>
    </row>
    <row r="966" spans="1:8" ht="12.6" customHeight="1" x14ac:dyDescent="0.3">
      <c r="A966" s="161" t="s">
        <v>1739</v>
      </c>
      <c r="B966" s="162" t="s">
        <v>870</v>
      </c>
      <c r="C966" s="170">
        <v>1760.94</v>
      </c>
      <c r="D966" s="171">
        <v>1760.94</v>
      </c>
      <c r="E966" s="165" t="s">
        <v>4078</v>
      </c>
      <c r="F966" s="166" t="s">
        <v>3216</v>
      </c>
      <c r="G966" s="172">
        <f>VLOOKUP(A966,РАСЧЕТ!$A$3:$AW$1220,49,0)</f>
        <v>1061.2359173734169</v>
      </c>
      <c r="H966" s="172">
        <f t="shared" si="15"/>
        <v>-699.70408262658316</v>
      </c>
    </row>
    <row r="967" spans="1:8" ht="12.6" customHeight="1" x14ac:dyDescent="0.3">
      <c r="A967" s="161" t="s">
        <v>1892</v>
      </c>
      <c r="B967" s="162" t="s">
        <v>823</v>
      </c>
      <c r="C967" s="170">
        <v>1434.52</v>
      </c>
      <c r="D967" s="171">
        <v>1434.52</v>
      </c>
      <c r="E967" s="165" t="s">
        <v>4078</v>
      </c>
      <c r="F967" s="166" t="s">
        <v>3217</v>
      </c>
      <c r="G967" s="172">
        <f>VLOOKUP(A967,РАСЧЕТ!$A$3:$AW$1220,49,0)</f>
        <v>864.51901561639318</v>
      </c>
      <c r="H967" s="172">
        <f t="shared" si="15"/>
        <v>-570.00098438360681</v>
      </c>
    </row>
    <row r="968" spans="1:8" ht="12.6" customHeight="1" x14ac:dyDescent="0.3">
      <c r="A968" s="161" t="s">
        <v>2333</v>
      </c>
      <c r="B968" s="162" t="s">
        <v>911</v>
      </c>
      <c r="C968" s="170">
        <v>1421.64</v>
      </c>
      <c r="D968" s="171">
        <v>1421.64</v>
      </c>
      <c r="E968" s="165" t="s">
        <v>4078</v>
      </c>
      <c r="F968" s="166" t="s">
        <v>3454</v>
      </c>
      <c r="G968" s="172">
        <f>VLOOKUP(A968,РАСЧЕТ!$A$3:$AW$1220,49,0)</f>
        <v>1908.4008359917384</v>
      </c>
      <c r="H968" s="172">
        <f t="shared" si="15"/>
        <v>486.7608359917383</v>
      </c>
    </row>
    <row r="969" spans="1:8" ht="12.6" customHeight="1" x14ac:dyDescent="0.3">
      <c r="A969" s="161" t="s">
        <v>1868</v>
      </c>
      <c r="B969" s="162" t="s">
        <v>919</v>
      </c>
      <c r="C969" s="170">
        <v>1752.35</v>
      </c>
      <c r="D969" s="171">
        <v>1752.35</v>
      </c>
      <c r="E969" s="165" t="s">
        <v>4078</v>
      </c>
      <c r="F969" s="166" t="s">
        <v>3218</v>
      </c>
      <c r="G969" s="172">
        <f>VLOOKUP(A969,РАСЧЕТ!$A$3:$AW$1220,49,0)</f>
        <v>2352.3490667209344</v>
      </c>
      <c r="H969" s="172">
        <f t="shared" si="15"/>
        <v>599.99906672093448</v>
      </c>
    </row>
    <row r="970" spans="1:8" ht="12.6" customHeight="1" x14ac:dyDescent="0.3">
      <c r="A970" s="161" t="s">
        <v>1705</v>
      </c>
      <c r="B970" s="162" t="s">
        <v>920</v>
      </c>
      <c r="C970" s="170">
        <v>2619.94</v>
      </c>
      <c r="D970" s="171">
        <v>2619.94</v>
      </c>
      <c r="E970" s="165" t="s">
        <v>4078</v>
      </c>
      <c r="F970" s="166" t="s">
        <v>3219</v>
      </c>
      <c r="G970" s="172">
        <f>VLOOKUP(A970,РАСЧЕТ!$A$3:$AW$1220,49,0)</f>
        <v>1578.9119746287422</v>
      </c>
      <c r="H970" s="172">
        <f t="shared" si="15"/>
        <v>-1041.0280253712579</v>
      </c>
    </row>
    <row r="971" spans="1:8" ht="12.6" customHeight="1" x14ac:dyDescent="0.3">
      <c r="A971" s="161" t="s">
        <v>1757</v>
      </c>
      <c r="B971" s="162" t="s">
        <v>862</v>
      </c>
      <c r="C971" s="170">
        <v>1447.41</v>
      </c>
      <c r="D971" s="171">
        <v>1447.41</v>
      </c>
      <c r="E971" s="165" t="s">
        <v>4078</v>
      </c>
      <c r="F971" s="166" t="s">
        <v>3220</v>
      </c>
      <c r="G971" s="172">
        <f>VLOOKUP(A971,РАСЧЕТ!$A$3:$AW$1220,49,0)</f>
        <v>1942.9942046199881</v>
      </c>
      <c r="H971" s="172">
        <f t="shared" si="15"/>
        <v>495.58420461998799</v>
      </c>
    </row>
    <row r="972" spans="1:8" ht="12.6" customHeight="1" x14ac:dyDescent="0.3">
      <c r="A972" s="161" t="s">
        <v>1818</v>
      </c>
      <c r="B972" s="162" t="s">
        <v>876</v>
      </c>
      <c r="C972" s="170">
        <v>1447.41</v>
      </c>
      <c r="D972" s="171">
        <v>1447.41</v>
      </c>
      <c r="E972" s="165" t="s">
        <v>4078</v>
      </c>
      <c r="F972" s="166" t="s">
        <v>3221</v>
      </c>
      <c r="G972" s="172">
        <f>VLOOKUP(A972,РАСЧЕТ!$A$3:$AW$1220,49,0)</f>
        <v>1942.9942046199881</v>
      </c>
      <c r="H972" s="172">
        <f t="shared" si="15"/>
        <v>495.58420461998799</v>
      </c>
    </row>
    <row r="973" spans="1:8" ht="12.6" customHeight="1" x14ac:dyDescent="0.3">
      <c r="A973" s="161" t="s">
        <v>1676</v>
      </c>
      <c r="B973" s="162" t="s">
        <v>879</v>
      </c>
      <c r="C973" s="170">
        <v>2615.64</v>
      </c>
      <c r="D973" s="171">
        <v>2615.64</v>
      </c>
      <c r="E973" s="165" t="s">
        <v>4078</v>
      </c>
      <c r="F973" s="166" t="s">
        <v>3222</v>
      </c>
      <c r="G973" s="172">
        <f>VLOOKUP(A973,РАСЧЕТ!$A$3:$AW$1220,49,0)</f>
        <v>3511.2269157672772</v>
      </c>
      <c r="H973" s="172">
        <f t="shared" si="15"/>
        <v>895.58691576727733</v>
      </c>
    </row>
    <row r="974" spans="1:8" ht="12.6" customHeight="1" x14ac:dyDescent="0.3">
      <c r="A974" s="161" t="s">
        <v>2281</v>
      </c>
      <c r="B974" s="162" t="s">
        <v>1153</v>
      </c>
      <c r="C974" s="170">
        <v>1687.93</v>
      </c>
      <c r="D974" s="171">
        <v>1687.93</v>
      </c>
      <c r="E974" s="165" t="s">
        <v>4078</v>
      </c>
      <c r="F974" s="166" t="s">
        <v>3463</v>
      </c>
      <c r="G974" s="172">
        <f>VLOOKUP(A974,РАСЧЕТ!$A$3:$AW$1220,49,0)</f>
        <v>2265.8656451503116</v>
      </c>
      <c r="H974" s="172">
        <f t="shared" si="15"/>
        <v>577.93564515031153</v>
      </c>
    </row>
    <row r="975" spans="1:8" ht="12.6" customHeight="1" x14ac:dyDescent="0.3">
      <c r="A975" s="161" t="s">
        <v>1795</v>
      </c>
      <c r="B975" s="162" t="s">
        <v>344</v>
      </c>
      <c r="C975" s="170">
        <v>3603.48</v>
      </c>
      <c r="D975" s="171">
        <v>3603.48</v>
      </c>
      <c r="E975" s="165" t="s">
        <v>4078</v>
      </c>
      <c r="F975" s="166" t="s">
        <v>2771</v>
      </c>
      <c r="G975" s="172">
        <f>VLOOKUP(A975,РАСЧЕТ!$A$3:$AW$1220,49,0)</f>
        <v>4837.3060465168237</v>
      </c>
      <c r="H975" s="172">
        <f t="shared" si="15"/>
        <v>1233.8260465168237</v>
      </c>
    </row>
    <row r="976" spans="1:8" ht="12.6" customHeight="1" x14ac:dyDescent="0.3">
      <c r="A976" s="161" t="s">
        <v>1683</v>
      </c>
      <c r="B976" s="162" t="s">
        <v>626</v>
      </c>
      <c r="C976" s="170">
        <v>1378.69</v>
      </c>
      <c r="D976" s="171">
        <v>1378.69</v>
      </c>
      <c r="E976" s="165" t="s">
        <v>4078</v>
      </c>
      <c r="F976" s="166" t="s">
        <v>3223</v>
      </c>
      <c r="G976" s="172">
        <f>VLOOKUP(A976,РАСЧЕТ!$A$3:$AW$1220,49,0)</f>
        <v>1850.7452216113236</v>
      </c>
      <c r="H976" s="172">
        <f t="shared" si="15"/>
        <v>472.05522161132353</v>
      </c>
    </row>
    <row r="977" spans="1:8" ht="12.6" customHeight="1" x14ac:dyDescent="0.3">
      <c r="A977" s="161" t="s">
        <v>1700</v>
      </c>
      <c r="B977" s="162" t="s">
        <v>1149</v>
      </c>
      <c r="C977" s="168"/>
      <c r="D977" s="169"/>
      <c r="E977" s="165" t="s">
        <v>4078</v>
      </c>
      <c r="F977" s="166" t="s">
        <v>3224</v>
      </c>
      <c r="G977" s="172">
        <f>VLOOKUP(A977,РАСЧЕТ!$A$3:$AW$1220,49,0)</f>
        <v>0</v>
      </c>
      <c r="H977" s="172">
        <f t="shared" si="15"/>
        <v>0</v>
      </c>
    </row>
    <row r="978" spans="1:8" ht="12.6" customHeight="1" x14ac:dyDescent="0.3">
      <c r="A978" s="161" t="s">
        <v>3584</v>
      </c>
      <c r="B978" s="162" t="s">
        <v>1149</v>
      </c>
      <c r="C978" s="170">
        <v>1365.8</v>
      </c>
      <c r="D978" s="171">
        <v>1365.8</v>
      </c>
      <c r="E978" s="165" t="s">
        <v>4050</v>
      </c>
      <c r="F978" s="166" t="s">
        <v>4051</v>
      </c>
      <c r="G978" s="172">
        <f>VLOOKUP(A978,РАСЧЕТ!$A$3:$AW$1220,49,0)</f>
        <v>823.10493103596707</v>
      </c>
      <c r="H978" s="172">
        <f t="shared" si="15"/>
        <v>-542.69506896403288</v>
      </c>
    </row>
    <row r="979" spans="1:8" ht="12.6" customHeight="1" x14ac:dyDescent="0.3">
      <c r="A979" s="161" t="s">
        <v>2306</v>
      </c>
      <c r="B979" s="162" t="s">
        <v>819</v>
      </c>
      <c r="C979" s="170">
        <v>1679.34</v>
      </c>
      <c r="D979" s="171">
        <v>1679.34</v>
      </c>
      <c r="E979" s="165" t="s">
        <v>4078</v>
      </c>
      <c r="F979" s="166" t="s">
        <v>3459</v>
      </c>
      <c r="G979" s="172">
        <f>VLOOKUP(A979,РАСЧЕТ!$A$3:$AW$1220,49,0)</f>
        <v>3210.2631863020833</v>
      </c>
      <c r="H979" s="172">
        <f t="shared" si="15"/>
        <v>1530.9231863020834</v>
      </c>
    </row>
    <row r="980" spans="1:8" ht="12.6" customHeight="1" x14ac:dyDescent="0.3">
      <c r="A980" s="161" t="s">
        <v>1746</v>
      </c>
      <c r="B980" s="162" t="s">
        <v>1004</v>
      </c>
      <c r="C980" s="170">
        <v>2581.2800000000002</v>
      </c>
      <c r="D980" s="171">
        <v>2581.2800000000002</v>
      </c>
      <c r="E980" s="165" t="s">
        <v>4078</v>
      </c>
      <c r="F980" s="166" t="s">
        <v>3225</v>
      </c>
      <c r="G980" s="172">
        <f>VLOOKUP(A980,РАСЧЕТ!$A$3:$AW$1220,49,0)</f>
        <v>3465.1024242629451</v>
      </c>
      <c r="H980" s="172">
        <f t="shared" si="15"/>
        <v>883.82242426294488</v>
      </c>
    </row>
    <row r="981" spans="1:8" ht="12.6" customHeight="1" x14ac:dyDescent="0.3">
      <c r="A981" s="161" t="s">
        <v>1740</v>
      </c>
      <c r="B981" s="162" t="s">
        <v>847</v>
      </c>
      <c r="C981" s="170">
        <v>1395.87</v>
      </c>
      <c r="D981" s="171">
        <v>1395.87</v>
      </c>
      <c r="E981" s="165" t="s">
        <v>4078</v>
      </c>
      <c r="F981" s="166" t="s">
        <v>3226</v>
      </c>
      <c r="G981" s="172">
        <f>VLOOKUP(A981,РАСЧЕТ!$A$3:$AW$1220,49,0)</f>
        <v>1873.8074673634896</v>
      </c>
      <c r="H981" s="172">
        <f t="shared" si="15"/>
        <v>477.93746736348976</v>
      </c>
    </row>
    <row r="982" spans="1:8" ht="12.6" customHeight="1" x14ac:dyDescent="0.3">
      <c r="A982" s="161" t="s">
        <v>2351</v>
      </c>
      <c r="B982" s="162" t="s">
        <v>834</v>
      </c>
      <c r="C982" s="170">
        <v>1447.41</v>
      </c>
      <c r="D982" s="171">
        <v>1447.41</v>
      </c>
      <c r="E982" s="165" t="s">
        <v>4078</v>
      </c>
      <c r="F982" s="166" t="s">
        <v>3227</v>
      </c>
      <c r="G982" s="172">
        <f>VLOOKUP(A982,РАСЧЕТ!$A$3:$AW$1220,49,0)</f>
        <v>2288.3322960832061</v>
      </c>
      <c r="H982" s="172">
        <f t="shared" si="15"/>
        <v>840.92229608320599</v>
      </c>
    </row>
    <row r="983" spans="1:8" ht="12.6" customHeight="1" x14ac:dyDescent="0.3">
      <c r="A983" s="161" t="s">
        <v>1820</v>
      </c>
      <c r="B983" s="162" t="s">
        <v>838</v>
      </c>
      <c r="C983" s="170">
        <v>2615.64</v>
      </c>
      <c r="D983" s="171">
        <v>2615.64</v>
      </c>
      <c r="E983" s="165" t="s">
        <v>4078</v>
      </c>
      <c r="F983" s="166" t="s">
        <v>3228</v>
      </c>
      <c r="G983" s="172">
        <f>VLOOKUP(A983,РАСЧЕТ!$A$3:$AW$1220,49,0)</f>
        <v>4141.8696355145776</v>
      </c>
      <c r="H983" s="172">
        <f t="shared" si="15"/>
        <v>1526.2296355145777</v>
      </c>
    </row>
    <row r="984" spans="1:8" ht="12.6" customHeight="1" x14ac:dyDescent="0.3">
      <c r="A984" s="161" t="s">
        <v>2075</v>
      </c>
      <c r="B984" s="162" t="s">
        <v>1186</v>
      </c>
      <c r="C984" s="170">
        <v>1687.93</v>
      </c>
      <c r="D984" s="171">
        <v>1687.93</v>
      </c>
      <c r="E984" s="165" t="s">
        <v>4078</v>
      </c>
      <c r="F984" s="166" t="s">
        <v>3229</v>
      </c>
      <c r="G984" s="172">
        <f>VLOOKUP(A984,РАСЧЕТ!$A$3:$AW$1220,49,0)</f>
        <v>2265.8656451503116</v>
      </c>
      <c r="H984" s="172">
        <f t="shared" si="15"/>
        <v>577.93564515031153</v>
      </c>
    </row>
    <row r="985" spans="1:8" ht="12.6" customHeight="1" x14ac:dyDescent="0.3">
      <c r="A985" s="161" t="s">
        <v>1896</v>
      </c>
      <c r="B985" s="162" t="s">
        <v>850</v>
      </c>
      <c r="C985" s="170">
        <v>1378.69</v>
      </c>
      <c r="D985" s="171">
        <v>1378.69</v>
      </c>
      <c r="E985" s="165" t="s">
        <v>4078</v>
      </c>
      <c r="F985" s="166" t="s">
        <v>3230</v>
      </c>
      <c r="G985" s="172">
        <f>VLOOKUP(A985,РАСЧЕТ!$A$3:$AW$1220,49,0)</f>
        <v>1850.7452216113236</v>
      </c>
      <c r="H985" s="172">
        <f t="shared" si="15"/>
        <v>472.05522161132353</v>
      </c>
    </row>
    <row r="986" spans="1:8" ht="12.6" customHeight="1" x14ac:dyDescent="0.3">
      <c r="A986" s="161" t="s">
        <v>1747</v>
      </c>
      <c r="B986" s="162" t="s">
        <v>1135</v>
      </c>
      <c r="C986" s="170">
        <v>1365.8</v>
      </c>
      <c r="D986" s="171">
        <v>1365.8</v>
      </c>
      <c r="E986" s="165" t="s">
        <v>4078</v>
      </c>
      <c r="F986" s="166" t="s">
        <v>3231</v>
      </c>
      <c r="G986" s="172">
        <f>VLOOKUP(A986,РАСЧЕТ!$A$3:$AW$1220,49,0)</f>
        <v>3445.2928977923975</v>
      </c>
      <c r="H986" s="172">
        <f t="shared" si="15"/>
        <v>2079.4928977923973</v>
      </c>
    </row>
    <row r="987" spans="1:8" ht="12.6" customHeight="1" x14ac:dyDescent="0.3">
      <c r="A987" s="161" t="s">
        <v>1706</v>
      </c>
      <c r="B987" s="162" t="s">
        <v>268</v>
      </c>
      <c r="C987" s="170">
        <v>3466.05</v>
      </c>
      <c r="D987" s="171">
        <v>3466.05</v>
      </c>
      <c r="E987" s="165" t="s">
        <v>4078</v>
      </c>
      <c r="F987" s="166" t="s">
        <v>2772</v>
      </c>
      <c r="G987" s="172">
        <f>VLOOKUP(A987,РАСЧЕТ!$A$3:$AW$1220,49,0)</f>
        <v>4652.8080804994961</v>
      </c>
      <c r="H987" s="172">
        <f t="shared" si="15"/>
        <v>1186.7580804994959</v>
      </c>
    </row>
    <row r="988" spans="1:8" ht="12.6" customHeight="1" x14ac:dyDescent="0.3">
      <c r="A988" s="161" t="s">
        <v>1906</v>
      </c>
      <c r="B988" s="162" t="s">
        <v>1128</v>
      </c>
      <c r="C988" s="170">
        <v>1679.34</v>
      </c>
      <c r="D988" s="171">
        <v>1679.34</v>
      </c>
      <c r="E988" s="165" t="s">
        <v>4078</v>
      </c>
      <c r="F988" s="166" t="s">
        <v>3232</v>
      </c>
      <c r="G988" s="172">
        <f>VLOOKUP(A988,РАСЧЕТ!$A$3:$AW$1220,49,0)</f>
        <v>1960.8089454715102</v>
      </c>
      <c r="H988" s="172">
        <f t="shared" si="15"/>
        <v>281.46894547151032</v>
      </c>
    </row>
    <row r="989" spans="1:8" ht="12.6" customHeight="1" x14ac:dyDescent="0.3">
      <c r="A989" s="161" t="s">
        <v>1686</v>
      </c>
      <c r="B989" s="162" t="s">
        <v>1154</v>
      </c>
      <c r="C989" s="170">
        <v>2581.2800000000002</v>
      </c>
      <c r="D989" s="171">
        <v>2581.2800000000002</v>
      </c>
      <c r="E989" s="165" t="s">
        <v>4078</v>
      </c>
      <c r="F989" s="166" t="s">
        <v>3233</v>
      </c>
      <c r="G989" s="172">
        <f>VLOOKUP(A989,РАСЧЕТ!$A$3:$AW$1220,49,0)</f>
        <v>3465.1024242629451</v>
      </c>
      <c r="H989" s="172">
        <f t="shared" si="15"/>
        <v>883.82242426294488</v>
      </c>
    </row>
    <row r="990" spans="1:8" ht="12.6" customHeight="1" x14ac:dyDescent="0.3">
      <c r="A990" s="161" t="s">
        <v>1878</v>
      </c>
      <c r="B990" s="162" t="s">
        <v>871</v>
      </c>
      <c r="C990" s="170">
        <v>1395.87</v>
      </c>
      <c r="D990" s="171">
        <v>1395.87</v>
      </c>
      <c r="E990" s="165" t="s">
        <v>4078</v>
      </c>
      <c r="F990" s="166" t="s">
        <v>3234</v>
      </c>
      <c r="G990" s="172">
        <f>VLOOKUP(A990,РАСЧЕТ!$A$3:$AW$1220,49,0)</f>
        <v>1873.8074673634896</v>
      </c>
      <c r="H990" s="172">
        <f t="shared" si="15"/>
        <v>477.93746736348976</v>
      </c>
    </row>
    <row r="991" spans="1:8" ht="12.6" customHeight="1" x14ac:dyDescent="0.3">
      <c r="A991" s="161" t="s">
        <v>1690</v>
      </c>
      <c r="B991" s="162" t="s">
        <v>1187</v>
      </c>
      <c r="C991" s="170">
        <v>1447.41</v>
      </c>
      <c r="D991" s="171">
        <v>1447.41</v>
      </c>
      <c r="E991" s="165" t="s">
        <v>4078</v>
      </c>
      <c r="F991" s="166" t="s">
        <v>3235</v>
      </c>
      <c r="G991" s="172">
        <f>VLOOKUP(A991,РАСЧЕТ!$A$3:$AW$1220,49,0)</f>
        <v>1942.9942046199881</v>
      </c>
      <c r="H991" s="172">
        <f t="shared" si="15"/>
        <v>495.58420461998799</v>
      </c>
    </row>
    <row r="992" spans="1:8" ht="12.6" customHeight="1" x14ac:dyDescent="0.3">
      <c r="A992" s="161" t="s">
        <v>2031</v>
      </c>
      <c r="B992" s="162" t="s">
        <v>1183</v>
      </c>
      <c r="C992" s="170">
        <v>2615.64</v>
      </c>
      <c r="D992" s="171">
        <v>2615.64</v>
      </c>
      <c r="E992" s="165" t="s">
        <v>4078</v>
      </c>
      <c r="F992" s="166" t="s">
        <v>3236</v>
      </c>
      <c r="G992" s="172">
        <f>VLOOKUP(A992,РАСЧЕТ!$A$3:$AW$1220,49,0)</f>
        <v>4208.5071950255406</v>
      </c>
      <c r="H992" s="172">
        <f t="shared" si="15"/>
        <v>1592.8671950255407</v>
      </c>
    </row>
    <row r="993" spans="1:8" ht="12.6" customHeight="1" x14ac:dyDescent="0.3">
      <c r="A993" s="161" t="s">
        <v>2344</v>
      </c>
      <c r="B993" s="162" t="s">
        <v>1195</v>
      </c>
      <c r="C993" s="170">
        <v>1687.93</v>
      </c>
      <c r="D993" s="171">
        <v>1687.93</v>
      </c>
      <c r="E993" s="165" t="s">
        <v>4078</v>
      </c>
      <c r="F993" s="166" t="s">
        <v>3466</v>
      </c>
      <c r="G993" s="172">
        <f>VLOOKUP(A993,РАСЧЕТ!$A$3:$AW$1220,49,0)</f>
        <v>2265.8656451503116</v>
      </c>
      <c r="H993" s="172">
        <f t="shared" si="15"/>
        <v>577.93564515031153</v>
      </c>
    </row>
    <row r="994" spans="1:8" ht="12.6" customHeight="1" x14ac:dyDescent="0.3">
      <c r="A994" s="161" t="s">
        <v>1372</v>
      </c>
      <c r="B994" s="162" t="s">
        <v>874</v>
      </c>
      <c r="C994" s="170">
        <v>1378.69</v>
      </c>
      <c r="D994" s="171">
        <v>1378.69</v>
      </c>
      <c r="E994" s="165" t="s">
        <v>4078</v>
      </c>
      <c r="F994" s="166" t="s">
        <v>3237</v>
      </c>
      <c r="G994" s="172">
        <f>VLOOKUP(A994,РАСЧЕТ!$A$3:$AW$1220,49,0)</f>
        <v>830.87007189479709</v>
      </c>
      <c r="H994" s="172">
        <f t="shared" si="15"/>
        <v>-547.81992810520296</v>
      </c>
    </row>
    <row r="995" spans="1:8" ht="12.6" customHeight="1" x14ac:dyDescent="0.3">
      <c r="A995" s="161" t="s">
        <v>2356</v>
      </c>
      <c r="B995" s="162" t="s">
        <v>1136</v>
      </c>
      <c r="C995" s="170">
        <v>1365.8</v>
      </c>
      <c r="D995" s="171">
        <v>1365.8</v>
      </c>
      <c r="E995" s="165" t="s">
        <v>4078</v>
      </c>
      <c r="F995" s="166" t="s">
        <v>3437</v>
      </c>
      <c r="G995" s="172">
        <f>VLOOKUP(A995,РАСЧЕТ!$A$3:$AW$1220,49,0)</f>
        <v>1833.448537297199</v>
      </c>
      <c r="H995" s="172">
        <f t="shared" si="15"/>
        <v>467.64853729719903</v>
      </c>
    </row>
    <row r="996" spans="1:8" ht="12.6" customHeight="1" x14ac:dyDescent="0.3">
      <c r="A996" s="161" t="s">
        <v>1723</v>
      </c>
      <c r="B996" s="162" t="s">
        <v>940</v>
      </c>
      <c r="C996" s="170">
        <v>1679.34</v>
      </c>
      <c r="D996" s="171">
        <v>1679.34</v>
      </c>
      <c r="E996" s="165" t="s">
        <v>4078</v>
      </c>
      <c r="F996" s="166" t="s">
        <v>3238</v>
      </c>
      <c r="G996" s="172">
        <f>VLOOKUP(A996,РАСЧЕТ!$A$3:$AW$1220,49,0)</f>
        <v>2254.3345222742287</v>
      </c>
      <c r="H996" s="172">
        <f t="shared" si="15"/>
        <v>574.99452227422876</v>
      </c>
    </row>
    <row r="997" spans="1:8" ht="12.6" customHeight="1" x14ac:dyDescent="0.3">
      <c r="A997" s="161" t="s">
        <v>2297</v>
      </c>
      <c r="B997" s="162" t="s">
        <v>812</v>
      </c>
      <c r="C997" s="170">
        <v>2581.2800000000002</v>
      </c>
      <c r="D997" s="171">
        <v>2581.2800000000002</v>
      </c>
      <c r="E997" s="165" t="s">
        <v>4078</v>
      </c>
      <c r="F997" s="166" t="s">
        <v>3490</v>
      </c>
      <c r="G997" s="172">
        <f>VLOOKUP(A997,РАСЧЕТ!$A$3:$AW$1220,49,0)</f>
        <v>1555.6165520522525</v>
      </c>
      <c r="H997" s="172">
        <f t="shared" si="15"/>
        <v>-1025.6634479477477</v>
      </c>
    </row>
    <row r="998" spans="1:8" ht="12.6" customHeight="1" x14ac:dyDescent="0.3">
      <c r="A998" s="161" t="s">
        <v>1758</v>
      </c>
      <c r="B998" s="162" t="s">
        <v>318</v>
      </c>
      <c r="C998" s="170">
        <v>2396.6</v>
      </c>
      <c r="D998" s="171">
        <v>2396.6</v>
      </c>
      <c r="E998" s="165" t="s">
        <v>4078</v>
      </c>
      <c r="F998" s="166" t="s">
        <v>2773</v>
      </c>
      <c r="G998" s="172">
        <f>VLOOKUP(A998,РАСЧЕТ!$A$3:$AW$1220,49,0)</f>
        <v>3217.1832824271601</v>
      </c>
      <c r="H998" s="172">
        <f t="shared" si="15"/>
        <v>820.58328242716016</v>
      </c>
    </row>
    <row r="999" spans="1:8" ht="12.6" customHeight="1" x14ac:dyDescent="0.3">
      <c r="A999" s="161" t="s">
        <v>1687</v>
      </c>
      <c r="B999" s="162" t="s">
        <v>852</v>
      </c>
      <c r="C999" s="170">
        <v>1395.87</v>
      </c>
      <c r="D999" s="171">
        <v>1395.87</v>
      </c>
      <c r="E999" s="165" t="s">
        <v>4078</v>
      </c>
      <c r="F999" s="166" t="s">
        <v>3239</v>
      </c>
      <c r="G999" s="172">
        <f>VLOOKUP(A999,РАСЧЕТ!$A$3:$AW$1220,49,0)</f>
        <v>1873.8074673634896</v>
      </c>
      <c r="H999" s="172">
        <f t="shared" si="15"/>
        <v>477.93746736348976</v>
      </c>
    </row>
    <row r="1000" spans="1:8" ht="12.6" customHeight="1" x14ac:dyDescent="0.3">
      <c r="A1000" s="161" t="s">
        <v>1754</v>
      </c>
      <c r="B1000" s="162" t="s">
        <v>927</v>
      </c>
      <c r="C1000" s="170">
        <v>1447.41</v>
      </c>
      <c r="D1000" s="171">
        <v>1447.41</v>
      </c>
      <c r="E1000" s="165" t="s">
        <v>4078</v>
      </c>
      <c r="F1000" s="166" t="s">
        <v>3240</v>
      </c>
      <c r="G1000" s="172">
        <f>VLOOKUP(A1000,РАСЧЕТ!$A$3:$AW$1220,49,0)</f>
        <v>2205.8683161883878</v>
      </c>
      <c r="H1000" s="172">
        <f t="shared" si="15"/>
        <v>758.4583161883877</v>
      </c>
    </row>
    <row r="1001" spans="1:8" ht="12.6" customHeight="1" x14ac:dyDescent="0.3">
      <c r="A1001" s="161" t="s">
        <v>1816</v>
      </c>
      <c r="B1001" s="162" t="s">
        <v>835</v>
      </c>
      <c r="C1001" s="170">
        <v>2615.64</v>
      </c>
      <c r="D1001" s="171">
        <v>2615.64</v>
      </c>
      <c r="E1001" s="165" t="s">
        <v>4078</v>
      </c>
      <c r="F1001" s="166" t="s">
        <v>3241</v>
      </c>
      <c r="G1001" s="172">
        <f>VLOOKUP(A1001,РАСЧЕТ!$A$3:$AW$1220,49,0)</f>
        <v>3541.2986304220149</v>
      </c>
      <c r="H1001" s="172">
        <f t="shared" si="15"/>
        <v>925.65863042201499</v>
      </c>
    </row>
    <row r="1002" spans="1:8" ht="12.6" customHeight="1" x14ac:dyDescent="0.3">
      <c r="A1002" s="161" t="s">
        <v>1877</v>
      </c>
      <c r="B1002" s="162" t="s">
        <v>856</v>
      </c>
      <c r="C1002" s="170">
        <v>1687.93</v>
      </c>
      <c r="D1002" s="171">
        <v>1687.93</v>
      </c>
      <c r="E1002" s="165" t="s">
        <v>4078</v>
      </c>
      <c r="F1002" s="166" t="s">
        <v>3242</v>
      </c>
      <c r="G1002" s="172">
        <f>VLOOKUP(A1002,РАСЧЕТ!$A$3:$AW$1220,49,0)</f>
        <v>2265.8656451503116</v>
      </c>
      <c r="H1002" s="172">
        <f t="shared" si="15"/>
        <v>577.93564515031153</v>
      </c>
    </row>
    <row r="1003" spans="1:8" ht="12.6" customHeight="1" x14ac:dyDescent="0.3">
      <c r="A1003" s="161" t="s">
        <v>2357</v>
      </c>
      <c r="B1003" s="162" t="s">
        <v>829</v>
      </c>
      <c r="C1003" s="170">
        <v>1378.69</v>
      </c>
      <c r="D1003" s="171">
        <v>1378.69</v>
      </c>
      <c r="E1003" s="165" t="s">
        <v>4078</v>
      </c>
      <c r="F1003" s="166" t="s">
        <v>3438</v>
      </c>
      <c r="G1003" s="172">
        <f>VLOOKUP(A1003,РАСЧЕТ!$A$3:$AW$1220,49,0)</f>
        <v>1850.7452216113236</v>
      </c>
      <c r="H1003" s="172">
        <f t="shared" si="15"/>
        <v>472.05522161132353</v>
      </c>
    </row>
    <row r="1004" spans="1:8" ht="12.6" customHeight="1" x14ac:dyDescent="0.3">
      <c r="A1004" s="161" t="s">
        <v>2048</v>
      </c>
      <c r="B1004" s="162" t="s">
        <v>1138</v>
      </c>
      <c r="C1004" s="170">
        <v>1365.8</v>
      </c>
      <c r="D1004" s="171">
        <v>1365.8</v>
      </c>
      <c r="E1004" s="165" t="s">
        <v>4078</v>
      </c>
      <c r="F1004" s="166" t="s">
        <v>3243</v>
      </c>
      <c r="G1004" s="172">
        <f>VLOOKUP(A1004,РАСЧЕТ!$A$3:$AW$1220,49,0)</f>
        <v>2428.2371457563104</v>
      </c>
      <c r="H1004" s="172">
        <f t="shared" si="15"/>
        <v>1062.4371457563104</v>
      </c>
    </row>
    <row r="1005" spans="1:8" ht="12.6" customHeight="1" x14ac:dyDescent="0.3">
      <c r="A1005" s="161" t="s">
        <v>1769</v>
      </c>
      <c r="B1005" s="162" t="s">
        <v>607</v>
      </c>
      <c r="C1005" s="170">
        <v>1679.34</v>
      </c>
      <c r="D1005" s="171">
        <v>1679.34</v>
      </c>
      <c r="E1005" s="165" t="s">
        <v>4078</v>
      </c>
      <c r="F1005" s="166" t="s">
        <v>3244</v>
      </c>
      <c r="G1005" s="172">
        <f>VLOOKUP(A1005,РАСЧЕТ!$A$3:$AW$1220,49,0)</f>
        <v>2254.3345222742287</v>
      </c>
      <c r="H1005" s="172">
        <f t="shared" si="15"/>
        <v>574.99452227422876</v>
      </c>
    </row>
    <row r="1006" spans="1:8" ht="12.6" customHeight="1" x14ac:dyDescent="0.3">
      <c r="A1006" s="161" t="s">
        <v>1897</v>
      </c>
      <c r="B1006" s="162" t="s">
        <v>622</v>
      </c>
      <c r="C1006" s="170">
        <v>2581.2800000000002</v>
      </c>
      <c r="D1006" s="171">
        <v>2581.2800000000002</v>
      </c>
      <c r="E1006" s="165" t="s">
        <v>4078</v>
      </c>
      <c r="F1006" s="166" t="s">
        <v>3245</v>
      </c>
      <c r="G1006" s="172">
        <f>VLOOKUP(A1006,РАСЧЕТ!$A$3:$AW$1220,49,0)</f>
        <v>3465.1024242629451</v>
      </c>
      <c r="H1006" s="172">
        <f t="shared" si="15"/>
        <v>883.82242426294488</v>
      </c>
    </row>
    <row r="1007" spans="1:8" ht="12.6" customHeight="1" x14ac:dyDescent="0.3">
      <c r="A1007" s="161" t="s">
        <v>1732</v>
      </c>
      <c r="B1007" s="162" t="s">
        <v>880</v>
      </c>
      <c r="C1007" s="170">
        <v>1395.87</v>
      </c>
      <c r="D1007" s="171">
        <v>1395.87</v>
      </c>
      <c r="E1007" s="165" t="s">
        <v>4078</v>
      </c>
      <c r="F1007" s="166" t="s">
        <v>3246</v>
      </c>
      <c r="G1007" s="172">
        <f>VLOOKUP(A1007,РАСЧЕТ!$A$3:$AW$1220,49,0)</f>
        <v>2835.3525614054993</v>
      </c>
      <c r="H1007" s="172">
        <f t="shared" si="15"/>
        <v>1439.4825614054994</v>
      </c>
    </row>
    <row r="1008" spans="1:8" ht="12.6" customHeight="1" x14ac:dyDescent="0.3">
      <c r="A1008" s="161" t="s">
        <v>1689</v>
      </c>
      <c r="B1008" s="162" t="s">
        <v>1130</v>
      </c>
      <c r="C1008" s="170">
        <v>1447.41</v>
      </c>
      <c r="D1008" s="171">
        <v>1447.41</v>
      </c>
      <c r="E1008" s="165" t="s">
        <v>4078</v>
      </c>
      <c r="F1008" s="166" t="s">
        <v>3247</v>
      </c>
      <c r="G1008" s="172">
        <f>VLOOKUP(A1008,РАСЧЕТ!$A$3:$AW$1220,49,0)</f>
        <v>1469.5232835922377</v>
      </c>
      <c r="H1008" s="172">
        <f t="shared" si="15"/>
        <v>22.113283592237622</v>
      </c>
    </row>
    <row r="1009" spans="1:8" ht="12.6" customHeight="1" x14ac:dyDescent="0.3">
      <c r="A1009" s="161" t="s">
        <v>1717</v>
      </c>
      <c r="B1009" s="162" t="s">
        <v>345</v>
      </c>
      <c r="C1009" s="170">
        <v>2392.3000000000002</v>
      </c>
      <c r="D1009" s="171">
        <v>2392.3000000000002</v>
      </c>
      <c r="E1009" s="165" t="s">
        <v>4078</v>
      </c>
      <c r="F1009" s="166" t="s">
        <v>2774</v>
      </c>
      <c r="G1009" s="172">
        <f>VLOOKUP(A1009,РАСЧЕТ!$A$3:$AW$1220,49,0)</f>
        <v>3211.4177209891191</v>
      </c>
      <c r="H1009" s="172">
        <f t="shared" si="15"/>
        <v>819.11772098911888</v>
      </c>
    </row>
    <row r="1010" spans="1:8" ht="12.6" customHeight="1" x14ac:dyDescent="0.3">
      <c r="A1010" s="161" t="s">
        <v>1677</v>
      </c>
      <c r="B1010" s="162" t="s">
        <v>832</v>
      </c>
      <c r="C1010" s="170">
        <v>2615.64</v>
      </c>
      <c r="D1010" s="171">
        <v>2615.64</v>
      </c>
      <c r="E1010" s="165" t="s">
        <v>4078</v>
      </c>
      <c r="F1010" s="166" t="s">
        <v>3248</v>
      </c>
      <c r="G1010" s="172">
        <f>VLOOKUP(A1010,РАСЧЕТ!$A$3:$AW$1220,49,0)</f>
        <v>1576.3235943424654</v>
      </c>
      <c r="H1010" s="172">
        <f t="shared" si="15"/>
        <v>-1039.3164056575345</v>
      </c>
    </row>
    <row r="1011" spans="1:8" ht="12.6" customHeight="1" x14ac:dyDescent="0.3">
      <c r="A1011" s="161" t="s">
        <v>1880</v>
      </c>
      <c r="B1011" s="162" t="s">
        <v>679</v>
      </c>
      <c r="C1011" s="170">
        <v>1687.93</v>
      </c>
      <c r="D1011" s="171">
        <v>1687.93</v>
      </c>
      <c r="E1011" s="165" t="s">
        <v>4078</v>
      </c>
      <c r="F1011" s="166" t="s">
        <v>3249</v>
      </c>
      <c r="G1011" s="172">
        <f>VLOOKUP(A1011,РАСЧЕТ!$A$3:$AW$1220,49,0)</f>
        <v>2015.1309061833992</v>
      </c>
      <c r="H1011" s="172">
        <f t="shared" si="15"/>
        <v>327.20090618339918</v>
      </c>
    </row>
    <row r="1012" spans="1:8" ht="12.6" customHeight="1" x14ac:dyDescent="0.3">
      <c r="A1012" s="161" t="s">
        <v>1696</v>
      </c>
      <c r="B1012" s="162" t="s">
        <v>956</v>
      </c>
      <c r="C1012" s="170">
        <v>1378.69</v>
      </c>
      <c r="D1012" s="171">
        <v>1378.69</v>
      </c>
      <c r="E1012" s="165" t="s">
        <v>4078</v>
      </c>
      <c r="F1012" s="166" t="s">
        <v>3250</v>
      </c>
      <c r="G1012" s="172">
        <f>VLOOKUP(A1012,РАСЧЕТ!$A$3:$AW$1220,49,0)</f>
        <v>1850.7452216113236</v>
      </c>
      <c r="H1012" s="172">
        <f t="shared" si="15"/>
        <v>472.05522161132353</v>
      </c>
    </row>
    <row r="1013" spans="1:8" ht="12.6" customHeight="1" x14ac:dyDescent="0.3">
      <c r="A1013" s="161" t="s">
        <v>1364</v>
      </c>
      <c r="B1013" s="162" t="s">
        <v>928</v>
      </c>
      <c r="C1013" s="170">
        <v>1365.8</v>
      </c>
      <c r="D1013" s="171">
        <v>1365.8</v>
      </c>
      <c r="E1013" s="165" t="s">
        <v>4078</v>
      </c>
      <c r="F1013" s="166" t="s">
        <v>3251</v>
      </c>
      <c r="G1013" s="172">
        <f>VLOOKUP(A1013,РАСЧЕТ!$A$3:$AW$1220,49,0)</f>
        <v>1833.448537297199</v>
      </c>
      <c r="H1013" s="172">
        <f t="shared" si="15"/>
        <v>467.64853729719903</v>
      </c>
    </row>
    <row r="1014" spans="1:8" ht="12.6" customHeight="1" x14ac:dyDescent="0.3">
      <c r="A1014" s="161" t="s">
        <v>1729</v>
      </c>
      <c r="B1014" s="162" t="s">
        <v>813</v>
      </c>
      <c r="C1014" s="170">
        <v>1679.34</v>
      </c>
      <c r="D1014" s="171">
        <v>1679.34</v>
      </c>
      <c r="E1014" s="165" t="s">
        <v>4078</v>
      </c>
      <c r="F1014" s="166" t="s">
        <v>3252</v>
      </c>
      <c r="G1014" s="172">
        <f>VLOOKUP(A1014,РАСЧЕТ!$A$3:$AW$1220,49,0)</f>
        <v>2254.3345222742287</v>
      </c>
      <c r="H1014" s="172">
        <f t="shared" si="15"/>
        <v>574.99452227422876</v>
      </c>
    </row>
    <row r="1015" spans="1:8" ht="12.6" customHeight="1" x14ac:dyDescent="0.3">
      <c r="A1015" s="161" t="s">
        <v>1765</v>
      </c>
      <c r="B1015" s="162" t="s">
        <v>891</v>
      </c>
      <c r="C1015" s="170">
        <v>2581.2800000000002</v>
      </c>
      <c r="D1015" s="171">
        <v>2581.2800000000002</v>
      </c>
      <c r="E1015" s="165" t="s">
        <v>4078</v>
      </c>
      <c r="F1015" s="166" t="s">
        <v>3253</v>
      </c>
      <c r="G1015" s="172">
        <f>VLOOKUP(A1015,РАСЧЕТ!$A$3:$AW$1220,49,0)</f>
        <v>3465.1024242629451</v>
      </c>
      <c r="H1015" s="172">
        <f t="shared" si="15"/>
        <v>883.82242426294488</v>
      </c>
    </row>
    <row r="1016" spans="1:8" ht="12.6" customHeight="1" x14ac:dyDescent="0.3">
      <c r="A1016" s="161" t="s">
        <v>1770</v>
      </c>
      <c r="B1016" s="162" t="s">
        <v>672</v>
      </c>
      <c r="C1016" s="170">
        <v>1395.87</v>
      </c>
      <c r="D1016" s="171">
        <v>1395.87</v>
      </c>
      <c r="E1016" s="165" t="s">
        <v>4078</v>
      </c>
      <c r="F1016" s="166" t="s">
        <v>3254</v>
      </c>
      <c r="G1016" s="172">
        <f>VLOOKUP(A1016,РАСЧЕТ!$A$3:$AW$1220,49,0)</f>
        <v>1873.8074673634896</v>
      </c>
      <c r="H1016" s="172">
        <f t="shared" si="15"/>
        <v>477.93746736348976</v>
      </c>
    </row>
    <row r="1017" spans="1:8" ht="12.6" customHeight="1" x14ac:dyDescent="0.3">
      <c r="A1017" s="161" t="s">
        <v>1722</v>
      </c>
      <c r="B1017" s="162" t="s">
        <v>830</v>
      </c>
      <c r="C1017" s="170">
        <v>1447.41</v>
      </c>
      <c r="D1017" s="171">
        <v>1447.41</v>
      </c>
      <c r="E1017" s="165" t="s">
        <v>4078</v>
      </c>
      <c r="F1017" s="166" t="s">
        <v>3255</v>
      </c>
      <c r="G1017" s="172">
        <f>VLOOKUP(A1017,РАСЧЕТ!$A$3:$AW$1220,49,0)</f>
        <v>1942.9942046199881</v>
      </c>
      <c r="H1017" s="172">
        <f t="shared" si="15"/>
        <v>495.58420461998799</v>
      </c>
    </row>
    <row r="1018" spans="1:8" ht="12.6" customHeight="1" x14ac:dyDescent="0.3">
      <c r="A1018" s="161" t="s">
        <v>1743</v>
      </c>
      <c r="B1018" s="162" t="s">
        <v>941</v>
      </c>
      <c r="C1018" s="170">
        <v>2615.64</v>
      </c>
      <c r="D1018" s="171">
        <v>2615.64</v>
      </c>
      <c r="E1018" s="165" t="s">
        <v>4078</v>
      </c>
      <c r="F1018" s="166" t="s">
        <v>3256</v>
      </c>
      <c r="G1018" s="172">
        <f>VLOOKUP(A1018,РАСЧЕТ!$A$3:$AW$1220,49,0)</f>
        <v>3511.2269157672772</v>
      </c>
      <c r="H1018" s="172">
        <f t="shared" si="15"/>
        <v>895.58691576727733</v>
      </c>
    </row>
    <row r="1019" spans="1:8" ht="12.6" customHeight="1" x14ac:dyDescent="0.3">
      <c r="A1019" s="161" t="s">
        <v>1881</v>
      </c>
      <c r="B1019" s="162" t="s">
        <v>963</v>
      </c>
      <c r="C1019" s="170">
        <v>1687.93</v>
      </c>
      <c r="D1019" s="171">
        <v>1687.93</v>
      </c>
      <c r="E1019" s="165" t="s">
        <v>4078</v>
      </c>
      <c r="F1019" s="166" t="s">
        <v>3257</v>
      </c>
      <c r="G1019" s="172">
        <f>VLOOKUP(A1019,РАСЧЕТ!$A$3:$AW$1220,49,0)</f>
        <v>2265.8656451503116</v>
      </c>
      <c r="H1019" s="172">
        <f t="shared" si="15"/>
        <v>577.93564515031153</v>
      </c>
    </row>
    <row r="1020" spans="1:8" ht="12.6" customHeight="1" x14ac:dyDescent="0.3">
      <c r="A1020" s="161" t="s">
        <v>1738</v>
      </c>
      <c r="B1020" s="162" t="s">
        <v>232</v>
      </c>
      <c r="C1020" s="170">
        <v>2396.6</v>
      </c>
      <c r="D1020" s="171">
        <v>2396.6</v>
      </c>
      <c r="E1020" s="165" t="s">
        <v>4078</v>
      </c>
      <c r="F1020" s="166" t="s">
        <v>2724</v>
      </c>
      <c r="G1020" s="172">
        <f>VLOOKUP(A1020,РАСЧЕТ!$A$3:$AW$1220,49,0)</f>
        <v>2562.9942300326643</v>
      </c>
      <c r="H1020" s="172">
        <f t="shared" si="15"/>
        <v>166.39423003266438</v>
      </c>
    </row>
    <row r="1021" spans="1:8" ht="12.6" customHeight="1" x14ac:dyDescent="0.3">
      <c r="A1021" s="161" t="s">
        <v>1898</v>
      </c>
      <c r="B1021" s="162" t="s">
        <v>329</v>
      </c>
      <c r="C1021" s="170">
        <v>3603.48</v>
      </c>
      <c r="D1021" s="171">
        <v>3603.48</v>
      </c>
      <c r="E1021" s="165" t="s">
        <v>4078</v>
      </c>
      <c r="F1021" s="166" t="s">
        <v>2775</v>
      </c>
      <c r="G1021" s="172">
        <f>VLOOKUP(A1021,РАСЧЕТ!$A$3:$AW$1220,49,0)</f>
        <v>4837.3060465168237</v>
      </c>
      <c r="H1021" s="172">
        <f t="shared" si="15"/>
        <v>1233.8260465168237</v>
      </c>
    </row>
    <row r="1022" spans="1:8" ht="12.6" customHeight="1" x14ac:dyDescent="0.3">
      <c r="A1022" s="161" t="s">
        <v>1791</v>
      </c>
      <c r="B1022" s="162" t="s">
        <v>696</v>
      </c>
      <c r="C1022" s="170">
        <v>1378.69</v>
      </c>
      <c r="D1022" s="171">
        <v>1378.69</v>
      </c>
      <c r="E1022" s="165" t="s">
        <v>4078</v>
      </c>
      <c r="F1022" s="166" t="s">
        <v>3258</v>
      </c>
      <c r="G1022" s="172">
        <f>VLOOKUP(A1022,РАСЧЕТ!$A$3:$AW$1220,49,0)</f>
        <v>1850.7452216113236</v>
      </c>
      <c r="H1022" s="172">
        <f t="shared" si="15"/>
        <v>472.05522161132353</v>
      </c>
    </row>
    <row r="1023" spans="1:8" ht="12.6" customHeight="1" x14ac:dyDescent="0.3">
      <c r="A1023" s="161" t="s">
        <v>1867</v>
      </c>
      <c r="B1023" s="162" t="s">
        <v>842</v>
      </c>
      <c r="C1023" s="170">
        <v>1365.8</v>
      </c>
      <c r="D1023" s="171">
        <v>1365.8</v>
      </c>
      <c r="E1023" s="165" t="s">
        <v>4078</v>
      </c>
      <c r="F1023" s="166" t="s">
        <v>3259</v>
      </c>
      <c r="G1023" s="172">
        <f>VLOOKUP(A1023,РАСЧЕТ!$A$3:$AW$1220,49,0)</f>
        <v>823.10493103596707</v>
      </c>
      <c r="H1023" s="172">
        <f t="shared" si="15"/>
        <v>-542.69506896403288</v>
      </c>
    </row>
    <row r="1024" spans="1:8" ht="12.6" customHeight="1" x14ac:dyDescent="0.3">
      <c r="A1024" s="161" t="s">
        <v>1786</v>
      </c>
      <c r="B1024" s="162" t="s">
        <v>625</v>
      </c>
      <c r="C1024" s="170">
        <v>1679.34</v>
      </c>
      <c r="D1024" s="171">
        <v>1679.34</v>
      </c>
      <c r="E1024" s="165" t="s">
        <v>4078</v>
      </c>
      <c r="F1024" s="166" t="s">
        <v>3260</v>
      </c>
      <c r="G1024" s="172">
        <f>VLOOKUP(A1024,РАСЧЕТ!$A$3:$AW$1220,49,0)</f>
        <v>1675.9333785621382</v>
      </c>
      <c r="H1024" s="172">
        <f t="shared" si="15"/>
        <v>-3.4066214378617587</v>
      </c>
    </row>
    <row r="1025" spans="1:8" ht="12.6" customHeight="1" x14ac:dyDescent="0.3">
      <c r="A1025" s="161" t="s">
        <v>2278</v>
      </c>
      <c r="B1025" s="162" t="s">
        <v>1123</v>
      </c>
      <c r="C1025" s="170">
        <v>2581.2800000000002</v>
      </c>
      <c r="D1025" s="171">
        <v>2581.2800000000002</v>
      </c>
      <c r="E1025" s="165" t="s">
        <v>4078</v>
      </c>
      <c r="F1025" s="166" t="s">
        <v>3489</v>
      </c>
      <c r="G1025" s="172">
        <f>VLOOKUP(A1025,РАСЧЕТ!$A$3:$AW$1220,49,0)</f>
        <v>3535.5850390217674</v>
      </c>
      <c r="H1025" s="172">
        <f t="shared" si="15"/>
        <v>954.30503902176724</v>
      </c>
    </row>
    <row r="1026" spans="1:8" ht="12.6" customHeight="1" x14ac:dyDescent="0.3">
      <c r="A1026" s="161" t="s">
        <v>1890</v>
      </c>
      <c r="B1026" s="162" t="s">
        <v>909</v>
      </c>
      <c r="C1026" s="170">
        <v>1395.87</v>
      </c>
      <c r="D1026" s="171">
        <v>1395.87</v>
      </c>
      <c r="E1026" s="165" t="s">
        <v>4078</v>
      </c>
      <c r="F1026" s="166" t="s">
        <v>3261</v>
      </c>
      <c r="G1026" s="172">
        <f>VLOOKUP(A1026,РАСЧЕТ!$A$3:$AW$1220,49,0)</f>
        <v>1873.8074673634896</v>
      </c>
      <c r="H1026" s="172">
        <f t="shared" ref="H1026:H1089" si="16">G1026-D1026</f>
        <v>477.93746736348976</v>
      </c>
    </row>
    <row r="1027" spans="1:8" ht="12.6" customHeight="1" x14ac:dyDescent="0.3">
      <c r="A1027" s="161" t="s">
        <v>1882</v>
      </c>
      <c r="B1027" s="162" t="s">
        <v>884</v>
      </c>
      <c r="C1027" s="170">
        <v>1447.41</v>
      </c>
      <c r="D1027" s="171">
        <v>1447.41</v>
      </c>
      <c r="E1027" s="165" t="s">
        <v>4078</v>
      </c>
      <c r="F1027" s="166" t="s">
        <v>3262</v>
      </c>
      <c r="G1027" s="172">
        <f>VLOOKUP(A1027,РАСЧЕТ!$A$3:$AW$1220,49,0)</f>
        <v>2529.8934493104512</v>
      </c>
      <c r="H1027" s="172">
        <f t="shared" si="16"/>
        <v>1082.4834493104511</v>
      </c>
    </row>
    <row r="1028" spans="1:8" ht="12.6" customHeight="1" x14ac:dyDescent="0.3">
      <c r="A1028" s="161" t="s">
        <v>2266</v>
      </c>
      <c r="B1028" s="162" t="s">
        <v>645</v>
      </c>
      <c r="C1028" s="170">
        <v>2615.64</v>
      </c>
      <c r="D1028" s="171">
        <v>2615.64</v>
      </c>
      <c r="E1028" s="165" t="s">
        <v>4078</v>
      </c>
      <c r="F1028" s="166" t="s">
        <v>3491</v>
      </c>
      <c r="G1028" s="172">
        <f>VLOOKUP(A1028,РАСЧЕТ!$A$3:$AW$1220,49,0)</f>
        <v>6197.6383464278142</v>
      </c>
      <c r="H1028" s="172">
        <f t="shared" si="16"/>
        <v>3581.9983464278143</v>
      </c>
    </row>
    <row r="1029" spans="1:8" ht="12.6" customHeight="1" x14ac:dyDescent="0.3">
      <c r="A1029" s="161" t="s">
        <v>2302</v>
      </c>
      <c r="B1029" s="162" t="s">
        <v>912</v>
      </c>
      <c r="C1029" s="170">
        <v>1687.93</v>
      </c>
      <c r="D1029" s="171">
        <v>1687.93</v>
      </c>
      <c r="E1029" s="165" t="s">
        <v>4078</v>
      </c>
      <c r="F1029" s="166" t="s">
        <v>3467</v>
      </c>
      <c r="G1029" s="172">
        <f>VLOOKUP(A1029,РАСЧЕТ!$A$3:$AW$1220,49,0)</f>
        <v>2574.8864060754963</v>
      </c>
      <c r="H1029" s="172">
        <f t="shared" si="16"/>
        <v>886.95640607549626</v>
      </c>
    </row>
    <row r="1030" spans="1:8" ht="12.6" customHeight="1" x14ac:dyDescent="0.3">
      <c r="A1030" s="161" t="s">
        <v>2309</v>
      </c>
      <c r="B1030" s="162" t="s">
        <v>1117</v>
      </c>
      <c r="C1030" s="170">
        <v>1378.69</v>
      </c>
      <c r="D1030" s="171">
        <v>1378.69</v>
      </c>
      <c r="E1030" s="165" t="s">
        <v>4078</v>
      </c>
      <c r="F1030" s="166" t="s">
        <v>3449</v>
      </c>
      <c r="G1030" s="172">
        <f>VLOOKUP(A1030,РАСЧЕТ!$A$3:$AW$1220,49,0)</f>
        <v>1850.7452216113236</v>
      </c>
      <c r="H1030" s="172">
        <f t="shared" si="16"/>
        <v>472.05522161132353</v>
      </c>
    </row>
    <row r="1031" spans="1:8" ht="12.6" customHeight="1" x14ac:dyDescent="0.3">
      <c r="A1031" s="161" t="s">
        <v>1681</v>
      </c>
      <c r="B1031" s="162" t="s">
        <v>527</v>
      </c>
      <c r="C1031" s="170">
        <v>1365.8</v>
      </c>
      <c r="D1031" s="171">
        <v>1365.8</v>
      </c>
      <c r="E1031" s="165" t="s">
        <v>4078</v>
      </c>
      <c r="F1031" s="166" t="s">
        <v>3263</v>
      </c>
      <c r="G1031" s="172">
        <f>VLOOKUP(A1031,РАСЧЕТ!$A$3:$AW$1220,49,0)</f>
        <v>1833.448537297199</v>
      </c>
      <c r="H1031" s="172">
        <f t="shared" si="16"/>
        <v>467.64853729719903</v>
      </c>
    </row>
    <row r="1032" spans="1:8" ht="12.6" customHeight="1" x14ac:dyDescent="0.3">
      <c r="A1032" s="161" t="s">
        <v>1771</v>
      </c>
      <c r="B1032" s="162" t="s">
        <v>331</v>
      </c>
      <c r="C1032" s="170">
        <v>3466.05</v>
      </c>
      <c r="D1032" s="171">
        <v>3466.05</v>
      </c>
      <c r="E1032" s="165" t="s">
        <v>4078</v>
      </c>
      <c r="F1032" s="166" t="s">
        <v>2776</v>
      </c>
      <c r="G1032" s="172">
        <f>VLOOKUP(A1032,РАСЧЕТ!$A$3:$AW$1220,49,0)</f>
        <v>3902.1974792173446</v>
      </c>
      <c r="H1032" s="172">
        <f t="shared" si="16"/>
        <v>436.14747921734443</v>
      </c>
    </row>
    <row r="1033" spans="1:8" ht="12.6" customHeight="1" x14ac:dyDescent="0.3">
      <c r="A1033" s="161" t="s">
        <v>1870</v>
      </c>
      <c r="B1033" s="162" t="s">
        <v>1140</v>
      </c>
      <c r="C1033" s="170">
        <v>1679.34</v>
      </c>
      <c r="D1033" s="171">
        <v>1679.34</v>
      </c>
      <c r="E1033" s="165" t="s">
        <v>4078</v>
      </c>
      <c r="F1033" s="166" t="s">
        <v>3264</v>
      </c>
      <c r="G1033" s="172">
        <f>VLOOKUP(A1033,РАСЧЕТ!$A$3:$AW$1220,49,0)</f>
        <v>2254.3345222742287</v>
      </c>
      <c r="H1033" s="172">
        <f t="shared" si="16"/>
        <v>574.99452227422876</v>
      </c>
    </row>
    <row r="1034" spans="1:8" ht="12.6" customHeight="1" x14ac:dyDescent="0.3">
      <c r="A1034" s="161" t="s">
        <v>1730</v>
      </c>
      <c r="B1034" s="162" t="s">
        <v>1113</v>
      </c>
      <c r="C1034" s="170">
        <v>2581.2800000000002</v>
      </c>
      <c r="D1034" s="171">
        <v>2581.2800000000002</v>
      </c>
      <c r="E1034" s="165" t="s">
        <v>4078</v>
      </c>
      <c r="F1034" s="166" t="s">
        <v>3265</v>
      </c>
      <c r="G1034" s="172">
        <f>VLOOKUP(A1034,РАСЧЕТ!$A$3:$AW$1220,49,0)</f>
        <v>4696.7445135003136</v>
      </c>
      <c r="H1034" s="172">
        <f t="shared" si="16"/>
        <v>2115.4645135003134</v>
      </c>
    </row>
    <row r="1035" spans="1:8" ht="12.6" customHeight="1" x14ac:dyDescent="0.3">
      <c r="A1035" s="161" t="s">
        <v>1356</v>
      </c>
      <c r="B1035" s="162" t="s">
        <v>1124</v>
      </c>
      <c r="C1035" s="170">
        <v>1395.87</v>
      </c>
      <c r="D1035" s="171">
        <v>1395.87</v>
      </c>
      <c r="E1035" s="165" t="s">
        <v>4078</v>
      </c>
      <c r="F1035" s="166" t="s">
        <v>3266</v>
      </c>
      <c r="G1035" s="172">
        <f>VLOOKUP(A1035,РАСЧЕТ!$A$3:$AW$1220,49,0)</f>
        <v>1873.8074673634896</v>
      </c>
      <c r="H1035" s="172">
        <f t="shared" si="16"/>
        <v>477.93746736348976</v>
      </c>
    </row>
    <row r="1036" spans="1:8" ht="12.6" customHeight="1" x14ac:dyDescent="0.3">
      <c r="A1036" s="161" t="s">
        <v>2360</v>
      </c>
      <c r="B1036" s="162" t="s">
        <v>843</v>
      </c>
      <c r="C1036" s="170">
        <v>1447.41</v>
      </c>
      <c r="D1036" s="171">
        <v>1447.41</v>
      </c>
      <c r="E1036" s="165" t="s">
        <v>4078</v>
      </c>
      <c r="F1036" s="166" t="s">
        <v>3436</v>
      </c>
      <c r="G1036" s="172">
        <f>VLOOKUP(A1036,РАСЧЕТ!$A$3:$AW$1220,49,0)</f>
        <v>1942.9942046199881</v>
      </c>
      <c r="H1036" s="172">
        <f t="shared" si="16"/>
        <v>495.58420461998799</v>
      </c>
    </row>
    <row r="1037" spans="1:8" ht="12.6" customHeight="1" x14ac:dyDescent="0.3">
      <c r="A1037" s="161" t="s">
        <v>2324</v>
      </c>
      <c r="B1037" s="162" t="s">
        <v>1116</v>
      </c>
      <c r="C1037" s="170">
        <v>2615.64</v>
      </c>
      <c r="D1037" s="171">
        <v>2615.64</v>
      </c>
      <c r="E1037" s="165" t="s">
        <v>4078</v>
      </c>
      <c r="F1037" s="166" t="s">
        <v>3493</v>
      </c>
      <c r="G1037" s="172">
        <f>VLOOKUP(A1037,РАСЧЕТ!$A$3:$AW$1220,49,0)</f>
        <v>3511.2269157672772</v>
      </c>
      <c r="H1037" s="172">
        <f t="shared" si="16"/>
        <v>895.58691576727733</v>
      </c>
    </row>
    <row r="1038" spans="1:8" ht="12.6" customHeight="1" x14ac:dyDescent="0.3">
      <c r="A1038" s="161" t="s">
        <v>1856</v>
      </c>
      <c r="B1038" s="162" t="s">
        <v>846</v>
      </c>
      <c r="C1038" s="170">
        <v>1687.93</v>
      </c>
      <c r="D1038" s="171">
        <v>1687.93</v>
      </c>
      <c r="E1038" s="165" t="s">
        <v>4078</v>
      </c>
      <c r="F1038" s="166" t="s">
        <v>3267</v>
      </c>
      <c r="G1038" s="172">
        <f>VLOOKUP(A1038,РАСЧЕТ!$A$3:$AW$1220,49,0)</f>
        <v>2934.729227434701</v>
      </c>
      <c r="H1038" s="172">
        <f t="shared" si="16"/>
        <v>1246.7992274347009</v>
      </c>
    </row>
    <row r="1039" spans="1:8" ht="12.6" customHeight="1" x14ac:dyDescent="0.3">
      <c r="A1039" s="161" t="s">
        <v>1863</v>
      </c>
      <c r="B1039" s="162" t="s">
        <v>1054</v>
      </c>
      <c r="C1039" s="168"/>
      <c r="D1039" s="169"/>
      <c r="E1039" s="165" t="s">
        <v>4078</v>
      </c>
      <c r="F1039" s="166" t="s">
        <v>3268</v>
      </c>
      <c r="G1039" s="172">
        <f>VLOOKUP(A1039,РАСЧЕТ!$A$3:$AW$1220,49,0)</f>
        <v>0</v>
      </c>
      <c r="H1039" s="172">
        <f t="shared" si="16"/>
        <v>0</v>
      </c>
    </row>
    <row r="1040" spans="1:8" ht="12.6" customHeight="1" x14ac:dyDescent="0.3">
      <c r="A1040" s="161" t="s">
        <v>3585</v>
      </c>
      <c r="B1040" s="162" t="s">
        <v>1054</v>
      </c>
      <c r="C1040" s="170">
        <v>1378.69</v>
      </c>
      <c r="D1040" s="171">
        <v>1378.69</v>
      </c>
      <c r="E1040" s="165" t="s">
        <v>4053</v>
      </c>
      <c r="F1040" s="166" t="s">
        <v>4054</v>
      </c>
      <c r="G1040" s="172">
        <f>VLOOKUP(A1040,РАСЧЕТ!$A$3:$AW$1220,49,0)</f>
        <v>1850.7452216113236</v>
      </c>
      <c r="H1040" s="172">
        <f t="shared" si="16"/>
        <v>472.05522161132353</v>
      </c>
    </row>
    <row r="1041" spans="1:8" ht="12.6" customHeight="1" x14ac:dyDescent="0.3">
      <c r="A1041" s="161" t="s">
        <v>1685</v>
      </c>
      <c r="B1041" s="162" t="s">
        <v>820</v>
      </c>
      <c r="C1041" s="170">
        <v>1365.8</v>
      </c>
      <c r="D1041" s="171">
        <v>1365.8</v>
      </c>
      <c r="E1041" s="165" t="s">
        <v>4078</v>
      </c>
      <c r="F1041" s="166" t="s">
        <v>3269</v>
      </c>
      <c r="G1041" s="172">
        <f>VLOOKUP(A1041,РАСЧЕТ!$A$3:$AW$1220,49,0)</f>
        <v>3810.9665056088124</v>
      </c>
      <c r="H1041" s="172">
        <f t="shared" si="16"/>
        <v>2445.1665056088123</v>
      </c>
    </row>
    <row r="1042" spans="1:8" ht="12.6" customHeight="1" x14ac:dyDescent="0.3">
      <c r="A1042" s="161" t="s">
        <v>1779</v>
      </c>
      <c r="B1042" s="162" t="s">
        <v>978</v>
      </c>
      <c r="C1042" s="170">
        <v>1679.34</v>
      </c>
      <c r="D1042" s="171">
        <v>1679.34</v>
      </c>
      <c r="E1042" s="165" t="s">
        <v>4078</v>
      </c>
      <c r="F1042" s="166" t="s">
        <v>3270</v>
      </c>
      <c r="G1042" s="172">
        <f>VLOOKUP(A1042,РАСЧЕТ!$A$3:$AW$1220,49,0)</f>
        <v>1809.2084975840676</v>
      </c>
      <c r="H1042" s="172">
        <f t="shared" si="16"/>
        <v>129.86849758406765</v>
      </c>
    </row>
    <row r="1043" spans="1:8" ht="12.6" customHeight="1" x14ac:dyDescent="0.3">
      <c r="A1043" s="161" t="s">
        <v>1759</v>
      </c>
      <c r="B1043" s="162" t="s">
        <v>674</v>
      </c>
      <c r="C1043" s="170">
        <v>2581.2800000000002</v>
      </c>
      <c r="D1043" s="171">
        <v>2581.2800000000002</v>
      </c>
      <c r="E1043" s="165" t="s">
        <v>4078</v>
      </c>
      <c r="F1043" s="166" t="s">
        <v>3271</v>
      </c>
      <c r="G1043" s="172">
        <f>VLOOKUP(A1043,РАСЧЕТ!$A$3:$AW$1220,49,0)</f>
        <v>2917.5216745575781</v>
      </c>
      <c r="H1043" s="172">
        <f t="shared" si="16"/>
        <v>336.24167455757788</v>
      </c>
    </row>
    <row r="1044" spans="1:8" ht="12.6" customHeight="1" x14ac:dyDescent="0.3">
      <c r="A1044" s="161" t="s">
        <v>1869</v>
      </c>
      <c r="B1044" s="162" t="s">
        <v>281</v>
      </c>
      <c r="C1044" s="170">
        <v>2396.6</v>
      </c>
      <c r="D1044" s="171">
        <v>2396.6</v>
      </c>
      <c r="E1044" s="165" t="s">
        <v>4078</v>
      </c>
      <c r="F1044" s="166" t="s">
        <v>2777</v>
      </c>
      <c r="G1044" s="172">
        <f>VLOOKUP(A1044,РАСЧЕТ!$A$3:$AW$1220,49,0)</f>
        <v>3872.4222744231079</v>
      </c>
      <c r="H1044" s="172">
        <f t="shared" si="16"/>
        <v>1475.822274423108</v>
      </c>
    </row>
    <row r="1045" spans="1:8" ht="12.6" customHeight="1" x14ac:dyDescent="0.3">
      <c r="A1045" s="161" t="s">
        <v>1872</v>
      </c>
      <c r="B1045" s="162" t="s">
        <v>1188</v>
      </c>
      <c r="C1045" s="170">
        <v>1395.87</v>
      </c>
      <c r="D1045" s="171">
        <v>1395.87</v>
      </c>
      <c r="E1045" s="165" t="s">
        <v>4078</v>
      </c>
      <c r="F1045" s="166" t="s">
        <v>3272</v>
      </c>
      <c r="G1045" s="172">
        <f>VLOOKUP(A1045,РАСЧЕТ!$A$3:$AW$1220,49,0)</f>
        <v>841.22359303990356</v>
      </c>
      <c r="H1045" s="172">
        <f t="shared" si="16"/>
        <v>-554.64640696009633</v>
      </c>
    </row>
    <row r="1046" spans="1:8" ht="12.6" customHeight="1" x14ac:dyDescent="0.3">
      <c r="A1046" s="161" t="s">
        <v>1766</v>
      </c>
      <c r="B1046" s="162" t="s">
        <v>1184</v>
      </c>
      <c r="C1046" s="170">
        <v>1447.41</v>
      </c>
      <c r="D1046" s="171">
        <v>1447.41</v>
      </c>
      <c r="E1046" s="165" t="s">
        <v>4078</v>
      </c>
      <c r="F1046" s="166" t="s">
        <v>3273</v>
      </c>
      <c r="G1046" s="172">
        <f>VLOOKUP(A1046,РАСЧЕТ!$A$3:$AW$1220,49,0)</f>
        <v>1942.9942046199881</v>
      </c>
      <c r="H1046" s="172">
        <f t="shared" si="16"/>
        <v>495.58420461998799</v>
      </c>
    </row>
    <row r="1047" spans="1:8" ht="12.6" customHeight="1" x14ac:dyDescent="0.3">
      <c r="A1047" s="161" t="s">
        <v>2322</v>
      </c>
      <c r="B1047" s="162" t="s">
        <v>680</v>
      </c>
      <c r="C1047" s="170">
        <v>2615.64</v>
      </c>
      <c r="D1047" s="171">
        <v>2615.64</v>
      </c>
      <c r="E1047" s="165" t="s">
        <v>4078</v>
      </c>
      <c r="F1047" s="166" t="s">
        <v>3492</v>
      </c>
      <c r="G1047" s="172">
        <f>VLOOKUP(A1047,РАСЧЕТ!$A$3:$AW$1220,49,0)</f>
        <v>3511.2269157672772</v>
      </c>
      <c r="H1047" s="172">
        <f t="shared" si="16"/>
        <v>895.58691576727733</v>
      </c>
    </row>
    <row r="1048" spans="1:8" ht="12.6" customHeight="1" x14ac:dyDescent="0.3">
      <c r="A1048" s="161" t="s">
        <v>2325</v>
      </c>
      <c r="B1048" s="162" t="s">
        <v>1190</v>
      </c>
      <c r="C1048" s="170">
        <v>1687.93</v>
      </c>
      <c r="D1048" s="171">
        <v>1687.93</v>
      </c>
      <c r="E1048" s="165" t="s">
        <v>4078</v>
      </c>
      <c r="F1048" s="166" t="s">
        <v>3468</v>
      </c>
      <c r="G1048" s="172">
        <f>VLOOKUP(A1048,РАСЧЕТ!$A$3:$AW$1220,49,0)</f>
        <v>2265.8656451503116</v>
      </c>
      <c r="H1048" s="172">
        <f t="shared" si="16"/>
        <v>577.93564515031153</v>
      </c>
    </row>
    <row r="1049" spans="1:8" ht="12.6" customHeight="1" x14ac:dyDescent="0.3">
      <c r="A1049" s="161" t="s">
        <v>1772</v>
      </c>
      <c r="B1049" s="162" t="s">
        <v>848</v>
      </c>
      <c r="C1049" s="170">
        <v>1378.69</v>
      </c>
      <c r="D1049" s="171">
        <v>1378.69</v>
      </c>
      <c r="E1049" s="165" t="s">
        <v>4078</v>
      </c>
      <c r="F1049" s="166" t="s">
        <v>3274</v>
      </c>
      <c r="G1049" s="172">
        <f>VLOOKUP(A1049,РАСЧЕТ!$A$3:$AW$1220,49,0)</f>
        <v>1850.7452216113236</v>
      </c>
      <c r="H1049" s="172">
        <f t="shared" si="16"/>
        <v>472.05522161132353</v>
      </c>
    </row>
    <row r="1050" spans="1:8" ht="12.6" customHeight="1" x14ac:dyDescent="0.3">
      <c r="A1050" s="161" t="s">
        <v>1824</v>
      </c>
      <c r="B1050" s="162" t="s">
        <v>1158</v>
      </c>
      <c r="C1050" s="170">
        <v>1365.8</v>
      </c>
      <c r="D1050" s="171">
        <v>1365.8</v>
      </c>
      <c r="E1050" s="165" t="s">
        <v>4078</v>
      </c>
      <c r="F1050" s="166" t="s">
        <v>3275</v>
      </c>
      <c r="G1050" s="172">
        <f>VLOOKUP(A1050,РАСЧЕТ!$A$3:$AW$1220,49,0)</f>
        <v>3546.9151760466179</v>
      </c>
      <c r="H1050" s="172">
        <f t="shared" si="16"/>
        <v>2181.1151760466182</v>
      </c>
    </row>
    <row r="1051" spans="1:8" ht="12.6" customHeight="1" x14ac:dyDescent="0.3">
      <c r="A1051" s="161" t="s">
        <v>1692</v>
      </c>
      <c r="B1051" s="162" t="s">
        <v>1143</v>
      </c>
      <c r="C1051" s="170">
        <v>1679.34</v>
      </c>
      <c r="D1051" s="171">
        <v>1679.34</v>
      </c>
      <c r="E1051" s="165" t="s">
        <v>4078</v>
      </c>
      <c r="F1051" s="166" t="s">
        <v>3276</v>
      </c>
      <c r="G1051" s="172">
        <f>VLOOKUP(A1051,РАСЧЕТ!$A$3:$AW$1220,49,0)</f>
        <v>3297.7249831602239</v>
      </c>
      <c r="H1051" s="172">
        <f t="shared" si="16"/>
        <v>1618.384983160224</v>
      </c>
    </row>
    <row r="1052" spans="1:8" ht="12.6" customHeight="1" x14ac:dyDescent="0.3">
      <c r="A1052" s="161" t="s">
        <v>1762</v>
      </c>
      <c r="B1052" s="162" t="s">
        <v>1192</v>
      </c>
      <c r="C1052" s="170">
        <v>2581.2800000000002</v>
      </c>
      <c r="D1052" s="171">
        <v>2581.2800000000002</v>
      </c>
      <c r="E1052" s="165" t="s">
        <v>4078</v>
      </c>
      <c r="F1052" s="166" t="s">
        <v>3277</v>
      </c>
      <c r="G1052" s="172">
        <f>VLOOKUP(A1052,РАСЧЕТ!$A$3:$AW$1220,49,0)</f>
        <v>3465.1024242629451</v>
      </c>
      <c r="H1052" s="172">
        <f t="shared" si="16"/>
        <v>883.82242426294488</v>
      </c>
    </row>
    <row r="1053" spans="1:8" ht="12.6" customHeight="1" x14ac:dyDescent="0.3">
      <c r="A1053" s="161" t="s">
        <v>1682</v>
      </c>
      <c r="B1053" s="162" t="s">
        <v>854</v>
      </c>
      <c r="C1053" s="170">
        <v>1395.87</v>
      </c>
      <c r="D1053" s="171">
        <v>1395.87</v>
      </c>
      <c r="E1053" s="165" t="s">
        <v>4078</v>
      </c>
      <c r="F1053" s="166" t="s">
        <v>3278</v>
      </c>
      <c r="G1053" s="172">
        <f>VLOOKUP(A1053,РАСЧЕТ!$A$3:$AW$1220,49,0)</f>
        <v>1873.8074673634896</v>
      </c>
      <c r="H1053" s="172">
        <f t="shared" si="16"/>
        <v>477.93746736348976</v>
      </c>
    </row>
    <row r="1054" spans="1:8" ht="12.6" customHeight="1" x14ac:dyDescent="0.3">
      <c r="A1054" s="161" t="s">
        <v>1768</v>
      </c>
      <c r="B1054" s="162" t="s">
        <v>857</v>
      </c>
      <c r="C1054" s="170">
        <v>2048.6999999999998</v>
      </c>
      <c r="D1054" s="171">
        <v>2048.6999999999998</v>
      </c>
      <c r="E1054" s="165" t="s">
        <v>4078</v>
      </c>
      <c r="F1054" s="166" t="s">
        <v>3279</v>
      </c>
      <c r="G1054" s="172">
        <f>VLOOKUP(A1054,РАСЧЕТ!$A$3:$AW$1220,49,0)</f>
        <v>2750.1728059457987</v>
      </c>
      <c r="H1054" s="172">
        <f t="shared" si="16"/>
        <v>701.47280594579888</v>
      </c>
    </row>
    <row r="1055" spans="1:8" ht="12.6" customHeight="1" x14ac:dyDescent="0.3">
      <c r="A1055" s="161" t="s">
        <v>2270</v>
      </c>
      <c r="B1055" s="162" t="s">
        <v>246</v>
      </c>
      <c r="C1055" s="170">
        <v>2392.3000000000002</v>
      </c>
      <c r="D1055" s="171">
        <v>2392.3000000000002</v>
      </c>
      <c r="E1055" s="165" t="s">
        <v>4078</v>
      </c>
      <c r="F1055" s="166" t="s">
        <v>3476</v>
      </c>
      <c r="G1055" s="172">
        <f>VLOOKUP(A1055,РАСЧЕТ!$A$3:$AW$1220,49,0)</f>
        <v>3211.4177209891191</v>
      </c>
      <c r="H1055" s="172">
        <f t="shared" si="16"/>
        <v>819.11772098911888</v>
      </c>
    </row>
    <row r="1056" spans="1:8" ht="12.6" customHeight="1" x14ac:dyDescent="0.3">
      <c r="A1056" s="161" t="s">
        <v>2226</v>
      </c>
      <c r="B1056" s="162" t="s">
        <v>1191</v>
      </c>
      <c r="C1056" s="170">
        <v>3680.79</v>
      </c>
      <c r="D1056" s="171">
        <v>3680.79</v>
      </c>
      <c r="E1056" s="165" t="s">
        <v>4078</v>
      </c>
      <c r="F1056" s="166" t="s">
        <v>3507</v>
      </c>
      <c r="G1056" s="172">
        <f>VLOOKUP(A1056,РАСЧЕТ!$A$3:$AW$1220,49,0)</f>
        <v>4941.0861524015709</v>
      </c>
      <c r="H1056" s="172">
        <f t="shared" si="16"/>
        <v>1260.2961524015709</v>
      </c>
    </row>
    <row r="1057" spans="1:8" ht="12.6" customHeight="1" x14ac:dyDescent="0.3">
      <c r="A1057" s="161" t="s">
        <v>2358</v>
      </c>
      <c r="B1057" s="162" t="s">
        <v>921</v>
      </c>
      <c r="C1057" s="170">
        <v>2396.6</v>
      </c>
      <c r="D1057" s="171">
        <v>2396.6</v>
      </c>
      <c r="E1057" s="165" t="s">
        <v>4078</v>
      </c>
      <c r="F1057" s="166" t="s">
        <v>3472</v>
      </c>
      <c r="G1057" s="172">
        <f>VLOOKUP(A1057,РАСЧЕТ!$A$3:$AW$1220,49,0)</f>
        <v>1444.3161997423574</v>
      </c>
      <c r="H1057" s="172">
        <f t="shared" si="16"/>
        <v>-952.2838002576425</v>
      </c>
    </row>
    <row r="1058" spans="1:8" ht="12.6" customHeight="1" x14ac:dyDescent="0.3">
      <c r="A1058" s="161" t="s">
        <v>1834</v>
      </c>
      <c r="B1058" s="162" t="s">
        <v>894</v>
      </c>
      <c r="C1058" s="170">
        <v>1954.21</v>
      </c>
      <c r="D1058" s="171">
        <v>1954.21</v>
      </c>
      <c r="E1058" s="165" t="s">
        <v>4078</v>
      </c>
      <c r="F1058" s="166" t="s">
        <v>3280</v>
      </c>
      <c r="G1058" s="172">
        <f>VLOOKUP(A1058,РАСЧЕТ!$A$3:$AW$1220,49,0)</f>
        <v>2623.3304543088857</v>
      </c>
      <c r="H1058" s="172">
        <f t="shared" si="16"/>
        <v>669.12045430888566</v>
      </c>
    </row>
    <row r="1059" spans="1:8" ht="12.6" customHeight="1" x14ac:dyDescent="0.3">
      <c r="A1059" s="161" t="s">
        <v>1812</v>
      </c>
      <c r="B1059" s="162" t="s">
        <v>902</v>
      </c>
      <c r="C1059" s="170">
        <v>1932.74</v>
      </c>
      <c r="D1059" s="171">
        <v>1932.74</v>
      </c>
      <c r="E1059" s="165" t="s">
        <v>4078</v>
      </c>
      <c r="F1059" s="166" t="s">
        <v>3281</v>
      </c>
      <c r="G1059" s="172">
        <f>VLOOKUP(A1059,РАСЧЕТ!$A$3:$AW$1220,49,0)</f>
        <v>1164.7711288244818</v>
      </c>
      <c r="H1059" s="172">
        <f t="shared" si="16"/>
        <v>-767.96887117551819</v>
      </c>
    </row>
    <row r="1060" spans="1:8" ht="12.6" customHeight="1" x14ac:dyDescent="0.3">
      <c r="A1060" s="161" t="s">
        <v>1801</v>
      </c>
      <c r="B1060" s="162" t="s">
        <v>1176</v>
      </c>
      <c r="C1060" s="170">
        <v>2413.7800000000002</v>
      </c>
      <c r="D1060" s="171">
        <v>2413.7800000000002</v>
      </c>
      <c r="E1060" s="165" t="s">
        <v>4078</v>
      </c>
      <c r="F1060" s="166" t="s">
        <v>3282</v>
      </c>
      <c r="G1060" s="172">
        <f>VLOOKUP(A1060,РАСЧЕТ!$A$3:$AW$1220,49,0)</f>
        <v>3240.2455281793264</v>
      </c>
      <c r="H1060" s="172">
        <f t="shared" si="16"/>
        <v>826.46552817932616</v>
      </c>
    </row>
    <row r="1061" spans="1:8" ht="12.6" customHeight="1" x14ac:dyDescent="0.3">
      <c r="A1061" s="161" t="s">
        <v>1871</v>
      </c>
      <c r="B1061" s="162" t="s">
        <v>979</v>
      </c>
      <c r="C1061" s="170">
        <v>3629.25</v>
      </c>
      <c r="D1061" s="171">
        <v>3629.25</v>
      </c>
      <c r="E1061" s="165" t="s">
        <v>4078</v>
      </c>
      <c r="F1061" s="166" t="s">
        <v>3283</v>
      </c>
      <c r="G1061" s="172">
        <f>VLOOKUP(A1061,РАСЧЕТ!$A$3:$AW$1220,49,0)</f>
        <v>4871.8994151450734</v>
      </c>
      <c r="H1061" s="172">
        <f t="shared" si="16"/>
        <v>1242.6494151450734</v>
      </c>
    </row>
    <row r="1062" spans="1:8" ht="12.6" customHeight="1" x14ac:dyDescent="0.3">
      <c r="A1062" s="161" t="s">
        <v>1839</v>
      </c>
      <c r="B1062" s="162" t="s">
        <v>684</v>
      </c>
      <c r="C1062" s="170">
        <v>1992.87</v>
      </c>
      <c r="D1062" s="171">
        <v>1992.87</v>
      </c>
      <c r="E1062" s="165" t="s">
        <v>4078</v>
      </c>
      <c r="F1062" s="166" t="s">
        <v>3284</v>
      </c>
      <c r="G1062" s="172">
        <f>VLOOKUP(A1062,РАСЧЕТ!$A$3:$AW$1220,49,0)</f>
        <v>4812.7641783265999</v>
      </c>
      <c r="H1062" s="172">
        <f t="shared" si="16"/>
        <v>2819.8941783266</v>
      </c>
    </row>
    <row r="1063" spans="1:8" ht="12.6" customHeight="1" x14ac:dyDescent="0.3">
      <c r="A1063" s="161" t="s">
        <v>1893</v>
      </c>
      <c r="B1063" s="162" t="s">
        <v>1177</v>
      </c>
      <c r="C1063" s="170">
        <v>1778.12</v>
      </c>
      <c r="D1063" s="171">
        <v>1778.12</v>
      </c>
      <c r="E1063" s="165" t="s">
        <v>4078</v>
      </c>
      <c r="F1063" s="166" t="s">
        <v>3285</v>
      </c>
      <c r="G1063" s="172">
        <f>VLOOKUP(A1063,РАСЧЕТ!$A$3:$AW$1220,49,0)</f>
        <v>3992.8134535804061</v>
      </c>
      <c r="H1063" s="172">
        <f t="shared" si="16"/>
        <v>2214.6934535804062</v>
      </c>
    </row>
    <row r="1064" spans="1:8" ht="12.6" customHeight="1" x14ac:dyDescent="0.3">
      <c r="A1064" s="161" t="s">
        <v>2340</v>
      </c>
      <c r="B1064" s="162" t="s">
        <v>629</v>
      </c>
      <c r="C1064" s="170">
        <v>2538.33</v>
      </c>
      <c r="D1064" s="171">
        <v>2538.33</v>
      </c>
      <c r="E1064" s="165" t="s">
        <v>4078</v>
      </c>
      <c r="F1064" s="166" t="s">
        <v>3486</v>
      </c>
      <c r="G1064" s="172">
        <f>VLOOKUP(A1064,РАСЧЕТ!$A$3:$AW$1220,49,0)</f>
        <v>3407.4468098825309</v>
      </c>
      <c r="H1064" s="172">
        <f t="shared" si="16"/>
        <v>869.11680988253102</v>
      </c>
    </row>
    <row r="1065" spans="1:8" ht="12.6" customHeight="1" x14ac:dyDescent="0.3">
      <c r="A1065" s="161" t="s">
        <v>1852</v>
      </c>
      <c r="B1065" s="162" t="s">
        <v>952</v>
      </c>
      <c r="C1065" s="170">
        <v>2843.27</v>
      </c>
      <c r="D1065" s="171">
        <v>2843.27</v>
      </c>
      <c r="E1065" s="165" t="s">
        <v>4078</v>
      </c>
      <c r="F1065" s="166" t="s">
        <v>3286</v>
      </c>
      <c r="G1065" s="172">
        <f>VLOOKUP(A1065,РАСЧЕТ!$A$3:$AW$1220,49,0)</f>
        <v>3816.8016719834768</v>
      </c>
      <c r="H1065" s="172">
        <f t="shared" si="16"/>
        <v>973.53167198347683</v>
      </c>
    </row>
    <row r="1066" spans="1:8" ht="12.6" customHeight="1" x14ac:dyDescent="0.3">
      <c r="A1066" s="161" t="s">
        <v>1362</v>
      </c>
      <c r="B1066" s="162" t="s">
        <v>207</v>
      </c>
      <c r="C1066" s="170">
        <v>3603.48</v>
      </c>
      <c r="D1066" s="171">
        <v>3603.48</v>
      </c>
      <c r="E1066" s="165" t="s">
        <v>4078</v>
      </c>
      <c r="F1066" s="166" t="s">
        <v>2778</v>
      </c>
      <c r="G1066" s="172">
        <f>VLOOKUP(A1066,РАСЧЕТ!$A$3:$AW$1220,49,0)</f>
        <v>2171.6510601860896</v>
      </c>
      <c r="H1066" s="172">
        <f t="shared" si="16"/>
        <v>-1431.8289398139104</v>
      </c>
    </row>
    <row r="1067" spans="1:8" ht="12.6" customHeight="1" x14ac:dyDescent="0.3">
      <c r="A1067" s="161" t="s">
        <v>2047</v>
      </c>
      <c r="B1067" s="162" t="s">
        <v>705</v>
      </c>
      <c r="C1067" s="170">
        <v>3255.59</v>
      </c>
      <c r="D1067" s="171">
        <v>3255.59</v>
      </c>
      <c r="E1067" s="165" t="s">
        <v>4078</v>
      </c>
      <c r="F1067" s="166" t="s">
        <v>3287</v>
      </c>
      <c r="G1067" s="172">
        <f>VLOOKUP(A1067,РАСЧЕТ!$A$3:$AW$1220,49,0)</f>
        <v>4370.2955700354614</v>
      </c>
      <c r="H1067" s="172">
        <f t="shared" si="16"/>
        <v>1114.7055700354613</v>
      </c>
    </row>
    <row r="1068" spans="1:8" ht="12.6" customHeight="1" x14ac:dyDescent="0.3">
      <c r="A1068" s="161" t="s">
        <v>1915</v>
      </c>
      <c r="B1068" s="162" t="s">
        <v>528</v>
      </c>
      <c r="C1068" s="170">
        <v>1726.58</v>
      </c>
      <c r="D1068" s="171">
        <v>1726.58</v>
      </c>
      <c r="E1068" s="165" t="s">
        <v>4078</v>
      </c>
      <c r="F1068" s="166" t="s">
        <v>3288</v>
      </c>
      <c r="G1068" s="172">
        <f>VLOOKUP(A1068,РАСЧЕТ!$A$3:$AW$1220,49,0)</f>
        <v>2317.7556980926856</v>
      </c>
      <c r="H1068" s="172">
        <f t="shared" si="16"/>
        <v>591.17569809268571</v>
      </c>
    </row>
    <row r="1069" spans="1:8" ht="12.6" customHeight="1" x14ac:dyDescent="0.3">
      <c r="A1069" s="161" t="s">
        <v>2370</v>
      </c>
      <c r="B1069" s="162" t="s">
        <v>642</v>
      </c>
      <c r="C1069" s="170">
        <v>2486.79</v>
      </c>
      <c r="D1069" s="171">
        <v>2486.79</v>
      </c>
      <c r="E1069" s="165" t="s">
        <v>4078</v>
      </c>
      <c r="F1069" s="166" t="s">
        <v>3520</v>
      </c>
      <c r="G1069" s="172">
        <f>VLOOKUP(A1069,РАСЧЕТ!$A$3:$AW$1220,49,0)</f>
        <v>3338.2600726260316</v>
      </c>
      <c r="H1069" s="172">
        <f t="shared" si="16"/>
        <v>851.47007262603165</v>
      </c>
    </row>
    <row r="1070" spans="1:8" ht="12.6" customHeight="1" x14ac:dyDescent="0.3">
      <c r="A1070" s="161" t="s">
        <v>1899</v>
      </c>
      <c r="B1070" s="162" t="s">
        <v>673</v>
      </c>
      <c r="C1070" s="170">
        <v>2796.03</v>
      </c>
      <c r="D1070" s="171">
        <v>2796.03</v>
      </c>
      <c r="E1070" s="165" t="s">
        <v>4078</v>
      </c>
      <c r="F1070" s="166" t="s">
        <v>3289</v>
      </c>
      <c r="G1070" s="172">
        <f>VLOOKUP(A1070,РАСЧЕТ!$A$3:$AW$1220,49,0)</f>
        <v>3753.3804961650203</v>
      </c>
      <c r="H1070" s="172">
        <f t="shared" si="16"/>
        <v>957.3504961650201</v>
      </c>
    </row>
    <row r="1071" spans="1:8" ht="12.6" customHeight="1" x14ac:dyDescent="0.3">
      <c r="A1071" s="161" t="s">
        <v>1831</v>
      </c>
      <c r="B1071" s="162" t="s">
        <v>1165</v>
      </c>
      <c r="C1071" s="170">
        <v>3216.94</v>
      </c>
      <c r="D1071" s="171">
        <v>3216.94</v>
      </c>
      <c r="E1071" s="165" t="s">
        <v>4078</v>
      </c>
      <c r="F1071" s="166" t="s">
        <v>3290</v>
      </c>
      <c r="G1071" s="172">
        <f>VLOOKUP(A1071,РАСЧЕТ!$A$3:$AW$1220,49,0)</f>
        <v>4318.4055170930878</v>
      </c>
      <c r="H1071" s="172">
        <f t="shared" si="16"/>
        <v>1101.4655170930878</v>
      </c>
    </row>
    <row r="1072" spans="1:8" ht="12.6" customHeight="1" x14ac:dyDescent="0.3">
      <c r="A1072" s="161" t="s">
        <v>2305</v>
      </c>
      <c r="B1072" s="162" t="s">
        <v>922</v>
      </c>
      <c r="C1072" s="170">
        <v>1726.58</v>
      </c>
      <c r="D1072" s="171">
        <v>1726.58</v>
      </c>
      <c r="E1072" s="165" t="s">
        <v>4078</v>
      </c>
      <c r="F1072" s="166" t="s">
        <v>3469</v>
      </c>
      <c r="G1072" s="172">
        <f>VLOOKUP(A1072,РАСЧЕТ!$A$3:$AW$1220,49,0)</f>
        <v>3202.9176812139835</v>
      </c>
      <c r="H1072" s="172">
        <f t="shared" si="16"/>
        <v>1476.3376812139836</v>
      </c>
    </row>
    <row r="1073" spans="1:8" ht="12.6" customHeight="1" x14ac:dyDescent="0.3">
      <c r="A1073" s="161" t="s">
        <v>1780</v>
      </c>
      <c r="B1073" s="162" t="s">
        <v>923</v>
      </c>
      <c r="C1073" s="170">
        <v>2486.79</v>
      </c>
      <c r="D1073" s="171">
        <v>2486.79</v>
      </c>
      <c r="E1073" s="165" t="s">
        <v>4078</v>
      </c>
      <c r="F1073" s="166" t="s">
        <v>3291</v>
      </c>
      <c r="G1073" s="172">
        <f>VLOOKUP(A1073,РАСЧЕТ!$A$3:$AW$1220,49,0)</f>
        <v>3338.2600726260316</v>
      </c>
      <c r="H1073" s="172">
        <f t="shared" si="16"/>
        <v>851.47007262603165</v>
      </c>
    </row>
    <row r="1074" spans="1:8" ht="12.6" customHeight="1" x14ac:dyDescent="0.3">
      <c r="A1074" s="161" t="s">
        <v>1345</v>
      </c>
      <c r="B1074" s="162" t="s">
        <v>608</v>
      </c>
      <c r="C1074" s="170">
        <v>2796.03</v>
      </c>
      <c r="D1074" s="171">
        <v>2796.03</v>
      </c>
      <c r="E1074" s="165" t="s">
        <v>4078</v>
      </c>
      <c r="F1074" s="166" t="s">
        <v>3292</v>
      </c>
      <c r="G1074" s="172">
        <f>VLOOKUP(A1074,РАСЧЕТ!$A$3:$AW$1220,49,0)</f>
        <v>1685.0355663660835</v>
      </c>
      <c r="H1074" s="172">
        <f t="shared" si="16"/>
        <v>-1110.9944336339167</v>
      </c>
    </row>
    <row r="1075" spans="1:8" ht="12.6" customHeight="1" x14ac:dyDescent="0.3">
      <c r="A1075" s="161" t="s">
        <v>1821</v>
      </c>
      <c r="B1075" s="162" t="s">
        <v>1008</v>
      </c>
      <c r="C1075" s="170">
        <v>3216.94</v>
      </c>
      <c r="D1075" s="171">
        <v>3216.94</v>
      </c>
      <c r="E1075" s="165" t="s">
        <v>4078</v>
      </c>
      <c r="F1075" s="166" t="s">
        <v>3293</v>
      </c>
      <c r="G1075" s="172">
        <f>VLOOKUP(A1075,РАСЧЕТ!$A$3:$AW$1220,49,0)</f>
        <v>1938.6968344211932</v>
      </c>
      <c r="H1075" s="172">
        <f t="shared" si="16"/>
        <v>-1278.2431655788068</v>
      </c>
    </row>
    <row r="1076" spans="1:8" ht="12.6" customHeight="1" x14ac:dyDescent="0.3">
      <c r="A1076" s="161" t="s">
        <v>1755</v>
      </c>
      <c r="B1076" s="162" t="s">
        <v>675</v>
      </c>
      <c r="C1076" s="170">
        <v>1726.58</v>
      </c>
      <c r="D1076" s="171">
        <v>1726.58</v>
      </c>
      <c r="E1076" s="165" t="s">
        <v>4078</v>
      </c>
      <c r="F1076" s="166" t="s">
        <v>3294</v>
      </c>
      <c r="G1076" s="172">
        <f>VLOOKUP(A1076,РАСЧЕТ!$A$3:$AW$1220,49,0)</f>
        <v>2317.7556980926856</v>
      </c>
      <c r="H1076" s="172">
        <f t="shared" si="16"/>
        <v>591.17569809268571</v>
      </c>
    </row>
    <row r="1077" spans="1:8" ht="12.6" customHeight="1" x14ac:dyDescent="0.3">
      <c r="A1077" s="161" t="s">
        <v>1900</v>
      </c>
      <c r="B1077" s="162" t="s">
        <v>335</v>
      </c>
      <c r="C1077" s="170">
        <v>3466.05</v>
      </c>
      <c r="D1077" s="171">
        <v>3466.05</v>
      </c>
      <c r="E1077" s="165" t="s">
        <v>4078</v>
      </c>
      <c r="F1077" s="166" t="s">
        <v>2779</v>
      </c>
      <c r="G1077" s="172">
        <f>VLOOKUP(A1077,РАСЧЕТ!$A$3:$AW$1220,49,0)</f>
        <v>4652.8080804994961</v>
      </c>
      <c r="H1077" s="172">
        <f t="shared" si="16"/>
        <v>1186.7580804994959</v>
      </c>
    </row>
    <row r="1078" spans="1:8" ht="12.6" customHeight="1" x14ac:dyDescent="0.3">
      <c r="A1078" s="161" t="s">
        <v>2350</v>
      </c>
      <c r="B1078" s="162" t="s">
        <v>688</v>
      </c>
      <c r="C1078" s="170">
        <v>2486.79</v>
      </c>
      <c r="D1078" s="171">
        <v>2486.79</v>
      </c>
      <c r="E1078" s="165" t="s">
        <v>4078</v>
      </c>
      <c r="F1078" s="166" t="s">
        <v>3481</v>
      </c>
      <c r="G1078" s="172">
        <f>VLOOKUP(A1078,РАСЧЕТ!$A$3:$AW$1220,49,0)</f>
        <v>3338.2600726260316</v>
      </c>
      <c r="H1078" s="172">
        <f t="shared" si="16"/>
        <v>851.47007262603165</v>
      </c>
    </row>
    <row r="1079" spans="1:8" ht="12.6" customHeight="1" x14ac:dyDescent="0.3">
      <c r="A1079" s="161" t="s">
        <v>1840</v>
      </c>
      <c r="B1079" s="162" t="s">
        <v>1185</v>
      </c>
      <c r="C1079" s="170">
        <v>2796.03</v>
      </c>
      <c r="D1079" s="171">
        <v>2796.03</v>
      </c>
      <c r="E1079" s="165" t="s">
        <v>4078</v>
      </c>
      <c r="F1079" s="166" t="s">
        <v>3295</v>
      </c>
      <c r="G1079" s="172">
        <f>VLOOKUP(A1079,РАСЧЕТ!$A$3:$AW$1220,49,0)</f>
        <v>3753.3804961650203</v>
      </c>
      <c r="H1079" s="172">
        <f t="shared" si="16"/>
        <v>957.3504961650201</v>
      </c>
    </row>
    <row r="1080" spans="1:8" ht="12.6" customHeight="1" x14ac:dyDescent="0.3">
      <c r="A1080" s="161" t="s">
        <v>1781</v>
      </c>
      <c r="B1080" s="162" t="s">
        <v>824</v>
      </c>
      <c r="C1080" s="170">
        <v>3216.94</v>
      </c>
      <c r="D1080" s="171">
        <v>3216.94</v>
      </c>
      <c r="E1080" s="165" t="s">
        <v>4078</v>
      </c>
      <c r="F1080" s="166" t="s">
        <v>3296</v>
      </c>
      <c r="G1080" s="172">
        <f>VLOOKUP(A1080,РАСЧЕТ!$A$3:$AW$1220,49,0)</f>
        <v>3460.5320997528324</v>
      </c>
      <c r="H1080" s="172">
        <f t="shared" si="16"/>
        <v>243.59209975283238</v>
      </c>
    </row>
    <row r="1081" spans="1:8" ht="12.6" customHeight="1" x14ac:dyDescent="0.3">
      <c r="A1081" s="161" t="s">
        <v>1733</v>
      </c>
      <c r="B1081" s="162" t="s">
        <v>1055</v>
      </c>
      <c r="C1081" s="170">
        <v>1726.58</v>
      </c>
      <c r="D1081" s="171">
        <v>1726.58</v>
      </c>
      <c r="E1081" s="165" t="s">
        <v>4078</v>
      </c>
      <c r="F1081" s="166" t="s">
        <v>3297</v>
      </c>
      <c r="G1081" s="172">
        <f>VLOOKUP(A1081,РАСЧЕТ!$A$3:$AW$1220,49,0)</f>
        <v>2317.7556980926856</v>
      </c>
      <c r="H1081" s="172">
        <f t="shared" si="16"/>
        <v>591.17569809268571</v>
      </c>
    </row>
    <row r="1082" spans="1:8" ht="12.6" customHeight="1" x14ac:dyDescent="0.3">
      <c r="A1082" s="161" t="s">
        <v>2072</v>
      </c>
      <c r="B1082" s="162" t="s">
        <v>706</v>
      </c>
      <c r="C1082" s="170">
        <v>2486.79</v>
      </c>
      <c r="D1082" s="171">
        <v>2486.79</v>
      </c>
      <c r="E1082" s="165" t="s">
        <v>4078</v>
      </c>
      <c r="F1082" s="166" t="s">
        <v>3298</v>
      </c>
      <c r="G1082" s="172">
        <f>VLOOKUP(A1082,РАСЧЕТ!$A$3:$AW$1220,49,0)</f>
        <v>1498.6721857541665</v>
      </c>
      <c r="H1082" s="172">
        <f t="shared" si="16"/>
        <v>-988.11781424583342</v>
      </c>
    </row>
    <row r="1083" spans="1:8" ht="12.6" customHeight="1" x14ac:dyDescent="0.3">
      <c r="A1083" s="161" t="s">
        <v>1778</v>
      </c>
      <c r="B1083" s="162" t="s">
        <v>1198</v>
      </c>
      <c r="C1083" s="170">
        <v>2796.03</v>
      </c>
      <c r="D1083" s="171">
        <v>2796.03</v>
      </c>
      <c r="E1083" s="165" t="s">
        <v>4078</v>
      </c>
      <c r="F1083" s="166" t="s">
        <v>3299</v>
      </c>
      <c r="G1083" s="172">
        <f>VLOOKUP(A1083,РАСЧЕТ!$A$3:$AW$1220,49,0)</f>
        <v>5545.8491705325569</v>
      </c>
      <c r="H1083" s="172">
        <f t="shared" si="16"/>
        <v>2749.8191705325567</v>
      </c>
    </row>
    <row r="1084" spans="1:8" ht="12.6" customHeight="1" x14ac:dyDescent="0.3">
      <c r="A1084" s="161" t="s">
        <v>1848</v>
      </c>
      <c r="B1084" s="162" t="s">
        <v>839</v>
      </c>
      <c r="C1084" s="170">
        <v>3216.94</v>
      </c>
      <c r="D1084" s="171">
        <v>3216.94</v>
      </c>
      <c r="E1084" s="165" t="s">
        <v>4078</v>
      </c>
      <c r="F1084" s="166" t="s">
        <v>3300</v>
      </c>
      <c r="G1084" s="172">
        <f>VLOOKUP(A1084,РАСЧЕТ!$A$3:$AW$1220,49,0)</f>
        <v>4315.1588004809446</v>
      </c>
      <c r="H1084" s="172">
        <f t="shared" si="16"/>
        <v>1098.2188004809445</v>
      </c>
    </row>
    <row r="1085" spans="1:8" ht="12.6" customHeight="1" x14ac:dyDescent="0.3">
      <c r="A1085" s="161" t="s">
        <v>1701</v>
      </c>
      <c r="B1085" s="162" t="s">
        <v>682</v>
      </c>
      <c r="C1085" s="170">
        <v>1726.58</v>
      </c>
      <c r="D1085" s="171">
        <v>1726.58</v>
      </c>
      <c r="E1085" s="165" t="s">
        <v>4078</v>
      </c>
      <c r="F1085" s="166" t="s">
        <v>3301</v>
      </c>
      <c r="G1085" s="172">
        <f>VLOOKUP(A1085,РАСЧЕТ!$A$3:$AW$1220,49,0)</f>
        <v>2317.7556980926856</v>
      </c>
      <c r="H1085" s="172">
        <f t="shared" si="16"/>
        <v>591.17569809268571</v>
      </c>
    </row>
    <row r="1086" spans="1:8" ht="12.6" customHeight="1" x14ac:dyDescent="0.3">
      <c r="A1086" s="161" t="s">
        <v>1860</v>
      </c>
      <c r="B1086" s="162" t="s">
        <v>992</v>
      </c>
      <c r="C1086" s="170">
        <v>2486.79</v>
      </c>
      <c r="D1086" s="171">
        <v>2486.79</v>
      </c>
      <c r="E1086" s="165" t="s">
        <v>4078</v>
      </c>
      <c r="F1086" s="166" t="s">
        <v>3302</v>
      </c>
      <c r="G1086" s="172">
        <f>VLOOKUP(A1086,РАСЧЕТ!$A$3:$AW$1220,49,0)</f>
        <v>3338.2600726260316</v>
      </c>
      <c r="H1086" s="172">
        <f t="shared" si="16"/>
        <v>851.47007262603165</v>
      </c>
    </row>
    <row r="1087" spans="1:8" ht="12.6" customHeight="1" x14ac:dyDescent="0.3">
      <c r="A1087" s="161" t="s">
        <v>1849</v>
      </c>
      <c r="B1087" s="162" t="s">
        <v>615</v>
      </c>
      <c r="C1087" s="170">
        <v>2796.03</v>
      </c>
      <c r="D1087" s="171">
        <v>2796.03</v>
      </c>
      <c r="E1087" s="165" t="s">
        <v>4078</v>
      </c>
      <c r="F1087" s="166" t="s">
        <v>3303</v>
      </c>
      <c r="G1087" s="172">
        <f>VLOOKUP(A1087,РАСЧЕТ!$A$3:$AW$1220,49,0)</f>
        <v>2989.4657937932034</v>
      </c>
      <c r="H1087" s="172">
        <f t="shared" si="16"/>
        <v>193.43579379320317</v>
      </c>
    </row>
    <row r="1088" spans="1:8" ht="12.6" customHeight="1" x14ac:dyDescent="0.3">
      <c r="A1088" s="161" t="s">
        <v>1835</v>
      </c>
      <c r="B1088" s="162" t="s">
        <v>198</v>
      </c>
      <c r="C1088" s="170">
        <v>2396.6</v>
      </c>
      <c r="D1088" s="171">
        <v>2396.6</v>
      </c>
      <c r="E1088" s="165" t="s">
        <v>4078</v>
      </c>
      <c r="F1088" s="166" t="s">
        <v>2780</v>
      </c>
      <c r="G1088" s="172">
        <f>VLOOKUP(A1088,РАСЧЕТ!$A$3:$AW$1220,49,0)</f>
        <v>3154.4025706924699</v>
      </c>
      <c r="H1088" s="172">
        <f t="shared" si="16"/>
        <v>757.80257069247</v>
      </c>
    </row>
    <row r="1089" spans="1:8" ht="12.6" customHeight="1" x14ac:dyDescent="0.3">
      <c r="A1089" s="161" t="s">
        <v>1846</v>
      </c>
      <c r="B1089" s="162" t="s">
        <v>1159</v>
      </c>
      <c r="C1089" s="170">
        <v>3216.94</v>
      </c>
      <c r="D1089" s="171">
        <v>3216.94</v>
      </c>
      <c r="E1089" s="165" t="s">
        <v>4078</v>
      </c>
      <c r="F1089" s="166" t="s">
        <v>3304</v>
      </c>
      <c r="G1089" s="172">
        <f>VLOOKUP(A1089,РАСЧЕТ!$A$3:$AW$1220,49,0)</f>
        <v>3432.2111369606714</v>
      </c>
      <c r="H1089" s="172">
        <f t="shared" si="16"/>
        <v>215.27113696067136</v>
      </c>
    </row>
    <row r="1090" spans="1:8" ht="12.6" customHeight="1" x14ac:dyDescent="0.3">
      <c r="A1090" s="161" t="s">
        <v>2343</v>
      </c>
      <c r="B1090" s="162" t="s">
        <v>700</v>
      </c>
      <c r="C1090" s="170">
        <v>1726.58</v>
      </c>
      <c r="D1090" s="171">
        <v>1726.58</v>
      </c>
      <c r="E1090" s="165" t="s">
        <v>4078</v>
      </c>
      <c r="F1090" s="166" t="s">
        <v>3470</v>
      </c>
      <c r="G1090" s="172">
        <f>VLOOKUP(A1090,РАСЧЕТ!$A$3:$AW$1220,49,0)</f>
        <v>2317.7556980926856</v>
      </c>
      <c r="H1090" s="172">
        <f t="shared" ref="H1090:H1153" si="17">G1090-D1090</f>
        <v>591.17569809268571</v>
      </c>
    </row>
    <row r="1091" spans="1:8" ht="12.6" customHeight="1" x14ac:dyDescent="0.3">
      <c r="A1091" s="161" t="s">
        <v>1829</v>
      </c>
      <c r="B1091" s="162" t="s">
        <v>689</v>
      </c>
      <c r="C1091" s="170">
        <v>2486.79</v>
      </c>
      <c r="D1091" s="171">
        <v>2486.79</v>
      </c>
      <c r="E1091" s="165" t="s">
        <v>4078</v>
      </c>
      <c r="F1091" s="166" t="s">
        <v>3305</v>
      </c>
      <c r="G1091" s="172">
        <f>VLOOKUP(A1091,РАСЧЕТ!$A$3:$AW$1220,49,0)</f>
        <v>3338.2600726260316</v>
      </c>
      <c r="H1091" s="172">
        <f t="shared" si="17"/>
        <v>851.47007262603165</v>
      </c>
    </row>
    <row r="1092" spans="1:8" ht="12.6" customHeight="1" x14ac:dyDescent="0.3">
      <c r="A1092" s="161" t="s">
        <v>1844</v>
      </c>
      <c r="B1092" s="162" t="s">
        <v>1108</v>
      </c>
      <c r="C1092" s="170">
        <v>2796.03</v>
      </c>
      <c r="D1092" s="171">
        <v>2796.03</v>
      </c>
      <c r="E1092" s="165" t="s">
        <v>4078</v>
      </c>
      <c r="F1092" s="166" t="s">
        <v>3306</v>
      </c>
      <c r="G1092" s="172">
        <f>VLOOKUP(A1092,РАСЧЕТ!$A$3:$AW$1220,49,0)</f>
        <v>3753.3804961650203</v>
      </c>
      <c r="H1092" s="172">
        <f t="shared" si="17"/>
        <v>957.3504961650201</v>
      </c>
    </row>
    <row r="1093" spans="1:8" ht="12.6" customHeight="1" x14ac:dyDescent="0.3">
      <c r="A1093" s="161" t="s">
        <v>1861</v>
      </c>
      <c r="B1093" s="162" t="s">
        <v>573</v>
      </c>
      <c r="C1093" s="170">
        <v>3216.94</v>
      </c>
      <c r="D1093" s="171">
        <v>3216.94</v>
      </c>
      <c r="E1093" s="165" t="s">
        <v>4078</v>
      </c>
      <c r="F1093" s="166" t="s">
        <v>3307</v>
      </c>
      <c r="G1093" s="172">
        <f>VLOOKUP(A1093,РАСЧЕТ!$A$3:$AW$1220,49,0)</f>
        <v>2827.4752843986748</v>
      </c>
      <c r="H1093" s="172">
        <f t="shared" si="17"/>
        <v>-389.46471560132522</v>
      </c>
    </row>
    <row r="1094" spans="1:8" ht="12.6" customHeight="1" x14ac:dyDescent="0.3">
      <c r="A1094" s="161" t="s">
        <v>1804</v>
      </c>
      <c r="B1094" s="162" t="s">
        <v>1131</v>
      </c>
      <c r="C1094" s="170">
        <v>3607.78</v>
      </c>
      <c r="D1094" s="171">
        <v>3607.78</v>
      </c>
      <c r="E1094" s="165" t="s">
        <v>4078</v>
      </c>
      <c r="F1094" s="166" t="s">
        <v>3308</v>
      </c>
      <c r="G1094" s="172">
        <f>VLOOKUP(A1094,РАСЧЕТ!$A$3:$AW$1220,49,0)</f>
        <v>4843.0716079548656</v>
      </c>
      <c r="H1094" s="172">
        <f t="shared" si="17"/>
        <v>1235.2916079548654</v>
      </c>
    </row>
    <row r="1095" spans="1:8" ht="12.6" customHeight="1" x14ac:dyDescent="0.3">
      <c r="A1095" s="161" t="s">
        <v>1367</v>
      </c>
      <c r="B1095" s="162" t="s">
        <v>1181</v>
      </c>
      <c r="C1095" s="170">
        <v>2199.0300000000002</v>
      </c>
      <c r="D1095" s="171">
        <v>2199.0300000000002</v>
      </c>
      <c r="E1095" s="165" t="s">
        <v>4078</v>
      </c>
      <c r="F1095" s="166" t="s">
        <v>3309</v>
      </c>
      <c r="G1095" s="172">
        <f>VLOOKUP(A1095,РАСЧЕТ!$A$3:$AW$1220,49,0)</f>
        <v>2951.9674562772511</v>
      </c>
      <c r="H1095" s="172">
        <f t="shared" si="17"/>
        <v>752.93745627725093</v>
      </c>
    </row>
    <row r="1096" spans="1:8" ht="12.6" customHeight="1" x14ac:dyDescent="0.3">
      <c r="A1096" s="161" t="s">
        <v>1855</v>
      </c>
      <c r="B1096" s="162" t="s">
        <v>757</v>
      </c>
      <c r="C1096" s="170">
        <v>2186.14</v>
      </c>
      <c r="D1096" s="171">
        <v>2186.14</v>
      </c>
      <c r="E1096" s="165" t="s">
        <v>4078</v>
      </c>
      <c r="F1096" s="166" t="s">
        <v>3310</v>
      </c>
      <c r="G1096" s="172">
        <f>VLOOKUP(A1096,РАСЧЕТ!$A$3:$AW$1220,49,0)</f>
        <v>2934.6707719631268</v>
      </c>
      <c r="H1096" s="172">
        <f t="shared" si="17"/>
        <v>748.53077196312688</v>
      </c>
    </row>
    <row r="1097" spans="1:8" ht="12.6" customHeight="1" x14ac:dyDescent="0.3">
      <c r="A1097" s="161" t="s">
        <v>1885</v>
      </c>
      <c r="B1097" s="162" t="s">
        <v>849</v>
      </c>
      <c r="C1097" s="170">
        <v>3075.2</v>
      </c>
      <c r="D1097" s="171">
        <v>3075.2</v>
      </c>
      <c r="E1097" s="165" t="s">
        <v>4078</v>
      </c>
      <c r="F1097" s="166" t="s">
        <v>3311</v>
      </c>
      <c r="G1097" s="172">
        <f>VLOOKUP(A1097,РАСЧЕТ!$A$3:$AW$1220,49,0)</f>
        <v>4128.1419896377174</v>
      </c>
      <c r="H1097" s="172">
        <f t="shared" si="17"/>
        <v>1052.9419896377176</v>
      </c>
    </row>
    <row r="1098" spans="1:8" ht="12.6" customHeight="1" x14ac:dyDescent="0.3">
      <c r="A1098" s="161" t="s">
        <v>1879</v>
      </c>
      <c r="B1098" s="162" t="s">
        <v>895</v>
      </c>
      <c r="C1098" s="170">
        <v>3547.65</v>
      </c>
      <c r="D1098" s="171">
        <v>3547.65</v>
      </c>
      <c r="E1098" s="165" t="s">
        <v>4078</v>
      </c>
      <c r="F1098" s="166" t="s">
        <v>3312</v>
      </c>
      <c r="G1098" s="172">
        <f>VLOOKUP(A1098,РАСЧЕТ!$A$3:$AW$1220,49,0)</f>
        <v>5499.8669937926215</v>
      </c>
      <c r="H1098" s="172">
        <f t="shared" si="17"/>
        <v>1952.2169937926215</v>
      </c>
    </row>
    <row r="1099" spans="1:8" ht="12.6" customHeight="1" x14ac:dyDescent="0.3">
      <c r="A1099" s="161" t="s">
        <v>1873</v>
      </c>
      <c r="B1099" s="162" t="s">
        <v>240</v>
      </c>
      <c r="C1099" s="170">
        <v>2392.3000000000002</v>
      </c>
      <c r="D1099" s="171">
        <v>2392.3000000000002</v>
      </c>
      <c r="E1099" s="165" t="s">
        <v>4078</v>
      </c>
      <c r="F1099" s="166" t="s">
        <v>2781</v>
      </c>
      <c r="G1099" s="172">
        <f>VLOOKUP(A1099,РАСЧЕТ!$A$3:$AW$1220,49,0)</f>
        <v>1441.7278194560811</v>
      </c>
      <c r="H1099" s="172">
        <f t="shared" si="17"/>
        <v>-950.5721805439191</v>
      </c>
    </row>
    <row r="1100" spans="1:8" ht="12.6" customHeight="1" x14ac:dyDescent="0.3">
      <c r="A1100" s="161" t="s">
        <v>1792</v>
      </c>
      <c r="B1100" s="162" t="s">
        <v>576</v>
      </c>
      <c r="C1100" s="170">
        <v>2156.08</v>
      </c>
      <c r="D1100" s="171">
        <v>2156.08</v>
      </c>
      <c r="E1100" s="165" t="s">
        <v>4078</v>
      </c>
      <c r="F1100" s="166" t="s">
        <v>3313</v>
      </c>
      <c r="G1100" s="172">
        <f>VLOOKUP(A1100,РАСЧЕТ!$A$3:$AW$1220,49,0)</f>
        <v>2894.3118418968361</v>
      </c>
      <c r="H1100" s="172">
        <f t="shared" si="17"/>
        <v>738.23184189683616</v>
      </c>
    </row>
    <row r="1101" spans="1:8" ht="12.6" customHeight="1" x14ac:dyDescent="0.3">
      <c r="A1101" s="161" t="s">
        <v>1803</v>
      </c>
      <c r="B1101" s="162" t="s">
        <v>697</v>
      </c>
      <c r="C1101" s="170">
        <v>2138.9</v>
      </c>
      <c r="D1101" s="171">
        <v>2138.9</v>
      </c>
      <c r="E1101" s="165" t="s">
        <v>4078</v>
      </c>
      <c r="F1101" s="166" t="s">
        <v>3314</v>
      </c>
      <c r="G1101" s="172">
        <f>VLOOKUP(A1101,РАСЧЕТ!$A$3:$AW$1220,49,0)</f>
        <v>2871.2495961446698</v>
      </c>
      <c r="H1101" s="172">
        <f t="shared" si="17"/>
        <v>732.3495961446697</v>
      </c>
    </row>
    <row r="1102" spans="1:8" ht="12.6" customHeight="1" x14ac:dyDescent="0.3">
      <c r="A1102" s="161" t="s">
        <v>1832</v>
      </c>
      <c r="B1102" s="162" t="s">
        <v>531</v>
      </c>
      <c r="C1102" s="170">
        <v>3113.86</v>
      </c>
      <c r="D1102" s="171">
        <v>3113.86</v>
      </c>
      <c r="E1102" s="165" t="s">
        <v>4078</v>
      </c>
      <c r="F1102" s="166" t="s">
        <v>3315</v>
      </c>
      <c r="G1102" s="172">
        <f>VLOOKUP(A1102,РАСЧЕТ!$A$3:$AW$1220,49,0)</f>
        <v>4209.7232599281779</v>
      </c>
      <c r="H1102" s="172">
        <f t="shared" si="17"/>
        <v>1095.8632599281777</v>
      </c>
    </row>
    <row r="1103" spans="1:8" ht="12.6" customHeight="1" x14ac:dyDescent="0.3">
      <c r="A1103" s="161" t="s">
        <v>1888</v>
      </c>
      <c r="B1103" s="162" t="s">
        <v>758</v>
      </c>
      <c r="C1103" s="170">
        <v>3547.65</v>
      </c>
      <c r="D1103" s="171">
        <v>3547.65</v>
      </c>
      <c r="E1103" s="165" t="s">
        <v>4078</v>
      </c>
      <c r="F1103" s="166" t="s">
        <v>3316</v>
      </c>
      <c r="G1103" s="172">
        <f>VLOOKUP(A1103,РАСЧЕТ!$A$3:$AW$1220,49,0)</f>
        <v>4762.3537478222834</v>
      </c>
      <c r="H1103" s="172">
        <f t="shared" si="17"/>
        <v>1214.7037478222833</v>
      </c>
    </row>
    <row r="1104" spans="1:8" ht="12.6" customHeight="1" x14ac:dyDescent="0.3">
      <c r="A1104" s="161" t="s">
        <v>1763</v>
      </c>
      <c r="B1104" s="162" t="s">
        <v>577</v>
      </c>
      <c r="C1104" s="170">
        <v>2156.08</v>
      </c>
      <c r="D1104" s="171">
        <v>2156.08</v>
      </c>
      <c r="E1104" s="165" t="s">
        <v>4078</v>
      </c>
      <c r="F1104" s="166" t="s">
        <v>3317</v>
      </c>
      <c r="G1104" s="172">
        <f>VLOOKUP(A1104,РАСЧЕТ!$A$3:$AW$1220,49,0)</f>
        <v>3400.1159672940048</v>
      </c>
      <c r="H1104" s="172">
        <f t="shared" si="17"/>
        <v>1244.0359672940049</v>
      </c>
    </row>
    <row r="1105" spans="1:8" ht="12.6" customHeight="1" x14ac:dyDescent="0.3">
      <c r="A1105" s="161" t="s">
        <v>1748</v>
      </c>
      <c r="B1105" s="162" t="s">
        <v>743</v>
      </c>
      <c r="C1105" s="170">
        <v>2138.9</v>
      </c>
      <c r="D1105" s="171">
        <v>2138.9</v>
      </c>
      <c r="E1105" s="165" t="s">
        <v>4078</v>
      </c>
      <c r="F1105" s="166" t="s">
        <v>3318</v>
      </c>
      <c r="G1105" s="172">
        <f>VLOOKUP(A1105,РАСЧЕТ!$A$3:$AW$1220,49,0)</f>
        <v>1289.0133825657599</v>
      </c>
      <c r="H1105" s="172">
        <f t="shared" si="17"/>
        <v>-849.88661743424018</v>
      </c>
    </row>
    <row r="1106" spans="1:8" ht="12.6" customHeight="1" x14ac:dyDescent="0.3">
      <c r="A1106" s="161" t="s">
        <v>1847</v>
      </c>
      <c r="B1106" s="162" t="s">
        <v>519</v>
      </c>
      <c r="C1106" s="170">
        <v>3113.86</v>
      </c>
      <c r="D1106" s="171">
        <v>3113.86</v>
      </c>
      <c r="E1106" s="165" t="s">
        <v>4078</v>
      </c>
      <c r="F1106" s="166" t="s">
        <v>3319</v>
      </c>
      <c r="G1106" s="172">
        <f>VLOOKUP(A1106,РАСЧЕТ!$A$3:$AW$1220,49,0)</f>
        <v>4180.0320425800919</v>
      </c>
      <c r="H1106" s="172">
        <f t="shared" si="17"/>
        <v>1066.1720425800918</v>
      </c>
    </row>
    <row r="1107" spans="1:8" ht="12.6" customHeight="1" x14ac:dyDescent="0.3">
      <c r="A1107" s="161" t="s">
        <v>1841</v>
      </c>
      <c r="B1107" s="162" t="s">
        <v>707</v>
      </c>
      <c r="C1107" s="170">
        <v>3547.65</v>
      </c>
      <c r="D1107" s="171">
        <v>3547.65</v>
      </c>
      <c r="E1107" s="165" t="s">
        <v>4078</v>
      </c>
      <c r="F1107" s="166" t="s">
        <v>3320</v>
      </c>
      <c r="G1107" s="172">
        <f>VLOOKUP(A1107,РАСЧЕТ!$A$3:$AW$1220,49,0)</f>
        <v>5017.5776568320225</v>
      </c>
      <c r="H1107" s="172">
        <f t="shared" si="17"/>
        <v>1469.9276568320224</v>
      </c>
    </row>
    <row r="1108" spans="1:8" ht="12.6" customHeight="1" x14ac:dyDescent="0.3">
      <c r="A1108" s="161" t="s">
        <v>1817</v>
      </c>
      <c r="B1108" s="162" t="s">
        <v>1127</v>
      </c>
      <c r="C1108" s="170">
        <v>2156.08</v>
      </c>
      <c r="D1108" s="171">
        <v>2156.08</v>
      </c>
      <c r="E1108" s="165" t="s">
        <v>4078</v>
      </c>
      <c r="F1108" s="166" t="s">
        <v>3321</v>
      </c>
      <c r="G1108" s="172">
        <f>VLOOKUP(A1108,РАСЧЕТ!$A$3:$AW$1220,49,0)</f>
        <v>2894.3118418968361</v>
      </c>
      <c r="H1108" s="172">
        <f t="shared" si="17"/>
        <v>738.23184189683616</v>
      </c>
    </row>
    <row r="1109" spans="1:8" ht="12.6" customHeight="1" x14ac:dyDescent="0.3">
      <c r="A1109" s="161" t="s">
        <v>1811</v>
      </c>
      <c r="B1109" s="162" t="s">
        <v>618</v>
      </c>
      <c r="C1109" s="170">
        <v>2138.9</v>
      </c>
      <c r="D1109" s="171">
        <v>2138.9</v>
      </c>
      <c r="E1109" s="165" t="s">
        <v>4078</v>
      </c>
      <c r="F1109" s="166" t="s">
        <v>3322</v>
      </c>
      <c r="G1109" s="172">
        <f>VLOOKUP(A1109,РАСЧЕТ!$A$3:$AW$1220,49,0)</f>
        <v>4873.2811147617322</v>
      </c>
      <c r="H1109" s="172">
        <f t="shared" si="17"/>
        <v>2734.3811147617321</v>
      </c>
    </row>
    <row r="1110" spans="1:8" ht="12.6" customHeight="1" x14ac:dyDescent="0.3">
      <c r="A1110" s="161" t="s">
        <v>1749</v>
      </c>
      <c r="B1110" s="162" t="s">
        <v>305</v>
      </c>
      <c r="C1110" s="170">
        <v>3603.48</v>
      </c>
      <c r="D1110" s="171">
        <v>3603.48</v>
      </c>
      <c r="E1110" s="165" t="s">
        <v>4078</v>
      </c>
      <c r="F1110" s="166" t="s">
        <v>2782</v>
      </c>
      <c r="G1110" s="172">
        <f>VLOOKUP(A1110,РАСЧЕТ!$A$3:$AW$1220,49,0)</f>
        <v>6168.2386918561506</v>
      </c>
      <c r="H1110" s="172">
        <f t="shared" si="17"/>
        <v>2564.7586918561506</v>
      </c>
    </row>
    <row r="1111" spans="1:8" ht="12.6" customHeight="1" x14ac:dyDescent="0.3">
      <c r="A1111" s="161" t="s">
        <v>1874</v>
      </c>
      <c r="B1111" s="162" t="s">
        <v>744</v>
      </c>
      <c r="C1111" s="170">
        <v>3113.86</v>
      </c>
      <c r="D1111" s="171">
        <v>3113.86</v>
      </c>
      <c r="E1111" s="165" t="s">
        <v>4078</v>
      </c>
      <c r="F1111" s="166" t="s">
        <v>3323</v>
      </c>
      <c r="G1111" s="172">
        <f>VLOOKUP(A1111,РАСЧЕТ!$A$3:$AW$1220,49,0)</f>
        <v>4180.0320425800919</v>
      </c>
      <c r="H1111" s="172">
        <f t="shared" si="17"/>
        <v>1066.1720425800918</v>
      </c>
    </row>
    <row r="1112" spans="1:8" ht="12.6" customHeight="1" x14ac:dyDescent="0.3">
      <c r="A1112" s="161" t="s">
        <v>1850</v>
      </c>
      <c r="B1112" s="162" t="s">
        <v>686</v>
      </c>
      <c r="C1112" s="170">
        <v>3547.65</v>
      </c>
      <c r="D1112" s="171">
        <v>3547.65</v>
      </c>
      <c r="E1112" s="165" t="s">
        <v>4078</v>
      </c>
      <c r="F1112" s="166" t="s">
        <v>3324</v>
      </c>
      <c r="G1112" s="172">
        <f>VLOOKUP(A1112,РАСЧЕТ!$A$3:$AW$1220,49,0)</f>
        <v>3910.5611994561336</v>
      </c>
      <c r="H1112" s="172">
        <f t="shared" si="17"/>
        <v>362.91119945613355</v>
      </c>
    </row>
    <row r="1113" spans="1:8" ht="12.6" customHeight="1" x14ac:dyDescent="0.3">
      <c r="A1113" s="161" t="s">
        <v>1760</v>
      </c>
      <c r="B1113" s="162" t="s">
        <v>967</v>
      </c>
      <c r="C1113" s="170">
        <v>2156.08</v>
      </c>
      <c r="D1113" s="171">
        <v>2156.08</v>
      </c>
      <c r="E1113" s="165" t="s">
        <v>4078</v>
      </c>
      <c r="F1113" s="166" t="s">
        <v>3325</v>
      </c>
      <c r="G1113" s="172">
        <f>VLOOKUP(A1113,РАСЧЕТ!$A$3:$AW$1220,49,0)</f>
        <v>1341.0153784052179</v>
      </c>
      <c r="H1113" s="172">
        <f t="shared" si="17"/>
        <v>-815.06462159478201</v>
      </c>
    </row>
    <row r="1114" spans="1:8" ht="12.6" customHeight="1" x14ac:dyDescent="0.3">
      <c r="A1114" s="161" t="s">
        <v>3586</v>
      </c>
      <c r="B1114" s="162" t="s">
        <v>993</v>
      </c>
      <c r="C1114" s="170">
        <v>2138.9</v>
      </c>
      <c r="D1114" s="171">
        <v>2138.9</v>
      </c>
      <c r="E1114" s="165" t="s">
        <v>4078</v>
      </c>
      <c r="F1114" s="166" t="s">
        <v>4056</v>
      </c>
      <c r="G1114" s="172">
        <f>VLOOKUP(A1114,РАСЧЕТ!$A$3:$AW$1220,49,0)</f>
        <v>5333.0802753873841</v>
      </c>
      <c r="H1114" s="172">
        <f t="shared" si="17"/>
        <v>3194.180275387384</v>
      </c>
    </row>
    <row r="1115" spans="1:8" ht="12.6" customHeight="1" x14ac:dyDescent="0.3">
      <c r="A1115" s="161" t="s">
        <v>1886</v>
      </c>
      <c r="B1115" s="162" t="s">
        <v>646</v>
      </c>
      <c r="C1115" s="170">
        <v>3113.86</v>
      </c>
      <c r="D1115" s="171">
        <v>3113.86</v>
      </c>
      <c r="E1115" s="165" t="s">
        <v>4078</v>
      </c>
      <c r="F1115" s="166" t="s">
        <v>3326</v>
      </c>
      <c r="G1115" s="172">
        <f>VLOOKUP(A1115,РАСЧЕТ!$A$3:$AW$1220,49,0)</f>
        <v>5830.6818950323768</v>
      </c>
      <c r="H1115" s="172">
        <f t="shared" si="17"/>
        <v>2716.8218950323767</v>
      </c>
    </row>
    <row r="1116" spans="1:8" ht="12.6" customHeight="1" x14ac:dyDescent="0.3">
      <c r="A1116" s="161" t="s">
        <v>1807</v>
      </c>
      <c r="B1116" s="162" t="s">
        <v>983</v>
      </c>
      <c r="C1116" s="170">
        <v>3547.65</v>
      </c>
      <c r="D1116" s="171">
        <v>3547.65</v>
      </c>
      <c r="E1116" s="165" t="s">
        <v>4078</v>
      </c>
      <c r="F1116" s="166" t="s">
        <v>3327</v>
      </c>
      <c r="G1116" s="172">
        <f>VLOOKUP(A1116,РАСЧЕТ!$A$3:$AW$1220,49,0)</f>
        <v>4762.3537478222834</v>
      </c>
      <c r="H1116" s="172">
        <f t="shared" si="17"/>
        <v>1214.7037478222833</v>
      </c>
    </row>
    <row r="1117" spans="1:8" ht="12.6" customHeight="1" x14ac:dyDescent="0.3">
      <c r="A1117" s="161" t="s">
        <v>1693</v>
      </c>
      <c r="B1117" s="162" t="s">
        <v>676</v>
      </c>
      <c r="C1117" s="168"/>
      <c r="D1117" s="169"/>
      <c r="E1117" s="165" t="s">
        <v>4078</v>
      </c>
      <c r="F1117" s="166" t="s">
        <v>3328</v>
      </c>
      <c r="G1117" s="172">
        <f>VLOOKUP(A1117,РАСЧЕТ!$A$3:$AW$1220,49,0)</f>
        <v>0</v>
      </c>
      <c r="H1117" s="172">
        <f t="shared" si="17"/>
        <v>0</v>
      </c>
    </row>
    <row r="1118" spans="1:8" ht="12.6" customHeight="1" x14ac:dyDescent="0.3">
      <c r="A1118" s="161" t="s">
        <v>3587</v>
      </c>
      <c r="B1118" s="162" t="s">
        <v>676</v>
      </c>
      <c r="C1118" s="170">
        <v>2156.08</v>
      </c>
      <c r="D1118" s="171">
        <v>2156.08</v>
      </c>
      <c r="E1118" s="165" t="s">
        <v>4058</v>
      </c>
      <c r="F1118" s="166" t="s">
        <v>4059</v>
      </c>
      <c r="G1118" s="172">
        <f>VLOOKUP(A1118,РАСЧЕТ!$A$3:$AW$1220,49,0)</f>
        <v>2690.4259585022387</v>
      </c>
      <c r="H1118" s="172">
        <f t="shared" si="17"/>
        <v>534.34595850223877</v>
      </c>
    </row>
    <row r="1119" spans="1:8" ht="12.6" customHeight="1" x14ac:dyDescent="0.3">
      <c r="A1119" s="161" t="s">
        <v>1813</v>
      </c>
      <c r="B1119" s="162" t="s">
        <v>1193</v>
      </c>
      <c r="C1119" s="170">
        <v>2138.9</v>
      </c>
      <c r="D1119" s="171">
        <v>2138.9</v>
      </c>
      <c r="E1119" s="165" t="s">
        <v>4078</v>
      </c>
      <c r="F1119" s="166" t="s">
        <v>3329</v>
      </c>
      <c r="G1119" s="172">
        <f>VLOOKUP(A1119,РАСЧЕТ!$A$3:$AW$1220,49,0)</f>
        <v>2871.2495961446698</v>
      </c>
      <c r="H1119" s="172">
        <f t="shared" si="17"/>
        <v>732.3495961446697</v>
      </c>
    </row>
    <row r="1120" spans="1:8" ht="12.6" customHeight="1" x14ac:dyDescent="0.3">
      <c r="A1120" s="161" t="s">
        <v>1751</v>
      </c>
      <c r="B1120" s="162" t="s">
        <v>681</v>
      </c>
      <c r="C1120" s="170">
        <v>3113.86</v>
      </c>
      <c r="D1120" s="171">
        <v>3113.86</v>
      </c>
      <c r="E1120" s="165" t="s">
        <v>4078</v>
      </c>
      <c r="F1120" s="166" t="s">
        <v>3330</v>
      </c>
      <c r="G1120" s="172">
        <f>VLOOKUP(A1120,РАСЧЕТ!$A$3:$AW$1220,49,0)</f>
        <v>4079.7800188817987</v>
      </c>
      <c r="H1120" s="172">
        <f t="shared" si="17"/>
        <v>965.92001888179857</v>
      </c>
    </row>
    <row r="1121" spans="1:8" ht="12.6" customHeight="1" x14ac:dyDescent="0.3">
      <c r="A1121" s="161" t="s">
        <v>1854</v>
      </c>
      <c r="B1121" s="162" t="s">
        <v>683</v>
      </c>
      <c r="C1121" s="170">
        <v>3547.65</v>
      </c>
      <c r="D1121" s="171">
        <v>3547.65</v>
      </c>
      <c r="E1121" s="165" t="s">
        <v>4078</v>
      </c>
      <c r="F1121" s="166" t="s">
        <v>3331</v>
      </c>
      <c r="G1121" s="172">
        <f>VLOOKUP(A1121,РАСЧЕТ!$A$3:$AW$1220,49,0)</f>
        <v>2138.0021164644932</v>
      </c>
      <c r="H1121" s="172">
        <f t="shared" si="17"/>
        <v>-1409.6478835355069</v>
      </c>
    </row>
    <row r="1122" spans="1:8" ht="12.6" customHeight="1" x14ac:dyDescent="0.3">
      <c r="A1122" s="161" t="s">
        <v>1826</v>
      </c>
      <c r="B1122" s="162" t="s">
        <v>347</v>
      </c>
      <c r="C1122" s="170">
        <v>3466.05</v>
      </c>
      <c r="D1122" s="171">
        <v>3466.05</v>
      </c>
      <c r="E1122" s="165" t="s">
        <v>4078</v>
      </c>
      <c r="F1122" s="166" t="s">
        <v>2783</v>
      </c>
      <c r="G1122" s="172">
        <f>VLOOKUP(A1122,РАСЧЕТ!$A$3:$AW$1220,49,0)</f>
        <v>4652.8080804994961</v>
      </c>
      <c r="H1122" s="172">
        <f t="shared" si="17"/>
        <v>1186.7580804994959</v>
      </c>
    </row>
    <row r="1123" spans="1:8" ht="12.6" customHeight="1" x14ac:dyDescent="0.3">
      <c r="A1123" s="161" t="s">
        <v>1843</v>
      </c>
      <c r="B1123" s="162" t="s">
        <v>637</v>
      </c>
      <c r="C1123" s="170">
        <v>2156.08</v>
      </c>
      <c r="D1123" s="171">
        <v>2156.08</v>
      </c>
      <c r="E1123" s="165" t="s">
        <v>4078</v>
      </c>
      <c r="F1123" s="166" t="s">
        <v>3332</v>
      </c>
      <c r="G1123" s="172">
        <f>VLOOKUP(A1123,РАСЧЕТ!$A$3:$AW$1220,49,0)</f>
        <v>2894.3118418968361</v>
      </c>
      <c r="H1123" s="172">
        <f t="shared" si="17"/>
        <v>738.23184189683616</v>
      </c>
    </row>
    <row r="1124" spans="1:8" ht="12.6" customHeight="1" x14ac:dyDescent="0.3">
      <c r="A1124" s="161" t="s">
        <v>1833</v>
      </c>
      <c r="B1124" s="162" t="s">
        <v>490</v>
      </c>
      <c r="C1124" s="170">
        <v>2138.9</v>
      </c>
      <c r="D1124" s="171">
        <v>2138.9</v>
      </c>
      <c r="E1124" s="165" t="s">
        <v>4078</v>
      </c>
      <c r="F1124" s="166" t="s">
        <v>3333</v>
      </c>
      <c r="G1124" s="172">
        <f>VLOOKUP(A1124,РАСЧЕТ!$A$3:$AW$1220,49,0)</f>
        <v>3126.5440860805902</v>
      </c>
      <c r="H1124" s="172">
        <f t="shared" si="17"/>
        <v>987.64408608059011</v>
      </c>
    </row>
    <row r="1125" spans="1:8" ht="12.6" customHeight="1" x14ac:dyDescent="0.3">
      <c r="A1125" s="161" t="s">
        <v>1901</v>
      </c>
      <c r="B1125" s="162" t="s">
        <v>701</v>
      </c>
      <c r="C1125" s="170">
        <v>3113.86</v>
      </c>
      <c r="D1125" s="171">
        <v>3113.86</v>
      </c>
      <c r="E1125" s="165" t="s">
        <v>4078</v>
      </c>
      <c r="F1125" s="166" t="s">
        <v>3334</v>
      </c>
      <c r="G1125" s="172">
        <f>VLOOKUP(A1125,РАСЧЕТ!$A$3:$AW$1220,49,0)</f>
        <v>4180.0320425800919</v>
      </c>
      <c r="H1125" s="172">
        <f t="shared" si="17"/>
        <v>1066.1720425800918</v>
      </c>
    </row>
    <row r="1126" spans="1:8" ht="12.6" customHeight="1" x14ac:dyDescent="0.3">
      <c r="A1126" s="161" t="s">
        <v>1845</v>
      </c>
      <c r="B1126" s="162" t="s">
        <v>241</v>
      </c>
      <c r="C1126" s="170">
        <v>2392.3000000000002</v>
      </c>
      <c r="D1126" s="171">
        <v>2392.3000000000002</v>
      </c>
      <c r="E1126" s="165" t="s">
        <v>4078</v>
      </c>
      <c r="F1126" s="166" t="s">
        <v>2725</v>
      </c>
      <c r="G1126" s="172">
        <f>VLOOKUP(A1126,РАСЧЕТ!$A$3:$AW$1220,49,0)</f>
        <v>3211.4177209891191</v>
      </c>
      <c r="H1126" s="172">
        <f t="shared" si="17"/>
        <v>819.11772098911888</v>
      </c>
    </row>
    <row r="1127" spans="1:8" ht="12.6" customHeight="1" x14ac:dyDescent="0.3">
      <c r="A1127" s="161" t="s">
        <v>1851</v>
      </c>
      <c r="B1127" s="162" t="s">
        <v>249</v>
      </c>
      <c r="C1127" s="170">
        <v>2396.6</v>
      </c>
      <c r="D1127" s="171">
        <v>2396.6</v>
      </c>
      <c r="E1127" s="165" t="s">
        <v>4078</v>
      </c>
      <c r="F1127" s="166" t="s">
        <v>2784</v>
      </c>
      <c r="G1127" s="172">
        <f>VLOOKUP(A1127,РАСЧЕТ!$A$3:$AW$1220,49,0)</f>
        <v>3217.1832824271601</v>
      </c>
      <c r="H1127" s="172">
        <f t="shared" si="17"/>
        <v>820.58328242716016</v>
      </c>
    </row>
    <row r="1128" spans="1:8" ht="12.6" customHeight="1" x14ac:dyDescent="0.3">
      <c r="A1128" s="161" t="s">
        <v>1796</v>
      </c>
      <c r="B1128" s="162" t="s">
        <v>306</v>
      </c>
      <c r="C1128" s="170">
        <v>2392.3000000000002</v>
      </c>
      <c r="D1128" s="171">
        <v>2392.3000000000002</v>
      </c>
      <c r="E1128" s="165" t="s">
        <v>4078</v>
      </c>
      <c r="F1128" s="166" t="s">
        <v>2785</v>
      </c>
      <c r="G1128" s="172">
        <f>VLOOKUP(A1128,РАСЧЕТ!$A$3:$AW$1220,49,0)</f>
        <v>3211.4177209891191</v>
      </c>
      <c r="H1128" s="172">
        <f t="shared" si="17"/>
        <v>819.11772098911888</v>
      </c>
    </row>
    <row r="1129" spans="1:8" ht="12.6" customHeight="1" x14ac:dyDescent="0.3">
      <c r="A1129" s="161" t="s">
        <v>1857</v>
      </c>
      <c r="B1129" s="162" t="s">
        <v>221</v>
      </c>
      <c r="C1129" s="170">
        <v>3603.48</v>
      </c>
      <c r="D1129" s="171">
        <v>3603.48</v>
      </c>
      <c r="E1129" s="165" t="s">
        <v>4078</v>
      </c>
      <c r="F1129" s="166" t="s">
        <v>2786</v>
      </c>
      <c r="G1129" s="172">
        <f>VLOOKUP(A1129,РАСЧЕТ!$A$3:$AW$1220,49,0)</f>
        <v>4837.3060465168237</v>
      </c>
      <c r="H1129" s="172">
        <f t="shared" si="17"/>
        <v>1233.8260465168237</v>
      </c>
    </row>
    <row r="1130" spans="1:8" ht="12.6" customHeight="1" x14ac:dyDescent="0.3">
      <c r="A1130" s="161" t="s">
        <v>1837</v>
      </c>
      <c r="B1130" s="162" t="s">
        <v>293</v>
      </c>
      <c r="C1130" s="170">
        <v>3466.05</v>
      </c>
      <c r="D1130" s="171">
        <v>3466.05</v>
      </c>
      <c r="E1130" s="165" t="s">
        <v>4078</v>
      </c>
      <c r="F1130" s="166" t="s">
        <v>2787</v>
      </c>
      <c r="G1130" s="172">
        <f>VLOOKUP(A1130,РАСЧЕТ!$A$3:$AW$1220,49,0)</f>
        <v>4652.8080804994961</v>
      </c>
      <c r="H1130" s="172">
        <f t="shared" si="17"/>
        <v>1186.7580804994959</v>
      </c>
    </row>
    <row r="1131" spans="1:8" ht="12.6" customHeight="1" x14ac:dyDescent="0.3">
      <c r="A1131" s="161" t="s">
        <v>1800</v>
      </c>
      <c r="B1131" s="162" t="s">
        <v>348</v>
      </c>
      <c r="C1131" s="170">
        <v>2396.6</v>
      </c>
      <c r="D1131" s="171">
        <v>2396.6</v>
      </c>
      <c r="E1131" s="165" t="s">
        <v>4078</v>
      </c>
      <c r="F1131" s="166" t="s">
        <v>2788</v>
      </c>
      <c r="G1131" s="172">
        <f>VLOOKUP(A1131,РАСЧЕТ!$A$3:$AW$1220,49,0)</f>
        <v>3217.1832824271601</v>
      </c>
      <c r="H1131" s="172">
        <f t="shared" si="17"/>
        <v>820.58328242716016</v>
      </c>
    </row>
    <row r="1132" spans="1:8" ht="12.6" customHeight="1" x14ac:dyDescent="0.3">
      <c r="A1132" s="161" t="s">
        <v>2227</v>
      </c>
      <c r="B1132" s="162" t="s">
        <v>168</v>
      </c>
      <c r="C1132" s="170">
        <v>2392.3000000000002</v>
      </c>
      <c r="D1132" s="171">
        <v>2392.3000000000002</v>
      </c>
      <c r="E1132" s="165" t="s">
        <v>4078</v>
      </c>
      <c r="F1132" s="166" t="s">
        <v>3477</v>
      </c>
      <c r="G1132" s="172">
        <f>VLOOKUP(A1132,РАСЧЕТ!$A$3:$AW$1220,49,0)</f>
        <v>3211.4177209891191</v>
      </c>
      <c r="H1132" s="172">
        <f t="shared" si="17"/>
        <v>819.11772098911888</v>
      </c>
    </row>
    <row r="1133" spans="1:8" ht="12.6" customHeight="1" x14ac:dyDescent="0.3">
      <c r="A1133" s="161" t="s">
        <v>1889</v>
      </c>
      <c r="B1133" s="162" t="s">
        <v>298</v>
      </c>
      <c r="C1133" s="170">
        <v>3603.48</v>
      </c>
      <c r="D1133" s="171">
        <v>3603.48</v>
      </c>
      <c r="E1133" s="165" t="s">
        <v>4078</v>
      </c>
      <c r="F1133" s="166" t="s">
        <v>2789</v>
      </c>
      <c r="G1133" s="172">
        <f>VLOOKUP(A1133,РАСЧЕТ!$A$3:$AW$1220,49,0)</f>
        <v>4205.7625642582643</v>
      </c>
      <c r="H1133" s="172">
        <f t="shared" si="17"/>
        <v>602.2825642582643</v>
      </c>
    </row>
    <row r="1134" spans="1:8" ht="12.6" customHeight="1" x14ac:dyDescent="0.3">
      <c r="A1134" s="161" t="s">
        <v>1794</v>
      </c>
      <c r="B1134" s="162" t="s">
        <v>267</v>
      </c>
      <c r="C1134" s="170">
        <v>3466.05</v>
      </c>
      <c r="D1134" s="171">
        <v>3466.05</v>
      </c>
      <c r="E1134" s="165" t="s">
        <v>4078</v>
      </c>
      <c r="F1134" s="166" t="s">
        <v>2790</v>
      </c>
      <c r="G1134" s="172">
        <f>VLOOKUP(A1134,РАСЧЕТ!$A$3:$AW$1220,49,0)</f>
        <v>7573.9270082714575</v>
      </c>
      <c r="H1134" s="172">
        <f t="shared" si="17"/>
        <v>4107.8770082714573</v>
      </c>
    </row>
    <row r="1135" spans="1:8" ht="12.6" customHeight="1" x14ac:dyDescent="0.3">
      <c r="A1135" s="161" t="s">
        <v>3589</v>
      </c>
      <c r="B1135" s="162" t="s">
        <v>282</v>
      </c>
      <c r="C1135" s="170">
        <v>1900.8</v>
      </c>
      <c r="D1135" s="171">
        <v>1900.8</v>
      </c>
      <c r="E1135" s="165" t="s">
        <v>4078</v>
      </c>
      <c r="F1135" s="166" t="s">
        <v>4082</v>
      </c>
      <c r="G1135" s="172">
        <f>VLOOKUP(A1135,РАСЧЕТ!$A$3:$AW$1220,49,0)</f>
        <v>1145.4921584163526</v>
      </c>
      <c r="H1135" s="172">
        <f t="shared" si="17"/>
        <v>-755.30784158364736</v>
      </c>
    </row>
    <row r="1136" spans="1:8" ht="12.6" customHeight="1" x14ac:dyDescent="0.3">
      <c r="A1136" s="161" t="s">
        <v>1827</v>
      </c>
      <c r="B1136" s="162" t="s">
        <v>282</v>
      </c>
      <c r="C1136" s="163">
        <v>495.8</v>
      </c>
      <c r="D1136" s="164">
        <v>495.8</v>
      </c>
      <c r="E1136" s="165" t="s">
        <v>4078</v>
      </c>
      <c r="F1136" s="166" t="s">
        <v>2791</v>
      </c>
      <c r="G1136" s="172">
        <f>VLOOKUP(A1136,РАСЧЕТ!$A$3:$AW$1220,49,0)</f>
        <v>298.82404132600499</v>
      </c>
      <c r="H1136" s="172">
        <f t="shared" si="17"/>
        <v>-196.97595867399502</v>
      </c>
    </row>
    <row r="1137" spans="1:8" ht="12.6" customHeight="1" x14ac:dyDescent="0.3">
      <c r="A1137" s="161" t="s">
        <v>1859</v>
      </c>
      <c r="B1137" s="162" t="s">
        <v>325</v>
      </c>
      <c r="C1137" s="170">
        <v>2392.3000000000002</v>
      </c>
      <c r="D1137" s="171">
        <v>2392.3000000000002</v>
      </c>
      <c r="E1137" s="165" t="s">
        <v>4078</v>
      </c>
      <c r="F1137" s="166" t="s">
        <v>2792</v>
      </c>
      <c r="G1137" s="172">
        <f>VLOOKUP(A1137,РАСЧЕТ!$A$3:$AW$1220,49,0)</f>
        <v>3211.4177209891191</v>
      </c>
      <c r="H1137" s="172">
        <f t="shared" si="17"/>
        <v>819.11772098911888</v>
      </c>
    </row>
    <row r="1138" spans="1:8" ht="12.6" customHeight="1" x14ac:dyDescent="0.3">
      <c r="A1138" s="161" t="s">
        <v>1825</v>
      </c>
      <c r="B1138" s="162" t="s">
        <v>319</v>
      </c>
      <c r="C1138" s="170">
        <v>3603.48</v>
      </c>
      <c r="D1138" s="171">
        <v>3603.48</v>
      </c>
      <c r="E1138" s="165" t="s">
        <v>4078</v>
      </c>
      <c r="F1138" s="166" t="s">
        <v>2726</v>
      </c>
      <c r="G1138" s="172">
        <f>VLOOKUP(A1138,РАСЧЕТ!$A$3:$AW$1220,49,0)</f>
        <v>4837.3060465168237</v>
      </c>
      <c r="H1138" s="172">
        <f t="shared" si="17"/>
        <v>1233.8260465168237</v>
      </c>
    </row>
    <row r="1139" spans="1:8" ht="12.6" customHeight="1" x14ac:dyDescent="0.3">
      <c r="A1139" s="161" t="s">
        <v>1842</v>
      </c>
      <c r="B1139" s="162" t="s">
        <v>196</v>
      </c>
      <c r="C1139" s="170">
        <v>3603.48</v>
      </c>
      <c r="D1139" s="171">
        <v>3603.48</v>
      </c>
      <c r="E1139" s="165" t="s">
        <v>4078</v>
      </c>
      <c r="F1139" s="166" t="s">
        <v>2793</v>
      </c>
      <c r="G1139" s="172">
        <f>VLOOKUP(A1139,РАСЧЕТ!$A$3:$AW$1220,49,0)</f>
        <v>4837.3060465168237</v>
      </c>
      <c r="H1139" s="172">
        <f t="shared" si="17"/>
        <v>1233.8260465168237</v>
      </c>
    </row>
    <row r="1140" spans="1:8" ht="12.6" customHeight="1" x14ac:dyDescent="0.3">
      <c r="A1140" s="161" t="s">
        <v>1894</v>
      </c>
      <c r="B1140" s="162" t="s">
        <v>338</v>
      </c>
      <c r="C1140" s="170">
        <v>4763.13</v>
      </c>
      <c r="D1140" s="171">
        <v>4763.13</v>
      </c>
      <c r="E1140" s="165" t="s">
        <v>4078</v>
      </c>
      <c r="F1140" s="166" t="s">
        <v>2794</v>
      </c>
      <c r="G1140" s="172">
        <f>VLOOKUP(A1140,РАСЧЕТ!$A$3:$AW$1220,49,0)</f>
        <v>6394.0076347880304</v>
      </c>
      <c r="H1140" s="172">
        <f t="shared" si="17"/>
        <v>1630.8776347880303</v>
      </c>
    </row>
    <row r="1141" spans="1:8" ht="12.6" customHeight="1" x14ac:dyDescent="0.3">
      <c r="A1141" s="161" t="s">
        <v>1864</v>
      </c>
      <c r="B1141" s="162" t="s">
        <v>218</v>
      </c>
      <c r="C1141" s="170">
        <v>3358.67</v>
      </c>
      <c r="D1141" s="171">
        <v>3358.67</v>
      </c>
      <c r="E1141" s="165" t="s">
        <v>4078</v>
      </c>
      <c r="F1141" s="166" t="s">
        <v>2795</v>
      </c>
      <c r="G1141" s="172">
        <f>VLOOKUP(A1141,РАСЧЕТ!$A$3:$AW$1220,49,0)</f>
        <v>6467.1726642618423</v>
      </c>
      <c r="H1141" s="172">
        <f t="shared" si="17"/>
        <v>3108.5026642618423</v>
      </c>
    </row>
    <row r="1142" spans="1:8" ht="12.6" customHeight="1" x14ac:dyDescent="0.3">
      <c r="A1142" s="161" t="s">
        <v>1823</v>
      </c>
      <c r="B1142" s="162" t="s">
        <v>327</v>
      </c>
      <c r="C1142" s="170">
        <v>3384.44</v>
      </c>
      <c r="D1142" s="171">
        <v>3384.44</v>
      </c>
      <c r="E1142" s="165" t="s">
        <v>4078</v>
      </c>
      <c r="F1142" s="166" t="s">
        <v>2796</v>
      </c>
      <c r="G1142" s="172">
        <f>VLOOKUP(A1142,РАСЧЕТ!$A$3:$AW$1220,49,0)</f>
        <v>4543.2624131767079</v>
      </c>
      <c r="H1142" s="172">
        <f t="shared" si="17"/>
        <v>1158.8224131767079</v>
      </c>
    </row>
    <row r="1143" spans="1:8" ht="12.6" customHeight="1" x14ac:dyDescent="0.3">
      <c r="A1143" s="161" t="s">
        <v>1875</v>
      </c>
      <c r="B1143" s="162" t="s">
        <v>216</v>
      </c>
      <c r="C1143" s="170">
        <v>5085.25</v>
      </c>
      <c r="D1143" s="171">
        <v>5085.25</v>
      </c>
      <c r="E1143" s="165" t="s">
        <v>4078</v>
      </c>
      <c r="F1143" s="166" t="s">
        <v>2797</v>
      </c>
      <c r="G1143" s="172">
        <f>VLOOKUP(A1143,РАСЧЕТ!$A$3:$AW$1220,49,0)</f>
        <v>3501.9512432422284</v>
      </c>
      <c r="H1143" s="172">
        <f t="shared" si="17"/>
        <v>-1583.2987567577716</v>
      </c>
    </row>
    <row r="1144" spans="1:8" ht="12.6" customHeight="1" x14ac:dyDescent="0.3">
      <c r="A1144" s="161" t="s">
        <v>1836</v>
      </c>
      <c r="B1144" s="162" t="s">
        <v>197</v>
      </c>
      <c r="C1144" s="170">
        <v>1447.41</v>
      </c>
      <c r="D1144" s="171">
        <v>1447.41</v>
      </c>
      <c r="E1144" s="165" t="s">
        <v>4078</v>
      </c>
      <c r="F1144" s="166" t="s">
        <v>2798</v>
      </c>
      <c r="G1144" s="172">
        <f>VLOOKUP(A1144,РАСЧЕТ!$A$3:$AW$1220,49,0)</f>
        <v>1485.3497039760912</v>
      </c>
      <c r="H1144" s="172">
        <f t="shared" si="17"/>
        <v>37.939703976091096</v>
      </c>
    </row>
    <row r="1145" spans="1:8" ht="12.6" customHeight="1" x14ac:dyDescent="0.3">
      <c r="A1145" s="161" t="s">
        <v>2326</v>
      </c>
      <c r="B1145" s="162" t="s">
        <v>326</v>
      </c>
      <c r="C1145" s="170">
        <v>2680.07</v>
      </c>
      <c r="D1145" s="171">
        <v>2680.07</v>
      </c>
      <c r="E1145" s="165" t="s">
        <v>4078</v>
      </c>
      <c r="F1145" s="166" t="s">
        <v>3499</v>
      </c>
      <c r="G1145" s="172">
        <f>VLOOKUP(A1145,РАСЧЕТ!$A$3:$AW$1220,49,0)</f>
        <v>3542.6407074912454</v>
      </c>
      <c r="H1145" s="172">
        <f t="shared" si="17"/>
        <v>862.57070749124523</v>
      </c>
    </row>
    <row r="1146" spans="1:8" ht="12.6" customHeight="1" x14ac:dyDescent="0.3">
      <c r="A1146" s="161" t="s">
        <v>1838</v>
      </c>
      <c r="B1146" s="162" t="s">
        <v>324</v>
      </c>
      <c r="C1146" s="170">
        <v>1752.35</v>
      </c>
      <c r="D1146" s="171">
        <v>1752.35</v>
      </c>
      <c r="E1146" s="165" t="s">
        <v>4078</v>
      </c>
      <c r="F1146" s="166" t="s">
        <v>2799</v>
      </c>
      <c r="G1146" s="172">
        <f>VLOOKUP(A1146,РАСЧЕТ!$A$3:$AW$1220,49,0)</f>
        <v>2352.3490667209344</v>
      </c>
      <c r="H1146" s="172">
        <f t="shared" si="17"/>
        <v>599.99906672093448</v>
      </c>
    </row>
    <row r="1147" spans="1:8" ht="12.6" customHeight="1" x14ac:dyDescent="0.3">
      <c r="A1147" s="161" t="s">
        <v>2349</v>
      </c>
      <c r="B1147" s="162" t="s">
        <v>349</v>
      </c>
      <c r="C1147" s="170">
        <v>1430.23</v>
      </c>
      <c r="D1147" s="171">
        <v>1430.23</v>
      </c>
      <c r="E1147" s="165" t="s">
        <v>4078</v>
      </c>
      <c r="F1147" s="166" t="s">
        <v>3455</v>
      </c>
      <c r="G1147" s="172">
        <f>VLOOKUP(A1147,РАСЧЕТ!$A$3:$AW$1220,49,0)</f>
        <v>2090.5606388135143</v>
      </c>
      <c r="H1147" s="172">
        <f t="shared" si="17"/>
        <v>660.33063881351427</v>
      </c>
    </row>
    <row r="1148" spans="1:8" ht="12.6" customHeight="1" x14ac:dyDescent="0.3">
      <c r="A1148" s="161" t="s">
        <v>1808</v>
      </c>
      <c r="B1148" s="162" t="s">
        <v>237</v>
      </c>
      <c r="C1148" s="170">
        <v>1443.11</v>
      </c>
      <c r="D1148" s="171">
        <v>1443.11</v>
      </c>
      <c r="E1148" s="165" t="s">
        <v>4078</v>
      </c>
      <c r="F1148" s="166" t="s">
        <v>2800</v>
      </c>
      <c r="G1148" s="172">
        <f>VLOOKUP(A1148,РАСЧЕТ!$A$3:$AW$1220,49,0)</f>
        <v>2125.8137729706159</v>
      </c>
      <c r="H1148" s="172">
        <f t="shared" si="17"/>
        <v>682.703772970616</v>
      </c>
    </row>
    <row r="1149" spans="1:8" ht="12.6" customHeight="1" x14ac:dyDescent="0.3">
      <c r="A1149" s="161" t="s">
        <v>1853</v>
      </c>
      <c r="B1149" s="162" t="s">
        <v>333</v>
      </c>
      <c r="C1149" s="170">
        <v>3466.05</v>
      </c>
      <c r="D1149" s="171">
        <v>3466.05</v>
      </c>
      <c r="E1149" s="165" t="s">
        <v>4078</v>
      </c>
      <c r="F1149" s="166" t="s">
        <v>2727</v>
      </c>
      <c r="G1149" s="172">
        <f>VLOOKUP(A1149,РАСЧЕТ!$A$3:$AW$1220,49,0)</f>
        <v>4652.8080804994961</v>
      </c>
      <c r="H1149" s="172">
        <f t="shared" si="17"/>
        <v>1186.7580804994959</v>
      </c>
    </row>
    <row r="1150" spans="1:8" ht="12.6" customHeight="1" x14ac:dyDescent="0.3">
      <c r="A1150" s="161" t="s">
        <v>1887</v>
      </c>
      <c r="B1150" s="162" t="s">
        <v>233</v>
      </c>
      <c r="C1150" s="170">
        <v>1756.65</v>
      </c>
      <c r="D1150" s="171">
        <v>1756.65</v>
      </c>
      <c r="E1150" s="165" t="s">
        <v>4078</v>
      </c>
      <c r="F1150" s="166" t="s">
        <v>2801</v>
      </c>
      <c r="G1150" s="172">
        <f>VLOOKUP(A1150,РАСЧЕТ!$A$3:$AW$1220,49,0)</f>
        <v>2358.1146281589758</v>
      </c>
      <c r="H1150" s="172">
        <f t="shared" si="17"/>
        <v>601.46462815897576</v>
      </c>
    </row>
    <row r="1151" spans="1:8" ht="12.6" customHeight="1" x14ac:dyDescent="0.3">
      <c r="A1151" s="161" t="s">
        <v>1858</v>
      </c>
      <c r="B1151" s="162" t="s">
        <v>174</v>
      </c>
      <c r="C1151" s="170">
        <v>2572.69</v>
      </c>
      <c r="D1151" s="171">
        <v>2572.69</v>
      </c>
      <c r="E1151" s="165" t="s">
        <v>4078</v>
      </c>
      <c r="F1151" s="166" t="s">
        <v>2802</v>
      </c>
      <c r="G1151" s="172">
        <f>VLOOKUP(A1151,РАСЧЕТ!$A$3:$AW$1220,49,0)</f>
        <v>3453.5713013868622</v>
      </c>
      <c r="H1151" s="172">
        <f t="shared" si="17"/>
        <v>880.88130138686211</v>
      </c>
    </row>
    <row r="1152" spans="1:8" ht="12.6" customHeight="1" x14ac:dyDescent="0.3">
      <c r="A1152" s="161" t="s">
        <v>2327</v>
      </c>
      <c r="B1152" s="162" t="s">
        <v>261</v>
      </c>
      <c r="C1152" s="170">
        <v>1486.06</v>
      </c>
      <c r="D1152" s="171">
        <v>1486.06</v>
      </c>
      <c r="E1152" s="165" t="s">
        <v>4078</v>
      </c>
      <c r="F1152" s="166" t="s">
        <v>3456</v>
      </c>
      <c r="G1152" s="172">
        <f>VLOOKUP(A1152,РАСЧЕТ!$A$3:$AW$1220,49,0)</f>
        <v>1994.8842575623612</v>
      </c>
      <c r="H1152" s="172">
        <f t="shared" si="17"/>
        <v>508.82425756236125</v>
      </c>
    </row>
    <row r="1153" spans="1:8" ht="12.6" customHeight="1" x14ac:dyDescent="0.3">
      <c r="A1153" s="161" t="s">
        <v>1895</v>
      </c>
      <c r="B1153" s="162" t="s">
        <v>292</v>
      </c>
      <c r="C1153" s="170">
        <v>1395.87</v>
      </c>
      <c r="D1153" s="171">
        <v>1395.87</v>
      </c>
      <c r="E1153" s="165" t="s">
        <v>4078</v>
      </c>
      <c r="F1153" s="166" t="s">
        <v>2803</v>
      </c>
      <c r="G1153" s="172">
        <f>VLOOKUP(A1153,РАСЧЕТ!$A$3:$AW$1220,49,0)</f>
        <v>1873.8074673634896</v>
      </c>
      <c r="H1153" s="172">
        <f t="shared" si="17"/>
        <v>477.93746736348976</v>
      </c>
    </row>
    <row r="1154" spans="1:8" ht="12.6" customHeight="1" x14ac:dyDescent="0.3">
      <c r="A1154" s="161" t="s">
        <v>2328</v>
      </c>
      <c r="B1154" s="162" t="s">
        <v>199</v>
      </c>
      <c r="C1154" s="170">
        <v>2641.41</v>
      </c>
      <c r="D1154" s="171">
        <v>2641.41</v>
      </c>
      <c r="E1154" s="165" t="s">
        <v>4078</v>
      </c>
      <c r="F1154" s="166" t="s">
        <v>3496</v>
      </c>
      <c r="G1154" s="172">
        <f>VLOOKUP(A1154,РАСЧЕТ!$A$3:$AW$1220,49,0)</f>
        <v>3545.8202843955264</v>
      </c>
      <c r="H1154" s="172">
        <f t="shared" ref="H1154:H1179" si="18">G1154-D1154</f>
        <v>904.41028439552656</v>
      </c>
    </row>
    <row r="1155" spans="1:8" ht="12.6" customHeight="1" x14ac:dyDescent="0.3">
      <c r="A1155" s="161" t="s">
        <v>1286</v>
      </c>
      <c r="B1155" s="162" t="s">
        <v>260</v>
      </c>
      <c r="C1155" s="170">
        <v>1679.34</v>
      </c>
      <c r="D1155" s="171">
        <v>1679.34</v>
      </c>
      <c r="E1155" s="165" t="s">
        <v>4078</v>
      </c>
      <c r="F1155" s="166" t="s">
        <v>2804</v>
      </c>
      <c r="G1155" s="172">
        <f>VLOOKUP(A1155,РАСЧЕТ!$A$3:$AW$1220,49,0)</f>
        <v>2715.4793069331768</v>
      </c>
      <c r="H1155" s="172">
        <f t="shared" si="18"/>
        <v>1036.1393069331768</v>
      </c>
    </row>
    <row r="1156" spans="1:8" ht="12.6" customHeight="1" x14ac:dyDescent="0.3">
      <c r="A1156" s="161" t="s">
        <v>1697</v>
      </c>
      <c r="B1156" s="162" t="s">
        <v>341</v>
      </c>
      <c r="C1156" s="170">
        <v>1365.8</v>
      </c>
      <c r="D1156" s="171">
        <v>1365.8</v>
      </c>
      <c r="E1156" s="165" t="s">
        <v>4078</v>
      </c>
      <c r="F1156" s="166" t="s">
        <v>2805</v>
      </c>
      <c r="G1156" s="172">
        <f>VLOOKUP(A1156,РАСЧЕТ!$A$3:$AW$1220,49,0)</f>
        <v>1833.448537297199</v>
      </c>
      <c r="H1156" s="172">
        <f t="shared" si="18"/>
        <v>467.64853729719903</v>
      </c>
    </row>
    <row r="1157" spans="1:8" ht="12.6" customHeight="1" x14ac:dyDescent="0.3">
      <c r="A1157" s="161" t="s">
        <v>1368</v>
      </c>
      <c r="B1157" s="162" t="s">
        <v>332</v>
      </c>
      <c r="C1157" s="170">
        <v>1378.69</v>
      </c>
      <c r="D1157" s="171">
        <v>1378.69</v>
      </c>
      <c r="E1157" s="165" t="s">
        <v>4078</v>
      </c>
      <c r="F1157" s="166" t="s">
        <v>2806</v>
      </c>
      <c r="G1157" s="172">
        <f>VLOOKUP(A1157,РАСЧЕТ!$A$3:$AW$1220,49,0)</f>
        <v>1944.5502852217817</v>
      </c>
      <c r="H1157" s="172">
        <f t="shared" si="18"/>
        <v>565.86028522178162</v>
      </c>
    </row>
    <row r="1158" spans="1:8" ht="12.6" customHeight="1" x14ac:dyDescent="0.3">
      <c r="A1158" s="161" t="s">
        <v>1708</v>
      </c>
      <c r="B1158" s="162" t="s">
        <v>339</v>
      </c>
      <c r="C1158" s="170">
        <v>1687.93</v>
      </c>
      <c r="D1158" s="171">
        <v>1687.93</v>
      </c>
      <c r="E1158" s="165" t="s">
        <v>4078</v>
      </c>
      <c r="F1158" s="166" t="s">
        <v>2807</v>
      </c>
      <c r="G1158" s="172">
        <f>VLOOKUP(A1158,РАСЧЕТ!$A$3:$AW$1220,49,0)</f>
        <v>2265.8656451503116</v>
      </c>
      <c r="H1158" s="172">
        <f t="shared" si="18"/>
        <v>577.93564515031153</v>
      </c>
    </row>
    <row r="1159" spans="1:8" ht="12.6" customHeight="1" x14ac:dyDescent="0.3">
      <c r="A1159" s="161" t="s">
        <v>2287</v>
      </c>
      <c r="B1159" s="162" t="s">
        <v>346</v>
      </c>
      <c r="C1159" s="170">
        <v>2534.04</v>
      </c>
      <c r="D1159" s="171">
        <v>2534.04</v>
      </c>
      <c r="E1159" s="165" t="s">
        <v>4078</v>
      </c>
      <c r="F1159" s="166" t="s">
        <v>3484</v>
      </c>
      <c r="G1159" s="172">
        <f>VLOOKUP(A1159,РАСЧЕТ!$A$3:$AW$1220,49,0)</f>
        <v>1527.1443689032096</v>
      </c>
      <c r="H1159" s="172">
        <f t="shared" si="18"/>
        <v>-1006.8956310967903</v>
      </c>
    </row>
    <row r="1160" spans="1:8" ht="12.6" customHeight="1" x14ac:dyDescent="0.3">
      <c r="A1160" s="161" t="s">
        <v>1296</v>
      </c>
      <c r="B1160" s="162" t="s">
        <v>865</v>
      </c>
      <c r="C1160" s="170">
        <v>3427.39</v>
      </c>
      <c r="D1160" s="171">
        <v>3427.39</v>
      </c>
      <c r="E1160" s="165" t="s">
        <v>4078</v>
      </c>
      <c r="F1160" s="166" t="s">
        <v>3336</v>
      </c>
      <c r="G1160" s="172">
        <f>VLOOKUP(A1160,РАСЧЕТ!$A$3:$AW$1220,49,0)</f>
        <v>4600.9180275571216</v>
      </c>
      <c r="H1160" s="172">
        <f t="shared" si="18"/>
        <v>1173.5280275571217</v>
      </c>
    </row>
    <row r="1161" spans="1:8" ht="12.6" customHeight="1" x14ac:dyDescent="0.3">
      <c r="A1161" s="161" t="s">
        <v>1741</v>
      </c>
      <c r="B1161" s="162" t="s">
        <v>836</v>
      </c>
      <c r="C1161" s="170">
        <v>2014.34</v>
      </c>
      <c r="D1161" s="171">
        <v>2014.34</v>
      </c>
      <c r="E1161" s="165" t="s">
        <v>4078</v>
      </c>
      <c r="F1161" s="166" t="s">
        <v>3348</v>
      </c>
      <c r="G1161" s="172">
        <f>VLOOKUP(A1161,РАСЧЕТ!$A$3:$AW$1220,49,0)</f>
        <v>2704.0483144414666</v>
      </c>
      <c r="H1161" s="172">
        <f t="shared" si="18"/>
        <v>689.70831444146665</v>
      </c>
    </row>
    <row r="1162" spans="1:8" ht="12.6" customHeight="1" x14ac:dyDescent="0.3">
      <c r="A1162" s="161" t="s">
        <v>1790</v>
      </c>
      <c r="B1162" s="162" t="s">
        <v>643</v>
      </c>
      <c r="C1162" s="170">
        <v>3345.79</v>
      </c>
      <c r="D1162" s="171">
        <v>3345.79</v>
      </c>
      <c r="E1162" s="165" t="s">
        <v>4078</v>
      </c>
      <c r="F1162" s="166" t="s">
        <v>3349</v>
      </c>
      <c r="G1162" s="172">
        <f>VLOOKUP(A1162,РАСЧЕТ!$A$3:$AW$1220,49,0)</f>
        <v>4491.3723602343334</v>
      </c>
      <c r="H1162" s="172">
        <f t="shared" si="18"/>
        <v>1145.5823602343335</v>
      </c>
    </row>
    <row r="1163" spans="1:8" ht="12.6" customHeight="1" x14ac:dyDescent="0.3">
      <c r="A1163" s="161" t="s">
        <v>1342</v>
      </c>
      <c r="B1163" s="162" t="s">
        <v>1052</v>
      </c>
      <c r="C1163" s="170">
        <v>4372.29</v>
      </c>
      <c r="D1163" s="171">
        <v>4372.29</v>
      </c>
      <c r="E1163" s="165" t="s">
        <v>4078</v>
      </c>
      <c r="F1163" s="166" t="s">
        <v>3338</v>
      </c>
      <c r="G1163" s="172">
        <f>VLOOKUP(A1163,РАСЧЕТ!$A$3:$AW$1220,49,0)</f>
        <v>5869.3415439262535</v>
      </c>
      <c r="H1163" s="172">
        <f t="shared" si="18"/>
        <v>1497.0515439262535</v>
      </c>
    </row>
    <row r="1164" spans="1:8" ht="12.6" customHeight="1" x14ac:dyDescent="0.3">
      <c r="A1164" s="161" t="s">
        <v>1744</v>
      </c>
      <c r="B1164" s="162" t="s">
        <v>949</v>
      </c>
      <c r="C1164" s="170">
        <v>4282.09</v>
      </c>
      <c r="D1164" s="171">
        <v>4282.09</v>
      </c>
      <c r="E1164" s="165" t="s">
        <v>4078</v>
      </c>
      <c r="F1164" s="166" t="s">
        <v>3339</v>
      </c>
      <c r="G1164" s="172">
        <f>VLOOKUP(A1164,РАСЧЕТ!$A$3:$AW$1220,49,0)</f>
        <v>5748.2647537273815</v>
      </c>
      <c r="H1164" s="172">
        <f t="shared" si="18"/>
        <v>1466.1747537273814</v>
      </c>
    </row>
    <row r="1165" spans="1:8" ht="12.6" customHeight="1" x14ac:dyDescent="0.3">
      <c r="A1165" s="161" t="s">
        <v>1304</v>
      </c>
      <c r="B1165" s="162" t="s">
        <v>814</v>
      </c>
      <c r="C1165" s="170">
        <v>3358.67</v>
      </c>
      <c r="D1165" s="171">
        <v>3358.67</v>
      </c>
      <c r="E1165" s="165" t="s">
        <v>4078</v>
      </c>
      <c r="F1165" s="166" t="s">
        <v>3340</v>
      </c>
      <c r="G1165" s="172">
        <f>VLOOKUP(A1165,РАСЧЕТ!$A$3:$AW$1220,49,0)</f>
        <v>4508.6690445484574</v>
      </c>
      <c r="H1165" s="172">
        <f t="shared" si="18"/>
        <v>1149.9990445484573</v>
      </c>
    </row>
    <row r="1166" spans="1:8" ht="12.6" customHeight="1" x14ac:dyDescent="0.3">
      <c r="A1166" s="161" t="s">
        <v>1289</v>
      </c>
      <c r="B1166" s="162" t="s">
        <v>905</v>
      </c>
      <c r="C1166" s="170">
        <v>4376.58</v>
      </c>
      <c r="D1166" s="171">
        <v>4376.58</v>
      </c>
      <c r="E1166" s="165" t="s">
        <v>4078</v>
      </c>
      <c r="F1166" s="166" t="s">
        <v>3350</v>
      </c>
      <c r="G1166" s="172">
        <f>VLOOKUP(A1166,РАСЧЕТ!$A$3:$AW$1220,49,0)</f>
        <v>5875.1071053642954</v>
      </c>
      <c r="H1166" s="172">
        <f t="shared" si="18"/>
        <v>1498.5271053642955</v>
      </c>
    </row>
    <row r="1167" spans="1:8" ht="12.6" customHeight="1" x14ac:dyDescent="0.3">
      <c r="A1167" s="161" t="s">
        <v>1369</v>
      </c>
      <c r="B1167" s="162" t="s">
        <v>875</v>
      </c>
      <c r="C1167" s="170">
        <v>4234.8500000000004</v>
      </c>
      <c r="D1167" s="171">
        <v>4234.8500000000004</v>
      </c>
      <c r="E1167" s="165" t="s">
        <v>4078</v>
      </c>
      <c r="F1167" s="166" t="s">
        <v>3341</v>
      </c>
      <c r="G1167" s="172">
        <f>VLOOKUP(A1167,РАСЧЕТ!$A$3:$AW$1220,49,0)</f>
        <v>5684.8435779089241</v>
      </c>
      <c r="H1167" s="172">
        <f t="shared" si="18"/>
        <v>1449.9935779089237</v>
      </c>
    </row>
    <row r="1168" spans="1:8" ht="12.6" customHeight="1" x14ac:dyDescent="0.3">
      <c r="A1168" s="161" t="s">
        <v>1347</v>
      </c>
      <c r="B1168" s="162" t="s">
        <v>910</v>
      </c>
      <c r="C1168" s="170">
        <v>1133.8699999999999</v>
      </c>
      <c r="D1168" s="171">
        <v>1133.8699999999999</v>
      </c>
      <c r="E1168" s="165" t="s">
        <v>4078</v>
      </c>
      <c r="F1168" s="166" t="s">
        <v>3342</v>
      </c>
      <c r="G1168" s="172">
        <f>VLOOKUP(A1168,РАСЧЕТ!$A$3:$AW$1220,49,0)</f>
        <v>1522.1082196429575</v>
      </c>
      <c r="H1168" s="172">
        <f t="shared" si="18"/>
        <v>388.23821964295757</v>
      </c>
    </row>
    <row r="1169" spans="1:8" ht="12.6" customHeight="1" x14ac:dyDescent="0.3">
      <c r="A1169" s="161" t="s">
        <v>1902</v>
      </c>
      <c r="B1169" s="162" t="s">
        <v>1903</v>
      </c>
      <c r="C1169" s="170">
        <v>3281.36</v>
      </c>
      <c r="D1169" s="171">
        <v>3281.36</v>
      </c>
      <c r="E1169" s="165" t="s">
        <v>4078</v>
      </c>
      <c r="F1169" s="166" t="s">
        <v>3351</v>
      </c>
      <c r="G1169" s="172">
        <f>VLOOKUP(A1169,РАСЧЕТ!$A$3:$AW$1220,49,0)</f>
        <v>4404.8889386637111</v>
      </c>
      <c r="H1169" s="172">
        <f t="shared" si="18"/>
        <v>1123.528938663711</v>
      </c>
    </row>
    <row r="1170" spans="1:8" ht="12.6" customHeight="1" x14ac:dyDescent="0.3">
      <c r="A1170" s="161" t="s">
        <v>1292</v>
      </c>
      <c r="B1170" s="162" t="s">
        <v>1293</v>
      </c>
      <c r="C1170" s="170">
        <v>5153.97</v>
      </c>
      <c r="D1170" s="171">
        <v>5153.97</v>
      </c>
      <c r="E1170" s="165" t="s">
        <v>4078</v>
      </c>
      <c r="F1170" s="166" t="s">
        <v>3352</v>
      </c>
      <c r="G1170" s="172">
        <f>VLOOKUP(A1170,РАСЧЕТ!$A$3:$AW$1220,49,0)</f>
        <v>6918.6737256498072</v>
      </c>
      <c r="H1170" s="172">
        <f t="shared" si="18"/>
        <v>1764.703725649807</v>
      </c>
    </row>
    <row r="1171" spans="1:8" ht="12.6" customHeight="1" x14ac:dyDescent="0.3">
      <c r="A1171" s="161" t="s">
        <v>1353</v>
      </c>
      <c r="B1171" s="162" t="s">
        <v>833</v>
      </c>
      <c r="C1171" s="170">
        <v>2886.22</v>
      </c>
      <c r="D1171" s="171">
        <v>2886.22</v>
      </c>
      <c r="E1171" s="165" t="s">
        <v>4078</v>
      </c>
      <c r="F1171" s="166" t="s">
        <v>3337</v>
      </c>
      <c r="G1171" s="172">
        <f>VLOOKUP(A1171,РАСЧЕТ!$A$3:$AW$1220,49,0)</f>
        <v>3874.4572863638923</v>
      </c>
      <c r="H1171" s="172">
        <f t="shared" si="18"/>
        <v>988.23728636389251</v>
      </c>
    </row>
    <row r="1172" spans="1:8" ht="12.6" customHeight="1" x14ac:dyDescent="0.3">
      <c r="A1172" s="161" t="s">
        <v>1702</v>
      </c>
      <c r="B1172" s="162" t="s">
        <v>1703</v>
      </c>
      <c r="C1172" s="170">
        <v>1906.97</v>
      </c>
      <c r="D1172" s="171">
        <v>1906.97</v>
      </c>
      <c r="E1172" s="165" t="s">
        <v>4078</v>
      </c>
      <c r="F1172" s="166" t="s">
        <v>3353</v>
      </c>
      <c r="G1172" s="172">
        <f>VLOOKUP(A1172,РАСЧЕТ!$A$3:$AW$1220,49,0)</f>
        <v>2559.9092784904287</v>
      </c>
      <c r="H1172" s="172">
        <f t="shared" si="18"/>
        <v>652.93927849042871</v>
      </c>
    </row>
    <row r="1173" spans="1:8" ht="12.6" customHeight="1" x14ac:dyDescent="0.3">
      <c r="A1173" s="161" t="s">
        <v>2222</v>
      </c>
      <c r="B1173" s="162" t="s">
        <v>1189</v>
      </c>
      <c r="C1173" s="170">
        <v>5866.94</v>
      </c>
      <c r="D1173" s="171">
        <v>5866.94</v>
      </c>
      <c r="E1173" s="165" t="s">
        <v>4078</v>
      </c>
      <c r="F1173" s="166" t="s">
        <v>3508</v>
      </c>
      <c r="G1173" s="172">
        <f>VLOOKUP(A1173,РАСЧЕТ!$A$3:$AW$1220,49,0)</f>
        <v>7875.7569243646967</v>
      </c>
      <c r="H1173" s="172">
        <f t="shared" si="18"/>
        <v>2008.8169243646971</v>
      </c>
    </row>
    <row r="1174" spans="1:8" ht="12.6" customHeight="1" x14ac:dyDescent="0.3">
      <c r="A1174" s="161" t="s">
        <v>1742</v>
      </c>
      <c r="B1174" s="162" t="s">
        <v>866</v>
      </c>
      <c r="C1174" s="170">
        <v>8177.63</v>
      </c>
      <c r="D1174" s="171">
        <v>8177.63</v>
      </c>
      <c r="E1174" s="165" t="s">
        <v>4078</v>
      </c>
      <c r="F1174" s="166" t="s">
        <v>3335</v>
      </c>
      <c r="G1174" s="172">
        <f>VLOOKUP(A1174,РАСЧЕТ!$A$3:$AW$1220,49,0)</f>
        <v>10977.628978031029</v>
      </c>
      <c r="H1174" s="172">
        <f t="shared" si="18"/>
        <v>2799.9989780310289</v>
      </c>
    </row>
    <row r="1175" spans="1:8" ht="12.6" customHeight="1" x14ac:dyDescent="0.3">
      <c r="A1175" s="161" t="s">
        <v>1716</v>
      </c>
      <c r="B1175" s="162" t="s">
        <v>906</v>
      </c>
      <c r="C1175" s="170">
        <v>2740.19</v>
      </c>
      <c r="D1175" s="171">
        <v>2740.19</v>
      </c>
      <c r="E1175" s="165" t="s">
        <v>4078</v>
      </c>
      <c r="F1175" s="166" t="s">
        <v>3343</v>
      </c>
      <c r="G1175" s="172">
        <f>VLOOKUP(A1175,РАСЧЕТ!$A$3:$AW$1220,49,0)</f>
        <v>3678.4281974704804</v>
      </c>
      <c r="H1175" s="172">
        <f t="shared" si="18"/>
        <v>938.23819747048037</v>
      </c>
    </row>
    <row r="1176" spans="1:8" ht="12.6" customHeight="1" x14ac:dyDescent="0.3">
      <c r="A1176" s="161" t="s">
        <v>1756</v>
      </c>
      <c r="B1176" s="162" t="s">
        <v>604</v>
      </c>
      <c r="C1176" s="170">
        <v>1417.34</v>
      </c>
      <c r="D1176" s="171">
        <v>1417.34</v>
      </c>
      <c r="E1176" s="165" t="s">
        <v>4078</v>
      </c>
      <c r="F1176" s="166" t="s">
        <v>3344</v>
      </c>
      <c r="G1176" s="172">
        <f>VLOOKUP(A1176,РАСЧЕТ!$A$3:$AW$1220,49,0)</f>
        <v>1291.4744787619879</v>
      </c>
      <c r="H1176" s="172">
        <f t="shared" si="18"/>
        <v>-125.86552123801198</v>
      </c>
    </row>
    <row r="1177" spans="1:8" ht="12.6" customHeight="1" x14ac:dyDescent="0.3">
      <c r="A1177" s="161" t="s">
        <v>1287</v>
      </c>
      <c r="B1177" s="162" t="s">
        <v>924</v>
      </c>
      <c r="C1177" s="170">
        <v>2993.6</v>
      </c>
      <c r="D1177" s="171">
        <v>2993.6</v>
      </c>
      <c r="E1177" s="165" t="s">
        <v>4078</v>
      </c>
      <c r="F1177" s="166" t="s">
        <v>3345</v>
      </c>
      <c r="G1177" s="172">
        <f>VLOOKUP(A1177,РАСЧЕТ!$A$3:$AW$1220,49,0)</f>
        <v>4018.5963223149297</v>
      </c>
      <c r="H1177" s="172">
        <f t="shared" si="18"/>
        <v>1024.9963223149298</v>
      </c>
    </row>
    <row r="1178" spans="1:8" ht="12.6" customHeight="1" x14ac:dyDescent="0.3">
      <c r="A1178" s="161" t="s">
        <v>1745</v>
      </c>
      <c r="B1178" s="162" t="s">
        <v>811</v>
      </c>
      <c r="C1178" s="170">
        <v>2478.1999999999998</v>
      </c>
      <c r="D1178" s="171">
        <v>2478.1999999999998</v>
      </c>
      <c r="E1178" s="165" t="s">
        <v>4078</v>
      </c>
      <c r="F1178" s="166" t="s">
        <v>3346</v>
      </c>
      <c r="G1178" s="172">
        <f>VLOOKUP(A1178,РАСЧЕТ!$A$3:$AW$1220,49,0)</f>
        <v>3326.7289497499492</v>
      </c>
      <c r="H1178" s="172">
        <f t="shared" si="18"/>
        <v>848.52894974994933</v>
      </c>
    </row>
    <row r="1179" spans="1:8" ht="12.6" customHeight="1" x14ac:dyDescent="0.3">
      <c r="A1179" s="161" t="s">
        <v>1866</v>
      </c>
      <c r="B1179" s="162" t="s">
        <v>898</v>
      </c>
      <c r="C1179" s="170">
        <v>3474.64</v>
      </c>
      <c r="D1179" s="171">
        <v>3474.64</v>
      </c>
      <c r="E1179" s="165" t="s">
        <v>4078</v>
      </c>
      <c r="F1179" s="166" t="s">
        <v>3347</v>
      </c>
      <c r="G1179" s="172">
        <f>VLOOKUP(A1179,РАСЧЕТ!$A$3:$AW$1220,49,0)</f>
        <v>4664.339203375579</v>
      </c>
      <c r="H1179" s="172">
        <f t="shared" si="18"/>
        <v>1189.6992033755791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12</vt:i4>
      </vt:variant>
    </vt:vector>
  </HeadingPairs>
  <TitlesOfParts>
    <vt:vector size="12" baseType="lpstr">
      <vt:lpstr>Расшифровка</vt:lpstr>
      <vt:lpstr>1112 </vt:lpstr>
      <vt:lpstr>расш</vt:lpstr>
      <vt:lpstr>Площадь</vt:lpstr>
      <vt:lpstr>Общие показания</vt:lpstr>
      <vt:lpstr>РАСЧЕТ</vt:lpstr>
      <vt:lpstr>ЛК 31.0324</vt:lpstr>
      <vt:lpstr>01</vt:lpstr>
      <vt:lpstr>02</vt:lpstr>
      <vt:lpstr>03</vt:lpstr>
      <vt:lpstr>Пример</vt:lpstr>
      <vt:lpstr>Подогрев 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Колонистова Елена</dc:creator>
  <cp:lastModifiedBy>Юсаева Элина</cp:lastModifiedBy>
  <dcterms:created xsi:type="dcterms:W3CDTF">2024-03-20T07:41:20Z</dcterms:created>
  <dcterms:modified xsi:type="dcterms:W3CDTF">2025-02-13T09:41:51Z</dcterms:modified>
</cp:coreProperties>
</file>